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6D9D6BF2-3E58-42FC-8A5A-92EEAD8D97D2}" xr6:coauthVersionLast="45" xr6:coauthVersionMax="45" xr10:uidLastSave="{00000000-0000-0000-0000-000000000000}"/>
  <bookViews>
    <workbookView xWindow="-120" yWindow="-120" windowWidth="25440" windowHeight="15390" activeTab="2" xr2:uid="{00000000-000D-0000-FFFF-FFFF00000000}"/>
  </bookViews>
  <sheets>
    <sheet name="home" sheetId="1" r:id="rId1"/>
    <sheet name="away" sheetId="2" r:id="rId2"/>
    <sheet name="fixtur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025" i="3" l="1"/>
  <c r="F1025" i="3"/>
  <c r="K1025" i="3" s="1"/>
  <c r="G1025" i="3"/>
  <c r="H1025" i="3"/>
  <c r="I1025" i="3"/>
  <c r="J1025" i="3"/>
  <c r="E1026" i="3"/>
  <c r="F1026" i="3"/>
  <c r="K1026" i="3" s="1"/>
  <c r="G1026" i="3"/>
  <c r="H1026" i="3"/>
  <c r="I1026" i="3"/>
  <c r="J1026" i="3"/>
  <c r="E1027" i="3"/>
  <c r="F1027" i="3"/>
  <c r="K1027" i="3" s="1"/>
  <c r="G1027" i="3"/>
  <c r="H1027" i="3"/>
  <c r="I1027" i="3"/>
  <c r="J1027" i="3"/>
  <c r="E1028" i="3"/>
  <c r="F1028" i="3"/>
  <c r="K1028" i="3" s="1"/>
  <c r="G1028" i="3"/>
  <c r="H1028" i="3"/>
  <c r="I1028" i="3"/>
  <c r="J1028" i="3"/>
  <c r="E1029" i="3"/>
  <c r="F1029" i="3"/>
  <c r="G1029" i="3"/>
  <c r="H1029" i="3"/>
  <c r="I1029" i="3"/>
  <c r="L1029" i="3" s="1"/>
  <c r="J1029" i="3"/>
  <c r="K1029" i="3"/>
  <c r="O1029" i="3"/>
  <c r="S1029" i="3"/>
  <c r="W1029" i="3"/>
  <c r="AA1029" i="3"/>
  <c r="AE1029" i="3"/>
  <c r="AI1029" i="3"/>
  <c r="AM1029" i="3"/>
  <c r="AQ1029" i="3"/>
  <c r="AU1029" i="3"/>
  <c r="AY1029" i="3"/>
  <c r="BC1029" i="3"/>
  <c r="BG1029" i="3"/>
  <c r="E1030" i="3"/>
  <c r="F1030" i="3"/>
  <c r="G1030" i="3"/>
  <c r="H1030" i="3"/>
  <c r="I1030" i="3"/>
  <c r="L1030" i="3" s="1"/>
  <c r="J1030" i="3"/>
  <c r="K1030" i="3"/>
  <c r="O1030" i="3"/>
  <c r="S1030" i="3"/>
  <c r="W1030" i="3"/>
  <c r="AA1030" i="3"/>
  <c r="AE1030" i="3"/>
  <c r="AI1030" i="3"/>
  <c r="AM1030" i="3"/>
  <c r="AQ1030" i="3"/>
  <c r="AU1030" i="3"/>
  <c r="AY1030" i="3"/>
  <c r="BC1030" i="3"/>
  <c r="BG1030" i="3"/>
  <c r="E1031" i="3"/>
  <c r="F1031" i="3"/>
  <c r="G1031" i="3"/>
  <c r="H1031" i="3"/>
  <c r="I1031" i="3"/>
  <c r="L1031" i="3" s="1"/>
  <c r="J1031" i="3"/>
  <c r="K1031" i="3"/>
  <c r="O1031" i="3"/>
  <c r="BL1031" i="3" s="1"/>
  <c r="S1031" i="3"/>
  <c r="BM1031" i="3" s="1"/>
  <c r="W1031" i="3"/>
  <c r="AA1031" i="3"/>
  <c r="AE1031" i="3"/>
  <c r="AI1031" i="3"/>
  <c r="AM1031" i="3"/>
  <c r="AQ1031" i="3"/>
  <c r="AU1031" i="3"/>
  <c r="AY1031" i="3"/>
  <c r="BC1031" i="3"/>
  <c r="BG1031" i="3"/>
  <c r="E1032" i="3"/>
  <c r="F1032" i="3"/>
  <c r="G1032" i="3"/>
  <c r="H1032" i="3"/>
  <c r="I1032" i="3"/>
  <c r="L1032" i="3" s="1"/>
  <c r="J1032" i="3"/>
  <c r="K1032" i="3"/>
  <c r="O1032" i="3"/>
  <c r="S1032" i="3"/>
  <c r="W1032" i="3"/>
  <c r="AA1032" i="3"/>
  <c r="AE1032" i="3"/>
  <c r="AI1032" i="3"/>
  <c r="AM1032" i="3"/>
  <c r="AQ1032" i="3"/>
  <c r="AS1032" i="3"/>
  <c r="AU1032" i="3"/>
  <c r="AW1032" i="3"/>
  <c r="AY1032" i="3"/>
  <c r="BA1032" i="3"/>
  <c r="BC1032" i="3"/>
  <c r="BE1032" i="3"/>
  <c r="BG1032" i="3"/>
  <c r="BI1032" i="3"/>
  <c r="E1033" i="3"/>
  <c r="F1033" i="3"/>
  <c r="G1033" i="3"/>
  <c r="H1033" i="3"/>
  <c r="I1033" i="3"/>
  <c r="L1033" i="3" s="1"/>
  <c r="J1033" i="3"/>
  <c r="K1033" i="3"/>
  <c r="M1033" i="3"/>
  <c r="BN1033" i="3" s="1"/>
  <c r="O1033" i="3"/>
  <c r="BL1033" i="3" s="1"/>
  <c r="Q1033" i="3"/>
  <c r="S1033" i="3"/>
  <c r="U1033" i="3"/>
  <c r="W1033" i="3"/>
  <c r="Y1033" i="3"/>
  <c r="AA1033" i="3"/>
  <c r="AC1033" i="3"/>
  <c r="AE1033" i="3"/>
  <c r="AG1033" i="3"/>
  <c r="AI1033" i="3"/>
  <c r="AK1033" i="3"/>
  <c r="AM1033" i="3"/>
  <c r="AO1033" i="3"/>
  <c r="AQ1033" i="3"/>
  <c r="AS1033" i="3"/>
  <c r="AU1033" i="3"/>
  <c r="AW1033" i="3"/>
  <c r="AY1033" i="3"/>
  <c r="BA1033" i="3"/>
  <c r="BC1033" i="3"/>
  <c r="BE1033" i="3"/>
  <c r="BG1033" i="3"/>
  <c r="BI1033" i="3"/>
  <c r="BM1033" i="3"/>
  <c r="E1034" i="3"/>
  <c r="F1034" i="3"/>
  <c r="G1034" i="3"/>
  <c r="H1034" i="3"/>
  <c r="I1034" i="3"/>
  <c r="L1034" i="3" s="1"/>
  <c r="J1034" i="3"/>
  <c r="K1034" i="3"/>
  <c r="M1034" i="3"/>
  <c r="O1034" i="3"/>
  <c r="Q1034" i="3"/>
  <c r="S1034" i="3"/>
  <c r="U1034" i="3"/>
  <c r="W1034" i="3"/>
  <c r="Y1034" i="3"/>
  <c r="AA1034" i="3"/>
  <c r="AC1034" i="3"/>
  <c r="AE1034" i="3"/>
  <c r="AG1034" i="3"/>
  <c r="AI1034" i="3"/>
  <c r="AK1034" i="3"/>
  <c r="AM1034" i="3"/>
  <c r="AO1034" i="3"/>
  <c r="AQ1034" i="3"/>
  <c r="AS1034" i="3"/>
  <c r="AU1034" i="3"/>
  <c r="AW1034" i="3"/>
  <c r="AY1034" i="3"/>
  <c r="BA1034" i="3"/>
  <c r="BC1034" i="3"/>
  <c r="BE1034" i="3"/>
  <c r="BG1034" i="3"/>
  <c r="BI1034" i="3"/>
  <c r="E1035" i="3"/>
  <c r="F1035" i="3"/>
  <c r="G1035" i="3"/>
  <c r="H1035" i="3"/>
  <c r="I1035" i="3"/>
  <c r="L1035" i="3" s="1"/>
  <c r="J1035" i="3"/>
  <c r="K1035" i="3"/>
  <c r="M1035" i="3"/>
  <c r="O1035" i="3"/>
  <c r="Q1035" i="3"/>
  <c r="S1035" i="3"/>
  <c r="U1035" i="3"/>
  <c r="W1035" i="3"/>
  <c r="Y1035" i="3"/>
  <c r="AA1035" i="3"/>
  <c r="AC1035" i="3"/>
  <c r="AE1035" i="3"/>
  <c r="AG1035" i="3"/>
  <c r="AI1035" i="3"/>
  <c r="AK1035" i="3"/>
  <c r="AM1035" i="3"/>
  <c r="AO1035" i="3"/>
  <c r="AQ1035" i="3"/>
  <c r="AS1035" i="3"/>
  <c r="AU1035" i="3"/>
  <c r="AW1035" i="3"/>
  <c r="AY1035" i="3"/>
  <c r="BA1035" i="3"/>
  <c r="BC1035" i="3"/>
  <c r="BE1035" i="3"/>
  <c r="BG1035" i="3"/>
  <c r="BI1035" i="3"/>
  <c r="E1036" i="3"/>
  <c r="F1036" i="3"/>
  <c r="G1036" i="3"/>
  <c r="H1036" i="3"/>
  <c r="I1036" i="3"/>
  <c r="L1036" i="3" s="1"/>
  <c r="J1036" i="3"/>
  <c r="K1036" i="3"/>
  <c r="M1036" i="3"/>
  <c r="O1036" i="3"/>
  <c r="Q1036" i="3"/>
  <c r="S1036" i="3"/>
  <c r="U1036" i="3"/>
  <c r="W1036" i="3"/>
  <c r="Y1036" i="3"/>
  <c r="AA1036" i="3"/>
  <c r="AC1036" i="3"/>
  <c r="AE1036" i="3"/>
  <c r="AG1036" i="3"/>
  <c r="AI1036" i="3"/>
  <c r="AK1036" i="3"/>
  <c r="AM1036" i="3"/>
  <c r="AO1036" i="3"/>
  <c r="AQ1036" i="3"/>
  <c r="AS1036" i="3"/>
  <c r="AU1036" i="3"/>
  <c r="AW1036" i="3"/>
  <c r="AY1036" i="3"/>
  <c r="BA1036" i="3"/>
  <c r="BC1036" i="3"/>
  <c r="BE1036" i="3"/>
  <c r="BG1036" i="3"/>
  <c r="BI1036" i="3"/>
  <c r="E1037" i="3"/>
  <c r="F1037" i="3"/>
  <c r="G1037" i="3"/>
  <c r="H1037" i="3"/>
  <c r="I1037" i="3"/>
  <c r="L1037" i="3" s="1"/>
  <c r="J1037" i="3"/>
  <c r="K1037" i="3"/>
  <c r="M1037" i="3"/>
  <c r="O1037" i="3"/>
  <c r="Q1037" i="3"/>
  <c r="S1037" i="3"/>
  <c r="U1037" i="3"/>
  <c r="W1037" i="3"/>
  <c r="Y1037" i="3"/>
  <c r="AA1037" i="3"/>
  <c r="AC1037" i="3"/>
  <c r="AE1037" i="3"/>
  <c r="AG1037" i="3"/>
  <c r="AI1037" i="3"/>
  <c r="AK1037" i="3"/>
  <c r="AM1037" i="3"/>
  <c r="AO1037" i="3"/>
  <c r="AQ1037" i="3"/>
  <c r="AS1037" i="3"/>
  <c r="AU1037" i="3"/>
  <c r="AW1037" i="3"/>
  <c r="AY1037" i="3"/>
  <c r="BA1037" i="3"/>
  <c r="BC1037" i="3"/>
  <c r="BE1037" i="3"/>
  <c r="BG1037" i="3"/>
  <c r="BI1037" i="3"/>
  <c r="E1038" i="3"/>
  <c r="F1038" i="3"/>
  <c r="G1038" i="3"/>
  <c r="H1038" i="3"/>
  <c r="I1038" i="3"/>
  <c r="L1038" i="3" s="1"/>
  <c r="J1038" i="3"/>
  <c r="K1038" i="3"/>
  <c r="M1038" i="3"/>
  <c r="O1038" i="3"/>
  <c r="Q1038" i="3"/>
  <c r="S1038" i="3"/>
  <c r="U1038" i="3"/>
  <c r="W1038" i="3"/>
  <c r="Y1038" i="3"/>
  <c r="AA1038" i="3"/>
  <c r="AC1038" i="3"/>
  <c r="AE1038" i="3"/>
  <c r="AG1038" i="3"/>
  <c r="AI1038" i="3"/>
  <c r="AK1038" i="3"/>
  <c r="AM1038" i="3"/>
  <c r="AO1038" i="3"/>
  <c r="AQ1038" i="3"/>
  <c r="AS1038" i="3"/>
  <c r="AU1038" i="3"/>
  <c r="AW1038" i="3"/>
  <c r="AY1038" i="3"/>
  <c r="BA1038" i="3"/>
  <c r="BC1038" i="3"/>
  <c r="BE1038" i="3"/>
  <c r="BG1038" i="3"/>
  <c r="BI1038" i="3"/>
  <c r="E1039" i="3"/>
  <c r="F1039" i="3"/>
  <c r="G1039" i="3"/>
  <c r="H1039" i="3"/>
  <c r="I1039" i="3"/>
  <c r="L1039" i="3" s="1"/>
  <c r="J1039" i="3"/>
  <c r="K1039" i="3"/>
  <c r="M1039" i="3"/>
  <c r="O1039" i="3"/>
  <c r="Q1039" i="3"/>
  <c r="S1039" i="3"/>
  <c r="U1039" i="3"/>
  <c r="W1039" i="3"/>
  <c r="Y1039" i="3"/>
  <c r="AA1039" i="3"/>
  <c r="AC1039" i="3"/>
  <c r="AE1039" i="3"/>
  <c r="AG1039" i="3"/>
  <c r="AI1039" i="3"/>
  <c r="AK1039" i="3"/>
  <c r="AM1039" i="3"/>
  <c r="AO1039" i="3"/>
  <c r="AQ1039" i="3"/>
  <c r="AS1039" i="3"/>
  <c r="AU1039" i="3"/>
  <c r="AW1039" i="3"/>
  <c r="AY1039" i="3"/>
  <c r="BA1039" i="3"/>
  <c r="BC1039" i="3"/>
  <c r="BE1039" i="3"/>
  <c r="BG1039" i="3"/>
  <c r="BI1039" i="3"/>
  <c r="E1040" i="3"/>
  <c r="F1040" i="3"/>
  <c r="G1040" i="3"/>
  <c r="H1040" i="3"/>
  <c r="I1040" i="3"/>
  <c r="L1040" i="3" s="1"/>
  <c r="J1040" i="3"/>
  <c r="K1040" i="3"/>
  <c r="M1040" i="3"/>
  <c r="O1040" i="3"/>
  <c r="Q1040" i="3"/>
  <c r="S1040" i="3"/>
  <c r="U1040" i="3"/>
  <c r="W1040" i="3"/>
  <c r="Y1040" i="3"/>
  <c r="AA1040" i="3"/>
  <c r="AC1040" i="3"/>
  <c r="AE1040" i="3"/>
  <c r="AG1040" i="3"/>
  <c r="AI1040" i="3"/>
  <c r="AK1040" i="3"/>
  <c r="AM1040" i="3"/>
  <c r="AO1040" i="3"/>
  <c r="AQ1040" i="3"/>
  <c r="AS1040" i="3"/>
  <c r="AU1040" i="3"/>
  <c r="AW1040" i="3"/>
  <c r="AY1040" i="3"/>
  <c r="BA1040" i="3"/>
  <c r="BC1040" i="3"/>
  <c r="BE1040" i="3"/>
  <c r="BG1040" i="3"/>
  <c r="BI1040" i="3"/>
  <c r="E1041" i="3"/>
  <c r="F1041" i="3"/>
  <c r="G1041" i="3"/>
  <c r="H1041" i="3"/>
  <c r="I1041" i="3"/>
  <c r="L1041" i="3" s="1"/>
  <c r="J1041" i="3"/>
  <c r="K1041" i="3"/>
  <c r="M1041" i="3"/>
  <c r="O1041" i="3"/>
  <c r="Q1041" i="3"/>
  <c r="S1041" i="3"/>
  <c r="U1041" i="3"/>
  <c r="W1041" i="3"/>
  <c r="Y1041" i="3"/>
  <c r="AA1041" i="3"/>
  <c r="AC1041" i="3"/>
  <c r="AE1041" i="3"/>
  <c r="AG1041" i="3"/>
  <c r="AI1041" i="3"/>
  <c r="AK1041" i="3"/>
  <c r="AM1041" i="3"/>
  <c r="AO1041" i="3"/>
  <c r="AQ1041" i="3"/>
  <c r="AS1041" i="3"/>
  <c r="AU1041" i="3"/>
  <c r="AW1041" i="3"/>
  <c r="AY1041" i="3"/>
  <c r="AZ1041" i="3"/>
  <c r="BA1041" i="3"/>
  <c r="BB1041" i="3"/>
  <c r="BC1041" i="3"/>
  <c r="BD1041" i="3"/>
  <c r="BE1041" i="3"/>
  <c r="BF1041" i="3"/>
  <c r="BG1041" i="3"/>
  <c r="BH1041" i="3"/>
  <c r="BI1041" i="3"/>
  <c r="E1042" i="3"/>
  <c r="F1042" i="3"/>
  <c r="K1042" i="3" s="1"/>
  <c r="G1042" i="3"/>
  <c r="H1042" i="3"/>
  <c r="I1042" i="3"/>
  <c r="J1042" i="3"/>
  <c r="L1042" i="3"/>
  <c r="E1043" i="3"/>
  <c r="F1043" i="3"/>
  <c r="K1043" i="3" s="1"/>
  <c r="G1043" i="3"/>
  <c r="H1043" i="3"/>
  <c r="I1043" i="3"/>
  <c r="J1043" i="3"/>
  <c r="L1043" i="3"/>
  <c r="AP1043" i="3"/>
  <c r="AR1043" i="3"/>
  <c r="AT1043" i="3"/>
  <c r="AV1043" i="3"/>
  <c r="AX1043" i="3"/>
  <c r="AZ1043" i="3"/>
  <c r="BB1043" i="3"/>
  <c r="BD1043" i="3"/>
  <c r="BF1043" i="3"/>
  <c r="BH1043" i="3"/>
  <c r="E1044" i="3"/>
  <c r="F1044" i="3"/>
  <c r="K1044" i="3" s="1"/>
  <c r="G1044" i="3"/>
  <c r="H1044" i="3"/>
  <c r="I1044" i="3"/>
  <c r="J1044" i="3"/>
  <c r="L1044" i="3"/>
  <c r="N1044" i="3" s="1"/>
  <c r="BJ1044" i="3" s="1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E1045" i="3"/>
  <c r="F1045" i="3"/>
  <c r="K1045" i="3" s="1"/>
  <c r="G1045" i="3"/>
  <c r="H1045" i="3"/>
  <c r="I1045" i="3"/>
  <c r="J1045" i="3"/>
  <c r="L1045" i="3"/>
  <c r="P1045" i="3"/>
  <c r="T1045" i="3"/>
  <c r="X1045" i="3"/>
  <c r="AB1045" i="3"/>
  <c r="AF1045" i="3"/>
  <c r="AJ1045" i="3"/>
  <c r="AN1045" i="3"/>
  <c r="AR1045" i="3"/>
  <c r="AV1045" i="3"/>
  <c r="AZ1045" i="3"/>
  <c r="BD1045" i="3"/>
  <c r="BH1045" i="3"/>
  <c r="E1046" i="3"/>
  <c r="F1046" i="3"/>
  <c r="K1046" i="3" s="1"/>
  <c r="G1046" i="3"/>
  <c r="H1046" i="3"/>
  <c r="I1046" i="3"/>
  <c r="J1046" i="3"/>
  <c r="L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E1047" i="3"/>
  <c r="F1047" i="3"/>
  <c r="K1047" i="3" s="1"/>
  <c r="G1047" i="3"/>
  <c r="H1047" i="3"/>
  <c r="I1047" i="3"/>
  <c r="J1047" i="3"/>
  <c r="L1047" i="3"/>
  <c r="P1047" i="3"/>
  <c r="T1047" i="3"/>
  <c r="X1047" i="3"/>
  <c r="AB1047" i="3"/>
  <c r="AF1047" i="3"/>
  <c r="AJ1047" i="3"/>
  <c r="AN1047" i="3"/>
  <c r="AR1047" i="3"/>
  <c r="AV1047" i="3"/>
  <c r="AZ1047" i="3"/>
  <c r="BD1047" i="3"/>
  <c r="BH1047" i="3"/>
  <c r="E1048" i="3"/>
  <c r="F1048" i="3"/>
  <c r="K1048" i="3" s="1"/>
  <c r="G1048" i="3"/>
  <c r="H1048" i="3"/>
  <c r="I1048" i="3"/>
  <c r="J1048" i="3"/>
  <c r="L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E1049" i="3"/>
  <c r="F1049" i="3"/>
  <c r="K1049" i="3" s="1"/>
  <c r="G1049" i="3"/>
  <c r="H1049" i="3"/>
  <c r="I1049" i="3"/>
  <c r="J1049" i="3"/>
  <c r="L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E1050" i="3"/>
  <c r="F1050" i="3"/>
  <c r="K1050" i="3" s="1"/>
  <c r="G1050" i="3"/>
  <c r="H1050" i="3"/>
  <c r="I1050" i="3"/>
  <c r="J1050" i="3"/>
  <c r="L1050" i="3"/>
  <c r="P1050" i="3"/>
  <c r="T1050" i="3"/>
  <c r="X1050" i="3"/>
  <c r="AB1050" i="3"/>
  <c r="AF1050" i="3"/>
  <c r="AJ1050" i="3"/>
  <c r="AN1050" i="3"/>
  <c r="AR1050" i="3"/>
  <c r="AV1050" i="3"/>
  <c r="AZ1050" i="3"/>
  <c r="BD1050" i="3"/>
  <c r="BH1050" i="3"/>
  <c r="E1051" i="3"/>
  <c r="F1051" i="3"/>
  <c r="G1051" i="3"/>
  <c r="H1051" i="3"/>
  <c r="I1051" i="3"/>
  <c r="J1051" i="3"/>
  <c r="K1051" i="3"/>
  <c r="L1051" i="3"/>
  <c r="M1051" i="3"/>
  <c r="O1051" i="3"/>
  <c r="Q1051" i="3"/>
  <c r="S1051" i="3"/>
  <c r="U1051" i="3"/>
  <c r="W1051" i="3"/>
  <c r="Y1051" i="3"/>
  <c r="AA1051" i="3"/>
  <c r="AC1051" i="3"/>
  <c r="AE1051" i="3"/>
  <c r="AG1051" i="3"/>
  <c r="AI1051" i="3"/>
  <c r="AK1051" i="3"/>
  <c r="AM1051" i="3"/>
  <c r="AO1051" i="3"/>
  <c r="AQ1051" i="3"/>
  <c r="AS1051" i="3"/>
  <c r="AU1051" i="3"/>
  <c r="AW1051" i="3"/>
  <c r="AY1051" i="3"/>
  <c r="BA1051" i="3"/>
  <c r="BC1051" i="3"/>
  <c r="BE1051" i="3"/>
  <c r="BG1051" i="3"/>
  <c r="BI1051" i="3"/>
  <c r="E1052" i="3"/>
  <c r="F1052" i="3"/>
  <c r="G1052" i="3"/>
  <c r="H1052" i="3"/>
  <c r="I1052" i="3"/>
  <c r="L1052" i="3" s="1"/>
  <c r="J1052" i="3"/>
  <c r="K1052" i="3"/>
  <c r="O1052" i="3"/>
  <c r="BL1052" i="3" s="1"/>
  <c r="S1052" i="3"/>
  <c r="BM1052" i="3" s="1"/>
  <c r="W1052" i="3"/>
  <c r="AA1052" i="3"/>
  <c r="AE1052" i="3"/>
  <c r="AI1052" i="3"/>
  <c r="AM1052" i="3"/>
  <c r="AQ1052" i="3"/>
  <c r="AU1052" i="3"/>
  <c r="AY1052" i="3"/>
  <c r="BC1052" i="3"/>
  <c r="BG1052" i="3"/>
  <c r="E1053" i="3"/>
  <c r="F1053" i="3"/>
  <c r="G1053" i="3"/>
  <c r="H1053" i="3"/>
  <c r="I1053" i="3"/>
  <c r="L1053" i="3" s="1"/>
  <c r="J1053" i="3"/>
  <c r="K1053" i="3"/>
  <c r="O1053" i="3"/>
  <c r="S1053" i="3"/>
  <c r="W1053" i="3"/>
  <c r="AA1053" i="3"/>
  <c r="AE1053" i="3"/>
  <c r="AI1053" i="3"/>
  <c r="AK1053" i="3"/>
  <c r="AM1053" i="3"/>
  <c r="AO1053" i="3"/>
  <c r="AQ1053" i="3"/>
  <c r="AS1053" i="3"/>
  <c r="AU1053" i="3"/>
  <c r="AW1053" i="3"/>
  <c r="AY1053" i="3"/>
  <c r="BA1053" i="3"/>
  <c r="BC1053" i="3"/>
  <c r="BE1053" i="3"/>
  <c r="BG1053" i="3"/>
  <c r="BI1053" i="3"/>
  <c r="E1054" i="3"/>
  <c r="F1054" i="3"/>
  <c r="G1054" i="3"/>
  <c r="H1054" i="3"/>
  <c r="I1054" i="3"/>
  <c r="L1054" i="3" s="1"/>
  <c r="J1054" i="3"/>
  <c r="K1054" i="3"/>
  <c r="M1054" i="3"/>
  <c r="O1054" i="3"/>
  <c r="BL1054" i="3" s="1"/>
  <c r="Q1054" i="3"/>
  <c r="S1054" i="3"/>
  <c r="U1054" i="3"/>
  <c r="W1054" i="3"/>
  <c r="Y1054" i="3"/>
  <c r="AA1054" i="3"/>
  <c r="AC1054" i="3"/>
  <c r="AE1054" i="3"/>
  <c r="AG1054" i="3"/>
  <c r="AI1054" i="3"/>
  <c r="AK1054" i="3"/>
  <c r="AM1054" i="3"/>
  <c r="AO1054" i="3"/>
  <c r="AQ1054" i="3"/>
  <c r="AS1054" i="3"/>
  <c r="AU1054" i="3"/>
  <c r="AW1054" i="3"/>
  <c r="AY1054" i="3"/>
  <c r="BA1054" i="3"/>
  <c r="BC1054" i="3"/>
  <c r="BE1054" i="3"/>
  <c r="BG1054" i="3"/>
  <c r="BI1054" i="3"/>
  <c r="BM1054" i="3"/>
  <c r="E1055" i="3"/>
  <c r="F1055" i="3"/>
  <c r="G1055" i="3"/>
  <c r="H1055" i="3"/>
  <c r="I1055" i="3"/>
  <c r="L1055" i="3" s="1"/>
  <c r="J1055" i="3"/>
  <c r="K1055" i="3"/>
  <c r="M1055" i="3"/>
  <c r="O1055" i="3"/>
  <c r="Q1055" i="3"/>
  <c r="S1055" i="3"/>
  <c r="U1055" i="3"/>
  <c r="W1055" i="3"/>
  <c r="Y1055" i="3"/>
  <c r="AA1055" i="3"/>
  <c r="AC1055" i="3"/>
  <c r="AE1055" i="3"/>
  <c r="AG1055" i="3"/>
  <c r="AI1055" i="3"/>
  <c r="AK1055" i="3"/>
  <c r="AM1055" i="3"/>
  <c r="AO1055" i="3"/>
  <c r="AQ1055" i="3"/>
  <c r="AS1055" i="3"/>
  <c r="AU1055" i="3"/>
  <c r="AW1055" i="3"/>
  <c r="AY1055" i="3"/>
  <c r="BA1055" i="3"/>
  <c r="BC1055" i="3"/>
  <c r="BE1055" i="3"/>
  <c r="BG1055" i="3"/>
  <c r="BI1055" i="3"/>
  <c r="E1056" i="3"/>
  <c r="F1056" i="3"/>
  <c r="G1056" i="3"/>
  <c r="H1056" i="3"/>
  <c r="I1056" i="3"/>
  <c r="L1056" i="3" s="1"/>
  <c r="J1056" i="3"/>
  <c r="K1056" i="3"/>
  <c r="M1056" i="3"/>
  <c r="O1056" i="3"/>
  <c r="Q1056" i="3"/>
  <c r="S1056" i="3"/>
  <c r="U1056" i="3"/>
  <c r="W1056" i="3"/>
  <c r="Y1056" i="3"/>
  <c r="AA1056" i="3"/>
  <c r="AC1056" i="3"/>
  <c r="AE1056" i="3"/>
  <c r="AG1056" i="3"/>
  <c r="AI1056" i="3"/>
  <c r="AK1056" i="3"/>
  <c r="AM1056" i="3"/>
  <c r="AO1056" i="3"/>
  <c r="AQ1056" i="3"/>
  <c r="AS1056" i="3"/>
  <c r="AU1056" i="3"/>
  <c r="AW1056" i="3"/>
  <c r="AY1056" i="3"/>
  <c r="BA1056" i="3"/>
  <c r="BC1056" i="3"/>
  <c r="BE1056" i="3"/>
  <c r="BG1056" i="3"/>
  <c r="BI1056" i="3"/>
  <c r="E1057" i="3"/>
  <c r="F1057" i="3"/>
  <c r="G1057" i="3"/>
  <c r="H1057" i="3"/>
  <c r="I1057" i="3"/>
  <c r="L1057" i="3" s="1"/>
  <c r="J1057" i="3"/>
  <c r="K1057" i="3"/>
  <c r="M1057" i="3"/>
  <c r="O1057" i="3"/>
  <c r="Q1057" i="3"/>
  <c r="S1057" i="3"/>
  <c r="U1057" i="3"/>
  <c r="W1057" i="3"/>
  <c r="Y1057" i="3"/>
  <c r="AA1057" i="3"/>
  <c r="AC1057" i="3"/>
  <c r="AE1057" i="3"/>
  <c r="AG1057" i="3"/>
  <c r="AI1057" i="3"/>
  <c r="AK1057" i="3"/>
  <c r="AM1057" i="3"/>
  <c r="AO1057" i="3"/>
  <c r="AQ1057" i="3"/>
  <c r="AS1057" i="3"/>
  <c r="AU1057" i="3"/>
  <c r="AW1057" i="3"/>
  <c r="AY1057" i="3"/>
  <c r="BA1057" i="3"/>
  <c r="BC1057" i="3"/>
  <c r="BE1057" i="3"/>
  <c r="BG1057" i="3"/>
  <c r="BI1057" i="3"/>
  <c r="E1058" i="3"/>
  <c r="F1058" i="3"/>
  <c r="G1058" i="3"/>
  <c r="H1058" i="3"/>
  <c r="I1058" i="3"/>
  <c r="L1058" i="3" s="1"/>
  <c r="J1058" i="3"/>
  <c r="K1058" i="3"/>
  <c r="M1058" i="3"/>
  <c r="O1058" i="3"/>
  <c r="BL1058" i="3" s="1"/>
  <c r="Q1058" i="3"/>
  <c r="S1058" i="3"/>
  <c r="U1058" i="3"/>
  <c r="W1058" i="3"/>
  <c r="Y1058" i="3"/>
  <c r="AA1058" i="3"/>
  <c r="AC1058" i="3"/>
  <c r="AE1058" i="3"/>
  <c r="AG1058" i="3"/>
  <c r="AI1058" i="3"/>
  <c r="AK1058" i="3"/>
  <c r="AM1058" i="3"/>
  <c r="AO1058" i="3"/>
  <c r="AQ1058" i="3"/>
  <c r="AS1058" i="3"/>
  <c r="AU1058" i="3"/>
  <c r="AW1058" i="3"/>
  <c r="AY1058" i="3"/>
  <c r="BA1058" i="3"/>
  <c r="BC1058" i="3"/>
  <c r="BE1058" i="3"/>
  <c r="BG1058" i="3"/>
  <c r="BI1058" i="3"/>
  <c r="BM1058" i="3"/>
  <c r="E1059" i="3"/>
  <c r="F1059" i="3"/>
  <c r="G1059" i="3"/>
  <c r="H1059" i="3"/>
  <c r="I1059" i="3"/>
  <c r="L1059" i="3" s="1"/>
  <c r="J1059" i="3"/>
  <c r="K1059" i="3"/>
  <c r="M1059" i="3"/>
  <c r="O1059" i="3"/>
  <c r="Q1059" i="3"/>
  <c r="S1059" i="3"/>
  <c r="U1059" i="3"/>
  <c r="W1059" i="3"/>
  <c r="Y1059" i="3"/>
  <c r="AA1059" i="3"/>
  <c r="AC1059" i="3"/>
  <c r="AE1059" i="3"/>
  <c r="AG1059" i="3"/>
  <c r="AI1059" i="3"/>
  <c r="AK1059" i="3"/>
  <c r="AM1059" i="3"/>
  <c r="AO1059" i="3"/>
  <c r="AQ1059" i="3"/>
  <c r="AS1059" i="3"/>
  <c r="AU1059" i="3"/>
  <c r="AW1059" i="3"/>
  <c r="AY1059" i="3"/>
  <c r="BA1059" i="3"/>
  <c r="BC1059" i="3"/>
  <c r="BE1059" i="3"/>
  <c r="BG1059" i="3"/>
  <c r="BI1059" i="3"/>
  <c r="E1060" i="3"/>
  <c r="F1060" i="3"/>
  <c r="G1060" i="3"/>
  <c r="H1060" i="3"/>
  <c r="I1060" i="3"/>
  <c r="L1060" i="3" s="1"/>
  <c r="J1060" i="3"/>
  <c r="K1060" i="3"/>
  <c r="M1060" i="3"/>
  <c r="O1060" i="3"/>
  <c r="Q1060" i="3"/>
  <c r="S1060" i="3"/>
  <c r="U1060" i="3"/>
  <c r="W1060" i="3"/>
  <c r="Y1060" i="3"/>
  <c r="AA1060" i="3"/>
  <c r="AC1060" i="3"/>
  <c r="AE1060" i="3"/>
  <c r="AG1060" i="3"/>
  <c r="AI1060" i="3"/>
  <c r="AK1060" i="3"/>
  <c r="AM1060" i="3"/>
  <c r="AO1060" i="3"/>
  <c r="AQ1060" i="3"/>
  <c r="AS1060" i="3"/>
  <c r="AU1060" i="3"/>
  <c r="AW1060" i="3"/>
  <c r="AY1060" i="3"/>
  <c r="BA1060" i="3"/>
  <c r="BC1060" i="3"/>
  <c r="BE1060" i="3"/>
  <c r="BG1060" i="3"/>
  <c r="BI1060" i="3"/>
  <c r="E1061" i="3"/>
  <c r="F1061" i="3"/>
  <c r="G1061" i="3"/>
  <c r="H1061" i="3"/>
  <c r="I1061" i="3"/>
  <c r="L1061" i="3" s="1"/>
  <c r="J1061" i="3"/>
  <c r="K1061" i="3"/>
  <c r="M1061" i="3"/>
  <c r="O1061" i="3"/>
  <c r="Q1061" i="3"/>
  <c r="S1061" i="3"/>
  <c r="U1061" i="3"/>
  <c r="W1061" i="3"/>
  <c r="Y1061" i="3"/>
  <c r="AA1061" i="3"/>
  <c r="AC1061" i="3"/>
  <c r="AE1061" i="3"/>
  <c r="AG1061" i="3"/>
  <c r="AI1061" i="3"/>
  <c r="AK1061" i="3"/>
  <c r="AM1061" i="3"/>
  <c r="AO1061" i="3"/>
  <c r="AQ1061" i="3"/>
  <c r="AS1061" i="3"/>
  <c r="AU1061" i="3"/>
  <c r="AW1061" i="3"/>
  <c r="AY1061" i="3"/>
  <c r="BA1061" i="3"/>
  <c r="BC1061" i="3"/>
  <c r="BE1061" i="3"/>
  <c r="BG1061" i="3"/>
  <c r="BI1061" i="3"/>
  <c r="E1062" i="3"/>
  <c r="F1062" i="3"/>
  <c r="G1062" i="3"/>
  <c r="H1062" i="3"/>
  <c r="I1062" i="3"/>
  <c r="L1062" i="3" s="1"/>
  <c r="J1062" i="3"/>
  <c r="K1062" i="3"/>
  <c r="M1062" i="3"/>
  <c r="O1062" i="3"/>
  <c r="BL1062" i="3" s="1"/>
  <c r="Q1062" i="3"/>
  <c r="S1062" i="3"/>
  <c r="U1062" i="3"/>
  <c r="W1062" i="3"/>
  <c r="Y1062" i="3"/>
  <c r="AA1062" i="3"/>
  <c r="AC1062" i="3"/>
  <c r="AE1062" i="3"/>
  <c r="AG1062" i="3"/>
  <c r="AI1062" i="3"/>
  <c r="AK1062" i="3"/>
  <c r="AM1062" i="3"/>
  <c r="AO1062" i="3"/>
  <c r="AQ1062" i="3"/>
  <c r="AS1062" i="3"/>
  <c r="AU1062" i="3"/>
  <c r="AW1062" i="3"/>
  <c r="AY1062" i="3"/>
  <c r="BA1062" i="3"/>
  <c r="BC1062" i="3"/>
  <c r="BE1062" i="3"/>
  <c r="BG1062" i="3"/>
  <c r="BI1062" i="3"/>
  <c r="BM1062" i="3"/>
  <c r="E1063" i="3"/>
  <c r="F1063" i="3"/>
  <c r="G1063" i="3"/>
  <c r="H1063" i="3"/>
  <c r="I1063" i="3"/>
  <c r="L1063" i="3" s="1"/>
  <c r="J1063" i="3"/>
  <c r="K1063" i="3"/>
  <c r="M1063" i="3"/>
  <c r="O1063" i="3"/>
  <c r="Q1063" i="3"/>
  <c r="S1063" i="3"/>
  <c r="U1063" i="3"/>
  <c r="W1063" i="3"/>
  <c r="Y1063" i="3"/>
  <c r="AA1063" i="3"/>
  <c r="AC1063" i="3"/>
  <c r="AE1063" i="3"/>
  <c r="AG1063" i="3"/>
  <c r="AI1063" i="3"/>
  <c r="AK1063" i="3"/>
  <c r="AM1063" i="3"/>
  <c r="AO1063" i="3"/>
  <c r="AQ1063" i="3"/>
  <c r="AS1063" i="3"/>
  <c r="AU1063" i="3"/>
  <c r="AW1063" i="3"/>
  <c r="AY1063" i="3"/>
  <c r="BA1063" i="3"/>
  <c r="BC1063" i="3"/>
  <c r="BE1063" i="3"/>
  <c r="BG1063" i="3"/>
  <c r="BI1063" i="3"/>
  <c r="E1064" i="3"/>
  <c r="F1064" i="3"/>
  <c r="G1064" i="3"/>
  <c r="H1064" i="3"/>
  <c r="I1064" i="3"/>
  <c r="L1064" i="3" s="1"/>
  <c r="J1064" i="3"/>
  <c r="K1064" i="3"/>
  <c r="M1064" i="3"/>
  <c r="O1064" i="3"/>
  <c r="Q1064" i="3"/>
  <c r="S1064" i="3"/>
  <c r="U1064" i="3"/>
  <c r="W1064" i="3"/>
  <c r="Y1064" i="3"/>
  <c r="AA1064" i="3"/>
  <c r="AC1064" i="3"/>
  <c r="AE1064" i="3"/>
  <c r="AG1064" i="3"/>
  <c r="AI1064" i="3"/>
  <c r="AK1064" i="3"/>
  <c r="AM1064" i="3"/>
  <c r="AO1064" i="3"/>
  <c r="AQ1064" i="3"/>
  <c r="AS1064" i="3"/>
  <c r="AU1064" i="3"/>
  <c r="AW1064" i="3"/>
  <c r="AY1064" i="3"/>
  <c r="BA1064" i="3"/>
  <c r="BB1064" i="3"/>
  <c r="BC1064" i="3"/>
  <c r="BD1064" i="3"/>
  <c r="BE1064" i="3"/>
  <c r="BF1064" i="3"/>
  <c r="BG1064" i="3"/>
  <c r="BH1064" i="3"/>
  <c r="BI1064" i="3"/>
  <c r="E1065" i="3"/>
  <c r="F1065" i="3"/>
  <c r="G1065" i="3"/>
  <c r="H1065" i="3"/>
  <c r="I1065" i="3"/>
  <c r="L1065" i="3" s="1"/>
  <c r="J1065" i="3"/>
  <c r="K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E1066" i="3"/>
  <c r="F1066" i="3"/>
  <c r="G1066" i="3"/>
  <c r="H1066" i="3"/>
  <c r="I1066" i="3"/>
  <c r="L1066" i="3" s="1"/>
  <c r="J1066" i="3"/>
  <c r="K1066" i="3"/>
  <c r="O1066" i="3"/>
  <c r="S1066" i="3"/>
  <c r="W1066" i="3"/>
  <c r="AA1066" i="3"/>
  <c r="AE1066" i="3"/>
  <c r="AI1066" i="3"/>
  <c r="AM1066" i="3"/>
  <c r="AQ1066" i="3"/>
  <c r="AU1066" i="3"/>
  <c r="AY1066" i="3"/>
  <c r="BC1066" i="3"/>
  <c r="BG1066" i="3"/>
  <c r="E1067" i="3"/>
  <c r="F1067" i="3"/>
  <c r="G1067" i="3"/>
  <c r="H1067" i="3"/>
  <c r="I1067" i="3"/>
  <c r="L1067" i="3" s="1"/>
  <c r="J1067" i="3"/>
  <c r="K1067" i="3"/>
  <c r="O1067" i="3"/>
  <c r="BL1067" i="3" s="1"/>
  <c r="S1067" i="3"/>
  <c r="BM1067" i="3" s="1"/>
  <c r="W1067" i="3"/>
  <c r="AA1067" i="3"/>
  <c r="AE1067" i="3"/>
  <c r="AI1067" i="3"/>
  <c r="AM1067" i="3"/>
  <c r="AQ1067" i="3"/>
  <c r="AU1067" i="3"/>
  <c r="AY1067" i="3"/>
  <c r="BC1067" i="3"/>
  <c r="BG1067" i="3"/>
  <c r="E1068" i="3"/>
  <c r="F1068" i="3"/>
  <c r="G1068" i="3"/>
  <c r="H1068" i="3"/>
  <c r="I1068" i="3"/>
  <c r="L1068" i="3" s="1"/>
  <c r="J1068" i="3"/>
  <c r="K1068" i="3"/>
  <c r="O1068" i="3"/>
  <c r="BL1068" i="3" s="1"/>
  <c r="S1068" i="3"/>
  <c r="BM1068" i="3" s="1"/>
  <c r="W1068" i="3"/>
  <c r="AA1068" i="3"/>
  <c r="AE1068" i="3"/>
  <c r="AI1068" i="3"/>
  <c r="AM1068" i="3"/>
  <c r="AQ1068" i="3"/>
  <c r="AU1068" i="3"/>
  <c r="AY1068" i="3"/>
  <c r="BC1068" i="3"/>
  <c r="BG1068" i="3"/>
  <c r="E1069" i="3"/>
  <c r="F1069" i="3"/>
  <c r="G1069" i="3"/>
  <c r="H1069" i="3"/>
  <c r="I1069" i="3"/>
  <c r="L1069" i="3" s="1"/>
  <c r="J1069" i="3"/>
  <c r="K1069" i="3"/>
  <c r="O1069" i="3"/>
  <c r="S1069" i="3"/>
  <c r="W1069" i="3"/>
  <c r="AA1069" i="3"/>
  <c r="AE1069" i="3"/>
  <c r="AI1069" i="3"/>
  <c r="AM1069" i="3"/>
  <c r="AQ1069" i="3"/>
  <c r="AU1069" i="3"/>
  <c r="AY1069" i="3"/>
  <c r="BC1069" i="3"/>
  <c r="BG1069" i="3"/>
  <c r="E1070" i="3"/>
  <c r="F1070" i="3"/>
  <c r="G1070" i="3"/>
  <c r="H1070" i="3"/>
  <c r="I1070" i="3"/>
  <c r="L1070" i="3" s="1"/>
  <c r="J1070" i="3"/>
  <c r="K1070" i="3"/>
  <c r="O1070" i="3"/>
  <c r="S1070" i="3"/>
  <c r="W1070" i="3"/>
  <c r="AA1070" i="3"/>
  <c r="AE1070" i="3"/>
  <c r="AI1070" i="3"/>
  <c r="AM1070" i="3"/>
  <c r="AQ1070" i="3"/>
  <c r="AU1070" i="3"/>
  <c r="AY1070" i="3"/>
  <c r="BC1070" i="3"/>
  <c r="BG1070" i="3"/>
  <c r="E1071" i="3"/>
  <c r="F1071" i="3"/>
  <c r="G1071" i="3"/>
  <c r="H1071" i="3"/>
  <c r="I1071" i="3"/>
  <c r="L1071" i="3" s="1"/>
  <c r="J1071" i="3"/>
  <c r="K1071" i="3"/>
  <c r="O1071" i="3"/>
  <c r="S1071" i="3"/>
  <c r="W1071" i="3"/>
  <c r="AA1071" i="3"/>
  <c r="AE1071" i="3"/>
  <c r="AI1071" i="3"/>
  <c r="AM1071" i="3"/>
  <c r="AQ1071" i="3"/>
  <c r="AU1071" i="3"/>
  <c r="AY1071" i="3"/>
  <c r="BC1071" i="3"/>
  <c r="BG1071" i="3"/>
  <c r="E1072" i="3"/>
  <c r="F1072" i="3"/>
  <c r="G1072" i="3"/>
  <c r="H1072" i="3"/>
  <c r="I1072" i="3"/>
  <c r="L1072" i="3" s="1"/>
  <c r="J1072" i="3"/>
  <c r="K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E1073" i="3"/>
  <c r="F1073" i="3"/>
  <c r="G1073" i="3"/>
  <c r="H1073" i="3"/>
  <c r="I1073" i="3"/>
  <c r="L1073" i="3" s="1"/>
  <c r="J1073" i="3"/>
  <c r="K1073" i="3"/>
  <c r="O1073" i="3"/>
  <c r="BL1073" i="3" s="1"/>
  <c r="S1073" i="3"/>
  <c r="BM1073" i="3" s="1"/>
  <c r="W1073" i="3"/>
  <c r="AA1073" i="3"/>
  <c r="AE1073" i="3"/>
  <c r="AI1073" i="3"/>
  <c r="AM1073" i="3"/>
  <c r="AQ1073" i="3"/>
  <c r="AU1073" i="3"/>
  <c r="AY1073" i="3"/>
  <c r="BC1073" i="3"/>
  <c r="BG1073" i="3"/>
  <c r="E1074" i="3"/>
  <c r="F1074" i="3"/>
  <c r="G1074" i="3"/>
  <c r="H1074" i="3"/>
  <c r="I1074" i="3"/>
  <c r="L1074" i="3" s="1"/>
  <c r="J1074" i="3"/>
  <c r="K1074" i="3"/>
  <c r="O1074" i="3"/>
  <c r="S1074" i="3"/>
  <c r="W1074" i="3"/>
  <c r="AA1074" i="3"/>
  <c r="AE1074" i="3"/>
  <c r="AI1074" i="3"/>
  <c r="AM1074" i="3"/>
  <c r="AQ1074" i="3"/>
  <c r="AU1074" i="3"/>
  <c r="AY1074" i="3"/>
  <c r="BC1074" i="3"/>
  <c r="BG1074" i="3"/>
  <c r="E1075" i="3"/>
  <c r="F1075" i="3"/>
  <c r="G1075" i="3"/>
  <c r="H1075" i="3"/>
  <c r="I1075" i="3"/>
  <c r="L1075" i="3" s="1"/>
  <c r="J1075" i="3"/>
  <c r="K1075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E1076" i="3"/>
  <c r="F1076" i="3"/>
  <c r="G1076" i="3"/>
  <c r="H1076" i="3"/>
  <c r="I1076" i="3"/>
  <c r="L1076" i="3" s="1"/>
  <c r="J1076" i="3"/>
  <c r="K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E1077" i="3"/>
  <c r="F1077" i="3"/>
  <c r="G1077" i="3"/>
  <c r="H1077" i="3"/>
  <c r="I1077" i="3"/>
  <c r="L1077" i="3" s="1"/>
  <c r="J1077" i="3"/>
  <c r="K1077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E1078" i="3"/>
  <c r="F1078" i="3"/>
  <c r="G1078" i="3"/>
  <c r="H1078" i="3"/>
  <c r="I1078" i="3"/>
  <c r="L1078" i="3" s="1"/>
  <c r="J1078" i="3"/>
  <c r="K1078" i="3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E1079" i="3"/>
  <c r="F1079" i="3"/>
  <c r="G1079" i="3"/>
  <c r="H1079" i="3"/>
  <c r="I1079" i="3"/>
  <c r="L1079" i="3" s="1"/>
  <c r="J1079" i="3"/>
  <c r="K1079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E1080" i="3"/>
  <c r="F1080" i="3"/>
  <c r="G1080" i="3"/>
  <c r="H1080" i="3"/>
  <c r="I1080" i="3"/>
  <c r="L1080" i="3" s="1"/>
  <c r="J1080" i="3"/>
  <c r="K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E1081" i="3"/>
  <c r="F1081" i="3"/>
  <c r="G1081" i="3"/>
  <c r="H1081" i="3"/>
  <c r="I1081" i="3"/>
  <c r="L1081" i="3" s="1"/>
  <c r="J1081" i="3"/>
  <c r="K1081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E1082" i="3"/>
  <c r="F1082" i="3"/>
  <c r="G1082" i="3"/>
  <c r="H1082" i="3"/>
  <c r="I1082" i="3"/>
  <c r="L1082" i="3" s="1"/>
  <c r="J1082" i="3"/>
  <c r="K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E1083" i="3"/>
  <c r="F1083" i="3"/>
  <c r="G1083" i="3"/>
  <c r="H1083" i="3"/>
  <c r="I1083" i="3"/>
  <c r="L1083" i="3" s="1"/>
  <c r="J1083" i="3"/>
  <c r="K1083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E1084" i="3"/>
  <c r="F1084" i="3"/>
  <c r="G1084" i="3"/>
  <c r="H1084" i="3"/>
  <c r="I1084" i="3"/>
  <c r="L1084" i="3" s="1"/>
  <c r="J1084" i="3"/>
  <c r="K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E1085" i="3"/>
  <c r="F1085" i="3"/>
  <c r="G1085" i="3"/>
  <c r="H1085" i="3"/>
  <c r="I1085" i="3"/>
  <c r="L1085" i="3" s="1"/>
  <c r="J1085" i="3"/>
  <c r="K1085" i="3"/>
  <c r="O1085" i="3"/>
  <c r="BL1085" i="3" s="1"/>
  <c r="S1085" i="3"/>
  <c r="BM1085" i="3" s="1"/>
  <c r="W1085" i="3"/>
  <c r="AA1085" i="3"/>
  <c r="AE1085" i="3"/>
  <c r="AI1085" i="3"/>
  <c r="AM1085" i="3"/>
  <c r="AQ1085" i="3"/>
  <c r="AU1085" i="3"/>
  <c r="AY1085" i="3"/>
  <c r="BC1085" i="3"/>
  <c r="BG1085" i="3"/>
  <c r="E1086" i="3"/>
  <c r="F1086" i="3"/>
  <c r="G1086" i="3"/>
  <c r="H1086" i="3"/>
  <c r="I1086" i="3"/>
  <c r="L1086" i="3" s="1"/>
  <c r="J1086" i="3"/>
  <c r="K1086" i="3"/>
  <c r="O1086" i="3"/>
  <c r="S1086" i="3"/>
  <c r="W1086" i="3"/>
  <c r="AA1086" i="3"/>
  <c r="AE1086" i="3"/>
  <c r="AI1086" i="3"/>
  <c r="AM1086" i="3"/>
  <c r="AQ1086" i="3"/>
  <c r="AU1086" i="3"/>
  <c r="AY1086" i="3"/>
  <c r="BC1086" i="3"/>
  <c r="BG1086" i="3"/>
  <c r="E1087" i="3"/>
  <c r="F1087" i="3"/>
  <c r="G1087" i="3"/>
  <c r="H1087" i="3"/>
  <c r="I1087" i="3"/>
  <c r="L1087" i="3" s="1"/>
  <c r="J1087" i="3"/>
  <c r="K1087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E1088" i="3"/>
  <c r="F1088" i="3"/>
  <c r="G1088" i="3"/>
  <c r="H1088" i="3"/>
  <c r="I1088" i="3"/>
  <c r="L1088" i="3" s="1"/>
  <c r="J1088" i="3"/>
  <c r="K1088" i="3"/>
  <c r="O1088" i="3"/>
  <c r="S1088" i="3"/>
  <c r="W1088" i="3"/>
  <c r="AA1088" i="3"/>
  <c r="AE1088" i="3"/>
  <c r="AI1088" i="3"/>
  <c r="AL1088" i="3"/>
  <c r="AN1088" i="3"/>
  <c r="AP1088" i="3"/>
  <c r="AR1088" i="3"/>
  <c r="AT1088" i="3"/>
  <c r="AV1088" i="3"/>
  <c r="AX1088" i="3"/>
  <c r="AZ1088" i="3"/>
  <c r="BB1088" i="3"/>
  <c r="BD1088" i="3"/>
  <c r="BF1088" i="3"/>
  <c r="BH1088" i="3"/>
  <c r="E1089" i="3"/>
  <c r="F1089" i="3"/>
  <c r="K1089" i="3" s="1"/>
  <c r="G1089" i="3"/>
  <c r="H1089" i="3"/>
  <c r="I1089" i="3"/>
  <c r="J1089" i="3"/>
  <c r="E1090" i="3"/>
  <c r="F1090" i="3"/>
  <c r="K1090" i="3" s="1"/>
  <c r="G1090" i="3"/>
  <c r="H1090" i="3"/>
  <c r="I1090" i="3"/>
  <c r="J1090" i="3"/>
  <c r="E1091" i="3"/>
  <c r="F1091" i="3"/>
  <c r="K1091" i="3" s="1"/>
  <c r="G1091" i="3"/>
  <c r="H1091" i="3"/>
  <c r="I1091" i="3"/>
  <c r="J1091" i="3"/>
  <c r="E1092" i="3"/>
  <c r="F1092" i="3"/>
  <c r="K1092" i="3" s="1"/>
  <c r="G1092" i="3"/>
  <c r="H1092" i="3"/>
  <c r="I1092" i="3"/>
  <c r="J1092" i="3"/>
  <c r="E1093" i="3"/>
  <c r="F1093" i="3"/>
  <c r="K1093" i="3" s="1"/>
  <c r="G1093" i="3"/>
  <c r="H1093" i="3"/>
  <c r="I1093" i="3"/>
  <c r="J1093" i="3"/>
  <c r="E1094" i="3"/>
  <c r="F1094" i="3"/>
  <c r="K1094" i="3" s="1"/>
  <c r="G1094" i="3"/>
  <c r="H1094" i="3"/>
  <c r="I1094" i="3"/>
  <c r="J1094" i="3"/>
  <c r="E1095" i="3"/>
  <c r="F1095" i="3"/>
  <c r="K1095" i="3" s="1"/>
  <c r="G1095" i="3"/>
  <c r="H1095" i="3"/>
  <c r="I1095" i="3"/>
  <c r="J1095" i="3"/>
  <c r="E1096" i="3"/>
  <c r="F1096" i="3"/>
  <c r="K1096" i="3" s="1"/>
  <c r="G1096" i="3"/>
  <c r="H1096" i="3"/>
  <c r="I1096" i="3"/>
  <c r="J1096" i="3"/>
  <c r="E1097" i="3"/>
  <c r="F1097" i="3"/>
  <c r="K1097" i="3" s="1"/>
  <c r="G1097" i="3"/>
  <c r="H1097" i="3"/>
  <c r="I1097" i="3"/>
  <c r="J1097" i="3"/>
  <c r="E1098" i="3"/>
  <c r="F1098" i="3"/>
  <c r="K1098" i="3" s="1"/>
  <c r="G1098" i="3"/>
  <c r="H1098" i="3"/>
  <c r="I1098" i="3"/>
  <c r="J1098" i="3"/>
  <c r="E1099" i="3"/>
  <c r="F1099" i="3"/>
  <c r="K1099" i="3" s="1"/>
  <c r="G1099" i="3"/>
  <c r="H1099" i="3"/>
  <c r="I1099" i="3"/>
  <c r="J1099" i="3"/>
  <c r="E1100" i="3"/>
  <c r="F1100" i="3"/>
  <c r="K1100" i="3" s="1"/>
  <c r="G1100" i="3"/>
  <c r="H1100" i="3"/>
  <c r="I1100" i="3"/>
  <c r="J1100" i="3"/>
  <c r="E1101" i="3"/>
  <c r="F1101" i="3"/>
  <c r="K1101" i="3" s="1"/>
  <c r="G1101" i="3"/>
  <c r="H1101" i="3"/>
  <c r="I1101" i="3"/>
  <c r="J1101" i="3"/>
  <c r="E1102" i="3"/>
  <c r="F1102" i="3"/>
  <c r="K1102" i="3" s="1"/>
  <c r="G1102" i="3"/>
  <c r="H1102" i="3"/>
  <c r="I1102" i="3"/>
  <c r="J1102" i="3"/>
  <c r="E1103" i="3"/>
  <c r="F1103" i="3"/>
  <c r="K1103" i="3" s="1"/>
  <c r="G1103" i="3"/>
  <c r="H1103" i="3"/>
  <c r="I1103" i="3"/>
  <c r="J1103" i="3"/>
  <c r="E1104" i="3"/>
  <c r="F1104" i="3"/>
  <c r="K1104" i="3" s="1"/>
  <c r="G1104" i="3"/>
  <c r="H1104" i="3"/>
  <c r="I1104" i="3"/>
  <c r="J1104" i="3"/>
  <c r="E1105" i="3"/>
  <c r="F1105" i="3"/>
  <c r="K1105" i="3" s="1"/>
  <c r="G1105" i="3"/>
  <c r="H1105" i="3"/>
  <c r="I1105" i="3"/>
  <c r="J1105" i="3"/>
  <c r="E1106" i="3"/>
  <c r="F1106" i="3"/>
  <c r="K1106" i="3" s="1"/>
  <c r="G1106" i="3"/>
  <c r="H1106" i="3"/>
  <c r="I1106" i="3"/>
  <c r="J1106" i="3"/>
  <c r="E1107" i="3"/>
  <c r="F1107" i="3"/>
  <c r="K1107" i="3" s="1"/>
  <c r="G1107" i="3"/>
  <c r="H1107" i="3"/>
  <c r="I1107" i="3"/>
  <c r="J1107" i="3"/>
  <c r="E1108" i="3"/>
  <c r="F1108" i="3"/>
  <c r="K1108" i="3" s="1"/>
  <c r="G1108" i="3"/>
  <c r="H1108" i="3"/>
  <c r="I1108" i="3"/>
  <c r="J1108" i="3"/>
  <c r="E1109" i="3"/>
  <c r="F1109" i="3"/>
  <c r="K1109" i="3" s="1"/>
  <c r="G1109" i="3"/>
  <c r="H1109" i="3"/>
  <c r="I1109" i="3"/>
  <c r="J1109" i="3"/>
  <c r="E1110" i="3"/>
  <c r="F1110" i="3"/>
  <c r="K1110" i="3" s="1"/>
  <c r="G1110" i="3"/>
  <c r="H1110" i="3"/>
  <c r="I1110" i="3"/>
  <c r="J1110" i="3"/>
  <c r="E1111" i="3"/>
  <c r="F1111" i="3"/>
  <c r="K1111" i="3" s="1"/>
  <c r="G1111" i="3"/>
  <c r="H1111" i="3"/>
  <c r="I1111" i="3"/>
  <c r="J1111" i="3"/>
  <c r="E1112" i="3"/>
  <c r="F1112" i="3"/>
  <c r="K1112" i="3" s="1"/>
  <c r="G1112" i="3"/>
  <c r="H1112" i="3"/>
  <c r="I1112" i="3"/>
  <c r="J1112" i="3"/>
  <c r="E1113" i="3"/>
  <c r="F1113" i="3"/>
  <c r="K1113" i="3" s="1"/>
  <c r="G1113" i="3"/>
  <c r="H1113" i="3"/>
  <c r="I1113" i="3"/>
  <c r="J1113" i="3"/>
  <c r="E1114" i="3"/>
  <c r="F1114" i="3"/>
  <c r="K1114" i="3" s="1"/>
  <c r="G1114" i="3"/>
  <c r="H1114" i="3"/>
  <c r="I1114" i="3"/>
  <c r="J1114" i="3"/>
  <c r="E1115" i="3"/>
  <c r="F1115" i="3"/>
  <c r="K1115" i="3" s="1"/>
  <c r="G1115" i="3"/>
  <c r="H1115" i="3"/>
  <c r="I1115" i="3"/>
  <c r="J1115" i="3"/>
  <c r="E1116" i="3"/>
  <c r="F1116" i="3"/>
  <c r="K1116" i="3" s="1"/>
  <c r="G1116" i="3"/>
  <c r="H1116" i="3"/>
  <c r="I1116" i="3"/>
  <c r="J1116" i="3"/>
  <c r="E1117" i="3"/>
  <c r="F1117" i="3"/>
  <c r="K1117" i="3" s="1"/>
  <c r="G1117" i="3"/>
  <c r="H1117" i="3"/>
  <c r="I1117" i="3"/>
  <c r="J1117" i="3"/>
  <c r="E1118" i="3"/>
  <c r="F1118" i="3"/>
  <c r="K1118" i="3" s="1"/>
  <c r="G1118" i="3"/>
  <c r="H1118" i="3"/>
  <c r="I1118" i="3"/>
  <c r="J1118" i="3"/>
  <c r="E1119" i="3"/>
  <c r="F1119" i="3"/>
  <c r="K1119" i="3" s="1"/>
  <c r="G1119" i="3"/>
  <c r="H1119" i="3"/>
  <c r="I1119" i="3"/>
  <c r="J1119" i="3"/>
  <c r="E1120" i="3"/>
  <c r="F1120" i="3"/>
  <c r="K1120" i="3" s="1"/>
  <c r="G1120" i="3"/>
  <c r="H1120" i="3"/>
  <c r="I1120" i="3"/>
  <c r="J1120" i="3"/>
  <c r="E1121" i="3"/>
  <c r="F1121" i="3"/>
  <c r="K1121" i="3" s="1"/>
  <c r="G1121" i="3"/>
  <c r="H1121" i="3"/>
  <c r="I1121" i="3"/>
  <c r="J1121" i="3"/>
  <c r="E1122" i="3"/>
  <c r="F1122" i="3"/>
  <c r="K1122" i="3" s="1"/>
  <c r="G1122" i="3"/>
  <c r="H1122" i="3"/>
  <c r="I1122" i="3"/>
  <c r="J1122" i="3"/>
  <c r="E1123" i="3"/>
  <c r="F1123" i="3"/>
  <c r="K1123" i="3" s="1"/>
  <c r="G1123" i="3"/>
  <c r="H1123" i="3"/>
  <c r="I1123" i="3"/>
  <c r="J1123" i="3"/>
  <c r="E1124" i="3"/>
  <c r="F1124" i="3"/>
  <c r="K1124" i="3" s="1"/>
  <c r="G1124" i="3"/>
  <c r="H1124" i="3"/>
  <c r="I1124" i="3"/>
  <c r="J1124" i="3"/>
  <c r="E1125" i="3"/>
  <c r="F1125" i="3"/>
  <c r="K1125" i="3" s="1"/>
  <c r="G1125" i="3"/>
  <c r="H1125" i="3"/>
  <c r="I1125" i="3"/>
  <c r="J1125" i="3"/>
  <c r="E1126" i="3"/>
  <c r="F1126" i="3"/>
  <c r="K1126" i="3" s="1"/>
  <c r="G1126" i="3"/>
  <c r="H1126" i="3"/>
  <c r="I1126" i="3"/>
  <c r="J1126" i="3"/>
  <c r="L1126" i="3"/>
  <c r="N1126" i="3" s="1"/>
  <c r="P1126" i="3"/>
  <c r="T1126" i="3"/>
  <c r="X1126" i="3"/>
  <c r="AB1126" i="3"/>
  <c r="AF1126" i="3"/>
  <c r="AJ1126" i="3"/>
  <c r="AN1126" i="3"/>
  <c r="AR1126" i="3"/>
  <c r="AV1126" i="3"/>
  <c r="AZ1126" i="3"/>
  <c r="BD1126" i="3"/>
  <c r="BH1126" i="3"/>
  <c r="E1127" i="3"/>
  <c r="F1127" i="3"/>
  <c r="K1127" i="3" s="1"/>
  <c r="G1127" i="3"/>
  <c r="H1127" i="3"/>
  <c r="I1127" i="3"/>
  <c r="J1127" i="3"/>
  <c r="L1127" i="3"/>
  <c r="N1127" i="3" s="1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E1128" i="3"/>
  <c r="F1128" i="3"/>
  <c r="K1128" i="3" s="1"/>
  <c r="G1128" i="3"/>
  <c r="H1128" i="3"/>
  <c r="I1128" i="3"/>
  <c r="J1128" i="3"/>
  <c r="L1128" i="3"/>
  <c r="N1128" i="3" s="1"/>
  <c r="P1128" i="3"/>
  <c r="T1128" i="3"/>
  <c r="X1128" i="3"/>
  <c r="AB1128" i="3"/>
  <c r="AF1128" i="3"/>
  <c r="AJ1128" i="3"/>
  <c r="AN1128" i="3"/>
  <c r="AR1128" i="3"/>
  <c r="AV1128" i="3"/>
  <c r="AZ1128" i="3"/>
  <c r="BD1128" i="3"/>
  <c r="BH1128" i="3"/>
  <c r="E1129" i="3"/>
  <c r="F1129" i="3"/>
  <c r="K1129" i="3" s="1"/>
  <c r="G1129" i="3"/>
  <c r="H1129" i="3"/>
  <c r="I1129" i="3"/>
  <c r="J1129" i="3"/>
  <c r="L1129" i="3"/>
  <c r="N1129" i="3" s="1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E1130" i="3"/>
  <c r="F1130" i="3"/>
  <c r="K1130" i="3" s="1"/>
  <c r="G1130" i="3"/>
  <c r="H1130" i="3"/>
  <c r="I1130" i="3"/>
  <c r="J1130" i="3"/>
  <c r="L1130" i="3"/>
  <c r="N1130" i="3" s="1"/>
  <c r="P1130" i="3"/>
  <c r="T1130" i="3"/>
  <c r="X1130" i="3"/>
  <c r="AB1130" i="3"/>
  <c r="AF1130" i="3"/>
  <c r="AJ1130" i="3"/>
  <c r="AN1130" i="3"/>
  <c r="AR1130" i="3"/>
  <c r="AV1130" i="3"/>
  <c r="AZ1130" i="3"/>
  <c r="BD1130" i="3"/>
  <c r="BH1130" i="3"/>
  <c r="E1131" i="3"/>
  <c r="F1131" i="3"/>
  <c r="K1131" i="3" s="1"/>
  <c r="G1131" i="3"/>
  <c r="H1131" i="3"/>
  <c r="I1131" i="3"/>
  <c r="J1131" i="3"/>
  <c r="L1131" i="3"/>
  <c r="N1131" i="3" s="1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E1132" i="3"/>
  <c r="F1132" i="3"/>
  <c r="K1132" i="3" s="1"/>
  <c r="G1132" i="3"/>
  <c r="H1132" i="3"/>
  <c r="I1132" i="3"/>
  <c r="J1132" i="3"/>
  <c r="L1132" i="3"/>
  <c r="N1132" i="3" s="1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E1133" i="3"/>
  <c r="F1133" i="3"/>
  <c r="K1133" i="3" s="1"/>
  <c r="G1133" i="3"/>
  <c r="H1133" i="3"/>
  <c r="I1133" i="3"/>
  <c r="J1133" i="3"/>
  <c r="L1133" i="3"/>
  <c r="N1133" i="3" s="1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E1134" i="3"/>
  <c r="F1134" i="3"/>
  <c r="K1134" i="3" s="1"/>
  <c r="G1134" i="3"/>
  <c r="H1134" i="3"/>
  <c r="I1134" i="3"/>
  <c r="J1134" i="3"/>
  <c r="L1134" i="3"/>
  <c r="N1134" i="3" s="1"/>
  <c r="P1134" i="3"/>
  <c r="T1134" i="3"/>
  <c r="X1134" i="3"/>
  <c r="AB1134" i="3"/>
  <c r="AF1134" i="3"/>
  <c r="AJ1134" i="3"/>
  <c r="AN1134" i="3"/>
  <c r="AR1134" i="3"/>
  <c r="AV1134" i="3"/>
  <c r="AZ1134" i="3"/>
  <c r="BD1134" i="3"/>
  <c r="BH1134" i="3"/>
  <c r="E1135" i="3"/>
  <c r="F1135" i="3"/>
  <c r="K1135" i="3" s="1"/>
  <c r="G1135" i="3"/>
  <c r="H1135" i="3"/>
  <c r="I1135" i="3"/>
  <c r="J1135" i="3"/>
  <c r="L1135" i="3"/>
  <c r="N1135" i="3" s="1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E1136" i="3"/>
  <c r="F1136" i="3"/>
  <c r="K1136" i="3" s="1"/>
  <c r="G1136" i="3"/>
  <c r="H1136" i="3"/>
  <c r="I1136" i="3"/>
  <c r="J1136" i="3"/>
  <c r="L1136" i="3"/>
  <c r="N1136" i="3" s="1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E1137" i="3"/>
  <c r="F1137" i="3"/>
  <c r="K1137" i="3" s="1"/>
  <c r="G1137" i="3"/>
  <c r="H1137" i="3"/>
  <c r="I1137" i="3"/>
  <c r="J1137" i="3"/>
  <c r="L1137" i="3"/>
  <c r="N1137" i="3" s="1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E1138" i="3"/>
  <c r="F1138" i="3"/>
  <c r="K1138" i="3" s="1"/>
  <c r="G1138" i="3"/>
  <c r="H1138" i="3"/>
  <c r="I1138" i="3"/>
  <c r="J1138" i="3"/>
  <c r="L1138" i="3"/>
  <c r="N1138" i="3" s="1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E1139" i="3"/>
  <c r="F1139" i="3"/>
  <c r="K1139" i="3" s="1"/>
  <c r="G1139" i="3"/>
  <c r="H1139" i="3"/>
  <c r="I1139" i="3"/>
  <c r="J1139" i="3"/>
  <c r="L1139" i="3"/>
  <c r="N1139" i="3" s="1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E1140" i="3"/>
  <c r="F1140" i="3"/>
  <c r="K1140" i="3" s="1"/>
  <c r="G1140" i="3"/>
  <c r="H1140" i="3"/>
  <c r="I1140" i="3"/>
  <c r="J1140" i="3"/>
  <c r="L1140" i="3"/>
  <c r="N1140" i="3" s="1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E1141" i="3"/>
  <c r="F1141" i="3"/>
  <c r="K1141" i="3" s="1"/>
  <c r="G1141" i="3"/>
  <c r="H1141" i="3"/>
  <c r="I1141" i="3"/>
  <c r="J1141" i="3"/>
  <c r="L1141" i="3"/>
  <c r="N1141" i="3" s="1"/>
  <c r="P1141" i="3"/>
  <c r="T1141" i="3"/>
  <c r="X1141" i="3"/>
  <c r="AB1141" i="3"/>
  <c r="AF1141" i="3"/>
  <c r="AJ1141" i="3"/>
  <c r="AN1141" i="3"/>
  <c r="AR1141" i="3"/>
  <c r="AV1141" i="3"/>
  <c r="AZ1141" i="3"/>
  <c r="BD1141" i="3"/>
  <c r="BH1141" i="3"/>
  <c r="E1142" i="3"/>
  <c r="F1142" i="3"/>
  <c r="K1142" i="3" s="1"/>
  <c r="G1142" i="3"/>
  <c r="H1142" i="3"/>
  <c r="I1142" i="3"/>
  <c r="J1142" i="3"/>
  <c r="L1142" i="3"/>
  <c r="N1142" i="3" s="1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E1143" i="3"/>
  <c r="F1143" i="3"/>
  <c r="K1143" i="3" s="1"/>
  <c r="G1143" i="3"/>
  <c r="H1143" i="3"/>
  <c r="I1143" i="3"/>
  <c r="J1143" i="3"/>
  <c r="L1143" i="3"/>
  <c r="N1143" i="3" s="1"/>
  <c r="P1143" i="3"/>
  <c r="T1143" i="3"/>
  <c r="X1143" i="3"/>
  <c r="AB1143" i="3"/>
  <c r="AF1143" i="3"/>
  <c r="AJ1143" i="3"/>
  <c r="AN1143" i="3"/>
  <c r="AR1143" i="3"/>
  <c r="AV1143" i="3"/>
  <c r="AZ1143" i="3"/>
  <c r="BD1143" i="3"/>
  <c r="BH1143" i="3"/>
  <c r="E1144" i="3"/>
  <c r="F1144" i="3"/>
  <c r="K1144" i="3" s="1"/>
  <c r="G1144" i="3"/>
  <c r="H1144" i="3"/>
  <c r="I1144" i="3"/>
  <c r="J1144" i="3"/>
  <c r="L1144" i="3"/>
  <c r="N1144" i="3" s="1"/>
  <c r="P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E1145" i="3"/>
  <c r="F1145" i="3"/>
  <c r="K1145" i="3" s="1"/>
  <c r="G1145" i="3"/>
  <c r="H1145" i="3"/>
  <c r="I1145" i="3"/>
  <c r="J1145" i="3"/>
  <c r="L1145" i="3"/>
  <c r="N1145" i="3" s="1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E1146" i="3"/>
  <c r="F1146" i="3"/>
  <c r="K1146" i="3" s="1"/>
  <c r="G1146" i="3"/>
  <c r="H1146" i="3"/>
  <c r="I1146" i="3"/>
  <c r="J1146" i="3"/>
  <c r="L1146" i="3"/>
  <c r="N1146" i="3" s="1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E1147" i="3"/>
  <c r="F1147" i="3"/>
  <c r="K1147" i="3" s="1"/>
  <c r="G1147" i="3"/>
  <c r="H1147" i="3"/>
  <c r="I1147" i="3"/>
  <c r="J1147" i="3"/>
  <c r="L1147" i="3"/>
  <c r="N1147" i="3" s="1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E1148" i="3"/>
  <c r="F1148" i="3"/>
  <c r="K1148" i="3" s="1"/>
  <c r="G1148" i="3"/>
  <c r="H1148" i="3"/>
  <c r="I1148" i="3"/>
  <c r="J1148" i="3"/>
  <c r="L1148" i="3"/>
  <c r="N1148" i="3" s="1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E1149" i="3"/>
  <c r="F1149" i="3"/>
  <c r="K1149" i="3" s="1"/>
  <c r="G1149" i="3"/>
  <c r="H1149" i="3"/>
  <c r="I1149" i="3"/>
  <c r="J1149" i="3"/>
  <c r="L1149" i="3"/>
  <c r="N1149" i="3" s="1"/>
  <c r="P1149" i="3"/>
  <c r="T1149" i="3"/>
  <c r="X1149" i="3"/>
  <c r="AB1149" i="3"/>
  <c r="AF1149" i="3"/>
  <c r="AJ1149" i="3"/>
  <c r="AN1149" i="3"/>
  <c r="AR1149" i="3"/>
  <c r="AV1149" i="3"/>
  <c r="AZ1149" i="3"/>
  <c r="BD1149" i="3"/>
  <c r="BH1149" i="3"/>
  <c r="E1150" i="3"/>
  <c r="F1150" i="3"/>
  <c r="K1150" i="3" s="1"/>
  <c r="G1150" i="3"/>
  <c r="H1150" i="3"/>
  <c r="I1150" i="3"/>
  <c r="J1150" i="3"/>
  <c r="L1150" i="3"/>
  <c r="N1150" i="3" s="1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E1151" i="3"/>
  <c r="F1151" i="3"/>
  <c r="K1151" i="3" s="1"/>
  <c r="G1151" i="3"/>
  <c r="H1151" i="3"/>
  <c r="I1151" i="3"/>
  <c r="J1151" i="3"/>
  <c r="L1151" i="3"/>
  <c r="N1151" i="3" s="1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E1152" i="3"/>
  <c r="F1152" i="3"/>
  <c r="K1152" i="3" s="1"/>
  <c r="G1152" i="3"/>
  <c r="H1152" i="3"/>
  <c r="I1152" i="3"/>
  <c r="J1152" i="3"/>
  <c r="L1152" i="3"/>
  <c r="N1152" i="3" s="1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E1153" i="3"/>
  <c r="F1153" i="3"/>
  <c r="K1153" i="3" s="1"/>
  <c r="G1153" i="3"/>
  <c r="H1153" i="3"/>
  <c r="I1153" i="3"/>
  <c r="J1153" i="3"/>
  <c r="L1153" i="3"/>
  <c r="N1153" i="3" s="1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E1154" i="3"/>
  <c r="F1154" i="3"/>
  <c r="K1154" i="3" s="1"/>
  <c r="G1154" i="3"/>
  <c r="H1154" i="3"/>
  <c r="I1154" i="3"/>
  <c r="J1154" i="3"/>
  <c r="L1154" i="3"/>
  <c r="N1154" i="3" s="1"/>
  <c r="P1154" i="3"/>
  <c r="T1154" i="3"/>
  <c r="X1154" i="3"/>
  <c r="AB1154" i="3"/>
  <c r="AF1154" i="3"/>
  <c r="AJ1154" i="3"/>
  <c r="AN1154" i="3"/>
  <c r="AR1154" i="3"/>
  <c r="AV1154" i="3"/>
  <c r="AZ1154" i="3"/>
  <c r="BD1154" i="3"/>
  <c r="BH1154" i="3"/>
  <c r="E1155" i="3"/>
  <c r="F1155" i="3"/>
  <c r="K1155" i="3" s="1"/>
  <c r="G1155" i="3"/>
  <c r="H1155" i="3"/>
  <c r="I1155" i="3"/>
  <c r="J1155" i="3"/>
  <c r="L1155" i="3"/>
  <c r="N1155" i="3" s="1"/>
  <c r="BJ1155" i="3" s="1"/>
  <c r="P1155" i="3"/>
  <c r="T1155" i="3"/>
  <c r="X1155" i="3"/>
  <c r="AB1155" i="3"/>
  <c r="AF1155" i="3"/>
  <c r="AJ1155" i="3"/>
  <c r="AN1155" i="3"/>
  <c r="AR1155" i="3"/>
  <c r="AV1155" i="3"/>
  <c r="AZ1155" i="3"/>
  <c r="BD1155" i="3"/>
  <c r="BH1155" i="3"/>
  <c r="E1156" i="3"/>
  <c r="F1156" i="3"/>
  <c r="K1156" i="3" s="1"/>
  <c r="G1156" i="3"/>
  <c r="H1156" i="3"/>
  <c r="I1156" i="3"/>
  <c r="J1156" i="3"/>
  <c r="L1156" i="3"/>
  <c r="N1156" i="3" s="1"/>
  <c r="BJ1156" i="3" s="1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E1157" i="3"/>
  <c r="F1157" i="3"/>
  <c r="K1157" i="3" s="1"/>
  <c r="G1157" i="3"/>
  <c r="H1157" i="3"/>
  <c r="I1157" i="3"/>
  <c r="J1157" i="3"/>
  <c r="L1157" i="3"/>
  <c r="N1157" i="3" s="1"/>
  <c r="P1157" i="3"/>
  <c r="T1157" i="3"/>
  <c r="X1157" i="3"/>
  <c r="AB1157" i="3"/>
  <c r="AF1157" i="3"/>
  <c r="AJ1157" i="3"/>
  <c r="AN1157" i="3"/>
  <c r="AR1157" i="3"/>
  <c r="AV1157" i="3"/>
  <c r="AZ1157" i="3"/>
  <c r="BD1157" i="3"/>
  <c r="BH1157" i="3"/>
  <c r="E1158" i="3"/>
  <c r="F1158" i="3"/>
  <c r="K1158" i="3" s="1"/>
  <c r="G1158" i="3"/>
  <c r="H1158" i="3"/>
  <c r="I1158" i="3"/>
  <c r="J1158" i="3"/>
  <c r="L1158" i="3"/>
  <c r="N1158" i="3" s="1"/>
  <c r="P1158" i="3"/>
  <c r="T1158" i="3"/>
  <c r="X1158" i="3"/>
  <c r="AB1158" i="3"/>
  <c r="AF1158" i="3"/>
  <c r="AJ1158" i="3"/>
  <c r="AN1158" i="3"/>
  <c r="AR1158" i="3"/>
  <c r="AV1158" i="3"/>
  <c r="AZ1158" i="3"/>
  <c r="BD1158" i="3"/>
  <c r="BH1158" i="3"/>
  <c r="E1159" i="3"/>
  <c r="F1159" i="3"/>
  <c r="K1159" i="3" s="1"/>
  <c r="G1159" i="3"/>
  <c r="H1159" i="3"/>
  <c r="I1159" i="3"/>
  <c r="J1159" i="3"/>
  <c r="L1159" i="3"/>
  <c r="N1159" i="3" s="1"/>
  <c r="BJ1159" i="3" s="1"/>
  <c r="P1159" i="3"/>
  <c r="T1159" i="3"/>
  <c r="X1159" i="3"/>
  <c r="AB1159" i="3"/>
  <c r="AF1159" i="3"/>
  <c r="AJ1159" i="3"/>
  <c r="AN1159" i="3"/>
  <c r="AR1159" i="3"/>
  <c r="AV1159" i="3"/>
  <c r="AZ1159" i="3"/>
  <c r="BD1159" i="3"/>
  <c r="BH1159" i="3"/>
  <c r="E1160" i="3"/>
  <c r="F1160" i="3"/>
  <c r="K1160" i="3" s="1"/>
  <c r="G1160" i="3"/>
  <c r="H1160" i="3"/>
  <c r="I1160" i="3"/>
  <c r="J1160" i="3"/>
  <c r="L1160" i="3"/>
  <c r="N1160" i="3" s="1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E1161" i="3"/>
  <c r="F1161" i="3"/>
  <c r="K1161" i="3" s="1"/>
  <c r="G1161" i="3"/>
  <c r="H1161" i="3"/>
  <c r="I1161" i="3"/>
  <c r="J1161" i="3"/>
  <c r="L1161" i="3"/>
  <c r="N1161" i="3" s="1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E1162" i="3"/>
  <c r="F1162" i="3"/>
  <c r="K1162" i="3" s="1"/>
  <c r="G1162" i="3"/>
  <c r="H1162" i="3"/>
  <c r="I1162" i="3"/>
  <c r="J1162" i="3"/>
  <c r="L1162" i="3"/>
  <c r="N1162" i="3" s="1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E1163" i="3"/>
  <c r="F1163" i="3"/>
  <c r="K1163" i="3" s="1"/>
  <c r="G1163" i="3"/>
  <c r="H1163" i="3"/>
  <c r="I1163" i="3"/>
  <c r="J1163" i="3"/>
  <c r="L1163" i="3"/>
  <c r="N1163" i="3" s="1"/>
  <c r="P1163" i="3"/>
  <c r="T1163" i="3"/>
  <c r="X1163" i="3"/>
  <c r="AB1163" i="3"/>
  <c r="AF1163" i="3"/>
  <c r="AJ1163" i="3"/>
  <c r="AN1163" i="3"/>
  <c r="AR1163" i="3"/>
  <c r="AV1163" i="3"/>
  <c r="AZ1163" i="3"/>
  <c r="BD1163" i="3"/>
  <c r="BH1163" i="3"/>
  <c r="E1164" i="3"/>
  <c r="F1164" i="3"/>
  <c r="K1164" i="3" s="1"/>
  <c r="G1164" i="3"/>
  <c r="H1164" i="3"/>
  <c r="I1164" i="3"/>
  <c r="J1164" i="3"/>
  <c r="L1164" i="3"/>
  <c r="N1164" i="3" s="1"/>
  <c r="BJ1164" i="3" s="1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E1165" i="3"/>
  <c r="F1165" i="3"/>
  <c r="K1165" i="3" s="1"/>
  <c r="G1165" i="3"/>
  <c r="H1165" i="3"/>
  <c r="I1165" i="3"/>
  <c r="J1165" i="3"/>
  <c r="L1165" i="3"/>
  <c r="N1165" i="3" s="1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E1166" i="3"/>
  <c r="F1166" i="3"/>
  <c r="K1166" i="3" s="1"/>
  <c r="G1166" i="3"/>
  <c r="H1166" i="3"/>
  <c r="I1166" i="3"/>
  <c r="J1166" i="3"/>
  <c r="L1166" i="3"/>
  <c r="N1166" i="3" s="1"/>
  <c r="P1166" i="3"/>
  <c r="T1166" i="3"/>
  <c r="X1166" i="3"/>
  <c r="AB1166" i="3"/>
  <c r="AF1166" i="3"/>
  <c r="AJ1166" i="3"/>
  <c r="AN1166" i="3"/>
  <c r="AR1166" i="3"/>
  <c r="AV1166" i="3"/>
  <c r="AZ1166" i="3"/>
  <c r="BD1166" i="3"/>
  <c r="BH1166" i="3"/>
  <c r="E1167" i="3"/>
  <c r="F1167" i="3"/>
  <c r="K1167" i="3" s="1"/>
  <c r="G1167" i="3"/>
  <c r="H1167" i="3"/>
  <c r="I1167" i="3"/>
  <c r="J1167" i="3"/>
  <c r="L1167" i="3"/>
  <c r="N1167" i="3" s="1"/>
  <c r="P1167" i="3"/>
  <c r="T1167" i="3"/>
  <c r="X1167" i="3"/>
  <c r="AB1167" i="3"/>
  <c r="AF1167" i="3"/>
  <c r="AJ1167" i="3"/>
  <c r="AN1167" i="3"/>
  <c r="AR1167" i="3"/>
  <c r="AV1167" i="3"/>
  <c r="AZ1167" i="3"/>
  <c r="BD1167" i="3"/>
  <c r="BH1167" i="3"/>
  <c r="E1168" i="3"/>
  <c r="F1168" i="3"/>
  <c r="K1168" i="3" s="1"/>
  <c r="G1168" i="3"/>
  <c r="H1168" i="3"/>
  <c r="I1168" i="3"/>
  <c r="J1168" i="3"/>
  <c r="L1168" i="3"/>
  <c r="N1168" i="3" s="1"/>
  <c r="BJ1168" i="3" s="1"/>
  <c r="P1168" i="3"/>
  <c r="T1168" i="3"/>
  <c r="X1168" i="3"/>
  <c r="AB1168" i="3"/>
  <c r="AF1168" i="3"/>
  <c r="AJ1168" i="3"/>
  <c r="AN1168" i="3"/>
  <c r="AR1168" i="3"/>
  <c r="AV1168" i="3"/>
  <c r="AZ1168" i="3"/>
  <c r="BD1168" i="3"/>
  <c r="BH1168" i="3"/>
  <c r="E1169" i="3"/>
  <c r="F1169" i="3"/>
  <c r="K1169" i="3" s="1"/>
  <c r="G1169" i="3"/>
  <c r="H1169" i="3"/>
  <c r="I1169" i="3"/>
  <c r="J1169" i="3"/>
  <c r="L1169" i="3"/>
  <c r="N1169" i="3" s="1"/>
  <c r="P1169" i="3"/>
  <c r="T1169" i="3"/>
  <c r="X1169" i="3"/>
  <c r="AB1169" i="3"/>
  <c r="AF1169" i="3"/>
  <c r="AJ1169" i="3"/>
  <c r="AN1169" i="3"/>
  <c r="AR1169" i="3"/>
  <c r="AV1169" i="3"/>
  <c r="AZ1169" i="3"/>
  <c r="BD1169" i="3"/>
  <c r="BH1169" i="3"/>
  <c r="E1170" i="3"/>
  <c r="F1170" i="3"/>
  <c r="K1170" i="3" s="1"/>
  <c r="G1170" i="3"/>
  <c r="H1170" i="3"/>
  <c r="I1170" i="3"/>
  <c r="J1170" i="3"/>
  <c r="L1170" i="3"/>
  <c r="N1170" i="3" s="1"/>
  <c r="P1170" i="3"/>
  <c r="T1170" i="3"/>
  <c r="X1170" i="3"/>
  <c r="AB1170" i="3"/>
  <c r="AF1170" i="3"/>
  <c r="AJ1170" i="3"/>
  <c r="AN1170" i="3"/>
  <c r="AR1170" i="3"/>
  <c r="AV1170" i="3"/>
  <c r="AZ1170" i="3"/>
  <c r="BD1170" i="3"/>
  <c r="BH1170" i="3"/>
  <c r="E1171" i="3"/>
  <c r="F1171" i="3"/>
  <c r="K1171" i="3" s="1"/>
  <c r="G1171" i="3"/>
  <c r="H1171" i="3"/>
  <c r="I1171" i="3"/>
  <c r="J1171" i="3"/>
  <c r="L1171" i="3"/>
  <c r="N1171" i="3" s="1"/>
  <c r="P1171" i="3"/>
  <c r="T1171" i="3"/>
  <c r="X1171" i="3"/>
  <c r="AB1171" i="3"/>
  <c r="AF1171" i="3"/>
  <c r="AJ1171" i="3"/>
  <c r="AN1171" i="3"/>
  <c r="AR1171" i="3"/>
  <c r="AV1171" i="3"/>
  <c r="AZ1171" i="3"/>
  <c r="BD1171" i="3"/>
  <c r="BH1171" i="3"/>
  <c r="E1172" i="3"/>
  <c r="F1172" i="3"/>
  <c r="K1172" i="3" s="1"/>
  <c r="G1172" i="3"/>
  <c r="H1172" i="3"/>
  <c r="I1172" i="3"/>
  <c r="J1172" i="3"/>
  <c r="L1172" i="3"/>
  <c r="N1172" i="3" s="1"/>
  <c r="BJ1172" i="3" s="1"/>
  <c r="P1172" i="3"/>
  <c r="T1172" i="3"/>
  <c r="X1172" i="3"/>
  <c r="AB1172" i="3"/>
  <c r="AF1172" i="3"/>
  <c r="AJ1172" i="3"/>
  <c r="AN1172" i="3"/>
  <c r="AR1172" i="3"/>
  <c r="AV1172" i="3"/>
  <c r="AZ1172" i="3"/>
  <c r="BD1172" i="3"/>
  <c r="BH1172" i="3"/>
  <c r="E1173" i="3"/>
  <c r="F1173" i="3"/>
  <c r="K1173" i="3" s="1"/>
  <c r="G1173" i="3"/>
  <c r="H1173" i="3"/>
  <c r="I1173" i="3"/>
  <c r="J1173" i="3"/>
  <c r="L1173" i="3"/>
  <c r="N1173" i="3" s="1"/>
  <c r="P1173" i="3"/>
  <c r="T1173" i="3"/>
  <c r="X1173" i="3"/>
  <c r="AB1173" i="3"/>
  <c r="AF1173" i="3"/>
  <c r="AJ1173" i="3"/>
  <c r="AN1173" i="3"/>
  <c r="AR1173" i="3"/>
  <c r="AV1173" i="3"/>
  <c r="AZ1173" i="3"/>
  <c r="BD1173" i="3"/>
  <c r="BH1173" i="3"/>
  <c r="E1174" i="3"/>
  <c r="F1174" i="3"/>
  <c r="K1174" i="3" s="1"/>
  <c r="G1174" i="3"/>
  <c r="H1174" i="3"/>
  <c r="I1174" i="3"/>
  <c r="J1174" i="3"/>
  <c r="L1174" i="3"/>
  <c r="N1174" i="3" s="1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E1175" i="3"/>
  <c r="F1175" i="3"/>
  <c r="K1175" i="3" s="1"/>
  <c r="G1175" i="3"/>
  <c r="H1175" i="3"/>
  <c r="I1175" i="3"/>
  <c r="J1175" i="3"/>
  <c r="L1175" i="3"/>
  <c r="N1175" i="3" s="1"/>
  <c r="P1175" i="3"/>
  <c r="T1175" i="3"/>
  <c r="X1175" i="3"/>
  <c r="AB1175" i="3"/>
  <c r="AF1175" i="3"/>
  <c r="AJ1175" i="3"/>
  <c r="AN1175" i="3"/>
  <c r="AR1175" i="3"/>
  <c r="AV1175" i="3"/>
  <c r="AZ1175" i="3"/>
  <c r="BD1175" i="3"/>
  <c r="BH1175" i="3"/>
  <c r="E1176" i="3"/>
  <c r="F1176" i="3"/>
  <c r="K1176" i="3" s="1"/>
  <c r="G1176" i="3"/>
  <c r="H1176" i="3"/>
  <c r="I1176" i="3"/>
  <c r="J1176" i="3"/>
  <c r="L1176" i="3"/>
  <c r="N1176" i="3" s="1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E1177" i="3"/>
  <c r="F1177" i="3"/>
  <c r="K1177" i="3" s="1"/>
  <c r="G1177" i="3"/>
  <c r="H1177" i="3"/>
  <c r="I1177" i="3"/>
  <c r="J1177" i="3"/>
  <c r="L1177" i="3"/>
  <c r="N1177" i="3" s="1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E1178" i="3"/>
  <c r="F1178" i="3"/>
  <c r="K1178" i="3" s="1"/>
  <c r="G1178" i="3"/>
  <c r="H1178" i="3"/>
  <c r="I1178" i="3"/>
  <c r="J1178" i="3"/>
  <c r="L1178" i="3"/>
  <c r="N1178" i="3" s="1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E1179" i="3"/>
  <c r="F1179" i="3"/>
  <c r="K1179" i="3" s="1"/>
  <c r="G1179" i="3"/>
  <c r="H1179" i="3"/>
  <c r="I1179" i="3"/>
  <c r="J1179" i="3"/>
  <c r="L1179" i="3"/>
  <c r="N1179" i="3" s="1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E1180" i="3"/>
  <c r="F1180" i="3"/>
  <c r="K1180" i="3" s="1"/>
  <c r="G1180" i="3"/>
  <c r="H1180" i="3"/>
  <c r="I1180" i="3"/>
  <c r="J1180" i="3"/>
  <c r="L1180" i="3"/>
  <c r="N1180" i="3" s="1"/>
  <c r="BJ1180" i="3" s="1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E1181" i="3"/>
  <c r="F1181" i="3"/>
  <c r="K1181" i="3" s="1"/>
  <c r="G1181" i="3"/>
  <c r="H1181" i="3"/>
  <c r="I1181" i="3"/>
  <c r="J1181" i="3"/>
  <c r="L1181" i="3"/>
  <c r="N1181" i="3" s="1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E1182" i="3"/>
  <c r="F1182" i="3"/>
  <c r="K1182" i="3" s="1"/>
  <c r="G1182" i="3"/>
  <c r="H1182" i="3"/>
  <c r="I1182" i="3"/>
  <c r="J1182" i="3"/>
  <c r="L1182" i="3"/>
  <c r="N1182" i="3" s="1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E1183" i="3"/>
  <c r="F1183" i="3"/>
  <c r="K1183" i="3" s="1"/>
  <c r="G1183" i="3"/>
  <c r="H1183" i="3"/>
  <c r="I1183" i="3"/>
  <c r="J1183" i="3"/>
  <c r="L1183" i="3"/>
  <c r="N1183" i="3" s="1"/>
  <c r="BJ1183" i="3" s="1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E1184" i="3"/>
  <c r="F1184" i="3"/>
  <c r="K1184" i="3" s="1"/>
  <c r="G1184" i="3"/>
  <c r="H1184" i="3"/>
  <c r="I1184" i="3"/>
  <c r="J1184" i="3"/>
  <c r="L1184" i="3"/>
  <c r="N1184" i="3" s="1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E1185" i="3"/>
  <c r="F1185" i="3"/>
  <c r="K1185" i="3" s="1"/>
  <c r="G1185" i="3"/>
  <c r="H1185" i="3"/>
  <c r="I1185" i="3"/>
  <c r="J1185" i="3"/>
  <c r="L1185" i="3"/>
  <c r="N1185" i="3" s="1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E1186" i="3"/>
  <c r="F1186" i="3"/>
  <c r="K1186" i="3" s="1"/>
  <c r="G1186" i="3"/>
  <c r="H1186" i="3"/>
  <c r="I1186" i="3"/>
  <c r="J1186" i="3"/>
  <c r="L1186" i="3"/>
  <c r="N1186" i="3" s="1"/>
  <c r="BJ1186" i="3" s="1"/>
  <c r="P1186" i="3"/>
  <c r="T1186" i="3"/>
  <c r="X1186" i="3"/>
  <c r="AB1186" i="3"/>
  <c r="AF1186" i="3"/>
  <c r="AJ1186" i="3"/>
  <c r="AN1186" i="3"/>
  <c r="AR1186" i="3"/>
  <c r="AV1186" i="3"/>
  <c r="AZ1186" i="3"/>
  <c r="BD1186" i="3"/>
  <c r="BH1186" i="3"/>
  <c r="E1187" i="3"/>
  <c r="F1187" i="3"/>
  <c r="K1187" i="3" s="1"/>
  <c r="G1187" i="3"/>
  <c r="H1187" i="3"/>
  <c r="I1187" i="3"/>
  <c r="J1187" i="3"/>
  <c r="L1187" i="3"/>
  <c r="N1187" i="3" s="1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E1188" i="3"/>
  <c r="F1188" i="3"/>
  <c r="K1188" i="3" s="1"/>
  <c r="G1188" i="3"/>
  <c r="H1188" i="3"/>
  <c r="I1188" i="3"/>
  <c r="J1188" i="3"/>
  <c r="L1188" i="3"/>
  <c r="N1188" i="3" s="1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E1189" i="3"/>
  <c r="F1189" i="3"/>
  <c r="K1189" i="3" s="1"/>
  <c r="G1189" i="3"/>
  <c r="H1189" i="3"/>
  <c r="I1189" i="3"/>
  <c r="J1189" i="3"/>
  <c r="L1189" i="3"/>
  <c r="N1189" i="3" s="1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E1190" i="3"/>
  <c r="F1190" i="3"/>
  <c r="K1190" i="3" s="1"/>
  <c r="G1190" i="3"/>
  <c r="H1190" i="3"/>
  <c r="I1190" i="3"/>
  <c r="J1190" i="3"/>
  <c r="L1190" i="3"/>
  <c r="N1190" i="3" s="1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E1191" i="3"/>
  <c r="F1191" i="3"/>
  <c r="K1191" i="3" s="1"/>
  <c r="G1191" i="3"/>
  <c r="H1191" i="3"/>
  <c r="I1191" i="3"/>
  <c r="J1191" i="3"/>
  <c r="L1191" i="3"/>
  <c r="N1191" i="3" s="1"/>
  <c r="BJ1191" i="3" s="1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E1192" i="3"/>
  <c r="F1192" i="3"/>
  <c r="K1192" i="3" s="1"/>
  <c r="G1192" i="3"/>
  <c r="H1192" i="3"/>
  <c r="I1192" i="3"/>
  <c r="J1192" i="3"/>
  <c r="L1192" i="3"/>
  <c r="N1192" i="3" s="1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E1193" i="3"/>
  <c r="F1193" i="3"/>
  <c r="K1193" i="3" s="1"/>
  <c r="G1193" i="3"/>
  <c r="H1193" i="3"/>
  <c r="I1193" i="3"/>
  <c r="J1193" i="3"/>
  <c r="L1193" i="3"/>
  <c r="N1193" i="3" s="1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E1194" i="3"/>
  <c r="F1194" i="3"/>
  <c r="K1194" i="3" s="1"/>
  <c r="G1194" i="3"/>
  <c r="H1194" i="3"/>
  <c r="I1194" i="3"/>
  <c r="J1194" i="3"/>
  <c r="L1194" i="3"/>
  <c r="N1194" i="3" s="1"/>
  <c r="P1194" i="3"/>
  <c r="T1194" i="3"/>
  <c r="X1194" i="3"/>
  <c r="AB1194" i="3"/>
  <c r="AF1194" i="3"/>
  <c r="AJ1194" i="3"/>
  <c r="AN1194" i="3"/>
  <c r="AR1194" i="3"/>
  <c r="AV1194" i="3"/>
  <c r="AZ1194" i="3"/>
  <c r="BD1194" i="3"/>
  <c r="BH1194" i="3"/>
  <c r="E1195" i="3"/>
  <c r="F1195" i="3"/>
  <c r="K1195" i="3" s="1"/>
  <c r="G1195" i="3"/>
  <c r="H1195" i="3"/>
  <c r="I1195" i="3"/>
  <c r="J1195" i="3"/>
  <c r="L1195" i="3"/>
  <c r="N1195" i="3" s="1"/>
  <c r="P1195" i="3"/>
  <c r="T1195" i="3"/>
  <c r="X1195" i="3"/>
  <c r="AB1195" i="3"/>
  <c r="AF1195" i="3"/>
  <c r="AJ1195" i="3"/>
  <c r="AN1195" i="3"/>
  <c r="AR1195" i="3"/>
  <c r="AV1195" i="3"/>
  <c r="AZ1195" i="3"/>
  <c r="BD1195" i="3"/>
  <c r="BH1195" i="3"/>
  <c r="E1196" i="3"/>
  <c r="F1196" i="3"/>
  <c r="K1196" i="3" s="1"/>
  <c r="G1196" i="3"/>
  <c r="H1196" i="3"/>
  <c r="I1196" i="3"/>
  <c r="J1196" i="3"/>
  <c r="L1196" i="3"/>
  <c r="N1196" i="3" s="1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197" i="3"/>
  <c r="F1197" i="3"/>
  <c r="K1197" i="3" s="1"/>
  <c r="G1197" i="3"/>
  <c r="H1197" i="3"/>
  <c r="I1197" i="3"/>
  <c r="J1197" i="3"/>
  <c r="L1197" i="3"/>
  <c r="N1197" i="3" s="1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E1198" i="3"/>
  <c r="F1198" i="3"/>
  <c r="K1198" i="3" s="1"/>
  <c r="G1198" i="3"/>
  <c r="H1198" i="3"/>
  <c r="I1198" i="3"/>
  <c r="J1198" i="3"/>
  <c r="L1198" i="3"/>
  <c r="N1198" i="3" s="1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E1199" i="3"/>
  <c r="F1199" i="3"/>
  <c r="K1199" i="3" s="1"/>
  <c r="G1199" i="3"/>
  <c r="H1199" i="3"/>
  <c r="I1199" i="3"/>
  <c r="J1199" i="3"/>
  <c r="L1199" i="3"/>
  <c r="N1199" i="3" s="1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E1200" i="3"/>
  <c r="F1200" i="3"/>
  <c r="K1200" i="3" s="1"/>
  <c r="G1200" i="3"/>
  <c r="H1200" i="3"/>
  <c r="I1200" i="3"/>
  <c r="J1200" i="3"/>
  <c r="L1200" i="3"/>
  <c r="N1200" i="3" s="1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E1201" i="3"/>
  <c r="F1201" i="3"/>
  <c r="K1201" i="3" s="1"/>
  <c r="G1201" i="3"/>
  <c r="H1201" i="3"/>
  <c r="I1201" i="3"/>
  <c r="J1201" i="3"/>
  <c r="L1201" i="3"/>
  <c r="N1201" i="3" s="1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E1202" i="3"/>
  <c r="F1202" i="3"/>
  <c r="K1202" i="3" s="1"/>
  <c r="G1202" i="3"/>
  <c r="H1202" i="3"/>
  <c r="I1202" i="3"/>
  <c r="J1202" i="3"/>
  <c r="L1202" i="3"/>
  <c r="N1202" i="3" s="1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E1203" i="3"/>
  <c r="F1203" i="3"/>
  <c r="K1203" i="3" s="1"/>
  <c r="G1203" i="3"/>
  <c r="H1203" i="3"/>
  <c r="I1203" i="3"/>
  <c r="J1203" i="3"/>
  <c r="L1203" i="3"/>
  <c r="N1203" i="3" s="1"/>
  <c r="BJ1203" i="3" s="1"/>
  <c r="P1203" i="3"/>
  <c r="T1203" i="3"/>
  <c r="X1203" i="3"/>
  <c r="AB1203" i="3"/>
  <c r="AF1203" i="3"/>
  <c r="AJ1203" i="3"/>
  <c r="AM1203" i="3"/>
  <c r="AO1203" i="3"/>
  <c r="AQ1203" i="3"/>
  <c r="AS1203" i="3"/>
  <c r="AU1203" i="3"/>
  <c r="AW1203" i="3"/>
  <c r="AY1203" i="3"/>
  <c r="BA1203" i="3"/>
  <c r="BC1203" i="3"/>
  <c r="BE1203" i="3"/>
  <c r="BG1203" i="3"/>
  <c r="BI1203" i="3"/>
  <c r="E1204" i="3"/>
  <c r="F1204" i="3"/>
  <c r="G1204" i="3"/>
  <c r="H1204" i="3"/>
  <c r="I1204" i="3"/>
  <c r="L1204" i="3" s="1"/>
  <c r="J1204" i="3"/>
  <c r="K1204" i="3"/>
  <c r="N1204" i="3" s="1"/>
  <c r="E1205" i="3"/>
  <c r="F1205" i="3"/>
  <c r="G1205" i="3"/>
  <c r="H1205" i="3"/>
  <c r="I1205" i="3"/>
  <c r="L1205" i="3" s="1"/>
  <c r="J1205" i="3"/>
  <c r="K1205" i="3"/>
  <c r="N1205" i="3" s="1"/>
  <c r="E1206" i="3"/>
  <c r="F1206" i="3"/>
  <c r="G1206" i="3"/>
  <c r="H1206" i="3"/>
  <c r="I1206" i="3"/>
  <c r="L1206" i="3" s="1"/>
  <c r="J1206" i="3"/>
  <c r="K1206" i="3"/>
  <c r="N1206" i="3" s="1"/>
  <c r="E1207" i="3"/>
  <c r="F1207" i="3"/>
  <c r="G1207" i="3"/>
  <c r="H1207" i="3"/>
  <c r="I1207" i="3"/>
  <c r="L1207" i="3" s="1"/>
  <c r="J1207" i="3"/>
  <c r="K1207" i="3"/>
  <c r="N1207" i="3" s="1"/>
  <c r="E1208" i="3"/>
  <c r="F1208" i="3"/>
  <c r="G1208" i="3"/>
  <c r="H1208" i="3"/>
  <c r="I1208" i="3"/>
  <c r="L1208" i="3" s="1"/>
  <c r="J1208" i="3"/>
  <c r="K1208" i="3"/>
  <c r="N1208" i="3" s="1"/>
  <c r="E1209" i="3"/>
  <c r="F1209" i="3"/>
  <c r="G1209" i="3"/>
  <c r="H1209" i="3"/>
  <c r="I1209" i="3"/>
  <c r="L1209" i="3" s="1"/>
  <c r="J1209" i="3"/>
  <c r="K1209" i="3"/>
  <c r="N1209" i="3" s="1"/>
  <c r="E1210" i="3"/>
  <c r="F1210" i="3"/>
  <c r="G1210" i="3"/>
  <c r="H1210" i="3"/>
  <c r="I1210" i="3"/>
  <c r="L1210" i="3" s="1"/>
  <c r="J1210" i="3"/>
  <c r="K1210" i="3"/>
  <c r="N1210" i="3" s="1"/>
  <c r="BJ1210" i="3" s="1"/>
  <c r="E1211" i="3"/>
  <c r="F1211" i="3"/>
  <c r="G1211" i="3"/>
  <c r="H1211" i="3"/>
  <c r="I1211" i="3"/>
  <c r="L1211" i="3" s="1"/>
  <c r="J1211" i="3"/>
  <c r="K1211" i="3"/>
  <c r="N1211" i="3" s="1"/>
  <c r="E1212" i="3"/>
  <c r="F1212" i="3"/>
  <c r="G1212" i="3"/>
  <c r="H1212" i="3"/>
  <c r="I1212" i="3"/>
  <c r="L1212" i="3" s="1"/>
  <c r="J1212" i="3"/>
  <c r="K1212" i="3"/>
  <c r="N1212" i="3" s="1"/>
  <c r="E1213" i="3"/>
  <c r="F1213" i="3"/>
  <c r="G1213" i="3"/>
  <c r="H1213" i="3"/>
  <c r="I1213" i="3"/>
  <c r="L1213" i="3" s="1"/>
  <c r="J1213" i="3"/>
  <c r="K1213" i="3"/>
  <c r="N1213" i="3" s="1"/>
  <c r="E1214" i="3"/>
  <c r="F1214" i="3"/>
  <c r="G1214" i="3"/>
  <c r="H1214" i="3"/>
  <c r="I1214" i="3"/>
  <c r="L1214" i="3" s="1"/>
  <c r="J1214" i="3"/>
  <c r="K1214" i="3"/>
  <c r="N1214" i="3" s="1"/>
  <c r="E1215" i="3"/>
  <c r="F1215" i="3"/>
  <c r="G1215" i="3"/>
  <c r="H1215" i="3"/>
  <c r="I1215" i="3"/>
  <c r="L1215" i="3" s="1"/>
  <c r="J1215" i="3"/>
  <c r="K1215" i="3"/>
  <c r="N1215" i="3" s="1"/>
  <c r="E1216" i="3"/>
  <c r="F1216" i="3"/>
  <c r="G1216" i="3"/>
  <c r="H1216" i="3"/>
  <c r="I1216" i="3"/>
  <c r="L1216" i="3" s="1"/>
  <c r="J1216" i="3"/>
  <c r="K1216" i="3"/>
  <c r="N1216" i="3" s="1"/>
  <c r="E1217" i="3"/>
  <c r="F1217" i="3"/>
  <c r="G1217" i="3"/>
  <c r="H1217" i="3"/>
  <c r="I1217" i="3"/>
  <c r="L1217" i="3" s="1"/>
  <c r="J1217" i="3"/>
  <c r="K1217" i="3"/>
  <c r="N1217" i="3" s="1"/>
  <c r="E1218" i="3"/>
  <c r="F1218" i="3"/>
  <c r="G1218" i="3"/>
  <c r="H1218" i="3"/>
  <c r="I1218" i="3"/>
  <c r="L1218" i="3" s="1"/>
  <c r="J1218" i="3"/>
  <c r="K1218" i="3"/>
  <c r="N1218" i="3" s="1"/>
  <c r="E1219" i="3"/>
  <c r="F1219" i="3"/>
  <c r="G1219" i="3"/>
  <c r="H1219" i="3"/>
  <c r="I1219" i="3"/>
  <c r="L1219" i="3" s="1"/>
  <c r="J1219" i="3"/>
  <c r="K1219" i="3"/>
  <c r="N1219" i="3" s="1"/>
  <c r="BJ1219" i="3" s="1"/>
  <c r="E1220" i="3"/>
  <c r="F1220" i="3"/>
  <c r="G1220" i="3"/>
  <c r="H1220" i="3"/>
  <c r="I1220" i="3"/>
  <c r="L1220" i="3" s="1"/>
  <c r="J1220" i="3"/>
  <c r="K1220" i="3"/>
  <c r="N1220" i="3" s="1"/>
  <c r="BI1220" i="3"/>
  <c r="E1221" i="3"/>
  <c r="F1221" i="3"/>
  <c r="G1221" i="3"/>
  <c r="H1221" i="3"/>
  <c r="I1221" i="3"/>
  <c r="L1221" i="3" s="1"/>
  <c r="O1221" i="3" s="1"/>
  <c r="J1221" i="3"/>
  <c r="K1221" i="3"/>
  <c r="E1222" i="3"/>
  <c r="F1222" i="3"/>
  <c r="G1222" i="3"/>
  <c r="H1222" i="3"/>
  <c r="I1222" i="3"/>
  <c r="L1222" i="3" s="1"/>
  <c r="O1222" i="3" s="1"/>
  <c r="BL1222" i="3" s="1"/>
  <c r="J1222" i="3"/>
  <c r="K1222" i="3"/>
  <c r="E1223" i="3"/>
  <c r="F1223" i="3"/>
  <c r="G1223" i="3"/>
  <c r="H1223" i="3"/>
  <c r="I1223" i="3"/>
  <c r="L1223" i="3" s="1"/>
  <c r="O1223" i="3" s="1"/>
  <c r="J1223" i="3"/>
  <c r="K1223" i="3"/>
  <c r="BG1222" i="3" l="1"/>
  <c r="BC1222" i="3"/>
  <c r="AY1222" i="3"/>
  <c r="AU1222" i="3"/>
  <c r="AQ1222" i="3"/>
  <c r="AM1222" i="3"/>
  <c r="AI1222" i="3"/>
  <c r="AE1222" i="3"/>
  <c r="AA1222" i="3"/>
  <c r="W1222" i="3"/>
  <c r="S1222" i="3"/>
  <c r="BM1222" i="3" s="1"/>
  <c r="N1222" i="3"/>
  <c r="BJ1222" i="3" s="1"/>
  <c r="P1222" i="3"/>
  <c r="R1222" i="3"/>
  <c r="T1222" i="3"/>
  <c r="V1222" i="3"/>
  <c r="X1222" i="3"/>
  <c r="Z1222" i="3"/>
  <c r="AB1222" i="3"/>
  <c r="AD1222" i="3"/>
  <c r="AF1222" i="3"/>
  <c r="AH1222" i="3"/>
  <c r="AJ1222" i="3"/>
  <c r="AL1222" i="3"/>
  <c r="AN1222" i="3"/>
  <c r="AP1222" i="3"/>
  <c r="AR1222" i="3"/>
  <c r="AT1222" i="3"/>
  <c r="AV1222" i="3"/>
  <c r="AX1222" i="3"/>
  <c r="AZ1222" i="3"/>
  <c r="BB1222" i="3"/>
  <c r="BD1222" i="3"/>
  <c r="BF1222" i="3"/>
  <c r="BH1222" i="3"/>
  <c r="M1220" i="3"/>
  <c r="O1220" i="3"/>
  <c r="Q1220" i="3"/>
  <c r="BJ1220" i="3" s="1"/>
  <c r="S1220" i="3"/>
  <c r="U1220" i="3"/>
  <c r="W1220" i="3"/>
  <c r="Y1220" i="3"/>
  <c r="AA1220" i="3"/>
  <c r="AC1220" i="3"/>
  <c r="AE1220" i="3"/>
  <c r="AG1220" i="3"/>
  <c r="AI1220" i="3"/>
  <c r="AK1220" i="3"/>
  <c r="AM1220" i="3"/>
  <c r="AO1220" i="3"/>
  <c r="AQ1220" i="3"/>
  <c r="AS1220" i="3"/>
  <c r="AU1220" i="3"/>
  <c r="AW1220" i="3"/>
  <c r="AY1220" i="3"/>
  <c r="BA1220" i="3"/>
  <c r="BC1220" i="3"/>
  <c r="BE1220" i="3"/>
  <c r="BG1220" i="3"/>
  <c r="M1218" i="3"/>
  <c r="O1218" i="3"/>
  <c r="Q1218" i="3"/>
  <c r="BJ1218" i="3" s="1"/>
  <c r="S1218" i="3"/>
  <c r="U1218" i="3"/>
  <c r="W1218" i="3"/>
  <c r="Y1218" i="3"/>
  <c r="AA1218" i="3"/>
  <c r="AC1218" i="3"/>
  <c r="AE1218" i="3"/>
  <c r="AG1218" i="3"/>
  <c r="AI1218" i="3"/>
  <c r="AK1218" i="3"/>
  <c r="AM1218" i="3"/>
  <c r="AO1218" i="3"/>
  <c r="AQ1218" i="3"/>
  <c r="AS1218" i="3"/>
  <c r="AU1218" i="3"/>
  <c r="AW1218" i="3"/>
  <c r="AY1218" i="3"/>
  <c r="BA1218" i="3"/>
  <c r="BC1218" i="3"/>
  <c r="BE1218" i="3"/>
  <c r="BG1218" i="3"/>
  <c r="BI1218" i="3"/>
  <c r="M1216" i="3"/>
  <c r="O1216" i="3"/>
  <c r="Q1216" i="3"/>
  <c r="BJ1216" i="3" s="1"/>
  <c r="S1216" i="3"/>
  <c r="U1216" i="3"/>
  <c r="W1216" i="3"/>
  <c r="Y1216" i="3"/>
  <c r="AA1216" i="3"/>
  <c r="AC1216" i="3"/>
  <c r="AE1216" i="3"/>
  <c r="AG1216" i="3"/>
  <c r="AI1216" i="3"/>
  <c r="AK1216" i="3"/>
  <c r="AM1216" i="3"/>
  <c r="AO1216" i="3"/>
  <c r="AQ1216" i="3"/>
  <c r="AS1216" i="3"/>
  <c r="AU1216" i="3"/>
  <c r="AW1216" i="3"/>
  <c r="AY1216" i="3"/>
  <c r="BA1216" i="3"/>
  <c r="BC1216" i="3"/>
  <c r="BE1216" i="3"/>
  <c r="BG1216" i="3"/>
  <c r="BI1216" i="3"/>
  <c r="M1214" i="3"/>
  <c r="O1214" i="3"/>
  <c r="Q1214" i="3"/>
  <c r="BJ1214" i="3" s="1"/>
  <c r="S1214" i="3"/>
  <c r="U1214" i="3"/>
  <c r="W1214" i="3"/>
  <c r="Y1214" i="3"/>
  <c r="AA1214" i="3"/>
  <c r="AC1214" i="3"/>
  <c r="AE1214" i="3"/>
  <c r="AG1214" i="3"/>
  <c r="AI1214" i="3"/>
  <c r="AK1214" i="3"/>
  <c r="AM1214" i="3"/>
  <c r="AO1214" i="3"/>
  <c r="AQ1214" i="3"/>
  <c r="AS1214" i="3"/>
  <c r="AU1214" i="3"/>
  <c r="AW1214" i="3"/>
  <c r="AY1214" i="3"/>
  <c r="BA1214" i="3"/>
  <c r="BC1214" i="3"/>
  <c r="BE1214" i="3"/>
  <c r="BG1214" i="3"/>
  <c r="BI1214" i="3"/>
  <c r="M1212" i="3"/>
  <c r="O1212" i="3"/>
  <c r="Q1212" i="3"/>
  <c r="S1212" i="3"/>
  <c r="U1212" i="3"/>
  <c r="W1212" i="3"/>
  <c r="Y1212" i="3"/>
  <c r="AA1212" i="3"/>
  <c r="AC1212" i="3"/>
  <c r="AE1212" i="3"/>
  <c r="AG1212" i="3"/>
  <c r="AI1212" i="3"/>
  <c r="AK1212" i="3"/>
  <c r="AM1212" i="3"/>
  <c r="AO1212" i="3"/>
  <c r="AQ1212" i="3"/>
  <c r="AS1212" i="3"/>
  <c r="AU1212" i="3"/>
  <c r="AW1212" i="3"/>
  <c r="AY1212" i="3"/>
  <c r="BA1212" i="3"/>
  <c r="BC1212" i="3"/>
  <c r="BE1212" i="3"/>
  <c r="BG1212" i="3"/>
  <c r="BI1212" i="3"/>
  <c r="M1210" i="3"/>
  <c r="O1210" i="3"/>
  <c r="BL1210" i="3" s="1"/>
  <c r="Q1210" i="3"/>
  <c r="S1210" i="3"/>
  <c r="BM1210" i="3" s="1"/>
  <c r="U1210" i="3"/>
  <c r="W1210" i="3"/>
  <c r="Y1210" i="3"/>
  <c r="AA1210" i="3"/>
  <c r="AC1210" i="3"/>
  <c r="AE1210" i="3"/>
  <c r="AG1210" i="3"/>
  <c r="AI1210" i="3"/>
  <c r="AK1210" i="3"/>
  <c r="AM1210" i="3"/>
  <c r="AO1210" i="3"/>
  <c r="AQ1210" i="3"/>
  <c r="AS1210" i="3"/>
  <c r="AU1210" i="3"/>
  <c r="AW1210" i="3"/>
  <c r="AY1210" i="3"/>
  <c r="BA1210" i="3"/>
  <c r="BC1210" i="3"/>
  <c r="BE1210" i="3"/>
  <c r="BG1210" i="3"/>
  <c r="BI1210" i="3"/>
  <c r="M1208" i="3"/>
  <c r="O1208" i="3"/>
  <c r="Q1208" i="3"/>
  <c r="BJ1208" i="3" s="1"/>
  <c r="S1208" i="3"/>
  <c r="U1208" i="3"/>
  <c r="W1208" i="3"/>
  <c r="Y1208" i="3"/>
  <c r="AA1208" i="3"/>
  <c r="AC1208" i="3"/>
  <c r="AE1208" i="3"/>
  <c r="AG1208" i="3"/>
  <c r="AI1208" i="3"/>
  <c r="AK1208" i="3"/>
  <c r="AM1208" i="3"/>
  <c r="AO1208" i="3"/>
  <c r="AQ1208" i="3"/>
  <c r="AS1208" i="3"/>
  <c r="AU1208" i="3"/>
  <c r="AW1208" i="3"/>
  <c r="AY1208" i="3"/>
  <c r="BA1208" i="3"/>
  <c r="BC1208" i="3"/>
  <c r="BE1208" i="3"/>
  <c r="BG1208" i="3"/>
  <c r="BI1208" i="3"/>
  <c r="M1206" i="3"/>
  <c r="O1206" i="3"/>
  <c r="Q1206" i="3"/>
  <c r="BJ1206" i="3" s="1"/>
  <c r="S1206" i="3"/>
  <c r="U1206" i="3"/>
  <c r="W1206" i="3"/>
  <c r="Y1206" i="3"/>
  <c r="AA1206" i="3"/>
  <c r="AC1206" i="3"/>
  <c r="AE1206" i="3"/>
  <c r="AG1206" i="3"/>
  <c r="AI1206" i="3"/>
  <c r="AK1206" i="3"/>
  <c r="AM1206" i="3"/>
  <c r="AO1206" i="3"/>
  <c r="AQ1206" i="3"/>
  <c r="AS1206" i="3"/>
  <c r="AU1206" i="3"/>
  <c r="AW1206" i="3"/>
  <c r="AY1206" i="3"/>
  <c r="BA1206" i="3"/>
  <c r="BC1206" i="3"/>
  <c r="BE1206" i="3"/>
  <c r="BG1206" i="3"/>
  <c r="BI1206" i="3"/>
  <c r="M1204" i="3"/>
  <c r="O1204" i="3"/>
  <c r="Q1204" i="3"/>
  <c r="BJ1204" i="3" s="1"/>
  <c r="S1204" i="3"/>
  <c r="U1204" i="3"/>
  <c r="W1204" i="3"/>
  <c r="Y1204" i="3"/>
  <c r="AA1204" i="3"/>
  <c r="AC1204" i="3"/>
  <c r="AE1204" i="3"/>
  <c r="AG1204" i="3"/>
  <c r="AI1204" i="3"/>
  <c r="AK1204" i="3"/>
  <c r="AM1204" i="3"/>
  <c r="AO1204" i="3"/>
  <c r="AQ1204" i="3"/>
  <c r="AS1204" i="3"/>
  <c r="AU1204" i="3"/>
  <c r="AW1204" i="3"/>
  <c r="AY1204" i="3"/>
  <c r="BA1204" i="3"/>
  <c r="BC1204" i="3"/>
  <c r="BE1204" i="3"/>
  <c r="BG1204" i="3"/>
  <c r="BI1204" i="3"/>
  <c r="BG1223" i="3"/>
  <c r="BC1223" i="3"/>
  <c r="AY1223" i="3"/>
  <c r="AU1223" i="3"/>
  <c r="AQ1223" i="3"/>
  <c r="AM1223" i="3"/>
  <c r="AI1223" i="3"/>
  <c r="AE1223" i="3"/>
  <c r="AA1223" i="3"/>
  <c r="W1223" i="3"/>
  <c r="S1223" i="3"/>
  <c r="N1223" i="3"/>
  <c r="P1223" i="3"/>
  <c r="R1223" i="3"/>
  <c r="BL1223" i="3" s="1"/>
  <c r="T1223" i="3"/>
  <c r="V1223" i="3"/>
  <c r="X1223" i="3"/>
  <c r="Z1223" i="3"/>
  <c r="AB1223" i="3"/>
  <c r="AD1223" i="3"/>
  <c r="AF1223" i="3"/>
  <c r="AH1223" i="3"/>
  <c r="AJ1223" i="3"/>
  <c r="AL1223" i="3"/>
  <c r="AN1223" i="3"/>
  <c r="AP1223" i="3"/>
  <c r="AR1223" i="3"/>
  <c r="AT1223" i="3"/>
  <c r="AV1223" i="3"/>
  <c r="AX1223" i="3"/>
  <c r="AZ1223" i="3"/>
  <c r="BB1223" i="3"/>
  <c r="BD1223" i="3"/>
  <c r="BF1223" i="3"/>
  <c r="BH1223" i="3"/>
  <c r="BG1221" i="3"/>
  <c r="BC1221" i="3"/>
  <c r="AY1221" i="3"/>
  <c r="AU1221" i="3"/>
  <c r="AQ1221" i="3"/>
  <c r="AM1221" i="3"/>
  <c r="AI1221" i="3"/>
  <c r="AE1221" i="3"/>
  <c r="AA1221" i="3"/>
  <c r="W1221" i="3"/>
  <c r="S1221" i="3"/>
  <c r="N1221" i="3"/>
  <c r="P1221" i="3"/>
  <c r="R1221" i="3"/>
  <c r="BL1221" i="3" s="1"/>
  <c r="T1221" i="3"/>
  <c r="V1221" i="3"/>
  <c r="X1221" i="3"/>
  <c r="Z1221" i="3"/>
  <c r="AB1221" i="3"/>
  <c r="AD1221" i="3"/>
  <c r="AF1221" i="3"/>
  <c r="AH1221" i="3"/>
  <c r="AJ1221" i="3"/>
  <c r="AL1221" i="3"/>
  <c r="AN1221" i="3"/>
  <c r="AP1221" i="3"/>
  <c r="AR1221" i="3"/>
  <c r="AT1221" i="3"/>
  <c r="AV1221" i="3"/>
  <c r="AX1221" i="3"/>
  <c r="AZ1221" i="3"/>
  <c r="BB1221" i="3"/>
  <c r="BD1221" i="3"/>
  <c r="BF1221" i="3"/>
  <c r="BH1221" i="3"/>
  <c r="BI1223" i="3"/>
  <c r="BE1223" i="3"/>
  <c r="BA1223" i="3"/>
  <c r="AW1223" i="3"/>
  <c r="AS1223" i="3"/>
  <c r="AO1223" i="3"/>
  <c r="AK1223" i="3"/>
  <c r="AG1223" i="3"/>
  <c r="AC1223" i="3"/>
  <c r="Y1223" i="3"/>
  <c r="U1223" i="3"/>
  <c r="Q1223" i="3"/>
  <c r="M1223" i="3"/>
  <c r="BI1222" i="3"/>
  <c r="BE1222" i="3"/>
  <c r="BA1222" i="3"/>
  <c r="AW1222" i="3"/>
  <c r="AS1222" i="3"/>
  <c r="AO1222" i="3"/>
  <c r="AK1222" i="3"/>
  <c r="AG1222" i="3"/>
  <c r="AC1222" i="3"/>
  <c r="Y1222" i="3"/>
  <c r="U1222" i="3"/>
  <c r="Q1222" i="3"/>
  <c r="M1222" i="3"/>
  <c r="BI1221" i="3"/>
  <c r="BE1221" i="3"/>
  <c r="BA1221" i="3"/>
  <c r="AW1221" i="3"/>
  <c r="AS1221" i="3"/>
  <c r="AO1221" i="3"/>
  <c r="AK1221" i="3"/>
  <c r="AG1221" i="3"/>
  <c r="AC1221" i="3"/>
  <c r="Y1221" i="3"/>
  <c r="U1221" i="3"/>
  <c r="Q1221" i="3"/>
  <c r="M1221" i="3"/>
  <c r="M1219" i="3"/>
  <c r="O1219" i="3"/>
  <c r="BL1219" i="3" s="1"/>
  <c r="Q1219" i="3"/>
  <c r="S1219" i="3"/>
  <c r="BM1219" i="3" s="1"/>
  <c r="U1219" i="3"/>
  <c r="W1219" i="3"/>
  <c r="Y1219" i="3"/>
  <c r="AA1219" i="3"/>
  <c r="AC1219" i="3"/>
  <c r="AE1219" i="3"/>
  <c r="AG1219" i="3"/>
  <c r="AI1219" i="3"/>
  <c r="AK1219" i="3"/>
  <c r="AM1219" i="3"/>
  <c r="AO1219" i="3"/>
  <c r="AQ1219" i="3"/>
  <c r="AS1219" i="3"/>
  <c r="AU1219" i="3"/>
  <c r="AW1219" i="3"/>
  <c r="AY1219" i="3"/>
  <c r="BA1219" i="3"/>
  <c r="BC1219" i="3"/>
  <c r="BE1219" i="3"/>
  <c r="BG1219" i="3"/>
  <c r="BI1219" i="3"/>
  <c r="M1217" i="3"/>
  <c r="O1217" i="3"/>
  <c r="Q1217" i="3"/>
  <c r="S1217" i="3"/>
  <c r="U1217" i="3"/>
  <c r="W1217" i="3"/>
  <c r="Y1217" i="3"/>
  <c r="AA1217" i="3"/>
  <c r="AC1217" i="3"/>
  <c r="AE1217" i="3"/>
  <c r="AG1217" i="3"/>
  <c r="AI1217" i="3"/>
  <c r="AK1217" i="3"/>
  <c r="AM1217" i="3"/>
  <c r="AO1217" i="3"/>
  <c r="AQ1217" i="3"/>
  <c r="AS1217" i="3"/>
  <c r="AU1217" i="3"/>
  <c r="AW1217" i="3"/>
  <c r="AY1217" i="3"/>
  <c r="BA1217" i="3"/>
  <c r="BC1217" i="3"/>
  <c r="BE1217" i="3"/>
  <c r="BG1217" i="3"/>
  <c r="BI1217" i="3"/>
  <c r="M1215" i="3"/>
  <c r="O1215" i="3"/>
  <c r="Q1215" i="3"/>
  <c r="S1215" i="3"/>
  <c r="U1215" i="3"/>
  <c r="W1215" i="3"/>
  <c r="Y1215" i="3"/>
  <c r="AA1215" i="3"/>
  <c r="AC1215" i="3"/>
  <c r="AE1215" i="3"/>
  <c r="AG1215" i="3"/>
  <c r="AI1215" i="3"/>
  <c r="AK1215" i="3"/>
  <c r="AM1215" i="3"/>
  <c r="AO1215" i="3"/>
  <c r="AQ1215" i="3"/>
  <c r="AS1215" i="3"/>
  <c r="AU1215" i="3"/>
  <c r="AW1215" i="3"/>
  <c r="AY1215" i="3"/>
  <c r="BA1215" i="3"/>
  <c r="BC1215" i="3"/>
  <c r="BE1215" i="3"/>
  <c r="BG1215" i="3"/>
  <c r="BI1215" i="3"/>
  <c r="M1213" i="3"/>
  <c r="O1213" i="3"/>
  <c r="Q1213" i="3"/>
  <c r="S1213" i="3"/>
  <c r="U1213" i="3"/>
  <c r="W1213" i="3"/>
  <c r="Y1213" i="3"/>
  <c r="AA1213" i="3"/>
  <c r="AC1213" i="3"/>
  <c r="AE1213" i="3"/>
  <c r="AG1213" i="3"/>
  <c r="AI1213" i="3"/>
  <c r="AK1213" i="3"/>
  <c r="AM1213" i="3"/>
  <c r="AO1213" i="3"/>
  <c r="AQ1213" i="3"/>
  <c r="AS1213" i="3"/>
  <c r="AU1213" i="3"/>
  <c r="AW1213" i="3"/>
  <c r="AY1213" i="3"/>
  <c r="BA1213" i="3"/>
  <c r="BC1213" i="3"/>
  <c r="BE1213" i="3"/>
  <c r="BG1213" i="3"/>
  <c r="BI1213" i="3"/>
  <c r="M1211" i="3"/>
  <c r="O1211" i="3"/>
  <c r="Q1211" i="3"/>
  <c r="S1211" i="3"/>
  <c r="U1211" i="3"/>
  <c r="W1211" i="3"/>
  <c r="Y1211" i="3"/>
  <c r="AA1211" i="3"/>
  <c r="AC1211" i="3"/>
  <c r="AE1211" i="3"/>
  <c r="AG1211" i="3"/>
  <c r="AI1211" i="3"/>
  <c r="AK1211" i="3"/>
  <c r="AM1211" i="3"/>
  <c r="AO1211" i="3"/>
  <c r="AQ1211" i="3"/>
  <c r="AS1211" i="3"/>
  <c r="AU1211" i="3"/>
  <c r="AW1211" i="3"/>
  <c r="AY1211" i="3"/>
  <c r="BA1211" i="3"/>
  <c r="BC1211" i="3"/>
  <c r="BE1211" i="3"/>
  <c r="BG1211" i="3"/>
  <c r="BI1211" i="3"/>
  <c r="M1209" i="3"/>
  <c r="O1209" i="3"/>
  <c r="Q1209" i="3"/>
  <c r="S1209" i="3"/>
  <c r="U1209" i="3"/>
  <c r="W1209" i="3"/>
  <c r="Y1209" i="3"/>
  <c r="AA1209" i="3"/>
  <c r="AC1209" i="3"/>
  <c r="AE1209" i="3"/>
  <c r="AG1209" i="3"/>
  <c r="AI1209" i="3"/>
  <c r="AK1209" i="3"/>
  <c r="AM1209" i="3"/>
  <c r="AO1209" i="3"/>
  <c r="AQ1209" i="3"/>
  <c r="AS1209" i="3"/>
  <c r="AU1209" i="3"/>
  <c r="AW1209" i="3"/>
  <c r="AY1209" i="3"/>
  <c r="BA1209" i="3"/>
  <c r="BC1209" i="3"/>
  <c r="BE1209" i="3"/>
  <c r="BG1209" i="3"/>
  <c r="BI1209" i="3"/>
  <c r="M1207" i="3"/>
  <c r="O1207" i="3"/>
  <c r="Q1207" i="3"/>
  <c r="S1207" i="3"/>
  <c r="U1207" i="3"/>
  <c r="W1207" i="3"/>
  <c r="Y1207" i="3"/>
  <c r="AA1207" i="3"/>
  <c r="AC1207" i="3"/>
  <c r="AE1207" i="3"/>
  <c r="AG1207" i="3"/>
  <c r="AI1207" i="3"/>
  <c r="AK1207" i="3"/>
  <c r="AM1207" i="3"/>
  <c r="AO1207" i="3"/>
  <c r="AQ1207" i="3"/>
  <c r="AS1207" i="3"/>
  <c r="AU1207" i="3"/>
  <c r="AW1207" i="3"/>
  <c r="AY1207" i="3"/>
  <c r="BA1207" i="3"/>
  <c r="BC1207" i="3"/>
  <c r="BE1207" i="3"/>
  <c r="BG1207" i="3"/>
  <c r="BI1207" i="3"/>
  <c r="M1205" i="3"/>
  <c r="O1205" i="3"/>
  <c r="Q1205" i="3"/>
  <c r="S1205" i="3"/>
  <c r="U1205" i="3"/>
  <c r="W1205" i="3"/>
  <c r="Y1205" i="3"/>
  <c r="AA1205" i="3"/>
  <c r="AC1205" i="3"/>
  <c r="AE1205" i="3"/>
  <c r="AG1205" i="3"/>
  <c r="AI1205" i="3"/>
  <c r="AK1205" i="3"/>
  <c r="AM1205" i="3"/>
  <c r="AO1205" i="3"/>
  <c r="AQ1205" i="3"/>
  <c r="AS1205" i="3"/>
  <c r="AU1205" i="3"/>
  <c r="AW1205" i="3"/>
  <c r="AY1205" i="3"/>
  <c r="BA1205" i="3"/>
  <c r="BC1205" i="3"/>
  <c r="BE1205" i="3"/>
  <c r="BG1205" i="3"/>
  <c r="BI1205" i="3"/>
  <c r="BH1220" i="3"/>
  <c r="BF1220" i="3"/>
  <c r="BD1220" i="3"/>
  <c r="BB1220" i="3"/>
  <c r="AZ1220" i="3"/>
  <c r="AX1220" i="3"/>
  <c r="AV1220" i="3"/>
  <c r="AT1220" i="3"/>
  <c r="AR1220" i="3"/>
  <c r="AP1220" i="3"/>
  <c r="AN1220" i="3"/>
  <c r="AL1220" i="3"/>
  <c r="AJ1220" i="3"/>
  <c r="AH1220" i="3"/>
  <c r="AF1220" i="3"/>
  <c r="AD1220" i="3"/>
  <c r="AB1220" i="3"/>
  <c r="Z1220" i="3"/>
  <c r="X1220" i="3"/>
  <c r="V1220" i="3"/>
  <c r="T1220" i="3"/>
  <c r="R1220" i="3"/>
  <c r="P1220" i="3"/>
  <c r="BH1219" i="3"/>
  <c r="BF1219" i="3"/>
  <c r="BD1219" i="3"/>
  <c r="BB1219" i="3"/>
  <c r="AZ1219" i="3"/>
  <c r="AX1219" i="3"/>
  <c r="AV1219" i="3"/>
  <c r="AT1219" i="3"/>
  <c r="AR1219" i="3"/>
  <c r="AP1219" i="3"/>
  <c r="AN1219" i="3"/>
  <c r="AL1219" i="3"/>
  <c r="AJ1219" i="3"/>
  <c r="AH1219" i="3"/>
  <c r="AF1219" i="3"/>
  <c r="AD1219" i="3"/>
  <c r="AB1219" i="3"/>
  <c r="Z1219" i="3"/>
  <c r="X1219" i="3"/>
  <c r="V1219" i="3"/>
  <c r="T1219" i="3"/>
  <c r="R1219" i="3"/>
  <c r="P1219" i="3"/>
  <c r="BH1218" i="3"/>
  <c r="BF1218" i="3"/>
  <c r="BD1218" i="3"/>
  <c r="BB1218" i="3"/>
  <c r="AZ1218" i="3"/>
  <c r="AX1218" i="3"/>
  <c r="AV1218" i="3"/>
  <c r="AT1218" i="3"/>
  <c r="AR1218" i="3"/>
  <c r="AP1218" i="3"/>
  <c r="AN1218" i="3"/>
  <c r="AL1218" i="3"/>
  <c r="AJ1218" i="3"/>
  <c r="AH1218" i="3"/>
  <c r="AF1218" i="3"/>
  <c r="AD1218" i="3"/>
  <c r="AB1218" i="3"/>
  <c r="Z1218" i="3"/>
  <c r="X1218" i="3"/>
  <c r="V1218" i="3"/>
  <c r="T1218" i="3"/>
  <c r="R1218" i="3"/>
  <c r="P1218" i="3"/>
  <c r="BH1217" i="3"/>
  <c r="BF1217" i="3"/>
  <c r="BD1217" i="3"/>
  <c r="BB1217" i="3"/>
  <c r="AZ1217" i="3"/>
  <c r="AX1217" i="3"/>
  <c r="AV1217" i="3"/>
  <c r="AT1217" i="3"/>
  <c r="AR1217" i="3"/>
  <c r="AP1217" i="3"/>
  <c r="AN1217" i="3"/>
  <c r="AL1217" i="3"/>
  <c r="AJ1217" i="3"/>
  <c r="AH1217" i="3"/>
  <c r="AF1217" i="3"/>
  <c r="AD1217" i="3"/>
  <c r="AB1217" i="3"/>
  <c r="Z1217" i="3"/>
  <c r="X1217" i="3"/>
  <c r="V1217" i="3"/>
  <c r="T1217" i="3"/>
  <c r="BJ1217" i="3" s="1"/>
  <c r="R1217" i="3"/>
  <c r="P1217" i="3"/>
  <c r="BH1216" i="3"/>
  <c r="BF1216" i="3"/>
  <c r="BD1216" i="3"/>
  <c r="BB1216" i="3"/>
  <c r="AZ1216" i="3"/>
  <c r="AX1216" i="3"/>
  <c r="AV1216" i="3"/>
  <c r="AT1216" i="3"/>
  <c r="AR1216" i="3"/>
  <c r="AP1216" i="3"/>
  <c r="AN1216" i="3"/>
  <c r="AL1216" i="3"/>
  <c r="AJ1216" i="3"/>
  <c r="AH1216" i="3"/>
  <c r="AF1216" i="3"/>
  <c r="AD1216" i="3"/>
  <c r="AB1216" i="3"/>
  <c r="Z1216" i="3"/>
  <c r="X1216" i="3"/>
  <c r="V1216" i="3"/>
  <c r="T1216" i="3"/>
  <c r="R1216" i="3"/>
  <c r="P1216" i="3"/>
  <c r="BH1215" i="3"/>
  <c r="BF1215" i="3"/>
  <c r="BD1215" i="3"/>
  <c r="BB1215" i="3"/>
  <c r="AZ1215" i="3"/>
  <c r="AX1215" i="3"/>
  <c r="AV1215" i="3"/>
  <c r="AT1215" i="3"/>
  <c r="AR1215" i="3"/>
  <c r="AP1215" i="3"/>
  <c r="AN1215" i="3"/>
  <c r="AL1215" i="3"/>
  <c r="AJ1215" i="3"/>
  <c r="AH1215" i="3"/>
  <c r="AF1215" i="3"/>
  <c r="AD1215" i="3"/>
  <c r="AB1215" i="3"/>
  <c r="Z1215" i="3"/>
  <c r="X1215" i="3"/>
  <c r="V1215" i="3"/>
  <c r="T1215" i="3"/>
  <c r="BJ1215" i="3" s="1"/>
  <c r="R1215" i="3"/>
  <c r="P1215" i="3"/>
  <c r="BH1214" i="3"/>
  <c r="BF1214" i="3"/>
  <c r="BD1214" i="3"/>
  <c r="BB1214" i="3"/>
  <c r="AZ1214" i="3"/>
  <c r="AX1214" i="3"/>
  <c r="AV1214" i="3"/>
  <c r="AT1214" i="3"/>
  <c r="AR1214" i="3"/>
  <c r="AP1214" i="3"/>
  <c r="AN1214" i="3"/>
  <c r="AL1214" i="3"/>
  <c r="AJ1214" i="3"/>
  <c r="AH1214" i="3"/>
  <c r="AF1214" i="3"/>
  <c r="AD1214" i="3"/>
  <c r="AB1214" i="3"/>
  <c r="Z1214" i="3"/>
  <c r="X1214" i="3"/>
  <c r="V1214" i="3"/>
  <c r="T1214" i="3"/>
  <c r="R1214" i="3"/>
  <c r="P1214" i="3"/>
  <c r="BH1213" i="3"/>
  <c r="BF1213" i="3"/>
  <c r="BD1213" i="3"/>
  <c r="BB1213" i="3"/>
  <c r="AZ1213" i="3"/>
  <c r="AX1213" i="3"/>
  <c r="AV1213" i="3"/>
  <c r="AT1213" i="3"/>
  <c r="AR1213" i="3"/>
  <c r="AP1213" i="3"/>
  <c r="AN1213" i="3"/>
  <c r="AL1213" i="3"/>
  <c r="AJ1213" i="3"/>
  <c r="AH1213" i="3"/>
  <c r="AF1213" i="3"/>
  <c r="AD1213" i="3"/>
  <c r="AB1213" i="3"/>
  <c r="Z1213" i="3"/>
  <c r="X1213" i="3"/>
  <c r="V1213" i="3"/>
  <c r="T1213" i="3"/>
  <c r="BJ1213" i="3" s="1"/>
  <c r="R1213" i="3"/>
  <c r="P1213" i="3"/>
  <c r="BH1212" i="3"/>
  <c r="BF1212" i="3"/>
  <c r="BD1212" i="3"/>
  <c r="BB1212" i="3"/>
  <c r="AZ1212" i="3"/>
  <c r="AX1212" i="3"/>
  <c r="AV1212" i="3"/>
  <c r="AT1212" i="3"/>
  <c r="AR1212" i="3"/>
  <c r="AP1212" i="3"/>
  <c r="AN1212" i="3"/>
  <c r="AL1212" i="3"/>
  <c r="AJ1212" i="3"/>
  <c r="AH1212" i="3"/>
  <c r="AF1212" i="3"/>
  <c r="AD1212" i="3"/>
  <c r="AB1212" i="3"/>
  <c r="Z1212" i="3"/>
  <c r="X1212" i="3"/>
  <c r="V1212" i="3"/>
  <c r="T1212" i="3"/>
  <c r="BJ1212" i="3" s="1"/>
  <c r="R1212" i="3"/>
  <c r="P1212" i="3"/>
  <c r="BH1211" i="3"/>
  <c r="BF1211" i="3"/>
  <c r="BD1211" i="3"/>
  <c r="BB1211" i="3"/>
  <c r="AZ1211" i="3"/>
  <c r="AX1211" i="3"/>
  <c r="AV1211" i="3"/>
  <c r="AT1211" i="3"/>
  <c r="AR1211" i="3"/>
  <c r="AP1211" i="3"/>
  <c r="AN1211" i="3"/>
  <c r="AL1211" i="3"/>
  <c r="AJ1211" i="3"/>
  <c r="AH1211" i="3"/>
  <c r="AF1211" i="3"/>
  <c r="AD1211" i="3"/>
  <c r="AB1211" i="3"/>
  <c r="Z1211" i="3"/>
  <c r="X1211" i="3"/>
  <c r="V1211" i="3"/>
  <c r="T1211" i="3"/>
  <c r="BJ1211" i="3" s="1"/>
  <c r="R1211" i="3"/>
  <c r="P1211" i="3"/>
  <c r="BH1210" i="3"/>
  <c r="BF1210" i="3"/>
  <c r="BD1210" i="3"/>
  <c r="BB1210" i="3"/>
  <c r="AZ1210" i="3"/>
  <c r="AX1210" i="3"/>
  <c r="AV1210" i="3"/>
  <c r="AT1210" i="3"/>
  <c r="AR1210" i="3"/>
  <c r="AP1210" i="3"/>
  <c r="AN1210" i="3"/>
  <c r="AL1210" i="3"/>
  <c r="AJ1210" i="3"/>
  <c r="AH1210" i="3"/>
  <c r="AF1210" i="3"/>
  <c r="AD1210" i="3"/>
  <c r="AB1210" i="3"/>
  <c r="Z1210" i="3"/>
  <c r="X1210" i="3"/>
  <c r="V1210" i="3"/>
  <c r="T1210" i="3"/>
  <c r="R1210" i="3"/>
  <c r="P1210" i="3"/>
  <c r="BH1209" i="3"/>
  <c r="BF1209" i="3"/>
  <c r="BD1209" i="3"/>
  <c r="BB1209" i="3"/>
  <c r="AZ1209" i="3"/>
  <c r="AX1209" i="3"/>
  <c r="AV1209" i="3"/>
  <c r="AT1209" i="3"/>
  <c r="AR1209" i="3"/>
  <c r="AP1209" i="3"/>
  <c r="AN1209" i="3"/>
  <c r="AL1209" i="3"/>
  <c r="AJ1209" i="3"/>
  <c r="AH1209" i="3"/>
  <c r="AF1209" i="3"/>
  <c r="AD1209" i="3"/>
  <c r="AB1209" i="3"/>
  <c r="Z1209" i="3"/>
  <c r="X1209" i="3"/>
  <c r="V1209" i="3"/>
  <c r="T1209" i="3"/>
  <c r="BJ1209" i="3" s="1"/>
  <c r="R1209" i="3"/>
  <c r="P1209" i="3"/>
  <c r="BH1208" i="3"/>
  <c r="BF1208" i="3"/>
  <c r="BD1208" i="3"/>
  <c r="BB1208" i="3"/>
  <c r="AZ1208" i="3"/>
  <c r="AX1208" i="3"/>
  <c r="AV1208" i="3"/>
  <c r="AT1208" i="3"/>
  <c r="AR1208" i="3"/>
  <c r="AP1208" i="3"/>
  <c r="AN1208" i="3"/>
  <c r="AL1208" i="3"/>
  <c r="AJ1208" i="3"/>
  <c r="AH1208" i="3"/>
  <c r="AF1208" i="3"/>
  <c r="AD1208" i="3"/>
  <c r="AB1208" i="3"/>
  <c r="Z1208" i="3"/>
  <c r="X1208" i="3"/>
  <c r="V1208" i="3"/>
  <c r="T1208" i="3"/>
  <c r="R1208" i="3"/>
  <c r="P1208" i="3"/>
  <c r="BH1207" i="3"/>
  <c r="BF1207" i="3"/>
  <c r="BD1207" i="3"/>
  <c r="BB1207" i="3"/>
  <c r="AZ1207" i="3"/>
  <c r="AX1207" i="3"/>
  <c r="AV1207" i="3"/>
  <c r="AT1207" i="3"/>
  <c r="AR1207" i="3"/>
  <c r="AP1207" i="3"/>
  <c r="AN1207" i="3"/>
  <c r="AL1207" i="3"/>
  <c r="AJ1207" i="3"/>
  <c r="AH1207" i="3"/>
  <c r="AF1207" i="3"/>
  <c r="AD1207" i="3"/>
  <c r="AB1207" i="3"/>
  <c r="Z1207" i="3"/>
  <c r="X1207" i="3"/>
  <c r="V1207" i="3"/>
  <c r="T1207" i="3"/>
  <c r="BJ1207" i="3" s="1"/>
  <c r="R1207" i="3"/>
  <c r="P1207" i="3"/>
  <c r="BH1206" i="3"/>
  <c r="BF1206" i="3"/>
  <c r="BD1206" i="3"/>
  <c r="BB1206" i="3"/>
  <c r="AZ1206" i="3"/>
  <c r="AX1206" i="3"/>
  <c r="AV1206" i="3"/>
  <c r="AT1206" i="3"/>
  <c r="AR1206" i="3"/>
  <c r="AP1206" i="3"/>
  <c r="AN1206" i="3"/>
  <c r="AL1206" i="3"/>
  <c r="AJ1206" i="3"/>
  <c r="AH1206" i="3"/>
  <c r="AF1206" i="3"/>
  <c r="AD1206" i="3"/>
  <c r="AB1206" i="3"/>
  <c r="Z1206" i="3"/>
  <c r="X1206" i="3"/>
  <c r="V1206" i="3"/>
  <c r="T1206" i="3"/>
  <c r="R1206" i="3"/>
  <c r="P1206" i="3"/>
  <c r="BH1205" i="3"/>
  <c r="BF1205" i="3"/>
  <c r="BD1205" i="3"/>
  <c r="BB1205" i="3"/>
  <c r="AZ1205" i="3"/>
  <c r="AX1205" i="3"/>
  <c r="AV1205" i="3"/>
  <c r="AT1205" i="3"/>
  <c r="AR1205" i="3"/>
  <c r="AP1205" i="3"/>
  <c r="AN1205" i="3"/>
  <c r="AL1205" i="3"/>
  <c r="AJ1205" i="3"/>
  <c r="AH1205" i="3"/>
  <c r="AF1205" i="3"/>
  <c r="AD1205" i="3"/>
  <c r="AB1205" i="3"/>
  <c r="Z1205" i="3"/>
  <c r="X1205" i="3"/>
  <c r="V1205" i="3"/>
  <c r="T1205" i="3"/>
  <c r="BJ1205" i="3" s="1"/>
  <c r="R1205" i="3"/>
  <c r="P1205" i="3"/>
  <c r="BH1204" i="3"/>
  <c r="BF1204" i="3"/>
  <c r="BD1204" i="3"/>
  <c r="BB1204" i="3"/>
  <c r="AZ1204" i="3"/>
  <c r="AX1204" i="3"/>
  <c r="AV1204" i="3"/>
  <c r="AT1204" i="3"/>
  <c r="AR1204" i="3"/>
  <c r="AP1204" i="3"/>
  <c r="AN1204" i="3"/>
  <c r="AL1204" i="3"/>
  <c r="AJ1204" i="3"/>
  <c r="AH1204" i="3"/>
  <c r="AF1204" i="3"/>
  <c r="AD1204" i="3"/>
  <c r="AB1204" i="3"/>
  <c r="Z1204" i="3"/>
  <c r="X1204" i="3"/>
  <c r="V1204" i="3"/>
  <c r="T1204" i="3"/>
  <c r="R1204" i="3"/>
  <c r="P1204" i="3"/>
  <c r="BH1203" i="3"/>
  <c r="BF1203" i="3"/>
  <c r="BD1203" i="3"/>
  <c r="BB1203" i="3"/>
  <c r="AZ1203" i="3"/>
  <c r="AX1203" i="3"/>
  <c r="AV1203" i="3"/>
  <c r="AT1203" i="3"/>
  <c r="AR1203" i="3"/>
  <c r="AP1203" i="3"/>
  <c r="AN1203" i="3"/>
  <c r="AL1203" i="3"/>
  <c r="AH1203" i="3"/>
  <c r="AD1203" i="3"/>
  <c r="Z1203" i="3"/>
  <c r="V1203" i="3"/>
  <c r="R1203" i="3"/>
  <c r="M1203" i="3"/>
  <c r="O1203" i="3"/>
  <c r="BL1203" i="3" s="1"/>
  <c r="Q1203" i="3"/>
  <c r="S1203" i="3"/>
  <c r="BM1203" i="3" s="1"/>
  <c r="U1203" i="3"/>
  <c r="W1203" i="3"/>
  <c r="Y1203" i="3"/>
  <c r="AA1203" i="3"/>
  <c r="AC1203" i="3"/>
  <c r="AE1203" i="3"/>
  <c r="AG1203" i="3"/>
  <c r="AI1203" i="3"/>
  <c r="AK1203" i="3"/>
  <c r="BF1202" i="3"/>
  <c r="BB1202" i="3"/>
  <c r="AX1202" i="3"/>
  <c r="AT1202" i="3"/>
  <c r="AP1202" i="3"/>
  <c r="AL1202" i="3"/>
  <c r="AH1202" i="3"/>
  <c r="AD1202" i="3"/>
  <c r="Z1202" i="3"/>
  <c r="V1202" i="3"/>
  <c r="R1202" i="3"/>
  <c r="M1202" i="3"/>
  <c r="O1202" i="3"/>
  <c r="Q1202" i="3"/>
  <c r="BJ1202" i="3" s="1"/>
  <c r="S1202" i="3"/>
  <c r="U1202" i="3"/>
  <c r="W1202" i="3"/>
  <c r="Y1202" i="3"/>
  <c r="AA1202" i="3"/>
  <c r="AC1202" i="3"/>
  <c r="AE1202" i="3"/>
  <c r="AG1202" i="3"/>
  <c r="AI1202" i="3"/>
  <c r="AK1202" i="3"/>
  <c r="AM1202" i="3"/>
  <c r="AO1202" i="3"/>
  <c r="AQ1202" i="3"/>
  <c r="AS1202" i="3"/>
  <c r="AU1202" i="3"/>
  <c r="AW1202" i="3"/>
  <c r="AY1202" i="3"/>
  <c r="BA1202" i="3"/>
  <c r="BC1202" i="3"/>
  <c r="BE1202" i="3"/>
  <c r="BG1202" i="3"/>
  <c r="BI1202" i="3"/>
  <c r="BF1201" i="3"/>
  <c r="BB1201" i="3"/>
  <c r="AX1201" i="3"/>
  <c r="AT1201" i="3"/>
  <c r="AP1201" i="3"/>
  <c r="AL1201" i="3"/>
  <c r="AH1201" i="3"/>
  <c r="AD1201" i="3"/>
  <c r="Z1201" i="3"/>
  <c r="V1201" i="3"/>
  <c r="R1201" i="3"/>
  <c r="M1201" i="3"/>
  <c r="O1201" i="3"/>
  <c r="Q1201" i="3"/>
  <c r="BJ1201" i="3" s="1"/>
  <c r="S1201" i="3"/>
  <c r="U1201" i="3"/>
  <c r="W1201" i="3"/>
  <c r="Y1201" i="3"/>
  <c r="AA1201" i="3"/>
  <c r="AC1201" i="3"/>
  <c r="AE1201" i="3"/>
  <c r="AG1201" i="3"/>
  <c r="AI1201" i="3"/>
  <c r="AK1201" i="3"/>
  <c r="AM1201" i="3"/>
  <c r="AO1201" i="3"/>
  <c r="AQ1201" i="3"/>
  <c r="AS1201" i="3"/>
  <c r="AU1201" i="3"/>
  <c r="AW1201" i="3"/>
  <c r="AY1201" i="3"/>
  <c r="BA1201" i="3"/>
  <c r="BC1201" i="3"/>
  <c r="BE1201" i="3"/>
  <c r="BG1201" i="3"/>
  <c r="BI1201" i="3"/>
  <c r="BF1200" i="3"/>
  <c r="BB1200" i="3"/>
  <c r="AX1200" i="3"/>
  <c r="AT1200" i="3"/>
  <c r="AP1200" i="3"/>
  <c r="AL1200" i="3"/>
  <c r="AH1200" i="3"/>
  <c r="AD1200" i="3"/>
  <c r="Z1200" i="3"/>
  <c r="V1200" i="3"/>
  <c r="R1200" i="3"/>
  <c r="M1200" i="3"/>
  <c r="O1200" i="3"/>
  <c r="Q1200" i="3"/>
  <c r="BJ1200" i="3" s="1"/>
  <c r="S1200" i="3"/>
  <c r="U1200" i="3"/>
  <c r="W1200" i="3"/>
  <c r="Y1200" i="3"/>
  <c r="AA1200" i="3"/>
  <c r="AC1200" i="3"/>
  <c r="AE1200" i="3"/>
  <c r="AG1200" i="3"/>
  <c r="AI1200" i="3"/>
  <c r="AK1200" i="3"/>
  <c r="AM1200" i="3"/>
  <c r="AO1200" i="3"/>
  <c r="AQ1200" i="3"/>
  <c r="AS1200" i="3"/>
  <c r="AU1200" i="3"/>
  <c r="AW1200" i="3"/>
  <c r="AY1200" i="3"/>
  <c r="BA1200" i="3"/>
  <c r="BC1200" i="3"/>
  <c r="BE1200" i="3"/>
  <c r="BG1200" i="3"/>
  <c r="BI1200" i="3"/>
  <c r="BF1199" i="3"/>
  <c r="BB1199" i="3"/>
  <c r="AX1199" i="3"/>
  <c r="AT1199" i="3"/>
  <c r="AP1199" i="3"/>
  <c r="AL1199" i="3"/>
  <c r="AH1199" i="3"/>
  <c r="AD1199" i="3"/>
  <c r="Z1199" i="3"/>
  <c r="V1199" i="3"/>
  <c r="R1199" i="3"/>
  <c r="M1199" i="3"/>
  <c r="O1199" i="3"/>
  <c r="Q1199" i="3"/>
  <c r="BJ1199" i="3" s="1"/>
  <c r="S1199" i="3"/>
  <c r="U1199" i="3"/>
  <c r="W1199" i="3"/>
  <c r="Y1199" i="3"/>
  <c r="AA1199" i="3"/>
  <c r="AC1199" i="3"/>
  <c r="AE1199" i="3"/>
  <c r="AG1199" i="3"/>
  <c r="AI1199" i="3"/>
  <c r="AK1199" i="3"/>
  <c r="AM1199" i="3"/>
  <c r="AO1199" i="3"/>
  <c r="AQ1199" i="3"/>
  <c r="AS1199" i="3"/>
  <c r="AU1199" i="3"/>
  <c r="AW1199" i="3"/>
  <c r="AY1199" i="3"/>
  <c r="BA1199" i="3"/>
  <c r="BC1199" i="3"/>
  <c r="BE1199" i="3"/>
  <c r="BG1199" i="3"/>
  <c r="BI1199" i="3"/>
  <c r="BF1198" i="3"/>
  <c r="BB1198" i="3"/>
  <c r="AX1198" i="3"/>
  <c r="AT1198" i="3"/>
  <c r="AP1198" i="3"/>
  <c r="AL1198" i="3"/>
  <c r="AH1198" i="3"/>
  <c r="AD1198" i="3"/>
  <c r="Z1198" i="3"/>
  <c r="V1198" i="3"/>
  <c r="R1198" i="3"/>
  <c r="M1198" i="3"/>
  <c r="O1198" i="3"/>
  <c r="Q1198" i="3"/>
  <c r="BJ1198" i="3" s="1"/>
  <c r="S1198" i="3"/>
  <c r="U1198" i="3"/>
  <c r="W1198" i="3"/>
  <c r="Y1198" i="3"/>
  <c r="AA1198" i="3"/>
  <c r="AC1198" i="3"/>
  <c r="AE1198" i="3"/>
  <c r="AG1198" i="3"/>
  <c r="AI1198" i="3"/>
  <c r="AK1198" i="3"/>
  <c r="AM1198" i="3"/>
  <c r="AO1198" i="3"/>
  <c r="AQ1198" i="3"/>
  <c r="AS1198" i="3"/>
  <c r="AU1198" i="3"/>
  <c r="AW1198" i="3"/>
  <c r="AY1198" i="3"/>
  <c r="BA1198" i="3"/>
  <c r="BC1198" i="3"/>
  <c r="BE1198" i="3"/>
  <c r="BG1198" i="3"/>
  <c r="BI1198" i="3"/>
  <c r="BF1197" i="3"/>
  <c r="BB1197" i="3"/>
  <c r="AX1197" i="3"/>
  <c r="AT1197" i="3"/>
  <c r="AP1197" i="3"/>
  <c r="AL1197" i="3"/>
  <c r="AH1197" i="3"/>
  <c r="AD1197" i="3"/>
  <c r="Z1197" i="3"/>
  <c r="V1197" i="3"/>
  <c r="R1197" i="3"/>
  <c r="M1197" i="3"/>
  <c r="O1197" i="3"/>
  <c r="Q1197" i="3"/>
  <c r="BJ1197" i="3" s="1"/>
  <c r="S1197" i="3"/>
  <c r="U1197" i="3"/>
  <c r="W1197" i="3"/>
  <c r="Y1197" i="3"/>
  <c r="AA1197" i="3"/>
  <c r="AC1197" i="3"/>
  <c r="AE1197" i="3"/>
  <c r="AG1197" i="3"/>
  <c r="AI1197" i="3"/>
  <c r="AK1197" i="3"/>
  <c r="AM1197" i="3"/>
  <c r="AO1197" i="3"/>
  <c r="AQ1197" i="3"/>
  <c r="AS1197" i="3"/>
  <c r="AU1197" i="3"/>
  <c r="AW1197" i="3"/>
  <c r="AY1197" i="3"/>
  <c r="BA1197" i="3"/>
  <c r="BC1197" i="3"/>
  <c r="BE1197" i="3"/>
  <c r="BG1197" i="3"/>
  <c r="BI1197" i="3"/>
  <c r="BF1196" i="3"/>
  <c r="BB1196" i="3"/>
  <c r="AX1196" i="3"/>
  <c r="AT1196" i="3"/>
  <c r="AP1196" i="3"/>
  <c r="AL1196" i="3"/>
  <c r="AH1196" i="3"/>
  <c r="AD1196" i="3"/>
  <c r="Z1196" i="3"/>
  <c r="V1196" i="3"/>
  <c r="R1196" i="3"/>
  <c r="M1196" i="3"/>
  <c r="O1196" i="3"/>
  <c r="Q1196" i="3"/>
  <c r="BJ1196" i="3" s="1"/>
  <c r="S1196" i="3"/>
  <c r="U1196" i="3"/>
  <c r="W1196" i="3"/>
  <c r="Y1196" i="3"/>
  <c r="AA1196" i="3"/>
  <c r="AC1196" i="3"/>
  <c r="AE1196" i="3"/>
  <c r="AG1196" i="3"/>
  <c r="AI1196" i="3"/>
  <c r="AK1196" i="3"/>
  <c r="AM1196" i="3"/>
  <c r="AO1196" i="3"/>
  <c r="AQ1196" i="3"/>
  <c r="AS1196" i="3"/>
  <c r="AU1196" i="3"/>
  <c r="AW1196" i="3"/>
  <c r="AY1196" i="3"/>
  <c r="BA1196" i="3"/>
  <c r="BC1196" i="3"/>
  <c r="BE1196" i="3"/>
  <c r="BG1196" i="3"/>
  <c r="BI1196" i="3"/>
  <c r="BF1195" i="3"/>
  <c r="BB1195" i="3"/>
  <c r="AX1195" i="3"/>
  <c r="AT1195" i="3"/>
  <c r="AP1195" i="3"/>
  <c r="AL1195" i="3"/>
  <c r="AH1195" i="3"/>
  <c r="AD1195" i="3"/>
  <c r="Z1195" i="3"/>
  <c r="V1195" i="3"/>
  <c r="R1195" i="3"/>
  <c r="M1195" i="3"/>
  <c r="O1195" i="3"/>
  <c r="Q1195" i="3"/>
  <c r="BJ1195" i="3" s="1"/>
  <c r="S1195" i="3"/>
  <c r="U1195" i="3"/>
  <c r="W1195" i="3"/>
  <c r="Y1195" i="3"/>
  <c r="AA1195" i="3"/>
  <c r="AC1195" i="3"/>
  <c r="AE1195" i="3"/>
  <c r="AG1195" i="3"/>
  <c r="AI1195" i="3"/>
  <c r="AK1195" i="3"/>
  <c r="AM1195" i="3"/>
  <c r="AO1195" i="3"/>
  <c r="AQ1195" i="3"/>
  <c r="AS1195" i="3"/>
  <c r="AU1195" i="3"/>
  <c r="AW1195" i="3"/>
  <c r="AY1195" i="3"/>
  <c r="BA1195" i="3"/>
  <c r="BC1195" i="3"/>
  <c r="BE1195" i="3"/>
  <c r="BG1195" i="3"/>
  <c r="BI1195" i="3"/>
  <c r="BF1194" i="3"/>
  <c r="BB1194" i="3"/>
  <c r="AX1194" i="3"/>
  <c r="AT1194" i="3"/>
  <c r="AP1194" i="3"/>
  <c r="AL1194" i="3"/>
  <c r="AH1194" i="3"/>
  <c r="AD1194" i="3"/>
  <c r="Z1194" i="3"/>
  <c r="V1194" i="3"/>
  <c r="R1194" i="3"/>
  <c r="M1194" i="3"/>
  <c r="O1194" i="3"/>
  <c r="Q1194" i="3"/>
  <c r="BJ1194" i="3" s="1"/>
  <c r="S1194" i="3"/>
  <c r="U1194" i="3"/>
  <c r="W1194" i="3"/>
  <c r="Y1194" i="3"/>
  <c r="AA1194" i="3"/>
  <c r="AC1194" i="3"/>
  <c r="AE1194" i="3"/>
  <c r="AG1194" i="3"/>
  <c r="AI1194" i="3"/>
  <c r="AK1194" i="3"/>
  <c r="AM1194" i="3"/>
  <c r="AO1194" i="3"/>
  <c r="AQ1194" i="3"/>
  <c r="AS1194" i="3"/>
  <c r="AU1194" i="3"/>
  <c r="AW1194" i="3"/>
  <c r="AY1194" i="3"/>
  <c r="BA1194" i="3"/>
  <c r="BC1194" i="3"/>
  <c r="BE1194" i="3"/>
  <c r="BG1194" i="3"/>
  <c r="BI1194" i="3"/>
  <c r="BF1193" i="3"/>
  <c r="BB1193" i="3"/>
  <c r="AX1193" i="3"/>
  <c r="AT1193" i="3"/>
  <c r="AP1193" i="3"/>
  <c r="AL1193" i="3"/>
  <c r="AH1193" i="3"/>
  <c r="AD1193" i="3"/>
  <c r="Z1193" i="3"/>
  <c r="V1193" i="3"/>
  <c r="R1193" i="3"/>
  <c r="M1193" i="3"/>
  <c r="O1193" i="3"/>
  <c r="Q1193" i="3"/>
  <c r="BJ1193" i="3" s="1"/>
  <c r="S1193" i="3"/>
  <c r="U1193" i="3"/>
  <c r="W1193" i="3"/>
  <c r="Y1193" i="3"/>
  <c r="AA1193" i="3"/>
  <c r="AC1193" i="3"/>
  <c r="AE1193" i="3"/>
  <c r="AG1193" i="3"/>
  <c r="AI1193" i="3"/>
  <c r="AK1193" i="3"/>
  <c r="AM1193" i="3"/>
  <c r="AO1193" i="3"/>
  <c r="AQ1193" i="3"/>
  <c r="AS1193" i="3"/>
  <c r="AU1193" i="3"/>
  <c r="AW1193" i="3"/>
  <c r="AY1193" i="3"/>
  <c r="BA1193" i="3"/>
  <c r="BC1193" i="3"/>
  <c r="BE1193" i="3"/>
  <c r="BG1193" i="3"/>
  <c r="BI1193" i="3"/>
  <c r="BF1192" i="3"/>
  <c r="BB1192" i="3"/>
  <c r="AX1192" i="3"/>
  <c r="AT1192" i="3"/>
  <c r="AP1192" i="3"/>
  <c r="AL1192" i="3"/>
  <c r="AH1192" i="3"/>
  <c r="AD1192" i="3"/>
  <c r="Z1192" i="3"/>
  <c r="V1192" i="3"/>
  <c r="R1192" i="3"/>
  <c r="M1192" i="3"/>
  <c r="O1192" i="3"/>
  <c r="Q1192" i="3"/>
  <c r="BJ1192" i="3" s="1"/>
  <c r="S1192" i="3"/>
  <c r="U1192" i="3"/>
  <c r="W1192" i="3"/>
  <c r="Y1192" i="3"/>
  <c r="AA1192" i="3"/>
  <c r="AC1192" i="3"/>
  <c r="AE1192" i="3"/>
  <c r="AG1192" i="3"/>
  <c r="AI1192" i="3"/>
  <c r="AK1192" i="3"/>
  <c r="AM1192" i="3"/>
  <c r="AO1192" i="3"/>
  <c r="AQ1192" i="3"/>
  <c r="AS1192" i="3"/>
  <c r="AU1192" i="3"/>
  <c r="AW1192" i="3"/>
  <c r="AY1192" i="3"/>
  <c r="BA1192" i="3"/>
  <c r="BC1192" i="3"/>
  <c r="BE1192" i="3"/>
  <c r="BG1192" i="3"/>
  <c r="BI1192" i="3"/>
  <c r="BF1191" i="3"/>
  <c r="BB1191" i="3"/>
  <c r="AX1191" i="3"/>
  <c r="AT1191" i="3"/>
  <c r="AP1191" i="3"/>
  <c r="AL1191" i="3"/>
  <c r="AH1191" i="3"/>
  <c r="AD1191" i="3"/>
  <c r="Z1191" i="3"/>
  <c r="V1191" i="3"/>
  <c r="R1191" i="3"/>
  <c r="M1191" i="3"/>
  <c r="O1191" i="3"/>
  <c r="BL1191" i="3" s="1"/>
  <c r="Q1191" i="3"/>
  <c r="S1191" i="3"/>
  <c r="BM1191" i="3" s="1"/>
  <c r="U1191" i="3"/>
  <c r="W1191" i="3"/>
  <c r="Y1191" i="3"/>
  <c r="AA1191" i="3"/>
  <c r="AC1191" i="3"/>
  <c r="AE1191" i="3"/>
  <c r="AG1191" i="3"/>
  <c r="AI1191" i="3"/>
  <c r="AK1191" i="3"/>
  <c r="AM1191" i="3"/>
  <c r="AO1191" i="3"/>
  <c r="AQ1191" i="3"/>
  <c r="AS1191" i="3"/>
  <c r="AU1191" i="3"/>
  <c r="AW1191" i="3"/>
  <c r="AY1191" i="3"/>
  <c r="BA1191" i="3"/>
  <c r="BC1191" i="3"/>
  <c r="BE1191" i="3"/>
  <c r="BG1191" i="3"/>
  <c r="BI1191" i="3"/>
  <c r="BF1190" i="3"/>
  <c r="BB1190" i="3"/>
  <c r="AX1190" i="3"/>
  <c r="AT1190" i="3"/>
  <c r="AP1190" i="3"/>
  <c r="AL1190" i="3"/>
  <c r="AH1190" i="3"/>
  <c r="AD1190" i="3"/>
  <c r="Z1190" i="3"/>
  <c r="V1190" i="3"/>
  <c r="R1190" i="3"/>
  <c r="M1190" i="3"/>
  <c r="O1190" i="3"/>
  <c r="Q1190" i="3"/>
  <c r="BJ1190" i="3" s="1"/>
  <c r="S1190" i="3"/>
  <c r="U1190" i="3"/>
  <c r="W1190" i="3"/>
  <c r="Y1190" i="3"/>
  <c r="AA1190" i="3"/>
  <c r="AC1190" i="3"/>
  <c r="AE1190" i="3"/>
  <c r="AG1190" i="3"/>
  <c r="AI1190" i="3"/>
  <c r="AK1190" i="3"/>
  <c r="AM1190" i="3"/>
  <c r="AO1190" i="3"/>
  <c r="AQ1190" i="3"/>
  <c r="AS1190" i="3"/>
  <c r="AU1190" i="3"/>
  <c r="AW1190" i="3"/>
  <c r="AY1190" i="3"/>
  <c r="BA1190" i="3"/>
  <c r="BC1190" i="3"/>
  <c r="BE1190" i="3"/>
  <c r="BG1190" i="3"/>
  <c r="BI1190" i="3"/>
  <c r="BF1189" i="3"/>
  <c r="BB1189" i="3"/>
  <c r="AX1189" i="3"/>
  <c r="AT1189" i="3"/>
  <c r="AP1189" i="3"/>
  <c r="AL1189" i="3"/>
  <c r="AH1189" i="3"/>
  <c r="AD1189" i="3"/>
  <c r="Z1189" i="3"/>
  <c r="V1189" i="3"/>
  <c r="R1189" i="3"/>
  <c r="M1189" i="3"/>
  <c r="O1189" i="3"/>
  <c r="Q1189" i="3"/>
  <c r="BJ1189" i="3" s="1"/>
  <c r="S1189" i="3"/>
  <c r="U1189" i="3"/>
  <c r="W1189" i="3"/>
  <c r="Y1189" i="3"/>
  <c r="AA1189" i="3"/>
  <c r="AC1189" i="3"/>
  <c r="AE1189" i="3"/>
  <c r="AG1189" i="3"/>
  <c r="AI1189" i="3"/>
  <c r="AK1189" i="3"/>
  <c r="AM1189" i="3"/>
  <c r="AO1189" i="3"/>
  <c r="AQ1189" i="3"/>
  <c r="AS1189" i="3"/>
  <c r="AU1189" i="3"/>
  <c r="AW1189" i="3"/>
  <c r="AY1189" i="3"/>
  <c r="BA1189" i="3"/>
  <c r="BC1189" i="3"/>
  <c r="BE1189" i="3"/>
  <c r="BG1189" i="3"/>
  <c r="BI1189" i="3"/>
  <c r="BF1188" i="3"/>
  <c r="BB1188" i="3"/>
  <c r="AX1188" i="3"/>
  <c r="AT1188" i="3"/>
  <c r="AP1188" i="3"/>
  <c r="AL1188" i="3"/>
  <c r="AH1188" i="3"/>
  <c r="AD1188" i="3"/>
  <c r="Z1188" i="3"/>
  <c r="V1188" i="3"/>
  <c r="R1188" i="3"/>
  <c r="M1188" i="3"/>
  <c r="O1188" i="3"/>
  <c r="Q1188" i="3"/>
  <c r="BJ1188" i="3" s="1"/>
  <c r="S1188" i="3"/>
  <c r="U1188" i="3"/>
  <c r="W1188" i="3"/>
  <c r="Y1188" i="3"/>
  <c r="AA1188" i="3"/>
  <c r="AC1188" i="3"/>
  <c r="AE1188" i="3"/>
  <c r="AG1188" i="3"/>
  <c r="AI1188" i="3"/>
  <c r="AK1188" i="3"/>
  <c r="AM1188" i="3"/>
  <c r="AO1188" i="3"/>
  <c r="AQ1188" i="3"/>
  <c r="AS1188" i="3"/>
  <c r="AU1188" i="3"/>
  <c r="AW1188" i="3"/>
  <c r="AY1188" i="3"/>
  <c r="BA1188" i="3"/>
  <c r="BC1188" i="3"/>
  <c r="BE1188" i="3"/>
  <c r="BG1188" i="3"/>
  <c r="BI1188" i="3"/>
  <c r="BF1187" i="3"/>
  <c r="BB1187" i="3"/>
  <c r="AX1187" i="3"/>
  <c r="AT1187" i="3"/>
  <c r="AP1187" i="3"/>
  <c r="AL1187" i="3"/>
  <c r="AH1187" i="3"/>
  <c r="AD1187" i="3"/>
  <c r="Z1187" i="3"/>
  <c r="V1187" i="3"/>
  <c r="R1187" i="3"/>
  <c r="M1187" i="3"/>
  <c r="O1187" i="3"/>
  <c r="Q1187" i="3"/>
  <c r="BJ1187" i="3" s="1"/>
  <c r="S1187" i="3"/>
  <c r="U1187" i="3"/>
  <c r="W1187" i="3"/>
  <c r="Y1187" i="3"/>
  <c r="AA1187" i="3"/>
  <c r="AC1187" i="3"/>
  <c r="AE1187" i="3"/>
  <c r="AG1187" i="3"/>
  <c r="AI1187" i="3"/>
  <c r="AK1187" i="3"/>
  <c r="AM1187" i="3"/>
  <c r="AO1187" i="3"/>
  <c r="AQ1187" i="3"/>
  <c r="AS1187" i="3"/>
  <c r="AU1187" i="3"/>
  <c r="AW1187" i="3"/>
  <c r="AY1187" i="3"/>
  <c r="BA1187" i="3"/>
  <c r="BC1187" i="3"/>
  <c r="BE1187" i="3"/>
  <c r="BG1187" i="3"/>
  <c r="BI1187" i="3"/>
  <c r="BF1186" i="3"/>
  <c r="BB1186" i="3"/>
  <c r="AX1186" i="3"/>
  <c r="AT1186" i="3"/>
  <c r="AP1186" i="3"/>
  <c r="AL1186" i="3"/>
  <c r="AH1186" i="3"/>
  <c r="AD1186" i="3"/>
  <c r="Z1186" i="3"/>
  <c r="V1186" i="3"/>
  <c r="R1186" i="3"/>
  <c r="M1186" i="3"/>
  <c r="O1186" i="3"/>
  <c r="BL1186" i="3" s="1"/>
  <c r="Q1186" i="3"/>
  <c r="S1186" i="3"/>
  <c r="BM1186" i="3" s="1"/>
  <c r="U1186" i="3"/>
  <c r="W1186" i="3"/>
  <c r="Y1186" i="3"/>
  <c r="AA1186" i="3"/>
  <c r="AC1186" i="3"/>
  <c r="AE1186" i="3"/>
  <c r="AG1186" i="3"/>
  <c r="AI1186" i="3"/>
  <c r="AK1186" i="3"/>
  <c r="AM1186" i="3"/>
  <c r="AO1186" i="3"/>
  <c r="AQ1186" i="3"/>
  <c r="AS1186" i="3"/>
  <c r="AU1186" i="3"/>
  <c r="AW1186" i="3"/>
  <c r="AY1186" i="3"/>
  <c r="BA1186" i="3"/>
  <c r="BC1186" i="3"/>
  <c r="BE1186" i="3"/>
  <c r="BG1186" i="3"/>
  <c r="BI1186" i="3"/>
  <c r="BF1185" i="3"/>
  <c r="BB1185" i="3"/>
  <c r="AX1185" i="3"/>
  <c r="AT1185" i="3"/>
  <c r="AP1185" i="3"/>
  <c r="AL1185" i="3"/>
  <c r="AH1185" i="3"/>
  <c r="AD1185" i="3"/>
  <c r="Z1185" i="3"/>
  <c r="V1185" i="3"/>
  <c r="R1185" i="3"/>
  <c r="M1185" i="3"/>
  <c r="O1185" i="3"/>
  <c r="Q1185" i="3"/>
  <c r="BJ1185" i="3" s="1"/>
  <c r="S1185" i="3"/>
  <c r="U1185" i="3"/>
  <c r="W1185" i="3"/>
  <c r="Y1185" i="3"/>
  <c r="AA1185" i="3"/>
  <c r="AC1185" i="3"/>
  <c r="AE1185" i="3"/>
  <c r="AG1185" i="3"/>
  <c r="AI1185" i="3"/>
  <c r="AK1185" i="3"/>
  <c r="AM1185" i="3"/>
  <c r="AO1185" i="3"/>
  <c r="AQ1185" i="3"/>
  <c r="AS1185" i="3"/>
  <c r="AU1185" i="3"/>
  <c r="AW1185" i="3"/>
  <c r="AY1185" i="3"/>
  <c r="BA1185" i="3"/>
  <c r="BC1185" i="3"/>
  <c r="BE1185" i="3"/>
  <c r="BG1185" i="3"/>
  <c r="BI1185" i="3"/>
  <c r="BF1184" i="3"/>
  <c r="BB1184" i="3"/>
  <c r="AX1184" i="3"/>
  <c r="AT1184" i="3"/>
  <c r="AP1184" i="3"/>
  <c r="AL1184" i="3"/>
  <c r="AH1184" i="3"/>
  <c r="AD1184" i="3"/>
  <c r="Z1184" i="3"/>
  <c r="V1184" i="3"/>
  <c r="R1184" i="3"/>
  <c r="M1184" i="3"/>
  <c r="O1184" i="3"/>
  <c r="Q1184" i="3"/>
  <c r="BJ1184" i="3" s="1"/>
  <c r="S1184" i="3"/>
  <c r="U1184" i="3"/>
  <c r="W1184" i="3"/>
  <c r="Y1184" i="3"/>
  <c r="AA1184" i="3"/>
  <c r="AC1184" i="3"/>
  <c r="AE1184" i="3"/>
  <c r="AG1184" i="3"/>
  <c r="AI1184" i="3"/>
  <c r="AK1184" i="3"/>
  <c r="AM1184" i="3"/>
  <c r="AO1184" i="3"/>
  <c r="AQ1184" i="3"/>
  <c r="AS1184" i="3"/>
  <c r="AU1184" i="3"/>
  <c r="AW1184" i="3"/>
  <c r="AY1184" i="3"/>
  <c r="BA1184" i="3"/>
  <c r="BC1184" i="3"/>
  <c r="BE1184" i="3"/>
  <c r="BG1184" i="3"/>
  <c r="BI1184" i="3"/>
  <c r="BF1183" i="3"/>
  <c r="BB1183" i="3"/>
  <c r="AX1183" i="3"/>
  <c r="AT1183" i="3"/>
  <c r="AP1183" i="3"/>
  <c r="AL1183" i="3"/>
  <c r="AH1183" i="3"/>
  <c r="AD1183" i="3"/>
  <c r="Z1183" i="3"/>
  <c r="V1183" i="3"/>
  <c r="R1183" i="3"/>
  <c r="M1183" i="3"/>
  <c r="O1183" i="3"/>
  <c r="BL1183" i="3" s="1"/>
  <c r="Q1183" i="3"/>
  <c r="S1183" i="3"/>
  <c r="BM1183" i="3" s="1"/>
  <c r="U1183" i="3"/>
  <c r="W1183" i="3"/>
  <c r="Y1183" i="3"/>
  <c r="AA1183" i="3"/>
  <c r="AC1183" i="3"/>
  <c r="AE1183" i="3"/>
  <c r="AG1183" i="3"/>
  <c r="AI1183" i="3"/>
  <c r="AK1183" i="3"/>
  <c r="AM1183" i="3"/>
  <c r="AO1183" i="3"/>
  <c r="AQ1183" i="3"/>
  <c r="AS1183" i="3"/>
  <c r="AU1183" i="3"/>
  <c r="AW1183" i="3"/>
  <c r="AY1183" i="3"/>
  <c r="BA1183" i="3"/>
  <c r="BC1183" i="3"/>
  <c r="BE1183" i="3"/>
  <c r="BG1183" i="3"/>
  <c r="BI1183" i="3"/>
  <c r="BF1182" i="3"/>
  <c r="BB1182" i="3"/>
  <c r="AX1182" i="3"/>
  <c r="AT1182" i="3"/>
  <c r="AP1182" i="3"/>
  <c r="AL1182" i="3"/>
  <c r="AH1182" i="3"/>
  <c r="AD1182" i="3"/>
  <c r="Z1182" i="3"/>
  <c r="V1182" i="3"/>
  <c r="R1182" i="3"/>
  <c r="M1182" i="3"/>
  <c r="O1182" i="3"/>
  <c r="Q1182" i="3"/>
  <c r="BJ1182" i="3" s="1"/>
  <c r="S1182" i="3"/>
  <c r="U1182" i="3"/>
  <c r="W1182" i="3"/>
  <c r="Y1182" i="3"/>
  <c r="AA1182" i="3"/>
  <c r="AC1182" i="3"/>
  <c r="AE1182" i="3"/>
  <c r="AG1182" i="3"/>
  <c r="AI1182" i="3"/>
  <c r="AK1182" i="3"/>
  <c r="AM1182" i="3"/>
  <c r="AO1182" i="3"/>
  <c r="AQ1182" i="3"/>
  <c r="AS1182" i="3"/>
  <c r="AU1182" i="3"/>
  <c r="AW1182" i="3"/>
  <c r="AY1182" i="3"/>
  <c r="BA1182" i="3"/>
  <c r="BC1182" i="3"/>
  <c r="BE1182" i="3"/>
  <c r="BG1182" i="3"/>
  <c r="BI1182" i="3"/>
  <c r="BF1181" i="3"/>
  <c r="BB1181" i="3"/>
  <c r="AX1181" i="3"/>
  <c r="AT1181" i="3"/>
  <c r="AP1181" i="3"/>
  <c r="AL1181" i="3"/>
  <c r="AH1181" i="3"/>
  <c r="AD1181" i="3"/>
  <c r="Z1181" i="3"/>
  <c r="V1181" i="3"/>
  <c r="R1181" i="3"/>
  <c r="M1181" i="3"/>
  <c r="O1181" i="3"/>
  <c r="Q1181" i="3"/>
  <c r="BJ1181" i="3" s="1"/>
  <c r="S1181" i="3"/>
  <c r="U1181" i="3"/>
  <c r="W1181" i="3"/>
  <c r="Y1181" i="3"/>
  <c r="AA1181" i="3"/>
  <c r="AC1181" i="3"/>
  <c r="AE1181" i="3"/>
  <c r="AG1181" i="3"/>
  <c r="AI1181" i="3"/>
  <c r="AK1181" i="3"/>
  <c r="AM1181" i="3"/>
  <c r="AO1181" i="3"/>
  <c r="AQ1181" i="3"/>
  <c r="AS1181" i="3"/>
  <c r="AU1181" i="3"/>
  <c r="AW1181" i="3"/>
  <c r="AY1181" i="3"/>
  <c r="BA1181" i="3"/>
  <c r="BC1181" i="3"/>
  <c r="BE1181" i="3"/>
  <c r="BG1181" i="3"/>
  <c r="BI1181" i="3"/>
  <c r="BF1180" i="3"/>
  <c r="BB1180" i="3"/>
  <c r="AX1180" i="3"/>
  <c r="AT1180" i="3"/>
  <c r="AP1180" i="3"/>
  <c r="AL1180" i="3"/>
  <c r="AH1180" i="3"/>
  <c r="AD1180" i="3"/>
  <c r="Z1180" i="3"/>
  <c r="V1180" i="3"/>
  <c r="R1180" i="3"/>
  <c r="M1180" i="3"/>
  <c r="O1180" i="3"/>
  <c r="BL1180" i="3" s="1"/>
  <c r="Q1180" i="3"/>
  <c r="S1180" i="3"/>
  <c r="BM1180" i="3" s="1"/>
  <c r="U1180" i="3"/>
  <c r="W1180" i="3"/>
  <c r="Y1180" i="3"/>
  <c r="AA1180" i="3"/>
  <c r="AC1180" i="3"/>
  <c r="AE1180" i="3"/>
  <c r="AG1180" i="3"/>
  <c r="AI1180" i="3"/>
  <c r="AK1180" i="3"/>
  <c r="AM1180" i="3"/>
  <c r="AO1180" i="3"/>
  <c r="AQ1180" i="3"/>
  <c r="AS1180" i="3"/>
  <c r="AU1180" i="3"/>
  <c r="AW1180" i="3"/>
  <c r="AY1180" i="3"/>
  <c r="BA1180" i="3"/>
  <c r="BC1180" i="3"/>
  <c r="BE1180" i="3"/>
  <c r="BG1180" i="3"/>
  <c r="BI1180" i="3"/>
  <c r="BF1179" i="3"/>
  <c r="BB1179" i="3"/>
  <c r="AX1179" i="3"/>
  <c r="AT1179" i="3"/>
  <c r="AP1179" i="3"/>
  <c r="AL1179" i="3"/>
  <c r="AH1179" i="3"/>
  <c r="AD1179" i="3"/>
  <c r="Z1179" i="3"/>
  <c r="V1179" i="3"/>
  <c r="R1179" i="3"/>
  <c r="M1179" i="3"/>
  <c r="O1179" i="3"/>
  <c r="Q1179" i="3"/>
  <c r="BJ1179" i="3" s="1"/>
  <c r="S1179" i="3"/>
  <c r="U1179" i="3"/>
  <c r="W1179" i="3"/>
  <c r="Y1179" i="3"/>
  <c r="AA1179" i="3"/>
  <c r="AC1179" i="3"/>
  <c r="AE1179" i="3"/>
  <c r="AG1179" i="3"/>
  <c r="AI1179" i="3"/>
  <c r="AK1179" i="3"/>
  <c r="AM1179" i="3"/>
  <c r="AO1179" i="3"/>
  <c r="AQ1179" i="3"/>
  <c r="AS1179" i="3"/>
  <c r="AU1179" i="3"/>
  <c r="AW1179" i="3"/>
  <c r="AY1179" i="3"/>
  <c r="BA1179" i="3"/>
  <c r="BC1179" i="3"/>
  <c r="BE1179" i="3"/>
  <c r="BG1179" i="3"/>
  <c r="BI1179" i="3"/>
  <c r="BF1178" i="3"/>
  <c r="BB1178" i="3"/>
  <c r="AX1178" i="3"/>
  <c r="AT1178" i="3"/>
  <c r="AP1178" i="3"/>
  <c r="AL1178" i="3"/>
  <c r="AH1178" i="3"/>
  <c r="AD1178" i="3"/>
  <c r="Z1178" i="3"/>
  <c r="V1178" i="3"/>
  <c r="R1178" i="3"/>
  <c r="M1178" i="3"/>
  <c r="O1178" i="3"/>
  <c r="Q1178" i="3"/>
  <c r="BJ1178" i="3" s="1"/>
  <c r="S1178" i="3"/>
  <c r="U1178" i="3"/>
  <c r="W1178" i="3"/>
  <c r="Y1178" i="3"/>
  <c r="AA1178" i="3"/>
  <c r="AC1178" i="3"/>
  <c r="AE1178" i="3"/>
  <c r="AG1178" i="3"/>
  <c r="AI1178" i="3"/>
  <c r="AK1178" i="3"/>
  <c r="AM1178" i="3"/>
  <c r="AO1178" i="3"/>
  <c r="AQ1178" i="3"/>
  <c r="AS1178" i="3"/>
  <c r="AU1178" i="3"/>
  <c r="AW1178" i="3"/>
  <c r="AY1178" i="3"/>
  <c r="BA1178" i="3"/>
  <c r="BC1178" i="3"/>
  <c r="BE1178" i="3"/>
  <c r="BG1178" i="3"/>
  <c r="BI1178" i="3"/>
  <c r="BF1177" i="3"/>
  <c r="BB1177" i="3"/>
  <c r="AX1177" i="3"/>
  <c r="AT1177" i="3"/>
  <c r="AP1177" i="3"/>
  <c r="AL1177" i="3"/>
  <c r="AH1177" i="3"/>
  <c r="AD1177" i="3"/>
  <c r="Z1177" i="3"/>
  <c r="V1177" i="3"/>
  <c r="R1177" i="3"/>
  <c r="M1177" i="3"/>
  <c r="O1177" i="3"/>
  <c r="Q1177" i="3"/>
  <c r="BJ1177" i="3" s="1"/>
  <c r="S1177" i="3"/>
  <c r="U1177" i="3"/>
  <c r="W1177" i="3"/>
  <c r="Y1177" i="3"/>
  <c r="AA1177" i="3"/>
  <c r="AC1177" i="3"/>
  <c r="AE1177" i="3"/>
  <c r="AG1177" i="3"/>
  <c r="AI1177" i="3"/>
  <c r="AK1177" i="3"/>
  <c r="AM1177" i="3"/>
  <c r="AO1177" i="3"/>
  <c r="AQ1177" i="3"/>
  <c r="AS1177" i="3"/>
  <c r="AU1177" i="3"/>
  <c r="AW1177" i="3"/>
  <c r="AY1177" i="3"/>
  <c r="BA1177" i="3"/>
  <c r="BC1177" i="3"/>
  <c r="BE1177" i="3"/>
  <c r="BG1177" i="3"/>
  <c r="BI1177" i="3"/>
  <c r="BF1176" i="3"/>
  <c r="BB1176" i="3"/>
  <c r="AX1176" i="3"/>
  <c r="AT1176" i="3"/>
  <c r="AP1176" i="3"/>
  <c r="AL1176" i="3"/>
  <c r="AH1176" i="3"/>
  <c r="AD1176" i="3"/>
  <c r="Z1176" i="3"/>
  <c r="V1176" i="3"/>
  <c r="R1176" i="3"/>
  <c r="M1176" i="3"/>
  <c r="O1176" i="3"/>
  <c r="Q1176" i="3"/>
  <c r="BJ1176" i="3" s="1"/>
  <c r="S1176" i="3"/>
  <c r="U1176" i="3"/>
  <c r="W1176" i="3"/>
  <c r="Y1176" i="3"/>
  <c r="AA1176" i="3"/>
  <c r="AC1176" i="3"/>
  <c r="AE1176" i="3"/>
  <c r="AG1176" i="3"/>
  <c r="AI1176" i="3"/>
  <c r="AK1176" i="3"/>
  <c r="AM1176" i="3"/>
  <c r="AO1176" i="3"/>
  <c r="AQ1176" i="3"/>
  <c r="AS1176" i="3"/>
  <c r="AU1176" i="3"/>
  <c r="AW1176" i="3"/>
  <c r="AY1176" i="3"/>
  <c r="BA1176" i="3"/>
  <c r="BC1176" i="3"/>
  <c r="BE1176" i="3"/>
  <c r="BG1176" i="3"/>
  <c r="BI1176" i="3"/>
  <c r="BF1175" i="3"/>
  <c r="BB1175" i="3"/>
  <c r="AX1175" i="3"/>
  <c r="AT1175" i="3"/>
  <c r="AP1175" i="3"/>
  <c r="AL1175" i="3"/>
  <c r="AH1175" i="3"/>
  <c r="AD1175" i="3"/>
  <c r="Z1175" i="3"/>
  <c r="V1175" i="3"/>
  <c r="R1175" i="3"/>
  <c r="M1175" i="3"/>
  <c r="O1175" i="3"/>
  <c r="Q1175" i="3"/>
  <c r="BJ1175" i="3" s="1"/>
  <c r="S1175" i="3"/>
  <c r="U1175" i="3"/>
  <c r="W1175" i="3"/>
  <c r="Y1175" i="3"/>
  <c r="AA1175" i="3"/>
  <c r="AC1175" i="3"/>
  <c r="AE1175" i="3"/>
  <c r="AG1175" i="3"/>
  <c r="AI1175" i="3"/>
  <c r="AK1175" i="3"/>
  <c r="AM1175" i="3"/>
  <c r="AO1175" i="3"/>
  <c r="AQ1175" i="3"/>
  <c r="AS1175" i="3"/>
  <c r="AU1175" i="3"/>
  <c r="AW1175" i="3"/>
  <c r="AY1175" i="3"/>
  <c r="BA1175" i="3"/>
  <c r="BC1175" i="3"/>
  <c r="BE1175" i="3"/>
  <c r="BG1175" i="3"/>
  <c r="BI1175" i="3"/>
  <c r="BF1174" i="3"/>
  <c r="BB1174" i="3"/>
  <c r="AX1174" i="3"/>
  <c r="AT1174" i="3"/>
  <c r="AP1174" i="3"/>
  <c r="AL1174" i="3"/>
  <c r="AH1174" i="3"/>
  <c r="AD1174" i="3"/>
  <c r="Z1174" i="3"/>
  <c r="V1174" i="3"/>
  <c r="R1174" i="3"/>
  <c r="M1174" i="3"/>
  <c r="O1174" i="3"/>
  <c r="Q1174" i="3"/>
  <c r="BJ1174" i="3" s="1"/>
  <c r="S1174" i="3"/>
  <c r="U1174" i="3"/>
  <c r="W1174" i="3"/>
  <c r="Y1174" i="3"/>
  <c r="AA1174" i="3"/>
  <c r="AC1174" i="3"/>
  <c r="AE1174" i="3"/>
  <c r="AG1174" i="3"/>
  <c r="AI1174" i="3"/>
  <c r="AK1174" i="3"/>
  <c r="AM1174" i="3"/>
  <c r="AO1174" i="3"/>
  <c r="AQ1174" i="3"/>
  <c r="AS1174" i="3"/>
  <c r="AU1174" i="3"/>
  <c r="AW1174" i="3"/>
  <c r="AY1174" i="3"/>
  <c r="BA1174" i="3"/>
  <c r="BC1174" i="3"/>
  <c r="BE1174" i="3"/>
  <c r="BG1174" i="3"/>
  <c r="BI1174" i="3"/>
  <c r="BF1173" i="3"/>
  <c r="BB1173" i="3"/>
  <c r="AX1173" i="3"/>
  <c r="AT1173" i="3"/>
  <c r="AP1173" i="3"/>
  <c r="AL1173" i="3"/>
  <c r="AH1173" i="3"/>
  <c r="AD1173" i="3"/>
  <c r="Z1173" i="3"/>
  <c r="V1173" i="3"/>
  <c r="R1173" i="3"/>
  <c r="M1173" i="3"/>
  <c r="O1173" i="3"/>
  <c r="Q1173" i="3"/>
  <c r="BJ1173" i="3" s="1"/>
  <c r="S1173" i="3"/>
  <c r="U1173" i="3"/>
  <c r="W1173" i="3"/>
  <c r="Y1173" i="3"/>
  <c r="AA1173" i="3"/>
  <c r="AC1173" i="3"/>
  <c r="AE1173" i="3"/>
  <c r="AG1173" i="3"/>
  <c r="AI1173" i="3"/>
  <c r="AK1173" i="3"/>
  <c r="AM1173" i="3"/>
  <c r="AO1173" i="3"/>
  <c r="AQ1173" i="3"/>
  <c r="AS1173" i="3"/>
  <c r="AU1173" i="3"/>
  <c r="AW1173" i="3"/>
  <c r="AY1173" i="3"/>
  <c r="BA1173" i="3"/>
  <c r="BC1173" i="3"/>
  <c r="BE1173" i="3"/>
  <c r="BG1173" i="3"/>
  <c r="BI1173" i="3"/>
  <c r="BF1172" i="3"/>
  <c r="BB1172" i="3"/>
  <c r="AX1172" i="3"/>
  <c r="AT1172" i="3"/>
  <c r="AP1172" i="3"/>
  <c r="AL1172" i="3"/>
  <c r="AH1172" i="3"/>
  <c r="AD1172" i="3"/>
  <c r="Z1172" i="3"/>
  <c r="V1172" i="3"/>
  <c r="R1172" i="3"/>
  <c r="M1172" i="3"/>
  <c r="O1172" i="3"/>
  <c r="BL1172" i="3" s="1"/>
  <c r="Q1172" i="3"/>
  <c r="S1172" i="3"/>
  <c r="BM1172" i="3" s="1"/>
  <c r="U1172" i="3"/>
  <c r="W1172" i="3"/>
  <c r="Y1172" i="3"/>
  <c r="AA1172" i="3"/>
  <c r="AC1172" i="3"/>
  <c r="AE1172" i="3"/>
  <c r="AG1172" i="3"/>
  <c r="AI1172" i="3"/>
  <c r="AK1172" i="3"/>
  <c r="AM1172" i="3"/>
  <c r="AO1172" i="3"/>
  <c r="AQ1172" i="3"/>
  <c r="AS1172" i="3"/>
  <c r="AU1172" i="3"/>
  <c r="AW1172" i="3"/>
  <c r="AY1172" i="3"/>
  <c r="BA1172" i="3"/>
  <c r="BC1172" i="3"/>
  <c r="BE1172" i="3"/>
  <c r="BG1172" i="3"/>
  <c r="BI1172" i="3"/>
  <c r="BF1171" i="3"/>
  <c r="BB1171" i="3"/>
  <c r="AX1171" i="3"/>
  <c r="AT1171" i="3"/>
  <c r="AP1171" i="3"/>
  <c r="AL1171" i="3"/>
  <c r="AH1171" i="3"/>
  <c r="AD1171" i="3"/>
  <c r="Z1171" i="3"/>
  <c r="V1171" i="3"/>
  <c r="R1171" i="3"/>
  <c r="M1171" i="3"/>
  <c r="O1171" i="3"/>
  <c r="Q1171" i="3"/>
  <c r="BJ1171" i="3" s="1"/>
  <c r="S1171" i="3"/>
  <c r="U1171" i="3"/>
  <c r="W1171" i="3"/>
  <c r="Y1171" i="3"/>
  <c r="AA1171" i="3"/>
  <c r="AC1171" i="3"/>
  <c r="AE1171" i="3"/>
  <c r="AG1171" i="3"/>
  <c r="AI1171" i="3"/>
  <c r="AK1171" i="3"/>
  <c r="AM1171" i="3"/>
  <c r="AO1171" i="3"/>
  <c r="AQ1171" i="3"/>
  <c r="AS1171" i="3"/>
  <c r="AU1171" i="3"/>
  <c r="AW1171" i="3"/>
  <c r="AY1171" i="3"/>
  <c r="BA1171" i="3"/>
  <c r="BC1171" i="3"/>
  <c r="BE1171" i="3"/>
  <c r="BG1171" i="3"/>
  <c r="BI1171" i="3"/>
  <c r="BF1170" i="3"/>
  <c r="BB1170" i="3"/>
  <c r="AX1170" i="3"/>
  <c r="AT1170" i="3"/>
  <c r="AP1170" i="3"/>
  <c r="AL1170" i="3"/>
  <c r="AH1170" i="3"/>
  <c r="AD1170" i="3"/>
  <c r="Z1170" i="3"/>
  <c r="V1170" i="3"/>
  <c r="R1170" i="3"/>
  <c r="M1170" i="3"/>
  <c r="O1170" i="3"/>
  <c r="Q1170" i="3"/>
  <c r="BJ1170" i="3" s="1"/>
  <c r="S1170" i="3"/>
  <c r="U1170" i="3"/>
  <c r="W1170" i="3"/>
  <c r="Y1170" i="3"/>
  <c r="AA1170" i="3"/>
  <c r="AC1170" i="3"/>
  <c r="AE1170" i="3"/>
  <c r="AG1170" i="3"/>
  <c r="AI1170" i="3"/>
  <c r="AK1170" i="3"/>
  <c r="AM1170" i="3"/>
  <c r="AO1170" i="3"/>
  <c r="AQ1170" i="3"/>
  <c r="AS1170" i="3"/>
  <c r="AU1170" i="3"/>
  <c r="AW1170" i="3"/>
  <c r="AY1170" i="3"/>
  <c r="BA1170" i="3"/>
  <c r="BC1170" i="3"/>
  <c r="BE1170" i="3"/>
  <c r="BG1170" i="3"/>
  <c r="BI1170" i="3"/>
  <c r="BF1169" i="3"/>
  <c r="BB1169" i="3"/>
  <c r="AX1169" i="3"/>
  <c r="AT1169" i="3"/>
  <c r="AP1169" i="3"/>
  <c r="AL1169" i="3"/>
  <c r="AH1169" i="3"/>
  <c r="AD1169" i="3"/>
  <c r="Z1169" i="3"/>
  <c r="V1169" i="3"/>
  <c r="R1169" i="3"/>
  <c r="M1169" i="3"/>
  <c r="O1169" i="3"/>
  <c r="Q1169" i="3"/>
  <c r="BJ1169" i="3" s="1"/>
  <c r="S1169" i="3"/>
  <c r="U1169" i="3"/>
  <c r="W1169" i="3"/>
  <c r="Y1169" i="3"/>
  <c r="AA1169" i="3"/>
  <c r="AC1169" i="3"/>
  <c r="AE1169" i="3"/>
  <c r="AG1169" i="3"/>
  <c r="AI1169" i="3"/>
  <c r="AK1169" i="3"/>
  <c r="AM1169" i="3"/>
  <c r="AO1169" i="3"/>
  <c r="AQ1169" i="3"/>
  <c r="AS1169" i="3"/>
  <c r="AU1169" i="3"/>
  <c r="AW1169" i="3"/>
  <c r="AY1169" i="3"/>
  <c r="BA1169" i="3"/>
  <c r="BC1169" i="3"/>
  <c r="BE1169" i="3"/>
  <c r="BG1169" i="3"/>
  <c r="BI1169" i="3"/>
  <c r="BF1168" i="3"/>
  <c r="BB1168" i="3"/>
  <c r="AX1168" i="3"/>
  <c r="AT1168" i="3"/>
  <c r="AP1168" i="3"/>
  <c r="AL1168" i="3"/>
  <c r="AH1168" i="3"/>
  <c r="AD1168" i="3"/>
  <c r="Z1168" i="3"/>
  <c r="V1168" i="3"/>
  <c r="R1168" i="3"/>
  <c r="M1168" i="3"/>
  <c r="O1168" i="3"/>
  <c r="BL1168" i="3" s="1"/>
  <c r="Q1168" i="3"/>
  <c r="S1168" i="3"/>
  <c r="BM1168" i="3" s="1"/>
  <c r="U1168" i="3"/>
  <c r="W1168" i="3"/>
  <c r="Y1168" i="3"/>
  <c r="AA1168" i="3"/>
  <c r="AC1168" i="3"/>
  <c r="AE1168" i="3"/>
  <c r="AG1168" i="3"/>
  <c r="AI1168" i="3"/>
  <c r="AK1168" i="3"/>
  <c r="AM1168" i="3"/>
  <c r="AO1168" i="3"/>
  <c r="AQ1168" i="3"/>
  <c r="AS1168" i="3"/>
  <c r="AU1168" i="3"/>
  <c r="AW1168" i="3"/>
  <c r="AY1168" i="3"/>
  <c r="BA1168" i="3"/>
  <c r="BC1168" i="3"/>
  <c r="BE1168" i="3"/>
  <c r="BG1168" i="3"/>
  <c r="BI1168" i="3"/>
  <c r="BF1167" i="3"/>
  <c r="BB1167" i="3"/>
  <c r="AX1167" i="3"/>
  <c r="AT1167" i="3"/>
  <c r="AP1167" i="3"/>
  <c r="AL1167" i="3"/>
  <c r="AH1167" i="3"/>
  <c r="AD1167" i="3"/>
  <c r="Z1167" i="3"/>
  <c r="V1167" i="3"/>
  <c r="R1167" i="3"/>
  <c r="M1167" i="3"/>
  <c r="O1167" i="3"/>
  <c r="Q1167" i="3"/>
  <c r="BJ1167" i="3" s="1"/>
  <c r="S1167" i="3"/>
  <c r="U1167" i="3"/>
  <c r="W1167" i="3"/>
  <c r="Y1167" i="3"/>
  <c r="AA1167" i="3"/>
  <c r="AC1167" i="3"/>
  <c r="AE1167" i="3"/>
  <c r="AG1167" i="3"/>
  <c r="AI1167" i="3"/>
  <c r="AK1167" i="3"/>
  <c r="AM1167" i="3"/>
  <c r="AO1167" i="3"/>
  <c r="AQ1167" i="3"/>
  <c r="AS1167" i="3"/>
  <c r="AU1167" i="3"/>
  <c r="AW1167" i="3"/>
  <c r="AY1167" i="3"/>
  <c r="BA1167" i="3"/>
  <c r="BC1167" i="3"/>
  <c r="BE1167" i="3"/>
  <c r="BG1167" i="3"/>
  <c r="BI1167" i="3"/>
  <c r="BF1166" i="3"/>
  <c r="BB1166" i="3"/>
  <c r="AX1166" i="3"/>
  <c r="AT1166" i="3"/>
  <c r="AP1166" i="3"/>
  <c r="AL1166" i="3"/>
  <c r="AH1166" i="3"/>
  <c r="AD1166" i="3"/>
  <c r="Z1166" i="3"/>
  <c r="V1166" i="3"/>
  <c r="R1166" i="3"/>
  <c r="M1166" i="3"/>
  <c r="O1166" i="3"/>
  <c r="Q1166" i="3"/>
  <c r="BJ1166" i="3" s="1"/>
  <c r="S1166" i="3"/>
  <c r="U1166" i="3"/>
  <c r="W1166" i="3"/>
  <c r="Y1166" i="3"/>
  <c r="AA1166" i="3"/>
  <c r="AC1166" i="3"/>
  <c r="AE1166" i="3"/>
  <c r="AG1166" i="3"/>
  <c r="AI1166" i="3"/>
  <c r="AK1166" i="3"/>
  <c r="AM1166" i="3"/>
  <c r="AO1166" i="3"/>
  <c r="AQ1166" i="3"/>
  <c r="AS1166" i="3"/>
  <c r="AU1166" i="3"/>
  <c r="AW1166" i="3"/>
  <c r="AY1166" i="3"/>
  <c r="BA1166" i="3"/>
  <c r="BC1166" i="3"/>
  <c r="BE1166" i="3"/>
  <c r="BG1166" i="3"/>
  <c r="BI1166" i="3"/>
  <c r="BF1165" i="3"/>
  <c r="BB1165" i="3"/>
  <c r="AX1165" i="3"/>
  <c r="AT1165" i="3"/>
  <c r="AP1165" i="3"/>
  <c r="AL1165" i="3"/>
  <c r="AH1165" i="3"/>
  <c r="AD1165" i="3"/>
  <c r="Z1165" i="3"/>
  <c r="V1165" i="3"/>
  <c r="R1165" i="3"/>
  <c r="M1165" i="3"/>
  <c r="O1165" i="3"/>
  <c r="Q1165" i="3"/>
  <c r="BJ1165" i="3" s="1"/>
  <c r="S1165" i="3"/>
  <c r="U1165" i="3"/>
  <c r="W1165" i="3"/>
  <c r="Y1165" i="3"/>
  <c r="AA1165" i="3"/>
  <c r="AC1165" i="3"/>
  <c r="AE1165" i="3"/>
  <c r="AG1165" i="3"/>
  <c r="AI1165" i="3"/>
  <c r="AK1165" i="3"/>
  <c r="AM1165" i="3"/>
  <c r="AO1165" i="3"/>
  <c r="AQ1165" i="3"/>
  <c r="AS1165" i="3"/>
  <c r="AU1165" i="3"/>
  <c r="AW1165" i="3"/>
  <c r="AY1165" i="3"/>
  <c r="BA1165" i="3"/>
  <c r="BC1165" i="3"/>
  <c r="BE1165" i="3"/>
  <c r="BG1165" i="3"/>
  <c r="BI1165" i="3"/>
  <c r="BF1164" i="3"/>
  <c r="BB1164" i="3"/>
  <c r="AX1164" i="3"/>
  <c r="AT1164" i="3"/>
  <c r="AP1164" i="3"/>
  <c r="AL1164" i="3"/>
  <c r="AH1164" i="3"/>
  <c r="AD1164" i="3"/>
  <c r="Z1164" i="3"/>
  <c r="V1164" i="3"/>
  <c r="R1164" i="3"/>
  <c r="M1164" i="3"/>
  <c r="O1164" i="3"/>
  <c r="BL1164" i="3" s="1"/>
  <c r="Q1164" i="3"/>
  <c r="S1164" i="3"/>
  <c r="BM1164" i="3" s="1"/>
  <c r="U1164" i="3"/>
  <c r="W1164" i="3"/>
  <c r="Y1164" i="3"/>
  <c r="AA1164" i="3"/>
  <c r="AC1164" i="3"/>
  <c r="AE1164" i="3"/>
  <c r="AG1164" i="3"/>
  <c r="AI1164" i="3"/>
  <c r="AK1164" i="3"/>
  <c r="AM1164" i="3"/>
  <c r="AO1164" i="3"/>
  <c r="AQ1164" i="3"/>
  <c r="AS1164" i="3"/>
  <c r="AU1164" i="3"/>
  <c r="AW1164" i="3"/>
  <c r="AY1164" i="3"/>
  <c r="BA1164" i="3"/>
  <c r="BC1164" i="3"/>
  <c r="BE1164" i="3"/>
  <c r="BG1164" i="3"/>
  <c r="BI1164" i="3"/>
  <c r="BF1163" i="3"/>
  <c r="BB1163" i="3"/>
  <c r="AX1163" i="3"/>
  <c r="AT1163" i="3"/>
  <c r="AP1163" i="3"/>
  <c r="AL1163" i="3"/>
  <c r="AH1163" i="3"/>
  <c r="AD1163" i="3"/>
  <c r="Z1163" i="3"/>
  <c r="V1163" i="3"/>
  <c r="R1163" i="3"/>
  <c r="M1163" i="3"/>
  <c r="O1163" i="3"/>
  <c r="Q1163" i="3"/>
  <c r="BJ1163" i="3" s="1"/>
  <c r="S1163" i="3"/>
  <c r="U1163" i="3"/>
  <c r="W1163" i="3"/>
  <c r="Y1163" i="3"/>
  <c r="AA1163" i="3"/>
  <c r="AC1163" i="3"/>
  <c r="AE1163" i="3"/>
  <c r="AG1163" i="3"/>
  <c r="AI1163" i="3"/>
  <c r="AK1163" i="3"/>
  <c r="AM1163" i="3"/>
  <c r="AO1163" i="3"/>
  <c r="AQ1163" i="3"/>
  <c r="AS1163" i="3"/>
  <c r="AU1163" i="3"/>
  <c r="AW1163" i="3"/>
  <c r="AY1163" i="3"/>
  <c r="BA1163" i="3"/>
  <c r="BC1163" i="3"/>
  <c r="BE1163" i="3"/>
  <c r="BG1163" i="3"/>
  <c r="BI1163" i="3"/>
  <c r="BF1162" i="3"/>
  <c r="BB1162" i="3"/>
  <c r="AX1162" i="3"/>
  <c r="AT1162" i="3"/>
  <c r="AP1162" i="3"/>
  <c r="AL1162" i="3"/>
  <c r="AH1162" i="3"/>
  <c r="AD1162" i="3"/>
  <c r="Z1162" i="3"/>
  <c r="V1162" i="3"/>
  <c r="R1162" i="3"/>
  <c r="M1162" i="3"/>
  <c r="O1162" i="3"/>
  <c r="Q1162" i="3"/>
  <c r="BJ1162" i="3" s="1"/>
  <c r="S1162" i="3"/>
  <c r="U1162" i="3"/>
  <c r="W1162" i="3"/>
  <c r="Y1162" i="3"/>
  <c r="AA1162" i="3"/>
  <c r="AC1162" i="3"/>
  <c r="AE1162" i="3"/>
  <c r="AG1162" i="3"/>
  <c r="AI1162" i="3"/>
  <c r="AK1162" i="3"/>
  <c r="AM1162" i="3"/>
  <c r="AO1162" i="3"/>
  <c r="AQ1162" i="3"/>
  <c r="AS1162" i="3"/>
  <c r="AU1162" i="3"/>
  <c r="AW1162" i="3"/>
  <c r="AY1162" i="3"/>
  <c r="BA1162" i="3"/>
  <c r="BC1162" i="3"/>
  <c r="BE1162" i="3"/>
  <c r="BG1162" i="3"/>
  <c r="BI1162" i="3"/>
  <c r="BF1161" i="3"/>
  <c r="BB1161" i="3"/>
  <c r="AX1161" i="3"/>
  <c r="AT1161" i="3"/>
  <c r="AP1161" i="3"/>
  <c r="AL1161" i="3"/>
  <c r="AH1161" i="3"/>
  <c r="AD1161" i="3"/>
  <c r="Z1161" i="3"/>
  <c r="V1161" i="3"/>
  <c r="R1161" i="3"/>
  <c r="M1161" i="3"/>
  <c r="O1161" i="3"/>
  <c r="Q1161" i="3"/>
  <c r="BJ1161" i="3" s="1"/>
  <c r="S1161" i="3"/>
  <c r="U1161" i="3"/>
  <c r="W1161" i="3"/>
  <c r="Y1161" i="3"/>
  <c r="AA1161" i="3"/>
  <c r="AC1161" i="3"/>
  <c r="AE1161" i="3"/>
  <c r="AG1161" i="3"/>
  <c r="AI1161" i="3"/>
  <c r="AK1161" i="3"/>
  <c r="AM1161" i="3"/>
  <c r="AO1161" i="3"/>
  <c r="AQ1161" i="3"/>
  <c r="AS1161" i="3"/>
  <c r="AU1161" i="3"/>
  <c r="AW1161" i="3"/>
  <c r="AY1161" i="3"/>
  <c r="BA1161" i="3"/>
  <c r="BC1161" i="3"/>
  <c r="BE1161" i="3"/>
  <c r="BG1161" i="3"/>
  <c r="BI1161" i="3"/>
  <c r="BF1160" i="3"/>
  <c r="BB1160" i="3"/>
  <c r="AX1160" i="3"/>
  <c r="AT1160" i="3"/>
  <c r="AP1160" i="3"/>
  <c r="AL1160" i="3"/>
  <c r="AH1160" i="3"/>
  <c r="AD1160" i="3"/>
  <c r="Z1160" i="3"/>
  <c r="V1160" i="3"/>
  <c r="R1160" i="3"/>
  <c r="M1160" i="3"/>
  <c r="O1160" i="3"/>
  <c r="Q1160" i="3"/>
  <c r="BJ1160" i="3" s="1"/>
  <c r="S1160" i="3"/>
  <c r="U1160" i="3"/>
  <c r="W1160" i="3"/>
  <c r="Y1160" i="3"/>
  <c r="AA1160" i="3"/>
  <c r="AC1160" i="3"/>
  <c r="AE1160" i="3"/>
  <c r="AG1160" i="3"/>
  <c r="AI1160" i="3"/>
  <c r="AK1160" i="3"/>
  <c r="AM1160" i="3"/>
  <c r="AO1160" i="3"/>
  <c r="AQ1160" i="3"/>
  <c r="AS1160" i="3"/>
  <c r="AU1160" i="3"/>
  <c r="AW1160" i="3"/>
  <c r="AY1160" i="3"/>
  <c r="BA1160" i="3"/>
  <c r="BC1160" i="3"/>
  <c r="BE1160" i="3"/>
  <c r="BG1160" i="3"/>
  <c r="BI1160" i="3"/>
  <c r="BF1159" i="3"/>
  <c r="BB1159" i="3"/>
  <c r="AX1159" i="3"/>
  <c r="AT1159" i="3"/>
  <c r="AP1159" i="3"/>
  <c r="AL1159" i="3"/>
  <c r="AH1159" i="3"/>
  <c r="AD1159" i="3"/>
  <c r="Z1159" i="3"/>
  <c r="V1159" i="3"/>
  <c r="R1159" i="3"/>
  <c r="M1159" i="3"/>
  <c r="O1159" i="3"/>
  <c r="BL1159" i="3" s="1"/>
  <c r="Q1159" i="3"/>
  <c r="S1159" i="3"/>
  <c r="BM1159" i="3" s="1"/>
  <c r="U1159" i="3"/>
  <c r="W1159" i="3"/>
  <c r="Y1159" i="3"/>
  <c r="AA1159" i="3"/>
  <c r="AC1159" i="3"/>
  <c r="AE1159" i="3"/>
  <c r="AG1159" i="3"/>
  <c r="AI1159" i="3"/>
  <c r="AK1159" i="3"/>
  <c r="AM1159" i="3"/>
  <c r="AO1159" i="3"/>
  <c r="AQ1159" i="3"/>
  <c r="AS1159" i="3"/>
  <c r="AU1159" i="3"/>
  <c r="AW1159" i="3"/>
  <c r="AY1159" i="3"/>
  <c r="BA1159" i="3"/>
  <c r="BC1159" i="3"/>
  <c r="BE1159" i="3"/>
  <c r="BG1159" i="3"/>
  <c r="BI1159" i="3"/>
  <c r="BF1158" i="3"/>
  <c r="BB1158" i="3"/>
  <c r="AX1158" i="3"/>
  <c r="AT1158" i="3"/>
  <c r="AP1158" i="3"/>
  <c r="AL1158" i="3"/>
  <c r="AH1158" i="3"/>
  <c r="AD1158" i="3"/>
  <c r="Z1158" i="3"/>
  <c r="V1158" i="3"/>
  <c r="R1158" i="3"/>
  <c r="M1158" i="3"/>
  <c r="O1158" i="3"/>
  <c r="Q1158" i="3"/>
  <c r="BJ1158" i="3" s="1"/>
  <c r="S1158" i="3"/>
  <c r="U1158" i="3"/>
  <c r="W1158" i="3"/>
  <c r="Y1158" i="3"/>
  <c r="AA1158" i="3"/>
  <c r="AC1158" i="3"/>
  <c r="AE1158" i="3"/>
  <c r="AG1158" i="3"/>
  <c r="AI1158" i="3"/>
  <c r="AK1158" i="3"/>
  <c r="AM1158" i="3"/>
  <c r="AO1158" i="3"/>
  <c r="AQ1158" i="3"/>
  <c r="AS1158" i="3"/>
  <c r="AU1158" i="3"/>
  <c r="AW1158" i="3"/>
  <c r="AY1158" i="3"/>
  <c r="BA1158" i="3"/>
  <c r="BC1158" i="3"/>
  <c r="BE1158" i="3"/>
  <c r="BG1158" i="3"/>
  <c r="BI1158" i="3"/>
  <c r="BF1157" i="3"/>
  <c r="BB1157" i="3"/>
  <c r="AX1157" i="3"/>
  <c r="AT1157" i="3"/>
  <c r="AP1157" i="3"/>
  <c r="AL1157" i="3"/>
  <c r="AH1157" i="3"/>
  <c r="AD1157" i="3"/>
  <c r="Z1157" i="3"/>
  <c r="V1157" i="3"/>
  <c r="R1157" i="3"/>
  <c r="M1157" i="3"/>
  <c r="O1157" i="3"/>
  <c r="Q1157" i="3"/>
  <c r="BJ1157" i="3" s="1"/>
  <c r="S1157" i="3"/>
  <c r="U1157" i="3"/>
  <c r="W1157" i="3"/>
  <c r="Y1157" i="3"/>
  <c r="AA1157" i="3"/>
  <c r="AC1157" i="3"/>
  <c r="AE1157" i="3"/>
  <c r="AG1157" i="3"/>
  <c r="AI1157" i="3"/>
  <c r="AK1157" i="3"/>
  <c r="AM1157" i="3"/>
  <c r="AO1157" i="3"/>
  <c r="AQ1157" i="3"/>
  <c r="AS1157" i="3"/>
  <c r="AU1157" i="3"/>
  <c r="AW1157" i="3"/>
  <c r="AY1157" i="3"/>
  <c r="BA1157" i="3"/>
  <c r="BC1157" i="3"/>
  <c r="BE1157" i="3"/>
  <c r="BG1157" i="3"/>
  <c r="BI1157" i="3"/>
  <c r="BF1156" i="3"/>
  <c r="BB1156" i="3"/>
  <c r="AX1156" i="3"/>
  <c r="AT1156" i="3"/>
  <c r="AP1156" i="3"/>
  <c r="AL1156" i="3"/>
  <c r="AH1156" i="3"/>
  <c r="AD1156" i="3"/>
  <c r="Z1156" i="3"/>
  <c r="V1156" i="3"/>
  <c r="R1156" i="3"/>
  <c r="M1156" i="3"/>
  <c r="O1156" i="3"/>
  <c r="BL1156" i="3" s="1"/>
  <c r="Q1156" i="3"/>
  <c r="S1156" i="3"/>
  <c r="BM1156" i="3" s="1"/>
  <c r="U1156" i="3"/>
  <c r="W1156" i="3"/>
  <c r="Y1156" i="3"/>
  <c r="AA1156" i="3"/>
  <c r="AC1156" i="3"/>
  <c r="AE1156" i="3"/>
  <c r="AG1156" i="3"/>
  <c r="AI1156" i="3"/>
  <c r="AK1156" i="3"/>
  <c r="AM1156" i="3"/>
  <c r="AO1156" i="3"/>
  <c r="AQ1156" i="3"/>
  <c r="AS1156" i="3"/>
  <c r="AU1156" i="3"/>
  <c r="AW1156" i="3"/>
  <c r="AY1156" i="3"/>
  <c r="BA1156" i="3"/>
  <c r="BC1156" i="3"/>
  <c r="BE1156" i="3"/>
  <c r="BG1156" i="3"/>
  <c r="BI1156" i="3"/>
  <c r="BF1155" i="3"/>
  <c r="BB1155" i="3"/>
  <c r="AX1155" i="3"/>
  <c r="AT1155" i="3"/>
  <c r="AP1155" i="3"/>
  <c r="AL1155" i="3"/>
  <c r="AH1155" i="3"/>
  <c r="AD1155" i="3"/>
  <c r="Z1155" i="3"/>
  <c r="V1155" i="3"/>
  <c r="R1155" i="3"/>
  <c r="M1155" i="3"/>
  <c r="O1155" i="3"/>
  <c r="BL1155" i="3" s="1"/>
  <c r="Q1155" i="3"/>
  <c r="S1155" i="3"/>
  <c r="BM1155" i="3" s="1"/>
  <c r="U1155" i="3"/>
  <c r="W1155" i="3"/>
  <c r="Y1155" i="3"/>
  <c r="AA1155" i="3"/>
  <c r="AC1155" i="3"/>
  <c r="AE1155" i="3"/>
  <c r="AG1155" i="3"/>
  <c r="AI1155" i="3"/>
  <c r="AK1155" i="3"/>
  <c r="AM1155" i="3"/>
  <c r="AO1155" i="3"/>
  <c r="AQ1155" i="3"/>
  <c r="AS1155" i="3"/>
  <c r="AU1155" i="3"/>
  <c r="AW1155" i="3"/>
  <c r="AY1155" i="3"/>
  <c r="BA1155" i="3"/>
  <c r="BC1155" i="3"/>
  <c r="BE1155" i="3"/>
  <c r="BG1155" i="3"/>
  <c r="BI1155" i="3"/>
  <c r="BF1154" i="3"/>
  <c r="BB1154" i="3"/>
  <c r="AX1154" i="3"/>
  <c r="AT1154" i="3"/>
  <c r="AP1154" i="3"/>
  <c r="AL1154" i="3"/>
  <c r="AH1154" i="3"/>
  <c r="AD1154" i="3"/>
  <c r="Z1154" i="3"/>
  <c r="V1154" i="3"/>
  <c r="R1154" i="3"/>
  <c r="M1154" i="3"/>
  <c r="O1154" i="3"/>
  <c r="Q1154" i="3"/>
  <c r="BJ1154" i="3" s="1"/>
  <c r="S1154" i="3"/>
  <c r="U1154" i="3"/>
  <c r="W1154" i="3"/>
  <c r="Y1154" i="3"/>
  <c r="AA1154" i="3"/>
  <c r="AC1154" i="3"/>
  <c r="AE1154" i="3"/>
  <c r="AG1154" i="3"/>
  <c r="AI1154" i="3"/>
  <c r="AK1154" i="3"/>
  <c r="AM1154" i="3"/>
  <c r="AO1154" i="3"/>
  <c r="AQ1154" i="3"/>
  <c r="AS1154" i="3"/>
  <c r="AU1154" i="3"/>
  <c r="AW1154" i="3"/>
  <c r="AY1154" i="3"/>
  <c r="BA1154" i="3"/>
  <c r="BC1154" i="3"/>
  <c r="BE1154" i="3"/>
  <c r="BG1154" i="3"/>
  <c r="BI1154" i="3"/>
  <c r="BF1153" i="3"/>
  <c r="BB1153" i="3"/>
  <c r="AX1153" i="3"/>
  <c r="AT1153" i="3"/>
  <c r="AP1153" i="3"/>
  <c r="AL1153" i="3"/>
  <c r="AH1153" i="3"/>
  <c r="AD1153" i="3"/>
  <c r="Z1153" i="3"/>
  <c r="V1153" i="3"/>
  <c r="R1153" i="3"/>
  <c r="M1153" i="3"/>
  <c r="O1153" i="3"/>
  <c r="Q1153" i="3"/>
  <c r="BJ1153" i="3" s="1"/>
  <c r="S1153" i="3"/>
  <c r="U1153" i="3"/>
  <c r="W1153" i="3"/>
  <c r="Y1153" i="3"/>
  <c r="AA1153" i="3"/>
  <c r="AC1153" i="3"/>
  <c r="AE1153" i="3"/>
  <c r="AG1153" i="3"/>
  <c r="AI1153" i="3"/>
  <c r="AK1153" i="3"/>
  <c r="AM1153" i="3"/>
  <c r="AO1153" i="3"/>
  <c r="AQ1153" i="3"/>
  <c r="AS1153" i="3"/>
  <c r="AU1153" i="3"/>
  <c r="AW1153" i="3"/>
  <c r="AY1153" i="3"/>
  <c r="BA1153" i="3"/>
  <c r="BC1153" i="3"/>
  <c r="BE1153" i="3"/>
  <c r="BG1153" i="3"/>
  <c r="BI1153" i="3"/>
  <c r="BF1152" i="3"/>
  <c r="BB1152" i="3"/>
  <c r="AX1152" i="3"/>
  <c r="AT1152" i="3"/>
  <c r="AP1152" i="3"/>
  <c r="AL1152" i="3"/>
  <c r="AH1152" i="3"/>
  <c r="AD1152" i="3"/>
  <c r="Z1152" i="3"/>
  <c r="V1152" i="3"/>
  <c r="R1152" i="3"/>
  <c r="M1152" i="3"/>
  <c r="O1152" i="3"/>
  <c r="Q1152" i="3"/>
  <c r="BJ1152" i="3" s="1"/>
  <c r="S1152" i="3"/>
  <c r="U1152" i="3"/>
  <c r="W1152" i="3"/>
  <c r="Y1152" i="3"/>
  <c r="AA1152" i="3"/>
  <c r="AC1152" i="3"/>
  <c r="AE1152" i="3"/>
  <c r="AG1152" i="3"/>
  <c r="AI1152" i="3"/>
  <c r="AK1152" i="3"/>
  <c r="AM1152" i="3"/>
  <c r="AO1152" i="3"/>
  <c r="AQ1152" i="3"/>
  <c r="AS1152" i="3"/>
  <c r="AU1152" i="3"/>
  <c r="AW1152" i="3"/>
  <c r="AY1152" i="3"/>
  <c r="BA1152" i="3"/>
  <c r="BC1152" i="3"/>
  <c r="BE1152" i="3"/>
  <c r="BG1152" i="3"/>
  <c r="BI1152" i="3"/>
  <c r="BF1151" i="3"/>
  <c r="BB1151" i="3"/>
  <c r="AX1151" i="3"/>
  <c r="AT1151" i="3"/>
  <c r="AP1151" i="3"/>
  <c r="AL1151" i="3"/>
  <c r="AH1151" i="3"/>
  <c r="AD1151" i="3"/>
  <c r="Z1151" i="3"/>
  <c r="V1151" i="3"/>
  <c r="R1151" i="3"/>
  <c r="M1151" i="3"/>
  <c r="O1151" i="3"/>
  <c r="Q1151" i="3"/>
  <c r="BJ1151" i="3" s="1"/>
  <c r="S1151" i="3"/>
  <c r="U1151" i="3"/>
  <c r="W1151" i="3"/>
  <c r="Y1151" i="3"/>
  <c r="AA1151" i="3"/>
  <c r="AC1151" i="3"/>
  <c r="AE1151" i="3"/>
  <c r="AG1151" i="3"/>
  <c r="AI1151" i="3"/>
  <c r="AK1151" i="3"/>
  <c r="AM1151" i="3"/>
  <c r="AO1151" i="3"/>
  <c r="AQ1151" i="3"/>
  <c r="AS1151" i="3"/>
  <c r="AU1151" i="3"/>
  <c r="AW1151" i="3"/>
  <c r="AY1151" i="3"/>
  <c r="BA1151" i="3"/>
  <c r="BC1151" i="3"/>
  <c r="BE1151" i="3"/>
  <c r="BG1151" i="3"/>
  <c r="BI1151" i="3"/>
  <c r="BF1150" i="3"/>
  <c r="BB1150" i="3"/>
  <c r="AX1150" i="3"/>
  <c r="AT1150" i="3"/>
  <c r="AP1150" i="3"/>
  <c r="AL1150" i="3"/>
  <c r="AH1150" i="3"/>
  <c r="AD1150" i="3"/>
  <c r="Z1150" i="3"/>
  <c r="V1150" i="3"/>
  <c r="R1150" i="3"/>
  <c r="M1150" i="3"/>
  <c r="O1150" i="3"/>
  <c r="Q1150" i="3"/>
  <c r="BJ1150" i="3" s="1"/>
  <c r="S1150" i="3"/>
  <c r="U1150" i="3"/>
  <c r="W1150" i="3"/>
  <c r="Y1150" i="3"/>
  <c r="AA1150" i="3"/>
  <c r="AC1150" i="3"/>
  <c r="AE1150" i="3"/>
  <c r="AG1150" i="3"/>
  <c r="AI1150" i="3"/>
  <c r="AK1150" i="3"/>
  <c r="AM1150" i="3"/>
  <c r="AO1150" i="3"/>
  <c r="AQ1150" i="3"/>
  <c r="AS1150" i="3"/>
  <c r="AU1150" i="3"/>
  <c r="AW1150" i="3"/>
  <c r="AY1150" i="3"/>
  <c r="BA1150" i="3"/>
  <c r="BC1150" i="3"/>
  <c r="BE1150" i="3"/>
  <c r="BG1150" i="3"/>
  <c r="BI1150" i="3"/>
  <c r="BF1149" i="3"/>
  <c r="BB1149" i="3"/>
  <c r="AX1149" i="3"/>
  <c r="AT1149" i="3"/>
  <c r="AP1149" i="3"/>
  <c r="AL1149" i="3"/>
  <c r="AH1149" i="3"/>
  <c r="AD1149" i="3"/>
  <c r="Z1149" i="3"/>
  <c r="V1149" i="3"/>
  <c r="R1149" i="3"/>
  <c r="M1149" i="3"/>
  <c r="O1149" i="3"/>
  <c r="Q1149" i="3"/>
  <c r="BJ1149" i="3" s="1"/>
  <c r="S1149" i="3"/>
  <c r="U1149" i="3"/>
  <c r="W1149" i="3"/>
  <c r="Y1149" i="3"/>
  <c r="AA1149" i="3"/>
  <c r="AC1149" i="3"/>
  <c r="AE1149" i="3"/>
  <c r="AG1149" i="3"/>
  <c r="AI1149" i="3"/>
  <c r="AK1149" i="3"/>
  <c r="AM1149" i="3"/>
  <c r="AO1149" i="3"/>
  <c r="AQ1149" i="3"/>
  <c r="AS1149" i="3"/>
  <c r="AU1149" i="3"/>
  <c r="AW1149" i="3"/>
  <c r="AY1149" i="3"/>
  <c r="BA1149" i="3"/>
  <c r="BC1149" i="3"/>
  <c r="BE1149" i="3"/>
  <c r="BG1149" i="3"/>
  <c r="BI1149" i="3"/>
  <c r="BF1148" i="3"/>
  <c r="BB1148" i="3"/>
  <c r="AX1148" i="3"/>
  <c r="AT1148" i="3"/>
  <c r="AP1148" i="3"/>
  <c r="AL1148" i="3"/>
  <c r="AH1148" i="3"/>
  <c r="AD1148" i="3"/>
  <c r="Z1148" i="3"/>
  <c r="V1148" i="3"/>
  <c r="R1148" i="3"/>
  <c r="M1148" i="3"/>
  <c r="O1148" i="3"/>
  <c r="Q1148" i="3"/>
  <c r="BJ1148" i="3" s="1"/>
  <c r="S1148" i="3"/>
  <c r="U1148" i="3"/>
  <c r="W1148" i="3"/>
  <c r="Y1148" i="3"/>
  <c r="AA1148" i="3"/>
  <c r="AC1148" i="3"/>
  <c r="AE1148" i="3"/>
  <c r="AG1148" i="3"/>
  <c r="AI1148" i="3"/>
  <c r="AK1148" i="3"/>
  <c r="AM1148" i="3"/>
  <c r="AO1148" i="3"/>
  <c r="AQ1148" i="3"/>
  <c r="AS1148" i="3"/>
  <c r="AU1148" i="3"/>
  <c r="AW1148" i="3"/>
  <c r="AY1148" i="3"/>
  <c r="BA1148" i="3"/>
  <c r="BC1148" i="3"/>
  <c r="BE1148" i="3"/>
  <c r="BG1148" i="3"/>
  <c r="BI1148" i="3"/>
  <c r="BF1147" i="3"/>
  <c r="BB1147" i="3"/>
  <c r="AX1147" i="3"/>
  <c r="AT1147" i="3"/>
  <c r="AP1147" i="3"/>
  <c r="AL1147" i="3"/>
  <c r="AH1147" i="3"/>
  <c r="AD1147" i="3"/>
  <c r="Z1147" i="3"/>
  <c r="V1147" i="3"/>
  <c r="R1147" i="3"/>
  <c r="M1147" i="3"/>
  <c r="O1147" i="3"/>
  <c r="Q1147" i="3"/>
  <c r="BJ1147" i="3" s="1"/>
  <c r="S1147" i="3"/>
  <c r="U1147" i="3"/>
  <c r="W1147" i="3"/>
  <c r="Y1147" i="3"/>
  <c r="AA1147" i="3"/>
  <c r="AC1147" i="3"/>
  <c r="AE1147" i="3"/>
  <c r="AG1147" i="3"/>
  <c r="AI1147" i="3"/>
  <c r="AK1147" i="3"/>
  <c r="AM1147" i="3"/>
  <c r="AO1147" i="3"/>
  <c r="AQ1147" i="3"/>
  <c r="AS1147" i="3"/>
  <c r="AU1147" i="3"/>
  <c r="AW1147" i="3"/>
  <c r="AY1147" i="3"/>
  <c r="BA1147" i="3"/>
  <c r="BC1147" i="3"/>
  <c r="BE1147" i="3"/>
  <c r="BG1147" i="3"/>
  <c r="BI1147" i="3"/>
  <c r="BF1146" i="3"/>
  <c r="BB1146" i="3"/>
  <c r="AX1146" i="3"/>
  <c r="AT1146" i="3"/>
  <c r="AP1146" i="3"/>
  <c r="AL1146" i="3"/>
  <c r="AH1146" i="3"/>
  <c r="AD1146" i="3"/>
  <c r="Z1146" i="3"/>
  <c r="V1146" i="3"/>
  <c r="R1146" i="3"/>
  <c r="M1146" i="3"/>
  <c r="O1146" i="3"/>
  <c r="Q1146" i="3"/>
  <c r="BJ1146" i="3" s="1"/>
  <c r="S1146" i="3"/>
  <c r="U1146" i="3"/>
  <c r="W1146" i="3"/>
  <c r="Y1146" i="3"/>
  <c r="AA1146" i="3"/>
  <c r="AC1146" i="3"/>
  <c r="AE1146" i="3"/>
  <c r="AG1146" i="3"/>
  <c r="AI1146" i="3"/>
  <c r="AK1146" i="3"/>
  <c r="AM1146" i="3"/>
  <c r="AO1146" i="3"/>
  <c r="AQ1146" i="3"/>
  <c r="AS1146" i="3"/>
  <c r="AU1146" i="3"/>
  <c r="AW1146" i="3"/>
  <c r="AY1146" i="3"/>
  <c r="BA1146" i="3"/>
  <c r="BC1146" i="3"/>
  <c r="BE1146" i="3"/>
  <c r="BG1146" i="3"/>
  <c r="BI1146" i="3"/>
  <c r="BF1145" i="3"/>
  <c r="BB1145" i="3"/>
  <c r="AX1145" i="3"/>
  <c r="AT1145" i="3"/>
  <c r="AP1145" i="3"/>
  <c r="AL1145" i="3"/>
  <c r="AH1145" i="3"/>
  <c r="AD1145" i="3"/>
  <c r="Z1145" i="3"/>
  <c r="V1145" i="3"/>
  <c r="R1145" i="3"/>
  <c r="M1145" i="3"/>
  <c r="O1145" i="3"/>
  <c r="Q1145" i="3"/>
  <c r="BJ1145" i="3" s="1"/>
  <c r="S1145" i="3"/>
  <c r="U1145" i="3"/>
  <c r="W1145" i="3"/>
  <c r="Y1145" i="3"/>
  <c r="AA1145" i="3"/>
  <c r="AC1145" i="3"/>
  <c r="AE1145" i="3"/>
  <c r="AG1145" i="3"/>
  <c r="AI1145" i="3"/>
  <c r="AK1145" i="3"/>
  <c r="AM1145" i="3"/>
  <c r="AO1145" i="3"/>
  <c r="AQ1145" i="3"/>
  <c r="AS1145" i="3"/>
  <c r="AU1145" i="3"/>
  <c r="AW1145" i="3"/>
  <c r="AY1145" i="3"/>
  <c r="BA1145" i="3"/>
  <c r="BC1145" i="3"/>
  <c r="BE1145" i="3"/>
  <c r="BG1145" i="3"/>
  <c r="BI1145" i="3"/>
  <c r="BF1144" i="3"/>
  <c r="BB1144" i="3"/>
  <c r="AX1144" i="3"/>
  <c r="AT1144" i="3"/>
  <c r="AP1144" i="3"/>
  <c r="AL1144" i="3"/>
  <c r="AH1144" i="3"/>
  <c r="AD1144" i="3"/>
  <c r="Z1144" i="3"/>
  <c r="V1144" i="3"/>
  <c r="R1144" i="3"/>
  <c r="M1144" i="3"/>
  <c r="O1144" i="3"/>
  <c r="Q1144" i="3"/>
  <c r="BJ1144" i="3" s="1"/>
  <c r="S1144" i="3"/>
  <c r="U1144" i="3"/>
  <c r="W1144" i="3"/>
  <c r="Y1144" i="3"/>
  <c r="AA1144" i="3"/>
  <c r="AC1144" i="3"/>
  <c r="AE1144" i="3"/>
  <c r="AG1144" i="3"/>
  <c r="AI1144" i="3"/>
  <c r="AK1144" i="3"/>
  <c r="AM1144" i="3"/>
  <c r="AO1144" i="3"/>
  <c r="AQ1144" i="3"/>
  <c r="AS1144" i="3"/>
  <c r="AU1144" i="3"/>
  <c r="AW1144" i="3"/>
  <c r="AY1144" i="3"/>
  <c r="BA1144" i="3"/>
  <c r="BC1144" i="3"/>
  <c r="BE1144" i="3"/>
  <c r="BG1144" i="3"/>
  <c r="BI1144" i="3"/>
  <c r="BF1143" i="3"/>
  <c r="BB1143" i="3"/>
  <c r="AX1143" i="3"/>
  <c r="AT1143" i="3"/>
  <c r="AP1143" i="3"/>
  <c r="AL1143" i="3"/>
  <c r="AH1143" i="3"/>
  <c r="AD1143" i="3"/>
  <c r="Z1143" i="3"/>
  <c r="V1143" i="3"/>
  <c r="R1143" i="3"/>
  <c r="M1143" i="3"/>
  <c r="O1143" i="3"/>
  <c r="Q1143" i="3"/>
  <c r="BJ1143" i="3" s="1"/>
  <c r="S1143" i="3"/>
  <c r="U1143" i="3"/>
  <c r="W1143" i="3"/>
  <c r="Y1143" i="3"/>
  <c r="AA1143" i="3"/>
  <c r="AC1143" i="3"/>
  <c r="AE1143" i="3"/>
  <c r="AG1143" i="3"/>
  <c r="AI1143" i="3"/>
  <c r="AK1143" i="3"/>
  <c r="AM1143" i="3"/>
  <c r="AO1143" i="3"/>
  <c r="AQ1143" i="3"/>
  <c r="AS1143" i="3"/>
  <c r="AU1143" i="3"/>
  <c r="AW1143" i="3"/>
  <c r="AY1143" i="3"/>
  <c r="BA1143" i="3"/>
  <c r="BC1143" i="3"/>
  <c r="BE1143" i="3"/>
  <c r="BG1143" i="3"/>
  <c r="BI1143" i="3"/>
  <c r="BF1142" i="3"/>
  <c r="BB1142" i="3"/>
  <c r="AX1142" i="3"/>
  <c r="AT1142" i="3"/>
  <c r="AP1142" i="3"/>
  <c r="AL1142" i="3"/>
  <c r="AH1142" i="3"/>
  <c r="AD1142" i="3"/>
  <c r="Z1142" i="3"/>
  <c r="V1142" i="3"/>
  <c r="R1142" i="3"/>
  <c r="M1142" i="3"/>
  <c r="O1142" i="3"/>
  <c r="Q1142" i="3"/>
  <c r="BJ1142" i="3" s="1"/>
  <c r="S1142" i="3"/>
  <c r="U1142" i="3"/>
  <c r="W1142" i="3"/>
  <c r="Y1142" i="3"/>
  <c r="AA1142" i="3"/>
  <c r="AC1142" i="3"/>
  <c r="AE1142" i="3"/>
  <c r="AG1142" i="3"/>
  <c r="AI1142" i="3"/>
  <c r="AK1142" i="3"/>
  <c r="AM1142" i="3"/>
  <c r="AO1142" i="3"/>
  <c r="AQ1142" i="3"/>
  <c r="AS1142" i="3"/>
  <c r="AU1142" i="3"/>
  <c r="AW1142" i="3"/>
  <c r="AY1142" i="3"/>
  <c r="BA1142" i="3"/>
  <c r="BC1142" i="3"/>
  <c r="BE1142" i="3"/>
  <c r="BG1142" i="3"/>
  <c r="BI1142" i="3"/>
  <c r="BF1141" i="3"/>
  <c r="BB1141" i="3"/>
  <c r="AX1141" i="3"/>
  <c r="AT1141" i="3"/>
  <c r="AP1141" i="3"/>
  <c r="AL1141" i="3"/>
  <c r="AH1141" i="3"/>
  <c r="AD1141" i="3"/>
  <c r="Z1141" i="3"/>
  <c r="V1141" i="3"/>
  <c r="R1141" i="3"/>
  <c r="M1141" i="3"/>
  <c r="O1141" i="3"/>
  <c r="Q1141" i="3"/>
  <c r="BJ1141" i="3" s="1"/>
  <c r="S1141" i="3"/>
  <c r="U1141" i="3"/>
  <c r="W1141" i="3"/>
  <c r="Y1141" i="3"/>
  <c r="AA1141" i="3"/>
  <c r="AC1141" i="3"/>
  <c r="AE1141" i="3"/>
  <c r="AG1141" i="3"/>
  <c r="AI1141" i="3"/>
  <c r="AK1141" i="3"/>
  <c r="AM1141" i="3"/>
  <c r="AO1141" i="3"/>
  <c r="AQ1141" i="3"/>
  <c r="AS1141" i="3"/>
  <c r="AU1141" i="3"/>
  <c r="AW1141" i="3"/>
  <c r="AY1141" i="3"/>
  <c r="BA1141" i="3"/>
  <c r="BC1141" i="3"/>
  <c r="BE1141" i="3"/>
  <c r="BG1141" i="3"/>
  <c r="BI1141" i="3"/>
  <c r="BF1140" i="3"/>
  <c r="BB1140" i="3"/>
  <c r="AX1140" i="3"/>
  <c r="AT1140" i="3"/>
  <c r="AP1140" i="3"/>
  <c r="AL1140" i="3"/>
  <c r="AH1140" i="3"/>
  <c r="AD1140" i="3"/>
  <c r="Z1140" i="3"/>
  <c r="V1140" i="3"/>
  <c r="R1140" i="3"/>
  <c r="M1140" i="3"/>
  <c r="O1140" i="3"/>
  <c r="Q1140" i="3"/>
  <c r="BJ1140" i="3" s="1"/>
  <c r="S1140" i="3"/>
  <c r="U1140" i="3"/>
  <c r="W1140" i="3"/>
  <c r="Y1140" i="3"/>
  <c r="AA1140" i="3"/>
  <c r="AC1140" i="3"/>
  <c r="AE1140" i="3"/>
  <c r="AG1140" i="3"/>
  <c r="AI1140" i="3"/>
  <c r="AK1140" i="3"/>
  <c r="AM1140" i="3"/>
  <c r="AO1140" i="3"/>
  <c r="AQ1140" i="3"/>
  <c r="AS1140" i="3"/>
  <c r="AU1140" i="3"/>
  <c r="AW1140" i="3"/>
  <c r="AY1140" i="3"/>
  <c r="BA1140" i="3"/>
  <c r="BC1140" i="3"/>
  <c r="BE1140" i="3"/>
  <c r="BG1140" i="3"/>
  <c r="BI1140" i="3"/>
  <c r="BF1139" i="3"/>
  <c r="BB1139" i="3"/>
  <c r="AX1139" i="3"/>
  <c r="AT1139" i="3"/>
  <c r="AP1139" i="3"/>
  <c r="AL1139" i="3"/>
  <c r="AH1139" i="3"/>
  <c r="AD1139" i="3"/>
  <c r="Z1139" i="3"/>
  <c r="V1139" i="3"/>
  <c r="R1139" i="3"/>
  <c r="M1139" i="3"/>
  <c r="O1139" i="3"/>
  <c r="Q1139" i="3"/>
  <c r="BJ1139" i="3" s="1"/>
  <c r="S1139" i="3"/>
  <c r="U1139" i="3"/>
  <c r="W1139" i="3"/>
  <c r="Y1139" i="3"/>
  <c r="AA1139" i="3"/>
  <c r="AC1139" i="3"/>
  <c r="AE1139" i="3"/>
  <c r="AG1139" i="3"/>
  <c r="AI1139" i="3"/>
  <c r="AK1139" i="3"/>
  <c r="AM1139" i="3"/>
  <c r="AO1139" i="3"/>
  <c r="AQ1139" i="3"/>
  <c r="AS1139" i="3"/>
  <c r="AU1139" i="3"/>
  <c r="AW1139" i="3"/>
  <c r="AY1139" i="3"/>
  <c r="BA1139" i="3"/>
  <c r="BC1139" i="3"/>
  <c r="BE1139" i="3"/>
  <c r="BG1139" i="3"/>
  <c r="BI1139" i="3"/>
  <c r="BF1138" i="3"/>
  <c r="BB1138" i="3"/>
  <c r="AX1138" i="3"/>
  <c r="AT1138" i="3"/>
  <c r="AP1138" i="3"/>
  <c r="AL1138" i="3"/>
  <c r="AH1138" i="3"/>
  <c r="AD1138" i="3"/>
  <c r="Z1138" i="3"/>
  <c r="V1138" i="3"/>
  <c r="R1138" i="3"/>
  <c r="M1138" i="3"/>
  <c r="O1138" i="3"/>
  <c r="Q1138" i="3"/>
  <c r="BJ1138" i="3" s="1"/>
  <c r="S1138" i="3"/>
  <c r="U1138" i="3"/>
  <c r="W1138" i="3"/>
  <c r="Y1138" i="3"/>
  <c r="AA1138" i="3"/>
  <c r="AC1138" i="3"/>
  <c r="AE1138" i="3"/>
  <c r="AG1138" i="3"/>
  <c r="AI1138" i="3"/>
  <c r="AK1138" i="3"/>
  <c r="AM1138" i="3"/>
  <c r="AO1138" i="3"/>
  <c r="AQ1138" i="3"/>
  <c r="AS1138" i="3"/>
  <c r="AU1138" i="3"/>
  <c r="AW1138" i="3"/>
  <c r="AY1138" i="3"/>
  <c r="BA1138" i="3"/>
  <c r="BC1138" i="3"/>
  <c r="BE1138" i="3"/>
  <c r="BG1138" i="3"/>
  <c r="BI1138" i="3"/>
  <c r="BF1137" i="3"/>
  <c r="BB1137" i="3"/>
  <c r="AX1137" i="3"/>
  <c r="AT1137" i="3"/>
  <c r="AP1137" i="3"/>
  <c r="AL1137" i="3"/>
  <c r="AH1137" i="3"/>
  <c r="AD1137" i="3"/>
  <c r="Z1137" i="3"/>
  <c r="V1137" i="3"/>
  <c r="R1137" i="3"/>
  <c r="M1137" i="3"/>
  <c r="O1137" i="3"/>
  <c r="Q1137" i="3"/>
  <c r="BJ1137" i="3" s="1"/>
  <c r="S1137" i="3"/>
  <c r="U1137" i="3"/>
  <c r="W1137" i="3"/>
  <c r="Y1137" i="3"/>
  <c r="AA1137" i="3"/>
  <c r="AC1137" i="3"/>
  <c r="AE1137" i="3"/>
  <c r="AG1137" i="3"/>
  <c r="AI1137" i="3"/>
  <c r="AK1137" i="3"/>
  <c r="AM1137" i="3"/>
  <c r="AO1137" i="3"/>
  <c r="AQ1137" i="3"/>
  <c r="AS1137" i="3"/>
  <c r="AU1137" i="3"/>
  <c r="AW1137" i="3"/>
  <c r="AY1137" i="3"/>
  <c r="BA1137" i="3"/>
  <c r="BC1137" i="3"/>
  <c r="BE1137" i="3"/>
  <c r="BG1137" i="3"/>
  <c r="BI1137" i="3"/>
  <c r="BF1136" i="3"/>
  <c r="BB1136" i="3"/>
  <c r="AX1136" i="3"/>
  <c r="AT1136" i="3"/>
  <c r="AP1136" i="3"/>
  <c r="AL1136" i="3"/>
  <c r="AH1136" i="3"/>
  <c r="AD1136" i="3"/>
  <c r="Z1136" i="3"/>
  <c r="V1136" i="3"/>
  <c r="R1136" i="3"/>
  <c r="M1136" i="3"/>
  <c r="O1136" i="3"/>
  <c r="Q1136" i="3"/>
  <c r="BJ1136" i="3" s="1"/>
  <c r="S1136" i="3"/>
  <c r="U1136" i="3"/>
  <c r="W1136" i="3"/>
  <c r="Y1136" i="3"/>
  <c r="AA1136" i="3"/>
  <c r="AC1136" i="3"/>
  <c r="AE1136" i="3"/>
  <c r="AG1136" i="3"/>
  <c r="AI1136" i="3"/>
  <c r="AK1136" i="3"/>
  <c r="AM1136" i="3"/>
  <c r="AO1136" i="3"/>
  <c r="AQ1136" i="3"/>
  <c r="AS1136" i="3"/>
  <c r="AU1136" i="3"/>
  <c r="AW1136" i="3"/>
  <c r="AY1136" i="3"/>
  <c r="BA1136" i="3"/>
  <c r="BC1136" i="3"/>
  <c r="BE1136" i="3"/>
  <c r="BG1136" i="3"/>
  <c r="BI1136" i="3"/>
  <c r="BF1135" i="3"/>
  <c r="BB1135" i="3"/>
  <c r="AX1135" i="3"/>
  <c r="AT1135" i="3"/>
  <c r="AP1135" i="3"/>
  <c r="AL1135" i="3"/>
  <c r="AH1135" i="3"/>
  <c r="AD1135" i="3"/>
  <c r="Z1135" i="3"/>
  <c r="V1135" i="3"/>
  <c r="R1135" i="3"/>
  <c r="M1135" i="3"/>
  <c r="O1135" i="3"/>
  <c r="Q1135" i="3"/>
  <c r="BJ1135" i="3" s="1"/>
  <c r="S1135" i="3"/>
  <c r="U1135" i="3"/>
  <c r="W1135" i="3"/>
  <c r="Y1135" i="3"/>
  <c r="AA1135" i="3"/>
  <c r="AC1135" i="3"/>
  <c r="AE1135" i="3"/>
  <c r="AG1135" i="3"/>
  <c r="AI1135" i="3"/>
  <c r="AK1135" i="3"/>
  <c r="AM1135" i="3"/>
  <c r="AO1135" i="3"/>
  <c r="AQ1135" i="3"/>
  <c r="AS1135" i="3"/>
  <c r="AU1135" i="3"/>
  <c r="AW1135" i="3"/>
  <c r="AY1135" i="3"/>
  <c r="BA1135" i="3"/>
  <c r="BC1135" i="3"/>
  <c r="BE1135" i="3"/>
  <c r="BG1135" i="3"/>
  <c r="BI1135" i="3"/>
  <c r="BF1134" i="3"/>
  <c r="BB1134" i="3"/>
  <c r="AX1134" i="3"/>
  <c r="AT1134" i="3"/>
  <c r="AP1134" i="3"/>
  <c r="AL1134" i="3"/>
  <c r="AH1134" i="3"/>
  <c r="AD1134" i="3"/>
  <c r="Z1134" i="3"/>
  <c r="V1134" i="3"/>
  <c r="R1134" i="3"/>
  <c r="M1134" i="3"/>
  <c r="O1134" i="3"/>
  <c r="Q1134" i="3"/>
  <c r="BJ1134" i="3" s="1"/>
  <c r="S1134" i="3"/>
  <c r="U1134" i="3"/>
  <c r="W1134" i="3"/>
  <c r="Y1134" i="3"/>
  <c r="AA1134" i="3"/>
  <c r="AC1134" i="3"/>
  <c r="AE1134" i="3"/>
  <c r="AG1134" i="3"/>
  <c r="AI1134" i="3"/>
  <c r="AK1134" i="3"/>
  <c r="AM1134" i="3"/>
  <c r="AO1134" i="3"/>
  <c r="AQ1134" i="3"/>
  <c r="AS1134" i="3"/>
  <c r="AU1134" i="3"/>
  <c r="AW1134" i="3"/>
  <c r="AY1134" i="3"/>
  <c r="BA1134" i="3"/>
  <c r="BC1134" i="3"/>
  <c r="BE1134" i="3"/>
  <c r="BG1134" i="3"/>
  <c r="BI1134" i="3"/>
  <c r="BF1133" i="3"/>
  <c r="BB1133" i="3"/>
  <c r="AX1133" i="3"/>
  <c r="AT1133" i="3"/>
  <c r="AP1133" i="3"/>
  <c r="AL1133" i="3"/>
  <c r="AH1133" i="3"/>
  <c r="AD1133" i="3"/>
  <c r="Z1133" i="3"/>
  <c r="V1133" i="3"/>
  <c r="R1133" i="3"/>
  <c r="M1133" i="3"/>
  <c r="O1133" i="3"/>
  <c r="Q1133" i="3"/>
  <c r="BJ1133" i="3" s="1"/>
  <c r="S1133" i="3"/>
  <c r="U1133" i="3"/>
  <c r="W1133" i="3"/>
  <c r="Y1133" i="3"/>
  <c r="AA1133" i="3"/>
  <c r="AC1133" i="3"/>
  <c r="AE1133" i="3"/>
  <c r="AG1133" i="3"/>
  <c r="AI1133" i="3"/>
  <c r="AK1133" i="3"/>
  <c r="AM1133" i="3"/>
  <c r="AO1133" i="3"/>
  <c r="AQ1133" i="3"/>
  <c r="AS1133" i="3"/>
  <c r="AU1133" i="3"/>
  <c r="AW1133" i="3"/>
  <c r="AY1133" i="3"/>
  <c r="BA1133" i="3"/>
  <c r="BC1133" i="3"/>
  <c r="BE1133" i="3"/>
  <c r="BG1133" i="3"/>
  <c r="BI1133" i="3"/>
  <c r="BF1132" i="3"/>
  <c r="BB1132" i="3"/>
  <c r="AX1132" i="3"/>
  <c r="AT1132" i="3"/>
  <c r="AP1132" i="3"/>
  <c r="AL1132" i="3"/>
  <c r="AH1132" i="3"/>
  <c r="AD1132" i="3"/>
  <c r="Z1132" i="3"/>
  <c r="V1132" i="3"/>
  <c r="R1132" i="3"/>
  <c r="M1132" i="3"/>
  <c r="O1132" i="3"/>
  <c r="Q1132" i="3"/>
  <c r="BJ1132" i="3" s="1"/>
  <c r="S1132" i="3"/>
  <c r="U1132" i="3"/>
  <c r="W1132" i="3"/>
  <c r="Y1132" i="3"/>
  <c r="AA1132" i="3"/>
  <c r="AC1132" i="3"/>
  <c r="AE1132" i="3"/>
  <c r="AG1132" i="3"/>
  <c r="AI1132" i="3"/>
  <c r="AK1132" i="3"/>
  <c r="AM1132" i="3"/>
  <c r="AO1132" i="3"/>
  <c r="AQ1132" i="3"/>
  <c r="AS1132" i="3"/>
  <c r="AU1132" i="3"/>
  <c r="AW1132" i="3"/>
  <c r="AY1132" i="3"/>
  <c r="BA1132" i="3"/>
  <c r="BC1132" i="3"/>
  <c r="BE1132" i="3"/>
  <c r="BG1132" i="3"/>
  <c r="BI1132" i="3"/>
  <c r="BF1131" i="3"/>
  <c r="BB1131" i="3"/>
  <c r="AX1131" i="3"/>
  <c r="AT1131" i="3"/>
  <c r="AP1131" i="3"/>
  <c r="AL1131" i="3"/>
  <c r="AH1131" i="3"/>
  <c r="AD1131" i="3"/>
  <c r="Z1131" i="3"/>
  <c r="V1131" i="3"/>
  <c r="R1131" i="3"/>
  <c r="M1131" i="3"/>
  <c r="O1131" i="3"/>
  <c r="Q1131" i="3"/>
  <c r="BJ1131" i="3" s="1"/>
  <c r="S1131" i="3"/>
  <c r="U1131" i="3"/>
  <c r="W1131" i="3"/>
  <c r="Y1131" i="3"/>
  <c r="AA1131" i="3"/>
  <c r="AC1131" i="3"/>
  <c r="AE1131" i="3"/>
  <c r="AG1131" i="3"/>
  <c r="AI1131" i="3"/>
  <c r="AK1131" i="3"/>
  <c r="AM1131" i="3"/>
  <c r="AO1131" i="3"/>
  <c r="AQ1131" i="3"/>
  <c r="AS1131" i="3"/>
  <c r="AU1131" i="3"/>
  <c r="AW1131" i="3"/>
  <c r="AY1131" i="3"/>
  <c r="BA1131" i="3"/>
  <c r="BC1131" i="3"/>
  <c r="BE1131" i="3"/>
  <c r="BG1131" i="3"/>
  <c r="BI1131" i="3"/>
  <c r="BF1130" i="3"/>
  <c r="BB1130" i="3"/>
  <c r="AX1130" i="3"/>
  <c r="AT1130" i="3"/>
  <c r="AP1130" i="3"/>
  <c r="AL1130" i="3"/>
  <c r="AH1130" i="3"/>
  <c r="AD1130" i="3"/>
  <c r="Z1130" i="3"/>
  <c r="V1130" i="3"/>
  <c r="R1130" i="3"/>
  <c r="M1130" i="3"/>
  <c r="O1130" i="3"/>
  <c r="Q1130" i="3"/>
  <c r="BJ1130" i="3" s="1"/>
  <c r="S1130" i="3"/>
  <c r="U1130" i="3"/>
  <c r="W1130" i="3"/>
  <c r="Y1130" i="3"/>
  <c r="AA1130" i="3"/>
  <c r="AC1130" i="3"/>
  <c r="AE1130" i="3"/>
  <c r="AG1130" i="3"/>
  <c r="AI1130" i="3"/>
  <c r="AK1130" i="3"/>
  <c r="AM1130" i="3"/>
  <c r="AO1130" i="3"/>
  <c r="AQ1130" i="3"/>
  <c r="AS1130" i="3"/>
  <c r="AU1130" i="3"/>
  <c r="AW1130" i="3"/>
  <c r="AY1130" i="3"/>
  <c r="BA1130" i="3"/>
  <c r="BC1130" i="3"/>
  <c r="BE1130" i="3"/>
  <c r="BG1130" i="3"/>
  <c r="BI1130" i="3"/>
  <c r="BF1129" i="3"/>
  <c r="BB1129" i="3"/>
  <c r="AX1129" i="3"/>
  <c r="AT1129" i="3"/>
  <c r="AP1129" i="3"/>
  <c r="AL1129" i="3"/>
  <c r="AH1129" i="3"/>
  <c r="AD1129" i="3"/>
  <c r="Z1129" i="3"/>
  <c r="V1129" i="3"/>
  <c r="R1129" i="3"/>
  <c r="M1129" i="3"/>
  <c r="O1129" i="3"/>
  <c r="Q1129" i="3"/>
  <c r="BJ1129" i="3" s="1"/>
  <c r="S1129" i="3"/>
  <c r="U1129" i="3"/>
  <c r="W1129" i="3"/>
  <c r="Y1129" i="3"/>
  <c r="AA1129" i="3"/>
  <c r="AC1129" i="3"/>
  <c r="AE1129" i="3"/>
  <c r="AG1129" i="3"/>
  <c r="AI1129" i="3"/>
  <c r="AK1129" i="3"/>
  <c r="AM1129" i="3"/>
  <c r="AO1129" i="3"/>
  <c r="AQ1129" i="3"/>
  <c r="AS1129" i="3"/>
  <c r="AU1129" i="3"/>
  <c r="AW1129" i="3"/>
  <c r="AY1129" i="3"/>
  <c r="BA1129" i="3"/>
  <c r="BC1129" i="3"/>
  <c r="BE1129" i="3"/>
  <c r="BG1129" i="3"/>
  <c r="BI1129" i="3"/>
  <c r="BF1128" i="3"/>
  <c r="BB1128" i="3"/>
  <c r="AX1128" i="3"/>
  <c r="AT1128" i="3"/>
  <c r="AP1128" i="3"/>
  <c r="AL1128" i="3"/>
  <c r="AH1128" i="3"/>
  <c r="AD1128" i="3"/>
  <c r="Z1128" i="3"/>
  <c r="V1128" i="3"/>
  <c r="R1128" i="3"/>
  <c r="M1128" i="3"/>
  <c r="O1128" i="3"/>
  <c r="Q1128" i="3"/>
  <c r="BJ1128" i="3" s="1"/>
  <c r="S1128" i="3"/>
  <c r="U1128" i="3"/>
  <c r="W1128" i="3"/>
  <c r="Y1128" i="3"/>
  <c r="AA1128" i="3"/>
  <c r="AC1128" i="3"/>
  <c r="AE1128" i="3"/>
  <c r="AG1128" i="3"/>
  <c r="AI1128" i="3"/>
  <c r="AK1128" i="3"/>
  <c r="AM1128" i="3"/>
  <c r="AO1128" i="3"/>
  <c r="AQ1128" i="3"/>
  <c r="AS1128" i="3"/>
  <c r="AU1128" i="3"/>
  <c r="AW1128" i="3"/>
  <c r="AY1128" i="3"/>
  <c r="BA1128" i="3"/>
  <c r="BC1128" i="3"/>
  <c r="BE1128" i="3"/>
  <c r="BG1128" i="3"/>
  <c r="BI1128" i="3"/>
  <c r="BF1127" i="3"/>
  <c r="BB1127" i="3"/>
  <c r="AX1127" i="3"/>
  <c r="AT1127" i="3"/>
  <c r="AP1127" i="3"/>
  <c r="AL1127" i="3"/>
  <c r="AH1127" i="3"/>
  <c r="AD1127" i="3"/>
  <c r="Z1127" i="3"/>
  <c r="V1127" i="3"/>
  <c r="R1127" i="3"/>
  <c r="M1127" i="3"/>
  <c r="O1127" i="3"/>
  <c r="Q1127" i="3"/>
  <c r="BJ1127" i="3" s="1"/>
  <c r="S1127" i="3"/>
  <c r="U1127" i="3"/>
  <c r="W1127" i="3"/>
  <c r="Y1127" i="3"/>
  <c r="AA1127" i="3"/>
  <c r="AC1127" i="3"/>
  <c r="AE1127" i="3"/>
  <c r="AG1127" i="3"/>
  <c r="AI1127" i="3"/>
  <c r="AK1127" i="3"/>
  <c r="AM1127" i="3"/>
  <c r="AO1127" i="3"/>
  <c r="AQ1127" i="3"/>
  <c r="AS1127" i="3"/>
  <c r="AU1127" i="3"/>
  <c r="AW1127" i="3"/>
  <c r="AY1127" i="3"/>
  <c r="BA1127" i="3"/>
  <c r="BC1127" i="3"/>
  <c r="BE1127" i="3"/>
  <c r="BG1127" i="3"/>
  <c r="BI1127" i="3"/>
  <c r="BF1126" i="3"/>
  <c r="BB1126" i="3"/>
  <c r="AX1126" i="3"/>
  <c r="AT1126" i="3"/>
  <c r="AP1126" i="3"/>
  <c r="AL1126" i="3"/>
  <c r="AH1126" i="3"/>
  <c r="AD1126" i="3"/>
  <c r="Z1126" i="3"/>
  <c r="V1126" i="3"/>
  <c r="R1126" i="3"/>
  <c r="M1126" i="3"/>
  <c r="O1126" i="3"/>
  <c r="Q1126" i="3"/>
  <c r="BJ1126" i="3" s="1"/>
  <c r="S1126" i="3"/>
  <c r="U1126" i="3"/>
  <c r="W1126" i="3"/>
  <c r="Y1126" i="3"/>
  <c r="AA1126" i="3"/>
  <c r="AC1126" i="3"/>
  <c r="AE1126" i="3"/>
  <c r="AG1126" i="3"/>
  <c r="AI1126" i="3"/>
  <c r="AK1126" i="3"/>
  <c r="AM1126" i="3"/>
  <c r="AO1126" i="3"/>
  <c r="AQ1126" i="3"/>
  <c r="AS1126" i="3"/>
  <c r="AU1126" i="3"/>
  <c r="AW1126" i="3"/>
  <c r="AY1126" i="3"/>
  <c r="BA1126" i="3"/>
  <c r="BC1126" i="3"/>
  <c r="BE1126" i="3"/>
  <c r="BG1126" i="3"/>
  <c r="BI1126" i="3"/>
  <c r="L1125" i="3"/>
  <c r="O1125" i="3"/>
  <c r="P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L1124" i="3"/>
  <c r="M1124" i="3"/>
  <c r="O1124" i="3"/>
  <c r="Q1124" i="3"/>
  <c r="S1124" i="3"/>
  <c r="U1124" i="3"/>
  <c r="W1124" i="3"/>
  <c r="Y1124" i="3"/>
  <c r="AA1124" i="3"/>
  <c r="AC1124" i="3"/>
  <c r="AE1124" i="3"/>
  <c r="AG1124" i="3"/>
  <c r="AI1124" i="3"/>
  <c r="AK1124" i="3"/>
  <c r="AM1124" i="3"/>
  <c r="AO1124" i="3"/>
  <c r="AQ1124" i="3"/>
  <c r="AS1124" i="3"/>
  <c r="AU1124" i="3"/>
  <c r="AW1124" i="3"/>
  <c r="AY1124" i="3"/>
  <c r="BA1124" i="3"/>
  <c r="BC1124" i="3"/>
  <c r="BE1124" i="3"/>
  <c r="BG1124" i="3"/>
  <c r="BI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L1123" i="3"/>
  <c r="M1123" i="3"/>
  <c r="O1123" i="3"/>
  <c r="Q1123" i="3"/>
  <c r="S1123" i="3"/>
  <c r="U1123" i="3"/>
  <c r="W1123" i="3"/>
  <c r="Y1123" i="3"/>
  <c r="AA1123" i="3"/>
  <c r="AC1123" i="3"/>
  <c r="AE1123" i="3"/>
  <c r="AG1123" i="3"/>
  <c r="AI1123" i="3"/>
  <c r="AK1123" i="3"/>
  <c r="AM1123" i="3"/>
  <c r="AO1123" i="3"/>
  <c r="AQ1123" i="3"/>
  <c r="AS1123" i="3"/>
  <c r="AU1123" i="3"/>
  <c r="AW1123" i="3"/>
  <c r="AY1123" i="3"/>
  <c r="BA1123" i="3"/>
  <c r="BC1123" i="3"/>
  <c r="BE1123" i="3"/>
  <c r="BG1123" i="3"/>
  <c r="BI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L1122" i="3"/>
  <c r="M1122" i="3"/>
  <c r="O1122" i="3"/>
  <c r="Q1122" i="3"/>
  <c r="S1122" i="3"/>
  <c r="U1122" i="3"/>
  <c r="W1122" i="3"/>
  <c r="Y1122" i="3"/>
  <c r="AA1122" i="3"/>
  <c r="AC1122" i="3"/>
  <c r="AE1122" i="3"/>
  <c r="AG1122" i="3"/>
  <c r="AI1122" i="3"/>
  <c r="AK1122" i="3"/>
  <c r="AM1122" i="3"/>
  <c r="AO1122" i="3"/>
  <c r="AQ1122" i="3"/>
  <c r="AS1122" i="3"/>
  <c r="AU1122" i="3"/>
  <c r="AW1122" i="3"/>
  <c r="AY1122" i="3"/>
  <c r="BA1122" i="3"/>
  <c r="BC1122" i="3"/>
  <c r="BE1122" i="3"/>
  <c r="BG1122" i="3"/>
  <c r="BI1122" i="3"/>
  <c r="P1122" i="3"/>
  <c r="T1122" i="3"/>
  <c r="X1122" i="3"/>
  <c r="AB1122" i="3"/>
  <c r="AF1122" i="3"/>
  <c r="AJ1122" i="3"/>
  <c r="AN1122" i="3"/>
  <c r="AR1122" i="3"/>
  <c r="AV1122" i="3"/>
  <c r="AZ1122" i="3"/>
  <c r="BD1122" i="3"/>
  <c r="BH1122" i="3"/>
  <c r="L1121" i="3"/>
  <c r="M1121" i="3"/>
  <c r="O1121" i="3"/>
  <c r="Q1121" i="3"/>
  <c r="S1121" i="3"/>
  <c r="U1121" i="3"/>
  <c r="W1121" i="3"/>
  <c r="Y1121" i="3"/>
  <c r="AA1121" i="3"/>
  <c r="AC1121" i="3"/>
  <c r="AE1121" i="3"/>
  <c r="AG1121" i="3"/>
  <c r="AI1121" i="3"/>
  <c r="AK1121" i="3"/>
  <c r="AM1121" i="3"/>
  <c r="AO1121" i="3"/>
  <c r="AQ1121" i="3"/>
  <c r="AS1121" i="3"/>
  <c r="AU1121" i="3"/>
  <c r="AW1121" i="3"/>
  <c r="AY1121" i="3"/>
  <c r="BA1121" i="3"/>
  <c r="BC1121" i="3"/>
  <c r="BE1121" i="3"/>
  <c r="BG1121" i="3"/>
  <c r="BI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L1120" i="3"/>
  <c r="M1120" i="3"/>
  <c r="O1120" i="3"/>
  <c r="Q1120" i="3"/>
  <c r="S1120" i="3"/>
  <c r="U1120" i="3"/>
  <c r="W1120" i="3"/>
  <c r="Y1120" i="3"/>
  <c r="AA1120" i="3"/>
  <c r="AC1120" i="3"/>
  <c r="AE1120" i="3"/>
  <c r="AG1120" i="3"/>
  <c r="AI1120" i="3"/>
  <c r="AK1120" i="3"/>
  <c r="AM1120" i="3"/>
  <c r="AO1120" i="3"/>
  <c r="AQ1120" i="3"/>
  <c r="AS1120" i="3"/>
  <c r="AU1120" i="3"/>
  <c r="AW1120" i="3"/>
  <c r="AY1120" i="3"/>
  <c r="BA1120" i="3"/>
  <c r="BC1120" i="3"/>
  <c r="BE1120" i="3"/>
  <c r="BG1120" i="3"/>
  <c r="BI1120" i="3"/>
  <c r="P1120" i="3"/>
  <c r="T1120" i="3"/>
  <c r="X1120" i="3"/>
  <c r="AB1120" i="3"/>
  <c r="AF1120" i="3"/>
  <c r="AJ1120" i="3"/>
  <c r="AN1120" i="3"/>
  <c r="AR1120" i="3"/>
  <c r="AV1120" i="3"/>
  <c r="AZ1120" i="3"/>
  <c r="BD1120" i="3"/>
  <c r="BH1120" i="3"/>
  <c r="L1119" i="3"/>
  <c r="M1119" i="3"/>
  <c r="O1119" i="3"/>
  <c r="Q1119" i="3"/>
  <c r="S1119" i="3"/>
  <c r="U1119" i="3"/>
  <c r="W1119" i="3"/>
  <c r="Y1119" i="3"/>
  <c r="AA1119" i="3"/>
  <c r="AC1119" i="3"/>
  <c r="AE1119" i="3"/>
  <c r="AG1119" i="3"/>
  <c r="AI1119" i="3"/>
  <c r="AK1119" i="3"/>
  <c r="AM1119" i="3"/>
  <c r="AO1119" i="3"/>
  <c r="AQ1119" i="3"/>
  <c r="AS1119" i="3"/>
  <c r="AU1119" i="3"/>
  <c r="AW1119" i="3"/>
  <c r="AY1119" i="3"/>
  <c r="BA1119" i="3"/>
  <c r="BC1119" i="3"/>
  <c r="BE1119" i="3"/>
  <c r="BG1119" i="3"/>
  <c r="BI1119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L1118" i="3"/>
  <c r="M1118" i="3"/>
  <c r="O1118" i="3"/>
  <c r="Q1118" i="3"/>
  <c r="S1118" i="3"/>
  <c r="U1118" i="3"/>
  <c r="W1118" i="3"/>
  <c r="Y1118" i="3"/>
  <c r="AA1118" i="3"/>
  <c r="AC1118" i="3"/>
  <c r="AE1118" i="3"/>
  <c r="AG1118" i="3"/>
  <c r="AI1118" i="3"/>
  <c r="AK1118" i="3"/>
  <c r="AM1118" i="3"/>
  <c r="AO1118" i="3"/>
  <c r="AQ1118" i="3"/>
  <c r="AS1118" i="3"/>
  <c r="AU1118" i="3"/>
  <c r="AW1118" i="3"/>
  <c r="AY1118" i="3"/>
  <c r="BA1118" i="3"/>
  <c r="BC1118" i="3"/>
  <c r="BE1118" i="3"/>
  <c r="BG1118" i="3"/>
  <c r="BI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L1117" i="3"/>
  <c r="M1117" i="3"/>
  <c r="O1117" i="3"/>
  <c r="Q1117" i="3"/>
  <c r="S1117" i="3"/>
  <c r="U1117" i="3"/>
  <c r="W1117" i="3"/>
  <c r="Y1117" i="3"/>
  <c r="AA1117" i="3"/>
  <c r="AC1117" i="3"/>
  <c r="AE1117" i="3"/>
  <c r="AG1117" i="3"/>
  <c r="AI1117" i="3"/>
  <c r="AK1117" i="3"/>
  <c r="AM1117" i="3"/>
  <c r="AO1117" i="3"/>
  <c r="AQ1117" i="3"/>
  <c r="AS1117" i="3"/>
  <c r="AU1117" i="3"/>
  <c r="AW1117" i="3"/>
  <c r="AY1117" i="3"/>
  <c r="BA1117" i="3"/>
  <c r="BC1117" i="3"/>
  <c r="BE1117" i="3"/>
  <c r="BG1117" i="3"/>
  <c r="BI1117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L1116" i="3"/>
  <c r="M1116" i="3"/>
  <c r="O1116" i="3"/>
  <c r="Q1116" i="3"/>
  <c r="S1116" i="3"/>
  <c r="U1116" i="3"/>
  <c r="W1116" i="3"/>
  <c r="Y1116" i="3"/>
  <c r="AA1116" i="3"/>
  <c r="AC1116" i="3"/>
  <c r="AE1116" i="3"/>
  <c r="AG1116" i="3"/>
  <c r="AI1116" i="3"/>
  <c r="AK1116" i="3"/>
  <c r="AM1116" i="3"/>
  <c r="AO1116" i="3"/>
  <c r="AQ1116" i="3"/>
  <c r="AS1116" i="3"/>
  <c r="AU1116" i="3"/>
  <c r="AW1116" i="3"/>
  <c r="AY1116" i="3"/>
  <c r="BA1116" i="3"/>
  <c r="BC1116" i="3"/>
  <c r="BE1116" i="3"/>
  <c r="BG1116" i="3"/>
  <c r="BI1116" i="3"/>
  <c r="P1116" i="3"/>
  <c r="T1116" i="3"/>
  <c r="X1116" i="3"/>
  <c r="AB1116" i="3"/>
  <c r="AF1116" i="3"/>
  <c r="AJ1116" i="3"/>
  <c r="AN1116" i="3"/>
  <c r="AR1116" i="3"/>
  <c r="AV1116" i="3"/>
  <c r="AZ1116" i="3"/>
  <c r="BD1116" i="3"/>
  <c r="BH1116" i="3"/>
  <c r="L1115" i="3"/>
  <c r="M1115" i="3"/>
  <c r="O1115" i="3"/>
  <c r="Q1115" i="3"/>
  <c r="S1115" i="3"/>
  <c r="U1115" i="3"/>
  <c r="W1115" i="3"/>
  <c r="Y1115" i="3"/>
  <c r="AA1115" i="3"/>
  <c r="AC1115" i="3"/>
  <c r="AE1115" i="3"/>
  <c r="AG1115" i="3"/>
  <c r="AI1115" i="3"/>
  <c r="AK1115" i="3"/>
  <c r="AM1115" i="3"/>
  <c r="AO1115" i="3"/>
  <c r="AQ1115" i="3"/>
  <c r="AS1115" i="3"/>
  <c r="AU1115" i="3"/>
  <c r="AW1115" i="3"/>
  <c r="AY1115" i="3"/>
  <c r="BA1115" i="3"/>
  <c r="BC1115" i="3"/>
  <c r="BE1115" i="3"/>
  <c r="BG1115" i="3"/>
  <c r="BI1115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L1114" i="3"/>
  <c r="M1114" i="3"/>
  <c r="O1114" i="3"/>
  <c r="Q1114" i="3"/>
  <c r="S1114" i="3"/>
  <c r="U1114" i="3"/>
  <c r="W1114" i="3"/>
  <c r="Y1114" i="3"/>
  <c r="AA1114" i="3"/>
  <c r="AC1114" i="3"/>
  <c r="AE1114" i="3"/>
  <c r="AG1114" i="3"/>
  <c r="AI1114" i="3"/>
  <c r="AK1114" i="3"/>
  <c r="AM1114" i="3"/>
  <c r="AO1114" i="3"/>
  <c r="AQ1114" i="3"/>
  <c r="AS1114" i="3"/>
  <c r="AU1114" i="3"/>
  <c r="AW1114" i="3"/>
  <c r="AY1114" i="3"/>
  <c r="BA1114" i="3"/>
  <c r="BC1114" i="3"/>
  <c r="BE1114" i="3"/>
  <c r="BG1114" i="3"/>
  <c r="BI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L1113" i="3"/>
  <c r="M1113" i="3"/>
  <c r="O1113" i="3"/>
  <c r="Q1113" i="3"/>
  <c r="S1113" i="3"/>
  <c r="U1113" i="3"/>
  <c r="W1113" i="3"/>
  <c r="Y1113" i="3"/>
  <c r="AA1113" i="3"/>
  <c r="AC1113" i="3"/>
  <c r="AE1113" i="3"/>
  <c r="AG1113" i="3"/>
  <c r="AI1113" i="3"/>
  <c r="AK1113" i="3"/>
  <c r="AM1113" i="3"/>
  <c r="AO1113" i="3"/>
  <c r="AQ1113" i="3"/>
  <c r="AS1113" i="3"/>
  <c r="AU1113" i="3"/>
  <c r="AW1113" i="3"/>
  <c r="AY1113" i="3"/>
  <c r="BA1113" i="3"/>
  <c r="BC1113" i="3"/>
  <c r="BE1113" i="3"/>
  <c r="BG1113" i="3"/>
  <c r="BI1113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L1112" i="3"/>
  <c r="M1112" i="3"/>
  <c r="O1112" i="3"/>
  <c r="Q1112" i="3"/>
  <c r="S1112" i="3"/>
  <c r="U1112" i="3"/>
  <c r="W1112" i="3"/>
  <c r="Y1112" i="3"/>
  <c r="AA1112" i="3"/>
  <c r="AC1112" i="3"/>
  <c r="AE1112" i="3"/>
  <c r="AG1112" i="3"/>
  <c r="AI1112" i="3"/>
  <c r="AK1112" i="3"/>
  <c r="AM1112" i="3"/>
  <c r="AO1112" i="3"/>
  <c r="AQ1112" i="3"/>
  <c r="AS1112" i="3"/>
  <c r="AU1112" i="3"/>
  <c r="AW1112" i="3"/>
  <c r="AY1112" i="3"/>
  <c r="BA1112" i="3"/>
  <c r="BC1112" i="3"/>
  <c r="BE1112" i="3"/>
  <c r="BG1112" i="3"/>
  <c r="BI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L1111" i="3"/>
  <c r="M1111" i="3"/>
  <c r="O1111" i="3"/>
  <c r="Q1111" i="3"/>
  <c r="S1111" i="3"/>
  <c r="U1111" i="3"/>
  <c r="W1111" i="3"/>
  <c r="Y1111" i="3"/>
  <c r="AA1111" i="3"/>
  <c r="AC1111" i="3"/>
  <c r="AE1111" i="3"/>
  <c r="AG1111" i="3"/>
  <c r="AI1111" i="3"/>
  <c r="AK1111" i="3"/>
  <c r="AM1111" i="3"/>
  <c r="AO1111" i="3"/>
  <c r="AQ1111" i="3"/>
  <c r="AS1111" i="3"/>
  <c r="AU1111" i="3"/>
  <c r="AW1111" i="3"/>
  <c r="AY1111" i="3"/>
  <c r="BA1111" i="3"/>
  <c r="BC1111" i="3"/>
  <c r="BE1111" i="3"/>
  <c r="BG1111" i="3"/>
  <c r="BI1111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L1110" i="3"/>
  <c r="M1110" i="3"/>
  <c r="O1110" i="3"/>
  <c r="Q1110" i="3"/>
  <c r="S1110" i="3"/>
  <c r="U1110" i="3"/>
  <c r="W1110" i="3"/>
  <c r="Y1110" i="3"/>
  <c r="AA1110" i="3"/>
  <c r="AC1110" i="3"/>
  <c r="AE1110" i="3"/>
  <c r="AG1110" i="3"/>
  <c r="AI1110" i="3"/>
  <c r="AK1110" i="3"/>
  <c r="AM1110" i="3"/>
  <c r="AO1110" i="3"/>
  <c r="AQ1110" i="3"/>
  <c r="AS1110" i="3"/>
  <c r="AU1110" i="3"/>
  <c r="AW1110" i="3"/>
  <c r="AY1110" i="3"/>
  <c r="BA1110" i="3"/>
  <c r="BC1110" i="3"/>
  <c r="BE1110" i="3"/>
  <c r="BG1110" i="3"/>
  <c r="BI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L1109" i="3"/>
  <c r="M1109" i="3"/>
  <c r="O1109" i="3"/>
  <c r="Q1109" i="3"/>
  <c r="S1109" i="3"/>
  <c r="U1109" i="3"/>
  <c r="W1109" i="3"/>
  <c r="Y1109" i="3"/>
  <c r="AA1109" i="3"/>
  <c r="AC1109" i="3"/>
  <c r="AE1109" i="3"/>
  <c r="AG1109" i="3"/>
  <c r="AI1109" i="3"/>
  <c r="AK1109" i="3"/>
  <c r="AM1109" i="3"/>
  <c r="AO1109" i="3"/>
  <c r="AQ1109" i="3"/>
  <c r="AS1109" i="3"/>
  <c r="AU1109" i="3"/>
  <c r="AW1109" i="3"/>
  <c r="AY1109" i="3"/>
  <c r="BA1109" i="3"/>
  <c r="BC1109" i="3"/>
  <c r="BE1109" i="3"/>
  <c r="BG1109" i="3"/>
  <c r="BI1109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L1108" i="3"/>
  <c r="M1108" i="3"/>
  <c r="O1108" i="3"/>
  <c r="Q1108" i="3"/>
  <c r="S1108" i="3"/>
  <c r="U1108" i="3"/>
  <c r="W1108" i="3"/>
  <c r="Y1108" i="3"/>
  <c r="AA1108" i="3"/>
  <c r="AC1108" i="3"/>
  <c r="AE1108" i="3"/>
  <c r="AG1108" i="3"/>
  <c r="AI1108" i="3"/>
  <c r="AK1108" i="3"/>
  <c r="AM1108" i="3"/>
  <c r="AO1108" i="3"/>
  <c r="AQ1108" i="3"/>
  <c r="AS1108" i="3"/>
  <c r="AU1108" i="3"/>
  <c r="AW1108" i="3"/>
  <c r="AY1108" i="3"/>
  <c r="BA1108" i="3"/>
  <c r="BC1108" i="3"/>
  <c r="BE1108" i="3"/>
  <c r="BG1108" i="3"/>
  <c r="BI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L1107" i="3"/>
  <c r="M1107" i="3"/>
  <c r="O1107" i="3"/>
  <c r="BL1107" i="3" s="1"/>
  <c r="Q1107" i="3"/>
  <c r="S1107" i="3"/>
  <c r="BM1107" i="3" s="1"/>
  <c r="U1107" i="3"/>
  <c r="W1107" i="3"/>
  <c r="Y1107" i="3"/>
  <c r="AA1107" i="3"/>
  <c r="AC1107" i="3"/>
  <c r="AE1107" i="3"/>
  <c r="AG1107" i="3"/>
  <c r="AI1107" i="3"/>
  <c r="AK1107" i="3"/>
  <c r="AM1107" i="3"/>
  <c r="AO1107" i="3"/>
  <c r="AQ1107" i="3"/>
  <c r="AS1107" i="3"/>
  <c r="AU1107" i="3"/>
  <c r="AW1107" i="3"/>
  <c r="AY1107" i="3"/>
  <c r="BA1107" i="3"/>
  <c r="BC1107" i="3"/>
  <c r="BE1107" i="3"/>
  <c r="BG1107" i="3"/>
  <c r="BI1107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L1106" i="3"/>
  <c r="M1106" i="3"/>
  <c r="O1106" i="3"/>
  <c r="Q1106" i="3"/>
  <c r="S1106" i="3"/>
  <c r="U1106" i="3"/>
  <c r="W1106" i="3"/>
  <c r="Y1106" i="3"/>
  <c r="AA1106" i="3"/>
  <c r="AC1106" i="3"/>
  <c r="AE1106" i="3"/>
  <c r="AG1106" i="3"/>
  <c r="AI1106" i="3"/>
  <c r="AK1106" i="3"/>
  <c r="AM1106" i="3"/>
  <c r="AO1106" i="3"/>
  <c r="AQ1106" i="3"/>
  <c r="AS1106" i="3"/>
  <c r="AU1106" i="3"/>
  <c r="AW1106" i="3"/>
  <c r="AY1106" i="3"/>
  <c r="BA1106" i="3"/>
  <c r="BC1106" i="3"/>
  <c r="BE1106" i="3"/>
  <c r="BG1106" i="3"/>
  <c r="BI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L1105" i="3"/>
  <c r="M1105" i="3"/>
  <c r="O1105" i="3"/>
  <c r="Q1105" i="3"/>
  <c r="S1105" i="3"/>
  <c r="U1105" i="3"/>
  <c r="W1105" i="3"/>
  <c r="Y1105" i="3"/>
  <c r="AA1105" i="3"/>
  <c r="AC1105" i="3"/>
  <c r="AE1105" i="3"/>
  <c r="AG1105" i="3"/>
  <c r="AI1105" i="3"/>
  <c r="AK1105" i="3"/>
  <c r="AM1105" i="3"/>
  <c r="AO1105" i="3"/>
  <c r="AQ1105" i="3"/>
  <c r="AS1105" i="3"/>
  <c r="AU1105" i="3"/>
  <c r="AW1105" i="3"/>
  <c r="AY1105" i="3"/>
  <c r="BA1105" i="3"/>
  <c r="BC1105" i="3"/>
  <c r="BE1105" i="3"/>
  <c r="BG1105" i="3"/>
  <c r="BI1105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L1104" i="3"/>
  <c r="M1104" i="3"/>
  <c r="O1104" i="3"/>
  <c r="Q1104" i="3"/>
  <c r="S1104" i="3"/>
  <c r="U1104" i="3"/>
  <c r="W1104" i="3"/>
  <c r="Y1104" i="3"/>
  <c r="AA1104" i="3"/>
  <c r="AC1104" i="3"/>
  <c r="AE1104" i="3"/>
  <c r="AG1104" i="3"/>
  <c r="AI1104" i="3"/>
  <c r="AK1104" i="3"/>
  <c r="AM1104" i="3"/>
  <c r="AO1104" i="3"/>
  <c r="AQ1104" i="3"/>
  <c r="AS1104" i="3"/>
  <c r="AU1104" i="3"/>
  <c r="AW1104" i="3"/>
  <c r="AY1104" i="3"/>
  <c r="BA1104" i="3"/>
  <c r="BC1104" i="3"/>
  <c r="BE1104" i="3"/>
  <c r="BG1104" i="3"/>
  <c r="BI1104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L1103" i="3"/>
  <c r="M1103" i="3"/>
  <c r="O1103" i="3"/>
  <c r="Q1103" i="3"/>
  <c r="S1103" i="3"/>
  <c r="U1103" i="3"/>
  <c r="W1103" i="3"/>
  <c r="Y1103" i="3"/>
  <c r="AA1103" i="3"/>
  <c r="AC1103" i="3"/>
  <c r="AE1103" i="3"/>
  <c r="AG1103" i="3"/>
  <c r="AI1103" i="3"/>
  <c r="AK1103" i="3"/>
  <c r="AM1103" i="3"/>
  <c r="AO1103" i="3"/>
  <c r="AQ1103" i="3"/>
  <c r="AS1103" i="3"/>
  <c r="AU1103" i="3"/>
  <c r="AW1103" i="3"/>
  <c r="AY1103" i="3"/>
  <c r="BA1103" i="3"/>
  <c r="BC1103" i="3"/>
  <c r="BE1103" i="3"/>
  <c r="BG1103" i="3"/>
  <c r="BI1103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L1102" i="3"/>
  <c r="M1102" i="3"/>
  <c r="O1102" i="3"/>
  <c r="Q1102" i="3"/>
  <c r="S1102" i="3"/>
  <c r="U1102" i="3"/>
  <c r="W1102" i="3"/>
  <c r="Y1102" i="3"/>
  <c r="AA1102" i="3"/>
  <c r="AC1102" i="3"/>
  <c r="AE1102" i="3"/>
  <c r="AG1102" i="3"/>
  <c r="AI1102" i="3"/>
  <c r="AK1102" i="3"/>
  <c r="AM1102" i="3"/>
  <c r="AO1102" i="3"/>
  <c r="AQ1102" i="3"/>
  <c r="AS1102" i="3"/>
  <c r="AU1102" i="3"/>
  <c r="AW1102" i="3"/>
  <c r="AY1102" i="3"/>
  <c r="BA1102" i="3"/>
  <c r="BC1102" i="3"/>
  <c r="BE1102" i="3"/>
  <c r="BG1102" i="3"/>
  <c r="BI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L1101" i="3"/>
  <c r="M1101" i="3"/>
  <c r="O1101" i="3"/>
  <c r="Q1101" i="3"/>
  <c r="S1101" i="3"/>
  <c r="U1101" i="3"/>
  <c r="W1101" i="3"/>
  <c r="Y1101" i="3"/>
  <c r="AA1101" i="3"/>
  <c r="AC1101" i="3"/>
  <c r="AE1101" i="3"/>
  <c r="AG1101" i="3"/>
  <c r="AI1101" i="3"/>
  <c r="AK1101" i="3"/>
  <c r="AM1101" i="3"/>
  <c r="AO1101" i="3"/>
  <c r="AQ1101" i="3"/>
  <c r="AS1101" i="3"/>
  <c r="AU1101" i="3"/>
  <c r="AW1101" i="3"/>
  <c r="AY1101" i="3"/>
  <c r="BA1101" i="3"/>
  <c r="BC1101" i="3"/>
  <c r="BE1101" i="3"/>
  <c r="BG1101" i="3"/>
  <c r="BI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L1100" i="3"/>
  <c r="M1100" i="3"/>
  <c r="O1100" i="3"/>
  <c r="Q1100" i="3"/>
  <c r="S1100" i="3"/>
  <c r="U1100" i="3"/>
  <c r="W1100" i="3"/>
  <c r="Y1100" i="3"/>
  <c r="AA1100" i="3"/>
  <c r="AC1100" i="3"/>
  <c r="AE1100" i="3"/>
  <c r="AG1100" i="3"/>
  <c r="AI1100" i="3"/>
  <c r="AK1100" i="3"/>
  <c r="AM1100" i="3"/>
  <c r="AO1100" i="3"/>
  <c r="AQ1100" i="3"/>
  <c r="AS1100" i="3"/>
  <c r="AU1100" i="3"/>
  <c r="AW1100" i="3"/>
  <c r="AY1100" i="3"/>
  <c r="BA1100" i="3"/>
  <c r="BC1100" i="3"/>
  <c r="BE1100" i="3"/>
  <c r="BG1100" i="3"/>
  <c r="BI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L1099" i="3"/>
  <c r="M1099" i="3"/>
  <c r="O1099" i="3"/>
  <c r="Q1099" i="3"/>
  <c r="S1099" i="3"/>
  <c r="U1099" i="3"/>
  <c r="W1099" i="3"/>
  <c r="Y1099" i="3"/>
  <c r="AA1099" i="3"/>
  <c r="AC1099" i="3"/>
  <c r="AE1099" i="3"/>
  <c r="AG1099" i="3"/>
  <c r="AI1099" i="3"/>
  <c r="AK1099" i="3"/>
  <c r="AM1099" i="3"/>
  <c r="AO1099" i="3"/>
  <c r="AQ1099" i="3"/>
  <c r="AS1099" i="3"/>
  <c r="AU1099" i="3"/>
  <c r="AW1099" i="3"/>
  <c r="AY1099" i="3"/>
  <c r="BA1099" i="3"/>
  <c r="BC1099" i="3"/>
  <c r="BE1099" i="3"/>
  <c r="BG1099" i="3"/>
  <c r="BI1099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L1098" i="3"/>
  <c r="M1098" i="3"/>
  <c r="O1098" i="3"/>
  <c r="Q1098" i="3"/>
  <c r="S1098" i="3"/>
  <c r="U1098" i="3"/>
  <c r="W1098" i="3"/>
  <c r="Y1098" i="3"/>
  <c r="AA1098" i="3"/>
  <c r="AC1098" i="3"/>
  <c r="AE1098" i="3"/>
  <c r="AG1098" i="3"/>
  <c r="AI1098" i="3"/>
  <c r="AK1098" i="3"/>
  <c r="AM1098" i="3"/>
  <c r="AO1098" i="3"/>
  <c r="AQ1098" i="3"/>
  <c r="AS1098" i="3"/>
  <c r="AU1098" i="3"/>
  <c r="AW1098" i="3"/>
  <c r="AY1098" i="3"/>
  <c r="BA1098" i="3"/>
  <c r="BC1098" i="3"/>
  <c r="BE1098" i="3"/>
  <c r="BG1098" i="3"/>
  <c r="BI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L1097" i="3"/>
  <c r="M1097" i="3"/>
  <c r="O1097" i="3"/>
  <c r="BL1097" i="3" s="1"/>
  <c r="Q1097" i="3"/>
  <c r="S1097" i="3"/>
  <c r="BM1097" i="3" s="1"/>
  <c r="U1097" i="3"/>
  <c r="W1097" i="3"/>
  <c r="Y1097" i="3"/>
  <c r="AA1097" i="3"/>
  <c r="AC1097" i="3"/>
  <c r="AE1097" i="3"/>
  <c r="AG1097" i="3"/>
  <c r="AI1097" i="3"/>
  <c r="AK1097" i="3"/>
  <c r="AM1097" i="3"/>
  <c r="AO1097" i="3"/>
  <c r="AQ1097" i="3"/>
  <c r="AS1097" i="3"/>
  <c r="AU1097" i="3"/>
  <c r="AW1097" i="3"/>
  <c r="AY1097" i="3"/>
  <c r="BA1097" i="3"/>
  <c r="BC1097" i="3"/>
  <c r="BE1097" i="3"/>
  <c r="BG1097" i="3"/>
  <c r="BI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L1096" i="3"/>
  <c r="M1096" i="3"/>
  <c r="O1096" i="3"/>
  <c r="Q1096" i="3"/>
  <c r="S1096" i="3"/>
  <c r="U1096" i="3"/>
  <c r="W1096" i="3"/>
  <c r="Y1096" i="3"/>
  <c r="AA1096" i="3"/>
  <c r="AC1096" i="3"/>
  <c r="AE1096" i="3"/>
  <c r="AG1096" i="3"/>
  <c r="AI1096" i="3"/>
  <c r="AK1096" i="3"/>
  <c r="AM1096" i="3"/>
  <c r="AO1096" i="3"/>
  <c r="AQ1096" i="3"/>
  <c r="AS1096" i="3"/>
  <c r="AU1096" i="3"/>
  <c r="AW1096" i="3"/>
  <c r="AY1096" i="3"/>
  <c r="BA1096" i="3"/>
  <c r="BC1096" i="3"/>
  <c r="BE1096" i="3"/>
  <c r="BG1096" i="3"/>
  <c r="BI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L1095" i="3"/>
  <c r="M1095" i="3"/>
  <c r="O1095" i="3"/>
  <c r="Q1095" i="3"/>
  <c r="S1095" i="3"/>
  <c r="U1095" i="3"/>
  <c r="W1095" i="3"/>
  <c r="Y1095" i="3"/>
  <c r="AA1095" i="3"/>
  <c r="AC1095" i="3"/>
  <c r="AE1095" i="3"/>
  <c r="AG1095" i="3"/>
  <c r="AI1095" i="3"/>
  <c r="AK1095" i="3"/>
  <c r="AM1095" i="3"/>
  <c r="AO1095" i="3"/>
  <c r="AQ1095" i="3"/>
  <c r="AS1095" i="3"/>
  <c r="AU1095" i="3"/>
  <c r="AW1095" i="3"/>
  <c r="AY1095" i="3"/>
  <c r="BA1095" i="3"/>
  <c r="BC1095" i="3"/>
  <c r="BE1095" i="3"/>
  <c r="BG1095" i="3"/>
  <c r="BI1095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L1094" i="3"/>
  <c r="M1094" i="3"/>
  <c r="O1094" i="3"/>
  <c r="Q1094" i="3"/>
  <c r="S1094" i="3"/>
  <c r="U1094" i="3"/>
  <c r="W1094" i="3"/>
  <c r="Y1094" i="3"/>
  <c r="AA1094" i="3"/>
  <c r="AC1094" i="3"/>
  <c r="AE1094" i="3"/>
  <c r="AG1094" i="3"/>
  <c r="AI1094" i="3"/>
  <c r="AK1094" i="3"/>
  <c r="AM1094" i="3"/>
  <c r="AO1094" i="3"/>
  <c r="AQ1094" i="3"/>
  <c r="AS1094" i="3"/>
  <c r="AU1094" i="3"/>
  <c r="AW1094" i="3"/>
  <c r="AY1094" i="3"/>
  <c r="BA1094" i="3"/>
  <c r="BC1094" i="3"/>
  <c r="BE1094" i="3"/>
  <c r="BG1094" i="3"/>
  <c r="BI1094" i="3"/>
  <c r="P1094" i="3"/>
  <c r="T1094" i="3"/>
  <c r="X1094" i="3"/>
  <c r="AB1094" i="3"/>
  <c r="AF1094" i="3"/>
  <c r="AJ1094" i="3"/>
  <c r="AN1094" i="3"/>
  <c r="AR1094" i="3"/>
  <c r="AV1094" i="3"/>
  <c r="AZ1094" i="3"/>
  <c r="BD1094" i="3"/>
  <c r="BH1094" i="3"/>
  <c r="L1093" i="3"/>
  <c r="M1093" i="3"/>
  <c r="O1093" i="3"/>
  <c r="Q1093" i="3"/>
  <c r="S1093" i="3"/>
  <c r="U1093" i="3"/>
  <c r="W1093" i="3"/>
  <c r="Y1093" i="3"/>
  <c r="AA1093" i="3"/>
  <c r="AC1093" i="3"/>
  <c r="AE1093" i="3"/>
  <c r="AG1093" i="3"/>
  <c r="AI1093" i="3"/>
  <c r="AK1093" i="3"/>
  <c r="AM1093" i="3"/>
  <c r="AO1093" i="3"/>
  <c r="AQ1093" i="3"/>
  <c r="AS1093" i="3"/>
  <c r="AU1093" i="3"/>
  <c r="AW1093" i="3"/>
  <c r="AY1093" i="3"/>
  <c r="BA1093" i="3"/>
  <c r="BC1093" i="3"/>
  <c r="BE1093" i="3"/>
  <c r="BG1093" i="3"/>
  <c r="BI1093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L1092" i="3"/>
  <c r="M1092" i="3"/>
  <c r="O1092" i="3"/>
  <c r="Q1092" i="3"/>
  <c r="S1092" i="3"/>
  <c r="U1092" i="3"/>
  <c r="W1092" i="3"/>
  <c r="Y1092" i="3"/>
  <c r="AA1092" i="3"/>
  <c r="AC1092" i="3"/>
  <c r="AE1092" i="3"/>
  <c r="AG1092" i="3"/>
  <c r="AI1092" i="3"/>
  <c r="AK1092" i="3"/>
  <c r="AM1092" i="3"/>
  <c r="AO1092" i="3"/>
  <c r="AQ1092" i="3"/>
  <c r="AS1092" i="3"/>
  <c r="AU1092" i="3"/>
  <c r="AW1092" i="3"/>
  <c r="AY1092" i="3"/>
  <c r="BA1092" i="3"/>
  <c r="BC1092" i="3"/>
  <c r="BE1092" i="3"/>
  <c r="BG1092" i="3"/>
  <c r="BI1092" i="3"/>
  <c r="P1092" i="3"/>
  <c r="T1092" i="3"/>
  <c r="X1092" i="3"/>
  <c r="AB1092" i="3"/>
  <c r="AF1092" i="3"/>
  <c r="AJ1092" i="3"/>
  <c r="AN1092" i="3"/>
  <c r="AR1092" i="3"/>
  <c r="AV1092" i="3"/>
  <c r="AZ1092" i="3"/>
  <c r="BD1092" i="3"/>
  <c r="BH1092" i="3"/>
  <c r="L1091" i="3"/>
  <c r="M1091" i="3"/>
  <c r="O1091" i="3"/>
  <c r="Q1091" i="3"/>
  <c r="S1091" i="3"/>
  <c r="U1091" i="3"/>
  <c r="W1091" i="3"/>
  <c r="Y1091" i="3"/>
  <c r="AA1091" i="3"/>
  <c r="AC1091" i="3"/>
  <c r="AE1091" i="3"/>
  <c r="AG1091" i="3"/>
  <c r="AI1091" i="3"/>
  <c r="AK1091" i="3"/>
  <c r="AM1091" i="3"/>
  <c r="AO1091" i="3"/>
  <c r="AQ1091" i="3"/>
  <c r="AS1091" i="3"/>
  <c r="AU1091" i="3"/>
  <c r="AW1091" i="3"/>
  <c r="AY1091" i="3"/>
  <c r="BA1091" i="3"/>
  <c r="BC1091" i="3"/>
  <c r="BE1091" i="3"/>
  <c r="BG1091" i="3"/>
  <c r="BI1091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L1090" i="3"/>
  <c r="M1090" i="3"/>
  <c r="O1090" i="3"/>
  <c r="Q1090" i="3"/>
  <c r="S1090" i="3"/>
  <c r="U1090" i="3"/>
  <c r="W1090" i="3"/>
  <c r="Y1090" i="3"/>
  <c r="AA1090" i="3"/>
  <c r="AC1090" i="3"/>
  <c r="AE1090" i="3"/>
  <c r="AG1090" i="3"/>
  <c r="AI1090" i="3"/>
  <c r="AK1090" i="3"/>
  <c r="AM1090" i="3"/>
  <c r="AO1090" i="3"/>
  <c r="AQ1090" i="3"/>
  <c r="AS1090" i="3"/>
  <c r="AU1090" i="3"/>
  <c r="AW1090" i="3"/>
  <c r="AY1090" i="3"/>
  <c r="BA1090" i="3"/>
  <c r="BC1090" i="3"/>
  <c r="BE1090" i="3"/>
  <c r="BG1090" i="3"/>
  <c r="BI1090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L1089" i="3"/>
  <c r="M1089" i="3"/>
  <c r="O1089" i="3"/>
  <c r="Q1089" i="3"/>
  <c r="S1089" i="3"/>
  <c r="U1089" i="3"/>
  <c r="W1089" i="3"/>
  <c r="Y1089" i="3"/>
  <c r="AA1089" i="3"/>
  <c r="AC1089" i="3"/>
  <c r="AE1089" i="3"/>
  <c r="AG1089" i="3"/>
  <c r="AI1089" i="3"/>
  <c r="AK1089" i="3"/>
  <c r="AM1089" i="3"/>
  <c r="AO1089" i="3"/>
  <c r="AQ1089" i="3"/>
  <c r="AS1089" i="3"/>
  <c r="AU1089" i="3"/>
  <c r="AW1089" i="3"/>
  <c r="AY1089" i="3"/>
  <c r="BA1089" i="3"/>
  <c r="BC1089" i="3"/>
  <c r="BE1089" i="3"/>
  <c r="BG1089" i="3"/>
  <c r="BI1089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N1088" i="3"/>
  <c r="P1088" i="3"/>
  <c r="R1088" i="3"/>
  <c r="BL1088" i="3" s="1"/>
  <c r="T1088" i="3"/>
  <c r="BM1088" i="3" s="1"/>
  <c r="V1088" i="3"/>
  <c r="X1088" i="3"/>
  <c r="Z1088" i="3"/>
  <c r="AB1088" i="3"/>
  <c r="AD1088" i="3"/>
  <c r="AF1088" i="3"/>
  <c r="AH1088" i="3"/>
  <c r="AJ1088" i="3"/>
  <c r="M1088" i="3"/>
  <c r="Q1088" i="3"/>
  <c r="U1088" i="3"/>
  <c r="Y1088" i="3"/>
  <c r="AC1088" i="3"/>
  <c r="AG1088" i="3"/>
  <c r="AK1088" i="3"/>
  <c r="AM1088" i="3"/>
  <c r="AO1088" i="3"/>
  <c r="AQ1088" i="3"/>
  <c r="AS1088" i="3"/>
  <c r="AU1088" i="3"/>
  <c r="AW1088" i="3"/>
  <c r="AY1088" i="3"/>
  <c r="BA1088" i="3"/>
  <c r="BC1088" i="3"/>
  <c r="BE1088" i="3"/>
  <c r="BG1088" i="3"/>
  <c r="BI1088" i="3"/>
  <c r="N1087" i="3"/>
  <c r="P1087" i="3"/>
  <c r="R1087" i="3"/>
  <c r="T1087" i="3"/>
  <c r="BM1087" i="3" s="1"/>
  <c r="V1087" i="3"/>
  <c r="X1087" i="3"/>
  <c r="Z1087" i="3"/>
  <c r="AB1087" i="3"/>
  <c r="AD1087" i="3"/>
  <c r="AF1087" i="3"/>
  <c r="AH1087" i="3"/>
  <c r="AJ1087" i="3"/>
  <c r="AL1087" i="3"/>
  <c r="AN1087" i="3"/>
  <c r="AP1087" i="3"/>
  <c r="AR1087" i="3"/>
  <c r="AT1087" i="3"/>
  <c r="AV1087" i="3"/>
  <c r="AX1087" i="3"/>
  <c r="AZ1087" i="3"/>
  <c r="BB1087" i="3"/>
  <c r="BD1087" i="3"/>
  <c r="BF1087" i="3"/>
  <c r="BH1087" i="3"/>
  <c r="M1087" i="3"/>
  <c r="Q1087" i="3"/>
  <c r="U1087" i="3"/>
  <c r="BL1087" i="3" s="1"/>
  <c r="Y1087" i="3"/>
  <c r="AC1087" i="3"/>
  <c r="AG1087" i="3"/>
  <c r="AK1087" i="3"/>
  <c r="AO1087" i="3"/>
  <c r="AS1087" i="3"/>
  <c r="AW1087" i="3"/>
  <c r="BA1087" i="3"/>
  <c r="BE1087" i="3"/>
  <c r="BI1087" i="3"/>
  <c r="N1086" i="3"/>
  <c r="P1086" i="3"/>
  <c r="R1086" i="3"/>
  <c r="BL1086" i="3" s="1"/>
  <c r="T1086" i="3"/>
  <c r="BM1086" i="3" s="1"/>
  <c r="V1086" i="3"/>
  <c r="X1086" i="3"/>
  <c r="Z1086" i="3"/>
  <c r="AB1086" i="3"/>
  <c r="AD1086" i="3"/>
  <c r="AF1086" i="3"/>
  <c r="AH1086" i="3"/>
  <c r="AJ1086" i="3"/>
  <c r="AL1086" i="3"/>
  <c r="AN1086" i="3"/>
  <c r="AP1086" i="3"/>
  <c r="AR1086" i="3"/>
  <c r="AT1086" i="3"/>
  <c r="AV1086" i="3"/>
  <c r="AX1086" i="3"/>
  <c r="AZ1086" i="3"/>
  <c r="BB1086" i="3"/>
  <c r="BD1086" i="3"/>
  <c r="BF1086" i="3"/>
  <c r="BH1086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N1085" i="3"/>
  <c r="BJ1085" i="3" s="1"/>
  <c r="P1085" i="3"/>
  <c r="R1085" i="3"/>
  <c r="T1085" i="3"/>
  <c r="V1085" i="3"/>
  <c r="X1085" i="3"/>
  <c r="Z1085" i="3"/>
  <c r="AB1085" i="3"/>
  <c r="AD1085" i="3"/>
  <c r="AF1085" i="3"/>
  <c r="AH1085" i="3"/>
  <c r="AJ1085" i="3"/>
  <c r="AL1085" i="3"/>
  <c r="AN1085" i="3"/>
  <c r="AP1085" i="3"/>
  <c r="AR1085" i="3"/>
  <c r="AT1085" i="3"/>
  <c r="AV1085" i="3"/>
  <c r="AX1085" i="3"/>
  <c r="AZ1085" i="3"/>
  <c r="BB1085" i="3"/>
  <c r="BD1085" i="3"/>
  <c r="BF1085" i="3"/>
  <c r="BH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N1084" i="3"/>
  <c r="P1084" i="3"/>
  <c r="R1084" i="3"/>
  <c r="BL1084" i="3" s="1"/>
  <c r="T1084" i="3"/>
  <c r="BM1084" i="3" s="1"/>
  <c r="V1084" i="3"/>
  <c r="X1084" i="3"/>
  <c r="Z1084" i="3"/>
  <c r="AB1084" i="3"/>
  <c r="AD1084" i="3"/>
  <c r="AF1084" i="3"/>
  <c r="AH1084" i="3"/>
  <c r="AJ1084" i="3"/>
  <c r="AL1084" i="3"/>
  <c r="AN1084" i="3"/>
  <c r="AP1084" i="3"/>
  <c r="AR1084" i="3"/>
  <c r="AT1084" i="3"/>
  <c r="AV1084" i="3"/>
  <c r="AX1084" i="3"/>
  <c r="AZ1084" i="3"/>
  <c r="BB1084" i="3"/>
  <c r="BD1084" i="3"/>
  <c r="BF1084" i="3"/>
  <c r="BH1084" i="3"/>
  <c r="M1084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N1083" i="3"/>
  <c r="P1083" i="3"/>
  <c r="R1083" i="3"/>
  <c r="BL1083" i="3" s="1"/>
  <c r="T1083" i="3"/>
  <c r="BM1083" i="3" s="1"/>
  <c r="V1083" i="3"/>
  <c r="X1083" i="3"/>
  <c r="Z1083" i="3"/>
  <c r="AB1083" i="3"/>
  <c r="AD1083" i="3"/>
  <c r="AF1083" i="3"/>
  <c r="AH1083" i="3"/>
  <c r="AJ1083" i="3"/>
  <c r="AL1083" i="3"/>
  <c r="AN1083" i="3"/>
  <c r="AP1083" i="3"/>
  <c r="AR1083" i="3"/>
  <c r="AT1083" i="3"/>
  <c r="AV1083" i="3"/>
  <c r="AX1083" i="3"/>
  <c r="AZ1083" i="3"/>
  <c r="BB1083" i="3"/>
  <c r="BD1083" i="3"/>
  <c r="BF1083" i="3"/>
  <c r="BH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N1082" i="3"/>
  <c r="P1082" i="3"/>
  <c r="R1082" i="3"/>
  <c r="BL1082" i="3" s="1"/>
  <c r="T1082" i="3"/>
  <c r="BM1082" i="3" s="1"/>
  <c r="V1082" i="3"/>
  <c r="X1082" i="3"/>
  <c r="Z1082" i="3"/>
  <c r="AB1082" i="3"/>
  <c r="AD1082" i="3"/>
  <c r="AF1082" i="3"/>
  <c r="AH1082" i="3"/>
  <c r="AJ1082" i="3"/>
  <c r="AL1082" i="3"/>
  <c r="AN1082" i="3"/>
  <c r="AP1082" i="3"/>
  <c r="AR1082" i="3"/>
  <c r="AT1082" i="3"/>
  <c r="AV1082" i="3"/>
  <c r="AX1082" i="3"/>
  <c r="AZ1082" i="3"/>
  <c r="BB1082" i="3"/>
  <c r="BD1082" i="3"/>
  <c r="BF1082" i="3"/>
  <c r="BH1082" i="3"/>
  <c r="M1082" i="3"/>
  <c r="Q1082" i="3"/>
  <c r="U1082" i="3"/>
  <c r="Y1082" i="3"/>
  <c r="AC1082" i="3"/>
  <c r="AG1082" i="3"/>
  <c r="AK1082" i="3"/>
  <c r="AO1082" i="3"/>
  <c r="AS1082" i="3"/>
  <c r="AW1082" i="3"/>
  <c r="BA1082" i="3"/>
  <c r="BE1082" i="3"/>
  <c r="BI1082" i="3"/>
  <c r="N1081" i="3"/>
  <c r="P1081" i="3"/>
  <c r="R1081" i="3"/>
  <c r="BL1081" i="3" s="1"/>
  <c r="T1081" i="3"/>
  <c r="BM1081" i="3" s="1"/>
  <c r="V1081" i="3"/>
  <c r="X1081" i="3"/>
  <c r="Z1081" i="3"/>
  <c r="AB1081" i="3"/>
  <c r="AD1081" i="3"/>
  <c r="AF1081" i="3"/>
  <c r="AH1081" i="3"/>
  <c r="AJ1081" i="3"/>
  <c r="AL1081" i="3"/>
  <c r="AN1081" i="3"/>
  <c r="AP1081" i="3"/>
  <c r="AR1081" i="3"/>
  <c r="AT1081" i="3"/>
  <c r="AV1081" i="3"/>
  <c r="AX1081" i="3"/>
  <c r="AZ1081" i="3"/>
  <c r="BB1081" i="3"/>
  <c r="BD1081" i="3"/>
  <c r="BF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80" i="3"/>
  <c r="P1080" i="3"/>
  <c r="R1080" i="3"/>
  <c r="BL1080" i="3" s="1"/>
  <c r="T1080" i="3"/>
  <c r="BM1080" i="3" s="1"/>
  <c r="V1080" i="3"/>
  <c r="X1080" i="3"/>
  <c r="Z1080" i="3"/>
  <c r="AB1080" i="3"/>
  <c r="AD1080" i="3"/>
  <c r="AF1080" i="3"/>
  <c r="AH1080" i="3"/>
  <c r="AJ1080" i="3"/>
  <c r="AL1080" i="3"/>
  <c r="AN1080" i="3"/>
  <c r="AP1080" i="3"/>
  <c r="AR1080" i="3"/>
  <c r="AT1080" i="3"/>
  <c r="AV1080" i="3"/>
  <c r="AX1080" i="3"/>
  <c r="AZ1080" i="3"/>
  <c r="BB1080" i="3"/>
  <c r="BD1080" i="3"/>
  <c r="BF1080" i="3"/>
  <c r="BH1080" i="3"/>
  <c r="M1080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N1079" i="3"/>
  <c r="P1079" i="3"/>
  <c r="R1079" i="3"/>
  <c r="BL1079" i="3" s="1"/>
  <c r="T1079" i="3"/>
  <c r="BM1079" i="3" s="1"/>
  <c r="V1079" i="3"/>
  <c r="X1079" i="3"/>
  <c r="Z1079" i="3"/>
  <c r="AB1079" i="3"/>
  <c r="AD1079" i="3"/>
  <c r="AF1079" i="3"/>
  <c r="AH1079" i="3"/>
  <c r="AJ1079" i="3"/>
  <c r="AL1079" i="3"/>
  <c r="AN1079" i="3"/>
  <c r="AP1079" i="3"/>
  <c r="AR1079" i="3"/>
  <c r="AT1079" i="3"/>
  <c r="AV1079" i="3"/>
  <c r="AX1079" i="3"/>
  <c r="AZ1079" i="3"/>
  <c r="BB1079" i="3"/>
  <c r="BD1079" i="3"/>
  <c r="BF1079" i="3"/>
  <c r="BH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N1078" i="3"/>
  <c r="P1078" i="3"/>
  <c r="R1078" i="3"/>
  <c r="BL1078" i="3" s="1"/>
  <c r="T1078" i="3"/>
  <c r="BM1078" i="3" s="1"/>
  <c r="V1078" i="3"/>
  <c r="X1078" i="3"/>
  <c r="Z1078" i="3"/>
  <c r="AB1078" i="3"/>
  <c r="AD1078" i="3"/>
  <c r="AF1078" i="3"/>
  <c r="AH1078" i="3"/>
  <c r="AJ1078" i="3"/>
  <c r="AL1078" i="3"/>
  <c r="AN1078" i="3"/>
  <c r="AP1078" i="3"/>
  <c r="AR1078" i="3"/>
  <c r="AT1078" i="3"/>
  <c r="AV1078" i="3"/>
  <c r="AX1078" i="3"/>
  <c r="AZ1078" i="3"/>
  <c r="BB1078" i="3"/>
  <c r="BD1078" i="3"/>
  <c r="BF1078" i="3"/>
  <c r="BH1078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N1077" i="3"/>
  <c r="P1077" i="3"/>
  <c r="R1077" i="3"/>
  <c r="BL1077" i="3" s="1"/>
  <c r="T1077" i="3"/>
  <c r="BM1077" i="3" s="1"/>
  <c r="V1077" i="3"/>
  <c r="X1077" i="3"/>
  <c r="Z1077" i="3"/>
  <c r="AB1077" i="3"/>
  <c r="AD1077" i="3"/>
  <c r="AF1077" i="3"/>
  <c r="AH1077" i="3"/>
  <c r="AJ1077" i="3"/>
  <c r="AL1077" i="3"/>
  <c r="AN1077" i="3"/>
  <c r="AP1077" i="3"/>
  <c r="AR1077" i="3"/>
  <c r="AT1077" i="3"/>
  <c r="AV1077" i="3"/>
  <c r="AX1077" i="3"/>
  <c r="AZ1077" i="3"/>
  <c r="BB1077" i="3"/>
  <c r="BD1077" i="3"/>
  <c r="BF1077" i="3"/>
  <c r="BH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N1076" i="3"/>
  <c r="P1076" i="3"/>
  <c r="R1076" i="3"/>
  <c r="BL1076" i="3" s="1"/>
  <c r="T1076" i="3"/>
  <c r="BM1076" i="3" s="1"/>
  <c r="V1076" i="3"/>
  <c r="X1076" i="3"/>
  <c r="Z1076" i="3"/>
  <c r="AB1076" i="3"/>
  <c r="AD1076" i="3"/>
  <c r="AF1076" i="3"/>
  <c r="AH1076" i="3"/>
  <c r="AJ1076" i="3"/>
  <c r="AL1076" i="3"/>
  <c r="AN1076" i="3"/>
  <c r="AP1076" i="3"/>
  <c r="AR1076" i="3"/>
  <c r="AT1076" i="3"/>
  <c r="AV1076" i="3"/>
  <c r="AX1076" i="3"/>
  <c r="AZ1076" i="3"/>
  <c r="BB1076" i="3"/>
  <c r="BD1076" i="3"/>
  <c r="BF1076" i="3"/>
  <c r="BH1076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5" i="3"/>
  <c r="P1075" i="3"/>
  <c r="R1075" i="3"/>
  <c r="BL1075" i="3" s="1"/>
  <c r="T1075" i="3"/>
  <c r="BM1075" i="3" s="1"/>
  <c r="V1075" i="3"/>
  <c r="X1075" i="3"/>
  <c r="Z1075" i="3"/>
  <c r="AB1075" i="3"/>
  <c r="AD1075" i="3"/>
  <c r="AF1075" i="3"/>
  <c r="AH1075" i="3"/>
  <c r="AJ1075" i="3"/>
  <c r="AL1075" i="3"/>
  <c r="AN1075" i="3"/>
  <c r="AP1075" i="3"/>
  <c r="AR1075" i="3"/>
  <c r="AT1075" i="3"/>
  <c r="AV1075" i="3"/>
  <c r="AX1075" i="3"/>
  <c r="AZ1075" i="3"/>
  <c r="BB1075" i="3"/>
  <c r="BD1075" i="3"/>
  <c r="BF1075" i="3"/>
  <c r="BH1075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N1074" i="3"/>
  <c r="P1074" i="3"/>
  <c r="R1074" i="3"/>
  <c r="BL1074" i="3" s="1"/>
  <c r="T1074" i="3"/>
  <c r="BM1074" i="3" s="1"/>
  <c r="V1074" i="3"/>
  <c r="X1074" i="3"/>
  <c r="Z1074" i="3"/>
  <c r="AB1074" i="3"/>
  <c r="AD1074" i="3"/>
  <c r="AF1074" i="3"/>
  <c r="AH1074" i="3"/>
  <c r="AJ1074" i="3"/>
  <c r="AL1074" i="3"/>
  <c r="AN1074" i="3"/>
  <c r="AP1074" i="3"/>
  <c r="AR1074" i="3"/>
  <c r="AT1074" i="3"/>
  <c r="AV1074" i="3"/>
  <c r="AX1074" i="3"/>
  <c r="AZ1074" i="3"/>
  <c r="BB1074" i="3"/>
  <c r="BD1074" i="3"/>
  <c r="BF1074" i="3"/>
  <c r="BH1074" i="3"/>
  <c r="M1074" i="3"/>
  <c r="Q1074" i="3"/>
  <c r="U1074" i="3"/>
  <c r="Y1074" i="3"/>
  <c r="AC1074" i="3"/>
  <c r="AG1074" i="3"/>
  <c r="AK1074" i="3"/>
  <c r="AO1074" i="3"/>
  <c r="AS1074" i="3"/>
  <c r="AW1074" i="3"/>
  <c r="BA1074" i="3"/>
  <c r="BE1074" i="3"/>
  <c r="BI1074" i="3"/>
  <c r="N1073" i="3"/>
  <c r="BJ1073" i="3" s="1"/>
  <c r="P1073" i="3"/>
  <c r="R1073" i="3"/>
  <c r="T1073" i="3"/>
  <c r="V1073" i="3"/>
  <c r="X1073" i="3"/>
  <c r="Z1073" i="3"/>
  <c r="AB1073" i="3"/>
  <c r="AD1073" i="3"/>
  <c r="AF1073" i="3"/>
  <c r="AH1073" i="3"/>
  <c r="AJ1073" i="3"/>
  <c r="AL1073" i="3"/>
  <c r="AN1073" i="3"/>
  <c r="AP1073" i="3"/>
  <c r="AR1073" i="3"/>
  <c r="AT1073" i="3"/>
  <c r="AV1073" i="3"/>
  <c r="AX1073" i="3"/>
  <c r="AZ1073" i="3"/>
  <c r="BB1073" i="3"/>
  <c r="BD1073" i="3"/>
  <c r="BF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2" i="3"/>
  <c r="P1072" i="3"/>
  <c r="R1072" i="3"/>
  <c r="BL1072" i="3" s="1"/>
  <c r="T1072" i="3"/>
  <c r="BM1072" i="3" s="1"/>
  <c r="V1072" i="3"/>
  <c r="X1072" i="3"/>
  <c r="Z1072" i="3"/>
  <c r="AB1072" i="3"/>
  <c r="AD1072" i="3"/>
  <c r="AF1072" i="3"/>
  <c r="AH1072" i="3"/>
  <c r="AJ1072" i="3"/>
  <c r="AL1072" i="3"/>
  <c r="AN1072" i="3"/>
  <c r="AP1072" i="3"/>
  <c r="AR1072" i="3"/>
  <c r="AT1072" i="3"/>
  <c r="AV1072" i="3"/>
  <c r="AX1072" i="3"/>
  <c r="AZ1072" i="3"/>
  <c r="BB1072" i="3"/>
  <c r="BD1072" i="3"/>
  <c r="BF1072" i="3"/>
  <c r="BH1072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1" i="3"/>
  <c r="P1071" i="3"/>
  <c r="R1071" i="3"/>
  <c r="BL1071" i="3" s="1"/>
  <c r="T1071" i="3"/>
  <c r="BM1071" i="3" s="1"/>
  <c r="V1071" i="3"/>
  <c r="X1071" i="3"/>
  <c r="Z1071" i="3"/>
  <c r="AB1071" i="3"/>
  <c r="AD1071" i="3"/>
  <c r="AF1071" i="3"/>
  <c r="AH1071" i="3"/>
  <c r="AJ1071" i="3"/>
  <c r="AL1071" i="3"/>
  <c r="AN1071" i="3"/>
  <c r="AP1071" i="3"/>
  <c r="AR1071" i="3"/>
  <c r="AT1071" i="3"/>
  <c r="AV1071" i="3"/>
  <c r="AX1071" i="3"/>
  <c r="AZ1071" i="3"/>
  <c r="BB1071" i="3"/>
  <c r="BD1071" i="3"/>
  <c r="BF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N1070" i="3"/>
  <c r="P1070" i="3"/>
  <c r="R1070" i="3"/>
  <c r="BL1070" i="3" s="1"/>
  <c r="T1070" i="3"/>
  <c r="BM1070" i="3" s="1"/>
  <c r="V1070" i="3"/>
  <c r="X1070" i="3"/>
  <c r="Z1070" i="3"/>
  <c r="AB1070" i="3"/>
  <c r="AD1070" i="3"/>
  <c r="AF1070" i="3"/>
  <c r="AH1070" i="3"/>
  <c r="AJ1070" i="3"/>
  <c r="AL1070" i="3"/>
  <c r="AN1070" i="3"/>
  <c r="AP1070" i="3"/>
  <c r="AR1070" i="3"/>
  <c r="AT1070" i="3"/>
  <c r="AV1070" i="3"/>
  <c r="AX1070" i="3"/>
  <c r="AZ1070" i="3"/>
  <c r="BB1070" i="3"/>
  <c r="BD1070" i="3"/>
  <c r="BF1070" i="3"/>
  <c r="BH1070" i="3"/>
  <c r="M1070" i="3"/>
  <c r="Q1070" i="3"/>
  <c r="U1070" i="3"/>
  <c r="Y1070" i="3"/>
  <c r="AC1070" i="3"/>
  <c r="AG1070" i="3"/>
  <c r="AK1070" i="3"/>
  <c r="AO1070" i="3"/>
  <c r="AS1070" i="3"/>
  <c r="AW1070" i="3"/>
  <c r="BA1070" i="3"/>
  <c r="BE1070" i="3"/>
  <c r="BI1070" i="3"/>
  <c r="N1069" i="3"/>
  <c r="P1069" i="3"/>
  <c r="R1069" i="3"/>
  <c r="BL1069" i="3" s="1"/>
  <c r="T1069" i="3"/>
  <c r="BM1069" i="3" s="1"/>
  <c r="V1069" i="3"/>
  <c r="X1069" i="3"/>
  <c r="Z1069" i="3"/>
  <c r="AB1069" i="3"/>
  <c r="AD1069" i="3"/>
  <c r="AF1069" i="3"/>
  <c r="AH1069" i="3"/>
  <c r="AJ1069" i="3"/>
  <c r="AL1069" i="3"/>
  <c r="AN1069" i="3"/>
  <c r="AP1069" i="3"/>
  <c r="AR1069" i="3"/>
  <c r="AT1069" i="3"/>
  <c r="AV1069" i="3"/>
  <c r="AX1069" i="3"/>
  <c r="AZ1069" i="3"/>
  <c r="BB1069" i="3"/>
  <c r="BD1069" i="3"/>
  <c r="BF1069" i="3"/>
  <c r="BH1069" i="3"/>
  <c r="M1069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N1068" i="3"/>
  <c r="BJ1068" i="3" s="1"/>
  <c r="P1068" i="3"/>
  <c r="R1068" i="3"/>
  <c r="T1068" i="3"/>
  <c r="V1068" i="3"/>
  <c r="X1068" i="3"/>
  <c r="Z1068" i="3"/>
  <c r="AB1068" i="3"/>
  <c r="AD1068" i="3"/>
  <c r="AF1068" i="3"/>
  <c r="AH1068" i="3"/>
  <c r="AJ1068" i="3"/>
  <c r="AL1068" i="3"/>
  <c r="AN1068" i="3"/>
  <c r="AP1068" i="3"/>
  <c r="AR1068" i="3"/>
  <c r="AT1068" i="3"/>
  <c r="AV1068" i="3"/>
  <c r="AX1068" i="3"/>
  <c r="AZ1068" i="3"/>
  <c r="BB1068" i="3"/>
  <c r="BD1068" i="3"/>
  <c r="BF1068" i="3"/>
  <c r="BH1068" i="3"/>
  <c r="M1068" i="3"/>
  <c r="Q1068" i="3"/>
  <c r="U1068" i="3"/>
  <c r="Y1068" i="3"/>
  <c r="AC1068" i="3"/>
  <c r="AG1068" i="3"/>
  <c r="AK1068" i="3"/>
  <c r="AO1068" i="3"/>
  <c r="AS1068" i="3"/>
  <c r="AW1068" i="3"/>
  <c r="BA1068" i="3"/>
  <c r="BE1068" i="3"/>
  <c r="BI1068" i="3"/>
  <c r="N1067" i="3"/>
  <c r="BJ1067" i="3" s="1"/>
  <c r="P1067" i="3"/>
  <c r="R1067" i="3"/>
  <c r="T1067" i="3"/>
  <c r="V1067" i="3"/>
  <c r="X1067" i="3"/>
  <c r="Z1067" i="3"/>
  <c r="AB1067" i="3"/>
  <c r="AD1067" i="3"/>
  <c r="AF1067" i="3"/>
  <c r="AH1067" i="3"/>
  <c r="AJ1067" i="3"/>
  <c r="AL1067" i="3"/>
  <c r="AN1067" i="3"/>
  <c r="AP1067" i="3"/>
  <c r="AR1067" i="3"/>
  <c r="AT1067" i="3"/>
  <c r="AV1067" i="3"/>
  <c r="AX1067" i="3"/>
  <c r="AZ1067" i="3"/>
  <c r="BB1067" i="3"/>
  <c r="BD1067" i="3"/>
  <c r="BF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6" i="3"/>
  <c r="P1066" i="3"/>
  <c r="R1066" i="3"/>
  <c r="BL1066" i="3" s="1"/>
  <c r="T1066" i="3"/>
  <c r="BM1066" i="3" s="1"/>
  <c r="V1066" i="3"/>
  <c r="X1066" i="3"/>
  <c r="Z1066" i="3"/>
  <c r="AB1066" i="3"/>
  <c r="AD1066" i="3"/>
  <c r="AF1066" i="3"/>
  <c r="AH1066" i="3"/>
  <c r="AJ1066" i="3"/>
  <c r="AL1066" i="3"/>
  <c r="AN1066" i="3"/>
  <c r="AP1066" i="3"/>
  <c r="AR1066" i="3"/>
  <c r="AT1066" i="3"/>
  <c r="AV1066" i="3"/>
  <c r="AX1066" i="3"/>
  <c r="AZ1066" i="3"/>
  <c r="BB1066" i="3"/>
  <c r="BD1066" i="3"/>
  <c r="BF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5" i="3"/>
  <c r="P1065" i="3"/>
  <c r="R1065" i="3"/>
  <c r="T1065" i="3"/>
  <c r="BM1065" i="3" s="1"/>
  <c r="V1065" i="3"/>
  <c r="X1065" i="3"/>
  <c r="Z1065" i="3"/>
  <c r="AB1065" i="3"/>
  <c r="AD1065" i="3"/>
  <c r="AF1065" i="3"/>
  <c r="AH1065" i="3"/>
  <c r="AJ1065" i="3"/>
  <c r="AL1065" i="3"/>
  <c r="AN1065" i="3"/>
  <c r="AP1065" i="3"/>
  <c r="AR1065" i="3"/>
  <c r="AT1065" i="3"/>
  <c r="AV1065" i="3"/>
  <c r="AX1065" i="3"/>
  <c r="AZ1065" i="3"/>
  <c r="BB1065" i="3"/>
  <c r="BD1065" i="3"/>
  <c r="BF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BL1065" i="3"/>
  <c r="BN1062" i="3"/>
  <c r="BK1062" i="3"/>
  <c r="BN1058" i="3"/>
  <c r="BK1058" i="3"/>
  <c r="BN1054" i="3"/>
  <c r="BK1054" i="3"/>
  <c r="N1064" i="3"/>
  <c r="P1064" i="3"/>
  <c r="BK1064" i="3" s="1"/>
  <c r="R1064" i="3"/>
  <c r="T1064" i="3"/>
  <c r="V1064" i="3"/>
  <c r="X1064" i="3"/>
  <c r="Z1064" i="3"/>
  <c r="AB1064" i="3"/>
  <c r="AD1064" i="3"/>
  <c r="AF1064" i="3"/>
  <c r="AH1064" i="3"/>
  <c r="AJ1064" i="3"/>
  <c r="AL1064" i="3"/>
  <c r="AN1064" i="3"/>
  <c r="AP1064" i="3"/>
  <c r="AR1064" i="3"/>
  <c r="AT1064" i="3"/>
  <c r="AV1064" i="3"/>
  <c r="AX1064" i="3"/>
  <c r="AZ1064" i="3"/>
  <c r="N1063" i="3"/>
  <c r="P1063" i="3"/>
  <c r="BK1063" i="3" s="1"/>
  <c r="R1063" i="3"/>
  <c r="BL1063" i="3" s="1"/>
  <c r="T1063" i="3"/>
  <c r="V1063" i="3"/>
  <c r="X1063" i="3"/>
  <c r="Z1063" i="3"/>
  <c r="AB1063" i="3"/>
  <c r="AD1063" i="3"/>
  <c r="AF1063" i="3"/>
  <c r="AH1063" i="3"/>
  <c r="AJ1063" i="3"/>
  <c r="AL1063" i="3"/>
  <c r="AN1063" i="3"/>
  <c r="AP1063" i="3"/>
  <c r="AR1063" i="3"/>
  <c r="AT1063" i="3"/>
  <c r="AV1063" i="3"/>
  <c r="AX1063" i="3"/>
  <c r="AZ1063" i="3"/>
  <c r="BB1063" i="3"/>
  <c r="BD1063" i="3"/>
  <c r="BF1063" i="3"/>
  <c r="BH1063" i="3"/>
  <c r="N1062" i="3"/>
  <c r="BJ1062" i="3" s="1"/>
  <c r="P1062" i="3"/>
  <c r="R1062" i="3"/>
  <c r="T1062" i="3"/>
  <c r="V1062" i="3"/>
  <c r="X1062" i="3"/>
  <c r="Z1062" i="3"/>
  <c r="AB1062" i="3"/>
  <c r="AD1062" i="3"/>
  <c r="AF1062" i="3"/>
  <c r="AH1062" i="3"/>
  <c r="AJ1062" i="3"/>
  <c r="AL1062" i="3"/>
  <c r="AN1062" i="3"/>
  <c r="AP1062" i="3"/>
  <c r="AR1062" i="3"/>
  <c r="AT1062" i="3"/>
  <c r="AV1062" i="3"/>
  <c r="AX1062" i="3"/>
  <c r="AZ1062" i="3"/>
  <c r="BB1062" i="3"/>
  <c r="BD1062" i="3"/>
  <c r="BF1062" i="3"/>
  <c r="BH1062" i="3"/>
  <c r="N1061" i="3"/>
  <c r="P1061" i="3"/>
  <c r="BK1061" i="3" s="1"/>
  <c r="R1061" i="3"/>
  <c r="T1061" i="3"/>
  <c r="V1061" i="3"/>
  <c r="X1061" i="3"/>
  <c r="Z1061" i="3"/>
  <c r="AB1061" i="3"/>
  <c r="BL1061" i="3" s="1"/>
  <c r="AD1061" i="3"/>
  <c r="AF1061" i="3"/>
  <c r="AH1061" i="3"/>
  <c r="AJ1061" i="3"/>
  <c r="AL1061" i="3"/>
  <c r="AN1061" i="3"/>
  <c r="AP1061" i="3"/>
  <c r="AR1061" i="3"/>
  <c r="AT1061" i="3"/>
  <c r="AV1061" i="3"/>
  <c r="AX1061" i="3"/>
  <c r="AZ1061" i="3"/>
  <c r="BB1061" i="3"/>
  <c r="BD1061" i="3"/>
  <c r="BF1061" i="3"/>
  <c r="BH1061" i="3"/>
  <c r="N1060" i="3"/>
  <c r="P1060" i="3"/>
  <c r="BK1060" i="3" s="1"/>
  <c r="R1060" i="3"/>
  <c r="BL1060" i="3" s="1"/>
  <c r="T1060" i="3"/>
  <c r="V1060" i="3"/>
  <c r="X1060" i="3"/>
  <c r="Z1060" i="3"/>
  <c r="AB1060" i="3"/>
  <c r="AD1060" i="3"/>
  <c r="AF1060" i="3"/>
  <c r="AH1060" i="3"/>
  <c r="AJ1060" i="3"/>
  <c r="AL1060" i="3"/>
  <c r="AN1060" i="3"/>
  <c r="AP1060" i="3"/>
  <c r="AR1060" i="3"/>
  <c r="AT1060" i="3"/>
  <c r="AV1060" i="3"/>
  <c r="AX1060" i="3"/>
  <c r="AZ1060" i="3"/>
  <c r="BB1060" i="3"/>
  <c r="BD1060" i="3"/>
  <c r="BF1060" i="3"/>
  <c r="BH1060" i="3"/>
  <c r="N1059" i="3"/>
  <c r="BN1059" i="3" s="1"/>
  <c r="P1059" i="3"/>
  <c r="BK1059" i="3" s="1"/>
  <c r="R1059" i="3"/>
  <c r="T1059" i="3"/>
  <c r="V1059" i="3"/>
  <c r="X1059" i="3"/>
  <c r="Z1059" i="3"/>
  <c r="AB1059" i="3"/>
  <c r="BL1059" i="3" s="1"/>
  <c r="AD1059" i="3"/>
  <c r="AF1059" i="3"/>
  <c r="AH1059" i="3"/>
  <c r="AJ1059" i="3"/>
  <c r="AL1059" i="3"/>
  <c r="AN1059" i="3"/>
  <c r="AP1059" i="3"/>
  <c r="AR1059" i="3"/>
  <c r="AT1059" i="3"/>
  <c r="AV1059" i="3"/>
  <c r="AX1059" i="3"/>
  <c r="AZ1059" i="3"/>
  <c r="BB1059" i="3"/>
  <c r="BD1059" i="3"/>
  <c r="BF1059" i="3"/>
  <c r="BH1059" i="3"/>
  <c r="N1058" i="3"/>
  <c r="BJ1058" i="3" s="1"/>
  <c r="P1058" i="3"/>
  <c r="R1058" i="3"/>
  <c r="T1058" i="3"/>
  <c r="V1058" i="3"/>
  <c r="X1058" i="3"/>
  <c r="Z1058" i="3"/>
  <c r="AB1058" i="3"/>
  <c r="AD1058" i="3"/>
  <c r="AF1058" i="3"/>
  <c r="AH1058" i="3"/>
  <c r="AJ1058" i="3"/>
  <c r="AL1058" i="3"/>
  <c r="AN1058" i="3"/>
  <c r="AP1058" i="3"/>
  <c r="AR1058" i="3"/>
  <c r="AT1058" i="3"/>
  <c r="AV1058" i="3"/>
  <c r="AX1058" i="3"/>
  <c r="AZ1058" i="3"/>
  <c r="BB1058" i="3"/>
  <c r="BD1058" i="3"/>
  <c r="BF1058" i="3"/>
  <c r="BH1058" i="3"/>
  <c r="N1057" i="3"/>
  <c r="P1057" i="3"/>
  <c r="BK1057" i="3" s="1"/>
  <c r="R1057" i="3"/>
  <c r="BL1057" i="3" s="1"/>
  <c r="T1057" i="3"/>
  <c r="V1057" i="3"/>
  <c r="X1057" i="3"/>
  <c r="Z1057" i="3"/>
  <c r="AB1057" i="3"/>
  <c r="AD1057" i="3"/>
  <c r="AF1057" i="3"/>
  <c r="AH1057" i="3"/>
  <c r="AJ1057" i="3"/>
  <c r="AL1057" i="3"/>
  <c r="AN1057" i="3"/>
  <c r="AP1057" i="3"/>
  <c r="AR1057" i="3"/>
  <c r="AT1057" i="3"/>
  <c r="AV1057" i="3"/>
  <c r="AX1057" i="3"/>
  <c r="AZ1057" i="3"/>
  <c r="BB1057" i="3"/>
  <c r="BD1057" i="3"/>
  <c r="BF1057" i="3"/>
  <c r="BH1057" i="3"/>
  <c r="N1056" i="3"/>
  <c r="P1056" i="3"/>
  <c r="BK1056" i="3" s="1"/>
  <c r="R1056" i="3"/>
  <c r="T1056" i="3"/>
  <c r="V1056" i="3"/>
  <c r="X1056" i="3"/>
  <c r="Z1056" i="3"/>
  <c r="AB1056" i="3"/>
  <c r="BL1056" i="3" s="1"/>
  <c r="AD1056" i="3"/>
  <c r="AF1056" i="3"/>
  <c r="AH1056" i="3"/>
  <c r="AJ1056" i="3"/>
  <c r="AL1056" i="3"/>
  <c r="AN1056" i="3"/>
  <c r="AP1056" i="3"/>
  <c r="AR1056" i="3"/>
  <c r="AT1056" i="3"/>
  <c r="AV1056" i="3"/>
  <c r="AX1056" i="3"/>
  <c r="AZ1056" i="3"/>
  <c r="BB1056" i="3"/>
  <c r="BD1056" i="3"/>
  <c r="BF1056" i="3"/>
  <c r="BH1056" i="3"/>
  <c r="N1055" i="3"/>
  <c r="P1055" i="3"/>
  <c r="BK1055" i="3" s="1"/>
  <c r="R1055" i="3"/>
  <c r="BL1055" i="3" s="1"/>
  <c r="T1055" i="3"/>
  <c r="V1055" i="3"/>
  <c r="X1055" i="3"/>
  <c r="Z1055" i="3"/>
  <c r="AB1055" i="3"/>
  <c r="AD1055" i="3"/>
  <c r="AF1055" i="3"/>
  <c r="AH1055" i="3"/>
  <c r="AJ1055" i="3"/>
  <c r="AL1055" i="3"/>
  <c r="AN1055" i="3"/>
  <c r="AP1055" i="3"/>
  <c r="AR1055" i="3"/>
  <c r="AT1055" i="3"/>
  <c r="AV1055" i="3"/>
  <c r="AX1055" i="3"/>
  <c r="AZ1055" i="3"/>
  <c r="BB1055" i="3"/>
  <c r="BD1055" i="3"/>
  <c r="BF1055" i="3"/>
  <c r="BH1055" i="3"/>
  <c r="N1054" i="3"/>
  <c r="BJ1054" i="3" s="1"/>
  <c r="P1054" i="3"/>
  <c r="R1054" i="3"/>
  <c r="T1054" i="3"/>
  <c r="V1054" i="3"/>
  <c r="X1054" i="3"/>
  <c r="Z1054" i="3"/>
  <c r="AB1054" i="3"/>
  <c r="AD1054" i="3"/>
  <c r="AF1054" i="3"/>
  <c r="AH1054" i="3"/>
  <c r="AJ1054" i="3"/>
  <c r="AL1054" i="3"/>
  <c r="AN1054" i="3"/>
  <c r="AP1054" i="3"/>
  <c r="AR1054" i="3"/>
  <c r="AT1054" i="3"/>
  <c r="AV1054" i="3"/>
  <c r="AX1054" i="3"/>
  <c r="AZ1054" i="3"/>
  <c r="BB1054" i="3"/>
  <c r="BD1054" i="3"/>
  <c r="BF1054" i="3"/>
  <c r="BH1054" i="3"/>
  <c r="N1053" i="3"/>
  <c r="P1053" i="3"/>
  <c r="R1053" i="3"/>
  <c r="BL1053" i="3" s="1"/>
  <c r="T1053" i="3"/>
  <c r="V1053" i="3"/>
  <c r="X1053" i="3"/>
  <c r="Z1053" i="3"/>
  <c r="AB1053" i="3"/>
  <c r="AD1053" i="3"/>
  <c r="AF1053" i="3"/>
  <c r="AH1053" i="3"/>
  <c r="M1053" i="3"/>
  <c r="Q1053" i="3"/>
  <c r="U1053" i="3"/>
  <c r="Y1053" i="3"/>
  <c r="AC1053" i="3"/>
  <c r="AG1053" i="3"/>
  <c r="AJ1053" i="3"/>
  <c r="AL1053" i="3"/>
  <c r="AN1053" i="3"/>
  <c r="AP1053" i="3"/>
  <c r="AR1053" i="3"/>
  <c r="AT1053" i="3"/>
  <c r="AV1053" i="3"/>
  <c r="AX1053" i="3"/>
  <c r="AZ1053" i="3"/>
  <c r="BB1053" i="3"/>
  <c r="BD1053" i="3"/>
  <c r="BF1053" i="3"/>
  <c r="BH1053" i="3"/>
  <c r="N1052" i="3"/>
  <c r="BJ1052" i="3" s="1"/>
  <c r="P1052" i="3"/>
  <c r="R1052" i="3"/>
  <c r="T1052" i="3"/>
  <c r="V1052" i="3"/>
  <c r="X1052" i="3"/>
  <c r="Z1052" i="3"/>
  <c r="AB1052" i="3"/>
  <c r="AD1052" i="3"/>
  <c r="AF1052" i="3"/>
  <c r="AH1052" i="3"/>
  <c r="AJ1052" i="3"/>
  <c r="AL1052" i="3"/>
  <c r="AN1052" i="3"/>
  <c r="AP1052" i="3"/>
  <c r="AR1052" i="3"/>
  <c r="AT1052" i="3"/>
  <c r="AV1052" i="3"/>
  <c r="AX1052" i="3"/>
  <c r="AZ1052" i="3"/>
  <c r="BB1052" i="3"/>
  <c r="BD1052" i="3"/>
  <c r="BF1052" i="3"/>
  <c r="BH1052" i="3"/>
  <c r="M1052" i="3"/>
  <c r="Q1052" i="3"/>
  <c r="U1052" i="3"/>
  <c r="Y1052" i="3"/>
  <c r="AC1052" i="3"/>
  <c r="AG1052" i="3"/>
  <c r="AK1052" i="3"/>
  <c r="AO1052" i="3"/>
  <c r="AS1052" i="3"/>
  <c r="AW1052" i="3"/>
  <c r="BA1052" i="3"/>
  <c r="BE1052" i="3"/>
  <c r="BI1052" i="3"/>
  <c r="N1051" i="3"/>
  <c r="P1051" i="3"/>
  <c r="R1051" i="3"/>
  <c r="BL1051" i="3" s="1"/>
  <c r="T1051" i="3"/>
  <c r="BM1051" i="3" s="1"/>
  <c r="V1051" i="3"/>
  <c r="X1051" i="3"/>
  <c r="Z1051" i="3"/>
  <c r="AB1051" i="3"/>
  <c r="AD1051" i="3"/>
  <c r="AF1051" i="3"/>
  <c r="AH1051" i="3"/>
  <c r="AJ1051" i="3"/>
  <c r="AL1051" i="3"/>
  <c r="AN1051" i="3"/>
  <c r="AP1051" i="3"/>
  <c r="AR1051" i="3"/>
  <c r="AT1051" i="3"/>
  <c r="AV1051" i="3"/>
  <c r="AX1051" i="3"/>
  <c r="AZ1051" i="3"/>
  <c r="BB1051" i="3"/>
  <c r="BD1051" i="3"/>
  <c r="BF1051" i="3"/>
  <c r="BH1051" i="3"/>
  <c r="N1050" i="3"/>
  <c r="R1050" i="3"/>
  <c r="V1050" i="3"/>
  <c r="Z1050" i="3"/>
  <c r="AD1050" i="3"/>
  <c r="AH1050" i="3"/>
  <c r="AL1050" i="3"/>
  <c r="AP1050" i="3"/>
  <c r="AT1050" i="3"/>
  <c r="AX1050" i="3"/>
  <c r="BB1050" i="3"/>
  <c r="BF1050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N1046" i="3"/>
  <c r="R1046" i="3"/>
  <c r="V1046" i="3"/>
  <c r="Z1046" i="3"/>
  <c r="AD1046" i="3"/>
  <c r="AH1046" i="3"/>
  <c r="AL1046" i="3"/>
  <c r="AP1046" i="3"/>
  <c r="AT1046" i="3"/>
  <c r="AX1046" i="3"/>
  <c r="BB1046" i="3"/>
  <c r="BF1046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M1050" i="3"/>
  <c r="O1050" i="3"/>
  <c r="Q1050" i="3"/>
  <c r="S1050" i="3"/>
  <c r="U1050" i="3"/>
  <c r="W1050" i="3"/>
  <c r="Y1050" i="3"/>
  <c r="AA1050" i="3"/>
  <c r="AC1050" i="3"/>
  <c r="AE1050" i="3"/>
  <c r="AG1050" i="3"/>
  <c r="AI1050" i="3"/>
  <c r="AK1050" i="3"/>
  <c r="AM1050" i="3"/>
  <c r="AO1050" i="3"/>
  <c r="AQ1050" i="3"/>
  <c r="AS1050" i="3"/>
  <c r="AU1050" i="3"/>
  <c r="AW1050" i="3"/>
  <c r="AY1050" i="3"/>
  <c r="BA1050" i="3"/>
  <c r="BC1050" i="3"/>
  <c r="BE1050" i="3"/>
  <c r="BG1050" i="3"/>
  <c r="BI1050" i="3"/>
  <c r="M1049" i="3"/>
  <c r="O1049" i="3"/>
  <c r="Q1049" i="3"/>
  <c r="S1049" i="3"/>
  <c r="U1049" i="3"/>
  <c r="W1049" i="3"/>
  <c r="Y1049" i="3"/>
  <c r="AA1049" i="3"/>
  <c r="AC1049" i="3"/>
  <c r="AE1049" i="3"/>
  <c r="AG1049" i="3"/>
  <c r="AI1049" i="3"/>
  <c r="AK1049" i="3"/>
  <c r="AM1049" i="3"/>
  <c r="AO1049" i="3"/>
  <c r="AQ1049" i="3"/>
  <c r="AS1049" i="3"/>
  <c r="AU1049" i="3"/>
  <c r="AW1049" i="3"/>
  <c r="AY1049" i="3"/>
  <c r="BA1049" i="3"/>
  <c r="BC1049" i="3"/>
  <c r="BE1049" i="3"/>
  <c r="BG1049" i="3"/>
  <c r="BI1049" i="3"/>
  <c r="M1048" i="3"/>
  <c r="O1048" i="3"/>
  <c r="Q1048" i="3"/>
  <c r="S1048" i="3"/>
  <c r="U1048" i="3"/>
  <c r="W1048" i="3"/>
  <c r="Y1048" i="3"/>
  <c r="AA1048" i="3"/>
  <c r="AC1048" i="3"/>
  <c r="AE1048" i="3"/>
  <c r="AG1048" i="3"/>
  <c r="AI1048" i="3"/>
  <c r="AK1048" i="3"/>
  <c r="AM1048" i="3"/>
  <c r="AO1048" i="3"/>
  <c r="AQ1048" i="3"/>
  <c r="AS1048" i="3"/>
  <c r="AU1048" i="3"/>
  <c r="AW1048" i="3"/>
  <c r="AY1048" i="3"/>
  <c r="BA1048" i="3"/>
  <c r="BC1048" i="3"/>
  <c r="BE1048" i="3"/>
  <c r="BG1048" i="3"/>
  <c r="BI1048" i="3"/>
  <c r="M1047" i="3"/>
  <c r="O1047" i="3"/>
  <c r="Q1047" i="3"/>
  <c r="S1047" i="3"/>
  <c r="U1047" i="3"/>
  <c r="W1047" i="3"/>
  <c r="Y1047" i="3"/>
  <c r="AA1047" i="3"/>
  <c r="AC1047" i="3"/>
  <c r="AE1047" i="3"/>
  <c r="AG1047" i="3"/>
  <c r="AI1047" i="3"/>
  <c r="AK1047" i="3"/>
  <c r="AM1047" i="3"/>
  <c r="AO1047" i="3"/>
  <c r="AQ1047" i="3"/>
  <c r="AS1047" i="3"/>
  <c r="AU1047" i="3"/>
  <c r="AW1047" i="3"/>
  <c r="AY1047" i="3"/>
  <c r="BA1047" i="3"/>
  <c r="BC1047" i="3"/>
  <c r="BE1047" i="3"/>
  <c r="BG1047" i="3"/>
  <c r="BI1047" i="3"/>
  <c r="M1046" i="3"/>
  <c r="O1046" i="3"/>
  <c r="Q1046" i="3"/>
  <c r="S1046" i="3"/>
  <c r="U1046" i="3"/>
  <c r="W1046" i="3"/>
  <c r="Y1046" i="3"/>
  <c r="AA1046" i="3"/>
  <c r="AC1046" i="3"/>
  <c r="AE1046" i="3"/>
  <c r="AG1046" i="3"/>
  <c r="AI1046" i="3"/>
  <c r="AK1046" i="3"/>
  <c r="AM1046" i="3"/>
  <c r="AO1046" i="3"/>
  <c r="AQ1046" i="3"/>
  <c r="AS1046" i="3"/>
  <c r="AU1046" i="3"/>
  <c r="AW1046" i="3"/>
  <c r="AY1046" i="3"/>
  <c r="BA1046" i="3"/>
  <c r="BC1046" i="3"/>
  <c r="BE1046" i="3"/>
  <c r="BG1046" i="3"/>
  <c r="BI1046" i="3"/>
  <c r="M1045" i="3"/>
  <c r="O1045" i="3"/>
  <c r="Q1045" i="3"/>
  <c r="S1045" i="3"/>
  <c r="U1045" i="3"/>
  <c r="W1045" i="3"/>
  <c r="Y1045" i="3"/>
  <c r="AA1045" i="3"/>
  <c r="AC1045" i="3"/>
  <c r="AE1045" i="3"/>
  <c r="AG1045" i="3"/>
  <c r="AI1045" i="3"/>
  <c r="AK1045" i="3"/>
  <c r="AM1045" i="3"/>
  <c r="AO1045" i="3"/>
  <c r="AQ1045" i="3"/>
  <c r="AS1045" i="3"/>
  <c r="AU1045" i="3"/>
  <c r="AW1045" i="3"/>
  <c r="AY1045" i="3"/>
  <c r="BA1045" i="3"/>
  <c r="BC1045" i="3"/>
  <c r="BE1045" i="3"/>
  <c r="BG1045" i="3"/>
  <c r="BI1045" i="3"/>
  <c r="BF1044" i="3"/>
  <c r="BB1044" i="3"/>
  <c r="AX1044" i="3"/>
  <c r="AT1044" i="3"/>
  <c r="AP1044" i="3"/>
  <c r="AL1044" i="3"/>
  <c r="AH1044" i="3"/>
  <c r="AD1044" i="3"/>
  <c r="Z1044" i="3"/>
  <c r="V1044" i="3"/>
  <c r="R1044" i="3"/>
  <c r="M1044" i="3"/>
  <c r="O1044" i="3"/>
  <c r="BL1044" i="3" s="1"/>
  <c r="Q1044" i="3"/>
  <c r="S1044" i="3"/>
  <c r="BM1044" i="3" s="1"/>
  <c r="U1044" i="3"/>
  <c r="W1044" i="3"/>
  <c r="Y1044" i="3"/>
  <c r="AA1044" i="3"/>
  <c r="AC1044" i="3"/>
  <c r="AE1044" i="3"/>
  <c r="AG1044" i="3"/>
  <c r="AI1044" i="3"/>
  <c r="AK1044" i="3"/>
  <c r="AM1044" i="3"/>
  <c r="AO1044" i="3"/>
  <c r="AQ1044" i="3"/>
  <c r="AS1044" i="3"/>
  <c r="AU1044" i="3"/>
  <c r="AW1044" i="3"/>
  <c r="AY1044" i="3"/>
  <c r="BA1044" i="3"/>
  <c r="BC1044" i="3"/>
  <c r="BE1044" i="3"/>
  <c r="BG1044" i="3"/>
  <c r="BI1044" i="3"/>
  <c r="M1043" i="3"/>
  <c r="O1043" i="3"/>
  <c r="BL1043" i="3" s="1"/>
  <c r="Q1043" i="3"/>
  <c r="S1043" i="3"/>
  <c r="BM1043" i="3" s="1"/>
  <c r="U1043" i="3"/>
  <c r="W1043" i="3"/>
  <c r="Y1043" i="3"/>
  <c r="AA1043" i="3"/>
  <c r="AC1043" i="3"/>
  <c r="AE1043" i="3"/>
  <c r="AG1043" i="3"/>
  <c r="AI1043" i="3"/>
  <c r="AK1043" i="3"/>
  <c r="AM1043" i="3"/>
  <c r="AO1043" i="3"/>
  <c r="AQ1043" i="3"/>
  <c r="AS1043" i="3"/>
  <c r="AU1043" i="3"/>
  <c r="AW1043" i="3"/>
  <c r="AY1043" i="3"/>
  <c r="BA1043" i="3"/>
  <c r="BC1043" i="3"/>
  <c r="BE1043" i="3"/>
  <c r="BG1043" i="3"/>
  <c r="BI1043" i="3"/>
  <c r="N1043" i="3"/>
  <c r="BJ1043" i="3" s="1"/>
  <c r="P1043" i="3"/>
  <c r="R1043" i="3"/>
  <c r="T1043" i="3"/>
  <c r="V1043" i="3"/>
  <c r="X1043" i="3"/>
  <c r="Z1043" i="3"/>
  <c r="AB1043" i="3"/>
  <c r="AD1043" i="3"/>
  <c r="AF1043" i="3"/>
  <c r="AH1043" i="3"/>
  <c r="AJ1043" i="3"/>
  <c r="AL1043" i="3"/>
  <c r="AN1043" i="3"/>
  <c r="M1042" i="3"/>
  <c r="O1042" i="3"/>
  <c r="Q1042" i="3"/>
  <c r="S1042" i="3"/>
  <c r="U1042" i="3"/>
  <c r="W1042" i="3"/>
  <c r="Y1042" i="3"/>
  <c r="AA1042" i="3"/>
  <c r="AC1042" i="3"/>
  <c r="AE1042" i="3"/>
  <c r="AG1042" i="3"/>
  <c r="AI1042" i="3"/>
  <c r="AK1042" i="3"/>
  <c r="AM1042" i="3"/>
  <c r="AO1042" i="3"/>
  <c r="AQ1042" i="3"/>
  <c r="AS1042" i="3"/>
  <c r="AU1042" i="3"/>
  <c r="AW1042" i="3"/>
  <c r="AY1042" i="3"/>
  <c r="BA1042" i="3"/>
  <c r="BC1042" i="3"/>
  <c r="BE1042" i="3"/>
  <c r="BG1042" i="3"/>
  <c r="BI1042" i="3"/>
  <c r="N1042" i="3"/>
  <c r="P1042" i="3"/>
  <c r="R1042" i="3"/>
  <c r="T1042" i="3"/>
  <c r="V1042" i="3"/>
  <c r="X1042" i="3"/>
  <c r="Z1042" i="3"/>
  <c r="AB1042" i="3"/>
  <c r="AD1042" i="3"/>
  <c r="AF1042" i="3"/>
  <c r="AH1042" i="3"/>
  <c r="AJ1042" i="3"/>
  <c r="AL1042" i="3"/>
  <c r="AN1042" i="3"/>
  <c r="AP1042" i="3"/>
  <c r="AR1042" i="3"/>
  <c r="AT1042" i="3"/>
  <c r="AV1042" i="3"/>
  <c r="AX1042" i="3"/>
  <c r="AZ1042" i="3"/>
  <c r="BB1042" i="3"/>
  <c r="BD1042" i="3"/>
  <c r="BF1042" i="3"/>
  <c r="BH1042" i="3"/>
  <c r="L1027" i="3"/>
  <c r="M1027" i="3"/>
  <c r="O1027" i="3"/>
  <c r="Q1027" i="3"/>
  <c r="S1027" i="3"/>
  <c r="U1027" i="3"/>
  <c r="W1027" i="3"/>
  <c r="Y1027" i="3"/>
  <c r="AA1027" i="3"/>
  <c r="AC1027" i="3"/>
  <c r="AE1027" i="3"/>
  <c r="AG1027" i="3"/>
  <c r="AI1027" i="3"/>
  <c r="AK1027" i="3"/>
  <c r="AM1027" i="3"/>
  <c r="AO1027" i="3"/>
  <c r="AQ1027" i="3"/>
  <c r="AS1027" i="3"/>
  <c r="AU1027" i="3"/>
  <c r="AW1027" i="3"/>
  <c r="AY1027" i="3"/>
  <c r="BA1027" i="3"/>
  <c r="BC1027" i="3"/>
  <c r="BE1027" i="3"/>
  <c r="BG1027" i="3"/>
  <c r="BI1027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N1027" i="3"/>
  <c r="V1027" i="3"/>
  <c r="AD1027" i="3"/>
  <c r="AL1027" i="3"/>
  <c r="AT1027" i="3"/>
  <c r="BB1027" i="3"/>
  <c r="L1025" i="3"/>
  <c r="M1025" i="3"/>
  <c r="O1025" i="3"/>
  <c r="Q1025" i="3"/>
  <c r="S1025" i="3"/>
  <c r="U1025" i="3"/>
  <c r="W1025" i="3"/>
  <c r="Y1025" i="3"/>
  <c r="AA1025" i="3"/>
  <c r="AC1025" i="3"/>
  <c r="AE1025" i="3"/>
  <c r="AG1025" i="3"/>
  <c r="AI1025" i="3"/>
  <c r="AK1025" i="3"/>
  <c r="AM1025" i="3"/>
  <c r="AO1025" i="3"/>
  <c r="AQ1025" i="3"/>
  <c r="AS1025" i="3"/>
  <c r="AU1025" i="3"/>
  <c r="AW1025" i="3"/>
  <c r="AY1025" i="3"/>
  <c r="BA1025" i="3"/>
  <c r="BC1025" i="3"/>
  <c r="BE1025" i="3"/>
  <c r="BG1025" i="3"/>
  <c r="BI1025" i="3"/>
  <c r="P1025" i="3"/>
  <c r="T1025" i="3"/>
  <c r="X1025" i="3"/>
  <c r="AB1025" i="3"/>
  <c r="AF1025" i="3"/>
  <c r="AJ1025" i="3"/>
  <c r="AN1025" i="3"/>
  <c r="AR1025" i="3"/>
  <c r="AV1025" i="3"/>
  <c r="AZ1025" i="3"/>
  <c r="BD1025" i="3"/>
  <c r="BH1025" i="3"/>
  <c r="N1025" i="3"/>
  <c r="V1025" i="3"/>
  <c r="AD1025" i="3"/>
  <c r="AL1025" i="3"/>
  <c r="AT1025" i="3"/>
  <c r="BB1025" i="3"/>
  <c r="N1041" i="3"/>
  <c r="P1041" i="3"/>
  <c r="BK1041" i="3" s="1"/>
  <c r="R1041" i="3"/>
  <c r="T1041" i="3"/>
  <c r="V1041" i="3"/>
  <c r="X1041" i="3"/>
  <c r="Z1041" i="3"/>
  <c r="AB1041" i="3"/>
  <c r="AD1041" i="3"/>
  <c r="AF1041" i="3"/>
  <c r="AH1041" i="3"/>
  <c r="AJ1041" i="3"/>
  <c r="AL1041" i="3"/>
  <c r="AN1041" i="3"/>
  <c r="AP1041" i="3"/>
  <c r="AR1041" i="3"/>
  <c r="AT1041" i="3"/>
  <c r="AV1041" i="3"/>
  <c r="AX1041" i="3"/>
  <c r="N1040" i="3"/>
  <c r="P1040" i="3"/>
  <c r="R1040" i="3"/>
  <c r="BL1040" i="3" s="1"/>
  <c r="T1040" i="3"/>
  <c r="V1040" i="3"/>
  <c r="BK1040" i="3" s="1"/>
  <c r="X1040" i="3"/>
  <c r="Z1040" i="3"/>
  <c r="AB1040" i="3"/>
  <c r="AD1040" i="3"/>
  <c r="AF1040" i="3"/>
  <c r="AH1040" i="3"/>
  <c r="AJ1040" i="3"/>
  <c r="AL1040" i="3"/>
  <c r="AN1040" i="3"/>
  <c r="AP1040" i="3"/>
  <c r="AR1040" i="3"/>
  <c r="AT1040" i="3"/>
  <c r="AV1040" i="3"/>
  <c r="AX1040" i="3"/>
  <c r="AZ1040" i="3"/>
  <c r="BB1040" i="3"/>
  <c r="BD1040" i="3"/>
  <c r="BF1040" i="3"/>
  <c r="BH1040" i="3"/>
  <c r="N1039" i="3"/>
  <c r="P1039" i="3"/>
  <c r="R1039" i="3"/>
  <c r="BL1039" i="3" s="1"/>
  <c r="T1039" i="3"/>
  <c r="V1039" i="3"/>
  <c r="BK1039" i="3" s="1"/>
  <c r="X1039" i="3"/>
  <c r="Z1039" i="3"/>
  <c r="AB1039" i="3"/>
  <c r="AD1039" i="3"/>
  <c r="AF1039" i="3"/>
  <c r="AH1039" i="3"/>
  <c r="AJ1039" i="3"/>
  <c r="AL1039" i="3"/>
  <c r="AN1039" i="3"/>
  <c r="AP1039" i="3"/>
  <c r="AR1039" i="3"/>
  <c r="AT1039" i="3"/>
  <c r="AV1039" i="3"/>
  <c r="AX1039" i="3"/>
  <c r="AZ1039" i="3"/>
  <c r="BB1039" i="3"/>
  <c r="BD1039" i="3"/>
  <c r="BF1039" i="3"/>
  <c r="BH1039" i="3"/>
  <c r="N1038" i="3"/>
  <c r="P1038" i="3"/>
  <c r="R1038" i="3"/>
  <c r="BL1038" i="3" s="1"/>
  <c r="T1038" i="3"/>
  <c r="V1038" i="3"/>
  <c r="BK1038" i="3" s="1"/>
  <c r="X1038" i="3"/>
  <c r="Z1038" i="3"/>
  <c r="AB1038" i="3"/>
  <c r="AD1038" i="3"/>
  <c r="AF1038" i="3"/>
  <c r="AH1038" i="3"/>
  <c r="AJ1038" i="3"/>
  <c r="AL1038" i="3"/>
  <c r="AN1038" i="3"/>
  <c r="AP1038" i="3"/>
  <c r="AR1038" i="3"/>
  <c r="AT1038" i="3"/>
  <c r="AV1038" i="3"/>
  <c r="AX1038" i="3"/>
  <c r="AZ1038" i="3"/>
  <c r="BB1038" i="3"/>
  <c r="BD1038" i="3"/>
  <c r="BF1038" i="3"/>
  <c r="BH1038" i="3"/>
  <c r="N1037" i="3"/>
  <c r="P1037" i="3"/>
  <c r="R1037" i="3"/>
  <c r="BL1037" i="3" s="1"/>
  <c r="T1037" i="3"/>
  <c r="V1037" i="3"/>
  <c r="BK1037" i="3" s="1"/>
  <c r="X1037" i="3"/>
  <c r="Z1037" i="3"/>
  <c r="AB1037" i="3"/>
  <c r="AD1037" i="3"/>
  <c r="AF1037" i="3"/>
  <c r="AH1037" i="3"/>
  <c r="AJ1037" i="3"/>
  <c r="AL1037" i="3"/>
  <c r="AN1037" i="3"/>
  <c r="AP1037" i="3"/>
  <c r="AR1037" i="3"/>
  <c r="AT1037" i="3"/>
  <c r="AV1037" i="3"/>
  <c r="AX1037" i="3"/>
  <c r="AZ1037" i="3"/>
  <c r="BB1037" i="3"/>
  <c r="BD1037" i="3"/>
  <c r="BF1037" i="3"/>
  <c r="BH1037" i="3"/>
  <c r="N1036" i="3"/>
  <c r="P1036" i="3"/>
  <c r="R1036" i="3"/>
  <c r="BL1036" i="3" s="1"/>
  <c r="T1036" i="3"/>
  <c r="V1036" i="3"/>
  <c r="BK1036" i="3" s="1"/>
  <c r="X1036" i="3"/>
  <c r="Z1036" i="3"/>
  <c r="AB1036" i="3"/>
  <c r="AD1036" i="3"/>
  <c r="AF1036" i="3"/>
  <c r="AH1036" i="3"/>
  <c r="AJ1036" i="3"/>
  <c r="AL1036" i="3"/>
  <c r="AN1036" i="3"/>
  <c r="AP1036" i="3"/>
  <c r="AR1036" i="3"/>
  <c r="AT1036" i="3"/>
  <c r="AV1036" i="3"/>
  <c r="AX1036" i="3"/>
  <c r="AZ1036" i="3"/>
  <c r="BB1036" i="3"/>
  <c r="BD1036" i="3"/>
  <c r="BF1036" i="3"/>
  <c r="BH1036" i="3"/>
  <c r="N1035" i="3"/>
  <c r="P1035" i="3"/>
  <c r="R1035" i="3"/>
  <c r="BL1035" i="3" s="1"/>
  <c r="T1035" i="3"/>
  <c r="V1035" i="3"/>
  <c r="BK1035" i="3" s="1"/>
  <c r="X1035" i="3"/>
  <c r="Z1035" i="3"/>
  <c r="AB1035" i="3"/>
  <c r="AD1035" i="3"/>
  <c r="AF1035" i="3"/>
  <c r="AH1035" i="3"/>
  <c r="AJ1035" i="3"/>
  <c r="AL1035" i="3"/>
  <c r="AN1035" i="3"/>
  <c r="AP1035" i="3"/>
  <c r="AR1035" i="3"/>
  <c r="AT1035" i="3"/>
  <c r="AV1035" i="3"/>
  <c r="AX1035" i="3"/>
  <c r="AZ1035" i="3"/>
  <c r="BB1035" i="3"/>
  <c r="BD1035" i="3"/>
  <c r="BF1035" i="3"/>
  <c r="BH1035" i="3"/>
  <c r="N1034" i="3"/>
  <c r="P1034" i="3"/>
  <c r="R1034" i="3"/>
  <c r="BL1034" i="3" s="1"/>
  <c r="T1034" i="3"/>
  <c r="V1034" i="3"/>
  <c r="BK1034" i="3" s="1"/>
  <c r="X1034" i="3"/>
  <c r="Z1034" i="3"/>
  <c r="AB1034" i="3"/>
  <c r="AD1034" i="3"/>
  <c r="AF1034" i="3"/>
  <c r="AH1034" i="3"/>
  <c r="AJ1034" i="3"/>
  <c r="AL1034" i="3"/>
  <c r="AN1034" i="3"/>
  <c r="AP1034" i="3"/>
  <c r="AR1034" i="3"/>
  <c r="AT1034" i="3"/>
  <c r="AV1034" i="3"/>
  <c r="AX1034" i="3"/>
  <c r="AZ1034" i="3"/>
  <c r="BB1034" i="3"/>
  <c r="BD1034" i="3"/>
  <c r="BF1034" i="3"/>
  <c r="BH1034" i="3"/>
  <c r="BK1033" i="3"/>
  <c r="N1033" i="3"/>
  <c r="BJ1033" i="3" s="1"/>
  <c r="P1033" i="3"/>
  <c r="R1033" i="3"/>
  <c r="T1033" i="3"/>
  <c r="V1033" i="3"/>
  <c r="X1033" i="3"/>
  <c r="Z1033" i="3"/>
  <c r="AB1033" i="3"/>
  <c r="AD1033" i="3"/>
  <c r="AF1033" i="3"/>
  <c r="AH1033" i="3"/>
  <c r="AJ1033" i="3"/>
  <c r="AL1033" i="3"/>
  <c r="AN1033" i="3"/>
  <c r="AP1033" i="3"/>
  <c r="AR1033" i="3"/>
  <c r="AT1033" i="3"/>
  <c r="AV1033" i="3"/>
  <c r="AX1033" i="3"/>
  <c r="AZ1033" i="3"/>
  <c r="BB1033" i="3"/>
  <c r="BD1033" i="3"/>
  <c r="BF1033" i="3"/>
  <c r="BH1033" i="3"/>
  <c r="N1032" i="3"/>
  <c r="P1032" i="3"/>
  <c r="R1032" i="3"/>
  <c r="BL1032" i="3" s="1"/>
  <c r="T1032" i="3"/>
  <c r="V1032" i="3"/>
  <c r="X1032" i="3"/>
  <c r="Z1032" i="3"/>
  <c r="AB1032" i="3"/>
  <c r="AD1032" i="3"/>
  <c r="AF1032" i="3"/>
  <c r="AH1032" i="3"/>
  <c r="AJ1032" i="3"/>
  <c r="AL1032" i="3"/>
  <c r="AN1032" i="3"/>
  <c r="AP1032" i="3"/>
  <c r="M1032" i="3"/>
  <c r="Q1032" i="3"/>
  <c r="U1032" i="3"/>
  <c r="Y1032" i="3"/>
  <c r="AC1032" i="3"/>
  <c r="AG1032" i="3"/>
  <c r="AK1032" i="3"/>
  <c r="AO1032" i="3"/>
  <c r="AR1032" i="3"/>
  <c r="AT1032" i="3"/>
  <c r="AV1032" i="3"/>
  <c r="AX1032" i="3"/>
  <c r="AZ1032" i="3"/>
  <c r="BB1032" i="3"/>
  <c r="BD1032" i="3"/>
  <c r="BF1032" i="3"/>
  <c r="BH1032" i="3"/>
  <c r="N1031" i="3"/>
  <c r="BJ1031" i="3" s="1"/>
  <c r="P1031" i="3"/>
  <c r="R1031" i="3"/>
  <c r="T1031" i="3"/>
  <c r="V1031" i="3"/>
  <c r="X1031" i="3"/>
  <c r="Z1031" i="3"/>
  <c r="AB1031" i="3"/>
  <c r="AD1031" i="3"/>
  <c r="AF1031" i="3"/>
  <c r="AH1031" i="3"/>
  <c r="AJ1031" i="3"/>
  <c r="AL1031" i="3"/>
  <c r="AN1031" i="3"/>
  <c r="AP1031" i="3"/>
  <c r="AR1031" i="3"/>
  <c r="AT1031" i="3"/>
  <c r="AV1031" i="3"/>
  <c r="AX1031" i="3"/>
  <c r="AZ1031" i="3"/>
  <c r="BB1031" i="3"/>
  <c r="BD1031" i="3"/>
  <c r="BF1031" i="3"/>
  <c r="BH1031" i="3"/>
  <c r="M1031" i="3"/>
  <c r="Q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N1030" i="3"/>
  <c r="P1030" i="3"/>
  <c r="R1030" i="3"/>
  <c r="BL1030" i="3" s="1"/>
  <c r="T1030" i="3"/>
  <c r="BM1030" i="3" s="1"/>
  <c r="V1030" i="3"/>
  <c r="X1030" i="3"/>
  <c r="Z1030" i="3"/>
  <c r="AB1030" i="3"/>
  <c r="AD1030" i="3"/>
  <c r="AF1030" i="3"/>
  <c r="AH1030" i="3"/>
  <c r="AJ1030" i="3"/>
  <c r="AL1030" i="3"/>
  <c r="AN1030" i="3"/>
  <c r="AP1030" i="3"/>
  <c r="AR1030" i="3"/>
  <c r="AT1030" i="3"/>
  <c r="AV1030" i="3"/>
  <c r="AX1030" i="3"/>
  <c r="AZ1030" i="3"/>
  <c r="BB1030" i="3"/>
  <c r="BD1030" i="3"/>
  <c r="BF1030" i="3"/>
  <c r="BH1030" i="3"/>
  <c r="M1030" i="3"/>
  <c r="Q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N1029" i="3"/>
  <c r="P1029" i="3"/>
  <c r="R1029" i="3"/>
  <c r="BL1029" i="3" s="1"/>
  <c r="T1029" i="3"/>
  <c r="BM1029" i="3" s="1"/>
  <c r="V1029" i="3"/>
  <c r="X1029" i="3"/>
  <c r="Z1029" i="3"/>
  <c r="AB1029" i="3"/>
  <c r="AD1029" i="3"/>
  <c r="AF1029" i="3"/>
  <c r="AH1029" i="3"/>
  <c r="AJ1029" i="3"/>
  <c r="AL1029" i="3"/>
  <c r="AN1029" i="3"/>
  <c r="AP1029" i="3"/>
  <c r="AR1029" i="3"/>
  <c r="AT1029" i="3"/>
  <c r="AV1029" i="3"/>
  <c r="AX1029" i="3"/>
  <c r="AZ1029" i="3"/>
  <c r="BB1029" i="3"/>
  <c r="BD1029" i="3"/>
  <c r="BF1029" i="3"/>
  <c r="BH1029" i="3"/>
  <c r="M1029" i="3"/>
  <c r="Q1029" i="3"/>
  <c r="U1029" i="3"/>
  <c r="Y1029" i="3"/>
  <c r="AC1029" i="3"/>
  <c r="AG1029" i="3"/>
  <c r="AK1029" i="3"/>
  <c r="AO1029" i="3"/>
  <c r="AS1029" i="3"/>
  <c r="AW1029" i="3"/>
  <c r="BA1029" i="3"/>
  <c r="BE1029" i="3"/>
  <c r="BI1029" i="3"/>
  <c r="L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Q1028" i="3"/>
  <c r="Y1028" i="3"/>
  <c r="AG1028" i="3"/>
  <c r="AO1028" i="3"/>
  <c r="AW1028" i="3"/>
  <c r="BE1028" i="3"/>
  <c r="AX1027" i="3"/>
  <c r="AH1027" i="3"/>
  <c r="R1027" i="3"/>
  <c r="L1026" i="3"/>
  <c r="M1026" i="3"/>
  <c r="O1026" i="3"/>
  <c r="Q1026" i="3"/>
  <c r="S1026" i="3"/>
  <c r="U1026" i="3"/>
  <c r="W1026" i="3"/>
  <c r="Y1026" i="3"/>
  <c r="AA1026" i="3"/>
  <c r="AC1026" i="3"/>
  <c r="AE1026" i="3"/>
  <c r="AG1026" i="3"/>
  <c r="AI1026" i="3"/>
  <c r="AK1026" i="3"/>
  <c r="AM1026" i="3"/>
  <c r="AO1026" i="3"/>
  <c r="AQ1026" i="3"/>
  <c r="AS1026" i="3"/>
  <c r="AU1026" i="3"/>
  <c r="AW1026" i="3"/>
  <c r="AY1026" i="3"/>
  <c r="BA1026" i="3"/>
  <c r="BC1026" i="3"/>
  <c r="BE1026" i="3"/>
  <c r="BG1026" i="3"/>
  <c r="BI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N1026" i="3"/>
  <c r="V1026" i="3"/>
  <c r="AD1026" i="3"/>
  <c r="AL1026" i="3"/>
  <c r="AT1026" i="3"/>
  <c r="BB1026" i="3"/>
  <c r="AX1025" i="3"/>
  <c r="AH1025" i="3"/>
  <c r="R1025" i="3"/>
  <c r="E826" i="3"/>
  <c r="F826" i="3"/>
  <c r="G826" i="3"/>
  <c r="H826" i="3"/>
  <c r="I826" i="3"/>
  <c r="L826" i="3" s="1"/>
  <c r="J826" i="3"/>
  <c r="K826" i="3"/>
  <c r="N826" i="3" s="1"/>
  <c r="E827" i="3"/>
  <c r="F827" i="3"/>
  <c r="G827" i="3"/>
  <c r="H827" i="3"/>
  <c r="I827" i="3"/>
  <c r="L827" i="3" s="1"/>
  <c r="J827" i="3"/>
  <c r="K827" i="3"/>
  <c r="N827" i="3" s="1"/>
  <c r="E828" i="3"/>
  <c r="F828" i="3"/>
  <c r="G828" i="3"/>
  <c r="H828" i="3"/>
  <c r="I828" i="3"/>
  <c r="L828" i="3" s="1"/>
  <c r="J828" i="3"/>
  <c r="K828" i="3"/>
  <c r="N828" i="3" s="1"/>
  <c r="E829" i="3"/>
  <c r="F829" i="3"/>
  <c r="K829" i="3" s="1"/>
  <c r="G829" i="3"/>
  <c r="H829" i="3"/>
  <c r="L829" i="3" s="1"/>
  <c r="I829" i="3"/>
  <c r="J829" i="3"/>
  <c r="E830" i="3"/>
  <c r="F830" i="3"/>
  <c r="K830" i="3" s="1"/>
  <c r="G830" i="3"/>
  <c r="H830" i="3"/>
  <c r="I830" i="3"/>
  <c r="J830" i="3"/>
  <c r="L830" i="3"/>
  <c r="E831" i="3"/>
  <c r="F831" i="3"/>
  <c r="K831" i="3" s="1"/>
  <c r="G831" i="3"/>
  <c r="H831" i="3"/>
  <c r="I831" i="3"/>
  <c r="J831" i="3"/>
  <c r="L831" i="3"/>
  <c r="E832" i="3"/>
  <c r="F832" i="3"/>
  <c r="K832" i="3" s="1"/>
  <c r="G832" i="3"/>
  <c r="H832" i="3"/>
  <c r="L832" i="3" s="1"/>
  <c r="I832" i="3"/>
  <c r="J832" i="3"/>
  <c r="E833" i="3"/>
  <c r="F833" i="3"/>
  <c r="G833" i="3"/>
  <c r="H833" i="3"/>
  <c r="I833" i="3"/>
  <c r="J833" i="3"/>
  <c r="K833" i="3"/>
  <c r="L833" i="3"/>
  <c r="M833" i="3" s="1"/>
  <c r="N833" i="3"/>
  <c r="P833" i="3"/>
  <c r="R833" i="3"/>
  <c r="T833" i="3"/>
  <c r="V833" i="3"/>
  <c r="X833" i="3"/>
  <c r="Z833" i="3"/>
  <c r="AB833" i="3"/>
  <c r="AD833" i="3"/>
  <c r="AF833" i="3"/>
  <c r="AH833" i="3"/>
  <c r="AJ833" i="3"/>
  <c r="AL833" i="3"/>
  <c r="AN833" i="3"/>
  <c r="AP833" i="3"/>
  <c r="AR833" i="3"/>
  <c r="AT833" i="3"/>
  <c r="AV833" i="3"/>
  <c r="AX833" i="3"/>
  <c r="AZ833" i="3"/>
  <c r="BB833" i="3"/>
  <c r="BD833" i="3"/>
  <c r="BF833" i="3"/>
  <c r="BH833" i="3"/>
  <c r="E834" i="3"/>
  <c r="F834" i="3"/>
  <c r="K834" i="3" s="1"/>
  <c r="G834" i="3"/>
  <c r="H834" i="3"/>
  <c r="L834" i="3" s="1"/>
  <c r="I834" i="3"/>
  <c r="J834" i="3"/>
  <c r="E835" i="3"/>
  <c r="F835" i="3"/>
  <c r="K835" i="3" s="1"/>
  <c r="G835" i="3"/>
  <c r="H835" i="3"/>
  <c r="L835" i="3" s="1"/>
  <c r="I835" i="3"/>
  <c r="J835" i="3"/>
  <c r="E836" i="3"/>
  <c r="F836" i="3"/>
  <c r="K836" i="3" s="1"/>
  <c r="G836" i="3"/>
  <c r="H836" i="3"/>
  <c r="L836" i="3" s="1"/>
  <c r="I836" i="3"/>
  <c r="J836" i="3"/>
  <c r="E837" i="3"/>
  <c r="F837" i="3"/>
  <c r="K837" i="3" s="1"/>
  <c r="G837" i="3"/>
  <c r="H837" i="3"/>
  <c r="I837" i="3"/>
  <c r="J837" i="3"/>
  <c r="E838" i="3"/>
  <c r="F838" i="3"/>
  <c r="K838" i="3" s="1"/>
  <c r="G838" i="3"/>
  <c r="H838" i="3"/>
  <c r="I838" i="3"/>
  <c r="J838" i="3"/>
  <c r="E839" i="3"/>
  <c r="F839" i="3"/>
  <c r="K839" i="3" s="1"/>
  <c r="G839" i="3"/>
  <c r="H839" i="3"/>
  <c r="I839" i="3"/>
  <c r="J839" i="3"/>
  <c r="E840" i="3"/>
  <c r="F840" i="3"/>
  <c r="K840" i="3" s="1"/>
  <c r="G840" i="3"/>
  <c r="H840" i="3"/>
  <c r="I840" i="3"/>
  <c r="J840" i="3"/>
  <c r="E841" i="3"/>
  <c r="F841" i="3"/>
  <c r="K841" i="3" s="1"/>
  <c r="G841" i="3"/>
  <c r="H841" i="3"/>
  <c r="I841" i="3"/>
  <c r="J841" i="3"/>
  <c r="E842" i="3"/>
  <c r="F842" i="3"/>
  <c r="K842" i="3" s="1"/>
  <c r="G842" i="3"/>
  <c r="H842" i="3"/>
  <c r="I842" i="3"/>
  <c r="J842" i="3"/>
  <c r="E843" i="3"/>
  <c r="F843" i="3"/>
  <c r="G843" i="3"/>
  <c r="H843" i="3"/>
  <c r="I843" i="3"/>
  <c r="L843" i="3" s="1"/>
  <c r="J843" i="3"/>
  <c r="K843" i="3"/>
  <c r="O843" i="3"/>
  <c r="BL843" i="3" s="1"/>
  <c r="S843" i="3"/>
  <c r="BM843" i="3" s="1"/>
  <c r="W843" i="3"/>
  <c r="AA843" i="3"/>
  <c r="AE843" i="3"/>
  <c r="AI843" i="3"/>
  <c r="AM843" i="3"/>
  <c r="AQ843" i="3"/>
  <c r="AU843" i="3"/>
  <c r="AY843" i="3"/>
  <c r="BC843" i="3"/>
  <c r="BG843" i="3"/>
  <c r="E844" i="3"/>
  <c r="F844" i="3"/>
  <c r="G844" i="3"/>
  <c r="H844" i="3"/>
  <c r="I844" i="3"/>
  <c r="L844" i="3" s="1"/>
  <c r="J844" i="3"/>
  <c r="K844" i="3"/>
  <c r="O844" i="3"/>
  <c r="S844" i="3"/>
  <c r="W844" i="3"/>
  <c r="AA844" i="3"/>
  <c r="AE844" i="3"/>
  <c r="AI844" i="3"/>
  <c r="AM844" i="3"/>
  <c r="AQ844" i="3"/>
  <c r="AU844" i="3"/>
  <c r="AY844" i="3"/>
  <c r="BC844" i="3"/>
  <c r="BG844" i="3"/>
  <c r="E845" i="3"/>
  <c r="F845" i="3"/>
  <c r="G845" i="3"/>
  <c r="H845" i="3"/>
  <c r="I845" i="3"/>
  <c r="L845" i="3" s="1"/>
  <c r="J845" i="3"/>
  <c r="K845" i="3"/>
  <c r="O845" i="3" s="1"/>
  <c r="S845" i="3"/>
  <c r="AA845" i="3"/>
  <c r="AI845" i="3"/>
  <c r="AQ845" i="3"/>
  <c r="AY845" i="3"/>
  <c r="BG845" i="3"/>
  <c r="E846" i="3"/>
  <c r="F846" i="3"/>
  <c r="G846" i="3"/>
  <c r="H846" i="3"/>
  <c r="I846" i="3"/>
  <c r="L846" i="3" s="1"/>
  <c r="J846" i="3"/>
  <c r="K846" i="3"/>
  <c r="O846" i="3" s="1"/>
  <c r="S846" i="3"/>
  <c r="AA846" i="3"/>
  <c r="AI846" i="3"/>
  <c r="AQ846" i="3"/>
  <c r="AY846" i="3"/>
  <c r="BG846" i="3"/>
  <c r="E847" i="3"/>
  <c r="F847" i="3"/>
  <c r="G847" i="3"/>
  <c r="H847" i="3"/>
  <c r="I847" i="3"/>
  <c r="L847" i="3" s="1"/>
  <c r="J847" i="3"/>
  <c r="K847" i="3"/>
  <c r="O847" i="3" s="1"/>
  <c r="S847" i="3"/>
  <c r="AA847" i="3"/>
  <c r="AI847" i="3"/>
  <c r="AQ847" i="3"/>
  <c r="AY847" i="3"/>
  <c r="BG847" i="3"/>
  <c r="E848" i="3"/>
  <c r="F848" i="3"/>
  <c r="G848" i="3"/>
  <c r="H848" i="3"/>
  <c r="I848" i="3"/>
  <c r="L848" i="3" s="1"/>
  <c r="J848" i="3"/>
  <c r="K848" i="3"/>
  <c r="O848" i="3" s="1"/>
  <c r="S848" i="3"/>
  <c r="AA848" i="3"/>
  <c r="AI848" i="3"/>
  <c r="AQ848" i="3"/>
  <c r="AY848" i="3"/>
  <c r="BG848" i="3"/>
  <c r="E849" i="3"/>
  <c r="F849" i="3"/>
  <c r="G849" i="3"/>
  <c r="H849" i="3"/>
  <c r="I849" i="3"/>
  <c r="L849" i="3" s="1"/>
  <c r="J849" i="3"/>
  <c r="K849" i="3"/>
  <c r="O849" i="3" s="1"/>
  <c r="S849" i="3"/>
  <c r="AA849" i="3"/>
  <c r="AI849" i="3"/>
  <c r="AQ849" i="3"/>
  <c r="AY849" i="3"/>
  <c r="BG849" i="3"/>
  <c r="E850" i="3"/>
  <c r="F850" i="3"/>
  <c r="G850" i="3"/>
  <c r="H850" i="3"/>
  <c r="I850" i="3"/>
  <c r="L850" i="3" s="1"/>
  <c r="J850" i="3"/>
  <c r="K850" i="3"/>
  <c r="O850" i="3" s="1"/>
  <c r="S850" i="3"/>
  <c r="AA850" i="3"/>
  <c r="AI850" i="3"/>
  <c r="AQ850" i="3"/>
  <c r="AY850" i="3"/>
  <c r="BG850" i="3"/>
  <c r="E851" i="3"/>
  <c r="F851" i="3"/>
  <c r="G851" i="3"/>
  <c r="H851" i="3"/>
  <c r="I851" i="3"/>
  <c r="L851" i="3" s="1"/>
  <c r="J851" i="3"/>
  <c r="K851" i="3"/>
  <c r="O851" i="3" s="1"/>
  <c r="S851" i="3"/>
  <c r="AA851" i="3"/>
  <c r="AI851" i="3"/>
  <c r="AQ851" i="3"/>
  <c r="AY851" i="3"/>
  <c r="BG851" i="3"/>
  <c r="E852" i="3"/>
  <c r="F852" i="3"/>
  <c r="K852" i="3" s="1"/>
  <c r="G852" i="3"/>
  <c r="H852" i="3"/>
  <c r="L852" i="3" s="1"/>
  <c r="I852" i="3"/>
  <c r="J852" i="3"/>
  <c r="E853" i="3"/>
  <c r="F853" i="3"/>
  <c r="K853" i="3" s="1"/>
  <c r="G853" i="3"/>
  <c r="H853" i="3"/>
  <c r="L853" i="3" s="1"/>
  <c r="I853" i="3"/>
  <c r="J853" i="3"/>
  <c r="E854" i="3"/>
  <c r="F854" i="3"/>
  <c r="K854" i="3" s="1"/>
  <c r="G854" i="3"/>
  <c r="H854" i="3"/>
  <c r="L854" i="3" s="1"/>
  <c r="I854" i="3"/>
  <c r="J854" i="3"/>
  <c r="E855" i="3"/>
  <c r="F855" i="3"/>
  <c r="K855" i="3" s="1"/>
  <c r="G855" i="3"/>
  <c r="H855" i="3"/>
  <c r="L855" i="3" s="1"/>
  <c r="I855" i="3"/>
  <c r="J855" i="3"/>
  <c r="E856" i="3"/>
  <c r="F856" i="3"/>
  <c r="K856" i="3" s="1"/>
  <c r="G856" i="3"/>
  <c r="H856" i="3"/>
  <c r="L856" i="3" s="1"/>
  <c r="I856" i="3"/>
  <c r="J856" i="3"/>
  <c r="E857" i="3"/>
  <c r="F857" i="3"/>
  <c r="K857" i="3" s="1"/>
  <c r="G857" i="3"/>
  <c r="H857" i="3"/>
  <c r="L857" i="3" s="1"/>
  <c r="I857" i="3"/>
  <c r="J857" i="3"/>
  <c r="E858" i="3"/>
  <c r="F858" i="3"/>
  <c r="K858" i="3" s="1"/>
  <c r="G858" i="3"/>
  <c r="H858" i="3"/>
  <c r="L858" i="3" s="1"/>
  <c r="I858" i="3"/>
  <c r="J858" i="3"/>
  <c r="E859" i="3"/>
  <c r="F859" i="3"/>
  <c r="K859" i="3" s="1"/>
  <c r="G859" i="3"/>
  <c r="H859" i="3"/>
  <c r="I859" i="3"/>
  <c r="J859" i="3"/>
  <c r="L859" i="3"/>
  <c r="E860" i="3"/>
  <c r="F860" i="3"/>
  <c r="K860" i="3" s="1"/>
  <c r="G860" i="3"/>
  <c r="H860" i="3"/>
  <c r="I860" i="3"/>
  <c r="J860" i="3"/>
  <c r="L860" i="3"/>
  <c r="E861" i="3"/>
  <c r="F861" i="3"/>
  <c r="K861" i="3" s="1"/>
  <c r="G861" i="3"/>
  <c r="H861" i="3"/>
  <c r="I861" i="3"/>
  <c r="J861" i="3"/>
  <c r="L861" i="3"/>
  <c r="E862" i="3"/>
  <c r="F862" i="3"/>
  <c r="K862" i="3" s="1"/>
  <c r="G862" i="3"/>
  <c r="H862" i="3"/>
  <c r="I862" i="3"/>
  <c r="J862" i="3"/>
  <c r="L862" i="3"/>
  <c r="E863" i="3"/>
  <c r="F863" i="3"/>
  <c r="K863" i="3" s="1"/>
  <c r="G863" i="3"/>
  <c r="H863" i="3"/>
  <c r="I863" i="3"/>
  <c r="J863" i="3"/>
  <c r="L863" i="3"/>
  <c r="E864" i="3"/>
  <c r="F864" i="3"/>
  <c r="K864" i="3" s="1"/>
  <c r="G864" i="3"/>
  <c r="H864" i="3"/>
  <c r="I864" i="3"/>
  <c r="J864" i="3"/>
  <c r="L864" i="3"/>
  <c r="E865" i="3"/>
  <c r="F865" i="3"/>
  <c r="K865" i="3" s="1"/>
  <c r="G865" i="3"/>
  <c r="H865" i="3"/>
  <c r="I865" i="3"/>
  <c r="J865" i="3"/>
  <c r="L865" i="3"/>
  <c r="E866" i="3"/>
  <c r="F866" i="3"/>
  <c r="K866" i="3" s="1"/>
  <c r="G866" i="3"/>
  <c r="H866" i="3"/>
  <c r="I866" i="3"/>
  <c r="J866" i="3"/>
  <c r="L866" i="3"/>
  <c r="E867" i="3"/>
  <c r="F867" i="3"/>
  <c r="K867" i="3" s="1"/>
  <c r="G867" i="3"/>
  <c r="H867" i="3"/>
  <c r="I867" i="3"/>
  <c r="J867" i="3"/>
  <c r="L867" i="3"/>
  <c r="E868" i="3"/>
  <c r="F868" i="3"/>
  <c r="K868" i="3" s="1"/>
  <c r="G868" i="3"/>
  <c r="H868" i="3"/>
  <c r="I868" i="3"/>
  <c r="J868" i="3"/>
  <c r="L868" i="3" s="1"/>
  <c r="E869" i="3"/>
  <c r="F869" i="3"/>
  <c r="K869" i="3" s="1"/>
  <c r="G869" i="3"/>
  <c r="H869" i="3"/>
  <c r="L869" i="3" s="1"/>
  <c r="I869" i="3"/>
  <c r="J869" i="3"/>
  <c r="E870" i="3"/>
  <c r="F870" i="3"/>
  <c r="K870" i="3" s="1"/>
  <c r="G870" i="3"/>
  <c r="H870" i="3"/>
  <c r="L870" i="3" s="1"/>
  <c r="I870" i="3"/>
  <c r="J870" i="3"/>
  <c r="E871" i="3"/>
  <c r="F871" i="3"/>
  <c r="K871" i="3" s="1"/>
  <c r="G871" i="3"/>
  <c r="H871" i="3"/>
  <c r="L871" i="3" s="1"/>
  <c r="I871" i="3"/>
  <c r="J871" i="3"/>
  <c r="E872" i="3"/>
  <c r="F872" i="3"/>
  <c r="K872" i="3" s="1"/>
  <c r="G872" i="3"/>
  <c r="H872" i="3"/>
  <c r="L872" i="3" s="1"/>
  <c r="I872" i="3"/>
  <c r="J872" i="3"/>
  <c r="E873" i="3"/>
  <c r="F873" i="3"/>
  <c r="K873" i="3" s="1"/>
  <c r="G873" i="3"/>
  <c r="H873" i="3"/>
  <c r="L873" i="3" s="1"/>
  <c r="I873" i="3"/>
  <c r="J873" i="3"/>
  <c r="E874" i="3"/>
  <c r="F874" i="3"/>
  <c r="K874" i="3" s="1"/>
  <c r="G874" i="3"/>
  <c r="H874" i="3"/>
  <c r="L874" i="3" s="1"/>
  <c r="I874" i="3"/>
  <c r="J874" i="3"/>
  <c r="E875" i="3"/>
  <c r="F875" i="3"/>
  <c r="K875" i="3" s="1"/>
  <c r="G875" i="3"/>
  <c r="H875" i="3"/>
  <c r="L875" i="3" s="1"/>
  <c r="I875" i="3"/>
  <c r="J875" i="3"/>
  <c r="E876" i="3"/>
  <c r="F876" i="3"/>
  <c r="K876" i="3" s="1"/>
  <c r="G876" i="3"/>
  <c r="H876" i="3"/>
  <c r="L876" i="3" s="1"/>
  <c r="I876" i="3"/>
  <c r="J876" i="3"/>
  <c r="E877" i="3"/>
  <c r="F877" i="3"/>
  <c r="K877" i="3" s="1"/>
  <c r="G877" i="3"/>
  <c r="H877" i="3"/>
  <c r="L877" i="3" s="1"/>
  <c r="I877" i="3"/>
  <c r="J877" i="3"/>
  <c r="E878" i="3"/>
  <c r="F878" i="3"/>
  <c r="K878" i="3" s="1"/>
  <c r="G878" i="3"/>
  <c r="H878" i="3"/>
  <c r="I878" i="3"/>
  <c r="J878" i="3"/>
  <c r="L878" i="3"/>
  <c r="E879" i="3"/>
  <c r="F879" i="3"/>
  <c r="K879" i="3" s="1"/>
  <c r="G879" i="3"/>
  <c r="H879" i="3"/>
  <c r="I879" i="3"/>
  <c r="J879" i="3"/>
  <c r="L879" i="3"/>
  <c r="E880" i="3"/>
  <c r="F880" i="3"/>
  <c r="K880" i="3" s="1"/>
  <c r="G880" i="3"/>
  <c r="H880" i="3"/>
  <c r="I880" i="3"/>
  <c r="J880" i="3"/>
  <c r="L880" i="3"/>
  <c r="E881" i="3"/>
  <c r="F881" i="3"/>
  <c r="K881" i="3" s="1"/>
  <c r="G881" i="3"/>
  <c r="H881" i="3"/>
  <c r="I881" i="3"/>
  <c r="J881" i="3"/>
  <c r="L881" i="3"/>
  <c r="E882" i="3"/>
  <c r="F882" i="3"/>
  <c r="K882" i="3" s="1"/>
  <c r="G882" i="3"/>
  <c r="H882" i="3"/>
  <c r="I882" i="3"/>
  <c r="J882" i="3"/>
  <c r="L882" i="3"/>
  <c r="E883" i="3"/>
  <c r="F883" i="3"/>
  <c r="K883" i="3" s="1"/>
  <c r="G883" i="3"/>
  <c r="H883" i="3"/>
  <c r="I883" i="3"/>
  <c r="J883" i="3"/>
  <c r="L883" i="3"/>
  <c r="E884" i="3"/>
  <c r="F884" i="3"/>
  <c r="K884" i="3" s="1"/>
  <c r="G884" i="3"/>
  <c r="H884" i="3"/>
  <c r="I884" i="3"/>
  <c r="J884" i="3"/>
  <c r="L884" i="3"/>
  <c r="E885" i="3"/>
  <c r="F885" i="3"/>
  <c r="K885" i="3" s="1"/>
  <c r="G885" i="3"/>
  <c r="H885" i="3"/>
  <c r="I885" i="3"/>
  <c r="J885" i="3"/>
  <c r="L885" i="3"/>
  <c r="E886" i="3"/>
  <c r="F886" i="3"/>
  <c r="K886" i="3" s="1"/>
  <c r="G886" i="3"/>
  <c r="H886" i="3"/>
  <c r="I886" i="3"/>
  <c r="J886" i="3"/>
  <c r="L886" i="3"/>
  <c r="E887" i="3"/>
  <c r="F887" i="3"/>
  <c r="K887" i="3" s="1"/>
  <c r="G887" i="3"/>
  <c r="H887" i="3"/>
  <c r="I887" i="3"/>
  <c r="J887" i="3"/>
  <c r="L887" i="3"/>
  <c r="E888" i="3"/>
  <c r="F888" i="3"/>
  <c r="K888" i="3" s="1"/>
  <c r="G888" i="3"/>
  <c r="H888" i="3"/>
  <c r="I888" i="3"/>
  <c r="J888" i="3"/>
  <c r="L888" i="3"/>
  <c r="E889" i="3"/>
  <c r="F889" i="3"/>
  <c r="K889" i="3" s="1"/>
  <c r="G889" i="3"/>
  <c r="H889" i="3"/>
  <c r="I889" i="3"/>
  <c r="J889" i="3"/>
  <c r="L889" i="3"/>
  <c r="E890" i="3"/>
  <c r="F890" i="3"/>
  <c r="K890" i="3" s="1"/>
  <c r="G890" i="3"/>
  <c r="H890" i="3"/>
  <c r="I890" i="3"/>
  <c r="J890" i="3"/>
  <c r="L890" i="3"/>
  <c r="E891" i="3"/>
  <c r="F891" i="3"/>
  <c r="K891" i="3" s="1"/>
  <c r="G891" i="3"/>
  <c r="H891" i="3"/>
  <c r="I891" i="3"/>
  <c r="J891" i="3"/>
  <c r="L891" i="3"/>
  <c r="E892" i="3"/>
  <c r="F892" i="3"/>
  <c r="K892" i="3" s="1"/>
  <c r="G892" i="3"/>
  <c r="H892" i="3"/>
  <c r="I892" i="3"/>
  <c r="J892" i="3"/>
  <c r="L892" i="3"/>
  <c r="E893" i="3"/>
  <c r="F893" i="3"/>
  <c r="K893" i="3" s="1"/>
  <c r="G893" i="3"/>
  <c r="H893" i="3"/>
  <c r="I893" i="3"/>
  <c r="J893" i="3"/>
  <c r="L893" i="3"/>
  <c r="E894" i="3"/>
  <c r="F894" i="3"/>
  <c r="K894" i="3" s="1"/>
  <c r="G894" i="3"/>
  <c r="H894" i="3"/>
  <c r="I894" i="3"/>
  <c r="J894" i="3"/>
  <c r="L894" i="3"/>
  <c r="E895" i="3"/>
  <c r="F895" i="3"/>
  <c r="K895" i="3" s="1"/>
  <c r="G895" i="3"/>
  <c r="H895" i="3"/>
  <c r="I895" i="3"/>
  <c r="J895" i="3"/>
  <c r="L895" i="3"/>
  <c r="E896" i="3"/>
  <c r="F896" i="3"/>
  <c r="K896" i="3" s="1"/>
  <c r="G896" i="3"/>
  <c r="H896" i="3"/>
  <c r="I896" i="3"/>
  <c r="J896" i="3"/>
  <c r="L896" i="3"/>
  <c r="E897" i="3"/>
  <c r="F897" i="3"/>
  <c r="K897" i="3" s="1"/>
  <c r="G897" i="3"/>
  <c r="H897" i="3"/>
  <c r="I897" i="3"/>
  <c r="J897" i="3"/>
  <c r="L897" i="3"/>
  <c r="AV897" i="3"/>
  <c r="AX897" i="3"/>
  <c r="AZ897" i="3"/>
  <c r="BB897" i="3"/>
  <c r="BD897" i="3"/>
  <c r="BF897" i="3"/>
  <c r="BH897" i="3"/>
  <c r="E898" i="3"/>
  <c r="F898" i="3"/>
  <c r="K898" i="3" s="1"/>
  <c r="G898" i="3"/>
  <c r="H898" i="3"/>
  <c r="L898" i="3" s="1"/>
  <c r="I898" i="3"/>
  <c r="J898" i="3"/>
  <c r="E899" i="3"/>
  <c r="F899" i="3"/>
  <c r="K899" i="3" s="1"/>
  <c r="G899" i="3"/>
  <c r="H899" i="3"/>
  <c r="L899" i="3" s="1"/>
  <c r="I899" i="3"/>
  <c r="J899" i="3"/>
  <c r="E900" i="3"/>
  <c r="F900" i="3"/>
  <c r="K900" i="3" s="1"/>
  <c r="G900" i="3"/>
  <c r="H900" i="3"/>
  <c r="L900" i="3" s="1"/>
  <c r="I900" i="3"/>
  <c r="J900" i="3"/>
  <c r="E901" i="3"/>
  <c r="F901" i="3"/>
  <c r="K901" i="3" s="1"/>
  <c r="G901" i="3"/>
  <c r="H901" i="3"/>
  <c r="L901" i="3" s="1"/>
  <c r="I901" i="3"/>
  <c r="J901" i="3"/>
  <c r="E902" i="3"/>
  <c r="F902" i="3"/>
  <c r="K902" i="3" s="1"/>
  <c r="G902" i="3"/>
  <c r="H902" i="3"/>
  <c r="I902" i="3"/>
  <c r="J902" i="3"/>
  <c r="L902" i="3"/>
  <c r="E903" i="3"/>
  <c r="F903" i="3"/>
  <c r="K903" i="3" s="1"/>
  <c r="G903" i="3"/>
  <c r="H903" i="3"/>
  <c r="I903" i="3"/>
  <c r="J903" i="3"/>
  <c r="L903" i="3"/>
  <c r="E904" i="3"/>
  <c r="F904" i="3"/>
  <c r="K904" i="3" s="1"/>
  <c r="G904" i="3"/>
  <c r="H904" i="3"/>
  <c r="I904" i="3"/>
  <c r="J904" i="3"/>
  <c r="L904" i="3"/>
  <c r="E905" i="3"/>
  <c r="F905" i="3"/>
  <c r="K905" i="3" s="1"/>
  <c r="G905" i="3"/>
  <c r="H905" i="3"/>
  <c r="I905" i="3"/>
  <c r="J905" i="3"/>
  <c r="L905" i="3"/>
  <c r="E906" i="3"/>
  <c r="F906" i="3"/>
  <c r="K906" i="3" s="1"/>
  <c r="G906" i="3"/>
  <c r="H906" i="3"/>
  <c r="I906" i="3"/>
  <c r="J906" i="3"/>
  <c r="L906" i="3"/>
  <c r="E907" i="3"/>
  <c r="F907" i="3"/>
  <c r="K907" i="3" s="1"/>
  <c r="G907" i="3"/>
  <c r="H907" i="3"/>
  <c r="I907" i="3"/>
  <c r="J907" i="3"/>
  <c r="L907" i="3"/>
  <c r="E908" i="3"/>
  <c r="F908" i="3"/>
  <c r="K908" i="3" s="1"/>
  <c r="G908" i="3"/>
  <c r="H908" i="3"/>
  <c r="I908" i="3"/>
  <c r="J908" i="3"/>
  <c r="L908" i="3"/>
  <c r="E909" i="3"/>
  <c r="F909" i="3"/>
  <c r="K909" i="3" s="1"/>
  <c r="G909" i="3"/>
  <c r="H909" i="3"/>
  <c r="I909" i="3"/>
  <c r="J909" i="3"/>
  <c r="L909" i="3"/>
  <c r="E910" i="3"/>
  <c r="F910" i="3"/>
  <c r="K910" i="3" s="1"/>
  <c r="G910" i="3"/>
  <c r="H910" i="3"/>
  <c r="I910" i="3"/>
  <c r="J910" i="3"/>
  <c r="L910" i="3"/>
  <c r="E911" i="3"/>
  <c r="F911" i="3"/>
  <c r="K911" i="3" s="1"/>
  <c r="G911" i="3"/>
  <c r="H911" i="3"/>
  <c r="I911" i="3"/>
  <c r="J911" i="3"/>
  <c r="L911" i="3"/>
  <c r="E912" i="3"/>
  <c r="F912" i="3"/>
  <c r="K912" i="3" s="1"/>
  <c r="G912" i="3"/>
  <c r="H912" i="3"/>
  <c r="I912" i="3"/>
  <c r="J912" i="3"/>
  <c r="L912" i="3"/>
  <c r="E913" i="3"/>
  <c r="F913" i="3"/>
  <c r="K913" i="3" s="1"/>
  <c r="G913" i="3"/>
  <c r="H913" i="3"/>
  <c r="I913" i="3"/>
  <c r="J913" i="3"/>
  <c r="L913" i="3"/>
  <c r="E914" i="3"/>
  <c r="F914" i="3"/>
  <c r="K914" i="3" s="1"/>
  <c r="G914" i="3"/>
  <c r="H914" i="3"/>
  <c r="I914" i="3"/>
  <c r="J914" i="3"/>
  <c r="L914" i="3"/>
  <c r="E915" i="3"/>
  <c r="F915" i="3"/>
  <c r="K915" i="3" s="1"/>
  <c r="G915" i="3"/>
  <c r="H915" i="3"/>
  <c r="I915" i="3"/>
  <c r="J915" i="3"/>
  <c r="L915" i="3"/>
  <c r="E916" i="3"/>
  <c r="F916" i="3"/>
  <c r="K916" i="3" s="1"/>
  <c r="G916" i="3"/>
  <c r="H916" i="3"/>
  <c r="I916" i="3"/>
  <c r="J916" i="3"/>
  <c r="L916" i="3"/>
  <c r="E917" i="3"/>
  <c r="F917" i="3"/>
  <c r="K917" i="3" s="1"/>
  <c r="G917" i="3"/>
  <c r="H917" i="3"/>
  <c r="I917" i="3"/>
  <c r="J917" i="3"/>
  <c r="L917" i="3"/>
  <c r="E918" i="3"/>
  <c r="F918" i="3"/>
  <c r="K918" i="3" s="1"/>
  <c r="G918" i="3"/>
  <c r="H918" i="3"/>
  <c r="I918" i="3"/>
  <c r="J918" i="3"/>
  <c r="L918" i="3"/>
  <c r="E919" i="3"/>
  <c r="F919" i="3"/>
  <c r="K919" i="3" s="1"/>
  <c r="G919" i="3"/>
  <c r="H919" i="3"/>
  <c r="I919" i="3"/>
  <c r="J919" i="3"/>
  <c r="L919" i="3"/>
  <c r="E920" i="3"/>
  <c r="F920" i="3"/>
  <c r="K920" i="3" s="1"/>
  <c r="G920" i="3"/>
  <c r="H920" i="3"/>
  <c r="I920" i="3"/>
  <c r="J920" i="3"/>
  <c r="L920" i="3"/>
  <c r="E921" i="3"/>
  <c r="F921" i="3"/>
  <c r="K921" i="3" s="1"/>
  <c r="G921" i="3"/>
  <c r="H921" i="3"/>
  <c r="I921" i="3"/>
  <c r="J921" i="3"/>
  <c r="L921" i="3"/>
  <c r="E922" i="3"/>
  <c r="F922" i="3"/>
  <c r="K922" i="3" s="1"/>
  <c r="G922" i="3"/>
  <c r="H922" i="3"/>
  <c r="I922" i="3"/>
  <c r="J922" i="3"/>
  <c r="L922" i="3"/>
  <c r="E923" i="3"/>
  <c r="F923" i="3"/>
  <c r="K923" i="3" s="1"/>
  <c r="G923" i="3"/>
  <c r="H923" i="3"/>
  <c r="I923" i="3"/>
  <c r="J923" i="3"/>
  <c r="L923" i="3"/>
  <c r="E924" i="3"/>
  <c r="F924" i="3"/>
  <c r="K924" i="3" s="1"/>
  <c r="G924" i="3"/>
  <c r="H924" i="3"/>
  <c r="I924" i="3"/>
  <c r="J924" i="3"/>
  <c r="L924" i="3"/>
  <c r="E925" i="3"/>
  <c r="F925" i="3"/>
  <c r="K925" i="3" s="1"/>
  <c r="G925" i="3"/>
  <c r="H925" i="3"/>
  <c r="I925" i="3"/>
  <c r="J925" i="3"/>
  <c r="L925" i="3"/>
  <c r="E926" i="3"/>
  <c r="F926" i="3"/>
  <c r="K926" i="3" s="1"/>
  <c r="G926" i="3"/>
  <c r="H926" i="3"/>
  <c r="I926" i="3"/>
  <c r="J926" i="3"/>
  <c r="L926" i="3"/>
  <c r="E927" i="3"/>
  <c r="F927" i="3"/>
  <c r="K927" i="3" s="1"/>
  <c r="G927" i="3"/>
  <c r="H927" i="3"/>
  <c r="I927" i="3"/>
  <c r="J927" i="3"/>
  <c r="L927" i="3"/>
  <c r="E928" i="3"/>
  <c r="F928" i="3"/>
  <c r="K928" i="3" s="1"/>
  <c r="G928" i="3"/>
  <c r="H928" i="3"/>
  <c r="I928" i="3"/>
  <c r="J928" i="3"/>
  <c r="L928" i="3"/>
  <c r="E929" i="3"/>
  <c r="F929" i="3"/>
  <c r="K929" i="3" s="1"/>
  <c r="G929" i="3"/>
  <c r="H929" i="3"/>
  <c r="I929" i="3"/>
  <c r="J929" i="3"/>
  <c r="L929" i="3"/>
  <c r="E930" i="3"/>
  <c r="F930" i="3"/>
  <c r="K930" i="3" s="1"/>
  <c r="G930" i="3"/>
  <c r="H930" i="3"/>
  <c r="I930" i="3"/>
  <c r="J930" i="3"/>
  <c r="L930" i="3"/>
  <c r="E931" i="3"/>
  <c r="F931" i="3"/>
  <c r="K931" i="3" s="1"/>
  <c r="G931" i="3"/>
  <c r="H931" i="3"/>
  <c r="I931" i="3"/>
  <c r="J931" i="3"/>
  <c r="L931" i="3"/>
  <c r="E932" i="3"/>
  <c r="F932" i="3"/>
  <c r="K932" i="3" s="1"/>
  <c r="G932" i="3"/>
  <c r="H932" i="3"/>
  <c r="I932" i="3"/>
  <c r="J932" i="3"/>
  <c r="L932" i="3"/>
  <c r="E933" i="3"/>
  <c r="F933" i="3"/>
  <c r="K933" i="3" s="1"/>
  <c r="G933" i="3"/>
  <c r="H933" i="3"/>
  <c r="I933" i="3"/>
  <c r="J933" i="3"/>
  <c r="L933" i="3"/>
  <c r="E934" i="3"/>
  <c r="F934" i="3"/>
  <c r="K934" i="3" s="1"/>
  <c r="G934" i="3"/>
  <c r="H934" i="3"/>
  <c r="I934" i="3"/>
  <c r="J934" i="3"/>
  <c r="L934" i="3"/>
  <c r="E935" i="3"/>
  <c r="F935" i="3"/>
  <c r="K935" i="3" s="1"/>
  <c r="G935" i="3"/>
  <c r="H935" i="3"/>
  <c r="I935" i="3"/>
  <c r="J935" i="3"/>
  <c r="L935" i="3"/>
  <c r="E936" i="3"/>
  <c r="F936" i="3"/>
  <c r="K936" i="3" s="1"/>
  <c r="G936" i="3"/>
  <c r="H936" i="3"/>
  <c r="I936" i="3"/>
  <c r="J936" i="3"/>
  <c r="L936" i="3"/>
  <c r="E937" i="3"/>
  <c r="F937" i="3"/>
  <c r="K937" i="3" s="1"/>
  <c r="G937" i="3"/>
  <c r="H937" i="3"/>
  <c r="I937" i="3"/>
  <c r="J937" i="3"/>
  <c r="L937" i="3"/>
  <c r="E938" i="3"/>
  <c r="F938" i="3"/>
  <c r="K938" i="3" s="1"/>
  <c r="G938" i="3"/>
  <c r="H938" i="3"/>
  <c r="I938" i="3"/>
  <c r="J938" i="3"/>
  <c r="L938" i="3" s="1"/>
  <c r="E939" i="3"/>
  <c r="F939" i="3"/>
  <c r="K939" i="3" s="1"/>
  <c r="G939" i="3"/>
  <c r="H939" i="3"/>
  <c r="L939" i="3" s="1"/>
  <c r="I939" i="3"/>
  <c r="J939" i="3"/>
  <c r="E940" i="3"/>
  <c r="F940" i="3"/>
  <c r="K940" i="3" s="1"/>
  <c r="G940" i="3"/>
  <c r="H940" i="3"/>
  <c r="L940" i="3" s="1"/>
  <c r="I940" i="3"/>
  <c r="J940" i="3"/>
  <c r="E941" i="3"/>
  <c r="F941" i="3"/>
  <c r="K941" i="3" s="1"/>
  <c r="G941" i="3"/>
  <c r="H941" i="3"/>
  <c r="L941" i="3" s="1"/>
  <c r="I941" i="3"/>
  <c r="J941" i="3"/>
  <c r="E942" i="3"/>
  <c r="F942" i="3"/>
  <c r="K942" i="3" s="1"/>
  <c r="G942" i="3"/>
  <c r="H942" i="3"/>
  <c r="L942" i="3" s="1"/>
  <c r="I942" i="3"/>
  <c r="J942" i="3"/>
  <c r="E943" i="3"/>
  <c r="F943" i="3"/>
  <c r="K943" i="3" s="1"/>
  <c r="G943" i="3"/>
  <c r="H943" i="3"/>
  <c r="L943" i="3" s="1"/>
  <c r="I943" i="3"/>
  <c r="J943" i="3"/>
  <c r="E944" i="3"/>
  <c r="F944" i="3"/>
  <c r="K944" i="3" s="1"/>
  <c r="G944" i="3"/>
  <c r="H944" i="3"/>
  <c r="L944" i="3" s="1"/>
  <c r="I944" i="3"/>
  <c r="J944" i="3"/>
  <c r="E945" i="3"/>
  <c r="F945" i="3"/>
  <c r="K945" i="3" s="1"/>
  <c r="G945" i="3"/>
  <c r="H945" i="3"/>
  <c r="L945" i="3" s="1"/>
  <c r="I945" i="3"/>
  <c r="J945" i="3"/>
  <c r="E946" i="3"/>
  <c r="F946" i="3"/>
  <c r="K946" i="3" s="1"/>
  <c r="G946" i="3"/>
  <c r="H946" i="3"/>
  <c r="L946" i="3" s="1"/>
  <c r="I946" i="3"/>
  <c r="J946" i="3"/>
  <c r="E947" i="3"/>
  <c r="F947" i="3"/>
  <c r="K947" i="3" s="1"/>
  <c r="G947" i="3"/>
  <c r="H947" i="3"/>
  <c r="L947" i="3" s="1"/>
  <c r="I947" i="3"/>
  <c r="J947" i="3"/>
  <c r="E948" i="3"/>
  <c r="F948" i="3"/>
  <c r="K948" i="3" s="1"/>
  <c r="G948" i="3"/>
  <c r="H948" i="3"/>
  <c r="L948" i="3" s="1"/>
  <c r="I948" i="3"/>
  <c r="J948" i="3"/>
  <c r="E949" i="3"/>
  <c r="F949" i="3"/>
  <c r="G949" i="3"/>
  <c r="H949" i="3"/>
  <c r="I949" i="3"/>
  <c r="L949" i="3" s="1"/>
  <c r="J949" i="3"/>
  <c r="K949" i="3"/>
  <c r="N949" i="3" s="1"/>
  <c r="BJ949" i="3" s="1"/>
  <c r="E950" i="3"/>
  <c r="F950" i="3"/>
  <c r="G950" i="3"/>
  <c r="H950" i="3"/>
  <c r="I950" i="3"/>
  <c r="L950" i="3" s="1"/>
  <c r="J950" i="3"/>
  <c r="K950" i="3"/>
  <c r="N950" i="3" s="1"/>
  <c r="E951" i="3"/>
  <c r="F951" i="3"/>
  <c r="G951" i="3"/>
  <c r="H951" i="3"/>
  <c r="I951" i="3"/>
  <c r="L951" i="3" s="1"/>
  <c r="J951" i="3"/>
  <c r="K951" i="3"/>
  <c r="N951" i="3" s="1"/>
  <c r="E952" i="3"/>
  <c r="F952" i="3"/>
  <c r="G952" i="3"/>
  <c r="H952" i="3"/>
  <c r="I952" i="3"/>
  <c r="L952" i="3" s="1"/>
  <c r="J952" i="3"/>
  <c r="K952" i="3"/>
  <c r="N952" i="3" s="1"/>
  <c r="E953" i="3"/>
  <c r="F953" i="3"/>
  <c r="G953" i="3"/>
  <c r="H953" i="3"/>
  <c r="I953" i="3"/>
  <c r="L953" i="3" s="1"/>
  <c r="J953" i="3"/>
  <c r="K953" i="3"/>
  <c r="N953" i="3" s="1"/>
  <c r="E954" i="3"/>
  <c r="F954" i="3"/>
  <c r="G954" i="3"/>
  <c r="H954" i="3"/>
  <c r="I954" i="3"/>
  <c r="L954" i="3" s="1"/>
  <c r="J954" i="3"/>
  <c r="K954" i="3"/>
  <c r="N954" i="3" s="1"/>
  <c r="E955" i="3"/>
  <c r="F955" i="3"/>
  <c r="G955" i="3"/>
  <c r="H955" i="3"/>
  <c r="I955" i="3"/>
  <c r="L955" i="3" s="1"/>
  <c r="J955" i="3"/>
  <c r="K955" i="3"/>
  <c r="N955" i="3" s="1"/>
  <c r="E956" i="3"/>
  <c r="F956" i="3"/>
  <c r="G956" i="3"/>
  <c r="H956" i="3"/>
  <c r="I956" i="3"/>
  <c r="L956" i="3" s="1"/>
  <c r="J956" i="3"/>
  <c r="K956" i="3"/>
  <c r="N956" i="3" s="1"/>
  <c r="BJ956" i="3" s="1"/>
  <c r="E957" i="3"/>
  <c r="F957" i="3"/>
  <c r="G957" i="3"/>
  <c r="H957" i="3"/>
  <c r="I957" i="3"/>
  <c r="L957" i="3" s="1"/>
  <c r="J957" i="3"/>
  <c r="K957" i="3"/>
  <c r="N957" i="3" s="1"/>
  <c r="E958" i="3"/>
  <c r="F958" i="3"/>
  <c r="G958" i="3"/>
  <c r="H958" i="3"/>
  <c r="I958" i="3"/>
  <c r="L958" i="3" s="1"/>
  <c r="J958" i="3"/>
  <c r="K958" i="3"/>
  <c r="N958" i="3" s="1"/>
  <c r="BJ958" i="3" s="1"/>
  <c r="E959" i="3"/>
  <c r="F959" i="3"/>
  <c r="G959" i="3"/>
  <c r="H959" i="3"/>
  <c r="I959" i="3"/>
  <c r="L959" i="3" s="1"/>
  <c r="J959" i="3"/>
  <c r="K959" i="3"/>
  <c r="N959" i="3" s="1"/>
  <c r="E960" i="3"/>
  <c r="F960" i="3"/>
  <c r="G960" i="3"/>
  <c r="H960" i="3"/>
  <c r="I960" i="3"/>
  <c r="L960" i="3" s="1"/>
  <c r="J960" i="3"/>
  <c r="K960" i="3"/>
  <c r="N960" i="3" s="1"/>
  <c r="BJ960" i="3" s="1"/>
  <c r="E961" i="3"/>
  <c r="F961" i="3"/>
  <c r="G961" i="3"/>
  <c r="H961" i="3"/>
  <c r="I961" i="3"/>
  <c r="L961" i="3" s="1"/>
  <c r="J961" i="3"/>
  <c r="K961" i="3"/>
  <c r="N961" i="3" s="1"/>
  <c r="BJ961" i="3" s="1"/>
  <c r="E962" i="3"/>
  <c r="F962" i="3"/>
  <c r="G962" i="3"/>
  <c r="H962" i="3"/>
  <c r="I962" i="3"/>
  <c r="L962" i="3" s="1"/>
  <c r="J962" i="3"/>
  <c r="K962" i="3"/>
  <c r="N962" i="3" s="1"/>
  <c r="BJ962" i="3" s="1"/>
  <c r="E963" i="3"/>
  <c r="F963" i="3"/>
  <c r="G963" i="3"/>
  <c r="H963" i="3"/>
  <c r="I963" i="3"/>
  <c r="L963" i="3" s="1"/>
  <c r="J963" i="3"/>
  <c r="K963" i="3"/>
  <c r="N963" i="3" s="1"/>
  <c r="E964" i="3"/>
  <c r="F964" i="3"/>
  <c r="G964" i="3"/>
  <c r="H964" i="3"/>
  <c r="I964" i="3"/>
  <c r="L964" i="3" s="1"/>
  <c r="J964" i="3"/>
  <c r="K964" i="3"/>
  <c r="N964" i="3" s="1"/>
  <c r="E965" i="3"/>
  <c r="F965" i="3"/>
  <c r="G965" i="3"/>
  <c r="H965" i="3"/>
  <c r="I965" i="3"/>
  <c r="L965" i="3" s="1"/>
  <c r="J965" i="3"/>
  <c r="K965" i="3"/>
  <c r="N965" i="3" s="1"/>
  <c r="E966" i="3"/>
  <c r="F966" i="3"/>
  <c r="G966" i="3"/>
  <c r="H966" i="3"/>
  <c r="I966" i="3"/>
  <c r="L966" i="3" s="1"/>
  <c r="J966" i="3"/>
  <c r="K966" i="3"/>
  <c r="N966" i="3" s="1"/>
  <c r="E967" i="3"/>
  <c r="F967" i="3"/>
  <c r="G967" i="3"/>
  <c r="H967" i="3"/>
  <c r="I967" i="3"/>
  <c r="L967" i="3" s="1"/>
  <c r="J967" i="3"/>
  <c r="K967" i="3"/>
  <c r="N967" i="3" s="1"/>
  <c r="E968" i="3"/>
  <c r="F968" i="3"/>
  <c r="G968" i="3"/>
  <c r="H968" i="3"/>
  <c r="I968" i="3"/>
  <c r="L968" i="3" s="1"/>
  <c r="J968" i="3"/>
  <c r="K968" i="3"/>
  <c r="N968" i="3" s="1"/>
  <c r="E969" i="3"/>
  <c r="F969" i="3"/>
  <c r="G969" i="3"/>
  <c r="H969" i="3"/>
  <c r="I969" i="3"/>
  <c r="L969" i="3" s="1"/>
  <c r="J969" i="3"/>
  <c r="K969" i="3"/>
  <c r="N969" i="3" s="1"/>
  <c r="E970" i="3"/>
  <c r="F970" i="3"/>
  <c r="G970" i="3"/>
  <c r="H970" i="3"/>
  <c r="I970" i="3"/>
  <c r="L970" i="3" s="1"/>
  <c r="J970" i="3"/>
  <c r="K970" i="3"/>
  <c r="N970" i="3" s="1"/>
  <c r="E971" i="3"/>
  <c r="F971" i="3"/>
  <c r="G971" i="3"/>
  <c r="H971" i="3"/>
  <c r="I971" i="3"/>
  <c r="L971" i="3" s="1"/>
  <c r="J971" i="3"/>
  <c r="K971" i="3"/>
  <c r="N971" i="3" s="1"/>
  <c r="E972" i="3"/>
  <c r="F972" i="3"/>
  <c r="G972" i="3"/>
  <c r="H972" i="3"/>
  <c r="I972" i="3"/>
  <c r="L972" i="3" s="1"/>
  <c r="J972" i="3"/>
  <c r="K972" i="3"/>
  <c r="N972" i="3" s="1"/>
  <c r="E973" i="3"/>
  <c r="F973" i="3"/>
  <c r="G973" i="3"/>
  <c r="H973" i="3"/>
  <c r="I973" i="3"/>
  <c r="L973" i="3" s="1"/>
  <c r="J973" i="3"/>
  <c r="K973" i="3"/>
  <c r="N973" i="3" s="1"/>
  <c r="E974" i="3"/>
  <c r="F974" i="3"/>
  <c r="G974" i="3"/>
  <c r="H974" i="3"/>
  <c r="I974" i="3"/>
  <c r="L974" i="3" s="1"/>
  <c r="J974" i="3"/>
  <c r="K974" i="3"/>
  <c r="N974" i="3" s="1"/>
  <c r="E975" i="3"/>
  <c r="F975" i="3"/>
  <c r="G975" i="3"/>
  <c r="H975" i="3"/>
  <c r="I975" i="3"/>
  <c r="L975" i="3" s="1"/>
  <c r="J975" i="3"/>
  <c r="K975" i="3"/>
  <c r="N975" i="3" s="1"/>
  <c r="E976" i="3"/>
  <c r="F976" i="3"/>
  <c r="G976" i="3"/>
  <c r="H976" i="3"/>
  <c r="I976" i="3"/>
  <c r="L976" i="3" s="1"/>
  <c r="J976" i="3"/>
  <c r="K976" i="3"/>
  <c r="N976" i="3" s="1"/>
  <c r="E977" i="3"/>
  <c r="F977" i="3"/>
  <c r="G977" i="3"/>
  <c r="H977" i="3"/>
  <c r="I977" i="3"/>
  <c r="L977" i="3" s="1"/>
  <c r="J977" i="3"/>
  <c r="K977" i="3"/>
  <c r="N977" i="3" s="1"/>
  <c r="E978" i="3"/>
  <c r="F978" i="3"/>
  <c r="G978" i="3"/>
  <c r="H978" i="3"/>
  <c r="I978" i="3"/>
  <c r="L978" i="3" s="1"/>
  <c r="J978" i="3"/>
  <c r="K978" i="3"/>
  <c r="N978" i="3" s="1"/>
  <c r="E979" i="3"/>
  <c r="F979" i="3"/>
  <c r="G979" i="3"/>
  <c r="H979" i="3"/>
  <c r="I979" i="3"/>
  <c r="L979" i="3" s="1"/>
  <c r="J979" i="3"/>
  <c r="K979" i="3"/>
  <c r="N979" i="3" s="1"/>
  <c r="E980" i="3"/>
  <c r="F980" i="3"/>
  <c r="G980" i="3"/>
  <c r="H980" i="3"/>
  <c r="I980" i="3"/>
  <c r="L980" i="3" s="1"/>
  <c r="J980" i="3"/>
  <c r="K980" i="3"/>
  <c r="O980" i="3"/>
  <c r="S980" i="3"/>
  <c r="W980" i="3"/>
  <c r="AA980" i="3"/>
  <c r="AE980" i="3"/>
  <c r="AI980" i="3"/>
  <c r="AM980" i="3"/>
  <c r="AQ980" i="3"/>
  <c r="AU980" i="3"/>
  <c r="AY980" i="3"/>
  <c r="BC980" i="3"/>
  <c r="BG980" i="3"/>
  <c r="E981" i="3"/>
  <c r="F981" i="3"/>
  <c r="G981" i="3"/>
  <c r="H981" i="3"/>
  <c r="I981" i="3"/>
  <c r="L981" i="3" s="1"/>
  <c r="J981" i="3"/>
  <c r="K981" i="3"/>
  <c r="O981" i="3"/>
  <c r="S981" i="3"/>
  <c r="W981" i="3"/>
  <c r="AA981" i="3"/>
  <c r="AE981" i="3"/>
  <c r="AI981" i="3"/>
  <c r="AM981" i="3"/>
  <c r="AQ981" i="3"/>
  <c r="AU981" i="3"/>
  <c r="AY981" i="3"/>
  <c r="BC981" i="3"/>
  <c r="BG981" i="3"/>
  <c r="E982" i="3"/>
  <c r="F982" i="3"/>
  <c r="G982" i="3"/>
  <c r="H982" i="3"/>
  <c r="I982" i="3"/>
  <c r="L982" i="3" s="1"/>
  <c r="J982" i="3"/>
  <c r="K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E983" i="3"/>
  <c r="F983" i="3"/>
  <c r="G983" i="3"/>
  <c r="H983" i="3"/>
  <c r="I983" i="3"/>
  <c r="L983" i="3" s="1"/>
  <c r="J983" i="3"/>
  <c r="K983" i="3"/>
  <c r="O983" i="3"/>
  <c r="S983" i="3"/>
  <c r="W983" i="3"/>
  <c r="AA983" i="3"/>
  <c r="AE983" i="3"/>
  <c r="AI983" i="3"/>
  <c r="AM983" i="3"/>
  <c r="AQ983" i="3"/>
  <c r="AU983" i="3"/>
  <c r="AY983" i="3"/>
  <c r="BC983" i="3"/>
  <c r="BG983" i="3"/>
  <c r="E984" i="3"/>
  <c r="F984" i="3"/>
  <c r="G984" i="3"/>
  <c r="H984" i="3"/>
  <c r="I984" i="3"/>
  <c r="L984" i="3" s="1"/>
  <c r="J984" i="3"/>
  <c r="K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E985" i="3"/>
  <c r="F985" i="3"/>
  <c r="G985" i="3"/>
  <c r="H985" i="3"/>
  <c r="I985" i="3"/>
  <c r="L985" i="3" s="1"/>
  <c r="J985" i="3"/>
  <c r="K985" i="3"/>
  <c r="O985" i="3"/>
  <c r="BL985" i="3" s="1"/>
  <c r="S985" i="3"/>
  <c r="BM985" i="3" s="1"/>
  <c r="W985" i="3"/>
  <c r="AA985" i="3"/>
  <c r="AE985" i="3"/>
  <c r="AI985" i="3"/>
  <c r="AM985" i="3"/>
  <c r="AQ985" i="3"/>
  <c r="AU985" i="3"/>
  <c r="AY985" i="3"/>
  <c r="BC985" i="3"/>
  <c r="BG985" i="3"/>
  <c r="E986" i="3"/>
  <c r="F986" i="3"/>
  <c r="G986" i="3"/>
  <c r="H986" i="3"/>
  <c r="I986" i="3"/>
  <c r="L986" i="3" s="1"/>
  <c r="J986" i="3"/>
  <c r="K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E987" i="3"/>
  <c r="F987" i="3"/>
  <c r="G987" i="3"/>
  <c r="H987" i="3"/>
  <c r="I987" i="3"/>
  <c r="L987" i="3" s="1"/>
  <c r="J987" i="3"/>
  <c r="K987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E988" i="3"/>
  <c r="F988" i="3"/>
  <c r="G988" i="3"/>
  <c r="H988" i="3"/>
  <c r="I988" i="3"/>
  <c r="L988" i="3" s="1"/>
  <c r="J988" i="3"/>
  <c r="K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E989" i="3"/>
  <c r="F989" i="3"/>
  <c r="G989" i="3"/>
  <c r="H989" i="3"/>
  <c r="I989" i="3"/>
  <c r="L989" i="3" s="1"/>
  <c r="J989" i="3"/>
  <c r="K989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E990" i="3"/>
  <c r="F990" i="3"/>
  <c r="G990" i="3"/>
  <c r="H990" i="3"/>
  <c r="I990" i="3"/>
  <c r="L990" i="3" s="1"/>
  <c r="J990" i="3"/>
  <c r="K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E991" i="3"/>
  <c r="F991" i="3"/>
  <c r="G991" i="3"/>
  <c r="H991" i="3"/>
  <c r="I991" i="3"/>
  <c r="L991" i="3" s="1"/>
  <c r="J991" i="3"/>
  <c r="K991" i="3"/>
  <c r="O991" i="3"/>
  <c r="S991" i="3"/>
  <c r="W991" i="3"/>
  <c r="AA991" i="3"/>
  <c r="AE991" i="3"/>
  <c r="AI991" i="3"/>
  <c r="AM991" i="3"/>
  <c r="AQ991" i="3"/>
  <c r="AU991" i="3"/>
  <c r="AY991" i="3"/>
  <c r="BC991" i="3"/>
  <c r="BF991" i="3"/>
  <c r="BH991" i="3"/>
  <c r="E992" i="3"/>
  <c r="F992" i="3"/>
  <c r="K992" i="3" s="1"/>
  <c r="G992" i="3"/>
  <c r="H992" i="3"/>
  <c r="I992" i="3"/>
  <c r="J992" i="3"/>
  <c r="L992" i="3"/>
  <c r="E993" i="3"/>
  <c r="F993" i="3"/>
  <c r="K993" i="3" s="1"/>
  <c r="G993" i="3"/>
  <c r="H993" i="3"/>
  <c r="I993" i="3"/>
  <c r="J993" i="3"/>
  <c r="L993" i="3"/>
  <c r="E994" i="3"/>
  <c r="F994" i="3"/>
  <c r="K994" i="3" s="1"/>
  <c r="G994" i="3"/>
  <c r="H994" i="3"/>
  <c r="I994" i="3"/>
  <c r="J994" i="3"/>
  <c r="L994" i="3"/>
  <c r="E995" i="3"/>
  <c r="F995" i="3"/>
  <c r="K995" i="3" s="1"/>
  <c r="G995" i="3"/>
  <c r="H995" i="3"/>
  <c r="I995" i="3"/>
  <c r="J995" i="3"/>
  <c r="L995" i="3"/>
  <c r="E996" i="3"/>
  <c r="F996" i="3"/>
  <c r="K996" i="3" s="1"/>
  <c r="G996" i="3"/>
  <c r="H996" i="3"/>
  <c r="I996" i="3"/>
  <c r="J996" i="3"/>
  <c r="L996" i="3"/>
  <c r="E997" i="3"/>
  <c r="F997" i="3"/>
  <c r="K997" i="3" s="1"/>
  <c r="G997" i="3"/>
  <c r="H997" i="3"/>
  <c r="I997" i="3"/>
  <c r="J997" i="3"/>
  <c r="L997" i="3"/>
  <c r="E998" i="3"/>
  <c r="F998" i="3"/>
  <c r="K998" i="3" s="1"/>
  <c r="G998" i="3"/>
  <c r="H998" i="3"/>
  <c r="I998" i="3"/>
  <c r="J998" i="3"/>
  <c r="L998" i="3"/>
  <c r="E999" i="3"/>
  <c r="F999" i="3"/>
  <c r="K999" i="3" s="1"/>
  <c r="G999" i="3"/>
  <c r="H999" i="3"/>
  <c r="I999" i="3"/>
  <c r="J999" i="3"/>
  <c r="L999" i="3"/>
  <c r="E1000" i="3"/>
  <c r="F1000" i="3"/>
  <c r="K1000" i="3" s="1"/>
  <c r="G1000" i="3"/>
  <c r="H1000" i="3"/>
  <c r="I1000" i="3"/>
  <c r="J1000" i="3"/>
  <c r="L1000" i="3"/>
  <c r="E1001" i="3"/>
  <c r="F1001" i="3"/>
  <c r="K1001" i="3" s="1"/>
  <c r="G1001" i="3"/>
  <c r="H1001" i="3"/>
  <c r="I1001" i="3"/>
  <c r="J1001" i="3"/>
  <c r="L1001" i="3"/>
  <c r="E1002" i="3"/>
  <c r="F1002" i="3"/>
  <c r="K1002" i="3" s="1"/>
  <c r="G1002" i="3"/>
  <c r="H1002" i="3"/>
  <c r="I1002" i="3"/>
  <c r="J1002" i="3"/>
  <c r="L1002" i="3"/>
  <c r="E1003" i="3"/>
  <c r="F1003" i="3"/>
  <c r="K1003" i="3" s="1"/>
  <c r="G1003" i="3"/>
  <c r="H1003" i="3"/>
  <c r="I1003" i="3"/>
  <c r="J1003" i="3"/>
  <c r="L1003" i="3"/>
  <c r="E1004" i="3"/>
  <c r="F1004" i="3"/>
  <c r="K1004" i="3" s="1"/>
  <c r="G1004" i="3"/>
  <c r="H1004" i="3"/>
  <c r="I1004" i="3"/>
  <c r="J1004" i="3"/>
  <c r="L1004" i="3"/>
  <c r="E1005" i="3"/>
  <c r="F1005" i="3"/>
  <c r="K1005" i="3" s="1"/>
  <c r="G1005" i="3"/>
  <c r="H1005" i="3"/>
  <c r="I1005" i="3"/>
  <c r="J1005" i="3"/>
  <c r="L1005" i="3"/>
  <c r="E1006" i="3"/>
  <c r="F1006" i="3"/>
  <c r="K1006" i="3" s="1"/>
  <c r="G1006" i="3"/>
  <c r="H1006" i="3"/>
  <c r="I1006" i="3"/>
  <c r="J1006" i="3"/>
  <c r="L1006" i="3"/>
  <c r="E1007" i="3"/>
  <c r="F1007" i="3"/>
  <c r="K1007" i="3" s="1"/>
  <c r="G1007" i="3"/>
  <c r="H1007" i="3"/>
  <c r="I1007" i="3"/>
  <c r="J1007" i="3"/>
  <c r="L1007" i="3"/>
  <c r="E1008" i="3"/>
  <c r="F1008" i="3"/>
  <c r="K1008" i="3" s="1"/>
  <c r="G1008" i="3"/>
  <c r="H1008" i="3"/>
  <c r="I1008" i="3"/>
  <c r="J1008" i="3"/>
  <c r="L1008" i="3"/>
  <c r="E1009" i="3"/>
  <c r="F1009" i="3"/>
  <c r="K1009" i="3" s="1"/>
  <c r="G1009" i="3"/>
  <c r="H1009" i="3"/>
  <c r="I1009" i="3"/>
  <c r="J1009" i="3"/>
  <c r="L1009" i="3"/>
  <c r="E1010" i="3"/>
  <c r="F1010" i="3"/>
  <c r="K1010" i="3" s="1"/>
  <c r="G1010" i="3"/>
  <c r="H1010" i="3"/>
  <c r="I1010" i="3"/>
  <c r="J1010" i="3"/>
  <c r="L1010" i="3"/>
  <c r="E1011" i="3"/>
  <c r="F1011" i="3"/>
  <c r="K1011" i="3" s="1"/>
  <c r="G1011" i="3"/>
  <c r="H1011" i="3"/>
  <c r="I1011" i="3"/>
  <c r="J1011" i="3"/>
  <c r="L1011" i="3"/>
  <c r="E1012" i="3"/>
  <c r="F1012" i="3"/>
  <c r="K1012" i="3" s="1"/>
  <c r="G1012" i="3"/>
  <c r="H1012" i="3"/>
  <c r="I1012" i="3"/>
  <c r="J1012" i="3"/>
  <c r="L1012" i="3"/>
  <c r="E1013" i="3"/>
  <c r="F1013" i="3"/>
  <c r="K1013" i="3" s="1"/>
  <c r="G1013" i="3"/>
  <c r="H1013" i="3"/>
  <c r="I1013" i="3"/>
  <c r="J1013" i="3"/>
  <c r="L1013" i="3"/>
  <c r="E1014" i="3"/>
  <c r="F1014" i="3"/>
  <c r="K1014" i="3" s="1"/>
  <c r="G1014" i="3"/>
  <c r="H1014" i="3"/>
  <c r="I1014" i="3"/>
  <c r="J1014" i="3"/>
  <c r="L1014" i="3" s="1"/>
  <c r="E1015" i="3"/>
  <c r="F1015" i="3"/>
  <c r="K1015" i="3" s="1"/>
  <c r="G1015" i="3"/>
  <c r="H1015" i="3"/>
  <c r="I1015" i="3"/>
  <c r="J1015" i="3"/>
  <c r="L1015" i="3" s="1"/>
  <c r="E1016" i="3"/>
  <c r="F1016" i="3"/>
  <c r="K1016" i="3" s="1"/>
  <c r="G1016" i="3"/>
  <c r="H1016" i="3"/>
  <c r="I1016" i="3"/>
  <c r="J1016" i="3"/>
  <c r="L1016" i="3" s="1"/>
  <c r="E1017" i="3"/>
  <c r="F1017" i="3"/>
  <c r="K1017" i="3" s="1"/>
  <c r="G1017" i="3"/>
  <c r="H1017" i="3"/>
  <c r="I1017" i="3"/>
  <c r="J1017" i="3"/>
  <c r="L1017" i="3" s="1"/>
  <c r="E1018" i="3"/>
  <c r="F1018" i="3"/>
  <c r="K1018" i="3" s="1"/>
  <c r="G1018" i="3"/>
  <c r="H1018" i="3"/>
  <c r="I1018" i="3"/>
  <c r="J1018" i="3"/>
  <c r="L1018" i="3" s="1"/>
  <c r="E1019" i="3"/>
  <c r="F1019" i="3"/>
  <c r="K1019" i="3" s="1"/>
  <c r="G1019" i="3"/>
  <c r="H1019" i="3"/>
  <c r="I1019" i="3"/>
  <c r="J1019" i="3"/>
  <c r="L1019" i="3" s="1"/>
  <c r="E1020" i="3"/>
  <c r="F1020" i="3"/>
  <c r="K1020" i="3" s="1"/>
  <c r="G1020" i="3"/>
  <c r="H1020" i="3"/>
  <c r="I1020" i="3"/>
  <c r="J1020" i="3"/>
  <c r="L1020" i="3" s="1"/>
  <c r="E1021" i="3"/>
  <c r="F1021" i="3"/>
  <c r="K1021" i="3" s="1"/>
  <c r="G1021" i="3"/>
  <c r="H1021" i="3"/>
  <c r="I1021" i="3"/>
  <c r="J1021" i="3"/>
  <c r="L1021" i="3" s="1"/>
  <c r="E1022" i="3"/>
  <c r="F1022" i="3"/>
  <c r="K1022" i="3" s="1"/>
  <c r="G1022" i="3"/>
  <c r="H1022" i="3"/>
  <c r="I1022" i="3"/>
  <c r="J1022" i="3"/>
  <c r="L1022" i="3" s="1"/>
  <c r="E1023" i="3"/>
  <c r="F1023" i="3"/>
  <c r="K1023" i="3" s="1"/>
  <c r="G1023" i="3"/>
  <c r="H1023" i="3"/>
  <c r="I1023" i="3"/>
  <c r="J1023" i="3"/>
  <c r="L1023" i="3" s="1"/>
  <c r="E1024" i="3"/>
  <c r="F1024" i="3"/>
  <c r="K1024" i="3" s="1"/>
  <c r="G1024" i="3"/>
  <c r="H1024" i="3"/>
  <c r="I1024" i="3"/>
  <c r="J1024" i="3"/>
  <c r="L1024" i="3" s="1"/>
  <c r="BK1026" i="3" l="1"/>
  <c r="S1028" i="3"/>
  <c r="BM1028" i="3" s="1"/>
  <c r="AA1028" i="3"/>
  <c r="AI1028" i="3"/>
  <c r="AQ1028" i="3"/>
  <c r="AY1028" i="3"/>
  <c r="BG1028" i="3"/>
  <c r="O1028" i="3"/>
  <c r="BL1028" i="3" s="1"/>
  <c r="W1028" i="3"/>
  <c r="AE1028" i="3"/>
  <c r="AM1028" i="3"/>
  <c r="AU1028" i="3"/>
  <c r="BC1028" i="3"/>
  <c r="BN1032" i="3"/>
  <c r="BK1032" i="3"/>
  <c r="BM1032" i="3"/>
  <c r="BJ1034" i="3"/>
  <c r="BJ1035" i="3"/>
  <c r="BJ1036" i="3"/>
  <c r="BJ1037" i="3"/>
  <c r="BJ1038" i="3"/>
  <c r="BJ1039" i="3"/>
  <c r="BJ1040" i="3"/>
  <c r="BM1041" i="3"/>
  <c r="BK1025" i="3"/>
  <c r="BN1025" i="3"/>
  <c r="BK1027" i="3"/>
  <c r="BN1027" i="3"/>
  <c r="BN1035" i="3"/>
  <c r="BN1037" i="3"/>
  <c r="BN1039" i="3"/>
  <c r="BK1042" i="3"/>
  <c r="BN1042" i="3"/>
  <c r="BK1043" i="3"/>
  <c r="BN1043" i="3"/>
  <c r="BM1045" i="3"/>
  <c r="BL1045" i="3"/>
  <c r="BK1046" i="3"/>
  <c r="BN1046" i="3"/>
  <c r="BM1047" i="3"/>
  <c r="BL1047" i="3"/>
  <c r="BK1048" i="3"/>
  <c r="BN1048" i="3"/>
  <c r="BM1049" i="3"/>
  <c r="BL1049" i="3"/>
  <c r="BK1050" i="3"/>
  <c r="BN1050" i="3"/>
  <c r="BJ1045" i="3"/>
  <c r="BJ1046" i="3"/>
  <c r="BJ1047" i="3"/>
  <c r="BJ1048" i="3"/>
  <c r="BJ1049" i="3"/>
  <c r="BJ1050" i="3"/>
  <c r="BJ1051" i="3"/>
  <c r="BN1052" i="3"/>
  <c r="BK1052" i="3"/>
  <c r="BJ1053" i="3"/>
  <c r="BJ1055" i="3"/>
  <c r="BM1056" i="3"/>
  <c r="BJ1057" i="3"/>
  <c r="BM1059" i="3"/>
  <c r="BJ1060" i="3"/>
  <c r="BM1061" i="3"/>
  <c r="BJ1063" i="3"/>
  <c r="BM1064" i="3"/>
  <c r="BN1064" i="3"/>
  <c r="BN1055" i="3"/>
  <c r="BN1063" i="3"/>
  <c r="BN1068" i="3"/>
  <c r="BK1068" i="3"/>
  <c r="BN1074" i="3"/>
  <c r="BK1074" i="3"/>
  <c r="BJ1074" i="3"/>
  <c r="BN1075" i="3"/>
  <c r="BK1075" i="3"/>
  <c r="BJ1075" i="3"/>
  <c r="BN1076" i="3"/>
  <c r="BK1076" i="3"/>
  <c r="BJ1076" i="3"/>
  <c r="BN1077" i="3"/>
  <c r="BK1077" i="3"/>
  <c r="BJ1077" i="3"/>
  <c r="BN1078" i="3"/>
  <c r="BK1078" i="3"/>
  <c r="BJ1078" i="3"/>
  <c r="BN1079" i="3"/>
  <c r="BK1079" i="3"/>
  <c r="BJ1079" i="3"/>
  <c r="BN1080" i="3"/>
  <c r="BK1080" i="3"/>
  <c r="BJ1080" i="3"/>
  <c r="BN1081" i="3"/>
  <c r="BK1081" i="3"/>
  <c r="BJ1081" i="3"/>
  <c r="BN1082" i="3"/>
  <c r="BK1082" i="3"/>
  <c r="BJ1082" i="3"/>
  <c r="BN1083" i="3"/>
  <c r="BK1083" i="3"/>
  <c r="BJ1083" i="3"/>
  <c r="BN1084" i="3"/>
  <c r="BK1084" i="3"/>
  <c r="BJ1084" i="3"/>
  <c r="BN1085" i="3"/>
  <c r="BK1085" i="3"/>
  <c r="BK1097" i="3"/>
  <c r="BN1097" i="3"/>
  <c r="BK1107" i="3"/>
  <c r="BN1107" i="3"/>
  <c r="N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R1125" i="3"/>
  <c r="V1125" i="3"/>
  <c r="Z1125" i="3"/>
  <c r="AD1125" i="3"/>
  <c r="AH1125" i="3"/>
  <c r="AL1125" i="3"/>
  <c r="AP1125" i="3"/>
  <c r="AT1125" i="3"/>
  <c r="AX1125" i="3"/>
  <c r="BB1125" i="3"/>
  <c r="BF1125" i="3"/>
  <c r="BM1126" i="3"/>
  <c r="BL1126" i="3"/>
  <c r="BM1127" i="3"/>
  <c r="BL1127" i="3"/>
  <c r="BM1128" i="3"/>
  <c r="BL1128" i="3"/>
  <c r="BM1129" i="3"/>
  <c r="BL1129" i="3"/>
  <c r="BM1130" i="3"/>
  <c r="BL1130" i="3"/>
  <c r="BM1131" i="3"/>
  <c r="BL1131" i="3"/>
  <c r="BM1132" i="3"/>
  <c r="BL1132" i="3"/>
  <c r="BM1133" i="3"/>
  <c r="BL1133" i="3"/>
  <c r="BM1134" i="3"/>
  <c r="BL1134" i="3"/>
  <c r="BM1135" i="3"/>
  <c r="BL1135" i="3"/>
  <c r="BM1136" i="3"/>
  <c r="BL1136" i="3"/>
  <c r="BM1137" i="3"/>
  <c r="BL1137" i="3"/>
  <c r="BM1138" i="3"/>
  <c r="BL1138" i="3"/>
  <c r="BM1139" i="3"/>
  <c r="BL1139" i="3"/>
  <c r="BM1140" i="3"/>
  <c r="BL1140" i="3"/>
  <c r="BM1141" i="3"/>
  <c r="BL1141" i="3"/>
  <c r="BM1142" i="3"/>
  <c r="BL1142" i="3"/>
  <c r="BM1143" i="3"/>
  <c r="BL1143" i="3"/>
  <c r="BM1144" i="3"/>
  <c r="BL1144" i="3"/>
  <c r="BM1145" i="3"/>
  <c r="BL1145" i="3"/>
  <c r="BM1146" i="3"/>
  <c r="BL1146" i="3"/>
  <c r="BM1147" i="3"/>
  <c r="BL1147" i="3"/>
  <c r="BM1148" i="3"/>
  <c r="BL1148" i="3"/>
  <c r="BM1149" i="3"/>
  <c r="BL1149" i="3"/>
  <c r="BM1150" i="3"/>
  <c r="BL1150" i="3"/>
  <c r="BM1151" i="3"/>
  <c r="BL1151" i="3"/>
  <c r="BM1152" i="3"/>
  <c r="BL1152" i="3"/>
  <c r="BM1153" i="3"/>
  <c r="BL1153" i="3"/>
  <c r="BM1154" i="3"/>
  <c r="BL1154" i="3"/>
  <c r="BM1157" i="3"/>
  <c r="BL1157" i="3"/>
  <c r="BM1158" i="3"/>
  <c r="BL1158" i="3"/>
  <c r="BM1160" i="3"/>
  <c r="BL1160" i="3"/>
  <c r="BM1161" i="3"/>
  <c r="BL1161" i="3"/>
  <c r="BM1162" i="3"/>
  <c r="BL1162" i="3"/>
  <c r="BM1163" i="3"/>
  <c r="BL1163" i="3"/>
  <c r="BM1165" i="3"/>
  <c r="BL1165" i="3"/>
  <c r="BM1166" i="3"/>
  <c r="BL1166" i="3"/>
  <c r="BM1167" i="3"/>
  <c r="BL1167" i="3"/>
  <c r="BM1169" i="3"/>
  <c r="BL1169" i="3"/>
  <c r="BM1170" i="3"/>
  <c r="BL1170" i="3"/>
  <c r="BM1171" i="3"/>
  <c r="BL1171" i="3"/>
  <c r="BM1173" i="3"/>
  <c r="BL1173" i="3"/>
  <c r="BM1174" i="3"/>
  <c r="BL1174" i="3"/>
  <c r="BM1175" i="3"/>
  <c r="BL1175" i="3"/>
  <c r="BM1176" i="3"/>
  <c r="BL1176" i="3"/>
  <c r="BM1177" i="3"/>
  <c r="BL1177" i="3"/>
  <c r="BM1178" i="3"/>
  <c r="BL1178" i="3"/>
  <c r="BM1179" i="3"/>
  <c r="BL1179" i="3"/>
  <c r="BM1181" i="3"/>
  <c r="BL1181" i="3"/>
  <c r="BM1182" i="3"/>
  <c r="BL1182" i="3"/>
  <c r="BM1184" i="3"/>
  <c r="BL1184" i="3"/>
  <c r="BM1185" i="3"/>
  <c r="BL1185" i="3"/>
  <c r="BM1187" i="3"/>
  <c r="BL1187" i="3"/>
  <c r="BM1188" i="3"/>
  <c r="BL1188" i="3"/>
  <c r="BM1189" i="3"/>
  <c r="BL1189" i="3"/>
  <c r="BM1190" i="3"/>
  <c r="BL1190" i="3"/>
  <c r="BM1192" i="3"/>
  <c r="BL1192" i="3"/>
  <c r="BM1193" i="3"/>
  <c r="BL1193" i="3"/>
  <c r="BM1194" i="3"/>
  <c r="BL1194" i="3"/>
  <c r="BM1195" i="3"/>
  <c r="BL1195" i="3"/>
  <c r="BM1196" i="3"/>
  <c r="BL1196" i="3"/>
  <c r="BM1197" i="3"/>
  <c r="BL1197" i="3"/>
  <c r="BM1198" i="3"/>
  <c r="BL1198" i="3"/>
  <c r="BM1199" i="3"/>
  <c r="BL1199" i="3"/>
  <c r="BM1200" i="3"/>
  <c r="BL1200" i="3"/>
  <c r="BM1201" i="3"/>
  <c r="BL1201" i="3"/>
  <c r="BM1202" i="3"/>
  <c r="BL1202" i="3"/>
  <c r="BK1205" i="3"/>
  <c r="BN1205" i="3"/>
  <c r="BK1207" i="3"/>
  <c r="BN1207" i="3"/>
  <c r="BK1209" i="3"/>
  <c r="BN1209" i="3"/>
  <c r="BN1211" i="3"/>
  <c r="BK1211" i="3"/>
  <c r="BN1213" i="3"/>
  <c r="BK1213" i="3"/>
  <c r="BN1215" i="3"/>
  <c r="BK1215" i="3"/>
  <c r="BN1217" i="3"/>
  <c r="BK1217" i="3"/>
  <c r="BN1219" i="3"/>
  <c r="BK1219" i="3"/>
  <c r="BN1222" i="3"/>
  <c r="BK1222" i="3"/>
  <c r="BM1221" i="3"/>
  <c r="BJ1223" i="3"/>
  <c r="BM1204" i="3"/>
  <c r="BL1204" i="3"/>
  <c r="BM1206" i="3"/>
  <c r="BL1206" i="3"/>
  <c r="BM1208" i="3"/>
  <c r="BL1208" i="3"/>
  <c r="BK1212" i="3"/>
  <c r="BN1212" i="3"/>
  <c r="BK1214" i="3"/>
  <c r="BN1214" i="3"/>
  <c r="BK1216" i="3"/>
  <c r="BN1216" i="3"/>
  <c r="BK1218" i="3"/>
  <c r="BN1218" i="3"/>
  <c r="BM1220" i="3"/>
  <c r="BL1220" i="3"/>
  <c r="Z1026" i="3"/>
  <c r="BM1026" i="3" s="1"/>
  <c r="AP1026" i="3"/>
  <c r="BJ1026" i="3" s="1"/>
  <c r="BF1026" i="3"/>
  <c r="R1026" i="3"/>
  <c r="BL1026" i="3" s="1"/>
  <c r="AH1026" i="3"/>
  <c r="AX1026" i="3"/>
  <c r="BI1028" i="3"/>
  <c r="BA1028" i="3"/>
  <c r="AS1028" i="3"/>
  <c r="AK1028" i="3"/>
  <c r="AC1028" i="3"/>
  <c r="U1028" i="3"/>
  <c r="M1028" i="3"/>
  <c r="BF1028" i="3"/>
  <c r="BB1028" i="3"/>
  <c r="AX1028" i="3"/>
  <c r="AT1028" i="3"/>
  <c r="AP1028" i="3"/>
  <c r="AL1028" i="3"/>
  <c r="AH1028" i="3"/>
  <c r="AD1028" i="3"/>
  <c r="Z1028" i="3"/>
  <c r="V1028" i="3"/>
  <c r="R1028" i="3"/>
  <c r="N1028" i="3"/>
  <c r="BJ1028" i="3" s="1"/>
  <c r="BN1029" i="3"/>
  <c r="BK1029" i="3"/>
  <c r="BJ1029" i="3"/>
  <c r="BN1030" i="3"/>
  <c r="BK1030" i="3"/>
  <c r="BJ1030" i="3"/>
  <c r="BN1031" i="3"/>
  <c r="BK1031" i="3"/>
  <c r="BJ1032" i="3"/>
  <c r="BM1034" i="3"/>
  <c r="BM1035" i="3"/>
  <c r="BM1036" i="3"/>
  <c r="BM1037" i="3"/>
  <c r="BM1038" i="3"/>
  <c r="BM1039" i="3"/>
  <c r="BM1040" i="3"/>
  <c r="BL1041" i="3"/>
  <c r="BJ1041" i="3"/>
  <c r="BN1041" i="3"/>
  <c r="BL1025" i="3"/>
  <c r="Z1025" i="3"/>
  <c r="BM1025" i="3" s="1"/>
  <c r="AP1025" i="3"/>
  <c r="BJ1025" i="3" s="1"/>
  <c r="BF1025" i="3"/>
  <c r="BL1027" i="3"/>
  <c r="Z1027" i="3"/>
  <c r="BM1027" i="3" s="1"/>
  <c r="AP1027" i="3"/>
  <c r="BJ1027" i="3" s="1"/>
  <c r="BF1027" i="3"/>
  <c r="BN1034" i="3"/>
  <c r="BN1036" i="3"/>
  <c r="BN1038" i="3"/>
  <c r="BN1040" i="3"/>
  <c r="BJ1042" i="3"/>
  <c r="BM1042" i="3"/>
  <c r="BL1042" i="3"/>
  <c r="BK1044" i="3"/>
  <c r="BN1044" i="3"/>
  <c r="BK1045" i="3"/>
  <c r="BN1045" i="3"/>
  <c r="BM1046" i="3"/>
  <c r="BL1046" i="3"/>
  <c r="BK1047" i="3"/>
  <c r="BN1047" i="3"/>
  <c r="BM1048" i="3"/>
  <c r="BL1048" i="3"/>
  <c r="BK1049" i="3"/>
  <c r="BN1049" i="3"/>
  <c r="BM1050" i="3"/>
  <c r="BL1050" i="3"/>
  <c r="BK1051" i="3"/>
  <c r="BN1051" i="3"/>
  <c r="BN1053" i="3"/>
  <c r="BK1053" i="3"/>
  <c r="BM1053" i="3"/>
  <c r="BM1055" i="3"/>
  <c r="BJ1056" i="3"/>
  <c r="BM1057" i="3"/>
  <c r="BJ1059" i="3"/>
  <c r="BM1060" i="3"/>
  <c r="BJ1061" i="3"/>
  <c r="BM1063" i="3"/>
  <c r="BL1064" i="3"/>
  <c r="BJ1064" i="3"/>
  <c r="BN1056" i="3"/>
  <c r="BN1060" i="3"/>
  <c r="BN1057" i="3"/>
  <c r="BN1061" i="3"/>
  <c r="BN1065" i="3"/>
  <c r="BK1065" i="3"/>
  <c r="BJ1065" i="3"/>
  <c r="BN1066" i="3"/>
  <c r="BK1066" i="3"/>
  <c r="BJ1066" i="3"/>
  <c r="BN1067" i="3"/>
  <c r="BK1067" i="3"/>
  <c r="BN1069" i="3"/>
  <c r="BK1069" i="3"/>
  <c r="BJ1069" i="3"/>
  <c r="BN1070" i="3"/>
  <c r="BK1070" i="3"/>
  <c r="BJ1070" i="3"/>
  <c r="BN1071" i="3"/>
  <c r="BK1071" i="3"/>
  <c r="BJ1071" i="3"/>
  <c r="BN1072" i="3"/>
  <c r="BK1072" i="3"/>
  <c r="BJ1072" i="3"/>
  <c r="BN1073" i="3"/>
  <c r="BK1073" i="3"/>
  <c r="BN1086" i="3"/>
  <c r="BK1086" i="3"/>
  <c r="BJ1086" i="3"/>
  <c r="BN1087" i="3"/>
  <c r="BK1087" i="3"/>
  <c r="BJ1087" i="3"/>
  <c r="BK1088" i="3"/>
  <c r="BN1088" i="3"/>
  <c r="BJ1088" i="3"/>
  <c r="N1089" i="3"/>
  <c r="V1089" i="3"/>
  <c r="BK1089" i="3" s="1"/>
  <c r="AD1089" i="3"/>
  <c r="BM1089" i="3" s="1"/>
  <c r="AL1089" i="3"/>
  <c r="AT1089" i="3"/>
  <c r="BB1089" i="3"/>
  <c r="R1089" i="3"/>
  <c r="BL1089" i="3" s="1"/>
  <c r="Z1089" i="3"/>
  <c r="AH1089" i="3"/>
  <c r="AP1089" i="3"/>
  <c r="AX1089" i="3"/>
  <c r="BF1089" i="3"/>
  <c r="N1090" i="3"/>
  <c r="V1090" i="3"/>
  <c r="BK1090" i="3" s="1"/>
  <c r="AD1090" i="3"/>
  <c r="BM1090" i="3" s="1"/>
  <c r="AL1090" i="3"/>
  <c r="AT1090" i="3"/>
  <c r="BB1090" i="3"/>
  <c r="R1090" i="3"/>
  <c r="BL1090" i="3" s="1"/>
  <c r="Z1090" i="3"/>
  <c r="AH1090" i="3"/>
  <c r="AP1090" i="3"/>
  <c r="AX1090" i="3"/>
  <c r="BF1090" i="3"/>
  <c r="N1091" i="3"/>
  <c r="V1091" i="3"/>
  <c r="BK1091" i="3" s="1"/>
  <c r="AD1091" i="3"/>
  <c r="BM1091" i="3" s="1"/>
  <c r="AL1091" i="3"/>
  <c r="AT1091" i="3"/>
  <c r="BB1091" i="3"/>
  <c r="R1091" i="3"/>
  <c r="BL1091" i="3" s="1"/>
  <c r="Z1091" i="3"/>
  <c r="AH1091" i="3"/>
  <c r="AP1091" i="3"/>
  <c r="AX1091" i="3"/>
  <c r="BF1091" i="3"/>
  <c r="N1092" i="3"/>
  <c r="V1092" i="3"/>
  <c r="BK1092" i="3" s="1"/>
  <c r="AD1092" i="3"/>
  <c r="BM1092" i="3" s="1"/>
  <c r="AL1092" i="3"/>
  <c r="AT1092" i="3"/>
  <c r="BB1092" i="3"/>
  <c r="R1092" i="3"/>
  <c r="BL1092" i="3" s="1"/>
  <c r="Z1092" i="3"/>
  <c r="AH1092" i="3"/>
  <c r="AP1092" i="3"/>
  <c r="AX1092" i="3"/>
  <c r="BF1092" i="3"/>
  <c r="N1093" i="3"/>
  <c r="V1093" i="3"/>
  <c r="BK1093" i="3" s="1"/>
  <c r="AD1093" i="3"/>
  <c r="BM1093" i="3" s="1"/>
  <c r="AL1093" i="3"/>
  <c r="AT1093" i="3"/>
  <c r="BB1093" i="3"/>
  <c r="R1093" i="3"/>
  <c r="BL1093" i="3" s="1"/>
  <c r="Z1093" i="3"/>
  <c r="AH1093" i="3"/>
  <c r="AP1093" i="3"/>
  <c r="AX1093" i="3"/>
  <c r="BF1093" i="3"/>
  <c r="N1094" i="3"/>
  <c r="V1094" i="3"/>
  <c r="BK1094" i="3" s="1"/>
  <c r="AD1094" i="3"/>
  <c r="BM1094" i="3" s="1"/>
  <c r="AL1094" i="3"/>
  <c r="AT1094" i="3"/>
  <c r="BB1094" i="3"/>
  <c r="R1094" i="3"/>
  <c r="BL1094" i="3" s="1"/>
  <c r="Z1094" i="3"/>
  <c r="AH1094" i="3"/>
  <c r="AP1094" i="3"/>
  <c r="AX1094" i="3"/>
  <c r="BF1094" i="3"/>
  <c r="N1095" i="3"/>
  <c r="V1095" i="3"/>
  <c r="BK1095" i="3" s="1"/>
  <c r="AD1095" i="3"/>
  <c r="BM1095" i="3" s="1"/>
  <c r="AL1095" i="3"/>
  <c r="AT1095" i="3"/>
  <c r="BB1095" i="3"/>
  <c r="R1095" i="3"/>
  <c r="BL1095" i="3" s="1"/>
  <c r="Z1095" i="3"/>
  <c r="AH1095" i="3"/>
  <c r="AP1095" i="3"/>
  <c r="AX1095" i="3"/>
  <c r="BF1095" i="3"/>
  <c r="N1096" i="3"/>
  <c r="V1096" i="3"/>
  <c r="BK1096" i="3" s="1"/>
  <c r="AD1096" i="3"/>
  <c r="BM1096" i="3" s="1"/>
  <c r="AL1096" i="3"/>
  <c r="AT1096" i="3"/>
  <c r="BB1096" i="3"/>
  <c r="R1096" i="3"/>
  <c r="BL1096" i="3" s="1"/>
  <c r="Z1096" i="3"/>
  <c r="AH1096" i="3"/>
  <c r="AP1096" i="3"/>
  <c r="AX1096" i="3"/>
  <c r="BF1096" i="3"/>
  <c r="N1097" i="3"/>
  <c r="BJ1097" i="3" s="1"/>
  <c r="V1097" i="3"/>
  <c r="AD1097" i="3"/>
  <c r="AL1097" i="3"/>
  <c r="AT1097" i="3"/>
  <c r="BB1097" i="3"/>
  <c r="R1097" i="3"/>
  <c r="Z1097" i="3"/>
  <c r="AH1097" i="3"/>
  <c r="AP1097" i="3"/>
  <c r="AX1097" i="3"/>
  <c r="BF1097" i="3"/>
  <c r="N1098" i="3"/>
  <c r="V1098" i="3"/>
  <c r="BK1098" i="3" s="1"/>
  <c r="AD1098" i="3"/>
  <c r="BM1098" i="3" s="1"/>
  <c r="AL1098" i="3"/>
  <c r="AT1098" i="3"/>
  <c r="BB1098" i="3"/>
  <c r="R1098" i="3"/>
  <c r="BL1098" i="3" s="1"/>
  <c r="Z1098" i="3"/>
  <c r="AH1098" i="3"/>
  <c r="AP1098" i="3"/>
  <c r="AX1098" i="3"/>
  <c r="BF1098" i="3"/>
  <c r="N1099" i="3"/>
  <c r="V1099" i="3"/>
  <c r="BK1099" i="3" s="1"/>
  <c r="AD1099" i="3"/>
  <c r="BM1099" i="3" s="1"/>
  <c r="AL1099" i="3"/>
  <c r="AT1099" i="3"/>
  <c r="BB1099" i="3"/>
  <c r="R1099" i="3"/>
  <c r="BL1099" i="3" s="1"/>
  <c r="Z1099" i="3"/>
  <c r="AH1099" i="3"/>
  <c r="AP1099" i="3"/>
  <c r="AX1099" i="3"/>
  <c r="BF1099" i="3"/>
  <c r="N1100" i="3"/>
  <c r="V1100" i="3"/>
  <c r="BK1100" i="3" s="1"/>
  <c r="AD1100" i="3"/>
  <c r="BM1100" i="3" s="1"/>
  <c r="AL1100" i="3"/>
  <c r="AT1100" i="3"/>
  <c r="BB1100" i="3"/>
  <c r="R1100" i="3"/>
  <c r="BL1100" i="3" s="1"/>
  <c r="Z1100" i="3"/>
  <c r="AH1100" i="3"/>
  <c r="AP1100" i="3"/>
  <c r="AX1100" i="3"/>
  <c r="BF1100" i="3"/>
  <c r="N1101" i="3"/>
  <c r="V1101" i="3"/>
  <c r="BK1101" i="3" s="1"/>
  <c r="AD1101" i="3"/>
  <c r="BM1101" i="3" s="1"/>
  <c r="AL1101" i="3"/>
  <c r="AT1101" i="3"/>
  <c r="BB1101" i="3"/>
  <c r="R1101" i="3"/>
  <c r="BL1101" i="3" s="1"/>
  <c r="Z1101" i="3"/>
  <c r="AH1101" i="3"/>
  <c r="AP1101" i="3"/>
  <c r="AX1101" i="3"/>
  <c r="BF1101" i="3"/>
  <c r="N1102" i="3"/>
  <c r="V1102" i="3"/>
  <c r="BK1102" i="3" s="1"/>
  <c r="AD1102" i="3"/>
  <c r="BM1102" i="3" s="1"/>
  <c r="AL1102" i="3"/>
  <c r="AT1102" i="3"/>
  <c r="BB1102" i="3"/>
  <c r="R1102" i="3"/>
  <c r="BL1102" i="3" s="1"/>
  <c r="Z1102" i="3"/>
  <c r="AH1102" i="3"/>
  <c r="AP1102" i="3"/>
  <c r="AX1102" i="3"/>
  <c r="BF1102" i="3"/>
  <c r="N1103" i="3"/>
  <c r="V1103" i="3"/>
  <c r="BK1103" i="3" s="1"/>
  <c r="AD1103" i="3"/>
  <c r="BM1103" i="3" s="1"/>
  <c r="AL1103" i="3"/>
  <c r="AT1103" i="3"/>
  <c r="BB1103" i="3"/>
  <c r="R1103" i="3"/>
  <c r="BL1103" i="3" s="1"/>
  <c r="Z1103" i="3"/>
  <c r="AH1103" i="3"/>
  <c r="AP1103" i="3"/>
  <c r="AX1103" i="3"/>
  <c r="BF1103" i="3"/>
  <c r="N1104" i="3"/>
  <c r="V1104" i="3"/>
  <c r="BK1104" i="3" s="1"/>
  <c r="AD1104" i="3"/>
  <c r="BM1104" i="3" s="1"/>
  <c r="AL1104" i="3"/>
  <c r="AT1104" i="3"/>
  <c r="BB1104" i="3"/>
  <c r="R1104" i="3"/>
  <c r="BL1104" i="3" s="1"/>
  <c r="Z1104" i="3"/>
  <c r="AH1104" i="3"/>
  <c r="AP1104" i="3"/>
  <c r="AX1104" i="3"/>
  <c r="BF1104" i="3"/>
  <c r="N1105" i="3"/>
  <c r="V1105" i="3"/>
  <c r="BK1105" i="3" s="1"/>
  <c r="AD1105" i="3"/>
  <c r="BM1105" i="3" s="1"/>
  <c r="AL1105" i="3"/>
  <c r="AT1105" i="3"/>
  <c r="BB1105" i="3"/>
  <c r="R1105" i="3"/>
  <c r="BL1105" i="3" s="1"/>
  <c r="Z1105" i="3"/>
  <c r="AH1105" i="3"/>
  <c r="AP1105" i="3"/>
  <c r="AX1105" i="3"/>
  <c r="BF1105" i="3"/>
  <c r="N1106" i="3"/>
  <c r="V1106" i="3"/>
  <c r="BK1106" i="3" s="1"/>
  <c r="AD1106" i="3"/>
  <c r="BM1106" i="3" s="1"/>
  <c r="AL1106" i="3"/>
  <c r="AT1106" i="3"/>
  <c r="BB1106" i="3"/>
  <c r="R1106" i="3"/>
  <c r="BL1106" i="3" s="1"/>
  <c r="Z1106" i="3"/>
  <c r="AH1106" i="3"/>
  <c r="AP1106" i="3"/>
  <c r="AX1106" i="3"/>
  <c r="BF1106" i="3"/>
  <c r="N1107" i="3"/>
  <c r="BJ1107" i="3" s="1"/>
  <c r="V1107" i="3"/>
  <c r="AD1107" i="3"/>
  <c r="AL1107" i="3"/>
  <c r="AT1107" i="3"/>
  <c r="BB1107" i="3"/>
  <c r="R1107" i="3"/>
  <c r="Z1107" i="3"/>
  <c r="AH1107" i="3"/>
  <c r="AP1107" i="3"/>
  <c r="AX1107" i="3"/>
  <c r="BF1107" i="3"/>
  <c r="N1108" i="3"/>
  <c r="V1108" i="3"/>
  <c r="BK1108" i="3" s="1"/>
  <c r="AD1108" i="3"/>
  <c r="BM1108" i="3" s="1"/>
  <c r="AL1108" i="3"/>
  <c r="AT1108" i="3"/>
  <c r="BB1108" i="3"/>
  <c r="R1108" i="3"/>
  <c r="BL1108" i="3" s="1"/>
  <c r="Z1108" i="3"/>
  <c r="AH1108" i="3"/>
  <c r="AP1108" i="3"/>
  <c r="AX1108" i="3"/>
  <c r="BF1108" i="3"/>
  <c r="N1109" i="3"/>
  <c r="V1109" i="3"/>
  <c r="BK1109" i="3" s="1"/>
  <c r="AD1109" i="3"/>
  <c r="BM1109" i="3" s="1"/>
  <c r="AL1109" i="3"/>
  <c r="AT1109" i="3"/>
  <c r="BB1109" i="3"/>
  <c r="R1109" i="3"/>
  <c r="BL1109" i="3" s="1"/>
  <c r="Z1109" i="3"/>
  <c r="AH1109" i="3"/>
  <c r="AP1109" i="3"/>
  <c r="AX1109" i="3"/>
  <c r="BF1109" i="3"/>
  <c r="N1110" i="3"/>
  <c r="V1110" i="3"/>
  <c r="BK1110" i="3" s="1"/>
  <c r="AD1110" i="3"/>
  <c r="BM1110" i="3" s="1"/>
  <c r="AL1110" i="3"/>
  <c r="AT1110" i="3"/>
  <c r="BB1110" i="3"/>
  <c r="R1110" i="3"/>
  <c r="BL1110" i="3" s="1"/>
  <c r="Z1110" i="3"/>
  <c r="AH1110" i="3"/>
  <c r="AP1110" i="3"/>
  <c r="AX1110" i="3"/>
  <c r="BF1110" i="3"/>
  <c r="N1111" i="3"/>
  <c r="V1111" i="3"/>
  <c r="BK1111" i="3" s="1"/>
  <c r="AD1111" i="3"/>
  <c r="BM1111" i="3" s="1"/>
  <c r="AL1111" i="3"/>
  <c r="AT1111" i="3"/>
  <c r="BB1111" i="3"/>
  <c r="R1111" i="3"/>
  <c r="BL1111" i="3" s="1"/>
  <c r="Z1111" i="3"/>
  <c r="AH1111" i="3"/>
  <c r="AP1111" i="3"/>
  <c r="AX1111" i="3"/>
  <c r="BF1111" i="3"/>
  <c r="N1112" i="3"/>
  <c r="V1112" i="3"/>
  <c r="BK1112" i="3" s="1"/>
  <c r="AD1112" i="3"/>
  <c r="BM1112" i="3" s="1"/>
  <c r="AL1112" i="3"/>
  <c r="AT1112" i="3"/>
  <c r="BB1112" i="3"/>
  <c r="R1112" i="3"/>
  <c r="BL1112" i="3" s="1"/>
  <c r="Z1112" i="3"/>
  <c r="AH1112" i="3"/>
  <c r="AP1112" i="3"/>
  <c r="AX1112" i="3"/>
  <c r="BF1112" i="3"/>
  <c r="N1113" i="3"/>
  <c r="V1113" i="3"/>
  <c r="BK1113" i="3" s="1"/>
  <c r="AD1113" i="3"/>
  <c r="BM1113" i="3" s="1"/>
  <c r="AL1113" i="3"/>
  <c r="AT1113" i="3"/>
  <c r="BB1113" i="3"/>
  <c r="R1113" i="3"/>
  <c r="BL1113" i="3" s="1"/>
  <c r="Z1113" i="3"/>
  <c r="AH1113" i="3"/>
  <c r="AP1113" i="3"/>
  <c r="AX1113" i="3"/>
  <c r="BF1113" i="3"/>
  <c r="N1114" i="3"/>
  <c r="V1114" i="3"/>
  <c r="BK1114" i="3" s="1"/>
  <c r="AD1114" i="3"/>
  <c r="BM1114" i="3" s="1"/>
  <c r="AL1114" i="3"/>
  <c r="AT1114" i="3"/>
  <c r="BB1114" i="3"/>
  <c r="R1114" i="3"/>
  <c r="BL1114" i="3" s="1"/>
  <c r="Z1114" i="3"/>
  <c r="AH1114" i="3"/>
  <c r="AP1114" i="3"/>
  <c r="AX1114" i="3"/>
  <c r="BF1114" i="3"/>
  <c r="N1115" i="3"/>
  <c r="V1115" i="3"/>
  <c r="BK1115" i="3" s="1"/>
  <c r="AD1115" i="3"/>
  <c r="BM1115" i="3" s="1"/>
  <c r="AL1115" i="3"/>
  <c r="AT1115" i="3"/>
  <c r="BB1115" i="3"/>
  <c r="R1115" i="3"/>
  <c r="BL1115" i="3" s="1"/>
  <c r="Z1115" i="3"/>
  <c r="AH1115" i="3"/>
  <c r="AP1115" i="3"/>
  <c r="AX1115" i="3"/>
  <c r="BF1115" i="3"/>
  <c r="N1116" i="3"/>
  <c r="V1116" i="3"/>
  <c r="BK1116" i="3" s="1"/>
  <c r="AD1116" i="3"/>
  <c r="BM1116" i="3" s="1"/>
  <c r="AL1116" i="3"/>
  <c r="AT1116" i="3"/>
  <c r="BB1116" i="3"/>
  <c r="R1116" i="3"/>
  <c r="BL1116" i="3" s="1"/>
  <c r="Z1116" i="3"/>
  <c r="AH1116" i="3"/>
  <c r="AP1116" i="3"/>
  <c r="AX1116" i="3"/>
  <c r="BF1116" i="3"/>
  <c r="N1117" i="3"/>
  <c r="V1117" i="3"/>
  <c r="BK1117" i="3" s="1"/>
  <c r="AD1117" i="3"/>
  <c r="BM1117" i="3" s="1"/>
  <c r="AL1117" i="3"/>
  <c r="AT1117" i="3"/>
  <c r="BB1117" i="3"/>
  <c r="R1117" i="3"/>
  <c r="BL1117" i="3" s="1"/>
  <c r="Z1117" i="3"/>
  <c r="AH1117" i="3"/>
  <c r="AP1117" i="3"/>
  <c r="AX1117" i="3"/>
  <c r="BF1117" i="3"/>
  <c r="N1118" i="3"/>
  <c r="V1118" i="3"/>
  <c r="BK1118" i="3" s="1"/>
  <c r="AD1118" i="3"/>
  <c r="BM1118" i="3" s="1"/>
  <c r="AL1118" i="3"/>
  <c r="AT1118" i="3"/>
  <c r="BB1118" i="3"/>
  <c r="R1118" i="3"/>
  <c r="BL1118" i="3" s="1"/>
  <c r="Z1118" i="3"/>
  <c r="AH1118" i="3"/>
  <c r="AP1118" i="3"/>
  <c r="AX1118" i="3"/>
  <c r="BF1118" i="3"/>
  <c r="N1119" i="3"/>
  <c r="V1119" i="3"/>
  <c r="BK1119" i="3" s="1"/>
  <c r="AD1119" i="3"/>
  <c r="BM1119" i="3" s="1"/>
  <c r="AL1119" i="3"/>
  <c r="AT1119" i="3"/>
  <c r="BB1119" i="3"/>
  <c r="R1119" i="3"/>
  <c r="BL1119" i="3" s="1"/>
  <c r="Z1119" i="3"/>
  <c r="AH1119" i="3"/>
  <c r="AP1119" i="3"/>
  <c r="AX1119" i="3"/>
  <c r="BF1119" i="3"/>
  <c r="N1120" i="3"/>
  <c r="V1120" i="3"/>
  <c r="BK1120" i="3" s="1"/>
  <c r="AD1120" i="3"/>
  <c r="BM1120" i="3" s="1"/>
  <c r="AL1120" i="3"/>
  <c r="AT1120" i="3"/>
  <c r="BB1120" i="3"/>
  <c r="R1120" i="3"/>
  <c r="BL1120" i="3" s="1"/>
  <c r="Z1120" i="3"/>
  <c r="AH1120" i="3"/>
  <c r="AP1120" i="3"/>
  <c r="AX1120" i="3"/>
  <c r="BF1120" i="3"/>
  <c r="N1121" i="3"/>
  <c r="V1121" i="3"/>
  <c r="BK1121" i="3" s="1"/>
  <c r="AD1121" i="3"/>
  <c r="BM1121" i="3" s="1"/>
  <c r="AL1121" i="3"/>
  <c r="AT1121" i="3"/>
  <c r="BB1121" i="3"/>
  <c r="R1121" i="3"/>
  <c r="BL1121" i="3" s="1"/>
  <c r="Z1121" i="3"/>
  <c r="AH1121" i="3"/>
  <c r="AP1121" i="3"/>
  <c r="AX1121" i="3"/>
  <c r="BF1121" i="3"/>
  <c r="N1122" i="3"/>
  <c r="V1122" i="3"/>
  <c r="BK1122" i="3" s="1"/>
  <c r="AD1122" i="3"/>
  <c r="BM1122" i="3" s="1"/>
  <c r="AL1122" i="3"/>
  <c r="AT1122" i="3"/>
  <c r="BB1122" i="3"/>
  <c r="R1122" i="3"/>
  <c r="BL1122" i="3" s="1"/>
  <c r="Z1122" i="3"/>
  <c r="AH1122" i="3"/>
  <c r="AP1122" i="3"/>
  <c r="AX1122" i="3"/>
  <c r="BF1122" i="3"/>
  <c r="N1123" i="3"/>
  <c r="V1123" i="3"/>
  <c r="BK1123" i="3" s="1"/>
  <c r="AD1123" i="3"/>
  <c r="BM1123" i="3" s="1"/>
  <c r="AL1123" i="3"/>
  <c r="AT1123" i="3"/>
  <c r="BB1123" i="3"/>
  <c r="R1123" i="3"/>
  <c r="BL1123" i="3" s="1"/>
  <c r="Z1123" i="3"/>
  <c r="AH1123" i="3"/>
  <c r="AP1123" i="3"/>
  <c r="AX1123" i="3"/>
  <c r="BF1123" i="3"/>
  <c r="N1124" i="3"/>
  <c r="V1124" i="3"/>
  <c r="BK1124" i="3" s="1"/>
  <c r="AD1124" i="3"/>
  <c r="BM1124" i="3" s="1"/>
  <c r="AL1124" i="3"/>
  <c r="AT1124" i="3"/>
  <c r="BB1124" i="3"/>
  <c r="R1124" i="3"/>
  <c r="BL1124" i="3" s="1"/>
  <c r="Z1124" i="3"/>
  <c r="AH1124" i="3"/>
  <c r="AP1124" i="3"/>
  <c r="AX1124" i="3"/>
  <c r="BF1124" i="3"/>
  <c r="BG1125" i="3"/>
  <c r="BC1125" i="3"/>
  <c r="AY1125" i="3"/>
  <c r="AU1125" i="3"/>
  <c r="AQ1125" i="3"/>
  <c r="AM1125" i="3"/>
  <c r="AI1125" i="3"/>
  <c r="AE1125" i="3"/>
  <c r="AA1125" i="3"/>
  <c r="BL1125" i="3" s="1"/>
  <c r="W1125" i="3"/>
  <c r="S1125" i="3"/>
  <c r="BM1125" i="3" s="1"/>
  <c r="Q1125" i="3"/>
  <c r="M1125" i="3"/>
  <c r="BK1126" i="3"/>
  <c r="BN1126" i="3"/>
  <c r="BK1127" i="3"/>
  <c r="BN1127" i="3"/>
  <c r="BK1128" i="3"/>
  <c r="BN1128" i="3"/>
  <c r="BK1129" i="3"/>
  <c r="BN1129" i="3"/>
  <c r="BK1130" i="3"/>
  <c r="BN1130" i="3"/>
  <c r="BK1131" i="3"/>
  <c r="BN1131" i="3"/>
  <c r="BK1132" i="3"/>
  <c r="BN1132" i="3"/>
  <c r="BK1133" i="3"/>
  <c r="BN1133" i="3"/>
  <c r="BK1134" i="3"/>
  <c r="BN1134" i="3"/>
  <c r="BK1135" i="3"/>
  <c r="BN1135" i="3"/>
  <c r="BK1136" i="3"/>
  <c r="BN1136" i="3"/>
  <c r="BK1137" i="3"/>
  <c r="BN1137" i="3"/>
  <c r="BK1138" i="3"/>
  <c r="BN1138" i="3"/>
  <c r="BK1139" i="3"/>
  <c r="BN1139" i="3"/>
  <c r="BK1140" i="3"/>
  <c r="BN1140" i="3"/>
  <c r="BK1141" i="3"/>
  <c r="BN1141" i="3"/>
  <c r="BK1142" i="3"/>
  <c r="BN1142" i="3"/>
  <c r="BK1143" i="3"/>
  <c r="BN1143" i="3"/>
  <c r="BK1144" i="3"/>
  <c r="BN1144" i="3"/>
  <c r="BK1145" i="3"/>
  <c r="BN1145" i="3"/>
  <c r="BK1146" i="3"/>
  <c r="BN1146" i="3"/>
  <c r="BK1147" i="3"/>
  <c r="BN1147" i="3"/>
  <c r="BK1148" i="3"/>
  <c r="BN1148" i="3"/>
  <c r="BK1149" i="3"/>
  <c r="BN1149" i="3"/>
  <c r="BK1150" i="3"/>
  <c r="BN1150" i="3"/>
  <c r="BK1151" i="3"/>
  <c r="BN1151" i="3"/>
  <c r="BK1152" i="3"/>
  <c r="BN1152" i="3"/>
  <c r="BK1153" i="3"/>
  <c r="BN1153" i="3"/>
  <c r="BK1154" i="3"/>
  <c r="BN1154" i="3"/>
  <c r="BK1155" i="3"/>
  <c r="BN1155" i="3"/>
  <c r="BK1156" i="3"/>
  <c r="BN1156" i="3"/>
  <c r="BK1157" i="3"/>
  <c r="BN1157" i="3"/>
  <c r="BK1158" i="3"/>
  <c r="BN1158" i="3"/>
  <c r="BK1159" i="3"/>
  <c r="BN1159" i="3"/>
  <c r="BK1160" i="3"/>
  <c r="BN1160" i="3"/>
  <c r="BK1161" i="3"/>
  <c r="BN1161" i="3"/>
  <c r="BK1162" i="3"/>
  <c r="BN1162" i="3"/>
  <c r="BK1163" i="3"/>
  <c r="BN1163" i="3"/>
  <c r="BK1164" i="3"/>
  <c r="BN1164" i="3"/>
  <c r="BK1165" i="3"/>
  <c r="BN1165" i="3"/>
  <c r="BK1166" i="3"/>
  <c r="BN1166" i="3"/>
  <c r="BK1167" i="3"/>
  <c r="BN1167" i="3"/>
  <c r="BK1168" i="3"/>
  <c r="BN1168" i="3"/>
  <c r="BK1169" i="3"/>
  <c r="BN1169" i="3"/>
  <c r="BK1170" i="3"/>
  <c r="BN1170" i="3"/>
  <c r="BK1171" i="3"/>
  <c r="BN1171" i="3"/>
  <c r="BK1172" i="3"/>
  <c r="BN1172" i="3"/>
  <c r="BK1173" i="3"/>
  <c r="BN1173" i="3"/>
  <c r="BK1174" i="3"/>
  <c r="BN1174" i="3"/>
  <c r="BK1175" i="3"/>
  <c r="BN1175" i="3"/>
  <c r="BK1176" i="3"/>
  <c r="BN1176" i="3"/>
  <c r="BK1177" i="3"/>
  <c r="BN1177" i="3"/>
  <c r="BK1178" i="3"/>
  <c r="BN1178" i="3"/>
  <c r="BK1179" i="3"/>
  <c r="BN1179" i="3"/>
  <c r="BK1180" i="3"/>
  <c r="BN1180" i="3"/>
  <c r="BK1181" i="3"/>
  <c r="BN1181" i="3"/>
  <c r="BK1182" i="3"/>
  <c r="BN1182" i="3"/>
  <c r="BK1183" i="3"/>
  <c r="BN1183" i="3"/>
  <c r="BK1184" i="3"/>
  <c r="BN1184" i="3"/>
  <c r="BK1185" i="3"/>
  <c r="BN1185" i="3"/>
  <c r="BK1186" i="3"/>
  <c r="BN1186" i="3"/>
  <c r="BK1187" i="3"/>
  <c r="BN1187" i="3"/>
  <c r="BK1188" i="3"/>
  <c r="BN1188" i="3"/>
  <c r="BK1189" i="3"/>
  <c r="BN1189" i="3"/>
  <c r="BK1190" i="3"/>
  <c r="BN1190" i="3"/>
  <c r="BK1191" i="3"/>
  <c r="BN1191" i="3"/>
  <c r="BK1192" i="3"/>
  <c r="BN1192" i="3"/>
  <c r="BK1193" i="3"/>
  <c r="BN1193" i="3"/>
  <c r="BK1194" i="3"/>
  <c r="BN1194" i="3"/>
  <c r="BK1195" i="3"/>
  <c r="BN1195" i="3"/>
  <c r="BK1196" i="3"/>
  <c r="BN1196" i="3"/>
  <c r="BK1197" i="3"/>
  <c r="BN1197" i="3"/>
  <c r="BK1198" i="3"/>
  <c r="BN1198" i="3"/>
  <c r="BK1199" i="3"/>
  <c r="BN1199" i="3"/>
  <c r="BK1200" i="3"/>
  <c r="BN1200" i="3"/>
  <c r="BK1201" i="3"/>
  <c r="BN1201" i="3"/>
  <c r="BK1202" i="3"/>
  <c r="BN1202" i="3"/>
  <c r="BK1203" i="3"/>
  <c r="BN1203" i="3"/>
  <c r="BM1205" i="3"/>
  <c r="BL1205" i="3"/>
  <c r="BM1207" i="3"/>
  <c r="BL1207" i="3"/>
  <c r="BM1209" i="3"/>
  <c r="BL1209" i="3"/>
  <c r="BM1211" i="3"/>
  <c r="BL1211" i="3"/>
  <c r="BM1213" i="3"/>
  <c r="BL1213" i="3"/>
  <c r="BM1215" i="3"/>
  <c r="BL1215" i="3"/>
  <c r="BM1217" i="3"/>
  <c r="BL1217" i="3"/>
  <c r="BN1221" i="3"/>
  <c r="BK1221" i="3"/>
  <c r="BN1223" i="3"/>
  <c r="BK1223" i="3"/>
  <c r="BJ1221" i="3"/>
  <c r="BM1223" i="3"/>
  <c r="BK1204" i="3"/>
  <c r="BN1204" i="3"/>
  <c r="BK1206" i="3"/>
  <c r="BN1206" i="3"/>
  <c r="BK1208" i="3"/>
  <c r="BN1208" i="3"/>
  <c r="BK1210" i="3"/>
  <c r="BN1210" i="3"/>
  <c r="BM1212" i="3"/>
  <c r="BL1212" i="3"/>
  <c r="BM1214" i="3"/>
  <c r="BL1214" i="3"/>
  <c r="BM1216" i="3"/>
  <c r="BL1216" i="3"/>
  <c r="BM1218" i="3"/>
  <c r="BL1218" i="3"/>
  <c r="BN1220" i="3"/>
  <c r="BK1220" i="3"/>
  <c r="M1018" i="3"/>
  <c r="O1018" i="3"/>
  <c r="Q1018" i="3"/>
  <c r="S1018" i="3"/>
  <c r="U1018" i="3"/>
  <c r="W1018" i="3"/>
  <c r="Y1018" i="3"/>
  <c r="AA1018" i="3"/>
  <c r="AC1018" i="3"/>
  <c r="AE1018" i="3"/>
  <c r="AG1018" i="3"/>
  <c r="AI1018" i="3"/>
  <c r="AK1018" i="3"/>
  <c r="AM1018" i="3"/>
  <c r="AO1018" i="3"/>
  <c r="AQ1018" i="3"/>
  <c r="AS1018" i="3"/>
  <c r="AU1018" i="3"/>
  <c r="AW1018" i="3"/>
  <c r="AY1018" i="3"/>
  <c r="BA1018" i="3"/>
  <c r="BC1018" i="3"/>
  <c r="BE1018" i="3"/>
  <c r="BG1018" i="3"/>
  <c r="BI1018" i="3"/>
  <c r="N1018" i="3"/>
  <c r="P1018" i="3"/>
  <c r="R1018" i="3"/>
  <c r="T1018" i="3"/>
  <c r="V1018" i="3"/>
  <c r="X1018" i="3"/>
  <c r="Z1018" i="3"/>
  <c r="AB1018" i="3"/>
  <c r="AD1018" i="3"/>
  <c r="AF1018" i="3"/>
  <c r="AJ1018" i="3"/>
  <c r="AL1018" i="3"/>
  <c r="AP1018" i="3"/>
  <c r="AT1018" i="3"/>
  <c r="AV1018" i="3"/>
  <c r="AZ1018" i="3"/>
  <c r="BF1018" i="3"/>
  <c r="AH1018" i="3"/>
  <c r="AN1018" i="3"/>
  <c r="AR1018" i="3"/>
  <c r="AX1018" i="3"/>
  <c r="BB1018" i="3"/>
  <c r="BD1018" i="3"/>
  <c r="BH1018" i="3"/>
  <c r="M1017" i="3"/>
  <c r="O1017" i="3"/>
  <c r="Q1017" i="3"/>
  <c r="S1017" i="3"/>
  <c r="U1017" i="3"/>
  <c r="W1017" i="3"/>
  <c r="Y1017" i="3"/>
  <c r="AA1017" i="3"/>
  <c r="AC1017" i="3"/>
  <c r="AE1017" i="3"/>
  <c r="AG1017" i="3"/>
  <c r="AI1017" i="3"/>
  <c r="AK1017" i="3"/>
  <c r="AM1017" i="3"/>
  <c r="AO1017" i="3"/>
  <c r="AQ1017" i="3"/>
  <c r="AS1017" i="3"/>
  <c r="AU1017" i="3"/>
  <c r="AW1017" i="3"/>
  <c r="AY1017" i="3"/>
  <c r="BA1017" i="3"/>
  <c r="BC1017" i="3"/>
  <c r="BE1017" i="3"/>
  <c r="BG1017" i="3"/>
  <c r="BI1017" i="3"/>
  <c r="N1017" i="3"/>
  <c r="P1017" i="3"/>
  <c r="R1017" i="3"/>
  <c r="T1017" i="3"/>
  <c r="V1017" i="3"/>
  <c r="X1017" i="3"/>
  <c r="Z1017" i="3"/>
  <c r="AB1017" i="3"/>
  <c r="AD1017" i="3"/>
  <c r="AF1017" i="3"/>
  <c r="AH1017" i="3"/>
  <c r="AJ1017" i="3"/>
  <c r="AL1017" i="3"/>
  <c r="AN1017" i="3"/>
  <c r="AP1017" i="3"/>
  <c r="AR1017" i="3"/>
  <c r="AT1017" i="3"/>
  <c r="AV1017" i="3"/>
  <c r="AX1017" i="3"/>
  <c r="AZ1017" i="3"/>
  <c r="BB1017" i="3"/>
  <c r="BD1017" i="3"/>
  <c r="BF1017" i="3"/>
  <c r="BH1017" i="3"/>
  <c r="M1016" i="3"/>
  <c r="O1016" i="3"/>
  <c r="Q1016" i="3"/>
  <c r="S1016" i="3"/>
  <c r="U1016" i="3"/>
  <c r="W1016" i="3"/>
  <c r="Y1016" i="3"/>
  <c r="AA1016" i="3"/>
  <c r="AC1016" i="3"/>
  <c r="AE1016" i="3"/>
  <c r="AG1016" i="3"/>
  <c r="AI1016" i="3"/>
  <c r="AK1016" i="3"/>
  <c r="AM1016" i="3"/>
  <c r="AO1016" i="3"/>
  <c r="AQ1016" i="3"/>
  <c r="AS1016" i="3"/>
  <c r="AU1016" i="3"/>
  <c r="AW1016" i="3"/>
  <c r="AY1016" i="3"/>
  <c r="BA1016" i="3"/>
  <c r="BC1016" i="3"/>
  <c r="BE1016" i="3"/>
  <c r="BG1016" i="3"/>
  <c r="BI1016" i="3"/>
  <c r="N1016" i="3"/>
  <c r="P1016" i="3"/>
  <c r="R1016" i="3"/>
  <c r="T1016" i="3"/>
  <c r="V1016" i="3"/>
  <c r="X1016" i="3"/>
  <c r="Z1016" i="3"/>
  <c r="AB1016" i="3"/>
  <c r="AD1016" i="3"/>
  <c r="AF1016" i="3"/>
  <c r="AH1016" i="3"/>
  <c r="AJ1016" i="3"/>
  <c r="AL1016" i="3"/>
  <c r="AN1016" i="3"/>
  <c r="AP1016" i="3"/>
  <c r="AR1016" i="3"/>
  <c r="AT1016" i="3"/>
  <c r="AV1016" i="3"/>
  <c r="AX1016" i="3"/>
  <c r="AZ1016" i="3"/>
  <c r="BB1016" i="3"/>
  <c r="BD1016" i="3"/>
  <c r="BF1016" i="3"/>
  <c r="BH1016" i="3"/>
  <c r="M1015" i="3"/>
  <c r="O1015" i="3"/>
  <c r="Q1015" i="3"/>
  <c r="S1015" i="3"/>
  <c r="U1015" i="3"/>
  <c r="W1015" i="3"/>
  <c r="Y1015" i="3"/>
  <c r="AA1015" i="3"/>
  <c r="AC1015" i="3"/>
  <c r="AE1015" i="3"/>
  <c r="AG1015" i="3"/>
  <c r="AI1015" i="3"/>
  <c r="AK1015" i="3"/>
  <c r="AM1015" i="3"/>
  <c r="AO1015" i="3"/>
  <c r="AQ1015" i="3"/>
  <c r="AS1015" i="3"/>
  <c r="AU1015" i="3"/>
  <c r="AW1015" i="3"/>
  <c r="AY1015" i="3"/>
  <c r="BA1015" i="3"/>
  <c r="BC1015" i="3"/>
  <c r="BE1015" i="3"/>
  <c r="BG1015" i="3"/>
  <c r="BI1015" i="3"/>
  <c r="N1015" i="3"/>
  <c r="P1015" i="3"/>
  <c r="R1015" i="3"/>
  <c r="T1015" i="3"/>
  <c r="V1015" i="3"/>
  <c r="X1015" i="3"/>
  <c r="Z1015" i="3"/>
  <c r="AB1015" i="3"/>
  <c r="AD1015" i="3"/>
  <c r="AF1015" i="3"/>
  <c r="AH1015" i="3"/>
  <c r="AJ1015" i="3"/>
  <c r="AL1015" i="3"/>
  <c r="AN1015" i="3"/>
  <c r="AP1015" i="3"/>
  <c r="AR1015" i="3"/>
  <c r="AT1015" i="3"/>
  <c r="AV1015" i="3"/>
  <c r="AX1015" i="3"/>
  <c r="AZ1015" i="3"/>
  <c r="BB1015" i="3"/>
  <c r="BD1015" i="3"/>
  <c r="BF1015" i="3"/>
  <c r="BH1015" i="3"/>
  <c r="M1014" i="3"/>
  <c r="O1014" i="3"/>
  <c r="Q1014" i="3"/>
  <c r="S1014" i="3"/>
  <c r="U1014" i="3"/>
  <c r="W1014" i="3"/>
  <c r="Y1014" i="3"/>
  <c r="AA1014" i="3"/>
  <c r="AC1014" i="3"/>
  <c r="AE1014" i="3"/>
  <c r="AG1014" i="3"/>
  <c r="AI1014" i="3"/>
  <c r="AK1014" i="3"/>
  <c r="AM1014" i="3"/>
  <c r="AO1014" i="3"/>
  <c r="AQ1014" i="3"/>
  <c r="AS1014" i="3"/>
  <c r="AU1014" i="3"/>
  <c r="AW1014" i="3"/>
  <c r="AY1014" i="3"/>
  <c r="BA1014" i="3"/>
  <c r="BC1014" i="3"/>
  <c r="BE1014" i="3"/>
  <c r="BG1014" i="3"/>
  <c r="BI1014" i="3"/>
  <c r="N1014" i="3"/>
  <c r="P1014" i="3"/>
  <c r="R1014" i="3"/>
  <c r="T1014" i="3"/>
  <c r="V1014" i="3"/>
  <c r="X1014" i="3"/>
  <c r="Z1014" i="3"/>
  <c r="AB1014" i="3"/>
  <c r="AD1014" i="3"/>
  <c r="AF1014" i="3"/>
  <c r="AH1014" i="3"/>
  <c r="AJ1014" i="3"/>
  <c r="AL1014" i="3"/>
  <c r="AN1014" i="3"/>
  <c r="AP1014" i="3"/>
  <c r="AR1014" i="3"/>
  <c r="AT1014" i="3"/>
  <c r="AV1014" i="3"/>
  <c r="AX1014" i="3"/>
  <c r="AZ1014" i="3"/>
  <c r="BB1014" i="3"/>
  <c r="BD1014" i="3"/>
  <c r="BF1014" i="3"/>
  <c r="BH1014" i="3"/>
  <c r="M1012" i="3"/>
  <c r="O1012" i="3"/>
  <c r="Q1012" i="3"/>
  <c r="S1012" i="3"/>
  <c r="U1012" i="3"/>
  <c r="W1012" i="3"/>
  <c r="Y1012" i="3"/>
  <c r="AA1012" i="3"/>
  <c r="AC1012" i="3"/>
  <c r="AE1012" i="3"/>
  <c r="AG1012" i="3"/>
  <c r="AI1012" i="3"/>
  <c r="AK1012" i="3"/>
  <c r="AM1012" i="3"/>
  <c r="AO1012" i="3"/>
  <c r="AQ1012" i="3"/>
  <c r="AS1012" i="3"/>
  <c r="AU1012" i="3"/>
  <c r="AW1012" i="3"/>
  <c r="AY1012" i="3"/>
  <c r="BA1012" i="3"/>
  <c r="BC1012" i="3"/>
  <c r="BE1012" i="3"/>
  <c r="BG1012" i="3"/>
  <c r="BI1012" i="3"/>
  <c r="N1012" i="3"/>
  <c r="P1012" i="3"/>
  <c r="R1012" i="3"/>
  <c r="T1012" i="3"/>
  <c r="V1012" i="3"/>
  <c r="X1012" i="3"/>
  <c r="Z1012" i="3"/>
  <c r="AB1012" i="3"/>
  <c r="AD1012" i="3"/>
  <c r="AF1012" i="3"/>
  <c r="AH1012" i="3"/>
  <c r="AJ1012" i="3"/>
  <c r="AL1012" i="3"/>
  <c r="AN1012" i="3"/>
  <c r="AP1012" i="3"/>
  <c r="AR1012" i="3"/>
  <c r="AT1012" i="3"/>
  <c r="AV1012" i="3"/>
  <c r="AX1012" i="3"/>
  <c r="AZ1012" i="3"/>
  <c r="BB1012" i="3"/>
  <c r="BD1012" i="3"/>
  <c r="BF1012" i="3"/>
  <c r="BH1012" i="3"/>
  <c r="M1010" i="3"/>
  <c r="O1010" i="3"/>
  <c r="Q1010" i="3"/>
  <c r="S1010" i="3"/>
  <c r="U1010" i="3"/>
  <c r="W1010" i="3"/>
  <c r="Y1010" i="3"/>
  <c r="AA1010" i="3"/>
  <c r="AC1010" i="3"/>
  <c r="AE1010" i="3"/>
  <c r="AG1010" i="3"/>
  <c r="AI1010" i="3"/>
  <c r="AK1010" i="3"/>
  <c r="AM1010" i="3"/>
  <c r="AO1010" i="3"/>
  <c r="AQ1010" i="3"/>
  <c r="AS1010" i="3"/>
  <c r="AU1010" i="3"/>
  <c r="AW1010" i="3"/>
  <c r="AY1010" i="3"/>
  <c r="BA1010" i="3"/>
  <c r="BC1010" i="3"/>
  <c r="BE1010" i="3"/>
  <c r="BG1010" i="3"/>
  <c r="BI1010" i="3"/>
  <c r="N1010" i="3"/>
  <c r="P1010" i="3"/>
  <c r="R1010" i="3"/>
  <c r="T1010" i="3"/>
  <c r="V1010" i="3"/>
  <c r="X1010" i="3"/>
  <c r="Z1010" i="3"/>
  <c r="AB1010" i="3"/>
  <c r="AD1010" i="3"/>
  <c r="AF1010" i="3"/>
  <c r="AH1010" i="3"/>
  <c r="AJ1010" i="3"/>
  <c r="AL1010" i="3"/>
  <c r="AN1010" i="3"/>
  <c r="AP1010" i="3"/>
  <c r="AR1010" i="3"/>
  <c r="AT1010" i="3"/>
  <c r="AV1010" i="3"/>
  <c r="AX1010" i="3"/>
  <c r="AZ1010" i="3"/>
  <c r="BB1010" i="3"/>
  <c r="BD1010" i="3"/>
  <c r="BF1010" i="3"/>
  <c r="BH1010" i="3"/>
  <c r="M1008" i="3"/>
  <c r="O1008" i="3"/>
  <c r="Q1008" i="3"/>
  <c r="S1008" i="3"/>
  <c r="U1008" i="3"/>
  <c r="W1008" i="3"/>
  <c r="Y1008" i="3"/>
  <c r="AA1008" i="3"/>
  <c r="AC1008" i="3"/>
  <c r="AE1008" i="3"/>
  <c r="AG1008" i="3"/>
  <c r="AI1008" i="3"/>
  <c r="AK1008" i="3"/>
  <c r="AM1008" i="3"/>
  <c r="AO1008" i="3"/>
  <c r="AQ1008" i="3"/>
  <c r="AS1008" i="3"/>
  <c r="AU1008" i="3"/>
  <c r="AW1008" i="3"/>
  <c r="AY1008" i="3"/>
  <c r="BA1008" i="3"/>
  <c r="BC1008" i="3"/>
  <c r="BE1008" i="3"/>
  <c r="BG1008" i="3"/>
  <c r="BI1008" i="3"/>
  <c r="N1008" i="3"/>
  <c r="P1008" i="3"/>
  <c r="R1008" i="3"/>
  <c r="T1008" i="3"/>
  <c r="V1008" i="3"/>
  <c r="X1008" i="3"/>
  <c r="Z1008" i="3"/>
  <c r="AB1008" i="3"/>
  <c r="AD1008" i="3"/>
  <c r="AF1008" i="3"/>
  <c r="AH1008" i="3"/>
  <c r="AJ1008" i="3"/>
  <c r="AL1008" i="3"/>
  <c r="AN1008" i="3"/>
  <c r="AP1008" i="3"/>
  <c r="AR1008" i="3"/>
  <c r="AT1008" i="3"/>
  <c r="AV1008" i="3"/>
  <c r="AX1008" i="3"/>
  <c r="AZ1008" i="3"/>
  <c r="BB1008" i="3"/>
  <c r="BD1008" i="3"/>
  <c r="BF1008" i="3"/>
  <c r="BH1008" i="3"/>
  <c r="M1006" i="3"/>
  <c r="O1006" i="3"/>
  <c r="Q1006" i="3"/>
  <c r="S1006" i="3"/>
  <c r="U1006" i="3"/>
  <c r="W1006" i="3"/>
  <c r="Y1006" i="3"/>
  <c r="AA1006" i="3"/>
  <c r="AC1006" i="3"/>
  <c r="AE1006" i="3"/>
  <c r="AG1006" i="3"/>
  <c r="AI1006" i="3"/>
  <c r="AK1006" i="3"/>
  <c r="AM1006" i="3"/>
  <c r="AO1006" i="3"/>
  <c r="AQ1006" i="3"/>
  <c r="AS1006" i="3"/>
  <c r="AU1006" i="3"/>
  <c r="AW1006" i="3"/>
  <c r="AY1006" i="3"/>
  <c r="BA1006" i="3"/>
  <c r="BC1006" i="3"/>
  <c r="BE1006" i="3"/>
  <c r="BG1006" i="3"/>
  <c r="BI1006" i="3"/>
  <c r="N1006" i="3"/>
  <c r="P1006" i="3"/>
  <c r="R1006" i="3"/>
  <c r="T1006" i="3"/>
  <c r="V1006" i="3"/>
  <c r="X1006" i="3"/>
  <c r="Z1006" i="3"/>
  <c r="AB1006" i="3"/>
  <c r="AD1006" i="3"/>
  <c r="AF1006" i="3"/>
  <c r="AH1006" i="3"/>
  <c r="AJ1006" i="3"/>
  <c r="AL1006" i="3"/>
  <c r="AN1006" i="3"/>
  <c r="AP1006" i="3"/>
  <c r="AR1006" i="3"/>
  <c r="AT1006" i="3"/>
  <c r="AV1006" i="3"/>
  <c r="AX1006" i="3"/>
  <c r="AZ1006" i="3"/>
  <c r="BB1006" i="3"/>
  <c r="BD1006" i="3"/>
  <c r="BF1006" i="3"/>
  <c r="BH1006" i="3"/>
  <c r="M1004" i="3"/>
  <c r="O1004" i="3"/>
  <c r="Q1004" i="3"/>
  <c r="S1004" i="3"/>
  <c r="U1004" i="3"/>
  <c r="W1004" i="3"/>
  <c r="Y1004" i="3"/>
  <c r="AA1004" i="3"/>
  <c r="AC1004" i="3"/>
  <c r="AE1004" i="3"/>
  <c r="AG1004" i="3"/>
  <c r="AI1004" i="3"/>
  <c r="AK1004" i="3"/>
  <c r="AM1004" i="3"/>
  <c r="AO1004" i="3"/>
  <c r="AQ1004" i="3"/>
  <c r="AS1004" i="3"/>
  <c r="AU1004" i="3"/>
  <c r="AW1004" i="3"/>
  <c r="AY1004" i="3"/>
  <c r="BA1004" i="3"/>
  <c r="BC1004" i="3"/>
  <c r="BE1004" i="3"/>
  <c r="BG1004" i="3"/>
  <c r="BI1004" i="3"/>
  <c r="N1004" i="3"/>
  <c r="P1004" i="3"/>
  <c r="R1004" i="3"/>
  <c r="T1004" i="3"/>
  <c r="V1004" i="3"/>
  <c r="X1004" i="3"/>
  <c r="Z1004" i="3"/>
  <c r="AB1004" i="3"/>
  <c r="AD1004" i="3"/>
  <c r="AF1004" i="3"/>
  <c r="AH1004" i="3"/>
  <c r="AJ1004" i="3"/>
  <c r="AL1004" i="3"/>
  <c r="AN1004" i="3"/>
  <c r="AP1004" i="3"/>
  <c r="AR1004" i="3"/>
  <c r="AT1004" i="3"/>
  <c r="AV1004" i="3"/>
  <c r="AX1004" i="3"/>
  <c r="AZ1004" i="3"/>
  <c r="BB1004" i="3"/>
  <c r="BD1004" i="3"/>
  <c r="BF1004" i="3"/>
  <c r="BH1004" i="3"/>
  <c r="M1002" i="3"/>
  <c r="O1002" i="3"/>
  <c r="Q1002" i="3"/>
  <c r="S1002" i="3"/>
  <c r="U1002" i="3"/>
  <c r="W1002" i="3"/>
  <c r="Y1002" i="3"/>
  <c r="AA1002" i="3"/>
  <c r="AC1002" i="3"/>
  <c r="AE1002" i="3"/>
  <c r="AG1002" i="3"/>
  <c r="AI1002" i="3"/>
  <c r="AK1002" i="3"/>
  <c r="AM1002" i="3"/>
  <c r="AO1002" i="3"/>
  <c r="AQ1002" i="3"/>
  <c r="AS1002" i="3"/>
  <c r="AU1002" i="3"/>
  <c r="AW1002" i="3"/>
  <c r="AY1002" i="3"/>
  <c r="BA1002" i="3"/>
  <c r="BC1002" i="3"/>
  <c r="BE1002" i="3"/>
  <c r="BG1002" i="3"/>
  <c r="BI1002" i="3"/>
  <c r="N1002" i="3"/>
  <c r="P1002" i="3"/>
  <c r="R1002" i="3"/>
  <c r="T1002" i="3"/>
  <c r="V1002" i="3"/>
  <c r="X1002" i="3"/>
  <c r="Z1002" i="3"/>
  <c r="AB1002" i="3"/>
  <c r="AD1002" i="3"/>
  <c r="AF1002" i="3"/>
  <c r="AH1002" i="3"/>
  <c r="AJ1002" i="3"/>
  <c r="AL1002" i="3"/>
  <c r="AN1002" i="3"/>
  <c r="AP1002" i="3"/>
  <c r="AR1002" i="3"/>
  <c r="AT1002" i="3"/>
  <c r="AV1002" i="3"/>
  <c r="AX1002" i="3"/>
  <c r="AZ1002" i="3"/>
  <c r="BB1002" i="3"/>
  <c r="BD1002" i="3"/>
  <c r="BF1002" i="3"/>
  <c r="BH1002" i="3"/>
  <c r="M1000" i="3"/>
  <c r="O1000" i="3"/>
  <c r="BL1000" i="3" s="1"/>
  <c r="Q1000" i="3"/>
  <c r="S1000" i="3"/>
  <c r="BM1000" i="3" s="1"/>
  <c r="U1000" i="3"/>
  <c r="W1000" i="3"/>
  <c r="Y1000" i="3"/>
  <c r="AA1000" i="3"/>
  <c r="AC1000" i="3"/>
  <c r="AE1000" i="3"/>
  <c r="AG1000" i="3"/>
  <c r="AI1000" i="3"/>
  <c r="AK1000" i="3"/>
  <c r="AM1000" i="3"/>
  <c r="AO1000" i="3"/>
  <c r="AQ1000" i="3"/>
  <c r="AS1000" i="3"/>
  <c r="AU1000" i="3"/>
  <c r="AW1000" i="3"/>
  <c r="AY1000" i="3"/>
  <c r="BA1000" i="3"/>
  <c r="BC1000" i="3"/>
  <c r="BE1000" i="3"/>
  <c r="BG1000" i="3"/>
  <c r="BI1000" i="3"/>
  <c r="N1000" i="3"/>
  <c r="BJ1000" i="3" s="1"/>
  <c r="P1000" i="3"/>
  <c r="R1000" i="3"/>
  <c r="T1000" i="3"/>
  <c r="V1000" i="3"/>
  <c r="X1000" i="3"/>
  <c r="Z1000" i="3"/>
  <c r="AB1000" i="3"/>
  <c r="AD1000" i="3"/>
  <c r="AF1000" i="3"/>
  <c r="AH1000" i="3"/>
  <c r="AJ1000" i="3"/>
  <c r="AL1000" i="3"/>
  <c r="AN1000" i="3"/>
  <c r="AP1000" i="3"/>
  <c r="AR1000" i="3"/>
  <c r="AT1000" i="3"/>
  <c r="AV1000" i="3"/>
  <c r="AX1000" i="3"/>
  <c r="AZ1000" i="3"/>
  <c r="BB1000" i="3"/>
  <c r="BD1000" i="3"/>
  <c r="BF1000" i="3"/>
  <c r="BH1000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AU998" i="3"/>
  <c r="AW998" i="3"/>
  <c r="AY998" i="3"/>
  <c r="BA998" i="3"/>
  <c r="BC998" i="3"/>
  <c r="BE998" i="3"/>
  <c r="BG998" i="3"/>
  <c r="BI998" i="3"/>
  <c r="N998" i="3"/>
  <c r="P998" i="3"/>
  <c r="R998" i="3"/>
  <c r="T998" i="3"/>
  <c r="V998" i="3"/>
  <c r="X998" i="3"/>
  <c r="Z998" i="3"/>
  <c r="AB998" i="3"/>
  <c r="AD998" i="3"/>
  <c r="AF998" i="3"/>
  <c r="AH998" i="3"/>
  <c r="AJ998" i="3"/>
  <c r="AL998" i="3"/>
  <c r="AN998" i="3"/>
  <c r="AP998" i="3"/>
  <c r="AR998" i="3"/>
  <c r="AT998" i="3"/>
  <c r="AV998" i="3"/>
  <c r="AX998" i="3"/>
  <c r="AZ998" i="3"/>
  <c r="BB998" i="3"/>
  <c r="BD998" i="3"/>
  <c r="BF998" i="3"/>
  <c r="BH998" i="3"/>
  <c r="M996" i="3"/>
  <c r="O996" i="3"/>
  <c r="Q996" i="3"/>
  <c r="S996" i="3"/>
  <c r="U996" i="3"/>
  <c r="W996" i="3"/>
  <c r="Y996" i="3"/>
  <c r="AA996" i="3"/>
  <c r="AC996" i="3"/>
  <c r="AE996" i="3"/>
  <c r="AG996" i="3"/>
  <c r="AI996" i="3"/>
  <c r="AK996" i="3"/>
  <c r="AM996" i="3"/>
  <c r="AO996" i="3"/>
  <c r="AQ996" i="3"/>
  <c r="AS996" i="3"/>
  <c r="AU996" i="3"/>
  <c r="AW996" i="3"/>
  <c r="AY996" i="3"/>
  <c r="BA996" i="3"/>
  <c r="BC996" i="3"/>
  <c r="BE996" i="3"/>
  <c r="BG996" i="3"/>
  <c r="BI996" i="3"/>
  <c r="N996" i="3"/>
  <c r="P996" i="3"/>
  <c r="R996" i="3"/>
  <c r="T996" i="3"/>
  <c r="V996" i="3"/>
  <c r="X996" i="3"/>
  <c r="Z996" i="3"/>
  <c r="AB996" i="3"/>
  <c r="AD996" i="3"/>
  <c r="AF996" i="3"/>
  <c r="AH996" i="3"/>
  <c r="AJ996" i="3"/>
  <c r="AL996" i="3"/>
  <c r="AN996" i="3"/>
  <c r="AP996" i="3"/>
  <c r="AR996" i="3"/>
  <c r="AT996" i="3"/>
  <c r="AV996" i="3"/>
  <c r="AX996" i="3"/>
  <c r="AZ996" i="3"/>
  <c r="BB996" i="3"/>
  <c r="BD996" i="3"/>
  <c r="BF996" i="3"/>
  <c r="BH996" i="3"/>
  <c r="M994" i="3"/>
  <c r="O994" i="3"/>
  <c r="BL994" i="3" s="1"/>
  <c r="Q994" i="3"/>
  <c r="S994" i="3"/>
  <c r="BM994" i="3" s="1"/>
  <c r="U994" i="3"/>
  <c r="W994" i="3"/>
  <c r="Y994" i="3"/>
  <c r="AA994" i="3"/>
  <c r="AC994" i="3"/>
  <c r="AE994" i="3"/>
  <c r="AG994" i="3"/>
  <c r="AI994" i="3"/>
  <c r="AK994" i="3"/>
  <c r="AM994" i="3"/>
  <c r="AO994" i="3"/>
  <c r="AQ994" i="3"/>
  <c r="AS994" i="3"/>
  <c r="AU994" i="3"/>
  <c r="AW994" i="3"/>
  <c r="AY994" i="3"/>
  <c r="BA994" i="3"/>
  <c r="BC994" i="3"/>
  <c r="BE994" i="3"/>
  <c r="BG994" i="3"/>
  <c r="BI994" i="3"/>
  <c r="N994" i="3"/>
  <c r="BJ994" i="3" s="1"/>
  <c r="P994" i="3"/>
  <c r="R994" i="3"/>
  <c r="T994" i="3"/>
  <c r="V994" i="3"/>
  <c r="X994" i="3"/>
  <c r="Z994" i="3"/>
  <c r="AB994" i="3"/>
  <c r="AD994" i="3"/>
  <c r="AF994" i="3"/>
  <c r="AH994" i="3"/>
  <c r="AJ994" i="3"/>
  <c r="AL994" i="3"/>
  <c r="AN994" i="3"/>
  <c r="AP994" i="3"/>
  <c r="AR994" i="3"/>
  <c r="AT994" i="3"/>
  <c r="AV994" i="3"/>
  <c r="AX994" i="3"/>
  <c r="AZ994" i="3"/>
  <c r="BB994" i="3"/>
  <c r="BD994" i="3"/>
  <c r="BF994" i="3"/>
  <c r="BH994" i="3"/>
  <c r="M992" i="3"/>
  <c r="O992" i="3"/>
  <c r="Q992" i="3"/>
  <c r="S992" i="3"/>
  <c r="U992" i="3"/>
  <c r="W992" i="3"/>
  <c r="Y992" i="3"/>
  <c r="AA992" i="3"/>
  <c r="AC992" i="3"/>
  <c r="AE992" i="3"/>
  <c r="AG992" i="3"/>
  <c r="AI992" i="3"/>
  <c r="AK992" i="3"/>
  <c r="AM992" i="3"/>
  <c r="AO992" i="3"/>
  <c r="AQ992" i="3"/>
  <c r="AS992" i="3"/>
  <c r="AU992" i="3"/>
  <c r="AW992" i="3"/>
  <c r="AY992" i="3"/>
  <c r="BA992" i="3"/>
  <c r="BC992" i="3"/>
  <c r="BE992" i="3"/>
  <c r="BG992" i="3"/>
  <c r="BI992" i="3"/>
  <c r="N992" i="3"/>
  <c r="P992" i="3"/>
  <c r="R992" i="3"/>
  <c r="T992" i="3"/>
  <c r="V992" i="3"/>
  <c r="X992" i="3"/>
  <c r="Z992" i="3"/>
  <c r="AB992" i="3"/>
  <c r="AD992" i="3"/>
  <c r="AF992" i="3"/>
  <c r="AH992" i="3"/>
  <c r="AJ992" i="3"/>
  <c r="AL992" i="3"/>
  <c r="AN992" i="3"/>
  <c r="AP992" i="3"/>
  <c r="AR992" i="3"/>
  <c r="AT992" i="3"/>
  <c r="AV992" i="3"/>
  <c r="AX992" i="3"/>
  <c r="AZ992" i="3"/>
  <c r="BB992" i="3"/>
  <c r="BD992" i="3"/>
  <c r="BF992" i="3"/>
  <c r="BH992" i="3"/>
  <c r="M1024" i="3"/>
  <c r="O1024" i="3"/>
  <c r="Q1024" i="3"/>
  <c r="S1024" i="3"/>
  <c r="U1024" i="3"/>
  <c r="W1024" i="3"/>
  <c r="Y1024" i="3"/>
  <c r="AA1024" i="3"/>
  <c r="AC1024" i="3"/>
  <c r="AE1024" i="3"/>
  <c r="AG1024" i="3"/>
  <c r="AI1024" i="3"/>
  <c r="AK1024" i="3"/>
  <c r="AM1024" i="3"/>
  <c r="AO1024" i="3"/>
  <c r="AQ1024" i="3"/>
  <c r="AS1024" i="3"/>
  <c r="AU1024" i="3"/>
  <c r="AW1024" i="3"/>
  <c r="AY1024" i="3"/>
  <c r="BA1024" i="3"/>
  <c r="BC1024" i="3"/>
  <c r="BE1024" i="3"/>
  <c r="BG1024" i="3"/>
  <c r="BI1024" i="3"/>
  <c r="AL1024" i="3"/>
  <c r="AT1024" i="3"/>
  <c r="AX1024" i="3"/>
  <c r="BB1024" i="3"/>
  <c r="BF1024" i="3"/>
  <c r="N1024" i="3"/>
  <c r="P1024" i="3"/>
  <c r="R1024" i="3"/>
  <c r="T1024" i="3"/>
  <c r="V1024" i="3"/>
  <c r="X1024" i="3"/>
  <c r="Z1024" i="3"/>
  <c r="AB1024" i="3"/>
  <c r="AD1024" i="3"/>
  <c r="AF1024" i="3"/>
  <c r="AH1024" i="3"/>
  <c r="AJ1024" i="3"/>
  <c r="AN1024" i="3"/>
  <c r="AP1024" i="3"/>
  <c r="AR1024" i="3"/>
  <c r="AV1024" i="3"/>
  <c r="AZ1024" i="3"/>
  <c r="BD1024" i="3"/>
  <c r="BH1024" i="3"/>
  <c r="M1023" i="3"/>
  <c r="O1023" i="3"/>
  <c r="Q1023" i="3"/>
  <c r="S1023" i="3"/>
  <c r="U1023" i="3"/>
  <c r="W1023" i="3"/>
  <c r="Y1023" i="3"/>
  <c r="AA1023" i="3"/>
  <c r="AC1023" i="3"/>
  <c r="AE1023" i="3"/>
  <c r="AG1023" i="3"/>
  <c r="AI1023" i="3"/>
  <c r="AK1023" i="3"/>
  <c r="AM1023" i="3"/>
  <c r="AO1023" i="3"/>
  <c r="AQ1023" i="3"/>
  <c r="AS1023" i="3"/>
  <c r="AU1023" i="3"/>
  <c r="AW1023" i="3"/>
  <c r="AY1023" i="3"/>
  <c r="BA1023" i="3"/>
  <c r="BC1023" i="3"/>
  <c r="BE1023" i="3"/>
  <c r="BG1023" i="3"/>
  <c r="BI1023" i="3"/>
  <c r="N1023" i="3"/>
  <c r="P1023" i="3"/>
  <c r="R1023" i="3"/>
  <c r="T1023" i="3"/>
  <c r="V1023" i="3"/>
  <c r="X1023" i="3"/>
  <c r="Z1023" i="3"/>
  <c r="AB1023" i="3"/>
  <c r="AD1023" i="3"/>
  <c r="AF1023" i="3"/>
  <c r="AH1023" i="3"/>
  <c r="AJ1023" i="3"/>
  <c r="AL1023" i="3"/>
  <c r="AN1023" i="3"/>
  <c r="AP1023" i="3"/>
  <c r="AR1023" i="3"/>
  <c r="AT1023" i="3"/>
  <c r="AV1023" i="3"/>
  <c r="AX1023" i="3"/>
  <c r="AZ1023" i="3"/>
  <c r="BB1023" i="3"/>
  <c r="BD1023" i="3"/>
  <c r="BF1023" i="3"/>
  <c r="BH1023" i="3"/>
  <c r="M1022" i="3"/>
  <c r="O1022" i="3"/>
  <c r="Q1022" i="3"/>
  <c r="S1022" i="3"/>
  <c r="U1022" i="3"/>
  <c r="W1022" i="3"/>
  <c r="Y1022" i="3"/>
  <c r="AA1022" i="3"/>
  <c r="AC1022" i="3"/>
  <c r="AE1022" i="3"/>
  <c r="AG1022" i="3"/>
  <c r="AI1022" i="3"/>
  <c r="AK1022" i="3"/>
  <c r="AM1022" i="3"/>
  <c r="AO1022" i="3"/>
  <c r="AQ1022" i="3"/>
  <c r="AS1022" i="3"/>
  <c r="AU1022" i="3"/>
  <c r="AW1022" i="3"/>
  <c r="AY1022" i="3"/>
  <c r="BA1022" i="3"/>
  <c r="BC1022" i="3"/>
  <c r="BE1022" i="3"/>
  <c r="BG1022" i="3"/>
  <c r="BI1022" i="3"/>
  <c r="N1022" i="3"/>
  <c r="P1022" i="3"/>
  <c r="R1022" i="3"/>
  <c r="T1022" i="3"/>
  <c r="V1022" i="3"/>
  <c r="X1022" i="3"/>
  <c r="Z1022" i="3"/>
  <c r="AB1022" i="3"/>
  <c r="AD1022" i="3"/>
  <c r="AF1022" i="3"/>
  <c r="AH1022" i="3"/>
  <c r="AJ1022" i="3"/>
  <c r="AL1022" i="3"/>
  <c r="AN1022" i="3"/>
  <c r="AP1022" i="3"/>
  <c r="AR1022" i="3"/>
  <c r="AT1022" i="3"/>
  <c r="AV1022" i="3"/>
  <c r="AX1022" i="3"/>
  <c r="AZ1022" i="3"/>
  <c r="BB1022" i="3"/>
  <c r="BD1022" i="3"/>
  <c r="BF1022" i="3"/>
  <c r="BH1022" i="3"/>
  <c r="M1021" i="3"/>
  <c r="O1021" i="3"/>
  <c r="BL1021" i="3" s="1"/>
  <c r="Q1021" i="3"/>
  <c r="S1021" i="3"/>
  <c r="BM1021" i="3" s="1"/>
  <c r="U1021" i="3"/>
  <c r="W1021" i="3"/>
  <c r="Y1021" i="3"/>
  <c r="AA1021" i="3"/>
  <c r="AC1021" i="3"/>
  <c r="AE1021" i="3"/>
  <c r="AG1021" i="3"/>
  <c r="AI1021" i="3"/>
  <c r="AK1021" i="3"/>
  <c r="AM1021" i="3"/>
  <c r="AO1021" i="3"/>
  <c r="AQ1021" i="3"/>
  <c r="AS1021" i="3"/>
  <c r="AU1021" i="3"/>
  <c r="AW1021" i="3"/>
  <c r="AY1021" i="3"/>
  <c r="BA1021" i="3"/>
  <c r="BC1021" i="3"/>
  <c r="BE1021" i="3"/>
  <c r="BG1021" i="3"/>
  <c r="BI1021" i="3"/>
  <c r="N1021" i="3"/>
  <c r="BJ1021" i="3" s="1"/>
  <c r="P1021" i="3"/>
  <c r="R1021" i="3"/>
  <c r="T1021" i="3"/>
  <c r="V1021" i="3"/>
  <c r="X1021" i="3"/>
  <c r="Z1021" i="3"/>
  <c r="AB1021" i="3"/>
  <c r="AD1021" i="3"/>
  <c r="AF1021" i="3"/>
  <c r="AH1021" i="3"/>
  <c r="AJ1021" i="3"/>
  <c r="AL1021" i="3"/>
  <c r="AN1021" i="3"/>
  <c r="AP1021" i="3"/>
  <c r="AR1021" i="3"/>
  <c r="AT1021" i="3"/>
  <c r="AV1021" i="3"/>
  <c r="AX1021" i="3"/>
  <c r="AZ1021" i="3"/>
  <c r="BB1021" i="3"/>
  <c r="BD1021" i="3"/>
  <c r="BF1021" i="3"/>
  <c r="BH1021" i="3"/>
  <c r="M1020" i="3"/>
  <c r="O1020" i="3"/>
  <c r="Q1020" i="3"/>
  <c r="S1020" i="3"/>
  <c r="U1020" i="3"/>
  <c r="W1020" i="3"/>
  <c r="Y1020" i="3"/>
  <c r="AA1020" i="3"/>
  <c r="AC1020" i="3"/>
  <c r="AE1020" i="3"/>
  <c r="AG1020" i="3"/>
  <c r="AI1020" i="3"/>
  <c r="AK1020" i="3"/>
  <c r="AM1020" i="3"/>
  <c r="AO1020" i="3"/>
  <c r="AQ1020" i="3"/>
  <c r="AS1020" i="3"/>
  <c r="AU1020" i="3"/>
  <c r="AW1020" i="3"/>
  <c r="AY1020" i="3"/>
  <c r="BA1020" i="3"/>
  <c r="BC1020" i="3"/>
  <c r="BE1020" i="3"/>
  <c r="BG1020" i="3"/>
  <c r="BI1020" i="3"/>
  <c r="N1020" i="3"/>
  <c r="P1020" i="3"/>
  <c r="R1020" i="3"/>
  <c r="T1020" i="3"/>
  <c r="V1020" i="3"/>
  <c r="X1020" i="3"/>
  <c r="Z1020" i="3"/>
  <c r="AB1020" i="3"/>
  <c r="AD1020" i="3"/>
  <c r="AF1020" i="3"/>
  <c r="AH1020" i="3"/>
  <c r="AJ1020" i="3"/>
  <c r="AL1020" i="3"/>
  <c r="AN1020" i="3"/>
  <c r="AP1020" i="3"/>
  <c r="AR1020" i="3"/>
  <c r="AT1020" i="3"/>
  <c r="AV1020" i="3"/>
  <c r="AX1020" i="3"/>
  <c r="AZ1020" i="3"/>
  <c r="BB1020" i="3"/>
  <c r="BD1020" i="3"/>
  <c r="BF1020" i="3"/>
  <c r="BH1020" i="3"/>
  <c r="M1019" i="3"/>
  <c r="O1019" i="3"/>
  <c r="Q1019" i="3"/>
  <c r="S1019" i="3"/>
  <c r="U1019" i="3"/>
  <c r="W1019" i="3"/>
  <c r="Y1019" i="3"/>
  <c r="AA1019" i="3"/>
  <c r="AC1019" i="3"/>
  <c r="AE1019" i="3"/>
  <c r="AG1019" i="3"/>
  <c r="AI1019" i="3"/>
  <c r="AK1019" i="3"/>
  <c r="AM1019" i="3"/>
  <c r="AO1019" i="3"/>
  <c r="AQ1019" i="3"/>
  <c r="AS1019" i="3"/>
  <c r="AU1019" i="3"/>
  <c r="AW1019" i="3"/>
  <c r="AY1019" i="3"/>
  <c r="BA1019" i="3"/>
  <c r="BC1019" i="3"/>
  <c r="BE1019" i="3"/>
  <c r="BG1019" i="3"/>
  <c r="BI1019" i="3"/>
  <c r="N1019" i="3"/>
  <c r="P1019" i="3"/>
  <c r="R1019" i="3"/>
  <c r="T1019" i="3"/>
  <c r="V1019" i="3"/>
  <c r="X1019" i="3"/>
  <c r="Z1019" i="3"/>
  <c r="AB1019" i="3"/>
  <c r="AD1019" i="3"/>
  <c r="AF1019" i="3"/>
  <c r="AH1019" i="3"/>
  <c r="AJ1019" i="3"/>
  <c r="AL1019" i="3"/>
  <c r="AN1019" i="3"/>
  <c r="AP1019" i="3"/>
  <c r="AR1019" i="3"/>
  <c r="AT1019" i="3"/>
  <c r="AV1019" i="3"/>
  <c r="AX1019" i="3"/>
  <c r="AZ1019" i="3"/>
  <c r="BB1019" i="3"/>
  <c r="BD1019" i="3"/>
  <c r="BF1019" i="3"/>
  <c r="BH1019" i="3"/>
  <c r="M1013" i="3"/>
  <c r="O1013" i="3"/>
  <c r="Q1013" i="3"/>
  <c r="S1013" i="3"/>
  <c r="U1013" i="3"/>
  <c r="W1013" i="3"/>
  <c r="Y1013" i="3"/>
  <c r="AA1013" i="3"/>
  <c r="AC1013" i="3"/>
  <c r="AE1013" i="3"/>
  <c r="AG1013" i="3"/>
  <c r="AI1013" i="3"/>
  <c r="AK1013" i="3"/>
  <c r="AM1013" i="3"/>
  <c r="AO1013" i="3"/>
  <c r="AQ1013" i="3"/>
  <c r="AS1013" i="3"/>
  <c r="AU1013" i="3"/>
  <c r="AW1013" i="3"/>
  <c r="AY1013" i="3"/>
  <c r="BA1013" i="3"/>
  <c r="BC1013" i="3"/>
  <c r="BE1013" i="3"/>
  <c r="BG1013" i="3"/>
  <c r="BI1013" i="3"/>
  <c r="N1013" i="3"/>
  <c r="BH1013" i="3"/>
  <c r="P1013" i="3"/>
  <c r="R1013" i="3"/>
  <c r="T1013" i="3"/>
  <c r="V1013" i="3"/>
  <c r="X1013" i="3"/>
  <c r="Z1013" i="3"/>
  <c r="AB1013" i="3"/>
  <c r="AD1013" i="3"/>
  <c r="AF1013" i="3"/>
  <c r="AH1013" i="3"/>
  <c r="AJ1013" i="3"/>
  <c r="AL1013" i="3"/>
  <c r="AN1013" i="3"/>
  <c r="AP1013" i="3"/>
  <c r="AR1013" i="3"/>
  <c r="AT1013" i="3"/>
  <c r="AV1013" i="3"/>
  <c r="AX1013" i="3"/>
  <c r="AZ1013" i="3"/>
  <c r="BB1013" i="3"/>
  <c r="BD1013" i="3"/>
  <c r="BF1013" i="3"/>
  <c r="M1011" i="3"/>
  <c r="O1011" i="3"/>
  <c r="BL1011" i="3" s="1"/>
  <c r="Q1011" i="3"/>
  <c r="S1011" i="3"/>
  <c r="BM1011" i="3" s="1"/>
  <c r="U1011" i="3"/>
  <c r="W1011" i="3"/>
  <c r="Y1011" i="3"/>
  <c r="AA1011" i="3"/>
  <c r="AC1011" i="3"/>
  <c r="AE1011" i="3"/>
  <c r="AG1011" i="3"/>
  <c r="AI1011" i="3"/>
  <c r="AK1011" i="3"/>
  <c r="AM1011" i="3"/>
  <c r="AO1011" i="3"/>
  <c r="AQ1011" i="3"/>
  <c r="AS1011" i="3"/>
  <c r="AU1011" i="3"/>
  <c r="AW1011" i="3"/>
  <c r="AY1011" i="3"/>
  <c r="BA1011" i="3"/>
  <c r="BC1011" i="3"/>
  <c r="BE1011" i="3"/>
  <c r="BG1011" i="3"/>
  <c r="BI1011" i="3"/>
  <c r="N1011" i="3"/>
  <c r="BJ1011" i="3" s="1"/>
  <c r="P1011" i="3"/>
  <c r="R1011" i="3"/>
  <c r="T1011" i="3"/>
  <c r="V1011" i="3"/>
  <c r="X1011" i="3"/>
  <c r="Z1011" i="3"/>
  <c r="AB1011" i="3"/>
  <c r="AD1011" i="3"/>
  <c r="AF1011" i="3"/>
  <c r="AH1011" i="3"/>
  <c r="AJ1011" i="3"/>
  <c r="AL1011" i="3"/>
  <c r="AN1011" i="3"/>
  <c r="AP1011" i="3"/>
  <c r="AR1011" i="3"/>
  <c r="AT1011" i="3"/>
  <c r="AV1011" i="3"/>
  <c r="AX1011" i="3"/>
  <c r="AZ1011" i="3"/>
  <c r="BB1011" i="3"/>
  <c r="BD1011" i="3"/>
  <c r="BF1011" i="3"/>
  <c r="BH1011" i="3"/>
  <c r="M1009" i="3"/>
  <c r="O1009" i="3"/>
  <c r="Q1009" i="3"/>
  <c r="S1009" i="3"/>
  <c r="U1009" i="3"/>
  <c r="W1009" i="3"/>
  <c r="Y1009" i="3"/>
  <c r="AA1009" i="3"/>
  <c r="AC1009" i="3"/>
  <c r="AE1009" i="3"/>
  <c r="AG1009" i="3"/>
  <c r="AI1009" i="3"/>
  <c r="AK1009" i="3"/>
  <c r="AM1009" i="3"/>
  <c r="AO1009" i="3"/>
  <c r="AQ1009" i="3"/>
  <c r="AS1009" i="3"/>
  <c r="AU1009" i="3"/>
  <c r="AW1009" i="3"/>
  <c r="AY1009" i="3"/>
  <c r="BA1009" i="3"/>
  <c r="BC1009" i="3"/>
  <c r="BE1009" i="3"/>
  <c r="BG1009" i="3"/>
  <c r="BI1009" i="3"/>
  <c r="N1009" i="3"/>
  <c r="P1009" i="3"/>
  <c r="R1009" i="3"/>
  <c r="T1009" i="3"/>
  <c r="V1009" i="3"/>
  <c r="X1009" i="3"/>
  <c r="Z1009" i="3"/>
  <c r="AB1009" i="3"/>
  <c r="AD1009" i="3"/>
  <c r="AF1009" i="3"/>
  <c r="AH1009" i="3"/>
  <c r="AJ1009" i="3"/>
  <c r="AL1009" i="3"/>
  <c r="AN1009" i="3"/>
  <c r="AP1009" i="3"/>
  <c r="AR1009" i="3"/>
  <c r="AT1009" i="3"/>
  <c r="AV1009" i="3"/>
  <c r="AX1009" i="3"/>
  <c r="AZ1009" i="3"/>
  <c r="BB1009" i="3"/>
  <c r="BD1009" i="3"/>
  <c r="BF1009" i="3"/>
  <c r="BH1009" i="3"/>
  <c r="M1007" i="3"/>
  <c r="O1007" i="3"/>
  <c r="Q1007" i="3"/>
  <c r="S1007" i="3"/>
  <c r="U1007" i="3"/>
  <c r="W1007" i="3"/>
  <c r="Y1007" i="3"/>
  <c r="AA1007" i="3"/>
  <c r="AC1007" i="3"/>
  <c r="AE1007" i="3"/>
  <c r="AG1007" i="3"/>
  <c r="AI1007" i="3"/>
  <c r="AK1007" i="3"/>
  <c r="AM1007" i="3"/>
  <c r="AO1007" i="3"/>
  <c r="AQ1007" i="3"/>
  <c r="AS1007" i="3"/>
  <c r="AU1007" i="3"/>
  <c r="AW1007" i="3"/>
  <c r="AY1007" i="3"/>
  <c r="BA1007" i="3"/>
  <c r="BC1007" i="3"/>
  <c r="BE1007" i="3"/>
  <c r="BG1007" i="3"/>
  <c r="BI1007" i="3"/>
  <c r="N1007" i="3"/>
  <c r="P1007" i="3"/>
  <c r="R1007" i="3"/>
  <c r="T1007" i="3"/>
  <c r="V1007" i="3"/>
  <c r="X1007" i="3"/>
  <c r="Z1007" i="3"/>
  <c r="AB1007" i="3"/>
  <c r="AD1007" i="3"/>
  <c r="AF1007" i="3"/>
  <c r="AH1007" i="3"/>
  <c r="AJ1007" i="3"/>
  <c r="AL1007" i="3"/>
  <c r="AN1007" i="3"/>
  <c r="AP1007" i="3"/>
  <c r="AR1007" i="3"/>
  <c r="AT1007" i="3"/>
  <c r="AV1007" i="3"/>
  <c r="AX1007" i="3"/>
  <c r="AZ1007" i="3"/>
  <c r="BB1007" i="3"/>
  <c r="BD1007" i="3"/>
  <c r="BF1007" i="3"/>
  <c r="BH1007" i="3"/>
  <c r="M1005" i="3"/>
  <c r="O1005" i="3"/>
  <c r="Q1005" i="3"/>
  <c r="S1005" i="3"/>
  <c r="U1005" i="3"/>
  <c r="W1005" i="3"/>
  <c r="Y1005" i="3"/>
  <c r="AA1005" i="3"/>
  <c r="AC1005" i="3"/>
  <c r="AE1005" i="3"/>
  <c r="AG1005" i="3"/>
  <c r="AI1005" i="3"/>
  <c r="AK1005" i="3"/>
  <c r="AM1005" i="3"/>
  <c r="AO1005" i="3"/>
  <c r="AQ1005" i="3"/>
  <c r="AS1005" i="3"/>
  <c r="AU1005" i="3"/>
  <c r="AW1005" i="3"/>
  <c r="AY1005" i="3"/>
  <c r="BA1005" i="3"/>
  <c r="BC1005" i="3"/>
  <c r="BE1005" i="3"/>
  <c r="BG1005" i="3"/>
  <c r="BI1005" i="3"/>
  <c r="N1005" i="3"/>
  <c r="P1005" i="3"/>
  <c r="R1005" i="3"/>
  <c r="T1005" i="3"/>
  <c r="V1005" i="3"/>
  <c r="X1005" i="3"/>
  <c r="Z1005" i="3"/>
  <c r="AB1005" i="3"/>
  <c r="AD1005" i="3"/>
  <c r="AF1005" i="3"/>
  <c r="AH1005" i="3"/>
  <c r="AJ1005" i="3"/>
  <c r="AL1005" i="3"/>
  <c r="AN1005" i="3"/>
  <c r="AP1005" i="3"/>
  <c r="AR1005" i="3"/>
  <c r="AT1005" i="3"/>
  <c r="AV1005" i="3"/>
  <c r="AX1005" i="3"/>
  <c r="AZ1005" i="3"/>
  <c r="BB1005" i="3"/>
  <c r="BD1005" i="3"/>
  <c r="BF1005" i="3"/>
  <c r="BH1005" i="3"/>
  <c r="M1003" i="3"/>
  <c r="O1003" i="3"/>
  <c r="Q1003" i="3"/>
  <c r="S1003" i="3"/>
  <c r="U1003" i="3"/>
  <c r="W1003" i="3"/>
  <c r="Y1003" i="3"/>
  <c r="AA1003" i="3"/>
  <c r="AC1003" i="3"/>
  <c r="AE1003" i="3"/>
  <c r="AG1003" i="3"/>
  <c r="AI1003" i="3"/>
  <c r="AK1003" i="3"/>
  <c r="AM1003" i="3"/>
  <c r="AO1003" i="3"/>
  <c r="AQ1003" i="3"/>
  <c r="AS1003" i="3"/>
  <c r="AU1003" i="3"/>
  <c r="AW1003" i="3"/>
  <c r="AY1003" i="3"/>
  <c r="BA1003" i="3"/>
  <c r="BC1003" i="3"/>
  <c r="BE1003" i="3"/>
  <c r="BG1003" i="3"/>
  <c r="BI1003" i="3"/>
  <c r="N1003" i="3"/>
  <c r="P1003" i="3"/>
  <c r="R1003" i="3"/>
  <c r="T1003" i="3"/>
  <c r="V1003" i="3"/>
  <c r="X1003" i="3"/>
  <c r="Z1003" i="3"/>
  <c r="AB1003" i="3"/>
  <c r="AD1003" i="3"/>
  <c r="AF1003" i="3"/>
  <c r="AH1003" i="3"/>
  <c r="AJ1003" i="3"/>
  <c r="AL1003" i="3"/>
  <c r="AN1003" i="3"/>
  <c r="AP1003" i="3"/>
  <c r="AR1003" i="3"/>
  <c r="AT1003" i="3"/>
  <c r="AV1003" i="3"/>
  <c r="AX1003" i="3"/>
  <c r="AZ1003" i="3"/>
  <c r="BB1003" i="3"/>
  <c r="BD1003" i="3"/>
  <c r="BF1003" i="3"/>
  <c r="BH1003" i="3"/>
  <c r="M1001" i="3"/>
  <c r="O1001" i="3"/>
  <c r="BL1001" i="3" s="1"/>
  <c r="Q1001" i="3"/>
  <c r="S1001" i="3"/>
  <c r="BM1001" i="3" s="1"/>
  <c r="U1001" i="3"/>
  <c r="W1001" i="3"/>
  <c r="Y1001" i="3"/>
  <c r="AA1001" i="3"/>
  <c r="AC1001" i="3"/>
  <c r="AE1001" i="3"/>
  <c r="AG1001" i="3"/>
  <c r="AI1001" i="3"/>
  <c r="AK1001" i="3"/>
  <c r="AM1001" i="3"/>
  <c r="AO1001" i="3"/>
  <c r="AQ1001" i="3"/>
  <c r="AS1001" i="3"/>
  <c r="AU1001" i="3"/>
  <c r="AW1001" i="3"/>
  <c r="AY1001" i="3"/>
  <c r="BA1001" i="3"/>
  <c r="BC1001" i="3"/>
  <c r="BE1001" i="3"/>
  <c r="BG1001" i="3"/>
  <c r="BI1001" i="3"/>
  <c r="N1001" i="3"/>
  <c r="BJ1001" i="3" s="1"/>
  <c r="P1001" i="3"/>
  <c r="R1001" i="3"/>
  <c r="T1001" i="3"/>
  <c r="V1001" i="3"/>
  <c r="X1001" i="3"/>
  <c r="Z1001" i="3"/>
  <c r="AB1001" i="3"/>
  <c r="AD1001" i="3"/>
  <c r="AF1001" i="3"/>
  <c r="AH1001" i="3"/>
  <c r="AJ1001" i="3"/>
  <c r="AL1001" i="3"/>
  <c r="AN1001" i="3"/>
  <c r="AP1001" i="3"/>
  <c r="AR1001" i="3"/>
  <c r="AT1001" i="3"/>
  <c r="AV1001" i="3"/>
  <c r="AX1001" i="3"/>
  <c r="AZ1001" i="3"/>
  <c r="BB1001" i="3"/>
  <c r="BD1001" i="3"/>
  <c r="BF1001" i="3"/>
  <c r="BH1001" i="3"/>
  <c r="M999" i="3"/>
  <c r="O999" i="3"/>
  <c r="Q999" i="3"/>
  <c r="S999" i="3"/>
  <c r="U999" i="3"/>
  <c r="W999" i="3"/>
  <c r="Y999" i="3"/>
  <c r="AA999" i="3"/>
  <c r="AC999" i="3"/>
  <c r="AE999" i="3"/>
  <c r="AG999" i="3"/>
  <c r="AI999" i="3"/>
  <c r="AK999" i="3"/>
  <c r="AM999" i="3"/>
  <c r="AO999" i="3"/>
  <c r="AQ999" i="3"/>
  <c r="AS999" i="3"/>
  <c r="AU999" i="3"/>
  <c r="AW999" i="3"/>
  <c r="AY999" i="3"/>
  <c r="BA999" i="3"/>
  <c r="BC999" i="3"/>
  <c r="BE999" i="3"/>
  <c r="BG999" i="3"/>
  <c r="BI999" i="3"/>
  <c r="N999" i="3"/>
  <c r="P999" i="3"/>
  <c r="R999" i="3"/>
  <c r="T999" i="3"/>
  <c r="V999" i="3"/>
  <c r="X999" i="3"/>
  <c r="Z999" i="3"/>
  <c r="AB999" i="3"/>
  <c r="AD999" i="3"/>
  <c r="AF999" i="3"/>
  <c r="AH999" i="3"/>
  <c r="AJ999" i="3"/>
  <c r="AL999" i="3"/>
  <c r="AN999" i="3"/>
  <c r="AP999" i="3"/>
  <c r="AR999" i="3"/>
  <c r="AT999" i="3"/>
  <c r="AV999" i="3"/>
  <c r="AX999" i="3"/>
  <c r="AZ999" i="3"/>
  <c r="BB999" i="3"/>
  <c r="BD999" i="3"/>
  <c r="BF999" i="3"/>
  <c r="BH999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N997" i="3"/>
  <c r="P997" i="3"/>
  <c r="R997" i="3"/>
  <c r="T997" i="3"/>
  <c r="V997" i="3"/>
  <c r="X997" i="3"/>
  <c r="Z997" i="3"/>
  <c r="AB997" i="3"/>
  <c r="AD997" i="3"/>
  <c r="AF997" i="3"/>
  <c r="AH997" i="3"/>
  <c r="AJ997" i="3"/>
  <c r="AL997" i="3"/>
  <c r="AN997" i="3"/>
  <c r="AP997" i="3"/>
  <c r="AR997" i="3"/>
  <c r="AT997" i="3"/>
  <c r="AV997" i="3"/>
  <c r="AX997" i="3"/>
  <c r="AZ997" i="3"/>
  <c r="BB997" i="3"/>
  <c r="BD997" i="3"/>
  <c r="BF997" i="3"/>
  <c r="BH997" i="3"/>
  <c r="M995" i="3"/>
  <c r="O995" i="3"/>
  <c r="Q995" i="3"/>
  <c r="S995" i="3"/>
  <c r="U995" i="3"/>
  <c r="W995" i="3"/>
  <c r="Y995" i="3"/>
  <c r="AA995" i="3"/>
  <c r="AC995" i="3"/>
  <c r="AE995" i="3"/>
  <c r="AG995" i="3"/>
  <c r="AI995" i="3"/>
  <c r="AK995" i="3"/>
  <c r="AM995" i="3"/>
  <c r="AO995" i="3"/>
  <c r="AQ995" i="3"/>
  <c r="AS995" i="3"/>
  <c r="AU995" i="3"/>
  <c r="AW995" i="3"/>
  <c r="AY995" i="3"/>
  <c r="BA995" i="3"/>
  <c r="BC995" i="3"/>
  <c r="BE995" i="3"/>
  <c r="BG995" i="3"/>
  <c r="BI995" i="3"/>
  <c r="N995" i="3"/>
  <c r="P995" i="3"/>
  <c r="R995" i="3"/>
  <c r="T995" i="3"/>
  <c r="V995" i="3"/>
  <c r="X995" i="3"/>
  <c r="Z995" i="3"/>
  <c r="AB995" i="3"/>
  <c r="AD995" i="3"/>
  <c r="AF995" i="3"/>
  <c r="AH995" i="3"/>
  <c r="AJ995" i="3"/>
  <c r="AL995" i="3"/>
  <c r="AN995" i="3"/>
  <c r="AP995" i="3"/>
  <c r="AR995" i="3"/>
  <c r="AT995" i="3"/>
  <c r="AV995" i="3"/>
  <c r="AX995" i="3"/>
  <c r="AZ995" i="3"/>
  <c r="BB995" i="3"/>
  <c r="BD995" i="3"/>
  <c r="BF995" i="3"/>
  <c r="BH995" i="3"/>
  <c r="M993" i="3"/>
  <c r="O993" i="3"/>
  <c r="Q993" i="3"/>
  <c r="S993" i="3"/>
  <c r="U993" i="3"/>
  <c r="W993" i="3"/>
  <c r="Y993" i="3"/>
  <c r="AA993" i="3"/>
  <c r="AC993" i="3"/>
  <c r="AE993" i="3"/>
  <c r="AG993" i="3"/>
  <c r="AI993" i="3"/>
  <c r="AK993" i="3"/>
  <c r="AM993" i="3"/>
  <c r="AO993" i="3"/>
  <c r="AQ993" i="3"/>
  <c r="AS993" i="3"/>
  <c r="AU993" i="3"/>
  <c r="AW993" i="3"/>
  <c r="AY993" i="3"/>
  <c r="BA993" i="3"/>
  <c r="BC993" i="3"/>
  <c r="BE993" i="3"/>
  <c r="BG993" i="3"/>
  <c r="BI993" i="3"/>
  <c r="N993" i="3"/>
  <c r="P993" i="3"/>
  <c r="R993" i="3"/>
  <c r="T993" i="3"/>
  <c r="V993" i="3"/>
  <c r="X993" i="3"/>
  <c r="Z993" i="3"/>
  <c r="AB993" i="3"/>
  <c r="AD993" i="3"/>
  <c r="AF993" i="3"/>
  <c r="AH993" i="3"/>
  <c r="AJ993" i="3"/>
  <c r="AL993" i="3"/>
  <c r="AN993" i="3"/>
  <c r="AP993" i="3"/>
  <c r="AR993" i="3"/>
  <c r="AT993" i="3"/>
  <c r="AV993" i="3"/>
  <c r="AX993" i="3"/>
  <c r="AZ993" i="3"/>
  <c r="BB993" i="3"/>
  <c r="BD993" i="3"/>
  <c r="BF993" i="3"/>
  <c r="BH993" i="3"/>
  <c r="N991" i="3"/>
  <c r="P991" i="3"/>
  <c r="R991" i="3"/>
  <c r="T991" i="3"/>
  <c r="BM991" i="3" s="1"/>
  <c r="V991" i="3"/>
  <c r="X991" i="3"/>
  <c r="Z991" i="3"/>
  <c r="AB991" i="3"/>
  <c r="AD991" i="3"/>
  <c r="AF991" i="3"/>
  <c r="AH991" i="3"/>
  <c r="AJ991" i="3"/>
  <c r="AL991" i="3"/>
  <c r="AN991" i="3"/>
  <c r="AP991" i="3"/>
  <c r="AR991" i="3"/>
  <c r="AT991" i="3"/>
  <c r="AV991" i="3"/>
  <c r="AX991" i="3"/>
  <c r="AZ991" i="3"/>
  <c r="BB991" i="3"/>
  <c r="BD991" i="3"/>
  <c r="N990" i="3"/>
  <c r="P990" i="3"/>
  <c r="R990" i="3"/>
  <c r="T990" i="3"/>
  <c r="BM990" i="3" s="1"/>
  <c r="V990" i="3"/>
  <c r="X990" i="3"/>
  <c r="Z990" i="3"/>
  <c r="AB990" i="3"/>
  <c r="AD990" i="3"/>
  <c r="AF990" i="3"/>
  <c r="AH990" i="3"/>
  <c r="AJ990" i="3"/>
  <c r="AL990" i="3"/>
  <c r="AN990" i="3"/>
  <c r="AP990" i="3"/>
  <c r="AR990" i="3"/>
  <c r="AT990" i="3"/>
  <c r="AV990" i="3"/>
  <c r="AX990" i="3"/>
  <c r="AZ990" i="3"/>
  <c r="BB990" i="3"/>
  <c r="BD990" i="3"/>
  <c r="BF990" i="3"/>
  <c r="BH990" i="3"/>
  <c r="N989" i="3"/>
  <c r="P989" i="3"/>
  <c r="R989" i="3"/>
  <c r="BL989" i="3" s="1"/>
  <c r="T989" i="3"/>
  <c r="BM989" i="3" s="1"/>
  <c r="V989" i="3"/>
  <c r="X989" i="3"/>
  <c r="Z989" i="3"/>
  <c r="AB989" i="3"/>
  <c r="AD989" i="3"/>
  <c r="AF989" i="3"/>
  <c r="AH989" i="3"/>
  <c r="AJ989" i="3"/>
  <c r="AL989" i="3"/>
  <c r="AN989" i="3"/>
  <c r="AP989" i="3"/>
  <c r="AR989" i="3"/>
  <c r="AT989" i="3"/>
  <c r="AV989" i="3"/>
  <c r="AX989" i="3"/>
  <c r="AZ989" i="3"/>
  <c r="BB989" i="3"/>
  <c r="BD989" i="3"/>
  <c r="BF989" i="3"/>
  <c r="BH989" i="3"/>
  <c r="N988" i="3"/>
  <c r="P988" i="3"/>
  <c r="R988" i="3"/>
  <c r="T988" i="3"/>
  <c r="BM988" i="3" s="1"/>
  <c r="V988" i="3"/>
  <c r="X988" i="3"/>
  <c r="Z988" i="3"/>
  <c r="AB988" i="3"/>
  <c r="AD988" i="3"/>
  <c r="AF988" i="3"/>
  <c r="AH988" i="3"/>
  <c r="AJ988" i="3"/>
  <c r="AL988" i="3"/>
  <c r="AN988" i="3"/>
  <c r="AP988" i="3"/>
  <c r="AR988" i="3"/>
  <c r="AT988" i="3"/>
  <c r="AV988" i="3"/>
  <c r="AX988" i="3"/>
  <c r="AZ988" i="3"/>
  <c r="BB988" i="3"/>
  <c r="BD988" i="3"/>
  <c r="BF988" i="3"/>
  <c r="BH988" i="3"/>
  <c r="N987" i="3"/>
  <c r="P987" i="3"/>
  <c r="R987" i="3"/>
  <c r="BL987" i="3" s="1"/>
  <c r="T987" i="3"/>
  <c r="BM987" i="3" s="1"/>
  <c r="V987" i="3"/>
  <c r="X987" i="3"/>
  <c r="Z987" i="3"/>
  <c r="AB987" i="3"/>
  <c r="AD987" i="3"/>
  <c r="AF987" i="3"/>
  <c r="AH987" i="3"/>
  <c r="AJ987" i="3"/>
  <c r="AL987" i="3"/>
  <c r="AN987" i="3"/>
  <c r="AP987" i="3"/>
  <c r="AR987" i="3"/>
  <c r="AT987" i="3"/>
  <c r="AV987" i="3"/>
  <c r="AX987" i="3"/>
  <c r="AZ987" i="3"/>
  <c r="BB987" i="3"/>
  <c r="BD987" i="3"/>
  <c r="BF987" i="3"/>
  <c r="BH987" i="3"/>
  <c r="N986" i="3"/>
  <c r="P986" i="3"/>
  <c r="R986" i="3"/>
  <c r="T986" i="3"/>
  <c r="BM986" i="3" s="1"/>
  <c r="V986" i="3"/>
  <c r="X986" i="3"/>
  <c r="Z986" i="3"/>
  <c r="AB986" i="3"/>
  <c r="AD986" i="3"/>
  <c r="AF986" i="3"/>
  <c r="AH986" i="3"/>
  <c r="AJ986" i="3"/>
  <c r="AL986" i="3"/>
  <c r="AN986" i="3"/>
  <c r="AP986" i="3"/>
  <c r="AR986" i="3"/>
  <c r="AT986" i="3"/>
  <c r="AV986" i="3"/>
  <c r="AX986" i="3"/>
  <c r="AZ986" i="3"/>
  <c r="BB986" i="3"/>
  <c r="BD986" i="3"/>
  <c r="BF986" i="3"/>
  <c r="BH986" i="3"/>
  <c r="N985" i="3"/>
  <c r="BJ985" i="3" s="1"/>
  <c r="P985" i="3"/>
  <c r="R985" i="3"/>
  <c r="T985" i="3"/>
  <c r="V985" i="3"/>
  <c r="X985" i="3"/>
  <c r="Z985" i="3"/>
  <c r="AB985" i="3"/>
  <c r="AD985" i="3"/>
  <c r="AF985" i="3"/>
  <c r="AH985" i="3"/>
  <c r="AJ985" i="3"/>
  <c r="AL985" i="3"/>
  <c r="AN985" i="3"/>
  <c r="AP985" i="3"/>
  <c r="AR985" i="3"/>
  <c r="AT985" i="3"/>
  <c r="AV985" i="3"/>
  <c r="AX985" i="3"/>
  <c r="AZ985" i="3"/>
  <c r="BB985" i="3"/>
  <c r="BD985" i="3"/>
  <c r="BF985" i="3"/>
  <c r="BH985" i="3"/>
  <c r="N984" i="3"/>
  <c r="P984" i="3"/>
  <c r="R984" i="3"/>
  <c r="BL984" i="3" s="1"/>
  <c r="T984" i="3"/>
  <c r="BM984" i="3" s="1"/>
  <c r="V984" i="3"/>
  <c r="X984" i="3"/>
  <c r="Z984" i="3"/>
  <c r="AB984" i="3"/>
  <c r="AD984" i="3"/>
  <c r="AF984" i="3"/>
  <c r="AH984" i="3"/>
  <c r="AJ984" i="3"/>
  <c r="AL984" i="3"/>
  <c r="AN984" i="3"/>
  <c r="AP984" i="3"/>
  <c r="AR984" i="3"/>
  <c r="AT984" i="3"/>
  <c r="AV984" i="3"/>
  <c r="AX984" i="3"/>
  <c r="AZ984" i="3"/>
  <c r="BB984" i="3"/>
  <c r="BD984" i="3"/>
  <c r="BF984" i="3"/>
  <c r="BH984" i="3"/>
  <c r="N983" i="3"/>
  <c r="P983" i="3"/>
  <c r="R983" i="3"/>
  <c r="T983" i="3"/>
  <c r="BM983" i="3" s="1"/>
  <c r="V983" i="3"/>
  <c r="X983" i="3"/>
  <c r="Z983" i="3"/>
  <c r="AB983" i="3"/>
  <c r="AD983" i="3"/>
  <c r="AF983" i="3"/>
  <c r="AH983" i="3"/>
  <c r="AJ983" i="3"/>
  <c r="AL983" i="3"/>
  <c r="AN983" i="3"/>
  <c r="AP983" i="3"/>
  <c r="AR983" i="3"/>
  <c r="AT983" i="3"/>
  <c r="AV983" i="3"/>
  <c r="AX983" i="3"/>
  <c r="AZ983" i="3"/>
  <c r="BB983" i="3"/>
  <c r="BD983" i="3"/>
  <c r="BF983" i="3"/>
  <c r="BH983" i="3"/>
  <c r="N982" i="3"/>
  <c r="P982" i="3"/>
  <c r="R982" i="3"/>
  <c r="BL982" i="3" s="1"/>
  <c r="T982" i="3"/>
  <c r="BM982" i="3" s="1"/>
  <c r="V982" i="3"/>
  <c r="X982" i="3"/>
  <c r="Z982" i="3"/>
  <c r="AB982" i="3"/>
  <c r="AD982" i="3"/>
  <c r="AF982" i="3"/>
  <c r="AH982" i="3"/>
  <c r="AJ982" i="3"/>
  <c r="AL982" i="3"/>
  <c r="AN982" i="3"/>
  <c r="AP982" i="3"/>
  <c r="AR982" i="3"/>
  <c r="AT982" i="3"/>
  <c r="AV982" i="3"/>
  <c r="AX982" i="3"/>
  <c r="AZ982" i="3"/>
  <c r="BB982" i="3"/>
  <c r="BD982" i="3"/>
  <c r="BF982" i="3"/>
  <c r="BH982" i="3"/>
  <c r="N981" i="3"/>
  <c r="P981" i="3"/>
  <c r="R981" i="3"/>
  <c r="T981" i="3"/>
  <c r="BM981" i="3" s="1"/>
  <c r="V981" i="3"/>
  <c r="X981" i="3"/>
  <c r="Z981" i="3"/>
  <c r="AB981" i="3"/>
  <c r="AD981" i="3"/>
  <c r="AF981" i="3"/>
  <c r="AH981" i="3"/>
  <c r="AJ981" i="3"/>
  <c r="AL981" i="3"/>
  <c r="AN981" i="3"/>
  <c r="AP981" i="3"/>
  <c r="AR981" i="3"/>
  <c r="AT981" i="3"/>
  <c r="AV981" i="3"/>
  <c r="AX981" i="3"/>
  <c r="AZ981" i="3"/>
  <c r="BB981" i="3"/>
  <c r="BD981" i="3"/>
  <c r="BF981" i="3"/>
  <c r="BH981" i="3"/>
  <c r="N980" i="3"/>
  <c r="P980" i="3"/>
  <c r="R980" i="3"/>
  <c r="BL980" i="3" s="1"/>
  <c r="T980" i="3"/>
  <c r="BM980" i="3" s="1"/>
  <c r="V980" i="3"/>
  <c r="X980" i="3"/>
  <c r="Z980" i="3"/>
  <c r="AB980" i="3"/>
  <c r="AD980" i="3"/>
  <c r="AF980" i="3"/>
  <c r="AH980" i="3"/>
  <c r="AJ980" i="3"/>
  <c r="AL980" i="3"/>
  <c r="AN980" i="3"/>
  <c r="AP980" i="3"/>
  <c r="AR980" i="3"/>
  <c r="AT980" i="3"/>
  <c r="AV980" i="3"/>
  <c r="AX980" i="3"/>
  <c r="AZ980" i="3"/>
  <c r="BB980" i="3"/>
  <c r="BD980" i="3"/>
  <c r="BF980" i="3"/>
  <c r="BH980" i="3"/>
  <c r="M978" i="3"/>
  <c r="O978" i="3"/>
  <c r="Q978" i="3"/>
  <c r="S978" i="3"/>
  <c r="U978" i="3"/>
  <c r="W978" i="3"/>
  <c r="Y978" i="3"/>
  <c r="AA978" i="3"/>
  <c r="AC978" i="3"/>
  <c r="AE978" i="3"/>
  <c r="AG978" i="3"/>
  <c r="AI978" i="3"/>
  <c r="AK978" i="3"/>
  <c r="AM978" i="3"/>
  <c r="AO978" i="3"/>
  <c r="AQ978" i="3"/>
  <c r="AS978" i="3"/>
  <c r="AU978" i="3"/>
  <c r="AW978" i="3"/>
  <c r="AY978" i="3"/>
  <c r="BA978" i="3"/>
  <c r="BC978" i="3"/>
  <c r="BE978" i="3"/>
  <c r="BG978" i="3"/>
  <c r="BI978" i="3"/>
  <c r="M976" i="3"/>
  <c r="O976" i="3"/>
  <c r="Q976" i="3"/>
  <c r="S976" i="3"/>
  <c r="U976" i="3"/>
  <c r="W976" i="3"/>
  <c r="Y976" i="3"/>
  <c r="AA976" i="3"/>
  <c r="AC976" i="3"/>
  <c r="AE976" i="3"/>
  <c r="AG976" i="3"/>
  <c r="AI976" i="3"/>
  <c r="AK976" i="3"/>
  <c r="AM976" i="3"/>
  <c r="AO976" i="3"/>
  <c r="AQ976" i="3"/>
  <c r="AS976" i="3"/>
  <c r="AU976" i="3"/>
  <c r="AW976" i="3"/>
  <c r="AY976" i="3"/>
  <c r="BA976" i="3"/>
  <c r="BC976" i="3"/>
  <c r="BE976" i="3"/>
  <c r="BG976" i="3"/>
  <c r="BI976" i="3"/>
  <c r="M974" i="3"/>
  <c r="O974" i="3"/>
  <c r="Q974" i="3"/>
  <c r="S974" i="3"/>
  <c r="U974" i="3"/>
  <c r="W974" i="3"/>
  <c r="Y974" i="3"/>
  <c r="AA974" i="3"/>
  <c r="AC974" i="3"/>
  <c r="AE974" i="3"/>
  <c r="AG974" i="3"/>
  <c r="AI974" i="3"/>
  <c r="AK974" i="3"/>
  <c r="AM974" i="3"/>
  <c r="AO974" i="3"/>
  <c r="AQ974" i="3"/>
  <c r="AS974" i="3"/>
  <c r="AU974" i="3"/>
  <c r="AW974" i="3"/>
  <c r="AY974" i="3"/>
  <c r="BA974" i="3"/>
  <c r="BC974" i="3"/>
  <c r="BE974" i="3"/>
  <c r="BG974" i="3"/>
  <c r="BI974" i="3"/>
  <c r="M972" i="3"/>
  <c r="O972" i="3"/>
  <c r="Q972" i="3"/>
  <c r="S972" i="3"/>
  <c r="U972" i="3"/>
  <c r="W972" i="3"/>
  <c r="Y972" i="3"/>
  <c r="AA972" i="3"/>
  <c r="AC972" i="3"/>
  <c r="AE972" i="3"/>
  <c r="AG972" i="3"/>
  <c r="AI972" i="3"/>
  <c r="AK972" i="3"/>
  <c r="AM972" i="3"/>
  <c r="AO972" i="3"/>
  <c r="AQ972" i="3"/>
  <c r="AS972" i="3"/>
  <c r="AU972" i="3"/>
  <c r="AW972" i="3"/>
  <c r="AY972" i="3"/>
  <c r="BA972" i="3"/>
  <c r="BC972" i="3"/>
  <c r="BE972" i="3"/>
  <c r="BG972" i="3"/>
  <c r="BI972" i="3"/>
  <c r="M970" i="3"/>
  <c r="O970" i="3"/>
  <c r="Q970" i="3"/>
  <c r="S970" i="3"/>
  <c r="U970" i="3"/>
  <c r="W970" i="3"/>
  <c r="Y970" i="3"/>
  <c r="AA970" i="3"/>
  <c r="AC970" i="3"/>
  <c r="AE970" i="3"/>
  <c r="AG970" i="3"/>
  <c r="AI970" i="3"/>
  <c r="AK970" i="3"/>
  <c r="AM970" i="3"/>
  <c r="AO970" i="3"/>
  <c r="AQ970" i="3"/>
  <c r="AS970" i="3"/>
  <c r="AU970" i="3"/>
  <c r="AW970" i="3"/>
  <c r="AY970" i="3"/>
  <c r="BA970" i="3"/>
  <c r="BC970" i="3"/>
  <c r="BE970" i="3"/>
  <c r="BG970" i="3"/>
  <c r="BI970" i="3"/>
  <c r="M968" i="3"/>
  <c r="O968" i="3"/>
  <c r="Q968" i="3"/>
  <c r="S968" i="3"/>
  <c r="U968" i="3"/>
  <c r="W968" i="3"/>
  <c r="Y968" i="3"/>
  <c r="AA968" i="3"/>
  <c r="AC968" i="3"/>
  <c r="AE968" i="3"/>
  <c r="AG968" i="3"/>
  <c r="AI968" i="3"/>
  <c r="AK968" i="3"/>
  <c r="AM968" i="3"/>
  <c r="AO968" i="3"/>
  <c r="AQ968" i="3"/>
  <c r="AS968" i="3"/>
  <c r="AU968" i="3"/>
  <c r="AW968" i="3"/>
  <c r="AY968" i="3"/>
  <c r="BA968" i="3"/>
  <c r="BC968" i="3"/>
  <c r="BE968" i="3"/>
  <c r="BG968" i="3"/>
  <c r="BI968" i="3"/>
  <c r="M966" i="3"/>
  <c r="O966" i="3"/>
  <c r="Q966" i="3"/>
  <c r="S966" i="3"/>
  <c r="U966" i="3"/>
  <c r="W966" i="3"/>
  <c r="Y966" i="3"/>
  <c r="AA966" i="3"/>
  <c r="AC966" i="3"/>
  <c r="AE966" i="3"/>
  <c r="AG966" i="3"/>
  <c r="AI966" i="3"/>
  <c r="AK966" i="3"/>
  <c r="AM966" i="3"/>
  <c r="AO966" i="3"/>
  <c r="AQ966" i="3"/>
  <c r="AS966" i="3"/>
  <c r="AU966" i="3"/>
  <c r="AW966" i="3"/>
  <c r="AY966" i="3"/>
  <c r="BA966" i="3"/>
  <c r="BC966" i="3"/>
  <c r="BE966" i="3"/>
  <c r="BG966" i="3"/>
  <c r="BI966" i="3"/>
  <c r="M964" i="3"/>
  <c r="O964" i="3"/>
  <c r="Q964" i="3"/>
  <c r="S964" i="3"/>
  <c r="U964" i="3"/>
  <c r="W964" i="3"/>
  <c r="Y964" i="3"/>
  <c r="AA964" i="3"/>
  <c r="AC964" i="3"/>
  <c r="AE964" i="3"/>
  <c r="AG964" i="3"/>
  <c r="AI964" i="3"/>
  <c r="AK964" i="3"/>
  <c r="AM964" i="3"/>
  <c r="AO964" i="3"/>
  <c r="AQ964" i="3"/>
  <c r="AS964" i="3"/>
  <c r="AU964" i="3"/>
  <c r="AW964" i="3"/>
  <c r="AY964" i="3"/>
  <c r="BA964" i="3"/>
  <c r="BC964" i="3"/>
  <c r="BE964" i="3"/>
  <c r="BG964" i="3"/>
  <c r="BI964" i="3"/>
  <c r="M962" i="3"/>
  <c r="O962" i="3"/>
  <c r="BL962" i="3" s="1"/>
  <c r="Q962" i="3"/>
  <c r="S962" i="3"/>
  <c r="BM962" i="3" s="1"/>
  <c r="U962" i="3"/>
  <c r="W962" i="3"/>
  <c r="Y962" i="3"/>
  <c r="AA962" i="3"/>
  <c r="AC962" i="3"/>
  <c r="AE962" i="3"/>
  <c r="AG962" i="3"/>
  <c r="AI962" i="3"/>
  <c r="AK962" i="3"/>
  <c r="AM962" i="3"/>
  <c r="AO962" i="3"/>
  <c r="AQ962" i="3"/>
  <c r="AS962" i="3"/>
  <c r="AU962" i="3"/>
  <c r="AW962" i="3"/>
  <c r="AY962" i="3"/>
  <c r="BA962" i="3"/>
  <c r="BC962" i="3"/>
  <c r="BE962" i="3"/>
  <c r="BG962" i="3"/>
  <c r="BI962" i="3"/>
  <c r="M960" i="3"/>
  <c r="O960" i="3"/>
  <c r="BL960" i="3" s="1"/>
  <c r="Q960" i="3"/>
  <c r="S960" i="3"/>
  <c r="BM960" i="3" s="1"/>
  <c r="U960" i="3"/>
  <c r="W960" i="3"/>
  <c r="Y960" i="3"/>
  <c r="AA960" i="3"/>
  <c r="AC960" i="3"/>
  <c r="AE960" i="3"/>
  <c r="AG960" i="3"/>
  <c r="AI960" i="3"/>
  <c r="AK960" i="3"/>
  <c r="AM960" i="3"/>
  <c r="AO960" i="3"/>
  <c r="AQ960" i="3"/>
  <c r="AS960" i="3"/>
  <c r="AU960" i="3"/>
  <c r="AW960" i="3"/>
  <c r="AY960" i="3"/>
  <c r="BA960" i="3"/>
  <c r="BC960" i="3"/>
  <c r="BE960" i="3"/>
  <c r="BG960" i="3"/>
  <c r="BI960" i="3"/>
  <c r="M958" i="3"/>
  <c r="O958" i="3"/>
  <c r="BL958" i="3" s="1"/>
  <c r="Q958" i="3"/>
  <c r="S958" i="3"/>
  <c r="BM958" i="3" s="1"/>
  <c r="U958" i="3"/>
  <c r="W958" i="3"/>
  <c r="Y958" i="3"/>
  <c r="AA958" i="3"/>
  <c r="AC958" i="3"/>
  <c r="AE958" i="3"/>
  <c r="AG958" i="3"/>
  <c r="AI958" i="3"/>
  <c r="AK958" i="3"/>
  <c r="AM958" i="3"/>
  <c r="AO958" i="3"/>
  <c r="AQ958" i="3"/>
  <c r="AS958" i="3"/>
  <c r="AU958" i="3"/>
  <c r="AW958" i="3"/>
  <c r="AY958" i="3"/>
  <c r="BA958" i="3"/>
  <c r="BC958" i="3"/>
  <c r="BE958" i="3"/>
  <c r="BG958" i="3"/>
  <c r="BI958" i="3"/>
  <c r="M956" i="3"/>
  <c r="O956" i="3"/>
  <c r="BL956" i="3" s="1"/>
  <c r="Q956" i="3"/>
  <c r="S956" i="3"/>
  <c r="BM956" i="3" s="1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M954" i="3"/>
  <c r="O954" i="3"/>
  <c r="Q954" i="3"/>
  <c r="S954" i="3"/>
  <c r="U954" i="3"/>
  <c r="W954" i="3"/>
  <c r="Y954" i="3"/>
  <c r="AA954" i="3"/>
  <c r="AC954" i="3"/>
  <c r="AE954" i="3"/>
  <c r="AG954" i="3"/>
  <c r="AI954" i="3"/>
  <c r="AK954" i="3"/>
  <c r="AM954" i="3"/>
  <c r="AO954" i="3"/>
  <c r="AQ954" i="3"/>
  <c r="AS954" i="3"/>
  <c r="AU954" i="3"/>
  <c r="AW954" i="3"/>
  <c r="AY954" i="3"/>
  <c r="BA954" i="3"/>
  <c r="BC954" i="3"/>
  <c r="BE954" i="3"/>
  <c r="BG954" i="3"/>
  <c r="BI954" i="3"/>
  <c r="M952" i="3"/>
  <c r="O952" i="3"/>
  <c r="Q952" i="3"/>
  <c r="S952" i="3"/>
  <c r="U952" i="3"/>
  <c r="W952" i="3"/>
  <c r="Y952" i="3"/>
  <c r="AA952" i="3"/>
  <c r="AC952" i="3"/>
  <c r="AE952" i="3"/>
  <c r="AG952" i="3"/>
  <c r="AI952" i="3"/>
  <c r="AK952" i="3"/>
  <c r="AM952" i="3"/>
  <c r="AO952" i="3"/>
  <c r="AQ952" i="3"/>
  <c r="AS952" i="3"/>
  <c r="AU952" i="3"/>
  <c r="AW952" i="3"/>
  <c r="AY952" i="3"/>
  <c r="BA952" i="3"/>
  <c r="BC952" i="3"/>
  <c r="BE952" i="3"/>
  <c r="BG952" i="3"/>
  <c r="BI952" i="3"/>
  <c r="M950" i="3"/>
  <c r="O950" i="3"/>
  <c r="Q950" i="3"/>
  <c r="S950" i="3"/>
  <c r="U950" i="3"/>
  <c r="W950" i="3"/>
  <c r="Y950" i="3"/>
  <c r="AA950" i="3"/>
  <c r="AC950" i="3"/>
  <c r="AE950" i="3"/>
  <c r="AG950" i="3"/>
  <c r="AI950" i="3"/>
  <c r="AK950" i="3"/>
  <c r="AM950" i="3"/>
  <c r="AO950" i="3"/>
  <c r="AQ950" i="3"/>
  <c r="AS950" i="3"/>
  <c r="AU950" i="3"/>
  <c r="AW950" i="3"/>
  <c r="AY950" i="3"/>
  <c r="BA950" i="3"/>
  <c r="BC950" i="3"/>
  <c r="BE950" i="3"/>
  <c r="BG950" i="3"/>
  <c r="BI950" i="3"/>
  <c r="N948" i="3"/>
  <c r="R948" i="3"/>
  <c r="V948" i="3"/>
  <c r="Z948" i="3"/>
  <c r="AD948" i="3"/>
  <c r="AH948" i="3"/>
  <c r="AL948" i="3"/>
  <c r="AP948" i="3"/>
  <c r="AS948" i="3"/>
  <c r="AU948" i="3"/>
  <c r="AW948" i="3"/>
  <c r="AY948" i="3"/>
  <c r="BA948" i="3"/>
  <c r="BC948" i="3"/>
  <c r="BE948" i="3"/>
  <c r="BG948" i="3"/>
  <c r="BI948" i="3"/>
  <c r="N947" i="3"/>
  <c r="R947" i="3"/>
  <c r="V947" i="3"/>
  <c r="Z947" i="3"/>
  <c r="AD947" i="3"/>
  <c r="AH947" i="3"/>
  <c r="AL947" i="3"/>
  <c r="AP947" i="3"/>
  <c r="AT947" i="3"/>
  <c r="AX947" i="3"/>
  <c r="BB947" i="3"/>
  <c r="BF947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N944" i="3"/>
  <c r="R944" i="3"/>
  <c r="V944" i="3"/>
  <c r="Z944" i="3"/>
  <c r="AD944" i="3"/>
  <c r="AH944" i="3"/>
  <c r="AL944" i="3"/>
  <c r="AP944" i="3"/>
  <c r="AT944" i="3"/>
  <c r="AX944" i="3"/>
  <c r="BB944" i="3"/>
  <c r="BF944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N942" i="3"/>
  <c r="BJ942" i="3" s="1"/>
  <c r="R942" i="3"/>
  <c r="V942" i="3"/>
  <c r="Z942" i="3"/>
  <c r="AD942" i="3"/>
  <c r="AH942" i="3"/>
  <c r="AL942" i="3"/>
  <c r="AP942" i="3"/>
  <c r="AT942" i="3"/>
  <c r="AX942" i="3"/>
  <c r="BB942" i="3"/>
  <c r="BF942" i="3"/>
  <c r="N941" i="3"/>
  <c r="R941" i="3"/>
  <c r="V941" i="3"/>
  <c r="Z941" i="3"/>
  <c r="AD941" i="3"/>
  <c r="AH941" i="3"/>
  <c r="AL941" i="3"/>
  <c r="AP941" i="3"/>
  <c r="AT941" i="3"/>
  <c r="AX941" i="3"/>
  <c r="BB941" i="3"/>
  <c r="BF941" i="3"/>
  <c r="N940" i="3"/>
  <c r="R940" i="3"/>
  <c r="V940" i="3"/>
  <c r="Z940" i="3"/>
  <c r="AD940" i="3"/>
  <c r="AH940" i="3"/>
  <c r="AL940" i="3"/>
  <c r="AP940" i="3"/>
  <c r="AT940" i="3"/>
  <c r="AX940" i="3"/>
  <c r="BB940" i="3"/>
  <c r="BF940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N938" i="3"/>
  <c r="R938" i="3"/>
  <c r="V938" i="3"/>
  <c r="Z938" i="3"/>
  <c r="AD938" i="3"/>
  <c r="AH938" i="3"/>
  <c r="AL938" i="3"/>
  <c r="AP938" i="3"/>
  <c r="AT938" i="3"/>
  <c r="AX938" i="3"/>
  <c r="BB938" i="3"/>
  <c r="BF938" i="3"/>
  <c r="BI991" i="3"/>
  <c r="BG991" i="3"/>
  <c r="BE991" i="3"/>
  <c r="BA991" i="3"/>
  <c r="AW991" i="3"/>
  <c r="AS991" i="3"/>
  <c r="AO991" i="3"/>
  <c r="AK991" i="3"/>
  <c r="AG991" i="3"/>
  <c r="AC991" i="3"/>
  <c r="Y991" i="3"/>
  <c r="U991" i="3"/>
  <c r="Q991" i="3"/>
  <c r="M991" i="3"/>
  <c r="BI990" i="3"/>
  <c r="BE990" i="3"/>
  <c r="BA990" i="3"/>
  <c r="AW990" i="3"/>
  <c r="AS990" i="3"/>
  <c r="AO990" i="3"/>
  <c r="AK990" i="3"/>
  <c r="AG990" i="3"/>
  <c r="AC990" i="3"/>
  <c r="Y990" i="3"/>
  <c r="U990" i="3"/>
  <c r="BL990" i="3" s="1"/>
  <c r="Q990" i="3"/>
  <c r="M990" i="3"/>
  <c r="BI989" i="3"/>
  <c r="BE989" i="3"/>
  <c r="BA989" i="3"/>
  <c r="AW989" i="3"/>
  <c r="AS989" i="3"/>
  <c r="AO989" i="3"/>
  <c r="AK989" i="3"/>
  <c r="AG989" i="3"/>
  <c r="AC989" i="3"/>
  <c r="Y989" i="3"/>
  <c r="U989" i="3"/>
  <c r="Q989" i="3"/>
  <c r="M989" i="3"/>
  <c r="BI988" i="3"/>
  <c r="BE988" i="3"/>
  <c r="BA988" i="3"/>
  <c r="AW988" i="3"/>
  <c r="AS988" i="3"/>
  <c r="AO988" i="3"/>
  <c r="AK988" i="3"/>
  <c r="AG988" i="3"/>
  <c r="AC988" i="3"/>
  <c r="Y988" i="3"/>
  <c r="U988" i="3"/>
  <c r="BL988" i="3" s="1"/>
  <c r="Q988" i="3"/>
  <c r="M988" i="3"/>
  <c r="BI987" i="3"/>
  <c r="BE987" i="3"/>
  <c r="BA987" i="3"/>
  <c r="AW987" i="3"/>
  <c r="AS987" i="3"/>
  <c r="AO987" i="3"/>
  <c r="AK987" i="3"/>
  <c r="AG987" i="3"/>
  <c r="AC987" i="3"/>
  <c r="Y987" i="3"/>
  <c r="U987" i="3"/>
  <c r="Q987" i="3"/>
  <c r="M987" i="3"/>
  <c r="BI986" i="3"/>
  <c r="BE986" i="3"/>
  <c r="BA986" i="3"/>
  <c r="AW986" i="3"/>
  <c r="AS986" i="3"/>
  <c r="AO986" i="3"/>
  <c r="AK986" i="3"/>
  <c r="AG986" i="3"/>
  <c r="AC986" i="3"/>
  <c r="Y986" i="3"/>
  <c r="U986" i="3"/>
  <c r="BL986" i="3" s="1"/>
  <c r="Q986" i="3"/>
  <c r="M986" i="3"/>
  <c r="BI985" i="3"/>
  <c r="BE985" i="3"/>
  <c r="BA985" i="3"/>
  <c r="AW985" i="3"/>
  <c r="AS985" i="3"/>
  <c r="AO985" i="3"/>
  <c r="AK985" i="3"/>
  <c r="AG985" i="3"/>
  <c r="AC985" i="3"/>
  <c r="Y985" i="3"/>
  <c r="U985" i="3"/>
  <c r="Q985" i="3"/>
  <c r="M985" i="3"/>
  <c r="BI984" i="3"/>
  <c r="BE984" i="3"/>
  <c r="BA984" i="3"/>
  <c r="AW984" i="3"/>
  <c r="AS984" i="3"/>
  <c r="AO984" i="3"/>
  <c r="AK984" i="3"/>
  <c r="AG984" i="3"/>
  <c r="AC984" i="3"/>
  <c r="Y984" i="3"/>
  <c r="U984" i="3"/>
  <c r="Q984" i="3"/>
  <c r="M984" i="3"/>
  <c r="BI983" i="3"/>
  <c r="BE983" i="3"/>
  <c r="BA983" i="3"/>
  <c r="AW983" i="3"/>
  <c r="AS983" i="3"/>
  <c r="AO983" i="3"/>
  <c r="AK983" i="3"/>
  <c r="AG983" i="3"/>
  <c r="AC983" i="3"/>
  <c r="Y983" i="3"/>
  <c r="U983" i="3"/>
  <c r="BL983" i="3" s="1"/>
  <c r="Q983" i="3"/>
  <c r="M983" i="3"/>
  <c r="BI982" i="3"/>
  <c r="BE982" i="3"/>
  <c r="BA982" i="3"/>
  <c r="AW982" i="3"/>
  <c r="AS982" i="3"/>
  <c r="AO982" i="3"/>
  <c r="AK982" i="3"/>
  <c r="AG982" i="3"/>
  <c r="AC982" i="3"/>
  <c r="Y982" i="3"/>
  <c r="U982" i="3"/>
  <c r="Q982" i="3"/>
  <c r="M982" i="3"/>
  <c r="BI981" i="3"/>
  <c r="BE981" i="3"/>
  <c r="BA981" i="3"/>
  <c r="AW981" i="3"/>
  <c r="AS981" i="3"/>
  <c r="AO981" i="3"/>
  <c r="AK981" i="3"/>
  <c r="AG981" i="3"/>
  <c r="AC981" i="3"/>
  <c r="Y981" i="3"/>
  <c r="U981" i="3"/>
  <c r="BL981" i="3" s="1"/>
  <c r="Q981" i="3"/>
  <c r="M981" i="3"/>
  <c r="BI980" i="3"/>
  <c r="BE980" i="3"/>
  <c r="BA980" i="3"/>
  <c r="AW980" i="3"/>
  <c r="AS980" i="3"/>
  <c r="AO980" i="3"/>
  <c r="AK980" i="3"/>
  <c r="AG980" i="3"/>
  <c r="AC980" i="3"/>
  <c r="Y980" i="3"/>
  <c r="U980" i="3"/>
  <c r="Q980" i="3"/>
  <c r="M980" i="3"/>
  <c r="M979" i="3"/>
  <c r="O979" i="3"/>
  <c r="Q979" i="3"/>
  <c r="S979" i="3"/>
  <c r="U979" i="3"/>
  <c r="W979" i="3"/>
  <c r="Y979" i="3"/>
  <c r="AA979" i="3"/>
  <c r="AC979" i="3"/>
  <c r="AE979" i="3"/>
  <c r="AG979" i="3"/>
  <c r="AI979" i="3"/>
  <c r="AK979" i="3"/>
  <c r="AM979" i="3"/>
  <c r="AO979" i="3"/>
  <c r="AQ979" i="3"/>
  <c r="AS979" i="3"/>
  <c r="AU979" i="3"/>
  <c r="AW979" i="3"/>
  <c r="AY979" i="3"/>
  <c r="BA979" i="3"/>
  <c r="BC979" i="3"/>
  <c r="BE979" i="3"/>
  <c r="BG979" i="3"/>
  <c r="BI979" i="3"/>
  <c r="M977" i="3"/>
  <c r="O977" i="3"/>
  <c r="Q977" i="3"/>
  <c r="S977" i="3"/>
  <c r="U977" i="3"/>
  <c r="W977" i="3"/>
  <c r="Y977" i="3"/>
  <c r="AA977" i="3"/>
  <c r="AC977" i="3"/>
  <c r="AE977" i="3"/>
  <c r="AG977" i="3"/>
  <c r="AI977" i="3"/>
  <c r="AK977" i="3"/>
  <c r="AM977" i="3"/>
  <c r="AO977" i="3"/>
  <c r="AQ977" i="3"/>
  <c r="AS977" i="3"/>
  <c r="AU977" i="3"/>
  <c r="AW977" i="3"/>
  <c r="AY977" i="3"/>
  <c r="BA977" i="3"/>
  <c r="BC977" i="3"/>
  <c r="BE977" i="3"/>
  <c r="BG977" i="3"/>
  <c r="BI977" i="3"/>
  <c r="M975" i="3"/>
  <c r="O975" i="3"/>
  <c r="Q975" i="3"/>
  <c r="S975" i="3"/>
  <c r="U975" i="3"/>
  <c r="W975" i="3"/>
  <c r="Y975" i="3"/>
  <c r="AA975" i="3"/>
  <c r="AC975" i="3"/>
  <c r="AE975" i="3"/>
  <c r="AG975" i="3"/>
  <c r="AI975" i="3"/>
  <c r="AK975" i="3"/>
  <c r="AM975" i="3"/>
  <c r="AO975" i="3"/>
  <c r="AQ975" i="3"/>
  <c r="AS975" i="3"/>
  <c r="AU975" i="3"/>
  <c r="AW975" i="3"/>
  <c r="AY975" i="3"/>
  <c r="BA975" i="3"/>
  <c r="BC975" i="3"/>
  <c r="BE975" i="3"/>
  <c r="BG975" i="3"/>
  <c r="BI975" i="3"/>
  <c r="M973" i="3"/>
  <c r="O973" i="3"/>
  <c r="Q973" i="3"/>
  <c r="S973" i="3"/>
  <c r="U973" i="3"/>
  <c r="W973" i="3"/>
  <c r="Y973" i="3"/>
  <c r="AA973" i="3"/>
  <c r="AC973" i="3"/>
  <c r="AE973" i="3"/>
  <c r="AG973" i="3"/>
  <c r="AI973" i="3"/>
  <c r="AK973" i="3"/>
  <c r="AM973" i="3"/>
  <c r="AO973" i="3"/>
  <c r="AQ973" i="3"/>
  <c r="AS973" i="3"/>
  <c r="AU973" i="3"/>
  <c r="AW973" i="3"/>
  <c r="AY973" i="3"/>
  <c r="BA973" i="3"/>
  <c r="BC973" i="3"/>
  <c r="BE973" i="3"/>
  <c r="BG973" i="3"/>
  <c r="BI973" i="3"/>
  <c r="M971" i="3"/>
  <c r="O971" i="3"/>
  <c r="Q971" i="3"/>
  <c r="S971" i="3"/>
  <c r="U971" i="3"/>
  <c r="W971" i="3"/>
  <c r="Y971" i="3"/>
  <c r="AA971" i="3"/>
  <c r="AC971" i="3"/>
  <c r="AE971" i="3"/>
  <c r="AG971" i="3"/>
  <c r="AI971" i="3"/>
  <c r="AK971" i="3"/>
  <c r="AM971" i="3"/>
  <c r="AO971" i="3"/>
  <c r="AQ971" i="3"/>
  <c r="AS971" i="3"/>
  <c r="AU971" i="3"/>
  <c r="AW971" i="3"/>
  <c r="AY971" i="3"/>
  <c r="BA971" i="3"/>
  <c r="BC971" i="3"/>
  <c r="BE971" i="3"/>
  <c r="BG971" i="3"/>
  <c r="BI971" i="3"/>
  <c r="M969" i="3"/>
  <c r="O969" i="3"/>
  <c r="Q969" i="3"/>
  <c r="S969" i="3"/>
  <c r="U969" i="3"/>
  <c r="W969" i="3"/>
  <c r="Y969" i="3"/>
  <c r="AA969" i="3"/>
  <c r="AC969" i="3"/>
  <c r="AE969" i="3"/>
  <c r="AG969" i="3"/>
  <c r="AI969" i="3"/>
  <c r="AK969" i="3"/>
  <c r="AM969" i="3"/>
  <c r="AO969" i="3"/>
  <c r="AQ969" i="3"/>
  <c r="AS969" i="3"/>
  <c r="AU969" i="3"/>
  <c r="AW969" i="3"/>
  <c r="AY969" i="3"/>
  <c r="BA969" i="3"/>
  <c r="BC969" i="3"/>
  <c r="BE969" i="3"/>
  <c r="BG969" i="3"/>
  <c r="BI969" i="3"/>
  <c r="M967" i="3"/>
  <c r="O967" i="3"/>
  <c r="Q967" i="3"/>
  <c r="S967" i="3"/>
  <c r="U967" i="3"/>
  <c r="W967" i="3"/>
  <c r="Y967" i="3"/>
  <c r="AA967" i="3"/>
  <c r="AC967" i="3"/>
  <c r="AE967" i="3"/>
  <c r="AG967" i="3"/>
  <c r="AI967" i="3"/>
  <c r="AK967" i="3"/>
  <c r="AM967" i="3"/>
  <c r="AO967" i="3"/>
  <c r="AQ967" i="3"/>
  <c r="AS967" i="3"/>
  <c r="AU967" i="3"/>
  <c r="AW967" i="3"/>
  <c r="AY967" i="3"/>
  <c r="BA967" i="3"/>
  <c r="BC967" i="3"/>
  <c r="BE967" i="3"/>
  <c r="BG967" i="3"/>
  <c r="BI967" i="3"/>
  <c r="M965" i="3"/>
  <c r="O965" i="3"/>
  <c r="Q965" i="3"/>
  <c r="S965" i="3"/>
  <c r="U965" i="3"/>
  <c r="W965" i="3"/>
  <c r="Y965" i="3"/>
  <c r="AA965" i="3"/>
  <c r="AC965" i="3"/>
  <c r="AE965" i="3"/>
  <c r="AG965" i="3"/>
  <c r="AI965" i="3"/>
  <c r="AK965" i="3"/>
  <c r="AM965" i="3"/>
  <c r="AO965" i="3"/>
  <c r="AQ965" i="3"/>
  <c r="AS965" i="3"/>
  <c r="AU965" i="3"/>
  <c r="AW965" i="3"/>
  <c r="AY965" i="3"/>
  <c r="BA965" i="3"/>
  <c r="BC965" i="3"/>
  <c r="BE965" i="3"/>
  <c r="BG965" i="3"/>
  <c r="BI965" i="3"/>
  <c r="M963" i="3"/>
  <c r="O963" i="3"/>
  <c r="Q963" i="3"/>
  <c r="S963" i="3"/>
  <c r="U963" i="3"/>
  <c r="W963" i="3"/>
  <c r="Y963" i="3"/>
  <c r="AA963" i="3"/>
  <c r="AC963" i="3"/>
  <c r="AE963" i="3"/>
  <c r="AG963" i="3"/>
  <c r="AI963" i="3"/>
  <c r="AK963" i="3"/>
  <c r="AM963" i="3"/>
  <c r="AO963" i="3"/>
  <c r="AQ963" i="3"/>
  <c r="AS963" i="3"/>
  <c r="AU963" i="3"/>
  <c r="AW963" i="3"/>
  <c r="AY963" i="3"/>
  <c r="BA963" i="3"/>
  <c r="BC963" i="3"/>
  <c r="BE963" i="3"/>
  <c r="BG963" i="3"/>
  <c r="BI963" i="3"/>
  <c r="M961" i="3"/>
  <c r="O961" i="3"/>
  <c r="BL961" i="3" s="1"/>
  <c r="Q961" i="3"/>
  <c r="S961" i="3"/>
  <c r="BM961" i="3" s="1"/>
  <c r="U961" i="3"/>
  <c r="W961" i="3"/>
  <c r="Y961" i="3"/>
  <c r="AA961" i="3"/>
  <c r="AC961" i="3"/>
  <c r="AE961" i="3"/>
  <c r="AG961" i="3"/>
  <c r="AI961" i="3"/>
  <c r="AK961" i="3"/>
  <c r="AM961" i="3"/>
  <c r="AO961" i="3"/>
  <c r="AQ961" i="3"/>
  <c r="AS961" i="3"/>
  <c r="AU961" i="3"/>
  <c r="AW961" i="3"/>
  <c r="AY961" i="3"/>
  <c r="BA961" i="3"/>
  <c r="BC961" i="3"/>
  <c r="BE961" i="3"/>
  <c r="BG961" i="3"/>
  <c r="BI961" i="3"/>
  <c r="M959" i="3"/>
  <c r="O959" i="3"/>
  <c r="Q959" i="3"/>
  <c r="BJ959" i="3" s="1"/>
  <c r="S959" i="3"/>
  <c r="U959" i="3"/>
  <c r="W959" i="3"/>
  <c r="Y959" i="3"/>
  <c r="AA959" i="3"/>
  <c r="AC959" i="3"/>
  <c r="AE959" i="3"/>
  <c r="AG959" i="3"/>
  <c r="AI959" i="3"/>
  <c r="AK959" i="3"/>
  <c r="AM959" i="3"/>
  <c r="AO959" i="3"/>
  <c r="AQ959" i="3"/>
  <c r="AS959" i="3"/>
  <c r="AU959" i="3"/>
  <c r="AW959" i="3"/>
  <c r="AY959" i="3"/>
  <c r="BA959" i="3"/>
  <c r="BC959" i="3"/>
  <c r="BE959" i="3"/>
  <c r="BG959" i="3"/>
  <c r="BI959" i="3"/>
  <c r="M957" i="3"/>
  <c r="O957" i="3"/>
  <c r="Q957" i="3"/>
  <c r="BJ957" i="3" s="1"/>
  <c r="S957" i="3"/>
  <c r="U957" i="3"/>
  <c r="W957" i="3"/>
  <c r="Y957" i="3"/>
  <c r="AA957" i="3"/>
  <c r="AC957" i="3"/>
  <c r="AE957" i="3"/>
  <c r="AG957" i="3"/>
  <c r="AI957" i="3"/>
  <c r="AK957" i="3"/>
  <c r="AM957" i="3"/>
  <c r="AO957" i="3"/>
  <c r="AQ957" i="3"/>
  <c r="AS957" i="3"/>
  <c r="AU957" i="3"/>
  <c r="AW957" i="3"/>
  <c r="AY957" i="3"/>
  <c r="BA957" i="3"/>
  <c r="BC957" i="3"/>
  <c r="BE957" i="3"/>
  <c r="BG957" i="3"/>
  <c r="BI957" i="3"/>
  <c r="M955" i="3"/>
  <c r="O955" i="3"/>
  <c r="Q955" i="3"/>
  <c r="BJ955" i="3" s="1"/>
  <c r="S955" i="3"/>
  <c r="U955" i="3"/>
  <c r="W955" i="3"/>
  <c r="Y955" i="3"/>
  <c r="AA955" i="3"/>
  <c r="AC955" i="3"/>
  <c r="AE955" i="3"/>
  <c r="AG955" i="3"/>
  <c r="AI955" i="3"/>
  <c r="AK955" i="3"/>
  <c r="AM955" i="3"/>
  <c r="AO955" i="3"/>
  <c r="AQ955" i="3"/>
  <c r="AS955" i="3"/>
  <c r="AU955" i="3"/>
  <c r="AW955" i="3"/>
  <c r="AY955" i="3"/>
  <c r="BA955" i="3"/>
  <c r="BC955" i="3"/>
  <c r="BE955" i="3"/>
  <c r="BG955" i="3"/>
  <c r="BI955" i="3"/>
  <c r="M953" i="3"/>
  <c r="O953" i="3"/>
  <c r="Q953" i="3"/>
  <c r="BJ953" i="3" s="1"/>
  <c r="S953" i="3"/>
  <c r="U953" i="3"/>
  <c r="W953" i="3"/>
  <c r="Y953" i="3"/>
  <c r="AA953" i="3"/>
  <c r="AC953" i="3"/>
  <c r="AE953" i="3"/>
  <c r="AG953" i="3"/>
  <c r="AI953" i="3"/>
  <c r="AK953" i="3"/>
  <c r="AM953" i="3"/>
  <c r="AO953" i="3"/>
  <c r="AQ953" i="3"/>
  <c r="AS953" i="3"/>
  <c r="AU953" i="3"/>
  <c r="AW953" i="3"/>
  <c r="AY953" i="3"/>
  <c r="BA953" i="3"/>
  <c r="BC953" i="3"/>
  <c r="BE953" i="3"/>
  <c r="BG953" i="3"/>
  <c r="BI953" i="3"/>
  <c r="M951" i="3"/>
  <c r="O951" i="3"/>
  <c r="Q951" i="3"/>
  <c r="BJ951" i="3" s="1"/>
  <c r="S951" i="3"/>
  <c r="U951" i="3"/>
  <c r="W951" i="3"/>
  <c r="Y951" i="3"/>
  <c r="AA951" i="3"/>
  <c r="AC951" i="3"/>
  <c r="AE951" i="3"/>
  <c r="AG951" i="3"/>
  <c r="AI951" i="3"/>
  <c r="AK951" i="3"/>
  <c r="AM951" i="3"/>
  <c r="AO951" i="3"/>
  <c r="AQ951" i="3"/>
  <c r="AS951" i="3"/>
  <c r="AU951" i="3"/>
  <c r="AW951" i="3"/>
  <c r="AY951" i="3"/>
  <c r="BA951" i="3"/>
  <c r="BC951" i="3"/>
  <c r="BE951" i="3"/>
  <c r="BG951" i="3"/>
  <c r="BI951" i="3"/>
  <c r="M949" i="3"/>
  <c r="O949" i="3"/>
  <c r="BL949" i="3" s="1"/>
  <c r="Q949" i="3"/>
  <c r="S949" i="3"/>
  <c r="BM949" i="3" s="1"/>
  <c r="U949" i="3"/>
  <c r="W949" i="3"/>
  <c r="Y949" i="3"/>
  <c r="AA949" i="3"/>
  <c r="AC949" i="3"/>
  <c r="AE949" i="3"/>
  <c r="AG949" i="3"/>
  <c r="AI949" i="3"/>
  <c r="AK949" i="3"/>
  <c r="AM949" i="3"/>
  <c r="AO949" i="3"/>
  <c r="AQ949" i="3"/>
  <c r="AS949" i="3"/>
  <c r="AU949" i="3"/>
  <c r="AW949" i="3"/>
  <c r="AY949" i="3"/>
  <c r="BA949" i="3"/>
  <c r="BC949" i="3"/>
  <c r="BE949" i="3"/>
  <c r="BG949" i="3"/>
  <c r="BI949" i="3"/>
  <c r="M948" i="3"/>
  <c r="O948" i="3"/>
  <c r="Q948" i="3"/>
  <c r="S948" i="3"/>
  <c r="U948" i="3"/>
  <c r="W948" i="3"/>
  <c r="Y948" i="3"/>
  <c r="AA948" i="3"/>
  <c r="AC948" i="3"/>
  <c r="AE948" i="3"/>
  <c r="AG948" i="3"/>
  <c r="AI948" i="3"/>
  <c r="AK948" i="3"/>
  <c r="AM948" i="3"/>
  <c r="AO948" i="3"/>
  <c r="AQ948" i="3"/>
  <c r="M947" i="3"/>
  <c r="O947" i="3"/>
  <c r="Q947" i="3"/>
  <c r="S947" i="3"/>
  <c r="U947" i="3"/>
  <c r="W947" i="3"/>
  <c r="Y947" i="3"/>
  <c r="AA947" i="3"/>
  <c r="AC947" i="3"/>
  <c r="AE947" i="3"/>
  <c r="AG947" i="3"/>
  <c r="AI947" i="3"/>
  <c r="AK947" i="3"/>
  <c r="AM947" i="3"/>
  <c r="AO947" i="3"/>
  <c r="AQ947" i="3"/>
  <c r="AS947" i="3"/>
  <c r="AU947" i="3"/>
  <c r="AW947" i="3"/>
  <c r="AY947" i="3"/>
  <c r="BA947" i="3"/>
  <c r="BC947" i="3"/>
  <c r="BE947" i="3"/>
  <c r="BG947" i="3"/>
  <c r="BI947" i="3"/>
  <c r="M946" i="3"/>
  <c r="O946" i="3"/>
  <c r="Q946" i="3"/>
  <c r="S946" i="3"/>
  <c r="U946" i="3"/>
  <c r="W946" i="3"/>
  <c r="Y946" i="3"/>
  <c r="AA946" i="3"/>
  <c r="AC946" i="3"/>
  <c r="AE946" i="3"/>
  <c r="AG946" i="3"/>
  <c r="AI946" i="3"/>
  <c r="AK946" i="3"/>
  <c r="AM946" i="3"/>
  <c r="AO946" i="3"/>
  <c r="AQ946" i="3"/>
  <c r="AS946" i="3"/>
  <c r="AU946" i="3"/>
  <c r="AW946" i="3"/>
  <c r="AY946" i="3"/>
  <c r="BA946" i="3"/>
  <c r="BC946" i="3"/>
  <c r="BE946" i="3"/>
  <c r="BG946" i="3"/>
  <c r="BI946" i="3"/>
  <c r="M945" i="3"/>
  <c r="O945" i="3"/>
  <c r="Q945" i="3"/>
  <c r="S945" i="3"/>
  <c r="U945" i="3"/>
  <c r="W945" i="3"/>
  <c r="Y945" i="3"/>
  <c r="AA945" i="3"/>
  <c r="AC945" i="3"/>
  <c r="AE945" i="3"/>
  <c r="AG945" i="3"/>
  <c r="AI945" i="3"/>
  <c r="AK945" i="3"/>
  <c r="AM945" i="3"/>
  <c r="AO945" i="3"/>
  <c r="AQ945" i="3"/>
  <c r="AS945" i="3"/>
  <c r="AU945" i="3"/>
  <c r="AW945" i="3"/>
  <c r="AY945" i="3"/>
  <c r="BA945" i="3"/>
  <c r="BC945" i="3"/>
  <c r="BE945" i="3"/>
  <c r="BG945" i="3"/>
  <c r="BI945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M943" i="3"/>
  <c r="O943" i="3"/>
  <c r="Q943" i="3"/>
  <c r="S943" i="3"/>
  <c r="U943" i="3"/>
  <c r="W943" i="3"/>
  <c r="Y943" i="3"/>
  <c r="AA943" i="3"/>
  <c r="AC943" i="3"/>
  <c r="AE943" i="3"/>
  <c r="AG943" i="3"/>
  <c r="AI943" i="3"/>
  <c r="AK943" i="3"/>
  <c r="AM943" i="3"/>
  <c r="AO943" i="3"/>
  <c r="AQ943" i="3"/>
  <c r="AS943" i="3"/>
  <c r="AU943" i="3"/>
  <c r="AW943" i="3"/>
  <c r="AY943" i="3"/>
  <c r="BA943" i="3"/>
  <c r="BC943" i="3"/>
  <c r="BE943" i="3"/>
  <c r="BG943" i="3"/>
  <c r="BI943" i="3"/>
  <c r="M942" i="3"/>
  <c r="O942" i="3"/>
  <c r="BL942" i="3" s="1"/>
  <c r="Q942" i="3"/>
  <c r="S942" i="3"/>
  <c r="BM942" i="3" s="1"/>
  <c r="U942" i="3"/>
  <c r="W942" i="3"/>
  <c r="Y942" i="3"/>
  <c r="AA942" i="3"/>
  <c r="AC942" i="3"/>
  <c r="AE942" i="3"/>
  <c r="AG942" i="3"/>
  <c r="AI942" i="3"/>
  <c r="AK942" i="3"/>
  <c r="AM942" i="3"/>
  <c r="AO942" i="3"/>
  <c r="AQ942" i="3"/>
  <c r="AS942" i="3"/>
  <c r="AU942" i="3"/>
  <c r="AW942" i="3"/>
  <c r="AY942" i="3"/>
  <c r="BA942" i="3"/>
  <c r="BC942" i="3"/>
  <c r="BE942" i="3"/>
  <c r="BG942" i="3"/>
  <c r="BI942" i="3"/>
  <c r="M941" i="3"/>
  <c r="O941" i="3"/>
  <c r="Q941" i="3"/>
  <c r="S941" i="3"/>
  <c r="U941" i="3"/>
  <c r="W941" i="3"/>
  <c r="Y941" i="3"/>
  <c r="AA941" i="3"/>
  <c r="AC941" i="3"/>
  <c r="AE941" i="3"/>
  <c r="AG941" i="3"/>
  <c r="AI941" i="3"/>
  <c r="AK941" i="3"/>
  <c r="AM941" i="3"/>
  <c r="AO941" i="3"/>
  <c r="AQ941" i="3"/>
  <c r="AS941" i="3"/>
  <c r="AU941" i="3"/>
  <c r="AW941" i="3"/>
  <c r="AY941" i="3"/>
  <c r="BA941" i="3"/>
  <c r="BC941" i="3"/>
  <c r="BE941" i="3"/>
  <c r="BG941" i="3"/>
  <c r="BI941" i="3"/>
  <c r="M940" i="3"/>
  <c r="O940" i="3"/>
  <c r="Q940" i="3"/>
  <c r="S940" i="3"/>
  <c r="U940" i="3"/>
  <c r="W940" i="3"/>
  <c r="Y940" i="3"/>
  <c r="AA940" i="3"/>
  <c r="AC940" i="3"/>
  <c r="AE940" i="3"/>
  <c r="AG940" i="3"/>
  <c r="AI940" i="3"/>
  <c r="AK940" i="3"/>
  <c r="AM940" i="3"/>
  <c r="AO940" i="3"/>
  <c r="AQ940" i="3"/>
  <c r="AS940" i="3"/>
  <c r="AU940" i="3"/>
  <c r="AW940" i="3"/>
  <c r="AY940" i="3"/>
  <c r="BA940" i="3"/>
  <c r="BC940" i="3"/>
  <c r="BE940" i="3"/>
  <c r="BG940" i="3"/>
  <c r="BI940" i="3"/>
  <c r="M939" i="3"/>
  <c r="O939" i="3"/>
  <c r="Q939" i="3"/>
  <c r="S939" i="3"/>
  <c r="U939" i="3"/>
  <c r="W939" i="3"/>
  <c r="Y939" i="3"/>
  <c r="AA939" i="3"/>
  <c r="AC939" i="3"/>
  <c r="AE939" i="3"/>
  <c r="AG939" i="3"/>
  <c r="AI939" i="3"/>
  <c r="AK939" i="3"/>
  <c r="AM939" i="3"/>
  <c r="AO939" i="3"/>
  <c r="AQ939" i="3"/>
  <c r="AS939" i="3"/>
  <c r="AU939" i="3"/>
  <c r="AW939" i="3"/>
  <c r="AY939" i="3"/>
  <c r="BA939" i="3"/>
  <c r="BC939" i="3"/>
  <c r="BE939" i="3"/>
  <c r="BG939" i="3"/>
  <c r="BI939" i="3"/>
  <c r="M938" i="3"/>
  <c r="O938" i="3"/>
  <c r="Q938" i="3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BC938" i="3"/>
  <c r="BE938" i="3"/>
  <c r="BG938" i="3"/>
  <c r="BI938" i="3"/>
  <c r="N936" i="3"/>
  <c r="P936" i="3"/>
  <c r="R936" i="3"/>
  <c r="T936" i="3"/>
  <c r="V936" i="3"/>
  <c r="X936" i="3"/>
  <c r="Z936" i="3"/>
  <c r="AB936" i="3"/>
  <c r="AD936" i="3"/>
  <c r="AF936" i="3"/>
  <c r="AH936" i="3"/>
  <c r="AJ936" i="3"/>
  <c r="AL936" i="3"/>
  <c r="AN936" i="3"/>
  <c r="AP936" i="3"/>
  <c r="AR936" i="3"/>
  <c r="AT936" i="3"/>
  <c r="AV936" i="3"/>
  <c r="AX936" i="3"/>
  <c r="AZ936" i="3"/>
  <c r="BB936" i="3"/>
  <c r="BD936" i="3"/>
  <c r="BF936" i="3"/>
  <c r="BH936" i="3"/>
  <c r="M936" i="3"/>
  <c r="O936" i="3"/>
  <c r="Q936" i="3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N934" i="3"/>
  <c r="P934" i="3"/>
  <c r="R934" i="3"/>
  <c r="T934" i="3"/>
  <c r="V934" i="3"/>
  <c r="X934" i="3"/>
  <c r="Z934" i="3"/>
  <c r="AB934" i="3"/>
  <c r="AD934" i="3"/>
  <c r="AF934" i="3"/>
  <c r="AH934" i="3"/>
  <c r="AJ934" i="3"/>
  <c r="AL934" i="3"/>
  <c r="AN934" i="3"/>
  <c r="AP934" i="3"/>
  <c r="AR934" i="3"/>
  <c r="AT934" i="3"/>
  <c r="AV934" i="3"/>
  <c r="AX934" i="3"/>
  <c r="AZ934" i="3"/>
  <c r="BB934" i="3"/>
  <c r="BD934" i="3"/>
  <c r="BF934" i="3"/>
  <c r="BH934" i="3"/>
  <c r="M934" i="3"/>
  <c r="O934" i="3"/>
  <c r="Q934" i="3"/>
  <c r="S934" i="3"/>
  <c r="U934" i="3"/>
  <c r="W934" i="3"/>
  <c r="Y934" i="3"/>
  <c r="AA934" i="3"/>
  <c r="AC934" i="3"/>
  <c r="AE934" i="3"/>
  <c r="AG934" i="3"/>
  <c r="AI934" i="3"/>
  <c r="AK934" i="3"/>
  <c r="AM934" i="3"/>
  <c r="AO934" i="3"/>
  <c r="AQ934" i="3"/>
  <c r="AS934" i="3"/>
  <c r="AU934" i="3"/>
  <c r="AW934" i="3"/>
  <c r="AY934" i="3"/>
  <c r="BA934" i="3"/>
  <c r="BC934" i="3"/>
  <c r="BE934" i="3"/>
  <c r="BG934" i="3"/>
  <c r="BI934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0" i="3"/>
  <c r="BJ930" i="3" s="1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M930" i="3"/>
  <c r="O930" i="3"/>
  <c r="BL930" i="3" s="1"/>
  <c r="Q930" i="3"/>
  <c r="S930" i="3"/>
  <c r="BM930" i="3" s="1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28" i="3"/>
  <c r="P928" i="3"/>
  <c r="R928" i="3"/>
  <c r="T928" i="3"/>
  <c r="V928" i="3"/>
  <c r="X928" i="3"/>
  <c r="Z928" i="3"/>
  <c r="AB928" i="3"/>
  <c r="AD928" i="3"/>
  <c r="AF928" i="3"/>
  <c r="AH928" i="3"/>
  <c r="AJ928" i="3"/>
  <c r="AL928" i="3"/>
  <c r="AN928" i="3"/>
  <c r="AP928" i="3"/>
  <c r="AR928" i="3"/>
  <c r="AT928" i="3"/>
  <c r="AV928" i="3"/>
  <c r="AX928" i="3"/>
  <c r="AZ928" i="3"/>
  <c r="BB928" i="3"/>
  <c r="BD928" i="3"/>
  <c r="BF928" i="3"/>
  <c r="BH928" i="3"/>
  <c r="M928" i="3"/>
  <c r="O928" i="3"/>
  <c r="Q928" i="3"/>
  <c r="S928" i="3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N926" i="3"/>
  <c r="P926" i="3"/>
  <c r="R926" i="3"/>
  <c r="T926" i="3"/>
  <c r="V926" i="3"/>
  <c r="X926" i="3"/>
  <c r="Z926" i="3"/>
  <c r="AB926" i="3"/>
  <c r="AD926" i="3"/>
  <c r="AF926" i="3"/>
  <c r="AH926" i="3"/>
  <c r="AJ926" i="3"/>
  <c r="AL926" i="3"/>
  <c r="AN926" i="3"/>
  <c r="AP926" i="3"/>
  <c r="AR926" i="3"/>
  <c r="AT926" i="3"/>
  <c r="AV926" i="3"/>
  <c r="AX926" i="3"/>
  <c r="AZ926" i="3"/>
  <c r="BB926" i="3"/>
  <c r="BD926" i="3"/>
  <c r="BF926" i="3"/>
  <c r="BH926" i="3"/>
  <c r="M926" i="3"/>
  <c r="O926" i="3"/>
  <c r="Q926" i="3"/>
  <c r="S926" i="3"/>
  <c r="U926" i="3"/>
  <c r="W926" i="3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N924" i="3"/>
  <c r="BJ924" i="3" s="1"/>
  <c r="P924" i="3"/>
  <c r="R924" i="3"/>
  <c r="T924" i="3"/>
  <c r="V924" i="3"/>
  <c r="X924" i="3"/>
  <c r="Z924" i="3"/>
  <c r="AB924" i="3"/>
  <c r="AD924" i="3"/>
  <c r="AF924" i="3"/>
  <c r="AH924" i="3"/>
  <c r="AJ924" i="3"/>
  <c r="AL924" i="3"/>
  <c r="AN924" i="3"/>
  <c r="AP924" i="3"/>
  <c r="AR924" i="3"/>
  <c r="AT924" i="3"/>
  <c r="AV924" i="3"/>
  <c r="AX924" i="3"/>
  <c r="AZ924" i="3"/>
  <c r="BB924" i="3"/>
  <c r="BD924" i="3"/>
  <c r="BF924" i="3"/>
  <c r="BH924" i="3"/>
  <c r="M924" i="3"/>
  <c r="O924" i="3"/>
  <c r="BL924" i="3" s="1"/>
  <c r="Q924" i="3"/>
  <c r="S924" i="3"/>
  <c r="BM924" i="3" s="1"/>
  <c r="U924" i="3"/>
  <c r="W924" i="3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N922" i="3"/>
  <c r="BJ922" i="3" s="1"/>
  <c r="P922" i="3"/>
  <c r="R922" i="3"/>
  <c r="T922" i="3"/>
  <c r="V922" i="3"/>
  <c r="X922" i="3"/>
  <c r="Z922" i="3"/>
  <c r="AB922" i="3"/>
  <c r="AD922" i="3"/>
  <c r="AF922" i="3"/>
  <c r="AH922" i="3"/>
  <c r="AJ922" i="3"/>
  <c r="AL922" i="3"/>
  <c r="AN922" i="3"/>
  <c r="AP922" i="3"/>
  <c r="AR922" i="3"/>
  <c r="AT922" i="3"/>
  <c r="AV922" i="3"/>
  <c r="AX922" i="3"/>
  <c r="AZ922" i="3"/>
  <c r="BB922" i="3"/>
  <c r="BD922" i="3"/>
  <c r="BF922" i="3"/>
  <c r="BH922" i="3"/>
  <c r="M922" i="3"/>
  <c r="O922" i="3"/>
  <c r="BL922" i="3" s="1"/>
  <c r="Q922" i="3"/>
  <c r="S922" i="3"/>
  <c r="BM922" i="3" s="1"/>
  <c r="U922" i="3"/>
  <c r="W922" i="3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0" i="3"/>
  <c r="P920" i="3"/>
  <c r="R920" i="3"/>
  <c r="T920" i="3"/>
  <c r="V920" i="3"/>
  <c r="X920" i="3"/>
  <c r="Z920" i="3"/>
  <c r="AB920" i="3"/>
  <c r="AD920" i="3"/>
  <c r="AF920" i="3"/>
  <c r="AH920" i="3"/>
  <c r="AJ920" i="3"/>
  <c r="AL920" i="3"/>
  <c r="AN920" i="3"/>
  <c r="AP920" i="3"/>
  <c r="AR920" i="3"/>
  <c r="AT920" i="3"/>
  <c r="AV920" i="3"/>
  <c r="AX920" i="3"/>
  <c r="AZ920" i="3"/>
  <c r="BB920" i="3"/>
  <c r="BD920" i="3"/>
  <c r="BF920" i="3"/>
  <c r="BH920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N918" i="3"/>
  <c r="P918" i="3"/>
  <c r="R918" i="3"/>
  <c r="T918" i="3"/>
  <c r="V918" i="3"/>
  <c r="X918" i="3"/>
  <c r="Z918" i="3"/>
  <c r="AB918" i="3"/>
  <c r="AD918" i="3"/>
  <c r="AF918" i="3"/>
  <c r="AH918" i="3"/>
  <c r="AJ918" i="3"/>
  <c r="AL918" i="3"/>
  <c r="AN918" i="3"/>
  <c r="AP918" i="3"/>
  <c r="AR918" i="3"/>
  <c r="AT918" i="3"/>
  <c r="AV918" i="3"/>
  <c r="AX918" i="3"/>
  <c r="AZ918" i="3"/>
  <c r="BB918" i="3"/>
  <c r="BD918" i="3"/>
  <c r="BF918" i="3"/>
  <c r="BH918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N916" i="3"/>
  <c r="P916" i="3"/>
  <c r="R916" i="3"/>
  <c r="T916" i="3"/>
  <c r="V916" i="3"/>
  <c r="X916" i="3"/>
  <c r="Z916" i="3"/>
  <c r="AB916" i="3"/>
  <c r="AD916" i="3"/>
  <c r="AF916" i="3"/>
  <c r="AH916" i="3"/>
  <c r="AJ916" i="3"/>
  <c r="AL916" i="3"/>
  <c r="AN916" i="3"/>
  <c r="AP916" i="3"/>
  <c r="AR916" i="3"/>
  <c r="AT916" i="3"/>
  <c r="AV916" i="3"/>
  <c r="AX916" i="3"/>
  <c r="AZ916" i="3"/>
  <c r="BB916" i="3"/>
  <c r="BD916" i="3"/>
  <c r="BF916" i="3"/>
  <c r="BH916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N914" i="3"/>
  <c r="P914" i="3"/>
  <c r="R914" i="3"/>
  <c r="T914" i="3"/>
  <c r="V914" i="3"/>
  <c r="X914" i="3"/>
  <c r="Z914" i="3"/>
  <c r="AB914" i="3"/>
  <c r="AD914" i="3"/>
  <c r="AF914" i="3"/>
  <c r="AH914" i="3"/>
  <c r="AJ914" i="3"/>
  <c r="AL914" i="3"/>
  <c r="AN914" i="3"/>
  <c r="AP914" i="3"/>
  <c r="AR914" i="3"/>
  <c r="AT914" i="3"/>
  <c r="AV914" i="3"/>
  <c r="AX914" i="3"/>
  <c r="AZ914" i="3"/>
  <c r="BB914" i="3"/>
  <c r="BD914" i="3"/>
  <c r="BF914" i="3"/>
  <c r="BH914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N912" i="3"/>
  <c r="P912" i="3"/>
  <c r="R912" i="3"/>
  <c r="T912" i="3"/>
  <c r="V912" i="3"/>
  <c r="X912" i="3"/>
  <c r="Z912" i="3"/>
  <c r="AB912" i="3"/>
  <c r="AD912" i="3"/>
  <c r="AF912" i="3"/>
  <c r="AH912" i="3"/>
  <c r="AJ912" i="3"/>
  <c r="AL912" i="3"/>
  <c r="AN912" i="3"/>
  <c r="AP912" i="3"/>
  <c r="AR912" i="3"/>
  <c r="AT912" i="3"/>
  <c r="AV912" i="3"/>
  <c r="AX912" i="3"/>
  <c r="AZ912" i="3"/>
  <c r="BB912" i="3"/>
  <c r="BD912" i="3"/>
  <c r="BF912" i="3"/>
  <c r="BH912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N910" i="3"/>
  <c r="BJ910" i="3" s="1"/>
  <c r="P910" i="3"/>
  <c r="R910" i="3"/>
  <c r="T910" i="3"/>
  <c r="V910" i="3"/>
  <c r="X910" i="3"/>
  <c r="Z910" i="3"/>
  <c r="AB910" i="3"/>
  <c r="AD910" i="3"/>
  <c r="AF910" i="3"/>
  <c r="AH910" i="3"/>
  <c r="AJ910" i="3"/>
  <c r="AL910" i="3"/>
  <c r="AN910" i="3"/>
  <c r="AP910" i="3"/>
  <c r="AR910" i="3"/>
  <c r="AT910" i="3"/>
  <c r="AV910" i="3"/>
  <c r="AX910" i="3"/>
  <c r="AZ910" i="3"/>
  <c r="BB910" i="3"/>
  <c r="BD910" i="3"/>
  <c r="BF910" i="3"/>
  <c r="BH910" i="3"/>
  <c r="M910" i="3"/>
  <c r="O910" i="3"/>
  <c r="BL910" i="3" s="1"/>
  <c r="Q910" i="3"/>
  <c r="S910" i="3"/>
  <c r="BM910" i="3" s="1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N908" i="3"/>
  <c r="P908" i="3"/>
  <c r="R908" i="3"/>
  <c r="T908" i="3"/>
  <c r="V908" i="3"/>
  <c r="X908" i="3"/>
  <c r="Z908" i="3"/>
  <c r="AB908" i="3"/>
  <c r="AD908" i="3"/>
  <c r="AF908" i="3"/>
  <c r="AH908" i="3"/>
  <c r="AJ908" i="3"/>
  <c r="AL908" i="3"/>
  <c r="AN908" i="3"/>
  <c r="AP908" i="3"/>
  <c r="AR908" i="3"/>
  <c r="AT908" i="3"/>
  <c r="AV908" i="3"/>
  <c r="AX908" i="3"/>
  <c r="AZ908" i="3"/>
  <c r="BB908" i="3"/>
  <c r="BD908" i="3"/>
  <c r="BF908" i="3"/>
  <c r="BH908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N906" i="3"/>
  <c r="P906" i="3"/>
  <c r="R906" i="3"/>
  <c r="T906" i="3"/>
  <c r="V906" i="3"/>
  <c r="X906" i="3"/>
  <c r="Z906" i="3"/>
  <c r="AB906" i="3"/>
  <c r="AD906" i="3"/>
  <c r="AF906" i="3"/>
  <c r="AH906" i="3"/>
  <c r="AJ906" i="3"/>
  <c r="AL906" i="3"/>
  <c r="AN906" i="3"/>
  <c r="AP906" i="3"/>
  <c r="AR906" i="3"/>
  <c r="AT906" i="3"/>
  <c r="AV906" i="3"/>
  <c r="AX906" i="3"/>
  <c r="AZ906" i="3"/>
  <c r="BB906" i="3"/>
  <c r="BD906" i="3"/>
  <c r="BF906" i="3"/>
  <c r="BH906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N904" i="3"/>
  <c r="P904" i="3"/>
  <c r="R904" i="3"/>
  <c r="T904" i="3"/>
  <c r="V904" i="3"/>
  <c r="X904" i="3"/>
  <c r="Z904" i="3"/>
  <c r="AB904" i="3"/>
  <c r="AD904" i="3"/>
  <c r="AF904" i="3"/>
  <c r="AH904" i="3"/>
  <c r="AJ904" i="3"/>
  <c r="AL904" i="3"/>
  <c r="AN904" i="3"/>
  <c r="AP904" i="3"/>
  <c r="AR904" i="3"/>
  <c r="AT904" i="3"/>
  <c r="AV904" i="3"/>
  <c r="AX904" i="3"/>
  <c r="AZ904" i="3"/>
  <c r="BB904" i="3"/>
  <c r="BD904" i="3"/>
  <c r="BF904" i="3"/>
  <c r="BH904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N902" i="3"/>
  <c r="BJ902" i="3" s="1"/>
  <c r="P902" i="3"/>
  <c r="R902" i="3"/>
  <c r="T902" i="3"/>
  <c r="V902" i="3"/>
  <c r="X902" i="3"/>
  <c r="Z902" i="3"/>
  <c r="AB902" i="3"/>
  <c r="AD902" i="3"/>
  <c r="AF902" i="3"/>
  <c r="AH902" i="3"/>
  <c r="AJ902" i="3"/>
  <c r="AL902" i="3"/>
  <c r="AN902" i="3"/>
  <c r="AP902" i="3"/>
  <c r="AR902" i="3"/>
  <c r="AT902" i="3"/>
  <c r="AV902" i="3"/>
  <c r="AX902" i="3"/>
  <c r="AZ902" i="3"/>
  <c r="BB902" i="3"/>
  <c r="BD902" i="3"/>
  <c r="BF902" i="3"/>
  <c r="BH902" i="3"/>
  <c r="M902" i="3"/>
  <c r="O902" i="3"/>
  <c r="BL902" i="3" s="1"/>
  <c r="Q902" i="3"/>
  <c r="S902" i="3"/>
  <c r="BM902" i="3" s="1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N901" i="3"/>
  <c r="R901" i="3"/>
  <c r="V901" i="3"/>
  <c r="Z901" i="3"/>
  <c r="AD901" i="3"/>
  <c r="AH901" i="3"/>
  <c r="AL901" i="3"/>
  <c r="AP901" i="3"/>
  <c r="AT901" i="3"/>
  <c r="AX901" i="3"/>
  <c r="BB901" i="3"/>
  <c r="BF901" i="3"/>
  <c r="P901" i="3"/>
  <c r="N900" i="3"/>
  <c r="BJ900" i="3" s="1"/>
  <c r="R900" i="3"/>
  <c r="V900" i="3"/>
  <c r="Z900" i="3"/>
  <c r="AD900" i="3"/>
  <c r="AH900" i="3"/>
  <c r="AL900" i="3"/>
  <c r="AP900" i="3"/>
  <c r="AT900" i="3"/>
  <c r="AX900" i="3"/>
  <c r="BB900" i="3"/>
  <c r="BF900" i="3"/>
  <c r="P900" i="3"/>
  <c r="N899" i="3"/>
  <c r="R899" i="3"/>
  <c r="V899" i="3"/>
  <c r="Z899" i="3"/>
  <c r="AD899" i="3"/>
  <c r="AH899" i="3"/>
  <c r="AL899" i="3"/>
  <c r="AP899" i="3"/>
  <c r="AT899" i="3"/>
  <c r="AX899" i="3"/>
  <c r="BB899" i="3"/>
  <c r="BF899" i="3"/>
  <c r="P899" i="3"/>
  <c r="N898" i="3"/>
  <c r="BJ898" i="3" s="1"/>
  <c r="R898" i="3"/>
  <c r="V898" i="3"/>
  <c r="Z898" i="3"/>
  <c r="AD898" i="3"/>
  <c r="AH898" i="3"/>
  <c r="AL898" i="3"/>
  <c r="AP898" i="3"/>
  <c r="AT898" i="3"/>
  <c r="AX898" i="3"/>
  <c r="BB898" i="3"/>
  <c r="BF898" i="3"/>
  <c r="P898" i="3"/>
  <c r="BH979" i="3"/>
  <c r="BF979" i="3"/>
  <c r="BD979" i="3"/>
  <c r="BB979" i="3"/>
  <c r="AZ979" i="3"/>
  <c r="AX979" i="3"/>
  <c r="AV979" i="3"/>
  <c r="AT979" i="3"/>
  <c r="AR979" i="3"/>
  <c r="AP979" i="3"/>
  <c r="AN979" i="3"/>
  <c r="AL979" i="3"/>
  <c r="AJ979" i="3"/>
  <c r="AH979" i="3"/>
  <c r="AF979" i="3"/>
  <c r="AD979" i="3"/>
  <c r="AB979" i="3"/>
  <c r="Z979" i="3"/>
  <c r="X979" i="3"/>
  <c r="V979" i="3"/>
  <c r="T979" i="3"/>
  <c r="BJ979" i="3" s="1"/>
  <c r="R979" i="3"/>
  <c r="P979" i="3"/>
  <c r="BH978" i="3"/>
  <c r="BF978" i="3"/>
  <c r="BD978" i="3"/>
  <c r="BB978" i="3"/>
  <c r="AZ978" i="3"/>
  <c r="AX978" i="3"/>
  <c r="AV978" i="3"/>
  <c r="AT978" i="3"/>
  <c r="AR978" i="3"/>
  <c r="AP978" i="3"/>
  <c r="AN978" i="3"/>
  <c r="AL978" i="3"/>
  <c r="AJ978" i="3"/>
  <c r="AH978" i="3"/>
  <c r="AF978" i="3"/>
  <c r="AD978" i="3"/>
  <c r="AB978" i="3"/>
  <c r="Z978" i="3"/>
  <c r="X978" i="3"/>
  <c r="V978" i="3"/>
  <c r="T978" i="3"/>
  <c r="BJ978" i="3" s="1"/>
  <c r="R978" i="3"/>
  <c r="P978" i="3"/>
  <c r="BH977" i="3"/>
  <c r="BF977" i="3"/>
  <c r="BD977" i="3"/>
  <c r="BB977" i="3"/>
  <c r="AZ977" i="3"/>
  <c r="AX977" i="3"/>
  <c r="AV977" i="3"/>
  <c r="AT977" i="3"/>
  <c r="AR977" i="3"/>
  <c r="AP977" i="3"/>
  <c r="AN977" i="3"/>
  <c r="AL977" i="3"/>
  <c r="AJ977" i="3"/>
  <c r="AH977" i="3"/>
  <c r="AF977" i="3"/>
  <c r="AD977" i="3"/>
  <c r="AB977" i="3"/>
  <c r="Z977" i="3"/>
  <c r="X977" i="3"/>
  <c r="V977" i="3"/>
  <c r="T977" i="3"/>
  <c r="BJ977" i="3" s="1"/>
  <c r="R977" i="3"/>
  <c r="P977" i="3"/>
  <c r="BH976" i="3"/>
  <c r="BF976" i="3"/>
  <c r="BD976" i="3"/>
  <c r="BB976" i="3"/>
  <c r="AZ976" i="3"/>
  <c r="AX976" i="3"/>
  <c r="AV976" i="3"/>
  <c r="AT976" i="3"/>
  <c r="AR976" i="3"/>
  <c r="AP976" i="3"/>
  <c r="AN976" i="3"/>
  <c r="AL976" i="3"/>
  <c r="AJ976" i="3"/>
  <c r="AH976" i="3"/>
  <c r="AF976" i="3"/>
  <c r="AD976" i="3"/>
  <c r="AB976" i="3"/>
  <c r="Z976" i="3"/>
  <c r="X976" i="3"/>
  <c r="V976" i="3"/>
  <c r="T976" i="3"/>
  <c r="BJ976" i="3" s="1"/>
  <c r="R976" i="3"/>
  <c r="P976" i="3"/>
  <c r="BH975" i="3"/>
  <c r="BF975" i="3"/>
  <c r="BD975" i="3"/>
  <c r="BB975" i="3"/>
  <c r="AZ975" i="3"/>
  <c r="AX975" i="3"/>
  <c r="AV975" i="3"/>
  <c r="AT975" i="3"/>
  <c r="AR975" i="3"/>
  <c r="AP975" i="3"/>
  <c r="AN975" i="3"/>
  <c r="AL975" i="3"/>
  <c r="AJ975" i="3"/>
  <c r="AH975" i="3"/>
  <c r="AF975" i="3"/>
  <c r="AD975" i="3"/>
  <c r="AB975" i="3"/>
  <c r="Z975" i="3"/>
  <c r="X975" i="3"/>
  <c r="V975" i="3"/>
  <c r="T975" i="3"/>
  <c r="BJ975" i="3" s="1"/>
  <c r="R975" i="3"/>
  <c r="P975" i="3"/>
  <c r="BH974" i="3"/>
  <c r="BF974" i="3"/>
  <c r="BD974" i="3"/>
  <c r="BB974" i="3"/>
  <c r="AZ974" i="3"/>
  <c r="AX974" i="3"/>
  <c r="AV974" i="3"/>
  <c r="AT974" i="3"/>
  <c r="AR974" i="3"/>
  <c r="AP974" i="3"/>
  <c r="AN974" i="3"/>
  <c r="AL974" i="3"/>
  <c r="AJ974" i="3"/>
  <c r="AH974" i="3"/>
  <c r="AF974" i="3"/>
  <c r="AD974" i="3"/>
  <c r="AB974" i="3"/>
  <c r="Z974" i="3"/>
  <c r="X974" i="3"/>
  <c r="V974" i="3"/>
  <c r="T974" i="3"/>
  <c r="BJ974" i="3" s="1"/>
  <c r="R974" i="3"/>
  <c r="P974" i="3"/>
  <c r="BH973" i="3"/>
  <c r="BF973" i="3"/>
  <c r="BD973" i="3"/>
  <c r="BB973" i="3"/>
  <c r="AZ973" i="3"/>
  <c r="AX973" i="3"/>
  <c r="AV973" i="3"/>
  <c r="AT973" i="3"/>
  <c r="AR973" i="3"/>
  <c r="AP973" i="3"/>
  <c r="AN973" i="3"/>
  <c r="AL973" i="3"/>
  <c r="AJ973" i="3"/>
  <c r="AH973" i="3"/>
  <c r="AF973" i="3"/>
  <c r="AD973" i="3"/>
  <c r="AB973" i="3"/>
  <c r="Z973" i="3"/>
  <c r="X973" i="3"/>
  <c r="V973" i="3"/>
  <c r="T973" i="3"/>
  <c r="BJ973" i="3" s="1"/>
  <c r="R973" i="3"/>
  <c r="P973" i="3"/>
  <c r="BH972" i="3"/>
  <c r="BF972" i="3"/>
  <c r="BD972" i="3"/>
  <c r="BB972" i="3"/>
  <c r="AZ972" i="3"/>
  <c r="AX972" i="3"/>
  <c r="AV972" i="3"/>
  <c r="AT972" i="3"/>
  <c r="AR972" i="3"/>
  <c r="AP972" i="3"/>
  <c r="AN972" i="3"/>
  <c r="AL972" i="3"/>
  <c r="AJ972" i="3"/>
  <c r="AH972" i="3"/>
  <c r="AF972" i="3"/>
  <c r="AD972" i="3"/>
  <c r="AB972" i="3"/>
  <c r="Z972" i="3"/>
  <c r="X972" i="3"/>
  <c r="V972" i="3"/>
  <c r="T972" i="3"/>
  <c r="BJ972" i="3" s="1"/>
  <c r="R972" i="3"/>
  <c r="P972" i="3"/>
  <c r="BH971" i="3"/>
  <c r="BF971" i="3"/>
  <c r="BD971" i="3"/>
  <c r="BB971" i="3"/>
  <c r="AZ971" i="3"/>
  <c r="AX971" i="3"/>
  <c r="AV971" i="3"/>
  <c r="AT971" i="3"/>
  <c r="AR971" i="3"/>
  <c r="AP971" i="3"/>
  <c r="AN971" i="3"/>
  <c r="AL971" i="3"/>
  <c r="AJ971" i="3"/>
  <c r="AH971" i="3"/>
  <c r="AF971" i="3"/>
  <c r="AD971" i="3"/>
  <c r="AB971" i="3"/>
  <c r="Z971" i="3"/>
  <c r="X971" i="3"/>
  <c r="V971" i="3"/>
  <c r="T971" i="3"/>
  <c r="BJ971" i="3" s="1"/>
  <c r="R971" i="3"/>
  <c r="P971" i="3"/>
  <c r="BH970" i="3"/>
  <c r="BF970" i="3"/>
  <c r="BD970" i="3"/>
  <c r="BB970" i="3"/>
  <c r="AZ970" i="3"/>
  <c r="AX970" i="3"/>
  <c r="AV970" i="3"/>
  <c r="AT970" i="3"/>
  <c r="AR970" i="3"/>
  <c r="AP970" i="3"/>
  <c r="AN970" i="3"/>
  <c r="AL970" i="3"/>
  <c r="AJ970" i="3"/>
  <c r="AH970" i="3"/>
  <c r="AF970" i="3"/>
  <c r="AD970" i="3"/>
  <c r="AB970" i="3"/>
  <c r="Z970" i="3"/>
  <c r="X970" i="3"/>
  <c r="V970" i="3"/>
  <c r="T970" i="3"/>
  <c r="BJ970" i="3" s="1"/>
  <c r="R970" i="3"/>
  <c r="P970" i="3"/>
  <c r="BH969" i="3"/>
  <c r="BF969" i="3"/>
  <c r="BD969" i="3"/>
  <c r="BB969" i="3"/>
  <c r="AZ969" i="3"/>
  <c r="AX969" i="3"/>
  <c r="AV969" i="3"/>
  <c r="AT969" i="3"/>
  <c r="AR969" i="3"/>
  <c r="AP969" i="3"/>
  <c r="AN969" i="3"/>
  <c r="AL969" i="3"/>
  <c r="AJ969" i="3"/>
  <c r="AH969" i="3"/>
  <c r="AF969" i="3"/>
  <c r="AD969" i="3"/>
  <c r="AB969" i="3"/>
  <c r="Z969" i="3"/>
  <c r="X969" i="3"/>
  <c r="V969" i="3"/>
  <c r="T969" i="3"/>
  <c r="BJ969" i="3" s="1"/>
  <c r="R969" i="3"/>
  <c r="P969" i="3"/>
  <c r="BH968" i="3"/>
  <c r="BF968" i="3"/>
  <c r="BD968" i="3"/>
  <c r="BB968" i="3"/>
  <c r="AZ968" i="3"/>
  <c r="AX968" i="3"/>
  <c r="AV968" i="3"/>
  <c r="AT968" i="3"/>
  <c r="AR968" i="3"/>
  <c r="AP968" i="3"/>
  <c r="AN968" i="3"/>
  <c r="AL968" i="3"/>
  <c r="AJ968" i="3"/>
  <c r="AH968" i="3"/>
  <c r="AF968" i="3"/>
  <c r="AD968" i="3"/>
  <c r="AB968" i="3"/>
  <c r="Z968" i="3"/>
  <c r="X968" i="3"/>
  <c r="V968" i="3"/>
  <c r="T968" i="3"/>
  <c r="BJ968" i="3" s="1"/>
  <c r="R968" i="3"/>
  <c r="P968" i="3"/>
  <c r="BH967" i="3"/>
  <c r="BF967" i="3"/>
  <c r="BD967" i="3"/>
  <c r="BB967" i="3"/>
  <c r="AZ967" i="3"/>
  <c r="AX967" i="3"/>
  <c r="AV967" i="3"/>
  <c r="AT967" i="3"/>
  <c r="AR967" i="3"/>
  <c r="AP967" i="3"/>
  <c r="AN967" i="3"/>
  <c r="AL967" i="3"/>
  <c r="AJ967" i="3"/>
  <c r="AH967" i="3"/>
  <c r="AF967" i="3"/>
  <c r="AD967" i="3"/>
  <c r="AB967" i="3"/>
  <c r="Z967" i="3"/>
  <c r="X967" i="3"/>
  <c r="V967" i="3"/>
  <c r="T967" i="3"/>
  <c r="BJ967" i="3" s="1"/>
  <c r="R967" i="3"/>
  <c r="P967" i="3"/>
  <c r="BH966" i="3"/>
  <c r="BF966" i="3"/>
  <c r="BD966" i="3"/>
  <c r="BB966" i="3"/>
  <c r="AZ966" i="3"/>
  <c r="AX966" i="3"/>
  <c r="AV966" i="3"/>
  <c r="AT966" i="3"/>
  <c r="AR966" i="3"/>
  <c r="AP966" i="3"/>
  <c r="AN966" i="3"/>
  <c r="AL966" i="3"/>
  <c r="AJ966" i="3"/>
  <c r="AH966" i="3"/>
  <c r="AF966" i="3"/>
  <c r="AD966" i="3"/>
  <c r="AB966" i="3"/>
  <c r="Z966" i="3"/>
  <c r="X966" i="3"/>
  <c r="V966" i="3"/>
  <c r="T966" i="3"/>
  <c r="BJ966" i="3" s="1"/>
  <c r="R966" i="3"/>
  <c r="P966" i="3"/>
  <c r="BH965" i="3"/>
  <c r="BF965" i="3"/>
  <c r="BD965" i="3"/>
  <c r="BB965" i="3"/>
  <c r="AZ965" i="3"/>
  <c r="AX965" i="3"/>
  <c r="AV965" i="3"/>
  <c r="AT965" i="3"/>
  <c r="AR965" i="3"/>
  <c r="AP965" i="3"/>
  <c r="AN965" i="3"/>
  <c r="AL965" i="3"/>
  <c r="AJ965" i="3"/>
  <c r="AH965" i="3"/>
  <c r="AF965" i="3"/>
  <c r="AD965" i="3"/>
  <c r="AB965" i="3"/>
  <c r="Z965" i="3"/>
  <c r="X965" i="3"/>
  <c r="V965" i="3"/>
  <c r="T965" i="3"/>
  <c r="BJ965" i="3" s="1"/>
  <c r="R965" i="3"/>
  <c r="P965" i="3"/>
  <c r="BH964" i="3"/>
  <c r="BF964" i="3"/>
  <c r="BD964" i="3"/>
  <c r="BB964" i="3"/>
  <c r="AZ964" i="3"/>
  <c r="AX964" i="3"/>
  <c r="AV964" i="3"/>
  <c r="AT964" i="3"/>
  <c r="AR964" i="3"/>
  <c r="AP964" i="3"/>
  <c r="AN964" i="3"/>
  <c r="AL964" i="3"/>
  <c r="AJ964" i="3"/>
  <c r="AH964" i="3"/>
  <c r="AF964" i="3"/>
  <c r="AD964" i="3"/>
  <c r="AB964" i="3"/>
  <c r="Z964" i="3"/>
  <c r="X964" i="3"/>
  <c r="V964" i="3"/>
  <c r="T964" i="3"/>
  <c r="BJ964" i="3" s="1"/>
  <c r="R964" i="3"/>
  <c r="P964" i="3"/>
  <c r="BH963" i="3"/>
  <c r="BF963" i="3"/>
  <c r="BD963" i="3"/>
  <c r="BB963" i="3"/>
  <c r="AZ963" i="3"/>
  <c r="AX963" i="3"/>
  <c r="AV963" i="3"/>
  <c r="AT963" i="3"/>
  <c r="AR963" i="3"/>
  <c r="AP963" i="3"/>
  <c r="AN963" i="3"/>
  <c r="AL963" i="3"/>
  <c r="AJ963" i="3"/>
  <c r="AH963" i="3"/>
  <c r="AF963" i="3"/>
  <c r="AD963" i="3"/>
  <c r="AB963" i="3"/>
  <c r="Z963" i="3"/>
  <c r="X963" i="3"/>
  <c r="V963" i="3"/>
  <c r="T963" i="3"/>
  <c r="BJ963" i="3" s="1"/>
  <c r="R963" i="3"/>
  <c r="P963" i="3"/>
  <c r="BH962" i="3"/>
  <c r="BF962" i="3"/>
  <c r="BD962" i="3"/>
  <c r="BB962" i="3"/>
  <c r="AZ962" i="3"/>
  <c r="AX962" i="3"/>
  <c r="AV962" i="3"/>
  <c r="AT962" i="3"/>
  <c r="AR962" i="3"/>
  <c r="AP962" i="3"/>
  <c r="AN962" i="3"/>
  <c r="AL962" i="3"/>
  <c r="AJ962" i="3"/>
  <c r="AH962" i="3"/>
  <c r="AF962" i="3"/>
  <c r="AD962" i="3"/>
  <c r="AB962" i="3"/>
  <c r="Z962" i="3"/>
  <c r="X962" i="3"/>
  <c r="V962" i="3"/>
  <c r="T962" i="3"/>
  <c r="R962" i="3"/>
  <c r="P962" i="3"/>
  <c r="BH961" i="3"/>
  <c r="BF961" i="3"/>
  <c r="BD961" i="3"/>
  <c r="BB961" i="3"/>
  <c r="AZ961" i="3"/>
  <c r="AX961" i="3"/>
  <c r="AV961" i="3"/>
  <c r="AT961" i="3"/>
  <c r="AR961" i="3"/>
  <c r="AP961" i="3"/>
  <c r="AN961" i="3"/>
  <c r="AL961" i="3"/>
  <c r="AJ961" i="3"/>
  <c r="AH961" i="3"/>
  <c r="AF961" i="3"/>
  <c r="AD961" i="3"/>
  <c r="AB961" i="3"/>
  <c r="Z961" i="3"/>
  <c r="X961" i="3"/>
  <c r="V961" i="3"/>
  <c r="T961" i="3"/>
  <c r="R961" i="3"/>
  <c r="P961" i="3"/>
  <c r="BH960" i="3"/>
  <c r="BF960" i="3"/>
  <c r="BD960" i="3"/>
  <c r="BB960" i="3"/>
  <c r="AZ960" i="3"/>
  <c r="AX960" i="3"/>
  <c r="AV960" i="3"/>
  <c r="AT960" i="3"/>
  <c r="AR960" i="3"/>
  <c r="AP960" i="3"/>
  <c r="AN960" i="3"/>
  <c r="AL960" i="3"/>
  <c r="AJ960" i="3"/>
  <c r="AH960" i="3"/>
  <c r="AF960" i="3"/>
  <c r="AD960" i="3"/>
  <c r="AB960" i="3"/>
  <c r="Z960" i="3"/>
  <c r="X960" i="3"/>
  <c r="V960" i="3"/>
  <c r="T960" i="3"/>
  <c r="R960" i="3"/>
  <c r="P960" i="3"/>
  <c r="BH959" i="3"/>
  <c r="BF959" i="3"/>
  <c r="BD959" i="3"/>
  <c r="BB959" i="3"/>
  <c r="AZ959" i="3"/>
  <c r="AX959" i="3"/>
  <c r="AV959" i="3"/>
  <c r="AT959" i="3"/>
  <c r="AR959" i="3"/>
  <c r="AP959" i="3"/>
  <c r="AN959" i="3"/>
  <c r="AL959" i="3"/>
  <c r="AJ959" i="3"/>
  <c r="AH959" i="3"/>
  <c r="AF959" i="3"/>
  <c r="AD959" i="3"/>
  <c r="AB959" i="3"/>
  <c r="Z959" i="3"/>
  <c r="X959" i="3"/>
  <c r="V959" i="3"/>
  <c r="T959" i="3"/>
  <c r="R959" i="3"/>
  <c r="P959" i="3"/>
  <c r="BH958" i="3"/>
  <c r="BF958" i="3"/>
  <c r="BD958" i="3"/>
  <c r="BB958" i="3"/>
  <c r="AZ958" i="3"/>
  <c r="AX958" i="3"/>
  <c r="AV958" i="3"/>
  <c r="AT958" i="3"/>
  <c r="AR958" i="3"/>
  <c r="AP958" i="3"/>
  <c r="AN958" i="3"/>
  <c r="AL958" i="3"/>
  <c r="AJ958" i="3"/>
  <c r="AH958" i="3"/>
  <c r="AF958" i="3"/>
  <c r="AD958" i="3"/>
  <c r="AB958" i="3"/>
  <c r="Z958" i="3"/>
  <c r="X958" i="3"/>
  <c r="V958" i="3"/>
  <c r="T958" i="3"/>
  <c r="R958" i="3"/>
  <c r="P958" i="3"/>
  <c r="BH957" i="3"/>
  <c r="BF957" i="3"/>
  <c r="BD957" i="3"/>
  <c r="BB957" i="3"/>
  <c r="AZ957" i="3"/>
  <c r="AX957" i="3"/>
  <c r="AV957" i="3"/>
  <c r="AT957" i="3"/>
  <c r="AR957" i="3"/>
  <c r="AP957" i="3"/>
  <c r="AN957" i="3"/>
  <c r="AL957" i="3"/>
  <c r="AJ957" i="3"/>
  <c r="AH957" i="3"/>
  <c r="AF957" i="3"/>
  <c r="AD957" i="3"/>
  <c r="AB957" i="3"/>
  <c r="Z957" i="3"/>
  <c r="X957" i="3"/>
  <c r="V957" i="3"/>
  <c r="T957" i="3"/>
  <c r="R957" i="3"/>
  <c r="P957" i="3"/>
  <c r="BH956" i="3"/>
  <c r="BF956" i="3"/>
  <c r="BD956" i="3"/>
  <c r="BB956" i="3"/>
  <c r="AZ956" i="3"/>
  <c r="AX956" i="3"/>
  <c r="AV956" i="3"/>
  <c r="AT956" i="3"/>
  <c r="AR956" i="3"/>
  <c r="AP956" i="3"/>
  <c r="AN956" i="3"/>
  <c r="AL956" i="3"/>
  <c r="AJ956" i="3"/>
  <c r="AH956" i="3"/>
  <c r="AF956" i="3"/>
  <c r="AD956" i="3"/>
  <c r="AB956" i="3"/>
  <c r="Z956" i="3"/>
  <c r="X956" i="3"/>
  <c r="V956" i="3"/>
  <c r="T956" i="3"/>
  <c r="R956" i="3"/>
  <c r="P956" i="3"/>
  <c r="BH955" i="3"/>
  <c r="BF955" i="3"/>
  <c r="BD955" i="3"/>
  <c r="BB955" i="3"/>
  <c r="AZ955" i="3"/>
  <c r="AX955" i="3"/>
  <c r="AV955" i="3"/>
  <c r="AT955" i="3"/>
  <c r="AR955" i="3"/>
  <c r="AP955" i="3"/>
  <c r="AN955" i="3"/>
  <c r="AL955" i="3"/>
  <c r="AJ955" i="3"/>
  <c r="AH955" i="3"/>
  <c r="AF955" i="3"/>
  <c r="AD955" i="3"/>
  <c r="AB955" i="3"/>
  <c r="Z955" i="3"/>
  <c r="X955" i="3"/>
  <c r="V955" i="3"/>
  <c r="T955" i="3"/>
  <c r="R955" i="3"/>
  <c r="P955" i="3"/>
  <c r="BH954" i="3"/>
  <c r="BF954" i="3"/>
  <c r="BD954" i="3"/>
  <c r="BB954" i="3"/>
  <c r="AZ954" i="3"/>
  <c r="AX954" i="3"/>
  <c r="AV954" i="3"/>
  <c r="AT954" i="3"/>
  <c r="AR954" i="3"/>
  <c r="AP954" i="3"/>
  <c r="AN954" i="3"/>
  <c r="AL954" i="3"/>
  <c r="AJ954" i="3"/>
  <c r="AH954" i="3"/>
  <c r="AF954" i="3"/>
  <c r="AD954" i="3"/>
  <c r="AB954" i="3"/>
  <c r="Z954" i="3"/>
  <c r="X954" i="3"/>
  <c r="V954" i="3"/>
  <c r="T954" i="3"/>
  <c r="BJ954" i="3" s="1"/>
  <c r="R954" i="3"/>
  <c r="P954" i="3"/>
  <c r="BH953" i="3"/>
  <c r="BF953" i="3"/>
  <c r="BD953" i="3"/>
  <c r="BB953" i="3"/>
  <c r="AZ953" i="3"/>
  <c r="AX953" i="3"/>
  <c r="AV953" i="3"/>
  <c r="AT953" i="3"/>
  <c r="AR953" i="3"/>
  <c r="AP953" i="3"/>
  <c r="AN953" i="3"/>
  <c r="AL953" i="3"/>
  <c r="AJ953" i="3"/>
  <c r="AH953" i="3"/>
  <c r="AF953" i="3"/>
  <c r="AD953" i="3"/>
  <c r="AB953" i="3"/>
  <c r="Z953" i="3"/>
  <c r="X953" i="3"/>
  <c r="V953" i="3"/>
  <c r="T953" i="3"/>
  <c r="R953" i="3"/>
  <c r="P953" i="3"/>
  <c r="BH952" i="3"/>
  <c r="BF952" i="3"/>
  <c r="BD952" i="3"/>
  <c r="BB952" i="3"/>
  <c r="AZ952" i="3"/>
  <c r="AX952" i="3"/>
  <c r="AV952" i="3"/>
  <c r="AT952" i="3"/>
  <c r="AR952" i="3"/>
  <c r="AP952" i="3"/>
  <c r="AN952" i="3"/>
  <c r="AL952" i="3"/>
  <c r="AJ952" i="3"/>
  <c r="AH952" i="3"/>
  <c r="AF952" i="3"/>
  <c r="AD952" i="3"/>
  <c r="AB952" i="3"/>
  <c r="Z952" i="3"/>
  <c r="X952" i="3"/>
  <c r="V952" i="3"/>
  <c r="T952" i="3"/>
  <c r="BJ952" i="3" s="1"/>
  <c r="R952" i="3"/>
  <c r="P952" i="3"/>
  <c r="BH951" i="3"/>
  <c r="BF951" i="3"/>
  <c r="BD951" i="3"/>
  <c r="BB951" i="3"/>
  <c r="AZ951" i="3"/>
  <c r="AX951" i="3"/>
  <c r="AV951" i="3"/>
  <c r="AT951" i="3"/>
  <c r="AR951" i="3"/>
  <c r="AP951" i="3"/>
  <c r="AN951" i="3"/>
  <c r="AL951" i="3"/>
  <c r="AJ951" i="3"/>
  <c r="AH951" i="3"/>
  <c r="AF951" i="3"/>
  <c r="AD951" i="3"/>
  <c r="AB951" i="3"/>
  <c r="Z951" i="3"/>
  <c r="X951" i="3"/>
  <c r="V951" i="3"/>
  <c r="T951" i="3"/>
  <c r="R951" i="3"/>
  <c r="P951" i="3"/>
  <c r="BH950" i="3"/>
  <c r="BF950" i="3"/>
  <c r="BD950" i="3"/>
  <c r="BB950" i="3"/>
  <c r="AZ950" i="3"/>
  <c r="AX950" i="3"/>
  <c r="AV950" i="3"/>
  <c r="AT950" i="3"/>
  <c r="AR950" i="3"/>
  <c r="AP950" i="3"/>
  <c r="AN950" i="3"/>
  <c r="AL950" i="3"/>
  <c r="AJ950" i="3"/>
  <c r="AH950" i="3"/>
  <c r="AF950" i="3"/>
  <c r="AD950" i="3"/>
  <c r="AB950" i="3"/>
  <c r="Z950" i="3"/>
  <c r="X950" i="3"/>
  <c r="V950" i="3"/>
  <c r="T950" i="3"/>
  <c r="BJ950" i="3" s="1"/>
  <c r="R950" i="3"/>
  <c r="P950" i="3"/>
  <c r="BH949" i="3"/>
  <c r="BF949" i="3"/>
  <c r="BD949" i="3"/>
  <c r="BB949" i="3"/>
  <c r="AZ949" i="3"/>
  <c r="AX949" i="3"/>
  <c r="AV949" i="3"/>
  <c r="AT949" i="3"/>
  <c r="AR949" i="3"/>
  <c r="AP949" i="3"/>
  <c r="AN949" i="3"/>
  <c r="AL949" i="3"/>
  <c r="AJ949" i="3"/>
  <c r="AH949" i="3"/>
  <c r="AF949" i="3"/>
  <c r="AD949" i="3"/>
  <c r="AB949" i="3"/>
  <c r="Z949" i="3"/>
  <c r="X949" i="3"/>
  <c r="V949" i="3"/>
  <c r="T949" i="3"/>
  <c r="R949" i="3"/>
  <c r="P949" i="3"/>
  <c r="BH948" i="3"/>
  <c r="BF948" i="3"/>
  <c r="BD948" i="3"/>
  <c r="BB948" i="3"/>
  <c r="AZ948" i="3"/>
  <c r="AX948" i="3"/>
  <c r="AV948" i="3"/>
  <c r="AT948" i="3"/>
  <c r="AR948" i="3"/>
  <c r="AN948" i="3"/>
  <c r="AJ948" i="3"/>
  <c r="AF948" i="3"/>
  <c r="AB948" i="3"/>
  <c r="X948" i="3"/>
  <c r="T948" i="3"/>
  <c r="P948" i="3"/>
  <c r="BH947" i="3"/>
  <c r="BD947" i="3"/>
  <c r="AZ947" i="3"/>
  <c r="AV947" i="3"/>
  <c r="AR947" i="3"/>
  <c r="AN947" i="3"/>
  <c r="AJ947" i="3"/>
  <c r="AF947" i="3"/>
  <c r="AB947" i="3"/>
  <c r="X947" i="3"/>
  <c r="T947" i="3"/>
  <c r="P947" i="3"/>
  <c r="BH946" i="3"/>
  <c r="BD946" i="3"/>
  <c r="AZ946" i="3"/>
  <c r="AV946" i="3"/>
  <c r="AR946" i="3"/>
  <c r="AN946" i="3"/>
  <c r="AJ946" i="3"/>
  <c r="AF946" i="3"/>
  <c r="AB946" i="3"/>
  <c r="X946" i="3"/>
  <c r="T946" i="3"/>
  <c r="P946" i="3"/>
  <c r="BH945" i="3"/>
  <c r="BD945" i="3"/>
  <c r="AZ945" i="3"/>
  <c r="AV945" i="3"/>
  <c r="AR945" i="3"/>
  <c r="AN945" i="3"/>
  <c r="AJ945" i="3"/>
  <c r="AF945" i="3"/>
  <c r="AB945" i="3"/>
  <c r="X945" i="3"/>
  <c r="T945" i="3"/>
  <c r="P945" i="3"/>
  <c r="BH944" i="3"/>
  <c r="BD944" i="3"/>
  <c r="AZ944" i="3"/>
  <c r="AV944" i="3"/>
  <c r="AR944" i="3"/>
  <c r="AN944" i="3"/>
  <c r="AJ944" i="3"/>
  <c r="AF944" i="3"/>
  <c r="AB944" i="3"/>
  <c r="X944" i="3"/>
  <c r="T944" i="3"/>
  <c r="P944" i="3"/>
  <c r="BH943" i="3"/>
  <c r="BD943" i="3"/>
  <c r="AZ943" i="3"/>
  <c r="AV943" i="3"/>
  <c r="AR943" i="3"/>
  <c r="AN943" i="3"/>
  <c r="AJ943" i="3"/>
  <c r="AF943" i="3"/>
  <c r="AB943" i="3"/>
  <c r="X943" i="3"/>
  <c r="T943" i="3"/>
  <c r="P943" i="3"/>
  <c r="BH942" i="3"/>
  <c r="BD942" i="3"/>
  <c r="AZ942" i="3"/>
  <c r="AV942" i="3"/>
  <c r="AR942" i="3"/>
  <c r="AN942" i="3"/>
  <c r="AJ942" i="3"/>
  <c r="AF942" i="3"/>
  <c r="AB942" i="3"/>
  <c r="X942" i="3"/>
  <c r="T942" i="3"/>
  <c r="P942" i="3"/>
  <c r="BH941" i="3"/>
  <c r="BD941" i="3"/>
  <c r="AZ941" i="3"/>
  <c r="AV941" i="3"/>
  <c r="AR941" i="3"/>
  <c r="AN941" i="3"/>
  <c r="AJ941" i="3"/>
  <c r="AF941" i="3"/>
  <c r="AB941" i="3"/>
  <c r="X941" i="3"/>
  <c r="T941" i="3"/>
  <c r="P941" i="3"/>
  <c r="BH940" i="3"/>
  <c r="BD940" i="3"/>
  <c r="AZ940" i="3"/>
  <c r="AV940" i="3"/>
  <c r="AR940" i="3"/>
  <c r="AN940" i="3"/>
  <c r="AJ940" i="3"/>
  <c r="AF940" i="3"/>
  <c r="AB940" i="3"/>
  <c r="X940" i="3"/>
  <c r="T940" i="3"/>
  <c r="P940" i="3"/>
  <c r="BH939" i="3"/>
  <c r="BD939" i="3"/>
  <c r="AZ939" i="3"/>
  <c r="AV939" i="3"/>
  <c r="AR939" i="3"/>
  <c r="AN939" i="3"/>
  <c r="AJ939" i="3"/>
  <c r="AF939" i="3"/>
  <c r="AB939" i="3"/>
  <c r="X939" i="3"/>
  <c r="T939" i="3"/>
  <c r="P939" i="3"/>
  <c r="BH938" i="3"/>
  <c r="BD938" i="3"/>
  <c r="AZ938" i="3"/>
  <c r="AV938" i="3"/>
  <c r="AR938" i="3"/>
  <c r="AN938" i="3"/>
  <c r="AJ938" i="3"/>
  <c r="AF938" i="3"/>
  <c r="AB938" i="3"/>
  <c r="X938" i="3"/>
  <c r="T938" i="3"/>
  <c r="P938" i="3"/>
  <c r="N937" i="3"/>
  <c r="P937" i="3"/>
  <c r="R937" i="3"/>
  <c r="T937" i="3"/>
  <c r="V937" i="3"/>
  <c r="X937" i="3"/>
  <c r="Z937" i="3"/>
  <c r="AB937" i="3"/>
  <c r="AD937" i="3"/>
  <c r="AF937" i="3"/>
  <c r="AH937" i="3"/>
  <c r="AJ937" i="3"/>
  <c r="AL937" i="3"/>
  <c r="AN937" i="3"/>
  <c r="AP937" i="3"/>
  <c r="AR937" i="3"/>
  <c r="AT937" i="3"/>
  <c r="AV937" i="3"/>
  <c r="AX937" i="3"/>
  <c r="AZ937" i="3"/>
  <c r="BB937" i="3"/>
  <c r="BD937" i="3"/>
  <c r="BF937" i="3"/>
  <c r="BH937" i="3"/>
  <c r="M937" i="3"/>
  <c r="O937" i="3"/>
  <c r="Q937" i="3"/>
  <c r="S937" i="3"/>
  <c r="U937" i="3"/>
  <c r="W937" i="3"/>
  <c r="Y937" i="3"/>
  <c r="AA937" i="3"/>
  <c r="AC937" i="3"/>
  <c r="AE937" i="3"/>
  <c r="AG937" i="3"/>
  <c r="AI937" i="3"/>
  <c r="AK937" i="3"/>
  <c r="AM937" i="3"/>
  <c r="AO937" i="3"/>
  <c r="AQ937" i="3"/>
  <c r="AS937" i="3"/>
  <c r="AU937" i="3"/>
  <c r="AW937" i="3"/>
  <c r="AY937" i="3"/>
  <c r="BA937" i="3"/>
  <c r="BC937" i="3"/>
  <c r="BE937" i="3"/>
  <c r="BG937" i="3"/>
  <c r="BI937" i="3"/>
  <c r="N935" i="3"/>
  <c r="P935" i="3"/>
  <c r="R935" i="3"/>
  <c r="T935" i="3"/>
  <c r="V935" i="3"/>
  <c r="X935" i="3"/>
  <c r="Z935" i="3"/>
  <c r="AB935" i="3"/>
  <c r="AD935" i="3"/>
  <c r="AF935" i="3"/>
  <c r="AH935" i="3"/>
  <c r="AJ935" i="3"/>
  <c r="AL935" i="3"/>
  <c r="AN935" i="3"/>
  <c r="AP935" i="3"/>
  <c r="AR935" i="3"/>
  <c r="AT935" i="3"/>
  <c r="AV935" i="3"/>
  <c r="AX935" i="3"/>
  <c r="AZ935" i="3"/>
  <c r="BB935" i="3"/>
  <c r="BD935" i="3"/>
  <c r="BF935" i="3"/>
  <c r="BH935" i="3"/>
  <c r="M935" i="3"/>
  <c r="O935" i="3"/>
  <c r="Q935" i="3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N931" i="3"/>
  <c r="P931" i="3"/>
  <c r="R931" i="3"/>
  <c r="T931" i="3"/>
  <c r="V931" i="3"/>
  <c r="X931" i="3"/>
  <c r="Z931" i="3"/>
  <c r="AB931" i="3"/>
  <c r="AD931" i="3"/>
  <c r="AF931" i="3"/>
  <c r="AH931" i="3"/>
  <c r="AJ931" i="3"/>
  <c r="AL931" i="3"/>
  <c r="AN931" i="3"/>
  <c r="AP931" i="3"/>
  <c r="AR931" i="3"/>
  <c r="AT931" i="3"/>
  <c r="AV931" i="3"/>
  <c r="AX931" i="3"/>
  <c r="AZ931" i="3"/>
  <c r="BB931" i="3"/>
  <c r="BD931" i="3"/>
  <c r="BF931" i="3"/>
  <c r="BH931" i="3"/>
  <c r="M931" i="3"/>
  <c r="O931" i="3"/>
  <c r="Q931" i="3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N929" i="3"/>
  <c r="P929" i="3"/>
  <c r="R929" i="3"/>
  <c r="T929" i="3"/>
  <c r="V929" i="3"/>
  <c r="X929" i="3"/>
  <c r="Z929" i="3"/>
  <c r="AB929" i="3"/>
  <c r="AD929" i="3"/>
  <c r="AF929" i="3"/>
  <c r="AH929" i="3"/>
  <c r="AJ929" i="3"/>
  <c r="AL929" i="3"/>
  <c r="AN929" i="3"/>
  <c r="AP929" i="3"/>
  <c r="AR929" i="3"/>
  <c r="AT929" i="3"/>
  <c r="AV929" i="3"/>
  <c r="AX929" i="3"/>
  <c r="AZ929" i="3"/>
  <c r="BB929" i="3"/>
  <c r="BD929" i="3"/>
  <c r="BF929" i="3"/>
  <c r="BH929" i="3"/>
  <c r="M929" i="3"/>
  <c r="O929" i="3"/>
  <c r="Q929" i="3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N927" i="3"/>
  <c r="BJ927" i="3" s="1"/>
  <c r="P927" i="3"/>
  <c r="R927" i="3"/>
  <c r="T927" i="3"/>
  <c r="V927" i="3"/>
  <c r="X927" i="3"/>
  <c r="Z927" i="3"/>
  <c r="AB927" i="3"/>
  <c r="AD927" i="3"/>
  <c r="AF927" i="3"/>
  <c r="AH927" i="3"/>
  <c r="AJ927" i="3"/>
  <c r="AL927" i="3"/>
  <c r="AN927" i="3"/>
  <c r="AP927" i="3"/>
  <c r="AR927" i="3"/>
  <c r="AT927" i="3"/>
  <c r="AV927" i="3"/>
  <c r="AX927" i="3"/>
  <c r="AZ927" i="3"/>
  <c r="BB927" i="3"/>
  <c r="BD927" i="3"/>
  <c r="BF927" i="3"/>
  <c r="BH927" i="3"/>
  <c r="M927" i="3"/>
  <c r="O927" i="3"/>
  <c r="BL927" i="3" s="1"/>
  <c r="Q927" i="3"/>
  <c r="S927" i="3"/>
  <c r="BM927" i="3" s="1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N925" i="3"/>
  <c r="BJ925" i="3" s="1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BL925" i="3" s="1"/>
  <c r="Q925" i="3"/>
  <c r="S925" i="3"/>
  <c r="BM925" i="3" s="1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N923" i="3"/>
  <c r="P923" i="3"/>
  <c r="R923" i="3"/>
  <c r="T923" i="3"/>
  <c r="V923" i="3"/>
  <c r="X923" i="3"/>
  <c r="Z923" i="3"/>
  <c r="AB923" i="3"/>
  <c r="AD923" i="3"/>
  <c r="AF923" i="3"/>
  <c r="AH923" i="3"/>
  <c r="AJ923" i="3"/>
  <c r="AL923" i="3"/>
  <c r="AN923" i="3"/>
  <c r="AP923" i="3"/>
  <c r="AR923" i="3"/>
  <c r="AT923" i="3"/>
  <c r="AV923" i="3"/>
  <c r="AX923" i="3"/>
  <c r="AZ923" i="3"/>
  <c r="BB923" i="3"/>
  <c r="BD923" i="3"/>
  <c r="BF923" i="3"/>
  <c r="BH923" i="3"/>
  <c r="M923" i="3"/>
  <c r="O923" i="3"/>
  <c r="Q923" i="3"/>
  <c r="S923" i="3"/>
  <c r="U923" i="3"/>
  <c r="W923" i="3"/>
  <c r="Y923" i="3"/>
  <c r="AA923" i="3"/>
  <c r="AC923" i="3"/>
  <c r="AE923" i="3"/>
  <c r="AG923" i="3"/>
  <c r="AI923" i="3"/>
  <c r="AK923" i="3"/>
  <c r="AM923" i="3"/>
  <c r="AO923" i="3"/>
  <c r="AQ923" i="3"/>
  <c r="AS923" i="3"/>
  <c r="AU923" i="3"/>
  <c r="AW923" i="3"/>
  <c r="AY923" i="3"/>
  <c r="BA923" i="3"/>
  <c r="BC923" i="3"/>
  <c r="BE923" i="3"/>
  <c r="BG923" i="3"/>
  <c r="BI923" i="3"/>
  <c r="N921" i="3"/>
  <c r="BJ921" i="3" s="1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BL921" i="3" s="1"/>
  <c r="Q921" i="3"/>
  <c r="S921" i="3"/>
  <c r="BM921" i="3" s="1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N919" i="3"/>
  <c r="P919" i="3"/>
  <c r="R919" i="3"/>
  <c r="T919" i="3"/>
  <c r="V919" i="3"/>
  <c r="X919" i="3"/>
  <c r="Z919" i="3"/>
  <c r="AB919" i="3"/>
  <c r="AD919" i="3"/>
  <c r="AF919" i="3"/>
  <c r="AH919" i="3"/>
  <c r="AJ919" i="3"/>
  <c r="AL919" i="3"/>
  <c r="AN919" i="3"/>
  <c r="AP919" i="3"/>
  <c r="AR919" i="3"/>
  <c r="AT919" i="3"/>
  <c r="AV919" i="3"/>
  <c r="AX919" i="3"/>
  <c r="AZ919" i="3"/>
  <c r="BB919" i="3"/>
  <c r="BD919" i="3"/>
  <c r="BF919" i="3"/>
  <c r="BH919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N917" i="3"/>
  <c r="P917" i="3"/>
  <c r="R917" i="3"/>
  <c r="T917" i="3"/>
  <c r="V917" i="3"/>
  <c r="X917" i="3"/>
  <c r="Z917" i="3"/>
  <c r="AB917" i="3"/>
  <c r="AD917" i="3"/>
  <c r="AF917" i="3"/>
  <c r="AH917" i="3"/>
  <c r="AJ917" i="3"/>
  <c r="AL917" i="3"/>
  <c r="AN917" i="3"/>
  <c r="AP917" i="3"/>
  <c r="AR917" i="3"/>
  <c r="AT917" i="3"/>
  <c r="AV917" i="3"/>
  <c r="AX917" i="3"/>
  <c r="AZ917" i="3"/>
  <c r="BB917" i="3"/>
  <c r="BD917" i="3"/>
  <c r="BF917" i="3"/>
  <c r="BH917" i="3"/>
  <c r="M917" i="3"/>
  <c r="O917" i="3"/>
  <c r="Q917" i="3"/>
  <c r="S917" i="3"/>
  <c r="U917" i="3"/>
  <c r="W917" i="3"/>
  <c r="Y917" i="3"/>
  <c r="AA917" i="3"/>
  <c r="AC917" i="3"/>
  <c r="AE917" i="3"/>
  <c r="AG917" i="3"/>
  <c r="AI917" i="3"/>
  <c r="AK917" i="3"/>
  <c r="AM917" i="3"/>
  <c r="AO917" i="3"/>
  <c r="AQ917" i="3"/>
  <c r="AS917" i="3"/>
  <c r="AU917" i="3"/>
  <c r="AW917" i="3"/>
  <c r="AY917" i="3"/>
  <c r="BA917" i="3"/>
  <c r="BC917" i="3"/>
  <c r="BE917" i="3"/>
  <c r="BG917" i="3"/>
  <c r="BI917" i="3"/>
  <c r="N915" i="3"/>
  <c r="BJ915" i="3" s="1"/>
  <c r="P915" i="3"/>
  <c r="R915" i="3"/>
  <c r="T915" i="3"/>
  <c r="V915" i="3"/>
  <c r="X915" i="3"/>
  <c r="Z915" i="3"/>
  <c r="AB915" i="3"/>
  <c r="AD915" i="3"/>
  <c r="AF915" i="3"/>
  <c r="AH915" i="3"/>
  <c r="AJ915" i="3"/>
  <c r="AL915" i="3"/>
  <c r="AN915" i="3"/>
  <c r="AP915" i="3"/>
  <c r="AR915" i="3"/>
  <c r="AT915" i="3"/>
  <c r="AV915" i="3"/>
  <c r="AX915" i="3"/>
  <c r="AZ915" i="3"/>
  <c r="BB915" i="3"/>
  <c r="BD915" i="3"/>
  <c r="BF915" i="3"/>
  <c r="BH915" i="3"/>
  <c r="M915" i="3"/>
  <c r="O915" i="3"/>
  <c r="BL915" i="3" s="1"/>
  <c r="Q915" i="3"/>
  <c r="S915" i="3"/>
  <c r="BM915" i="3" s="1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N913" i="3"/>
  <c r="P913" i="3"/>
  <c r="R913" i="3"/>
  <c r="T913" i="3"/>
  <c r="V913" i="3"/>
  <c r="X913" i="3"/>
  <c r="Z913" i="3"/>
  <c r="AB913" i="3"/>
  <c r="AD913" i="3"/>
  <c r="AF913" i="3"/>
  <c r="AH913" i="3"/>
  <c r="AJ913" i="3"/>
  <c r="AL913" i="3"/>
  <c r="AN913" i="3"/>
  <c r="AP913" i="3"/>
  <c r="AR913" i="3"/>
  <c r="AT913" i="3"/>
  <c r="AV913" i="3"/>
  <c r="AX913" i="3"/>
  <c r="AZ913" i="3"/>
  <c r="BB913" i="3"/>
  <c r="BD913" i="3"/>
  <c r="BF913" i="3"/>
  <c r="BH913" i="3"/>
  <c r="M913" i="3"/>
  <c r="O913" i="3"/>
  <c r="Q913" i="3"/>
  <c r="S913" i="3"/>
  <c r="U913" i="3"/>
  <c r="W913" i="3"/>
  <c r="Y913" i="3"/>
  <c r="AA913" i="3"/>
  <c r="AC913" i="3"/>
  <c r="AE913" i="3"/>
  <c r="AG913" i="3"/>
  <c r="AI913" i="3"/>
  <c r="AK913" i="3"/>
  <c r="AM913" i="3"/>
  <c r="AO913" i="3"/>
  <c r="AQ913" i="3"/>
  <c r="AS913" i="3"/>
  <c r="AU913" i="3"/>
  <c r="AW913" i="3"/>
  <c r="AY913" i="3"/>
  <c r="BA913" i="3"/>
  <c r="BC913" i="3"/>
  <c r="BE913" i="3"/>
  <c r="BG913" i="3"/>
  <c r="BI913" i="3"/>
  <c r="N911" i="3"/>
  <c r="P911" i="3"/>
  <c r="R911" i="3"/>
  <c r="T911" i="3"/>
  <c r="V911" i="3"/>
  <c r="X911" i="3"/>
  <c r="Z911" i="3"/>
  <c r="AB911" i="3"/>
  <c r="AD911" i="3"/>
  <c r="AF911" i="3"/>
  <c r="AH911" i="3"/>
  <c r="AJ911" i="3"/>
  <c r="AL911" i="3"/>
  <c r="AN911" i="3"/>
  <c r="AP911" i="3"/>
  <c r="AR911" i="3"/>
  <c r="AT911" i="3"/>
  <c r="AV911" i="3"/>
  <c r="AX911" i="3"/>
  <c r="AZ911" i="3"/>
  <c r="BB911" i="3"/>
  <c r="BD911" i="3"/>
  <c r="BF911" i="3"/>
  <c r="BH911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N909" i="3"/>
  <c r="BJ909" i="3" s="1"/>
  <c r="P909" i="3"/>
  <c r="R909" i="3"/>
  <c r="T909" i="3"/>
  <c r="V909" i="3"/>
  <c r="X909" i="3"/>
  <c r="Z909" i="3"/>
  <c r="AB909" i="3"/>
  <c r="AD909" i="3"/>
  <c r="AF909" i="3"/>
  <c r="AH909" i="3"/>
  <c r="AJ909" i="3"/>
  <c r="AL909" i="3"/>
  <c r="AN909" i="3"/>
  <c r="AP909" i="3"/>
  <c r="AR909" i="3"/>
  <c r="AT909" i="3"/>
  <c r="AV909" i="3"/>
  <c r="AX909" i="3"/>
  <c r="AZ909" i="3"/>
  <c r="BB909" i="3"/>
  <c r="BD909" i="3"/>
  <c r="BF909" i="3"/>
  <c r="BH909" i="3"/>
  <c r="M909" i="3"/>
  <c r="O909" i="3"/>
  <c r="BL909" i="3" s="1"/>
  <c r="Q909" i="3"/>
  <c r="S909" i="3"/>
  <c r="BM909" i="3" s="1"/>
  <c r="U909" i="3"/>
  <c r="W909" i="3"/>
  <c r="Y909" i="3"/>
  <c r="AA909" i="3"/>
  <c r="AC909" i="3"/>
  <c r="AE909" i="3"/>
  <c r="AG909" i="3"/>
  <c r="AI909" i="3"/>
  <c r="AK909" i="3"/>
  <c r="AM909" i="3"/>
  <c r="AO909" i="3"/>
  <c r="AQ909" i="3"/>
  <c r="AS909" i="3"/>
  <c r="AU909" i="3"/>
  <c r="AW909" i="3"/>
  <c r="AY909" i="3"/>
  <c r="BA909" i="3"/>
  <c r="BC909" i="3"/>
  <c r="BE909" i="3"/>
  <c r="BG909" i="3"/>
  <c r="BI909" i="3"/>
  <c r="N907" i="3"/>
  <c r="P907" i="3"/>
  <c r="R907" i="3"/>
  <c r="T907" i="3"/>
  <c r="V907" i="3"/>
  <c r="X907" i="3"/>
  <c r="Z907" i="3"/>
  <c r="AB907" i="3"/>
  <c r="AD907" i="3"/>
  <c r="AF907" i="3"/>
  <c r="AH907" i="3"/>
  <c r="AJ907" i="3"/>
  <c r="AL907" i="3"/>
  <c r="AN907" i="3"/>
  <c r="AP907" i="3"/>
  <c r="AR907" i="3"/>
  <c r="AT907" i="3"/>
  <c r="AV907" i="3"/>
  <c r="AX907" i="3"/>
  <c r="AZ907" i="3"/>
  <c r="BB907" i="3"/>
  <c r="BD907" i="3"/>
  <c r="BF907" i="3"/>
  <c r="BH907" i="3"/>
  <c r="M907" i="3"/>
  <c r="O907" i="3"/>
  <c r="Q907" i="3"/>
  <c r="S907" i="3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N905" i="3"/>
  <c r="P905" i="3"/>
  <c r="R905" i="3"/>
  <c r="T905" i="3"/>
  <c r="V905" i="3"/>
  <c r="X905" i="3"/>
  <c r="Z905" i="3"/>
  <c r="AB905" i="3"/>
  <c r="AD905" i="3"/>
  <c r="AF905" i="3"/>
  <c r="AH905" i="3"/>
  <c r="AJ905" i="3"/>
  <c r="AL905" i="3"/>
  <c r="AN905" i="3"/>
  <c r="AP905" i="3"/>
  <c r="AR905" i="3"/>
  <c r="AT905" i="3"/>
  <c r="AV905" i="3"/>
  <c r="AX905" i="3"/>
  <c r="AZ905" i="3"/>
  <c r="BB905" i="3"/>
  <c r="BD905" i="3"/>
  <c r="BF905" i="3"/>
  <c r="BH905" i="3"/>
  <c r="M905" i="3"/>
  <c r="O905" i="3"/>
  <c r="Q905" i="3"/>
  <c r="S905" i="3"/>
  <c r="U905" i="3"/>
  <c r="W905" i="3"/>
  <c r="Y905" i="3"/>
  <c r="AA905" i="3"/>
  <c r="AC905" i="3"/>
  <c r="AE905" i="3"/>
  <c r="AG905" i="3"/>
  <c r="AI905" i="3"/>
  <c r="AK905" i="3"/>
  <c r="AM905" i="3"/>
  <c r="AO905" i="3"/>
  <c r="AQ905" i="3"/>
  <c r="AS905" i="3"/>
  <c r="AU905" i="3"/>
  <c r="AW905" i="3"/>
  <c r="AY905" i="3"/>
  <c r="BA905" i="3"/>
  <c r="BC905" i="3"/>
  <c r="BE905" i="3"/>
  <c r="BG905" i="3"/>
  <c r="BI905" i="3"/>
  <c r="N903" i="3"/>
  <c r="P903" i="3"/>
  <c r="R903" i="3"/>
  <c r="T903" i="3"/>
  <c r="V903" i="3"/>
  <c r="X903" i="3"/>
  <c r="Z903" i="3"/>
  <c r="AB903" i="3"/>
  <c r="AD903" i="3"/>
  <c r="AF903" i="3"/>
  <c r="AH903" i="3"/>
  <c r="AJ903" i="3"/>
  <c r="AL903" i="3"/>
  <c r="AN903" i="3"/>
  <c r="AP903" i="3"/>
  <c r="AR903" i="3"/>
  <c r="AT903" i="3"/>
  <c r="AV903" i="3"/>
  <c r="AX903" i="3"/>
  <c r="AZ903" i="3"/>
  <c r="BB903" i="3"/>
  <c r="BD903" i="3"/>
  <c r="BF903" i="3"/>
  <c r="BH903" i="3"/>
  <c r="M903" i="3"/>
  <c r="O903" i="3"/>
  <c r="Q903" i="3"/>
  <c r="S903" i="3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BH901" i="3"/>
  <c r="BD901" i="3"/>
  <c r="AZ901" i="3"/>
  <c r="AV901" i="3"/>
  <c r="AR901" i="3"/>
  <c r="AN901" i="3"/>
  <c r="AJ901" i="3"/>
  <c r="AF901" i="3"/>
  <c r="AB901" i="3"/>
  <c r="X901" i="3"/>
  <c r="T901" i="3"/>
  <c r="BH900" i="3"/>
  <c r="BD900" i="3"/>
  <c r="AZ900" i="3"/>
  <c r="AV900" i="3"/>
  <c r="AR900" i="3"/>
  <c r="AN900" i="3"/>
  <c r="AJ900" i="3"/>
  <c r="AF900" i="3"/>
  <c r="AB900" i="3"/>
  <c r="X900" i="3"/>
  <c r="T900" i="3"/>
  <c r="BH899" i="3"/>
  <c r="BD899" i="3"/>
  <c r="AZ899" i="3"/>
  <c r="AV899" i="3"/>
  <c r="AR899" i="3"/>
  <c r="AN899" i="3"/>
  <c r="AJ899" i="3"/>
  <c r="AF899" i="3"/>
  <c r="AB899" i="3"/>
  <c r="X899" i="3"/>
  <c r="T899" i="3"/>
  <c r="BH898" i="3"/>
  <c r="BD898" i="3"/>
  <c r="AZ898" i="3"/>
  <c r="AV898" i="3"/>
  <c r="AR898" i="3"/>
  <c r="AN898" i="3"/>
  <c r="AJ898" i="3"/>
  <c r="AF898" i="3"/>
  <c r="AB898" i="3"/>
  <c r="X898" i="3"/>
  <c r="T898" i="3"/>
  <c r="N897" i="3"/>
  <c r="P897" i="3"/>
  <c r="R897" i="3"/>
  <c r="T897" i="3"/>
  <c r="V897" i="3"/>
  <c r="X897" i="3"/>
  <c r="Z897" i="3"/>
  <c r="AB897" i="3"/>
  <c r="AD897" i="3"/>
  <c r="AF897" i="3"/>
  <c r="AH897" i="3"/>
  <c r="AJ897" i="3"/>
  <c r="AL897" i="3"/>
  <c r="AN897" i="3"/>
  <c r="AP897" i="3"/>
  <c r="AR897" i="3"/>
  <c r="AT897" i="3"/>
  <c r="M897" i="3"/>
  <c r="O897" i="3"/>
  <c r="Q897" i="3"/>
  <c r="S897" i="3"/>
  <c r="U897" i="3"/>
  <c r="W897" i="3"/>
  <c r="Y897" i="3"/>
  <c r="AA897" i="3"/>
  <c r="AC897" i="3"/>
  <c r="AE897" i="3"/>
  <c r="AG897" i="3"/>
  <c r="AI897" i="3"/>
  <c r="AK897" i="3"/>
  <c r="AM897" i="3"/>
  <c r="AO897" i="3"/>
  <c r="AQ897" i="3"/>
  <c r="AS897" i="3"/>
  <c r="AU897" i="3"/>
  <c r="AW897" i="3"/>
  <c r="AY897" i="3"/>
  <c r="BA897" i="3"/>
  <c r="BC897" i="3"/>
  <c r="BE897" i="3"/>
  <c r="BG897" i="3"/>
  <c r="BI897" i="3"/>
  <c r="N895" i="3"/>
  <c r="P895" i="3"/>
  <c r="R895" i="3"/>
  <c r="T895" i="3"/>
  <c r="V895" i="3"/>
  <c r="X895" i="3"/>
  <c r="Z895" i="3"/>
  <c r="AB895" i="3"/>
  <c r="AD895" i="3"/>
  <c r="AF895" i="3"/>
  <c r="AH895" i="3"/>
  <c r="AJ895" i="3"/>
  <c r="AL895" i="3"/>
  <c r="AN895" i="3"/>
  <c r="AP895" i="3"/>
  <c r="AR895" i="3"/>
  <c r="AT895" i="3"/>
  <c r="AV895" i="3"/>
  <c r="AX895" i="3"/>
  <c r="AZ895" i="3"/>
  <c r="BB895" i="3"/>
  <c r="BD895" i="3"/>
  <c r="BF895" i="3"/>
  <c r="BH895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N893" i="3"/>
  <c r="P893" i="3"/>
  <c r="R893" i="3"/>
  <c r="T893" i="3"/>
  <c r="V893" i="3"/>
  <c r="X893" i="3"/>
  <c r="Z893" i="3"/>
  <c r="AB893" i="3"/>
  <c r="AD893" i="3"/>
  <c r="AF893" i="3"/>
  <c r="AH893" i="3"/>
  <c r="AJ893" i="3"/>
  <c r="AL893" i="3"/>
  <c r="AN893" i="3"/>
  <c r="AP893" i="3"/>
  <c r="AR893" i="3"/>
  <c r="AT893" i="3"/>
  <c r="AV893" i="3"/>
  <c r="AX893" i="3"/>
  <c r="AZ893" i="3"/>
  <c r="BB893" i="3"/>
  <c r="BD893" i="3"/>
  <c r="BF893" i="3"/>
  <c r="BH893" i="3"/>
  <c r="M893" i="3"/>
  <c r="O893" i="3"/>
  <c r="Q893" i="3"/>
  <c r="S893" i="3"/>
  <c r="U893" i="3"/>
  <c r="W893" i="3"/>
  <c r="Y893" i="3"/>
  <c r="AA893" i="3"/>
  <c r="AC893" i="3"/>
  <c r="AE893" i="3"/>
  <c r="AG893" i="3"/>
  <c r="AI893" i="3"/>
  <c r="AK893" i="3"/>
  <c r="AM893" i="3"/>
  <c r="AO893" i="3"/>
  <c r="AQ893" i="3"/>
  <c r="AS893" i="3"/>
  <c r="AU893" i="3"/>
  <c r="AW893" i="3"/>
  <c r="AY893" i="3"/>
  <c r="BA893" i="3"/>
  <c r="BC893" i="3"/>
  <c r="BE893" i="3"/>
  <c r="BG893" i="3"/>
  <c r="BI893" i="3"/>
  <c r="N891" i="3"/>
  <c r="P891" i="3"/>
  <c r="R891" i="3"/>
  <c r="T891" i="3"/>
  <c r="V891" i="3"/>
  <c r="X891" i="3"/>
  <c r="Z891" i="3"/>
  <c r="AB891" i="3"/>
  <c r="AD891" i="3"/>
  <c r="AF891" i="3"/>
  <c r="AH891" i="3"/>
  <c r="AJ891" i="3"/>
  <c r="AL891" i="3"/>
  <c r="AN891" i="3"/>
  <c r="AP891" i="3"/>
  <c r="AR891" i="3"/>
  <c r="AT891" i="3"/>
  <c r="AV891" i="3"/>
  <c r="AX891" i="3"/>
  <c r="AZ891" i="3"/>
  <c r="BB891" i="3"/>
  <c r="BD891" i="3"/>
  <c r="BF891" i="3"/>
  <c r="BH891" i="3"/>
  <c r="M891" i="3"/>
  <c r="O891" i="3"/>
  <c r="Q891" i="3"/>
  <c r="S891" i="3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N889" i="3"/>
  <c r="P889" i="3"/>
  <c r="R889" i="3"/>
  <c r="T889" i="3"/>
  <c r="V889" i="3"/>
  <c r="X889" i="3"/>
  <c r="Z889" i="3"/>
  <c r="AB889" i="3"/>
  <c r="AD889" i="3"/>
  <c r="AF889" i="3"/>
  <c r="AH889" i="3"/>
  <c r="AJ889" i="3"/>
  <c r="AL889" i="3"/>
  <c r="AN889" i="3"/>
  <c r="AP889" i="3"/>
  <c r="AR889" i="3"/>
  <c r="AT889" i="3"/>
  <c r="AV889" i="3"/>
  <c r="AX889" i="3"/>
  <c r="AZ889" i="3"/>
  <c r="BB889" i="3"/>
  <c r="BD889" i="3"/>
  <c r="BF889" i="3"/>
  <c r="BH889" i="3"/>
  <c r="M889" i="3"/>
  <c r="O889" i="3"/>
  <c r="Q889" i="3"/>
  <c r="S889" i="3"/>
  <c r="U889" i="3"/>
  <c r="W889" i="3"/>
  <c r="Y889" i="3"/>
  <c r="AA889" i="3"/>
  <c r="AC889" i="3"/>
  <c r="AE889" i="3"/>
  <c r="AG889" i="3"/>
  <c r="AI889" i="3"/>
  <c r="AK889" i="3"/>
  <c r="AM889" i="3"/>
  <c r="AO889" i="3"/>
  <c r="AQ889" i="3"/>
  <c r="AS889" i="3"/>
  <c r="AU889" i="3"/>
  <c r="AW889" i="3"/>
  <c r="AY889" i="3"/>
  <c r="BA889" i="3"/>
  <c r="BC889" i="3"/>
  <c r="BE889" i="3"/>
  <c r="BG889" i="3"/>
  <c r="BI889" i="3"/>
  <c r="N887" i="3"/>
  <c r="P887" i="3"/>
  <c r="R887" i="3"/>
  <c r="T887" i="3"/>
  <c r="V887" i="3"/>
  <c r="X887" i="3"/>
  <c r="Z887" i="3"/>
  <c r="AB887" i="3"/>
  <c r="AD887" i="3"/>
  <c r="AF887" i="3"/>
  <c r="AH887" i="3"/>
  <c r="AJ887" i="3"/>
  <c r="AL887" i="3"/>
  <c r="AN887" i="3"/>
  <c r="AP887" i="3"/>
  <c r="AR887" i="3"/>
  <c r="AT887" i="3"/>
  <c r="AV887" i="3"/>
  <c r="AX887" i="3"/>
  <c r="AZ887" i="3"/>
  <c r="BB887" i="3"/>
  <c r="BD887" i="3"/>
  <c r="BF887" i="3"/>
  <c r="BH887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N885" i="3"/>
  <c r="P885" i="3"/>
  <c r="R885" i="3"/>
  <c r="T885" i="3"/>
  <c r="V885" i="3"/>
  <c r="X885" i="3"/>
  <c r="Z885" i="3"/>
  <c r="AB885" i="3"/>
  <c r="AD885" i="3"/>
  <c r="AF885" i="3"/>
  <c r="AH885" i="3"/>
  <c r="AJ885" i="3"/>
  <c r="AL885" i="3"/>
  <c r="AN885" i="3"/>
  <c r="AP885" i="3"/>
  <c r="AR885" i="3"/>
  <c r="AT885" i="3"/>
  <c r="AV885" i="3"/>
  <c r="AX885" i="3"/>
  <c r="AZ885" i="3"/>
  <c r="BB885" i="3"/>
  <c r="BD885" i="3"/>
  <c r="BF885" i="3"/>
  <c r="BH885" i="3"/>
  <c r="M885" i="3"/>
  <c r="O885" i="3"/>
  <c r="Q885" i="3"/>
  <c r="S885" i="3"/>
  <c r="U885" i="3"/>
  <c r="W885" i="3"/>
  <c r="Y885" i="3"/>
  <c r="AA885" i="3"/>
  <c r="AC885" i="3"/>
  <c r="AE885" i="3"/>
  <c r="AG885" i="3"/>
  <c r="AI885" i="3"/>
  <c r="AK885" i="3"/>
  <c r="AM885" i="3"/>
  <c r="AO885" i="3"/>
  <c r="AQ885" i="3"/>
  <c r="AS885" i="3"/>
  <c r="AU885" i="3"/>
  <c r="AW885" i="3"/>
  <c r="AY885" i="3"/>
  <c r="BA885" i="3"/>
  <c r="BC885" i="3"/>
  <c r="BE885" i="3"/>
  <c r="BG885" i="3"/>
  <c r="BI885" i="3"/>
  <c r="N883" i="3"/>
  <c r="P883" i="3"/>
  <c r="R883" i="3"/>
  <c r="T883" i="3"/>
  <c r="V883" i="3"/>
  <c r="X883" i="3"/>
  <c r="Z883" i="3"/>
  <c r="AB883" i="3"/>
  <c r="AD883" i="3"/>
  <c r="AF883" i="3"/>
  <c r="AH883" i="3"/>
  <c r="AJ883" i="3"/>
  <c r="AL883" i="3"/>
  <c r="AN883" i="3"/>
  <c r="AP883" i="3"/>
  <c r="AR883" i="3"/>
  <c r="AT883" i="3"/>
  <c r="AV883" i="3"/>
  <c r="AX883" i="3"/>
  <c r="AZ883" i="3"/>
  <c r="BB883" i="3"/>
  <c r="BD883" i="3"/>
  <c r="BF883" i="3"/>
  <c r="BH883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N881" i="3"/>
  <c r="P881" i="3"/>
  <c r="R881" i="3"/>
  <c r="T881" i="3"/>
  <c r="V881" i="3"/>
  <c r="X881" i="3"/>
  <c r="Z881" i="3"/>
  <c r="AB881" i="3"/>
  <c r="AD881" i="3"/>
  <c r="AF881" i="3"/>
  <c r="AH881" i="3"/>
  <c r="AJ881" i="3"/>
  <c r="AL881" i="3"/>
  <c r="AN881" i="3"/>
  <c r="AP881" i="3"/>
  <c r="AR881" i="3"/>
  <c r="AT881" i="3"/>
  <c r="AV881" i="3"/>
  <c r="AX881" i="3"/>
  <c r="AZ881" i="3"/>
  <c r="BB881" i="3"/>
  <c r="BD881" i="3"/>
  <c r="BF881" i="3"/>
  <c r="BH881" i="3"/>
  <c r="M881" i="3"/>
  <c r="O881" i="3"/>
  <c r="Q881" i="3"/>
  <c r="S881" i="3"/>
  <c r="U881" i="3"/>
  <c r="W881" i="3"/>
  <c r="Y881" i="3"/>
  <c r="AA881" i="3"/>
  <c r="AC881" i="3"/>
  <c r="AE881" i="3"/>
  <c r="AG881" i="3"/>
  <c r="AI881" i="3"/>
  <c r="AK881" i="3"/>
  <c r="AM881" i="3"/>
  <c r="AO881" i="3"/>
  <c r="AQ881" i="3"/>
  <c r="AS881" i="3"/>
  <c r="AU881" i="3"/>
  <c r="AW881" i="3"/>
  <c r="AY881" i="3"/>
  <c r="BA881" i="3"/>
  <c r="BC881" i="3"/>
  <c r="BE881" i="3"/>
  <c r="BG881" i="3"/>
  <c r="BI881" i="3"/>
  <c r="N879" i="3"/>
  <c r="P879" i="3"/>
  <c r="R879" i="3"/>
  <c r="T879" i="3"/>
  <c r="V879" i="3"/>
  <c r="X879" i="3"/>
  <c r="Z879" i="3"/>
  <c r="AB879" i="3"/>
  <c r="AD879" i="3"/>
  <c r="AF879" i="3"/>
  <c r="AH879" i="3"/>
  <c r="AJ879" i="3"/>
  <c r="AL879" i="3"/>
  <c r="AN879" i="3"/>
  <c r="AP879" i="3"/>
  <c r="AR879" i="3"/>
  <c r="AT879" i="3"/>
  <c r="AV879" i="3"/>
  <c r="AX879" i="3"/>
  <c r="AZ879" i="3"/>
  <c r="BB879" i="3"/>
  <c r="BD879" i="3"/>
  <c r="BF879" i="3"/>
  <c r="BH879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M901" i="3"/>
  <c r="O901" i="3"/>
  <c r="Q901" i="3"/>
  <c r="S901" i="3"/>
  <c r="U901" i="3"/>
  <c r="W901" i="3"/>
  <c r="Y901" i="3"/>
  <c r="AA901" i="3"/>
  <c r="AC901" i="3"/>
  <c r="AE901" i="3"/>
  <c r="AG901" i="3"/>
  <c r="AI901" i="3"/>
  <c r="AK901" i="3"/>
  <c r="AM901" i="3"/>
  <c r="AO901" i="3"/>
  <c r="AQ901" i="3"/>
  <c r="AS901" i="3"/>
  <c r="AU901" i="3"/>
  <c r="AW901" i="3"/>
  <c r="AY901" i="3"/>
  <c r="BA901" i="3"/>
  <c r="BC901" i="3"/>
  <c r="BE901" i="3"/>
  <c r="BG901" i="3"/>
  <c r="BI901" i="3"/>
  <c r="M900" i="3"/>
  <c r="O900" i="3"/>
  <c r="BL900" i="3" s="1"/>
  <c r="Q900" i="3"/>
  <c r="S900" i="3"/>
  <c r="BM900" i="3" s="1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9" i="3"/>
  <c r="O899" i="3"/>
  <c r="Q899" i="3"/>
  <c r="S899" i="3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M898" i="3"/>
  <c r="O898" i="3"/>
  <c r="BL898" i="3" s="1"/>
  <c r="Q898" i="3"/>
  <c r="S898" i="3"/>
  <c r="BM898" i="3" s="1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N896" i="3"/>
  <c r="P896" i="3"/>
  <c r="R896" i="3"/>
  <c r="T896" i="3"/>
  <c r="V896" i="3"/>
  <c r="X896" i="3"/>
  <c r="Z896" i="3"/>
  <c r="AB896" i="3"/>
  <c r="AD896" i="3"/>
  <c r="AF896" i="3"/>
  <c r="AH896" i="3"/>
  <c r="AJ896" i="3"/>
  <c r="AL896" i="3"/>
  <c r="AN896" i="3"/>
  <c r="AP896" i="3"/>
  <c r="AR896" i="3"/>
  <c r="AT896" i="3"/>
  <c r="AV896" i="3"/>
  <c r="AX896" i="3"/>
  <c r="AZ896" i="3"/>
  <c r="BB896" i="3"/>
  <c r="BD896" i="3"/>
  <c r="BF896" i="3"/>
  <c r="BH896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N894" i="3"/>
  <c r="P894" i="3"/>
  <c r="R894" i="3"/>
  <c r="T894" i="3"/>
  <c r="V894" i="3"/>
  <c r="X894" i="3"/>
  <c r="Z894" i="3"/>
  <c r="AB894" i="3"/>
  <c r="AD894" i="3"/>
  <c r="AF894" i="3"/>
  <c r="AH894" i="3"/>
  <c r="AJ894" i="3"/>
  <c r="AL894" i="3"/>
  <c r="AN894" i="3"/>
  <c r="AP894" i="3"/>
  <c r="AR894" i="3"/>
  <c r="AT894" i="3"/>
  <c r="AV894" i="3"/>
  <c r="AX894" i="3"/>
  <c r="AZ894" i="3"/>
  <c r="BB894" i="3"/>
  <c r="BD894" i="3"/>
  <c r="BF894" i="3"/>
  <c r="BH894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N892" i="3"/>
  <c r="BJ892" i="3" s="1"/>
  <c r="P892" i="3"/>
  <c r="R892" i="3"/>
  <c r="T892" i="3"/>
  <c r="V892" i="3"/>
  <c r="X892" i="3"/>
  <c r="Z892" i="3"/>
  <c r="AB892" i="3"/>
  <c r="AD892" i="3"/>
  <c r="AF892" i="3"/>
  <c r="AH892" i="3"/>
  <c r="AJ892" i="3"/>
  <c r="AL892" i="3"/>
  <c r="AN892" i="3"/>
  <c r="AP892" i="3"/>
  <c r="AR892" i="3"/>
  <c r="AT892" i="3"/>
  <c r="AV892" i="3"/>
  <c r="AX892" i="3"/>
  <c r="AZ892" i="3"/>
  <c r="BB892" i="3"/>
  <c r="BD892" i="3"/>
  <c r="BF892" i="3"/>
  <c r="BH892" i="3"/>
  <c r="M892" i="3"/>
  <c r="O892" i="3"/>
  <c r="BL892" i="3" s="1"/>
  <c r="Q892" i="3"/>
  <c r="S892" i="3"/>
  <c r="BM892" i="3" s="1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N890" i="3"/>
  <c r="P890" i="3"/>
  <c r="R890" i="3"/>
  <c r="T890" i="3"/>
  <c r="V890" i="3"/>
  <c r="X890" i="3"/>
  <c r="Z890" i="3"/>
  <c r="AB890" i="3"/>
  <c r="AD890" i="3"/>
  <c r="AF890" i="3"/>
  <c r="AH890" i="3"/>
  <c r="AJ890" i="3"/>
  <c r="AL890" i="3"/>
  <c r="AN890" i="3"/>
  <c r="AP890" i="3"/>
  <c r="AR890" i="3"/>
  <c r="AT890" i="3"/>
  <c r="AV890" i="3"/>
  <c r="AX890" i="3"/>
  <c r="AZ890" i="3"/>
  <c r="BB890" i="3"/>
  <c r="BD890" i="3"/>
  <c r="BF890" i="3"/>
  <c r="BH890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N888" i="3"/>
  <c r="P888" i="3"/>
  <c r="R888" i="3"/>
  <c r="T888" i="3"/>
  <c r="V888" i="3"/>
  <c r="X888" i="3"/>
  <c r="Z888" i="3"/>
  <c r="AB888" i="3"/>
  <c r="AD888" i="3"/>
  <c r="AF888" i="3"/>
  <c r="AH888" i="3"/>
  <c r="AJ888" i="3"/>
  <c r="AL888" i="3"/>
  <c r="AN888" i="3"/>
  <c r="AP888" i="3"/>
  <c r="AR888" i="3"/>
  <c r="AT888" i="3"/>
  <c r="AV888" i="3"/>
  <c r="AX888" i="3"/>
  <c r="AZ888" i="3"/>
  <c r="BB888" i="3"/>
  <c r="BD888" i="3"/>
  <c r="BF888" i="3"/>
  <c r="BH888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N886" i="3"/>
  <c r="P886" i="3"/>
  <c r="R886" i="3"/>
  <c r="T886" i="3"/>
  <c r="V886" i="3"/>
  <c r="X886" i="3"/>
  <c r="Z886" i="3"/>
  <c r="AB886" i="3"/>
  <c r="AD886" i="3"/>
  <c r="AF886" i="3"/>
  <c r="AH886" i="3"/>
  <c r="AJ886" i="3"/>
  <c r="AL886" i="3"/>
  <c r="AN886" i="3"/>
  <c r="AP886" i="3"/>
  <c r="AR886" i="3"/>
  <c r="AT886" i="3"/>
  <c r="AV886" i="3"/>
  <c r="AX886" i="3"/>
  <c r="AZ886" i="3"/>
  <c r="BB886" i="3"/>
  <c r="BD886" i="3"/>
  <c r="BF886" i="3"/>
  <c r="BH886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N884" i="3"/>
  <c r="P884" i="3"/>
  <c r="R884" i="3"/>
  <c r="T884" i="3"/>
  <c r="V884" i="3"/>
  <c r="X884" i="3"/>
  <c r="Z884" i="3"/>
  <c r="AB884" i="3"/>
  <c r="AD884" i="3"/>
  <c r="AF884" i="3"/>
  <c r="AH884" i="3"/>
  <c r="AJ884" i="3"/>
  <c r="AL884" i="3"/>
  <c r="AN884" i="3"/>
  <c r="AP884" i="3"/>
  <c r="AR884" i="3"/>
  <c r="AT884" i="3"/>
  <c r="AV884" i="3"/>
  <c r="AX884" i="3"/>
  <c r="AZ884" i="3"/>
  <c r="BB884" i="3"/>
  <c r="BD884" i="3"/>
  <c r="BF884" i="3"/>
  <c r="BH884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N882" i="3"/>
  <c r="P882" i="3"/>
  <c r="R882" i="3"/>
  <c r="T882" i="3"/>
  <c r="V882" i="3"/>
  <c r="X882" i="3"/>
  <c r="Z882" i="3"/>
  <c r="AB882" i="3"/>
  <c r="AD882" i="3"/>
  <c r="AF882" i="3"/>
  <c r="AH882" i="3"/>
  <c r="AJ882" i="3"/>
  <c r="AL882" i="3"/>
  <c r="AN882" i="3"/>
  <c r="AP882" i="3"/>
  <c r="AR882" i="3"/>
  <c r="AT882" i="3"/>
  <c r="AV882" i="3"/>
  <c r="AX882" i="3"/>
  <c r="AZ882" i="3"/>
  <c r="BB882" i="3"/>
  <c r="BD882" i="3"/>
  <c r="BF882" i="3"/>
  <c r="BH882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N880" i="3"/>
  <c r="P880" i="3"/>
  <c r="R880" i="3"/>
  <c r="T880" i="3"/>
  <c r="V880" i="3"/>
  <c r="X880" i="3"/>
  <c r="Z880" i="3"/>
  <c r="AB880" i="3"/>
  <c r="AD880" i="3"/>
  <c r="AF880" i="3"/>
  <c r="AH880" i="3"/>
  <c r="AJ880" i="3"/>
  <c r="AL880" i="3"/>
  <c r="AN880" i="3"/>
  <c r="AP880" i="3"/>
  <c r="AR880" i="3"/>
  <c r="AT880" i="3"/>
  <c r="AV880" i="3"/>
  <c r="AX880" i="3"/>
  <c r="AZ880" i="3"/>
  <c r="BB880" i="3"/>
  <c r="BD880" i="3"/>
  <c r="BF880" i="3"/>
  <c r="BH880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N878" i="3"/>
  <c r="P878" i="3"/>
  <c r="R878" i="3"/>
  <c r="T878" i="3"/>
  <c r="V878" i="3"/>
  <c r="X878" i="3"/>
  <c r="Z878" i="3"/>
  <c r="AB878" i="3"/>
  <c r="AD878" i="3"/>
  <c r="AF878" i="3"/>
  <c r="AH878" i="3"/>
  <c r="AJ878" i="3"/>
  <c r="AL878" i="3"/>
  <c r="AN878" i="3"/>
  <c r="AP878" i="3"/>
  <c r="AR878" i="3"/>
  <c r="AT878" i="3"/>
  <c r="AV878" i="3"/>
  <c r="AX878" i="3"/>
  <c r="AZ878" i="3"/>
  <c r="BB878" i="3"/>
  <c r="BD878" i="3"/>
  <c r="BF878" i="3"/>
  <c r="BH878" i="3"/>
  <c r="M878" i="3"/>
  <c r="O878" i="3"/>
  <c r="Q878" i="3"/>
  <c r="S878" i="3"/>
  <c r="U878" i="3"/>
  <c r="W878" i="3"/>
  <c r="Y878" i="3"/>
  <c r="AA878" i="3"/>
  <c r="AC878" i="3"/>
  <c r="AE878" i="3"/>
  <c r="AG878" i="3"/>
  <c r="AI878" i="3"/>
  <c r="AK878" i="3"/>
  <c r="AM878" i="3"/>
  <c r="AO878" i="3"/>
  <c r="AQ878" i="3"/>
  <c r="AS878" i="3"/>
  <c r="AU878" i="3"/>
  <c r="AW878" i="3"/>
  <c r="AY878" i="3"/>
  <c r="BA878" i="3"/>
  <c r="BC878" i="3"/>
  <c r="BE878" i="3"/>
  <c r="BG878" i="3"/>
  <c r="BI878" i="3"/>
  <c r="N877" i="3"/>
  <c r="R877" i="3"/>
  <c r="V877" i="3"/>
  <c r="Z877" i="3"/>
  <c r="AD877" i="3"/>
  <c r="AH877" i="3"/>
  <c r="AL877" i="3"/>
  <c r="AP877" i="3"/>
  <c r="AT877" i="3"/>
  <c r="AV877" i="3"/>
  <c r="AX877" i="3"/>
  <c r="AZ877" i="3"/>
  <c r="BB877" i="3"/>
  <c r="BD877" i="3"/>
  <c r="BF877" i="3"/>
  <c r="BH877" i="3"/>
  <c r="P877" i="3"/>
  <c r="N876" i="3"/>
  <c r="R876" i="3"/>
  <c r="V876" i="3"/>
  <c r="Z876" i="3"/>
  <c r="AD876" i="3"/>
  <c r="AH876" i="3"/>
  <c r="AL876" i="3"/>
  <c r="AP876" i="3"/>
  <c r="AT876" i="3"/>
  <c r="AX876" i="3"/>
  <c r="BB876" i="3"/>
  <c r="BF876" i="3"/>
  <c r="P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P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P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P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P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P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P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P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P868" i="3"/>
  <c r="T868" i="3"/>
  <c r="X868" i="3"/>
  <c r="AB868" i="3"/>
  <c r="AF868" i="3"/>
  <c r="AJ868" i="3"/>
  <c r="AN868" i="3"/>
  <c r="AR868" i="3"/>
  <c r="AV868" i="3"/>
  <c r="AZ868" i="3"/>
  <c r="BD868" i="3"/>
  <c r="BH868" i="3"/>
  <c r="BI877" i="3"/>
  <c r="BG877" i="3"/>
  <c r="BE877" i="3"/>
  <c r="BC877" i="3"/>
  <c r="BA877" i="3"/>
  <c r="AY877" i="3"/>
  <c r="AW877" i="3"/>
  <c r="AU877" i="3"/>
  <c r="AR877" i="3"/>
  <c r="AN877" i="3"/>
  <c r="AJ877" i="3"/>
  <c r="AF877" i="3"/>
  <c r="AB877" i="3"/>
  <c r="X877" i="3"/>
  <c r="T877" i="3"/>
  <c r="BH876" i="3"/>
  <c r="BD876" i="3"/>
  <c r="AZ876" i="3"/>
  <c r="AV876" i="3"/>
  <c r="AR876" i="3"/>
  <c r="AN876" i="3"/>
  <c r="AJ876" i="3"/>
  <c r="AF876" i="3"/>
  <c r="AB876" i="3"/>
  <c r="X876" i="3"/>
  <c r="T876" i="3"/>
  <c r="BH875" i="3"/>
  <c r="BD875" i="3"/>
  <c r="AZ875" i="3"/>
  <c r="AV875" i="3"/>
  <c r="AR875" i="3"/>
  <c r="AN875" i="3"/>
  <c r="AJ875" i="3"/>
  <c r="AF875" i="3"/>
  <c r="AB875" i="3"/>
  <c r="X875" i="3"/>
  <c r="T875" i="3"/>
  <c r="BH874" i="3"/>
  <c r="BD874" i="3"/>
  <c r="AZ874" i="3"/>
  <c r="AV874" i="3"/>
  <c r="AR874" i="3"/>
  <c r="AN874" i="3"/>
  <c r="AJ874" i="3"/>
  <c r="AF874" i="3"/>
  <c r="AB874" i="3"/>
  <c r="X874" i="3"/>
  <c r="T874" i="3"/>
  <c r="BH873" i="3"/>
  <c r="BD873" i="3"/>
  <c r="AZ873" i="3"/>
  <c r="AV873" i="3"/>
  <c r="AR873" i="3"/>
  <c r="AN873" i="3"/>
  <c r="AJ873" i="3"/>
  <c r="AF873" i="3"/>
  <c r="AB873" i="3"/>
  <c r="X873" i="3"/>
  <c r="T873" i="3"/>
  <c r="BH872" i="3"/>
  <c r="BD872" i="3"/>
  <c r="AZ872" i="3"/>
  <c r="AV872" i="3"/>
  <c r="AR872" i="3"/>
  <c r="AN872" i="3"/>
  <c r="AJ872" i="3"/>
  <c r="AF872" i="3"/>
  <c r="AB872" i="3"/>
  <c r="X872" i="3"/>
  <c r="T872" i="3"/>
  <c r="BH871" i="3"/>
  <c r="BD871" i="3"/>
  <c r="AZ871" i="3"/>
  <c r="AV871" i="3"/>
  <c r="AR871" i="3"/>
  <c r="AN871" i="3"/>
  <c r="AJ871" i="3"/>
  <c r="AF871" i="3"/>
  <c r="AB871" i="3"/>
  <c r="X871" i="3"/>
  <c r="T871" i="3"/>
  <c r="BH870" i="3"/>
  <c r="BD870" i="3"/>
  <c r="AZ870" i="3"/>
  <c r="AV870" i="3"/>
  <c r="AR870" i="3"/>
  <c r="AN870" i="3"/>
  <c r="AJ870" i="3"/>
  <c r="AF870" i="3"/>
  <c r="AB870" i="3"/>
  <c r="X870" i="3"/>
  <c r="T870" i="3"/>
  <c r="BH869" i="3"/>
  <c r="BD869" i="3"/>
  <c r="AZ869" i="3"/>
  <c r="AV869" i="3"/>
  <c r="AR869" i="3"/>
  <c r="AN869" i="3"/>
  <c r="AJ869" i="3"/>
  <c r="AF869" i="3"/>
  <c r="AB869" i="3"/>
  <c r="X869" i="3"/>
  <c r="T869" i="3"/>
  <c r="N867" i="3"/>
  <c r="P867" i="3"/>
  <c r="R867" i="3"/>
  <c r="T867" i="3"/>
  <c r="V867" i="3"/>
  <c r="X867" i="3"/>
  <c r="Z867" i="3"/>
  <c r="AB867" i="3"/>
  <c r="AD867" i="3"/>
  <c r="AF867" i="3"/>
  <c r="AH867" i="3"/>
  <c r="AJ867" i="3"/>
  <c r="AL867" i="3"/>
  <c r="AN867" i="3"/>
  <c r="AP867" i="3"/>
  <c r="AR867" i="3"/>
  <c r="AT867" i="3"/>
  <c r="AV867" i="3"/>
  <c r="AX867" i="3"/>
  <c r="AZ867" i="3"/>
  <c r="BB867" i="3"/>
  <c r="BD867" i="3"/>
  <c r="BF867" i="3"/>
  <c r="BH867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N861" i="3"/>
  <c r="P861" i="3"/>
  <c r="R861" i="3"/>
  <c r="T861" i="3"/>
  <c r="V861" i="3"/>
  <c r="X861" i="3"/>
  <c r="Z861" i="3"/>
  <c r="AB861" i="3"/>
  <c r="AD861" i="3"/>
  <c r="AF861" i="3"/>
  <c r="AH861" i="3"/>
  <c r="AJ861" i="3"/>
  <c r="AL861" i="3"/>
  <c r="AN861" i="3"/>
  <c r="AP861" i="3"/>
  <c r="AR861" i="3"/>
  <c r="AT861" i="3"/>
  <c r="AV861" i="3"/>
  <c r="AX861" i="3"/>
  <c r="AZ861" i="3"/>
  <c r="BB861" i="3"/>
  <c r="BD861" i="3"/>
  <c r="BF861" i="3"/>
  <c r="BH861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59" i="3"/>
  <c r="P859" i="3"/>
  <c r="R859" i="3"/>
  <c r="T859" i="3"/>
  <c r="V859" i="3"/>
  <c r="X859" i="3"/>
  <c r="Z859" i="3"/>
  <c r="AB859" i="3"/>
  <c r="AD859" i="3"/>
  <c r="AF859" i="3"/>
  <c r="AH859" i="3"/>
  <c r="AJ859" i="3"/>
  <c r="AL859" i="3"/>
  <c r="AN859" i="3"/>
  <c r="AP859" i="3"/>
  <c r="AR859" i="3"/>
  <c r="AT859" i="3"/>
  <c r="AV859" i="3"/>
  <c r="AX859" i="3"/>
  <c r="AZ859" i="3"/>
  <c r="BB859" i="3"/>
  <c r="BD859" i="3"/>
  <c r="BF859" i="3"/>
  <c r="BH859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N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P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P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P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P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P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N852" i="3"/>
  <c r="BJ852" i="3" s="1"/>
  <c r="R852" i="3"/>
  <c r="V852" i="3"/>
  <c r="Z852" i="3"/>
  <c r="AD852" i="3"/>
  <c r="AH852" i="3"/>
  <c r="AL852" i="3"/>
  <c r="AP852" i="3"/>
  <c r="AT852" i="3"/>
  <c r="AX852" i="3"/>
  <c r="BB852" i="3"/>
  <c r="BF852" i="3"/>
  <c r="P852" i="3"/>
  <c r="M877" i="3"/>
  <c r="O877" i="3"/>
  <c r="Q877" i="3"/>
  <c r="S877" i="3"/>
  <c r="U877" i="3"/>
  <c r="W877" i="3"/>
  <c r="Y877" i="3"/>
  <c r="AA877" i="3"/>
  <c r="AC877" i="3"/>
  <c r="AE877" i="3"/>
  <c r="AG877" i="3"/>
  <c r="AI877" i="3"/>
  <c r="AK877" i="3"/>
  <c r="AM877" i="3"/>
  <c r="AO877" i="3"/>
  <c r="AQ877" i="3"/>
  <c r="AS877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N866" i="3"/>
  <c r="P866" i="3"/>
  <c r="R866" i="3"/>
  <c r="T866" i="3"/>
  <c r="V866" i="3"/>
  <c r="X866" i="3"/>
  <c r="Z866" i="3"/>
  <c r="AB866" i="3"/>
  <c r="AD866" i="3"/>
  <c r="AF866" i="3"/>
  <c r="AH866" i="3"/>
  <c r="AJ866" i="3"/>
  <c r="AL866" i="3"/>
  <c r="AN866" i="3"/>
  <c r="AP866" i="3"/>
  <c r="AR866" i="3"/>
  <c r="AT866" i="3"/>
  <c r="AV866" i="3"/>
  <c r="AX866" i="3"/>
  <c r="AZ866" i="3"/>
  <c r="BB866" i="3"/>
  <c r="BD866" i="3"/>
  <c r="BF866" i="3"/>
  <c r="BH866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4" i="3"/>
  <c r="P864" i="3"/>
  <c r="R864" i="3"/>
  <c r="T864" i="3"/>
  <c r="V864" i="3"/>
  <c r="X864" i="3"/>
  <c r="Z864" i="3"/>
  <c r="AB864" i="3"/>
  <c r="AD864" i="3"/>
  <c r="AF864" i="3"/>
  <c r="AH864" i="3"/>
  <c r="AJ864" i="3"/>
  <c r="AL864" i="3"/>
  <c r="AN864" i="3"/>
  <c r="AP864" i="3"/>
  <c r="AR864" i="3"/>
  <c r="AT864" i="3"/>
  <c r="AV864" i="3"/>
  <c r="AX864" i="3"/>
  <c r="AZ864" i="3"/>
  <c r="BB864" i="3"/>
  <c r="BD864" i="3"/>
  <c r="BF864" i="3"/>
  <c r="BH864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BI858" i="3"/>
  <c r="BG858" i="3"/>
  <c r="BE858" i="3"/>
  <c r="BC858" i="3"/>
  <c r="BA858" i="3"/>
  <c r="AY858" i="3"/>
  <c r="AW858" i="3"/>
  <c r="AU858" i="3"/>
  <c r="AS858" i="3"/>
  <c r="AQ858" i="3"/>
  <c r="AO858" i="3"/>
  <c r="AM858" i="3"/>
  <c r="AK858" i="3"/>
  <c r="AI858" i="3"/>
  <c r="AG858" i="3"/>
  <c r="AE858" i="3"/>
  <c r="AC858" i="3"/>
  <c r="AA858" i="3"/>
  <c r="Y858" i="3"/>
  <c r="W858" i="3"/>
  <c r="U858" i="3"/>
  <c r="S858" i="3"/>
  <c r="BH857" i="3"/>
  <c r="BD857" i="3"/>
  <c r="AZ857" i="3"/>
  <c r="AV857" i="3"/>
  <c r="AR857" i="3"/>
  <c r="AN857" i="3"/>
  <c r="AJ857" i="3"/>
  <c r="AF857" i="3"/>
  <c r="AB857" i="3"/>
  <c r="X857" i="3"/>
  <c r="T857" i="3"/>
  <c r="BH856" i="3"/>
  <c r="BD856" i="3"/>
  <c r="AZ856" i="3"/>
  <c r="AV856" i="3"/>
  <c r="AR856" i="3"/>
  <c r="AN856" i="3"/>
  <c r="AJ856" i="3"/>
  <c r="AF856" i="3"/>
  <c r="AB856" i="3"/>
  <c r="X856" i="3"/>
  <c r="T856" i="3"/>
  <c r="BH855" i="3"/>
  <c r="BD855" i="3"/>
  <c r="AZ855" i="3"/>
  <c r="AV855" i="3"/>
  <c r="AR855" i="3"/>
  <c r="AN855" i="3"/>
  <c r="AJ855" i="3"/>
  <c r="AF855" i="3"/>
  <c r="AB855" i="3"/>
  <c r="X855" i="3"/>
  <c r="T855" i="3"/>
  <c r="BH854" i="3"/>
  <c r="BD854" i="3"/>
  <c r="AZ854" i="3"/>
  <c r="AV854" i="3"/>
  <c r="AR854" i="3"/>
  <c r="AN854" i="3"/>
  <c r="AJ854" i="3"/>
  <c r="AF854" i="3"/>
  <c r="AB854" i="3"/>
  <c r="X854" i="3"/>
  <c r="T854" i="3"/>
  <c r="BH853" i="3"/>
  <c r="BD853" i="3"/>
  <c r="AZ853" i="3"/>
  <c r="AV853" i="3"/>
  <c r="AR853" i="3"/>
  <c r="AN853" i="3"/>
  <c r="AJ853" i="3"/>
  <c r="AF853" i="3"/>
  <c r="AB853" i="3"/>
  <c r="X853" i="3"/>
  <c r="T853" i="3"/>
  <c r="BH852" i="3"/>
  <c r="BD852" i="3"/>
  <c r="AZ852" i="3"/>
  <c r="AV852" i="3"/>
  <c r="AR852" i="3"/>
  <c r="AN852" i="3"/>
  <c r="AJ852" i="3"/>
  <c r="AF852" i="3"/>
  <c r="AB852" i="3"/>
  <c r="X852" i="3"/>
  <c r="T852" i="3"/>
  <c r="BC851" i="3"/>
  <c r="AU851" i="3"/>
  <c r="AM851" i="3"/>
  <c r="AE851" i="3"/>
  <c r="W851" i="3"/>
  <c r="BC850" i="3"/>
  <c r="AU850" i="3"/>
  <c r="AM850" i="3"/>
  <c r="AE850" i="3"/>
  <c r="W850" i="3"/>
  <c r="BC849" i="3"/>
  <c r="AU849" i="3"/>
  <c r="AM849" i="3"/>
  <c r="AE849" i="3"/>
  <c r="W849" i="3"/>
  <c r="BC848" i="3"/>
  <c r="AU848" i="3"/>
  <c r="AM848" i="3"/>
  <c r="AE848" i="3"/>
  <c r="W848" i="3"/>
  <c r="BC847" i="3"/>
  <c r="AU847" i="3"/>
  <c r="AM847" i="3"/>
  <c r="AE847" i="3"/>
  <c r="W847" i="3"/>
  <c r="BC846" i="3"/>
  <c r="AU846" i="3"/>
  <c r="AM846" i="3"/>
  <c r="AE846" i="3"/>
  <c r="W846" i="3"/>
  <c r="BC845" i="3"/>
  <c r="AU845" i="3"/>
  <c r="AM845" i="3"/>
  <c r="AE845" i="3"/>
  <c r="W845" i="3"/>
  <c r="M858" i="3"/>
  <c r="O858" i="3"/>
  <c r="BL858" i="3" s="1"/>
  <c r="Q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BL852" i="3" s="1"/>
  <c r="Q852" i="3"/>
  <c r="S852" i="3"/>
  <c r="BM852" i="3" s="1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N851" i="3"/>
  <c r="P851" i="3"/>
  <c r="R851" i="3"/>
  <c r="BL851" i="3" s="1"/>
  <c r="T851" i="3"/>
  <c r="BM851" i="3" s="1"/>
  <c r="V851" i="3"/>
  <c r="X851" i="3"/>
  <c r="Z851" i="3"/>
  <c r="AB851" i="3"/>
  <c r="AD851" i="3"/>
  <c r="AF851" i="3"/>
  <c r="AH851" i="3"/>
  <c r="AJ851" i="3"/>
  <c r="AL851" i="3"/>
  <c r="AN851" i="3"/>
  <c r="AP851" i="3"/>
  <c r="AR851" i="3"/>
  <c r="AT851" i="3"/>
  <c r="AV851" i="3"/>
  <c r="AX851" i="3"/>
  <c r="AZ851" i="3"/>
  <c r="BB851" i="3"/>
  <c r="BD851" i="3"/>
  <c r="BF851" i="3"/>
  <c r="BH851" i="3"/>
  <c r="M851" i="3"/>
  <c r="Q851" i="3"/>
  <c r="U851" i="3"/>
  <c r="Y851" i="3"/>
  <c r="AC851" i="3"/>
  <c r="AG851" i="3"/>
  <c r="AK851" i="3"/>
  <c r="AO851" i="3"/>
  <c r="AS851" i="3"/>
  <c r="AW851" i="3"/>
  <c r="BA851" i="3"/>
  <c r="BE851" i="3"/>
  <c r="BI851" i="3"/>
  <c r="N850" i="3"/>
  <c r="P850" i="3"/>
  <c r="R850" i="3"/>
  <c r="BL850" i="3" s="1"/>
  <c r="T850" i="3"/>
  <c r="BM850" i="3" s="1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M850" i="3"/>
  <c r="Q850" i="3"/>
  <c r="U850" i="3"/>
  <c r="Y850" i="3"/>
  <c r="AC850" i="3"/>
  <c r="AG850" i="3"/>
  <c r="AK850" i="3"/>
  <c r="AO850" i="3"/>
  <c r="AS850" i="3"/>
  <c r="AW850" i="3"/>
  <c r="BA850" i="3"/>
  <c r="BE850" i="3"/>
  <c r="BI850" i="3"/>
  <c r="N849" i="3"/>
  <c r="P849" i="3"/>
  <c r="R849" i="3"/>
  <c r="BL849" i="3" s="1"/>
  <c r="T849" i="3"/>
  <c r="BM849" i="3" s="1"/>
  <c r="V849" i="3"/>
  <c r="X849" i="3"/>
  <c r="Z849" i="3"/>
  <c r="AB849" i="3"/>
  <c r="AD849" i="3"/>
  <c r="AF849" i="3"/>
  <c r="AH849" i="3"/>
  <c r="AJ849" i="3"/>
  <c r="AL849" i="3"/>
  <c r="AN849" i="3"/>
  <c r="AP849" i="3"/>
  <c r="AR849" i="3"/>
  <c r="AT849" i="3"/>
  <c r="AV849" i="3"/>
  <c r="AX849" i="3"/>
  <c r="AZ849" i="3"/>
  <c r="BB849" i="3"/>
  <c r="BD849" i="3"/>
  <c r="BF849" i="3"/>
  <c r="BH849" i="3"/>
  <c r="M849" i="3"/>
  <c r="Q849" i="3"/>
  <c r="U849" i="3"/>
  <c r="Y849" i="3"/>
  <c r="AC849" i="3"/>
  <c r="AG849" i="3"/>
  <c r="AK849" i="3"/>
  <c r="AO849" i="3"/>
  <c r="AS849" i="3"/>
  <c r="AW849" i="3"/>
  <c r="BA849" i="3"/>
  <c r="BE849" i="3"/>
  <c r="BI849" i="3"/>
  <c r="N848" i="3"/>
  <c r="P848" i="3"/>
  <c r="R848" i="3"/>
  <c r="BL848" i="3" s="1"/>
  <c r="T848" i="3"/>
  <c r="BM848" i="3" s="1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N847" i="3"/>
  <c r="P847" i="3"/>
  <c r="R847" i="3"/>
  <c r="BL847" i="3" s="1"/>
  <c r="T847" i="3"/>
  <c r="BM847" i="3" s="1"/>
  <c r="V847" i="3"/>
  <c r="X847" i="3"/>
  <c r="Z847" i="3"/>
  <c r="AB847" i="3"/>
  <c r="AD847" i="3"/>
  <c r="AF847" i="3"/>
  <c r="AH847" i="3"/>
  <c r="AJ847" i="3"/>
  <c r="AL847" i="3"/>
  <c r="AN847" i="3"/>
  <c r="AP847" i="3"/>
  <c r="AR847" i="3"/>
  <c r="AT847" i="3"/>
  <c r="AV847" i="3"/>
  <c r="AX847" i="3"/>
  <c r="AZ847" i="3"/>
  <c r="BB847" i="3"/>
  <c r="BD847" i="3"/>
  <c r="BF847" i="3"/>
  <c r="BH847" i="3"/>
  <c r="M847" i="3"/>
  <c r="Q847" i="3"/>
  <c r="U847" i="3"/>
  <c r="Y847" i="3"/>
  <c r="AC847" i="3"/>
  <c r="AG847" i="3"/>
  <c r="AK847" i="3"/>
  <c r="AO847" i="3"/>
  <c r="AS847" i="3"/>
  <c r="AW847" i="3"/>
  <c r="BA847" i="3"/>
  <c r="BE847" i="3"/>
  <c r="BI847" i="3"/>
  <c r="N846" i="3"/>
  <c r="P846" i="3"/>
  <c r="R846" i="3"/>
  <c r="BL846" i="3" s="1"/>
  <c r="T846" i="3"/>
  <c r="BM846" i="3" s="1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M846" i="3"/>
  <c r="Q846" i="3"/>
  <c r="U846" i="3"/>
  <c r="Y846" i="3"/>
  <c r="AC846" i="3"/>
  <c r="AG846" i="3"/>
  <c r="AK846" i="3"/>
  <c r="AO846" i="3"/>
  <c r="AS846" i="3"/>
  <c r="AW846" i="3"/>
  <c r="BA846" i="3"/>
  <c r="BE846" i="3"/>
  <c r="BI846" i="3"/>
  <c r="N845" i="3"/>
  <c r="P845" i="3"/>
  <c r="R845" i="3"/>
  <c r="BL845" i="3" s="1"/>
  <c r="T845" i="3"/>
  <c r="BM845" i="3" s="1"/>
  <c r="V845" i="3"/>
  <c r="X845" i="3"/>
  <c r="Z845" i="3"/>
  <c r="AB845" i="3"/>
  <c r="AD845" i="3"/>
  <c r="AF845" i="3"/>
  <c r="AH845" i="3"/>
  <c r="AJ845" i="3"/>
  <c r="AL845" i="3"/>
  <c r="AN845" i="3"/>
  <c r="AP845" i="3"/>
  <c r="AR845" i="3"/>
  <c r="AT845" i="3"/>
  <c r="AV845" i="3"/>
  <c r="AX845" i="3"/>
  <c r="AZ845" i="3"/>
  <c r="BB845" i="3"/>
  <c r="BD845" i="3"/>
  <c r="BF845" i="3"/>
  <c r="BH845" i="3"/>
  <c r="M845" i="3"/>
  <c r="Q845" i="3"/>
  <c r="U845" i="3"/>
  <c r="Y845" i="3"/>
  <c r="AC845" i="3"/>
  <c r="AG845" i="3"/>
  <c r="AK845" i="3"/>
  <c r="AO845" i="3"/>
  <c r="AS845" i="3"/>
  <c r="AW845" i="3"/>
  <c r="BA845" i="3"/>
  <c r="BE845" i="3"/>
  <c r="BI845" i="3"/>
  <c r="N844" i="3"/>
  <c r="P844" i="3"/>
  <c r="R844" i="3"/>
  <c r="BL844" i="3" s="1"/>
  <c r="T844" i="3"/>
  <c r="V844" i="3"/>
  <c r="BM844" i="3" s="1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N843" i="3"/>
  <c r="BJ843" i="3" s="1"/>
  <c r="P843" i="3"/>
  <c r="R843" i="3"/>
  <c r="T843" i="3"/>
  <c r="V843" i="3"/>
  <c r="X843" i="3"/>
  <c r="Z843" i="3"/>
  <c r="AB843" i="3"/>
  <c r="AD843" i="3"/>
  <c r="AF843" i="3"/>
  <c r="AH843" i="3"/>
  <c r="AJ843" i="3"/>
  <c r="AL843" i="3"/>
  <c r="AN843" i="3"/>
  <c r="AP843" i="3"/>
  <c r="AR843" i="3"/>
  <c r="AT843" i="3"/>
  <c r="AV843" i="3"/>
  <c r="AX843" i="3"/>
  <c r="AZ843" i="3"/>
  <c r="BB843" i="3"/>
  <c r="BD843" i="3"/>
  <c r="BF843" i="3"/>
  <c r="BH843" i="3"/>
  <c r="L842" i="3"/>
  <c r="N842" i="3" s="1"/>
  <c r="P842" i="3"/>
  <c r="T842" i="3"/>
  <c r="X842" i="3"/>
  <c r="AB842" i="3"/>
  <c r="AF842" i="3"/>
  <c r="AJ842" i="3"/>
  <c r="AN842" i="3"/>
  <c r="AR842" i="3"/>
  <c r="AV842" i="3"/>
  <c r="AZ842" i="3"/>
  <c r="BD842" i="3"/>
  <c r="BH842" i="3"/>
  <c r="L841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P841" i="3"/>
  <c r="T841" i="3"/>
  <c r="X841" i="3"/>
  <c r="AB841" i="3"/>
  <c r="AF841" i="3"/>
  <c r="AJ841" i="3"/>
  <c r="AN841" i="3"/>
  <c r="AR841" i="3"/>
  <c r="AV841" i="3"/>
  <c r="AZ841" i="3"/>
  <c r="BD841" i="3"/>
  <c r="BH841" i="3"/>
  <c r="L840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P840" i="3"/>
  <c r="T840" i="3"/>
  <c r="X840" i="3"/>
  <c r="AB840" i="3"/>
  <c r="AF840" i="3"/>
  <c r="AJ840" i="3"/>
  <c r="AN840" i="3"/>
  <c r="AR840" i="3"/>
  <c r="AV840" i="3"/>
  <c r="AZ840" i="3"/>
  <c r="BD840" i="3"/>
  <c r="BH840" i="3"/>
  <c r="L839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BI844" i="3"/>
  <c r="BE844" i="3"/>
  <c r="BA844" i="3"/>
  <c r="AW844" i="3"/>
  <c r="AS844" i="3"/>
  <c r="AO844" i="3"/>
  <c r="AK844" i="3"/>
  <c r="AG844" i="3"/>
  <c r="AC844" i="3"/>
  <c r="Y844" i="3"/>
  <c r="U844" i="3"/>
  <c r="Q844" i="3"/>
  <c r="M844" i="3"/>
  <c r="BI843" i="3"/>
  <c r="BE843" i="3"/>
  <c r="BA843" i="3"/>
  <c r="AW843" i="3"/>
  <c r="AS843" i="3"/>
  <c r="AO843" i="3"/>
  <c r="AK843" i="3"/>
  <c r="AG843" i="3"/>
  <c r="AC843" i="3"/>
  <c r="Y843" i="3"/>
  <c r="U843" i="3"/>
  <c r="Q843" i="3"/>
  <c r="M843" i="3"/>
  <c r="BE842" i="3"/>
  <c r="AW842" i="3"/>
  <c r="AO842" i="3"/>
  <c r="AG842" i="3"/>
  <c r="Y842" i="3"/>
  <c r="Q842" i="3"/>
  <c r="BB841" i="3"/>
  <c r="AT841" i="3"/>
  <c r="AL841" i="3"/>
  <c r="AD841" i="3"/>
  <c r="V841" i="3"/>
  <c r="N841" i="3"/>
  <c r="BB840" i="3"/>
  <c r="AT840" i="3"/>
  <c r="AL840" i="3"/>
  <c r="AD840" i="3"/>
  <c r="V840" i="3"/>
  <c r="N840" i="3"/>
  <c r="BB839" i="3"/>
  <c r="AT839" i="3"/>
  <c r="AL839" i="3"/>
  <c r="AD839" i="3"/>
  <c r="V839" i="3"/>
  <c r="N839" i="3"/>
  <c r="AT837" i="3"/>
  <c r="AD837" i="3"/>
  <c r="L838" i="3"/>
  <c r="O838" i="3"/>
  <c r="P838" i="3"/>
  <c r="U838" i="3"/>
  <c r="Y838" i="3"/>
  <c r="AC838" i="3"/>
  <c r="AG838" i="3"/>
  <c r="AK838" i="3"/>
  <c r="AO838" i="3"/>
  <c r="AS838" i="3"/>
  <c r="AW838" i="3"/>
  <c r="BA838" i="3"/>
  <c r="BE838" i="3"/>
  <c r="BI838" i="3"/>
  <c r="L837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P837" i="3"/>
  <c r="T837" i="3"/>
  <c r="X837" i="3"/>
  <c r="AB837" i="3"/>
  <c r="AF837" i="3"/>
  <c r="AJ837" i="3"/>
  <c r="AN837" i="3"/>
  <c r="AR837" i="3"/>
  <c r="AV837" i="3"/>
  <c r="AZ837" i="3"/>
  <c r="BD837" i="3"/>
  <c r="BH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O832" i="3"/>
  <c r="BI833" i="3"/>
  <c r="BG833" i="3"/>
  <c r="BE833" i="3"/>
  <c r="BC833" i="3"/>
  <c r="BA833" i="3"/>
  <c r="AY833" i="3"/>
  <c r="AW833" i="3"/>
  <c r="AU833" i="3"/>
  <c r="AS833" i="3"/>
  <c r="AQ833" i="3"/>
  <c r="AO833" i="3"/>
  <c r="AM833" i="3"/>
  <c r="AK833" i="3"/>
  <c r="AI833" i="3"/>
  <c r="AG833" i="3"/>
  <c r="AE833" i="3"/>
  <c r="AC833" i="3"/>
  <c r="BK833" i="3" s="1"/>
  <c r="AA833" i="3"/>
  <c r="Y833" i="3"/>
  <c r="W833" i="3"/>
  <c r="U833" i="3"/>
  <c r="S833" i="3"/>
  <c r="Q833" i="3"/>
  <c r="BJ833" i="3" s="1"/>
  <c r="O833" i="3"/>
  <c r="Q832" i="3"/>
  <c r="N831" i="3"/>
  <c r="P831" i="3"/>
  <c r="R831" i="3"/>
  <c r="T831" i="3"/>
  <c r="V831" i="3"/>
  <c r="X831" i="3"/>
  <c r="Z831" i="3"/>
  <c r="AB831" i="3"/>
  <c r="AD831" i="3"/>
  <c r="AF831" i="3"/>
  <c r="AH831" i="3"/>
  <c r="AJ831" i="3"/>
  <c r="AL831" i="3"/>
  <c r="AN831" i="3"/>
  <c r="AP831" i="3"/>
  <c r="AR831" i="3"/>
  <c r="AT831" i="3"/>
  <c r="AV831" i="3"/>
  <c r="AX831" i="3"/>
  <c r="AZ831" i="3"/>
  <c r="BB831" i="3"/>
  <c r="BD831" i="3"/>
  <c r="BF831" i="3"/>
  <c r="BH831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M832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30" i="3"/>
  <c r="O830" i="3"/>
  <c r="Q830" i="3"/>
  <c r="S830" i="3"/>
  <c r="U830" i="3"/>
  <c r="W830" i="3"/>
  <c r="Y830" i="3"/>
  <c r="AA830" i="3"/>
  <c r="AC830" i="3"/>
  <c r="AE830" i="3"/>
  <c r="AG830" i="3"/>
  <c r="AI830" i="3"/>
  <c r="AK830" i="3"/>
  <c r="AM830" i="3"/>
  <c r="AO830" i="3"/>
  <c r="AQ830" i="3"/>
  <c r="AS830" i="3"/>
  <c r="AU830" i="3"/>
  <c r="AW830" i="3"/>
  <c r="AY830" i="3"/>
  <c r="BA830" i="3"/>
  <c r="BC830" i="3"/>
  <c r="BE830" i="3"/>
  <c r="BG830" i="3"/>
  <c r="BI830" i="3"/>
  <c r="N829" i="3"/>
  <c r="BJ829" i="3" s="1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BC829" i="3"/>
  <c r="BE829" i="3"/>
  <c r="BG829" i="3"/>
  <c r="BI829" i="3"/>
  <c r="P829" i="3"/>
  <c r="BA829" i="3"/>
  <c r="AY829" i="3"/>
  <c r="AW829" i="3"/>
  <c r="AU829" i="3"/>
  <c r="AS829" i="3"/>
  <c r="AQ829" i="3"/>
  <c r="AO829" i="3"/>
  <c r="AM829" i="3"/>
  <c r="AK829" i="3"/>
  <c r="AI829" i="3"/>
  <c r="AG829" i="3"/>
  <c r="AE829" i="3"/>
  <c r="AC829" i="3"/>
  <c r="AA829" i="3"/>
  <c r="Y829" i="3"/>
  <c r="W829" i="3"/>
  <c r="U829" i="3"/>
  <c r="S829" i="3"/>
  <c r="BM829" i="3" s="1"/>
  <c r="M827" i="3"/>
  <c r="O827" i="3"/>
  <c r="Q827" i="3"/>
  <c r="S827" i="3"/>
  <c r="U827" i="3"/>
  <c r="W827" i="3"/>
  <c r="Y827" i="3"/>
  <c r="AA827" i="3"/>
  <c r="AC827" i="3"/>
  <c r="AE827" i="3"/>
  <c r="AG827" i="3"/>
  <c r="AI827" i="3"/>
  <c r="AK827" i="3"/>
  <c r="AM827" i="3"/>
  <c r="AO827" i="3"/>
  <c r="AQ827" i="3"/>
  <c r="AS827" i="3"/>
  <c r="AU827" i="3"/>
  <c r="AW827" i="3"/>
  <c r="AY827" i="3"/>
  <c r="BA827" i="3"/>
  <c r="BC827" i="3"/>
  <c r="BE827" i="3"/>
  <c r="BG827" i="3"/>
  <c r="BI827" i="3"/>
  <c r="M829" i="3"/>
  <c r="O829" i="3"/>
  <c r="BL829" i="3" s="1"/>
  <c r="Q829" i="3"/>
  <c r="M828" i="3"/>
  <c r="O828" i="3"/>
  <c r="Q828" i="3"/>
  <c r="BJ828" i="3" s="1"/>
  <c r="S828" i="3"/>
  <c r="U828" i="3"/>
  <c r="W828" i="3"/>
  <c r="Y828" i="3"/>
  <c r="AA828" i="3"/>
  <c r="AC828" i="3"/>
  <c r="AE828" i="3"/>
  <c r="AG828" i="3"/>
  <c r="AI828" i="3"/>
  <c r="AK828" i="3"/>
  <c r="AM828" i="3"/>
  <c r="AO828" i="3"/>
  <c r="AQ828" i="3"/>
  <c r="AS828" i="3"/>
  <c r="AU828" i="3"/>
  <c r="AW828" i="3"/>
  <c r="AY828" i="3"/>
  <c r="BA828" i="3"/>
  <c r="BC828" i="3"/>
  <c r="BE828" i="3"/>
  <c r="BG828" i="3"/>
  <c r="BI828" i="3"/>
  <c r="M826" i="3"/>
  <c r="O826" i="3"/>
  <c r="Q826" i="3"/>
  <c r="BJ826" i="3" s="1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BH828" i="3"/>
  <c r="BF828" i="3"/>
  <c r="BD828" i="3"/>
  <c r="BB828" i="3"/>
  <c r="AZ828" i="3"/>
  <c r="AX828" i="3"/>
  <c r="AV828" i="3"/>
  <c r="AT828" i="3"/>
  <c r="AR828" i="3"/>
  <c r="AP828" i="3"/>
  <c r="AN828" i="3"/>
  <c r="AL828" i="3"/>
  <c r="AJ828" i="3"/>
  <c r="AH828" i="3"/>
  <c r="AF828" i="3"/>
  <c r="AD828" i="3"/>
  <c r="AB828" i="3"/>
  <c r="Z828" i="3"/>
  <c r="X828" i="3"/>
  <c r="V828" i="3"/>
  <c r="T828" i="3"/>
  <c r="R828" i="3"/>
  <c r="P828" i="3"/>
  <c r="BH827" i="3"/>
  <c r="BF827" i="3"/>
  <c r="BD827" i="3"/>
  <c r="BB827" i="3"/>
  <c r="AZ827" i="3"/>
  <c r="AX827" i="3"/>
  <c r="AV827" i="3"/>
  <c r="AT827" i="3"/>
  <c r="AR827" i="3"/>
  <c r="AP827" i="3"/>
  <c r="AN827" i="3"/>
  <c r="AL827" i="3"/>
  <c r="AJ827" i="3"/>
  <c r="AH827" i="3"/>
  <c r="AF827" i="3"/>
  <c r="AD827" i="3"/>
  <c r="AB827" i="3"/>
  <c r="Z827" i="3"/>
  <c r="X827" i="3"/>
  <c r="V827" i="3"/>
  <c r="T827" i="3"/>
  <c r="BJ827" i="3" s="1"/>
  <c r="R827" i="3"/>
  <c r="P827" i="3"/>
  <c r="BH826" i="3"/>
  <c r="BF826" i="3"/>
  <c r="BD826" i="3"/>
  <c r="BB826" i="3"/>
  <c r="AZ826" i="3"/>
  <c r="AX826" i="3"/>
  <c r="AV826" i="3"/>
  <c r="AT826" i="3"/>
  <c r="AR826" i="3"/>
  <c r="AP826" i="3"/>
  <c r="AN826" i="3"/>
  <c r="AL826" i="3"/>
  <c r="AJ826" i="3"/>
  <c r="AH826" i="3"/>
  <c r="AF826" i="3"/>
  <c r="AD826" i="3"/>
  <c r="AB826" i="3"/>
  <c r="Z826" i="3"/>
  <c r="X826" i="3"/>
  <c r="V826" i="3"/>
  <c r="T826" i="3"/>
  <c r="R826" i="3"/>
  <c r="P826" i="3"/>
  <c r="E627" i="3"/>
  <c r="F627" i="3"/>
  <c r="G627" i="3"/>
  <c r="H627" i="3"/>
  <c r="I627" i="3"/>
  <c r="L627" i="3" s="1"/>
  <c r="J627" i="3"/>
  <c r="K627" i="3"/>
  <c r="O627" i="3" s="1"/>
  <c r="S627" i="3"/>
  <c r="AA627" i="3"/>
  <c r="AI627" i="3"/>
  <c r="AQ627" i="3"/>
  <c r="AY627" i="3"/>
  <c r="BG627" i="3"/>
  <c r="E628" i="3"/>
  <c r="F628" i="3"/>
  <c r="G628" i="3"/>
  <c r="H628" i="3"/>
  <c r="I628" i="3"/>
  <c r="L628" i="3" s="1"/>
  <c r="J628" i="3"/>
  <c r="K628" i="3"/>
  <c r="E629" i="3"/>
  <c r="F629" i="3"/>
  <c r="G629" i="3"/>
  <c r="H629" i="3"/>
  <c r="I629" i="3"/>
  <c r="L629" i="3" s="1"/>
  <c r="J629" i="3"/>
  <c r="K629" i="3"/>
  <c r="S629" i="3"/>
  <c r="AA629" i="3"/>
  <c r="AI629" i="3"/>
  <c r="AQ629" i="3"/>
  <c r="AY629" i="3"/>
  <c r="BG629" i="3"/>
  <c r="E630" i="3"/>
  <c r="F630" i="3"/>
  <c r="G630" i="3"/>
  <c r="H630" i="3"/>
  <c r="I630" i="3"/>
  <c r="L630" i="3" s="1"/>
  <c r="J630" i="3"/>
  <c r="K630" i="3"/>
  <c r="T630" i="3"/>
  <c r="AB630" i="3"/>
  <c r="AJ630" i="3"/>
  <c r="AR630" i="3"/>
  <c r="AZ630" i="3"/>
  <c r="BH630" i="3"/>
  <c r="E631" i="3"/>
  <c r="F631" i="3"/>
  <c r="K631" i="3" s="1"/>
  <c r="G631" i="3"/>
  <c r="H631" i="3"/>
  <c r="I631" i="3"/>
  <c r="J631" i="3"/>
  <c r="L631" i="3"/>
  <c r="AR631" i="3"/>
  <c r="E632" i="3"/>
  <c r="F632" i="3"/>
  <c r="K632" i="3" s="1"/>
  <c r="G632" i="3"/>
  <c r="H632" i="3"/>
  <c r="I632" i="3"/>
  <c r="J632" i="3"/>
  <c r="L632" i="3"/>
  <c r="T632" i="3"/>
  <c r="AB632" i="3"/>
  <c r="AJ632" i="3"/>
  <c r="AR632" i="3"/>
  <c r="AZ632" i="3"/>
  <c r="BH632" i="3"/>
  <c r="E633" i="3"/>
  <c r="F633" i="3"/>
  <c r="K633" i="3" s="1"/>
  <c r="G633" i="3"/>
  <c r="H633" i="3"/>
  <c r="I633" i="3"/>
  <c r="J633" i="3"/>
  <c r="L633" i="3"/>
  <c r="AB633" i="3"/>
  <c r="AR633" i="3"/>
  <c r="BH633" i="3"/>
  <c r="E634" i="3"/>
  <c r="F634" i="3"/>
  <c r="K634" i="3" s="1"/>
  <c r="G634" i="3"/>
  <c r="H634" i="3"/>
  <c r="I634" i="3"/>
  <c r="J634" i="3"/>
  <c r="L634" i="3"/>
  <c r="T634" i="3"/>
  <c r="AB634" i="3"/>
  <c r="AJ634" i="3"/>
  <c r="AR634" i="3"/>
  <c r="AV634" i="3"/>
  <c r="AZ634" i="3"/>
  <c r="BD634" i="3"/>
  <c r="BH634" i="3"/>
  <c r="E635" i="3"/>
  <c r="F635" i="3"/>
  <c r="K635" i="3" s="1"/>
  <c r="G635" i="3"/>
  <c r="H635" i="3"/>
  <c r="I635" i="3"/>
  <c r="J635" i="3"/>
  <c r="L635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E636" i="3"/>
  <c r="F636" i="3"/>
  <c r="K636" i="3" s="1"/>
  <c r="G636" i="3"/>
  <c r="H636" i="3"/>
  <c r="I636" i="3"/>
  <c r="J636" i="3"/>
  <c r="L636" i="3"/>
  <c r="P636" i="3"/>
  <c r="T636" i="3"/>
  <c r="X636" i="3"/>
  <c r="AB636" i="3"/>
  <c r="AF636" i="3"/>
  <c r="AJ636" i="3"/>
  <c r="AN636" i="3"/>
  <c r="AR636" i="3"/>
  <c r="AV636" i="3"/>
  <c r="AZ636" i="3"/>
  <c r="BD636" i="3"/>
  <c r="BH636" i="3"/>
  <c r="E637" i="3"/>
  <c r="F637" i="3"/>
  <c r="K637" i="3" s="1"/>
  <c r="G637" i="3"/>
  <c r="H637" i="3"/>
  <c r="I637" i="3"/>
  <c r="J637" i="3"/>
  <c r="L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E638" i="3"/>
  <c r="F638" i="3"/>
  <c r="K638" i="3" s="1"/>
  <c r="G638" i="3"/>
  <c r="H638" i="3"/>
  <c r="I638" i="3"/>
  <c r="J638" i="3"/>
  <c r="E639" i="3"/>
  <c r="F639" i="3"/>
  <c r="K639" i="3" s="1"/>
  <c r="G639" i="3"/>
  <c r="H639" i="3"/>
  <c r="I639" i="3"/>
  <c r="J639" i="3"/>
  <c r="E640" i="3"/>
  <c r="F640" i="3"/>
  <c r="K640" i="3" s="1"/>
  <c r="G640" i="3"/>
  <c r="H640" i="3"/>
  <c r="I640" i="3"/>
  <c r="J640" i="3"/>
  <c r="E641" i="3"/>
  <c r="F641" i="3"/>
  <c r="K641" i="3" s="1"/>
  <c r="G641" i="3"/>
  <c r="H641" i="3"/>
  <c r="I641" i="3"/>
  <c r="J641" i="3"/>
  <c r="E642" i="3"/>
  <c r="F642" i="3"/>
  <c r="K642" i="3" s="1"/>
  <c r="G642" i="3"/>
  <c r="H642" i="3"/>
  <c r="I642" i="3"/>
  <c r="J642" i="3"/>
  <c r="E643" i="3"/>
  <c r="F643" i="3"/>
  <c r="K643" i="3" s="1"/>
  <c r="G643" i="3"/>
  <c r="H643" i="3"/>
  <c r="I643" i="3"/>
  <c r="J643" i="3"/>
  <c r="E644" i="3"/>
  <c r="F644" i="3"/>
  <c r="K644" i="3" s="1"/>
  <c r="G644" i="3"/>
  <c r="H644" i="3"/>
  <c r="I644" i="3"/>
  <c r="J644" i="3"/>
  <c r="E645" i="3"/>
  <c r="F645" i="3"/>
  <c r="K645" i="3" s="1"/>
  <c r="G645" i="3"/>
  <c r="H645" i="3"/>
  <c r="I645" i="3"/>
  <c r="J645" i="3"/>
  <c r="E646" i="3"/>
  <c r="F646" i="3"/>
  <c r="K646" i="3" s="1"/>
  <c r="G646" i="3"/>
  <c r="H646" i="3"/>
  <c r="I646" i="3"/>
  <c r="J646" i="3"/>
  <c r="E647" i="3"/>
  <c r="F647" i="3"/>
  <c r="G647" i="3"/>
  <c r="H647" i="3"/>
  <c r="I647" i="3"/>
  <c r="L647" i="3" s="1"/>
  <c r="J647" i="3"/>
  <c r="K647" i="3"/>
  <c r="S647" i="3"/>
  <c r="AA647" i="3"/>
  <c r="AI647" i="3"/>
  <c r="AQ647" i="3"/>
  <c r="AY647" i="3"/>
  <c r="BG647" i="3"/>
  <c r="E648" i="3"/>
  <c r="F648" i="3"/>
  <c r="G648" i="3"/>
  <c r="H648" i="3"/>
  <c r="I648" i="3"/>
  <c r="L648" i="3" s="1"/>
  <c r="J648" i="3"/>
  <c r="K648" i="3"/>
  <c r="AA648" i="3"/>
  <c r="AQ648" i="3"/>
  <c r="BG648" i="3"/>
  <c r="E649" i="3"/>
  <c r="F649" i="3"/>
  <c r="G649" i="3"/>
  <c r="H649" i="3"/>
  <c r="I649" i="3"/>
  <c r="L649" i="3" s="1"/>
  <c r="J649" i="3"/>
  <c r="K649" i="3"/>
  <c r="S649" i="3"/>
  <c r="AA649" i="3"/>
  <c r="AI649" i="3"/>
  <c r="AQ649" i="3"/>
  <c r="AY649" i="3"/>
  <c r="BG649" i="3"/>
  <c r="E650" i="3"/>
  <c r="F650" i="3"/>
  <c r="G650" i="3"/>
  <c r="H650" i="3"/>
  <c r="I650" i="3"/>
  <c r="L650" i="3" s="1"/>
  <c r="J650" i="3"/>
  <c r="K650" i="3"/>
  <c r="AQ650" i="3"/>
  <c r="E651" i="3"/>
  <c r="F651" i="3"/>
  <c r="G651" i="3"/>
  <c r="H651" i="3"/>
  <c r="I651" i="3"/>
  <c r="L651" i="3" s="1"/>
  <c r="J651" i="3"/>
  <c r="K651" i="3"/>
  <c r="S651" i="3"/>
  <c r="AA651" i="3"/>
  <c r="AI651" i="3"/>
  <c r="AQ651" i="3"/>
  <c r="AY651" i="3"/>
  <c r="BG651" i="3"/>
  <c r="E652" i="3"/>
  <c r="F652" i="3"/>
  <c r="G652" i="3"/>
  <c r="H652" i="3"/>
  <c r="I652" i="3"/>
  <c r="L652" i="3" s="1"/>
  <c r="J652" i="3"/>
  <c r="K652" i="3"/>
  <c r="AA652" i="3"/>
  <c r="AQ652" i="3"/>
  <c r="BG652" i="3"/>
  <c r="E653" i="3"/>
  <c r="F653" i="3"/>
  <c r="G653" i="3"/>
  <c r="H653" i="3"/>
  <c r="I653" i="3"/>
  <c r="L653" i="3" s="1"/>
  <c r="J653" i="3"/>
  <c r="K653" i="3"/>
  <c r="S653" i="3"/>
  <c r="AA653" i="3"/>
  <c r="AI653" i="3"/>
  <c r="AQ653" i="3"/>
  <c r="AY653" i="3"/>
  <c r="BG653" i="3"/>
  <c r="E654" i="3"/>
  <c r="F654" i="3"/>
  <c r="G654" i="3"/>
  <c r="H654" i="3"/>
  <c r="I654" i="3"/>
  <c r="L654" i="3" s="1"/>
  <c r="J654" i="3"/>
  <c r="K654" i="3"/>
  <c r="AQ654" i="3"/>
  <c r="E655" i="3"/>
  <c r="F655" i="3"/>
  <c r="G655" i="3"/>
  <c r="H655" i="3"/>
  <c r="I655" i="3"/>
  <c r="L655" i="3" s="1"/>
  <c r="J655" i="3"/>
  <c r="K655" i="3"/>
  <c r="S655" i="3"/>
  <c r="BM655" i="3" s="1"/>
  <c r="AA655" i="3"/>
  <c r="AI655" i="3"/>
  <c r="AQ655" i="3"/>
  <c r="AY655" i="3"/>
  <c r="BD655" i="3"/>
  <c r="BH655" i="3"/>
  <c r="E656" i="3"/>
  <c r="F656" i="3"/>
  <c r="K656" i="3" s="1"/>
  <c r="G656" i="3"/>
  <c r="H656" i="3"/>
  <c r="I656" i="3"/>
  <c r="J656" i="3"/>
  <c r="L656" i="3"/>
  <c r="AB656" i="3"/>
  <c r="AR656" i="3"/>
  <c r="BH656" i="3"/>
  <c r="E657" i="3"/>
  <c r="F657" i="3"/>
  <c r="K657" i="3" s="1"/>
  <c r="G657" i="3"/>
  <c r="H657" i="3"/>
  <c r="I657" i="3"/>
  <c r="J657" i="3"/>
  <c r="L657" i="3"/>
  <c r="T657" i="3"/>
  <c r="AB657" i="3"/>
  <c r="AJ657" i="3"/>
  <c r="AR657" i="3"/>
  <c r="AZ657" i="3"/>
  <c r="BH657" i="3"/>
  <c r="E658" i="3"/>
  <c r="F658" i="3"/>
  <c r="K658" i="3" s="1"/>
  <c r="G658" i="3"/>
  <c r="H658" i="3"/>
  <c r="I658" i="3"/>
  <c r="J658" i="3"/>
  <c r="L658" i="3"/>
  <c r="AB658" i="3"/>
  <c r="AR658" i="3"/>
  <c r="BH658" i="3"/>
  <c r="E659" i="3"/>
  <c r="F659" i="3"/>
  <c r="K659" i="3" s="1"/>
  <c r="G659" i="3"/>
  <c r="H659" i="3"/>
  <c r="I659" i="3"/>
  <c r="J659" i="3"/>
  <c r="L659" i="3"/>
  <c r="T659" i="3"/>
  <c r="AB659" i="3"/>
  <c r="AJ659" i="3"/>
  <c r="AR659" i="3"/>
  <c r="AZ659" i="3"/>
  <c r="BH659" i="3"/>
  <c r="E660" i="3"/>
  <c r="F660" i="3"/>
  <c r="K660" i="3" s="1"/>
  <c r="G660" i="3"/>
  <c r="H660" i="3"/>
  <c r="I660" i="3"/>
  <c r="J660" i="3"/>
  <c r="L660" i="3"/>
  <c r="AB660" i="3"/>
  <c r="AR660" i="3"/>
  <c r="BH660" i="3"/>
  <c r="E661" i="3"/>
  <c r="F661" i="3"/>
  <c r="K661" i="3" s="1"/>
  <c r="G661" i="3"/>
  <c r="H661" i="3"/>
  <c r="I661" i="3"/>
  <c r="J661" i="3"/>
  <c r="L661" i="3"/>
  <c r="T661" i="3"/>
  <c r="AB661" i="3"/>
  <c r="AJ661" i="3"/>
  <c r="AR661" i="3"/>
  <c r="AZ661" i="3"/>
  <c r="BH661" i="3"/>
  <c r="E662" i="3"/>
  <c r="F662" i="3"/>
  <c r="K662" i="3" s="1"/>
  <c r="G662" i="3"/>
  <c r="H662" i="3"/>
  <c r="I662" i="3"/>
  <c r="J662" i="3"/>
  <c r="L662" i="3"/>
  <c r="AB662" i="3"/>
  <c r="AR662" i="3"/>
  <c r="BH662" i="3"/>
  <c r="E663" i="3"/>
  <c r="F663" i="3"/>
  <c r="K663" i="3" s="1"/>
  <c r="G663" i="3"/>
  <c r="H663" i="3"/>
  <c r="I663" i="3"/>
  <c r="J663" i="3"/>
  <c r="L663" i="3"/>
  <c r="T663" i="3"/>
  <c r="AB663" i="3"/>
  <c r="AJ663" i="3"/>
  <c r="AR663" i="3"/>
  <c r="AZ663" i="3"/>
  <c r="BH663" i="3"/>
  <c r="E664" i="3"/>
  <c r="F664" i="3"/>
  <c r="K664" i="3" s="1"/>
  <c r="G664" i="3"/>
  <c r="H664" i="3"/>
  <c r="I664" i="3"/>
  <c r="J664" i="3"/>
  <c r="L664" i="3"/>
  <c r="AB664" i="3"/>
  <c r="AR664" i="3"/>
  <c r="BH664" i="3"/>
  <c r="E665" i="3"/>
  <c r="F665" i="3"/>
  <c r="K665" i="3" s="1"/>
  <c r="G665" i="3"/>
  <c r="H665" i="3"/>
  <c r="I665" i="3"/>
  <c r="J665" i="3"/>
  <c r="L665" i="3"/>
  <c r="T665" i="3"/>
  <c r="AB665" i="3"/>
  <c r="AJ665" i="3"/>
  <c r="AR665" i="3"/>
  <c r="AZ665" i="3"/>
  <c r="BH665" i="3"/>
  <c r="E666" i="3"/>
  <c r="F666" i="3"/>
  <c r="K666" i="3" s="1"/>
  <c r="G666" i="3"/>
  <c r="H666" i="3"/>
  <c r="I666" i="3"/>
  <c r="J666" i="3"/>
  <c r="L666" i="3"/>
  <c r="AB666" i="3"/>
  <c r="AR666" i="3"/>
  <c r="BH666" i="3"/>
  <c r="E667" i="3"/>
  <c r="F667" i="3"/>
  <c r="K667" i="3" s="1"/>
  <c r="G667" i="3"/>
  <c r="H667" i="3"/>
  <c r="I667" i="3"/>
  <c r="J667" i="3"/>
  <c r="L667" i="3"/>
  <c r="T667" i="3"/>
  <c r="AB667" i="3"/>
  <c r="AJ667" i="3"/>
  <c r="AR667" i="3"/>
  <c r="AZ667" i="3"/>
  <c r="BH667" i="3"/>
  <c r="E668" i="3"/>
  <c r="F668" i="3"/>
  <c r="K668" i="3" s="1"/>
  <c r="G668" i="3"/>
  <c r="H668" i="3"/>
  <c r="I668" i="3"/>
  <c r="J668" i="3"/>
  <c r="L668" i="3"/>
  <c r="AB668" i="3"/>
  <c r="AR668" i="3"/>
  <c r="BH668" i="3"/>
  <c r="E669" i="3"/>
  <c r="F669" i="3"/>
  <c r="K669" i="3" s="1"/>
  <c r="G669" i="3"/>
  <c r="H669" i="3"/>
  <c r="I669" i="3"/>
  <c r="J669" i="3"/>
  <c r="L669" i="3"/>
  <c r="T669" i="3"/>
  <c r="AB669" i="3"/>
  <c r="AJ669" i="3"/>
  <c r="AR669" i="3"/>
  <c r="AZ669" i="3"/>
  <c r="BH669" i="3"/>
  <c r="E670" i="3"/>
  <c r="F670" i="3"/>
  <c r="K670" i="3" s="1"/>
  <c r="G670" i="3"/>
  <c r="H670" i="3"/>
  <c r="I670" i="3"/>
  <c r="J670" i="3"/>
  <c r="L670" i="3"/>
  <c r="AB670" i="3"/>
  <c r="AR670" i="3"/>
  <c r="BH670" i="3"/>
  <c r="E671" i="3"/>
  <c r="F671" i="3"/>
  <c r="K671" i="3" s="1"/>
  <c r="G671" i="3"/>
  <c r="H671" i="3"/>
  <c r="I671" i="3"/>
  <c r="J671" i="3"/>
  <c r="L671" i="3"/>
  <c r="T671" i="3"/>
  <c r="AB671" i="3"/>
  <c r="AJ671" i="3"/>
  <c r="AR671" i="3"/>
  <c r="AZ671" i="3"/>
  <c r="BH671" i="3"/>
  <c r="E672" i="3"/>
  <c r="F672" i="3"/>
  <c r="K672" i="3" s="1"/>
  <c r="G672" i="3"/>
  <c r="H672" i="3"/>
  <c r="I672" i="3"/>
  <c r="J672" i="3"/>
  <c r="L672" i="3"/>
  <c r="AB672" i="3"/>
  <c r="AR672" i="3"/>
  <c r="BH672" i="3"/>
  <c r="E673" i="3"/>
  <c r="F673" i="3"/>
  <c r="K673" i="3" s="1"/>
  <c r="G673" i="3"/>
  <c r="H673" i="3"/>
  <c r="I673" i="3"/>
  <c r="J673" i="3"/>
  <c r="L673" i="3"/>
  <c r="T673" i="3"/>
  <c r="AB673" i="3"/>
  <c r="AJ673" i="3"/>
  <c r="AR673" i="3"/>
  <c r="AX673" i="3"/>
  <c r="BB673" i="3"/>
  <c r="BF673" i="3"/>
  <c r="E674" i="3"/>
  <c r="F674" i="3"/>
  <c r="K674" i="3" s="1"/>
  <c r="G674" i="3"/>
  <c r="H674" i="3"/>
  <c r="I674" i="3"/>
  <c r="J674" i="3"/>
  <c r="E675" i="3"/>
  <c r="F675" i="3"/>
  <c r="K675" i="3" s="1"/>
  <c r="G675" i="3"/>
  <c r="H675" i="3"/>
  <c r="I675" i="3"/>
  <c r="J675" i="3"/>
  <c r="E676" i="3"/>
  <c r="F676" i="3"/>
  <c r="K676" i="3" s="1"/>
  <c r="G676" i="3"/>
  <c r="H676" i="3"/>
  <c r="I676" i="3"/>
  <c r="J676" i="3"/>
  <c r="E677" i="3"/>
  <c r="F677" i="3"/>
  <c r="K677" i="3" s="1"/>
  <c r="G677" i="3"/>
  <c r="H677" i="3"/>
  <c r="I677" i="3"/>
  <c r="J677" i="3"/>
  <c r="E678" i="3"/>
  <c r="F678" i="3"/>
  <c r="K678" i="3" s="1"/>
  <c r="G678" i="3"/>
  <c r="H678" i="3"/>
  <c r="I678" i="3"/>
  <c r="J678" i="3"/>
  <c r="E679" i="3"/>
  <c r="F679" i="3"/>
  <c r="K679" i="3" s="1"/>
  <c r="G679" i="3"/>
  <c r="H679" i="3"/>
  <c r="I679" i="3"/>
  <c r="J679" i="3"/>
  <c r="E680" i="3"/>
  <c r="F680" i="3"/>
  <c r="K680" i="3" s="1"/>
  <c r="G680" i="3"/>
  <c r="H680" i="3"/>
  <c r="I680" i="3"/>
  <c r="J680" i="3"/>
  <c r="E681" i="3"/>
  <c r="F681" i="3"/>
  <c r="K681" i="3" s="1"/>
  <c r="G681" i="3"/>
  <c r="H681" i="3"/>
  <c r="I681" i="3"/>
  <c r="J681" i="3"/>
  <c r="E682" i="3"/>
  <c r="F682" i="3"/>
  <c r="K682" i="3" s="1"/>
  <c r="G682" i="3"/>
  <c r="H682" i="3"/>
  <c r="I682" i="3"/>
  <c r="J682" i="3"/>
  <c r="E683" i="3"/>
  <c r="F683" i="3"/>
  <c r="K683" i="3" s="1"/>
  <c r="G683" i="3"/>
  <c r="H683" i="3"/>
  <c r="I683" i="3"/>
  <c r="J683" i="3"/>
  <c r="E684" i="3"/>
  <c r="F684" i="3"/>
  <c r="K684" i="3" s="1"/>
  <c r="G684" i="3"/>
  <c r="H684" i="3"/>
  <c r="I684" i="3"/>
  <c r="J684" i="3"/>
  <c r="E685" i="3"/>
  <c r="F685" i="3"/>
  <c r="K685" i="3" s="1"/>
  <c r="G685" i="3"/>
  <c r="H685" i="3"/>
  <c r="I685" i="3"/>
  <c r="J685" i="3"/>
  <c r="E686" i="3"/>
  <c r="F686" i="3"/>
  <c r="K686" i="3" s="1"/>
  <c r="G686" i="3"/>
  <c r="H686" i="3"/>
  <c r="I686" i="3"/>
  <c r="J686" i="3"/>
  <c r="E687" i="3"/>
  <c r="F687" i="3"/>
  <c r="K687" i="3" s="1"/>
  <c r="G687" i="3"/>
  <c r="H687" i="3"/>
  <c r="I687" i="3"/>
  <c r="J687" i="3"/>
  <c r="E688" i="3"/>
  <c r="F688" i="3"/>
  <c r="K688" i="3" s="1"/>
  <c r="G688" i="3"/>
  <c r="H688" i="3"/>
  <c r="I688" i="3"/>
  <c r="J688" i="3"/>
  <c r="E689" i="3"/>
  <c r="F689" i="3"/>
  <c r="K689" i="3" s="1"/>
  <c r="G689" i="3"/>
  <c r="H689" i="3"/>
  <c r="I689" i="3"/>
  <c r="J689" i="3"/>
  <c r="E690" i="3"/>
  <c r="F690" i="3"/>
  <c r="K690" i="3" s="1"/>
  <c r="G690" i="3"/>
  <c r="H690" i="3"/>
  <c r="I690" i="3"/>
  <c r="J690" i="3"/>
  <c r="E691" i="3"/>
  <c r="F691" i="3"/>
  <c r="K691" i="3" s="1"/>
  <c r="G691" i="3"/>
  <c r="H691" i="3"/>
  <c r="I691" i="3"/>
  <c r="J691" i="3"/>
  <c r="E692" i="3"/>
  <c r="F692" i="3"/>
  <c r="K692" i="3" s="1"/>
  <c r="G692" i="3"/>
  <c r="H692" i="3"/>
  <c r="I692" i="3"/>
  <c r="J692" i="3"/>
  <c r="E693" i="3"/>
  <c r="F693" i="3"/>
  <c r="K693" i="3" s="1"/>
  <c r="G693" i="3"/>
  <c r="H693" i="3"/>
  <c r="I693" i="3"/>
  <c r="J693" i="3"/>
  <c r="E694" i="3"/>
  <c r="F694" i="3"/>
  <c r="K694" i="3" s="1"/>
  <c r="G694" i="3"/>
  <c r="H694" i="3"/>
  <c r="I694" i="3"/>
  <c r="J694" i="3"/>
  <c r="E695" i="3"/>
  <c r="F695" i="3"/>
  <c r="K695" i="3" s="1"/>
  <c r="G695" i="3"/>
  <c r="H695" i="3"/>
  <c r="I695" i="3"/>
  <c r="J695" i="3"/>
  <c r="E696" i="3"/>
  <c r="F696" i="3"/>
  <c r="K696" i="3" s="1"/>
  <c r="G696" i="3"/>
  <c r="H696" i="3"/>
  <c r="I696" i="3"/>
  <c r="J696" i="3"/>
  <c r="E697" i="3"/>
  <c r="F697" i="3"/>
  <c r="K697" i="3" s="1"/>
  <c r="G697" i="3"/>
  <c r="H697" i="3"/>
  <c r="I697" i="3"/>
  <c r="J697" i="3"/>
  <c r="E698" i="3"/>
  <c r="F698" i="3"/>
  <c r="K698" i="3" s="1"/>
  <c r="G698" i="3"/>
  <c r="H698" i="3"/>
  <c r="I698" i="3"/>
  <c r="J698" i="3"/>
  <c r="E699" i="3"/>
  <c r="F699" i="3"/>
  <c r="K699" i="3" s="1"/>
  <c r="G699" i="3"/>
  <c r="H699" i="3"/>
  <c r="I699" i="3"/>
  <c r="J699" i="3"/>
  <c r="E700" i="3"/>
  <c r="F700" i="3"/>
  <c r="K700" i="3" s="1"/>
  <c r="G700" i="3"/>
  <c r="H700" i="3"/>
  <c r="I700" i="3"/>
  <c r="J700" i="3"/>
  <c r="E701" i="3"/>
  <c r="F701" i="3"/>
  <c r="K701" i="3" s="1"/>
  <c r="G701" i="3"/>
  <c r="H701" i="3"/>
  <c r="I701" i="3"/>
  <c r="J701" i="3"/>
  <c r="E702" i="3"/>
  <c r="F702" i="3"/>
  <c r="K702" i="3" s="1"/>
  <c r="G702" i="3"/>
  <c r="H702" i="3"/>
  <c r="I702" i="3"/>
  <c r="J702" i="3"/>
  <c r="E703" i="3"/>
  <c r="F703" i="3"/>
  <c r="K703" i="3" s="1"/>
  <c r="G703" i="3"/>
  <c r="H703" i="3"/>
  <c r="I703" i="3"/>
  <c r="J703" i="3"/>
  <c r="E704" i="3"/>
  <c r="F704" i="3"/>
  <c r="K704" i="3" s="1"/>
  <c r="G704" i="3"/>
  <c r="H704" i="3"/>
  <c r="I704" i="3"/>
  <c r="J704" i="3"/>
  <c r="E705" i="3"/>
  <c r="F705" i="3"/>
  <c r="K705" i="3" s="1"/>
  <c r="G705" i="3"/>
  <c r="H705" i="3"/>
  <c r="I705" i="3"/>
  <c r="J705" i="3"/>
  <c r="E706" i="3"/>
  <c r="F706" i="3"/>
  <c r="K706" i="3" s="1"/>
  <c r="G706" i="3"/>
  <c r="H706" i="3"/>
  <c r="I706" i="3"/>
  <c r="J706" i="3"/>
  <c r="E707" i="3"/>
  <c r="F707" i="3"/>
  <c r="K707" i="3" s="1"/>
  <c r="G707" i="3"/>
  <c r="H707" i="3"/>
  <c r="I707" i="3"/>
  <c r="J707" i="3"/>
  <c r="E708" i="3"/>
  <c r="F708" i="3"/>
  <c r="K708" i="3" s="1"/>
  <c r="G708" i="3"/>
  <c r="H708" i="3"/>
  <c r="I708" i="3"/>
  <c r="J708" i="3"/>
  <c r="E709" i="3"/>
  <c r="F709" i="3"/>
  <c r="K709" i="3" s="1"/>
  <c r="G709" i="3"/>
  <c r="H709" i="3"/>
  <c r="I709" i="3"/>
  <c r="J709" i="3"/>
  <c r="E710" i="3"/>
  <c r="F710" i="3"/>
  <c r="K710" i="3" s="1"/>
  <c r="G710" i="3"/>
  <c r="H710" i="3"/>
  <c r="I710" i="3"/>
  <c r="J710" i="3"/>
  <c r="E711" i="3"/>
  <c r="F711" i="3"/>
  <c r="K711" i="3" s="1"/>
  <c r="G711" i="3"/>
  <c r="H711" i="3"/>
  <c r="L711" i="3" s="1"/>
  <c r="I711" i="3"/>
  <c r="J711" i="3"/>
  <c r="E712" i="3"/>
  <c r="F712" i="3"/>
  <c r="K712" i="3" s="1"/>
  <c r="G712" i="3"/>
  <c r="H712" i="3"/>
  <c r="L712" i="3" s="1"/>
  <c r="I712" i="3"/>
  <c r="J712" i="3"/>
  <c r="E713" i="3"/>
  <c r="F713" i="3"/>
  <c r="K713" i="3" s="1"/>
  <c r="G713" i="3"/>
  <c r="H713" i="3"/>
  <c r="L713" i="3" s="1"/>
  <c r="I713" i="3"/>
  <c r="J713" i="3"/>
  <c r="E714" i="3"/>
  <c r="F714" i="3"/>
  <c r="K714" i="3" s="1"/>
  <c r="G714" i="3"/>
  <c r="H714" i="3"/>
  <c r="L714" i="3" s="1"/>
  <c r="I714" i="3"/>
  <c r="J714" i="3"/>
  <c r="E715" i="3"/>
  <c r="F715" i="3"/>
  <c r="K715" i="3" s="1"/>
  <c r="G715" i="3"/>
  <c r="H715" i="3"/>
  <c r="L715" i="3" s="1"/>
  <c r="I715" i="3"/>
  <c r="J715" i="3"/>
  <c r="E716" i="3"/>
  <c r="F716" i="3"/>
  <c r="K716" i="3" s="1"/>
  <c r="G716" i="3"/>
  <c r="H716" i="3"/>
  <c r="L716" i="3" s="1"/>
  <c r="I716" i="3"/>
  <c r="J716" i="3"/>
  <c r="E717" i="3"/>
  <c r="F717" i="3"/>
  <c r="K717" i="3" s="1"/>
  <c r="G717" i="3"/>
  <c r="H717" i="3"/>
  <c r="L717" i="3" s="1"/>
  <c r="I717" i="3"/>
  <c r="J717" i="3"/>
  <c r="E718" i="3"/>
  <c r="F718" i="3"/>
  <c r="K718" i="3" s="1"/>
  <c r="G718" i="3"/>
  <c r="H718" i="3"/>
  <c r="L718" i="3" s="1"/>
  <c r="I718" i="3"/>
  <c r="J718" i="3"/>
  <c r="E719" i="3"/>
  <c r="F719" i="3"/>
  <c r="K719" i="3" s="1"/>
  <c r="G719" i="3"/>
  <c r="H719" i="3"/>
  <c r="L719" i="3" s="1"/>
  <c r="I719" i="3"/>
  <c r="J719" i="3"/>
  <c r="E720" i="3"/>
  <c r="F720" i="3"/>
  <c r="K720" i="3" s="1"/>
  <c r="G720" i="3"/>
  <c r="H720" i="3"/>
  <c r="L720" i="3" s="1"/>
  <c r="I720" i="3"/>
  <c r="J720" i="3"/>
  <c r="E721" i="3"/>
  <c r="F721" i="3"/>
  <c r="K721" i="3" s="1"/>
  <c r="G721" i="3"/>
  <c r="H721" i="3"/>
  <c r="L721" i="3" s="1"/>
  <c r="I721" i="3"/>
  <c r="J721" i="3"/>
  <c r="E722" i="3"/>
  <c r="F722" i="3"/>
  <c r="K722" i="3" s="1"/>
  <c r="G722" i="3"/>
  <c r="H722" i="3"/>
  <c r="L722" i="3" s="1"/>
  <c r="I722" i="3"/>
  <c r="J722" i="3"/>
  <c r="E723" i="3"/>
  <c r="F723" i="3"/>
  <c r="K723" i="3" s="1"/>
  <c r="G723" i="3"/>
  <c r="H723" i="3"/>
  <c r="L723" i="3" s="1"/>
  <c r="I723" i="3"/>
  <c r="J723" i="3"/>
  <c r="E724" i="3"/>
  <c r="F724" i="3"/>
  <c r="K724" i="3" s="1"/>
  <c r="G724" i="3"/>
  <c r="H724" i="3"/>
  <c r="L724" i="3" s="1"/>
  <c r="I724" i="3"/>
  <c r="J724" i="3"/>
  <c r="E725" i="3"/>
  <c r="F725" i="3"/>
  <c r="K725" i="3" s="1"/>
  <c r="G725" i="3"/>
  <c r="H725" i="3"/>
  <c r="L725" i="3" s="1"/>
  <c r="I725" i="3"/>
  <c r="J725" i="3"/>
  <c r="E726" i="3"/>
  <c r="F726" i="3"/>
  <c r="K726" i="3" s="1"/>
  <c r="G726" i="3"/>
  <c r="H726" i="3"/>
  <c r="L726" i="3" s="1"/>
  <c r="I726" i="3"/>
  <c r="J726" i="3"/>
  <c r="E727" i="3"/>
  <c r="F727" i="3"/>
  <c r="K727" i="3" s="1"/>
  <c r="G727" i="3"/>
  <c r="H727" i="3"/>
  <c r="L727" i="3" s="1"/>
  <c r="I727" i="3"/>
  <c r="J727" i="3"/>
  <c r="E728" i="3"/>
  <c r="F728" i="3"/>
  <c r="K728" i="3" s="1"/>
  <c r="G728" i="3"/>
  <c r="H728" i="3"/>
  <c r="L728" i="3" s="1"/>
  <c r="I728" i="3"/>
  <c r="J728" i="3"/>
  <c r="E729" i="3"/>
  <c r="F729" i="3"/>
  <c r="K729" i="3" s="1"/>
  <c r="G729" i="3"/>
  <c r="H729" i="3"/>
  <c r="L729" i="3" s="1"/>
  <c r="I729" i="3"/>
  <c r="J729" i="3"/>
  <c r="E730" i="3"/>
  <c r="F730" i="3"/>
  <c r="K730" i="3" s="1"/>
  <c r="G730" i="3"/>
  <c r="H730" i="3"/>
  <c r="L730" i="3" s="1"/>
  <c r="I730" i="3"/>
  <c r="J730" i="3"/>
  <c r="E731" i="3"/>
  <c r="F731" i="3"/>
  <c r="K731" i="3" s="1"/>
  <c r="G731" i="3"/>
  <c r="H731" i="3"/>
  <c r="L731" i="3" s="1"/>
  <c r="I731" i="3"/>
  <c r="J731" i="3"/>
  <c r="E732" i="3"/>
  <c r="F732" i="3"/>
  <c r="K732" i="3" s="1"/>
  <c r="G732" i="3"/>
  <c r="H732" i="3"/>
  <c r="L732" i="3" s="1"/>
  <c r="I732" i="3"/>
  <c r="J732" i="3"/>
  <c r="E733" i="3"/>
  <c r="F733" i="3"/>
  <c r="K733" i="3" s="1"/>
  <c r="G733" i="3"/>
  <c r="H733" i="3"/>
  <c r="L733" i="3" s="1"/>
  <c r="I733" i="3"/>
  <c r="J733" i="3"/>
  <c r="E734" i="3"/>
  <c r="F734" i="3"/>
  <c r="K734" i="3" s="1"/>
  <c r="G734" i="3"/>
  <c r="H734" i="3"/>
  <c r="L734" i="3" s="1"/>
  <c r="I734" i="3"/>
  <c r="J734" i="3"/>
  <c r="E735" i="3"/>
  <c r="F735" i="3"/>
  <c r="K735" i="3" s="1"/>
  <c r="G735" i="3"/>
  <c r="H735" i="3"/>
  <c r="L735" i="3" s="1"/>
  <c r="I735" i="3"/>
  <c r="J735" i="3"/>
  <c r="E736" i="3"/>
  <c r="F736" i="3"/>
  <c r="K736" i="3" s="1"/>
  <c r="G736" i="3"/>
  <c r="H736" i="3"/>
  <c r="L736" i="3" s="1"/>
  <c r="I736" i="3"/>
  <c r="J736" i="3"/>
  <c r="E737" i="3"/>
  <c r="F737" i="3"/>
  <c r="K737" i="3" s="1"/>
  <c r="G737" i="3"/>
  <c r="H737" i="3"/>
  <c r="L737" i="3" s="1"/>
  <c r="I737" i="3"/>
  <c r="J737" i="3"/>
  <c r="E738" i="3"/>
  <c r="F738" i="3"/>
  <c r="K738" i="3" s="1"/>
  <c r="G738" i="3"/>
  <c r="H738" i="3"/>
  <c r="L738" i="3" s="1"/>
  <c r="I738" i="3"/>
  <c r="J738" i="3"/>
  <c r="E739" i="3"/>
  <c r="F739" i="3"/>
  <c r="K739" i="3" s="1"/>
  <c r="G739" i="3"/>
  <c r="H739" i="3"/>
  <c r="L739" i="3" s="1"/>
  <c r="I739" i="3"/>
  <c r="J739" i="3"/>
  <c r="E740" i="3"/>
  <c r="F740" i="3"/>
  <c r="K740" i="3" s="1"/>
  <c r="G740" i="3"/>
  <c r="H740" i="3"/>
  <c r="L740" i="3" s="1"/>
  <c r="I740" i="3"/>
  <c r="J740" i="3"/>
  <c r="E741" i="3"/>
  <c r="F741" i="3"/>
  <c r="K741" i="3" s="1"/>
  <c r="G741" i="3"/>
  <c r="H741" i="3"/>
  <c r="L741" i="3" s="1"/>
  <c r="I741" i="3"/>
  <c r="J741" i="3"/>
  <c r="E742" i="3"/>
  <c r="F742" i="3"/>
  <c r="K742" i="3" s="1"/>
  <c r="G742" i="3"/>
  <c r="H742" i="3"/>
  <c r="L742" i="3" s="1"/>
  <c r="I742" i="3"/>
  <c r="J742" i="3"/>
  <c r="E743" i="3"/>
  <c r="F743" i="3"/>
  <c r="K743" i="3" s="1"/>
  <c r="G743" i="3"/>
  <c r="H743" i="3"/>
  <c r="L743" i="3" s="1"/>
  <c r="I743" i="3"/>
  <c r="J743" i="3"/>
  <c r="E744" i="3"/>
  <c r="F744" i="3"/>
  <c r="K744" i="3" s="1"/>
  <c r="G744" i="3"/>
  <c r="H744" i="3"/>
  <c r="L744" i="3" s="1"/>
  <c r="I744" i="3"/>
  <c r="J744" i="3"/>
  <c r="E745" i="3"/>
  <c r="F745" i="3"/>
  <c r="K745" i="3" s="1"/>
  <c r="G745" i="3"/>
  <c r="H745" i="3"/>
  <c r="L745" i="3" s="1"/>
  <c r="I745" i="3"/>
  <c r="J745" i="3"/>
  <c r="E746" i="3"/>
  <c r="F746" i="3"/>
  <c r="K746" i="3" s="1"/>
  <c r="G746" i="3"/>
  <c r="H746" i="3"/>
  <c r="L746" i="3" s="1"/>
  <c r="I746" i="3"/>
  <c r="J746" i="3"/>
  <c r="E747" i="3"/>
  <c r="F747" i="3"/>
  <c r="K747" i="3" s="1"/>
  <c r="G747" i="3"/>
  <c r="H747" i="3"/>
  <c r="L747" i="3" s="1"/>
  <c r="I747" i="3"/>
  <c r="J747" i="3"/>
  <c r="E748" i="3"/>
  <c r="F748" i="3"/>
  <c r="K748" i="3" s="1"/>
  <c r="G748" i="3"/>
  <c r="H748" i="3"/>
  <c r="L748" i="3" s="1"/>
  <c r="I748" i="3"/>
  <c r="J748" i="3"/>
  <c r="E749" i="3"/>
  <c r="F749" i="3"/>
  <c r="K749" i="3" s="1"/>
  <c r="G749" i="3"/>
  <c r="H749" i="3"/>
  <c r="L749" i="3" s="1"/>
  <c r="I749" i="3"/>
  <c r="J749" i="3"/>
  <c r="E750" i="3"/>
  <c r="F750" i="3"/>
  <c r="K750" i="3" s="1"/>
  <c r="G750" i="3"/>
  <c r="H750" i="3"/>
  <c r="L750" i="3" s="1"/>
  <c r="I750" i="3"/>
  <c r="J750" i="3"/>
  <c r="E751" i="3"/>
  <c r="F751" i="3"/>
  <c r="K751" i="3" s="1"/>
  <c r="G751" i="3"/>
  <c r="H751" i="3"/>
  <c r="L751" i="3" s="1"/>
  <c r="I751" i="3"/>
  <c r="J751" i="3"/>
  <c r="E752" i="3"/>
  <c r="F752" i="3"/>
  <c r="K752" i="3" s="1"/>
  <c r="G752" i="3"/>
  <c r="H752" i="3"/>
  <c r="L752" i="3" s="1"/>
  <c r="I752" i="3"/>
  <c r="J752" i="3"/>
  <c r="E753" i="3"/>
  <c r="F753" i="3"/>
  <c r="K753" i="3" s="1"/>
  <c r="G753" i="3"/>
  <c r="H753" i="3"/>
  <c r="L753" i="3" s="1"/>
  <c r="I753" i="3"/>
  <c r="J753" i="3"/>
  <c r="E754" i="3"/>
  <c r="F754" i="3"/>
  <c r="K754" i="3" s="1"/>
  <c r="G754" i="3"/>
  <c r="H754" i="3"/>
  <c r="L754" i="3" s="1"/>
  <c r="I754" i="3"/>
  <c r="J754" i="3"/>
  <c r="E755" i="3"/>
  <c r="F755" i="3"/>
  <c r="K755" i="3" s="1"/>
  <c r="G755" i="3"/>
  <c r="H755" i="3"/>
  <c r="L755" i="3" s="1"/>
  <c r="I755" i="3"/>
  <c r="J755" i="3"/>
  <c r="E756" i="3"/>
  <c r="F756" i="3"/>
  <c r="K756" i="3" s="1"/>
  <c r="G756" i="3"/>
  <c r="H756" i="3"/>
  <c r="L756" i="3" s="1"/>
  <c r="I756" i="3"/>
  <c r="J756" i="3"/>
  <c r="E757" i="3"/>
  <c r="F757" i="3"/>
  <c r="K757" i="3" s="1"/>
  <c r="G757" i="3"/>
  <c r="H757" i="3"/>
  <c r="L757" i="3" s="1"/>
  <c r="I757" i="3"/>
  <c r="J757" i="3"/>
  <c r="E758" i="3"/>
  <c r="F758" i="3"/>
  <c r="K758" i="3" s="1"/>
  <c r="G758" i="3"/>
  <c r="H758" i="3"/>
  <c r="L758" i="3" s="1"/>
  <c r="I758" i="3"/>
  <c r="J758" i="3"/>
  <c r="E759" i="3"/>
  <c r="F759" i="3"/>
  <c r="K759" i="3" s="1"/>
  <c r="G759" i="3"/>
  <c r="H759" i="3"/>
  <c r="L759" i="3" s="1"/>
  <c r="I759" i="3"/>
  <c r="J759" i="3"/>
  <c r="E760" i="3"/>
  <c r="F760" i="3"/>
  <c r="K760" i="3" s="1"/>
  <c r="G760" i="3"/>
  <c r="H760" i="3"/>
  <c r="L760" i="3" s="1"/>
  <c r="I760" i="3"/>
  <c r="J760" i="3"/>
  <c r="E761" i="3"/>
  <c r="F761" i="3"/>
  <c r="K761" i="3" s="1"/>
  <c r="G761" i="3"/>
  <c r="H761" i="3"/>
  <c r="L761" i="3" s="1"/>
  <c r="I761" i="3"/>
  <c r="J761" i="3"/>
  <c r="E762" i="3"/>
  <c r="F762" i="3"/>
  <c r="K762" i="3" s="1"/>
  <c r="G762" i="3"/>
  <c r="H762" i="3"/>
  <c r="L762" i="3" s="1"/>
  <c r="I762" i="3"/>
  <c r="J762" i="3"/>
  <c r="E763" i="3"/>
  <c r="F763" i="3"/>
  <c r="K763" i="3" s="1"/>
  <c r="G763" i="3"/>
  <c r="H763" i="3"/>
  <c r="L763" i="3" s="1"/>
  <c r="I763" i="3"/>
  <c r="J763" i="3"/>
  <c r="E764" i="3"/>
  <c r="F764" i="3"/>
  <c r="K764" i="3" s="1"/>
  <c r="G764" i="3"/>
  <c r="H764" i="3"/>
  <c r="L764" i="3" s="1"/>
  <c r="I764" i="3"/>
  <c r="J764" i="3"/>
  <c r="E765" i="3"/>
  <c r="F765" i="3"/>
  <c r="K765" i="3" s="1"/>
  <c r="G765" i="3"/>
  <c r="H765" i="3"/>
  <c r="L765" i="3" s="1"/>
  <c r="I765" i="3"/>
  <c r="J765" i="3"/>
  <c r="E766" i="3"/>
  <c r="F766" i="3"/>
  <c r="K766" i="3" s="1"/>
  <c r="G766" i="3"/>
  <c r="H766" i="3"/>
  <c r="L766" i="3" s="1"/>
  <c r="I766" i="3"/>
  <c r="J766" i="3"/>
  <c r="E767" i="3"/>
  <c r="F767" i="3"/>
  <c r="K767" i="3" s="1"/>
  <c r="G767" i="3"/>
  <c r="H767" i="3"/>
  <c r="L767" i="3" s="1"/>
  <c r="I767" i="3"/>
  <c r="J767" i="3"/>
  <c r="E768" i="3"/>
  <c r="F768" i="3"/>
  <c r="K768" i="3" s="1"/>
  <c r="G768" i="3"/>
  <c r="H768" i="3"/>
  <c r="L768" i="3" s="1"/>
  <c r="I768" i="3"/>
  <c r="J768" i="3"/>
  <c r="E769" i="3"/>
  <c r="F769" i="3"/>
  <c r="K769" i="3" s="1"/>
  <c r="G769" i="3"/>
  <c r="H769" i="3"/>
  <c r="L769" i="3" s="1"/>
  <c r="I769" i="3"/>
  <c r="J769" i="3"/>
  <c r="E770" i="3"/>
  <c r="F770" i="3"/>
  <c r="K770" i="3" s="1"/>
  <c r="G770" i="3"/>
  <c r="H770" i="3"/>
  <c r="L770" i="3" s="1"/>
  <c r="I770" i="3"/>
  <c r="J770" i="3"/>
  <c r="E771" i="3"/>
  <c r="F771" i="3"/>
  <c r="K771" i="3" s="1"/>
  <c r="G771" i="3"/>
  <c r="H771" i="3"/>
  <c r="L771" i="3" s="1"/>
  <c r="I771" i="3"/>
  <c r="J771" i="3"/>
  <c r="E772" i="3"/>
  <c r="F772" i="3"/>
  <c r="K772" i="3" s="1"/>
  <c r="G772" i="3"/>
  <c r="H772" i="3"/>
  <c r="L772" i="3" s="1"/>
  <c r="I772" i="3"/>
  <c r="J772" i="3"/>
  <c r="E773" i="3"/>
  <c r="F773" i="3"/>
  <c r="K773" i="3" s="1"/>
  <c r="G773" i="3"/>
  <c r="H773" i="3"/>
  <c r="L773" i="3" s="1"/>
  <c r="I773" i="3"/>
  <c r="J773" i="3"/>
  <c r="E774" i="3"/>
  <c r="F774" i="3"/>
  <c r="K774" i="3" s="1"/>
  <c r="G774" i="3"/>
  <c r="H774" i="3"/>
  <c r="L774" i="3" s="1"/>
  <c r="I774" i="3"/>
  <c r="J774" i="3"/>
  <c r="E775" i="3"/>
  <c r="F775" i="3"/>
  <c r="K775" i="3" s="1"/>
  <c r="G775" i="3"/>
  <c r="H775" i="3"/>
  <c r="L775" i="3" s="1"/>
  <c r="I775" i="3"/>
  <c r="J775" i="3"/>
  <c r="E776" i="3"/>
  <c r="F776" i="3"/>
  <c r="K776" i="3" s="1"/>
  <c r="G776" i="3"/>
  <c r="H776" i="3"/>
  <c r="L776" i="3" s="1"/>
  <c r="I776" i="3"/>
  <c r="J776" i="3"/>
  <c r="E777" i="3"/>
  <c r="F777" i="3"/>
  <c r="K777" i="3" s="1"/>
  <c r="G777" i="3"/>
  <c r="H777" i="3"/>
  <c r="L777" i="3" s="1"/>
  <c r="I777" i="3"/>
  <c r="J777" i="3"/>
  <c r="E778" i="3"/>
  <c r="F778" i="3"/>
  <c r="K778" i="3" s="1"/>
  <c r="G778" i="3"/>
  <c r="H778" i="3"/>
  <c r="L778" i="3" s="1"/>
  <c r="I778" i="3"/>
  <c r="J778" i="3"/>
  <c r="E779" i="3"/>
  <c r="F779" i="3"/>
  <c r="K779" i="3" s="1"/>
  <c r="G779" i="3"/>
  <c r="H779" i="3"/>
  <c r="L779" i="3" s="1"/>
  <c r="I779" i="3"/>
  <c r="J779" i="3"/>
  <c r="E780" i="3"/>
  <c r="F780" i="3"/>
  <c r="K780" i="3" s="1"/>
  <c r="G780" i="3"/>
  <c r="H780" i="3"/>
  <c r="L780" i="3" s="1"/>
  <c r="I780" i="3"/>
  <c r="J780" i="3"/>
  <c r="E781" i="3"/>
  <c r="F781" i="3"/>
  <c r="K781" i="3" s="1"/>
  <c r="G781" i="3"/>
  <c r="H781" i="3"/>
  <c r="L781" i="3" s="1"/>
  <c r="I781" i="3"/>
  <c r="J781" i="3"/>
  <c r="E782" i="3"/>
  <c r="F782" i="3"/>
  <c r="K782" i="3" s="1"/>
  <c r="G782" i="3"/>
  <c r="H782" i="3"/>
  <c r="L782" i="3" s="1"/>
  <c r="I782" i="3"/>
  <c r="J782" i="3"/>
  <c r="E783" i="3"/>
  <c r="F783" i="3"/>
  <c r="K783" i="3" s="1"/>
  <c r="G783" i="3"/>
  <c r="H783" i="3"/>
  <c r="L783" i="3" s="1"/>
  <c r="I783" i="3"/>
  <c r="J783" i="3"/>
  <c r="E784" i="3"/>
  <c r="F784" i="3"/>
  <c r="K784" i="3" s="1"/>
  <c r="G784" i="3"/>
  <c r="H784" i="3"/>
  <c r="L784" i="3" s="1"/>
  <c r="I784" i="3"/>
  <c r="J784" i="3"/>
  <c r="E785" i="3"/>
  <c r="F785" i="3"/>
  <c r="G785" i="3"/>
  <c r="H785" i="3"/>
  <c r="I785" i="3"/>
  <c r="L785" i="3" s="1"/>
  <c r="J785" i="3"/>
  <c r="K785" i="3"/>
  <c r="N785" i="3" s="1"/>
  <c r="E786" i="3"/>
  <c r="F786" i="3"/>
  <c r="G786" i="3"/>
  <c r="H786" i="3"/>
  <c r="I786" i="3"/>
  <c r="L786" i="3" s="1"/>
  <c r="J786" i="3"/>
  <c r="K786" i="3"/>
  <c r="N786" i="3" s="1"/>
  <c r="E787" i="3"/>
  <c r="F787" i="3"/>
  <c r="G787" i="3"/>
  <c r="H787" i="3"/>
  <c r="I787" i="3"/>
  <c r="L787" i="3" s="1"/>
  <c r="J787" i="3"/>
  <c r="K787" i="3"/>
  <c r="N787" i="3" s="1"/>
  <c r="E788" i="3"/>
  <c r="F788" i="3"/>
  <c r="G788" i="3"/>
  <c r="H788" i="3"/>
  <c r="I788" i="3"/>
  <c r="L788" i="3" s="1"/>
  <c r="J788" i="3"/>
  <c r="K788" i="3"/>
  <c r="N788" i="3" s="1"/>
  <c r="E789" i="3"/>
  <c r="F789" i="3"/>
  <c r="G789" i="3"/>
  <c r="H789" i="3"/>
  <c r="I789" i="3"/>
  <c r="L789" i="3" s="1"/>
  <c r="J789" i="3"/>
  <c r="K789" i="3"/>
  <c r="N789" i="3" s="1"/>
  <c r="E790" i="3"/>
  <c r="F790" i="3"/>
  <c r="G790" i="3"/>
  <c r="H790" i="3"/>
  <c r="I790" i="3"/>
  <c r="L790" i="3" s="1"/>
  <c r="J790" i="3"/>
  <c r="K790" i="3"/>
  <c r="N790" i="3" s="1"/>
  <c r="E791" i="3"/>
  <c r="F791" i="3"/>
  <c r="G791" i="3"/>
  <c r="H791" i="3"/>
  <c r="I791" i="3"/>
  <c r="L791" i="3" s="1"/>
  <c r="J791" i="3"/>
  <c r="K791" i="3"/>
  <c r="N791" i="3" s="1"/>
  <c r="E792" i="3"/>
  <c r="F792" i="3"/>
  <c r="G792" i="3"/>
  <c r="H792" i="3"/>
  <c r="I792" i="3"/>
  <c r="L792" i="3" s="1"/>
  <c r="J792" i="3"/>
  <c r="K792" i="3"/>
  <c r="N792" i="3" s="1"/>
  <c r="E793" i="3"/>
  <c r="F793" i="3"/>
  <c r="G793" i="3"/>
  <c r="H793" i="3"/>
  <c r="I793" i="3"/>
  <c r="L793" i="3" s="1"/>
  <c r="J793" i="3"/>
  <c r="K793" i="3"/>
  <c r="N793" i="3" s="1"/>
  <c r="E794" i="3"/>
  <c r="F794" i="3"/>
  <c r="G794" i="3"/>
  <c r="H794" i="3"/>
  <c r="I794" i="3"/>
  <c r="L794" i="3" s="1"/>
  <c r="J794" i="3"/>
  <c r="K794" i="3"/>
  <c r="N794" i="3" s="1"/>
  <c r="E795" i="3"/>
  <c r="F795" i="3"/>
  <c r="G795" i="3"/>
  <c r="H795" i="3"/>
  <c r="I795" i="3"/>
  <c r="L795" i="3" s="1"/>
  <c r="J795" i="3"/>
  <c r="K795" i="3"/>
  <c r="N795" i="3" s="1"/>
  <c r="E796" i="3"/>
  <c r="F796" i="3"/>
  <c r="G796" i="3"/>
  <c r="H796" i="3"/>
  <c r="I796" i="3"/>
  <c r="L796" i="3" s="1"/>
  <c r="J796" i="3"/>
  <c r="K796" i="3"/>
  <c r="N796" i="3" s="1"/>
  <c r="E797" i="3"/>
  <c r="F797" i="3"/>
  <c r="G797" i="3"/>
  <c r="H797" i="3"/>
  <c r="I797" i="3"/>
  <c r="L797" i="3" s="1"/>
  <c r="J797" i="3"/>
  <c r="K797" i="3"/>
  <c r="N797" i="3" s="1"/>
  <c r="E798" i="3"/>
  <c r="F798" i="3"/>
  <c r="G798" i="3"/>
  <c r="H798" i="3"/>
  <c r="I798" i="3"/>
  <c r="L798" i="3" s="1"/>
  <c r="J798" i="3"/>
  <c r="K798" i="3"/>
  <c r="N798" i="3" s="1"/>
  <c r="E799" i="3"/>
  <c r="F799" i="3"/>
  <c r="G799" i="3"/>
  <c r="H799" i="3"/>
  <c r="I799" i="3"/>
  <c r="L799" i="3" s="1"/>
  <c r="J799" i="3"/>
  <c r="K799" i="3"/>
  <c r="N799" i="3" s="1"/>
  <c r="E800" i="3"/>
  <c r="F800" i="3"/>
  <c r="G800" i="3"/>
  <c r="H800" i="3"/>
  <c r="I800" i="3"/>
  <c r="L800" i="3" s="1"/>
  <c r="J800" i="3"/>
  <c r="K800" i="3"/>
  <c r="N800" i="3" s="1"/>
  <c r="E801" i="3"/>
  <c r="F801" i="3"/>
  <c r="G801" i="3"/>
  <c r="H801" i="3"/>
  <c r="I801" i="3"/>
  <c r="L801" i="3" s="1"/>
  <c r="J801" i="3"/>
  <c r="K801" i="3"/>
  <c r="N801" i="3" s="1"/>
  <c r="E802" i="3"/>
  <c r="F802" i="3"/>
  <c r="G802" i="3"/>
  <c r="H802" i="3"/>
  <c r="I802" i="3"/>
  <c r="L802" i="3" s="1"/>
  <c r="J802" i="3"/>
  <c r="K802" i="3"/>
  <c r="N802" i="3" s="1"/>
  <c r="E803" i="3"/>
  <c r="F803" i="3"/>
  <c r="G803" i="3"/>
  <c r="H803" i="3"/>
  <c r="I803" i="3"/>
  <c r="L803" i="3" s="1"/>
  <c r="J803" i="3"/>
  <c r="K803" i="3"/>
  <c r="N803" i="3" s="1"/>
  <c r="E804" i="3"/>
  <c r="F804" i="3"/>
  <c r="G804" i="3"/>
  <c r="H804" i="3"/>
  <c r="I804" i="3"/>
  <c r="L804" i="3" s="1"/>
  <c r="J804" i="3"/>
  <c r="K804" i="3"/>
  <c r="N804" i="3" s="1"/>
  <c r="E805" i="3"/>
  <c r="F805" i="3"/>
  <c r="G805" i="3"/>
  <c r="H805" i="3"/>
  <c r="I805" i="3"/>
  <c r="L805" i="3" s="1"/>
  <c r="J805" i="3"/>
  <c r="K805" i="3"/>
  <c r="N805" i="3" s="1"/>
  <c r="BJ805" i="3" s="1"/>
  <c r="E806" i="3"/>
  <c r="F806" i="3"/>
  <c r="G806" i="3"/>
  <c r="H806" i="3"/>
  <c r="I806" i="3"/>
  <c r="L806" i="3" s="1"/>
  <c r="J806" i="3"/>
  <c r="K806" i="3"/>
  <c r="N806" i="3" s="1"/>
  <c r="E807" i="3"/>
  <c r="F807" i="3"/>
  <c r="G807" i="3"/>
  <c r="H807" i="3"/>
  <c r="I807" i="3"/>
  <c r="L807" i="3" s="1"/>
  <c r="J807" i="3"/>
  <c r="K807" i="3"/>
  <c r="N807" i="3" s="1"/>
  <c r="E808" i="3"/>
  <c r="F808" i="3"/>
  <c r="G808" i="3"/>
  <c r="H808" i="3"/>
  <c r="I808" i="3"/>
  <c r="L808" i="3" s="1"/>
  <c r="J808" i="3"/>
  <c r="K808" i="3"/>
  <c r="N808" i="3" s="1"/>
  <c r="E809" i="3"/>
  <c r="F809" i="3"/>
  <c r="G809" i="3"/>
  <c r="H809" i="3"/>
  <c r="I809" i="3"/>
  <c r="L809" i="3" s="1"/>
  <c r="J809" i="3"/>
  <c r="K809" i="3"/>
  <c r="N809" i="3" s="1"/>
  <c r="E810" i="3"/>
  <c r="F810" i="3"/>
  <c r="G810" i="3"/>
  <c r="H810" i="3"/>
  <c r="I810" i="3"/>
  <c r="L810" i="3" s="1"/>
  <c r="J810" i="3"/>
  <c r="K810" i="3"/>
  <c r="N810" i="3" s="1"/>
  <c r="E811" i="3"/>
  <c r="F811" i="3"/>
  <c r="G811" i="3"/>
  <c r="H811" i="3"/>
  <c r="I811" i="3"/>
  <c r="L811" i="3" s="1"/>
  <c r="J811" i="3"/>
  <c r="K811" i="3"/>
  <c r="N811" i="3" s="1"/>
  <c r="E812" i="3"/>
  <c r="F812" i="3"/>
  <c r="G812" i="3"/>
  <c r="H812" i="3"/>
  <c r="I812" i="3"/>
  <c r="L812" i="3" s="1"/>
  <c r="J812" i="3"/>
  <c r="K812" i="3"/>
  <c r="N812" i="3" s="1"/>
  <c r="E813" i="3"/>
  <c r="F813" i="3"/>
  <c r="G813" i="3"/>
  <c r="H813" i="3"/>
  <c r="I813" i="3"/>
  <c r="L813" i="3" s="1"/>
  <c r="J813" i="3"/>
  <c r="K813" i="3"/>
  <c r="N813" i="3" s="1"/>
  <c r="E814" i="3"/>
  <c r="F814" i="3"/>
  <c r="G814" i="3"/>
  <c r="H814" i="3"/>
  <c r="I814" i="3"/>
  <c r="L814" i="3" s="1"/>
  <c r="J814" i="3"/>
  <c r="K814" i="3"/>
  <c r="N814" i="3" s="1"/>
  <c r="E815" i="3"/>
  <c r="F815" i="3"/>
  <c r="G815" i="3"/>
  <c r="H815" i="3"/>
  <c r="I815" i="3"/>
  <c r="L815" i="3" s="1"/>
  <c r="J815" i="3"/>
  <c r="K815" i="3"/>
  <c r="N815" i="3" s="1"/>
  <c r="E816" i="3"/>
  <c r="F816" i="3"/>
  <c r="G816" i="3"/>
  <c r="H816" i="3"/>
  <c r="I816" i="3"/>
  <c r="L816" i="3" s="1"/>
  <c r="J816" i="3"/>
  <c r="K816" i="3"/>
  <c r="N816" i="3" s="1"/>
  <c r="E817" i="3"/>
  <c r="F817" i="3"/>
  <c r="G817" i="3"/>
  <c r="H817" i="3"/>
  <c r="I817" i="3"/>
  <c r="L817" i="3" s="1"/>
  <c r="J817" i="3"/>
  <c r="K817" i="3"/>
  <c r="N817" i="3" s="1"/>
  <c r="E818" i="3"/>
  <c r="F818" i="3"/>
  <c r="G818" i="3"/>
  <c r="H818" i="3"/>
  <c r="I818" i="3"/>
  <c r="L818" i="3" s="1"/>
  <c r="J818" i="3"/>
  <c r="K818" i="3"/>
  <c r="N818" i="3" s="1"/>
  <c r="BJ818" i="3" s="1"/>
  <c r="E819" i="3"/>
  <c r="F819" i="3"/>
  <c r="G819" i="3"/>
  <c r="H819" i="3"/>
  <c r="I819" i="3"/>
  <c r="L819" i="3" s="1"/>
  <c r="J819" i="3"/>
  <c r="K819" i="3"/>
  <c r="N819" i="3" s="1"/>
  <c r="BJ819" i="3" s="1"/>
  <c r="E820" i="3"/>
  <c r="F820" i="3"/>
  <c r="G820" i="3"/>
  <c r="K820" i="3" s="1"/>
  <c r="H820" i="3"/>
  <c r="I820" i="3"/>
  <c r="L820" i="3" s="1"/>
  <c r="J820" i="3"/>
  <c r="E821" i="3"/>
  <c r="F821" i="3"/>
  <c r="G821" i="3"/>
  <c r="H821" i="3"/>
  <c r="I821" i="3"/>
  <c r="L821" i="3" s="1"/>
  <c r="J821" i="3"/>
  <c r="K821" i="3"/>
  <c r="N821" i="3" s="1"/>
  <c r="E822" i="3"/>
  <c r="F822" i="3"/>
  <c r="G822" i="3"/>
  <c r="H822" i="3"/>
  <c r="I822" i="3"/>
  <c r="L822" i="3" s="1"/>
  <c r="J822" i="3"/>
  <c r="K822" i="3"/>
  <c r="N822" i="3" s="1"/>
  <c r="BJ822" i="3" s="1"/>
  <c r="E823" i="3"/>
  <c r="F823" i="3"/>
  <c r="G823" i="3"/>
  <c r="H823" i="3"/>
  <c r="I823" i="3"/>
  <c r="L823" i="3" s="1"/>
  <c r="J823" i="3"/>
  <c r="K823" i="3"/>
  <c r="N823" i="3" s="1"/>
  <c r="E824" i="3"/>
  <c r="F824" i="3"/>
  <c r="G824" i="3"/>
  <c r="H824" i="3"/>
  <c r="I824" i="3"/>
  <c r="L824" i="3" s="1"/>
  <c r="J824" i="3"/>
  <c r="K824" i="3"/>
  <c r="N824" i="3" s="1"/>
  <c r="E825" i="3"/>
  <c r="F825" i="3"/>
  <c r="G825" i="3"/>
  <c r="H825" i="3"/>
  <c r="I825" i="3"/>
  <c r="L825" i="3" s="1"/>
  <c r="J825" i="3"/>
  <c r="K825" i="3"/>
  <c r="N825" i="3" s="1"/>
  <c r="BK1125" i="3" l="1"/>
  <c r="BN1125" i="3"/>
  <c r="BJ1124" i="3"/>
  <c r="BJ1123" i="3"/>
  <c r="BJ1122" i="3"/>
  <c r="BJ1121" i="3"/>
  <c r="BJ1120" i="3"/>
  <c r="BJ1119" i="3"/>
  <c r="BJ1118" i="3"/>
  <c r="BJ1117" i="3"/>
  <c r="BJ1116" i="3"/>
  <c r="BJ1115" i="3"/>
  <c r="BJ1114" i="3"/>
  <c r="BJ1113" i="3"/>
  <c r="BJ1112" i="3"/>
  <c r="BJ1111" i="3"/>
  <c r="BJ1110" i="3"/>
  <c r="BJ1109" i="3"/>
  <c r="BJ1108" i="3"/>
  <c r="BJ1106" i="3"/>
  <c r="BJ1105" i="3"/>
  <c r="BJ1104" i="3"/>
  <c r="BJ1103" i="3"/>
  <c r="BJ1102" i="3"/>
  <c r="BJ1101" i="3"/>
  <c r="BJ1100" i="3"/>
  <c r="BJ1099" i="3"/>
  <c r="BJ1098" i="3"/>
  <c r="BJ1096" i="3"/>
  <c r="BJ1095" i="3"/>
  <c r="BJ1094" i="3"/>
  <c r="BJ1093" i="3"/>
  <c r="BJ1092" i="3"/>
  <c r="BJ1091" i="3"/>
  <c r="BJ1090" i="3"/>
  <c r="BJ1089" i="3"/>
  <c r="BN1028" i="3"/>
  <c r="BK1028" i="3"/>
  <c r="BJ1125" i="3"/>
  <c r="BN1124" i="3"/>
  <c r="BN1123" i="3"/>
  <c r="BN1122" i="3"/>
  <c r="BN1121" i="3"/>
  <c r="BN1120" i="3"/>
  <c r="BN1119" i="3"/>
  <c r="BN1118" i="3"/>
  <c r="BN1117" i="3"/>
  <c r="BN1116" i="3"/>
  <c r="BN1115" i="3"/>
  <c r="BN1114" i="3"/>
  <c r="BN1113" i="3"/>
  <c r="BN1112" i="3"/>
  <c r="BN1111" i="3"/>
  <c r="BN1110" i="3"/>
  <c r="BN1109" i="3"/>
  <c r="BN1108" i="3"/>
  <c r="BN1106" i="3"/>
  <c r="BN1105" i="3"/>
  <c r="BN1104" i="3"/>
  <c r="BN1103" i="3"/>
  <c r="BN1102" i="3"/>
  <c r="BN1101" i="3"/>
  <c r="BN1100" i="3"/>
  <c r="BN1099" i="3"/>
  <c r="BN1098" i="3"/>
  <c r="BN1096" i="3"/>
  <c r="BN1095" i="3"/>
  <c r="BN1094" i="3"/>
  <c r="BN1093" i="3"/>
  <c r="BN1092" i="3"/>
  <c r="BN1091" i="3"/>
  <c r="BN1090" i="3"/>
  <c r="BN1089" i="3"/>
  <c r="BN1026" i="3"/>
  <c r="BK826" i="3"/>
  <c r="BN826" i="3"/>
  <c r="BL827" i="3"/>
  <c r="BM830" i="3"/>
  <c r="BN832" i="3"/>
  <c r="BK832" i="3"/>
  <c r="BL831" i="3"/>
  <c r="BM834" i="3"/>
  <c r="BK835" i="3"/>
  <c r="BN835" i="3"/>
  <c r="BL836" i="3"/>
  <c r="V838" i="3"/>
  <c r="AD838" i="3"/>
  <c r="AL838" i="3"/>
  <c r="AT838" i="3"/>
  <c r="BB838" i="3"/>
  <c r="R838" i="3"/>
  <c r="Z838" i="3"/>
  <c r="AH838" i="3"/>
  <c r="AP838" i="3"/>
  <c r="AX838" i="3"/>
  <c r="BF838" i="3"/>
  <c r="T838" i="3"/>
  <c r="AB838" i="3"/>
  <c r="AR838" i="3"/>
  <c r="BH838" i="3"/>
  <c r="N838" i="3"/>
  <c r="BM826" i="3"/>
  <c r="BL826" i="3"/>
  <c r="BM828" i="3"/>
  <c r="BL828" i="3"/>
  <c r="BK827" i="3"/>
  <c r="BN827" i="3"/>
  <c r="BN830" i="3"/>
  <c r="BK830" i="3"/>
  <c r="BJ830" i="3"/>
  <c r="BN831" i="3"/>
  <c r="BK831" i="3"/>
  <c r="BJ831" i="3"/>
  <c r="BL833" i="3"/>
  <c r="BN833" i="3"/>
  <c r="BM833" i="3"/>
  <c r="BL832" i="3"/>
  <c r="BM832" i="3"/>
  <c r="BJ832" i="3"/>
  <c r="BK834" i="3"/>
  <c r="BN834" i="3"/>
  <c r="BM835" i="3"/>
  <c r="BL835" i="3"/>
  <c r="BK836" i="3"/>
  <c r="BN836" i="3"/>
  <c r="BJ834" i="3"/>
  <c r="BJ835" i="3"/>
  <c r="BJ836" i="3"/>
  <c r="R837" i="3"/>
  <c r="BL837" i="3" s="1"/>
  <c r="Z837" i="3"/>
  <c r="AH837" i="3"/>
  <c r="AP837" i="3"/>
  <c r="AX837" i="3"/>
  <c r="BF837" i="3"/>
  <c r="BG838" i="3"/>
  <c r="BC838" i="3"/>
  <c r="AY838" i="3"/>
  <c r="AU838" i="3"/>
  <c r="AQ838" i="3"/>
  <c r="AM838" i="3"/>
  <c r="AI838" i="3"/>
  <c r="AE838" i="3"/>
  <c r="AA838" i="3"/>
  <c r="W838" i="3"/>
  <c r="S838" i="3"/>
  <c r="Q838" i="3"/>
  <c r="M838" i="3"/>
  <c r="V837" i="3"/>
  <c r="BM837" i="3" s="1"/>
  <c r="AL837" i="3"/>
  <c r="BB837" i="3"/>
  <c r="X838" i="3"/>
  <c r="AF838" i="3"/>
  <c r="AN838" i="3"/>
  <c r="AV838" i="3"/>
  <c r="BD838" i="3"/>
  <c r="N837" i="3"/>
  <c r="BJ837" i="3" s="1"/>
  <c r="M842" i="3"/>
  <c r="U842" i="3"/>
  <c r="AC842" i="3"/>
  <c r="AK842" i="3"/>
  <c r="AS842" i="3"/>
  <c r="BA842" i="3"/>
  <c r="BI842" i="3"/>
  <c r="BN844" i="3"/>
  <c r="BK844" i="3"/>
  <c r="R839" i="3"/>
  <c r="BL839" i="3" s="1"/>
  <c r="Z839" i="3"/>
  <c r="BM839" i="3" s="1"/>
  <c r="AH839" i="3"/>
  <c r="AP839" i="3"/>
  <c r="BJ839" i="3" s="1"/>
  <c r="AX839" i="3"/>
  <c r="BF839" i="3"/>
  <c r="R840" i="3"/>
  <c r="BL840" i="3" s="1"/>
  <c r="Z840" i="3"/>
  <c r="BM840" i="3" s="1"/>
  <c r="AH840" i="3"/>
  <c r="AP840" i="3"/>
  <c r="BJ840" i="3" s="1"/>
  <c r="AX840" i="3"/>
  <c r="BF840" i="3"/>
  <c r="R841" i="3"/>
  <c r="BL841" i="3" s="1"/>
  <c r="Z841" i="3"/>
  <c r="BM841" i="3" s="1"/>
  <c r="AH841" i="3"/>
  <c r="AP841" i="3"/>
  <c r="BJ841" i="3" s="1"/>
  <c r="AX841" i="3"/>
  <c r="BF841" i="3"/>
  <c r="BF842" i="3"/>
  <c r="BB842" i="3"/>
  <c r="AX842" i="3"/>
  <c r="AT842" i="3"/>
  <c r="AP842" i="3"/>
  <c r="AL842" i="3"/>
  <c r="AH842" i="3"/>
  <c r="AD842" i="3"/>
  <c r="Z842" i="3"/>
  <c r="V842" i="3"/>
  <c r="R842" i="3"/>
  <c r="BN845" i="3"/>
  <c r="BK845" i="3"/>
  <c r="BJ845" i="3"/>
  <c r="BN846" i="3"/>
  <c r="BK846" i="3"/>
  <c r="BJ846" i="3"/>
  <c r="BN847" i="3"/>
  <c r="BK847" i="3"/>
  <c r="BJ847" i="3"/>
  <c r="BN848" i="3"/>
  <c r="BK848" i="3"/>
  <c r="BJ848" i="3"/>
  <c r="BN849" i="3"/>
  <c r="BK849" i="3"/>
  <c r="BJ849" i="3"/>
  <c r="BN850" i="3"/>
  <c r="BK850" i="3"/>
  <c r="BJ850" i="3"/>
  <c r="BN851" i="3"/>
  <c r="BK851" i="3"/>
  <c r="BJ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N858" i="3"/>
  <c r="BK858" i="3"/>
  <c r="BM858" i="3"/>
  <c r="BM860" i="3"/>
  <c r="BL860" i="3"/>
  <c r="BN862" i="3"/>
  <c r="BK862" i="3"/>
  <c r="BJ862" i="3"/>
  <c r="BM864" i="3"/>
  <c r="BL864" i="3"/>
  <c r="BN866" i="3"/>
  <c r="BK866" i="3"/>
  <c r="BJ866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M876" i="3"/>
  <c r="BL876" i="3"/>
  <c r="BN877" i="3"/>
  <c r="BK877" i="3"/>
  <c r="BJ853" i="3"/>
  <c r="BJ855" i="3"/>
  <c r="BJ857" i="3"/>
  <c r="BJ858" i="3"/>
  <c r="BM859" i="3"/>
  <c r="BL859" i="3"/>
  <c r="BN861" i="3"/>
  <c r="BK861" i="3"/>
  <c r="BJ861" i="3"/>
  <c r="BM863" i="3"/>
  <c r="BL863" i="3"/>
  <c r="BN865" i="3"/>
  <c r="BK865" i="3"/>
  <c r="BJ865" i="3"/>
  <c r="BM867" i="3"/>
  <c r="BL867" i="3"/>
  <c r="BJ868" i="3"/>
  <c r="BJ870" i="3"/>
  <c r="BJ872" i="3"/>
  <c r="BJ874" i="3"/>
  <c r="BJ876" i="3"/>
  <c r="BN878" i="3"/>
  <c r="BK878" i="3"/>
  <c r="BJ878" i="3"/>
  <c r="BM880" i="3"/>
  <c r="BL880" i="3"/>
  <c r="BN882" i="3"/>
  <c r="BK882" i="3"/>
  <c r="BJ882" i="3"/>
  <c r="BM884" i="3"/>
  <c r="BL884" i="3"/>
  <c r="BN886" i="3"/>
  <c r="BK886" i="3"/>
  <c r="BJ886" i="3"/>
  <c r="BM888" i="3"/>
  <c r="BL888" i="3"/>
  <c r="BN890" i="3"/>
  <c r="BK890" i="3"/>
  <c r="BJ890" i="3"/>
  <c r="BN894" i="3"/>
  <c r="BK894" i="3"/>
  <c r="BJ894" i="3"/>
  <c r="BM896" i="3"/>
  <c r="BL896" i="3"/>
  <c r="BK898" i="3"/>
  <c r="BN898" i="3"/>
  <c r="BM899" i="3"/>
  <c r="BL899" i="3"/>
  <c r="BK900" i="3"/>
  <c r="BN900" i="3"/>
  <c r="BM901" i="3"/>
  <c r="BL901" i="3"/>
  <c r="BN879" i="3"/>
  <c r="BK879" i="3"/>
  <c r="BJ879" i="3"/>
  <c r="BM881" i="3"/>
  <c r="BL881" i="3"/>
  <c r="BN883" i="3"/>
  <c r="BK883" i="3"/>
  <c r="BJ883" i="3"/>
  <c r="BM885" i="3"/>
  <c r="BL885" i="3"/>
  <c r="BN887" i="3"/>
  <c r="BK887" i="3"/>
  <c r="BJ887" i="3"/>
  <c r="BM889" i="3"/>
  <c r="BL889" i="3"/>
  <c r="BN891" i="3"/>
  <c r="BK891" i="3"/>
  <c r="BJ891" i="3"/>
  <c r="BM893" i="3"/>
  <c r="BL893" i="3"/>
  <c r="BN895" i="3"/>
  <c r="BK895" i="3"/>
  <c r="BJ895" i="3"/>
  <c r="BM897" i="3"/>
  <c r="BL897" i="3"/>
  <c r="BJ897" i="3"/>
  <c r="BM903" i="3"/>
  <c r="BL903" i="3"/>
  <c r="BN905" i="3"/>
  <c r="BK905" i="3"/>
  <c r="BJ905" i="3"/>
  <c r="BM907" i="3"/>
  <c r="BL907" i="3"/>
  <c r="BN909" i="3"/>
  <c r="BK909" i="3"/>
  <c r="BM911" i="3"/>
  <c r="BL911" i="3"/>
  <c r="BN913" i="3"/>
  <c r="BK913" i="3"/>
  <c r="BJ913" i="3"/>
  <c r="BN917" i="3"/>
  <c r="BK917" i="3"/>
  <c r="BJ917" i="3"/>
  <c r="BM919" i="3"/>
  <c r="BL919" i="3"/>
  <c r="BN921" i="3"/>
  <c r="BK921" i="3"/>
  <c r="BM923" i="3"/>
  <c r="BL923" i="3"/>
  <c r="BN925" i="3"/>
  <c r="BK925" i="3"/>
  <c r="BN929" i="3"/>
  <c r="BK929" i="3"/>
  <c r="BJ929" i="3"/>
  <c r="BM931" i="3"/>
  <c r="BL931" i="3"/>
  <c r="BN933" i="3"/>
  <c r="BK933" i="3"/>
  <c r="BJ933" i="3"/>
  <c r="BM935" i="3"/>
  <c r="BL935" i="3"/>
  <c r="BN937" i="3"/>
  <c r="BK937" i="3"/>
  <c r="BJ937" i="3"/>
  <c r="BN902" i="3"/>
  <c r="BK902" i="3"/>
  <c r="BM904" i="3"/>
  <c r="BL904" i="3"/>
  <c r="BN906" i="3"/>
  <c r="BK906" i="3"/>
  <c r="BJ906" i="3"/>
  <c r="BM908" i="3"/>
  <c r="BL908" i="3"/>
  <c r="BN910" i="3"/>
  <c r="BK910" i="3"/>
  <c r="BM912" i="3"/>
  <c r="BL912" i="3"/>
  <c r="BN914" i="3"/>
  <c r="BK914" i="3"/>
  <c r="BJ914" i="3"/>
  <c r="BM916" i="3"/>
  <c r="BL916" i="3"/>
  <c r="BN918" i="3"/>
  <c r="BK918" i="3"/>
  <c r="BJ918" i="3"/>
  <c r="BM920" i="3"/>
  <c r="BL920" i="3"/>
  <c r="BN922" i="3"/>
  <c r="BK922" i="3"/>
  <c r="BN926" i="3"/>
  <c r="BK926" i="3"/>
  <c r="BJ926" i="3"/>
  <c r="BM928" i="3"/>
  <c r="BL928" i="3"/>
  <c r="BN930" i="3"/>
  <c r="BK930" i="3"/>
  <c r="BM932" i="3"/>
  <c r="BL932" i="3"/>
  <c r="BN934" i="3"/>
  <c r="BK934" i="3"/>
  <c r="BJ934" i="3"/>
  <c r="BM936" i="3"/>
  <c r="BL936" i="3"/>
  <c r="BK938" i="3"/>
  <c r="BN938" i="3"/>
  <c r="BM939" i="3"/>
  <c r="BL939" i="3"/>
  <c r="BK940" i="3"/>
  <c r="BN940" i="3"/>
  <c r="BM941" i="3"/>
  <c r="BL941" i="3"/>
  <c r="BK942" i="3"/>
  <c r="BN942" i="3"/>
  <c r="BM943" i="3"/>
  <c r="BL943" i="3"/>
  <c r="BK944" i="3"/>
  <c r="BN944" i="3"/>
  <c r="BM945" i="3"/>
  <c r="BL945" i="3"/>
  <c r="BK946" i="3"/>
  <c r="BN946" i="3"/>
  <c r="BM947" i="3"/>
  <c r="BL947" i="3"/>
  <c r="BM948" i="3"/>
  <c r="BL948" i="3"/>
  <c r="BN949" i="3"/>
  <c r="BK949" i="3"/>
  <c r="BM951" i="3"/>
  <c r="BL951" i="3"/>
  <c r="BM953" i="3"/>
  <c r="BL953" i="3"/>
  <c r="BM955" i="3"/>
  <c r="BL955" i="3"/>
  <c r="BM957" i="3"/>
  <c r="BL957" i="3"/>
  <c r="BM959" i="3"/>
  <c r="BL959" i="3"/>
  <c r="BN963" i="3"/>
  <c r="BK963" i="3"/>
  <c r="BN965" i="3"/>
  <c r="BK965" i="3"/>
  <c r="BN967" i="3"/>
  <c r="BK967" i="3"/>
  <c r="BN969" i="3"/>
  <c r="BK969" i="3"/>
  <c r="BN971" i="3"/>
  <c r="BK971" i="3"/>
  <c r="BN973" i="3"/>
  <c r="BK973" i="3"/>
  <c r="BN975" i="3"/>
  <c r="BK975" i="3"/>
  <c r="BN977" i="3"/>
  <c r="BK977" i="3"/>
  <c r="BN979" i="3"/>
  <c r="BK979" i="3"/>
  <c r="BN980" i="3"/>
  <c r="BK980" i="3"/>
  <c r="BN982" i="3"/>
  <c r="BK982" i="3"/>
  <c r="BN984" i="3"/>
  <c r="BK984" i="3"/>
  <c r="BN986" i="3"/>
  <c r="BK986" i="3"/>
  <c r="BN988" i="3"/>
  <c r="BK988" i="3"/>
  <c r="BN990" i="3"/>
  <c r="BK990" i="3"/>
  <c r="BJ938" i="3"/>
  <c r="BJ939" i="3"/>
  <c r="BJ940" i="3"/>
  <c r="BJ941" i="3"/>
  <c r="BJ943" i="3"/>
  <c r="BJ944" i="3"/>
  <c r="BJ945" i="3"/>
  <c r="BJ946" i="3"/>
  <c r="BJ947" i="3"/>
  <c r="BN950" i="3"/>
  <c r="BK950" i="3"/>
  <c r="BN952" i="3"/>
  <c r="BK952" i="3"/>
  <c r="BN954" i="3"/>
  <c r="BK954" i="3"/>
  <c r="BN956" i="3"/>
  <c r="BK956" i="3"/>
  <c r="BN960" i="3"/>
  <c r="BK960" i="3"/>
  <c r="BN964" i="3"/>
  <c r="BK964" i="3"/>
  <c r="BN966" i="3"/>
  <c r="BK966" i="3"/>
  <c r="BN968" i="3"/>
  <c r="BK968" i="3"/>
  <c r="BN970" i="3"/>
  <c r="BK970" i="3"/>
  <c r="BN972" i="3"/>
  <c r="BK972" i="3"/>
  <c r="BN974" i="3"/>
  <c r="BK974" i="3"/>
  <c r="BN976" i="3"/>
  <c r="BK976" i="3"/>
  <c r="BN978" i="3"/>
  <c r="BK978" i="3"/>
  <c r="BJ981" i="3"/>
  <c r="BJ983" i="3"/>
  <c r="BJ986" i="3"/>
  <c r="BJ988" i="3"/>
  <c r="BJ990" i="3"/>
  <c r="BJ993" i="3"/>
  <c r="BM993" i="3"/>
  <c r="BL993" i="3"/>
  <c r="BK995" i="3"/>
  <c r="BN995" i="3"/>
  <c r="BJ997" i="3"/>
  <c r="BM997" i="3"/>
  <c r="BL997" i="3"/>
  <c r="BK999" i="3"/>
  <c r="BN999" i="3"/>
  <c r="BK1003" i="3"/>
  <c r="BN1003" i="3"/>
  <c r="BJ1005" i="3"/>
  <c r="BM1005" i="3"/>
  <c r="BL1005" i="3"/>
  <c r="BK1007" i="3"/>
  <c r="BN1007" i="3"/>
  <c r="BJ1009" i="3"/>
  <c r="BM1009" i="3"/>
  <c r="BL1009" i="3"/>
  <c r="BK1011" i="3"/>
  <c r="BN1011" i="3"/>
  <c r="BJ1013" i="3"/>
  <c r="BM1013" i="3"/>
  <c r="BL1013" i="3"/>
  <c r="BK1019" i="3"/>
  <c r="BN1019" i="3"/>
  <c r="BJ1020" i="3"/>
  <c r="BM1020" i="3"/>
  <c r="BL1020" i="3"/>
  <c r="BK1021" i="3"/>
  <c r="BN1021" i="3"/>
  <c r="BJ1022" i="3"/>
  <c r="BM1022" i="3"/>
  <c r="BL1022" i="3"/>
  <c r="BK1023" i="3"/>
  <c r="BN1023" i="3"/>
  <c r="BM1024" i="3"/>
  <c r="BL1024" i="3"/>
  <c r="BK992" i="3"/>
  <c r="BN992" i="3"/>
  <c r="BK996" i="3"/>
  <c r="BN996" i="3"/>
  <c r="BJ998" i="3"/>
  <c r="BM998" i="3"/>
  <c r="BL998" i="3"/>
  <c r="BK1000" i="3"/>
  <c r="BN1000" i="3"/>
  <c r="BJ1002" i="3"/>
  <c r="BM1002" i="3"/>
  <c r="BL1002" i="3"/>
  <c r="BK1004" i="3"/>
  <c r="BN1004" i="3"/>
  <c r="BJ1006" i="3"/>
  <c r="BM1006" i="3"/>
  <c r="BL1006" i="3"/>
  <c r="BK1008" i="3"/>
  <c r="BN1008" i="3"/>
  <c r="BJ1010" i="3"/>
  <c r="BM1010" i="3"/>
  <c r="BL1010" i="3"/>
  <c r="BK1012" i="3"/>
  <c r="BN1012" i="3"/>
  <c r="BJ1014" i="3"/>
  <c r="BM1014" i="3"/>
  <c r="BL1014" i="3"/>
  <c r="BK1015" i="3"/>
  <c r="BN1015" i="3"/>
  <c r="BJ1016" i="3"/>
  <c r="BM1016" i="3"/>
  <c r="BL1016" i="3"/>
  <c r="BK1017" i="3"/>
  <c r="BN1017" i="3"/>
  <c r="BJ1018" i="3"/>
  <c r="BM1018" i="3"/>
  <c r="BL1018" i="3"/>
  <c r="BK828" i="3"/>
  <c r="BN828" i="3"/>
  <c r="BN829" i="3"/>
  <c r="BK829" i="3"/>
  <c r="BM827" i="3"/>
  <c r="BL830" i="3"/>
  <c r="BM831" i="3"/>
  <c r="BL834" i="3"/>
  <c r="BM836" i="3"/>
  <c r="BK837" i="3"/>
  <c r="BN837" i="3"/>
  <c r="BL838" i="3"/>
  <c r="AJ838" i="3"/>
  <c r="AZ838" i="3"/>
  <c r="BN843" i="3"/>
  <c r="BK843" i="3"/>
  <c r="BK839" i="3"/>
  <c r="BN839" i="3"/>
  <c r="BK840" i="3"/>
  <c r="BN840" i="3"/>
  <c r="BK841" i="3"/>
  <c r="BN841" i="3"/>
  <c r="O842" i="3"/>
  <c r="S842" i="3"/>
  <c r="W842" i="3"/>
  <c r="BJ842" i="3" s="1"/>
  <c r="AA842" i="3"/>
  <c r="AE842" i="3"/>
  <c r="AI842" i="3"/>
  <c r="AM842" i="3"/>
  <c r="AQ842" i="3"/>
  <c r="AU842" i="3"/>
  <c r="AY842" i="3"/>
  <c r="BC842" i="3"/>
  <c r="BG842" i="3"/>
  <c r="BJ844" i="3"/>
  <c r="BK853" i="3"/>
  <c r="BN853" i="3"/>
  <c r="BM854" i="3"/>
  <c r="BL854" i="3"/>
  <c r="BK855" i="3"/>
  <c r="BN855" i="3"/>
  <c r="BM856" i="3"/>
  <c r="BL856" i="3"/>
  <c r="BK857" i="3"/>
  <c r="BN857" i="3"/>
  <c r="BN860" i="3"/>
  <c r="BK860" i="3"/>
  <c r="BJ860" i="3"/>
  <c r="BM862" i="3"/>
  <c r="BL862" i="3"/>
  <c r="BN864" i="3"/>
  <c r="BK864" i="3"/>
  <c r="BJ864" i="3"/>
  <c r="BM866" i="3"/>
  <c r="BL866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M877" i="3"/>
  <c r="BL877" i="3"/>
  <c r="BJ854" i="3"/>
  <c r="BJ856" i="3"/>
  <c r="BN859" i="3"/>
  <c r="BK859" i="3"/>
  <c r="BJ859" i="3"/>
  <c r="BM861" i="3"/>
  <c r="BL861" i="3"/>
  <c r="BN863" i="3"/>
  <c r="BK863" i="3"/>
  <c r="BJ863" i="3"/>
  <c r="BM865" i="3"/>
  <c r="BL865" i="3"/>
  <c r="BN867" i="3"/>
  <c r="BK867" i="3"/>
  <c r="BJ867" i="3"/>
  <c r="BJ869" i="3"/>
  <c r="BJ871" i="3"/>
  <c r="BJ873" i="3"/>
  <c r="BJ875" i="3"/>
  <c r="BJ877" i="3"/>
  <c r="BM878" i="3"/>
  <c r="BL878" i="3"/>
  <c r="BN880" i="3"/>
  <c r="BK880" i="3"/>
  <c r="BJ880" i="3"/>
  <c r="BM882" i="3"/>
  <c r="BL882" i="3"/>
  <c r="BN884" i="3"/>
  <c r="BK884" i="3"/>
  <c r="BJ884" i="3"/>
  <c r="BM886" i="3"/>
  <c r="BL886" i="3"/>
  <c r="BN888" i="3"/>
  <c r="BK888" i="3"/>
  <c r="BJ888" i="3"/>
  <c r="BM890" i="3"/>
  <c r="BL890" i="3"/>
  <c r="BN892" i="3"/>
  <c r="BK892" i="3"/>
  <c r="BM894" i="3"/>
  <c r="BL894" i="3"/>
  <c r="BN896" i="3"/>
  <c r="BK896" i="3"/>
  <c r="BJ896" i="3"/>
  <c r="BK899" i="3"/>
  <c r="BN899" i="3"/>
  <c r="BK901" i="3"/>
  <c r="BN901" i="3"/>
  <c r="BM879" i="3"/>
  <c r="BL879" i="3"/>
  <c r="BN881" i="3"/>
  <c r="BK881" i="3"/>
  <c r="BJ881" i="3"/>
  <c r="BM883" i="3"/>
  <c r="BL883" i="3"/>
  <c r="BN885" i="3"/>
  <c r="BK885" i="3"/>
  <c r="BJ885" i="3"/>
  <c r="BM887" i="3"/>
  <c r="BL887" i="3"/>
  <c r="BN889" i="3"/>
  <c r="BK889" i="3"/>
  <c r="BJ889" i="3"/>
  <c r="BM891" i="3"/>
  <c r="BL891" i="3"/>
  <c r="BN893" i="3"/>
  <c r="BK893" i="3"/>
  <c r="BJ893" i="3"/>
  <c r="BM895" i="3"/>
  <c r="BL895" i="3"/>
  <c r="BK897" i="3"/>
  <c r="BN897" i="3"/>
  <c r="BN903" i="3"/>
  <c r="BK903" i="3"/>
  <c r="BJ903" i="3"/>
  <c r="BM905" i="3"/>
  <c r="BL905" i="3"/>
  <c r="BN907" i="3"/>
  <c r="BK907" i="3"/>
  <c r="BJ907" i="3"/>
  <c r="BN911" i="3"/>
  <c r="BK911" i="3"/>
  <c r="BJ911" i="3"/>
  <c r="BM913" i="3"/>
  <c r="BL913" i="3"/>
  <c r="BN915" i="3"/>
  <c r="BK915" i="3"/>
  <c r="BM917" i="3"/>
  <c r="BL917" i="3"/>
  <c r="BN919" i="3"/>
  <c r="BK919" i="3"/>
  <c r="BJ919" i="3"/>
  <c r="BN923" i="3"/>
  <c r="BK923" i="3"/>
  <c r="BJ923" i="3"/>
  <c r="BN927" i="3"/>
  <c r="BK927" i="3"/>
  <c r="BM929" i="3"/>
  <c r="BL929" i="3"/>
  <c r="BN931" i="3"/>
  <c r="BK931" i="3"/>
  <c r="BJ931" i="3"/>
  <c r="BM933" i="3"/>
  <c r="BL933" i="3"/>
  <c r="BN935" i="3"/>
  <c r="BK935" i="3"/>
  <c r="BJ935" i="3"/>
  <c r="BM937" i="3"/>
  <c r="BL937" i="3"/>
  <c r="BJ899" i="3"/>
  <c r="BJ901" i="3"/>
  <c r="BN904" i="3"/>
  <c r="BK904" i="3"/>
  <c r="BJ904" i="3"/>
  <c r="BM906" i="3"/>
  <c r="BL906" i="3"/>
  <c r="BN908" i="3"/>
  <c r="BK908" i="3"/>
  <c r="BJ908" i="3"/>
  <c r="BN912" i="3"/>
  <c r="BK912" i="3"/>
  <c r="BJ912" i="3"/>
  <c r="BM914" i="3"/>
  <c r="BL914" i="3"/>
  <c r="BN916" i="3"/>
  <c r="BK916" i="3"/>
  <c r="BJ916" i="3"/>
  <c r="BM918" i="3"/>
  <c r="BL918" i="3"/>
  <c r="BN920" i="3"/>
  <c r="BK920" i="3"/>
  <c r="BJ920" i="3"/>
  <c r="BN924" i="3"/>
  <c r="BK924" i="3"/>
  <c r="BM926" i="3"/>
  <c r="BL926" i="3"/>
  <c r="BN928" i="3"/>
  <c r="BK928" i="3"/>
  <c r="BJ928" i="3"/>
  <c r="BN932" i="3"/>
  <c r="BK932" i="3"/>
  <c r="BJ932" i="3"/>
  <c r="BM934" i="3"/>
  <c r="BL934" i="3"/>
  <c r="BN936" i="3"/>
  <c r="BK936" i="3"/>
  <c r="BJ936" i="3"/>
  <c r="BM938" i="3"/>
  <c r="BL938" i="3"/>
  <c r="BK939" i="3"/>
  <c r="BN939" i="3"/>
  <c r="BM940" i="3"/>
  <c r="BL940" i="3"/>
  <c r="BK941" i="3"/>
  <c r="BN941" i="3"/>
  <c r="BK943" i="3"/>
  <c r="BN943" i="3"/>
  <c r="BM944" i="3"/>
  <c r="BL944" i="3"/>
  <c r="BK945" i="3"/>
  <c r="BN945" i="3"/>
  <c r="BM946" i="3"/>
  <c r="BL946" i="3"/>
  <c r="BK947" i="3"/>
  <c r="BN947" i="3"/>
  <c r="BN948" i="3"/>
  <c r="BK948" i="3"/>
  <c r="BN951" i="3"/>
  <c r="BK951" i="3"/>
  <c r="BN953" i="3"/>
  <c r="BK953" i="3"/>
  <c r="BN955" i="3"/>
  <c r="BK955" i="3"/>
  <c r="BN957" i="3"/>
  <c r="BK957" i="3"/>
  <c r="BN959" i="3"/>
  <c r="BK959" i="3"/>
  <c r="BN961" i="3"/>
  <c r="BK961" i="3"/>
  <c r="BM963" i="3"/>
  <c r="BL963" i="3"/>
  <c r="BM965" i="3"/>
  <c r="BL965" i="3"/>
  <c r="BM967" i="3"/>
  <c r="BL967" i="3"/>
  <c r="BM969" i="3"/>
  <c r="BL969" i="3"/>
  <c r="BM971" i="3"/>
  <c r="BL971" i="3"/>
  <c r="BM973" i="3"/>
  <c r="BL973" i="3"/>
  <c r="BM975" i="3"/>
  <c r="BL975" i="3"/>
  <c r="BM977" i="3"/>
  <c r="BL977" i="3"/>
  <c r="BM979" i="3"/>
  <c r="BL979" i="3"/>
  <c r="BN981" i="3"/>
  <c r="BK981" i="3"/>
  <c r="BN983" i="3"/>
  <c r="BK983" i="3"/>
  <c r="BN985" i="3"/>
  <c r="BK985" i="3"/>
  <c r="BN987" i="3"/>
  <c r="BK987" i="3"/>
  <c r="BN989" i="3"/>
  <c r="BK989" i="3"/>
  <c r="BK991" i="3"/>
  <c r="BN991" i="3"/>
  <c r="BJ948" i="3"/>
  <c r="BM950" i="3"/>
  <c r="BL950" i="3"/>
  <c r="BM952" i="3"/>
  <c r="BL952" i="3"/>
  <c r="BM954" i="3"/>
  <c r="BL954" i="3"/>
  <c r="BN958" i="3"/>
  <c r="BK958" i="3"/>
  <c r="BN962" i="3"/>
  <c r="BK962" i="3"/>
  <c r="BM964" i="3"/>
  <c r="BL964" i="3"/>
  <c r="BM966" i="3"/>
  <c r="BL966" i="3"/>
  <c r="BM968" i="3"/>
  <c r="BL968" i="3"/>
  <c r="BM970" i="3"/>
  <c r="BL970" i="3"/>
  <c r="BM972" i="3"/>
  <c r="BL972" i="3"/>
  <c r="BM974" i="3"/>
  <c r="BL974" i="3"/>
  <c r="BM976" i="3"/>
  <c r="BL976" i="3"/>
  <c r="BM978" i="3"/>
  <c r="BL978" i="3"/>
  <c r="BJ980" i="3"/>
  <c r="BJ982" i="3"/>
  <c r="BJ984" i="3"/>
  <c r="BJ987" i="3"/>
  <c r="BJ989" i="3"/>
  <c r="BL991" i="3"/>
  <c r="BJ991" i="3"/>
  <c r="BK993" i="3"/>
  <c r="BN993" i="3"/>
  <c r="BJ995" i="3"/>
  <c r="BM995" i="3"/>
  <c r="BL995" i="3"/>
  <c r="BK997" i="3"/>
  <c r="BN997" i="3"/>
  <c r="BJ999" i="3"/>
  <c r="BM999" i="3"/>
  <c r="BL999" i="3"/>
  <c r="BK1001" i="3"/>
  <c r="BN1001" i="3"/>
  <c r="BJ1003" i="3"/>
  <c r="BM1003" i="3"/>
  <c r="BL1003" i="3"/>
  <c r="BK1005" i="3"/>
  <c r="BN1005" i="3"/>
  <c r="BJ1007" i="3"/>
  <c r="BM1007" i="3"/>
  <c r="BL1007" i="3"/>
  <c r="BK1009" i="3"/>
  <c r="BN1009" i="3"/>
  <c r="BK1013" i="3"/>
  <c r="BN1013" i="3"/>
  <c r="BJ1019" i="3"/>
  <c r="BM1019" i="3"/>
  <c r="BL1019" i="3"/>
  <c r="BK1020" i="3"/>
  <c r="BN1020" i="3"/>
  <c r="BK1022" i="3"/>
  <c r="BN1022" i="3"/>
  <c r="BJ1023" i="3"/>
  <c r="BM1023" i="3"/>
  <c r="BL1023" i="3"/>
  <c r="BJ1024" i="3"/>
  <c r="BK1024" i="3"/>
  <c r="BN1024" i="3"/>
  <c r="BJ992" i="3"/>
  <c r="BM992" i="3"/>
  <c r="BL992" i="3"/>
  <c r="BK994" i="3"/>
  <c r="BN994" i="3"/>
  <c r="BJ996" i="3"/>
  <c r="BM996" i="3"/>
  <c r="BL996" i="3"/>
  <c r="BK998" i="3"/>
  <c r="BN998" i="3"/>
  <c r="BK1002" i="3"/>
  <c r="BN1002" i="3"/>
  <c r="BJ1004" i="3"/>
  <c r="BM1004" i="3"/>
  <c r="BL1004" i="3"/>
  <c r="BK1006" i="3"/>
  <c r="BN1006" i="3"/>
  <c r="BJ1008" i="3"/>
  <c r="BM1008" i="3"/>
  <c r="BL1008" i="3"/>
  <c r="BK1010" i="3"/>
  <c r="BN1010" i="3"/>
  <c r="BJ1012" i="3"/>
  <c r="BM1012" i="3"/>
  <c r="BL1012" i="3"/>
  <c r="BK1014" i="3"/>
  <c r="BN1014" i="3"/>
  <c r="BJ1015" i="3"/>
  <c r="BM1015" i="3"/>
  <c r="BL1015" i="3"/>
  <c r="BK1016" i="3"/>
  <c r="BN1016" i="3"/>
  <c r="BJ1017" i="3"/>
  <c r="BM1017" i="3"/>
  <c r="BL1017" i="3"/>
  <c r="BK1018" i="3"/>
  <c r="BN1018" i="3"/>
  <c r="M823" i="3"/>
  <c r="O823" i="3"/>
  <c r="Q823" i="3"/>
  <c r="BJ823" i="3" s="1"/>
  <c r="S823" i="3"/>
  <c r="U823" i="3"/>
  <c r="W823" i="3"/>
  <c r="Y823" i="3"/>
  <c r="AA823" i="3"/>
  <c r="AC823" i="3"/>
  <c r="AE823" i="3"/>
  <c r="AG823" i="3"/>
  <c r="AI823" i="3"/>
  <c r="AK823" i="3"/>
  <c r="AM823" i="3"/>
  <c r="AO823" i="3"/>
  <c r="AQ823" i="3"/>
  <c r="AS823" i="3"/>
  <c r="AU823" i="3"/>
  <c r="AW823" i="3"/>
  <c r="AY823" i="3"/>
  <c r="BA823" i="3"/>
  <c r="BC823" i="3"/>
  <c r="BE823" i="3"/>
  <c r="BG823" i="3"/>
  <c r="BI823" i="3"/>
  <c r="M818" i="3"/>
  <c r="O818" i="3"/>
  <c r="BL818" i="3" s="1"/>
  <c r="Q818" i="3"/>
  <c r="S818" i="3"/>
  <c r="BM818" i="3" s="1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08" i="3"/>
  <c r="O808" i="3"/>
  <c r="Q808" i="3"/>
  <c r="BJ808" i="3" s="1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M824" i="3"/>
  <c r="O824" i="3"/>
  <c r="Q824" i="3"/>
  <c r="BJ824" i="3" s="1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M822" i="3"/>
  <c r="O822" i="3"/>
  <c r="BL822" i="3" s="1"/>
  <c r="Q822" i="3"/>
  <c r="S822" i="3"/>
  <c r="BM822" i="3" s="1"/>
  <c r="U822" i="3"/>
  <c r="W822" i="3"/>
  <c r="Y822" i="3"/>
  <c r="AA822" i="3"/>
  <c r="AC822" i="3"/>
  <c r="AE822" i="3"/>
  <c r="AG822" i="3"/>
  <c r="AI822" i="3"/>
  <c r="AK822" i="3"/>
  <c r="AM822" i="3"/>
  <c r="AO822" i="3"/>
  <c r="AQ822" i="3"/>
  <c r="AS822" i="3"/>
  <c r="AU822" i="3"/>
  <c r="AW822" i="3"/>
  <c r="AY822" i="3"/>
  <c r="BA822" i="3"/>
  <c r="BC822" i="3"/>
  <c r="BE822" i="3"/>
  <c r="BG822" i="3"/>
  <c r="BI822" i="3"/>
  <c r="M819" i="3"/>
  <c r="O819" i="3"/>
  <c r="BL819" i="3" s="1"/>
  <c r="Q819" i="3"/>
  <c r="S819" i="3"/>
  <c r="BM819" i="3" s="1"/>
  <c r="U819" i="3"/>
  <c r="W819" i="3"/>
  <c r="Y819" i="3"/>
  <c r="AA819" i="3"/>
  <c r="AC819" i="3"/>
  <c r="AE819" i="3"/>
  <c r="AG819" i="3"/>
  <c r="AI819" i="3"/>
  <c r="AK819" i="3"/>
  <c r="AM819" i="3"/>
  <c r="AO819" i="3"/>
  <c r="AQ819" i="3"/>
  <c r="AS819" i="3"/>
  <c r="AW819" i="3"/>
  <c r="AY819" i="3"/>
  <c r="BC819" i="3"/>
  <c r="BG819" i="3"/>
  <c r="AU819" i="3"/>
  <c r="BA819" i="3"/>
  <c r="BE819" i="3"/>
  <c r="BI819" i="3"/>
  <c r="M817" i="3"/>
  <c r="O817" i="3"/>
  <c r="Q817" i="3"/>
  <c r="BJ817" i="3" s="1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BJ815" i="3" s="1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BJ813" i="3" s="1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BJ811" i="3" s="1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M809" i="3"/>
  <c r="O809" i="3"/>
  <c r="Q809" i="3"/>
  <c r="BJ809" i="3" s="1"/>
  <c r="S809" i="3"/>
  <c r="U809" i="3"/>
  <c r="W809" i="3"/>
  <c r="Y809" i="3"/>
  <c r="AA809" i="3"/>
  <c r="AC809" i="3"/>
  <c r="AE809" i="3"/>
  <c r="AG809" i="3"/>
  <c r="AI809" i="3"/>
  <c r="AK809" i="3"/>
  <c r="AM809" i="3"/>
  <c r="AO809" i="3"/>
  <c r="AQ809" i="3"/>
  <c r="AS809" i="3"/>
  <c r="AW809" i="3"/>
  <c r="AY809" i="3"/>
  <c r="BA809" i="3"/>
  <c r="BC809" i="3"/>
  <c r="BG809" i="3"/>
  <c r="AU809" i="3"/>
  <c r="BE809" i="3"/>
  <c r="BI809" i="3"/>
  <c r="M807" i="3"/>
  <c r="O807" i="3"/>
  <c r="Q807" i="3"/>
  <c r="BJ807" i="3" s="1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M805" i="3"/>
  <c r="O805" i="3"/>
  <c r="BL805" i="3" s="1"/>
  <c r="Q805" i="3"/>
  <c r="S805" i="3"/>
  <c r="BM805" i="3" s="1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Q825" i="3"/>
  <c r="BJ825" i="3" s="1"/>
  <c r="U825" i="3"/>
  <c r="Y825" i="3"/>
  <c r="AC825" i="3"/>
  <c r="AG825" i="3"/>
  <c r="AK825" i="3"/>
  <c r="AO825" i="3"/>
  <c r="AS825" i="3"/>
  <c r="AW825" i="3"/>
  <c r="BA825" i="3"/>
  <c r="BE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BI825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Q821" i="3"/>
  <c r="BJ821" i="3" s="1"/>
  <c r="U821" i="3"/>
  <c r="Y821" i="3"/>
  <c r="AC821" i="3"/>
  <c r="AG821" i="3"/>
  <c r="AK821" i="3"/>
  <c r="AO821" i="3"/>
  <c r="AS821" i="3"/>
  <c r="AW821" i="3"/>
  <c r="BA821" i="3"/>
  <c r="BE821" i="3"/>
  <c r="BI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BG820" i="3"/>
  <c r="BI820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M816" i="3"/>
  <c r="O816" i="3"/>
  <c r="Q816" i="3"/>
  <c r="BJ816" i="3" s="1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M812" i="3"/>
  <c r="O812" i="3"/>
  <c r="Q812" i="3"/>
  <c r="BJ812" i="3" s="1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BJ810" i="3" s="1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M804" i="3"/>
  <c r="O804" i="3"/>
  <c r="Q804" i="3"/>
  <c r="BJ804" i="3" s="1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M802" i="3"/>
  <c r="O802" i="3"/>
  <c r="Q802" i="3"/>
  <c r="BJ802" i="3" s="1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N784" i="3"/>
  <c r="N783" i="3"/>
  <c r="R783" i="3"/>
  <c r="V783" i="3"/>
  <c r="Z783" i="3"/>
  <c r="AD783" i="3"/>
  <c r="AH783" i="3"/>
  <c r="AL783" i="3"/>
  <c r="AP783" i="3"/>
  <c r="AT783" i="3"/>
  <c r="AX783" i="3"/>
  <c r="BB783" i="3"/>
  <c r="BF783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N780" i="3"/>
  <c r="R780" i="3"/>
  <c r="V780" i="3"/>
  <c r="Z780" i="3"/>
  <c r="AD780" i="3"/>
  <c r="AH780" i="3"/>
  <c r="AL780" i="3"/>
  <c r="AP780" i="3"/>
  <c r="AT780" i="3"/>
  <c r="AX780" i="3"/>
  <c r="BB780" i="3"/>
  <c r="BF780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N777" i="3"/>
  <c r="BJ777" i="3" s="1"/>
  <c r="R777" i="3"/>
  <c r="V777" i="3"/>
  <c r="Z777" i="3"/>
  <c r="AD777" i="3"/>
  <c r="AH777" i="3"/>
  <c r="AL777" i="3"/>
  <c r="AP777" i="3"/>
  <c r="AX777" i="3"/>
  <c r="BB777" i="3"/>
  <c r="AT777" i="3"/>
  <c r="BF777" i="3"/>
  <c r="N776" i="3"/>
  <c r="R776" i="3"/>
  <c r="V776" i="3"/>
  <c r="Z776" i="3"/>
  <c r="AD776" i="3"/>
  <c r="AH776" i="3"/>
  <c r="AL776" i="3"/>
  <c r="AT776" i="3"/>
  <c r="AX776" i="3"/>
  <c r="BF776" i="3"/>
  <c r="AP776" i="3"/>
  <c r="BB776" i="3"/>
  <c r="N775" i="3"/>
  <c r="R775" i="3"/>
  <c r="V775" i="3"/>
  <c r="Z775" i="3"/>
  <c r="AD775" i="3"/>
  <c r="AH775" i="3"/>
  <c r="AL775" i="3"/>
  <c r="AP775" i="3"/>
  <c r="AX775" i="3"/>
  <c r="BB775" i="3"/>
  <c r="AT775" i="3"/>
  <c r="BF775" i="3"/>
  <c r="N774" i="3"/>
  <c r="R774" i="3"/>
  <c r="V774" i="3"/>
  <c r="Z774" i="3"/>
  <c r="AD774" i="3"/>
  <c r="AL774" i="3"/>
  <c r="AT774" i="3"/>
  <c r="BB774" i="3"/>
  <c r="AH774" i="3"/>
  <c r="AP774" i="3"/>
  <c r="AX774" i="3"/>
  <c r="BF774" i="3"/>
  <c r="N773" i="3"/>
  <c r="R773" i="3"/>
  <c r="V773" i="3"/>
  <c r="Z773" i="3"/>
  <c r="AD773" i="3"/>
  <c r="AL773" i="3"/>
  <c r="AT773" i="3"/>
  <c r="BF773" i="3"/>
  <c r="AH773" i="3"/>
  <c r="AP773" i="3"/>
  <c r="AX773" i="3"/>
  <c r="BB773" i="3"/>
  <c r="N772" i="3"/>
  <c r="R772" i="3"/>
  <c r="Z772" i="3"/>
  <c r="AH772" i="3"/>
  <c r="AP772" i="3"/>
  <c r="AX772" i="3"/>
  <c r="BF772" i="3"/>
  <c r="V772" i="3"/>
  <c r="AD772" i="3"/>
  <c r="AL772" i="3"/>
  <c r="AT772" i="3"/>
  <c r="BB772" i="3"/>
  <c r="N771" i="3"/>
  <c r="R771" i="3"/>
  <c r="V771" i="3"/>
  <c r="Z771" i="3"/>
  <c r="AD771" i="3"/>
  <c r="AL771" i="3"/>
  <c r="AP771" i="3"/>
  <c r="AX771" i="3"/>
  <c r="BF771" i="3"/>
  <c r="AH771" i="3"/>
  <c r="AT771" i="3"/>
  <c r="BB771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N767" i="3"/>
  <c r="R767" i="3"/>
  <c r="V767" i="3"/>
  <c r="Z767" i="3"/>
  <c r="AD767" i="3"/>
  <c r="AH767" i="3"/>
  <c r="AL767" i="3"/>
  <c r="AP767" i="3"/>
  <c r="AT767" i="3"/>
  <c r="AX767" i="3"/>
  <c r="BB767" i="3"/>
  <c r="BF767" i="3"/>
  <c r="N766" i="3"/>
  <c r="BJ766" i="3" s="1"/>
  <c r="R766" i="3"/>
  <c r="V766" i="3"/>
  <c r="Z766" i="3"/>
  <c r="AD766" i="3"/>
  <c r="AH766" i="3"/>
  <c r="AL766" i="3"/>
  <c r="AP766" i="3"/>
  <c r="AT766" i="3"/>
  <c r="AX766" i="3"/>
  <c r="BB766" i="3"/>
  <c r="BF766" i="3"/>
  <c r="R765" i="3"/>
  <c r="V765" i="3"/>
  <c r="Z765" i="3"/>
  <c r="AD765" i="3"/>
  <c r="AH765" i="3"/>
  <c r="AL765" i="3"/>
  <c r="AP765" i="3"/>
  <c r="AT765" i="3"/>
  <c r="AX765" i="3"/>
  <c r="BB765" i="3"/>
  <c r="BF765" i="3"/>
  <c r="N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BJ755" i="3" s="1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N750" i="3"/>
  <c r="R750" i="3"/>
  <c r="V750" i="3"/>
  <c r="Z750" i="3"/>
  <c r="AD750" i="3"/>
  <c r="AH750" i="3"/>
  <c r="AL750" i="3"/>
  <c r="AP750" i="3"/>
  <c r="AT750" i="3"/>
  <c r="AX750" i="3"/>
  <c r="BB750" i="3"/>
  <c r="BF750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N748" i="3"/>
  <c r="BJ748" i="3" s="1"/>
  <c r="R748" i="3"/>
  <c r="V748" i="3"/>
  <c r="Z748" i="3"/>
  <c r="AD748" i="3"/>
  <c r="AH748" i="3"/>
  <c r="AL748" i="3"/>
  <c r="AP748" i="3"/>
  <c r="AT748" i="3"/>
  <c r="AX748" i="3"/>
  <c r="BB748" i="3"/>
  <c r="BF748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N746" i="3"/>
  <c r="R746" i="3"/>
  <c r="V746" i="3"/>
  <c r="Z746" i="3"/>
  <c r="AD746" i="3"/>
  <c r="AH746" i="3"/>
  <c r="AL746" i="3"/>
  <c r="AP746" i="3"/>
  <c r="AT746" i="3"/>
  <c r="AX746" i="3"/>
  <c r="BB746" i="3"/>
  <c r="BF746" i="3"/>
  <c r="N745" i="3"/>
  <c r="R745" i="3"/>
  <c r="V745" i="3"/>
  <c r="Z745" i="3"/>
  <c r="AD745" i="3"/>
  <c r="AH745" i="3"/>
  <c r="AL745" i="3"/>
  <c r="AP745" i="3"/>
  <c r="AT745" i="3"/>
  <c r="AX745" i="3"/>
  <c r="BB745" i="3"/>
  <c r="BF745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N743" i="3"/>
  <c r="R743" i="3"/>
  <c r="V743" i="3"/>
  <c r="Z743" i="3"/>
  <c r="AD743" i="3"/>
  <c r="AH743" i="3"/>
  <c r="AL743" i="3"/>
  <c r="AP743" i="3"/>
  <c r="AT743" i="3"/>
  <c r="AX743" i="3"/>
  <c r="BB743" i="3"/>
  <c r="BF743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N740" i="3"/>
  <c r="R740" i="3"/>
  <c r="V740" i="3"/>
  <c r="Z740" i="3"/>
  <c r="AD740" i="3"/>
  <c r="AH740" i="3"/>
  <c r="AL740" i="3"/>
  <c r="AP740" i="3"/>
  <c r="AT740" i="3"/>
  <c r="AX740" i="3"/>
  <c r="BB740" i="3"/>
  <c r="BF740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N738" i="3"/>
  <c r="R738" i="3"/>
  <c r="V738" i="3"/>
  <c r="Z738" i="3"/>
  <c r="AD738" i="3"/>
  <c r="AH738" i="3"/>
  <c r="AL738" i="3"/>
  <c r="AP738" i="3"/>
  <c r="AT738" i="3"/>
  <c r="AX738" i="3"/>
  <c r="BB738" i="3"/>
  <c r="BF738" i="3"/>
  <c r="N737" i="3"/>
  <c r="BJ737" i="3" s="1"/>
  <c r="R737" i="3"/>
  <c r="V737" i="3"/>
  <c r="Z737" i="3"/>
  <c r="AD737" i="3"/>
  <c r="AH737" i="3"/>
  <c r="AL737" i="3"/>
  <c r="AP737" i="3"/>
  <c r="AT737" i="3"/>
  <c r="AX737" i="3"/>
  <c r="BB737" i="3"/>
  <c r="BF737" i="3"/>
  <c r="N736" i="3"/>
  <c r="BJ736" i="3" s="1"/>
  <c r="R736" i="3"/>
  <c r="V736" i="3"/>
  <c r="Z736" i="3"/>
  <c r="AD736" i="3"/>
  <c r="AH736" i="3"/>
  <c r="AL736" i="3"/>
  <c r="AP736" i="3"/>
  <c r="AT736" i="3"/>
  <c r="AX736" i="3"/>
  <c r="BB736" i="3"/>
  <c r="BF736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N734" i="3"/>
  <c r="BJ734" i="3" s="1"/>
  <c r="R734" i="3"/>
  <c r="V734" i="3"/>
  <c r="Z734" i="3"/>
  <c r="AD734" i="3"/>
  <c r="AH734" i="3"/>
  <c r="AL734" i="3"/>
  <c r="AP734" i="3"/>
  <c r="AT734" i="3"/>
  <c r="AX734" i="3"/>
  <c r="BB734" i="3"/>
  <c r="BF734" i="3"/>
  <c r="N733" i="3"/>
  <c r="R733" i="3"/>
  <c r="V733" i="3"/>
  <c r="Z733" i="3"/>
  <c r="AD733" i="3"/>
  <c r="AH733" i="3"/>
  <c r="AL733" i="3"/>
  <c r="AP733" i="3"/>
  <c r="AT733" i="3"/>
  <c r="AX733" i="3"/>
  <c r="BB733" i="3"/>
  <c r="BF733" i="3"/>
  <c r="R732" i="3"/>
  <c r="V732" i="3"/>
  <c r="Z732" i="3"/>
  <c r="AD732" i="3"/>
  <c r="AH732" i="3"/>
  <c r="AL732" i="3"/>
  <c r="AP732" i="3"/>
  <c r="AT732" i="3"/>
  <c r="AX732" i="3"/>
  <c r="BB732" i="3"/>
  <c r="BF732" i="3"/>
  <c r="N732" i="3"/>
  <c r="N731" i="3"/>
  <c r="BJ731" i="3" s="1"/>
  <c r="R731" i="3"/>
  <c r="V731" i="3"/>
  <c r="Z731" i="3"/>
  <c r="AD731" i="3"/>
  <c r="AH731" i="3"/>
  <c r="AL731" i="3"/>
  <c r="AP731" i="3"/>
  <c r="AT731" i="3"/>
  <c r="AX731" i="3"/>
  <c r="BB731" i="3"/>
  <c r="BF731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N729" i="3"/>
  <c r="BJ729" i="3" s="1"/>
  <c r="R729" i="3"/>
  <c r="V729" i="3"/>
  <c r="Z729" i="3"/>
  <c r="AD729" i="3"/>
  <c r="AH729" i="3"/>
  <c r="AL729" i="3"/>
  <c r="AP729" i="3"/>
  <c r="AT729" i="3"/>
  <c r="AX729" i="3"/>
  <c r="BB729" i="3"/>
  <c r="BF729" i="3"/>
  <c r="N728" i="3"/>
  <c r="BJ728" i="3" s="1"/>
  <c r="R728" i="3"/>
  <c r="V728" i="3"/>
  <c r="Z728" i="3"/>
  <c r="AD728" i="3"/>
  <c r="AH728" i="3"/>
  <c r="AL728" i="3"/>
  <c r="AP728" i="3"/>
  <c r="AT728" i="3"/>
  <c r="AX728" i="3"/>
  <c r="BB728" i="3"/>
  <c r="BF728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N722" i="3"/>
  <c r="BJ722" i="3" s="1"/>
  <c r="R722" i="3"/>
  <c r="V722" i="3"/>
  <c r="Z722" i="3"/>
  <c r="AD722" i="3"/>
  <c r="AH722" i="3"/>
  <c r="AL722" i="3"/>
  <c r="AP722" i="3"/>
  <c r="AT722" i="3"/>
  <c r="AX722" i="3"/>
  <c r="BB722" i="3"/>
  <c r="BF722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N720" i="3"/>
  <c r="R720" i="3"/>
  <c r="V720" i="3"/>
  <c r="Z720" i="3"/>
  <c r="AD720" i="3"/>
  <c r="AH720" i="3"/>
  <c r="AL720" i="3"/>
  <c r="AP720" i="3"/>
  <c r="AT720" i="3"/>
  <c r="AX720" i="3"/>
  <c r="BB720" i="3"/>
  <c r="BF720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N717" i="3"/>
  <c r="R717" i="3"/>
  <c r="V717" i="3"/>
  <c r="Z717" i="3"/>
  <c r="AD717" i="3"/>
  <c r="AH717" i="3"/>
  <c r="AL717" i="3"/>
  <c r="AP717" i="3"/>
  <c r="AT717" i="3"/>
  <c r="AX717" i="3"/>
  <c r="BB717" i="3"/>
  <c r="BF717" i="3"/>
  <c r="N716" i="3"/>
  <c r="BJ716" i="3" s="1"/>
  <c r="R716" i="3"/>
  <c r="V716" i="3"/>
  <c r="Z716" i="3"/>
  <c r="AD716" i="3"/>
  <c r="AH716" i="3"/>
  <c r="AL716" i="3"/>
  <c r="AP716" i="3"/>
  <c r="AT716" i="3"/>
  <c r="AX716" i="3"/>
  <c r="BB716" i="3"/>
  <c r="BF716" i="3"/>
  <c r="N715" i="3"/>
  <c r="R715" i="3"/>
  <c r="V715" i="3"/>
  <c r="Z715" i="3"/>
  <c r="AD715" i="3"/>
  <c r="AH715" i="3"/>
  <c r="AL715" i="3"/>
  <c r="AP715" i="3"/>
  <c r="AT715" i="3"/>
  <c r="AX715" i="3"/>
  <c r="BB715" i="3"/>
  <c r="BF715" i="3"/>
  <c r="N714" i="3"/>
  <c r="R714" i="3"/>
  <c r="V714" i="3"/>
  <c r="Z714" i="3"/>
  <c r="AD714" i="3"/>
  <c r="AH714" i="3"/>
  <c r="AL714" i="3"/>
  <c r="AP714" i="3"/>
  <c r="AT714" i="3"/>
  <c r="AX714" i="3"/>
  <c r="BB714" i="3"/>
  <c r="BF714" i="3"/>
  <c r="N713" i="3"/>
  <c r="BJ713" i="3" s="1"/>
  <c r="R713" i="3"/>
  <c r="V713" i="3"/>
  <c r="Z713" i="3"/>
  <c r="AD713" i="3"/>
  <c r="AH713" i="3"/>
  <c r="AL713" i="3"/>
  <c r="AP713" i="3"/>
  <c r="AT713" i="3"/>
  <c r="AX713" i="3"/>
  <c r="BB713" i="3"/>
  <c r="BF713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M775" i="3"/>
  <c r="O775" i="3"/>
  <c r="Q775" i="3"/>
  <c r="S775" i="3"/>
  <c r="U775" i="3"/>
  <c r="W775" i="3"/>
  <c r="Y775" i="3"/>
  <c r="AA775" i="3"/>
  <c r="AC775" i="3"/>
  <c r="AE775" i="3"/>
  <c r="AG775" i="3"/>
  <c r="AI775" i="3"/>
  <c r="AK775" i="3"/>
  <c r="AM775" i="3"/>
  <c r="AO775" i="3"/>
  <c r="AQ775" i="3"/>
  <c r="AS775" i="3"/>
  <c r="AU775" i="3"/>
  <c r="AW775" i="3"/>
  <c r="AY775" i="3"/>
  <c r="BA775" i="3"/>
  <c r="BC775" i="3"/>
  <c r="BE775" i="3"/>
  <c r="BG775" i="3"/>
  <c r="BI775" i="3"/>
  <c r="M768" i="3"/>
  <c r="O768" i="3"/>
  <c r="Q768" i="3"/>
  <c r="S768" i="3"/>
  <c r="U768" i="3"/>
  <c r="W768" i="3"/>
  <c r="Y768" i="3"/>
  <c r="AA768" i="3"/>
  <c r="AC768" i="3"/>
  <c r="AE768" i="3"/>
  <c r="AG768" i="3"/>
  <c r="AI768" i="3"/>
  <c r="AK768" i="3"/>
  <c r="AM768" i="3"/>
  <c r="AO768" i="3"/>
  <c r="AQ768" i="3"/>
  <c r="AS768" i="3"/>
  <c r="AU768" i="3"/>
  <c r="AW768" i="3"/>
  <c r="AY768" i="3"/>
  <c r="BA768" i="3"/>
  <c r="BC768" i="3"/>
  <c r="BE768" i="3"/>
  <c r="BG768" i="3"/>
  <c r="BI768" i="3"/>
  <c r="M825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M777" i="3"/>
  <c r="O777" i="3"/>
  <c r="BL777" i="3" s="1"/>
  <c r="Q777" i="3"/>
  <c r="S777" i="3"/>
  <c r="BM777" i="3" s="1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M776" i="3"/>
  <c r="O776" i="3"/>
  <c r="Q776" i="3"/>
  <c r="S776" i="3"/>
  <c r="U776" i="3"/>
  <c r="W776" i="3"/>
  <c r="Y776" i="3"/>
  <c r="AA776" i="3"/>
  <c r="AC776" i="3"/>
  <c r="AE776" i="3"/>
  <c r="AG776" i="3"/>
  <c r="AI776" i="3"/>
  <c r="AK776" i="3"/>
  <c r="AM776" i="3"/>
  <c r="AO776" i="3"/>
  <c r="AQ776" i="3"/>
  <c r="AS776" i="3"/>
  <c r="AU776" i="3"/>
  <c r="AW776" i="3"/>
  <c r="AY776" i="3"/>
  <c r="BA776" i="3"/>
  <c r="BC776" i="3"/>
  <c r="BE776" i="3"/>
  <c r="BG776" i="3"/>
  <c r="BI776" i="3"/>
  <c r="M774" i="3"/>
  <c r="O774" i="3"/>
  <c r="Q774" i="3"/>
  <c r="S774" i="3"/>
  <c r="U774" i="3"/>
  <c r="W774" i="3"/>
  <c r="Y774" i="3"/>
  <c r="AA774" i="3"/>
  <c r="AC774" i="3"/>
  <c r="AE774" i="3"/>
  <c r="AG774" i="3"/>
  <c r="AI774" i="3"/>
  <c r="AK774" i="3"/>
  <c r="AM774" i="3"/>
  <c r="AO774" i="3"/>
  <c r="AQ774" i="3"/>
  <c r="AS774" i="3"/>
  <c r="AU774" i="3"/>
  <c r="AW774" i="3"/>
  <c r="AY774" i="3"/>
  <c r="BA774" i="3"/>
  <c r="BC774" i="3"/>
  <c r="BE774" i="3"/>
  <c r="BG774" i="3"/>
  <c r="BI774" i="3"/>
  <c r="M773" i="3"/>
  <c r="O773" i="3"/>
  <c r="Q773" i="3"/>
  <c r="S773" i="3"/>
  <c r="U773" i="3"/>
  <c r="W773" i="3"/>
  <c r="Y773" i="3"/>
  <c r="AA773" i="3"/>
  <c r="AC773" i="3"/>
  <c r="AE773" i="3"/>
  <c r="AG773" i="3"/>
  <c r="AI773" i="3"/>
  <c r="AK773" i="3"/>
  <c r="AM773" i="3"/>
  <c r="AO773" i="3"/>
  <c r="AQ773" i="3"/>
  <c r="AS773" i="3"/>
  <c r="AU773" i="3"/>
  <c r="AW773" i="3"/>
  <c r="AY773" i="3"/>
  <c r="BA773" i="3"/>
  <c r="BC773" i="3"/>
  <c r="BE773" i="3"/>
  <c r="BG773" i="3"/>
  <c r="BI773" i="3"/>
  <c r="M772" i="3"/>
  <c r="O772" i="3"/>
  <c r="Q772" i="3"/>
  <c r="S772" i="3"/>
  <c r="U772" i="3"/>
  <c r="W772" i="3"/>
  <c r="Y772" i="3"/>
  <c r="AA772" i="3"/>
  <c r="AC772" i="3"/>
  <c r="AE772" i="3"/>
  <c r="AG772" i="3"/>
  <c r="AI772" i="3"/>
  <c r="AK772" i="3"/>
  <c r="AM772" i="3"/>
  <c r="AO772" i="3"/>
  <c r="AQ772" i="3"/>
  <c r="AS772" i="3"/>
  <c r="AU772" i="3"/>
  <c r="AW772" i="3"/>
  <c r="AY772" i="3"/>
  <c r="BA772" i="3"/>
  <c r="BC772" i="3"/>
  <c r="BE772" i="3"/>
  <c r="BG772" i="3"/>
  <c r="BI772" i="3"/>
  <c r="M771" i="3"/>
  <c r="O771" i="3"/>
  <c r="Q771" i="3"/>
  <c r="S771" i="3"/>
  <c r="U771" i="3"/>
  <c r="W771" i="3"/>
  <c r="Y771" i="3"/>
  <c r="AA771" i="3"/>
  <c r="AC771" i="3"/>
  <c r="AE771" i="3"/>
  <c r="AG771" i="3"/>
  <c r="AI771" i="3"/>
  <c r="AK771" i="3"/>
  <c r="AM771" i="3"/>
  <c r="AO771" i="3"/>
  <c r="AQ771" i="3"/>
  <c r="AS771" i="3"/>
  <c r="AU771" i="3"/>
  <c r="AW771" i="3"/>
  <c r="AY771" i="3"/>
  <c r="BA771" i="3"/>
  <c r="BC771" i="3"/>
  <c r="BE771" i="3"/>
  <c r="BG771" i="3"/>
  <c r="BI771" i="3"/>
  <c r="M770" i="3"/>
  <c r="O770" i="3"/>
  <c r="Q770" i="3"/>
  <c r="S770" i="3"/>
  <c r="U770" i="3"/>
  <c r="W770" i="3"/>
  <c r="Y770" i="3"/>
  <c r="AA770" i="3"/>
  <c r="AC770" i="3"/>
  <c r="AE770" i="3"/>
  <c r="AG770" i="3"/>
  <c r="AI770" i="3"/>
  <c r="AK770" i="3"/>
  <c r="AM770" i="3"/>
  <c r="AO770" i="3"/>
  <c r="AQ770" i="3"/>
  <c r="AS770" i="3"/>
  <c r="AU770" i="3"/>
  <c r="AW770" i="3"/>
  <c r="AY770" i="3"/>
  <c r="BA770" i="3"/>
  <c r="BC770" i="3"/>
  <c r="BE770" i="3"/>
  <c r="BG770" i="3"/>
  <c r="BI770" i="3"/>
  <c r="M769" i="3"/>
  <c r="O769" i="3"/>
  <c r="Q769" i="3"/>
  <c r="S769" i="3"/>
  <c r="U769" i="3"/>
  <c r="W769" i="3"/>
  <c r="Y769" i="3"/>
  <c r="AA769" i="3"/>
  <c r="AC769" i="3"/>
  <c r="AE769" i="3"/>
  <c r="AG769" i="3"/>
  <c r="AI769" i="3"/>
  <c r="AK769" i="3"/>
  <c r="AM769" i="3"/>
  <c r="AO769" i="3"/>
  <c r="AQ769" i="3"/>
  <c r="AS769" i="3"/>
  <c r="AU769" i="3"/>
  <c r="AW769" i="3"/>
  <c r="AY769" i="3"/>
  <c r="BA769" i="3"/>
  <c r="BC769" i="3"/>
  <c r="BE769" i="3"/>
  <c r="BG769" i="3"/>
  <c r="BI769" i="3"/>
  <c r="M767" i="3"/>
  <c r="O767" i="3"/>
  <c r="Q767" i="3"/>
  <c r="S767" i="3"/>
  <c r="U767" i="3"/>
  <c r="W767" i="3"/>
  <c r="Y767" i="3"/>
  <c r="AA767" i="3"/>
  <c r="AC767" i="3"/>
  <c r="AE767" i="3"/>
  <c r="AG767" i="3"/>
  <c r="AI767" i="3"/>
  <c r="AK767" i="3"/>
  <c r="AM767" i="3"/>
  <c r="AO767" i="3"/>
  <c r="AQ767" i="3"/>
  <c r="AS767" i="3"/>
  <c r="AU767" i="3"/>
  <c r="AW767" i="3"/>
  <c r="AY767" i="3"/>
  <c r="BA767" i="3"/>
  <c r="BC767" i="3"/>
  <c r="BE767" i="3"/>
  <c r="BG767" i="3"/>
  <c r="BI767" i="3"/>
  <c r="M766" i="3"/>
  <c r="O766" i="3"/>
  <c r="BL766" i="3" s="1"/>
  <c r="Q766" i="3"/>
  <c r="S766" i="3"/>
  <c r="BM766" i="3" s="1"/>
  <c r="U766" i="3"/>
  <c r="W766" i="3"/>
  <c r="Y766" i="3"/>
  <c r="AA766" i="3"/>
  <c r="AC766" i="3"/>
  <c r="AE766" i="3"/>
  <c r="AG766" i="3"/>
  <c r="AI766" i="3"/>
  <c r="AK766" i="3"/>
  <c r="AM766" i="3"/>
  <c r="AO766" i="3"/>
  <c r="AQ766" i="3"/>
  <c r="AS766" i="3"/>
  <c r="AU766" i="3"/>
  <c r="AW766" i="3"/>
  <c r="AY766" i="3"/>
  <c r="BA766" i="3"/>
  <c r="BC766" i="3"/>
  <c r="BE766" i="3"/>
  <c r="BG766" i="3"/>
  <c r="BI766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BL755" i="3" s="1"/>
  <c r="Q755" i="3"/>
  <c r="S755" i="3"/>
  <c r="BM755" i="3" s="1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M753" i="3"/>
  <c r="O753" i="3"/>
  <c r="Q753" i="3"/>
  <c r="S753" i="3"/>
  <c r="U753" i="3"/>
  <c r="W753" i="3"/>
  <c r="Y753" i="3"/>
  <c r="AA753" i="3"/>
  <c r="AC753" i="3"/>
  <c r="AE753" i="3"/>
  <c r="AG753" i="3"/>
  <c r="AI753" i="3"/>
  <c r="AK753" i="3"/>
  <c r="AM753" i="3"/>
  <c r="AO753" i="3"/>
  <c r="AQ753" i="3"/>
  <c r="AS753" i="3"/>
  <c r="AU753" i="3"/>
  <c r="AW753" i="3"/>
  <c r="AY753" i="3"/>
  <c r="BA753" i="3"/>
  <c r="BC753" i="3"/>
  <c r="BE753" i="3"/>
  <c r="BG753" i="3"/>
  <c r="BI753" i="3"/>
  <c r="M752" i="3"/>
  <c r="O752" i="3"/>
  <c r="Q752" i="3"/>
  <c r="S752" i="3"/>
  <c r="U752" i="3"/>
  <c r="W752" i="3"/>
  <c r="Y752" i="3"/>
  <c r="AA752" i="3"/>
  <c r="AC752" i="3"/>
  <c r="AE752" i="3"/>
  <c r="AG752" i="3"/>
  <c r="AI752" i="3"/>
  <c r="AK752" i="3"/>
  <c r="AM752" i="3"/>
  <c r="AO752" i="3"/>
  <c r="AQ752" i="3"/>
  <c r="AS752" i="3"/>
  <c r="AU752" i="3"/>
  <c r="AW752" i="3"/>
  <c r="AY752" i="3"/>
  <c r="BA752" i="3"/>
  <c r="BC752" i="3"/>
  <c r="BE752" i="3"/>
  <c r="BG752" i="3"/>
  <c r="BI752" i="3"/>
  <c r="M751" i="3"/>
  <c r="O751" i="3"/>
  <c r="Q751" i="3"/>
  <c r="S751" i="3"/>
  <c r="U751" i="3"/>
  <c r="W751" i="3"/>
  <c r="Y751" i="3"/>
  <c r="AA751" i="3"/>
  <c r="AC751" i="3"/>
  <c r="AE751" i="3"/>
  <c r="AG751" i="3"/>
  <c r="AI751" i="3"/>
  <c r="AK751" i="3"/>
  <c r="AM751" i="3"/>
  <c r="AO751" i="3"/>
  <c r="AQ751" i="3"/>
  <c r="AS751" i="3"/>
  <c r="AU751" i="3"/>
  <c r="AW751" i="3"/>
  <c r="AY751" i="3"/>
  <c r="BA751" i="3"/>
  <c r="BC751" i="3"/>
  <c r="BE751" i="3"/>
  <c r="BG751" i="3"/>
  <c r="BI751" i="3"/>
  <c r="M750" i="3"/>
  <c r="O750" i="3"/>
  <c r="Q750" i="3"/>
  <c r="S750" i="3"/>
  <c r="U750" i="3"/>
  <c r="W750" i="3"/>
  <c r="Y750" i="3"/>
  <c r="AA750" i="3"/>
  <c r="AC750" i="3"/>
  <c r="AE750" i="3"/>
  <c r="AG750" i="3"/>
  <c r="AI750" i="3"/>
  <c r="AK750" i="3"/>
  <c r="AM750" i="3"/>
  <c r="AO750" i="3"/>
  <c r="AQ750" i="3"/>
  <c r="AS750" i="3"/>
  <c r="AU750" i="3"/>
  <c r="AW750" i="3"/>
  <c r="AY750" i="3"/>
  <c r="BA750" i="3"/>
  <c r="BC750" i="3"/>
  <c r="BE750" i="3"/>
  <c r="BG750" i="3"/>
  <c r="BI750" i="3"/>
  <c r="M749" i="3"/>
  <c r="O749" i="3"/>
  <c r="Q749" i="3"/>
  <c r="S749" i="3"/>
  <c r="U749" i="3"/>
  <c r="W749" i="3"/>
  <c r="Y749" i="3"/>
  <c r="AA749" i="3"/>
  <c r="AC749" i="3"/>
  <c r="AE749" i="3"/>
  <c r="AG749" i="3"/>
  <c r="AI749" i="3"/>
  <c r="AK749" i="3"/>
  <c r="AM749" i="3"/>
  <c r="AO749" i="3"/>
  <c r="AQ749" i="3"/>
  <c r="AS749" i="3"/>
  <c r="AU749" i="3"/>
  <c r="AW749" i="3"/>
  <c r="AY749" i="3"/>
  <c r="BA749" i="3"/>
  <c r="BC749" i="3"/>
  <c r="BE749" i="3"/>
  <c r="BG749" i="3"/>
  <c r="BI749" i="3"/>
  <c r="M748" i="3"/>
  <c r="O748" i="3"/>
  <c r="BL748" i="3" s="1"/>
  <c r="Q748" i="3"/>
  <c r="S748" i="3"/>
  <c r="BM748" i="3" s="1"/>
  <c r="U748" i="3"/>
  <c r="W748" i="3"/>
  <c r="Y748" i="3"/>
  <c r="AA748" i="3"/>
  <c r="AC748" i="3"/>
  <c r="AE748" i="3"/>
  <c r="AG748" i="3"/>
  <c r="AI748" i="3"/>
  <c r="AK748" i="3"/>
  <c r="AM748" i="3"/>
  <c r="AO748" i="3"/>
  <c r="AQ748" i="3"/>
  <c r="AS748" i="3"/>
  <c r="AU748" i="3"/>
  <c r="AW748" i="3"/>
  <c r="AY748" i="3"/>
  <c r="BA748" i="3"/>
  <c r="BC748" i="3"/>
  <c r="BE748" i="3"/>
  <c r="BG748" i="3"/>
  <c r="BI748" i="3"/>
  <c r="M747" i="3"/>
  <c r="O747" i="3"/>
  <c r="Q747" i="3"/>
  <c r="S747" i="3"/>
  <c r="U747" i="3"/>
  <c r="W747" i="3"/>
  <c r="Y747" i="3"/>
  <c r="AA747" i="3"/>
  <c r="AC747" i="3"/>
  <c r="AE747" i="3"/>
  <c r="AG747" i="3"/>
  <c r="AI747" i="3"/>
  <c r="AK747" i="3"/>
  <c r="AM747" i="3"/>
  <c r="AO747" i="3"/>
  <c r="AQ747" i="3"/>
  <c r="AS747" i="3"/>
  <c r="AU747" i="3"/>
  <c r="AW747" i="3"/>
  <c r="AY747" i="3"/>
  <c r="BA747" i="3"/>
  <c r="BC747" i="3"/>
  <c r="BE747" i="3"/>
  <c r="BG747" i="3"/>
  <c r="BI747" i="3"/>
  <c r="M746" i="3"/>
  <c r="O746" i="3"/>
  <c r="Q746" i="3"/>
  <c r="S746" i="3"/>
  <c r="U746" i="3"/>
  <c r="W746" i="3"/>
  <c r="Y746" i="3"/>
  <c r="AA746" i="3"/>
  <c r="AC746" i="3"/>
  <c r="AE746" i="3"/>
  <c r="AG746" i="3"/>
  <c r="AI746" i="3"/>
  <c r="AK746" i="3"/>
  <c r="AM746" i="3"/>
  <c r="AO746" i="3"/>
  <c r="AQ746" i="3"/>
  <c r="AS746" i="3"/>
  <c r="AU746" i="3"/>
  <c r="AW746" i="3"/>
  <c r="AY746" i="3"/>
  <c r="BA746" i="3"/>
  <c r="BC746" i="3"/>
  <c r="BE746" i="3"/>
  <c r="BG746" i="3"/>
  <c r="BI746" i="3"/>
  <c r="M745" i="3"/>
  <c r="O745" i="3"/>
  <c r="Q745" i="3"/>
  <c r="S745" i="3"/>
  <c r="U745" i="3"/>
  <c r="W745" i="3"/>
  <c r="Y745" i="3"/>
  <c r="AA745" i="3"/>
  <c r="AC745" i="3"/>
  <c r="AE745" i="3"/>
  <c r="AG745" i="3"/>
  <c r="AI745" i="3"/>
  <c r="AK745" i="3"/>
  <c r="AM745" i="3"/>
  <c r="AO745" i="3"/>
  <c r="AQ745" i="3"/>
  <c r="AS745" i="3"/>
  <c r="AU745" i="3"/>
  <c r="AW745" i="3"/>
  <c r="AY745" i="3"/>
  <c r="BA745" i="3"/>
  <c r="BC745" i="3"/>
  <c r="BE745" i="3"/>
  <c r="BG745" i="3"/>
  <c r="BI745" i="3"/>
  <c r="M744" i="3"/>
  <c r="O744" i="3"/>
  <c r="Q744" i="3"/>
  <c r="S744" i="3"/>
  <c r="U744" i="3"/>
  <c r="W744" i="3"/>
  <c r="Y744" i="3"/>
  <c r="AA744" i="3"/>
  <c r="AC744" i="3"/>
  <c r="AE744" i="3"/>
  <c r="AG744" i="3"/>
  <c r="AI744" i="3"/>
  <c r="AK744" i="3"/>
  <c r="AM744" i="3"/>
  <c r="AO744" i="3"/>
  <c r="AQ744" i="3"/>
  <c r="AS744" i="3"/>
  <c r="AU744" i="3"/>
  <c r="AW744" i="3"/>
  <c r="AY744" i="3"/>
  <c r="BA744" i="3"/>
  <c r="BC744" i="3"/>
  <c r="BE744" i="3"/>
  <c r="BG744" i="3"/>
  <c r="BI744" i="3"/>
  <c r="M743" i="3"/>
  <c r="O743" i="3"/>
  <c r="Q743" i="3"/>
  <c r="S743" i="3"/>
  <c r="U743" i="3"/>
  <c r="W743" i="3"/>
  <c r="Y743" i="3"/>
  <c r="AA743" i="3"/>
  <c r="AC743" i="3"/>
  <c r="AE743" i="3"/>
  <c r="AG743" i="3"/>
  <c r="AI743" i="3"/>
  <c r="AK743" i="3"/>
  <c r="AM743" i="3"/>
  <c r="AO743" i="3"/>
  <c r="AQ743" i="3"/>
  <c r="AS743" i="3"/>
  <c r="AU743" i="3"/>
  <c r="AW743" i="3"/>
  <c r="AY743" i="3"/>
  <c r="BA743" i="3"/>
  <c r="BC743" i="3"/>
  <c r="BE743" i="3"/>
  <c r="BG743" i="3"/>
  <c r="BI743" i="3"/>
  <c r="M742" i="3"/>
  <c r="O742" i="3"/>
  <c r="Q742" i="3"/>
  <c r="S742" i="3"/>
  <c r="U742" i="3"/>
  <c r="W742" i="3"/>
  <c r="Y742" i="3"/>
  <c r="AA742" i="3"/>
  <c r="AC742" i="3"/>
  <c r="AE742" i="3"/>
  <c r="AG742" i="3"/>
  <c r="AI742" i="3"/>
  <c r="AK742" i="3"/>
  <c r="AM742" i="3"/>
  <c r="AO742" i="3"/>
  <c r="AQ742" i="3"/>
  <c r="AS742" i="3"/>
  <c r="AU742" i="3"/>
  <c r="AW742" i="3"/>
  <c r="AY742" i="3"/>
  <c r="BA742" i="3"/>
  <c r="BC742" i="3"/>
  <c r="BE742" i="3"/>
  <c r="BG742" i="3"/>
  <c r="BI742" i="3"/>
  <c r="M741" i="3"/>
  <c r="O741" i="3"/>
  <c r="Q741" i="3"/>
  <c r="S741" i="3"/>
  <c r="U741" i="3"/>
  <c r="W741" i="3"/>
  <c r="Y741" i="3"/>
  <c r="AA741" i="3"/>
  <c r="AC741" i="3"/>
  <c r="AE741" i="3"/>
  <c r="AG741" i="3"/>
  <c r="AI741" i="3"/>
  <c r="AK741" i="3"/>
  <c r="AM741" i="3"/>
  <c r="AO741" i="3"/>
  <c r="AQ741" i="3"/>
  <c r="AS741" i="3"/>
  <c r="AU741" i="3"/>
  <c r="AW741" i="3"/>
  <c r="AY741" i="3"/>
  <c r="BA741" i="3"/>
  <c r="BC741" i="3"/>
  <c r="BE741" i="3"/>
  <c r="BG741" i="3"/>
  <c r="BI741" i="3"/>
  <c r="M740" i="3"/>
  <c r="O740" i="3"/>
  <c r="Q740" i="3"/>
  <c r="S740" i="3"/>
  <c r="U740" i="3"/>
  <c r="W740" i="3"/>
  <c r="Y740" i="3"/>
  <c r="AA740" i="3"/>
  <c r="AC740" i="3"/>
  <c r="AE740" i="3"/>
  <c r="AG740" i="3"/>
  <c r="AI740" i="3"/>
  <c r="AK740" i="3"/>
  <c r="AM740" i="3"/>
  <c r="AO740" i="3"/>
  <c r="AQ740" i="3"/>
  <c r="AS740" i="3"/>
  <c r="AU740" i="3"/>
  <c r="AW740" i="3"/>
  <c r="AY740" i="3"/>
  <c r="BA740" i="3"/>
  <c r="BC740" i="3"/>
  <c r="BE740" i="3"/>
  <c r="BG740" i="3"/>
  <c r="BI740" i="3"/>
  <c r="M739" i="3"/>
  <c r="O739" i="3"/>
  <c r="Q739" i="3"/>
  <c r="S739" i="3"/>
  <c r="U739" i="3"/>
  <c r="W739" i="3"/>
  <c r="Y739" i="3"/>
  <c r="AA739" i="3"/>
  <c r="AC739" i="3"/>
  <c r="AE739" i="3"/>
  <c r="AG739" i="3"/>
  <c r="AI739" i="3"/>
  <c r="AK739" i="3"/>
  <c r="AM739" i="3"/>
  <c r="AO739" i="3"/>
  <c r="AQ739" i="3"/>
  <c r="AS739" i="3"/>
  <c r="AU739" i="3"/>
  <c r="AW739" i="3"/>
  <c r="AY739" i="3"/>
  <c r="BA739" i="3"/>
  <c r="BC739" i="3"/>
  <c r="BE739" i="3"/>
  <c r="BG739" i="3"/>
  <c r="BI739" i="3"/>
  <c r="M738" i="3"/>
  <c r="O738" i="3"/>
  <c r="Q738" i="3"/>
  <c r="S738" i="3"/>
  <c r="U738" i="3"/>
  <c r="W738" i="3"/>
  <c r="Y738" i="3"/>
  <c r="AA738" i="3"/>
  <c r="AC738" i="3"/>
  <c r="AE738" i="3"/>
  <c r="AG738" i="3"/>
  <c r="AI738" i="3"/>
  <c r="AK738" i="3"/>
  <c r="AM738" i="3"/>
  <c r="AO738" i="3"/>
  <c r="AQ738" i="3"/>
  <c r="AS738" i="3"/>
  <c r="AU738" i="3"/>
  <c r="AW738" i="3"/>
  <c r="AY738" i="3"/>
  <c r="BA738" i="3"/>
  <c r="BC738" i="3"/>
  <c r="BE738" i="3"/>
  <c r="BG738" i="3"/>
  <c r="BI738" i="3"/>
  <c r="M737" i="3"/>
  <c r="O737" i="3"/>
  <c r="BL737" i="3" s="1"/>
  <c r="Q737" i="3"/>
  <c r="S737" i="3"/>
  <c r="BM737" i="3" s="1"/>
  <c r="U737" i="3"/>
  <c r="W737" i="3"/>
  <c r="Y737" i="3"/>
  <c r="AA737" i="3"/>
  <c r="AC737" i="3"/>
  <c r="AE737" i="3"/>
  <c r="AG737" i="3"/>
  <c r="AI737" i="3"/>
  <c r="AK737" i="3"/>
  <c r="AM737" i="3"/>
  <c r="AO737" i="3"/>
  <c r="AQ737" i="3"/>
  <c r="AS737" i="3"/>
  <c r="AU737" i="3"/>
  <c r="AW737" i="3"/>
  <c r="AY737" i="3"/>
  <c r="BA737" i="3"/>
  <c r="BC737" i="3"/>
  <c r="BE737" i="3"/>
  <c r="BG737" i="3"/>
  <c r="BI737" i="3"/>
  <c r="M736" i="3"/>
  <c r="O736" i="3"/>
  <c r="BL736" i="3" s="1"/>
  <c r="Q736" i="3"/>
  <c r="S736" i="3"/>
  <c r="BM736" i="3" s="1"/>
  <c r="U736" i="3"/>
  <c r="W736" i="3"/>
  <c r="Y736" i="3"/>
  <c r="AA736" i="3"/>
  <c r="AC736" i="3"/>
  <c r="AE736" i="3"/>
  <c r="AG736" i="3"/>
  <c r="AI736" i="3"/>
  <c r="AK736" i="3"/>
  <c r="AM736" i="3"/>
  <c r="AO736" i="3"/>
  <c r="AQ736" i="3"/>
  <c r="AS736" i="3"/>
  <c r="AU736" i="3"/>
  <c r="AW736" i="3"/>
  <c r="AY736" i="3"/>
  <c r="BA736" i="3"/>
  <c r="BC736" i="3"/>
  <c r="BE736" i="3"/>
  <c r="BG736" i="3"/>
  <c r="BI736" i="3"/>
  <c r="M735" i="3"/>
  <c r="O735" i="3"/>
  <c r="Q735" i="3"/>
  <c r="S735" i="3"/>
  <c r="U735" i="3"/>
  <c r="W735" i="3"/>
  <c r="Y735" i="3"/>
  <c r="AA735" i="3"/>
  <c r="AC735" i="3"/>
  <c r="AE735" i="3"/>
  <c r="AG735" i="3"/>
  <c r="AI735" i="3"/>
  <c r="AK735" i="3"/>
  <c r="AM735" i="3"/>
  <c r="AO735" i="3"/>
  <c r="AQ735" i="3"/>
  <c r="AS735" i="3"/>
  <c r="AU735" i="3"/>
  <c r="AW735" i="3"/>
  <c r="AY735" i="3"/>
  <c r="BA735" i="3"/>
  <c r="BC735" i="3"/>
  <c r="BE735" i="3"/>
  <c r="BG735" i="3"/>
  <c r="BI735" i="3"/>
  <c r="M734" i="3"/>
  <c r="O734" i="3"/>
  <c r="BL734" i="3" s="1"/>
  <c r="Q734" i="3"/>
  <c r="S734" i="3"/>
  <c r="BM734" i="3" s="1"/>
  <c r="U734" i="3"/>
  <c r="W734" i="3"/>
  <c r="Y734" i="3"/>
  <c r="AA734" i="3"/>
  <c r="AC734" i="3"/>
  <c r="AE734" i="3"/>
  <c r="AG734" i="3"/>
  <c r="AI734" i="3"/>
  <c r="AK734" i="3"/>
  <c r="AM734" i="3"/>
  <c r="AO734" i="3"/>
  <c r="AQ734" i="3"/>
  <c r="AS734" i="3"/>
  <c r="AU734" i="3"/>
  <c r="AW734" i="3"/>
  <c r="AY734" i="3"/>
  <c r="BA734" i="3"/>
  <c r="BC734" i="3"/>
  <c r="BE734" i="3"/>
  <c r="BG734" i="3"/>
  <c r="BI734" i="3"/>
  <c r="M733" i="3"/>
  <c r="O733" i="3"/>
  <c r="Q733" i="3"/>
  <c r="S733" i="3"/>
  <c r="U733" i="3"/>
  <c r="W733" i="3"/>
  <c r="Y733" i="3"/>
  <c r="AA733" i="3"/>
  <c r="AC733" i="3"/>
  <c r="AE733" i="3"/>
  <c r="AG733" i="3"/>
  <c r="AI733" i="3"/>
  <c r="AK733" i="3"/>
  <c r="AM733" i="3"/>
  <c r="AO733" i="3"/>
  <c r="AQ733" i="3"/>
  <c r="AS733" i="3"/>
  <c r="AU733" i="3"/>
  <c r="AW733" i="3"/>
  <c r="AY733" i="3"/>
  <c r="BA733" i="3"/>
  <c r="BC733" i="3"/>
  <c r="BE733" i="3"/>
  <c r="BG733" i="3"/>
  <c r="BI733" i="3"/>
  <c r="M732" i="3"/>
  <c r="O732" i="3"/>
  <c r="Q732" i="3"/>
  <c r="S732" i="3"/>
  <c r="U732" i="3"/>
  <c r="W732" i="3"/>
  <c r="Y732" i="3"/>
  <c r="AA732" i="3"/>
  <c r="AC732" i="3"/>
  <c r="AE732" i="3"/>
  <c r="AG732" i="3"/>
  <c r="AI732" i="3"/>
  <c r="AK732" i="3"/>
  <c r="AM732" i="3"/>
  <c r="AO732" i="3"/>
  <c r="AQ732" i="3"/>
  <c r="AS732" i="3"/>
  <c r="AU732" i="3"/>
  <c r="AW732" i="3"/>
  <c r="AY732" i="3"/>
  <c r="BA732" i="3"/>
  <c r="BC732" i="3"/>
  <c r="BE732" i="3"/>
  <c r="BG732" i="3"/>
  <c r="BI732" i="3"/>
  <c r="M731" i="3"/>
  <c r="O731" i="3"/>
  <c r="BL731" i="3" s="1"/>
  <c r="Q731" i="3"/>
  <c r="S731" i="3"/>
  <c r="BM731" i="3" s="1"/>
  <c r="U731" i="3"/>
  <c r="W731" i="3"/>
  <c r="Y731" i="3"/>
  <c r="AA731" i="3"/>
  <c r="AC731" i="3"/>
  <c r="AE731" i="3"/>
  <c r="AG731" i="3"/>
  <c r="AI731" i="3"/>
  <c r="AK731" i="3"/>
  <c r="AM731" i="3"/>
  <c r="AO731" i="3"/>
  <c r="AQ731" i="3"/>
  <c r="AS731" i="3"/>
  <c r="AU731" i="3"/>
  <c r="AW731" i="3"/>
  <c r="AY731" i="3"/>
  <c r="BA731" i="3"/>
  <c r="BC731" i="3"/>
  <c r="BE731" i="3"/>
  <c r="BG731" i="3"/>
  <c r="BI731" i="3"/>
  <c r="M730" i="3"/>
  <c r="O730" i="3"/>
  <c r="Q730" i="3"/>
  <c r="S730" i="3"/>
  <c r="U730" i="3"/>
  <c r="W730" i="3"/>
  <c r="Y730" i="3"/>
  <c r="AA730" i="3"/>
  <c r="AC730" i="3"/>
  <c r="AE730" i="3"/>
  <c r="AG730" i="3"/>
  <c r="AI730" i="3"/>
  <c r="AK730" i="3"/>
  <c r="AM730" i="3"/>
  <c r="AO730" i="3"/>
  <c r="AQ730" i="3"/>
  <c r="AS730" i="3"/>
  <c r="AU730" i="3"/>
  <c r="AW730" i="3"/>
  <c r="AY730" i="3"/>
  <c r="BA730" i="3"/>
  <c r="BC730" i="3"/>
  <c r="BE730" i="3"/>
  <c r="BG730" i="3"/>
  <c r="BI730" i="3"/>
  <c r="M729" i="3"/>
  <c r="O729" i="3"/>
  <c r="BL729" i="3" s="1"/>
  <c r="Q729" i="3"/>
  <c r="S729" i="3"/>
  <c r="BM729" i="3" s="1"/>
  <c r="U729" i="3"/>
  <c r="W729" i="3"/>
  <c r="Y729" i="3"/>
  <c r="AA729" i="3"/>
  <c r="AC729" i="3"/>
  <c r="AE729" i="3"/>
  <c r="AG729" i="3"/>
  <c r="AI729" i="3"/>
  <c r="AK729" i="3"/>
  <c r="AM729" i="3"/>
  <c r="AO729" i="3"/>
  <c r="AQ729" i="3"/>
  <c r="AS729" i="3"/>
  <c r="AU729" i="3"/>
  <c r="AW729" i="3"/>
  <c r="AY729" i="3"/>
  <c r="BA729" i="3"/>
  <c r="BC729" i="3"/>
  <c r="BE729" i="3"/>
  <c r="BG729" i="3"/>
  <c r="BI729" i="3"/>
  <c r="M728" i="3"/>
  <c r="O728" i="3"/>
  <c r="BL728" i="3" s="1"/>
  <c r="Q728" i="3"/>
  <c r="S728" i="3"/>
  <c r="BM728" i="3" s="1"/>
  <c r="U728" i="3"/>
  <c r="W728" i="3"/>
  <c r="Y728" i="3"/>
  <c r="AA728" i="3"/>
  <c r="AC728" i="3"/>
  <c r="AE728" i="3"/>
  <c r="AG728" i="3"/>
  <c r="AI728" i="3"/>
  <c r="AK728" i="3"/>
  <c r="AM728" i="3"/>
  <c r="AO728" i="3"/>
  <c r="AQ728" i="3"/>
  <c r="AS728" i="3"/>
  <c r="AU728" i="3"/>
  <c r="AW728" i="3"/>
  <c r="AY728" i="3"/>
  <c r="BA728" i="3"/>
  <c r="BC728" i="3"/>
  <c r="BE728" i="3"/>
  <c r="BG728" i="3"/>
  <c r="BI728" i="3"/>
  <c r="M727" i="3"/>
  <c r="O727" i="3"/>
  <c r="Q727" i="3"/>
  <c r="S727" i="3"/>
  <c r="U727" i="3"/>
  <c r="W727" i="3"/>
  <c r="Y727" i="3"/>
  <c r="AA727" i="3"/>
  <c r="AC727" i="3"/>
  <c r="AE727" i="3"/>
  <c r="AG727" i="3"/>
  <c r="AI727" i="3"/>
  <c r="AK727" i="3"/>
  <c r="AM727" i="3"/>
  <c r="AO727" i="3"/>
  <c r="AQ727" i="3"/>
  <c r="AS727" i="3"/>
  <c r="AU727" i="3"/>
  <c r="AW727" i="3"/>
  <c r="AY727" i="3"/>
  <c r="BA727" i="3"/>
  <c r="BC727" i="3"/>
  <c r="BE727" i="3"/>
  <c r="BG727" i="3"/>
  <c r="BI727" i="3"/>
  <c r="M726" i="3"/>
  <c r="O726" i="3"/>
  <c r="Q726" i="3"/>
  <c r="S726" i="3"/>
  <c r="U726" i="3"/>
  <c r="W726" i="3"/>
  <c r="Y726" i="3"/>
  <c r="AA726" i="3"/>
  <c r="AC726" i="3"/>
  <c r="AE726" i="3"/>
  <c r="AG726" i="3"/>
  <c r="AI726" i="3"/>
  <c r="AK726" i="3"/>
  <c r="AM726" i="3"/>
  <c r="AO726" i="3"/>
  <c r="AQ726" i="3"/>
  <c r="AS726" i="3"/>
  <c r="AU726" i="3"/>
  <c r="AW726" i="3"/>
  <c r="AY726" i="3"/>
  <c r="BA726" i="3"/>
  <c r="BC726" i="3"/>
  <c r="BE726" i="3"/>
  <c r="BG726" i="3"/>
  <c r="BI726" i="3"/>
  <c r="M725" i="3"/>
  <c r="O725" i="3"/>
  <c r="Q725" i="3"/>
  <c r="S725" i="3"/>
  <c r="U725" i="3"/>
  <c r="W725" i="3"/>
  <c r="Y725" i="3"/>
  <c r="AA725" i="3"/>
  <c r="AC725" i="3"/>
  <c r="AE725" i="3"/>
  <c r="AG725" i="3"/>
  <c r="AI725" i="3"/>
  <c r="AK725" i="3"/>
  <c r="AM725" i="3"/>
  <c r="AO725" i="3"/>
  <c r="AQ725" i="3"/>
  <c r="AS725" i="3"/>
  <c r="AU725" i="3"/>
  <c r="AW725" i="3"/>
  <c r="AY725" i="3"/>
  <c r="BA725" i="3"/>
  <c r="BC725" i="3"/>
  <c r="BE725" i="3"/>
  <c r="BG725" i="3"/>
  <c r="BI725" i="3"/>
  <c r="M724" i="3"/>
  <c r="O724" i="3"/>
  <c r="Q724" i="3"/>
  <c r="S724" i="3"/>
  <c r="U724" i="3"/>
  <c r="W724" i="3"/>
  <c r="Y724" i="3"/>
  <c r="AA724" i="3"/>
  <c r="AC724" i="3"/>
  <c r="AE724" i="3"/>
  <c r="AG724" i="3"/>
  <c r="AI724" i="3"/>
  <c r="AK724" i="3"/>
  <c r="AM724" i="3"/>
  <c r="AO724" i="3"/>
  <c r="AQ724" i="3"/>
  <c r="AS724" i="3"/>
  <c r="AU724" i="3"/>
  <c r="AW724" i="3"/>
  <c r="AY724" i="3"/>
  <c r="BA724" i="3"/>
  <c r="BC724" i="3"/>
  <c r="BE724" i="3"/>
  <c r="BG724" i="3"/>
  <c r="BI724" i="3"/>
  <c r="M723" i="3"/>
  <c r="O723" i="3"/>
  <c r="Q723" i="3"/>
  <c r="S723" i="3"/>
  <c r="U723" i="3"/>
  <c r="W723" i="3"/>
  <c r="Y723" i="3"/>
  <c r="AA723" i="3"/>
  <c r="AC723" i="3"/>
  <c r="AE723" i="3"/>
  <c r="AG723" i="3"/>
  <c r="AI723" i="3"/>
  <c r="AK723" i="3"/>
  <c r="AM723" i="3"/>
  <c r="AO723" i="3"/>
  <c r="AQ723" i="3"/>
  <c r="AS723" i="3"/>
  <c r="AU723" i="3"/>
  <c r="AW723" i="3"/>
  <c r="AY723" i="3"/>
  <c r="BA723" i="3"/>
  <c r="BC723" i="3"/>
  <c r="BE723" i="3"/>
  <c r="BG723" i="3"/>
  <c r="BI723" i="3"/>
  <c r="M722" i="3"/>
  <c r="O722" i="3"/>
  <c r="BL722" i="3" s="1"/>
  <c r="Q722" i="3"/>
  <c r="S722" i="3"/>
  <c r="BM722" i="3" s="1"/>
  <c r="U722" i="3"/>
  <c r="W722" i="3"/>
  <c r="Y722" i="3"/>
  <c r="AA722" i="3"/>
  <c r="AC722" i="3"/>
  <c r="AE722" i="3"/>
  <c r="AG722" i="3"/>
  <c r="AI722" i="3"/>
  <c r="AK722" i="3"/>
  <c r="AM722" i="3"/>
  <c r="AO722" i="3"/>
  <c r="AQ722" i="3"/>
  <c r="AS722" i="3"/>
  <c r="AU722" i="3"/>
  <c r="AW722" i="3"/>
  <c r="AY722" i="3"/>
  <c r="BA722" i="3"/>
  <c r="BC722" i="3"/>
  <c r="BE722" i="3"/>
  <c r="BG722" i="3"/>
  <c r="BI722" i="3"/>
  <c r="M721" i="3"/>
  <c r="O721" i="3"/>
  <c r="Q721" i="3"/>
  <c r="S721" i="3"/>
  <c r="U721" i="3"/>
  <c r="W721" i="3"/>
  <c r="Y721" i="3"/>
  <c r="AA721" i="3"/>
  <c r="AC721" i="3"/>
  <c r="AE721" i="3"/>
  <c r="AG721" i="3"/>
  <c r="AI721" i="3"/>
  <c r="AK721" i="3"/>
  <c r="AM721" i="3"/>
  <c r="AO721" i="3"/>
  <c r="AQ721" i="3"/>
  <c r="AS721" i="3"/>
  <c r="AU721" i="3"/>
  <c r="AW721" i="3"/>
  <c r="AY721" i="3"/>
  <c r="BA721" i="3"/>
  <c r="BC721" i="3"/>
  <c r="BE721" i="3"/>
  <c r="BG721" i="3"/>
  <c r="BI721" i="3"/>
  <c r="M720" i="3"/>
  <c r="O720" i="3"/>
  <c r="Q720" i="3"/>
  <c r="S720" i="3"/>
  <c r="U720" i="3"/>
  <c r="W720" i="3"/>
  <c r="Y720" i="3"/>
  <c r="AA720" i="3"/>
  <c r="AC720" i="3"/>
  <c r="AE720" i="3"/>
  <c r="AG720" i="3"/>
  <c r="AI720" i="3"/>
  <c r="AK720" i="3"/>
  <c r="AM720" i="3"/>
  <c r="AO720" i="3"/>
  <c r="AQ720" i="3"/>
  <c r="AS720" i="3"/>
  <c r="AU720" i="3"/>
  <c r="AW720" i="3"/>
  <c r="AY720" i="3"/>
  <c r="BA720" i="3"/>
  <c r="BC720" i="3"/>
  <c r="BE720" i="3"/>
  <c r="BG720" i="3"/>
  <c r="BI720" i="3"/>
  <c r="M719" i="3"/>
  <c r="O719" i="3"/>
  <c r="Q719" i="3"/>
  <c r="S719" i="3"/>
  <c r="U719" i="3"/>
  <c r="W719" i="3"/>
  <c r="Y719" i="3"/>
  <c r="AA719" i="3"/>
  <c r="AC719" i="3"/>
  <c r="AE719" i="3"/>
  <c r="AG719" i="3"/>
  <c r="AI719" i="3"/>
  <c r="AK719" i="3"/>
  <c r="AM719" i="3"/>
  <c r="AO719" i="3"/>
  <c r="AQ719" i="3"/>
  <c r="AS719" i="3"/>
  <c r="AU719" i="3"/>
  <c r="AW719" i="3"/>
  <c r="AY719" i="3"/>
  <c r="BA719" i="3"/>
  <c r="BC719" i="3"/>
  <c r="BE719" i="3"/>
  <c r="BG719" i="3"/>
  <c r="BI719" i="3"/>
  <c r="M718" i="3"/>
  <c r="O718" i="3"/>
  <c r="Q718" i="3"/>
  <c r="S718" i="3"/>
  <c r="U718" i="3"/>
  <c r="W718" i="3"/>
  <c r="Y718" i="3"/>
  <c r="AA718" i="3"/>
  <c r="AC718" i="3"/>
  <c r="AE718" i="3"/>
  <c r="AG718" i="3"/>
  <c r="AI718" i="3"/>
  <c r="AK718" i="3"/>
  <c r="AM718" i="3"/>
  <c r="AO718" i="3"/>
  <c r="AQ718" i="3"/>
  <c r="AS718" i="3"/>
  <c r="AU718" i="3"/>
  <c r="AW718" i="3"/>
  <c r="AY718" i="3"/>
  <c r="BA718" i="3"/>
  <c r="BC718" i="3"/>
  <c r="BE718" i="3"/>
  <c r="BG718" i="3"/>
  <c r="BI718" i="3"/>
  <c r="M717" i="3"/>
  <c r="O717" i="3"/>
  <c r="Q717" i="3"/>
  <c r="S717" i="3"/>
  <c r="U717" i="3"/>
  <c r="W717" i="3"/>
  <c r="Y717" i="3"/>
  <c r="AA717" i="3"/>
  <c r="AC717" i="3"/>
  <c r="AE717" i="3"/>
  <c r="AG717" i="3"/>
  <c r="AI717" i="3"/>
  <c r="AK717" i="3"/>
  <c r="AM717" i="3"/>
  <c r="AO717" i="3"/>
  <c r="AQ717" i="3"/>
  <c r="AS717" i="3"/>
  <c r="AU717" i="3"/>
  <c r="AW717" i="3"/>
  <c r="AY717" i="3"/>
  <c r="BA717" i="3"/>
  <c r="BC717" i="3"/>
  <c r="BE717" i="3"/>
  <c r="BG717" i="3"/>
  <c r="BI717" i="3"/>
  <c r="M716" i="3"/>
  <c r="O716" i="3"/>
  <c r="BL716" i="3" s="1"/>
  <c r="Q716" i="3"/>
  <c r="S716" i="3"/>
  <c r="BM716" i="3" s="1"/>
  <c r="U716" i="3"/>
  <c r="W716" i="3"/>
  <c r="Y716" i="3"/>
  <c r="AA716" i="3"/>
  <c r="AC716" i="3"/>
  <c r="AE716" i="3"/>
  <c r="AG716" i="3"/>
  <c r="AI716" i="3"/>
  <c r="AK716" i="3"/>
  <c r="AM716" i="3"/>
  <c r="AO716" i="3"/>
  <c r="AQ716" i="3"/>
  <c r="AS716" i="3"/>
  <c r="AU716" i="3"/>
  <c r="AW716" i="3"/>
  <c r="AY716" i="3"/>
  <c r="BA716" i="3"/>
  <c r="BC716" i="3"/>
  <c r="BE716" i="3"/>
  <c r="BG716" i="3"/>
  <c r="BI716" i="3"/>
  <c r="M715" i="3"/>
  <c r="O715" i="3"/>
  <c r="Q715" i="3"/>
  <c r="S715" i="3"/>
  <c r="U715" i="3"/>
  <c r="W715" i="3"/>
  <c r="Y715" i="3"/>
  <c r="AA715" i="3"/>
  <c r="AC715" i="3"/>
  <c r="AE715" i="3"/>
  <c r="AG715" i="3"/>
  <c r="AI715" i="3"/>
  <c r="AK715" i="3"/>
  <c r="AM715" i="3"/>
  <c r="AO715" i="3"/>
  <c r="AQ715" i="3"/>
  <c r="AS715" i="3"/>
  <c r="AU715" i="3"/>
  <c r="AW715" i="3"/>
  <c r="AY715" i="3"/>
  <c r="BA715" i="3"/>
  <c r="BC715" i="3"/>
  <c r="BE715" i="3"/>
  <c r="BG715" i="3"/>
  <c r="BI715" i="3"/>
  <c r="M714" i="3"/>
  <c r="O714" i="3"/>
  <c r="Q714" i="3"/>
  <c r="S714" i="3"/>
  <c r="U714" i="3"/>
  <c r="W714" i="3"/>
  <c r="Y714" i="3"/>
  <c r="AA714" i="3"/>
  <c r="AC714" i="3"/>
  <c r="AE714" i="3"/>
  <c r="AG714" i="3"/>
  <c r="AI714" i="3"/>
  <c r="AK714" i="3"/>
  <c r="AM714" i="3"/>
  <c r="AO714" i="3"/>
  <c r="AQ714" i="3"/>
  <c r="AS714" i="3"/>
  <c r="AU714" i="3"/>
  <c r="AW714" i="3"/>
  <c r="AY714" i="3"/>
  <c r="BA714" i="3"/>
  <c r="BC714" i="3"/>
  <c r="BE714" i="3"/>
  <c r="BG714" i="3"/>
  <c r="BI714" i="3"/>
  <c r="M713" i="3"/>
  <c r="O713" i="3"/>
  <c r="BL713" i="3" s="1"/>
  <c r="Q713" i="3"/>
  <c r="S713" i="3"/>
  <c r="BM713" i="3" s="1"/>
  <c r="U713" i="3"/>
  <c r="W713" i="3"/>
  <c r="Y713" i="3"/>
  <c r="AA713" i="3"/>
  <c r="AC713" i="3"/>
  <c r="AE713" i="3"/>
  <c r="AG713" i="3"/>
  <c r="AI713" i="3"/>
  <c r="AK713" i="3"/>
  <c r="AM713" i="3"/>
  <c r="AO713" i="3"/>
  <c r="AQ713" i="3"/>
  <c r="AS713" i="3"/>
  <c r="AU713" i="3"/>
  <c r="AW713" i="3"/>
  <c r="AY713" i="3"/>
  <c r="BA713" i="3"/>
  <c r="BC713" i="3"/>
  <c r="BE713" i="3"/>
  <c r="BG713" i="3"/>
  <c r="BI713" i="3"/>
  <c r="M712" i="3"/>
  <c r="O712" i="3"/>
  <c r="Q712" i="3"/>
  <c r="S712" i="3"/>
  <c r="U712" i="3"/>
  <c r="W712" i="3"/>
  <c r="Y712" i="3"/>
  <c r="AA712" i="3"/>
  <c r="AC712" i="3"/>
  <c r="AE712" i="3"/>
  <c r="AG712" i="3"/>
  <c r="AI712" i="3"/>
  <c r="AK712" i="3"/>
  <c r="AM712" i="3"/>
  <c r="AO712" i="3"/>
  <c r="AQ712" i="3"/>
  <c r="AS712" i="3"/>
  <c r="AU712" i="3"/>
  <c r="AW712" i="3"/>
  <c r="AY712" i="3"/>
  <c r="BA712" i="3"/>
  <c r="BC712" i="3"/>
  <c r="BE712" i="3"/>
  <c r="BG712" i="3"/>
  <c r="BI712" i="3"/>
  <c r="M711" i="3"/>
  <c r="O711" i="3"/>
  <c r="Q711" i="3"/>
  <c r="S711" i="3"/>
  <c r="U711" i="3"/>
  <c r="W711" i="3"/>
  <c r="Y711" i="3"/>
  <c r="AA711" i="3"/>
  <c r="AC711" i="3"/>
  <c r="AE711" i="3"/>
  <c r="AG711" i="3"/>
  <c r="AI711" i="3"/>
  <c r="AK711" i="3"/>
  <c r="AM711" i="3"/>
  <c r="AO711" i="3"/>
  <c r="AQ711" i="3"/>
  <c r="AS711" i="3"/>
  <c r="AU711" i="3"/>
  <c r="AW711" i="3"/>
  <c r="AY711" i="3"/>
  <c r="BA711" i="3"/>
  <c r="BC711" i="3"/>
  <c r="BE711" i="3"/>
  <c r="BG711" i="3"/>
  <c r="BI711" i="3"/>
  <c r="L710" i="3"/>
  <c r="M710" i="3" s="1"/>
  <c r="O710" i="3"/>
  <c r="P710" i="3"/>
  <c r="U710" i="3"/>
  <c r="Y710" i="3"/>
  <c r="AC710" i="3"/>
  <c r="AG710" i="3"/>
  <c r="AK710" i="3"/>
  <c r="AO710" i="3"/>
  <c r="AS710" i="3"/>
  <c r="AW710" i="3"/>
  <c r="BA710" i="3"/>
  <c r="BE710" i="3"/>
  <c r="BI710" i="3"/>
  <c r="L709" i="3"/>
  <c r="M709" i="3"/>
  <c r="O709" i="3"/>
  <c r="Q709" i="3"/>
  <c r="S709" i="3"/>
  <c r="U709" i="3"/>
  <c r="W709" i="3"/>
  <c r="Y709" i="3"/>
  <c r="AA709" i="3"/>
  <c r="AC709" i="3"/>
  <c r="AE709" i="3"/>
  <c r="AG709" i="3"/>
  <c r="AI709" i="3"/>
  <c r="AK709" i="3"/>
  <c r="AM709" i="3"/>
  <c r="AO709" i="3"/>
  <c r="AQ709" i="3"/>
  <c r="AS709" i="3"/>
  <c r="AU709" i="3"/>
  <c r="AW709" i="3"/>
  <c r="AY709" i="3"/>
  <c r="BA709" i="3"/>
  <c r="BC709" i="3"/>
  <c r="BE709" i="3"/>
  <c r="BG709" i="3"/>
  <c r="BI709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L708" i="3"/>
  <c r="M708" i="3"/>
  <c r="O708" i="3"/>
  <c r="BL708" i="3" s="1"/>
  <c r="Q708" i="3"/>
  <c r="S708" i="3"/>
  <c r="BM708" i="3" s="1"/>
  <c r="U708" i="3"/>
  <c r="W708" i="3"/>
  <c r="Y708" i="3"/>
  <c r="AA708" i="3"/>
  <c r="AC708" i="3"/>
  <c r="AE708" i="3"/>
  <c r="AG708" i="3"/>
  <c r="AI708" i="3"/>
  <c r="AK708" i="3"/>
  <c r="AM708" i="3"/>
  <c r="AO708" i="3"/>
  <c r="AQ708" i="3"/>
  <c r="AS708" i="3"/>
  <c r="AU708" i="3"/>
  <c r="AW708" i="3"/>
  <c r="AY708" i="3"/>
  <c r="BA708" i="3"/>
  <c r="BC708" i="3"/>
  <c r="BE708" i="3"/>
  <c r="BG708" i="3"/>
  <c r="BI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L707" i="3"/>
  <c r="M707" i="3"/>
  <c r="O707" i="3"/>
  <c r="BL707" i="3" s="1"/>
  <c r="Q707" i="3"/>
  <c r="S707" i="3"/>
  <c r="BM707" i="3" s="1"/>
  <c r="U707" i="3"/>
  <c r="W707" i="3"/>
  <c r="Y707" i="3"/>
  <c r="AA707" i="3"/>
  <c r="AC707" i="3"/>
  <c r="AE707" i="3"/>
  <c r="AG707" i="3"/>
  <c r="AI707" i="3"/>
  <c r="AK707" i="3"/>
  <c r="AM707" i="3"/>
  <c r="AO707" i="3"/>
  <c r="AQ707" i="3"/>
  <c r="AS707" i="3"/>
  <c r="AU707" i="3"/>
  <c r="AW707" i="3"/>
  <c r="AY707" i="3"/>
  <c r="BA707" i="3"/>
  <c r="BC707" i="3"/>
  <c r="BE707" i="3"/>
  <c r="BG707" i="3"/>
  <c r="BI707" i="3"/>
  <c r="P707" i="3"/>
  <c r="T707" i="3"/>
  <c r="X707" i="3"/>
  <c r="AB707" i="3"/>
  <c r="AF707" i="3"/>
  <c r="AJ707" i="3"/>
  <c r="AN707" i="3"/>
  <c r="AR707" i="3"/>
  <c r="AV707" i="3"/>
  <c r="AZ707" i="3"/>
  <c r="BD707" i="3"/>
  <c r="BH707" i="3"/>
  <c r="L706" i="3"/>
  <c r="M706" i="3"/>
  <c r="O706" i="3"/>
  <c r="Q706" i="3"/>
  <c r="S706" i="3"/>
  <c r="U706" i="3"/>
  <c r="W706" i="3"/>
  <c r="Y706" i="3"/>
  <c r="AA706" i="3"/>
  <c r="AC706" i="3"/>
  <c r="AE706" i="3"/>
  <c r="AG706" i="3"/>
  <c r="AI706" i="3"/>
  <c r="AK706" i="3"/>
  <c r="AM706" i="3"/>
  <c r="AO706" i="3"/>
  <c r="AQ706" i="3"/>
  <c r="AS706" i="3"/>
  <c r="AU706" i="3"/>
  <c r="AW706" i="3"/>
  <c r="AY706" i="3"/>
  <c r="BA706" i="3"/>
  <c r="BC706" i="3"/>
  <c r="BE706" i="3"/>
  <c r="BG706" i="3"/>
  <c r="BI706" i="3"/>
  <c r="P706" i="3"/>
  <c r="T706" i="3"/>
  <c r="X706" i="3"/>
  <c r="AB706" i="3"/>
  <c r="AF706" i="3"/>
  <c r="AJ706" i="3"/>
  <c r="AN706" i="3"/>
  <c r="AR706" i="3"/>
  <c r="AV706" i="3"/>
  <c r="AZ706" i="3"/>
  <c r="BD706" i="3"/>
  <c r="BH706" i="3"/>
  <c r="L705" i="3"/>
  <c r="M705" i="3"/>
  <c r="O705" i="3"/>
  <c r="Q705" i="3"/>
  <c r="S705" i="3"/>
  <c r="U705" i="3"/>
  <c r="W705" i="3"/>
  <c r="Y705" i="3"/>
  <c r="AA705" i="3"/>
  <c r="AC705" i="3"/>
  <c r="AE705" i="3"/>
  <c r="AG705" i="3"/>
  <c r="AI705" i="3"/>
  <c r="AK705" i="3"/>
  <c r="AM705" i="3"/>
  <c r="AO705" i="3"/>
  <c r="AQ705" i="3"/>
  <c r="AS705" i="3"/>
  <c r="AU705" i="3"/>
  <c r="AW705" i="3"/>
  <c r="AY705" i="3"/>
  <c r="BA705" i="3"/>
  <c r="BC705" i="3"/>
  <c r="BE705" i="3"/>
  <c r="BG705" i="3"/>
  <c r="BI705" i="3"/>
  <c r="P705" i="3"/>
  <c r="T705" i="3"/>
  <c r="X705" i="3"/>
  <c r="AB705" i="3"/>
  <c r="AF705" i="3"/>
  <c r="AJ705" i="3"/>
  <c r="AN705" i="3"/>
  <c r="AR705" i="3"/>
  <c r="AV705" i="3"/>
  <c r="AZ705" i="3"/>
  <c r="BD705" i="3"/>
  <c r="BH705" i="3"/>
  <c r="L704" i="3"/>
  <c r="M704" i="3"/>
  <c r="O704" i="3"/>
  <c r="Q704" i="3"/>
  <c r="S704" i="3"/>
  <c r="U704" i="3"/>
  <c r="W704" i="3"/>
  <c r="Y704" i="3"/>
  <c r="AA704" i="3"/>
  <c r="AC704" i="3"/>
  <c r="AE704" i="3"/>
  <c r="AG704" i="3"/>
  <c r="AI704" i="3"/>
  <c r="AK704" i="3"/>
  <c r="AM704" i="3"/>
  <c r="AO704" i="3"/>
  <c r="AQ704" i="3"/>
  <c r="AS704" i="3"/>
  <c r="AU704" i="3"/>
  <c r="AW704" i="3"/>
  <c r="AY704" i="3"/>
  <c r="BA704" i="3"/>
  <c r="BC704" i="3"/>
  <c r="BE704" i="3"/>
  <c r="BG704" i="3"/>
  <c r="BI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L703" i="3"/>
  <c r="M703" i="3"/>
  <c r="O703" i="3"/>
  <c r="BL703" i="3" s="1"/>
  <c r="Q703" i="3"/>
  <c r="S703" i="3"/>
  <c r="BM703" i="3" s="1"/>
  <c r="U703" i="3"/>
  <c r="W703" i="3"/>
  <c r="Y703" i="3"/>
  <c r="AA703" i="3"/>
  <c r="AC703" i="3"/>
  <c r="AE703" i="3"/>
  <c r="AG703" i="3"/>
  <c r="AI703" i="3"/>
  <c r="AK703" i="3"/>
  <c r="AM703" i="3"/>
  <c r="AO703" i="3"/>
  <c r="AQ703" i="3"/>
  <c r="AS703" i="3"/>
  <c r="AU703" i="3"/>
  <c r="AW703" i="3"/>
  <c r="AY703" i="3"/>
  <c r="BA703" i="3"/>
  <c r="BC703" i="3"/>
  <c r="BE703" i="3"/>
  <c r="BG703" i="3"/>
  <c r="BI703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L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P702" i="3"/>
  <c r="X702" i="3"/>
  <c r="AF702" i="3"/>
  <c r="AN702" i="3"/>
  <c r="AV702" i="3"/>
  <c r="BD702" i="3"/>
  <c r="L701" i="3"/>
  <c r="O701" i="3"/>
  <c r="BL701" i="3" s="1"/>
  <c r="S701" i="3"/>
  <c r="BM701" i="3" s="1"/>
  <c r="W701" i="3"/>
  <c r="AA701" i="3"/>
  <c r="AE701" i="3"/>
  <c r="AI701" i="3"/>
  <c r="AM701" i="3"/>
  <c r="AQ701" i="3"/>
  <c r="AU701" i="3"/>
  <c r="AY701" i="3"/>
  <c r="BC701" i="3"/>
  <c r="BG701" i="3"/>
  <c r="P701" i="3"/>
  <c r="X701" i="3"/>
  <c r="AF701" i="3"/>
  <c r="AN701" i="3"/>
  <c r="AV701" i="3"/>
  <c r="BD701" i="3"/>
  <c r="L700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X700" i="3"/>
  <c r="AF700" i="3"/>
  <c r="AN700" i="3"/>
  <c r="AV700" i="3"/>
  <c r="BD700" i="3"/>
  <c r="L699" i="3"/>
  <c r="O699" i="3"/>
  <c r="S699" i="3"/>
  <c r="W699" i="3"/>
  <c r="AA699" i="3"/>
  <c r="AE699" i="3"/>
  <c r="AI699" i="3"/>
  <c r="AM699" i="3"/>
  <c r="AQ699" i="3"/>
  <c r="AU699" i="3"/>
  <c r="AY699" i="3"/>
  <c r="BC699" i="3"/>
  <c r="BG699" i="3"/>
  <c r="P699" i="3"/>
  <c r="X699" i="3"/>
  <c r="AF699" i="3"/>
  <c r="AN699" i="3"/>
  <c r="AV699" i="3"/>
  <c r="BD699" i="3"/>
  <c r="L698" i="3"/>
  <c r="O698" i="3"/>
  <c r="S698" i="3"/>
  <c r="W698" i="3"/>
  <c r="AA698" i="3"/>
  <c r="AE698" i="3"/>
  <c r="AI698" i="3"/>
  <c r="AM698" i="3"/>
  <c r="AQ698" i="3"/>
  <c r="AU698" i="3"/>
  <c r="AY698" i="3"/>
  <c r="BC698" i="3"/>
  <c r="BG698" i="3"/>
  <c r="P698" i="3"/>
  <c r="X698" i="3"/>
  <c r="AF698" i="3"/>
  <c r="AN698" i="3"/>
  <c r="AV698" i="3"/>
  <c r="BD698" i="3"/>
  <c r="L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X697" i="3"/>
  <c r="AF697" i="3"/>
  <c r="AN697" i="3"/>
  <c r="AV697" i="3"/>
  <c r="BD697" i="3"/>
  <c r="L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X696" i="3"/>
  <c r="AF696" i="3"/>
  <c r="AN696" i="3"/>
  <c r="AV696" i="3"/>
  <c r="BD696" i="3"/>
  <c r="L695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X695" i="3"/>
  <c r="AF695" i="3"/>
  <c r="AN695" i="3"/>
  <c r="AV695" i="3"/>
  <c r="BD695" i="3"/>
  <c r="L694" i="3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P694" i="3"/>
  <c r="X694" i="3"/>
  <c r="AF694" i="3"/>
  <c r="AN694" i="3"/>
  <c r="AV694" i="3"/>
  <c r="BD694" i="3"/>
  <c r="L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X693" i="3"/>
  <c r="AF693" i="3"/>
  <c r="AN693" i="3"/>
  <c r="AV693" i="3"/>
  <c r="BD693" i="3"/>
  <c r="L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X692" i="3"/>
  <c r="AF692" i="3"/>
  <c r="AN692" i="3"/>
  <c r="AV692" i="3"/>
  <c r="BD692" i="3"/>
  <c r="L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P691" i="3"/>
  <c r="X691" i="3"/>
  <c r="AF691" i="3"/>
  <c r="AN691" i="3"/>
  <c r="AV691" i="3"/>
  <c r="BD691" i="3"/>
  <c r="L690" i="3"/>
  <c r="O690" i="3"/>
  <c r="S690" i="3"/>
  <c r="W690" i="3"/>
  <c r="AA690" i="3"/>
  <c r="AE690" i="3"/>
  <c r="AI690" i="3"/>
  <c r="AM690" i="3"/>
  <c r="AQ690" i="3"/>
  <c r="AU690" i="3"/>
  <c r="AY690" i="3"/>
  <c r="BC690" i="3"/>
  <c r="BG690" i="3"/>
  <c r="P690" i="3"/>
  <c r="X690" i="3"/>
  <c r="AF690" i="3"/>
  <c r="AN690" i="3"/>
  <c r="AV690" i="3"/>
  <c r="BD690" i="3"/>
  <c r="L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P689" i="3"/>
  <c r="X689" i="3"/>
  <c r="AF689" i="3"/>
  <c r="AN689" i="3"/>
  <c r="AV689" i="3"/>
  <c r="BD689" i="3"/>
  <c r="L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X688" i="3"/>
  <c r="AF688" i="3"/>
  <c r="AN688" i="3"/>
  <c r="AV688" i="3"/>
  <c r="BD688" i="3"/>
  <c r="L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X687" i="3"/>
  <c r="AF687" i="3"/>
  <c r="AN687" i="3"/>
  <c r="AV687" i="3"/>
  <c r="BD687" i="3"/>
  <c r="L686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6" i="3"/>
  <c r="X686" i="3"/>
  <c r="AF686" i="3"/>
  <c r="AN686" i="3"/>
  <c r="AV686" i="3"/>
  <c r="BD686" i="3"/>
  <c r="L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X685" i="3"/>
  <c r="AF685" i="3"/>
  <c r="AN685" i="3"/>
  <c r="AV685" i="3"/>
  <c r="BD685" i="3"/>
  <c r="L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X684" i="3"/>
  <c r="AF684" i="3"/>
  <c r="AN684" i="3"/>
  <c r="AV684" i="3"/>
  <c r="BD684" i="3"/>
  <c r="L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X683" i="3"/>
  <c r="AF683" i="3"/>
  <c r="AN683" i="3"/>
  <c r="AV683" i="3"/>
  <c r="BD683" i="3"/>
  <c r="L682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X682" i="3"/>
  <c r="AF682" i="3"/>
  <c r="AN682" i="3"/>
  <c r="AV682" i="3"/>
  <c r="BD682" i="3"/>
  <c r="L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X681" i="3"/>
  <c r="AF681" i="3"/>
  <c r="AN681" i="3"/>
  <c r="AV681" i="3"/>
  <c r="BD681" i="3"/>
  <c r="L680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80" i="3"/>
  <c r="X680" i="3"/>
  <c r="AF680" i="3"/>
  <c r="AN680" i="3"/>
  <c r="AV680" i="3"/>
  <c r="BD680" i="3"/>
  <c r="L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X679" i="3"/>
  <c r="AF679" i="3"/>
  <c r="AN679" i="3"/>
  <c r="AV679" i="3"/>
  <c r="BD679" i="3"/>
  <c r="L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X678" i="3"/>
  <c r="AF678" i="3"/>
  <c r="AN678" i="3"/>
  <c r="AV678" i="3"/>
  <c r="BD678" i="3"/>
  <c r="L677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X677" i="3"/>
  <c r="AF677" i="3"/>
  <c r="AN677" i="3"/>
  <c r="AV677" i="3"/>
  <c r="BD677" i="3"/>
  <c r="L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P676" i="3"/>
  <c r="X676" i="3"/>
  <c r="AF676" i="3"/>
  <c r="AN676" i="3"/>
  <c r="AV676" i="3"/>
  <c r="BD676" i="3"/>
  <c r="L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X675" i="3"/>
  <c r="AF675" i="3"/>
  <c r="AN675" i="3"/>
  <c r="AV675" i="3"/>
  <c r="BD675" i="3"/>
  <c r="L674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P674" i="3"/>
  <c r="X674" i="3"/>
  <c r="AF674" i="3"/>
  <c r="AN674" i="3"/>
  <c r="AV674" i="3"/>
  <c r="BD674" i="3"/>
  <c r="N672" i="3"/>
  <c r="R672" i="3"/>
  <c r="V672" i="3"/>
  <c r="Z672" i="3"/>
  <c r="AD672" i="3"/>
  <c r="AH672" i="3"/>
  <c r="AL672" i="3"/>
  <c r="AP672" i="3"/>
  <c r="AT672" i="3"/>
  <c r="AX672" i="3"/>
  <c r="BB672" i="3"/>
  <c r="BF672" i="3"/>
  <c r="P672" i="3"/>
  <c r="X672" i="3"/>
  <c r="AF672" i="3"/>
  <c r="AN672" i="3"/>
  <c r="AV672" i="3"/>
  <c r="BD672" i="3"/>
  <c r="N670" i="3"/>
  <c r="R670" i="3"/>
  <c r="V670" i="3"/>
  <c r="Z670" i="3"/>
  <c r="AD670" i="3"/>
  <c r="AH670" i="3"/>
  <c r="AL670" i="3"/>
  <c r="AP670" i="3"/>
  <c r="AT670" i="3"/>
  <c r="AX670" i="3"/>
  <c r="BB670" i="3"/>
  <c r="BF670" i="3"/>
  <c r="P670" i="3"/>
  <c r="X670" i="3"/>
  <c r="AF670" i="3"/>
  <c r="AN670" i="3"/>
  <c r="AV670" i="3"/>
  <c r="BD670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P668" i="3"/>
  <c r="X668" i="3"/>
  <c r="AF668" i="3"/>
  <c r="AN668" i="3"/>
  <c r="AV668" i="3"/>
  <c r="BD668" i="3"/>
  <c r="N666" i="3"/>
  <c r="R666" i="3"/>
  <c r="V666" i="3"/>
  <c r="Z666" i="3"/>
  <c r="AD666" i="3"/>
  <c r="AH666" i="3"/>
  <c r="AL666" i="3"/>
  <c r="AP666" i="3"/>
  <c r="AT666" i="3"/>
  <c r="AX666" i="3"/>
  <c r="BB666" i="3"/>
  <c r="BF666" i="3"/>
  <c r="P666" i="3"/>
  <c r="X666" i="3"/>
  <c r="AF666" i="3"/>
  <c r="AN666" i="3"/>
  <c r="AV666" i="3"/>
  <c r="BD666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P664" i="3"/>
  <c r="X664" i="3"/>
  <c r="AF664" i="3"/>
  <c r="AN664" i="3"/>
  <c r="AV664" i="3"/>
  <c r="BD664" i="3"/>
  <c r="N662" i="3"/>
  <c r="R662" i="3"/>
  <c r="V662" i="3"/>
  <c r="Z662" i="3"/>
  <c r="AD662" i="3"/>
  <c r="AH662" i="3"/>
  <c r="AL662" i="3"/>
  <c r="AP662" i="3"/>
  <c r="AT662" i="3"/>
  <c r="AX662" i="3"/>
  <c r="BB662" i="3"/>
  <c r="BF662" i="3"/>
  <c r="P662" i="3"/>
  <c r="X662" i="3"/>
  <c r="AF662" i="3"/>
  <c r="AN662" i="3"/>
  <c r="AV662" i="3"/>
  <c r="BD662" i="3"/>
  <c r="N660" i="3"/>
  <c r="R660" i="3"/>
  <c r="V660" i="3"/>
  <c r="Z660" i="3"/>
  <c r="AD660" i="3"/>
  <c r="AH660" i="3"/>
  <c r="AL660" i="3"/>
  <c r="AP660" i="3"/>
  <c r="AT660" i="3"/>
  <c r="AX660" i="3"/>
  <c r="BB660" i="3"/>
  <c r="BF660" i="3"/>
  <c r="P660" i="3"/>
  <c r="X660" i="3"/>
  <c r="AF660" i="3"/>
  <c r="AN660" i="3"/>
  <c r="AV660" i="3"/>
  <c r="BD660" i="3"/>
  <c r="N658" i="3"/>
  <c r="R658" i="3"/>
  <c r="V658" i="3"/>
  <c r="Z658" i="3"/>
  <c r="AD658" i="3"/>
  <c r="AH658" i="3"/>
  <c r="AL658" i="3"/>
  <c r="AP658" i="3"/>
  <c r="AT658" i="3"/>
  <c r="AX658" i="3"/>
  <c r="BB658" i="3"/>
  <c r="BF658" i="3"/>
  <c r="P658" i="3"/>
  <c r="X658" i="3"/>
  <c r="AF658" i="3"/>
  <c r="AN658" i="3"/>
  <c r="AV658" i="3"/>
  <c r="BD658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P656" i="3"/>
  <c r="X656" i="3"/>
  <c r="AF656" i="3"/>
  <c r="AN656" i="3"/>
  <c r="AV656" i="3"/>
  <c r="BD656" i="3"/>
  <c r="N654" i="3"/>
  <c r="P654" i="3"/>
  <c r="R654" i="3"/>
  <c r="T654" i="3"/>
  <c r="V654" i="3"/>
  <c r="X654" i="3"/>
  <c r="Z654" i="3"/>
  <c r="AB654" i="3"/>
  <c r="AD654" i="3"/>
  <c r="AF654" i="3"/>
  <c r="AH654" i="3"/>
  <c r="AJ654" i="3"/>
  <c r="AL654" i="3"/>
  <c r="AN654" i="3"/>
  <c r="AP654" i="3"/>
  <c r="AR654" i="3"/>
  <c r="AT654" i="3"/>
  <c r="AV654" i="3"/>
  <c r="AX654" i="3"/>
  <c r="AZ654" i="3"/>
  <c r="BB654" i="3"/>
  <c r="BD654" i="3"/>
  <c r="BF654" i="3"/>
  <c r="BH654" i="3"/>
  <c r="M654" i="3"/>
  <c r="Q654" i="3"/>
  <c r="U654" i="3"/>
  <c r="Y654" i="3"/>
  <c r="AC654" i="3"/>
  <c r="AG654" i="3"/>
  <c r="AK654" i="3"/>
  <c r="AO654" i="3"/>
  <c r="AS654" i="3"/>
  <c r="AW654" i="3"/>
  <c r="BA654" i="3"/>
  <c r="BE654" i="3"/>
  <c r="BI654" i="3"/>
  <c r="O654" i="3"/>
  <c r="W654" i="3"/>
  <c r="AE654" i="3"/>
  <c r="AM654" i="3"/>
  <c r="AU654" i="3"/>
  <c r="BC654" i="3"/>
  <c r="S654" i="3"/>
  <c r="AI654" i="3"/>
  <c r="AY654" i="3"/>
  <c r="N650" i="3"/>
  <c r="P650" i="3"/>
  <c r="R650" i="3"/>
  <c r="T650" i="3"/>
  <c r="V650" i="3"/>
  <c r="X650" i="3"/>
  <c r="Z650" i="3"/>
  <c r="AB650" i="3"/>
  <c r="AD650" i="3"/>
  <c r="AF650" i="3"/>
  <c r="AH650" i="3"/>
  <c r="AJ650" i="3"/>
  <c r="AL650" i="3"/>
  <c r="AN650" i="3"/>
  <c r="AP650" i="3"/>
  <c r="AR650" i="3"/>
  <c r="AT650" i="3"/>
  <c r="AV650" i="3"/>
  <c r="AX650" i="3"/>
  <c r="AZ650" i="3"/>
  <c r="BB650" i="3"/>
  <c r="BD650" i="3"/>
  <c r="BF650" i="3"/>
  <c r="BH650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O650" i="3"/>
  <c r="W650" i="3"/>
  <c r="AE650" i="3"/>
  <c r="AM650" i="3"/>
  <c r="AU650" i="3"/>
  <c r="BC650" i="3"/>
  <c r="S650" i="3"/>
  <c r="AI650" i="3"/>
  <c r="AY650" i="3"/>
  <c r="N628" i="3"/>
  <c r="P628" i="3"/>
  <c r="R628" i="3"/>
  <c r="T628" i="3"/>
  <c r="V628" i="3"/>
  <c r="X628" i="3"/>
  <c r="Z628" i="3"/>
  <c r="AB628" i="3"/>
  <c r="AD628" i="3"/>
  <c r="AF628" i="3"/>
  <c r="AH628" i="3"/>
  <c r="AJ628" i="3"/>
  <c r="AL628" i="3"/>
  <c r="AN628" i="3"/>
  <c r="AP628" i="3"/>
  <c r="AR628" i="3"/>
  <c r="AT628" i="3"/>
  <c r="AV628" i="3"/>
  <c r="AX628" i="3"/>
  <c r="AZ628" i="3"/>
  <c r="BB628" i="3"/>
  <c r="BD628" i="3"/>
  <c r="BF628" i="3"/>
  <c r="BH62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O628" i="3"/>
  <c r="W628" i="3"/>
  <c r="AE628" i="3"/>
  <c r="AM628" i="3"/>
  <c r="AU628" i="3"/>
  <c r="BC628" i="3"/>
  <c r="S628" i="3"/>
  <c r="AI628" i="3"/>
  <c r="AY628" i="3"/>
  <c r="AA628" i="3"/>
  <c r="BG628" i="3"/>
  <c r="AQ628" i="3"/>
  <c r="BH825" i="3"/>
  <c r="BF825" i="3"/>
  <c r="BD825" i="3"/>
  <c r="BB825" i="3"/>
  <c r="AZ825" i="3"/>
  <c r="AX825" i="3"/>
  <c r="AV825" i="3"/>
  <c r="AT825" i="3"/>
  <c r="AR825" i="3"/>
  <c r="AP825" i="3"/>
  <c r="AN825" i="3"/>
  <c r="AL825" i="3"/>
  <c r="AJ825" i="3"/>
  <c r="AH825" i="3"/>
  <c r="AF825" i="3"/>
  <c r="AD825" i="3"/>
  <c r="AB825" i="3"/>
  <c r="Z825" i="3"/>
  <c r="X825" i="3"/>
  <c r="V825" i="3"/>
  <c r="T825" i="3"/>
  <c r="R825" i="3"/>
  <c r="P825" i="3"/>
  <c r="BH824" i="3"/>
  <c r="BF824" i="3"/>
  <c r="BD824" i="3"/>
  <c r="BB824" i="3"/>
  <c r="AZ824" i="3"/>
  <c r="AX824" i="3"/>
  <c r="AV824" i="3"/>
  <c r="AT824" i="3"/>
  <c r="AR824" i="3"/>
  <c r="AP824" i="3"/>
  <c r="AN824" i="3"/>
  <c r="AL824" i="3"/>
  <c r="AJ824" i="3"/>
  <c r="AH824" i="3"/>
  <c r="AF824" i="3"/>
  <c r="AD824" i="3"/>
  <c r="AB824" i="3"/>
  <c r="Z824" i="3"/>
  <c r="X824" i="3"/>
  <c r="V824" i="3"/>
  <c r="T824" i="3"/>
  <c r="R824" i="3"/>
  <c r="P824" i="3"/>
  <c r="BH823" i="3"/>
  <c r="BF823" i="3"/>
  <c r="BD823" i="3"/>
  <c r="BB823" i="3"/>
  <c r="AZ823" i="3"/>
  <c r="AX823" i="3"/>
  <c r="AV823" i="3"/>
  <c r="AT823" i="3"/>
  <c r="AR823" i="3"/>
  <c r="AP823" i="3"/>
  <c r="AN823" i="3"/>
  <c r="AL823" i="3"/>
  <c r="AJ823" i="3"/>
  <c r="AH823" i="3"/>
  <c r="AF823" i="3"/>
  <c r="AD823" i="3"/>
  <c r="AB823" i="3"/>
  <c r="Z823" i="3"/>
  <c r="X823" i="3"/>
  <c r="V823" i="3"/>
  <c r="T823" i="3"/>
  <c r="R823" i="3"/>
  <c r="P823" i="3"/>
  <c r="BH822" i="3"/>
  <c r="BF822" i="3"/>
  <c r="BD822" i="3"/>
  <c r="BB822" i="3"/>
  <c r="AZ822" i="3"/>
  <c r="AX822" i="3"/>
  <c r="AV822" i="3"/>
  <c r="AT822" i="3"/>
  <c r="AR822" i="3"/>
  <c r="AP822" i="3"/>
  <c r="AN822" i="3"/>
  <c r="AL822" i="3"/>
  <c r="AJ822" i="3"/>
  <c r="AH822" i="3"/>
  <c r="AF822" i="3"/>
  <c r="AD822" i="3"/>
  <c r="AB822" i="3"/>
  <c r="Z822" i="3"/>
  <c r="X822" i="3"/>
  <c r="V822" i="3"/>
  <c r="T822" i="3"/>
  <c r="R822" i="3"/>
  <c r="P822" i="3"/>
  <c r="BH821" i="3"/>
  <c r="BF821" i="3"/>
  <c r="BD821" i="3"/>
  <c r="BB821" i="3"/>
  <c r="AZ821" i="3"/>
  <c r="AX821" i="3"/>
  <c r="AV821" i="3"/>
  <c r="AT821" i="3"/>
  <c r="AR821" i="3"/>
  <c r="AP821" i="3"/>
  <c r="AN821" i="3"/>
  <c r="AL821" i="3"/>
  <c r="AJ821" i="3"/>
  <c r="AH821" i="3"/>
  <c r="AF821" i="3"/>
  <c r="AD821" i="3"/>
  <c r="AB821" i="3"/>
  <c r="Z821" i="3"/>
  <c r="X821" i="3"/>
  <c r="V821" i="3"/>
  <c r="T821" i="3"/>
  <c r="R821" i="3"/>
  <c r="P821" i="3"/>
  <c r="BH819" i="3"/>
  <c r="BF819" i="3"/>
  <c r="BD819" i="3"/>
  <c r="BB819" i="3"/>
  <c r="AZ819" i="3"/>
  <c r="AX819" i="3"/>
  <c r="AV819" i="3"/>
  <c r="AT819" i="3"/>
  <c r="AR819" i="3"/>
  <c r="AP819" i="3"/>
  <c r="AN819" i="3"/>
  <c r="AL819" i="3"/>
  <c r="AJ819" i="3"/>
  <c r="AH819" i="3"/>
  <c r="AF819" i="3"/>
  <c r="AD819" i="3"/>
  <c r="AB819" i="3"/>
  <c r="Z819" i="3"/>
  <c r="X819" i="3"/>
  <c r="V819" i="3"/>
  <c r="T819" i="3"/>
  <c r="R819" i="3"/>
  <c r="P819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H816" i="3"/>
  <c r="BF816" i="3"/>
  <c r="BD816" i="3"/>
  <c r="BB816" i="3"/>
  <c r="AZ816" i="3"/>
  <c r="AX816" i="3"/>
  <c r="AV816" i="3"/>
  <c r="AT816" i="3"/>
  <c r="AR816" i="3"/>
  <c r="AP816" i="3"/>
  <c r="AN816" i="3"/>
  <c r="AL816" i="3"/>
  <c r="AJ816" i="3"/>
  <c r="AH816" i="3"/>
  <c r="AF816" i="3"/>
  <c r="AD816" i="3"/>
  <c r="AB816" i="3"/>
  <c r="Z816" i="3"/>
  <c r="X816" i="3"/>
  <c r="V816" i="3"/>
  <c r="T816" i="3"/>
  <c r="R816" i="3"/>
  <c r="P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BJ814" i="3" s="1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H808" i="3"/>
  <c r="BF808" i="3"/>
  <c r="BD808" i="3"/>
  <c r="BB808" i="3"/>
  <c r="AZ808" i="3"/>
  <c r="AX808" i="3"/>
  <c r="AV808" i="3"/>
  <c r="AT808" i="3"/>
  <c r="AR808" i="3"/>
  <c r="AP808" i="3"/>
  <c r="AN808" i="3"/>
  <c r="AL808" i="3"/>
  <c r="AJ808" i="3"/>
  <c r="AH808" i="3"/>
  <c r="AF808" i="3"/>
  <c r="AD808" i="3"/>
  <c r="AB808" i="3"/>
  <c r="Z808" i="3"/>
  <c r="X808" i="3"/>
  <c r="V808" i="3"/>
  <c r="T808" i="3"/>
  <c r="R808" i="3"/>
  <c r="P808" i="3"/>
  <c r="BH807" i="3"/>
  <c r="BF807" i="3"/>
  <c r="BD807" i="3"/>
  <c r="BB807" i="3"/>
  <c r="AZ807" i="3"/>
  <c r="AX807" i="3"/>
  <c r="AV807" i="3"/>
  <c r="AT807" i="3"/>
  <c r="AR807" i="3"/>
  <c r="AP807" i="3"/>
  <c r="AN807" i="3"/>
  <c r="AL807" i="3"/>
  <c r="AJ807" i="3"/>
  <c r="AH807" i="3"/>
  <c r="AF807" i="3"/>
  <c r="AD807" i="3"/>
  <c r="AB807" i="3"/>
  <c r="Z807" i="3"/>
  <c r="X807" i="3"/>
  <c r="V807" i="3"/>
  <c r="T807" i="3"/>
  <c r="R807" i="3"/>
  <c r="P807" i="3"/>
  <c r="BH806" i="3"/>
  <c r="BF806" i="3"/>
  <c r="BD806" i="3"/>
  <c r="BB806" i="3"/>
  <c r="AZ806" i="3"/>
  <c r="AX806" i="3"/>
  <c r="AV806" i="3"/>
  <c r="AT806" i="3"/>
  <c r="AR806" i="3"/>
  <c r="AP806" i="3"/>
  <c r="AN806" i="3"/>
  <c r="AL806" i="3"/>
  <c r="AJ806" i="3"/>
  <c r="AH806" i="3"/>
  <c r="AF806" i="3"/>
  <c r="AD806" i="3"/>
  <c r="AB806" i="3"/>
  <c r="Z806" i="3"/>
  <c r="X806" i="3"/>
  <c r="V806" i="3"/>
  <c r="T806" i="3"/>
  <c r="BJ806" i="3" s="1"/>
  <c r="R806" i="3"/>
  <c r="P806" i="3"/>
  <c r="BH805" i="3"/>
  <c r="BF805" i="3"/>
  <c r="BD805" i="3"/>
  <c r="BB805" i="3"/>
  <c r="AZ805" i="3"/>
  <c r="AX805" i="3"/>
  <c r="AV805" i="3"/>
  <c r="AT805" i="3"/>
  <c r="AR805" i="3"/>
  <c r="AP805" i="3"/>
  <c r="AN805" i="3"/>
  <c r="AL805" i="3"/>
  <c r="AJ805" i="3"/>
  <c r="AH805" i="3"/>
  <c r="AF805" i="3"/>
  <c r="AD805" i="3"/>
  <c r="AB805" i="3"/>
  <c r="Z805" i="3"/>
  <c r="X805" i="3"/>
  <c r="V805" i="3"/>
  <c r="T805" i="3"/>
  <c r="R805" i="3"/>
  <c r="P805" i="3"/>
  <c r="BH804" i="3"/>
  <c r="BF804" i="3"/>
  <c r="BD804" i="3"/>
  <c r="BB804" i="3"/>
  <c r="AZ804" i="3"/>
  <c r="AX804" i="3"/>
  <c r="AV804" i="3"/>
  <c r="AT804" i="3"/>
  <c r="AR804" i="3"/>
  <c r="AP804" i="3"/>
  <c r="AN804" i="3"/>
  <c r="AL804" i="3"/>
  <c r="AJ804" i="3"/>
  <c r="AH804" i="3"/>
  <c r="AF804" i="3"/>
  <c r="AD804" i="3"/>
  <c r="AB804" i="3"/>
  <c r="Z804" i="3"/>
  <c r="X804" i="3"/>
  <c r="V804" i="3"/>
  <c r="T804" i="3"/>
  <c r="R804" i="3"/>
  <c r="P804" i="3"/>
  <c r="BH803" i="3"/>
  <c r="BF803" i="3"/>
  <c r="BD803" i="3"/>
  <c r="BB803" i="3"/>
  <c r="AZ803" i="3"/>
  <c r="AX803" i="3"/>
  <c r="AV803" i="3"/>
  <c r="AT803" i="3"/>
  <c r="AR803" i="3"/>
  <c r="AP803" i="3"/>
  <c r="AN803" i="3"/>
  <c r="AL803" i="3"/>
  <c r="AJ803" i="3"/>
  <c r="AH803" i="3"/>
  <c r="AF803" i="3"/>
  <c r="AD803" i="3"/>
  <c r="AB803" i="3"/>
  <c r="Z803" i="3"/>
  <c r="X803" i="3"/>
  <c r="V803" i="3"/>
  <c r="T803" i="3"/>
  <c r="BJ803" i="3" s="1"/>
  <c r="R803" i="3"/>
  <c r="P803" i="3"/>
  <c r="BH802" i="3"/>
  <c r="BF802" i="3"/>
  <c r="BD802" i="3"/>
  <c r="BB802" i="3"/>
  <c r="AZ802" i="3"/>
  <c r="AX802" i="3"/>
  <c r="AV802" i="3"/>
  <c r="AT802" i="3"/>
  <c r="AR802" i="3"/>
  <c r="AP802" i="3"/>
  <c r="AN802" i="3"/>
  <c r="AL802" i="3"/>
  <c r="AJ802" i="3"/>
  <c r="AH802" i="3"/>
  <c r="AF802" i="3"/>
  <c r="AD802" i="3"/>
  <c r="AB802" i="3"/>
  <c r="Z802" i="3"/>
  <c r="X802" i="3"/>
  <c r="V802" i="3"/>
  <c r="T802" i="3"/>
  <c r="R802" i="3"/>
  <c r="P802" i="3"/>
  <c r="BH801" i="3"/>
  <c r="BF801" i="3"/>
  <c r="BD801" i="3"/>
  <c r="BB801" i="3"/>
  <c r="AZ801" i="3"/>
  <c r="AX801" i="3"/>
  <c r="AV801" i="3"/>
  <c r="AT801" i="3"/>
  <c r="AR801" i="3"/>
  <c r="AP801" i="3"/>
  <c r="AN801" i="3"/>
  <c r="AL801" i="3"/>
  <c r="AJ801" i="3"/>
  <c r="AH801" i="3"/>
  <c r="AF801" i="3"/>
  <c r="AD801" i="3"/>
  <c r="AB801" i="3"/>
  <c r="Z801" i="3"/>
  <c r="X801" i="3"/>
  <c r="V801" i="3"/>
  <c r="T801" i="3"/>
  <c r="BJ801" i="3" s="1"/>
  <c r="R801" i="3"/>
  <c r="P801" i="3"/>
  <c r="BH800" i="3"/>
  <c r="BF800" i="3"/>
  <c r="BD800" i="3"/>
  <c r="BB800" i="3"/>
  <c r="AZ800" i="3"/>
  <c r="AX800" i="3"/>
  <c r="AV800" i="3"/>
  <c r="AT800" i="3"/>
  <c r="AR800" i="3"/>
  <c r="AP800" i="3"/>
  <c r="AN800" i="3"/>
  <c r="AL800" i="3"/>
  <c r="AJ800" i="3"/>
  <c r="AH800" i="3"/>
  <c r="AF800" i="3"/>
  <c r="AD800" i="3"/>
  <c r="AB800" i="3"/>
  <c r="Z800" i="3"/>
  <c r="X800" i="3"/>
  <c r="V800" i="3"/>
  <c r="T800" i="3"/>
  <c r="BJ800" i="3" s="1"/>
  <c r="R800" i="3"/>
  <c r="P800" i="3"/>
  <c r="BH799" i="3"/>
  <c r="BF799" i="3"/>
  <c r="BD799" i="3"/>
  <c r="BB799" i="3"/>
  <c r="AZ799" i="3"/>
  <c r="AX799" i="3"/>
  <c r="AV799" i="3"/>
  <c r="AT799" i="3"/>
  <c r="AR799" i="3"/>
  <c r="AP799" i="3"/>
  <c r="AN799" i="3"/>
  <c r="AL799" i="3"/>
  <c r="AJ799" i="3"/>
  <c r="AH799" i="3"/>
  <c r="AF799" i="3"/>
  <c r="AD799" i="3"/>
  <c r="AB799" i="3"/>
  <c r="Z799" i="3"/>
  <c r="X799" i="3"/>
  <c r="V799" i="3"/>
  <c r="T799" i="3"/>
  <c r="BJ799" i="3" s="1"/>
  <c r="R799" i="3"/>
  <c r="P799" i="3"/>
  <c r="BH798" i="3"/>
  <c r="BF798" i="3"/>
  <c r="BD798" i="3"/>
  <c r="BB798" i="3"/>
  <c r="AZ798" i="3"/>
  <c r="AX798" i="3"/>
  <c r="AV798" i="3"/>
  <c r="AT798" i="3"/>
  <c r="AR798" i="3"/>
  <c r="AP798" i="3"/>
  <c r="AN798" i="3"/>
  <c r="AL798" i="3"/>
  <c r="AJ798" i="3"/>
  <c r="AH798" i="3"/>
  <c r="AF798" i="3"/>
  <c r="AD798" i="3"/>
  <c r="AB798" i="3"/>
  <c r="Z798" i="3"/>
  <c r="X798" i="3"/>
  <c r="V798" i="3"/>
  <c r="T798" i="3"/>
  <c r="BJ798" i="3" s="1"/>
  <c r="R798" i="3"/>
  <c r="P798" i="3"/>
  <c r="BH797" i="3"/>
  <c r="BF797" i="3"/>
  <c r="BD797" i="3"/>
  <c r="BB797" i="3"/>
  <c r="AZ797" i="3"/>
  <c r="AX797" i="3"/>
  <c r="AV797" i="3"/>
  <c r="AT797" i="3"/>
  <c r="AR797" i="3"/>
  <c r="AP797" i="3"/>
  <c r="AN797" i="3"/>
  <c r="AL797" i="3"/>
  <c r="AJ797" i="3"/>
  <c r="AH797" i="3"/>
  <c r="AF797" i="3"/>
  <c r="AD797" i="3"/>
  <c r="AB797" i="3"/>
  <c r="Z797" i="3"/>
  <c r="X797" i="3"/>
  <c r="V797" i="3"/>
  <c r="T797" i="3"/>
  <c r="BJ797" i="3" s="1"/>
  <c r="R797" i="3"/>
  <c r="P797" i="3"/>
  <c r="BH796" i="3"/>
  <c r="BF796" i="3"/>
  <c r="BD796" i="3"/>
  <c r="BB796" i="3"/>
  <c r="AZ796" i="3"/>
  <c r="AX796" i="3"/>
  <c r="AV796" i="3"/>
  <c r="AT796" i="3"/>
  <c r="AR796" i="3"/>
  <c r="AP796" i="3"/>
  <c r="AN796" i="3"/>
  <c r="AL796" i="3"/>
  <c r="AJ796" i="3"/>
  <c r="AH796" i="3"/>
  <c r="AF796" i="3"/>
  <c r="AD796" i="3"/>
  <c r="AB796" i="3"/>
  <c r="Z796" i="3"/>
  <c r="X796" i="3"/>
  <c r="V796" i="3"/>
  <c r="T796" i="3"/>
  <c r="BJ796" i="3" s="1"/>
  <c r="R796" i="3"/>
  <c r="P796" i="3"/>
  <c r="BH795" i="3"/>
  <c r="BF795" i="3"/>
  <c r="BD795" i="3"/>
  <c r="BB795" i="3"/>
  <c r="AZ795" i="3"/>
  <c r="AX795" i="3"/>
  <c r="AV795" i="3"/>
  <c r="AT795" i="3"/>
  <c r="AR795" i="3"/>
  <c r="AP795" i="3"/>
  <c r="AN795" i="3"/>
  <c r="AL795" i="3"/>
  <c r="AJ795" i="3"/>
  <c r="AH795" i="3"/>
  <c r="AF795" i="3"/>
  <c r="AD795" i="3"/>
  <c r="AB795" i="3"/>
  <c r="Z795" i="3"/>
  <c r="X795" i="3"/>
  <c r="V795" i="3"/>
  <c r="T795" i="3"/>
  <c r="BJ795" i="3" s="1"/>
  <c r="R795" i="3"/>
  <c r="P795" i="3"/>
  <c r="BH794" i="3"/>
  <c r="BF794" i="3"/>
  <c r="BD794" i="3"/>
  <c r="BB794" i="3"/>
  <c r="AZ794" i="3"/>
  <c r="AX794" i="3"/>
  <c r="AV794" i="3"/>
  <c r="AT794" i="3"/>
  <c r="AR794" i="3"/>
  <c r="AP794" i="3"/>
  <c r="AN794" i="3"/>
  <c r="AL794" i="3"/>
  <c r="AJ794" i="3"/>
  <c r="AH794" i="3"/>
  <c r="AF794" i="3"/>
  <c r="AD794" i="3"/>
  <c r="AB794" i="3"/>
  <c r="Z794" i="3"/>
  <c r="X794" i="3"/>
  <c r="V794" i="3"/>
  <c r="T794" i="3"/>
  <c r="BJ794" i="3" s="1"/>
  <c r="R794" i="3"/>
  <c r="P794" i="3"/>
  <c r="BH793" i="3"/>
  <c r="BF793" i="3"/>
  <c r="BD793" i="3"/>
  <c r="BB793" i="3"/>
  <c r="AZ793" i="3"/>
  <c r="AX793" i="3"/>
  <c r="AV793" i="3"/>
  <c r="AT793" i="3"/>
  <c r="AR793" i="3"/>
  <c r="AP793" i="3"/>
  <c r="AN793" i="3"/>
  <c r="AL793" i="3"/>
  <c r="AJ793" i="3"/>
  <c r="AH793" i="3"/>
  <c r="AF793" i="3"/>
  <c r="AD793" i="3"/>
  <c r="AB793" i="3"/>
  <c r="Z793" i="3"/>
  <c r="X793" i="3"/>
  <c r="V793" i="3"/>
  <c r="T793" i="3"/>
  <c r="BJ793" i="3" s="1"/>
  <c r="R793" i="3"/>
  <c r="P793" i="3"/>
  <c r="BH792" i="3"/>
  <c r="BF792" i="3"/>
  <c r="BD792" i="3"/>
  <c r="BB792" i="3"/>
  <c r="AZ792" i="3"/>
  <c r="AX792" i="3"/>
  <c r="AV792" i="3"/>
  <c r="AT792" i="3"/>
  <c r="AR792" i="3"/>
  <c r="AP792" i="3"/>
  <c r="AN792" i="3"/>
  <c r="AL792" i="3"/>
  <c r="AJ792" i="3"/>
  <c r="AH792" i="3"/>
  <c r="AF792" i="3"/>
  <c r="AD792" i="3"/>
  <c r="AB792" i="3"/>
  <c r="Z792" i="3"/>
  <c r="X792" i="3"/>
  <c r="V792" i="3"/>
  <c r="T792" i="3"/>
  <c r="BJ792" i="3" s="1"/>
  <c r="R792" i="3"/>
  <c r="P792" i="3"/>
  <c r="BH791" i="3"/>
  <c r="BF791" i="3"/>
  <c r="BD791" i="3"/>
  <c r="BB791" i="3"/>
  <c r="AZ791" i="3"/>
  <c r="AX791" i="3"/>
  <c r="AV791" i="3"/>
  <c r="AT791" i="3"/>
  <c r="AR791" i="3"/>
  <c r="AP791" i="3"/>
  <c r="AN791" i="3"/>
  <c r="AL791" i="3"/>
  <c r="AJ791" i="3"/>
  <c r="AH791" i="3"/>
  <c r="AF791" i="3"/>
  <c r="AD791" i="3"/>
  <c r="AB791" i="3"/>
  <c r="Z791" i="3"/>
  <c r="X791" i="3"/>
  <c r="V791" i="3"/>
  <c r="T791" i="3"/>
  <c r="BJ791" i="3" s="1"/>
  <c r="R791" i="3"/>
  <c r="P791" i="3"/>
  <c r="BH790" i="3"/>
  <c r="BF790" i="3"/>
  <c r="BD790" i="3"/>
  <c r="BB790" i="3"/>
  <c r="AZ790" i="3"/>
  <c r="AX790" i="3"/>
  <c r="AV790" i="3"/>
  <c r="AT790" i="3"/>
  <c r="AR790" i="3"/>
  <c r="AP790" i="3"/>
  <c r="AN790" i="3"/>
  <c r="AL790" i="3"/>
  <c r="AJ790" i="3"/>
  <c r="AH790" i="3"/>
  <c r="AF790" i="3"/>
  <c r="AD790" i="3"/>
  <c r="AB790" i="3"/>
  <c r="Z790" i="3"/>
  <c r="X790" i="3"/>
  <c r="V790" i="3"/>
  <c r="T790" i="3"/>
  <c r="BJ790" i="3" s="1"/>
  <c r="R790" i="3"/>
  <c r="P790" i="3"/>
  <c r="BH789" i="3"/>
  <c r="BF789" i="3"/>
  <c r="BD789" i="3"/>
  <c r="BB789" i="3"/>
  <c r="AZ789" i="3"/>
  <c r="AX789" i="3"/>
  <c r="AV789" i="3"/>
  <c r="AT789" i="3"/>
  <c r="AR789" i="3"/>
  <c r="AP789" i="3"/>
  <c r="AN789" i="3"/>
  <c r="AL789" i="3"/>
  <c r="AJ789" i="3"/>
  <c r="AH789" i="3"/>
  <c r="AF789" i="3"/>
  <c r="AD789" i="3"/>
  <c r="AB789" i="3"/>
  <c r="Z789" i="3"/>
  <c r="X789" i="3"/>
  <c r="V789" i="3"/>
  <c r="T789" i="3"/>
  <c r="BJ789" i="3" s="1"/>
  <c r="R789" i="3"/>
  <c r="P789" i="3"/>
  <c r="BH788" i="3"/>
  <c r="BF788" i="3"/>
  <c r="BD788" i="3"/>
  <c r="BB788" i="3"/>
  <c r="AZ788" i="3"/>
  <c r="AX788" i="3"/>
  <c r="AV788" i="3"/>
  <c r="AT788" i="3"/>
  <c r="AR788" i="3"/>
  <c r="AP788" i="3"/>
  <c r="AN788" i="3"/>
  <c r="AL788" i="3"/>
  <c r="AJ788" i="3"/>
  <c r="AH788" i="3"/>
  <c r="AF788" i="3"/>
  <c r="AD788" i="3"/>
  <c r="AB788" i="3"/>
  <c r="Z788" i="3"/>
  <c r="X788" i="3"/>
  <c r="V788" i="3"/>
  <c r="T788" i="3"/>
  <c r="BJ788" i="3" s="1"/>
  <c r="R788" i="3"/>
  <c r="P788" i="3"/>
  <c r="BH787" i="3"/>
  <c r="BF787" i="3"/>
  <c r="BD787" i="3"/>
  <c r="BB787" i="3"/>
  <c r="AZ787" i="3"/>
  <c r="AX787" i="3"/>
  <c r="AV787" i="3"/>
  <c r="AT787" i="3"/>
  <c r="AR787" i="3"/>
  <c r="AP787" i="3"/>
  <c r="AN787" i="3"/>
  <c r="AL787" i="3"/>
  <c r="AJ787" i="3"/>
  <c r="AH787" i="3"/>
  <c r="AF787" i="3"/>
  <c r="AD787" i="3"/>
  <c r="AB787" i="3"/>
  <c r="Z787" i="3"/>
  <c r="X787" i="3"/>
  <c r="V787" i="3"/>
  <c r="T787" i="3"/>
  <c r="BJ787" i="3" s="1"/>
  <c r="R787" i="3"/>
  <c r="P787" i="3"/>
  <c r="BH786" i="3"/>
  <c r="BF786" i="3"/>
  <c r="BD786" i="3"/>
  <c r="BB786" i="3"/>
  <c r="AZ786" i="3"/>
  <c r="AX786" i="3"/>
  <c r="AV786" i="3"/>
  <c r="AT786" i="3"/>
  <c r="AR786" i="3"/>
  <c r="AP786" i="3"/>
  <c r="AN786" i="3"/>
  <c r="AL786" i="3"/>
  <c r="AJ786" i="3"/>
  <c r="AH786" i="3"/>
  <c r="AF786" i="3"/>
  <c r="AD786" i="3"/>
  <c r="AB786" i="3"/>
  <c r="Z786" i="3"/>
  <c r="X786" i="3"/>
  <c r="V786" i="3"/>
  <c r="T786" i="3"/>
  <c r="BJ786" i="3" s="1"/>
  <c r="R786" i="3"/>
  <c r="P786" i="3"/>
  <c r="BH785" i="3"/>
  <c r="BF785" i="3"/>
  <c r="BD785" i="3"/>
  <c r="BB785" i="3"/>
  <c r="AZ785" i="3"/>
  <c r="AX785" i="3"/>
  <c r="AV785" i="3"/>
  <c r="AT785" i="3"/>
  <c r="AR785" i="3"/>
  <c r="AP785" i="3"/>
  <c r="AN785" i="3"/>
  <c r="AL785" i="3"/>
  <c r="AJ785" i="3"/>
  <c r="AH785" i="3"/>
  <c r="AF785" i="3"/>
  <c r="AD785" i="3"/>
  <c r="AB785" i="3"/>
  <c r="Z785" i="3"/>
  <c r="X785" i="3"/>
  <c r="V785" i="3"/>
  <c r="T785" i="3"/>
  <c r="BJ785" i="3" s="1"/>
  <c r="R785" i="3"/>
  <c r="P785" i="3"/>
  <c r="BH784" i="3"/>
  <c r="BF784" i="3"/>
  <c r="BD784" i="3"/>
  <c r="BB784" i="3"/>
  <c r="AZ784" i="3"/>
  <c r="AX784" i="3"/>
  <c r="AV784" i="3"/>
  <c r="AT784" i="3"/>
  <c r="AR784" i="3"/>
  <c r="AP784" i="3"/>
  <c r="AN784" i="3"/>
  <c r="AL784" i="3"/>
  <c r="AJ784" i="3"/>
  <c r="AH784" i="3"/>
  <c r="AF784" i="3"/>
  <c r="AD784" i="3"/>
  <c r="AB784" i="3"/>
  <c r="Z784" i="3"/>
  <c r="X784" i="3"/>
  <c r="V784" i="3"/>
  <c r="T784" i="3"/>
  <c r="R784" i="3"/>
  <c r="P784" i="3"/>
  <c r="BH783" i="3"/>
  <c r="BD783" i="3"/>
  <c r="AZ783" i="3"/>
  <c r="AV783" i="3"/>
  <c r="AR783" i="3"/>
  <c r="AN783" i="3"/>
  <c r="AJ783" i="3"/>
  <c r="AF783" i="3"/>
  <c r="AB783" i="3"/>
  <c r="X783" i="3"/>
  <c r="T783" i="3"/>
  <c r="P783" i="3"/>
  <c r="BH782" i="3"/>
  <c r="BD782" i="3"/>
  <c r="AZ782" i="3"/>
  <c r="AV782" i="3"/>
  <c r="AR782" i="3"/>
  <c r="AN782" i="3"/>
  <c r="AJ782" i="3"/>
  <c r="AF782" i="3"/>
  <c r="AB782" i="3"/>
  <c r="X782" i="3"/>
  <c r="T782" i="3"/>
  <c r="P782" i="3"/>
  <c r="BH781" i="3"/>
  <c r="BD781" i="3"/>
  <c r="AZ781" i="3"/>
  <c r="AV781" i="3"/>
  <c r="AR781" i="3"/>
  <c r="AN781" i="3"/>
  <c r="AJ781" i="3"/>
  <c r="AF781" i="3"/>
  <c r="AB781" i="3"/>
  <c r="X781" i="3"/>
  <c r="T781" i="3"/>
  <c r="P781" i="3"/>
  <c r="BH780" i="3"/>
  <c r="BD780" i="3"/>
  <c r="AZ780" i="3"/>
  <c r="AV780" i="3"/>
  <c r="AR780" i="3"/>
  <c r="AN780" i="3"/>
  <c r="AJ780" i="3"/>
  <c r="AF780" i="3"/>
  <c r="AB780" i="3"/>
  <c r="X780" i="3"/>
  <c r="T780" i="3"/>
  <c r="P780" i="3"/>
  <c r="BH779" i="3"/>
  <c r="BD779" i="3"/>
  <c r="AZ779" i="3"/>
  <c r="AV779" i="3"/>
  <c r="AR779" i="3"/>
  <c r="AN779" i="3"/>
  <c r="AJ779" i="3"/>
  <c r="AF779" i="3"/>
  <c r="AB779" i="3"/>
  <c r="X779" i="3"/>
  <c r="T779" i="3"/>
  <c r="P779" i="3"/>
  <c r="BH778" i="3"/>
  <c r="BD778" i="3"/>
  <c r="AZ778" i="3"/>
  <c r="AV778" i="3"/>
  <c r="AR778" i="3"/>
  <c r="AN778" i="3"/>
  <c r="AJ778" i="3"/>
  <c r="AF778" i="3"/>
  <c r="AB778" i="3"/>
  <c r="X778" i="3"/>
  <c r="T778" i="3"/>
  <c r="P778" i="3"/>
  <c r="BH777" i="3"/>
  <c r="BD777" i="3"/>
  <c r="AZ777" i="3"/>
  <c r="AV777" i="3"/>
  <c r="AR777" i="3"/>
  <c r="AN777" i="3"/>
  <c r="AJ777" i="3"/>
  <c r="AF777" i="3"/>
  <c r="AB777" i="3"/>
  <c r="X777" i="3"/>
  <c r="T777" i="3"/>
  <c r="P777" i="3"/>
  <c r="BH776" i="3"/>
  <c r="BD776" i="3"/>
  <c r="AZ776" i="3"/>
  <c r="AV776" i="3"/>
  <c r="AR776" i="3"/>
  <c r="AN776" i="3"/>
  <c r="AJ776" i="3"/>
  <c r="AF776" i="3"/>
  <c r="AB776" i="3"/>
  <c r="X776" i="3"/>
  <c r="T776" i="3"/>
  <c r="P776" i="3"/>
  <c r="BH775" i="3"/>
  <c r="BD775" i="3"/>
  <c r="AZ775" i="3"/>
  <c r="AV775" i="3"/>
  <c r="AR775" i="3"/>
  <c r="AN775" i="3"/>
  <c r="AJ775" i="3"/>
  <c r="AF775" i="3"/>
  <c r="AB775" i="3"/>
  <c r="X775" i="3"/>
  <c r="T775" i="3"/>
  <c r="P775" i="3"/>
  <c r="BH774" i="3"/>
  <c r="BD774" i="3"/>
  <c r="AZ774" i="3"/>
  <c r="AV774" i="3"/>
  <c r="AR774" i="3"/>
  <c r="AN774" i="3"/>
  <c r="AJ774" i="3"/>
  <c r="AF774" i="3"/>
  <c r="AB774" i="3"/>
  <c r="X774" i="3"/>
  <c r="T774" i="3"/>
  <c r="P774" i="3"/>
  <c r="BH773" i="3"/>
  <c r="BD773" i="3"/>
  <c r="AZ773" i="3"/>
  <c r="AV773" i="3"/>
  <c r="AR773" i="3"/>
  <c r="AN773" i="3"/>
  <c r="AJ773" i="3"/>
  <c r="AF773" i="3"/>
  <c r="AB773" i="3"/>
  <c r="X773" i="3"/>
  <c r="T773" i="3"/>
  <c r="P773" i="3"/>
  <c r="BH772" i="3"/>
  <c r="BD772" i="3"/>
  <c r="AZ772" i="3"/>
  <c r="AV772" i="3"/>
  <c r="AR772" i="3"/>
  <c r="AN772" i="3"/>
  <c r="AJ772" i="3"/>
  <c r="AF772" i="3"/>
  <c r="AB772" i="3"/>
  <c r="X772" i="3"/>
  <c r="T772" i="3"/>
  <c r="P772" i="3"/>
  <c r="BH771" i="3"/>
  <c r="BD771" i="3"/>
  <c r="AZ771" i="3"/>
  <c r="AV771" i="3"/>
  <c r="AR771" i="3"/>
  <c r="AN771" i="3"/>
  <c r="AJ771" i="3"/>
  <c r="AF771" i="3"/>
  <c r="AB771" i="3"/>
  <c r="X771" i="3"/>
  <c r="T771" i="3"/>
  <c r="P771" i="3"/>
  <c r="BH770" i="3"/>
  <c r="BD770" i="3"/>
  <c r="AZ770" i="3"/>
  <c r="AV770" i="3"/>
  <c r="AR770" i="3"/>
  <c r="AN770" i="3"/>
  <c r="AJ770" i="3"/>
  <c r="AF770" i="3"/>
  <c r="AB770" i="3"/>
  <c r="X770" i="3"/>
  <c r="T770" i="3"/>
  <c r="P770" i="3"/>
  <c r="BH769" i="3"/>
  <c r="BD769" i="3"/>
  <c r="AZ769" i="3"/>
  <c r="AV769" i="3"/>
  <c r="AR769" i="3"/>
  <c r="AN769" i="3"/>
  <c r="AJ769" i="3"/>
  <c r="AF769" i="3"/>
  <c r="AB769" i="3"/>
  <c r="X769" i="3"/>
  <c r="T769" i="3"/>
  <c r="P769" i="3"/>
  <c r="BH768" i="3"/>
  <c r="BD768" i="3"/>
  <c r="AZ768" i="3"/>
  <c r="AV768" i="3"/>
  <c r="AR768" i="3"/>
  <c r="AN768" i="3"/>
  <c r="AJ768" i="3"/>
  <c r="AF768" i="3"/>
  <c r="AB768" i="3"/>
  <c r="X768" i="3"/>
  <c r="T768" i="3"/>
  <c r="P768" i="3"/>
  <c r="BH767" i="3"/>
  <c r="BD767" i="3"/>
  <c r="AZ767" i="3"/>
  <c r="AV767" i="3"/>
  <c r="AR767" i="3"/>
  <c r="AN767" i="3"/>
  <c r="AJ767" i="3"/>
  <c r="AF767" i="3"/>
  <c r="AB767" i="3"/>
  <c r="X767" i="3"/>
  <c r="T767" i="3"/>
  <c r="P767" i="3"/>
  <c r="BH766" i="3"/>
  <c r="BD766" i="3"/>
  <c r="AZ766" i="3"/>
  <c r="AV766" i="3"/>
  <c r="AR766" i="3"/>
  <c r="AN766" i="3"/>
  <c r="AJ766" i="3"/>
  <c r="AF766" i="3"/>
  <c r="AB766" i="3"/>
  <c r="X766" i="3"/>
  <c r="T766" i="3"/>
  <c r="P766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H753" i="3"/>
  <c r="BD753" i="3"/>
  <c r="AZ753" i="3"/>
  <c r="AV753" i="3"/>
  <c r="AR753" i="3"/>
  <c r="AN753" i="3"/>
  <c r="AJ753" i="3"/>
  <c r="AF753" i="3"/>
  <c r="AB753" i="3"/>
  <c r="X753" i="3"/>
  <c r="T753" i="3"/>
  <c r="P753" i="3"/>
  <c r="BH752" i="3"/>
  <c r="BD752" i="3"/>
  <c r="AZ752" i="3"/>
  <c r="AV752" i="3"/>
  <c r="AR752" i="3"/>
  <c r="AN752" i="3"/>
  <c r="AJ752" i="3"/>
  <c r="AF752" i="3"/>
  <c r="AB752" i="3"/>
  <c r="X752" i="3"/>
  <c r="T752" i="3"/>
  <c r="P752" i="3"/>
  <c r="BH751" i="3"/>
  <c r="BD751" i="3"/>
  <c r="AZ751" i="3"/>
  <c r="AV751" i="3"/>
  <c r="AR751" i="3"/>
  <c r="AN751" i="3"/>
  <c r="AJ751" i="3"/>
  <c r="AF751" i="3"/>
  <c r="AB751" i="3"/>
  <c r="X751" i="3"/>
  <c r="T751" i="3"/>
  <c r="P751" i="3"/>
  <c r="BH750" i="3"/>
  <c r="BD750" i="3"/>
  <c r="AZ750" i="3"/>
  <c r="AV750" i="3"/>
  <c r="AR750" i="3"/>
  <c r="AN750" i="3"/>
  <c r="AJ750" i="3"/>
  <c r="AF750" i="3"/>
  <c r="AB750" i="3"/>
  <c r="X750" i="3"/>
  <c r="T750" i="3"/>
  <c r="P750" i="3"/>
  <c r="BH749" i="3"/>
  <c r="BD749" i="3"/>
  <c r="AZ749" i="3"/>
  <c r="AV749" i="3"/>
  <c r="AR749" i="3"/>
  <c r="AN749" i="3"/>
  <c r="AJ749" i="3"/>
  <c r="AF749" i="3"/>
  <c r="AB749" i="3"/>
  <c r="X749" i="3"/>
  <c r="T749" i="3"/>
  <c r="P749" i="3"/>
  <c r="BH748" i="3"/>
  <c r="BD748" i="3"/>
  <c r="AZ748" i="3"/>
  <c r="AV748" i="3"/>
  <c r="AR748" i="3"/>
  <c r="AN748" i="3"/>
  <c r="AJ748" i="3"/>
  <c r="AF748" i="3"/>
  <c r="AB748" i="3"/>
  <c r="X748" i="3"/>
  <c r="T748" i="3"/>
  <c r="P748" i="3"/>
  <c r="BH747" i="3"/>
  <c r="BD747" i="3"/>
  <c r="AZ747" i="3"/>
  <c r="AV747" i="3"/>
  <c r="AR747" i="3"/>
  <c r="AN747" i="3"/>
  <c r="AJ747" i="3"/>
  <c r="AF747" i="3"/>
  <c r="AB747" i="3"/>
  <c r="X747" i="3"/>
  <c r="T747" i="3"/>
  <c r="P747" i="3"/>
  <c r="BH746" i="3"/>
  <c r="BD746" i="3"/>
  <c r="AZ746" i="3"/>
  <c r="AV746" i="3"/>
  <c r="AR746" i="3"/>
  <c r="AN746" i="3"/>
  <c r="AJ746" i="3"/>
  <c r="AF746" i="3"/>
  <c r="AB746" i="3"/>
  <c r="X746" i="3"/>
  <c r="T746" i="3"/>
  <c r="P746" i="3"/>
  <c r="BH745" i="3"/>
  <c r="BD745" i="3"/>
  <c r="AZ745" i="3"/>
  <c r="AV745" i="3"/>
  <c r="AR745" i="3"/>
  <c r="AN745" i="3"/>
  <c r="AJ745" i="3"/>
  <c r="AF745" i="3"/>
  <c r="AB745" i="3"/>
  <c r="X745" i="3"/>
  <c r="T745" i="3"/>
  <c r="P745" i="3"/>
  <c r="BH744" i="3"/>
  <c r="BD744" i="3"/>
  <c r="AZ744" i="3"/>
  <c r="AV744" i="3"/>
  <c r="AR744" i="3"/>
  <c r="AN744" i="3"/>
  <c r="AJ744" i="3"/>
  <c r="AF744" i="3"/>
  <c r="AB744" i="3"/>
  <c r="X744" i="3"/>
  <c r="T744" i="3"/>
  <c r="P744" i="3"/>
  <c r="BH743" i="3"/>
  <c r="BD743" i="3"/>
  <c r="AZ743" i="3"/>
  <c r="AV743" i="3"/>
  <c r="AR743" i="3"/>
  <c r="AN743" i="3"/>
  <c r="AJ743" i="3"/>
  <c r="AF743" i="3"/>
  <c r="AB743" i="3"/>
  <c r="X743" i="3"/>
  <c r="T743" i="3"/>
  <c r="P743" i="3"/>
  <c r="BH742" i="3"/>
  <c r="BD742" i="3"/>
  <c r="AZ742" i="3"/>
  <c r="AV742" i="3"/>
  <c r="AR742" i="3"/>
  <c r="AN742" i="3"/>
  <c r="AJ742" i="3"/>
  <c r="AF742" i="3"/>
  <c r="AB742" i="3"/>
  <c r="X742" i="3"/>
  <c r="T742" i="3"/>
  <c r="P742" i="3"/>
  <c r="BH741" i="3"/>
  <c r="BD741" i="3"/>
  <c r="AZ741" i="3"/>
  <c r="AV741" i="3"/>
  <c r="AR741" i="3"/>
  <c r="AN741" i="3"/>
  <c r="AJ741" i="3"/>
  <c r="AF741" i="3"/>
  <c r="AB741" i="3"/>
  <c r="X741" i="3"/>
  <c r="T741" i="3"/>
  <c r="P741" i="3"/>
  <c r="BH740" i="3"/>
  <c r="BD740" i="3"/>
  <c r="AZ740" i="3"/>
  <c r="AV740" i="3"/>
  <c r="AR740" i="3"/>
  <c r="AN740" i="3"/>
  <c r="AJ740" i="3"/>
  <c r="AF740" i="3"/>
  <c r="AB740" i="3"/>
  <c r="X740" i="3"/>
  <c r="T740" i="3"/>
  <c r="P740" i="3"/>
  <c r="BH739" i="3"/>
  <c r="BD739" i="3"/>
  <c r="AZ739" i="3"/>
  <c r="AV739" i="3"/>
  <c r="AR739" i="3"/>
  <c r="AN739" i="3"/>
  <c r="AJ739" i="3"/>
  <c r="AF739" i="3"/>
  <c r="AB739" i="3"/>
  <c r="X739" i="3"/>
  <c r="T739" i="3"/>
  <c r="P739" i="3"/>
  <c r="BH738" i="3"/>
  <c r="BD738" i="3"/>
  <c r="AZ738" i="3"/>
  <c r="AV738" i="3"/>
  <c r="AR738" i="3"/>
  <c r="AN738" i="3"/>
  <c r="AJ738" i="3"/>
  <c r="AF738" i="3"/>
  <c r="AB738" i="3"/>
  <c r="X738" i="3"/>
  <c r="T738" i="3"/>
  <c r="P738" i="3"/>
  <c r="BH737" i="3"/>
  <c r="BD737" i="3"/>
  <c r="AZ737" i="3"/>
  <c r="AV737" i="3"/>
  <c r="AR737" i="3"/>
  <c r="AN737" i="3"/>
  <c r="AJ737" i="3"/>
  <c r="AF737" i="3"/>
  <c r="AB737" i="3"/>
  <c r="X737" i="3"/>
  <c r="T737" i="3"/>
  <c r="P737" i="3"/>
  <c r="BH736" i="3"/>
  <c r="BD736" i="3"/>
  <c r="AZ736" i="3"/>
  <c r="AV736" i="3"/>
  <c r="AR736" i="3"/>
  <c r="AN736" i="3"/>
  <c r="AJ736" i="3"/>
  <c r="AF736" i="3"/>
  <c r="AB736" i="3"/>
  <c r="X736" i="3"/>
  <c r="T736" i="3"/>
  <c r="P736" i="3"/>
  <c r="BH735" i="3"/>
  <c r="BD735" i="3"/>
  <c r="AZ735" i="3"/>
  <c r="AV735" i="3"/>
  <c r="AR735" i="3"/>
  <c r="AN735" i="3"/>
  <c r="AJ735" i="3"/>
  <c r="AF735" i="3"/>
  <c r="AB735" i="3"/>
  <c r="X735" i="3"/>
  <c r="T735" i="3"/>
  <c r="P735" i="3"/>
  <c r="BH734" i="3"/>
  <c r="BD734" i="3"/>
  <c r="AZ734" i="3"/>
  <c r="AV734" i="3"/>
  <c r="AR734" i="3"/>
  <c r="AN734" i="3"/>
  <c r="AJ734" i="3"/>
  <c r="AF734" i="3"/>
  <c r="AB734" i="3"/>
  <c r="X734" i="3"/>
  <c r="T734" i="3"/>
  <c r="P734" i="3"/>
  <c r="BH733" i="3"/>
  <c r="BD733" i="3"/>
  <c r="AZ733" i="3"/>
  <c r="AV733" i="3"/>
  <c r="AR733" i="3"/>
  <c r="AN733" i="3"/>
  <c r="AJ733" i="3"/>
  <c r="AF733" i="3"/>
  <c r="AB733" i="3"/>
  <c r="X733" i="3"/>
  <c r="T733" i="3"/>
  <c r="P733" i="3"/>
  <c r="BH732" i="3"/>
  <c r="BD732" i="3"/>
  <c r="AZ732" i="3"/>
  <c r="AV732" i="3"/>
  <c r="AR732" i="3"/>
  <c r="AN732" i="3"/>
  <c r="AJ732" i="3"/>
  <c r="AF732" i="3"/>
  <c r="AB732" i="3"/>
  <c r="X732" i="3"/>
  <c r="T732" i="3"/>
  <c r="P732" i="3"/>
  <c r="BH731" i="3"/>
  <c r="BD731" i="3"/>
  <c r="AZ731" i="3"/>
  <c r="AV731" i="3"/>
  <c r="AR731" i="3"/>
  <c r="AN731" i="3"/>
  <c r="AJ731" i="3"/>
  <c r="AF731" i="3"/>
  <c r="AB731" i="3"/>
  <c r="X731" i="3"/>
  <c r="T731" i="3"/>
  <c r="P731" i="3"/>
  <c r="BH730" i="3"/>
  <c r="BD730" i="3"/>
  <c r="AZ730" i="3"/>
  <c r="AV730" i="3"/>
  <c r="AR730" i="3"/>
  <c r="AN730" i="3"/>
  <c r="AJ730" i="3"/>
  <c r="AF730" i="3"/>
  <c r="AB730" i="3"/>
  <c r="X730" i="3"/>
  <c r="T730" i="3"/>
  <c r="P730" i="3"/>
  <c r="BH729" i="3"/>
  <c r="BD729" i="3"/>
  <c r="AZ729" i="3"/>
  <c r="AV729" i="3"/>
  <c r="AR729" i="3"/>
  <c r="AN729" i="3"/>
  <c r="AJ729" i="3"/>
  <c r="AF729" i="3"/>
  <c r="AB729" i="3"/>
  <c r="X729" i="3"/>
  <c r="T729" i="3"/>
  <c r="P729" i="3"/>
  <c r="BH728" i="3"/>
  <c r="BD728" i="3"/>
  <c r="AZ728" i="3"/>
  <c r="AV728" i="3"/>
  <c r="AR728" i="3"/>
  <c r="AN728" i="3"/>
  <c r="AJ728" i="3"/>
  <c r="AF728" i="3"/>
  <c r="AB728" i="3"/>
  <c r="X728" i="3"/>
  <c r="T728" i="3"/>
  <c r="P728" i="3"/>
  <c r="BH727" i="3"/>
  <c r="BD727" i="3"/>
  <c r="AZ727" i="3"/>
  <c r="AV727" i="3"/>
  <c r="AR727" i="3"/>
  <c r="AN727" i="3"/>
  <c r="AJ727" i="3"/>
  <c r="AF727" i="3"/>
  <c r="AB727" i="3"/>
  <c r="X727" i="3"/>
  <c r="T727" i="3"/>
  <c r="P727" i="3"/>
  <c r="BH726" i="3"/>
  <c r="BD726" i="3"/>
  <c r="AZ726" i="3"/>
  <c r="AV726" i="3"/>
  <c r="AR726" i="3"/>
  <c r="AN726" i="3"/>
  <c r="AJ726" i="3"/>
  <c r="AF726" i="3"/>
  <c r="AB726" i="3"/>
  <c r="X726" i="3"/>
  <c r="T726" i="3"/>
  <c r="P726" i="3"/>
  <c r="BH725" i="3"/>
  <c r="BD725" i="3"/>
  <c r="AZ725" i="3"/>
  <c r="AV725" i="3"/>
  <c r="AR725" i="3"/>
  <c r="AN725" i="3"/>
  <c r="AJ725" i="3"/>
  <c r="AF725" i="3"/>
  <c r="AB725" i="3"/>
  <c r="X725" i="3"/>
  <c r="T725" i="3"/>
  <c r="P725" i="3"/>
  <c r="BH724" i="3"/>
  <c r="BD724" i="3"/>
  <c r="AZ724" i="3"/>
  <c r="AV724" i="3"/>
  <c r="AR724" i="3"/>
  <c r="AN724" i="3"/>
  <c r="AJ724" i="3"/>
  <c r="AF724" i="3"/>
  <c r="AB724" i="3"/>
  <c r="X724" i="3"/>
  <c r="T724" i="3"/>
  <c r="P724" i="3"/>
  <c r="BH723" i="3"/>
  <c r="BD723" i="3"/>
  <c r="AZ723" i="3"/>
  <c r="AV723" i="3"/>
  <c r="AR723" i="3"/>
  <c r="AN723" i="3"/>
  <c r="AJ723" i="3"/>
  <c r="AF723" i="3"/>
  <c r="AB723" i="3"/>
  <c r="X723" i="3"/>
  <c r="T723" i="3"/>
  <c r="P723" i="3"/>
  <c r="BH722" i="3"/>
  <c r="BD722" i="3"/>
  <c r="AZ722" i="3"/>
  <c r="AV722" i="3"/>
  <c r="AR722" i="3"/>
  <c r="AN722" i="3"/>
  <c r="AJ722" i="3"/>
  <c r="AF722" i="3"/>
  <c r="AB722" i="3"/>
  <c r="X722" i="3"/>
  <c r="T722" i="3"/>
  <c r="P722" i="3"/>
  <c r="BH721" i="3"/>
  <c r="BD721" i="3"/>
  <c r="AZ721" i="3"/>
  <c r="AV721" i="3"/>
  <c r="AR721" i="3"/>
  <c r="AN721" i="3"/>
  <c r="AJ721" i="3"/>
  <c r="AF721" i="3"/>
  <c r="AB721" i="3"/>
  <c r="X721" i="3"/>
  <c r="T721" i="3"/>
  <c r="P721" i="3"/>
  <c r="BH720" i="3"/>
  <c r="BD720" i="3"/>
  <c r="AZ720" i="3"/>
  <c r="AV720" i="3"/>
  <c r="AR720" i="3"/>
  <c r="AN720" i="3"/>
  <c r="AJ720" i="3"/>
  <c r="AF720" i="3"/>
  <c r="AB720" i="3"/>
  <c r="X720" i="3"/>
  <c r="T720" i="3"/>
  <c r="P720" i="3"/>
  <c r="BH719" i="3"/>
  <c r="BD719" i="3"/>
  <c r="AZ719" i="3"/>
  <c r="AV719" i="3"/>
  <c r="AR719" i="3"/>
  <c r="AN719" i="3"/>
  <c r="AJ719" i="3"/>
  <c r="AF719" i="3"/>
  <c r="AB719" i="3"/>
  <c r="X719" i="3"/>
  <c r="T719" i="3"/>
  <c r="P719" i="3"/>
  <c r="BH718" i="3"/>
  <c r="BD718" i="3"/>
  <c r="AZ718" i="3"/>
  <c r="AV718" i="3"/>
  <c r="AR718" i="3"/>
  <c r="AN718" i="3"/>
  <c r="AJ718" i="3"/>
  <c r="AF718" i="3"/>
  <c r="AB718" i="3"/>
  <c r="X718" i="3"/>
  <c r="T718" i="3"/>
  <c r="P718" i="3"/>
  <c r="BH717" i="3"/>
  <c r="BD717" i="3"/>
  <c r="AZ717" i="3"/>
  <c r="AV717" i="3"/>
  <c r="AR717" i="3"/>
  <c r="AN717" i="3"/>
  <c r="AJ717" i="3"/>
  <c r="AF717" i="3"/>
  <c r="AB717" i="3"/>
  <c r="X717" i="3"/>
  <c r="T717" i="3"/>
  <c r="P717" i="3"/>
  <c r="BH716" i="3"/>
  <c r="BD716" i="3"/>
  <c r="AZ716" i="3"/>
  <c r="AV716" i="3"/>
  <c r="AR716" i="3"/>
  <c r="AN716" i="3"/>
  <c r="AJ716" i="3"/>
  <c r="AF716" i="3"/>
  <c r="AB716" i="3"/>
  <c r="X716" i="3"/>
  <c r="T716" i="3"/>
  <c r="P716" i="3"/>
  <c r="BH715" i="3"/>
  <c r="BD715" i="3"/>
  <c r="AZ715" i="3"/>
  <c r="AV715" i="3"/>
  <c r="AR715" i="3"/>
  <c r="AN715" i="3"/>
  <c r="AJ715" i="3"/>
  <c r="AF715" i="3"/>
  <c r="AB715" i="3"/>
  <c r="X715" i="3"/>
  <c r="T715" i="3"/>
  <c r="P715" i="3"/>
  <c r="BH714" i="3"/>
  <c r="BD714" i="3"/>
  <c r="AZ714" i="3"/>
  <c r="AV714" i="3"/>
  <c r="AR714" i="3"/>
  <c r="AN714" i="3"/>
  <c r="AJ714" i="3"/>
  <c r="AF714" i="3"/>
  <c r="AB714" i="3"/>
  <c r="X714" i="3"/>
  <c r="T714" i="3"/>
  <c r="P714" i="3"/>
  <c r="BH713" i="3"/>
  <c r="BD713" i="3"/>
  <c r="AZ713" i="3"/>
  <c r="AV713" i="3"/>
  <c r="AR713" i="3"/>
  <c r="AN713" i="3"/>
  <c r="AJ713" i="3"/>
  <c r="AF713" i="3"/>
  <c r="AB713" i="3"/>
  <c r="X713" i="3"/>
  <c r="T713" i="3"/>
  <c r="P713" i="3"/>
  <c r="BH712" i="3"/>
  <c r="BD712" i="3"/>
  <c r="AZ712" i="3"/>
  <c r="AV712" i="3"/>
  <c r="AR712" i="3"/>
  <c r="AN712" i="3"/>
  <c r="AJ712" i="3"/>
  <c r="AF712" i="3"/>
  <c r="AB712" i="3"/>
  <c r="X712" i="3"/>
  <c r="T712" i="3"/>
  <c r="P712" i="3"/>
  <c r="BH711" i="3"/>
  <c r="BD711" i="3"/>
  <c r="AZ711" i="3"/>
  <c r="AV711" i="3"/>
  <c r="AR711" i="3"/>
  <c r="AN711" i="3"/>
  <c r="AJ711" i="3"/>
  <c r="AF711" i="3"/>
  <c r="AB711" i="3"/>
  <c r="X711" i="3"/>
  <c r="T711" i="3"/>
  <c r="P711" i="3"/>
  <c r="BH710" i="3"/>
  <c r="BD710" i="3"/>
  <c r="AZ710" i="3"/>
  <c r="AV710" i="3"/>
  <c r="AR710" i="3"/>
  <c r="AN710" i="3"/>
  <c r="AJ710" i="3"/>
  <c r="AF710" i="3"/>
  <c r="AB710" i="3"/>
  <c r="X710" i="3"/>
  <c r="T710" i="3"/>
  <c r="N710" i="3"/>
  <c r="BB709" i="3"/>
  <c r="AT709" i="3"/>
  <c r="AL709" i="3"/>
  <c r="AD709" i="3"/>
  <c r="V709" i="3"/>
  <c r="N709" i="3"/>
  <c r="BB708" i="3"/>
  <c r="AT708" i="3"/>
  <c r="AL708" i="3"/>
  <c r="AD708" i="3"/>
  <c r="V708" i="3"/>
  <c r="N708" i="3"/>
  <c r="BJ708" i="3" s="1"/>
  <c r="BB707" i="3"/>
  <c r="AT707" i="3"/>
  <c r="AL707" i="3"/>
  <c r="AD707" i="3"/>
  <c r="V707" i="3"/>
  <c r="N707" i="3"/>
  <c r="BJ707" i="3" s="1"/>
  <c r="BB706" i="3"/>
  <c r="AT706" i="3"/>
  <c r="AL706" i="3"/>
  <c r="AD706" i="3"/>
  <c r="V706" i="3"/>
  <c r="N706" i="3"/>
  <c r="BB705" i="3"/>
  <c r="AT705" i="3"/>
  <c r="AL705" i="3"/>
  <c r="AD705" i="3"/>
  <c r="V705" i="3"/>
  <c r="N705" i="3"/>
  <c r="BB704" i="3"/>
  <c r="AT704" i="3"/>
  <c r="AL704" i="3"/>
  <c r="AD704" i="3"/>
  <c r="V704" i="3"/>
  <c r="N704" i="3"/>
  <c r="BB703" i="3"/>
  <c r="AT703" i="3"/>
  <c r="AL703" i="3"/>
  <c r="AD703" i="3"/>
  <c r="V703" i="3"/>
  <c r="N703" i="3"/>
  <c r="BJ703" i="3" s="1"/>
  <c r="BB702" i="3"/>
  <c r="AT702" i="3"/>
  <c r="AL702" i="3"/>
  <c r="AD702" i="3"/>
  <c r="V702" i="3"/>
  <c r="N702" i="3"/>
  <c r="BB701" i="3"/>
  <c r="AT701" i="3"/>
  <c r="AL701" i="3"/>
  <c r="AD701" i="3"/>
  <c r="V701" i="3"/>
  <c r="N701" i="3"/>
  <c r="BJ701" i="3" s="1"/>
  <c r="BB700" i="3"/>
  <c r="AT700" i="3"/>
  <c r="AL700" i="3"/>
  <c r="AD700" i="3"/>
  <c r="V700" i="3"/>
  <c r="N700" i="3"/>
  <c r="BB699" i="3"/>
  <c r="AT699" i="3"/>
  <c r="AL699" i="3"/>
  <c r="AD699" i="3"/>
  <c r="V699" i="3"/>
  <c r="N699" i="3"/>
  <c r="BB698" i="3"/>
  <c r="AT698" i="3"/>
  <c r="AL698" i="3"/>
  <c r="AD698" i="3"/>
  <c r="V698" i="3"/>
  <c r="N698" i="3"/>
  <c r="BB697" i="3"/>
  <c r="AT697" i="3"/>
  <c r="AL697" i="3"/>
  <c r="AD697" i="3"/>
  <c r="V697" i="3"/>
  <c r="N697" i="3"/>
  <c r="BB696" i="3"/>
  <c r="AT696" i="3"/>
  <c r="AL696" i="3"/>
  <c r="AD696" i="3"/>
  <c r="V696" i="3"/>
  <c r="N696" i="3"/>
  <c r="AT695" i="3"/>
  <c r="AL695" i="3"/>
  <c r="AD695" i="3"/>
  <c r="V695" i="3"/>
  <c r="N695" i="3"/>
  <c r="AT694" i="3"/>
  <c r="AD694" i="3"/>
  <c r="N694" i="3"/>
  <c r="AT693" i="3"/>
  <c r="AD693" i="3"/>
  <c r="N693" i="3"/>
  <c r="AT692" i="3"/>
  <c r="AD692" i="3"/>
  <c r="N692" i="3"/>
  <c r="AT691" i="3"/>
  <c r="AD691" i="3"/>
  <c r="N691" i="3"/>
  <c r="AT690" i="3"/>
  <c r="AD690" i="3"/>
  <c r="N690" i="3"/>
  <c r="AT689" i="3"/>
  <c r="AD689" i="3"/>
  <c r="N689" i="3"/>
  <c r="AT688" i="3"/>
  <c r="AD688" i="3"/>
  <c r="N688" i="3"/>
  <c r="AT687" i="3"/>
  <c r="AD687" i="3"/>
  <c r="N687" i="3"/>
  <c r="AT686" i="3"/>
  <c r="AD686" i="3"/>
  <c r="N686" i="3"/>
  <c r="AT685" i="3"/>
  <c r="AD685" i="3"/>
  <c r="N685" i="3"/>
  <c r="AT684" i="3"/>
  <c r="AD684" i="3"/>
  <c r="N684" i="3"/>
  <c r="AT683" i="3"/>
  <c r="AD683" i="3"/>
  <c r="N683" i="3"/>
  <c r="AT682" i="3"/>
  <c r="AD682" i="3"/>
  <c r="N682" i="3"/>
  <c r="AT681" i="3"/>
  <c r="AD681" i="3"/>
  <c r="N681" i="3"/>
  <c r="AT680" i="3"/>
  <c r="AD680" i="3"/>
  <c r="N680" i="3"/>
  <c r="AT679" i="3"/>
  <c r="AD679" i="3"/>
  <c r="N679" i="3"/>
  <c r="AT678" i="3"/>
  <c r="AD678" i="3"/>
  <c r="N678" i="3"/>
  <c r="AT677" i="3"/>
  <c r="AD677" i="3"/>
  <c r="N677" i="3"/>
  <c r="AT676" i="3"/>
  <c r="AD676" i="3"/>
  <c r="N676" i="3"/>
  <c r="AT675" i="3"/>
  <c r="AD675" i="3"/>
  <c r="N675" i="3"/>
  <c r="AT674" i="3"/>
  <c r="AD674" i="3"/>
  <c r="N674" i="3"/>
  <c r="N673" i="3"/>
  <c r="R673" i="3"/>
  <c r="V673" i="3"/>
  <c r="Z673" i="3"/>
  <c r="AD673" i="3"/>
  <c r="AH673" i="3"/>
  <c r="AL673" i="3"/>
  <c r="AP673" i="3"/>
  <c r="AT673" i="3"/>
  <c r="AW673" i="3"/>
  <c r="AY673" i="3"/>
  <c r="BA673" i="3"/>
  <c r="BC673" i="3"/>
  <c r="BE673" i="3"/>
  <c r="BG673" i="3"/>
  <c r="BI673" i="3"/>
  <c r="P673" i="3"/>
  <c r="X673" i="3"/>
  <c r="AF673" i="3"/>
  <c r="AN673" i="3"/>
  <c r="AV673" i="3"/>
  <c r="AZ673" i="3"/>
  <c r="BD673" i="3"/>
  <c r="BH673" i="3"/>
  <c r="AZ672" i="3"/>
  <c r="AJ672" i="3"/>
  <c r="T672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P671" i="3"/>
  <c r="X671" i="3"/>
  <c r="AF671" i="3"/>
  <c r="AN671" i="3"/>
  <c r="AV671" i="3"/>
  <c r="BD671" i="3"/>
  <c r="AZ670" i="3"/>
  <c r="AJ670" i="3"/>
  <c r="T670" i="3"/>
  <c r="N669" i="3"/>
  <c r="R669" i="3"/>
  <c r="V669" i="3"/>
  <c r="Z669" i="3"/>
  <c r="AD669" i="3"/>
  <c r="AH669" i="3"/>
  <c r="AL669" i="3"/>
  <c r="AP669" i="3"/>
  <c r="AT669" i="3"/>
  <c r="AX669" i="3"/>
  <c r="BB669" i="3"/>
  <c r="BF669" i="3"/>
  <c r="P669" i="3"/>
  <c r="X669" i="3"/>
  <c r="AF669" i="3"/>
  <c r="AN669" i="3"/>
  <c r="AV669" i="3"/>
  <c r="BD669" i="3"/>
  <c r="AZ668" i="3"/>
  <c r="AJ668" i="3"/>
  <c r="T668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P667" i="3"/>
  <c r="X667" i="3"/>
  <c r="AF667" i="3"/>
  <c r="AN667" i="3"/>
  <c r="AV667" i="3"/>
  <c r="BD667" i="3"/>
  <c r="AZ666" i="3"/>
  <c r="AJ666" i="3"/>
  <c r="T666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P665" i="3"/>
  <c r="X665" i="3"/>
  <c r="AF665" i="3"/>
  <c r="AN665" i="3"/>
  <c r="AV665" i="3"/>
  <c r="BD665" i="3"/>
  <c r="AZ664" i="3"/>
  <c r="AJ664" i="3"/>
  <c r="T664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P663" i="3"/>
  <c r="X663" i="3"/>
  <c r="AF663" i="3"/>
  <c r="AN663" i="3"/>
  <c r="AV663" i="3"/>
  <c r="BD663" i="3"/>
  <c r="AZ662" i="3"/>
  <c r="AJ662" i="3"/>
  <c r="T662" i="3"/>
  <c r="N661" i="3"/>
  <c r="R661" i="3"/>
  <c r="V661" i="3"/>
  <c r="Z661" i="3"/>
  <c r="AD661" i="3"/>
  <c r="AH661" i="3"/>
  <c r="AL661" i="3"/>
  <c r="AP661" i="3"/>
  <c r="AT661" i="3"/>
  <c r="AX661" i="3"/>
  <c r="BB661" i="3"/>
  <c r="BF661" i="3"/>
  <c r="P661" i="3"/>
  <c r="X661" i="3"/>
  <c r="AF661" i="3"/>
  <c r="AN661" i="3"/>
  <c r="AV661" i="3"/>
  <c r="BD661" i="3"/>
  <c r="AZ660" i="3"/>
  <c r="AJ660" i="3"/>
  <c r="T660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P659" i="3"/>
  <c r="X659" i="3"/>
  <c r="AF659" i="3"/>
  <c r="AN659" i="3"/>
  <c r="AV659" i="3"/>
  <c r="BD659" i="3"/>
  <c r="AZ658" i="3"/>
  <c r="AJ658" i="3"/>
  <c r="T658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P657" i="3"/>
  <c r="X657" i="3"/>
  <c r="AF657" i="3"/>
  <c r="AN657" i="3"/>
  <c r="AV657" i="3"/>
  <c r="BD657" i="3"/>
  <c r="AZ656" i="3"/>
  <c r="AJ656" i="3"/>
  <c r="T656" i="3"/>
  <c r="BG654" i="3"/>
  <c r="AA654" i="3"/>
  <c r="N652" i="3"/>
  <c r="P652" i="3"/>
  <c r="R652" i="3"/>
  <c r="T652" i="3"/>
  <c r="V652" i="3"/>
  <c r="X652" i="3"/>
  <c r="Z652" i="3"/>
  <c r="AB652" i="3"/>
  <c r="AD652" i="3"/>
  <c r="AF652" i="3"/>
  <c r="AH652" i="3"/>
  <c r="AJ652" i="3"/>
  <c r="AL652" i="3"/>
  <c r="AN652" i="3"/>
  <c r="AP652" i="3"/>
  <c r="AR652" i="3"/>
  <c r="AT652" i="3"/>
  <c r="AV652" i="3"/>
  <c r="AX652" i="3"/>
  <c r="AZ652" i="3"/>
  <c r="BB652" i="3"/>
  <c r="BD652" i="3"/>
  <c r="BF652" i="3"/>
  <c r="BH652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O652" i="3"/>
  <c r="W652" i="3"/>
  <c r="AE652" i="3"/>
  <c r="AM652" i="3"/>
  <c r="AU652" i="3"/>
  <c r="BC652" i="3"/>
  <c r="S652" i="3"/>
  <c r="AI652" i="3"/>
  <c r="AY652" i="3"/>
  <c r="BG650" i="3"/>
  <c r="AA650" i="3"/>
  <c r="N648" i="3"/>
  <c r="P648" i="3"/>
  <c r="R648" i="3"/>
  <c r="T648" i="3"/>
  <c r="V648" i="3"/>
  <c r="X648" i="3"/>
  <c r="Z648" i="3"/>
  <c r="AB648" i="3"/>
  <c r="AD648" i="3"/>
  <c r="AF648" i="3"/>
  <c r="AH648" i="3"/>
  <c r="AJ648" i="3"/>
  <c r="AL648" i="3"/>
  <c r="AN648" i="3"/>
  <c r="AP648" i="3"/>
  <c r="AR648" i="3"/>
  <c r="AT648" i="3"/>
  <c r="AV648" i="3"/>
  <c r="AX648" i="3"/>
  <c r="AZ648" i="3"/>
  <c r="BB648" i="3"/>
  <c r="BD648" i="3"/>
  <c r="BF648" i="3"/>
  <c r="BH648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O648" i="3"/>
  <c r="W648" i="3"/>
  <c r="AE648" i="3"/>
  <c r="AM648" i="3"/>
  <c r="AU648" i="3"/>
  <c r="BC648" i="3"/>
  <c r="S648" i="3"/>
  <c r="BM648" i="3" s="1"/>
  <c r="AI648" i="3"/>
  <c r="AY648" i="3"/>
  <c r="N655" i="3"/>
  <c r="BJ655" i="3" s="1"/>
  <c r="P655" i="3"/>
  <c r="R655" i="3"/>
  <c r="T655" i="3"/>
  <c r="V655" i="3"/>
  <c r="X655" i="3"/>
  <c r="Z655" i="3"/>
  <c r="AB655" i="3"/>
  <c r="AD655" i="3"/>
  <c r="AF655" i="3"/>
  <c r="AH655" i="3"/>
  <c r="AJ655" i="3"/>
  <c r="AL655" i="3"/>
  <c r="AN655" i="3"/>
  <c r="AP655" i="3"/>
  <c r="AR655" i="3"/>
  <c r="AT655" i="3"/>
  <c r="AV655" i="3"/>
  <c r="AX655" i="3"/>
  <c r="AZ655" i="3"/>
  <c r="M655" i="3"/>
  <c r="Q655" i="3"/>
  <c r="U655" i="3"/>
  <c r="Y655" i="3"/>
  <c r="AC655" i="3"/>
  <c r="AG655" i="3"/>
  <c r="AK655" i="3"/>
  <c r="AO655" i="3"/>
  <c r="AS655" i="3"/>
  <c r="AW655" i="3"/>
  <c r="BA655" i="3"/>
  <c r="BC655" i="3"/>
  <c r="BE655" i="3"/>
  <c r="BG655" i="3"/>
  <c r="BI655" i="3"/>
  <c r="O655" i="3"/>
  <c r="BL655" i="3" s="1"/>
  <c r="W655" i="3"/>
  <c r="AE655" i="3"/>
  <c r="AM655" i="3"/>
  <c r="AU655" i="3"/>
  <c r="BB655" i="3"/>
  <c r="BF655" i="3"/>
  <c r="N653" i="3"/>
  <c r="P653" i="3"/>
  <c r="R653" i="3"/>
  <c r="T653" i="3"/>
  <c r="V653" i="3"/>
  <c r="X653" i="3"/>
  <c r="Z653" i="3"/>
  <c r="AB653" i="3"/>
  <c r="AD653" i="3"/>
  <c r="AF653" i="3"/>
  <c r="AH653" i="3"/>
  <c r="AJ653" i="3"/>
  <c r="AL653" i="3"/>
  <c r="AN653" i="3"/>
  <c r="AP653" i="3"/>
  <c r="AR653" i="3"/>
  <c r="AT653" i="3"/>
  <c r="AV653" i="3"/>
  <c r="AX653" i="3"/>
  <c r="AZ653" i="3"/>
  <c r="BB653" i="3"/>
  <c r="BD653" i="3"/>
  <c r="BF653" i="3"/>
  <c r="BH653" i="3"/>
  <c r="M653" i="3"/>
  <c r="Q653" i="3"/>
  <c r="U653" i="3"/>
  <c r="BM653" i="3" s="1"/>
  <c r="Y653" i="3"/>
  <c r="AC653" i="3"/>
  <c r="AG653" i="3"/>
  <c r="AK653" i="3"/>
  <c r="AO653" i="3"/>
  <c r="AS653" i="3"/>
  <c r="AW653" i="3"/>
  <c r="BA653" i="3"/>
  <c r="BE653" i="3"/>
  <c r="BI653" i="3"/>
  <c r="O653" i="3"/>
  <c r="W653" i="3"/>
  <c r="AE653" i="3"/>
  <c r="AM653" i="3"/>
  <c r="AU653" i="3"/>
  <c r="BC653" i="3"/>
  <c r="N651" i="3"/>
  <c r="P651" i="3"/>
  <c r="R651" i="3"/>
  <c r="T651" i="3"/>
  <c r="BM651" i="3" s="1"/>
  <c r="V651" i="3"/>
  <c r="X651" i="3"/>
  <c r="Z651" i="3"/>
  <c r="AB651" i="3"/>
  <c r="AD651" i="3"/>
  <c r="AF651" i="3"/>
  <c r="AH651" i="3"/>
  <c r="AJ651" i="3"/>
  <c r="AL651" i="3"/>
  <c r="AN651" i="3"/>
  <c r="AP651" i="3"/>
  <c r="AR651" i="3"/>
  <c r="AT651" i="3"/>
  <c r="AV651" i="3"/>
  <c r="AX651" i="3"/>
  <c r="AZ651" i="3"/>
  <c r="BB651" i="3"/>
  <c r="BD651" i="3"/>
  <c r="BF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O651" i="3"/>
  <c r="W651" i="3"/>
  <c r="AE651" i="3"/>
  <c r="AM651" i="3"/>
  <c r="AU651" i="3"/>
  <c r="BC651" i="3"/>
  <c r="N649" i="3"/>
  <c r="P649" i="3"/>
  <c r="R649" i="3"/>
  <c r="T649" i="3"/>
  <c r="BM649" i="3" s="1"/>
  <c r="V649" i="3"/>
  <c r="X649" i="3"/>
  <c r="Z649" i="3"/>
  <c r="AB649" i="3"/>
  <c r="AD649" i="3"/>
  <c r="AF649" i="3"/>
  <c r="AH649" i="3"/>
  <c r="AJ649" i="3"/>
  <c r="AL649" i="3"/>
  <c r="AN649" i="3"/>
  <c r="AP649" i="3"/>
  <c r="AR649" i="3"/>
  <c r="AT649" i="3"/>
  <c r="AV649" i="3"/>
  <c r="AX649" i="3"/>
  <c r="AZ649" i="3"/>
  <c r="BB649" i="3"/>
  <c r="BD649" i="3"/>
  <c r="BF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O649" i="3"/>
  <c r="W649" i="3"/>
  <c r="AE649" i="3"/>
  <c r="AM649" i="3"/>
  <c r="AU649" i="3"/>
  <c r="BC649" i="3"/>
  <c r="N647" i="3"/>
  <c r="P647" i="3"/>
  <c r="R647" i="3"/>
  <c r="T647" i="3"/>
  <c r="BM647" i="3" s="1"/>
  <c r="V647" i="3"/>
  <c r="X647" i="3"/>
  <c r="Z647" i="3"/>
  <c r="AB647" i="3"/>
  <c r="AD647" i="3"/>
  <c r="AF647" i="3"/>
  <c r="AH647" i="3"/>
  <c r="AJ647" i="3"/>
  <c r="AL647" i="3"/>
  <c r="AN647" i="3"/>
  <c r="AP647" i="3"/>
  <c r="AR647" i="3"/>
  <c r="AT647" i="3"/>
  <c r="AV647" i="3"/>
  <c r="AX647" i="3"/>
  <c r="AZ647" i="3"/>
  <c r="BB647" i="3"/>
  <c r="BD647" i="3"/>
  <c r="BF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O647" i="3"/>
  <c r="W647" i="3"/>
  <c r="AE647" i="3"/>
  <c r="AM647" i="3"/>
  <c r="AU647" i="3"/>
  <c r="BC647" i="3"/>
  <c r="L641" i="3"/>
  <c r="AP641" i="3" s="1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P641" i="3"/>
  <c r="X641" i="3"/>
  <c r="AF641" i="3"/>
  <c r="AN641" i="3"/>
  <c r="AV641" i="3"/>
  <c r="BD641" i="3"/>
  <c r="N641" i="3"/>
  <c r="AD641" i="3"/>
  <c r="AT641" i="3"/>
  <c r="R641" i="3"/>
  <c r="AX641" i="3"/>
  <c r="BF641" i="3"/>
  <c r="M673" i="3"/>
  <c r="O673" i="3"/>
  <c r="Q673" i="3"/>
  <c r="S673" i="3"/>
  <c r="U673" i="3"/>
  <c r="W673" i="3"/>
  <c r="Y673" i="3"/>
  <c r="AA673" i="3"/>
  <c r="AC673" i="3"/>
  <c r="AE673" i="3"/>
  <c r="AG673" i="3"/>
  <c r="AI673" i="3"/>
  <c r="AK673" i="3"/>
  <c r="AM673" i="3"/>
  <c r="AO673" i="3"/>
  <c r="AQ673" i="3"/>
  <c r="AS673" i="3"/>
  <c r="AU673" i="3"/>
  <c r="M672" i="3"/>
  <c r="O672" i="3"/>
  <c r="Q672" i="3"/>
  <c r="S672" i="3"/>
  <c r="U672" i="3"/>
  <c r="W672" i="3"/>
  <c r="Y672" i="3"/>
  <c r="AA672" i="3"/>
  <c r="AC672" i="3"/>
  <c r="AE672" i="3"/>
  <c r="AG672" i="3"/>
  <c r="AI672" i="3"/>
  <c r="AK672" i="3"/>
  <c r="AM672" i="3"/>
  <c r="AO672" i="3"/>
  <c r="AQ672" i="3"/>
  <c r="AS672" i="3"/>
  <c r="AU672" i="3"/>
  <c r="AW672" i="3"/>
  <c r="AY672" i="3"/>
  <c r="BA672" i="3"/>
  <c r="BC672" i="3"/>
  <c r="BE672" i="3"/>
  <c r="BG672" i="3"/>
  <c r="BI672" i="3"/>
  <c r="M671" i="3"/>
  <c r="O671" i="3"/>
  <c r="Q671" i="3"/>
  <c r="S671" i="3"/>
  <c r="U671" i="3"/>
  <c r="W671" i="3"/>
  <c r="Y671" i="3"/>
  <c r="AA671" i="3"/>
  <c r="AC671" i="3"/>
  <c r="AE671" i="3"/>
  <c r="AG671" i="3"/>
  <c r="AI671" i="3"/>
  <c r="AK671" i="3"/>
  <c r="AM671" i="3"/>
  <c r="AO671" i="3"/>
  <c r="AQ671" i="3"/>
  <c r="AS671" i="3"/>
  <c r="AU671" i="3"/>
  <c r="AW671" i="3"/>
  <c r="AY671" i="3"/>
  <c r="BA671" i="3"/>
  <c r="BC671" i="3"/>
  <c r="BE671" i="3"/>
  <c r="BG671" i="3"/>
  <c r="BI671" i="3"/>
  <c r="M670" i="3"/>
  <c r="O670" i="3"/>
  <c r="Q670" i="3"/>
  <c r="S670" i="3"/>
  <c r="U670" i="3"/>
  <c r="W670" i="3"/>
  <c r="Y670" i="3"/>
  <c r="AA670" i="3"/>
  <c r="AC670" i="3"/>
  <c r="AE670" i="3"/>
  <c r="AG670" i="3"/>
  <c r="AI670" i="3"/>
  <c r="AK670" i="3"/>
  <c r="AM670" i="3"/>
  <c r="AO670" i="3"/>
  <c r="AQ670" i="3"/>
  <c r="AS670" i="3"/>
  <c r="AU670" i="3"/>
  <c r="AW670" i="3"/>
  <c r="AY670" i="3"/>
  <c r="BA670" i="3"/>
  <c r="BC670" i="3"/>
  <c r="BE670" i="3"/>
  <c r="BG670" i="3"/>
  <c r="BI670" i="3"/>
  <c r="M669" i="3"/>
  <c r="O669" i="3"/>
  <c r="Q669" i="3"/>
  <c r="S669" i="3"/>
  <c r="U669" i="3"/>
  <c r="W669" i="3"/>
  <c r="Y669" i="3"/>
  <c r="AA669" i="3"/>
  <c r="AC669" i="3"/>
  <c r="AE669" i="3"/>
  <c r="AG669" i="3"/>
  <c r="AI669" i="3"/>
  <c r="AK669" i="3"/>
  <c r="AM669" i="3"/>
  <c r="AO669" i="3"/>
  <c r="AQ669" i="3"/>
  <c r="AS669" i="3"/>
  <c r="AU669" i="3"/>
  <c r="AW669" i="3"/>
  <c r="AY669" i="3"/>
  <c r="BA669" i="3"/>
  <c r="BC669" i="3"/>
  <c r="BE669" i="3"/>
  <c r="BG669" i="3"/>
  <c r="BI669" i="3"/>
  <c r="M668" i="3"/>
  <c r="O668" i="3"/>
  <c r="Q668" i="3"/>
  <c r="S668" i="3"/>
  <c r="U668" i="3"/>
  <c r="W668" i="3"/>
  <c r="Y668" i="3"/>
  <c r="AA668" i="3"/>
  <c r="AC668" i="3"/>
  <c r="AE668" i="3"/>
  <c r="AG668" i="3"/>
  <c r="AI668" i="3"/>
  <c r="AK668" i="3"/>
  <c r="AM668" i="3"/>
  <c r="AO668" i="3"/>
  <c r="AQ668" i="3"/>
  <c r="AS668" i="3"/>
  <c r="AU668" i="3"/>
  <c r="AW668" i="3"/>
  <c r="AY668" i="3"/>
  <c r="BA668" i="3"/>
  <c r="BC668" i="3"/>
  <c r="BE668" i="3"/>
  <c r="BG668" i="3"/>
  <c r="BI668" i="3"/>
  <c r="M667" i="3"/>
  <c r="O667" i="3"/>
  <c r="Q667" i="3"/>
  <c r="S667" i="3"/>
  <c r="U667" i="3"/>
  <c r="W667" i="3"/>
  <c r="Y667" i="3"/>
  <c r="AA667" i="3"/>
  <c r="AC667" i="3"/>
  <c r="AE667" i="3"/>
  <c r="AG667" i="3"/>
  <c r="AI667" i="3"/>
  <c r="AK667" i="3"/>
  <c r="AM667" i="3"/>
  <c r="AO667" i="3"/>
  <c r="AQ667" i="3"/>
  <c r="AS667" i="3"/>
  <c r="AU667" i="3"/>
  <c r="AW667" i="3"/>
  <c r="AY667" i="3"/>
  <c r="BA667" i="3"/>
  <c r="BC667" i="3"/>
  <c r="BE667" i="3"/>
  <c r="BG667" i="3"/>
  <c r="BI667" i="3"/>
  <c r="M666" i="3"/>
  <c r="O666" i="3"/>
  <c r="Q666" i="3"/>
  <c r="S666" i="3"/>
  <c r="U666" i="3"/>
  <c r="W666" i="3"/>
  <c r="Y666" i="3"/>
  <c r="AA666" i="3"/>
  <c r="AC666" i="3"/>
  <c r="AE666" i="3"/>
  <c r="AG666" i="3"/>
  <c r="AI666" i="3"/>
  <c r="AK666" i="3"/>
  <c r="AM666" i="3"/>
  <c r="AO666" i="3"/>
  <c r="AQ666" i="3"/>
  <c r="AS666" i="3"/>
  <c r="AU666" i="3"/>
  <c r="AW666" i="3"/>
  <c r="AY666" i="3"/>
  <c r="BA666" i="3"/>
  <c r="BC666" i="3"/>
  <c r="BE666" i="3"/>
  <c r="BG666" i="3"/>
  <c r="BI666" i="3"/>
  <c r="M665" i="3"/>
  <c r="O665" i="3"/>
  <c r="Q665" i="3"/>
  <c r="S665" i="3"/>
  <c r="U665" i="3"/>
  <c r="W665" i="3"/>
  <c r="Y665" i="3"/>
  <c r="AA665" i="3"/>
  <c r="AC665" i="3"/>
  <c r="AE665" i="3"/>
  <c r="AG665" i="3"/>
  <c r="AI665" i="3"/>
  <c r="AK665" i="3"/>
  <c r="AM665" i="3"/>
  <c r="AO665" i="3"/>
  <c r="AQ665" i="3"/>
  <c r="AS665" i="3"/>
  <c r="AU665" i="3"/>
  <c r="AW665" i="3"/>
  <c r="AY665" i="3"/>
  <c r="BA665" i="3"/>
  <c r="BC665" i="3"/>
  <c r="BE665" i="3"/>
  <c r="BG665" i="3"/>
  <c r="BI665" i="3"/>
  <c r="M664" i="3"/>
  <c r="O664" i="3"/>
  <c r="Q664" i="3"/>
  <c r="S664" i="3"/>
  <c r="U664" i="3"/>
  <c r="W664" i="3"/>
  <c r="Y664" i="3"/>
  <c r="AA664" i="3"/>
  <c r="AC664" i="3"/>
  <c r="AE664" i="3"/>
  <c r="AG664" i="3"/>
  <c r="AI664" i="3"/>
  <c r="AK664" i="3"/>
  <c r="AM664" i="3"/>
  <c r="AO664" i="3"/>
  <c r="AQ664" i="3"/>
  <c r="AS664" i="3"/>
  <c r="AU664" i="3"/>
  <c r="AW664" i="3"/>
  <c r="AY664" i="3"/>
  <c r="BA664" i="3"/>
  <c r="BC664" i="3"/>
  <c r="BE664" i="3"/>
  <c r="BG664" i="3"/>
  <c r="BI664" i="3"/>
  <c r="M663" i="3"/>
  <c r="O663" i="3"/>
  <c r="Q663" i="3"/>
  <c r="S663" i="3"/>
  <c r="U663" i="3"/>
  <c r="W663" i="3"/>
  <c r="Y663" i="3"/>
  <c r="AA663" i="3"/>
  <c r="AC663" i="3"/>
  <c r="AE663" i="3"/>
  <c r="AG663" i="3"/>
  <c r="AI663" i="3"/>
  <c r="AK663" i="3"/>
  <c r="AM663" i="3"/>
  <c r="AO663" i="3"/>
  <c r="AQ663" i="3"/>
  <c r="AS663" i="3"/>
  <c r="AU663" i="3"/>
  <c r="AW663" i="3"/>
  <c r="AY663" i="3"/>
  <c r="BA663" i="3"/>
  <c r="BC663" i="3"/>
  <c r="BE663" i="3"/>
  <c r="BG663" i="3"/>
  <c r="BI663" i="3"/>
  <c r="M662" i="3"/>
  <c r="O662" i="3"/>
  <c r="Q662" i="3"/>
  <c r="S662" i="3"/>
  <c r="U662" i="3"/>
  <c r="W662" i="3"/>
  <c r="Y662" i="3"/>
  <c r="AA662" i="3"/>
  <c r="AC662" i="3"/>
  <c r="AE662" i="3"/>
  <c r="AG662" i="3"/>
  <c r="AI662" i="3"/>
  <c r="AK662" i="3"/>
  <c r="AM662" i="3"/>
  <c r="AO662" i="3"/>
  <c r="AQ662" i="3"/>
  <c r="AS662" i="3"/>
  <c r="AU662" i="3"/>
  <c r="AW662" i="3"/>
  <c r="AY662" i="3"/>
  <c r="BA662" i="3"/>
  <c r="BC662" i="3"/>
  <c r="BE662" i="3"/>
  <c r="BG662" i="3"/>
  <c r="BI662" i="3"/>
  <c r="M661" i="3"/>
  <c r="O661" i="3"/>
  <c r="Q661" i="3"/>
  <c r="S661" i="3"/>
  <c r="U661" i="3"/>
  <c r="W661" i="3"/>
  <c r="Y661" i="3"/>
  <c r="AA661" i="3"/>
  <c r="AC661" i="3"/>
  <c r="AE661" i="3"/>
  <c r="AG661" i="3"/>
  <c r="AI661" i="3"/>
  <c r="AK661" i="3"/>
  <c r="AM661" i="3"/>
  <c r="AO661" i="3"/>
  <c r="AQ661" i="3"/>
  <c r="AS661" i="3"/>
  <c r="AU661" i="3"/>
  <c r="AW661" i="3"/>
  <c r="AY661" i="3"/>
  <c r="BA661" i="3"/>
  <c r="BC661" i="3"/>
  <c r="BE661" i="3"/>
  <c r="BG661" i="3"/>
  <c r="BI661" i="3"/>
  <c r="M660" i="3"/>
  <c r="O660" i="3"/>
  <c r="Q660" i="3"/>
  <c r="S660" i="3"/>
  <c r="U660" i="3"/>
  <c r="W660" i="3"/>
  <c r="Y660" i="3"/>
  <c r="AA660" i="3"/>
  <c r="AC660" i="3"/>
  <c r="AE660" i="3"/>
  <c r="AG660" i="3"/>
  <c r="AI660" i="3"/>
  <c r="AK660" i="3"/>
  <c r="AM660" i="3"/>
  <c r="AO660" i="3"/>
  <c r="AQ660" i="3"/>
  <c r="AS660" i="3"/>
  <c r="AU660" i="3"/>
  <c r="AW660" i="3"/>
  <c r="AY660" i="3"/>
  <c r="BA660" i="3"/>
  <c r="BC660" i="3"/>
  <c r="BE660" i="3"/>
  <c r="BG660" i="3"/>
  <c r="BI660" i="3"/>
  <c r="M659" i="3"/>
  <c r="O659" i="3"/>
  <c r="Q659" i="3"/>
  <c r="S659" i="3"/>
  <c r="U659" i="3"/>
  <c r="W659" i="3"/>
  <c r="Y659" i="3"/>
  <c r="AA659" i="3"/>
  <c r="AC659" i="3"/>
  <c r="AE659" i="3"/>
  <c r="AG659" i="3"/>
  <c r="AI659" i="3"/>
  <c r="AK659" i="3"/>
  <c r="AM659" i="3"/>
  <c r="AO659" i="3"/>
  <c r="AQ659" i="3"/>
  <c r="AS659" i="3"/>
  <c r="AU659" i="3"/>
  <c r="AW659" i="3"/>
  <c r="AY659" i="3"/>
  <c r="BA659" i="3"/>
  <c r="BC659" i="3"/>
  <c r="BE659" i="3"/>
  <c r="BG659" i="3"/>
  <c r="BI659" i="3"/>
  <c r="M658" i="3"/>
  <c r="O658" i="3"/>
  <c r="Q658" i="3"/>
  <c r="S658" i="3"/>
  <c r="U658" i="3"/>
  <c r="W658" i="3"/>
  <c r="Y658" i="3"/>
  <c r="AA658" i="3"/>
  <c r="AC658" i="3"/>
  <c r="AE658" i="3"/>
  <c r="AG658" i="3"/>
  <c r="AI658" i="3"/>
  <c r="AK658" i="3"/>
  <c r="AM658" i="3"/>
  <c r="AO658" i="3"/>
  <c r="AQ658" i="3"/>
  <c r="AS658" i="3"/>
  <c r="AU658" i="3"/>
  <c r="AW658" i="3"/>
  <c r="AY658" i="3"/>
  <c r="BA658" i="3"/>
  <c r="BC658" i="3"/>
  <c r="BE658" i="3"/>
  <c r="BG658" i="3"/>
  <c r="BI658" i="3"/>
  <c r="M657" i="3"/>
  <c r="O657" i="3"/>
  <c r="Q657" i="3"/>
  <c r="S657" i="3"/>
  <c r="U657" i="3"/>
  <c r="W657" i="3"/>
  <c r="Y657" i="3"/>
  <c r="AA657" i="3"/>
  <c r="AC657" i="3"/>
  <c r="AE657" i="3"/>
  <c r="AG657" i="3"/>
  <c r="AI657" i="3"/>
  <c r="AK657" i="3"/>
  <c r="AM657" i="3"/>
  <c r="AO657" i="3"/>
  <c r="AQ657" i="3"/>
  <c r="AS657" i="3"/>
  <c r="AU657" i="3"/>
  <c r="AW657" i="3"/>
  <c r="AY657" i="3"/>
  <c r="BA657" i="3"/>
  <c r="BC657" i="3"/>
  <c r="BE657" i="3"/>
  <c r="BG657" i="3"/>
  <c r="BI657" i="3"/>
  <c r="M656" i="3"/>
  <c r="O656" i="3"/>
  <c r="Q656" i="3"/>
  <c r="S656" i="3"/>
  <c r="U656" i="3"/>
  <c r="W656" i="3"/>
  <c r="Y656" i="3"/>
  <c r="AA656" i="3"/>
  <c r="AC656" i="3"/>
  <c r="AE656" i="3"/>
  <c r="AG656" i="3"/>
  <c r="AI656" i="3"/>
  <c r="AK656" i="3"/>
  <c r="AM656" i="3"/>
  <c r="AO656" i="3"/>
  <c r="AQ656" i="3"/>
  <c r="AS656" i="3"/>
  <c r="AU656" i="3"/>
  <c r="AW656" i="3"/>
  <c r="AY656" i="3"/>
  <c r="BA656" i="3"/>
  <c r="BC656" i="3"/>
  <c r="BE656" i="3"/>
  <c r="BG656" i="3"/>
  <c r="BI656" i="3"/>
  <c r="L643" i="3"/>
  <c r="O643" i="3"/>
  <c r="BL643" i="3" s="1"/>
  <c r="S643" i="3"/>
  <c r="BM643" i="3" s="1"/>
  <c r="W643" i="3"/>
  <c r="AA643" i="3"/>
  <c r="AE643" i="3"/>
  <c r="AI643" i="3"/>
  <c r="AM643" i="3"/>
  <c r="AQ643" i="3"/>
  <c r="AU643" i="3"/>
  <c r="P643" i="3"/>
  <c r="X643" i="3"/>
  <c r="AF643" i="3"/>
  <c r="AN643" i="3"/>
  <c r="AV643" i="3"/>
  <c r="BA643" i="3"/>
  <c r="BE643" i="3"/>
  <c r="BI643" i="3"/>
  <c r="V643" i="3"/>
  <c r="AL643" i="3"/>
  <c r="AZ643" i="3"/>
  <c r="BH643" i="3"/>
  <c r="AH643" i="3"/>
  <c r="BF643" i="3"/>
  <c r="L639" i="3"/>
  <c r="M639" i="3"/>
  <c r="O639" i="3"/>
  <c r="Q639" i="3"/>
  <c r="S639" i="3"/>
  <c r="U639" i="3"/>
  <c r="W639" i="3"/>
  <c r="Y639" i="3"/>
  <c r="AA639" i="3"/>
  <c r="AC639" i="3"/>
  <c r="AE639" i="3"/>
  <c r="AG639" i="3"/>
  <c r="AI639" i="3"/>
  <c r="AK639" i="3"/>
  <c r="AM639" i="3"/>
  <c r="AO639" i="3"/>
  <c r="AQ639" i="3"/>
  <c r="AS639" i="3"/>
  <c r="AU639" i="3"/>
  <c r="AW639" i="3"/>
  <c r="AY639" i="3"/>
  <c r="BA639" i="3"/>
  <c r="BC639" i="3"/>
  <c r="BE639" i="3"/>
  <c r="BG639" i="3"/>
  <c r="BI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N639" i="3"/>
  <c r="V639" i="3"/>
  <c r="AD639" i="3"/>
  <c r="AL639" i="3"/>
  <c r="AT639" i="3"/>
  <c r="BB639" i="3"/>
  <c r="R639" i="3"/>
  <c r="AH639" i="3"/>
  <c r="AX639" i="3"/>
  <c r="L646" i="3"/>
  <c r="O646" i="3"/>
  <c r="BL646" i="3" s="1"/>
  <c r="S646" i="3"/>
  <c r="BM646" i="3" s="1"/>
  <c r="W646" i="3"/>
  <c r="AA646" i="3"/>
  <c r="AE646" i="3"/>
  <c r="AI646" i="3"/>
  <c r="AM646" i="3"/>
  <c r="T646" i="3"/>
  <c r="AB646" i="3"/>
  <c r="AJ646" i="3"/>
  <c r="AP646" i="3"/>
  <c r="AT646" i="3"/>
  <c r="AX646" i="3"/>
  <c r="BB646" i="3"/>
  <c r="BF646" i="3"/>
  <c r="L645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X645" i="3"/>
  <c r="AF645" i="3"/>
  <c r="AN645" i="3"/>
  <c r="AV645" i="3"/>
  <c r="BD645" i="3"/>
  <c r="L644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P644" i="3"/>
  <c r="X644" i="3"/>
  <c r="AF644" i="3"/>
  <c r="AN644" i="3"/>
  <c r="AV644" i="3"/>
  <c r="BD644" i="3"/>
  <c r="L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X642" i="3"/>
  <c r="AF642" i="3"/>
  <c r="AN642" i="3"/>
  <c r="AV642" i="3"/>
  <c r="BD642" i="3"/>
  <c r="N642" i="3"/>
  <c r="AD642" i="3"/>
  <c r="AT642" i="3"/>
  <c r="L640" i="3"/>
  <c r="O640" i="3"/>
  <c r="BL640" i="3" s="1"/>
  <c r="S640" i="3"/>
  <c r="BM640" i="3" s="1"/>
  <c r="W640" i="3"/>
  <c r="AA640" i="3"/>
  <c r="AE640" i="3"/>
  <c r="AI640" i="3"/>
  <c r="AM640" i="3"/>
  <c r="AQ640" i="3"/>
  <c r="AU640" i="3"/>
  <c r="AY640" i="3"/>
  <c r="BC640" i="3"/>
  <c r="BG640" i="3"/>
  <c r="P640" i="3"/>
  <c r="X640" i="3"/>
  <c r="AF640" i="3"/>
  <c r="AN640" i="3"/>
  <c r="AV640" i="3"/>
  <c r="BD640" i="3"/>
  <c r="N640" i="3"/>
  <c r="BJ640" i="3" s="1"/>
  <c r="AD640" i="3"/>
  <c r="AT640" i="3"/>
  <c r="L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8" i="3"/>
  <c r="X638" i="3"/>
  <c r="AF638" i="3"/>
  <c r="AN638" i="3"/>
  <c r="AV638" i="3"/>
  <c r="BD638" i="3"/>
  <c r="N638" i="3"/>
  <c r="AD638" i="3"/>
  <c r="AT638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P631" i="3"/>
  <c r="X631" i="3"/>
  <c r="AF631" i="3"/>
  <c r="AN631" i="3"/>
  <c r="AV631" i="3"/>
  <c r="BD631" i="3"/>
  <c r="T631" i="3"/>
  <c r="AJ631" i="3"/>
  <c r="AZ631" i="3"/>
  <c r="AB631" i="3"/>
  <c r="BH631" i="3"/>
  <c r="N633" i="3"/>
  <c r="BJ633" i="3" s="1"/>
  <c r="R633" i="3"/>
  <c r="V633" i="3"/>
  <c r="Z633" i="3"/>
  <c r="AD633" i="3"/>
  <c r="AH633" i="3"/>
  <c r="AL633" i="3"/>
  <c r="AP633" i="3"/>
  <c r="AT633" i="3"/>
  <c r="AX633" i="3"/>
  <c r="BB633" i="3"/>
  <c r="BF633" i="3"/>
  <c r="P633" i="3"/>
  <c r="X633" i="3"/>
  <c r="AF633" i="3"/>
  <c r="AN633" i="3"/>
  <c r="AV633" i="3"/>
  <c r="BD633" i="3"/>
  <c r="T633" i="3"/>
  <c r="AJ633" i="3"/>
  <c r="AZ633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N634" i="3"/>
  <c r="R634" i="3"/>
  <c r="V634" i="3"/>
  <c r="Z634" i="3"/>
  <c r="AD634" i="3"/>
  <c r="AH634" i="3"/>
  <c r="AL634" i="3"/>
  <c r="AP634" i="3"/>
  <c r="AS634" i="3"/>
  <c r="AU634" i="3"/>
  <c r="AW634" i="3"/>
  <c r="AY634" i="3"/>
  <c r="BA634" i="3"/>
  <c r="BC634" i="3"/>
  <c r="BE634" i="3"/>
  <c r="BG634" i="3"/>
  <c r="BI634" i="3"/>
  <c r="P634" i="3"/>
  <c r="X634" i="3"/>
  <c r="AF634" i="3"/>
  <c r="AN634" i="3"/>
  <c r="AT634" i="3"/>
  <c r="AX634" i="3"/>
  <c r="BB634" i="3"/>
  <c r="BF634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P632" i="3"/>
  <c r="X632" i="3"/>
  <c r="AF632" i="3"/>
  <c r="AN632" i="3"/>
  <c r="AV632" i="3"/>
  <c r="BD632" i="3"/>
  <c r="M630" i="3"/>
  <c r="O630" i="3"/>
  <c r="Q630" i="3"/>
  <c r="S630" i="3"/>
  <c r="U630" i="3"/>
  <c r="W630" i="3"/>
  <c r="Y630" i="3"/>
  <c r="AA630" i="3"/>
  <c r="AC630" i="3"/>
  <c r="AE630" i="3"/>
  <c r="AG630" i="3"/>
  <c r="AI630" i="3"/>
  <c r="AK630" i="3"/>
  <c r="AM630" i="3"/>
  <c r="AO630" i="3"/>
  <c r="AQ630" i="3"/>
  <c r="AS630" i="3"/>
  <c r="AU630" i="3"/>
  <c r="AW630" i="3"/>
  <c r="AY630" i="3"/>
  <c r="BA630" i="3"/>
  <c r="BC630" i="3"/>
  <c r="BE630" i="3"/>
  <c r="BG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P630" i="3"/>
  <c r="X630" i="3"/>
  <c r="AF630" i="3"/>
  <c r="AN630" i="3"/>
  <c r="AV630" i="3"/>
  <c r="BD630" i="3"/>
  <c r="M637" i="3"/>
  <c r="O637" i="3"/>
  <c r="Q637" i="3"/>
  <c r="S637" i="3"/>
  <c r="U637" i="3"/>
  <c r="W637" i="3"/>
  <c r="Y637" i="3"/>
  <c r="AA637" i="3"/>
  <c r="AC637" i="3"/>
  <c r="AE637" i="3"/>
  <c r="AG637" i="3"/>
  <c r="AI637" i="3"/>
  <c r="AK637" i="3"/>
  <c r="AM637" i="3"/>
  <c r="AO637" i="3"/>
  <c r="AQ637" i="3"/>
  <c r="AS637" i="3"/>
  <c r="AU637" i="3"/>
  <c r="AW637" i="3"/>
  <c r="AY637" i="3"/>
  <c r="BA637" i="3"/>
  <c r="BC637" i="3"/>
  <c r="BE637" i="3"/>
  <c r="BG637" i="3"/>
  <c r="BI637" i="3"/>
  <c r="M636" i="3"/>
  <c r="O636" i="3"/>
  <c r="Q636" i="3"/>
  <c r="S636" i="3"/>
  <c r="U636" i="3"/>
  <c r="W636" i="3"/>
  <c r="Y636" i="3"/>
  <c r="AA636" i="3"/>
  <c r="AC636" i="3"/>
  <c r="AE636" i="3"/>
  <c r="AG636" i="3"/>
  <c r="AI636" i="3"/>
  <c r="AK636" i="3"/>
  <c r="AM636" i="3"/>
  <c r="AO636" i="3"/>
  <c r="AQ636" i="3"/>
  <c r="AS636" i="3"/>
  <c r="AU636" i="3"/>
  <c r="AW636" i="3"/>
  <c r="AY636" i="3"/>
  <c r="BA636" i="3"/>
  <c r="BC636" i="3"/>
  <c r="BE636" i="3"/>
  <c r="BG636" i="3"/>
  <c r="BI636" i="3"/>
  <c r="M635" i="3"/>
  <c r="O635" i="3"/>
  <c r="Q635" i="3"/>
  <c r="S635" i="3"/>
  <c r="U635" i="3"/>
  <c r="W635" i="3"/>
  <c r="Y635" i="3"/>
  <c r="AA635" i="3"/>
  <c r="AC635" i="3"/>
  <c r="AE635" i="3"/>
  <c r="AG635" i="3"/>
  <c r="AI635" i="3"/>
  <c r="AK635" i="3"/>
  <c r="AM635" i="3"/>
  <c r="AO635" i="3"/>
  <c r="AQ635" i="3"/>
  <c r="AS635" i="3"/>
  <c r="AU635" i="3"/>
  <c r="AW635" i="3"/>
  <c r="AY635" i="3"/>
  <c r="BA635" i="3"/>
  <c r="BC635" i="3"/>
  <c r="BE635" i="3"/>
  <c r="BG635" i="3"/>
  <c r="BI635" i="3"/>
  <c r="N629" i="3"/>
  <c r="P629" i="3"/>
  <c r="R629" i="3"/>
  <c r="T629" i="3"/>
  <c r="V629" i="3"/>
  <c r="X629" i="3"/>
  <c r="Z629" i="3"/>
  <c r="AB629" i="3"/>
  <c r="AD629" i="3"/>
  <c r="AF629" i="3"/>
  <c r="AH629" i="3"/>
  <c r="AJ629" i="3"/>
  <c r="AL629" i="3"/>
  <c r="AN629" i="3"/>
  <c r="AP629" i="3"/>
  <c r="AR629" i="3"/>
  <c r="AT629" i="3"/>
  <c r="AV629" i="3"/>
  <c r="AX629" i="3"/>
  <c r="AZ629" i="3"/>
  <c r="BB629" i="3"/>
  <c r="BD629" i="3"/>
  <c r="BF629" i="3"/>
  <c r="BH629" i="3"/>
  <c r="M629" i="3"/>
  <c r="Q629" i="3"/>
  <c r="U629" i="3"/>
  <c r="BM629" i="3" s="1"/>
  <c r="Y629" i="3"/>
  <c r="AC629" i="3"/>
  <c r="AG629" i="3"/>
  <c r="AK629" i="3"/>
  <c r="AO629" i="3"/>
  <c r="AS629" i="3"/>
  <c r="AW629" i="3"/>
  <c r="BA629" i="3"/>
  <c r="BE629" i="3"/>
  <c r="BI629" i="3"/>
  <c r="O629" i="3"/>
  <c r="W629" i="3"/>
  <c r="AE629" i="3"/>
  <c r="AM629" i="3"/>
  <c r="AU629" i="3"/>
  <c r="BC629" i="3"/>
  <c r="M634" i="3"/>
  <c r="O634" i="3"/>
  <c r="Q634" i="3"/>
  <c r="S634" i="3"/>
  <c r="U634" i="3"/>
  <c r="W634" i="3"/>
  <c r="Y634" i="3"/>
  <c r="AA634" i="3"/>
  <c r="AC634" i="3"/>
  <c r="AE634" i="3"/>
  <c r="AG634" i="3"/>
  <c r="AI634" i="3"/>
  <c r="AK634" i="3"/>
  <c r="AM634" i="3"/>
  <c r="AO634" i="3"/>
  <c r="AQ634" i="3"/>
  <c r="M633" i="3"/>
  <c r="O633" i="3"/>
  <c r="BL633" i="3" s="1"/>
  <c r="Q633" i="3"/>
  <c r="S633" i="3"/>
  <c r="BM633" i="3" s="1"/>
  <c r="U633" i="3"/>
  <c r="W633" i="3"/>
  <c r="Y633" i="3"/>
  <c r="AA633" i="3"/>
  <c r="AC633" i="3"/>
  <c r="AE633" i="3"/>
  <c r="AG633" i="3"/>
  <c r="AI633" i="3"/>
  <c r="AK633" i="3"/>
  <c r="AM633" i="3"/>
  <c r="AO633" i="3"/>
  <c r="AQ633" i="3"/>
  <c r="AS633" i="3"/>
  <c r="AU633" i="3"/>
  <c r="AW633" i="3"/>
  <c r="AY633" i="3"/>
  <c r="BA633" i="3"/>
  <c r="BC633" i="3"/>
  <c r="BE633" i="3"/>
  <c r="BG633" i="3"/>
  <c r="BI633" i="3"/>
  <c r="M632" i="3"/>
  <c r="O632" i="3"/>
  <c r="Q632" i="3"/>
  <c r="S632" i="3"/>
  <c r="U632" i="3"/>
  <c r="W632" i="3"/>
  <c r="Y632" i="3"/>
  <c r="AA632" i="3"/>
  <c r="AC632" i="3"/>
  <c r="AE632" i="3"/>
  <c r="AG632" i="3"/>
  <c r="AI632" i="3"/>
  <c r="AK632" i="3"/>
  <c r="AM632" i="3"/>
  <c r="AO632" i="3"/>
  <c r="AQ632" i="3"/>
  <c r="AS632" i="3"/>
  <c r="AU632" i="3"/>
  <c r="AW632" i="3"/>
  <c r="AY632" i="3"/>
  <c r="BA632" i="3"/>
  <c r="BC632" i="3"/>
  <c r="BE632" i="3"/>
  <c r="BG632" i="3"/>
  <c r="BI632" i="3"/>
  <c r="M631" i="3"/>
  <c r="O631" i="3"/>
  <c r="Q631" i="3"/>
  <c r="S631" i="3"/>
  <c r="U631" i="3"/>
  <c r="W631" i="3"/>
  <c r="Y631" i="3"/>
  <c r="AA631" i="3"/>
  <c r="AC631" i="3"/>
  <c r="AE631" i="3"/>
  <c r="AG631" i="3"/>
  <c r="AI631" i="3"/>
  <c r="AK631" i="3"/>
  <c r="AM631" i="3"/>
  <c r="AO631" i="3"/>
  <c r="AQ631" i="3"/>
  <c r="AS631" i="3"/>
  <c r="AU631" i="3"/>
  <c r="AW631" i="3"/>
  <c r="AY631" i="3"/>
  <c r="BA631" i="3"/>
  <c r="BC631" i="3"/>
  <c r="BE631" i="3"/>
  <c r="BG631" i="3"/>
  <c r="BI631" i="3"/>
  <c r="BC627" i="3"/>
  <c r="AU627" i="3"/>
  <c r="AM627" i="3"/>
  <c r="AE627" i="3"/>
  <c r="W627" i="3"/>
  <c r="N627" i="3"/>
  <c r="P627" i="3"/>
  <c r="R627" i="3"/>
  <c r="BL627" i="3" s="1"/>
  <c r="T627" i="3"/>
  <c r="BM627" i="3" s="1"/>
  <c r="V627" i="3"/>
  <c r="X627" i="3"/>
  <c r="Z627" i="3"/>
  <c r="AB627" i="3"/>
  <c r="AD627" i="3"/>
  <c r="AF627" i="3"/>
  <c r="AH627" i="3"/>
  <c r="AJ627" i="3"/>
  <c r="AL627" i="3"/>
  <c r="AN627" i="3"/>
  <c r="AP627" i="3"/>
  <c r="AR627" i="3"/>
  <c r="AT627" i="3"/>
  <c r="AV627" i="3"/>
  <c r="AX627" i="3"/>
  <c r="AZ627" i="3"/>
  <c r="BB627" i="3"/>
  <c r="BD627" i="3"/>
  <c r="BF627" i="3"/>
  <c r="BH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E437" i="3"/>
  <c r="F437" i="3"/>
  <c r="G437" i="3"/>
  <c r="H437" i="3"/>
  <c r="I437" i="3"/>
  <c r="L437" i="3" s="1"/>
  <c r="J437" i="3"/>
  <c r="K437" i="3"/>
  <c r="E438" i="3"/>
  <c r="F438" i="3"/>
  <c r="G438" i="3"/>
  <c r="H438" i="3"/>
  <c r="I438" i="3"/>
  <c r="J438" i="3"/>
  <c r="K438" i="3"/>
  <c r="L438" i="3"/>
  <c r="M438" i="3" s="1"/>
  <c r="N438" i="3"/>
  <c r="P438" i="3"/>
  <c r="R438" i="3"/>
  <c r="T438" i="3"/>
  <c r="V438" i="3"/>
  <c r="X438" i="3"/>
  <c r="Z438" i="3"/>
  <c r="AB438" i="3"/>
  <c r="AD438" i="3"/>
  <c r="AF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E439" i="3"/>
  <c r="F439" i="3"/>
  <c r="K439" i="3" s="1"/>
  <c r="G439" i="3"/>
  <c r="H439" i="3"/>
  <c r="L439" i="3" s="1"/>
  <c r="I439" i="3"/>
  <c r="J439" i="3"/>
  <c r="E440" i="3"/>
  <c r="F440" i="3"/>
  <c r="K440" i="3" s="1"/>
  <c r="G440" i="3"/>
  <c r="H440" i="3"/>
  <c r="L440" i="3" s="1"/>
  <c r="I440" i="3"/>
  <c r="J440" i="3"/>
  <c r="E441" i="3"/>
  <c r="F441" i="3"/>
  <c r="G441" i="3"/>
  <c r="H441" i="3"/>
  <c r="I441" i="3"/>
  <c r="L441" i="3" s="1"/>
  <c r="J441" i="3"/>
  <c r="K441" i="3"/>
  <c r="N441" i="3" s="1"/>
  <c r="E442" i="3"/>
  <c r="F442" i="3"/>
  <c r="G442" i="3"/>
  <c r="H442" i="3"/>
  <c r="I442" i="3"/>
  <c r="L442" i="3" s="1"/>
  <c r="J442" i="3"/>
  <c r="K442" i="3"/>
  <c r="N442" i="3" s="1"/>
  <c r="BE442" i="3"/>
  <c r="BG442" i="3"/>
  <c r="BI442" i="3"/>
  <c r="E443" i="3"/>
  <c r="F443" i="3"/>
  <c r="G443" i="3"/>
  <c r="H443" i="3"/>
  <c r="I443" i="3"/>
  <c r="L443" i="3" s="1"/>
  <c r="J443" i="3"/>
  <c r="K443" i="3"/>
  <c r="N443" i="3"/>
  <c r="P443" i="3"/>
  <c r="R443" i="3"/>
  <c r="T443" i="3"/>
  <c r="V443" i="3"/>
  <c r="X443" i="3"/>
  <c r="Z443" i="3"/>
  <c r="AB443" i="3"/>
  <c r="AD443" i="3"/>
  <c r="AF443" i="3"/>
  <c r="AH443" i="3"/>
  <c r="AJ443" i="3"/>
  <c r="AL443" i="3"/>
  <c r="AN443" i="3"/>
  <c r="AP443" i="3"/>
  <c r="AR443" i="3"/>
  <c r="AT443" i="3"/>
  <c r="AV443" i="3"/>
  <c r="AX443" i="3"/>
  <c r="AZ443" i="3"/>
  <c r="BB443" i="3"/>
  <c r="BD443" i="3"/>
  <c r="BF443" i="3"/>
  <c r="BH443" i="3"/>
  <c r="E444" i="3"/>
  <c r="F444" i="3"/>
  <c r="K444" i="3" s="1"/>
  <c r="G444" i="3"/>
  <c r="H444" i="3"/>
  <c r="L444" i="3" s="1"/>
  <c r="I444" i="3"/>
  <c r="J444" i="3"/>
  <c r="E445" i="3"/>
  <c r="F445" i="3"/>
  <c r="K445" i="3" s="1"/>
  <c r="G445" i="3"/>
  <c r="H445" i="3"/>
  <c r="L445" i="3" s="1"/>
  <c r="I445" i="3"/>
  <c r="J445" i="3"/>
  <c r="E446" i="3"/>
  <c r="F446" i="3"/>
  <c r="K446" i="3" s="1"/>
  <c r="G446" i="3"/>
  <c r="H446" i="3"/>
  <c r="L446" i="3" s="1"/>
  <c r="I446" i="3"/>
  <c r="J446" i="3"/>
  <c r="E447" i="3"/>
  <c r="F447" i="3"/>
  <c r="K447" i="3" s="1"/>
  <c r="G447" i="3"/>
  <c r="H447" i="3"/>
  <c r="L447" i="3" s="1"/>
  <c r="I447" i="3"/>
  <c r="J447" i="3"/>
  <c r="E448" i="3"/>
  <c r="F448" i="3"/>
  <c r="K448" i="3" s="1"/>
  <c r="G448" i="3"/>
  <c r="H448" i="3"/>
  <c r="I448" i="3"/>
  <c r="J448" i="3"/>
  <c r="E449" i="3"/>
  <c r="F449" i="3"/>
  <c r="K449" i="3" s="1"/>
  <c r="G449" i="3"/>
  <c r="H449" i="3"/>
  <c r="I449" i="3"/>
  <c r="J449" i="3"/>
  <c r="E450" i="3"/>
  <c r="F450" i="3"/>
  <c r="G450" i="3"/>
  <c r="H450" i="3"/>
  <c r="I450" i="3"/>
  <c r="L450" i="3" s="1"/>
  <c r="J450" i="3"/>
  <c r="K450" i="3"/>
  <c r="S450" i="3"/>
  <c r="AA450" i="3"/>
  <c r="AI450" i="3"/>
  <c r="AQ450" i="3"/>
  <c r="AY450" i="3"/>
  <c r="BG450" i="3"/>
  <c r="E451" i="3"/>
  <c r="F451" i="3"/>
  <c r="G451" i="3"/>
  <c r="H451" i="3"/>
  <c r="I451" i="3"/>
  <c r="L451" i="3" s="1"/>
  <c r="J451" i="3"/>
  <c r="K451" i="3"/>
  <c r="S451" i="3"/>
  <c r="AA451" i="3"/>
  <c r="AI451" i="3"/>
  <c r="AQ451" i="3"/>
  <c r="AY451" i="3"/>
  <c r="BG451" i="3"/>
  <c r="E452" i="3"/>
  <c r="F452" i="3"/>
  <c r="G452" i="3"/>
  <c r="H452" i="3"/>
  <c r="I452" i="3"/>
  <c r="L452" i="3" s="1"/>
  <c r="J452" i="3"/>
  <c r="K452" i="3"/>
  <c r="S452" i="3"/>
  <c r="AA452" i="3"/>
  <c r="AI452" i="3"/>
  <c r="AP452" i="3"/>
  <c r="AT452" i="3"/>
  <c r="AX452" i="3"/>
  <c r="BB452" i="3"/>
  <c r="BF452" i="3"/>
  <c r="E453" i="3"/>
  <c r="F453" i="3"/>
  <c r="K453" i="3" s="1"/>
  <c r="G453" i="3"/>
  <c r="H453" i="3"/>
  <c r="L453" i="3" s="1"/>
  <c r="I453" i="3"/>
  <c r="J453" i="3"/>
  <c r="E454" i="3"/>
  <c r="F454" i="3"/>
  <c r="K454" i="3" s="1"/>
  <c r="G454" i="3"/>
  <c r="H454" i="3"/>
  <c r="L454" i="3" s="1"/>
  <c r="I454" i="3"/>
  <c r="J454" i="3"/>
  <c r="E455" i="3"/>
  <c r="F455" i="3"/>
  <c r="K455" i="3" s="1"/>
  <c r="G455" i="3"/>
  <c r="H455" i="3"/>
  <c r="L455" i="3" s="1"/>
  <c r="I455" i="3"/>
  <c r="J455" i="3"/>
  <c r="E456" i="3"/>
  <c r="F456" i="3"/>
  <c r="K456" i="3" s="1"/>
  <c r="G456" i="3"/>
  <c r="H456" i="3"/>
  <c r="I456" i="3"/>
  <c r="J456" i="3"/>
  <c r="E457" i="3"/>
  <c r="F457" i="3"/>
  <c r="K457" i="3" s="1"/>
  <c r="G457" i="3"/>
  <c r="H457" i="3"/>
  <c r="I457" i="3"/>
  <c r="J457" i="3"/>
  <c r="E458" i="3"/>
  <c r="F458" i="3"/>
  <c r="K458" i="3" s="1"/>
  <c r="G458" i="3"/>
  <c r="H458" i="3"/>
  <c r="I458" i="3"/>
  <c r="J458" i="3"/>
  <c r="E459" i="3"/>
  <c r="F459" i="3"/>
  <c r="K459" i="3" s="1"/>
  <c r="G459" i="3"/>
  <c r="H459" i="3"/>
  <c r="I459" i="3"/>
  <c r="J459" i="3"/>
  <c r="E460" i="3"/>
  <c r="F460" i="3"/>
  <c r="K460" i="3" s="1"/>
  <c r="G460" i="3"/>
  <c r="H460" i="3"/>
  <c r="I460" i="3"/>
  <c r="J460" i="3"/>
  <c r="E461" i="3"/>
  <c r="F461" i="3"/>
  <c r="K461" i="3" s="1"/>
  <c r="G461" i="3"/>
  <c r="H461" i="3"/>
  <c r="I461" i="3"/>
  <c r="J461" i="3"/>
  <c r="E462" i="3"/>
  <c r="F462" i="3"/>
  <c r="K462" i="3" s="1"/>
  <c r="G462" i="3"/>
  <c r="H462" i="3"/>
  <c r="I462" i="3"/>
  <c r="J462" i="3"/>
  <c r="E463" i="3"/>
  <c r="F463" i="3"/>
  <c r="K463" i="3" s="1"/>
  <c r="G463" i="3"/>
  <c r="H463" i="3"/>
  <c r="L463" i="3" s="1"/>
  <c r="I463" i="3"/>
  <c r="J463" i="3"/>
  <c r="E464" i="3"/>
  <c r="F464" i="3"/>
  <c r="K464" i="3" s="1"/>
  <c r="G464" i="3"/>
  <c r="H464" i="3"/>
  <c r="L464" i="3" s="1"/>
  <c r="I464" i="3"/>
  <c r="J464" i="3"/>
  <c r="E465" i="3"/>
  <c r="F465" i="3"/>
  <c r="K465" i="3" s="1"/>
  <c r="G465" i="3"/>
  <c r="H465" i="3"/>
  <c r="L465" i="3" s="1"/>
  <c r="I465" i="3"/>
  <c r="J465" i="3"/>
  <c r="E466" i="3"/>
  <c r="F466" i="3"/>
  <c r="K466" i="3" s="1"/>
  <c r="G466" i="3"/>
  <c r="H466" i="3"/>
  <c r="L466" i="3" s="1"/>
  <c r="I466" i="3"/>
  <c r="J466" i="3"/>
  <c r="E467" i="3"/>
  <c r="F467" i="3"/>
  <c r="K467" i="3" s="1"/>
  <c r="G467" i="3"/>
  <c r="H467" i="3"/>
  <c r="L467" i="3" s="1"/>
  <c r="I467" i="3"/>
  <c r="J467" i="3"/>
  <c r="E468" i="3"/>
  <c r="F468" i="3"/>
  <c r="K468" i="3" s="1"/>
  <c r="G468" i="3"/>
  <c r="H468" i="3"/>
  <c r="L468" i="3" s="1"/>
  <c r="I468" i="3"/>
  <c r="J468" i="3"/>
  <c r="E469" i="3"/>
  <c r="F469" i="3"/>
  <c r="K469" i="3" s="1"/>
  <c r="G469" i="3"/>
  <c r="H469" i="3"/>
  <c r="L469" i="3" s="1"/>
  <c r="I469" i="3"/>
  <c r="J469" i="3"/>
  <c r="E470" i="3"/>
  <c r="F470" i="3"/>
  <c r="K470" i="3" s="1"/>
  <c r="G470" i="3"/>
  <c r="H470" i="3"/>
  <c r="I470" i="3"/>
  <c r="J470" i="3"/>
  <c r="L470" i="3"/>
  <c r="E471" i="3"/>
  <c r="F471" i="3"/>
  <c r="K471" i="3" s="1"/>
  <c r="G471" i="3"/>
  <c r="H471" i="3"/>
  <c r="I471" i="3"/>
  <c r="J471" i="3"/>
  <c r="L471" i="3"/>
  <c r="E472" i="3"/>
  <c r="F472" i="3"/>
  <c r="K472" i="3" s="1"/>
  <c r="G472" i="3"/>
  <c r="H472" i="3"/>
  <c r="I472" i="3"/>
  <c r="J472" i="3"/>
  <c r="L472" i="3"/>
  <c r="E473" i="3"/>
  <c r="F473" i="3"/>
  <c r="K473" i="3" s="1"/>
  <c r="G473" i="3"/>
  <c r="H473" i="3"/>
  <c r="I473" i="3"/>
  <c r="J473" i="3"/>
  <c r="L473" i="3"/>
  <c r="E474" i="3"/>
  <c r="F474" i="3"/>
  <c r="K474" i="3" s="1"/>
  <c r="G474" i="3"/>
  <c r="H474" i="3"/>
  <c r="I474" i="3"/>
  <c r="J474" i="3"/>
  <c r="L474" i="3"/>
  <c r="E475" i="3"/>
  <c r="F475" i="3"/>
  <c r="K475" i="3" s="1"/>
  <c r="G475" i="3"/>
  <c r="H475" i="3"/>
  <c r="I475" i="3"/>
  <c r="J475" i="3"/>
  <c r="L475" i="3"/>
  <c r="E476" i="3"/>
  <c r="F476" i="3"/>
  <c r="K476" i="3" s="1"/>
  <c r="G476" i="3"/>
  <c r="H476" i="3"/>
  <c r="I476" i="3"/>
  <c r="J476" i="3"/>
  <c r="L476" i="3"/>
  <c r="E477" i="3"/>
  <c r="F477" i="3"/>
  <c r="K477" i="3" s="1"/>
  <c r="G477" i="3"/>
  <c r="H477" i="3"/>
  <c r="I477" i="3"/>
  <c r="J477" i="3"/>
  <c r="L477" i="3"/>
  <c r="E478" i="3"/>
  <c r="F478" i="3"/>
  <c r="K478" i="3" s="1"/>
  <c r="G478" i="3"/>
  <c r="H478" i="3"/>
  <c r="I478" i="3"/>
  <c r="J478" i="3"/>
  <c r="L478" i="3"/>
  <c r="E479" i="3"/>
  <c r="F479" i="3"/>
  <c r="K479" i="3" s="1"/>
  <c r="G479" i="3"/>
  <c r="H479" i="3"/>
  <c r="I479" i="3"/>
  <c r="J479" i="3"/>
  <c r="L479" i="3"/>
  <c r="E480" i="3"/>
  <c r="F480" i="3"/>
  <c r="K480" i="3" s="1"/>
  <c r="G480" i="3"/>
  <c r="H480" i="3"/>
  <c r="I480" i="3"/>
  <c r="J480" i="3"/>
  <c r="L480" i="3"/>
  <c r="E481" i="3"/>
  <c r="F481" i="3"/>
  <c r="K481" i="3" s="1"/>
  <c r="G481" i="3"/>
  <c r="H481" i="3"/>
  <c r="I481" i="3"/>
  <c r="J481" i="3"/>
  <c r="L481" i="3"/>
  <c r="N481" i="3" s="1"/>
  <c r="P481" i="3"/>
  <c r="T481" i="3"/>
  <c r="X481" i="3"/>
  <c r="AB481" i="3"/>
  <c r="AF481" i="3"/>
  <c r="AJ481" i="3"/>
  <c r="AN481" i="3"/>
  <c r="AR481" i="3"/>
  <c r="AV481" i="3"/>
  <c r="AZ481" i="3"/>
  <c r="BD481" i="3"/>
  <c r="BH481" i="3"/>
  <c r="E482" i="3"/>
  <c r="F482" i="3"/>
  <c r="K482" i="3" s="1"/>
  <c r="G482" i="3"/>
  <c r="H482" i="3"/>
  <c r="I482" i="3"/>
  <c r="J482" i="3"/>
  <c r="L482" i="3"/>
  <c r="N482" i="3" s="1"/>
  <c r="P482" i="3"/>
  <c r="T482" i="3"/>
  <c r="X482" i="3"/>
  <c r="Z482" i="3"/>
  <c r="AB482" i="3"/>
  <c r="AD482" i="3"/>
  <c r="AF482" i="3"/>
  <c r="AH482" i="3"/>
  <c r="AJ482" i="3"/>
  <c r="AL482" i="3"/>
  <c r="AN482" i="3"/>
  <c r="AP482" i="3"/>
  <c r="AR482" i="3"/>
  <c r="AT482" i="3"/>
  <c r="AV482" i="3"/>
  <c r="AX482" i="3"/>
  <c r="AZ482" i="3"/>
  <c r="BB482" i="3"/>
  <c r="BD482" i="3"/>
  <c r="BF482" i="3"/>
  <c r="BH482" i="3"/>
  <c r="E483" i="3"/>
  <c r="F483" i="3"/>
  <c r="K483" i="3" s="1"/>
  <c r="G483" i="3"/>
  <c r="H483" i="3"/>
  <c r="L483" i="3" s="1"/>
  <c r="I483" i="3"/>
  <c r="J483" i="3"/>
  <c r="E484" i="3"/>
  <c r="F484" i="3"/>
  <c r="K484" i="3" s="1"/>
  <c r="G484" i="3"/>
  <c r="H484" i="3"/>
  <c r="L484" i="3" s="1"/>
  <c r="I484" i="3"/>
  <c r="J484" i="3"/>
  <c r="E485" i="3"/>
  <c r="F485" i="3"/>
  <c r="K485" i="3" s="1"/>
  <c r="G485" i="3"/>
  <c r="H485" i="3"/>
  <c r="L485" i="3" s="1"/>
  <c r="I485" i="3"/>
  <c r="J485" i="3"/>
  <c r="E486" i="3"/>
  <c r="F486" i="3"/>
  <c r="K486" i="3" s="1"/>
  <c r="G486" i="3"/>
  <c r="H486" i="3"/>
  <c r="L486" i="3" s="1"/>
  <c r="I486" i="3"/>
  <c r="J486" i="3"/>
  <c r="E487" i="3"/>
  <c r="F487" i="3"/>
  <c r="K487" i="3" s="1"/>
  <c r="G487" i="3"/>
  <c r="H487" i="3"/>
  <c r="L487" i="3" s="1"/>
  <c r="I487" i="3"/>
  <c r="J487" i="3"/>
  <c r="E488" i="3"/>
  <c r="F488" i="3"/>
  <c r="K488" i="3" s="1"/>
  <c r="G488" i="3"/>
  <c r="H488" i="3"/>
  <c r="L488" i="3" s="1"/>
  <c r="I488" i="3"/>
  <c r="J488" i="3"/>
  <c r="E489" i="3"/>
  <c r="F489" i="3"/>
  <c r="G489" i="3"/>
  <c r="H489" i="3"/>
  <c r="I489" i="3"/>
  <c r="L489" i="3" s="1"/>
  <c r="J489" i="3"/>
  <c r="K489" i="3"/>
  <c r="N489" i="3" s="1"/>
  <c r="E490" i="3"/>
  <c r="F490" i="3"/>
  <c r="G490" i="3"/>
  <c r="H490" i="3"/>
  <c r="I490" i="3"/>
  <c r="L490" i="3" s="1"/>
  <c r="J490" i="3"/>
  <c r="K490" i="3"/>
  <c r="N490" i="3" s="1"/>
  <c r="E491" i="3"/>
  <c r="F491" i="3"/>
  <c r="G491" i="3"/>
  <c r="H491" i="3"/>
  <c r="I491" i="3"/>
  <c r="L491" i="3" s="1"/>
  <c r="J491" i="3"/>
  <c r="K491" i="3"/>
  <c r="N491" i="3" s="1"/>
  <c r="E492" i="3"/>
  <c r="F492" i="3"/>
  <c r="G492" i="3"/>
  <c r="H492" i="3"/>
  <c r="I492" i="3"/>
  <c r="L492" i="3" s="1"/>
  <c r="J492" i="3"/>
  <c r="K492" i="3"/>
  <c r="N492" i="3" s="1"/>
  <c r="E493" i="3"/>
  <c r="F493" i="3"/>
  <c r="G493" i="3"/>
  <c r="H493" i="3"/>
  <c r="I493" i="3"/>
  <c r="L493" i="3" s="1"/>
  <c r="J493" i="3"/>
  <c r="K493" i="3"/>
  <c r="N493" i="3" s="1"/>
  <c r="E494" i="3"/>
  <c r="F494" i="3"/>
  <c r="G494" i="3"/>
  <c r="H494" i="3"/>
  <c r="I494" i="3"/>
  <c r="L494" i="3" s="1"/>
  <c r="J494" i="3"/>
  <c r="K494" i="3"/>
  <c r="N494" i="3" s="1"/>
  <c r="E495" i="3"/>
  <c r="F495" i="3"/>
  <c r="G495" i="3"/>
  <c r="H495" i="3"/>
  <c r="I495" i="3"/>
  <c r="L495" i="3" s="1"/>
  <c r="J495" i="3"/>
  <c r="K495" i="3"/>
  <c r="N495" i="3" s="1"/>
  <c r="E496" i="3"/>
  <c r="F496" i="3"/>
  <c r="G496" i="3"/>
  <c r="H496" i="3"/>
  <c r="I496" i="3"/>
  <c r="L496" i="3" s="1"/>
  <c r="J496" i="3"/>
  <c r="K496" i="3"/>
  <c r="N496" i="3" s="1"/>
  <c r="E497" i="3"/>
  <c r="F497" i="3"/>
  <c r="G497" i="3"/>
  <c r="H497" i="3"/>
  <c r="I497" i="3"/>
  <c r="L497" i="3" s="1"/>
  <c r="J497" i="3"/>
  <c r="K497" i="3"/>
  <c r="N497" i="3" s="1"/>
  <c r="E498" i="3"/>
  <c r="F498" i="3"/>
  <c r="G498" i="3"/>
  <c r="H498" i="3"/>
  <c r="I498" i="3"/>
  <c r="L498" i="3" s="1"/>
  <c r="J498" i="3"/>
  <c r="K498" i="3"/>
  <c r="N498" i="3" s="1"/>
  <c r="E499" i="3"/>
  <c r="F499" i="3"/>
  <c r="G499" i="3"/>
  <c r="H499" i="3"/>
  <c r="I499" i="3"/>
  <c r="L499" i="3" s="1"/>
  <c r="J499" i="3"/>
  <c r="K499" i="3"/>
  <c r="N499" i="3" s="1"/>
  <c r="E500" i="3"/>
  <c r="F500" i="3"/>
  <c r="G500" i="3"/>
  <c r="H500" i="3"/>
  <c r="I500" i="3"/>
  <c r="L500" i="3" s="1"/>
  <c r="J500" i="3"/>
  <c r="K500" i="3"/>
  <c r="N500" i="3" s="1"/>
  <c r="E501" i="3"/>
  <c r="F501" i="3"/>
  <c r="G501" i="3"/>
  <c r="H501" i="3"/>
  <c r="I501" i="3"/>
  <c r="L501" i="3" s="1"/>
  <c r="J501" i="3"/>
  <c r="K501" i="3"/>
  <c r="N501" i="3" s="1"/>
  <c r="E502" i="3"/>
  <c r="F502" i="3"/>
  <c r="G502" i="3"/>
  <c r="H502" i="3"/>
  <c r="I502" i="3"/>
  <c r="L502" i="3" s="1"/>
  <c r="J502" i="3"/>
  <c r="K502" i="3"/>
  <c r="N502" i="3" s="1"/>
  <c r="E503" i="3"/>
  <c r="F503" i="3"/>
  <c r="G503" i="3"/>
  <c r="H503" i="3"/>
  <c r="I503" i="3"/>
  <c r="L503" i="3" s="1"/>
  <c r="J503" i="3"/>
  <c r="K503" i="3"/>
  <c r="N503" i="3" s="1"/>
  <c r="E504" i="3"/>
  <c r="F504" i="3"/>
  <c r="G504" i="3"/>
  <c r="H504" i="3"/>
  <c r="I504" i="3"/>
  <c r="L504" i="3" s="1"/>
  <c r="J504" i="3"/>
  <c r="K504" i="3"/>
  <c r="N504" i="3" s="1"/>
  <c r="E505" i="3"/>
  <c r="F505" i="3"/>
  <c r="G505" i="3"/>
  <c r="H505" i="3"/>
  <c r="I505" i="3"/>
  <c r="L505" i="3" s="1"/>
  <c r="J505" i="3"/>
  <c r="K505" i="3"/>
  <c r="N505" i="3" s="1"/>
  <c r="E506" i="3"/>
  <c r="F506" i="3"/>
  <c r="G506" i="3"/>
  <c r="H506" i="3"/>
  <c r="I506" i="3"/>
  <c r="L506" i="3" s="1"/>
  <c r="J506" i="3"/>
  <c r="K506" i="3"/>
  <c r="N506" i="3" s="1"/>
  <c r="AY506" i="3"/>
  <c r="BA506" i="3"/>
  <c r="BC506" i="3"/>
  <c r="BE506" i="3"/>
  <c r="BG506" i="3"/>
  <c r="BI506" i="3"/>
  <c r="E507" i="3"/>
  <c r="F507" i="3"/>
  <c r="G507" i="3"/>
  <c r="H507" i="3"/>
  <c r="I507" i="3"/>
  <c r="L507" i="3" s="1"/>
  <c r="J507" i="3"/>
  <c r="K507" i="3"/>
  <c r="M507" i="3" s="1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E508" i="3"/>
  <c r="F508" i="3"/>
  <c r="G508" i="3"/>
  <c r="H508" i="3"/>
  <c r="I508" i="3"/>
  <c r="L508" i="3" s="1"/>
  <c r="J508" i="3"/>
  <c r="K508" i="3"/>
  <c r="M508" i="3" s="1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E509" i="3"/>
  <c r="F509" i="3"/>
  <c r="G509" i="3"/>
  <c r="H509" i="3"/>
  <c r="I509" i="3"/>
  <c r="L509" i="3" s="1"/>
  <c r="J509" i="3"/>
  <c r="K509" i="3"/>
  <c r="M509" i="3" s="1"/>
  <c r="O509" i="3"/>
  <c r="S509" i="3"/>
  <c r="W509" i="3"/>
  <c r="AA509" i="3"/>
  <c r="AE509" i="3"/>
  <c r="AI509" i="3"/>
  <c r="AM509" i="3"/>
  <c r="AQ509" i="3"/>
  <c r="AU509" i="3"/>
  <c r="AY509" i="3"/>
  <c r="BC509" i="3"/>
  <c r="BG509" i="3"/>
  <c r="E510" i="3"/>
  <c r="F510" i="3"/>
  <c r="G510" i="3"/>
  <c r="H510" i="3"/>
  <c r="I510" i="3"/>
  <c r="L510" i="3" s="1"/>
  <c r="J510" i="3"/>
  <c r="K510" i="3"/>
  <c r="N510" i="3" s="1"/>
  <c r="E511" i="3"/>
  <c r="F511" i="3"/>
  <c r="G511" i="3"/>
  <c r="H511" i="3"/>
  <c r="I511" i="3"/>
  <c r="L511" i="3" s="1"/>
  <c r="J511" i="3"/>
  <c r="K511" i="3"/>
  <c r="N511" i="3" s="1"/>
  <c r="BJ511" i="3" s="1"/>
  <c r="E512" i="3"/>
  <c r="F512" i="3"/>
  <c r="G512" i="3"/>
  <c r="H512" i="3"/>
  <c r="I512" i="3"/>
  <c r="L512" i="3" s="1"/>
  <c r="J512" i="3"/>
  <c r="K512" i="3"/>
  <c r="N512" i="3" s="1"/>
  <c r="E513" i="3"/>
  <c r="F513" i="3"/>
  <c r="G513" i="3"/>
  <c r="H513" i="3"/>
  <c r="I513" i="3"/>
  <c r="L513" i="3" s="1"/>
  <c r="J513" i="3"/>
  <c r="K513" i="3"/>
  <c r="N513" i="3" s="1"/>
  <c r="BJ513" i="3" s="1"/>
  <c r="E514" i="3"/>
  <c r="F514" i="3"/>
  <c r="G514" i="3"/>
  <c r="H514" i="3"/>
  <c r="I514" i="3"/>
  <c r="L514" i="3" s="1"/>
  <c r="J514" i="3"/>
  <c r="K514" i="3"/>
  <c r="N514" i="3" s="1"/>
  <c r="BJ514" i="3" s="1"/>
  <c r="E515" i="3"/>
  <c r="F515" i="3"/>
  <c r="G515" i="3"/>
  <c r="H515" i="3"/>
  <c r="I515" i="3"/>
  <c r="L515" i="3" s="1"/>
  <c r="J515" i="3"/>
  <c r="K515" i="3"/>
  <c r="N515" i="3" s="1"/>
  <c r="E516" i="3"/>
  <c r="F516" i="3"/>
  <c r="G516" i="3"/>
  <c r="H516" i="3"/>
  <c r="I516" i="3"/>
  <c r="L516" i="3" s="1"/>
  <c r="J516" i="3"/>
  <c r="K516" i="3"/>
  <c r="N516" i="3" s="1"/>
  <c r="E517" i="3"/>
  <c r="F517" i="3"/>
  <c r="G517" i="3"/>
  <c r="H517" i="3"/>
  <c r="I517" i="3"/>
  <c r="L517" i="3" s="1"/>
  <c r="J517" i="3"/>
  <c r="K517" i="3"/>
  <c r="N517" i="3" s="1"/>
  <c r="E518" i="3"/>
  <c r="F518" i="3"/>
  <c r="G518" i="3"/>
  <c r="H518" i="3"/>
  <c r="I518" i="3"/>
  <c r="L518" i="3" s="1"/>
  <c r="J518" i="3"/>
  <c r="K518" i="3"/>
  <c r="N518" i="3" s="1"/>
  <c r="E519" i="3"/>
  <c r="F519" i="3"/>
  <c r="G519" i="3"/>
  <c r="H519" i="3"/>
  <c r="I519" i="3"/>
  <c r="L519" i="3" s="1"/>
  <c r="J519" i="3"/>
  <c r="K519" i="3"/>
  <c r="N519" i="3" s="1"/>
  <c r="E520" i="3"/>
  <c r="F520" i="3"/>
  <c r="G520" i="3"/>
  <c r="H520" i="3"/>
  <c r="I520" i="3"/>
  <c r="L520" i="3" s="1"/>
  <c r="J520" i="3"/>
  <c r="K520" i="3"/>
  <c r="N520" i="3" s="1"/>
  <c r="E521" i="3"/>
  <c r="F521" i="3"/>
  <c r="G521" i="3"/>
  <c r="H521" i="3"/>
  <c r="I521" i="3"/>
  <c r="L521" i="3" s="1"/>
  <c r="J521" i="3"/>
  <c r="K521" i="3"/>
  <c r="N521" i="3" s="1"/>
  <c r="BJ521" i="3" s="1"/>
  <c r="E522" i="3"/>
  <c r="F522" i="3"/>
  <c r="G522" i="3"/>
  <c r="H522" i="3"/>
  <c r="I522" i="3"/>
  <c r="L522" i="3" s="1"/>
  <c r="J522" i="3"/>
  <c r="K522" i="3"/>
  <c r="N522" i="3" s="1"/>
  <c r="E523" i="3"/>
  <c r="F523" i="3"/>
  <c r="G523" i="3"/>
  <c r="H523" i="3"/>
  <c r="I523" i="3"/>
  <c r="L523" i="3" s="1"/>
  <c r="J523" i="3"/>
  <c r="K523" i="3"/>
  <c r="N523" i="3" s="1"/>
  <c r="BJ523" i="3" s="1"/>
  <c r="E524" i="3"/>
  <c r="F524" i="3"/>
  <c r="G524" i="3"/>
  <c r="H524" i="3"/>
  <c r="I524" i="3"/>
  <c r="L524" i="3" s="1"/>
  <c r="J524" i="3"/>
  <c r="K524" i="3"/>
  <c r="N524" i="3" s="1"/>
  <c r="E525" i="3"/>
  <c r="F525" i="3"/>
  <c r="G525" i="3"/>
  <c r="H525" i="3"/>
  <c r="I525" i="3"/>
  <c r="L525" i="3" s="1"/>
  <c r="J525" i="3"/>
  <c r="K525" i="3"/>
  <c r="N525" i="3" s="1"/>
  <c r="E526" i="3"/>
  <c r="F526" i="3"/>
  <c r="G526" i="3"/>
  <c r="H526" i="3"/>
  <c r="I526" i="3"/>
  <c r="L526" i="3" s="1"/>
  <c r="J526" i="3"/>
  <c r="K526" i="3"/>
  <c r="N526" i="3" s="1"/>
  <c r="E527" i="3"/>
  <c r="F527" i="3"/>
  <c r="G527" i="3"/>
  <c r="H527" i="3"/>
  <c r="I527" i="3"/>
  <c r="L527" i="3" s="1"/>
  <c r="J527" i="3"/>
  <c r="K527" i="3"/>
  <c r="N527" i="3" s="1"/>
  <c r="E528" i="3"/>
  <c r="F528" i="3"/>
  <c r="G528" i="3"/>
  <c r="H528" i="3"/>
  <c r="I528" i="3"/>
  <c r="L528" i="3" s="1"/>
  <c r="J528" i="3"/>
  <c r="K528" i="3"/>
  <c r="N528" i="3" s="1"/>
  <c r="BJ528" i="3" s="1"/>
  <c r="E529" i="3"/>
  <c r="F529" i="3"/>
  <c r="G529" i="3"/>
  <c r="H529" i="3"/>
  <c r="I529" i="3"/>
  <c r="L529" i="3" s="1"/>
  <c r="J529" i="3"/>
  <c r="K529" i="3"/>
  <c r="N529" i="3" s="1"/>
  <c r="E530" i="3"/>
  <c r="F530" i="3"/>
  <c r="G530" i="3"/>
  <c r="H530" i="3"/>
  <c r="I530" i="3"/>
  <c r="L530" i="3" s="1"/>
  <c r="J530" i="3"/>
  <c r="K530" i="3"/>
  <c r="N530" i="3" s="1"/>
  <c r="E531" i="3"/>
  <c r="F531" i="3"/>
  <c r="G531" i="3"/>
  <c r="H531" i="3"/>
  <c r="I531" i="3"/>
  <c r="L531" i="3" s="1"/>
  <c r="J531" i="3"/>
  <c r="K531" i="3"/>
  <c r="N531" i="3" s="1"/>
  <c r="E532" i="3"/>
  <c r="F532" i="3"/>
  <c r="G532" i="3"/>
  <c r="H532" i="3"/>
  <c r="I532" i="3"/>
  <c r="L532" i="3" s="1"/>
  <c r="J532" i="3"/>
  <c r="K532" i="3"/>
  <c r="N532" i="3" s="1"/>
  <c r="E533" i="3"/>
  <c r="F533" i="3"/>
  <c r="G533" i="3"/>
  <c r="H533" i="3"/>
  <c r="I533" i="3"/>
  <c r="L533" i="3" s="1"/>
  <c r="J533" i="3"/>
  <c r="K533" i="3"/>
  <c r="N533" i="3" s="1"/>
  <c r="E534" i="3"/>
  <c r="F534" i="3"/>
  <c r="G534" i="3"/>
  <c r="H534" i="3"/>
  <c r="I534" i="3"/>
  <c r="L534" i="3" s="1"/>
  <c r="J534" i="3"/>
  <c r="K534" i="3"/>
  <c r="N534" i="3" s="1"/>
  <c r="BJ534" i="3" s="1"/>
  <c r="E535" i="3"/>
  <c r="F535" i="3"/>
  <c r="G535" i="3"/>
  <c r="H535" i="3"/>
  <c r="I535" i="3"/>
  <c r="L535" i="3" s="1"/>
  <c r="J535" i="3"/>
  <c r="K535" i="3"/>
  <c r="N535" i="3" s="1"/>
  <c r="E536" i="3"/>
  <c r="F536" i="3"/>
  <c r="G536" i="3"/>
  <c r="H536" i="3"/>
  <c r="I536" i="3"/>
  <c r="L536" i="3" s="1"/>
  <c r="J536" i="3"/>
  <c r="K536" i="3"/>
  <c r="N536" i="3" s="1"/>
  <c r="BJ536" i="3" s="1"/>
  <c r="E537" i="3"/>
  <c r="F537" i="3"/>
  <c r="G537" i="3"/>
  <c r="H537" i="3"/>
  <c r="I537" i="3"/>
  <c r="L537" i="3" s="1"/>
  <c r="J537" i="3"/>
  <c r="K537" i="3"/>
  <c r="N537" i="3" s="1"/>
  <c r="E538" i="3"/>
  <c r="F538" i="3"/>
  <c r="G538" i="3"/>
  <c r="H538" i="3"/>
  <c r="I538" i="3"/>
  <c r="L538" i="3" s="1"/>
  <c r="J538" i="3"/>
  <c r="K538" i="3"/>
  <c r="N538" i="3" s="1"/>
  <c r="E539" i="3"/>
  <c r="F539" i="3"/>
  <c r="G539" i="3"/>
  <c r="H539" i="3"/>
  <c r="I539" i="3"/>
  <c r="L539" i="3" s="1"/>
  <c r="J539" i="3"/>
  <c r="K539" i="3"/>
  <c r="N539" i="3" s="1"/>
  <c r="E540" i="3"/>
  <c r="F540" i="3"/>
  <c r="G540" i="3"/>
  <c r="H540" i="3"/>
  <c r="I540" i="3"/>
  <c r="L540" i="3" s="1"/>
  <c r="J540" i="3"/>
  <c r="K540" i="3"/>
  <c r="N540" i="3" s="1"/>
  <c r="E541" i="3"/>
  <c r="F541" i="3"/>
  <c r="G541" i="3"/>
  <c r="H541" i="3"/>
  <c r="I541" i="3"/>
  <c r="L541" i="3" s="1"/>
  <c r="J541" i="3"/>
  <c r="K541" i="3"/>
  <c r="N541" i="3" s="1"/>
  <c r="E542" i="3"/>
  <c r="F542" i="3"/>
  <c r="G542" i="3"/>
  <c r="H542" i="3"/>
  <c r="I542" i="3"/>
  <c r="L542" i="3" s="1"/>
  <c r="J542" i="3"/>
  <c r="K542" i="3"/>
  <c r="N542" i="3" s="1"/>
  <c r="BJ542" i="3" s="1"/>
  <c r="E543" i="3"/>
  <c r="F543" i="3"/>
  <c r="G543" i="3"/>
  <c r="H543" i="3"/>
  <c r="I543" i="3"/>
  <c r="L543" i="3" s="1"/>
  <c r="J543" i="3"/>
  <c r="K543" i="3"/>
  <c r="N543" i="3" s="1"/>
  <c r="E544" i="3"/>
  <c r="F544" i="3"/>
  <c r="G544" i="3"/>
  <c r="H544" i="3"/>
  <c r="I544" i="3"/>
  <c r="L544" i="3" s="1"/>
  <c r="J544" i="3"/>
  <c r="K544" i="3"/>
  <c r="N544" i="3" s="1"/>
  <c r="E545" i="3"/>
  <c r="F545" i="3"/>
  <c r="G545" i="3"/>
  <c r="H545" i="3"/>
  <c r="I545" i="3"/>
  <c r="L545" i="3" s="1"/>
  <c r="J545" i="3"/>
  <c r="K545" i="3"/>
  <c r="N545" i="3" s="1"/>
  <c r="E546" i="3"/>
  <c r="F546" i="3"/>
  <c r="G546" i="3"/>
  <c r="H546" i="3"/>
  <c r="I546" i="3"/>
  <c r="L546" i="3" s="1"/>
  <c r="J546" i="3"/>
  <c r="K546" i="3"/>
  <c r="N546" i="3" s="1"/>
  <c r="E547" i="3"/>
  <c r="F547" i="3"/>
  <c r="G547" i="3"/>
  <c r="H547" i="3"/>
  <c r="I547" i="3"/>
  <c r="L547" i="3" s="1"/>
  <c r="J547" i="3"/>
  <c r="K547" i="3"/>
  <c r="N547" i="3" s="1"/>
  <c r="E548" i="3"/>
  <c r="F548" i="3"/>
  <c r="G548" i="3"/>
  <c r="H548" i="3"/>
  <c r="I548" i="3"/>
  <c r="L548" i="3" s="1"/>
  <c r="J548" i="3"/>
  <c r="K548" i="3"/>
  <c r="N548" i="3" s="1"/>
  <c r="E549" i="3"/>
  <c r="F549" i="3"/>
  <c r="G549" i="3"/>
  <c r="H549" i="3"/>
  <c r="I549" i="3"/>
  <c r="L549" i="3" s="1"/>
  <c r="J549" i="3"/>
  <c r="K549" i="3"/>
  <c r="N549" i="3" s="1"/>
  <c r="E550" i="3"/>
  <c r="F550" i="3"/>
  <c r="G550" i="3"/>
  <c r="H550" i="3"/>
  <c r="I550" i="3"/>
  <c r="L550" i="3" s="1"/>
  <c r="J550" i="3"/>
  <c r="K550" i="3"/>
  <c r="N550" i="3" s="1"/>
  <c r="E551" i="3"/>
  <c r="F551" i="3"/>
  <c r="G551" i="3"/>
  <c r="H551" i="3"/>
  <c r="I551" i="3"/>
  <c r="L551" i="3" s="1"/>
  <c r="J551" i="3"/>
  <c r="K551" i="3"/>
  <c r="N551" i="3" s="1"/>
  <c r="E552" i="3"/>
  <c r="F552" i="3"/>
  <c r="G552" i="3"/>
  <c r="H552" i="3"/>
  <c r="I552" i="3"/>
  <c r="L552" i="3" s="1"/>
  <c r="J552" i="3"/>
  <c r="K552" i="3"/>
  <c r="N552" i="3" s="1"/>
  <c r="E553" i="3"/>
  <c r="F553" i="3"/>
  <c r="G553" i="3"/>
  <c r="H553" i="3"/>
  <c r="I553" i="3"/>
  <c r="L553" i="3" s="1"/>
  <c r="J553" i="3"/>
  <c r="K553" i="3"/>
  <c r="N553" i="3" s="1"/>
  <c r="BJ553" i="3" s="1"/>
  <c r="E554" i="3"/>
  <c r="F554" i="3"/>
  <c r="G554" i="3"/>
  <c r="H554" i="3"/>
  <c r="I554" i="3"/>
  <c r="L554" i="3" s="1"/>
  <c r="J554" i="3"/>
  <c r="K554" i="3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E555" i="3"/>
  <c r="F555" i="3"/>
  <c r="G555" i="3"/>
  <c r="H555" i="3"/>
  <c r="I555" i="3"/>
  <c r="L555" i="3" s="1"/>
  <c r="J555" i="3"/>
  <c r="K555" i="3"/>
  <c r="O555" i="3"/>
  <c r="S555" i="3"/>
  <c r="W555" i="3"/>
  <c r="AA555" i="3"/>
  <c r="AE555" i="3"/>
  <c r="AI555" i="3"/>
  <c r="AM555" i="3"/>
  <c r="AQ555" i="3"/>
  <c r="AU555" i="3"/>
  <c r="AY555" i="3"/>
  <c r="BC555" i="3"/>
  <c r="BG555" i="3"/>
  <c r="E556" i="3"/>
  <c r="F556" i="3"/>
  <c r="G556" i="3"/>
  <c r="H556" i="3"/>
  <c r="I556" i="3"/>
  <c r="L556" i="3" s="1"/>
  <c r="J556" i="3"/>
  <c r="K556" i="3"/>
  <c r="O556" i="3"/>
  <c r="S556" i="3"/>
  <c r="W556" i="3"/>
  <c r="AA556" i="3"/>
  <c r="AE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E557" i="3"/>
  <c r="F557" i="3"/>
  <c r="G557" i="3"/>
  <c r="H557" i="3"/>
  <c r="I557" i="3"/>
  <c r="L557" i="3" s="1"/>
  <c r="J557" i="3"/>
  <c r="K557" i="3"/>
  <c r="N557" i="3" s="1"/>
  <c r="E558" i="3"/>
  <c r="F558" i="3"/>
  <c r="G558" i="3"/>
  <c r="H558" i="3"/>
  <c r="I558" i="3"/>
  <c r="L558" i="3" s="1"/>
  <c r="J558" i="3"/>
  <c r="K558" i="3"/>
  <c r="N558" i="3" s="1"/>
  <c r="E559" i="3"/>
  <c r="F559" i="3"/>
  <c r="G559" i="3"/>
  <c r="H559" i="3"/>
  <c r="I559" i="3"/>
  <c r="L559" i="3" s="1"/>
  <c r="J559" i="3"/>
  <c r="K559" i="3"/>
  <c r="N559" i="3" s="1"/>
  <c r="E560" i="3"/>
  <c r="F560" i="3"/>
  <c r="G560" i="3"/>
  <c r="H560" i="3"/>
  <c r="I560" i="3"/>
  <c r="L560" i="3" s="1"/>
  <c r="J560" i="3"/>
  <c r="K560" i="3"/>
  <c r="N560" i="3" s="1"/>
  <c r="BJ560" i="3" s="1"/>
  <c r="E561" i="3"/>
  <c r="F561" i="3"/>
  <c r="G561" i="3"/>
  <c r="H561" i="3"/>
  <c r="I561" i="3"/>
  <c r="L561" i="3" s="1"/>
  <c r="J561" i="3"/>
  <c r="K561" i="3"/>
  <c r="N561" i="3" s="1"/>
  <c r="E562" i="3"/>
  <c r="F562" i="3"/>
  <c r="G562" i="3"/>
  <c r="H562" i="3"/>
  <c r="I562" i="3"/>
  <c r="L562" i="3" s="1"/>
  <c r="J562" i="3"/>
  <c r="K562" i="3"/>
  <c r="N562" i="3" s="1"/>
  <c r="E563" i="3"/>
  <c r="F563" i="3"/>
  <c r="G563" i="3"/>
  <c r="H563" i="3"/>
  <c r="I563" i="3"/>
  <c r="L563" i="3" s="1"/>
  <c r="J563" i="3"/>
  <c r="K563" i="3"/>
  <c r="N563" i="3" s="1"/>
  <c r="E564" i="3"/>
  <c r="F564" i="3"/>
  <c r="G564" i="3"/>
  <c r="H564" i="3"/>
  <c r="I564" i="3"/>
  <c r="L564" i="3" s="1"/>
  <c r="J564" i="3"/>
  <c r="K564" i="3"/>
  <c r="N564" i="3" s="1"/>
  <c r="E565" i="3"/>
  <c r="F565" i="3"/>
  <c r="G565" i="3"/>
  <c r="H565" i="3"/>
  <c r="I565" i="3"/>
  <c r="L565" i="3" s="1"/>
  <c r="J565" i="3"/>
  <c r="K565" i="3"/>
  <c r="N565" i="3" s="1"/>
  <c r="E566" i="3"/>
  <c r="F566" i="3"/>
  <c r="G566" i="3"/>
  <c r="H566" i="3"/>
  <c r="I566" i="3"/>
  <c r="L566" i="3" s="1"/>
  <c r="J566" i="3"/>
  <c r="K566" i="3"/>
  <c r="N566" i="3" s="1"/>
  <c r="E567" i="3"/>
  <c r="F567" i="3"/>
  <c r="G567" i="3"/>
  <c r="H567" i="3"/>
  <c r="I567" i="3"/>
  <c r="L567" i="3" s="1"/>
  <c r="J567" i="3"/>
  <c r="K567" i="3"/>
  <c r="N567" i="3" s="1"/>
  <c r="E568" i="3"/>
  <c r="F568" i="3"/>
  <c r="G568" i="3"/>
  <c r="H568" i="3"/>
  <c r="I568" i="3"/>
  <c r="L568" i="3" s="1"/>
  <c r="J568" i="3"/>
  <c r="K568" i="3"/>
  <c r="N568" i="3" s="1"/>
  <c r="E569" i="3"/>
  <c r="F569" i="3"/>
  <c r="G569" i="3"/>
  <c r="H569" i="3"/>
  <c r="I569" i="3"/>
  <c r="L569" i="3" s="1"/>
  <c r="J569" i="3"/>
  <c r="K569" i="3"/>
  <c r="N569" i="3" s="1"/>
  <c r="BJ569" i="3" s="1"/>
  <c r="E570" i="3"/>
  <c r="F570" i="3"/>
  <c r="G570" i="3"/>
  <c r="H570" i="3"/>
  <c r="I570" i="3"/>
  <c r="L570" i="3" s="1"/>
  <c r="J570" i="3"/>
  <c r="K570" i="3"/>
  <c r="N570" i="3" s="1"/>
  <c r="BJ570" i="3" s="1"/>
  <c r="E571" i="3"/>
  <c r="F571" i="3"/>
  <c r="G571" i="3"/>
  <c r="H571" i="3"/>
  <c r="I571" i="3"/>
  <c r="L571" i="3" s="1"/>
  <c r="J571" i="3"/>
  <c r="K571" i="3"/>
  <c r="N571" i="3" s="1"/>
  <c r="BJ571" i="3" s="1"/>
  <c r="E572" i="3"/>
  <c r="F572" i="3"/>
  <c r="G572" i="3"/>
  <c r="H572" i="3"/>
  <c r="I572" i="3"/>
  <c r="L572" i="3" s="1"/>
  <c r="J572" i="3"/>
  <c r="K572" i="3"/>
  <c r="N572" i="3" s="1"/>
  <c r="E573" i="3"/>
  <c r="F573" i="3"/>
  <c r="G573" i="3"/>
  <c r="H573" i="3"/>
  <c r="I573" i="3"/>
  <c r="L573" i="3" s="1"/>
  <c r="J573" i="3"/>
  <c r="K573" i="3"/>
  <c r="N573" i="3" s="1"/>
  <c r="E574" i="3"/>
  <c r="F574" i="3"/>
  <c r="G574" i="3"/>
  <c r="H574" i="3"/>
  <c r="I574" i="3"/>
  <c r="L574" i="3" s="1"/>
  <c r="J574" i="3"/>
  <c r="K574" i="3"/>
  <c r="N574" i="3" s="1"/>
  <c r="E575" i="3"/>
  <c r="F575" i="3"/>
  <c r="G575" i="3"/>
  <c r="H575" i="3"/>
  <c r="I575" i="3"/>
  <c r="L575" i="3" s="1"/>
  <c r="J575" i="3"/>
  <c r="K575" i="3"/>
  <c r="N575" i="3" s="1"/>
  <c r="E576" i="3"/>
  <c r="F576" i="3"/>
  <c r="G576" i="3"/>
  <c r="H576" i="3"/>
  <c r="I576" i="3"/>
  <c r="L576" i="3" s="1"/>
  <c r="J576" i="3"/>
  <c r="K576" i="3"/>
  <c r="N576" i="3" s="1"/>
  <c r="E577" i="3"/>
  <c r="F577" i="3"/>
  <c r="G577" i="3"/>
  <c r="H577" i="3"/>
  <c r="I577" i="3"/>
  <c r="L577" i="3" s="1"/>
  <c r="J577" i="3"/>
  <c r="K577" i="3"/>
  <c r="N577" i="3" s="1"/>
  <c r="E578" i="3"/>
  <c r="F578" i="3"/>
  <c r="G578" i="3"/>
  <c r="H578" i="3"/>
  <c r="I578" i="3"/>
  <c r="L578" i="3" s="1"/>
  <c r="J578" i="3"/>
  <c r="K578" i="3"/>
  <c r="N578" i="3" s="1"/>
  <c r="E579" i="3"/>
  <c r="F579" i="3"/>
  <c r="G579" i="3"/>
  <c r="H579" i="3"/>
  <c r="I579" i="3"/>
  <c r="L579" i="3" s="1"/>
  <c r="J579" i="3"/>
  <c r="K579" i="3"/>
  <c r="N579" i="3" s="1"/>
  <c r="BJ579" i="3" s="1"/>
  <c r="E580" i="3"/>
  <c r="F580" i="3"/>
  <c r="G580" i="3"/>
  <c r="H580" i="3"/>
  <c r="I580" i="3"/>
  <c r="L580" i="3" s="1"/>
  <c r="J580" i="3"/>
  <c r="K580" i="3"/>
  <c r="N580" i="3" s="1"/>
  <c r="E581" i="3"/>
  <c r="F581" i="3"/>
  <c r="G581" i="3"/>
  <c r="H581" i="3"/>
  <c r="I581" i="3"/>
  <c r="L581" i="3" s="1"/>
  <c r="J581" i="3"/>
  <c r="K581" i="3"/>
  <c r="N581" i="3" s="1"/>
  <c r="E582" i="3"/>
  <c r="F582" i="3"/>
  <c r="G582" i="3"/>
  <c r="H582" i="3"/>
  <c r="I582" i="3"/>
  <c r="L582" i="3" s="1"/>
  <c r="J582" i="3"/>
  <c r="K582" i="3"/>
  <c r="N582" i="3" s="1"/>
  <c r="E583" i="3"/>
  <c r="F583" i="3"/>
  <c r="G583" i="3"/>
  <c r="H583" i="3"/>
  <c r="I583" i="3"/>
  <c r="L583" i="3" s="1"/>
  <c r="J583" i="3"/>
  <c r="K583" i="3"/>
  <c r="N583" i="3" s="1"/>
  <c r="E584" i="3"/>
  <c r="F584" i="3"/>
  <c r="G584" i="3"/>
  <c r="H584" i="3"/>
  <c r="I584" i="3"/>
  <c r="L584" i="3" s="1"/>
  <c r="J584" i="3"/>
  <c r="K584" i="3"/>
  <c r="N584" i="3" s="1"/>
  <c r="E585" i="3"/>
  <c r="F585" i="3"/>
  <c r="G585" i="3"/>
  <c r="H585" i="3"/>
  <c r="I585" i="3"/>
  <c r="L585" i="3" s="1"/>
  <c r="J585" i="3"/>
  <c r="K585" i="3"/>
  <c r="N585" i="3" s="1"/>
  <c r="E586" i="3"/>
  <c r="F586" i="3"/>
  <c r="G586" i="3"/>
  <c r="H586" i="3"/>
  <c r="I586" i="3"/>
  <c r="L586" i="3" s="1"/>
  <c r="J586" i="3"/>
  <c r="K586" i="3"/>
  <c r="N586" i="3" s="1"/>
  <c r="E587" i="3"/>
  <c r="F587" i="3"/>
  <c r="G587" i="3"/>
  <c r="H587" i="3"/>
  <c r="I587" i="3"/>
  <c r="L587" i="3" s="1"/>
  <c r="J587" i="3"/>
  <c r="K587" i="3"/>
  <c r="N587" i="3" s="1"/>
  <c r="E588" i="3"/>
  <c r="F588" i="3"/>
  <c r="G588" i="3"/>
  <c r="H588" i="3"/>
  <c r="I588" i="3"/>
  <c r="L588" i="3" s="1"/>
  <c r="J588" i="3"/>
  <c r="K588" i="3"/>
  <c r="N588" i="3" s="1"/>
  <c r="E589" i="3"/>
  <c r="F589" i="3"/>
  <c r="G589" i="3"/>
  <c r="H589" i="3"/>
  <c r="I589" i="3"/>
  <c r="L589" i="3" s="1"/>
  <c r="J589" i="3"/>
  <c r="K589" i="3"/>
  <c r="N589" i="3" s="1"/>
  <c r="E590" i="3"/>
  <c r="F590" i="3"/>
  <c r="G590" i="3"/>
  <c r="H590" i="3"/>
  <c r="I590" i="3"/>
  <c r="L590" i="3" s="1"/>
  <c r="J590" i="3"/>
  <c r="K590" i="3"/>
  <c r="N590" i="3" s="1"/>
  <c r="E591" i="3"/>
  <c r="F591" i="3"/>
  <c r="G591" i="3"/>
  <c r="H591" i="3"/>
  <c r="I591" i="3"/>
  <c r="L591" i="3" s="1"/>
  <c r="J591" i="3"/>
  <c r="K591" i="3"/>
  <c r="N591" i="3" s="1"/>
  <c r="E592" i="3"/>
  <c r="F592" i="3"/>
  <c r="G592" i="3"/>
  <c r="H592" i="3"/>
  <c r="I592" i="3"/>
  <c r="L592" i="3" s="1"/>
  <c r="J592" i="3"/>
  <c r="K592" i="3"/>
  <c r="N592" i="3" s="1"/>
  <c r="BJ592" i="3" s="1"/>
  <c r="E593" i="3"/>
  <c r="F593" i="3"/>
  <c r="G593" i="3"/>
  <c r="H593" i="3"/>
  <c r="I593" i="3"/>
  <c r="L593" i="3" s="1"/>
  <c r="J593" i="3"/>
  <c r="K593" i="3"/>
  <c r="N593" i="3" s="1"/>
  <c r="E594" i="3"/>
  <c r="F594" i="3"/>
  <c r="G594" i="3"/>
  <c r="H594" i="3"/>
  <c r="I594" i="3"/>
  <c r="L594" i="3" s="1"/>
  <c r="J594" i="3"/>
  <c r="K594" i="3"/>
  <c r="N594" i="3" s="1"/>
  <c r="E595" i="3"/>
  <c r="F595" i="3"/>
  <c r="G595" i="3"/>
  <c r="H595" i="3"/>
  <c r="I595" i="3"/>
  <c r="L595" i="3" s="1"/>
  <c r="J595" i="3"/>
  <c r="K595" i="3"/>
  <c r="N595" i="3" s="1"/>
  <c r="E596" i="3"/>
  <c r="F596" i="3"/>
  <c r="G596" i="3"/>
  <c r="H596" i="3"/>
  <c r="I596" i="3"/>
  <c r="L596" i="3" s="1"/>
  <c r="J596" i="3"/>
  <c r="K596" i="3"/>
  <c r="N596" i="3" s="1"/>
  <c r="E597" i="3"/>
  <c r="F597" i="3"/>
  <c r="G597" i="3"/>
  <c r="H597" i="3"/>
  <c r="I597" i="3"/>
  <c r="L597" i="3" s="1"/>
  <c r="J597" i="3"/>
  <c r="K597" i="3"/>
  <c r="N597" i="3" s="1"/>
  <c r="E598" i="3"/>
  <c r="F598" i="3"/>
  <c r="G598" i="3"/>
  <c r="H598" i="3"/>
  <c r="I598" i="3"/>
  <c r="L598" i="3" s="1"/>
  <c r="J598" i="3"/>
  <c r="K598" i="3"/>
  <c r="N598" i="3" s="1"/>
  <c r="BJ598" i="3" s="1"/>
  <c r="E599" i="3"/>
  <c r="F599" i="3"/>
  <c r="G599" i="3"/>
  <c r="H599" i="3"/>
  <c r="I599" i="3"/>
  <c r="L599" i="3" s="1"/>
  <c r="J599" i="3"/>
  <c r="K599" i="3"/>
  <c r="M599" i="3"/>
  <c r="BN599" i="3" s="1"/>
  <c r="O599" i="3"/>
  <c r="BL599" i="3" s="1"/>
  <c r="Q599" i="3"/>
  <c r="S599" i="3"/>
  <c r="U599" i="3"/>
  <c r="W599" i="3"/>
  <c r="Y599" i="3"/>
  <c r="AA599" i="3"/>
  <c r="AC599" i="3"/>
  <c r="AE599" i="3"/>
  <c r="AG599" i="3"/>
  <c r="AI599" i="3"/>
  <c r="AK599" i="3"/>
  <c r="AM599" i="3"/>
  <c r="AO599" i="3"/>
  <c r="AQ599" i="3"/>
  <c r="AS599" i="3"/>
  <c r="AU599" i="3"/>
  <c r="AW599" i="3"/>
  <c r="AY599" i="3"/>
  <c r="BA599" i="3"/>
  <c r="BC599" i="3"/>
  <c r="BE599" i="3"/>
  <c r="BG599" i="3"/>
  <c r="BI599" i="3"/>
  <c r="BK599" i="3"/>
  <c r="BM599" i="3"/>
  <c r="E600" i="3"/>
  <c r="F600" i="3"/>
  <c r="G600" i="3"/>
  <c r="H600" i="3"/>
  <c r="I600" i="3"/>
  <c r="L600" i="3" s="1"/>
  <c r="J600" i="3"/>
  <c r="K600" i="3"/>
  <c r="O600" i="3"/>
  <c r="BL600" i="3" s="1"/>
  <c r="S600" i="3"/>
  <c r="BM600" i="3" s="1"/>
  <c r="W600" i="3"/>
  <c r="AA600" i="3"/>
  <c r="AE600" i="3"/>
  <c r="AI600" i="3"/>
  <c r="AM600" i="3"/>
  <c r="AQ600" i="3"/>
  <c r="AU600" i="3"/>
  <c r="AY600" i="3"/>
  <c r="BC600" i="3"/>
  <c r="BG600" i="3"/>
  <c r="E601" i="3"/>
  <c r="F601" i="3"/>
  <c r="G601" i="3"/>
  <c r="H601" i="3"/>
  <c r="I601" i="3"/>
  <c r="L601" i="3" s="1"/>
  <c r="J601" i="3"/>
  <c r="K601" i="3"/>
  <c r="O601" i="3"/>
  <c r="S601" i="3"/>
  <c r="W601" i="3"/>
  <c r="AA601" i="3"/>
  <c r="AE601" i="3"/>
  <c r="AI601" i="3"/>
  <c r="AM601" i="3"/>
  <c r="AQ601" i="3"/>
  <c r="AU601" i="3"/>
  <c r="AY601" i="3"/>
  <c r="BC601" i="3"/>
  <c r="BG601" i="3"/>
  <c r="E602" i="3"/>
  <c r="F602" i="3"/>
  <c r="G602" i="3"/>
  <c r="H602" i="3"/>
  <c r="I602" i="3"/>
  <c r="L602" i="3" s="1"/>
  <c r="J602" i="3"/>
  <c r="K602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E603" i="3"/>
  <c r="F603" i="3"/>
  <c r="G603" i="3"/>
  <c r="H603" i="3"/>
  <c r="I603" i="3"/>
  <c r="L603" i="3" s="1"/>
  <c r="J603" i="3"/>
  <c r="K603" i="3"/>
  <c r="M603" i="3" s="1"/>
  <c r="N603" i="3"/>
  <c r="P603" i="3"/>
  <c r="R603" i="3"/>
  <c r="T603" i="3"/>
  <c r="V603" i="3"/>
  <c r="X603" i="3"/>
  <c r="Z603" i="3"/>
  <c r="AB603" i="3"/>
  <c r="AD603" i="3"/>
  <c r="AF603" i="3"/>
  <c r="AH603" i="3"/>
  <c r="AJ603" i="3"/>
  <c r="AL603" i="3"/>
  <c r="AN603" i="3"/>
  <c r="AP603" i="3"/>
  <c r="AR603" i="3"/>
  <c r="AT603" i="3"/>
  <c r="AV603" i="3"/>
  <c r="AX603" i="3"/>
  <c r="AZ603" i="3"/>
  <c r="BB603" i="3"/>
  <c r="BD603" i="3"/>
  <c r="BF603" i="3"/>
  <c r="BH603" i="3"/>
  <c r="E604" i="3"/>
  <c r="F604" i="3"/>
  <c r="K604" i="3" s="1"/>
  <c r="G604" i="3"/>
  <c r="H604" i="3"/>
  <c r="I604" i="3"/>
  <c r="J604" i="3"/>
  <c r="L604" i="3"/>
  <c r="E605" i="3"/>
  <c r="F605" i="3"/>
  <c r="G605" i="3"/>
  <c r="H605" i="3"/>
  <c r="I605" i="3"/>
  <c r="L605" i="3" s="1"/>
  <c r="J605" i="3"/>
  <c r="K605" i="3"/>
  <c r="N605" i="3" s="1"/>
  <c r="E606" i="3"/>
  <c r="F606" i="3"/>
  <c r="G606" i="3"/>
  <c r="H606" i="3"/>
  <c r="I606" i="3"/>
  <c r="L606" i="3" s="1"/>
  <c r="J606" i="3"/>
  <c r="K606" i="3"/>
  <c r="N606" i="3" s="1"/>
  <c r="E607" i="3"/>
  <c r="F607" i="3"/>
  <c r="G607" i="3"/>
  <c r="H607" i="3"/>
  <c r="I607" i="3"/>
  <c r="L607" i="3" s="1"/>
  <c r="J607" i="3"/>
  <c r="K607" i="3"/>
  <c r="N607" i="3" s="1"/>
  <c r="E608" i="3"/>
  <c r="F608" i="3"/>
  <c r="G608" i="3"/>
  <c r="H608" i="3"/>
  <c r="I608" i="3"/>
  <c r="L608" i="3" s="1"/>
  <c r="J608" i="3"/>
  <c r="K608" i="3"/>
  <c r="N608" i="3" s="1"/>
  <c r="E609" i="3"/>
  <c r="F609" i="3"/>
  <c r="G609" i="3"/>
  <c r="H609" i="3"/>
  <c r="I609" i="3"/>
  <c r="L609" i="3" s="1"/>
  <c r="J609" i="3"/>
  <c r="K609" i="3"/>
  <c r="N609" i="3" s="1"/>
  <c r="E610" i="3"/>
  <c r="F610" i="3"/>
  <c r="G610" i="3"/>
  <c r="H610" i="3"/>
  <c r="I610" i="3"/>
  <c r="L610" i="3" s="1"/>
  <c r="J610" i="3"/>
  <c r="K610" i="3"/>
  <c r="N610" i="3" s="1"/>
  <c r="BJ610" i="3" s="1"/>
  <c r="E611" i="3"/>
  <c r="F611" i="3"/>
  <c r="G611" i="3"/>
  <c r="H611" i="3"/>
  <c r="I611" i="3"/>
  <c r="L611" i="3" s="1"/>
  <c r="J611" i="3"/>
  <c r="K611" i="3"/>
  <c r="N611" i="3" s="1"/>
  <c r="BJ611" i="3" s="1"/>
  <c r="E612" i="3"/>
  <c r="F612" i="3"/>
  <c r="G612" i="3"/>
  <c r="H612" i="3"/>
  <c r="I612" i="3"/>
  <c r="L612" i="3" s="1"/>
  <c r="J612" i="3"/>
  <c r="K612" i="3"/>
  <c r="N612" i="3" s="1"/>
  <c r="E613" i="3"/>
  <c r="F613" i="3"/>
  <c r="G613" i="3"/>
  <c r="H613" i="3"/>
  <c r="I613" i="3"/>
  <c r="L613" i="3" s="1"/>
  <c r="J613" i="3"/>
  <c r="K613" i="3"/>
  <c r="N613" i="3" s="1"/>
  <c r="E614" i="3"/>
  <c r="F614" i="3"/>
  <c r="G614" i="3"/>
  <c r="H614" i="3"/>
  <c r="I614" i="3"/>
  <c r="L614" i="3" s="1"/>
  <c r="J614" i="3"/>
  <c r="K614" i="3"/>
  <c r="N614" i="3" s="1"/>
  <c r="E615" i="3"/>
  <c r="F615" i="3"/>
  <c r="G615" i="3"/>
  <c r="H615" i="3"/>
  <c r="I615" i="3"/>
  <c r="L615" i="3" s="1"/>
  <c r="J615" i="3"/>
  <c r="K615" i="3"/>
  <c r="N615" i="3" s="1"/>
  <c r="BJ615" i="3" s="1"/>
  <c r="E616" i="3"/>
  <c r="F616" i="3"/>
  <c r="G616" i="3"/>
  <c r="H616" i="3"/>
  <c r="I616" i="3"/>
  <c r="L616" i="3" s="1"/>
  <c r="J616" i="3"/>
  <c r="K616" i="3"/>
  <c r="N616" i="3" s="1"/>
  <c r="E617" i="3"/>
  <c r="F617" i="3"/>
  <c r="G617" i="3"/>
  <c r="H617" i="3"/>
  <c r="I617" i="3"/>
  <c r="L617" i="3" s="1"/>
  <c r="J617" i="3"/>
  <c r="K617" i="3"/>
  <c r="N617" i="3" s="1"/>
  <c r="E618" i="3"/>
  <c r="F618" i="3"/>
  <c r="G618" i="3"/>
  <c r="H618" i="3"/>
  <c r="I618" i="3"/>
  <c r="L618" i="3" s="1"/>
  <c r="J618" i="3"/>
  <c r="K618" i="3"/>
  <c r="N618" i="3" s="1"/>
  <c r="E619" i="3"/>
  <c r="F619" i="3"/>
  <c r="G619" i="3"/>
  <c r="H619" i="3"/>
  <c r="I619" i="3"/>
  <c r="L619" i="3" s="1"/>
  <c r="J619" i="3"/>
  <c r="K619" i="3"/>
  <c r="N619" i="3" s="1"/>
  <c r="E620" i="3"/>
  <c r="F620" i="3"/>
  <c r="G620" i="3"/>
  <c r="H620" i="3"/>
  <c r="I620" i="3"/>
  <c r="L620" i="3" s="1"/>
  <c r="J620" i="3"/>
  <c r="K620" i="3"/>
  <c r="N620" i="3" s="1"/>
  <c r="E621" i="3"/>
  <c r="F621" i="3"/>
  <c r="G621" i="3"/>
  <c r="H621" i="3"/>
  <c r="I621" i="3"/>
  <c r="L621" i="3" s="1"/>
  <c r="J621" i="3"/>
  <c r="K621" i="3"/>
  <c r="N621" i="3" s="1"/>
  <c r="E622" i="3"/>
  <c r="F622" i="3"/>
  <c r="G622" i="3"/>
  <c r="H622" i="3"/>
  <c r="I622" i="3"/>
  <c r="L622" i="3" s="1"/>
  <c r="J622" i="3"/>
  <c r="K622" i="3"/>
  <c r="N622" i="3" s="1"/>
  <c r="E623" i="3"/>
  <c r="F623" i="3"/>
  <c r="G623" i="3"/>
  <c r="H623" i="3"/>
  <c r="I623" i="3"/>
  <c r="L623" i="3" s="1"/>
  <c r="J623" i="3"/>
  <c r="K623" i="3"/>
  <c r="N623" i="3" s="1"/>
  <c r="E624" i="3"/>
  <c r="F624" i="3"/>
  <c r="G624" i="3"/>
  <c r="H624" i="3"/>
  <c r="I624" i="3"/>
  <c r="L624" i="3" s="1"/>
  <c r="J624" i="3"/>
  <c r="K624" i="3"/>
  <c r="N624" i="3" s="1"/>
  <c r="BJ624" i="3" s="1"/>
  <c r="E625" i="3"/>
  <c r="F625" i="3"/>
  <c r="G625" i="3"/>
  <c r="H625" i="3"/>
  <c r="I625" i="3"/>
  <c r="L625" i="3" s="1"/>
  <c r="J625" i="3"/>
  <c r="K625" i="3"/>
  <c r="N625" i="3" s="1"/>
  <c r="E626" i="3"/>
  <c r="F626" i="3"/>
  <c r="G626" i="3"/>
  <c r="H626" i="3"/>
  <c r="I626" i="3"/>
  <c r="L626" i="3" s="1"/>
  <c r="J626" i="3"/>
  <c r="K626" i="3"/>
  <c r="N626" i="3" s="1"/>
  <c r="BL842" i="3" l="1"/>
  <c r="BK838" i="3"/>
  <c r="BN838" i="3"/>
  <c r="BM838" i="3"/>
  <c r="BJ838" i="3"/>
  <c r="BM842" i="3"/>
  <c r="BN842" i="3"/>
  <c r="BK842" i="3"/>
  <c r="BN627" i="3"/>
  <c r="BK627" i="3"/>
  <c r="BK631" i="3"/>
  <c r="BN631" i="3"/>
  <c r="BM632" i="3"/>
  <c r="BK633" i="3"/>
  <c r="BN633" i="3"/>
  <c r="BK634" i="3"/>
  <c r="BN634" i="3"/>
  <c r="BN629" i="3"/>
  <c r="BK629" i="3"/>
  <c r="BM635" i="3"/>
  <c r="BK636" i="3"/>
  <c r="BN636" i="3"/>
  <c r="BM637" i="3"/>
  <c r="BJ630" i="3"/>
  <c r="BL630" i="3"/>
  <c r="BJ637" i="3"/>
  <c r="Z638" i="3"/>
  <c r="AP638" i="3"/>
  <c r="BF638" i="3"/>
  <c r="AH638" i="3"/>
  <c r="AX638" i="3"/>
  <c r="R638" i="3"/>
  <c r="Z640" i="3"/>
  <c r="AP640" i="3"/>
  <c r="BF640" i="3"/>
  <c r="R640" i="3"/>
  <c r="AX640" i="3"/>
  <c r="AH640" i="3"/>
  <c r="Z642" i="3"/>
  <c r="AP642" i="3"/>
  <c r="BF642" i="3"/>
  <c r="AH642" i="3"/>
  <c r="R642" i="3"/>
  <c r="AX642" i="3"/>
  <c r="R646" i="3"/>
  <c r="Z646" i="3"/>
  <c r="AH646" i="3"/>
  <c r="AO646" i="3"/>
  <c r="AS646" i="3"/>
  <c r="AW646" i="3"/>
  <c r="BA646" i="3"/>
  <c r="BE646" i="3"/>
  <c r="BI646" i="3"/>
  <c r="V646" i="3"/>
  <c r="AL646" i="3"/>
  <c r="AU646" i="3"/>
  <c r="BC646" i="3"/>
  <c r="AD646" i="3"/>
  <c r="AY646" i="3"/>
  <c r="N646" i="3"/>
  <c r="BJ646" i="3" s="1"/>
  <c r="BG646" i="3"/>
  <c r="AQ646" i="3"/>
  <c r="AP643" i="3"/>
  <c r="Z643" i="3"/>
  <c r="BB643" i="3"/>
  <c r="BM656" i="3"/>
  <c r="BK657" i="3"/>
  <c r="BN657" i="3"/>
  <c r="BM658" i="3"/>
  <c r="BK659" i="3"/>
  <c r="BN659" i="3"/>
  <c r="BM660" i="3"/>
  <c r="BK661" i="3"/>
  <c r="BN661" i="3"/>
  <c r="BL662" i="3"/>
  <c r="BK663" i="3"/>
  <c r="BN663" i="3"/>
  <c r="BL664" i="3"/>
  <c r="BM666" i="3"/>
  <c r="BK667" i="3"/>
  <c r="BN667" i="3"/>
  <c r="BL668" i="3"/>
  <c r="BM670" i="3"/>
  <c r="BK671" i="3"/>
  <c r="BN671" i="3"/>
  <c r="BM672" i="3"/>
  <c r="BL673" i="3"/>
  <c r="BJ649" i="3"/>
  <c r="BL651" i="3"/>
  <c r="BN653" i="3"/>
  <c r="BK653" i="3"/>
  <c r="BJ653" i="3"/>
  <c r="BJ659" i="3"/>
  <c r="BJ663" i="3"/>
  <c r="BJ667" i="3"/>
  <c r="BN628" i="3"/>
  <c r="BK628" i="3"/>
  <c r="BJ628" i="3"/>
  <c r="BM650" i="3"/>
  <c r="BL650" i="3"/>
  <c r="BN654" i="3"/>
  <c r="BK654" i="3"/>
  <c r="BJ654" i="3"/>
  <c r="BJ656" i="3"/>
  <c r="BJ658" i="3"/>
  <c r="BJ660" i="3"/>
  <c r="BJ662" i="3"/>
  <c r="BJ664" i="3"/>
  <c r="BJ666" i="3"/>
  <c r="BJ668" i="3"/>
  <c r="BJ670" i="3"/>
  <c r="BJ672" i="3"/>
  <c r="R674" i="3"/>
  <c r="BL674" i="3" s="1"/>
  <c r="Z674" i="3"/>
  <c r="AH674" i="3"/>
  <c r="AP674" i="3"/>
  <c r="AX674" i="3"/>
  <c r="BF674" i="3"/>
  <c r="R675" i="3"/>
  <c r="BL675" i="3" s="1"/>
  <c r="Z675" i="3"/>
  <c r="AH675" i="3"/>
  <c r="AP675" i="3"/>
  <c r="AX675" i="3"/>
  <c r="BF675" i="3"/>
  <c r="R676" i="3"/>
  <c r="BL676" i="3" s="1"/>
  <c r="Z676" i="3"/>
  <c r="AH676" i="3"/>
  <c r="AP676" i="3"/>
  <c r="AX676" i="3"/>
  <c r="BF676" i="3"/>
  <c r="R677" i="3"/>
  <c r="BL677" i="3" s="1"/>
  <c r="Z677" i="3"/>
  <c r="AH677" i="3"/>
  <c r="AP677" i="3"/>
  <c r="AX677" i="3"/>
  <c r="BF677" i="3"/>
  <c r="R678" i="3"/>
  <c r="BL678" i="3" s="1"/>
  <c r="Z678" i="3"/>
  <c r="AH678" i="3"/>
  <c r="AP678" i="3"/>
  <c r="AX678" i="3"/>
  <c r="BF678" i="3"/>
  <c r="R679" i="3"/>
  <c r="BL679" i="3" s="1"/>
  <c r="Z679" i="3"/>
  <c r="AH679" i="3"/>
  <c r="AP679" i="3"/>
  <c r="AX679" i="3"/>
  <c r="BF679" i="3"/>
  <c r="R680" i="3"/>
  <c r="BL680" i="3" s="1"/>
  <c r="Z680" i="3"/>
  <c r="AH680" i="3"/>
  <c r="AP680" i="3"/>
  <c r="AX680" i="3"/>
  <c r="BF680" i="3"/>
  <c r="R681" i="3"/>
  <c r="BL681" i="3" s="1"/>
  <c r="Z681" i="3"/>
  <c r="AH681" i="3"/>
  <c r="AP681" i="3"/>
  <c r="AX681" i="3"/>
  <c r="BF681" i="3"/>
  <c r="R682" i="3"/>
  <c r="BL682" i="3" s="1"/>
  <c r="Z682" i="3"/>
  <c r="AH682" i="3"/>
  <c r="AP682" i="3"/>
  <c r="AX682" i="3"/>
  <c r="BF682" i="3"/>
  <c r="R683" i="3"/>
  <c r="BL683" i="3" s="1"/>
  <c r="Z683" i="3"/>
  <c r="AH683" i="3"/>
  <c r="AP683" i="3"/>
  <c r="AX683" i="3"/>
  <c r="BF683" i="3"/>
  <c r="R684" i="3"/>
  <c r="BL684" i="3" s="1"/>
  <c r="Z684" i="3"/>
  <c r="AH684" i="3"/>
  <c r="AP684" i="3"/>
  <c r="AX684" i="3"/>
  <c r="BF684" i="3"/>
  <c r="R685" i="3"/>
  <c r="BL685" i="3" s="1"/>
  <c r="Z685" i="3"/>
  <c r="AH685" i="3"/>
  <c r="AP685" i="3"/>
  <c r="AX685" i="3"/>
  <c r="BF685" i="3"/>
  <c r="R686" i="3"/>
  <c r="BL686" i="3" s="1"/>
  <c r="Z686" i="3"/>
  <c r="AH686" i="3"/>
  <c r="AP686" i="3"/>
  <c r="AX686" i="3"/>
  <c r="BF686" i="3"/>
  <c r="R687" i="3"/>
  <c r="BL687" i="3" s="1"/>
  <c r="Z687" i="3"/>
  <c r="AH687" i="3"/>
  <c r="AP687" i="3"/>
  <c r="AX687" i="3"/>
  <c r="BF687" i="3"/>
  <c r="R688" i="3"/>
  <c r="BL688" i="3" s="1"/>
  <c r="Z688" i="3"/>
  <c r="AH688" i="3"/>
  <c r="AP688" i="3"/>
  <c r="AX688" i="3"/>
  <c r="BF688" i="3"/>
  <c r="R689" i="3"/>
  <c r="BL689" i="3" s="1"/>
  <c r="Z689" i="3"/>
  <c r="AH689" i="3"/>
  <c r="AP689" i="3"/>
  <c r="AX689" i="3"/>
  <c r="BF689" i="3"/>
  <c r="R690" i="3"/>
  <c r="BL690" i="3" s="1"/>
  <c r="Z690" i="3"/>
  <c r="AH690" i="3"/>
  <c r="AP690" i="3"/>
  <c r="AX690" i="3"/>
  <c r="BF690" i="3"/>
  <c r="R691" i="3"/>
  <c r="BL691" i="3" s="1"/>
  <c r="Z691" i="3"/>
  <c r="AH691" i="3"/>
  <c r="AP691" i="3"/>
  <c r="AX691" i="3"/>
  <c r="BF691" i="3"/>
  <c r="R692" i="3"/>
  <c r="BL692" i="3" s="1"/>
  <c r="Z692" i="3"/>
  <c r="AH692" i="3"/>
  <c r="AP692" i="3"/>
  <c r="AX692" i="3"/>
  <c r="BF692" i="3"/>
  <c r="R693" i="3"/>
  <c r="BL693" i="3" s="1"/>
  <c r="Z693" i="3"/>
  <c r="AH693" i="3"/>
  <c r="AP693" i="3"/>
  <c r="AX693" i="3"/>
  <c r="BF693" i="3"/>
  <c r="R694" i="3"/>
  <c r="BL694" i="3" s="1"/>
  <c r="Z694" i="3"/>
  <c r="AH694" i="3"/>
  <c r="AP694" i="3"/>
  <c r="AX694" i="3"/>
  <c r="BF694" i="3"/>
  <c r="R695" i="3"/>
  <c r="BL695" i="3" s="1"/>
  <c r="Z695" i="3"/>
  <c r="AH695" i="3"/>
  <c r="AP695" i="3"/>
  <c r="AX695" i="3"/>
  <c r="BF695" i="3"/>
  <c r="R696" i="3"/>
  <c r="BL696" i="3" s="1"/>
  <c r="Z696" i="3"/>
  <c r="AH696" i="3"/>
  <c r="AP696" i="3"/>
  <c r="AX696" i="3"/>
  <c r="BF696" i="3"/>
  <c r="R697" i="3"/>
  <c r="BL697" i="3" s="1"/>
  <c r="Z697" i="3"/>
  <c r="AH697" i="3"/>
  <c r="AP697" i="3"/>
  <c r="AX697" i="3"/>
  <c r="BF697" i="3"/>
  <c r="R698" i="3"/>
  <c r="BL698" i="3" s="1"/>
  <c r="Z698" i="3"/>
  <c r="AH698" i="3"/>
  <c r="AP698" i="3"/>
  <c r="AX698" i="3"/>
  <c r="BF698" i="3"/>
  <c r="R699" i="3"/>
  <c r="BL699" i="3" s="1"/>
  <c r="Z699" i="3"/>
  <c r="AH699" i="3"/>
  <c r="AP699" i="3"/>
  <c r="AX699" i="3"/>
  <c r="BF699" i="3"/>
  <c r="R700" i="3"/>
  <c r="BL700" i="3" s="1"/>
  <c r="Z700" i="3"/>
  <c r="AH700" i="3"/>
  <c r="AP700" i="3"/>
  <c r="AX700" i="3"/>
  <c r="BF700" i="3"/>
  <c r="R701" i="3"/>
  <c r="Z701" i="3"/>
  <c r="AH701" i="3"/>
  <c r="AP701" i="3"/>
  <c r="AX701" i="3"/>
  <c r="BF701" i="3"/>
  <c r="R702" i="3"/>
  <c r="BL702" i="3" s="1"/>
  <c r="Z702" i="3"/>
  <c r="AH702" i="3"/>
  <c r="AP702" i="3"/>
  <c r="AX702" i="3"/>
  <c r="BF702" i="3"/>
  <c r="R703" i="3"/>
  <c r="Z703" i="3"/>
  <c r="AH703" i="3"/>
  <c r="AP703" i="3"/>
  <c r="AX703" i="3"/>
  <c r="BF703" i="3"/>
  <c r="R704" i="3"/>
  <c r="BL704" i="3" s="1"/>
  <c r="Z704" i="3"/>
  <c r="AH704" i="3"/>
  <c r="BM704" i="3" s="1"/>
  <c r="AP704" i="3"/>
  <c r="AX704" i="3"/>
  <c r="BF704" i="3"/>
  <c r="R705" i="3"/>
  <c r="BL705" i="3" s="1"/>
  <c r="Z705" i="3"/>
  <c r="AH705" i="3"/>
  <c r="BM705" i="3" s="1"/>
  <c r="AP705" i="3"/>
  <c r="AX705" i="3"/>
  <c r="BF705" i="3"/>
  <c r="R706" i="3"/>
  <c r="BL706" i="3" s="1"/>
  <c r="Z706" i="3"/>
  <c r="AH706" i="3"/>
  <c r="BM706" i="3" s="1"/>
  <c r="AP706" i="3"/>
  <c r="AX706" i="3"/>
  <c r="BF706" i="3"/>
  <c r="R707" i="3"/>
  <c r="Z707" i="3"/>
  <c r="AH707" i="3"/>
  <c r="AP707" i="3"/>
  <c r="AX707" i="3"/>
  <c r="BF707" i="3"/>
  <c r="R708" i="3"/>
  <c r="Z708" i="3"/>
  <c r="AH708" i="3"/>
  <c r="AP708" i="3"/>
  <c r="AX708" i="3"/>
  <c r="BF708" i="3"/>
  <c r="R709" i="3"/>
  <c r="BL709" i="3" s="1"/>
  <c r="Z709" i="3"/>
  <c r="AH709" i="3"/>
  <c r="BM709" i="3" s="1"/>
  <c r="AP709" i="3"/>
  <c r="AX709" i="3"/>
  <c r="BF709" i="3"/>
  <c r="BG710" i="3"/>
  <c r="BC710" i="3"/>
  <c r="AY710" i="3"/>
  <c r="AU710" i="3"/>
  <c r="AQ710" i="3"/>
  <c r="AM710" i="3"/>
  <c r="AI710" i="3"/>
  <c r="AE710" i="3"/>
  <c r="AA710" i="3"/>
  <c r="W710" i="3"/>
  <c r="S710" i="3"/>
  <c r="Q710" i="3"/>
  <c r="BN710" i="3" s="1"/>
  <c r="BK711" i="3"/>
  <c r="BN711" i="3"/>
  <c r="BM712" i="3"/>
  <c r="BL712" i="3"/>
  <c r="BK713" i="3"/>
  <c r="BN713" i="3"/>
  <c r="BM714" i="3"/>
  <c r="BL714" i="3"/>
  <c r="BK715" i="3"/>
  <c r="BN715" i="3"/>
  <c r="BK717" i="3"/>
  <c r="BN717" i="3"/>
  <c r="BM718" i="3"/>
  <c r="BL718" i="3"/>
  <c r="BK719" i="3"/>
  <c r="BN719" i="3"/>
  <c r="BM720" i="3"/>
  <c r="BL720" i="3"/>
  <c r="BK721" i="3"/>
  <c r="BN721" i="3"/>
  <c r="BK723" i="3"/>
  <c r="BN723" i="3"/>
  <c r="BM724" i="3"/>
  <c r="BL724" i="3"/>
  <c r="BK725" i="3"/>
  <c r="BN725" i="3"/>
  <c r="BM726" i="3"/>
  <c r="BL726" i="3"/>
  <c r="BK727" i="3"/>
  <c r="BN727" i="3"/>
  <c r="BK729" i="3"/>
  <c r="BN729" i="3"/>
  <c r="BM730" i="3"/>
  <c r="BL730" i="3"/>
  <c r="BK731" i="3"/>
  <c r="BN731" i="3"/>
  <c r="BM732" i="3"/>
  <c r="BL732" i="3"/>
  <c r="BK733" i="3"/>
  <c r="BN733" i="3"/>
  <c r="BK735" i="3"/>
  <c r="BN735" i="3"/>
  <c r="BK737" i="3"/>
  <c r="BN737" i="3"/>
  <c r="BM738" i="3"/>
  <c r="BL738" i="3"/>
  <c r="BK739" i="3"/>
  <c r="BN739" i="3"/>
  <c r="BM740" i="3"/>
  <c r="BL740" i="3"/>
  <c r="BK741" i="3"/>
  <c r="BN741" i="3"/>
  <c r="BM742" i="3"/>
  <c r="BL742" i="3"/>
  <c r="BK743" i="3"/>
  <c r="BN743" i="3"/>
  <c r="BM744" i="3"/>
  <c r="BL744" i="3"/>
  <c r="BK745" i="3"/>
  <c r="BN745" i="3"/>
  <c r="BM746" i="3"/>
  <c r="BL746" i="3"/>
  <c r="BK747" i="3"/>
  <c r="BN747" i="3"/>
  <c r="BK749" i="3"/>
  <c r="BN749" i="3"/>
  <c r="BM750" i="3"/>
  <c r="BL750" i="3"/>
  <c r="BK751" i="3"/>
  <c r="BN751" i="3"/>
  <c r="BM752" i="3"/>
  <c r="BL752" i="3"/>
  <c r="BK753" i="3"/>
  <c r="BN753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K767" i="3"/>
  <c r="BN767" i="3"/>
  <c r="BM769" i="3"/>
  <c r="BL769" i="3"/>
  <c r="BK770" i="3"/>
  <c r="BN770" i="3"/>
  <c r="BM771" i="3"/>
  <c r="BL771" i="3"/>
  <c r="BK772" i="3"/>
  <c r="BN772" i="3"/>
  <c r="BM773" i="3"/>
  <c r="BL773" i="3"/>
  <c r="BK774" i="3"/>
  <c r="BN774" i="3"/>
  <c r="BM776" i="3"/>
  <c r="BL776" i="3"/>
  <c r="BK777" i="3"/>
  <c r="BN777" i="3"/>
  <c r="BM779" i="3"/>
  <c r="BL779" i="3"/>
  <c r="BK780" i="3"/>
  <c r="BN780" i="3"/>
  <c r="BM783" i="3"/>
  <c r="BL783" i="3"/>
  <c r="BN825" i="3"/>
  <c r="BK825" i="3"/>
  <c r="BM768" i="3"/>
  <c r="BL768" i="3"/>
  <c r="BK775" i="3"/>
  <c r="BN775" i="3"/>
  <c r="BM778" i="3"/>
  <c r="BL778" i="3"/>
  <c r="BK781" i="3"/>
  <c r="BN781" i="3"/>
  <c r="BM782" i="3"/>
  <c r="BL782" i="3"/>
  <c r="BJ732" i="3"/>
  <c r="BJ765" i="3"/>
  <c r="BJ784" i="3"/>
  <c r="BM784" i="3"/>
  <c r="BL784" i="3"/>
  <c r="BN786" i="3"/>
  <c r="BK786" i="3"/>
  <c r="BN788" i="3"/>
  <c r="BK788" i="3"/>
  <c r="BN790" i="3"/>
  <c r="BK790" i="3"/>
  <c r="BN792" i="3"/>
  <c r="BK792" i="3"/>
  <c r="BN794" i="3"/>
  <c r="BK794" i="3"/>
  <c r="BN796" i="3"/>
  <c r="BK796" i="3"/>
  <c r="BN798" i="3"/>
  <c r="BK798" i="3"/>
  <c r="BN800" i="3"/>
  <c r="BK800" i="3"/>
  <c r="BN802" i="3"/>
  <c r="BK802" i="3"/>
  <c r="BM804" i="3"/>
  <c r="BL804" i="3"/>
  <c r="BN810" i="3"/>
  <c r="BK810" i="3"/>
  <c r="BM812" i="3"/>
  <c r="BL812" i="3"/>
  <c r="BM816" i="3"/>
  <c r="BL816" i="3"/>
  <c r="BM820" i="3"/>
  <c r="BL820" i="3"/>
  <c r="BN821" i="3"/>
  <c r="BK821" i="3"/>
  <c r="BL821" i="3"/>
  <c r="BL825" i="3"/>
  <c r="BN785" i="3"/>
  <c r="BK785" i="3"/>
  <c r="BN787" i="3"/>
  <c r="BK787" i="3"/>
  <c r="BN789" i="3"/>
  <c r="BK789" i="3"/>
  <c r="BN791" i="3"/>
  <c r="BK791" i="3"/>
  <c r="BN793" i="3"/>
  <c r="BK793" i="3"/>
  <c r="BN795" i="3"/>
  <c r="BK795" i="3"/>
  <c r="BN797" i="3"/>
  <c r="BK797" i="3"/>
  <c r="BN799" i="3"/>
  <c r="BK799" i="3"/>
  <c r="BN801" i="3"/>
  <c r="BK801" i="3"/>
  <c r="BN803" i="3"/>
  <c r="BK803" i="3"/>
  <c r="BN805" i="3"/>
  <c r="BK805" i="3"/>
  <c r="BM807" i="3"/>
  <c r="BL807" i="3"/>
  <c r="BM809" i="3"/>
  <c r="BL809" i="3"/>
  <c r="BM811" i="3"/>
  <c r="BL811" i="3"/>
  <c r="BM813" i="3"/>
  <c r="BL813" i="3"/>
  <c r="BM815" i="3"/>
  <c r="BL815" i="3"/>
  <c r="BM817" i="3"/>
  <c r="BL817" i="3"/>
  <c r="BN822" i="3"/>
  <c r="BK822" i="3"/>
  <c r="BM824" i="3"/>
  <c r="BL824" i="3"/>
  <c r="BN806" i="3"/>
  <c r="BK806" i="3"/>
  <c r="BM808" i="3"/>
  <c r="BL808" i="3"/>
  <c r="BN814" i="3"/>
  <c r="BK814" i="3"/>
  <c r="BN818" i="3"/>
  <c r="BK818" i="3"/>
  <c r="BM823" i="3"/>
  <c r="BL823" i="3"/>
  <c r="BJ627" i="3"/>
  <c r="BL632" i="3"/>
  <c r="BJ629" i="3"/>
  <c r="BL635" i="3"/>
  <c r="BL637" i="3"/>
  <c r="BM630" i="3"/>
  <c r="BJ634" i="3"/>
  <c r="BJ635" i="3"/>
  <c r="BJ636" i="3"/>
  <c r="BJ631" i="3"/>
  <c r="R644" i="3"/>
  <c r="Z644" i="3"/>
  <c r="AH644" i="3"/>
  <c r="AP644" i="3"/>
  <c r="AX644" i="3"/>
  <c r="BF644" i="3"/>
  <c r="V644" i="3"/>
  <c r="AL644" i="3"/>
  <c r="BB644" i="3"/>
  <c r="N644" i="3"/>
  <c r="AT644" i="3"/>
  <c r="AD644" i="3"/>
  <c r="R645" i="3"/>
  <c r="BL645" i="3" s="1"/>
  <c r="Z645" i="3"/>
  <c r="AH645" i="3"/>
  <c r="AP645" i="3"/>
  <c r="AX645" i="3"/>
  <c r="BF645" i="3"/>
  <c r="N645" i="3"/>
  <c r="AD645" i="3"/>
  <c r="AT645" i="3"/>
  <c r="V645" i="3"/>
  <c r="BB645" i="3"/>
  <c r="AL645" i="3"/>
  <c r="BK639" i="3"/>
  <c r="BN639" i="3"/>
  <c r="BL656" i="3"/>
  <c r="BL658" i="3"/>
  <c r="BL660" i="3"/>
  <c r="BM662" i="3"/>
  <c r="BM664" i="3"/>
  <c r="BK665" i="3"/>
  <c r="BN665" i="3"/>
  <c r="BL666" i="3"/>
  <c r="BM668" i="3"/>
  <c r="BK669" i="3"/>
  <c r="BN669" i="3"/>
  <c r="BL670" i="3"/>
  <c r="BL672" i="3"/>
  <c r="BM673" i="3"/>
  <c r="BL647" i="3"/>
  <c r="BN649" i="3"/>
  <c r="BK649" i="3"/>
  <c r="BK655" i="3"/>
  <c r="BN655" i="3"/>
  <c r="BL648" i="3"/>
  <c r="BN652" i="3"/>
  <c r="BK652" i="3"/>
  <c r="BJ652" i="3"/>
  <c r="BJ671" i="3"/>
  <c r="BJ704" i="3"/>
  <c r="BJ705" i="3"/>
  <c r="BJ706" i="3"/>
  <c r="BJ709" i="3"/>
  <c r="BM631" i="3"/>
  <c r="BL631" i="3"/>
  <c r="BK632" i="3"/>
  <c r="BN632" i="3"/>
  <c r="BM634" i="3"/>
  <c r="BL634" i="3"/>
  <c r="BL629" i="3"/>
  <c r="BK635" i="3"/>
  <c r="BN635" i="3"/>
  <c r="BM636" i="3"/>
  <c r="BL636" i="3"/>
  <c r="BK637" i="3"/>
  <c r="BN637" i="3"/>
  <c r="BK630" i="3"/>
  <c r="BN630" i="3"/>
  <c r="BJ632" i="3"/>
  <c r="BB638" i="3"/>
  <c r="AL638" i="3"/>
  <c r="V638" i="3"/>
  <c r="BH638" i="3"/>
  <c r="AZ638" i="3"/>
  <c r="AR638" i="3"/>
  <c r="AJ638" i="3"/>
  <c r="BL638" i="3" s="1"/>
  <c r="AB638" i="3"/>
  <c r="T638" i="3"/>
  <c r="BM638" i="3" s="1"/>
  <c r="BI638" i="3"/>
  <c r="BE638" i="3"/>
  <c r="BA638" i="3"/>
  <c r="AW638" i="3"/>
  <c r="AS638" i="3"/>
  <c r="AO638" i="3"/>
  <c r="AK638" i="3"/>
  <c r="AG638" i="3"/>
  <c r="AC638" i="3"/>
  <c r="Y638" i="3"/>
  <c r="U638" i="3"/>
  <c r="Q638" i="3"/>
  <c r="BJ638" i="3" s="1"/>
  <c r="M638" i="3"/>
  <c r="BB640" i="3"/>
  <c r="AL640" i="3"/>
  <c r="V640" i="3"/>
  <c r="BH640" i="3"/>
  <c r="AZ640" i="3"/>
  <c r="AR640" i="3"/>
  <c r="AJ640" i="3"/>
  <c r="AB640" i="3"/>
  <c r="T640" i="3"/>
  <c r="BI640" i="3"/>
  <c r="BE640" i="3"/>
  <c r="BA640" i="3"/>
  <c r="AW640" i="3"/>
  <c r="AS640" i="3"/>
  <c r="AO640" i="3"/>
  <c r="AK640" i="3"/>
  <c r="AG640" i="3"/>
  <c r="AC640" i="3"/>
  <c r="Y640" i="3"/>
  <c r="U640" i="3"/>
  <c r="Q640" i="3"/>
  <c r="M640" i="3"/>
  <c r="BB642" i="3"/>
  <c r="AL642" i="3"/>
  <c r="V642" i="3"/>
  <c r="BH642" i="3"/>
  <c r="AZ642" i="3"/>
  <c r="AR642" i="3"/>
  <c r="AJ642" i="3"/>
  <c r="AB642" i="3"/>
  <c r="T642" i="3"/>
  <c r="BM642" i="3" s="1"/>
  <c r="BI642" i="3"/>
  <c r="BE642" i="3"/>
  <c r="BA642" i="3"/>
  <c r="AW642" i="3"/>
  <c r="AS642" i="3"/>
  <c r="AO642" i="3"/>
  <c r="AK642" i="3"/>
  <c r="AG642" i="3"/>
  <c r="AC642" i="3"/>
  <c r="Y642" i="3"/>
  <c r="U642" i="3"/>
  <c r="BL642" i="3" s="1"/>
  <c r="Q642" i="3"/>
  <c r="BJ642" i="3" s="1"/>
  <c r="M642" i="3"/>
  <c r="BH644" i="3"/>
  <c r="AZ644" i="3"/>
  <c r="AR644" i="3"/>
  <c r="AJ644" i="3"/>
  <c r="AB644" i="3"/>
  <c r="T644" i="3"/>
  <c r="BM644" i="3" s="1"/>
  <c r="BI644" i="3"/>
  <c r="BE644" i="3"/>
  <c r="BA644" i="3"/>
  <c r="AW644" i="3"/>
  <c r="AS644" i="3"/>
  <c r="AO644" i="3"/>
  <c r="AK644" i="3"/>
  <c r="AG644" i="3"/>
  <c r="AC644" i="3"/>
  <c r="Y644" i="3"/>
  <c r="U644" i="3"/>
  <c r="BL644" i="3" s="1"/>
  <c r="Q644" i="3"/>
  <c r="M644" i="3"/>
  <c r="BH645" i="3"/>
  <c r="AZ645" i="3"/>
  <c r="AR645" i="3"/>
  <c r="AJ645" i="3"/>
  <c r="AB645" i="3"/>
  <c r="T645" i="3"/>
  <c r="BM645" i="3" s="1"/>
  <c r="BI645" i="3"/>
  <c r="BE645" i="3"/>
  <c r="BA645" i="3"/>
  <c r="AW645" i="3"/>
  <c r="AS645" i="3"/>
  <c r="AO645" i="3"/>
  <c r="AK645" i="3"/>
  <c r="AG645" i="3"/>
  <c r="AC645" i="3"/>
  <c r="Y645" i="3"/>
  <c r="U645" i="3"/>
  <c r="Q645" i="3"/>
  <c r="M645" i="3"/>
  <c r="BH646" i="3"/>
  <c r="BD646" i="3"/>
  <c r="AZ646" i="3"/>
  <c r="AV646" i="3"/>
  <c r="AR646" i="3"/>
  <c r="AN646" i="3"/>
  <c r="AF646" i="3"/>
  <c r="X646" i="3"/>
  <c r="P646" i="3"/>
  <c r="AK646" i="3"/>
  <c r="AG646" i="3"/>
  <c r="AC646" i="3"/>
  <c r="Y646" i="3"/>
  <c r="U646" i="3"/>
  <c r="Q646" i="3"/>
  <c r="M646" i="3"/>
  <c r="BJ639" i="3"/>
  <c r="AP639" i="3"/>
  <c r="BF639" i="3"/>
  <c r="BL639" i="3" s="1"/>
  <c r="Z639" i="3"/>
  <c r="BM639" i="3" s="1"/>
  <c r="AX643" i="3"/>
  <c r="R643" i="3"/>
  <c r="BD643" i="3"/>
  <c r="AT643" i="3"/>
  <c r="AD643" i="3"/>
  <c r="N643" i="3"/>
  <c r="BJ643" i="3" s="1"/>
  <c r="BG643" i="3"/>
  <c r="BC643" i="3"/>
  <c r="AY643" i="3"/>
  <c r="AR643" i="3"/>
  <c r="AJ643" i="3"/>
  <c r="AB643" i="3"/>
  <c r="T643" i="3"/>
  <c r="AW643" i="3"/>
  <c r="AS643" i="3"/>
  <c r="AO643" i="3"/>
  <c r="AK643" i="3"/>
  <c r="AG643" i="3"/>
  <c r="AC643" i="3"/>
  <c r="Y643" i="3"/>
  <c r="U643" i="3"/>
  <c r="Q643" i="3"/>
  <c r="M643" i="3"/>
  <c r="BK656" i="3"/>
  <c r="BN656" i="3"/>
  <c r="BM657" i="3"/>
  <c r="BL657" i="3"/>
  <c r="BK658" i="3"/>
  <c r="BN658" i="3"/>
  <c r="BM659" i="3"/>
  <c r="BL659" i="3"/>
  <c r="BK660" i="3"/>
  <c r="BN660" i="3"/>
  <c r="BM661" i="3"/>
  <c r="BL661" i="3"/>
  <c r="BK662" i="3"/>
  <c r="BN662" i="3"/>
  <c r="BM663" i="3"/>
  <c r="BL663" i="3"/>
  <c r="BK664" i="3"/>
  <c r="BN664" i="3"/>
  <c r="BM665" i="3"/>
  <c r="BL665" i="3"/>
  <c r="BK666" i="3"/>
  <c r="BN666" i="3"/>
  <c r="BM667" i="3"/>
  <c r="BL667" i="3"/>
  <c r="BK668" i="3"/>
  <c r="BN668" i="3"/>
  <c r="BM669" i="3"/>
  <c r="BL669" i="3"/>
  <c r="BK670" i="3"/>
  <c r="BN670" i="3"/>
  <c r="BM671" i="3"/>
  <c r="BL671" i="3"/>
  <c r="BK672" i="3"/>
  <c r="BN672" i="3"/>
  <c r="BK673" i="3"/>
  <c r="BN673" i="3"/>
  <c r="Z641" i="3"/>
  <c r="AH641" i="3"/>
  <c r="BB641" i="3"/>
  <c r="AL641" i="3"/>
  <c r="V641" i="3"/>
  <c r="BH641" i="3"/>
  <c r="AZ641" i="3"/>
  <c r="AR641" i="3"/>
  <c r="AJ641" i="3"/>
  <c r="AB641" i="3"/>
  <c r="T641" i="3"/>
  <c r="BM641" i="3" s="1"/>
  <c r="BI641" i="3"/>
  <c r="BE641" i="3"/>
  <c r="BA641" i="3"/>
  <c r="AW641" i="3"/>
  <c r="AS641" i="3"/>
  <c r="AO641" i="3"/>
  <c r="AK641" i="3"/>
  <c r="AG641" i="3"/>
  <c r="AC641" i="3"/>
  <c r="Y641" i="3"/>
  <c r="U641" i="3"/>
  <c r="BL641" i="3" s="1"/>
  <c r="Q641" i="3"/>
  <c r="BJ641" i="3" s="1"/>
  <c r="M641" i="3"/>
  <c r="BN647" i="3"/>
  <c r="BK647" i="3"/>
  <c r="BJ647" i="3"/>
  <c r="BL649" i="3"/>
  <c r="BN651" i="3"/>
  <c r="BK651" i="3"/>
  <c r="BJ651" i="3"/>
  <c r="BL653" i="3"/>
  <c r="BN648" i="3"/>
  <c r="BK648" i="3"/>
  <c r="BJ648" i="3"/>
  <c r="BM652" i="3"/>
  <c r="BL652" i="3"/>
  <c r="BJ657" i="3"/>
  <c r="BJ661" i="3"/>
  <c r="BJ665" i="3"/>
  <c r="BJ669" i="3"/>
  <c r="BJ673" i="3"/>
  <c r="V674" i="3"/>
  <c r="AL674" i="3"/>
  <c r="BB674" i="3"/>
  <c r="V675" i="3"/>
  <c r="AL675" i="3"/>
  <c r="BB675" i="3"/>
  <c r="V676" i="3"/>
  <c r="AL676" i="3"/>
  <c r="BB676" i="3"/>
  <c r="V677" i="3"/>
  <c r="AL677" i="3"/>
  <c r="BB677" i="3"/>
  <c r="V678" i="3"/>
  <c r="AL678" i="3"/>
  <c r="BB678" i="3"/>
  <c r="V679" i="3"/>
  <c r="AL679" i="3"/>
  <c r="BB679" i="3"/>
  <c r="V680" i="3"/>
  <c r="AL680" i="3"/>
  <c r="BB680" i="3"/>
  <c r="V681" i="3"/>
  <c r="AL681" i="3"/>
  <c r="BB681" i="3"/>
  <c r="V682" i="3"/>
  <c r="AL682" i="3"/>
  <c r="BB682" i="3"/>
  <c r="V683" i="3"/>
  <c r="AL683" i="3"/>
  <c r="BB683" i="3"/>
  <c r="V684" i="3"/>
  <c r="AL684" i="3"/>
  <c r="BB684" i="3"/>
  <c r="V685" i="3"/>
  <c r="AL685" i="3"/>
  <c r="BB685" i="3"/>
  <c r="V686" i="3"/>
  <c r="AL686" i="3"/>
  <c r="BB686" i="3"/>
  <c r="V687" i="3"/>
  <c r="AL687" i="3"/>
  <c r="BB687" i="3"/>
  <c r="V688" i="3"/>
  <c r="AL688" i="3"/>
  <c r="BB688" i="3"/>
  <c r="V689" i="3"/>
  <c r="AL689" i="3"/>
  <c r="BB689" i="3"/>
  <c r="V690" i="3"/>
  <c r="AL690" i="3"/>
  <c r="BB690" i="3"/>
  <c r="V691" i="3"/>
  <c r="AL691" i="3"/>
  <c r="BB691" i="3"/>
  <c r="V692" i="3"/>
  <c r="AL692" i="3"/>
  <c r="BB692" i="3"/>
  <c r="V693" i="3"/>
  <c r="AL693" i="3"/>
  <c r="BB693" i="3"/>
  <c r="V694" i="3"/>
  <c r="AL694" i="3"/>
  <c r="BB694" i="3"/>
  <c r="BB695" i="3"/>
  <c r="BM628" i="3"/>
  <c r="BL628" i="3"/>
  <c r="BN650" i="3"/>
  <c r="BK650" i="3"/>
  <c r="BJ650" i="3"/>
  <c r="BM654" i="3"/>
  <c r="BL654" i="3"/>
  <c r="BH674" i="3"/>
  <c r="AZ674" i="3"/>
  <c r="AR674" i="3"/>
  <c r="AJ674" i="3"/>
  <c r="AB674" i="3"/>
  <c r="T674" i="3"/>
  <c r="BM674" i="3" s="1"/>
  <c r="BI674" i="3"/>
  <c r="BE674" i="3"/>
  <c r="BA674" i="3"/>
  <c r="AW674" i="3"/>
  <c r="AS674" i="3"/>
  <c r="AO674" i="3"/>
  <c r="AK674" i="3"/>
  <c r="AG674" i="3"/>
  <c r="AC674" i="3"/>
  <c r="Y674" i="3"/>
  <c r="U674" i="3"/>
  <c r="Q674" i="3"/>
  <c r="BJ674" i="3" s="1"/>
  <c r="M674" i="3"/>
  <c r="BH675" i="3"/>
  <c r="AZ675" i="3"/>
  <c r="AR675" i="3"/>
  <c r="AJ675" i="3"/>
  <c r="AB675" i="3"/>
  <c r="T675" i="3"/>
  <c r="BM675" i="3" s="1"/>
  <c r="BI675" i="3"/>
  <c r="BE675" i="3"/>
  <c r="BA675" i="3"/>
  <c r="AW675" i="3"/>
  <c r="AS675" i="3"/>
  <c r="AO675" i="3"/>
  <c r="AK675" i="3"/>
  <c r="AG675" i="3"/>
  <c r="AC675" i="3"/>
  <c r="Y675" i="3"/>
  <c r="U675" i="3"/>
  <c r="Q675" i="3"/>
  <c r="BJ675" i="3" s="1"/>
  <c r="M675" i="3"/>
  <c r="BH676" i="3"/>
  <c r="AZ676" i="3"/>
  <c r="AR676" i="3"/>
  <c r="AJ676" i="3"/>
  <c r="AB676" i="3"/>
  <c r="T676" i="3"/>
  <c r="BM676" i="3" s="1"/>
  <c r="BI676" i="3"/>
  <c r="BE676" i="3"/>
  <c r="BA676" i="3"/>
  <c r="AW676" i="3"/>
  <c r="AS676" i="3"/>
  <c r="AO676" i="3"/>
  <c r="AK676" i="3"/>
  <c r="AG676" i="3"/>
  <c r="AC676" i="3"/>
  <c r="Y676" i="3"/>
  <c r="U676" i="3"/>
  <c r="Q676" i="3"/>
  <c r="BJ676" i="3" s="1"/>
  <c r="M676" i="3"/>
  <c r="BH677" i="3"/>
  <c r="AZ677" i="3"/>
  <c r="AR677" i="3"/>
  <c r="AJ677" i="3"/>
  <c r="AB677" i="3"/>
  <c r="T677" i="3"/>
  <c r="BM677" i="3" s="1"/>
  <c r="BI677" i="3"/>
  <c r="BE677" i="3"/>
  <c r="BA677" i="3"/>
  <c r="AW677" i="3"/>
  <c r="AS677" i="3"/>
  <c r="AO677" i="3"/>
  <c r="AK677" i="3"/>
  <c r="AG677" i="3"/>
  <c r="AC677" i="3"/>
  <c r="Y677" i="3"/>
  <c r="U677" i="3"/>
  <c r="Q677" i="3"/>
  <c r="BJ677" i="3" s="1"/>
  <c r="M677" i="3"/>
  <c r="BH678" i="3"/>
  <c r="AZ678" i="3"/>
  <c r="AR678" i="3"/>
  <c r="AJ678" i="3"/>
  <c r="AB678" i="3"/>
  <c r="T678" i="3"/>
  <c r="BM678" i="3" s="1"/>
  <c r="BI678" i="3"/>
  <c r="BE678" i="3"/>
  <c r="BA678" i="3"/>
  <c r="AW678" i="3"/>
  <c r="AS678" i="3"/>
  <c r="AO678" i="3"/>
  <c r="AK678" i="3"/>
  <c r="AG678" i="3"/>
  <c r="AC678" i="3"/>
  <c r="Y678" i="3"/>
  <c r="U678" i="3"/>
  <c r="Q678" i="3"/>
  <c r="BJ678" i="3" s="1"/>
  <c r="M678" i="3"/>
  <c r="BH679" i="3"/>
  <c r="AZ679" i="3"/>
  <c r="AR679" i="3"/>
  <c r="AJ679" i="3"/>
  <c r="AB679" i="3"/>
  <c r="T679" i="3"/>
  <c r="BM679" i="3" s="1"/>
  <c r="BI679" i="3"/>
  <c r="BE679" i="3"/>
  <c r="BA679" i="3"/>
  <c r="AW679" i="3"/>
  <c r="AS679" i="3"/>
  <c r="AO679" i="3"/>
  <c r="AK679" i="3"/>
  <c r="AG679" i="3"/>
  <c r="AC679" i="3"/>
  <c r="Y679" i="3"/>
  <c r="U679" i="3"/>
  <c r="Q679" i="3"/>
  <c r="BJ679" i="3" s="1"/>
  <c r="M679" i="3"/>
  <c r="BH680" i="3"/>
  <c r="AZ680" i="3"/>
  <c r="AR680" i="3"/>
  <c r="AJ680" i="3"/>
  <c r="AB680" i="3"/>
  <c r="T680" i="3"/>
  <c r="BM680" i="3" s="1"/>
  <c r="BI680" i="3"/>
  <c r="BE680" i="3"/>
  <c r="BA680" i="3"/>
  <c r="AW680" i="3"/>
  <c r="AS680" i="3"/>
  <c r="AO680" i="3"/>
  <c r="AK680" i="3"/>
  <c r="AG680" i="3"/>
  <c r="AC680" i="3"/>
  <c r="Y680" i="3"/>
  <c r="U680" i="3"/>
  <c r="Q680" i="3"/>
  <c r="BJ680" i="3" s="1"/>
  <c r="M680" i="3"/>
  <c r="BH681" i="3"/>
  <c r="AZ681" i="3"/>
  <c r="AR681" i="3"/>
  <c r="AJ681" i="3"/>
  <c r="AB681" i="3"/>
  <c r="T681" i="3"/>
  <c r="BM681" i="3" s="1"/>
  <c r="BI681" i="3"/>
  <c r="BE681" i="3"/>
  <c r="BA681" i="3"/>
  <c r="AW681" i="3"/>
  <c r="AS681" i="3"/>
  <c r="AO681" i="3"/>
  <c r="AK681" i="3"/>
  <c r="AG681" i="3"/>
  <c r="AC681" i="3"/>
  <c r="Y681" i="3"/>
  <c r="U681" i="3"/>
  <c r="Q681" i="3"/>
  <c r="BJ681" i="3" s="1"/>
  <c r="M681" i="3"/>
  <c r="BH682" i="3"/>
  <c r="AZ682" i="3"/>
  <c r="AR682" i="3"/>
  <c r="AJ682" i="3"/>
  <c r="AB682" i="3"/>
  <c r="T682" i="3"/>
  <c r="BM682" i="3" s="1"/>
  <c r="BI682" i="3"/>
  <c r="BE682" i="3"/>
  <c r="BA682" i="3"/>
  <c r="AW682" i="3"/>
  <c r="AS682" i="3"/>
  <c r="AO682" i="3"/>
  <c r="AK682" i="3"/>
  <c r="AG682" i="3"/>
  <c r="AC682" i="3"/>
  <c r="Y682" i="3"/>
  <c r="U682" i="3"/>
  <c r="Q682" i="3"/>
  <c r="BJ682" i="3" s="1"/>
  <c r="M682" i="3"/>
  <c r="BH683" i="3"/>
  <c r="AZ683" i="3"/>
  <c r="AR683" i="3"/>
  <c r="AJ683" i="3"/>
  <c r="AB683" i="3"/>
  <c r="T683" i="3"/>
  <c r="BM683" i="3" s="1"/>
  <c r="BI683" i="3"/>
  <c r="BE683" i="3"/>
  <c r="BA683" i="3"/>
  <c r="AW683" i="3"/>
  <c r="AS683" i="3"/>
  <c r="AO683" i="3"/>
  <c r="AK683" i="3"/>
  <c r="AG683" i="3"/>
  <c r="AC683" i="3"/>
  <c r="Y683" i="3"/>
  <c r="U683" i="3"/>
  <c r="Q683" i="3"/>
  <c r="BJ683" i="3" s="1"/>
  <c r="M683" i="3"/>
  <c r="BH684" i="3"/>
  <c r="AZ684" i="3"/>
  <c r="AR684" i="3"/>
  <c r="AJ684" i="3"/>
  <c r="AB684" i="3"/>
  <c r="T684" i="3"/>
  <c r="BM684" i="3" s="1"/>
  <c r="BI684" i="3"/>
  <c r="BE684" i="3"/>
  <c r="BA684" i="3"/>
  <c r="AW684" i="3"/>
  <c r="AS684" i="3"/>
  <c r="AO684" i="3"/>
  <c r="AK684" i="3"/>
  <c r="AG684" i="3"/>
  <c r="AC684" i="3"/>
  <c r="Y684" i="3"/>
  <c r="U684" i="3"/>
  <c r="Q684" i="3"/>
  <c r="BJ684" i="3" s="1"/>
  <c r="M684" i="3"/>
  <c r="BH685" i="3"/>
  <c r="AZ685" i="3"/>
  <c r="AR685" i="3"/>
  <c r="AJ685" i="3"/>
  <c r="AB685" i="3"/>
  <c r="T685" i="3"/>
  <c r="BM685" i="3" s="1"/>
  <c r="BI685" i="3"/>
  <c r="BE685" i="3"/>
  <c r="BA685" i="3"/>
  <c r="AW685" i="3"/>
  <c r="AS685" i="3"/>
  <c r="AO685" i="3"/>
  <c r="AK685" i="3"/>
  <c r="AG685" i="3"/>
  <c r="AC685" i="3"/>
  <c r="Y685" i="3"/>
  <c r="U685" i="3"/>
  <c r="Q685" i="3"/>
  <c r="BJ685" i="3" s="1"/>
  <c r="M685" i="3"/>
  <c r="BH686" i="3"/>
  <c r="AZ686" i="3"/>
  <c r="AR686" i="3"/>
  <c r="AJ686" i="3"/>
  <c r="AB686" i="3"/>
  <c r="T686" i="3"/>
  <c r="BM686" i="3" s="1"/>
  <c r="BI686" i="3"/>
  <c r="BE686" i="3"/>
  <c r="BA686" i="3"/>
  <c r="AW686" i="3"/>
  <c r="AS686" i="3"/>
  <c r="AO686" i="3"/>
  <c r="AK686" i="3"/>
  <c r="AG686" i="3"/>
  <c r="AC686" i="3"/>
  <c r="Y686" i="3"/>
  <c r="U686" i="3"/>
  <c r="Q686" i="3"/>
  <c r="BJ686" i="3" s="1"/>
  <c r="M686" i="3"/>
  <c r="BH687" i="3"/>
  <c r="AZ687" i="3"/>
  <c r="AR687" i="3"/>
  <c r="AJ687" i="3"/>
  <c r="AB687" i="3"/>
  <c r="T687" i="3"/>
  <c r="BM687" i="3" s="1"/>
  <c r="BI687" i="3"/>
  <c r="BE687" i="3"/>
  <c r="BA687" i="3"/>
  <c r="AW687" i="3"/>
  <c r="AS687" i="3"/>
  <c r="AO687" i="3"/>
  <c r="AK687" i="3"/>
  <c r="AG687" i="3"/>
  <c r="AC687" i="3"/>
  <c r="Y687" i="3"/>
  <c r="U687" i="3"/>
  <c r="Q687" i="3"/>
  <c r="BJ687" i="3" s="1"/>
  <c r="M687" i="3"/>
  <c r="BH688" i="3"/>
  <c r="AZ688" i="3"/>
  <c r="AR688" i="3"/>
  <c r="AJ688" i="3"/>
  <c r="AB688" i="3"/>
  <c r="T688" i="3"/>
  <c r="BM688" i="3" s="1"/>
  <c r="BI688" i="3"/>
  <c r="BE688" i="3"/>
  <c r="BA688" i="3"/>
  <c r="AW688" i="3"/>
  <c r="AS688" i="3"/>
  <c r="AO688" i="3"/>
  <c r="AK688" i="3"/>
  <c r="AG688" i="3"/>
  <c r="AC688" i="3"/>
  <c r="Y688" i="3"/>
  <c r="U688" i="3"/>
  <c r="Q688" i="3"/>
  <c r="BJ688" i="3" s="1"/>
  <c r="M688" i="3"/>
  <c r="BH689" i="3"/>
  <c r="AZ689" i="3"/>
  <c r="AR689" i="3"/>
  <c r="AJ689" i="3"/>
  <c r="AB689" i="3"/>
  <c r="T689" i="3"/>
  <c r="BM689" i="3" s="1"/>
  <c r="BI689" i="3"/>
  <c r="BE689" i="3"/>
  <c r="BA689" i="3"/>
  <c r="AW689" i="3"/>
  <c r="AS689" i="3"/>
  <c r="AO689" i="3"/>
  <c r="AK689" i="3"/>
  <c r="AG689" i="3"/>
  <c r="AC689" i="3"/>
  <c r="Y689" i="3"/>
  <c r="U689" i="3"/>
  <c r="Q689" i="3"/>
  <c r="BJ689" i="3" s="1"/>
  <c r="M689" i="3"/>
  <c r="BH690" i="3"/>
  <c r="AZ690" i="3"/>
  <c r="AR690" i="3"/>
  <c r="AJ690" i="3"/>
  <c r="AB690" i="3"/>
  <c r="T690" i="3"/>
  <c r="BM690" i="3" s="1"/>
  <c r="BI690" i="3"/>
  <c r="BE690" i="3"/>
  <c r="BA690" i="3"/>
  <c r="AW690" i="3"/>
  <c r="AS690" i="3"/>
  <c r="AO690" i="3"/>
  <c r="AK690" i="3"/>
  <c r="AG690" i="3"/>
  <c r="AC690" i="3"/>
  <c r="Y690" i="3"/>
  <c r="U690" i="3"/>
  <c r="Q690" i="3"/>
  <c r="BJ690" i="3" s="1"/>
  <c r="M690" i="3"/>
  <c r="BH691" i="3"/>
  <c r="AZ691" i="3"/>
  <c r="AR691" i="3"/>
  <c r="AJ691" i="3"/>
  <c r="AB691" i="3"/>
  <c r="T691" i="3"/>
  <c r="BM691" i="3" s="1"/>
  <c r="BI691" i="3"/>
  <c r="BE691" i="3"/>
  <c r="BA691" i="3"/>
  <c r="AW691" i="3"/>
  <c r="AS691" i="3"/>
  <c r="AO691" i="3"/>
  <c r="AK691" i="3"/>
  <c r="AG691" i="3"/>
  <c r="AC691" i="3"/>
  <c r="Y691" i="3"/>
  <c r="U691" i="3"/>
  <c r="Q691" i="3"/>
  <c r="BJ691" i="3" s="1"/>
  <c r="M691" i="3"/>
  <c r="BH692" i="3"/>
  <c r="AZ692" i="3"/>
  <c r="AR692" i="3"/>
  <c r="AJ692" i="3"/>
  <c r="AB692" i="3"/>
  <c r="T692" i="3"/>
  <c r="BM692" i="3" s="1"/>
  <c r="BI692" i="3"/>
  <c r="BE692" i="3"/>
  <c r="BA692" i="3"/>
  <c r="AW692" i="3"/>
  <c r="AS692" i="3"/>
  <c r="AO692" i="3"/>
  <c r="AK692" i="3"/>
  <c r="AG692" i="3"/>
  <c r="AC692" i="3"/>
  <c r="Y692" i="3"/>
  <c r="U692" i="3"/>
  <c r="Q692" i="3"/>
  <c r="BJ692" i="3" s="1"/>
  <c r="M692" i="3"/>
  <c r="BH693" i="3"/>
  <c r="AZ693" i="3"/>
  <c r="AR693" i="3"/>
  <c r="AJ693" i="3"/>
  <c r="AB693" i="3"/>
  <c r="T693" i="3"/>
  <c r="BM693" i="3" s="1"/>
  <c r="BI693" i="3"/>
  <c r="BE693" i="3"/>
  <c r="BA693" i="3"/>
  <c r="AW693" i="3"/>
  <c r="AS693" i="3"/>
  <c r="AO693" i="3"/>
  <c r="AK693" i="3"/>
  <c r="AG693" i="3"/>
  <c r="AC693" i="3"/>
  <c r="Y693" i="3"/>
  <c r="U693" i="3"/>
  <c r="Q693" i="3"/>
  <c r="BJ693" i="3" s="1"/>
  <c r="M693" i="3"/>
  <c r="BH694" i="3"/>
  <c r="AZ694" i="3"/>
  <c r="AR694" i="3"/>
  <c r="AJ694" i="3"/>
  <c r="AB694" i="3"/>
  <c r="T694" i="3"/>
  <c r="BM694" i="3" s="1"/>
  <c r="BI694" i="3"/>
  <c r="BE694" i="3"/>
  <c r="BA694" i="3"/>
  <c r="AW694" i="3"/>
  <c r="AS694" i="3"/>
  <c r="AO694" i="3"/>
  <c r="AK694" i="3"/>
  <c r="AG694" i="3"/>
  <c r="AC694" i="3"/>
  <c r="Y694" i="3"/>
  <c r="U694" i="3"/>
  <c r="Q694" i="3"/>
  <c r="BJ694" i="3" s="1"/>
  <c r="M694" i="3"/>
  <c r="BH695" i="3"/>
  <c r="AZ695" i="3"/>
  <c r="AR695" i="3"/>
  <c r="AJ695" i="3"/>
  <c r="AB695" i="3"/>
  <c r="T695" i="3"/>
  <c r="BM695" i="3" s="1"/>
  <c r="BI695" i="3"/>
  <c r="BE695" i="3"/>
  <c r="BA695" i="3"/>
  <c r="AW695" i="3"/>
  <c r="AS695" i="3"/>
  <c r="AO695" i="3"/>
  <c r="AK695" i="3"/>
  <c r="AG695" i="3"/>
  <c r="AC695" i="3"/>
  <c r="Y695" i="3"/>
  <c r="U695" i="3"/>
  <c r="Q695" i="3"/>
  <c r="BJ695" i="3" s="1"/>
  <c r="M695" i="3"/>
  <c r="BH696" i="3"/>
  <c r="AZ696" i="3"/>
  <c r="AR696" i="3"/>
  <c r="AJ696" i="3"/>
  <c r="AB696" i="3"/>
  <c r="T696" i="3"/>
  <c r="BM696" i="3" s="1"/>
  <c r="BI696" i="3"/>
  <c r="BE696" i="3"/>
  <c r="BA696" i="3"/>
  <c r="AW696" i="3"/>
  <c r="AS696" i="3"/>
  <c r="AO696" i="3"/>
  <c r="AK696" i="3"/>
  <c r="AG696" i="3"/>
  <c r="AC696" i="3"/>
  <c r="Y696" i="3"/>
  <c r="U696" i="3"/>
  <c r="Q696" i="3"/>
  <c r="BJ696" i="3" s="1"/>
  <c r="M696" i="3"/>
  <c r="BH697" i="3"/>
  <c r="AZ697" i="3"/>
  <c r="AR697" i="3"/>
  <c r="AJ697" i="3"/>
  <c r="AB697" i="3"/>
  <c r="T697" i="3"/>
  <c r="BM697" i="3" s="1"/>
  <c r="BI697" i="3"/>
  <c r="BE697" i="3"/>
  <c r="BA697" i="3"/>
  <c r="AW697" i="3"/>
  <c r="AS697" i="3"/>
  <c r="AO697" i="3"/>
  <c r="AK697" i="3"/>
  <c r="AG697" i="3"/>
  <c r="AC697" i="3"/>
  <c r="Y697" i="3"/>
  <c r="U697" i="3"/>
  <c r="Q697" i="3"/>
  <c r="BJ697" i="3" s="1"/>
  <c r="M697" i="3"/>
  <c r="BH698" i="3"/>
  <c r="AZ698" i="3"/>
  <c r="AR698" i="3"/>
  <c r="AJ698" i="3"/>
  <c r="AB698" i="3"/>
  <c r="T698" i="3"/>
  <c r="BM698" i="3" s="1"/>
  <c r="BI698" i="3"/>
  <c r="BE698" i="3"/>
  <c r="BA698" i="3"/>
  <c r="AW698" i="3"/>
  <c r="AS698" i="3"/>
  <c r="AO698" i="3"/>
  <c r="AK698" i="3"/>
  <c r="AG698" i="3"/>
  <c r="AC698" i="3"/>
  <c r="Y698" i="3"/>
  <c r="U698" i="3"/>
  <c r="Q698" i="3"/>
  <c r="BJ698" i="3" s="1"/>
  <c r="M698" i="3"/>
  <c r="BH699" i="3"/>
  <c r="AZ699" i="3"/>
  <c r="AR699" i="3"/>
  <c r="AJ699" i="3"/>
  <c r="AB699" i="3"/>
  <c r="T699" i="3"/>
  <c r="BM699" i="3" s="1"/>
  <c r="BI699" i="3"/>
  <c r="BE699" i="3"/>
  <c r="BA699" i="3"/>
  <c r="AW699" i="3"/>
  <c r="AS699" i="3"/>
  <c r="AO699" i="3"/>
  <c r="AK699" i="3"/>
  <c r="AG699" i="3"/>
  <c r="AC699" i="3"/>
  <c r="Y699" i="3"/>
  <c r="U699" i="3"/>
  <c r="Q699" i="3"/>
  <c r="BJ699" i="3" s="1"/>
  <c r="M699" i="3"/>
  <c r="BH700" i="3"/>
  <c r="AZ700" i="3"/>
  <c r="AR700" i="3"/>
  <c r="AJ700" i="3"/>
  <c r="AB700" i="3"/>
  <c r="T700" i="3"/>
  <c r="BM700" i="3" s="1"/>
  <c r="BI700" i="3"/>
  <c r="BE700" i="3"/>
  <c r="BA700" i="3"/>
  <c r="AW700" i="3"/>
  <c r="AS700" i="3"/>
  <c r="AO700" i="3"/>
  <c r="AK700" i="3"/>
  <c r="AG700" i="3"/>
  <c r="AC700" i="3"/>
  <c r="Y700" i="3"/>
  <c r="U700" i="3"/>
  <c r="Q700" i="3"/>
  <c r="BJ700" i="3" s="1"/>
  <c r="M700" i="3"/>
  <c r="BH701" i="3"/>
  <c r="AZ701" i="3"/>
  <c r="AR701" i="3"/>
  <c r="AJ701" i="3"/>
  <c r="AB701" i="3"/>
  <c r="T701" i="3"/>
  <c r="BI701" i="3"/>
  <c r="BE701" i="3"/>
  <c r="BA701" i="3"/>
  <c r="AW701" i="3"/>
  <c r="AS701" i="3"/>
  <c r="AO701" i="3"/>
  <c r="AK701" i="3"/>
  <c r="AG701" i="3"/>
  <c r="AC701" i="3"/>
  <c r="Y701" i="3"/>
  <c r="U701" i="3"/>
  <c r="Q701" i="3"/>
  <c r="M701" i="3"/>
  <c r="BH702" i="3"/>
  <c r="AZ702" i="3"/>
  <c r="AR702" i="3"/>
  <c r="AJ702" i="3"/>
  <c r="AB702" i="3"/>
  <c r="T702" i="3"/>
  <c r="BM702" i="3" s="1"/>
  <c r="BI702" i="3"/>
  <c r="BE702" i="3"/>
  <c r="BA702" i="3"/>
  <c r="AW702" i="3"/>
  <c r="AS702" i="3"/>
  <c r="AO702" i="3"/>
  <c r="AK702" i="3"/>
  <c r="AG702" i="3"/>
  <c r="AC702" i="3"/>
  <c r="Y702" i="3"/>
  <c r="U702" i="3"/>
  <c r="Q702" i="3"/>
  <c r="BJ702" i="3" s="1"/>
  <c r="M702" i="3"/>
  <c r="BK703" i="3"/>
  <c r="BN703" i="3"/>
  <c r="BK704" i="3"/>
  <c r="BN704" i="3"/>
  <c r="BK705" i="3"/>
  <c r="BN705" i="3"/>
  <c r="BK706" i="3"/>
  <c r="BN706" i="3"/>
  <c r="BK707" i="3"/>
  <c r="BN707" i="3"/>
  <c r="BK708" i="3"/>
  <c r="BN708" i="3"/>
  <c r="BK709" i="3"/>
  <c r="BN709" i="3"/>
  <c r="R710" i="3"/>
  <c r="BL710" i="3" s="1"/>
  <c r="V710" i="3"/>
  <c r="Z710" i="3"/>
  <c r="AD710" i="3"/>
  <c r="BJ710" i="3" s="1"/>
  <c r="AH710" i="3"/>
  <c r="AL710" i="3"/>
  <c r="AP710" i="3"/>
  <c r="AT710" i="3"/>
  <c r="AX710" i="3"/>
  <c r="BB710" i="3"/>
  <c r="BF710" i="3"/>
  <c r="BM711" i="3"/>
  <c r="BL711" i="3"/>
  <c r="BK712" i="3"/>
  <c r="BN712" i="3"/>
  <c r="BK714" i="3"/>
  <c r="BN714" i="3"/>
  <c r="BM715" i="3"/>
  <c r="BL715" i="3"/>
  <c r="BK716" i="3"/>
  <c r="BN716" i="3"/>
  <c r="BM717" i="3"/>
  <c r="BL717" i="3"/>
  <c r="BK718" i="3"/>
  <c r="BN718" i="3"/>
  <c r="BM719" i="3"/>
  <c r="BL719" i="3"/>
  <c r="BK720" i="3"/>
  <c r="BN720" i="3"/>
  <c r="BM721" i="3"/>
  <c r="BL721" i="3"/>
  <c r="BK722" i="3"/>
  <c r="BN722" i="3"/>
  <c r="BM723" i="3"/>
  <c r="BL723" i="3"/>
  <c r="BK724" i="3"/>
  <c r="BN724" i="3"/>
  <c r="BM725" i="3"/>
  <c r="BL725" i="3"/>
  <c r="BK726" i="3"/>
  <c r="BN726" i="3"/>
  <c r="BM727" i="3"/>
  <c r="BL727" i="3"/>
  <c r="BK728" i="3"/>
  <c r="BN728" i="3"/>
  <c r="BK730" i="3"/>
  <c r="BN730" i="3"/>
  <c r="BK732" i="3"/>
  <c r="BN732" i="3"/>
  <c r="BM733" i="3"/>
  <c r="BL733" i="3"/>
  <c r="BK734" i="3"/>
  <c r="BN734" i="3"/>
  <c r="BM735" i="3"/>
  <c r="BL735" i="3"/>
  <c r="BK736" i="3"/>
  <c r="BN736" i="3"/>
  <c r="BK738" i="3"/>
  <c r="BN738" i="3"/>
  <c r="BM739" i="3"/>
  <c r="BL739" i="3"/>
  <c r="BK740" i="3"/>
  <c r="BN740" i="3"/>
  <c r="BM741" i="3"/>
  <c r="BL741" i="3"/>
  <c r="BK742" i="3"/>
  <c r="BN742" i="3"/>
  <c r="BM743" i="3"/>
  <c r="BL743" i="3"/>
  <c r="BK744" i="3"/>
  <c r="BN744" i="3"/>
  <c r="BM745" i="3"/>
  <c r="BL745" i="3"/>
  <c r="BK746" i="3"/>
  <c r="BN746" i="3"/>
  <c r="BM747" i="3"/>
  <c r="BL747" i="3"/>
  <c r="BK748" i="3"/>
  <c r="BN748" i="3"/>
  <c r="BM749" i="3"/>
  <c r="BL749" i="3"/>
  <c r="BK750" i="3"/>
  <c r="BN750" i="3"/>
  <c r="BM751" i="3"/>
  <c r="BL751" i="3"/>
  <c r="BK752" i="3"/>
  <c r="BN752" i="3"/>
  <c r="BM753" i="3"/>
  <c r="BL753" i="3"/>
  <c r="BK754" i="3"/>
  <c r="BN754" i="3"/>
  <c r="BK756" i="3"/>
  <c r="BN756" i="3"/>
  <c r="BM757" i="3"/>
  <c r="BL757" i="3"/>
  <c r="BK758" i="3"/>
  <c r="BN758" i="3"/>
  <c r="BM759" i="3"/>
  <c r="BL759" i="3"/>
  <c r="BK760" i="3"/>
  <c r="BN760" i="3"/>
  <c r="BM761" i="3"/>
  <c r="BL761" i="3"/>
  <c r="BK762" i="3"/>
  <c r="BN762" i="3"/>
  <c r="BM763" i="3"/>
  <c r="BL763" i="3"/>
  <c r="BK764" i="3"/>
  <c r="BN764" i="3"/>
  <c r="BM765" i="3"/>
  <c r="BL765" i="3"/>
  <c r="BK766" i="3"/>
  <c r="BN766" i="3"/>
  <c r="BM767" i="3"/>
  <c r="BL767" i="3"/>
  <c r="BK769" i="3"/>
  <c r="BN769" i="3"/>
  <c r="BM770" i="3"/>
  <c r="BL770" i="3"/>
  <c r="BK771" i="3"/>
  <c r="BN771" i="3"/>
  <c r="BM772" i="3"/>
  <c r="BL772" i="3"/>
  <c r="BK773" i="3"/>
  <c r="BN773" i="3"/>
  <c r="BM774" i="3"/>
  <c r="BL774" i="3"/>
  <c r="BK776" i="3"/>
  <c r="BN776" i="3"/>
  <c r="BK779" i="3"/>
  <c r="BN779" i="3"/>
  <c r="BM780" i="3"/>
  <c r="BL780" i="3"/>
  <c r="BK783" i="3"/>
  <c r="BN783" i="3"/>
  <c r="BK768" i="3"/>
  <c r="BN768" i="3"/>
  <c r="BM775" i="3"/>
  <c r="BL775" i="3"/>
  <c r="BK778" i="3"/>
  <c r="BN778" i="3"/>
  <c r="BM781" i="3"/>
  <c r="BL781" i="3"/>
  <c r="BK782" i="3"/>
  <c r="BN782" i="3"/>
  <c r="BJ711" i="3"/>
  <c r="BJ712" i="3"/>
  <c r="BJ714" i="3"/>
  <c r="BJ715" i="3"/>
  <c r="BJ717" i="3"/>
  <c r="BJ718" i="3"/>
  <c r="BJ719" i="3"/>
  <c r="BJ720" i="3"/>
  <c r="BJ721" i="3"/>
  <c r="BJ723" i="3"/>
  <c r="BJ724" i="3"/>
  <c r="BJ725" i="3"/>
  <c r="BJ726" i="3"/>
  <c r="BJ727" i="3"/>
  <c r="BJ730" i="3"/>
  <c r="BJ733" i="3"/>
  <c r="BJ735" i="3"/>
  <c r="BJ738" i="3"/>
  <c r="BJ739" i="3"/>
  <c r="BJ740" i="3"/>
  <c r="BJ741" i="3"/>
  <c r="BJ742" i="3"/>
  <c r="BJ743" i="3"/>
  <c r="BJ744" i="3"/>
  <c r="BJ745" i="3"/>
  <c r="BJ746" i="3"/>
  <c r="BJ747" i="3"/>
  <c r="BJ749" i="3"/>
  <c r="BJ750" i="3"/>
  <c r="BJ751" i="3"/>
  <c r="BJ752" i="3"/>
  <c r="BJ753" i="3"/>
  <c r="BJ754" i="3"/>
  <c r="BJ756" i="3"/>
  <c r="BJ757" i="3"/>
  <c r="BJ758" i="3"/>
  <c r="BJ759" i="3"/>
  <c r="BJ760" i="3"/>
  <c r="BJ761" i="3"/>
  <c r="BJ762" i="3"/>
  <c r="BJ763" i="3"/>
  <c r="BJ764" i="3"/>
  <c r="BJ767" i="3"/>
  <c r="BJ768" i="3"/>
  <c r="BJ769" i="3"/>
  <c r="BJ770" i="3"/>
  <c r="BJ771" i="3"/>
  <c r="BJ772" i="3"/>
  <c r="BJ773" i="3"/>
  <c r="BJ774" i="3"/>
  <c r="BJ775" i="3"/>
  <c r="BJ776" i="3"/>
  <c r="BJ778" i="3"/>
  <c r="BJ779" i="3"/>
  <c r="BJ780" i="3"/>
  <c r="BJ781" i="3"/>
  <c r="BJ782" i="3"/>
  <c r="BJ783" i="3"/>
  <c r="BN784" i="3"/>
  <c r="BK784" i="3"/>
  <c r="BM786" i="3"/>
  <c r="BL786" i="3"/>
  <c r="BM788" i="3"/>
  <c r="BL788" i="3"/>
  <c r="BM790" i="3"/>
  <c r="BL790" i="3"/>
  <c r="BM792" i="3"/>
  <c r="BL792" i="3"/>
  <c r="BM794" i="3"/>
  <c r="BL794" i="3"/>
  <c r="BM796" i="3"/>
  <c r="BL796" i="3"/>
  <c r="BM798" i="3"/>
  <c r="BL798" i="3"/>
  <c r="BM800" i="3"/>
  <c r="BL800" i="3"/>
  <c r="BM802" i="3"/>
  <c r="BL802" i="3"/>
  <c r="BN804" i="3"/>
  <c r="BK804" i="3"/>
  <c r="BM810" i="3"/>
  <c r="BL810" i="3"/>
  <c r="BN812" i="3"/>
  <c r="BK812" i="3"/>
  <c r="BN816" i="3"/>
  <c r="BK816" i="3"/>
  <c r="BN820" i="3"/>
  <c r="BK820" i="3"/>
  <c r="BJ820" i="3"/>
  <c r="BM821" i="3"/>
  <c r="BM825" i="3"/>
  <c r="BM785" i="3"/>
  <c r="BL785" i="3"/>
  <c r="BM787" i="3"/>
  <c r="BL787" i="3"/>
  <c r="BM789" i="3"/>
  <c r="BL789" i="3"/>
  <c r="BM791" i="3"/>
  <c r="BL791" i="3"/>
  <c r="BM793" i="3"/>
  <c r="BL793" i="3"/>
  <c r="BM795" i="3"/>
  <c r="BL795" i="3"/>
  <c r="BM797" i="3"/>
  <c r="BL797" i="3"/>
  <c r="BM799" i="3"/>
  <c r="BL799" i="3"/>
  <c r="BM801" i="3"/>
  <c r="BL801" i="3"/>
  <c r="BM803" i="3"/>
  <c r="BL803" i="3"/>
  <c r="BN807" i="3"/>
  <c r="BK807" i="3"/>
  <c r="BN809" i="3"/>
  <c r="BK809" i="3"/>
  <c r="BN811" i="3"/>
  <c r="BK811" i="3"/>
  <c r="BN813" i="3"/>
  <c r="BK813" i="3"/>
  <c r="BN815" i="3"/>
  <c r="BK815" i="3"/>
  <c r="BN817" i="3"/>
  <c r="BK817" i="3"/>
  <c r="BN819" i="3"/>
  <c r="BK819" i="3"/>
  <c r="BN824" i="3"/>
  <c r="BK824" i="3"/>
  <c r="BM806" i="3"/>
  <c r="BL806" i="3"/>
  <c r="BN808" i="3"/>
  <c r="BK808" i="3"/>
  <c r="BM814" i="3"/>
  <c r="BL814" i="3"/>
  <c r="BN823" i="3"/>
  <c r="BK823" i="3"/>
  <c r="M626" i="3"/>
  <c r="O626" i="3"/>
  <c r="Q626" i="3"/>
  <c r="BJ626" i="3" s="1"/>
  <c r="S626" i="3"/>
  <c r="U626" i="3"/>
  <c r="W626" i="3"/>
  <c r="Y626" i="3"/>
  <c r="AA626" i="3"/>
  <c r="AC626" i="3"/>
  <c r="AE626" i="3"/>
  <c r="AG626" i="3"/>
  <c r="AI626" i="3"/>
  <c r="AK626" i="3"/>
  <c r="AM626" i="3"/>
  <c r="AO626" i="3"/>
  <c r="AQ626" i="3"/>
  <c r="AS626" i="3"/>
  <c r="AU626" i="3"/>
  <c r="AW626" i="3"/>
  <c r="AY626" i="3"/>
  <c r="BA626" i="3"/>
  <c r="BC626" i="3"/>
  <c r="BE626" i="3"/>
  <c r="BG626" i="3"/>
  <c r="BI626" i="3"/>
  <c r="M624" i="3"/>
  <c r="O624" i="3"/>
  <c r="BL624" i="3" s="1"/>
  <c r="Q624" i="3"/>
  <c r="S624" i="3"/>
  <c r="BM624" i="3" s="1"/>
  <c r="U624" i="3"/>
  <c r="W624" i="3"/>
  <c r="Y624" i="3"/>
  <c r="AA624" i="3"/>
  <c r="AC624" i="3"/>
  <c r="AE624" i="3"/>
  <c r="AG624" i="3"/>
  <c r="AI624" i="3"/>
  <c r="AK624" i="3"/>
  <c r="AM624" i="3"/>
  <c r="AO624" i="3"/>
  <c r="AQ624" i="3"/>
  <c r="AS624" i="3"/>
  <c r="AU624" i="3"/>
  <c r="AW624" i="3"/>
  <c r="AY624" i="3"/>
  <c r="BA624" i="3"/>
  <c r="BC624" i="3"/>
  <c r="BE624" i="3"/>
  <c r="BG624" i="3"/>
  <c r="BI624" i="3"/>
  <c r="BA622" i="3"/>
  <c r="M622" i="3"/>
  <c r="O622" i="3"/>
  <c r="Q622" i="3"/>
  <c r="BJ622" i="3" s="1"/>
  <c r="S622" i="3"/>
  <c r="U622" i="3"/>
  <c r="W622" i="3"/>
  <c r="Y622" i="3"/>
  <c r="AA622" i="3"/>
  <c r="AC622" i="3"/>
  <c r="AE622" i="3"/>
  <c r="AG622" i="3"/>
  <c r="AI622" i="3"/>
  <c r="AK622" i="3"/>
  <c r="AM622" i="3"/>
  <c r="AO622" i="3"/>
  <c r="AQ622" i="3"/>
  <c r="AS622" i="3"/>
  <c r="AU622" i="3"/>
  <c r="AW622" i="3"/>
  <c r="AY622" i="3"/>
  <c r="BC622" i="3"/>
  <c r="BE622" i="3"/>
  <c r="BG622" i="3"/>
  <c r="BI622" i="3"/>
  <c r="M620" i="3"/>
  <c r="O620" i="3"/>
  <c r="Q620" i="3"/>
  <c r="BJ620" i="3" s="1"/>
  <c r="S620" i="3"/>
  <c r="U620" i="3"/>
  <c r="W620" i="3"/>
  <c r="Y620" i="3"/>
  <c r="AA620" i="3"/>
  <c r="AC620" i="3"/>
  <c r="AE620" i="3"/>
  <c r="AG620" i="3"/>
  <c r="AI620" i="3"/>
  <c r="AK620" i="3"/>
  <c r="AM620" i="3"/>
  <c r="AO620" i="3"/>
  <c r="AQ620" i="3"/>
  <c r="AS620" i="3"/>
  <c r="AU620" i="3"/>
  <c r="AW620" i="3"/>
  <c r="AY620" i="3"/>
  <c r="BA620" i="3"/>
  <c r="BC620" i="3"/>
  <c r="BE620" i="3"/>
  <c r="BG620" i="3"/>
  <c r="BI620" i="3"/>
  <c r="M618" i="3"/>
  <c r="O618" i="3"/>
  <c r="Q618" i="3"/>
  <c r="BJ618" i="3" s="1"/>
  <c r="S618" i="3"/>
  <c r="U618" i="3"/>
  <c r="W618" i="3"/>
  <c r="Y618" i="3"/>
  <c r="AA618" i="3"/>
  <c r="AC618" i="3"/>
  <c r="AE618" i="3"/>
  <c r="AG618" i="3"/>
  <c r="AI618" i="3"/>
  <c r="AK618" i="3"/>
  <c r="AM618" i="3"/>
  <c r="AO618" i="3"/>
  <c r="AQ618" i="3"/>
  <c r="AS618" i="3"/>
  <c r="AU618" i="3"/>
  <c r="AW618" i="3"/>
  <c r="AY618" i="3"/>
  <c r="BA618" i="3"/>
  <c r="BC618" i="3"/>
  <c r="BE618" i="3"/>
  <c r="BG618" i="3"/>
  <c r="BI618" i="3"/>
  <c r="M616" i="3"/>
  <c r="O616" i="3"/>
  <c r="Q616" i="3"/>
  <c r="BJ616" i="3" s="1"/>
  <c r="S616" i="3"/>
  <c r="U616" i="3"/>
  <c r="W616" i="3"/>
  <c r="Y616" i="3"/>
  <c r="AA616" i="3"/>
  <c r="AC616" i="3"/>
  <c r="AE616" i="3"/>
  <c r="AG616" i="3"/>
  <c r="AI616" i="3"/>
  <c r="AK616" i="3"/>
  <c r="AM616" i="3"/>
  <c r="AO616" i="3"/>
  <c r="AQ616" i="3"/>
  <c r="AS616" i="3"/>
  <c r="AU616" i="3"/>
  <c r="AW616" i="3"/>
  <c r="AY616" i="3"/>
  <c r="BA616" i="3"/>
  <c r="BC616" i="3"/>
  <c r="BE616" i="3"/>
  <c r="BG616" i="3"/>
  <c r="BI616" i="3"/>
  <c r="M614" i="3"/>
  <c r="O614" i="3"/>
  <c r="Q614" i="3"/>
  <c r="S614" i="3"/>
  <c r="U614" i="3"/>
  <c r="W614" i="3"/>
  <c r="Y614" i="3"/>
  <c r="AA614" i="3"/>
  <c r="AC614" i="3"/>
  <c r="AE614" i="3"/>
  <c r="AG614" i="3"/>
  <c r="AI614" i="3"/>
  <c r="AK614" i="3"/>
  <c r="AM614" i="3"/>
  <c r="AO614" i="3"/>
  <c r="AQ614" i="3"/>
  <c r="AS614" i="3"/>
  <c r="AU614" i="3"/>
  <c r="AW614" i="3"/>
  <c r="AY614" i="3"/>
  <c r="BA614" i="3"/>
  <c r="BC614" i="3"/>
  <c r="BE614" i="3"/>
  <c r="BG614" i="3"/>
  <c r="BI614" i="3"/>
  <c r="M612" i="3"/>
  <c r="O612" i="3"/>
  <c r="Q612" i="3"/>
  <c r="S612" i="3"/>
  <c r="U612" i="3"/>
  <c r="W612" i="3"/>
  <c r="Y612" i="3"/>
  <c r="AA612" i="3"/>
  <c r="AC612" i="3"/>
  <c r="AE612" i="3"/>
  <c r="AG612" i="3"/>
  <c r="AI612" i="3"/>
  <c r="AK612" i="3"/>
  <c r="AM612" i="3"/>
  <c r="AO612" i="3"/>
  <c r="AQ612" i="3"/>
  <c r="AS612" i="3"/>
  <c r="AU612" i="3"/>
  <c r="AW612" i="3"/>
  <c r="AY612" i="3"/>
  <c r="BA612" i="3"/>
  <c r="BC612" i="3"/>
  <c r="BE612" i="3"/>
  <c r="BG612" i="3"/>
  <c r="BI612" i="3"/>
  <c r="M610" i="3"/>
  <c r="O610" i="3"/>
  <c r="BL610" i="3" s="1"/>
  <c r="Q610" i="3"/>
  <c r="S610" i="3"/>
  <c r="BM610" i="3" s="1"/>
  <c r="U610" i="3"/>
  <c r="W610" i="3"/>
  <c r="Y610" i="3"/>
  <c r="AA610" i="3"/>
  <c r="AC610" i="3"/>
  <c r="AE610" i="3"/>
  <c r="AG610" i="3"/>
  <c r="AI610" i="3"/>
  <c r="AK610" i="3"/>
  <c r="AM610" i="3"/>
  <c r="AO610" i="3"/>
  <c r="AQ610" i="3"/>
  <c r="AS610" i="3"/>
  <c r="AU610" i="3"/>
  <c r="AW610" i="3"/>
  <c r="AY610" i="3"/>
  <c r="BA610" i="3"/>
  <c r="BC610" i="3"/>
  <c r="BE610" i="3"/>
  <c r="BG610" i="3"/>
  <c r="BI610" i="3"/>
  <c r="M608" i="3"/>
  <c r="O608" i="3"/>
  <c r="Q608" i="3"/>
  <c r="BJ608" i="3" s="1"/>
  <c r="S608" i="3"/>
  <c r="U608" i="3"/>
  <c r="W608" i="3"/>
  <c r="Y608" i="3"/>
  <c r="AA608" i="3"/>
  <c r="AC608" i="3"/>
  <c r="AE608" i="3"/>
  <c r="AG608" i="3"/>
  <c r="AI608" i="3"/>
  <c r="AK608" i="3"/>
  <c r="AM608" i="3"/>
  <c r="AO608" i="3"/>
  <c r="AQ608" i="3"/>
  <c r="AS608" i="3"/>
  <c r="AU608" i="3"/>
  <c r="AW608" i="3"/>
  <c r="AY608" i="3"/>
  <c r="BA608" i="3"/>
  <c r="BC608" i="3"/>
  <c r="BE608" i="3"/>
  <c r="BG608" i="3"/>
  <c r="BI608" i="3"/>
  <c r="M606" i="3"/>
  <c r="O606" i="3"/>
  <c r="Q606" i="3"/>
  <c r="BJ606" i="3" s="1"/>
  <c r="S606" i="3"/>
  <c r="U606" i="3"/>
  <c r="W606" i="3"/>
  <c r="Y606" i="3"/>
  <c r="AA606" i="3"/>
  <c r="AC606" i="3"/>
  <c r="AE606" i="3"/>
  <c r="AG606" i="3"/>
  <c r="AI606" i="3"/>
  <c r="AK606" i="3"/>
  <c r="AM606" i="3"/>
  <c r="AO606" i="3"/>
  <c r="AQ606" i="3"/>
  <c r="AS606" i="3"/>
  <c r="AU606" i="3"/>
  <c r="AW606" i="3"/>
  <c r="AY606" i="3"/>
  <c r="BA606" i="3"/>
  <c r="BC606" i="3"/>
  <c r="BE606" i="3"/>
  <c r="BG606" i="3"/>
  <c r="BI606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M623" i="3"/>
  <c r="O623" i="3"/>
  <c r="Q623" i="3"/>
  <c r="S623" i="3"/>
  <c r="U623" i="3"/>
  <c r="W623" i="3"/>
  <c r="Y623" i="3"/>
  <c r="AA623" i="3"/>
  <c r="AC623" i="3"/>
  <c r="AE623" i="3"/>
  <c r="AG623" i="3"/>
  <c r="AI623" i="3"/>
  <c r="AK623" i="3"/>
  <c r="AM623" i="3"/>
  <c r="AO623" i="3"/>
  <c r="AQ623" i="3"/>
  <c r="AS623" i="3"/>
  <c r="AU623" i="3"/>
  <c r="AW623" i="3"/>
  <c r="AY623" i="3"/>
  <c r="BA623" i="3"/>
  <c r="BC623" i="3"/>
  <c r="BE623" i="3"/>
  <c r="BG623" i="3"/>
  <c r="BI623" i="3"/>
  <c r="M621" i="3"/>
  <c r="O621" i="3"/>
  <c r="Q621" i="3"/>
  <c r="S621" i="3"/>
  <c r="U621" i="3"/>
  <c r="W621" i="3"/>
  <c r="Y621" i="3"/>
  <c r="AA621" i="3"/>
  <c r="AC621" i="3"/>
  <c r="AE621" i="3"/>
  <c r="AG621" i="3"/>
  <c r="AI621" i="3"/>
  <c r="AK621" i="3"/>
  <c r="AM621" i="3"/>
  <c r="AO621" i="3"/>
  <c r="AQ621" i="3"/>
  <c r="AS621" i="3"/>
  <c r="AU621" i="3"/>
  <c r="AW621" i="3"/>
  <c r="AY621" i="3"/>
  <c r="BA621" i="3"/>
  <c r="BC621" i="3"/>
  <c r="BE621" i="3"/>
  <c r="BG621" i="3"/>
  <c r="BI621" i="3"/>
  <c r="M619" i="3"/>
  <c r="O619" i="3"/>
  <c r="Q619" i="3"/>
  <c r="S619" i="3"/>
  <c r="U619" i="3"/>
  <c r="W619" i="3"/>
  <c r="Y619" i="3"/>
  <c r="AA619" i="3"/>
  <c r="AC619" i="3"/>
  <c r="AE619" i="3"/>
  <c r="AG619" i="3"/>
  <c r="AI619" i="3"/>
  <c r="AK619" i="3"/>
  <c r="AM619" i="3"/>
  <c r="AO619" i="3"/>
  <c r="AQ619" i="3"/>
  <c r="AS619" i="3"/>
  <c r="AU619" i="3"/>
  <c r="AW619" i="3"/>
  <c r="AY619" i="3"/>
  <c r="BA619" i="3"/>
  <c r="BC619" i="3"/>
  <c r="BE619" i="3"/>
  <c r="BG619" i="3"/>
  <c r="BI619" i="3"/>
  <c r="M617" i="3"/>
  <c r="O617" i="3"/>
  <c r="Q617" i="3"/>
  <c r="S617" i="3"/>
  <c r="U617" i="3"/>
  <c r="W617" i="3"/>
  <c r="Y617" i="3"/>
  <c r="AA617" i="3"/>
  <c r="AC617" i="3"/>
  <c r="AE617" i="3"/>
  <c r="AG617" i="3"/>
  <c r="AI617" i="3"/>
  <c r="AK617" i="3"/>
  <c r="AM617" i="3"/>
  <c r="AO617" i="3"/>
  <c r="AQ617" i="3"/>
  <c r="AS617" i="3"/>
  <c r="AU617" i="3"/>
  <c r="AW617" i="3"/>
  <c r="AY617" i="3"/>
  <c r="BA617" i="3"/>
  <c r="BC617" i="3"/>
  <c r="BE617" i="3"/>
  <c r="BG617" i="3"/>
  <c r="BI617" i="3"/>
  <c r="M615" i="3"/>
  <c r="O615" i="3"/>
  <c r="BL615" i="3" s="1"/>
  <c r="Q615" i="3"/>
  <c r="S615" i="3"/>
  <c r="BM615" i="3" s="1"/>
  <c r="U615" i="3"/>
  <c r="W615" i="3"/>
  <c r="Y615" i="3"/>
  <c r="AA615" i="3"/>
  <c r="AC615" i="3"/>
  <c r="AE615" i="3"/>
  <c r="AG615" i="3"/>
  <c r="AI615" i="3"/>
  <c r="AK615" i="3"/>
  <c r="AM615" i="3"/>
  <c r="AO615" i="3"/>
  <c r="AQ615" i="3"/>
  <c r="AS615" i="3"/>
  <c r="AU615" i="3"/>
  <c r="AW615" i="3"/>
  <c r="AY615" i="3"/>
  <c r="BA615" i="3"/>
  <c r="BC615" i="3"/>
  <c r="BE615" i="3"/>
  <c r="BG615" i="3"/>
  <c r="BI615" i="3"/>
  <c r="M613" i="3"/>
  <c r="O613" i="3"/>
  <c r="Q613" i="3"/>
  <c r="BJ613" i="3" s="1"/>
  <c r="S613" i="3"/>
  <c r="U613" i="3"/>
  <c r="W613" i="3"/>
  <c r="Y613" i="3"/>
  <c r="AA613" i="3"/>
  <c r="AC613" i="3"/>
  <c r="AE613" i="3"/>
  <c r="AG613" i="3"/>
  <c r="AI613" i="3"/>
  <c r="AK613" i="3"/>
  <c r="AM613" i="3"/>
  <c r="AO613" i="3"/>
  <c r="AQ613" i="3"/>
  <c r="AS613" i="3"/>
  <c r="AU613" i="3"/>
  <c r="AW613" i="3"/>
  <c r="AY613" i="3"/>
  <c r="BA613" i="3"/>
  <c r="BC613" i="3"/>
  <c r="BE613" i="3"/>
  <c r="BG613" i="3"/>
  <c r="BI613" i="3"/>
  <c r="M611" i="3"/>
  <c r="O611" i="3"/>
  <c r="BL611" i="3" s="1"/>
  <c r="Q611" i="3"/>
  <c r="S611" i="3"/>
  <c r="BM611" i="3" s="1"/>
  <c r="U611" i="3"/>
  <c r="W611" i="3"/>
  <c r="Y611" i="3"/>
  <c r="AA611" i="3"/>
  <c r="AC611" i="3"/>
  <c r="AE611" i="3"/>
  <c r="AG611" i="3"/>
  <c r="AI611" i="3"/>
  <c r="AK611" i="3"/>
  <c r="AM611" i="3"/>
  <c r="AO611" i="3"/>
  <c r="AQ611" i="3"/>
  <c r="AS611" i="3"/>
  <c r="AU611" i="3"/>
  <c r="AW611" i="3"/>
  <c r="AY611" i="3"/>
  <c r="BA611" i="3"/>
  <c r="BC611" i="3"/>
  <c r="BE611" i="3"/>
  <c r="BG611" i="3"/>
  <c r="BI611" i="3"/>
  <c r="M609" i="3"/>
  <c r="O609" i="3"/>
  <c r="Q609" i="3"/>
  <c r="S609" i="3"/>
  <c r="U609" i="3"/>
  <c r="W609" i="3"/>
  <c r="Y609" i="3"/>
  <c r="AA609" i="3"/>
  <c r="AC609" i="3"/>
  <c r="AE609" i="3"/>
  <c r="AG609" i="3"/>
  <c r="AI609" i="3"/>
  <c r="AK609" i="3"/>
  <c r="AM609" i="3"/>
  <c r="AO609" i="3"/>
  <c r="AQ609" i="3"/>
  <c r="AS609" i="3"/>
  <c r="AU609" i="3"/>
  <c r="AW609" i="3"/>
  <c r="AY609" i="3"/>
  <c r="BA609" i="3"/>
  <c r="BC609" i="3"/>
  <c r="BE609" i="3"/>
  <c r="BG609" i="3"/>
  <c r="BI609" i="3"/>
  <c r="M607" i="3"/>
  <c r="O607" i="3"/>
  <c r="Q607" i="3"/>
  <c r="S607" i="3"/>
  <c r="U607" i="3"/>
  <c r="W607" i="3"/>
  <c r="Y607" i="3"/>
  <c r="AA607" i="3"/>
  <c r="AC607" i="3"/>
  <c r="AE607" i="3"/>
  <c r="AG607" i="3"/>
  <c r="AI607" i="3"/>
  <c r="AK607" i="3"/>
  <c r="AM607" i="3"/>
  <c r="AO607" i="3"/>
  <c r="AQ607" i="3"/>
  <c r="AS607" i="3"/>
  <c r="AU607" i="3"/>
  <c r="AW607" i="3"/>
  <c r="AY607" i="3"/>
  <c r="BA607" i="3"/>
  <c r="BC607" i="3"/>
  <c r="BE607" i="3"/>
  <c r="BG607" i="3"/>
  <c r="BI607" i="3"/>
  <c r="M605" i="3"/>
  <c r="O605" i="3"/>
  <c r="Q605" i="3"/>
  <c r="S605" i="3"/>
  <c r="U605" i="3"/>
  <c r="W605" i="3"/>
  <c r="Y605" i="3"/>
  <c r="AA605" i="3"/>
  <c r="AC605" i="3"/>
  <c r="AE605" i="3"/>
  <c r="AG605" i="3"/>
  <c r="AI605" i="3"/>
  <c r="AK605" i="3"/>
  <c r="AM605" i="3"/>
  <c r="AO605" i="3"/>
  <c r="AQ605" i="3"/>
  <c r="AS605" i="3"/>
  <c r="AU605" i="3"/>
  <c r="AW605" i="3"/>
  <c r="AY605" i="3"/>
  <c r="BA605" i="3"/>
  <c r="BC605" i="3"/>
  <c r="BE605" i="3"/>
  <c r="BG605" i="3"/>
  <c r="BI605" i="3"/>
  <c r="M604" i="3"/>
  <c r="O604" i="3"/>
  <c r="Q604" i="3"/>
  <c r="S604" i="3"/>
  <c r="U604" i="3"/>
  <c r="W604" i="3"/>
  <c r="Y604" i="3"/>
  <c r="AA604" i="3"/>
  <c r="AC604" i="3"/>
  <c r="AE604" i="3"/>
  <c r="AG604" i="3"/>
  <c r="AI604" i="3"/>
  <c r="AK604" i="3"/>
  <c r="AM604" i="3"/>
  <c r="AO604" i="3"/>
  <c r="AQ604" i="3"/>
  <c r="AS604" i="3"/>
  <c r="AU604" i="3"/>
  <c r="AW604" i="3"/>
  <c r="AY604" i="3"/>
  <c r="BA604" i="3"/>
  <c r="BC604" i="3"/>
  <c r="BE604" i="3"/>
  <c r="BG604" i="3"/>
  <c r="BI604" i="3"/>
  <c r="N604" i="3"/>
  <c r="P604" i="3"/>
  <c r="R604" i="3"/>
  <c r="T604" i="3"/>
  <c r="V604" i="3"/>
  <c r="X604" i="3"/>
  <c r="Z604" i="3"/>
  <c r="AB604" i="3"/>
  <c r="AD604" i="3"/>
  <c r="AF604" i="3"/>
  <c r="AH604" i="3"/>
  <c r="AJ604" i="3"/>
  <c r="AL604" i="3"/>
  <c r="AN604" i="3"/>
  <c r="AP604" i="3"/>
  <c r="AR604" i="3"/>
  <c r="AT604" i="3"/>
  <c r="AV604" i="3"/>
  <c r="AX604" i="3"/>
  <c r="AZ604" i="3"/>
  <c r="BB604" i="3"/>
  <c r="BD604" i="3"/>
  <c r="BF604" i="3"/>
  <c r="BH604" i="3"/>
  <c r="BH626" i="3"/>
  <c r="BF626" i="3"/>
  <c r="BD626" i="3"/>
  <c r="BB626" i="3"/>
  <c r="AZ626" i="3"/>
  <c r="AX626" i="3"/>
  <c r="AV626" i="3"/>
  <c r="AT626" i="3"/>
  <c r="AR626" i="3"/>
  <c r="AP626" i="3"/>
  <c r="AN626" i="3"/>
  <c r="AL626" i="3"/>
  <c r="AJ626" i="3"/>
  <c r="AH626" i="3"/>
  <c r="AF626" i="3"/>
  <c r="AD626" i="3"/>
  <c r="AB626" i="3"/>
  <c r="Z626" i="3"/>
  <c r="X626" i="3"/>
  <c r="V626" i="3"/>
  <c r="T626" i="3"/>
  <c r="R626" i="3"/>
  <c r="P626" i="3"/>
  <c r="BH625" i="3"/>
  <c r="BF625" i="3"/>
  <c r="BD625" i="3"/>
  <c r="BB625" i="3"/>
  <c r="AZ625" i="3"/>
  <c r="AX625" i="3"/>
  <c r="AV625" i="3"/>
  <c r="AT625" i="3"/>
  <c r="AR625" i="3"/>
  <c r="AP625" i="3"/>
  <c r="AN625" i="3"/>
  <c r="AL625" i="3"/>
  <c r="AJ625" i="3"/>
  <c r="AH625" i="3"/>
  <c r="AF625" i="3"/>
  <c r="AD625" i="3"/>
  <c r="AB625" i="3"/>
  <c r="Z625" i="3"/>
  <c r="X625" i="3"/>
  <c r="V625" i="3"/>
  <c r="T625" i="3"/>
  <c r="BJ625" i="3" s="1"/>
  <c r="R625" i="3"/>
  <c r="P625" i="3"/>
  <c r="BH624" i="3"/>
  <c r="BF624" i="3"/>
  <c r="BD624" i="3"/>
  <c r="BB624" i="3"/>
  <c r="AZ624" i="3"/>
  <c r="AX624" i="3"/>
  <c r="AV624" i="3"/>
  <c r="AT624" i="3"/>
  <c r="AR624" i="3"/>
  <c r="AP624" i="3"/>
  <c r="AN624" i="3"/>
  <c r="AL624" i="3"/>
  <c r="AJ624" i="3"/>
  <c r="AH624" i="3"/>
  <c r="AF624" i="3"/>
  <c r="AD624" i="3"/>
  <c r="AB624" i="3"/>
  <c r="Z624" i="3"/>
  <c r="X624" i="3"/>
  <c r="V624" i="3"/>
  <c r="T624" i="3"/>
  <c r="R624" i="3"/>
  <c r="P624" i="3"/>
  <c r="BH623" i="3"/>
  <c r="BF623" i="3"/>
  <c r="BD623" i="3"/>
  <c r="BB623" i="3"/>
  <c r="AZ623" i="3"/>
  <c r="AX623" i="3"/>
  <c r="AV623" i="3"/>
  <c r="AT623" i="3"/>
  <c r="AR623" i="3"/>
  <c r="AP623" i="3"/>
  <c r="AN623" i="3"/>
  <c r="AL623" i="3"/>
  <c r="AJ623" i="3"/>
  <c r="AH623" i="3"/>
  <c r="AF623" i="3"/>
  <c r="AD623" i="3"/>
  <c r="AB623" i="3"/>
  <c r="Z623" i="3"/>
  <c r="X623" i="3"/>
  <c r="V623" i="3"/>
  <c r="T623" i="3"/>
  <c r="BJ623" i="3" s="1"/>
  <c r="R623" i="3"/>
  <c r="P623" i="3"/>
  <c r="BH622" i="3"/>
  <c r="BF622" i="3"/>
  <c r="BD622" i="3"/>
  <c r="BB622" i="3"/>
  <c r="AZ622" i="3"/>
  <c r="AX622" i="3"/>
  <c r="AV622" i="3"/>
  <c r="AT622" i="3"/>
  <c r="AR622" i="3"/>
  <c r="AP622" i="3"/>
  <c r="AN622" i="3"/>
  <c r="AL622" i="3"/>
  <c r="AJ622" i="3"/>
  <c r="AH622" i="3"/>
  <c r="AF622" i="3"/>
  <c r="AD622" i="3"/>
  <c r="AB622" i="3"/>
  <c r="Z622" i="3"/>
  <c r="X622" i="3"/>
  <c r="V622" i="3"/>
  <c r="T622" i="3"/>
  <c r="R622" i="3"/>
  <c r="P622" i="3"/>
  <c r="BH621" i="3"/>
  <c r="BF621" i="3"/>
  <c r="BD621" i="3"/>
  <c r="BB621" i="3"/>
  <c r="AZ621" i="3"/>
  <c r="AX621" i="3"/>
  <c r="AV621" i="3"/>
  <c r="AT621" i="3"/>
  <c r="AR621" i="3"/>
  <c r="AP621" i="3"/>
  <c r="AN621" i="3"/>
  <c r="AL621" i="3"/>
  <c r="AJ621" i="3"/>
  <c r="AH621" i="3"/>
  <c r="AF621" i="3"/>
  <c r="AD621" i="3"/>
  <c r="AB621" i="3"/>
  <c r="Z621" i="3"/>
  <c r="X621" i="3"/>
  <c r="V621" i="3"/>
  <c r="T621" i="3"/>
  <c r="BJ621" i="3" s="1"/>
  <c r="R621" i="3"/>
  <c r="P621" i="3"/>
  <c r="BH620" i="3"/>
  <c r="BF620" i="3"/>
  <c r="BD620" i="3"/>
  <c r="BB620" i="3"/>
  <c r="AZ620" i="3"/>
  <c r="AX620" i="3"/>
  <c r="AV620" i="3"/>
  <c r="AT620" i="3"/>
  <c r="AR620" i="3"/>
  <c r="AP620" i="3"/>
  <c r="AN620" i="3"/>
  <c r="AL620" i="3"/>
  <c r="AJ620" i="3"/>
  <c r="AH620" i="3"/>
  <c r="AF620" i="3"/>
  <c r="AD620" i="3"/>
  <c r="AB620" i="3"/>
  <c r="Z620" i="3"/>
  <c r="X620" i="3"/>
  <c r="V620" i="3"/>
  <c r="T620" i="3"/>
  <c r="R620" i="3"/>
  <c r="P620" i="3"/>
  <c r="BH619" i="3"/>
  <c r="BF619" i="3"/>
  <c r="BD619" i="3"/>
  <c r="BB619" i="3"/>
  <c r="AZ619" i="3"/>
  <c r="AX619" i="3"/>
  <c r="AV619" i="3"/>
  <c r="AT619" i="3"/>
  <c r="AR619" i="3"/>
  <c r="AP619" i="3"/>
  <c r="AN619" i="3"/>
  <c r="AL619" i="3"/>
  <c r="AJ619" i="3"/>
  <c r="AH619" i="3"/>
  <c r="AF619" i="3"/>
  <c r="AD619" i="3"/>
  <c r="AB619" i="3"/>
  <c r="Z619" i="3"/>
  <c r="X619" i="3"/>
  <c r="V619" i="3"/>
  <c r="T619" i="3"/>
  <c r="BJ619" i="3" s="1"/>
  <c r="R619" i="3"/>
  <c r="P619" i="3"/>
  <c r="BH618" i="3"/>
  <c r="BF618" i="3"/>
  <c r="BD618" i="3"/>
  <c r="BB618" i="3"/>
  <c r="AZ618" i="3"/>
  <c r="AX618" i="3"/>
  <c r="AV618" i="3"/>
  <c r="AT618" i="3"/>
  <c r="AR618" i="3"/>
  <c r="AP618" i="3"/>
  <c r="AN618" i="3"/>
  <c r="AL618" i="3"/>
  <c r="AJ618" i="3"/>
  <c r="AH618" i="3"/>
  <c r="AF618" i="3"/>
  <c r="AD618" i="3"/>
  <c r="AB618" i="3"/>
  <c r="Z618" i="3"/>
  <c r="X618" i="3"/>
  <c r="V618" i="3"/>
  <c r="T618" i="3"/>
  <c r="R618" i="3"/>
  <c r="P618" i="3"/>
  <c r="BH617" i="3"/>
  <c r="BF617" i="3"/>
  <c r="BD617" i="3"/>
  <c r="BB617" i="3"/>
  <c r="AZ617" i="3"/>
  <c r="AX617" i="3"/>
  <c r="AV617" i="3"/>
  <c r="AT617" i="3"/>
  <c r="AR617" i="3"/>
  <c r="AP617" i="3"/>
  <c r="AN617" i="3"/>
  <c r="AL617" i="3"/>
  <c r="AJ617" i="3"/>
  <c r="AH617" i="3"/>
  <c r="AF617" i="3"/>
  <c r="AD617" i="3"/>
  <c r="AB617" i="3"/>
  <c r="Z617" i="3"/>
  <c r="X617" i="3"/>
  <c r="V617" i="3"/>
  <c r="T617" i="3"/>
  <c r="BJ617" i="3" s="1"/>
  <c r="R617" i="3"/>
  <c r="P617" i="3"/>
  <c r="BH616" i="3"/>
  <c r="BF616" i="3"/>
  <c r="BD616" i="3"/>
  <c r="BB616" i="3"/>
  <c r="AZ616" i="3"/>
  <c r="AX616" i="3"/>
  <c r="AV616" i="3"/>
  <c r="AT616" i="3"/>
  <c r="AR616" i="3"/>
  <c r="AP616" i="3"/>
  <c r="AN616" i="3"/>
  <c r="AL616" i="3"/>
  <c r="AJ616" i="3"/>
  <c r="AH616" i="3"/>
  <c r="AF616" i="3"/>
  <c r="AD616" i="3"/>
  <c r="AB616" i="3"/>
  <c r="Z616" i="3"/>
  <c r="X616" i="3"/>
  <c r="V616" i="3"/>
  <c r="T616" i="3"/>
  <c r="R616" i="3"/>
  <c r="P616" i="3"/>
  <c r="BH615" i="3"/>
  <c r="BF615" i="3"/>
  <c r="BD615" i="3"/>
  <c r="BB615" i="3"/>
  <c r="AZ615" i="3"/>
  <c r="AX615" i="3"/>
  <c r="AV615" i="3"/>
  <c r="AT615" i="3"/>
  <c r="AR615" i="3"/>
  <c r="AP615" i="3"/>
  <c r="AN615" i="3"/>
  <c r="AL615" i="3"/>
  <c r="AJ615" i="3"/>
  <c r="AH615" i="3"/>
  <c r="AF615" i="3"/>
  <c r="AD615" i="3"/>
  <c r="AB615" i="3"/>
  <c r="Z615" i="3"/>
  <c r="X615" i="3"/>
  <c r="V615" i="3"/>
  <c r="T615" i="3"/>
  <c r="R615" i="3"/>
  <c r="P615" i="3"/>
  <c r="BH614" i="3"/>
  <c r="BF614" i="3"/>
  <c r="BD614" i="3"/>
  <c r="BB614" i="3"/>
  <c r="AZ614" i="3"/>
  <c r="AX614" i="3"/>
  <c r="AV614" i="3"/>
  <c r="AT614" i="3"/>
  <c r="AR614" i="3"/>
  <c r="AP614" i="3"/>
  <c r="AN614" i="3"/>
  <c r="AL614" i="3"/>
  <c r="AJ614" i="3"/>
  <c r="AH614" i="3"/>
  <c r="AF614" i="3"/>
  <c r="AD614" i="3"/>
  <c r="AB614" i="3"/>
  <c r="Z614" i="3"/>
  <c r="X614" i="3"/>
  <c r="V614" i="3"/>
  <c r="T614" i="3"/>
  <c r="BJ614" i="3" s="1"/>
  <c r="R614" i="3"/>
  <c r="P614" i="3"/>
  <c r="BH613" i="3"/>
  <c r="BF613" i="3"/>
  <c r="BD613" i="3"/>
  <c r="BB613" i="3"/>
  <c r="AZ613" i="3"/>
  <c r="AX613" i="3"/>
  <c r="AV613" i="3"/>
  <c r="AT613" i="3"/>
  <c r="AR613" i="3"/>
  <c r="AP613" i="3"/>
  <c r="AN613" i="3"/>
  <c r="AL613" i="3"/>
  <c r="AJ613" i="3"/>
  <c r="AH613" i="3"/>
  <c r="AF613" i="3"/>
  <c r="AD613" i="3"/>
  <c r="AB613" i="3"/>
  <c r="Z613" i="3"/>
  <c r="X613" i="3"/>
  <c r="V613" i="3"/>
  <c r="T613" i="3"/>
  <c r="R613" i="3"/>
  <c r="P613" i="3"/>
  <c r="BH612" i="3"/>
  <c r="BF612" i="3"/>
  <c r="BD612" i="3"/>
  <c r="BB612" i="3"/>
  <c r="AZ612" i="3"/>
  <c r="AX612" i="3"/>
  <c r="AV612" i="3"/>
  <c r="AT612" i="3"/>
  <c r="AR612" i="3"/>
  <c r="AP612" i="3"/>
  <c r="AN612" i="3"/>
  <c r="AL612" i="3"/>
  <c r="AJ612" i="3"/>
  <c r="AH612" i="3"/>
  <c r="AF612" i="3"/>
  <c r="AD612" i="3"/>
  <c r="AB612" i="3"/>
  <c r="Z612" i="3"/>
  <c r="X612" i="3"/>
  <c r="V612" i="3"/>
  <c r="T612" i="3"/>
  <c r="BJ612" i="3" s="1"/>
  <c r="R612" i="3"/>
  <c r="P612" i="3"/>
  <c r="BH611" i="3"/>
  <c r="BF611" i="3"/>
  <c r="BD611" i="3"/>
  <c r="BB611" i="3"/>
  <c r="AZ611" i="3"/>
  <c r="AX611" i="3"/>
  <c r="AV611" i="3"/>
  <c r="AT611" i="3"/>
  <c r="AR611" i="3"/>
  <c r="AP611" i="3"/>
  <c r="AN611" i="3"/>
  <c r="AL611" i="3"/>
  <c r="AJ611" i="3"/>
  <c r="AH611" i="3"/>
  <c r="AF611" i="3"/>
  <c r="AD611" i="3"/>
  <c r="AB611" i="3"/>
  <c r="Z611" i="3"/>
  <c r="X611" i="3"/>
  <c r="V611" i="3"/>
  <c r="T611" i="3"/>
  <c r="R611" i="3"/>
  <c r="P611" i="3"/>
  <c r="BH610" i="3"/>
  <c r="BF610" i="3"/>
  <c r="BD610" i="3"/>
  <c r="BB610" i="3"/>
  <c r="AZ610" i="3"/>
  <c r="AX610" i="3"/>
  <c r="AV610" i="3"/>
  <c r="AT610" i="3"/>
  <c r="AR610" i="3"/>
  <c r="AP610" i="3"/>
  <c r="AN610" i="3"/>
  <c r="AL610" i="3"/>
  <c r="AJ610" i="3"/>
  <c r="AH610" i="3"/>
  <c r="AF610" i="3"/>
  <c r="AD610" i="3"/>
  <c r="AB610" i="3"/>
  <c r="Z610" i="3"/>
  <c r="X610" i="3"/>
  <c r="V610" i="3"/>
  <c r="T610" i="3"/>
  <c r="R610" i="3"/>
  <c r="P610" i="3"/>
  <c r="BH609" i="3"/>
  <c r="BF609" i="3"/>
  <c r="BD609" i="3"/>
  <c r="BB609" i="3"/>
  <c r="AZ609" i="3"/>
  <c r="AX609" i="3"/>
  <c r="AV609" i="3"/>
  <c r="AT609" i="3"/>
  <c r="AR609" i="3"/>
  <c r="AP609" i="3"/>
  <c r="AN609" i="3"/>
  <c r="AL609" i="3"/>
  <c r="AJ609" i="3"/>
  <c r="AH609" i="3"/>
  <c r="AF609" i="3"/>
  <c r="AD609" i="3"/>
  <c r="AB609" i="3"/>
  <c r="Z609" i="3"/>
  <c r="X609" i="3"/>
  <c r="V609" i="3"/>
  <c r="T609" i="3"/>
  <c r="BJ609" i="3" s="1"/>
  <c r="R609" i="3"/>
  <c r="P609" i="3"/>
  <c r="BH608" i="3"/>
  <c r="BF608" i="3"/>
  <c r="BD608" i="3"/>
  <c r="BB608" i="3"/>
  <c r="AZ608" i="3"/>
  <c r="AX608" i="3"/>
  <c r="AV608" i="3"/>
  <c r="AT608" i="3"/>
  <c r="AR608" i="3"/>
  <c r="AP608" i="3"/>
  <c r="AN608" i="3"/>
  <c r="AL608" i="3"/>
  <c r="AJ608" i="3"/>
  <c r="AH608" i="3"/>
  <c r="AF608" i="3"/>
  <c r="AD608" i="3"/>
  <c r="AB608" i="3"/>
  <c r="Z608" i="3"/>
  <c r="X608" i="3"/>
  <c r="V608" i="3"/>
  <c r="T608" i="3"/>
  <c r="R608" i="3"/>
  <c r="P608" i="3"/>
  <c r="BH607" i="3"/>
  <c r="BF607" i="3"/>
  <c r="BD607" i="3"/>
  <c r="BB607" i="3"/>
  <c r="AZ607" i="3"/>
  <c r="AX607" i="3"/>
  <c r="AV607" i="3"/>
  <c r="AT607" i="3"/>
  <c r="AR607" i="3"/>
  <c r="AP607" i="3"/>
  <c r="AN607" i="3"/>
  <c r="AL607" i="3"/>
  <c r="AJ607" i="3"/>
  <c r="AH607" i="3"/>
  <c r="AF607" i="3"/>
  <c r="AD607" i="3"/>
  <c r="AB607" i="3"/>
  <c r="Z607" i="3"/>
  <c r="X607" i="3"/>
  <c r="V607" i="3"/>
  <c r="T607" i="3"/>
  <c r="BJ607" i="3" s="1"/>
  <c r="R607" i="3"/>
  <c r="P607" i="3"/>
  <c r="BH606" i="3"/>
  <c r="BF606" i="3"/>
  <c r="BD606" i="3"/>
  <c r="BB606" i="3"/>
  <c r="AZ606" i="3"/>
  <c r="AX606" i="3"/>
  <c r="AV606" i="3"/>
  <c r="AT606" i="3"/>
  <c r="AR606" i="3"/>
  <c r="AP606" i="3"/>
  <c r="AN606" i="3"/>
  <c r="AL606" i="3"/>
  <c r="AJ606" i="3"/>
  <c r="AH606" i="3"/>
  <c r="AF606" i="3"/>
  <c r="AD606" i="3"/>
  <c r="AB606" i="3"/>
  <c r="Z606" i="3"/>
  <c r="X606" i="3"/>
  <c r="V606" i="3"/>
  <c r="T606" i="3"/>
  <c r="R606" i="3"/>
  <c r="P606" i="3"/>
  <c r="BH605" i="3"/>
  <c r="BF605" i="3"/>
  <c r="BD605" i="3"/>
  <c r="BB605" i="3"/>
  <c r="AZ605" i="3"/>
  <c r="AX605" i="3"/>
  <c r="AV605" i="3"/>
  <c r="AT605" i="3"/>
  <c r="AR605" i="3"/>
  <c r="AP605" i="3"/>
  <c r="AN605" i="3"/>
  <c r="AL605" i="3"/>
  <c r="AJ605" i="3"/>
  <c r="AH605" i="3"/>
  <c r="AF605" i="3"/>
  <c r="AD605" i="3"/>
  <c r="AB605" i="3"/>
  <c r="Z605" i="3"/>
  <c r="X605" i="3"/>
  <c r="V605" i="3"/>
  <c r="T605" i="3"/>
  <c r="BJ605" i="3" s="1"/>
  <c r="R605" i="3"/>
  <c r="P605" i="3"/>
  <c r="N602" i="3"/>
  <c r="P602" i="3"/>
  <c r="R602" i="3"/>
  <c r="T602" i="3"/>
  <c r="BM602" i="3" s="1"/>
  <c r="V602" i="3"/>
  <c r="X602" i="3"/>
  <c r="Z602" i="3"/>
  <c r="AB602" i="3"/>
  <c r="AD602" i="3"/>
  <c r="AF602" i="3"/>
  <c r="AH602" i="3"/>
  <c r="AJ602" i="3"/>
  <c r="AL602" i="3"/>
  <c r="AN602" i="3"/>
  <c r="AP602" i="3"/>
  <c r="AR602" i="3"/>
  <c r="AT602" i="3"/>
  <c r="AV602" i="3"/>
  <c r="AX602" i="3"/>
  <c r="AZ602" i="3"/>
  <c r="BB602" i="3"/>
  <c r="BD602" i="3"/>
  <c r="BF602" i="3"/>
  <c r="BH602" i="3"/>
  <c r="N601" i="3"/>
  <c r="P601" i="3"/>
  <c r="R601" i="3"/>
  <c r="BL601" i="3" s="1"/>
  <c r="T601" i="3"/>
  <c r="BM601" i="3" s="1"/>
  <c r="V601" i="3"/>
  <c r="X601" i="3"/>
  <c r="Z601" i="3"/>
  <c r="AB601" i="3"/>
  <c r="AD601" i="3"/>
  <c r="AF601" i="3"/>
  <c r="AH601" i="3"/>
  <c r="AJ601" i="3"/>
  <c r="AL601" i="3"/>
  <c r="AN601" i="3"/>
  <c r="AP601" i="3"/>
  <c r="AR601" i="3"/>
  <c r="AT601" i="3"/>
  <c r="AV601" i="3"/>
  <c r="AX601" i="3"/>
  <c r="AZ601" i="3"/>
  <c r="BB601" i="3"/>
  <c r="BD601" i="3"/>
  <c r="BF601" i="3"/>
  <c r="BH601" i="3"/>
  <c r="N600" i="3"/>
  <c r="BJ600" i="3" s="1"/>
  <c r="P600" i="3"/>
  <c r="R600" i="3"/>
  <c r="T600" i="3"/>
  <c r="V600" i="3"/>
  <c r="X600" i="3"/>
  <c r="Z600" i="3"/>
  <c r="AB600" i="3"/>
  <c r="AD600" i="3"/>
  <c r="AF600" i="3"/>
  <c r="AH600" i="3"/>
  <c r="AJ600" i="3"/>
  <c r="AL600" i="3"/>
  <c r="AN600" i="3"/>
  <c r="AP600" i="3"/>
  <c r="AR600" i="3"/>
  <c r="AT600" i="3"/>
  <c r="AV600" i="3"/>
  <c r="AX600" i="3"/>
  <c r="AZ600" i="3"/>
  <c r="BB600" i="3"/>
  <c r="BD600" i="3"/>
  <c r="BF600" i="3"/>
  <c r="BH600" i="3"/>
  <c r="N599" i="3"/>
  <c r="BJ599" i="3" s="1"/>
  <c r="P599" i="3"/>
  <c r="R599" i="3"/>
  <c r="T599" i="3"/>
  <c r="V599" i="3"/>
  <c r="X599" i="3"/>
  <c r="Z599" i="3"/>
  <c r="AB599" i="3"/>
  <c r="AD599" i="3"/>
  <c r="AF599" i="3"/>
  <c r="AH599" i="3"/>
  <c r="AJ599" i="3"/>
  <c r="AL599" i="3"/>
  <c r="AN599" i="3"/>
  <c r="AP599" i="3"/>
  <c r="AR599" i="3"/>
  <c r="AT599" i="3"/>
  <c r="AV599" i="3"/>
  <c r="AX599" i="3"/>
  <c r="AZ599" i="3"/>
  <c r="BB599" i="3"/>
  <c r="BD599" i="3"/>
  <c r="BF599" i="3"/>
  <c r="BH599" i="3"/>
  <c r="M597" i="3"/>
  <c r="O597" i="3"/>
  <c r="Q597" i="3"/>
  <c r="S597" i="3"/>
  <c r="U597" i="3"/>
  <c r="W597" i="3"/>
  <c r="Y597" i="3"/>
  <c r="AA597" i="3"/>
  <c r="AC597" i="3"/>
  <c r="AE597" i="3"/>
  <c r="AG597" i="3"/>
  <c r="AI597" i="3"/>
  <c r="AK597" i="3"/>
  <c r="AM597" i="3"/>
  <c r="AO597" i="3"/>
  <c r="AQ597" i="3"/>
  <c r="AS597" i="3"/>
  <c r="AU597" i="3"/>
  <c r="AW597" i="3"/>
  <c r="AY597" i="3"/>
  <c r="BA597" i="3"/>
  <c r="BC597" i="3"/>
  <c r="BE597" i="3"/>
  <c r="BG597" i="3"/>
  <c r="BI597" i="3"/>
  <c r="M595" i="3"/>
  <c r="O595" i="3"/>
  <c r="Q595" i="3"/>
  <c r="S595" i="3"/>
  <c r="U595" i="3"/>
  <c r="W595" i="3"/>
  <c r="Y595" i="3"/>
  <c r="AA595" i="3"/>
  <c r="AC595" i="3"/>
  <c r="AE595" i="3"/>
  <c r="AG595" i="3"/>
  <c r="AI595" i="3"/>
  <c r="AK595" i="3"/>
  <c r="AM595" i="3"/>
  <c r="AO595" i="3"/>
  <c r="AQ595" i="3"/>
  <c r="AS595" i="3"/>
  <c r="AU595" i="3"/>
  <c r="AW595" i="3"/>
  <c r="AY595" i="3"/>
  <c r="BA595" i="3"/>
  <c r="BC595" i="3"/>
  <c r="BE595" i="3"/>
  <c r="BG595" i="3"/>
  <c r="BI595" i="3"/>
  <c r="M593" i="3"/>
  <c r="O593" i="3"/>
  <c r="Q593" i="3"/>
  <c r="S593" i="3"/>
  <c r="U593" i="3"/>
  <c r="W593" i="3"/>
  <c r="Y593" i="3"/>
  <c r="AA593" i="3"/>
  <c r="AC593" i="3"/>
  <c r="AE593" i="3"/>
  <c r="AG593" i="3"/>
  <c r="AI593" i="3"/>
  <c r="AK593" i="3"/>
  <c r="AM593" i="3"/>
  <c r="AO593" i="3"/>
  <c r="AQ593" i="3"/>
  <c r="AS593" i="3"/>
  <c r="AU593" i="3"/>
  <c r="AW593" i="3"/>
  <c r="AY593" i="3"/>
  <c r="BA593" i="3"/>
  <c r="BC593" i="3"/>
  <c r="BE593" i="3"/>
  <c r="BG593" i="3"/>
  <c r="BI593" i="3"/>
  <c r="M591" i="3"/>
  <c r="O591" i="3"/>
  <c r="Q591" i="3"/>
  <c r="S591" i="3"/>
  <c r="U591" i="3"/>
  <c r="W591" i="3"/>
  <c r="Y591" i="3"/>
  <c r="AA591" i="3"/>
  <c r="AC591" i="3"/>
  <c r="AE591" i="3"/>
  <c r="AG591" i="3"/>
  <c r="AI591" i="3"/>
  <c r="AK591" i="3"/>
  <c r="AM591" i="3"/>
  <c r="AO591" i="3"/>
  <c r="AQ591" i="3"/>
  <c r="AS591" i="3"/>
  <c r="AU591" i="3"/>
  <c r="AW591" i="3"/>
  <c r="AY591" i="3"/>
  <c r="BA591" i="3"/>
  <c r="BC591" i="3"/>
  <c r="BE591" i="3"/>
  <c r="BG591" i="3"/>
  <c r="BI591" i="3"/>
  <c r="M589" i="3"/>
  <c r="O589" i="3"/>
  <c r="Q589" i="3"/>
  <c r="S589" i="3"/>
  <c r="U589" i="3"/>
  <c r="W589" i="3"/>
  <c r="Y589" i="3"/>
  <c r="AA589" i="3"/>
  <c r="AC589" i="3"/>
  <c r="AE589" i="3"/>
  <c r="AG589" i="3"/>
  <c r="AI589" i="3"/>
  <c r="AK589" i="3"/>
  <c r="AM589" i="3"/>
  <c r="AO589" i="3"/>
  <c r="AQ589" i="3"/>
  <c r="AS589" i="3"/>
  <c r="AU589" i="3"/>
  <c r="AW589" i="3"/>
  <c r="AY589" i="3"/>
  <c r="BA589" i="3"/>
  <c r="BC589" i="3"/>
  <c r="BE589" i="3"/>
  <c r="BG589" i="3"/>
  <c r="BI589" i="3"/>
  <c r="M587" i="3"/>
  <c r="O587" i="3"/>
  <c r="Q587" i="3"/>
  <c r="S587" i="3"/>
  <c r="U587" i="3"/>
  <c r="W587" i="3"/>
  <c r="Y587" i="3"/>
  <c r="AA587" i="3"/>
  <c r="AC587" i="3"/>
  <c r="AE587" i="3"/>
  <c r="AG587" i="3"/>
  <c r="AI587" i="3"/>
  <c r="AK587" i="3"/>
  <c r="AM587" i="3"/>
  <c r="AO587" i="3"/>
  <c r="AQ587" i="3"/>
  <c r="AS587" i="3"/>
  <c r="AU587" i="3"/>
  <c r="AW587" i="3"/>
  <c r="AY587" i="3"/>
  <c r="BA587" i="3"/>
  <c r="BC587" i="3"/>
  <c r="BE587" i="3"/>
  <c r="BG587" i="3"/>
  <c r="BI587" i="3"/>
  <c r="M585" i="3"/>
  <c r="O585" i="3"/>
  <c r="Q585" i="3"/>
  <c r="S585" i="3"/>
  <c r="U585" i="3"/>
  <c r="W585" i="3"/>
  <c r="Y585" i="3"/>
  <c r="AA585" i="3"/>
  <c r="AC585" i="3"/>
  <c r="AE585" i="3"/>
  <c r="AG585" i="3"/>
  <c r="AI585" i="3"/>
  <c r="AK585" i="3"/>
  <c r="AM585" i="3"/>
  <c r="AO585" i="3"/>
  <c r="AQ585" i="3"/>
  <c r="AS585" i="3"/>
  <c r="AU585" i="3"/>
  <c r="AW585" i="3"/>
  <c r="AY585" i="3"/>
  <c r="BA585" i="3"/>
  <c r="BC585" i="3"/>
  <c r="BE585" i="3"/>
  <c r="BG585" i="3"/>
  <c r="BI585" i="3"/>
  <c r="M583" i="3"/>
  <c r="O583" i="3"/>
  <c r="Q583" i="3"/>
  <c r="S583" i="3"/>
  <c r="U583" i="3"/>
  <c r="W583" i="3"/>
  <c r="Y583" i="3"/>
  <c r="AA583" i="3"/>
  <c r="AC583" i="3"/>
  <c r="AE583" i="3"/>
  <c r="AG583" i="3"/>
  <c r="AI583" i="3"/>
  <c r="AK583" i="3"/>
  <c r="AM583" i="3"/>
  <c r="AO583" i="3"/>
  <c r="AQ583" i="3"/>
  <c r="AS583" i="3"/>
  <c r="AU583" i="3"/>
  <c r="AW583" i="3"/>
  <c r="AY583" i="3"/>
  <c r="BA583" i="3"/>
  <c r="BC583" i="3"/>
  <c r="BE583" i="3"/>
  <c r="BG583" i="3"/>
  <c r="BI583" i="3"/>
  <c r="M581" i="3"/>
  <c r="O581" i="3"/>
  <c r="Q581" i="3"/>
  <c r="S581" i="3"/>
  <c r="U581" i="3"/>
  <c r="W581" i="3"/>
  <c r="Y581" i="3"/>
  <c r="AA581" i="3"/>
  <c r="AC581" i="3"/>
  <c r="AE581" i="3"/>
  <c r="AG581" i="3"/>
  <c r="AI581" i="3"/>
  <c r="AK581" i="3"/>
  <c r="AM581" i="3"/>
  <c r="AO581" i="3"/>
  <c r="AQ581" i="3"/>
  <c r="AS581" i="3"/>
  <c r="AU581" i="3"/>
  <c r="AW581" i="3"/>
  <c r="AY581" i="3"/>
  <c r="BA581" i="3"/>
  <c r="BC581" i="3"/>
  <c r="BE581" i="3"/>
  <c r="BG581" i="3"/>
  <c r="BI581" i="3"/>
  <c r="M579" i="3"/>
  <c r="O579" i="3"/>
  <c r="BL579" i="3" s="1"/>
  <c r="Q579" i="3"/>
  <c r="S579" i="3"/>
  <c r="BM579" i="3" s="1"/>
  <c r="U579" i="3"/>
  <c r="W579" i="3"/>
  <c r="Y579" i="3"/>
  <c r="AA579" i="3"/>
  <c r="AC579" i="3"/>
  <c r="AE579" i="3"/>
  <c r="AG579" i="3"/>
  <c r="AI579" i="3"/>
  <c r="AK579" i="3"/>
  <c r="AM579" i="3"/>
  <c r="AO579" i="3"/>
  <c r="AQ579" i="3"/>
  <c r="AS579" i="3"/>
  <c r="AU579" i="3"/>
  <c r="AW579" i="3"/>
  <c r="AY579" i="3"/>
  <c r="BA579" i="3"/>
  <c r="BC579" i="3"/>
  <c r="BE579" i="3"/>
  <c r="BG579" i="3"/>
  <c r="BI579" i="3"/>
  <c r="M577" i="3"/>
  <c r="O577" i="3"/>
  <c r="Q577" i="3"/>
  <c r="BJ577" i="3" s="1"/>
  <c r="S577" i="3"/>
  <c r="U577" i="3"/>
  <c r="W577" i="3"/>
  <c r="Y577" i="3"/>
  <c r="AA577" i="3"/>
  <c r="AC577" i="3"/>
  <c r="AE577" i="3"/>
  <c r="AG577" i="3"/>
  <c r="AI577" i="3"/>
  <c r="AK577" i="3"/>
  <c r="AM577" i="3"/>
  <c r="AO577" i="3"/>
  <c r="AQ577" i="3"/>
  <c r="AS577" i="3"/>
  <c r="AU577" i="3"/>
  <c r="AW577" i="3"/>
  <c r="AY577" i="3"/>
  <c r="BA577" i="3"/>
  <c r="BC577" i="3"/>
  <c r="BE577" i="3"/>
  <c r="BG577" i="3"/>
  <c r="BI577" i="3"/>
  <c r="M575" i="3"/>
  <c r="O575" i="3"/>
  <c r="Q575" i="3"/>
  <c r="BJ575" i="3" s="1"/>
  <c r="S575" i="3"/>
  <c r="U575" i="3"/>
  <c r="W575" i="3"/>
  <c r="Y575" i="3"/>
  <c r="AA575" i="3"/>
  <c r="AC575" i="3"/>
  <c r="AE575" i="3"/>
  <c r="AG575" i="3"/>
  <c r="AI575" i="3"/>
  <c r="AK575" i="3"/>
  <c r="AM575" i="3"/>
  <c r="AO575" i="3"/>
  <c r="AQ575" i="3"/>
  <c r="AS575" i="3"/>
  <c r="AU575" i="3"/>
  <c r="AW575" i="3"/>
  <c r="AY575" i="3"/>
  <c r="BA575" i="3"/>
  <c r="BC575" i="3"/>
  <c r="BE575" i="3"/>
  <c r="BG575" i="3"/>
  <c r="BI575" i="3"/>
  <c r="M573" i="3"/>
  <c r="O573" i="3"/>
  <c r="Q573" i="3"/>
  <c r="BJ573" i="3" s="1"/>
  <c r="S573" i="3"/>
  <c r="U573" i="3"/>
  <c r="W573" i="3"/>
  <c r="Y573" i="3"/>
  <c r="AA573" i="3"/>
  <c r="AC573" i="3"/>
  <c r="AE573" i="3"/>
  <c r="AG573" i="3"/>
  <c r="AI573" i="3"/>
  <c r="AK573" i="3"/>
  <c r="AM573" i="3"/>
  <c r="AO573" i="3"/>
  <c r="AQ573" i="3"/>
  <c r="AS573" i="3"/>
  <c r="AU573" i="3"/>
  <c r="AW573" i="3"/>
  <c r="AY573" i="3"/>
  <c r="BA573" i="3"/>
  <c r="BC573" i="3"/>
  <c r="BE573" i="3"/>
  <c r="BG573" i="3"/>
  <c r="BI573" i="3"/>
  <c r="M571" i="3"/>
  <c r="O571" i="3"/>
  <c r="BL571" i="3" s="1"/>
  <c r="Q571" i="3"/>
  <c r="S571" i="3"/>
  <c r="BM571" i="3" s="1"/>
  <c r="U571" i="3"/>
  <c r="W571" i="3"/>
  <c r="Y571" i="3"/>
  <c r="AA571" i="3"/>
  <c r="AC571" i="3"/>
  <c r="AE571" i="3"/>
  <c r="AG571" i="3"/>
  <c r="AI571" i="3"/>
  <c r="AK571" i="3"/>
  <c r="AM571" i="3"/>
  <c r="AO571" i="3"/>
  <c r="AQ571" i="3"/>
  <c r="AS571" i="3"/>
  <c r="AU571" i="3"/>
  <c r="AW571" i="3"/>
  <c r="AY571" i="3"/>
  <c r="BA571" i="3"/>
  <c r="BC571" i="3"/>
  <c r="BE571" i="3"/>
  <c r="BG571" i="3"/>
  <c r="BI571" i="3"/>
  <c r="M569" i="3"/>
  <c r="O569" i="3"/>
  <c r="BL569" i="3" s="1"/>
  <c r="Q569" i="3"/>
  <c r="S569" i="3"/>
  <c r="BM569" i="3" s="1"/>
  <c r="U569" i="3"/>
  <c r="W569" i="3"/>
  <c r="Y569" i="3"/>
  <c r="AA569" i="3"/>
  <c r="AC569" i="3"/>
  <c r="AE569" i="3"/>
  <c r="AG569" i="3"/>
  <c r="AI569" i="3"/>
  <c r="AK569" i="3"/>
  <c r="AM569" i="3"/>
  <c r="AO569" i="3"/>
  <c r="AQ569" i="3"/>
  <c r="AS569" i="3"/>
  <c r="AU569" i="3"/>
  <c r="AW569" i="3"/>
  <c r="AY569" i="3"/>
  <c r="BA569" i="3"/>
  <c r="BC569" i="3"/>
  <c r="BE569" i="3"/>
  <c r="BG569" i="3"/>
  <c r="BI569" i="3"/>
  <c r="M567" i="3"/>
  <c r="O567" i="3"/>
  <c r="Q567" i="3"/>
  <c r="BJ567" i="3" s="1"/>
  <c r="S567" i="3"/>
  <c r="U567" i="3"/>
  <c r="W567" i="3"/>
  <c r="Y567" i="3"/>
  <c r="AA567" i="3"/>
  <c r="AC567" i="3"/>
  <c r="AE567" i="3"/>
  <c r="AG567" i="3"/>
  <c r="AI567" i="3"/>
  <c r="AK567" i="3"/>
  <c r="AM567" i="3"/>
  <c r="AO567" i="3"/>
  <c r="AQ567" i="3"/>
  <c r="AS567" i="3"/>
  <c r="AU567" i="3"/>
  <c r="AW567" i="3"/>
  <c r="AY567" i="3"/>
  <c r="BA567" i="3"/>
  <c r="BC567" i="3"/>
  <c r="BE567" i="3"/>
  <c r="BG567" i="3"/>
  <c r="BI567" i="3"/>
  <c r="M565" i="3"/>
  <c r="O565" i="3"/>
  <c r="Q565" i="3"/>
  <c r="BJ565" i="3" s="1"/>
  <c r="S565" i="3"/>
  <c r="U565" i="3"/>
  <c r="W565" i="3"/>
  <c r="Y565" i="3"/>
  <c r="AA565" i="3"/>
  <c r="AC565" i="3"/>
  <c r="AE565" i="3"/>
  <c r="AG565" i="3"/>
  <c r="AI565" i="3"/>
  <c r="AK565" i="3"/>
  <c r="AM565" i="3"/>
  <c r="AO565" i="3"/>
  <c r="AQ565" i="3"/>
  <c r="AS565" i="3"/>
  <c r="AU565" i="3"/>
  <c r="AW565" i="3"/>
  <c r="AY565" i="3"/>
  <c r="BA565" i="3"/>
  <c r="BC565" i="3"/>
  <c r="BE565" i="3"/>
  <c r="BG565" i="3"/>
  <c r="BI565" i="3"/>
  <c r="M563" i="3"/>
  <c r="O563" i="3"/>
  <c r="Q563" i="3"/>
  <c r="BJ563" i="3" s="1"/>
  <c r="S563" i="3"/>
  <c r="U563" i="3"/>
  <c r="W563" i="3"/>
  <c r="Y563" i="3"/>
  <c r="AA563" i="3"/>
  <c r="AC563" i="3"/>
  <c r="AE563" i="3"/>
  <c r="AG563" i="3"/>
  <c r="AI563" i="3"/>
  <c r="AK563" i="3"/>
  <c r="AM563" i="3"/>
  <c r="AO563" i="3"/>
  <c r="AQ563" i="3"/>
  <c r="AS563" i="3"/>
  <c r="AU563" i="3"/>
  <c r="AW563" i="3"/>
  <c r="AY563" i="3"/>
  <c r="BA563" i="3"/>
  <c r="BC563" i="3"/>
  <c r="BE563" i="3"/>
  <c r="BG563" i="3"/>
  <c r="BI563" i="3"/>
  <c r="M561" i="3"/>
  <c r="O561" i="3"/>
  <c r="Q561" i="3"/>
  <c r="BJ561" i="3" s="1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M559" i="3"/>
  <c r="O559" i="3"/>
  <c r="Q559" i="3"/>
  <c r="BJ559" i="3" s="1"/>
  <c r="S559" i="3"/>
  <c r="U559" i="3"/>
  <c r="W559" i="3"/>
  <c r="Y559" i="3"/>
  <c r="AA559" i="3"/>
  <c r="AC559" i="3"/>
  <c r="AE559" i="3"/>
  <c r="AG559" i="3"/>
  <c r="AI559" i="3"/>
  <c r="AK559" i="3"/>
  <c r="AM559" i="3"/>
  <c r="AO559" i="3"/>
  <c r="AQ559" i="3"/>
  <c r="AS559" i="3"/>
  <c r="AU559" i="3"/>
  <c r="AW559" i="3"/>
  <c r="AY559" i="3"/>
  <c r="BA559" i="3"/>
  <c r="BC559" i="3"/>
  <c r="BE559" i="3"/>
  <c r="BG559" i="3"/>
  <c r="BI559" i="3"/>
  <c r="M557" i="3"/>
  <c r="O557" i="3"/>
  <c r="Q557" i="3"/>
  <c r="BJ557" i="3" s="1"/>
  <c r="S557" i="3"/>
  <c r="U557" i="3"/>
  <c r="W557" i="3"/>
  <c r="Y557" i="3"/>
  <c r="AA557" i="3"/>
  <c r="AC557" i="3"/>
  <c r="AE557" i="3"/>
  <c r="AG557" i="3"/>
  <c r="AI557" i="3"/>
  <c r="AK557" i="3"/>
  <c r="AM557" i="3"/>
  <c r="AO557" i="3"/>
  <c r="AQ557" i="3"/>
  <c r="AS557" i="3"/>
  <c r="AU557" i="3"/>
  <c r="AW557" i="3"/>
  <c r="AY557" i="3"/>
  <c r="BA557" i="3"/>
  <c r="BC557" i="3"/>
  <c r="BE557" i="3"/>
  <c r="BG557" i="3"/>
  <c r="BI557" i="3"/>
  <c r="BI603" i="3"/>
  <c r="BG603" i="3"/>
  <c r="BE603" i="3"/>
  <c r="BC603" i="3"/>
  <c r="BA603" i="3"/>
  <c r="AY603" i="3"/>
  <c r="AW603" i="3"/>
  <c r="AU603" i="3"/>
  <c r="AS603" i="3"/>
  <c r="AQ603" i="3"/>
  <c r="AO603" i="3"/>
  <c r="AM603" i="3"/>
  <c r="AK603" i="3"/>
  <c r="AI603" i="3"/>
  <c r="AG603" i="3"/>
  <c r="AE603" i="3"/>
  <c r="AC603" i="3"/>
  <c r="AA603" i="3"/>
  <c r="Y603" i="3"/>
  <c r="W603" i="3"/>
  <c r="U603" i="3"/>
  <c r="S603" i="3"/>
  <c r="Q603" i="3"/>
  <c r="BJ603" i="3" s="1"/>
  <c r="O603" i="3"/>
  <c r="BN603" i="3" s="1"/>
  <c r="BI602" i="3"/>
  <c r="BE602" i="3"/>
  <c r="BA602" i="3"/>
  <c r="AW602" i="3"/>
  <c r="AS602" i="3"/>
  <c r="AO602" i="3"/>
  <c r="AK602" i="3"/>
  <c r="AG602" i="3"/>
  <c r="AC602" i="3"/>
  <c r="Y602" i="3"/>
  <c r="U602" i="3"/>
  <c r="BL602" i="3" s="1"/>
  <c r="Q602" i="3"/>
  <c r="M602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I600" i="3"/>
  <c r="BE600" i="3"/>
  <c r="BA600" i="3"/>
  <c r="AW600" i="3"/>
  <c r="AS600" i="3"/>
  <c r="AO600" i="3"/>
  <c r="AK600" i="3"/>
  <c r="AG600" i="3"/>
  <c r="AC600" i="3"/>
  <c r="Y600" i="3"/>
  <c r="U600" i="3"/>
  <c r="Q600" i="3"/>
  <c r="M600" i="3"/>
  <c r="M598" i="3"/>
  <c r="O598" i="3"/>
  <c r="BL598" i="3" s="1"/>
  <c r="Q598" i="3"/>
  <c r="S598" i="3"/>
  <c r="BM598" i="3" s="1"/>
  <c r="U598" i="3"/>
  <c r="W598" i="3"/>
  <c r="Y598" i="3"/>
  <c r="AA598" i="3"/>
  <c r="AC598" i="3"/>
  <c r="AE598" i="3"/>
  <c r="AG598" i="3"/>
  <c r="AI598" i="3"/>
  <c r="AK598" i="3"/>
  <c r="AM598" i="3"/>
  <c r="AO598" i="3"/>
  <c r="AQ598" i="3"/>
  <c r="AS598" i="3"/>
  <c r="AU598" i="3"/>
  <c r="AW598" i="3"/>
  <c r="AY598" i="3"/>
  <c r="BA598" i="3"/>
  <c r="BC598" i="3"/>
  <c r="BE598" i="3"/>
  <c r="BG598" i="3"/>
  <c r="BI598" i="3"/>
  <c r="M596" i="3"/>
  <c r="O596" i="3"/>
  <c r="Q596" i="3"/>
  <c r="S596" i="3"/>
  <c r="U596" i="3"/>
  <c r="W596" i="3"/>
  <c r="Y596" i="3"/>
  <c r="AA596" i="3"/>
  <c r="AC596" i="3"/>
  <c r="AE596" i="3"/>
  <c r="AG596" i="3"/>
  <c r="AI596" i="3"/>
  <c r="AK596" i="3"/>
  <c r="AM596" i="3"/>
  <c r="AO596" i="3"/>
  <c r="AQ596" i="3"/>
  <c r="AS596" i="3"/>
  <c r="AU596" i="3"/>
  <c r="AW596" i="3"/>
  <c r="AY596" i="3"/>
  <c r="BA596" i="3"/>
  <c r="BC596" i="3"/>
  <c r="BE596" i="3"/>
  <c r="BG596" i="3"/>
  <c r="BI596" i="3"/>
  <c r="M594" i="3"/>
  <c r="O594" i="3"/>
  <c r="Q594" i="3"/>
  <c r="S594" i="3"/>
  <c r="U594" i="3"/>
  <c r="W594" i="3"/>
  <c r="Y594" i="3"/>
  <c r="AA594" i="3"/>
  <c r="AC594" i="3"/>
  <c r="AE594" i="3"/>
  <c r="AG594" i="3"/>
  <c r="AI594" i="3"/>
  <c r="AK594" i="3"/>
  <c r="AM594" i="3"/>
  <c r="AO594" i="3"/>
  <c r="AQ594" i="3"/>
  <c r="AS594" i="3"/>
  <c r="AU594" i="3"/>
  <c r="AW594" i="3"/>
  <c r="AY594" i="3"/>
  <c r="BA594" i="3"/>
  <c r="BC594" i="3"/>
  <c r="BE594" i="3"/>
  <c r="BG594" i="3"/>
  <c r="BI594" i="3"/>
  <c r="M592" i="3"/>
  <c r="O592" i="3"/>
  <c r="BL592" i="3" s="1"/>
  <c r="Q592" i="3"/>
  <c r="S592" i="3"/>
  <c r="BM592" i="3" s="1"/>
  <c r="U592" i="3"/>
  <c r="W592" i="3"/>
  <c r="Y592" i="3"/>
  <c r="AA592" i="3"/>
  <c r="AC592" i="3"/>
  <c r="AE592" i="3"/>
  <c r="AG592" i="3"/>
  <c r="AI592" i="3"/>
  <c r="AK592" i="3"/>
  <c r="AM592" i="3"/>
  <c r="AO592" i="3"/>
  <c r="AQ592" i="3"/>
  <c r="AS592" i="3"/>
  <c r="AU592" i="3"/>
  <c r="AW592" i="3"/>
  <c r="AY592" i="3"/>
  <c r="BA592" i="3"/>
  <c r="BC592" i="3"/>
  <c r="BE592" i="3"/>
  <c r="BG592" i="3"/>
  <c r="BI592" i="3"/>
  <c r="M590" i="3"/>
  <c r="O590" i="3"/>
  <c r="Q590" i="3"/>
  <c r="BJ590" i="3" s="1"/>
  <c r="S590" i="3"/>
  <c r="U590" i="3"/>
  <c r="W590" i="3"/>
  <c r="Y590" i="3"/>
  <c r="AA590" i="3"/>
  <c r="AC590" i="3"/>
  <c r="AE590" i="3"/>
  <c r="AG590" i="3"/>
  <c r="AI590" i="3"/>
  <c r="AK590" i="3"/>
  <c r="AM590" i="3"/>
  <c r="AO590" i="3"/>
  <c r="AQ590" i="3"/>
  <c r="AS590" i="3"/>
  <c r="AU590" i="3"/>
  <c r="AW590" i="3"/>
  <c r="AY590" i="3"/>
  <c r="BA590" i="3"/>
  <c r="BC590" i="3"/>
  <c r="BE590" i="3"/>
  <c r="BG590" i="3"/>
  <c r="BI590" i="3"/>
  <c r="M588" i="3"/>
  <c r="O588" i="3"/>
  <c r="Q588" i="3"/>
  <c r="BJ588" i="3" s="1"/>
  <c r="S588" i="3"/>
  <c r="U588" i="3"/>
  <c r="W588" i="3"/>
  <c r="Y588" i="3"/>
  <c r="AA588" i="3"/>
  <c r="AC588" i="3"/>
  <c r="AE588" i="3"/>
  <c r="AG588" i="3"/>
  <c r="AI588" i="3"/>
  <c r="AK588" i="3"/>
  <c r="AM588" i="3"/>
  <c r="AO588" i="3"/>
  <c r="AQ588" i="3"/>
  <c r="AS588" i="3"/>
  <c r="AU588" i="3"/>
  <c r="AW588" i="3"/>
  <c r="AY588" i="3"/>
  <c r="BA588" i="3"/>
  <c r="BC588" i="3"/>
  <c r="BE588" i="3"/>
  <c r="BG588" i="3"/>
  <c r="BI588" i="3"/>
  <c r="M586" i="3"/>
  <c r="O586" i="3"/>
  <c r="Q586" i="3"/>
  <c r="BJ586" i="3" s="1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M584" i="3"/>
  <c r="O584" i="3"/>
  <c r="Q584" i="3"/>
  <c r="BJ584" i="3" s="1"/>
  <c r="S584" i="3"/>
  <c r="U584" i="3"/>
  <c r="W584" i="3"/>
  <c r="Y584" i="3"/>
  <c r="AA584" i="3"/>
  <c r="AC584" i="3"/>
  <c r="AE584" i="3"/>
  <c r="AG584" i="3"/>
  <c r="AI584" i="3"/>
  <c r="AK584" i="3"/>
  <c r="AM584" i="3"/>
  <c r="AO584" i="3"/>
  <c r="AQ584" i="3"/>
  <c r="AS584" i="3"/>
  <c r="AU584" i="3"/>
  <c r="AW584" i="3"/>
  <c r="AY584" i="3"/>
  <c r="BA584" i="3"/>
  <c r="BC584" i="3"/>
  <c r="BE584" i="3"/>
  <c r="BG584" i="3"/>
  <c r="BI584" i="3"/>
  <c r="M582" i="3"/>
  <c r="O582" i="3"/>
  <c r="Q582" i="3"/>
  <c r="BJ582" i="3" s="1"/>
  <c r="S582" i="3"/>
  <c r="U582" i="3"/>
  <c r="W582" i="3"/>
  <c r="Y582" i="3"/>
  <c r="AA582" i="3"/>
  <c r="AC582" i="3"/>
  <c r="AE582" i="3"/>
  <c r="AG582" i="3"/>
  <c r="AI582" i="3"/>
  <c r="AK582" i="3"/>
  <c r="AM582" i="3"/>
  <c r="AO582" i="3"/>
  <c r="AQ582" i="3"/>
  <c r="AS582" i="3"/>
  <c r="AU582" i="3"/>
  <c r="AW582" i="3"/>
  <c r="AY582" i="3"/>
  <c r="BA582" i="3"/>
  <c r="BC582" i="3"/>
  <c r="BE582" i="3"/>
  <c r="BG582" i="3"/>
  <c r="BI582" i="3"/>
  <c r="M580" i="3"/>
  <c r="O580" i="3"/>
  <c r="Q580" i="3"/>
  <c r="BJ580" i="3" s="1"/>
  <c r="S580" i="3"/>
  <c r="U580" i="3"/>
  <c r="W580" i="3"/>
  <c r="Y580" i="3"/>
  <c r="AA580" i="3"/>
  <c r="AC580" i="3"/>
  <c r="AE580" i="3"/>
  <c r="AG580" i="3"/>
  <c r="AI580" i="3"/>
  <c r="AK580" i="3"/>
  <c r="AM580" i="3"/>
  <c r="AO580" i="3"/>
  <c r="AQ580" i="3"/>
  <c r="AS580" i="3"/>
  <c r="AU580" i="3"/>
  <c r="AW580" i="3"/>
  <c r="AY580" i="3"/>
  <c r="BA580" i="3"/>
  <c r="BC580" i="3"/>
  <c r="BE580" i="3"/>
  <c r="BG580" i="3"/>
  <c r="BI580" i="3"/>
  <c r="M578" i="3"/>
  <c r="O578" i="3"/>
  <c r="Q578" i="3"/>
  <c r="BJ578" i="3" s="1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M576" i="3"/>
  <c r="O576" i="3"/>
  <c r="Q576" i="3"/>
  <c r="BJ576" i="3" s="1"/>
  <c r="S576" i="3"/>
  <c r="U576" i="3"/>
  <c r="W576" i="3"/>
  <c r="Y576" i="3"/>
  <c r="AA576" i="3"/>
  <c r="AC576" i="3"/>
  <c r="AE576" i="3"/>
  <c r="AG576" i="3"/>
  <c r="AI576" i="3"/>
  <c r="AK576" i="3"/>
  <c r="AM576" i="3"/>
  <c r="AO576" i="3"/>
  <c r="AQ576" i="3"/>
  <c r="AS576" i="3"/>
  <c r="AU576" i="3"/>
  <c r="AW576" i="3"/>
  <c r="AY576" i="3"/>
  <c r="BA576" i="3"/>
  <c r="BC576" i="3"/>
  <c r="BE576" i="3"/>
  <c r="BG576" i="3"/>
  <c r="BI576" i="3"/>
  <c r="M574" i="3"/>
  <c r="O574" i="3"/>
  <c r="Q574" i="3"/>
  <c r="BJ574" i="3" s="1"/>
  <c r="S574" i="3"/>
  <c r="U574" i="3"/>
  <c r="W574" i="3"/>
  <c r="Y574" i="3"/>
  <c r="AA574" i="3"/>
  <c r="AC574" i="3"/>
  <c r="AE574" i="3"/>
  <c r="AG574" i="3"/>
  <c r="AI574" i="3"/>
  <c r="AK574" i="3"/>
  <c r="AM574" i="3"/>
  <c r="AO574" i="3"/>
  <c r="AQ574" i="3"/>
  <c r="AS574" i="3"/>
  <c r="AU574" i="3"/>
  <c r="AW574" i="3"/>
  <c r="AY574" i="3"/>
  <c r="BA574" i="3"/>
  <c r="BC574" i="3"/>
  <c r="BE574" i="3"/>
  <c r="BG574" i="3"/>
  <c r="BI574" i="3"/>
  <c r="M572" i="3"/>
  <c r="O572" i="3"/>
  <c r="Q572" i="3"/>
  <c r="BJ572" i="3" s="1"/>
  <c r="S572" i="3"/>
  <c r="U572" i="3"/>
  <c r="W572" i="3"/>
  <c r="Y572" i="3"/>
  <c r="AA572" i="3"/>
  <c r="AC572" i="3"/>
  <c r="AE572" i="3"/>
  <c r="AG572" i="3"/>
  <c r="AI572" i="3"/>
  <c r="AK572" i="3"/>
  <c r="AM572" i="3"/>
  <c r="AO572" i="3"/>
  <c r="AQ572" i="3"/>
  <c r="AS572" i="3"/>
  <c r="AU572" i="3"/>
  <c r="AW572" i="3"/>
  <c r="AY572" i="3"/>
  <c r="BA572" i="3"/>
  <c r="BC572" i="3"/>
  <c r="BE572" i="3"/>
  <c r="BG572" i="3"/>
  <c r="BI572" i="3"/>
  <c r="M570" i="3"/>
  <c r="O570" i="3"/>
  <c r="BL570" i="3" s="1"/>
  <c r="Q570" i="3"/>
  <c r="S570" i="3"/>
  <c r="BM570" i="3" s="1"/>
  <c r="U570" i="3"/>
  <c r="W570" i="3"/>
  <c r="Y570" i="3"/>
  <c r="AA570" i="3"/>
  <c r="AC570" i="3"/>
  <c r="AE570" i="3"/>
  <c r="AG570" i="3"/>
  <c r="AI570" i="3"/>
  <c r="AK570" i="3"/>
  <c r="AM570" i="3"/>
  <c r="AO570" i="3"/>
  <c r="AQ570" i="3"/>
  <c r="AS570" i="3"/>
  <c r="AU570" i="3"/>
  <c r="AW570" i="3"/>
  <c r="AY570" i="3"/>
  <c r="BA570" i="3"/>
  <c r="BC570" i="3"/>
  <c r="BE570" i="3"/>
  <c r="BG570" i="3"/>
  <c r="BI570" i="3"/>
  <c r="M568" i="3"/>
  <c r="O568" i="3"/>
  <c r="Q568" i="3"/>
  <c r="S568" i="3"/>
  <c r="U568" i="3"/>
  <c r="W568" i="3"/>
  <c r="Y568" i="3"/>
  <c r="AA568" i="3"/>
  <c r="AC568" i="3"/>
  <c r="AE568" i="3"/>
  <c r="AG568" i="3"/>
  <c r="AI568" i="3"/>
  <c r="AK568" i="3"/>
  <c r="AM568" i="3"/>
  <c r="AO568" i="3"/>
  <c r="AQ568" i="3"/>
  <c r="AS568" i="3"/>
  <c r="AU568" i="3"/>
  <c r="AW568" i="3"/>
  <c r="AY568" i="3"/>
  <c r="BA568" i="3"/>
  <c r="BC568" i="3"/>
  <c r="BE568" i="3"/>
  <c r="BG568" i="3"/>
  <c r="BI568" i="3"/>
  <c r="M566" i="3"/>
  <c r="O566" i="3"/>
  <c r="Q566" i="3"/>
  <c r="S566" i="3"/>
  <c r="U566" i="3"/>
  <c r="W566" i="3"/>
  <c r="Y566" i="3"/>
  <c r="AA566" i="3"/>
  <c r="AC566" i="3"/>
  <c r="AE566" i="3"/>
  <c r="AG566" i="3"/>
  <c r="AI566" i="3"/>
  <c r="AK566" i="3"/>
  <c r="AM566" i="3"/>
  <c r="AO566" i="3"/>
  <c r="AQ566" i="3"/>
  <c r="AS566" i="3"/>
  <c r="AU566" i="3"/>
  <c r="AW566" i="3"/>
  <c r="AY566" i="3"/>
  <c r="BA566" i="3"/>
  <c r="BC566" i="3"/>
  <c r="BE566" i="3"/>
  <c r="BG566" i="3"/>
  <c r="BI566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M562" i="3"/>
  <c r="O562" i="3"/>
  <c r="Q562" i="3"/>
  <c r="S562" i="3"/>
  <c r="U562" i="3"/>
  <c r="W562" i="3"/>
  <c r="Y562" i="3"/>
  <c r="AA562" i="3"/>
  <c r="AC562" i="3"/>
  <c r="AE562" i="3"/>
  <c r="AG562" i="3"/>
  <c r="AI562" i="3"/>
  <c r="AK562" i="3"/>
  <c r="AM562" i="3"/>
  <c r="AO562" i="3"/>
  <c r="AQ562" i="3"/>
  <c r="AS562" i="3"/>
  <c r="AU562" i="3"/>
  <c r="AW562" i="3"/>
  <c r="AY562" i="3"/>
  <c r="BA562" i="3"/>
  <c r="BC562" i="3"/>
  <c r="BE562" i="3"/>
  <c r="BG562" i="3"/>
  <c r="BI562" i="3"/>
  <c r="M560" i="3"/>
  <c r="O560" i="3"/>
  <c r="BL560" i="3" s="1"/>
  <c r="Q560" i="3"/>
  <c r="S560" i="3"/>
  <c r="BM560" i="3" s="1"/>
  <c r="U560" i="3"/>
  <c r="W560" i="3"/>
  <c r="Y560" i="3"/>
  <c r="AA560" i="3"/>
  <c r="AC560" i="3"/>
  <c r="AE560" i="3"/>
  <c r="AG560" i="3"/>
  <c r="AI560" i="3"/>
  <c r="AK560" i="3"/>
  <c r="AM560" i="3"/>
  <c r="AO560" i="3"/>
  <c r="AQ560" i="3"/>
  <c r="AS560" i="3"/>
  <c r="AU560" i="3"/>
  <c r="AW560" i="3"/>
  <c r="AY560" i="3"/>
  <c r="BA560" i="3"/>
  <c r="BC560" i="3"/>
  <c r="BE560" i="3"/>
  <c r="BG560" i="3"/>
  <c r="BI560" i="3"/>
  <c r="M558" i="3"/>
  <c r="O558" i="3"/>
  <c r="Q558" i="3"/>
  <c r="BJ558" i="3" s="1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N556" i="3"/>
  <c r="P556" i="3"/>
  <c r="R556" i="3"/>
  <c r="BL556" i="3" s="1"/>
  <c r="T556" i="3"/>
  <c r="V556" i="3"/>
  <c r="X556" i="3"/>
  <c r="Z556" i="3"/>
  <c r="AB556" i="3"/>
  <c r="AD556" i="3"/>
  <c r="AF556" i="3"/>
  <c r="AH556" i="3"/>
  <c r="N555" i="3"/>
  <c r="P555" i="3"/>
  <c r="R555" i="3"/>
  <c r="T555" i="3"/>
  <c r="BM555" i="3" s="1"/>
  <c r="V555" i="3"/>
  <c r="X555" i="3"/>
  <c r="Z555" i="3"/>
  <c r="AB555" i="3"/>
  <c r="AD555" i="3"/>
  <c r="AF555" i="3"/>
  <c r="AH555" i="3"/>
  <c r="AJ555" i="3"/>
  <c r="AL555" i="3"/>
  <c r="AN555" i="3"/>
  <c r="AP555" i="3"/>
  <c r="AR555" i="3"/>
  <c r="AT555" i="3"/>
  <c r="AV555" i="3"/>
  <c r="AX555" i="3"/>
  <c r="AZ555" i="3"/>
  <c r="BB555" i="3"/>
  <c r="BD555" i="3"/>
  <c r="BF555" i="3"/>
  <c r="BH555" i="3"/>
  <c r="N554" i="3"/>
  <c r="P554" i="3"/>
  <c r="R554" i="3"/>
  <c r="BL554" i="3" s="1"/>
  <c r="T554" i="3"/>
  <c r="BM554" i="3" s="1"/>
  <c r="V554" i="3"/>
  <c r="X554" i="3"/>
  <c r="Z554" i="3"/>
  <c r="AB554" i="3"/>
  <c r="AD554" i="3"/>
  <c r="AF554" i="3"/>
  <c r="AH554" i="3"/>
  <c r="AJ554" i="3"/>
  <c r="AL554" i="3"/>
  <c r="AN554" i="3"/>
  <c r="AP554" i="3"/>
  <c r="AR554" i="3"/>
  <c r="AT554" i="3"/>
  <c r="AV554" i="3"/>
  <c r="AX554" i="3"/>
  <c r="AZ554" i="3"/>
  <c r="BB554" i="3"/>
  <c r="BD554" i="3"/>
  <c r="BF554" i="3"/>
  <c r="BH554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M548" i="3"/>
  <c r="O548" i="3"/>
  <c r="Q548" i="3"/>
  <c r="S548" i="3"/>
  <c r="U548" i="3"/>
  <c r="W548" i="3"/>
  <c r="Y548" i="3"/>
  <c r="AA548" i="3"/>
  <c r="AC548" i="3"/>
  <c r="AE548" i="3"/>
  <c r="AG548" i="3"/>
  <c r="AI548" i="3"/>
  <c r="AK548" i="3"/>
  <c r="AM548" i="3"/>
  <c r="AO548" i="3"/>
  <c r="AQ548" i="3"/>
  <c r="AS548" i="3"/>
  <c r="AU548" i="3"/>
  <c r="AW548" i="3"/>
  <c r="AY548" i="3"/>
  <c r="BA548" i="3"/>
  <c r="BC548" i="3"/>
  <c r="BE548" i="3"/>
  <c r="BG548" i="3"/>
  <c r="BI548" i="3"/>
  <c r="M546" i="3"/>
  <c r="O546" i="3"/>
  <c r="Q546" i="3"/>
  <c r="S546" i="3"/>
  <c r="U546" i="3"/>
  <c r="W546" i="3"/>
  <c r="Y546" i="3"/>
  <c r="AA546" i="3"/>
  <c r="AC546" i="3"/>
  <c r="AE546" i="3"/>
  <c r="AG546" i="3"/>
  <c r="AI546" i="3"/>
  <c r="AK546" i="3"/>
  <c r="AM546" i="3"/>
  <c r="AO546" i="3"/>
  <c r="AQ546" i="3"/>
  <c r="AS546" i="3"/>
  <c r="AU546" i="3"/>
  <c r="AW546" i="3"/>
  <c r="AY546" i="3"/>
  <c r="BA546" i="3"/>
  <c r="BC546" i="3"/>
  <c r="BE546" i="3"/>
  <c r="BG546" i="3"/>
  <c r="BI546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M542" i="3"/>
  <c r="O542" i="3"/>
  <c r="BL542" i="3" s="1"/>
  <c r="Q542" i="3"/>
  <c r="S542" i="3"/>
  <c r="BM542" i="3" s="1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M540" i="3"/>
  <c r="O540" i="3"/>
  <c r="Q540" i="3"/>
  <c r="BJ540" i="3" s="1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M538" i="3"/>
  <c r="O538" i="3"/>
  <c r="Q538" i="3"/>
  <c r="BJ538" i="3" s="1"/>
  <c r="S538" i="3"/>
  <c r="U538" i="3"/>
  <c r="W538" i="3"/>
  <c r="Y538" i="3"/>
  <c r="AA538" i="3"/>
  <c r="AC538" i="3"/>
  <c r="AE538" i="3"/>
  <c r="AG538" i="3"/>
  <c r="AI538" i="3"/>
  <c r="AK538" i="3"/>
  <c r="AM538" i="3"/>
  <c r="AO538" i="3"/>
  <c r="AQ538" i="3"/>
  <c r="AS538" i="3"/>
  <c r="AU538" i="3"/>
  <c r="AW538" i="3"/>
  <c r="AY538" i="3"/>
  <c r="BA538" i="3"/>
  <c r="BC538" i="3"/>
  <c r="BE538" i="3"/>
  <c r="BG538" i="3"/>
  <c r="BI538" i="3"/>
  <c r="M536" i="3"/>
  <c r="O536" i="3"/>
  <c r="BL536" i="3" s="1"/>
  <c r="Q536" i="3"/>
  <c r="S536" i="3"/>
  <c r="BM536" i="3" s="1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M534" i="3"/>
  <c r="O534" i="3"/>
  <c r="BL534" i="3" s="1"/>
  <c r="Q534" i="3"/>
  <c r="S534" i="3"/>
  <c r="BM534" i="3" s="1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M532" i="3"/>
  <c r="O532" i="3"/>
  <c r="Q532" i="3"/>
  <c r="BJ532" i="3" s="1"/>
  <c r="S532" i="3"/>
  <c r="U532" i="3"/>
  <c r="W532" i="3"/>
  <c r="Y532" i="3"/>
  <c r="AA532" i="3"/>
  <c r="AC532" i="3"/>
  <c r="AE532" i="3"/>
  <c r="AG532" i="3"/>
  <c r="AI532" i="3"/>
  <c r="AK532" i="3"/>
  <c r="AM532" i="3"/>
  <c r="AO532" i="3"/>
  <c r="AQ532" i="3"/>
  <c r="AS532" i="3"/>
  <c r="AU532" i="3"/>
  <c r="AW532" i="3"/>
  <c r="AY532" i="3"/>
  <c r="BA532" i="3"/>
  <c r="BC532" i="3"/>
  <c r="BE532" i="3"/>
  <c r="BG532" i="3"/>
  <c r="BI532" i="3"/>
  <c r="M530" i="3"/>
  <c r="O530" i="3"/>
  <c r="Q530" i="3"/>
  <c r="BJ530" i="3" s="1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M528" i="3"/>
  <c r="O528" i="3"/>
  <c r="BL528" i="3" s="1"/>
  <c r="Q528" i="3"/>
  <c r="S528" i="3"/>
  <c r="BM528" i="3" s="1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M526" i="3"/>
  <c r="O526" i="3"/>
  <c r="Q526" i="3"/>
  <c r="BJ526" i="3" s="1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M524" i="3"/>
  <c r="O524" i="3"/>
  <c r="Q524" i="3"/>
  <c r="S524" i="3"/>
  <c r="U524" i="3"/>
  <c r="W524" i="3"/>
  <c r="Y524" i="3"/>
  <c r="AA524" i="3"/>
  <c r="AC524" i="3"/>
  <c r="AE524" i="3"/>
  <c r="AG524" i="3"/>
  <c r="AI524" i="3"/>
  <c r="AK524" i="3"/>
  <c r="AM524" i="3"/>
  <c r="AO524" i="3"/>
  <c r="AQ524" i="3"/>
  <c r="AS524" i="3"/>
  <c r="AU524" i="3"/>
  <c r="AW524" i="3"/>
  <c r="AY524" i="3"/>
  <c r="BA524" i="3"/>
  <c r="BC524" i="3"/>
  <c r="BE524" i="3"/>
  <c r="BG524" i="3"/>
  <c r="BI524" i="3"/>
  <c r="M522" i="3"/>
  <c r="O522" i="3"/>
  <c r="Q522" i="3"/>
  <c r="BJ522" i="3" s="1"/>
  <c r="S522" i="3"/>
  <c r="U522" i="3"/>
  <c r="W522" i="3"/>
  <c r="Y522" i="3"/>
  <c r="AA522" i="3"/>
  <c r="AC522" i="3"/>
  <c r="AE522" i="3"/>
  <c r="AG522" i="3"/>
  <c r="AI522" i="3"/>
  <c r="AK522" i="3"/>
  <c r="AM522" i="3"/>
  <c r="AO522" i="3"/>
  <c r="AQ522" i="3"/>
  <c r="AS522" i="3"/>
  <c r="AU522" i="3"/>
  <c r="AW522" i="3"/>
  <c r="AY522" i="3"/>
  <c r="BA522" i="3"/>
  <c r="BC522" i="3"/>
  <c r="BE522" i="3"/>
  <c r="BG522" i="3"/>
  <c r="BI522" i="3"/>
  <c r="M520" i="3"/>
  <c r="O520" i="3"/>
  <c r="Q520" i="3"/>
  <c r="S520" i="3"/>
  <c r="U520" i="3"/>
  <c r="W520" i="3"/>
  <c r="Y520" i="3"/>
  <c r="AA520" i="3"/>
  <c r="AC520" i="3"/>
  <c r="AE520" i="3"/>
  <c r="AG520" i="3"/>
  <c r="AI520" i="3"/>
  <c r="AK520" i="3"/>
  <c r="AM520" i="3"/>
  <c r="AO520" i="3"/>
  <c r="AQ520" i="3"/>
  <c r="AS520" i="3"/>
  <c r="AU520" i="3"/>
  <c r="AW520" i="3"/>
  <c r="AY520" i="3"/>
  <c r="BA520" i="3"/>
  <c r="BC520" i="3"/>
  <c r="BE520" i="3"/>
  <c r="BG520" i="3"/>
  <c r="BI520" i="3"/>
  <c r="M518" i="3"/>
  <c r="O518" i="3"/>
  <c r="Q518" i="3"/>
  <c r="S518" i="3"/>
  <c r="U518" i="3"/>
  <c r="W518" i="3"/>
  <c r="Y518" i="3"/>
  <c r="AA518" i="3"/>
  <c r="AC518" i="3"/>
  <c r="AE518" i="3"/>
  <c r="AG518" i="3"/>
  <c r="AI518" i="3"/>
  <c r="AK518" i="3"/>
  <c r="AM518" i="3"/>
  <c r="AO518" i="3"/>
  <c r="AQ518" i="3"/>
  <c r="AS518" i="3"/>
  <c r="AU518" i="3"/>
  <c r="AW518" i="3"/>
  <c r="AY518" i="3"/>
  <c r="BA518" i="3"/>
  <c r="BC518" i="3"/>
  <c r="BE518" i="3"/>
  <c r="BG518" i="3"/>
  <c r="BI518" i="3"/>
  <c r="M516" i="3"/>
  <c r="O516" i="3"/>
  <c r="Q516" i="3"/>
  <c r="S516" i="3"/>
  <c r="U516" i="3"/>
  <c r="W516" i="3"/>
  <c r="Y516" i="3"/>
  <c r="AA516" i="3"/>
  <c r="AC516" i="3"/>
  <c r="AE516" i="3"/>
  <c r="AG516" i="3"/>
  <c r="AI516" i="3"/>
  <c r="AK516" i="3"/>
  <c r="AM516" i="3"/>
  <c r="AO516" i="3"/>
  <c r="AQ516" i="3"/>
  <c r="AS516" i="3"/>
  <c r="AU516" i="3"/>
  <c r="AW516" i="3"/>
  <c r="AY516" i="3"/>
  <c r="BA516" i="3"/>
  <c r="BC516" i="3"/>
  <c r="BE516" i="3"/>
  <c r="BG516" i="3"/>
  <c r="BI516" i="3"/>
  <c r="M514" i="3"/>
  <c r="O514" i="3"/>
  <c r="BL514" i="3" s="1"/>
  <c r="Q514" i="3"/>
  <c r="S514" i="3"/>
  <c r="BM514" i="3" s="1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M512" i="3"/>
  <c r="O512" i="3"/>
  <c r="Q512" i="3"/>
  <c r="BJ512" i="3" s="1"/>
  <c r="S512" i="3"/>
  <c r="U512" i="3"/>
  <c r="W512" i="3"/>
  <c r="Y512" i="3"/>
  <c r="AA512" i="3"/>
  <c r="AC512" i="3"/>
  <c r="AE512" i="3"/>
  <c r="AG512" i="3"/>
  <c r="AI512" i="3"/>
  <c r="AK512" i="3"/>
  <c r="AM512" i="3"/>
  <c r="AO512" i="3"/>
  <c r="AQ512" i="3"/>
  <c r="AS512" i="3"/>
  <c r="AU512" i="3"/>
  <c r="AW512" i="3"/>
  <c r="AY512" i="3"/>
  <c r="BA512" i="3"/>
  <c r="BC512" i="3"/>
  <c r="BE512" i="3"/>
  <c r="BG512" i="3"/>
  <c r="BI512" i="3"/>
  <c r="M510" i="3"/>
  <c r="O510" i="3"/>
  <c r="Q510" i="3"/>
  <c r="BJ510" i="3" s="1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H597" i="3"/>
  <c r="BF597" i="3"/>
  <c r="BD597" i="3"/>
  <c r="BB597" i="3"/>
  <c r="AZ597" i="3"/>
  <c r="AX597" i="3"/>
  <c r="AV597" i="3"/>
  <c r="AT597" i="3"/>
  <c r="AR597" i="3"/>
  <c r="AP597" i="3"/>
  <c r="AN597" i="3"/>
  <c r="AL597" i="3"/>
  <c r="AJ597" i="3"/>
  <c r="AH597" i="3"/>
  <c r="AF597" i="3"/>
  <c r="AD597" i="3"/>
  <c r="AB597" i="3"/>
  <c r="Z597" i="3"/>
  <c r="X597" i="3"/>
  <c r="V597" i="3"/>
  <c r="T597" i="3"/>
  <c r="BJ597" i="3" s="1"/>
  <c r="R597" i="3"/>
  <c r="P597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BJ596" i="3" s="1"/>
  <c r="R596" i="3"/>
  <c r="P596" i="3"/>
  <c r="BH595" i="3"/>
  <c r="BF595" i="3"/>
  <c r="BD595" i="3"/>
  <c r="BB595" i="3"/>
  <c r="AZ595" i="3"/>
  <c r="AX595" i="3"/>
  <c r="AV595" i="3"/>
  <c r="AT595" i="3"/>
  <c r="AR595" i="3"/>
  <c r="AP595" i="3"/>
  <c r="AN595" i="3"/>
  <c r="AL595" i="3"/>
  <c r="AJ595" i="3"/>
  <c r="AH595" i="3"/>
  <c r="AF595" i="3"/>
  <c r="AD595" i="3"/>
  <c r="AB595" i="3"/>
  <c r="Z595" i="3"/>
  <c r="X595" i="3"/>
  <c r="V595" i="3"/>
  <c r="T595" i="3"/>
  <c r="BJ595" i="3" s="1"/>
  <c r="R595" i="3"/>
  <c r="P595" i="3"/>
  <c r="BH594" i="3"/>
  <c r="BF594" i="3"/>
  <c r="BD594" i="3"/>
  <c r="BB594" i="3"/>
  <c r="AZ594" i="3"/>
  <c r="AX594" i="3"/>
  <c r="AV594" i="3"/>
  <c r="AT594" i="3"/>
  <c r="AR594" i="3"/>
  <c r="AP594" i="3"/>
  <c r="AN594" i="3"/>
  <c r="AL594" i="3"/>
  <c r="AJ594" i="3"/>
  <c r="AH594" i="3"/>
  <c r="AF594" i="3"/>
  <c r="AD594" i="3"/>
  <c r="AB594" i="3"/>
  <c r="Z594" i="3"/>
  <c r="X594" i="3"/>
  <c r="V594" i="3"/>
  <c r="T594" i="3"/>
  <c r="BJ594" i="3" s="1"/>
  <c r="R594" i="3"/>
  <c r="P594" i="3"/>
  <c r="BH593" i="3"/>
  <c r="BF593" i="3"/>
  <c r="BD593" i="3"/>
  <c r="BB593" i="3"/>
  <c r="AZ593" i="3"/>
  <c r="AX593" i="3"/>
  <c r="AV593" i="3"/>
  <c r="AT593" i="3"/>
  <c r="AR593" i="3"/>
  <c r="AP593" i="3"/>
  <c r="AN593" i="3"/>
  <c r="AL593" i="3"/>
  <c r="AJ593" i="3"/>
  <c r="AH593" i="3"/>
  <c r="AF593" i="3"/>
  <c r="AD593" i="3"/>
  <c r="AB593" i="3"/>
  <c r="Z593" i="3"/>
  <c r="X593" i="3"/>
  <c r="V593" i="3"/>
  <c r="T593" i="3"/>
  <c r="BJ593" i="3" s="1"/>
  <c r="R593" i="3"/>
  <c r="P593" i="3"/>
  <c r="BH592" i="3"/>
  <c r="BF592" i="3"/>
  <c r="BD592" i="3"/>
  <c r="BB592" i="3"/>
  <c r="AZ592" i="3"/>
  <c r="AX592" i="3"/>
  <c r="AV592" i="3"/>
  <c r="AT592" i="3"/>
  <c r="AR592" i="3"/>
  <c r="AP592" i="3"/>
  <c r="AN592" i="3"/>
  <c r="AL592" i="3"/>
  <c r="AJ592" i="3"/>
  <c r="AH592" i="3"/>
  <c r="AF592" i="3"/>
  <c r="AD592" i="3"/>
  <c r="AB592" i="3"/>
  <c r="Z592" i="3"/>
  <c r="X592" i="3"/>
  <c r="V592" i="3"/>
  <c r="T592" i="3"/>
  <c r="R592" i="3"/>
  <c r="P592" i="3"/>
  <c r="BH591" i="3"/>
  <c r="BF591" i="3"/>
  <c r="BD591" i="3"/>
  <c r="BB591" i="3"/>
  <c r="AZ591" i="3"/>
  <c r="AX591" i="3"/>
  <c r="AV591" i="3"/>
  <c r="AT591" i="3"/>
  <c r="AR591" i="3"/>
  <c r="AP591" i="3"/>
  <c r="AN591" i="3"/>
  <c r="AL591" i="3"/>
  <c r="AJ591" i="3"/>
  <c r="AH591" i="3"/>
  <c r="AF591" i="3"/>
  <c r="AD591" i="3"/>
  <c r="AB591" i="3"/>
  <c r="Z591" i="3"/>
  <c r="X591" i="3"/>
  <c r="V591" i="3"/>
  <c r="T591" i="3"/>
  <c r="BJ591" i="3" s="1"/>
  <c r="R591" i="3"/>
  <c r="P591" i="3"/>
  <c r="BH590" i="3"/>
  <c r="BF590" i="3"/>
  <c r="BD590" i="3"/>
  <c r="BB590" i="3"/>
  <c r="AZ590" i="3"/>
  <c r="AX590" i="3"/>
  <c r="AV590" i="3"/>
  <c r="AT590" i="3"/>
  <c r="AR590" i="3"/>
  <c r="AP590" i="3"/>
  <c r="AN590" i="3"/>
  <c r="AL590" i="3"/>
  <c r="AJ590" i="3"/>
  <c r="AH590" i="3"/>
  <c r="AF590" i="3"/>
  <c r="AD590" i="3"/>
  <c r="AB590" i="3"/>
  <c r="Z590" i="3"/>
  <c r="X590" i="3"/>
  <c r="V590" i="3"/>
  <c r="T590" i="3"/>
  <c r="R590" i="3"/>
  <c r="P590" i="3"/>
  <c r="BH589" i="3"/>
  <c r="BF589" i="3"/>
  <c r="BD589" i="3"/>
  <c r="BB589" i="3"/>
  <c r="AZ589" i="3"/>
  <c r="AX589" i="3"/>
  <c r="AV589" i="3"/>
  <c r="AT589" i="3"/>
  <c r="AR589" i="3"/>
  <c r="AP589" i="3"/>
  <c r="AN589" i="3"/>
  <c r="AL589" i="3"/>
  <c r="AJ589" i="3"/>
  <c r="AH589" i="3"/>
  <c r="AF589" i="3"/>
  <c r="AD589" i="3"/>
  <c r="AB589" i="3"/>
  <c r="Z589" i="3"/>
  <c r="X589" i="3"/>
  <c r="V589" i="3"/>
  <c r="T589" i="3"/>
  <c r="BJ589" i="3" s="1"/>
  <c r="R589" i="3"/>
  <c r="P589" i="3"/>
  <c r="BH588" i="3"/>
  <c r="BF588" i="3"/>
  <c r="BD588" i="3"/>
  <c r="BB588" i="3"/>
  <c r="AZ588" i="3"/>
  <c r="AX588" i="3"/>
  <c r="AV588" i="3"/>
  <c r="AT588" i="3"/>
  <c r="AR588" i="3"/>
  <c r="AP588" i="3"/>
  <c r="AN588" i="3"/>
  <c r="AL588" i="3"/>
  <c r="AJ588" i="3"/>
  <c r="AH588" i="3"/>
  <c r="AF588" i="3"/>
  <c r="AD588" i="3"/>
  <c r="AB588" i="3"/>
  <c r="Z588" i="3"/>
  <c r="X588" i="3"/>
  <c r="V588" i="3"/>
  <c r="T588" i="3"/>
  <c r="R588" i="3"/>
  <c r="P588" i="3"/>
  <c r="BH587" i="3"/>
  <c r="BF587" i="3"/>
  <c r="BD587" i="3"/>
  <c r="BB587" i="3"/>
  <c r="AZ587" i="3"/>
  <c r="AX587" i="3"/>
  <c r="AV587" i="3"/>
  <c r="AT587" i="3"/>
  <c r="AR587" i="3"/>
  <c r="AP587" i="3"/>
  <c r="AN587" i="3"/>
  <c r="AL587" i="3"/>
  <c r="AJ587" i="3"/>
  <c r="AH587" i="3"/>
  <c r="AF587" i="3"/>
  <c r="AD587" i="3"/>
  <c r="AB587" i="3"/>
  <c r="Z587" i="3"/>
  <c r="X587" i="3"/>
  <c r="V587" i="3"/>
  <c r="T587" i="3"/>
  <c r="BJ587" i="3" s="1"/>
  <c r="R587" i="3"/>
  <c r="P587" i="3"/>
  <c r="BH586" i="3"/>
  <c r="BF586" i="3"/>
  <c r="BD586" i="3"/>
  <c r="BB586" i="3"/>
  <c r="AZ586" i="3"/>
  <c r="AX586" i="3"/>
  <c r="AV586" i="3"/>
  <c r="AT586" i="3"/>
  <c r="AR586" i="3"/>
  <c r="AP586" i="3"/>
  <c r="AN586" i="3"/>
  <c r="AL586" i="3"/>
  <c r="AJ586" i="3"/>
  <c r="AH586" i="3"/>
  <c r="AF586" i="3"/>
  <c r="AD586" i="3"/>
  <c r="AB586" i="3"/>
  <c r="Z586" i="3"/>
  <c r="X586" i="3"/>
  <c r="V586" i="3"/>
  <c r="T586" i="3"/>
  <c r="R586" i="3"/>
  <c r="P586" i="3"/>
  <c r="BH585" i="3"/>
  <c r="BF585" i="3"/>
  <c r="BD585" i="3"/>
  <c r="BB585" i="3"/>
  <c r="AZ585" i="3"/>
  <c r="AX585" i="3"/>
  <c r="AV585" i="3"/>
  <c r="AT585" i="3"/>
  <c r="AR585" i="3"/>
  <c r="AP585" i="3"/>
  <c r="AN585" i="3"/>
  <c r="AL585" i="3"/>
  <c r="AJ585" i="3"/>
  <c r="AH585" i="3"/>
  <c r="AF585" i="3"/>
  <c r="AD585" i="3"/>
  <c r="AB585" i="3"/>
  <c r="Z585" i="3"/>
  <c r="X585" i="3"/>
  <c r="V585" i="3"/>
  <c r="T585" i="3"/>
  <c r="BJ585" i="3" s="1"/>
  <c r="R585" i="3"/>
  <c r="P585" i="3"/>
  <c r="BH584" i="3"/>
  <c r="BF584" i="3"/>
  <c r="BD584" i="3"/>
  <c r="BB584" i="3"/>
  <c r="AZ584" i="3"/>
  <c r="AX584" i="3"/>
  <c r="AV584" i="3"/>
  <c r="AT584" i="3"/>
  <c r="AR584" i="3"/>
  <c r="AP584" i="3"/>
  <c r="AN584" i="3"/>
  <c r="AL584" i="3"/>
  <c r="AJ584" i="3"/>
  <c r="AH584" i="3"/>
  <c r="AF584" i="3"/>
  <c r="AD584" i="3"/>
  <c r="AB584" i="3"/>
  <c r="Z584" i="3"/>
  <c r="X584" i="3"/>
  <c r="V584" i="3"/>
  <c r="T584" i="3"/>
  <c r="R584" i="3"/>
  <c r="P584" i="3"/>
  <c r="BH583" i="3"/>
  <c r="BF583" i="3"/>
  <c r="BD583" i="3"/>
  <c r="BB583" i="3"/>
  <c r="AZ583" i="3"/>
  <c r="AX583" i="3"/>
  <c r="AV583" i="3"/>
  <c r="AT583" i="3"/>
  <c r="AR583" i="3"/>
  <c r="AP583" i="3"/>
  <c r="AN583" i="3"/>
  <c r="AL583" i="3"/>
  <c r="AJ583" i="3"/>
  <c r="AH583" i="3"/>
  <c r="AF583" i="3"/>
  <c r="AD583" i="3"/>
  <c r="AB583" i="3"/>
  <c r="Z583" i="3"/>
  <c r="X583" i="3"/>
  <c r="V583" i="3"/>
  <c r="T583" i="3"/>
  <c r="BJ583" i="3" s="1"/>
  <c r="R583" i="3"/>
  <c r="P583" i="3"/>
  <c r="BH582" i="3"/>
  <c r="BF582" i="3"/>
  <c r="BD582" i="3"/>
  <c r="BB582" i="3"/>
  <c r="AZ582" i="3"/>
  <c r="AX582" i="3"/>
  <c r="AV582" i="3"/>
  <c r="AT582" i="3"/>
  <c r="AR582" i="3"/>
  <c r="AP582" i="3"/>
  <c r="AN582" i="3"/>
  <c r="AL582" i="3"/>
  <c r="AJ582" i="3"/>
  <c r="AH582" i="3"/>
  <c r="AF582" i="3"/>
  <c r="AD582" i="3"/>
  <c r="AB582" i="3"/>
  <c r="Z582" i="3"/>
  <c r="X582" i="3"/>
  <c r="V582" i="3"/>
  <c r="T582" i="3"/>
  <c r="R582" i="3"/>
  <c r="P582" i="3"/>
  <c r="BH581" i="3"/>
  <c r="BF581" i="3"/>
  <c r="BD581" i="3"/>
  <c r="BB581" i="3"/>
  <c r="AZ581" i="3"/>
  <c r="AX581" i="3"/>
  <c r="AV581" i="3"/>
  <c r="AT581" i="3"/>
  <c r="AR581" i="3"/>
  <c r="AP581" i="3"/>
  <c r="AN581" i="3"/>
  <c r="AL581" i="3"/>
  <c r="AJ581" i="3"/>
  <c r="AH581" i="3"/>
  <c r="AF581" i="3"/>
  <c r="AD581" i="3"/>
  <c r="AB581" i="3"/>
  <c r="Z581" i="3"/>
  <c r="X581" i="3"/>
  <c r="V581" i="3"/>
  <c r="T581" i="3"/>
  <c r="BJ581" i="3" s="1"/>
  <c r="R581" i="3"/>
  <c r="P581" i="3"/>
  <c r="BH580" i="3"/>
  <c r="BF580" i="3"/>
  <c r="BD580" i="3"/>
  <c r="BB580" i="3"/>
  <c r="AZ580" i="3"/>
  <c r="AX580" i="3"/>
  <c r="AV580" i="3"/>
  <c r="AT580" i="3"/>
  <c r="AR580" i="3"/>
  <c r="AP580" i="3"/>
  <c r="AN580" i="3"/>
  <c r="AL580" i="3"/>
  <c r="AJ580" i="3"/>
  <c r="AH580" i="3"/>
  <c r="AF580" i="3"/>
  <c r="AD580" i="3"/>
  <c r="AB580" i="3"/>
  <c r="Z580" i="3"/>
  <c r="X580" i="3"/>
  <c r="V580" i="3"/>
  <c r="T580" i="3"/>
  <c r="R580" i="3"/>
  <c r="P580" i="3"/>
  <c r="BH579" i="3"/>
  <c r="BF579" i="3"/>
  <c r="BD579" i="3"/>
  <c r="BB579" i="3"/>
  <c r="AZ579" i="3"/>
  <c r="AX579" i="3"/>
  <c r="AV579" i="3"/>
  <c r="AT579" i="3"/>
  <c r="AR579" i="3"/>
  <c r="AP579" i="3"/>
  <c r="AN579" i="3"/>
  <c r="AL579" i="3"/>
  <c r="AJ579" i="3"/>
  <c r="AH579" i="3"/>
  <c r="AF579" i="3"/>
  <c r="AD579" i="3"/>
  <c r="AB579" i="3"/>
  <c r="Z579" i="3"/>
  <c r="X579" i="3"/>
  <c r="V579" i="3"/>
  <c r="T579" i="3"/>
  <c r="R579" i="3"/>
  <c r="P579" i="3"/>
  <c r="BH578" i="3"/>
  <c r="BF578" i="3"/>
  <c r="BD578" i="3"/>
  <c r="BB578" i="3"/>
  <c r="AZ578" i="3"/>
  <c r="AX578" i="3"/>
  <c r="AV578" i="3"/>
  <c r="AT578" i="3"/>
  <c r="AR578" i="3"/>
  <c r="AP578" i="3"/>
  <c r="AN578" i="3"/>
  <c r="AL578" i="3"/>
  <c r="AJ578" i="3"/>
  <c r="AH578" i="3"/>
  <c r="AF578" i="3"/>
  <c r="AD578" i="3"/>
  <c r="AB578" i="3"/>
  <c r="Z578" i="3"/>
  <c r="X578" i="3"/>
  <c r="V578" i="3"/>
  <c r="T578" i="3"/>
  <c r="R578" i="3"/>
  <c r="P578" i="3"/>
  <c r="BH577" i="3"/>
  <c r="BF577" i="3"/>
  <c r="BD577" i="3"/>
  <c r="BB577" i="3"/>
  <c r="AZ577" i="3"/>
  <c r="AX577" i="3"/>
  <c r="AV577" i="3"/>
  <c r="AT577" i="3"/>
  <c r="AR577" i="3"/>
  <c r="AP577" i="3"/>
  <c r="AN577" i="3"/>
  <c r="AL577" i="3"/>
  <c r="AJ577" i="3"/>
  <c r="AH577" i="3"/>
  <c r="AF577" i="3"/>
  <c r="AD577" i="3"/>
  <c r="AB577" i="3"/>
  <c r="Z577" i="3"/>
  <c r="X577" i="3"/>
  <c r="V577" i="3"/>
  <c r="T577" i="3"/>
  <c r="R577" i="3"/>
  <c r="P577" i="3"/>
  <c r="BH576" i="3"/>
  <c r="BF576" i="3"/>
  <c r="BD576" i="3"/>
  <c r="BB576" i="3"/>
  <c r="AZ576" i="3"/>
  <c r="AX576" i="3"/>
  <c r="AV576" i="3"/>
  <c r="AT576" i="3"/>
  <c r="AR576" i="3"/>
  <c r="AP576" i="3"/>
  <c r="AN576" i="3"/>
  <c r="AL576" i="3"/>
  <c r="AJ576" i="3"/>
  <c r="AH576" i="3"/>
  <c r="AF576" i="3"/>
  <c r="AD576" i="3"/>
  <c r="AB576" i="3"/>
  <c r="Z576" i="3"/>
  <c r="X576" i="3"/>
  <c r="V576" i="3"/>
  <c r="T576" i="3"/>
  <c r="R576" i="3"/>
  <c r="P576" i="3"/>
  <c r="BH575" i="3"/>
  <c r="BF575" i="3"/>
  <c r="BD575" i="3"/>
  <c r="BB575" i="3"/>
  <c r="AZ575" i="3"/>
  <c r="AX575" i="3"/>
  <c r="AV575" i="3"/>
  <c r="AT575" i="3"/>
  <c r="AR575" i="3"/>
  <c r="AP575" i="3"/>
  <c r="AN575" i="3"/>
  <c r="AL575" i="3"/>
  <c r="AJ575" i="3"/>
  <c r="AH575" i="3"/>
  <c r="AF575" i="3"/>
  <c r="AD575" i="3"/>
  <c r="AB575" i="3"/>
  <c r="Z575" i="3"/>
  <c r="X575" i="3"/>
  <c r="V575" i="3"/>
  <c r="T575" i="3"/>
  <c r="R575" i="3"/>
  <c r="P575" i="3"/>
  <c r="BH574" i="3"/>
  <c r="BF574" i="3"/>
  <c r="BD574" i="3"/>
  <c r="BB574" i="3"/>
  <c r="AZ574" i="3"/>
  <c r="AX574" i="3"/>
  <c r="AV574" i="3"/>
  <c r="AT574" i="3"/>
  <c r="AR574" i="3"/>
  <c r="AP574" i="3"/>
  <c r="AN574" i="3"/>
  <c r="AL574" i="3"/>
  <c r="AJ574" i="3"/>
  <c r="AH574" i="3"/>
  <c r="AF574" i="3"/>
  <c r="AD574" i="3"/>
  <c r="AB574" i="3"/>
  <c r="Z574" i="3"/>
  <c r="X574" i="3"/>
  <c r="V574" i="3"/>
  <c r="T574" i="3"/>
  <c r="R574" i="3"/>
  <c r="P574" i="3"/>
  <c r="BH573" i="3"/>
  <c r="BF573" i="3"/>
  <c r="BD573" i="3"/>
  <c r="BB573" i="3"/>
  <c r="AZ573" i="3"/>
  <c r="AX573" i="3"/>
  <c r="AV573" i="3"/>
  <c r="AT573" i="3"/>
  <c r="AR573" i="3"/>
  <c r="AP573" i="3"/>
  <c r="AN573" i="3"/>
  <c r="AL573" i="3"/>
  <c r="AJ573" i="3"/>
  <c r="AH573" i="3"/>
  <c r="AF573" i="3"/>
  <c r="AD573" i="3"/>
  <c r="AB573" i="3"/>
  <c r="Z573" i="3"/>
  <c r="X573" i="3"/>
  <c r="V573" i="3"/>
  <c r="T573" i="3"/>
  <c r="R573" i="3"/>
  <c r="P573" i="3"/>
  <c r="BH572" i="3"/>
  <c r="BF572" i="3"/>
  <c r="BD572" i="3"/>
  <c r="BB572" i="3"/>
  <c r="AZ572" i="3"/>
  <c r="AX572" i="3"/>
  <c r="AV572" i="3"/>
  <c r="AT572" i="3"/>
  <c r="AR572" i="3"/>
  <c r="AP572" i="3"/>
  <c r="AN572" i="3"/>
  <c r="AL572" i="3"/>
  <c r="AJ572" i="3"/>
  <c r="AH572" i="3"/>
  <c r="AF572" i="3"/>
  <c r="AD572" i="3"/>
  <c r="AB572" i="3"/>
  <c r="Z572" i="3"/>
  <c r="X572" i="3"/>
  <c r="V572" i="3"/>
  <c r="T572" i="3"/>
  <c r="R572" i="3"/>
  <c r="P572" i="3"/>
  <c r="BH571" i="3"/>
  <c r="BF571" i="3"/>
  <c r="BD571" i="3"/>
  <c r="BB571" i="3"/>
  <c r="AZ571" i="3"/>
  <c r="AX571" i="3"/>
  <c r="AV571" i="3"/>
  <c r="AT571" i="3"/>
  <c r="AR571" i="3"/>
  <c r="AP571" i="3"/>
  <c r="AN571" i="3"/>
  <c r="AL571" i="3"/>
  <c r="AJ571" i="3"/>
  <c r="AH571" i="3"/>
  <c r="AF571" i="3"/>
  <c r="AD571" i="3"/>
  <c r="AB571" i="3"/>
  <c r="Z571" i="3"/>
  <c r="X571" i="3"/>
  <c r="V571" i="3"/>
  <c r="T571" i="3"/>
  <c r="R571" i="3"/>
  <c r="P571" i="3"/>
  <c r="BH570" i="3"/>
  <c r="BF570" i="3"/>
  <c r="BD570" i="3"/>
  <c r="BB570" i="3"/>
  <c r="AZ570" i="3"/>
  <c r="AX570" i="3"/>
  <c r="AV570" i="3"/>
  <c r="AT570" i="3"/>
  <c r="AR570" i="3"/>
  <c r="AP570" i="3"/>
  <c r="AN570" i="3"/>
  <c r="AL570" i="3"/>
  <c r="AJ570" i="3"/>
  <c r="AH570" i="3"/>
  <c r="AF570" i="3"/>
  <c r="AD570" i="3"/>
  <c r="AB570" i="3"/>
  <c r="Z570" i="3"/>
  <c r="X570" i="3"/>
  <c r="V570" i="3"/>
  <c r="T570" i="3"/>
  <c r="R570" i="3"/>
  <c r="P570" i="3"/>
  <c r="BH569" i="3"/>
  <c r="BF569" i="3"/>
  <c r="BD569" i="3"/>
  <c r="BB569" i="3"/>
  <c r="AZ569" i="3"/>
  <c r="AX569" i="3"/>
  <c r="AV569" i="3"/>
  <c r="AT569" i="3"/>
  <c r="AR569" i="3"/>
  <c r="AP569" i="3"/>
  <c r="AN569" i="3"/>
  <c r="AL569" i="3"/>
  <c r="AJ569" i="3"/>
  <c r="AH569" i="3"/>
  <c r="AF569" i="3"/>
  <c r="AD569" i="3"/>
  <c r="AB569" i="3"/>
  <c r="Z569" i="3"/>
  <c r="X569" i="3"/>
  <c r="V569" i="3"/>
  <c r="T569" i="3"/>
  <c r="R569" i="3"/>
  <c r="P569" i="3"/>
  <c r="BH568" i="3"/>
  <c r="BF568" i="3"/>
  <c r="BD568" i="3"/>
  <c r="BB568" i="3"/>
  <c r="AZ568" i="3"/>
  <c r="AX568" i="3"/>
  <c r="AV568" i="3"/>
  <c r="AT568" i="3"/>
  <c r="AR568" i="3"/>
  <c r="AP568" i="3"/>
  <c r="AN568" i="3"/>
  <c r="AL568" i="3"/>
  <c r="AJ568" i="3"/>
  <c r="AH568" i="3"/>
  <c r="AF568" i="3"/>
  <c r="AD568" i="3"/>
  <c r="AB568" i="3"/>
  <c r="Z568" i="3"/>
  <c r="X568" i="3"/>
  <c r="V568" i="3"/>
  <c r="T568" i="3"/>
  <c r="BJ568" i="3" s="1"/>
  <c r="R568" i="3"/>
  <c r="P568" i="3"/>
  <c r="BH567" i="3"/>
  <c r="BF567" i="3"/>
  <c r="BD567" i="3"/>
  <c r="BB567" i="3"/>
  <c r="AZ567" i="3"/>
  <c r="AX567" i="3"/>
  <c r="AV567" i="3"/>
  <c r="AT567" i="3"/>
  <c r="AR567" i="3"/>
  <c r="AP567" i="3"/>
  <c r="AN567" i="3"/>
  <c r="AL567" i="3"/>
  <c r="AJ567" i="3"/>
  <c r="AH567" i="3"/>
  <c r="AF567" i="3"/>
  <c r="AD567" i="3"/>
  <c r="AB567" i="3"/>
  <c r="Z567" i="3"/>
  <c r="X567" i="3"/>
  <c r="V567" i="3"/>
  <c r="T567" i="3"/>
  <c r="R567" i="3"/>
  <c r="P567" i="3"/>
  <c r="BH566" i="3"/>
  <c r="BF566" i="3"/>
  <c r="BD566" i="3"/>
  <c r="BB566" i="3"/>
  <c r="AZ566" i="3"/>
  <c r="AX566" i="3"/>
  <c r="AV566" i="3"/>
  <c r="AT566" i="3"/>
  <c r="AR566" i="3"/>
  <c r="AP566" i="3"/>
  <c r="AN566" i="3"/>
  <c r="AL566" i="3"/>
  <c r="AJ566" i="3"/>
  <c r="AH566" i="3"/>
  <c r="AF566" i="3"/>
  <c r="AD566" i="3"/>
  <c r="AB566" i="3"/>
  <c r="Z566" i="3"/>
  <c r="X566" i="3"/>
  <c r="V566" i="3"/>
  <c r="T566" i="3"/>
  <c r="BJ566" i="3" s="1"/>
  <c r="R566" i="3"/>
  <c r="P566" i="3"/>
  <c r="BH565" i="3"/>
  <c r="BF565" i="3"/>
  <c r="BD565" i="3"/>
  <c r="BB565" i="3"/>
  <c r="AZ565" i="3"/>
  <c r="AX565" i="3"/>
  <c r="AV565" i="3"/>
  <c r="AT565" i="3"/>
  <c r="AR565" i="3"/>
  <c r="AP565" i="3"/>
  <c r="AN565" i="3"/>
  <c r="AL565" i="3"/>
  <c r="AJ565" i="3"/>
  <c r="AH565" i="3"/>
  <c r="AF565" i="3"/>
  <c r="AD565" i="3"/>
  <c r="AB565" i="3"/>
  <c r="Z565" i="3"/>
  <c r="X565" i="3"/>
  <c r="V565" i="3"/>
  <c r="T565" i="3"/>
  <c r="R565" i="3"/>
  <c r="P565" i="3"/>
  <c r="BH564" i="3"/>
  <c r="BF564" i="3"/>
  <c r="BD564" i="3"/>
  <c r="BB564" i="3"/>
  <c r="AZ564" i="3"/>
  <c r="AX564" i="3"/>
  <c r="AV564" i="3"/>
  <c r="AT564" i="3"/>
  <c r="AR564" i="3"/>
  <c r="AP564" i="3"/>
  <c r="AN564" i="3"/>
  <c r="AL564" i="3"/>
  <c r="AJ564" i="3"/>
  <c r="AH564" i="3"/>
  <c r="AF564" i="3"/>
  <c r="AD564" i="3"/>
  <c r="AB564" i="3"/>
  <c r="Z564" i="3"/>
  <c r="X564" i="3"/>
  <c r="V564" i="3"/>
  <c r="T564" i="3"/>
  <c r="BJ564" i="3" s="1"/>
  <c r="R564" i="3"/>
  <c r="P564" i="3"/>
  <c r="BH563" i="3"/>
  <c r="BF563" i="3"/>
  <c r="BD563" i="3"/>
  <c r="BB563" i="3"/>
  <c r="AZ563" i="3"/>
  <c r="AX563" i="3"/>
  <c r="AV563" i="3"/>
  <c r="AT563" i="3"/>
  <c r="AR563" i="3"/>
  <c r="AP563" i="3"/>
  <c r="AN563" i="3"/>
  <c r="AL563" i="3"/>
  <c r="AJ563" i="3"/>
  <c r="AH563" i="3"/>
  <c r="AF563" i="3"/>
  <c r="AD563" i="3"/>
  <c r="AB563" i="3"/>
  <c r="Z563" i="3"/>
  <c r="X563" i="3"/>
  <c r="V563" i="3"/>
  <c r="T563" i="3"/>
  <c r="R563" i="3"/>
  <c r="P563" i="3"/>
  <c r="BH562" i="3"/>
  <c r="BF562" i="3"/>
  <c r="BD562" i="3"/>
  <c r="BB562" i="3"/>
  <c r="AZ562" i="3"/>
  <c r="AX562" i="3"/>
  <c r="AV562" i="3"/>
  <c r="AT562" i="3"/>
  <c r="AR562" i="3"/>
  <c r="AP562" i="3"/>
  <c r="AN562" i="3"/>
  <c r="AL562" i="3"/>
  <c r="AJ562" i="3"/>
  <c r="AH562" i="3"/>
  <c r="AF562" i="3"/>
  <c r="AD562" i="3"/>
  <c r="AB562" i="3"/>
  <c r="Z562" i="3"/>
  <c r="X562" i="3"/>
  <c r="V562" i="3"/>
  <c r="T562" i="3"/>
  <c r="BJ562" i="3" s="1"/>
  <c r="R562" i="3"/>
  <c r="P562" i="3"/>
  <c r="BH561" i="3"/>
  <c r="BF561" i="3"/>
  <c r="BD561" i="3"/>
  <c r="BB561" i="3"/>
  <c r="AZ561" i="3"/>
  <c r="AX561" i="3"/>
  <c r="AV561" i="3"/>
  <c r="AT561" i="3"/>
  <c r="AR561" i="3"/>
  <c r="AP561" i="3"/>
  <c r="AN561" i="3"/>
  <c r="AL561" i="3"/>
  <c r="AJ561" i="3"/>
  <c r="AH561" i="3"/>
  <c r="AF561" i="3"/>
  <c r="AD561" i="3"/>
  <c r="AB561" i="3"/>
  <c r="Z561" i="3"/>
  <c r="X561" i="3"/>
  <c r="V561" i="3"/>
  <c r="T561" i="3"/>
  <c r="R561" i="3"/>
  <c r="P561" i="3"/>
  <c r="BH560" i="3"/>
  <c r="BF560" i="3"/>
  <c r="BD560" i="3"/>
  <c r="BB560" i="3"/>
  <c r="AZ560" i="3"/>
  <c r="AX560" i="3"/>
  <c r="AV560" i="3"/>
  <c r="AT560" i="3"/>
  <c r="AR560" i="3"/>
  <c r="AP560" i="3"/>
  <c r="AN560" i="3"/>
  <c r="AL560" i="3"/>
  <c r="AJ560" i="3"/>
  <c r="AH560" i="3"/>
  <c r="AF560" i="3"/>
  <c r="AD560" i="3"/>
  <c r="AB560" i="3"/>
  <c r="Z560" i="3"/>
  <c r="X560" i="3"/>
  <c r="V560" i="3"/>
  <c r="T560" i="3"/>
  <c r="R560" i="3"/>
  <c r="P560" i="3"/>
  <c r="BH559" i="3"/>
  <c r="BF559" i="3"/>
  <c r="BD559" i="3"/>
  <c r="BB559" i="3"/>
  <c r="AZ559" i="3"/>
  <c r="AX559" i="3"/>
  <c r="AV559" i="3"/>
  <c r="AT559" i="3"/>
  <c r="AR559" i="3"/>
  <c r="AP559" i="3"/>
  <c r="AN559" i="3"/>
  <c r="AL559" i="3"/>
  <c r="AJ559" i="3"/>
  <c r="AH559" i="3"/>
  <c r="AF559" i="3"/>
  <c r="AD559" i="3"/>
  <c r="AB559" i="3"/>
  <c r="Z559" i="3"/>
  <c r="X559" i="3"/>
  <c r="V559" i="3"/>
  <c r="T559" i="3"/>
  <c r="R559" i="3"/>
  <c r="P559" i="3"/>
  <c r="BH558" i="3"/>
  <c r="BF558" i="3"/>
  <c r="BD558" i="3"/>
  <c r="BB558" i="3"/>
  <c r="AZ558" i="3"/>
  <c r="AX558" i="3"/>
  <c r="AV558" i="3"/>
  <c r="AT558" i="3"/>
  <c r="AR558" i="3"/>
  <c r="AP558" i="3"/>
  <c r="AN558" i="3"/>
  <c r="AL558" i="3"/>
  <c r="AJ558" i="3"/>
  <c r="AH558" i="3"/>
  <c r="AF558" i="3"/>
  <c r="AD558" i="3"/>
  <c r="AB558" i="3"/>
  <c r="Z558" i="3"/>
  <c r="X558" i="3"/>
  <c r="V558" i="3"/>
  <c r="T558" i="3"/>
  <c r="R558" i="3"/>
  <c r="P558" i="3"/>
  <c r="BH557" i="3"/>
  <c r="BF557" i="3"/>
  <c r="BD557" i="3"/>
  <c r="BB557" i="3"/>
  <c r="AZ557" i="3"/>
  <c r="AX557" i="3"/>
  <c r="AV557" i="3"/>
  <c r="AT557" i="3"/>
  <c r="AR557" i="3"/>
  <c r="AP557" i="3"/>
  <c r="AN557" i="3"/>
  <c r="AL557" i="3"/>
  <c r="AJ557" i="3"/>
  <c r="AH557" i="3"/>
  <c r="AF557" i="3"/>
  <c r="AD557" i="3"/>
  <c r="AB557" i="3"/>
  <c r="Z557" i="3"/>
  <c r="X557" i="3"/>
  <c r="V557" i="3"/>
  <c r="T557" i="3"/>
  <c r="R557" i="3"/>
  <c r="P557" i="3"/>
  <c r="BH556" i="3"/>
  <c r="BF556" i="3"/>
  <c r="BD556" i="3"/>
  <c r="BB556" i="3"/>
  <c r="AZ556" i="3"/>
  <c r="AX556" i="3"/>
  <c r="AV556" i="3"/>
  <c r="AT556" i="3"/>
  <c r="AR556" i="3"/>
  <c r="AP556" i="3"/>
  <c r="AN556" i="3"/>
  <c r="AL556" i="3"/>
  <c r="AJ556" i="3"/>
  <c r="AG556" i="3"/>
  <c r="AC556" i="3"/>
  <c r="Y556" i="3"/>
  <c r="U556" i="3"/>
  <c r="Q556" i="3"/>
  <c r="M556" i="3"/>
  <c r="BI555" i="3"/>
  <c r="BE555" i="3"/>
  <c r="BA555" i="3"/>
  <c r="AW555" i="3"/>
  <c r="AS555" i="3"/>
  <c r="AO555" i="3"/>
  <c r="AK555" i="3"/>
  <c r="AG555" i="3"/>
  <c r="AC555" i="3"/>
  <c r="Y555" i="3"/>
  <c r="U555" i="3"/>
  <c r="BL555" i="3" s="1"/>
  <c r="Q555" i="3"/>
  <c r="M555" i="3"/>
  <c r="BI554" i="3"/>
  <c r="BE554" i="3"/>
  <c r="BA554" i="3"/>
  <c r="AW554" i="3"/>
  <c r="AS554" i="3"/>
  <c r="AO554" i="3"/>
  <c r="AK554" i="3"/>
  <c r="AG554" i="3"/>
  <c r="AC554" i="3"/>
  <c r="Y554" i="3"/>
  <c r="U554" i="3"/>
  <c r="Q554" i="3"/>
  <c r="M554" i="3"/>
  <c r="M553" i="3"/>
  <c r="O553" i="3"/>
  <c r="BL553" i="3" s="1"/>
  <c r="Q553" i="3"/>
  <c r="S553" i="3"/>
  <c r="BM553" i="3" s="1"/>
  <c r="U553" i="3"/>
  <c r="W553" i="3"/>
  <c r="Y553" i="3"/>
  <c r="AA553" i="3"/>
  <c r="AC553" i="3"/>
  <c r="AE553" i="3"/>
  <c r="AG553" i="3"/>
  <c r="AI553" i="3"/>
  <c r="AK553" i="3"/>
  <c r="AM553" i="3"/>
  <c r="AO553" i="3"/>
  <c r="AQ553" i="3"/>
  <c r="AS553" i="3"/>
  <c r="AU553" i="3"/>
  <c r="AW553" i="3"/>
  <c r="AY553" i="3"/>
  <c r="BA553" i="3"/>
  <c r="BC553" i="3"/>
  <c r="BE553" i="3"/>
  <c r="BG553" i="3"/>
  <c r="BI553" i="3"/>
  <c r="M551" i="3"/>
  <c r="O551" i="3"/>
  <c r="Q551" i="3"/>
  <c r="BJ551" i="3" s="1"/>
  <c r="S551" i="3"/>
  <c r="U551" i="3"/>
  <c r="W551" i="3"/>
  <c r="Y551" i="3"/>
  <c r="AA551" i="3"/>
  <c r="AC551" i="3"/>
  <c r="AE551" i="3"/>
  <c r="AG551" i="3"/>
  <c r="AI551" i="3"/>
  <c r="AK551" i="3"/>
  <c r="AM551" i="3"/>
  <c r="AO551" i="3"/>
  <c r="AQ551" i="3"/>
  <c r="AS551" i="3"/>
  <c r="AU551" i="3"/>
  <c r="AW551" i="3"/>
  <c r="AY551" i="3"/>
  <c r="BA551" i="3"/>
  <c r="BC551" i="3"/>
  <c r="BE551" i="3"/>
  <c r="BG551" i="3"/>
  <c r="BI551" i="3"/>
  <c r="M549" i="3"/>
  <c r="O549" i="3"/>
  <c r="Q549" i="3"/>
  <c r="BJ549" i="3" s="1"/>
  <c r="S549" i="3"/>
  <c r="U549" i="3"/>
  <c r="W549" i="3"/>
  <c r="Y549" i="3"/>
  <c r="AA549" i="3"/>
  <c r="AC549" i="3"/>
  <c r="AE549" i="3"/>
  <c r="AG549" i="3"/>
  <c r="AI549" i="3"/>
  <c r="AK549" i="3"/>
  <c r="AM549" i="3"/>
  <c r="AO549" i="3"/>
  <c r="AQ549" i="3"/>
  <c r="AS549" i="3"/>
  <c r="AU549" i="3"/>
  <c r="AW549" i="3"/>
  <c r="AY549" i="3"/>
  <c r="BA549" i="3"/>
  <c r="BC549" i="3"/>
  <c r="BE549" i="3"/>
  <c r="BG549" i="3"/>
  <c r="BI549" i="3"/>
  <c r="M547" i="3"/>
  <c r="O547" i="3"/>
  <c r="Q547" i="3"/>
  <c r="BJ547" i="3" s="1"/>
  <c r="S547" i="3"/>
  <c r="U547" i="3"/>
  <c r="W547" i="3"/>
  <c r="Y547" i="3"/>
  <c r="AA547" i="3"/>
  <c r="AC547" i="3"/>
  <c r="AE547" i="3"/>
  <c r="AG547" i="3"/>
  <c r="AI547" i="3"/>
  <c r="AK547" i="3"/>
  <c r="AM547" i="3"/>
  <c r="AO547" i="3"/>
  <c r="AQ547" i="3"/>
  <c r="AS547" i="3"/>
  <c r="AU547" i="3"/>
  <c r="AW547" i="3"/>
  <c r="AY547" i="3"/>
  <c r="BA547" i="3"/>
  <c r="BC547" i="3"/>
  <c r="BE547" i="3"/>
  <c r="BG547" i="3"/>
  <c r="BI547" i="3"/>
  <c r="M545" i="3"/>
  <c r="O545" i="3"/>
  <c r="Q545" i="3"/>
  <c r="BJ545" i="3" s="1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M543" i="3"/>
  <c r="O543" i="3"/>
  <c r="Q543" i="3"/>
  <c r="BJ543" i="3" s="1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M541" i="3"/>
  <c r="O541" i="3"/>
  <c r="Q541" i="3"/>
  <c r="BJ541" i="3" s="1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M539" i="3"/>
  <c r="O539" i="3"/>
  <c r="Q539" i="3"/>
  <c r="BJ539" i="3" s="1"/>
  <c r="S539" i="3"/>
  <c r="U539" i="3"/>
  <c r="W539" i="3"/>
  <c r="Y539" i="3"/>
  <c r="AA539" i="3"/>
  <c r="AC539" i="3"/>
  <c r="AE539" i="3"/>
  <c r="AG539" i="3"/>
  <c r="AI539" i="3"/>
  <c r="AK539" i="3"/>
  <c r="AM539" i="3"/>
  <c r="AO539" i="3"/>
  <c r="AQ539" i="3"/>
  <c r="AS539" i="3"/>
  <c r="AU539" i="3"/>
  <c r="AW539" i="3"/>
  <c r="AY539" i="3"/>
  <c r="BA539" i="3"/>
  <c r="BC539" i="3"/>
  <c r="BE539" i="3"/>
  <c r="BG539" i="3"/>
  <c r="BI539" i="3"/>
  <c r="M537" i="3"/>
  <c r="O537" i="3"/>
  <c r="Q537" i="3"/>
  <c r="BJ537" i="3" s="1"/>
  <c r="S537" i="3"/>
  <c r="U537" i="3"/>
  <c r="W537" i="3"/>
  <c r="Y537" i="3"/>
  <c r="AA537" i="3"/>
  <c r="AC537" i="3"/>
  <c r="AE537" i="3"/>
  <c r="AG537" i="3"/>
  <c r="AI537" i="3"/>
  <c r="AK537" i="3"/>
  <c r="AM537" i="3"/>
  <c r="AO537" i="3"/>
  <c r="AQ537" i="3"/>
  <c r="AS537" i="3"/>
  <c r="AU537" i="3"/>
  <c r="AW537" i="3"/>
  <c r="AY537" i="3"/>
  <c r="BA537" i="3"/>
  <c r="BC537" i="3"/>
  <c r="BE537" i="3"/>
  <c r="BG537" i="3"/>
  <c r="BI537" i="3"/>
  <c r="M535" i="3"/>
  <c r="O535" i="3"/>
  <c r="Q535" i="3"/>
  <c r="BJ535" i="3" s="1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M533" i="3"/>
  <c r="O533" i="3"/>
  <c r="Q533" i="3"/>
  <c r="BJ533" i="3" s="1"/>
  <c r="S533" i="3"/>
  <c r="U533" i="3"/>
  <c r="W533" i="3"/>
  <c r="Y533" i="3"/>
  <c r="AA533" i="3"/>
  <c r="AC533" i="3"/>
  <c r="AE533" i="3"/>
  <c r="AG533" i="3"/>
  <c r="AI533" i="3"/>
  <c r="AK533" i="3"/>
  <c r="AM533" i="3"/>
  <c r="AO533" i="3"/>
  <c r="AQ533" i="3"/>
  <c r="AS533" i="3"/>
  <c r="AU533" i="3"/>
  <c r="AW533" i="3"/>
  <c r="AY533" i="3"/>
  <c r="BA533" i="3"/>
  <c r="BC533" i="3"/>
  <c r="BE533" i="3"/>
  <c r="BG533" i="3"/>
  <c r="BI533" i="3"/>
  <c r="M531" i="3"/>
  <c r="O531" i="3"/>
  <c r="Q531" i="3"/>
  <c r="BJ531" i="3" s="1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29" i="3"/>
  <c r="O529" i="3"/>
  <c r="Q529" i="3"/>
  <c r="BJ529" i="3" s="1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M527" i="3"/>
  <c r="O527" i="3"/>
  <c r="Q527" i="3"/>
  <c r="BJ527" i="3" s="1"/>
  <c r="S527" i="3"/>
  <c r="U527" i="3"/>
  <c r="W527" i="3"/>
  <c r="Y527" i="3"/>
  <c r="AA527" i="3"/>
  <c r="AC527" i="3"/>
  <c r="AE527" i="3"/>
  <c r="AG527" i="3"/>
  <c r="AI527" i="3"/>
  <c r="AK527" i="3"/>
  <c r="AM527" i="3"/>
  <c r="AO527" i="3"/>
  <c r="AQ527" i="3"/>
  <c r="AS527" i="3"/>
  <c r="AU527" i="3"/>
  <c r="AW527" i="3"/>
  <c r="AY527" i="3"/>
  <c r="BA527" i="3"/>
  <c r="BC527" i="3"/>
  <c r="BE527" i="3"/>
  <c r="BG527" i="3"/>
  <c r="BI527" i="3"/>
  <c r="M525" i="3"/>
  <c r="O525" i="3"/>
  <c r="Q525" i="3"/>
  <c r="BJ525" i="3" s="1"/>
  <c r="S525" i="3"/>
  <c r="U525" i="3"/>
  <c r="W525" i="3"/>
  <c r="Y525" i="3"/>
  <c r="AA525" i="3"/>
  <c r="AC525" i="3"/>
  <c r="AE525" i="3"/>
  <c r="AG525" i="3"/>
  <c r="AI525" i="3"/>
  <c r="AK525" i="3"/>
  <c r="AM525" i="3"/>
  <c r="AO525" i="3"/>
  <c r="AQ525" i="3"/>
  <c r="AS525" i="3"/>
  <c r="AU525" i="3"/>
  <c r="AW525" i="3"/>
  <c r="AY525" i="3"/>
  <c r="BA525" i="3"/>
  <c r="BC525" i="3"/>
  <c r="BE525" i="3"/>
  <c r="BG525" i="3"/>
  <c r="BI525" i="3"/>
  <c r="M523" i="3"/>
  <c r="O523" i="3"/>
  <c r="BL523" i="3" s="1"/>
  <c r="Q523" i="3"/>
  <c r="S523" i="3"/>
  <c r="BM523" i="3" s="1"/>
  <c r="U523" i="3"/>
  <c r="W523" i="3"/>
  <c r="Y523" i="3"/>
  <c r="AA523" i="3"/>
  <c r="AC523" i="3"/>
  <c r="AE523" i="3"/>
  <c r="AG523" i="3"/>
  <c r="AI523" i="3"/>
  <c r="AK523" i="3"/>
  <c r="AM523" i="3"/>
  <c r="AO523" i="3"/>
  <c r="AQ523" i="3"/>
  <c r="AS523" i="3"/>
  <c r="AU523" i="3"/>
  <c r="AW523" i="3"/>
  <c r="AY523" i="3"/>
  <c r="BA523" i="3"/>
  <c r="BC523" i="3"/>
  <c r="BE523" i="3"/>
  <c r="BG523" i="3"/>
  <c r="BI523" i="3"/>
  <c r="M521" i="3"/>
  <c r="O521" i="3"/>
  <c r="BL521" i="3" s="1"/>
  <c r="Q521" i="3"/>
  <c r="S521" i="3"/>
  <c r="BM521" i="3" s="1"/>
  <c r="U521" i="3"/>
  <c r="W521" i="3"/>
  <c r="Y521" i="3"/>
  <c r="AA521" i="3"/>
  <c r="AC521" i="3"/>
  <c r="AE521" i="3"/>
  <c r="AG521" i="3"/>
  <c r="AI521" i="3"/>
  <c r="AK521" i="3"/>
  <c r="AM521" i="3"/>
  <c r="AO521" i="3"/>
  <c r="AQ521" i="3"/>
  <c r="AS521" i="3"/>
  <c r="AU521" i="3"/>
  <c r="AW521" i="3"/>
  <c r="AY521" i="3"/>
  <c r="BA521" i="3"/>
  <c r="BC521" i="3"/>
  <c r="BE521" i="3"/>
  <c r="BG521" i="3"/>
  <c r="BI521" i="3"/>
  <c r="M519" i="3"/>
  <c r="O519" i="3"/>
  <c r="Q519" i="3"/>
  <c r="BJ519" i="3" s="1"/>
  <c r="S519" i="3"/>
  <c r="U519" i="3"/>
  <c r="W519" i="3"/>
  <c r="Y519" i="3"/>
  <c r="AA519" i="3"/>
  <c r="AC519" i="3"/>
  <c r="AE519" i="3"/>
  <c r="AG519" i="3"/>
  <c r="AI519" i="3"/>
  <c r="AK519" i="3"/>
  <c r="AM519" i="3"/>
  <c r="AO519" i="3"/>
  <c r="AQ519" i="3"/>
  <c r="AS519" i="3"/>
  <c r="AU519" i="3"/>
  <c r="AW519" i="3"/>
  <c r="AY519" i="3"/>
  <c r="BA519" i="3"/>
  <c r="BC519" i="3"/>
  <c r="BE519" i="3"/>
  <c r="BG519" i="3"/>
  <c r="BI519" i="3"/>
  <c r="M517" i="3"/>
  <c r="O517" i="3"/>
  <c r="Q517" i="3"/>
  <c r="BJ517" i="3" s="1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BJ515" i="3" s="1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M513" i="3"/>
  <c r="O513" i="3"/>
  <c r="BL513" i="3" s="1"/>
  <c r="Q513" i="3"/>
  <c r="S513" i="3"/>
  <c r="BM513" i="3" s="1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M511" i="3"/>
  <c r="O511" i="3"/>
  <c r="BL511" i="3" s="1"/>
  <c r="Q511" i="3"/>
  <c r="S511" i="3"/>
  <c r="BM511" i="3" s="1"/>
  <c r="U511" i="3"/>
  <c r="W511" i="3"/>
  <c r="Y511" i="3"/>
  <c r="AA511" i="3"/>
  <c r="AC511" i="3"/>
  <c r="AE511" i="3"/>
  <c r="AG511" i="3"/>
  <c r="AI511" i="3"/>
  <c r="AK511" i="3"/>
  <c r="AM511" i="3"/>
  <c r="AO511" i="3"/>
  <c r="AQ511" i="3"/>
  <c r="AS511" i="3"/>
  <c r="AU511" i="3"/>
  <c r="AW511" i="3"/>
  <c r="AY511" i="3"/>
  <c r="BA511" i="3"/>
  <c r="BC511" i="3"/>
  <c r="BE511" i="3"/>
  <c r="BG511" i="3"/>
  <c r="BI511" i="3"/>
  <c r="BH553" i="3"/>
  <c r="BF553" i="3"/>
  <c r="BD553" i="3"/>
  <c r="BB553" i="3"/>
  <c r="AZ553" i="3"/>
  <c r="AX553" i="3"/>
  <c r="AV553" i="3"/>
  <c r="AT553" i="3"/>
  <c r="AR553" i="3"/>
  <c r="AP553" i="3"/>
  <c r="AN553" i="3"/>
  <c r="AL553" i="3"/>
  <c r="AJ553" i="3"/>
  <c r="AH553" i="3"/>
  <c r="AF553" i="3"/>
  <c r="AD553" i="3"/>
  <c r="AB553" i="3"/>
  <c r="Z553" i="3"/>
  <c r="X553" i="3"/>
  <c r="V553" i="3"/>
  <c r="T553" i="3"/>
  <c r="R553" i="3"/>
  <c r="P553" i="3"/>
  <c r="BH552" i="3"/>
  <c r="BF552" i="3"/>
  <c r="BD552" i="3"/>
  <c r="BB552" i="3"/>
  <c r="AZ552" i="3"/>
  <c r="AX552" i="3"/>
  <c r="AV552" i="3"/>
  <c r="AT552" i="3"/>
  <c r="AR552" i="3"/>
  <c r="AP552" i="3"/>
  <c r="AN552" i="3"/>
  <c r="AL552" i="3"/>
  <c r="AJ552" i="3"/>
  <c r="AH552" i="3"/>
  <c r="AF552" i="3"/>
  <c r="AD552" i="3"/>
  <c r="AB552" i="3"/>
  <c r="Z552" i="3"/>
  <c r="X552" i="3"/>
  <c r="V552" i="3"/>
  <c r="T552" i="3"/>
  <c r="BJ552" i="3" s="1"/>
  <c r="R552" i="3"/>
  <c r="P552" i="3"/>
  <c r="BH551" i="3"/>
  <c r="BF551" i="3"/>
  <c r="BD551" i="3"/>
  <c r="BB551" i="3"/>
  <c r="AZ551" i="3"/>
  <c r="AX551" i="3"/>
  <c r="AV551" i="3"/>
  <c r="AT551" i="3"/>
  <c r="AR551" i="3"/>
  <c r="AP551" i="3"/>
  <c r="AN551" i="3"/>
  <c r="AL551" i="3"/>
  <c r="AJ551" i="3"/>
  <c r="AH551" i="3"/>
  <c r="AF551" i="3"/>
  <c r="AD551" i="3"/>
  <c r="AB551" i="3"/>
  <c r="Z551" i="3"/>
  <c r="X551" i="3"/>
  <c r="V551" i="3"/>
  <c r="T551" i="3"/>
  <c r="R551" i="3"/>
  <c r="P551" i="3"/>
  <c r="BH550" i="3"/>
  <c r="BF550" i="3"/>
  <c r="BD550" i="3"/>
  <c r="BB550" i="3"/>
  <c r="AZ550" i="3"/>
  <c r="AX550" i="3"/>
  <c r="AV550" i="3"/>
  <c r="AT550" i="3"/>
  <c r="AR550" i="3"/>
  <c r="AP550" i="3"/>
  <c r="AN550" i="3"/>
  <c r="AL550" i="3"/>
  <c r="AJ550" i="3"/>
  <c r="AH550" i="3"/>
  <c r="AF550" i="3"/>
  <c r="AD550" i="3"/>
  <c r="AB550" i="3"/>
  <c r="Z550" i="3"/>
  <c r="X550" i="3"/>
  <c r="V550" i="3"/>
  <c r="T550" i="3"/>
  <c r="BJ550" i="3" s="1"/>
  <c r="R550" i="3"/>
  <c r="P550" i="3"/>
  <c r="BH549" i="3"/>
  <c r="BF549" i="3"/>
  <c r="BD549" i="3"/>
  <c r="BB549" i="3"/>
  <c r="AZ549" i="3"/>
  <c r="AX549" i="3"/>
  <c r="AV549" i="3"/>
  <c r="AT549" i="3"/>
  <c r="AR549" i="3"/>
  <c r="AP549" i="3"/>
  <c r="AN549" i="3"/>
  <c r="AL549" i="3"/>
  <c r="AJ549" i="3"/>
  <c r="AH549" i="3"/>
  <c r="AF549" i="3"/>
  <c r="AD549" i="3"/>
  <c r="AB549" i="3"/>
  <c r="Z549" i="3"/>
  <c r="X549" i="3"/>
  <c r="V549" i="3"/>
  <c r="T549" i="3"/>
  <c r="R549" i="3"/>
  <c r="P549" i="3"/>
  <c r="BH548" i="3"/>
  <c r="BF548" i="3"/>
  <c r="BD548" i="3"/>
  <c r="BB548" i="3"/>
  <c r="AZ548" i="3"/>
  <c r="AX548" i="3"/>
  <c r="AV548" i="3"/>
  <c r="AT548" i="3"/>
  <c r="AR548" i="3"/>
  <c r="AP548" i="3"/>
  <c r="AN548" i="3"/>
  <c r="AL548" i="3"/>
  <c r="AJ548" i="3"/>
  <c r="AH548" i="3"/>
  <c r="AF548" i="3"/>
  <c r="AD548" i="3"/>
  <c r="AB548" i="3"/>
  <c r="Z548" i="3"/>
  <c r="X548" i="3"/>
  <c r="V548" i="3"/>
  <c r="T548" i="3"/>
  <c r="BJ548" i="3" s="1"/>
  <c r="R548" i="3"/>
  <c r="P548" i="3"/>
  <c r="BH547" i="3"/>
  <c r="BF547" i="3"/>
  <c r="BD547" i="3"/>
  <c r="BB547" i="3"/>
  <c r="AZ547" i="3"/>
  <c r="AX547" i="3"/>
  <c r="AV547" i="3"/>
  <c r="AT547" i="3"/>
  <c r="AR547" i="3"/>
  <c r="AP547" i="3"/>
  <c r="AN547" i="3"/>
  <c r="AL547" i="3"/>
  <c r="AJ547" i="3"/>
  <c r="AH547" i="3"/>
  <c r="AF547" i="3"/>
  <c r="AD547" i="3"/>
  <c r="AB547" i="3"/>
  <c r="Z547" i="3"/>
  <c r="X547" i="3"/>
  <c r="V547" i="3"/>
  <c r="T547" i="3"/>
  <c r="R547" i="3"/>
  <c r="P547" i="3"/>
  <c r="BH546" i="3"/>
  <c r="BF546" i="3"/>
  <c r="BD546" i="3"/>
  <c r="BB546" i="3"/>
  <c r="AZ546" i="3"/>
  <c r="AX546" i="3"/>
  <c r="AV546" i="3"/>
  <c r="AT546" i="3"/>
  <c r="AR546" i="3"/>
  <c r="AP546" i="3"/>
  <c r="AN546" i="3"/>
  <c r="AL546" i="3"/>
  <c r="AJ546" i="3"/>
  <c r="AH546" i="3"/>
  <c r="AF546" i="3"/>
  <c r="AD546" i="3"/>
  <c r="AB546" i="3"/>
  <c r="Z546" i="3"/>
  <c r="X546" i="3"/>
  <c r="V546" i="3"/>
  <c r="T546" i="3"/>
  <c r="BJ546" i="3" s="1"/>
  <c r="R546" i="3"/>
  <c r="P546" i="3"/>
  <c r="BH545" i="3"/>
  <c r="BF545" i="3"/>
  <c r="BD545" i="3"/>
  <c r="BB545" i="3"/>
  <c r="AZ545" i="3"/>
  <c r="AX545" i="3"/>
  <c r="AV545" i="3"/>
  <c r="AT545" i="3"/>
  <c r="AR545" i="3"/>
  <c r="AP545" i="3"/>
  <c r="AN545" i="3"/>
  <c r="AL545" i="3"/>
  <c r="AJ545" i="3"/>
  <c r="AH545" i="3"/>
  <c r="AF545" i="3"/>
  <c r="AD545" i="3"/>
  <c r="AB545" i="3"/>
  <c r="Z545" i="3"/>
  <c r="X545" i="3"/>
  <c r="V545" i="3"/>
  <c r="T545" i="3"/>
  <c r="R545" i="3"/>
  <c r="P545" i="3"/>
  <c r="BH544" i="3"/>
  <c r="BF544" i="3"/>
  <c r="BD544" i="3"/>
  <c r="BB544" i="3"/>
  <c r="AZ544" i="3"/>
  <c r="AX544" i="3"/>
  <c r="AV544" i="3"/>
  <c r="AT544" i="3"/>
  <c r="AR544" i="3"/>
  <c r="AP544" i="3"/>
  <c r="AN544" i="3"/>
  <c r="AL544" i="3"/>
  <c r="AJ544" i="3"/>
  <c r="AH544" i="3"/>
  <c r="AF544" i="3"/>
  <c r="AD544" i="3"/>
  <c r="AB544" i="3"/>
  <c r="Z544" i="3"/>
  <c r="X544" i="3"/>
  <c r="V544" i="3"/>
  <c r="T544" i="3"/>
  <c r="BJ544" i="3" s="1"/>
  <c r="R544" i="3"/>
  <c r="P544" i="3"/>
  <c r="BH543" i="3"/>
  <c r="BF543" i="3"/>
  <c r="BD543" i="3"/>
  <c r="BB543" i="3"/>
  <c r="AZ543" i="3"/>
  <c r="AX543" i="3"/>
  <c r="AV543" i="3"/>
  <c r="AT543" i="3"/>
  <c r="AR543" i="3"/>
  <c r="AP543" i="3"/>
  <c r="AN543" i="3"/>
  <c r="AL543" i="3"/>
  <c r="AJ543" i="3"/>
  <c r="AH543" i="3"/>
  <c r="AF543" i="3"/>
  <c r="AD543" i="3"/>
  <c r="AB543" i="3"/>
  <c r="Z543" i="3"/>
  <c r="X543" i="3"/>
  <c r="V543" i="3"/>
  <c r="T543" i="3"/>
  <c r="R543" i="3"/>
  <c r="P543" i="3"/>
  <c r="BH542" i="3"/>
  <c r="BF542" i="3"/>
  <c r="BD542" i="3"/>
  <c r="BB542" i="3"/>
  <c r="AZ542" i="3"/>
  <c r="AX542" i="3"/>
  <c r="AV542" i="3"/>
  <c r="AT542" i="3"/>
  <c r="AR542" i="3"/>
  <c r="AP542" i="3"/>
  <c r="AN542" i="3"/>
  <c r="AL542" i="3"/>
  <c r="AJ542" i="3"/>
  <c r="AH542" i="3"/>
  <c r="AF542" i="3"/>
  <c r="AD542" i="3"/>
  <c r="AB542" i="3"/>
  <c r="Z542" i="3"/>
  <c r="X542" i="3"/>
  <c r="V542" i="3"/>
  <c r="T542" i="3"/>
  <c r="R542" i="3"/>
  <c r="P542" i="3"/>
  <c r="BH541" i="3"/>
  <c r="BF541" i="3"/>
  <c r="BD541" i="3"/>
  <c r="BB541" i="3"/>
  <c r="AZ541" i="3"/>
  <c r="AX541" i="3"/>
  <c r="AV541" i="3"/>
  <c r="AT541" i="3"/>
  <c r="AR541" i="3"/>
  <c r="AP541" i="3"/>
  <c r="AN541" i="3"/>
  <c r="AL541" i="3"/>
  <c r="AJ541" i="3"/>
  <c r="AH541" i="3"/>
  <c r="AF541" i="3"/>
  <c r="AD541" i="3"/>
  <c r="AB541" i="3"/>
  <c r="Z541" i="3"/>
  <c r="X541" i="3"/>
  <c r="V541" i="3"/>
  <c r="T541" i="3"/>
  <c r="R541" i="3"/>
  <c r="P541" i="3"/>
  <c r="BH540" i="3"/>
  <c r="BF540" i="3"/>
  <c r="BD540" i="3"/>
  <c r="BB540" i="3"/>
  <c r="AZ540" i="3"/>
  <c r="AX540" i="3"/>
  <c r="AV540" i="3"/>
  <c r="AT540" i="3"/>
  <c r="AR540" i="3"/>
  <c r="AP540" i="3"/>
  <c r="AN540" i="3"/>
  <c r="AL540" i="3"/>
  <c r="AJ540" i="3"/>
  <c r="AH540" i="3"/>
  <c r="AF540" i="3"/>
  <c r="AD540" i="3"/>
  <c r="AB540" i="3"/>
  <c r="Z540" i="3"/>
  <c r="X540" i="3"/>
  <c r="V540" i="3"/>
  <c r="T540" i="3"/>
  <c r="R540" i="3"/>
  <c r="P540" i="3"/>
  <c r="BH539" i="3"/>
  <c r="BF539" i="3"/>
  <c r="BD539" i="3"/>
  <c r="BB539" i="3"/>
  <c r="AZ539" i="3"/>
  <c r="AX539" i="3"/>
  <c r="AV539" i="3"/>
  <c r="AT539" i="3"/>
  <c r="AR539" i="3"/>
  <c r="AP539" i="3"/>
  <c r="AN539" i="3"/>
  <c r="AL539" i="3"/>
  <c r="AJ539" i="3"/>
  <c r="AH539" i="3"/>
  <c r="AF539" i="3"/>
  <c r="AD539" i="3"/>
  <c r="AB539" i="3"/>
  <c r="Z539" i="3"/>
  <c r="X539" i="3"/>
  <c r="V539" i="3"/>
  <c r="T539" i="3"/>
  <c r="R539" i="3"/>
  <c r="P539" i="3"/>
  <c r="BH538" i="3"/>
  <c r="BF538" i="3"/>
  <c r="BD538" i="3"/>
  <c r="BB538" i="3"/>
  <c r="AZ538" i="3"/>
  <c r="AX538" i="3"/>
  <c r="AV538" i="3"/>
  <c r="AT538" i="3"/>
  <c r="AR538" i="3"/>
  <c r="AP538" i="3"/>
  <c r="AN538" i="3"/>
  <c r="AL538" i="3"/>
  <c r="AJ538" i="3"/>
  <c r="AH538" i="3"/>
  <c r="AF538" i="3"/>
  <c r="AD538" i="3"/>
  <c r="AB538" i="3"/>
  <c r="Z538" i="3"/>
  <c r="X538" i="3"/>
  <c r="V538" i="3"/>
  <c r="T538" i="3"/>
  <c r="R538" i="3"/>
  <c r="P538" i="3"/>
  <c r="BH537" i="3"/>
  <c r="BF537" i="3"/>
  <c r="BD537" i="3"/>
  <c r="BB537" i="3"/>
  <c r="AZ537" i="3"/>
  <c r="AX537" i="3"/>
  <c r="AV537" i="3"/>
  <c r="AT537" i="3"/>
  <c r="AR537" i="3"/>
  <c r="AP537" i="3"/>
  <c r="AN537" i="3"/>
  <c r="AL537" i="3"/>
  <c r="AJ537" i="3"/>
  <c r="AH537" i="3"/>
  <c r="AF537" i="3"/>
  <c r="AD537" i="3"/>
  <c r="AB537" i="3"/>
  <c r="Z537" i="3"/>
  <c r="X537" i="3"/>
  <c r="V537" i="3"/>
  <c r="T537" i="3"/>
  <c r="R537" i="3"/>
  <c r="P537" i="3"/>
  <c r="BH536" i="3"/>
  <c r="BF536" i="3"/>
  <c r="BD536" i="3"/>
  <c r="BB536" i="3"/>
  <c r="AZ536" i="3"/>
  <c r="AX536" i="3"/>
  <c r="AV536" i="3"/>
  <c r="AT536" i="3"/>
  <c r="AR536" i="3"/>
  <c r="AP536" i="3"/>
  <c r="AN536" i="3"/>
  <c r="AL536" i="3"/>
  <c r="AJ536" i="3"/>
  <c r="AH536" i="3"/>
  <c r="AF536" i="3"/>
  <c r="AD536" i="3"/>
  <c r="AB536" i="3"/>
  <c r="Z536" i="3"/>
  <c r="X536" i="3"/>
  <c r="V536" i="3"/>
  <c r="T536" i="3"/>
  <c r="R536" i="3"/>
  <c r="P536" i="3"/>
  <c r="BH535" i="3"/>
  <c r="BF535" i="3"/>
  <c r="BD535" i="3"/>
  <c r="BB535" i="3"/>
  <c r="AZ535" i="3"/>
  <c r="AX535" i="3"/>
  <c r="AV535" i="3"/>
  <c r="AT535" i="3"/>
  <c r="AR535" i="3"/>
  <c r="AP535" i="3"/>
  <c r="AN535" i="3"/>
  <c r="AL535" i="3"/>
  <c r="AJ535" i="3"/>
  <c r="AH535" i="3"/>
  <c r="AF535" i="3"/>
  <c r="AD535" i="3"/>
  <c r="AB535" i="3"/>
  <c r="Z535" i="3"/>
  <c r="X535" i="3"/>
  <c r="V535" i="3"/>
  <c r="T535" i="3"/>
  <c r="R535" i="3"/>
  <c r="P535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H532" i="3"/>
  <c r="BF532" i="3"/>
  <c r="BD532" i="3"/>
  <c r="BB532" i="3"/>
  <c r="AZ532" i="3"/>
  <c r="AX532" i="3"/>
  <c r="AV532" i="3"/>
  <c r="AT532" i="3"/>
  <c r="AR532" i="3"/>
  <c r="AP532" i="3"/>
  <c r="AN532" i="3"/>
  <c r="AL532" i="3"/>
  <c r="AJ532" i="3"/>
  <c r="AH532" i="3"/>
  <c r="AF532" i="3"/>
  <c r="AD532" i="3"/>
  <c r="AB532" i="3"/>
  <c r="Z532" i="3"/>
  <c r="X532" i="3"/>
  <c r="V532" i="3"/>
  <c r="T532" i="3"/>
  <c r="R532" i="3"/>
  <c r="P532" i="3"/>
  <c r="BH531" i="3"/>
  <c r="BF531" i="3"/>
  <c r="BD531" i="3"/>
  <c r="BB531" i="3"/>
  <c r="AZ531" i="3"/>
  <c r="AX531" i="3"/>
  <c r="AV531" i="3"/>
  <c r="AT531" i="3"/>
  <c r="AR531" i="3"/>
  <c r="AP531" i="3"/>
  <c r="AN531" i="3"/>
  <c r="AL531" i="3"/>
  <c r="AJ531" i="3"/>
  <c r="AH531" i="3"/>
  <c r="AF531" i="3"/>
  <c r="AD531" i="3"/>
  <c r="AB531" i="3"/>
  <c r="Z531" i="3"/>
  <c r="X531" i="3"/>
  <c r="V531" i="3"/>
  <c r="T531" i="3"/>
  <c r="R531" i="3"/>
  <c r="P531" i="3"/>
  <c r="BH530" i="3"/>
  <c r="BF530" i="3"/>
  <c r="BD530" i="3"/>
  <c r="BB530" i="3"/>
  <c r="AZ530" i="3"/>
  <c r="AX530" i="3"/>
  <c r="AV530" i="3"/>
  <c r="AT530" i="3"/>
  <c r="AR530" i="3"/>
  <c r="AP530" i="3"/>
  <c r="AN530" i="3"/>
  <c r="AL530" i="3"/>
  <c r="AJ530" i="3"/>
  <c r="AH530" i="3"/>
  <c r="AF530" i="3"/>
  <c r="AD530" i="3"/>
  <c r="AB530" i="3"/>
  <c r="Z530" i="3"/>
  <c r="X530" i="3"/>
  <c r="V530" i="3"/>
  <c r="T530" i="3"/>
  <c r="R530" i="3"/>
  <c r="P530" i="3"/>
  <c r="BH529" i="3"/>
  <c r="BF529" i="3"/>
  <c r="BD529" i="3"/>
  <c r="BB529" i="3"/>
  <c r="AZ529" i="3"/>
  <c r="AX529" i="3"/>
  <c r="AV529" i="3"/>
  <c r="AT529" i="3"/>
  <c r="AR529" i="3"/>
  <c r="AP529" i="3"/>
  <c r="AN529" i="3"/>
  <c r="AL529" i="3"/>
  <c r="AJ529" i="3"/>
  <c r="AH529" i="3"/>
  <c r="AF529" i="3"/>
  <c r="AD529" i="3"/>
  <c r="AB529" i="3"/>
  <c r="Z529" i="3"/>
  <c r="X529" i="3"/>
  <c r="V529" i="3"/>
  <c r="T529" i="3"/>
  <c r="R529" i="3"/>
  <c r="P529" i="3"/>
  <c r="BH528" i="3"/>
  <c r="BF528" i="3"/>
  <c r="BD528" i="3"/>
  <c r="BB528" i="3"/>
  <c r="AZ528" i="3"/>
  <c r="AX528" i="3"/>
  <c r="AV528" i="3"/>
  <c r="AT528" i="3"/>
  <c r="AR528" i="3"/>
  <c r="AP528" i="3"/>
  <c r="AN528" i="3"/>
  <c r="AL528" i="3"/>
  <c r="AJ528" i="3"/>
  <c r="AH528" i="3"/>
  <c r="AF528" i="3"/>
  <c r="AD528" i="3"/>
  <c r="AB528" i="3"/>
  <c r="Z528" i="3"/>
  <c r="X528" i="3"/>
  <c r="V528" i="3"/>
  <c r="T528" i="3"/>
  <c r="R528" i="3"/>
  <c r="P528" i="3"/>
  <c r="BH527" i="3"/>
  <c r="BF527" i="3"/>
  <c r="BD527" i="3"/>
  <c r="BB527" i="3"/>
  <c r="AZ527" i="3"/>
  <c r="AX527" i="3"/>
  <c r="AV527" i="3"/>
  <c r="AT527" i="3"/>
  <c r="AR527" i="3"/>
  <c r="AP527" i="3"/>
  <c r="AN527" i="3"/>
  <c r="AL527" i="3"/>
  <c r="AJ527" i="3"/>
  <c r="AH527" i="3"/>
  <c r="AF527" i="3"/>
  <c r="AD527" i="3"/>
  <c r="AB527" i="3"/>
  <c r="Z527" i="3"/>
  <c r="X527" i="3"/>
  <c r="V527" i="3"/>
  <c r="T527" i="3"/>
  <c r="R527" i="3"/>
  <c r="P527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BJ524" i="3" s="1"/>
  <c r="R524" i="3"/>
  <c r="P524" i="3"/>
  <c r="BH523" i="3"/>
  <c r="BF523" i="3"/>
  <c r="BD523" i="3"/>
  <c r="BB523" i="3"/>
  <c r="AZ523" i="3"/>
  <c r="AX523" i="3"/>
  <c r="AV523" i="3"/>
  <c r="AT523" i="3"/>
  <c r="AR523" i="3"/>
  <c r="AP523" i="3"/>
  <c r="AN523" i="3"/>
  <c r="AL523" i="3"/>
  <c r="AJ523" i="3"/>
  <c r="AH523" i="3"/>
  <c r="AF523" i="3"/>
  <c r="AD523" i="3"/>
  <c r="AB523" i="3"/>
  <c r="Z523" i="3"/>
  <c r="X523" i="3"/>
  <c r="V523" i="3"/>
  <c r="T523" i="3"/>
  <c r="R523" i="3"/>
  <c r="P523" i="3"/>
  <c r="BH522" i="3"/>
  <c r="BF522" i="3"/>
  <c r="BD522" i="3"/>
  <c r="BB522" i="3"/>
  <c r="AZ522" i="3"/>
  <c r="AX522" i="3"/>
  <c r="AV522" i="3"/>
  <c r="AT522" i="3"/>
  <c r="AR522" i="3"/>
  <c r="AP522" i="3"/>
  <c r="AN522" i="3"/>
  <c r="AL522" i="3"/>
  <c r="AJ522" i="3"/>
  <c r="AH522" i="3"/>
  <c r="AF522" i="3"/>
  <c r="AD522" i="3"/>
  <c r="AB522" i="3"/>
  <c r="Z522" i="3"/>
  <c r="X522" i="3"/>
  <c r="V522" i="3"/>
  <c r="T522" i="3"/>
  <c r="R522" i="3"/>
  <c r="P522" i="3"/>
  <c r="BH521" i="3"/>
  <c r="BF521" i="3"/>
  <c r="BD521" i="3"/>
  <c r="BB521" i="3"/>
  <c r="AZ521" i="3"/>
  <c r="AX521" i="3"/>
  <c r="AV521" i="3"/>
  <c r="AT521" i="3"/>
  <c r="AR521" i="3"/>
  <c r="AP521" i="3"/>
  <c r="AN521" i="3"/>
  <c r="AL521" i="3"/>
  <c r="AJ521" i="3"/>
  <c r="AH521" i="3"/>
  <c r="AF521" i="3"/>
  <c r="AD521" i="3"/>
  <c r="AB521" i="3"/>
  <c r="Z521" i="3"/>
  <c r="X521" i="3"/>
  <c r="V521" i="3"/>
  <c r="T521" i="3"/>
  <c r="R521" i="3"/>
  <c r="P521" i="3"/>
  <c r="BH520" i="3"/>
  <c r="BF520" i="3"/>
  <c r="BD520" i="3"/>
  <c r="BB520" i="3"/>
  <c r="AZ520" i="3"/>
  <c r="AX520" i="3"/>
  <c r="AV520" i="3"/>
  <c r="AT520" i="3"/>
  <c r="AR520" i="3"/>
  <c r="AP520" i="3"/>
  <c r="AN520" i="3"/>
  <c r="AL520" i="3"/>
  <c r="AJ520" i="3"/>
  <c r="AH520" i="3"/>
  <c r="AF520" i="3"/>
  <c r="AD520" i="3"/>
  <c r="AB520" i="3"/>
  <c r="Z520" i="3"/>
  <c r="X520" i="3"/>
  <c r="V520" i="3"/>
  <c r="T520" i="3"/>
  <c r="BJ520" i="3" s="1"/>
  <c r="R520" i="3"/>
  <c r="P520" i="3"/>
  <c r="BH519" i="3"/>
  <c r="BF519" i="3"/>
  <c r="BD519" i="3"/>
  <c r="BB519" i="3"/>
  <c r="AZ519" i="3"/>
  <c r="AX519" i="3"/>
  <c r="AV519" i="3"/>
  <c r="AT519" i="3"/>
  <c r="AR519" i="3"/>
  <c r="AP519" i="3"/>
  <c r="AN519" i="3"/>
  <c r="AL519" i="3"/>
  <c r="AJ519" i="3"/>
  <c r="AH519" i="3"/>
  <c r="AF519" i="3"/>
  <c r="AD519" i="3"/>
  <c r="AB519" i="3"/>
  <c r="Z519" i="3"/>
  <c r="X519" i="3"/>
  <c r="V519" i="3"/>
  <c r="T519" i="3"/>
  <c r="R519" i="3"/>
  <c r="P519" i="3"/>
  <c r="BH518" i="3"/>
  <c r="BF518" i="3"/>
  <c r="BD518" i="3"/>
  <c r="BB518" i="3"/>
  <c r="AZ518" i="3"/>
  <c r="AX518" i="3"/>
  <c r="AV518" i="3"/>
  <c r="AT518" i="3"/>
  <c r="AR518" i="3"/>
  <c r="AP518" i="3"/>
  <c r="AN518" i="3"/>
  <c r="AL518" i="3"/>
  <c r="AJ518" i="3"/>
  <c r="AH518" i="3"/>
  <c r="AF518" i="3"/>
  <c r="AD518" i="3"/>
  <c r="AB518" i="3"/>
  <c r="Z518" i="3"/>
  <c r="X518" i="3"/>
  <c r="V518" i="3"/>
  <c r="T518" i="3"/>
  <c r="BJ518" i="3" s="1"/>
  <c r="R518" i="3"/>
  <c r="P518" i="3"/>
  <c r="BH517" i="3"/>
  <c r="BF517" i="3"/>
  <c r="BD517" i="3"/>
  <c r="BB517" i="3"/>
  <c r="AZ517" i="3"/>
  <c r="AX517" i="3"/>
  <c r="AV517" i="3"/>
  <c r="AT517" i="3"/>
  <c r="AR517" i="3"/>
  <c r="AP517" i="3"/>
  <c r="AN517" i="3"/>
  <c r="AL517" i="3"/>
  <c r="AJ517" i="3"/>
  <c r="AH517" i="3"/>
  <c r="AF517" i="3"/>
  <c r="AD517" i="3"/>
  <c r="AB517" i="3"/>
  <c r="Z517" i="3"/>
  <c r="X517" i="3"/>
  <c r="V517" i="3"/>
  <c r="T517" i="3"/>
  <c r="R517" i="3"/>
  <c r="P517" i="3"/>
  <c r="BH516" i="3"/>
  <c r="BF516" i="3"/>
  <c r="BD516" i="3"/>
  <c r="BB516" i="3"/>
  <c r="AZ516" i="3"/>
  <c r="AX516" i="3"/>
  <c r="AV516" i="3"/>
  <c r="AT516" i="3"/>
  <c r="AR516" i="3"/>
  <c r="AP516" i="3"/>
  <c r="AN516" i="3"/>
  <c r="AL516" i="3"/>
  <c r="AJ516" i="3"/>
  <c r="AH516" i="3"/>
  <c r="AF516" i="3"/>
  <c r="AD516" i="3"/>
  <c r="AB516" i="3"/>
  <c r="Z516" i="3"/>
  <c r="X516" i="3"/>
  <c r="V516" i="3"/>
  <c r="T516" i="3"/>
  <c r="BJ516" i="3" s="1"/>
  <c r="R516" i="3"/>
  <c r="P516" i="3"/>
  <c r="BH515" i="3"/>
  <c r="BF515" i="3"/>
  <c r="BD515" i="3"/>
  <c r="BB515" i="3"/>
  <c r="AZ515" i="3"/>
  <c r="AX515" i="3"/>
  <c r="AV515" i="3"/>
  <c r="AT515" i="3"/>
  <c r="AR515" i="3"/>
  <c r="AP515" i="3"/>
  <c r="AN515" i="3"/>
  <c r="AL515" i="3"/>
  <c r="AJ515" i="3"/>
  <c r="AH515" i="3"/>
  <c r="AF515" i="3"/>
  <c r="AD515" i="3"/>
  <c r="AB515" i="3"/>
  <c r="Z515" i="3"/>
  <c r="X515" i="3"/>
  <c r="V515" i="3"/>
  <c r="T515" i="3"/>
  <c r="R515" i="3"/>
  <c r="P515" i="3"/>
  <c r="BH514" i="3"/>
  <c r="BF514" i="3"/>
  <c r="BD514" i="3"/>
  <c r="BB514" i="3"/>
  <c r="AZ514" i="3"/>
  <c r="AX514" i="3"/>
  <c r="AV514" i="3"/>
  <c r="AT514" i="3"/>
  <c r="AR514" i="3"/>
  <c r="AP514" i="3"/>
  <c r="AN514" i="3"/>
  <c r="AL514" i="3"/>
  <c r="AJ514" i="3"/>
  <c r="AH514" i="3"/>
  <c r="AF514" i="3"/>
  <c r="AD514" i="3"/>
  <c r="AB514" i="3"/>
  <c r="Z514" i="3"/>
  <c r="X514" i="3"/>
  <c r="V514" i="3"/>
  <c r="T514" i="3"/>
  <c r="R514" i="3"/>
  <c r="P514" i="3"/>
  <c r="BH513" i="3"/>
  <c r="BF513" i="3"/>
  <c r="BD513" i="3"/>
  <c r="BB513" i="3"/>
  <c r="AZ513" i="3"/>
  <c r="AX513" i="3"/>
  <c r="AV513" i="3"/>
  <c r="AT513" i="3"/>
  <c r="AR513" i="3"/>
  <c r="AP513" i="3"/>
  <c r="AN513" i="3"/>
  <c r="AL513" i="3"/>
  <c r="AJ513" i="3"/>
  <c r="AH513" i="3"/>
  <c r="AF513" i="3"/>
  <c r="AD513" i="3"/>
  <c r="AB513" i="3"/>
  <c r="Z513" i="3"/>
  <c r="X513" i="3"/>
  <c r="V513" i="3"/>
  <c r="T513" i="3"/>
  <c r="R513" i="3"/>
  <c r="P513" i="3"/>
  <c r="BH512" i="3"/>
  <c r="BF512" i="3"/>
  <c r="BD512" i="3"/>
  <c r="BB512" i="3"/>
  <c r="AZ512" i="3"/>
  <c r="AX512" i="3"/>
  <c r="AV512" i="3"/>
  <c r="AT512" i="3"/>
  <c r="AR512" i="3"/>
  <c r="AP512" i="3"/>
  <c r="AN512" i="3"/>
  <c r="AL512" i="3"/>
  <c r="AJ512" i="3"/>
  <c r="AH512" i="3"/>
  <c r="AF512" i="3"/>
  <c r="AD512" i="3"/>
  <c r="AB512" i="3"/>
  <c r="Z512" i="3"/>
  <c r="X512" i="3"/>
  <c r="V512" i="3"/>
  <c r="T512" i="3"/>
  <c r="R512" i="3"/>
  <c r="P512" i="3"/>
  <c r="BH511" i="3"/>
  <c r="BF511" i="3"/>
  <c r="BD511" i="3"/>
  <c r="BB511" i="3"/>
  <c r="AZ511" i="3"/>
  <c r="AX511" i="3"/>
  <c r="AV511" i="3"/>
  <c r="AT511" i="3"/>
  <c r="AR511" i="3"/>
  <c r="AP511" i="3"/>
  <c r="AN511" i="3"/>
  <c r="AL511" i="3"/>
  <c r="AJ511" i="3"/>
  <c r="AH511" i="3"/>
  <c r="AF511" i="3"/>
  <c r="AD511" i="3"/>
  <c r="AB511" i="3"/>
  <c r="Z511" i="3"/>
  <c r="X511" i="3"/>
  <c r="V511" i="3"/>
  <c r="T511" i="3"/>
  <c r="R511" i="3"/>
  <c r="P511" i="3"/>
  <c r="BH510" i="3"/>
  <c r="BF510" i="3"/>
  <c r="BD510" i="3"/>
  <c r="BB510" i="3"/>
  <c r="AZ510" i="3"/>
  <c r="AX510" i="3"/>
  <c r="AV510" i="3"/>
  <c r="AT510" i="3"/>
  <c r="AR510" i="3"/>
  <c r="AP510" i="3"/>
  <c r="AN510" i="3"/>
  <c r="AL510" i="3"/>
  <c r="AJ510" i="3"/>
  <c r="AH510" i="3"/>
  <c r="AF510" i="3"/>
  <c r="AD510" i="3"/>
  <c r="AB510" i="3"/>
  <c r="Z510" i="3"/>
  <c r="X510" i="3"/>
  <c r="V510" i="3"/>
  <c r="T510" i="3"/>
  <c r="R510" i="3"/>
  <c r="P510" i="3"/>
  <c r="BI509" i="3"/>
  <c r="BE509" i="3"/>
  <c r="BA509" i="3"/>
  <c r="AW509" i="3"/>
  <c r="AS509" i="3"/>
  <c r="AO509" i="3"/>
  <c r="AK509" i="3"/>
  <c r="AG509" i="3"/>
  <c r="AC509" i="3"/>
  <c r="Y509" i="3"/>
  <c r="U509" i="3"/>
  <c r="Q509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BI507" i="3"/>
  <c r="BE507" i="3"/>
  <c r="BA507" i="3"/>
  <c r="AW507" i="3"/>
  <c r="AS507" i="3"/>
  <c r="AO507" i="3"/>
  <c r="AK507" i="3"/>
  <c r="AG507" i="3"/>
  <c r="AC507" i="3"/>
  <c r="Y507" i="3"/>
  <c r="U507" i="3"/>
  <c r="Q507" i="3"/>
  <c r="M506" i="3"/>
  <c r="O506" i="3"/>
  <c r="Q506" i="3"/>
  <c r="S506" i="3"/>
  <c r="U506" i="3"/>
  <c r="W506" i="3"/>
  <c r="Y506" i="3"/>
  <c r="AA506" i="3"/>
  <c r="AC506" i="3"/>
  <c r="AE506" i="3"/>
  <c r="AG506" i="3"/>
  <c r="AI506" i="3"/>
  <c r="AK506" i="3"/>
  <c r="AM506" i="3"/>
  <c r="AO506" i="3"/>
  <c r="AQ506" i="3"/>
  <c r="AS506" i="3"/>
  <c r="AU506" i="3"/>
  <c r="AW506" i="3"/>
  <c r="M504" i="3"/>
  <c r="O504" i="3"/>
  <c r="Q504" i="3"/>
  <c r="S504" i="3"/>
  <c r="U504" i="3"/>
  <c r="W504" i="3"/>
  <c r="Y504" i="3"/>
  <c r="AA504" i="3"/>
  <c r="AC504" i="3"/>
  <c r="AE504" i="3"/>
  <c r="AG504" i="3"/>
  <c r="AI504" i="3"/>
  <c r="AK504" i="3"/>
  <c r="AM504" i="3"/>
  <c r="AO504" i="3"/>
  <c r="AQ504" i="3"/>
  <c r="AS504" i="3"/>
  <c r="AU504" i="3"/>
  <c r="AW504" i="3"/>
  <c r="AY504" i="3"/>
  <c r="BA504" i="3"/>
  <c r="BC504" i="3"/>
  <c r="BE504" i="3"/>
  <c r="BG504" i="3"/>
  <c r="BI504" i="3"/>
  <c r="M502" i="3"/>
  <c r="O502" i="3"/>
  <c r="Q502" i="3"/>
  <c r="S502" i="3"/>
  <c r="U502" i="3"/>
  <c r="W502" i="3"/>
  <c r="Y502" i="3"/>
  <c r="AA502" i="3"/>
  <c r="AC502" i="3"/>
  <c r="AE502" i="3"/>
  <c r="AG502" i="3"/>
  <c r="AI502" i="3"/>
  <c r="AK502" i="3"/>
  <c r="AM502" i="3"/>
  <c r="AO502" i="3"/>
  <c r="AQ502" i="3"/>
  <c r="AS502" i="3"/>
  <c r="AU502" i="3"/>
  <c r="AW502" i="3"/>
  <c r="AY502" i="3"/>
  <c r="BA502" i="3"/>
  <c r="BC502" i="3"/>
  <c r="BE502" i="3"/>
  <c r="BG502" i="3"/>
  <c r="BI502" i="3"/>
  <c r="M500" i="3"/>
  <c r="O500" i="3"/>
  <c r="Q500" i="3"/>
  <c r="S500" i="3"/>
  <c r="U500" i="3"/>
  <c r="W500" i="3"/>
  <c r="Y500" i="3"/>
  <c r="AA500" i="3"/>
  <c r="AC500" i="3"/>
  <c r="AE500" i="3"/>
  <c r="AG500" i="3"/>
  <c r="AI500" i="3"/>
  <c r="AK500" i="3"/>
  <c r="AM500" i="3"/>
  <c r="AO500" i="3"/>
  <c r="AQ500" i="3"/>
  <c r="AS500" i="3"/>
  <c r="AU500" i="3"/>
  <c r="AW500" i="3"/>
  <c r="AY500" i="3"/>
  <c r="BA500" i="3"/>
  <c r="BC500" i="3"/>
  <c r="BE500" i="3"/>
  <c r="BG500" i="3"/>
  <c r="BI500" i="3"/>
  <c r="M498" i="3"/>
  <c r="O498" i="3"/>
  <c r="Q498" i="3"/>
  <c r="S498" i="3"/>
  <c r="U498" i="3"/>
  <c r="W498" i="3"/>
  <c r="Y498" i="3"/>
  <c r="AA498" i="3"/>
  <c r="AC498" i="3"/>
  <c r="AE498" i="3"/>
  <c r="AG498" i="3"/>
  <c r="AI498" i="3"/>
  <c r="AK498" i="3"/>
  <c r="AM498" i="3"/>
  <c r="AO498" i="3"/>
  <c r="AQ498" i="3"/>
  <c r="AS498" i="3"/>
  <c r="AU498" i="3"/>
  <c r="AW498" i="3"/>
  <c r="AY498" i="3"/>
  <c r="BA498" i="3"/>
  <c r="BC498" i="3"/>
  <c r="BE498" i="3"/>
  <c r="BG498" i="3"/>
  <c r="BI498" i="3"/>
  <c r="M496" i="3"/>
  <c r="O496" i="3"/>
  <c r="Q496" i="3"/>
  <c r="S496" i="3"/>
  <c r="U496" i="3"/>
  <c r="W496" i="3"/>
  <c r="Y496" i="3"/>
  <c r="AA496" i="3"/>
  <c r="AC496" i="3"/>
  <c r="AE496" i="3"/>
  <c r="AG496" i="3"/>
  <c r="AI496" i="3"/>
  <c r="AK496" i="3"/>
  <c r="AM496" i="3"/>
  <c r="AO496" i="3"/>
  <c r="AQ496" i="3"/>
  <c r="AS496" i="3"/>
  <c r="AU496" i="3"/>
  <c r="AW496" i="3"/>
  <c r="AY496" i="3"/>
  <c r="BA496" i="3"/>
  <c r="BC496" i="3"/>
  <c r="BE496" i="3"/>
  <c r="BG496" i="3"/>
  <c r="BI496" i="3"/>
  <c r="M494" i="3"/>
  <c r="O494" i="3"/>
  <c r="Q494" i="3"/>
  <c r="S494" i="3"/>
  <c r="U494" i="3"/>
  <c r="W494" i="3"/>
  <c r="Y494" i="3"/>
  <c r="AA494" i="3"/>
  <c r="AC494" i="3"/>
  <c r="AE494" i="3"/>
  <c r="AG494" i="3"/>
  <c r="AI494" i="3"/>
  <c r="AK494" i="3"/>
  <c r="AM494" i="3"/>
  <c r="AO494" i="3"/>
  <c r="AQ494" i="3"/>
  <c r="AS494" i="3"/>
  <c r="AU494" i="3"/>
  <c r="AW494" i="3"/>
  <c r="AY494" i="3"/>
  <c r="BA494" i="3"/>
  <c r="BC494" i="3"/>
  <c r="BE494" i="3"/>
  <c r="BG494" i="3"/>
  <c r="BI494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N488" i="3"/>
  <c r="R488" i="3"/>
  <c r="V488" i="3"/>
  <c r="Z488" i="3"/>
  <c r="AD488" i="3"/>
  <c r="AH488" i="3"/>
  <c r="AL488" i="3"/>
  <c r="AP488" i="3"/>
  <c r="AS488" i="3"/>
  <c r="AU488" i="3"/>
  <c r="AW488" i="3"/>
  <c r="AY488" i="3"/>
  <c r="BA488" i="3"/>
  <c r="BC488" i="3"/>
  <c r="BE488" i="3"/>
  <c r="BG488" i="3"/>
  <c r="BI488" i="3"/>
  <c r="P488" i="3"/>
  <c r="N487" i="3"/>
  <c r="R487" i="3"/>
  <c r="V487" i="3"/>
  <c r="Z487" i="3"/>
  <c r="AD487" i="3"/>
  <c r="AH487" i="3"/>
  <c r="AL487" i="3"/>
  <c r="AP487" i="3"/>
  <c r="AT487" i="3"/>
  <c r="AX487" i="3"/>
  <c r="BB487" i="3"/>
  <c r="BF487" i="3"/>
  <c r="P487" i="3"/>
  <c r="N486" i="3"/>
  <c r="R486" i="3"/>
  <c r="V486" i="3"/>
  <c r="Z486" i="3"/>
  <c r="AD486" i="3"/>
  <c r="AH486" i="3"/>
  <c r="AL486" i="3"/>
  <c r="AP486" i="3"/>
  <c r="AT486" i="3"/>
  <c r="AX486" i="3"/>
  <c r="BB486" i="3"/>
  <c r="BF486" i="3"/>
  <c r="P486" i="3"/>
  <c r="N485" i="3"/>
  <c r="R485" i="3"/>
  <c r="V485" i="3"/>
  <c r="Z485" i="3"/>
  <c r="AD485" i="3"/>
  <c r="AH485" i="3"/>
  <c r="AL485" i="3"/>
  <c r="AP485" i="3"/>
  <c r="AT485" i="3"/>
  <c r="AX485" i="3"/>
  <c r="BB485" i="3"/>
  <c r="BF485" i="3"/>
  <c r="P485" i="3"/>
  <c r="N484" i="3"/>
  <c r="R484" i="3"/>
  <c r="V484" i="3"/>
  <c r="Z484" i="3"/>
  <c r="AD484" i="3"/>
  <c r="AH484" i="3"/>
  <c r="AL484" i="3"/>
  <c r="AP484" i="3"/>
  <c r="AT484" i="3"/>
  <c r="AX484" i="3"/>
  <c r="BB484" i="3"/>
  <c r="BF484" i="3"/>
  <c r="P484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P483" i="3"/>
  <c r="N509" i="3"/>
  <c r="P509" i="3"/>
  <c r="BK509" i="3" s="1"/>
  <c r="R509" i="3"/>
  <c r="BL509" i="3" s="1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8" i="3"/>
  <c r="P508" i="3"/>
  <c r="BK508" i="3" s="1"/>
  <c r="R508" i="3"/>
  <c r="T508" i="3"/>
  <c r="BM508" i="3" s="1"/>
  <c r="V508" i="3"/>
  <c r="X508" i="3"/>
  <c r="Z508" i="3"/>
  <c r="AB508" i="3"/>
  <c r="BL508" i="3" s="1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N507" i="3"/>
  <c r="P507" i="3"/>
  <c r="BK507" i="3" s="1"/>
  <c r="R507" i="3"/>
  <c r="BL507" i="3" s="1"/>
  <c r="T507" i="3"/>
  <c r="BM507" i="3" s="1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5" i="3"/>
  <c r="O505" i="3"/>
  <c r="Q505" i="3"/>
  <c r="S505" i="3"/>
  <c r="U505" i="3"/>
  <c r="W505" i="3"/>
  <c r="Y505" i="3"/>
  <c r="AA505" i="3"/>
  <c r="AC505" i="3"/>
  <c r="AE505" i="3"/>
  <c r="AG505" i="3"/>
  <c r="AI505" i="3"/>
  <c r="AK505" i="3"/>
  <c r="AM505" i="3"/>
  <c r="AO505" i="3"/>
  <c r="AQ505" i="3"/>
  <c r="AS505" i="3"/>
  <c r="AU505" i="3"/>
  <c r="AW505" i="3"/>
  <c r="AY505" i="3"/>
  <c r="BA505" i="3"/>
  <c r="BC505" i="3"/>
  <c r="BE505" i="3"/>
  <c r="BG505" i="3"/>
  <c r="BI505" i="3"/>
  <c r="M503" i="3"/>
  <c r="O503" i="3"/>
  <c r="Q503" i="3"/>
  <c r="S503" i="3"/>
  <c r="U503" i="3"/>
  <c r="W503" i="3"/>
  <c r="Y503" i="3"/>
  <c r="AA503" i="3"/>
  <c r="AC503" i="3"/>
  <c r="AE503" i="3"/>
  <c r="AG503" i="3"/>
  <c r="AI503" i="3"/>
  <c r="AK503" i="3"/>
  <c r="AM503" i="3"/>
  <c r="AO503" i="3"/>
  <c r="AQ503" i="3"/>
  <c r="AS503" i="3"/>
  <c r="AU503" i="3"/>
  <c r="AW503" i="3"/>
  <c r="AY503" i="3"/>
  <c r="BA503" i="3"/>
  <c r="BC503" i="3"/>
  <c r="BE503" i="3"/>
  <c r="BG503" i="3"/>
  <c r="BI503" i="3"/>
  <c r="M501" i="3"/>
  <c r="O501" i="3"/>
  <c r="Q501" i="3"/>
  <c r="S501" i="3"/>
  <c r="U501" i="3"/>
  <c r="W501" i="3"/>
  <c r="Y501" i="3"/>
  <c r="AA501" i="3"/>
  <c r="AC501" i="3"/>
  <c r="AE501" i="3"/>
  <c r="AG501" i="3"/>
  <c r="AI501" i="3"/>
  <c r="AK501" i="3"/>
  <c r="AM501" i="3"/>
  <c r="AO501" i="3"/>
  <c r="AQ501" i="3"/>
  <c r="AS501" i="3"/>
  <c r="AU501" i="3"/>
  <c r="AW501" i="3"/>
  <c r="AY501" i="3"/>
  <c r="BA501" i="3"/>
  <c r="BC501" i="3"/>
  <c r="BE501" i="3"/>
  <c r="BG501" i="3"/>
  <c r="BI501" i="3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M497" i="3"/>
  <c r="O497" i="3"/>
  <c r="Q497" i="3"/>
  <c r="S497" i="3"/>
  <c r="U497" i="3"/>
  <c r="W497" i="3"/>
  <c r="Y497" i="3"/>
  <c r="AA497" i="3"/>
  <c r="AC497" i="3"/>
  <c r="AE497" i="3"/>
  <c r="AG497" i="3"/>
  <c r="AI497" i="3"/>
  <c r="AK497" i="3"/>
  <c r="AM497" i="3"/>
  <c r="AO497" i="3"/>
  <c r="AQ497" i="3"/>
  <c r="AS497" i="3"/>
  <c r="AU497" i="3"/>
  <c r="AW497" i="3"/>
  <c r="AY497" i="3"/>
  <c r="BA497" i="3"/>
  <c r="BC497" i="3"/>
  <c r="BE497" i="3"/>
  <c r="BG497" i="3"/>
  <c r="BI497" i="3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M489" i="3"/>
  <c r="O489" i="3"/>
  <c r="Q489" i="3"/>
  <c r="S489" i="3"/>
  <c r="U489" i="3"/>
  <c r="W489" i="3"/>
  <c r="Y489" i="3"/>
  <c r="AA489" i="3"/>
  <c r="AC489" i="3"/>
  <c r="AE489" i="3"/>
  <c r="AG489" i="3"/>
  <c r="AI489" i="3"/>
  <c r="AK489" i="3"/>
  <c r="AM489" i="3"/>
  <c r="AO489" i="3"/>
  <c r="AQ489" i="3"/>
  <c r="AS489" i="3"/>
  <c r="AU489" i="3"/>
  <c r="AW489" i="3"/>
  <c r="AY489" i="3"/>
  <c r="BA489" i="3"/>
  <c r="BC489" i="3"/>
  <c r="BE489" i="3"/>
  <c r="BG489" i="3"/>
  <c r="BI489" i="3"/>
  <c r="BH506" i="3"/>
  <c r="BF506" i="3"/>
  <c r="BD506" i="3"/>
  <c r="BB506" i="3"/>
  <c r="AZ506" i="3"/>
  <c r="AX506" i="3"/>
  <c r="AV506" i="3"/>
  <c r="AT506" i="3"/>
  <c r="AR506" i="3"/>
  <c r="AP506" i="3"/>
  <c r="AN506" i="3"/>
  <c r="AL506" i="3"/>
  <c r="AJ506" i="3"/>
  <c r="AH506" i="3"/>
  <c r="AF506" i="3"/>
  <c r="AD506" i="3"/>
  <c r="AB506" i="3"/>
  <c r="Z506" i="3"/>
  <c r="X506" i="3"/>
  <c r="V506" i="3"/>
  <c r="T506" i="3"/>
  <c r="BJ506" i="3" s="1"/>
  <c r="R506" i="3"/>
  <c r="P506" i="3"/>
  <c r="BH505" i="3"/>
  <c r="BF505" i="3"/>
  <c r="BD505" i="3"/>
  <c r="BB505" i="3"/>
  <c r="AZ505" i="3"/>
  <c r="AX505" i="3"/>
  <c r="AV505" i="3"/>
  <c r="AT505" i="3"/>
  <c r="AR505" i="3"/>
  <c r="AP505" i="3"/>
  <c r="AN505" i="3"/>
  <c r="AL505" i="3"/>
  <c r="AJ505" i="3"/>
  <c r="AH505" i="3"/>
  <c r="AF505" i="3"/>
  <c r="AD505" i="3"/>
  <c r="AB505" i="3"/>
  <c r="Z505" i="3"/>
  <c r="X505" i="3"/>
  <c r="V505" i="3"/>
  <c r="T505" i="3"/>
  <c r="BJ505" i="3" s="1"/>
  <c r="R505" i="3"/>
  <c r="P505" i="3"/>
  <c r="BH504" i="3"/>
  <c r="BF504" i="3"/>
  <c r="BD504" i="3"/>
  <c r="BB504" i="3"/>
  <c r="AZ504" i="3"/>
  <c r="AX504" i="3"/>
  <c r="AV504" i="3"/>
  <c r="AT504" i="3"/>
  <c r="AR504" i="3"/>
  <c r="AP504" i="3"/>
  <c r="AN504" i="3"/>
  <c r="AL504" i="3"/>
  <c r="AJ504" i="3"/>
  <c r="AH504" i="3"/>
  <c r="AF504" i="3"/>
  <c r="AD504" i="3"/>
  <c r="AB504" i="3"/>
  <c r="Z504" i="3"/>
  <c r="X504" i="3"/>
  <c r="V504" i="3"/>
  <c r="T504" i="3"/>
  <c r="BJ504" i="3" s="1"/>
  <c r="R504" i="3"/>
  <c r="P504" i="3"/>
  <c r="BH503" i="3"/>
  <c r="BF503" i="3"/>
  <c r="BD503" i="3"/>
  <c r="BB503" i="3"/>
  <c r="AZ503" i="3"/>
  <c r="AX503" i="3"/>
  <c r="AV503" i="3"/>
  <c r="AT503" i="3"/>
  <c r="AR503" i="3"/>
  <c r="AP503" i="3"/>
  <c r="AN503" i="3"/>
  <c r="AL503" i="3"/>
  <c r="AJ503" i="3"/>
  <c r="AH503" i="3"/>
  <c r="AF503" i="3"/>
  <c r="AD503" i="3"/>
  <c r="AB503" i="3"/>
  <c r="Z503" i="3"/>
  <c r="X503" i="3"/>
  <c r="V503" i="3"/>
  <c r="T503" i="3"/>
  <c r="BJ503" i="3" s="1"/>
  <c r="R503" i="3"/>
  <c r="P503" i="3"/>
  <c r="BH502" i="3"/>
  <c r="BF502" i="3"/>
  <c r="BD502" i="3"/>
  <c r="BB502" i="3"/>
  <c r="AZ502" i="3"/>
  <c r="AX502" i="3"/>
  <c r="AV502" i="3"/>
  <c r="AT502" i="3"/>
  <c r="AR502" i="3"/>
  <c r="AP502" i="3"/>
  <c r="AN502" i="3"/>
  <c r="AL502" i="3"/>
  <c r="AJ502" i="3"/>
  <c r="AH502" i="3"/>
  <c r="AF502" i="3"/>
  <c r="AD502" i="3"/>
  <c r="AB502" i="3"/>
  <c r="Z502" i="3"/>
  <c r="X502" i="3"/>
  <c r="V502" i="3"/>
  <c r="T502" i="3"/>
  <c r="BJ502" i="3" s="1"/>
  <c r="R502" i="3"/>
  <c r="P502" i="3"/>
  <c r="BH501" i="3"/>
  <c r="BF501" i="3"/>
  <c r="BD501" i="3"/>
  <c r="BB501" i="3"/>
  <c r="AZ501" i="3"/>
  <c r="AX501" i="3"/>
  <c r="AV501" i="3"/>
  <c r="AT501" i="3"/>
  <c r="AR501" i="3"/>
  <c r="AP501" i="3"/>
  <c r="AN501" i="3"/>
  <c r="AL501" i="3"/>
  <c r="AJ501" i="3"/>
  <c r="AH501" i="3"/>
  <c r="AF501" i="3"/>
  <c r="AD501" i="3"/>
  <c r="AB501" i="3"/>
  <c r="Z501" i="3"/>
  <c r="X501" i="3"/>
  <c r="V501" i="3"/>
  <c r="T501" i="3"/>
  <c r="BJ501" i="3" s="1"/>
  <c r="R501" i="3"/>
  <c r="P501" i="3"/>
  <c r="BH500" i="3"/>
  <c r="BF500" i="3"/>
  <c r="BD500" i="3"/>
  <c r="BB500" i="3"/>
  <c r="AZ500" i="3"/>
  <c r="AX500" i="3"/>
  <c r="AV500" i="3"/>
  <c r="AT500" i="3"/>
  <c r="AR500" i="3"/>
  <c r="AP500" i="3"/>
  <c r="AN500" i="3"/>
  <c r="AL500" i="3"/>
  <c r="AJ500" i="3"/>
  <c r="AH500" i="3"/>
  <c r="AF500" i="3"/>
  <c r="AD500" i="3"/>
  <c r="AB500" i="3"/>
  <c r="Z500" i="3"/>
  <c r="X500" i="3"/>
  <c r="V500" i="3"/>
  <c r="T500" i="3"/>
  <c r="BJ500" i="3" s="1"/>
  <c r="R500" i="3"/>
  <c r="P500" i="3"/>
  <c r="BH499" i="3"/>
  <c r="BF499" i="3"/>
  <c r="BD499" i="3"/>
  <c r="BB499" i="3"/>
  <c r="AZ499" i="3"/>
  <c r="AX499" i="3"/>
  <c r="AV499" i="3"/>
  <c r="AT499" i="3"/>
  <c r="AR499" i="3"/>
  <c r="AP499" i="3"/>
  <c r="AN499" i="3"/>
  <c r="AL499" i="3"/>
  <c r="AJ499" i="3"/>
  <c r="AH499" i="3"/>
  <c r="AF499" i="3"/>
  <c r="AD499" i="3"/>
  <c r="AB499" i="3"/>
  <c r="Z499" i="3"/>
  <c r="X499" i="3"/>
  <c r="V499" i="3"/>
  <c r="T499" i="3"/>
  <c r="BJ499" i="3" s="1"/>
  <c r="R499" i="3"/>
  <c r="P499" i="3"/>
  <c r="BH498" i="3"/>
  <c r="BF498" i="3"/>
  <c r="BD498" i="3"/>
  <c r="BB498" i="3"/>
  <c r="AZ498" i="3"/>
  <c r="AX498" i="3"/>
  <c r="AV498" i="3"/>
  <c r="AT498" i="3"/>
  <c r="AR498" i="3"/>
  <c r="AP498" i="3"/>
  <c r="AN498" i="3"/>
  <c r="AL498" i="3"/>
  <c r="AJ498" i="3"/>
  <c r="AH498" i="3"/>
  <c r="AF498" i="3"/>
  <c r="AD498" i="3"/>
  <c r="AB498" i="3"/>
  <c r="Z498" i="3"/>
  <c r="X498" i="3"/>
  <c r="V498" i="3"/>
  <c r="T498" i="3"/>
  <c r="BJ498" i="3" s="1"/>
  <c r="R498" i="3"/>
  <c r="P498" i="3"/>
  <c r="BH497" i="3"/>
  <c r="BF497" i="3"/>
  <c r="BD497" i="3"/>
  <c r="BB497" i="3"/>
  <c r="AZ497" i="3"/>
  <c r="AX497" i="3"/>
  <c r="AV497" i="3"/>
  <c r="AT497" i="3"/>
  <c r="AR497" i="3"/>
  <c r="AP497" i="3"/>
  <c r="AN497" i="3"/>
  <c r="AL497" i="3"/>
  <c r="AJ497" i="3"/>
  <c r="AH497" i="3"/>
  <c r="AF497" i="3"/>
  <c r="AD497" i="3"/>
  <c r="AB497" i="3"/>
  <c r="Z497" i="3"/>
  <c r="X497" i="3"/>
  <c r="V497" i="3"/>
  <c r="T497" i="3"/>
  <c r="BJ497" i="3" s="1"/>
  <c r="R497" i="3"/>
  <c r="P497" i="3"/>
  <c r="BH496" i="3"/>
  <c r="BF496" i="3"/>
  <c r="BD496" i="3"/>
  <c r="BB496" i="3"/>
  <c r="AZ496" i="3"/>
  <c r="AX496" i="3"/>
  <c r="AV496" i="3"/>
  <c r="AT496" i="3"/>
  <c r="AR496" i="3"/>
  <c r="AP496" i="3"/>
  <c r="AN496" i="3"/>
  <c r="AL496" i="3"/>
  <c r="AJ496" i="3"/>
  <c r="AH496" i="3"/>
  <c r="AF496" i="3"/>
  <c r="AD496" i="3"/>
  <c r="AB496" i="3"/>
  <c r="Z496" i="3"/>
  <c r="X496" i="3"/>
  <c r="V496" i="3"/>
  <c r="T496" i="3"/>
  <c r="BJ496" i="3" s="1"/>
  <c r="R496" i="3"/>
  <c r="P496" i="3"/>
  <c r="BH495" i="3"/>
  <c r="BF495" i="3"/>
  <c r="BD495" i="3"/>
  <c r="BB495" i="3"/>
  <c r="AZ495" i="3"/>
  <c r="AX495" i="3"/>
  <c r="AV495" i="3"/>
  <c r="AT495" i="3"/>
  <c r="AR495" i="3"/>
  <c r="AP495" i="3"/>
  <c r="AN495" i="3"/>
  <c r="AL495" i="3"/>
  <c r="AJ495" i="3"/>
  <c r="AH495" i="3"/>
  <c r="AF495" i="3"/>
  <c r="AD495" i="3"/>
  <c r="AB495" i="3"/>
  <c r="Z495" i="3"/>
  <c r="X495" i="3"/>
  <c r="V495" i="3"/>
  <c r="T495" i="3"/>
  <c r="BJ495" i="3" s="1"/>
  <c r="R495" i="3"/>
  <c r="P495" i="3"/>
  <c r="BH494" i="3"/>
  <c r="BF494" i="3"/>
  <c r="BD494" i="3"/>
  <c r="BB494" i="3"/>
  <c r="AZ494" i="3"/>
  <c r="AX494" i="3"/>
  <c r="AV494" i="3"/>
  <c r="AT494" i="3"/>
  <c r="AR494" i="3"/>
  <c r="AP494" i="3"/>
  <c r="AN494" i="3"/>
  <c r="AL494" i="3"/>
  <c r="AJ494" i="3"/>
  <c r="AH494" i="3"/>
  <c r="AF494" i="3"/>
  <c r="AD494" i="3"/>
  <c r="AB494" i="3"/>
  <c r="Z494" i="3"/>
  <c r="X494" i="3"/>
  <c r="V494" i="3"/>
  <c r="T494" i="3"/>
  <c r="BJ494" i="3" s="1"/>
  <c r="R494" i="3"/>
  <c r="P494" i="3"/>
  <c r="BH493" i="3"/>
  <c r="BF493" i="3"/>
  <c r="BD493" i="3"/>
  <c r="BB493" i="3"/>
  <c r="AZ493" i="3"/>
  <c r="AX493" i="3"/>
  <c r="AV493" i="3"/>
  <c r="AT493" i="3"/>
  <c r="AR493" i="3"/>
  <c r="AP493" i="3"/>
  <c r="AN493" i="3"/>
  <c r="AL493" i="3"/>
  <c r="AJ493" i="3"/>
  <c r="AH493" i="3"/>
  <c r="AF493" i="3"/>
  <c r="AD493" i="3"/>
  <c r="AB493" i="3"/>
  <c r="Z493" i="3"/>
  <c r="X493" i="3"/>
  <c r="V493" i="3"/>
  <c r="T493" i="3"/>
  <c r="BJ493" i="3" s="1"/>
  <c r="R493" i="3"/>
  <c r="P493" i="3"/>
  <c r="BH492" i="3"/>
  <c r="BF492" i="3"/>
  <c r="BD492" i="3"/>
  <c r="BB492" i="3"/>
  <c r="AZ492" i="3"/>
  <c r="AX492" i="3"/>
  <c r="AV492" i="3"/>
  <c r="AT492" i="3"/>
  <c r="AR492" i="3"/>
  <c r="AP492" i="3"/>
  <c r="AN492" i="3"/>
  <c r="AL492" i="3"/>
  <c r="AJ492" i="3"/>
  <c r="AH492" i="3"/>
  <c r="AF492" i="3"/>
  <c r="AD492" i="3"/>
  <c r="AB492" i="3"/>
  <c r="Z492" i="3"/>
  <c r="X492" i="3"/>
  <c r="V492" i="3"/>
  <c r="T492" i="3"/>
  <c r="BJ492" i="3" s="1"/>
  <c r="R492" i="3"/>
  <c r="P492" i="3"/>
  <c r="BH491" i="3"/>
  <c r="BF491" i="3"/>
  <c r="BD491" i="3"/>
  <c r="BB491" i="3"/>
  <c r="AZ491" i="3"/>
  <c r="AX491" i="3"/>
  <c r="AV491" i="3"/>
  <c r="AT491" i="3"/>
  <c r="AR491" i="3"/>
  <c r="AP491" i="3"/>
  <c r="AN491" i="3"/>
  <c r="AL491" i="3"/>
  <c r="AJ491" i="3"/>
  <c r="AH491" i="3"/>
  <c r="AF491" i="3"/>
  <c r="AD491" i="3"/>
  <c r="AB491" i="3"/>
  <c r="Z491" i="3"/>
  <c r="X491" i="3"/>
  <c r="V491" i="3"/>
  <c r="T491" i="3"/>
  <c r="BJ491" i="3" s="1"/>
  <c r="R491" i="3"/>
  <c r="P491" i="3"/>
  <c r="BH490" i="3"/>
  <c r="BF490" i="3"/>
  <c r="BD490" i="3"/>
  <c r="BB490" i="3"/>
  <c r="AZ490" i="3"/>
  <c r="AX490" i="3"/>
  <c r="AV490" i="3"/>
  <c r="AT490" i="3"/>
  <c r="AR490" i="3"/>
  <c r="AP490" i="3"/>
  <c r="AN490" i="3"/>
  <c r="AL490" i="3"/>
  <c r="AJ490" i="3"/>
  <c r="AH490" i="3"/>
  <c r="AF490" i="3"/>
  <c r="AD490" i="3"/>
  <c r="AB490" i="3"/>
  <c r="Z490" i="3"/>
  <c r="X490" i="3"/>
  <c r="V490" i="3"/>
  <c r="T490" i="3"/>
  <c r="BJ490" i="3" s="1"/>
  <c r="R490" i="3"/>
  <c r="P490" i="3"/>
  <c r="BH489" i="3"/>
  <c r="BF489" i="3"/>
  <c r="BD489" i="3"/>
  <c r="BB489" i="3"/>
  <c r="AZ489" i="3"/>
  <c r="AX489" i="3"/>
  <c r="AV489" i="3"/>
  <c r="AT489" i="3"/>
  <c r="AR489" i="3"/>
  <c r="AP489" i="3"/>
  <c r="AN489" i="3"/>
  <c r="AL489" i="3"/>
  <c r="AJ489" i="3"/>
  <c r="AH489" i="3"/>
  <c r="AF489" i="3"/>
  <c r="AD489" i="3"/>
  <c r="AB489" i="3"/>
  <c r="Z489" i="3"/>
  <c r="X489" i="3"/>
  <c r="V489" i="3"/>
  <c r="T489" i="3"/>
  <c r="BJ489" i="3" s="1"/>
  <c r="R489" i="3"/>
  <c r="P489" i="3"/>
  <c r="BH488" i="3"/>
  <c r="BF488" i="3"/>
  <c r="BD488" i="3"/>
  <c r="BB488" i="3"/>
  <c r="AZ488" i="3"/>
  <c r="AX488" i="3"/>
  <c r="AV488" i="3"/>
  <c r="AT488" i="3"/>
  <c r="AR488" i="3"/>
  <c r="AN488" i="3"/>
  <c r="AJ488" i="3"/>
  <c r="AF488" i="3"/>
  <c r="AB488" i="3"/>
  <c r="X488" i="3"/>
  <c r="T488" i="3"/>
  <c r="BH487" i="3"/>
  <c r="BD487" i="3"/>
  <c r="AZ487" i="3"/>
  <c r="AV487" i="3"/>
  <c r="AR487" i="3"/>
  <c r="AN487" i="3"/>
  <c r="AJ487" i="3"/>
  <c r="AF487" i="3"/>
  <c r="AB487" i="3"/>
  <c r="X487" i="3"/>
  <c r="T487" i="3"/>
  <c r="BH486" i="3"/>
  <c r="BD486" i="3"/>
  <c r="AZ486" i="3"/>
  <c r="AV486" i="3"/>
  <c r="AR486" i="3"/>
  <c r="AN486" i="3"/>
  <c r="AJ486" i="3"/>
  <c r="AF486" i="3"/>
  <c r="AB486" i="3"/>
  <c r="X486" i="3"/>
  <c r="T486" i="3"/>
  <c r="BH485" i="3"/>
  <c r="BD485" i="3"/>
  <c r="AZ485" i="3"/>
  <c r="AV485" i="3"/>
  <c r="AR485" i="3"/>
  <c r="AN485" i="3"/>
  <c r="AJ485" i="3"/>
  <c r="AF485" i="3"/>
  <c r="AB485" i="3"/>
  <c r="X485" i="3"/>
  <c r="T485" i="3"/>
  <c r="BH484" i="3"/>
  <c r="BD484" i="3"/>
  <c r="AZ484" i="3"/>
  <c r="AV484" i="3"/>
  <c r="AR484" i="3"/>
  <c r="AN484" i="3"/>
  <c r="AJ484" i="3"/>
  <c r="AF484" i="3"/>
  <c r="AB484" i="3"/>
  <c r="X484" i="3"/>
  <c r="T484" i="3"/>
  <c r="BH483" i="3"/>
  <c r="BD483" i="3"/>
  <c r="AZ483" i="3"/>
  <c r="AV483" i="3"/>
  <c r="AR483" i="3"/>
  <c r="AN483" i="3"/>
  <c r="AJ483" i="3"/>
  <c r="AF483" i="3"/>
  <c r="AB483" i="3"/>
  <c r="X483" i="3"/>
  <c r="T483" i="3"/>
  <c r="M480" i="3"/>
  <c r="O480" i="3"/>
  <c r="Q480" i="3"/>
  <c r="S480" i="3"/>
  <c r="U480" i="3"/>
  <c r="W480" i="3"/>
  <c r="Y480" i="3"/>
  <c r="AA480" i="3"/>
  <c r="AC480" i="3"/>
  <c r="AE480" i="3"/>
  <c r="AG480" i="3"/>
  <c r="AI480" i="3"/>
  <c r="AK480" i="3"/>
  <c r="AM480" i="3"/>
  <c r="AO480" i="3"/>
  <c r="AQ480" i="3"/>
  <c r="AS480" i="3"/>
  <c r="AU480" i="3"/>
  <c r="AW480" i="3"/>
  <c r="AY480" i="3"/>
  <c r="BA480" i="3"/>
  <c r="BC480" i="3"/>
  <c r="BE480" i="3"/>
  <c r="BG480" i="3"/>
  <c r="BI480" i="3"/>
  <c r="N480" i="3"/>
  <c r="P480" i="3"/>
  <c r="R480" i="3"/>
  <c r="T480" i="3"/>
  <c r="V480" i="3"/>
  <c r="X480" i="3"/>
  <c r="Z480" i="3"/>
  <c r="AB480" i="3"/>
  <c r="AD480" i="3"/>
  <c r="AF480" i="3"/>
  <c r="AH480" i="3"/>
  <c r="AJ480" i="3"/>
  <c r="AL480" i="3"/>
  <c r="AN480" i="3"/>
  <c r="AP480" i="3"/>
  <c r="AR480" i="3"/>
  <c r="AT480" i="3"/>
  <c r="AV480" i="3"/>
  <c r="AX480" i="3"/>
  <c r="AZ480" i="3"/>
  <c r="BB480" i="3"/>
  <c r="BD480" i="3"/>
  <c r="BF480" i="3"/>
  <c r="BH480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N478" i="3"/>
  <c r="P478" i="3"/>
  <c r="R478" i="3"/>
  <c r="T478" i="3"/>
  <c r="V478" i="3"/>
  <c r="X478" i="3"/>
  <c r="Z478" i="3"/>
  <c r="AB478" i="3"/>
  <c r="AD478" i="3"/>
  <c r="AF478" i="3"/>
  <c r="AH478" i="3"/>
  <c r="AJ478" i="3"/>
  <c r="AL478" i="3"/>
  <c r="AN478" i="3"/>
  <c r="AP478" i="3"/>
  <c r="AR478" i="3"/>
  <c r="AT478" i="3"/>
  <c r="AV478" i="3"/>
  <c r="AX478" i="3"/>
  <c r="AZ478" i="3"/>
  <c r="BB478" i="3"/>
  <c r="BD478" i="3"/>
  <c r="BF478" i="3"/>
  <c r="BH478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N476" i="3"/>
  <c r="P476" i="3"/>
  <c r="R476" i="3"/>
  <c r="T476" i="3"/>
  <c r="V476" i="3"/>
  <c r="X476" i="3"/>
  <c r="Z476" i="3"/>
  <c r="AB476" i="3"/>
  <c r="AD476" i="3"/>
  <c r="AF476" i="3"/>
  <c r="AH476" i="3"/>
  <c r="AJ476" i="3"/>
  <c r="AL476" i="3"/>
  <c r="AN476" i="3"/>
  <c r="AP476" i="3"/>
  <c r="AR476" i="3"/>
  <c r="AT476" i="3"/>
  <c r="AV476" i="3"/>
  <c r="AX476" i="3"/>
  <c r="AZ476" i="3"/>
  <c r="BB476" i="3"/>
  <c r="BD476" i="3"/>
  <c r="BF476" i="3"/>
  <c r="BH476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N474" i="3"/>
  <c r="P474" i="3"/>
  <c r="R474" i="3"/>
  <c r="T474" i="3"/>
  <c r="V474" i="3"/>
  <c r="X474" i="3"/>
  <c r="Z474" i="3"/>
  <c r="AB474" i="3"/>
  <c r="AD474" i="3"/>
  <c r="AF474" i="3"/>
  <c r="AH474" i="3"/>
  <c r="AJ474" i="3"/>
  <c r="AL474" i="3"/>
  <c r="AN474" i="3"/>
  <c r="AP474" i="3"/>
  <c r="AR474" i="3"/>
  <c r="AT474" i="3"/>
  <c r="AV474" i="3"/>
  <c r="AX474" i="3"/>
  <c r="AZ474" i="3"/>
  <c r="BB474" i="3"/>
  <c r="BD474" i="3"/>
  <c r="BF474" i="3"/>
  <c r="BH474" i="3"/>
  <c r="M472" i="3"/>
  <c r="O472" i="3"/>
  <c r="Q472" i="3"/>
  <c r="S472" i="3"/>
  <c r="U472" i="3"/>
  <c r="W472" i="3"/>
  <c r="Y472" i="3"/>
  <c r="AA472" i="3"/>
  <c r="AC472" i="3"/>
  <c r="AE472" i="3"/>
  <c r="AG472" i="3"/>
  <c r="AI472" i="3"/>
  <c r="AK472" i="3"/>
  <c r="AM472" i="3"/>
  <c r="AO472" i="3"/>
  <c r="AQ472" i="3"/>
  <c r="AS472" i="3"/>
  <c r="AU472" i="3"/>
  <c r="AW472" i="3"/>
  <c r="AY472" i="3"/>
  <c r="BA472" i="3"/>
  <c r="BC472" i="3"/>
  <c r="BE472" i="3"/>
  <c r="BG472" i="3"/>
  <c r="BI472" i="3"/>
  <c r="N472" i="3"/>
  <c r="P472" i="3"/>
  <c r="R472" i="3"/>
  <c r="T472" i="3"/>
  <c r="V472" i="3"/>
  <c r="X472" i="3"/>
  <c r="Z472" i="3"/>
  <c r="AB472" i="3"/>
  <c r="AD472" i="3"/>
  <c r="AF472" i="3"/>
  <c r="AH472" i="3"/>
  <c r="AJ472" i="3"/>
  <c r="AL472" i="3"/>
  <c r="AN472" i="3"/>
  <c r="AP472" i="3"/>
  <c r="AR472" i="3"/>
  <c r="AT472" i="3"/>
  <c r="AV472" i="3"/>
  <c r="AX472" i="3"/>
  <c r="AZ472" i="3"/>
  <c r="BB472" i="3"/>
  <c r="BD472" i="3"/>
  <c r="BF472" i="3"/>
  <c r="BH472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N470" i="3"/>
  <c r="P470" i="3"/>
  <c r="R470" i="3"/>
  <c r="T470" i="3"/>
  <c r="V470" i="3"/>
  <c r="X470" i="3"/>
  <c r="Z470" i="3"/>
  <c r="AB470" i="3"/>
  <c r="AD470" i="3"/>
  <c r="AF470" i="3"/>
  <c r="AH470" i="3"/>
  <c r="AJ470" i="3"/>
  <c r="AL470" i="3"/>
  <c r="AN470" i="3"/>
  <c r="AP470" i="3"/>
  <c r="AR470" i="3"/>
  <c r="AT470" i="3"/>
  <c r="AV470" i="3"/>
  <c r="AX470" i="3"/>
  <c r="AZ470" i="3"/>
  <c r="BB470" i="3"/>
  <c r="BD470" i="3"/>
  <c r="BF470" i="3"/>
  <c r="BH470" i="3"/>
  <c r="N469" i="3"/>
  <c r="R469" i="3"/>
  <c r="T469" i="3"/>
  <c r="V469" i="3"/>
  <c r="X469" i="3"/>
  <c r="Z469" i="3"/>
  <c r="AB469" i="3"/>
  <c r="AD469" i="3"/>
  <c r="AF469" i="3"/>
  <c r="AH469" i="3"/>
  <c r="AJ469" i="3"/>
  <c r="AL469" i="3"/>
  <c r="AN469" i="3"/>
  <c r="AP469" i="3"/>
  <c r="AR469" i="3"/>
  <c r="AT469" i="3"/>
  <c r="AV469" i="3"/>
  <c r="AX469" i="3"/>
  <c r="AZ469" i="3"/>
  <c r="BB469" i="3"/>
  <c r="BD469" i="3"/>
  <c r="BF469" i="3"/>
  <c r="BH469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N467" i="3"/>
  <c r="R467" i="3"/>
  <c r="V467" i="3"/>
  <c r="Z467" i="3"/>
  <c r="AD467" i="3"/>
  <c r="AH467" i="3"/>
  <c r="AL467" i="3"/>
  <c r="AP467" i="3"/>
  <c r="AT467" i="3"/>
  <c r="AX467" i="3"/>
  <c r="BB467" i="3"/>
  <c r="BF467" i="3"/>
  <c r="N466" i="3"/>
  <c r="R466" i="3"/>
  <c r="V466" i="3"/>
  <c r="Z466" i="3"/>
  <c r="AD466" i="3"/>
  <c r="AH466" i="3"/>
  <c r="AL466" i="3"/>
  <c r="AP466" i="3"/>
  <c r="AT466" i="3"/>
  <c r="AX466" i="3"/>
  <c r="BB466" i="3"/>
  <c r="BF466" i="3"/>
  <c r="N465" i="3"/>
  <c r="R465" i="3"/>
  <c r="V465" i="3"/>
  <c r="Z465" i="3"/>
  <c r="AD465" i="3"/>
  <c r="AH465" i="3"/>
  <c r="AL465" i="3"/>
  <c r="AP465" i="3"/>
  <c r="AT465" i="3"/>
  <c r="AX465" i="3"/>
  <c r="BB465" i="3"/>
  <c r="BF465" i="3"/>
  <c r="N464" i="3"/>
  <c r="R464" i="3"/>
  <c r="V464" i="3"/>
  <c r="Z464" i="3"/>
  <c r="AD464" i="3"/>
  <c r="AH464" i="3"/>
  <c r="AL464" i="3"/>
  <c r="AP464" i="3"/>
  <c r="AT464" i="3"/>
  <c r="AX464" i="3"/>
  <c r="BB464" i="3"/>
  <c r="BF464" i="3"/>
  <c r="N463" i="3"/>
  <c r="BJ463" i="3" s="1"/>
  <c r="R463" i="3"/>
  <c r="V463" i="3"/>
  <c r="Z463" i="3"/>
  <c r="AD463" i="3"/>
  <c r="AH463" i="3"/>
  <c r="AL463" i="3"/>
  <c r="AP463" i="3"/>
  <c r="AT463" i="3"/>
  <c r="AX463" i="3"/>
  <c r="BB463" i="3"/>
  <c r="BF463" i="3"/>
  <c r="M488" i="3"/>
  <c r="O488" i="3"/>
  <c r="Q488" i="3"/>
  <c r="S488" i="3"/>
  <c r="U488" i="3"/>
  <c r="W488" i="3"/>
  <c r="Y488" i="3"/>
  <c r="AA488" i="3"/>
  <c r="AC488" i="3"/>
  <c r="AE488" i="3"/>
  <c r="AG488" i="3"/>
  <c r="AI488" i="3"/>
  <c r="AK488" i="3"/>
  <c r="AM488" i="3"/>
  <c r="AO488" i="3"/>
  <c r="AQ488" i="3"/>
  <c r="M487" i="3"/>
  <c r="O487" i="3"/>
  <c r="Q487" i="3"/>
  <c r="S487" i="3"/>
  <c r="U487" i="3"/>
  <c r="W487" i="3"/>
  <c r="Y487" i="3"/>
  <c r="AA487" i="3"/>
  <c r="AC487" i="3"/>
  <c r="AE487" i="3"/>
  <c r="AG487" i="3"/>
  <c r="AI487" i="3"/>
  <c r="AK487" i="3"/>
  <c r="AM487" i="3"/>
  <c r="AO487" i="3"/>
  <c r="AQ487" i="3"/>
  <c r="AS487" i="3"/>
  <c r="AU487" i="3"/>
  <c r="AW487" i="3"/>
  <c r="AY487" i="3"/>
  <c r="BA487" i="3"/>
  <c r="BC487" i="3"/>
  <c r="BE487" i="3"/>
  <c r="BG487" i="3"/>
  <c r="BI487" i="3"/>
  <c r="M486" i="3"/>
  <c r="O486" i="3"/>
  <c r="Q486" i="3"/>
  <c r="S486" i="3"/>
  <c r="U486" i="3"/>
  <c r="W486" i="3"/>
  <c r="Y486" i="3"/>
  <c r="AA486" i="3"/>
  <c r="AC486" i="3"/>
  <c r="AE486" i="3"/>
  <c r="AG486" i="3"/>
  <c r="AI486" i="3"/>
  <c r="AK486" i="3"/>
  <c r="AM486" i="3"/>
  <c r="AO486" i="3"/>
  <c r="AQ486" i="3"/>
  <c r="AS486" i="3"/>
  <c r="AU486" i="3"/>
  <c r="AW486" i="3"/>
  <c r="AY486" i="3"/>
  <c r="BA486" i="3"/>
  <c r="BC486" i="3"/>
  <c r="BE486" i="3"/>
  <c r="BG486" i="3"/>
  <c r="BI486" i="3"/>
  <c r="M485" i="3"/>
  <c r="O485" i="3"/>
  <c r="Q485" i="3"/>
  <c r="S485" i="3"/>
  <c r="U485" i="3"/>
  <c r="W485" i="3"/>
  <c r="Y485" i="3"/>
  <c r="AA485" i="3"/>
  <c r="AC485" i="3"/>
  <c r="AE485" i="3"/>
  <c r="AG485" i="3"/>
  <c r="AI485" i="3"/>
  <c r="AK485" i="3"/>
  <c r="AM485" i="3"/>
  <c r="AO485" i="3"/>
  <c r="AQ485" i="3"/>
  <c r="AS485" i="3"/>
  <c r="AU485" i="3"/>
  <c r="AW485" i="3"/>
  <c r="AY485" i="3"/>
  <c r="BA485" i="3"/>
  <c r="BC485" i="3"/>
  <c r="BE485" i="3"/>
  <c r="BG485" i="3"/>
  <c r="BI485" i="3"/>
  <c r="M484" i="3"/>
  <c r="O484" i="3"/>
  <c r="Q484" i="3"/>
  <c r="S484" i="3"/>
  <c r="U484" i="3"/>
  <c r="W484" i="3"/>
  <c r="Y484" i="3"/>
  <c r="AA484" i="3"/>
  <c r="AC484" i="3"/>
  <c r="AE484" i="3"/>
  <c r="AG484" i="3"/>
  <c r="AI484" i="3"/>
  <c r="AK484" i="3"/>
  <c r="AM484" i="3"/>
  <c r="AO484" i="3"/>
  <c r="AQ484" i="3"/>
  <c r="AS484" i="3"/>
  <c r="AU484" i="3"/>
  <c r="AW484" i="3"/>
  <c r="AY484" i="3"/>
  <c r="BA484" i="3"/>
  <c r="BC484" i="3"/>
  <c r="BE484" i="3"/>
  <c r="BG484" i="3"/>
  <c r="BI484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V482" i="3"/>
  <c r="R482" i="3"/>
  <c r="M482" i="3"/>
  <c r="O482" i="3"/>
  <c r="Q482" i="3"/>
  <c r="BJ482" i="3" s="1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BF481" i="3"/>
  <c r="BB481" i="3"/>
  <c r="AX481" i="3"/>
  <c r="AT481" i="3"/>
  <c r="AP481" i="3"/>
  <c r="AL481" i="3"/>
  <c r="AH481" i="3"/>
  <c r="AD481" i="3"/>
  <c r="Z481" i="3"/>
  <c r="V481" i="3"/>
  <c r="R481" i="3"/>
  <c r="M481" i="3"/>
  <c r="O481" i="3"/>
  <c r="Q481" i="3"/>
  <c r="BJ481" i="3" s="1"/>
  <c r="S481" i="3"/>
  <c r="U481" i="3"/>
  <c r="W481" i="3"/>
  <c r="Y481" i="3"/>
  <c r="AA481" i="3"/>
  <c r="AC481" i="3"/>
  <c r="AE481" i="3"/>
  <c r="AG481" i="3"/>
  <c r="AI481" i="3"/>
  <c r="AK481" i="3"/>
  <c r="AM481" i="3"/>
  <c r="AO481" i="3"/>
  <c r="AQ481" i="3"/>
  <c r="AS481" i="3"/>
  <c r="AU481" i="3"/>
  <c r="AW481" i="3"/>
  <c r="AY481" i="3"/>
  <c r="BA481" i="3"/>
  <c r="BC481" i="3"/>
  <c r="BE481" i="3"/>
  <c r="BG481" i="3"/>
  <c r="BI481" i="3"/>
  <c r="M479" i="3"/>
  <c r="O479" i="3"/>
  <c r="Q479" i="3"/>
  <c r="S479" i="3"/>
  <c r="U479" i="3"/>
  <c r="W479" i="3"/>
  <c r="Y479" i="3"/>
  <c r="AA479" i="3"/>
  <c r="AC479" i="3"/>
  <c r="AE479" i="3"/>
  <c r="AG479" i="3"/>
  <c r="AI479" i="3"/>
  <c r="AK479" i="3"/>
  <c r="AM479" i="3"/>
  <c r="AO479" i="3"/>
  <c r="AQ479" i="3"/>
  <c r="AS479" i="3"/>
  <c r="AU479" i="3"/>
  <c r="AW479" i="3"/>
  <c r="AY479" i="3"/>
  <c r="BA479" i="3"/>
  <c r="BC479" i="3"/>
  <c r="BE479" i="3"/>
  <c r="BG479" i="3"/>
  <c r="BI479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P477" i="3"/>
  <c r="R477" i="3"/>
  <c r="T477" i="3"/>
  <c r="V477" i="3"/>
  <c r="X477" i="3"/>
  <c r="Z477" i="3"/>
  <c r="AB477" i="3"/>
  <c r="AD477" i="3"/>
  <c r="AF477" i="3"/>
  <c r="AH477" i="3"/>
  <c r="AJ477" i="3"/>
  <c r="AL477" i="3"/>
  <c r="AN477" i="3"/>
  <c r="AP477" i="3"/>
  <c r="AR477" i="3"/>
  <c r="AT477" i="3"/>
  <c r="AV477" i="3"/>
  <c r="AX477" i="3"/>
  <c r="AZ477" i="3"/>
  <c r="BB477" i="3"/>
  <c r="BD477" i="3"/>
  <c r="BF477" i="3"/>
  <c r="BH477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P475" i="3"/>
  <c r="R475" i="3"/>
  <c r="T475" i="3"/>
  <c r="V475" i="3"/>
  <c r="X475" i="3"/>
  <c r="Z475" i="3"/>
  <c r="AB475" i="3"/>
  <c r="AD475" i="3"/>
  <c r="AF475" i="3"/>
  <c r="AH475" i="3"/>
  <c r="AJ475" i="3"/>
  <c r="AL475" i="3"/>
  <c r="AN475" i="3"/>
  <c r="AP475" i="3"/>
  <c r="AR475" i="3"/>
  <c r="AT475" i="3"/>
  <c r="AV475" i="3"/>
  <c r="AX475" i="3"/>
  <c r="AZ475" i="3"/>
  <c r="BB475" i="3"/>
  <c r="BD475" i="3"/>
  <c r="BF475" i="3"/>
  <c r="BH475" i="3"/>
  <c r="M473" i="3"/>
  <c r="O473" i="3"/>
  <c r="Q473" i="3"/>
  <c r="S473" i="3"/>
  <c r="U473" i="3"/>
  <c r="W473" i="3"/>
  <c r="Y473" i="3"/>
  <c r="AA473" i="3"/>
  <c r="AC473" i="3"/>
  <c r="AE473" i="3"/>
  <c r="AG473" i="3"/>
  <c r="AI473" i="3"/>
  <c r="AK473" i="3"/>
  <c r="AM473" i="3"/>
  <c r="AO473" i="3"/>
  <c r="AQ473" i="3"/>
  <c r="AS473" i="3"/>
  <c r="AU473" i="3"/>
  <c r="AW473" i="3"/>
  <c r="AY473" i="3"/>
  <c r="BA473" i="3"/>
  <c r="BC473" i="3"/>
  <c r="BE473" i="3"/>
  <c r="BG473" i="3"/>
  <c r="BI473" i="3"/>
  <c r="N473" i="3"/>
  <c r="P473" i="3"/>
  <c r="R473" i="3"/>
  <c r="T473" i="3"/>
  <c r="V473" i="3"/>
  <c r="X473" i="3"/>
  <c r="Z473" i="3"/>
  <c r="AB473" i="3"/>
  <c r="AD473" i="3"/>
  <c r="AF473" i="3"/>
  <c r="AH473" i="3"/>
  <c r="AJ473" i="3"/>
  <c r="AL473" i="3"/>
  <c r="AN473" i="3"/>
  <c r="AP473" i="3"/>
  <c r="AR473" i="3"/>
  <c r="AT473" i="3"/>
  <c r="AV473" i="3"/>
  <c r="AX473" i="3"/>
  <c r="AZ473" i="3"/>
  <c r="BB473" i="3"/>
  <c r="BD473" i="3"/>
  <c r="BF473" i="3"/>
  <c r="BH473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P471" i="3"/>
  <c r="R471" i="3"/>
  <c r="T471" i="3"/>
  <c r="V471" i="3"/>
  <c r="X471" i="3"/>
  <c r="Z471" i="3"/>
  <c r="AB471" i="3"/>
  <c r="AD471" i="3"/>
  <c r="AF471" i="3"/>
  <c r="AH471" i="3"/>
  <c r="AJ471" i="3"/>
  <c r="AL471" i="3"/>
  <c r="AN471" i="3"/>
  <c r="AP471" i="3"/>
  <c r="AR471" i="3"/>
  <c r="AT471" i="3"/>
  <c r="AV471" i="3"/>
  <c r="AX471" i="3"/>
  <c r="AZ471" i="3"/>
  <c r="BB471" i="3"/>
  <c r="BD471" i="3"/>
  <c r="BF471" i="3"/>
  <c r="BH471" i="3"/>
  <c r="M469" i="3"/>
  <c r="O469" i="3"/>
  <c r="Q469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M467" i="3"/>
  <c r="O467" i="3"/>
  <c r="Q467" i="3"/>
  <c r="S467" i="3"/>
  <c r="U467" i="3"/>
  <c r="W467" i="3"/>
  <c r="Y467" i="3"/>
  <c r="AA467" i="3"/>
  <c r="AC467" i="3"/>
  <c r="AE467" i="3"/>
  <c r="AG467" i="3"/>
  <c r="AI467" i="3"/>
  <c r="AK467" i="3"/>
  <c r="AM467" i="3"/>
  <c r="AO467" i="3"/>
  <c r="AQ467" i="3"/>
  <c r="AS467" i="3"/>
  <c r="AU467" i="3"/>
  <c r="AW467" i="3"/>
  <c r="AY467" i="3"/>
  <c r="BA467" i="3"/>
  <c r="BC467" i="3"/>
  <c r="BE467" i="3"/>
  <c r="BG467" i="3"/>
  <c r="BI467" i="3"/>
  <c r="M466" i="3"/>
  <c r="O466" i="3"/>
  <c r="Q466" i="3"/>
  <c r="S466" i="3"/>
  <c r="U466" i="3"/>
  <c r="W466" i="3"/>
  <c r="Y466" i="3"/>
  <c r="AA466" i="3"/>
  <c r="AC466" i="3"/>
  <c r="AE466" i="3"/>
  <c r="AG466" i="3"/>
  <c r="AI466" i="3"/>
  <c r="AK466" i="3"/>
  <c r="AM466" i="3"/>
  <c r="AO466" i="3"/>
  <c r="AQ466" i="3"/>
  <c r="AS466" i="3"/>
  <c r="AU466" i="3"/>
  <c r="AW466" i="3"/>
  <c r="AY466" i="3"/>
  <c r="BA466" i="3"/>
  <c r="BC466" i="3"/>
  <c r="BE466" i="3"/>
  <c r="BG466" i="3"/>
  <c r="BI466" i="3"/>
  <c r="M465" i="3"/>
  <c r="O465" i="3"/>
  <c r="Q465" i="3"/>
  <c r="S465" i="3"/>
  <c r="U465" i="3"/>
  <c r="W465" i="3"/>
  <c r="Y465" i="3"/>
  <c r="AA465" i="3"/>
  <c r="AC465" i="3"/>
  <c r="AE465" i="3"/>
  <c r="AG465" i="3"/>
  <c r="AI465" i="3"/>
  <c r="AK465" i="3"/>
  <c r="AM465" i="3"/>
  <c r="AO465" i="3"/>
  <c r="AQ465" i="3"/>
  <c r="AS465" i="3"/>
  <c r="AU465" i="3"/>
  <c r="AW465" i="3"/>
  <c r="AY465" i="3"/>
  <c r="BA465" i="3"/>
  <c r="BC465" i="3"/>
  <c r="BE465" i="3"/>
  <c r="BG465" i="3"/>
  <c r="BI465" i="3"/>
  <c r="M464" i="3"/>
  <c r="O464" i="3"/>
  <c r="Q464" i="3"/>
  <c r="S464" i="3"/>
  <c r="U464" i="3"/>
  <c r="W464" i="3"/>
  <c r="Y464" i="3"/>
  <c r="AA464" i="3"/>
  <c r="AC464" i="3"/>
  <c r="AE464" i="3"/>
  <c r="AG464" i="3"/>
  <c r="AI464" i="3"/>
  <c r="AK464" i="3"/>
  <c r="AM464" i="3"/>
  <c r="AO464" i="3"/>
  <c r="AQ464" i="3"/>
  <c r="AS464" i="3"/>
  <c r="AU464" i="3"/>
  <c r="AW464" i="3"/>
  <c r="AY464" i="3"/>
  <c r="BA464" i="3"/>
  <c r="BC464" i="3"/>
  <c r="BE464" i="3"/>
  <c r="BG464" i="3"/>
  <c r="BI464" i="3"/>
  <c r="M463" i="3"/>
  <c r="O463" i="3"/>
  <c r="BL463" i="3" s="1"/>
  <c r="Q463" i="3"/>
  <c r="S463" i="3"/>
  <c r="BM463" i="3" s="1"/>
  <c r="U463" i="3"/>
  <c r="W463" i="3"/>
  <c r="Y463" i="3"/>
  <c r="AA463" i="3"/>
  <c r="AC463" i="3"/>
  <c r="AE463" i="3"/>
  <c r="AG463" i="3"/>
  <c r="AI463" i="3"/>
  <c r="AK463" i="3"/>
  <c r="AM463" i="3"/>
  <c r="AO463" i="3"/>
  <c r="AQ463" i="3"/>
  <c r="AS463" i="3"/>
  <c r="AU463" i="3"/>
  <c r="AW463" i="3"/>
  <c r="AY463" i="3"/>
  <c r="BA463" i="3"/>
  <c r="BC463" i="3"/>
  <c r="BE463" i="3"/>
  <c r="BG463" i="3"/>
  <c r="BI463" i="3"/>
  <c r="L462" i="3"/>
  <c r="O462" i="3"/>
  <c r="BL462" i="3" s="1"/>
  <c r="S462" i="3"/>
  <c r="BM462" i="3" s="1"/>
  <c r="W462" i="3"/>
  <c r="AA462" i="3"/>
  <c r="AE462" i="3"/>
  <c r="AI462" i="3"/>
  <c r="AM462" i="3"/>
  <c r="AQ462" i="3"/>
  <c r="AU462" i="3"/>
  <c r="P462" i="3"/>
  <c r="X462" i="3"/>
  <c r="AF462" i="3"/>
  <c r="AN462" i="3"/>
  <c r="AV462" i="3"/>
  <c r="BA462" i="3"/>
  <c r="BE462" i="3"/>
  <c r="BI462" i="3"/>
  <c r="L461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L460" i="3"/>
  <c r="M460" i="3"/>
  <c r="O460" i="3"/>
  <c r="Q460" i="3"/>
  <c r="S460" i="3"/>
  <c r="U460" i="3"/>
  <c r="W460" i="3"/>
  <c r="Y460" i="3"/>
  <c r="AA460" i="3"/>
  <c r="AC460" i="3"/>
  <c r="AE460" i="3"/>
  <c r="AG460" i="3"/>
  <c r="AI460" i="3"/>
  <c r="AK460" i="3"/>
  <c r="AM460" i="3"/>
  <c r="AO460" i="3"/>
  <c r="AQ460" i="3"/>
  <c r="AS460" i="3"/>
  <c r="AU460" i="3"/>
  <c r="AW460" i="3"/>
  <c r="AY460" i="3"/>
  <c r="BA460" i="3"/>
  <c r="BC460" i="3"/>
  <c r="BE460" i="3"/>
  <c r="BG460" i="3"/>
  <c r="BI460" i="3"/>
  <c r="P460" i="3"/>
  <c r="T460" i="3"/>
  <c r="X460" i="3"/>
  <c r="AB460" i="3"/>
  <c r="AF460" i="3"/>
  <c r="AJ460" i="3"/>
  <c r="AN460" i="3"/>
  <c r="AR460" i="3"/>
  <c r="AV460" i="3"/>
  <c r="AZ460" i="3"/>
  <c r="BD460" i="3"/>
  <c r="BH460" i="3"/>
  <c r="L459" i="3"/>
  <c r="M459" i="3"/>
  <c r="O459" i="3"/>
  <c r="Q459" i="3"/>
  <c r="S459" i="3"/>
  <c r="U459" i="3"/>
  <c r="W459" i="3"/>
  <c r="Y459" i="3"/>
  <c r="AA459" i="3"/>
  <c r="AC459" i="3"/>
  <c r="AE459" i="3"/>
  <c r="AG459" i="3"/>
  <c r="AI459" i="3"/>
  <c r="AK459" i="3"/>
  <c r="AM459" i="3"/>
  <c r="AO459" i="3"/>
  <c r="AQ459" i="3"/>
  <c r="AS459" i="3"/>
  <c r="AU459" i="3"/>
  <c r="AW459" i="3"/>
  <c r="AY459" i="3"/>
  <c r="BA459" i="3"/>
  <c r="BC459" i="3"/>
  <c r="BE459" i="3"/>
  <c r="BG459" i="3"/>
  <c r="BI459" i="3"/>
  <c r="P459" i="3"/>
  <c r="T459" i="3"/>
  <c r="X459" i="3"/>
  <c r="AB459" i="3"/>
  <c r="AF459" i="3"/>
  <c r="AJ459" i="3"/>
  <c r="AN459" i="3"/>
  <c r="AR459" i="3"/>
  <c r="AV459" i="3"/>
  <c r="AZ459" i="3"/>
  <c r="BD459" i="3"/>
  <c r="BH459" i="3"/>
  <c r="L458" i="3"/>
  <c r="M458" i="3"/>
  <c r="O458" i="3"/>
  <c r="Q458" i="3"/>
  <c r="S458" i="3"/>
  <c r="U458" i="3"/>
  <c r="W458" i="3"/>
  <c r="Y458" i="3"/>
  <c r="AA458" i="3"/>
  <c r="AC458" i="3"/>
  <c r="AE458" i="3"/>
  <c r="AG458" i="3"/>
  <c r="AI458" i="3"/>
  <c r="AK458" i="3"/>
  <c r="AM458" i="3"/>
  <c r="AO458" i="3"/>
  <c r="AQ458" i="3"/>
  <c r="AS458" i="3"/>
  <c r="AU458" i="3"/>
  <c r="AW458" i="3"/>
  <c r="AY458" i="3"/>
  <c r="BA458" i="3"/>
  <c r="BC458" i="3"/>
  <c r="BE458" i="3"/>
  <c r="BG458" i="3"/>
  <c r="BI458" i="3"/>
  <c r="P458" i="3"/>
  <c r="T458" i="3"/>
  <c r="X458" i="3"/>
  <c r="AB458" i="3"/>
  <c r="AF458" i="3"/>
  <c r="AJ458" i="3"/>
  <c r="AN458" i="3"/>
  <c r="AR458" i="3"/>
  <c r="AV458" i="3"/>
  <c r="AZ458" i="3"/>
  <c r="BD458" i="3"/>
  <c r="BH458" i="3"/>
  <c r="L457" i="3"/>
  <c r="M457" i="3"/>
  <c r="O457" i="3"/>
  <c r="Q457" i="3"/>
  <c r="S457" i="3"/>
  <c r="U457" i="3"/>
  <c r="W457" i="3"/>
  <c r="Y457" i="3"/>
  <c r="AA457" i="3"/>
  <c r="AC457" i="3"/>
  <c r="AE457" i="3"/>
  <c r="AG457" i="3"/>
  <c r="AI457" i="3"/>
  <c r="AK457" i="3"/>
  <c r="AM457" i="3"/>
  <c r="AO457" i="3"/>
  <c r="AQ457" i="3"/>
  <c r="AS457" i="3"/>
  <c r="AU457" i="3"/>
  <c r="AW457" i="3"/>
  <c r="AY457" i="3"/>
  <c r="BA457" i="3"/>
  <c r="BC457" i="3"/>
  <c r="BE457" i="3"/>
  <c r="BG457" i="3"/>
  <c r="BI457" i="3"/>
  <c r="P457" i="3"/>
  <c r="T457" i="3"/>
  <c r="X457" i="3"/>
  <c r="AB457" i="3"/>
  <c r="AF457" i="3"/>
  <c r="AJ457" i="3"/>
  <c r="AN457" i="3"/>
  <c r="AR457" i="3"/>
  <c r="AV457" i="3"/>
  <c r="AZ457" i="3"/>
  <c r="BD457" i="3"/>
  <c r="BH457" i="3"/>
  <c r="L456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N453" i="3"/>
  <c r="R453" i="3"/>
  <c r="V453" i="3"/>
  <c r="Z453" i="3"/>
  <c r="AD453" i="3"/>
  <c r="AH453" i="3"/>
  <c r="AL453" i="3"/>
  <c r="AP453" i="3"/>
  <c r="AT453" i="3"/>
  <c r="AX453" i="3"/>
  <c r="BB453" i="3"/>
  <c r="BF453" i="3"/>
  <c r="BI469" i="3"/>
  <c r="BG469" i="3"/>
  <c r="BE469" i="3"/>
  <c r="BC469" i="3"/>
  <c r="BA469" i="3"/>
  <c r="AY469" i="3"/>
  <c r="AW469" i="3"/>
  <c r="AU469" i="3"/>
  <c r="AS469" i="3"/>
  <c r="AQ469" i="3"/>
  <c r="AO469" i="3"/>
  <c r="AM469" i="3"/>
  <c r="AK469" i="3"/>
  <c r="AI469" i="3"/>
  <c r="AG469" i="3"/>
  <c r="AE469" i="3"/>
  <c r="AC469" i="3"/>
  <c r="AA469" i="3"/>
  <c r="Y469" i="3"/>
  <c r="W469" i="3"/>
  <c r="U469" i="3"/>
  <c r="S469" i="3"/>
  <c r="P469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H467" i="3"/>
  <c r="BD467" i="3"/>
  <c r="AZ467" i="3"/>
  <c r="AV467" i="3"/>
  <c r="AR467" i="3"/>
  <c r="AN467" i="3"/>
  <c r="AJ467" i="3"/>
  <c r="AF467" i="3"/>
  <c r="AB467" i="3"/>
  <c r="X467" i="3"/>
  <c r="T467" i="3"/>
  <c r="P467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H465" i="3"/>
  <c r="BD465" i="3"/>
  <c r="AZ465" i="3"/>
  <c r="AV465" i="3"/>
  <c r="AR465" i="3"/>
  <c r="AN465" i="3"/>
  <c r="AJ465" i="3"/>
  <c r="AF465" i="3"/>
  <c r="AB465" i="3"/>
  <c r="X465" i="3"/>
  <c r="T465" i="3"/>
  <c r="P465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H463" i="3"/>
  <c r="BD463" i="3"/>
  <c r="AZ463" i="3"/>
  <c r="AV463" i="3"/>
  <c r="AR463" i="3"/>
  <c r="AN463" i="3"/>
  <c r="AJ463" i="3"/>
  <c r="AF463" i="3"/>
  <c r="AB463" i="3"/>
  <c r="X463" i="3"/>
  <c r="T463" i="3"/>
  <c r="P463" i="3"/>
  <c r="BH462" i="3"/>
  <c r="BD462" i="3"/>
  <c r="AZ462" i="3"/>
  <c r="AT462" i="3"/>
  <c r="AL462" i="3"/>
  <c r="AD462" i="3"/>
  <c r="V462" i="3"/>
  <c r="N462" i="3"/>
  <c r="BJ462" i="3" s="1"/>
  <c r="BB461" i="3"/>
  <c r="AT461" i="3"/>
  <c r="AL461" i="3"/>
  <c r="AD461" i="3"/>
  <c r="V461" i="3"/>
  <c r="N461" i="3"/>
  <c r="BB460" i="3"/>
  <c r="AT460" i="3"/>
  <c r="AL460" i="3"/>
  <c r="AD460" i="3"/>
  <c r="V460" i="3"/>
  <c r="N460" i="3"/>
  <c r="BB459" i="3"/>
  <c r="AT459" i="3"/>
  <c r="AL459" i="3"/>
  <c r="AD459" i="3"/>
  <c r="V459" i="3"/>
  <c r="N459" i="3"/>
  <c r="BB458" i="3"/>
  <c r="AT458" i="3"/>
  <c r="AL458" i="3"/>
  <c r="AD458" i="3"/>
  <c r="V458" i="3"/>
  <c r="N458" i="3"/>
  <c r="BB457" i="3"/>
  <c r="AT457" i="3"/>
  <c r="AL457" i="3"/>
  <c r="AD457" i="3"/>
  <c r="V457" i="3"/>
  <c r="N457" i="3"/>
  <c r="M456" i="3"/>
  <c r="O456" i="3"/>
  <c r="Q456" i="3"/>
  <c r="S456" i="3"/>
  <c r="U456" i="3"/>
  <c r="W456" i="3"/>
  <c r="Y456" i="3"/>
  <c r="AA456" i="3"/>
  <c r="AC456" i="3"/>
  <c r="AE456" i="3"/>
  <c r="AG456" i="3"/>
  <c r="AI456" i="3"/>
  <c r="AK456" i="3"/>
  <c r="AM456" i="3"/>
  <c r="AO456" i="3"/>
  <c r="AQ456" i="3"/>
  <c r="AS456" i="3"/>
  <c r="AU456" i="3"/>
  <c r="AW456" i="3"/>
  <c r="AY456" i="3"/>
  <c r="BA456" i="3"/>
  <c r="BC456" i="3"/>
  <c r="BE456" i="3"/>
  <c r="BG456" i="3"/>
  <c r="BI456" i="3"/>
  <c r="M455" i="3"/>
  <c r="O455" i="3"/>
  <c r="Q455" i="3"/>
  <c r="S455" i="3"/>
  <c r="U455" i="3"/>
  <c r="W455" i="3"/>
  <c r="Y455" i="3"/>
  <c r="AA455" i="3"/>
  <c r="AC455" i="3"/>
  <c r="AE455" i="3"/>
  <c r="AG455" i="3"/>
  <c r="AI455" i="3"/>
  <c r="AK455" i="3"/>
  <c r="AM455" i="3"/>
  <c r="AO455" i="3"/>
  <c r="AQ455" i="3"/>
  <c r="AS455" i="3"/>
  <c r="AU455" i="3"/>
  <c r="AW455" i="3"/>
  <c r="AY455" i="3"/>
  <c r="BA455" i="3"/>
  <c r="BC455" i="3"/>
  <c r="BE455" i="3"/>
  <c r="BG455" i="3"/>
  <c r="BI455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M453" i="3"/>
  <c r="O453" i="3"/>
  <c r="Q453" i="3"/>
  <c r="S453" i="3"/>
  <c r="U453" i="3"/>
  <c r="W453" i="3"/>
  <c r="Y453" i="3"/>
  <c r="AA453" i="3"/>
  <c r="AC453" i="3"/>
  <c r="AE453" i="3"/>
  <c r="AG453" i="3"/>
  <c r="AI453" i="3"/>
  <c r="AK453" i="3"/>
  <c r="AM453" i="3"/>
  <c r="AO453" i="3"/>
  <c r="AQ453" i="3"/>
  <c r="AS453" i="3"/>
  <c r="AU453" i="3"/>
  <c r="AW453" i="3"/>
  <c r="AY453" i="3"/>
  <c r="BA453" i="3"/>
  <c r="BC453" i="3"/>
  <c r="BE453" i="3"/>
  <c r="BG453" i="3"/>
  <c r="BI453" i="3"/>
  <c r="N452" i="3"/>
  <c r="P452" i="3"/>
  <c r="R452" i="3"/>
  <c r="T452" i="3"/>
  <c r="BM452" i="3" s="1"/>
  <c r="V452" i="3"/>
  <c r="X452" i="3"/>
  <c r="Z452" i="3"/>
  <c r="AB452" i="3"/>
  <c r="AD452" i="3"/>
  <c r="AF452" i="3"/>
  <c r="AH452" i="3"/>
  <c r="AJ452" i="3"/>
  <c r="AL452" i="3"/>
  <c r="AN452" i="3"/>
  <c r="M452" i="3"/>
  <c r="Q452" i="3"/>
  <c r="U452" i="3"/>
  <c r="Y452" i="3"/>
  <c r="AC452" i="3"/>
  <c r="AG452" i="3"/>
  <c r="AK452" i="3"/>
  <c r="AO452" i="3"/>
  <c r="AQ452" i="3"/>
  <c r="AS452" i="3"/>
  <c r="AU452" i="3"/>
  <c r="AW452" i="3"/>
  <c r="AY452" i="3"/>
  <c r="BA452" i="3"/>
  <c r="BC452" i="3"/>
  <c r="BE452" i="3"/>
  <c r="BG452" i="3"/>
  <c r="BI452" i="3"/>
  <c r="N451" i="3"/>
  <c r="P451" i="3"/>
  <c r="R451" i="3"/>
  <c r="T451" i="3"/>
  <c r="BM451" i="3" s="1"/>
  <c r="V451" i="3"/>
  <c r="X451" i="3"/>
  <c r="Z451" i="3"/>
  <c r="AB451" i="3"/>
  <c r="AD451" i="3"/>
  <c r="AF451" i="3"/>
  <c r="AH451" i="3"/>
  <c r="AJ451" i="3"/>
  <c r="AL451" i="3"/>
  <c r="AN451" i="3"/>
  <c r="AP451" i="3"/>
  <c r="AR451" i="3"/>
  <c r="AT451" i="3"/>
  <c r="AV451" i="3"/>
  <c r="AX451" i="3"/>
  <c r="AZ451" i="3"/>
  <c r="BB451" i="3"/>
  <c r="BD451" i="3"/>
  <c r="BF451" i="3"/>
  <c r="BH451" i="3"/>
  <c r="M451" i="3"/>
  <c r="Q451" i="3"/>
  <c r="U451" i="3"/>
  <c r="Y451" i="3"/>
  <c r="AC451" i="3"/>
  <c r="AG451" i="3"/>
  <c r="AK451" i="3"/>
  <c r="AO451" i="3"/>
  <c r="AS451" i="3"/>
  <c r="AW451" i="3"/>
  <c r="BA451" i="3"/>
  <c r="BE451" i="3"/>
  <c r="BI451" i="3"/>
  <c r="N450" i="3"/>
  <c r="P450" i="3"/>
  <c r="R450" i="3"/>
  <c r="T450" i="3"/>
  <c r="BM450" i="3" s="1"/>
  <c r="V450" i="3"/>
  <c r="X450" i="3"/>
  <c r="Z450" i="3"/>
  <c r="AB450" i="3"/>
  <c r="AD450" i="3"/>
  <c r="AF450" i="3"/>
  <c r="AH450" i="3"/>
  <c r="AJ450" i="3"/>
  <c r="AL450" i="3"/>
  <c r="AN450" i="3"/>
  <c r="AP450" i="3"/>
  <c r="AR450" i="3"/>
  <c r="AT450" i="3"/>
  <c r="AV450" i="3"/>
  <c r="AX450" i="3"/>
  <c r="AZ450" i="3"/>
  <c r="BB450" i="3"/>
  <c r="BD450" i="3"/>
  <c r="BF450" i="3"/>
  <c r="BH450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BH456" i="3"/>
  <c r="BD456" i="3"/>
  <c r="AZ456" i="3"/>
  <c r="AV456" i="3"/>
  <c r="AR456" i="3"/>
  <c r="AN456" i="3"/>
  <c r="AJ456" i="3"/>
  <c r="AF456" i="3"/>
  <c r="AB456" i="3"/>
  <c r="X456" i="3"/>
  <c r="T456" i="3"/>
  <c r="P456" i="3"/>
  <c r="BH455" i="3"/>
  <c r="BD455" i="3"/>
  <c r="AZ455" i="3"/>
  <c r="AV455" i="3"/>
  <c r="AR455" i="3"/>
  <c r="AN455" i="3"/>
  <c r="AJ455" i="3"/>
  <c r="AF455" i="3"/>
  <c r="AB455" i="3"/>
  <c r="X455" i="3"/>
  <c r="T455" i="3"/>
  <c r="P455" i="3"/>
  <c r="BH454" i="3"/>
  <c r="BD454" i="3"/>
  <c r="AZ454" i="3"/>
  <c r="AV454" i="3"/>
  <c r="AR454" i="3"/>
  <c r="AN454" i="3"/>
  <c r="AJ454" i="3"/>
  <c r="AF454" i="3"/>
  <c r="AB454" i="3"/>
  <c r="X454" i="3"/>
  <c r="T454" i="3"/>
  <c r="P454" i="3"/>
  <c r="BH453" i="3"/>
  <c r="BD453" i="3"/>
  <c r="AZ453" i="3"/>
  <c r="AV453" i="3"/>
  <c r="AR453" i="3"/>
  <c r="AN453" i="3"/>
  <c r="AJ453" i="3"/>
  <c r="AF453" i="3"/>
  <c r="AB453" i="3"/>
  <c r="X453" i="3"/>
  <c r="T453" i="3"/>
  <c r="P453" i="3"/>
  <c r="BH452" i="3"/>
  <c r="BD452" i="3"/>
  <c r="AZ452" i="3"/>
  <c r="AV452" i="3"/>
  <c r="AR452" i="3"/>
  <c r="AM452" i="3"/>
  <c r="AE452" i="3"/>
  <c r="W452" i="3"/>
  <c r="O452" i="3"/>
  <c r="BL452" i="3" s="1"/>
  <c r="BC451" i="3"/>
  <c r="AU451" i="3"/>
  <c r="AM451" i="3"/>
  <c r="AE451" i="3"/>
  <c r="W451" i="3"/>
  <c r="O451" i="3"/>
  <c r="BL451" i="3" s="1"/>
  <c r="BC450" i="3"/>
  <c r="AU450" i="3"/>
  <c r="AM450" i="3"/>
  <c r="AE450" i="3"/>
  <c r="W450" i="3"/>
  <c r="O450" i="3"/>
  <c r="BL450" i="3" s="1"/>
  <c r="L449" i="3"/>
  <c r="U449" i="3" s="1"/>
  <c r="P449" i="3"/>
  <c r="T449" i="3"/>
  <c r="X449" i="3"/>
  <c r="AB449" i="3"/>
  <c r="AF449" i="3"/>
  <c r="AJ449" i="3"/>
  <c r="AN449" i="3"/>
  <c r="AR449" i="3"/>
  <c r="AV449" i="3"/>
  <c r="AZ449" i="3"/>
  <c r="BD449" i="3"/>
  <c r="BH449" i="3"/>
  <c r="L448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6" i="3"/>
  <c r="R446" i="3"/>
  <c r="V446" i="3"/>
  <c r="Z446" i="3"/>
  <c r="AD446" i="3"/>
  <c r="AH446" i="3"/>
  <c r="AL446" i="3"/>
  <c r="AP446" i="3"/>
  <c r="AT446" i="3"/>
  <c r="AX446" i="3"/>
  <c r="BB446" i="3"/>
  <c r="BF446" i="3"/>
  <c r="N445" i="3"/>
  <c r="R445" i="3"/>
  <c r="V445" i="3"/>
  <c r="Z445" i="3"/>
  <c r="AD445" i="3"/>
  <c r="AH445" i="3"/>
  <c r="AL445" i="3"/>
  <c r="AP445" i="3"/>
  <c r="AT445" i="3"/>
  <c r="AX445" i="3"/>
  <c r="BB445" i="3"/>
  <c r="BF445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M448" i="3"/>
  <c r="O448" i="3"/>
  <c r="BL448" i="3" s="1"/>
  <c r="Q448" i="3"/>
  <c r="S448" i="3"/>
  <c r="BM448" i="3" s="1"/>
  <c r="U448" i="3"/>
  <c r="W448" i="3"/>
  <c r="Y448" i="3"/>
  <c r="AA448" i="3"/>
  <c r="AC448" i="3"/>
  <c r="AE448" i="3"/>
  <c r="AG448" i="3"/>
  <c r="AI448" i="3"/>
  <c r="AK448" i="3"/>
  <c r="AM448" i="3"/>
  <c r="AO448" i="3"/>
  <c r="AQ448" i="3"/>
  <c r="AS448" i="3"/>
  <c r="AU448" i="3"/>
  <c r="AW448" i="3"/>
  <c r="AY448" i="3"/>
  <c r="BA448" i="3"/>
  <c r="BC448" i="3"/>
  <c r="BE448" i="3"/>
  <c r="BG448" i="3"/>
  <c r="BI448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M446" i="3"/>
  <c r="O446" i="3"/>
  <c r="Q446" i="3"/>
  <c r="S446" i="3"/>
  <c r="U446" i="3"/>
  <c r="W446" i="3"/>
  <c r="Y446" i="3"/>
  <c r="AA446" i="3"/>
  <c r="AC446" i="3"/>
  <c r="AE446" i="3"/>
  <c r="AG446" i="3"/>
  <c r="AI446" i="3"/>
  <c r="AK446" i="3"/>
  <c r="AM446" i="3"/>
  <c r="AO446" i="3"/>
  <c r="AQ446" i="3"/>
  <c r="AS446" i="3"/>
  <c r="AU446" i="3"/>
  <c r="AW446" i="3"/>
  <c r="AY446" i="3"/>
  <c r="BA446" i="3"/>
  <c r="BC446" i="3"/>
  <c r="BE446" i="3"/>
  <c r="BG446" i="3"/>
  <c r="BI446" i="3"/>
  <c r="M445" i="3"/>
  <c r="O445" i="3"/>
  <c r="Q445" i="3"/>
  <c r="S445" i="3"/>
  <c r="U445" i="3"/>
  <c r="W445" i="3"/>
  <c r="Y445" i="3"/>
  <c r="AA445" i="3"/>
  <c r="AC445" i="3"/>
  <c r="AE445" i="3"/>
  <c r="AG445" i="3"/>
  <c r="AI445" i="3"/>
  <c r="AK445" i="3"/>
  <c r="AM445" i="3"/>
  <c r="AO445" i="3"/>
  <c r="AQ445" i="3"/>
  <c r="AS445" i="3"/>
  <c r="AU445" i="3"/>
  <c r="AW445" i="3"/>
  <c r="AY445" i="3"/>
  <c r="BA445" i="3"/>
  <c r="BC445" i="3"/>
  <c r="BE445" i="3"/>
  <c r="BG445" i="3"/>
  <c r="BI445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H447" i="3"/>
  <c r="BD447" i="3"/>
  <c r="AZ447" i="3"/>
  <c r="AV447" i="3"/>
  <c r="AR447" i="3"/>
  <c r="AN447" i="3"/>
  <c r="AJ447" i="3"/>
  <c r="AF447" i="3"/>
  <c r="AB447" i="3"/>
  <c r="X447" i="3"/>
  <c r="T447" i="3"/>
  <c r="P447" i="3"/>
  <c r="BH446" i="3"/>
  <c r="BD446" i="3"/>
  <c r="AZ446" i="3"/>
  <c r="AV446" i="3"/>
  <c r="AR446" i="3"/>
  <c r="AN446" i="3"/>
  <c r="AJ446" i="3"/>
  <c r="AF446" i="3"/>
  <c r="AB446" i="3"/>
  <c r="X446" i="3"/>
  <c r="T446" i="3"/>
  <c r="P446" i="3"/>
  <c r="BH445" i="3"/>
  <c r="BD445" i="3"/>
  <c r="AZ445" i="3"/>
  <c r="AV445" i="3"/>
  <c r="AR445" i="3"/>
  <c r="AN445" i="3"/>
  <c r="AJ445" i="3"/>
  <c r="AF445" i="3"/>
  <c r="AB445" i="3"/>
  <c r="X445" i="3"/>
  <c r="T445" i="3"/>
  <c r="P445" i="3"/>
  <c r="BH444" i="3"/>
  <c r="BD444" i="3"/>
  <c r="AZ444" i="3"/>
  <c r="AV444" i="3"/>
  <c r="AR444" i="3"/>
  <c r="AN444" i="3"/>
  <c r="AJ444" i="3"/>
  <c r="AF444" i="3"/>
  <c r="AB444" i="3"/>
  <c r="X444" i="3"/>
  <c r="T444" i="3"/>
  <c r="P444" i="3"/>
  <c r="M443" i="3"/>
  <c r="O443" i="3"/>
  <c r="Q443" i="3"/>
  <c r="S443" i="3"/>
  <c r="U443" i="3"/>
  <c r="W443" i="3"/>
  <c r="Y443" i="3"/>
  <c r="AA443" i="3"/>
  <c r="AC443" i="3"/>
  <c r="AE443" i="3"/>
  <c r="AG443" i="3"/>
  <c r="AI443" i="3"/>
  <c r="AK443" i="3"/>
  <c r="AM443" i="3"/>
  <c r="AO443" i="3"/>
  <c r="AQ443" i="3"/>
  <c r="AS443" i="3"/>
  <c r="AU443" i="3"/>
  <c r="AW443" i="3"/>
  <c r="AY443" i="3"/>
  <c r="BA443" i="3"/>
  <c r="BC443" i="3"/>
  <c r="BE443" i="3"/>
  <c r="BG443" i="3"/>
  <c r="BI443" i="3"/>
  <c r="M441" i="3"/>
  <c r="O441" i="3"/>
  <c r="Q441" i="3"/>
  <c r="S441" i="3"/>
  <c r="U441" i="3"/>
  <c r="W441" i="3"/>
  <c r="Y441" i="3"/>
  <c r="AA441" i="3"/>
  <c r="AC441" i="3"/>
  <c r="AE441" i="3"/>
  <c r="AG441" i="3"/>
  <c r="AI441" i="3"/>
  <c r="AK441" i="3"/>
  <c r="AM441" i="3"/>
  <c r="AO441" i="3"/>
  <c r="AQ441" i="3"/>
  <c r="AS441" i="3"/>
  <c r="AU441" i="3"/>
  <c r="AW441" i="3"/>
  <c r="AY441" i="3"/>
  <c r="BA441" i="3"/>
  <c r="BC441" i="3"/>
  <c r="BE441" i="3"/>
  <c r="BG441" i="3"/>
  <c r="BI441" i="3"/>
  <c r="M442" i="3"/>
  <c r="O442" i="3"/>
  <c r="Q442" i="3"/>
  <c r="S442" i="3"/>
  <c r="U442" i="3"/>
  <c r="W442" i="3"/>
  <c r="BJ442" i="3" s="1"/>
  <c r="Y442" i="3"/>
  <c r="AA442" i="3"/>
  <c r="AC442" i="3"/>
  <c r="AE442" i="3"/>
  <c r="AG442" i="3"/>
  <c r="AI442" i="3"/>
  <c r="AK442" i="3"/>
  <c r="AM442" i="3"/>
  <c r="AO442" i="3"/>
  <c r="AQ442" i="3"/>
  <c r="AS442" i="3"/>
  <c r="AU442" i="3"/>
  <c r="AW442" i="3"/>
  <c r="AY442" i="3"/>
  <c r="BA442" i="3"/>
  <c r="BC442" i="3"/>
  <c r="N440" i="3"/>
  <c r="R440" i="3"/>
  <c r="V440" i="3"/>
  <c r="Z440" i="3"/>
  <c r="AD440" i="3"/>
  <c r="AH440" i="3"/>
  <c r="AL440" i="3"/>
  <c r="AP440" i="3"/>
  <c r="AS440" i="3"/>
  <c r="AU440" i="3"/>
  <c r="AW440" i="3"/>
  <c r="AY440" i="3"/>
  <c r="BA440" i="3"/>
  <c r="BC440" i="3"/>
  <c r="BE440" i="3"/>
  <c r="BG440" i="3"/>
  <c r="BI440" i="3"/>
  <c r="N439" i="3"/>
  <c r="R439" i="3"/>
  <c r="V439" i="3"/>
  <c r="Z439" i="3"/>
  <c r="AD439" i="3"/>
  <c r="AH439" i="3"/>
  <c r="AL439" i="3"/>
  <c r="AP439" i="3"/>
  <c r="AT439" i="3"/>
  <c r="AX439" i="3"/>
  <c r="BB439" i="3"/>
  <c r="BF439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M439" i="3"/>
  <c r="O439" i="3"/>
  <c r="Q439" i="3"/>
  <c r="S439" i="3"/>
  <c r="U439" i="3"/>
  <c r="W439" i="3"/>
  <c r="Y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BH442" i="3"/>
  <c r="BF442" i="3"/>
  <c r="BD442" i="3"/>
  <c r="BB442" i="3"/>
  <c r="AZ442" i="3"/>
  <c r="AX442" i="3"/>
  <c r="AV442" i="3"/>
  <c r="AT442" i="3"/>
  <c r="AR442" i="3"/>
  <c r="AP442" i="3"/>
  <c r="AN442" i="3"/>
  <c r="AL442" i="3"/>
  <c r="AJ442" i="3"/>
  <c r="AH442" i="3"/>
  <c r="AF442" i="3"/>
  <c r="AD442" i="3"/>
  <c r="AB442" i="3"/>
  <c r="Z442" i="3"/>
  <c r="X442" i="3"/>
  <c r="V442" i="3"/>
  <c r="T442" i="3"/>
  <c r="R442" i="3"/>
  <c r="P442" i="3"/>
  <c r="BH441" i="3"/>
  <c r="BF441" i="3"/>
  <c r="BD441" i="3"/>
  <c r="BB441" i="3"/>
  <c r="AZ441" i="3"/>
  <c r="AX441" i="3"/>
  <c r="AV441" i="3"/>
  <c r="AT441" i="3"/>
  <c r="AR441" i="3"/>
  <c r="AP441" i="3"/>
  <c r="AN441" i="3"/>
  <c r="AL441" i="3"/>
  <c r="AJ441" i="3"/>
  <c r="AH441" i="3"/>
  <c r="AF441" i="3"/>
  <c r="AD441" i="3"/>
  <c r="AB441" i="3"/>
  <c r="Z441" i="3"/>
  <c r="X441" i="3"/>
  <c r="V441" i="3"/>
  <c r="T441" i="3"/>
  <c r="BJ441" i="3" s="1"/>
  <c r="R441" i="3"/>
  <c r="P441" i="3"/>
  <c r="BH440" i="3"/>
  <c r="BF440" i="3"/>
  <c r="BD440" i="3"/>
  <c r="BB440" i="3"/>
  <c r="AZ440" i="3"/>
  <c r="AX440" i="3"/>
  <c r="AV440" i="3"/>
  <c r="AT440" i="3"/>
  <c r="AR440" i="3"/>
  <c r="AN440" i="3"/>
  <c r="AJ440" i="3"/>
  <c r="AF440" i="3"/>
  <c r="AB440" i="3"/>
  <c r="X440" i="3"/>
  <c r="T440" i="3"/>
  <c r="P440" i="3"/>
  <c r="BH439" i="3"/>
  <c r="BD439" i="3"/>
  <c r="AZ439" i="3"/>
  <c r="AV439" i="3"/>
  <c r="AR439" i="3"/>
  <c r="AN439" i="3"/>
  <c r="AJ439" i="3"/>
  <c r="AF439" i="3"/>
  <c r="AB439" i="3"/>
  <c r="X439" i="3"/>
  <c r="T439" i="3"/>
  <c r="P43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N437" i="3"/>
  <c r="P437" i="3"/>
  <c r="R437" i="3"/>
  <c r="T437" i="3"/>
  <c r="V437" i="3"/>
  <c r="X437" i="3"/>
  <c r="Z437" i="3"/>
  <c r="AB437" i="3"/>
  <c r="AD437" i="3"/>
  <c r="AF437" i="3"/>
  <c r="AH437" i="3"/>
  <c r="AJ437" i="3"/>
  <c r="AL437" i="3"/>
  <c r="AN437" i="3"/>
  <c r="AP437" i="3"/>
  <c r="AR437" i="3"/>
  <c r="AT437" i="3"/>
  <c r="AV437" i="3"/>
  <c r="AX437" i="3"/>
  <c r="AZ437" i="3"/>
  <c r="BB437" i="3"/>
  <c r="BD437" i="3"/>
  <c r="BF437" i="3"/>
  <c r="BH437" i="3"/>
  <c r="AG438" i="3"/>
  <c r="AE438" i="3"/>
  <c r="AC438" i="3"/>
  <c r="AA438" i="3"/>
  <c r="Y438" i="3"/>
  <c r="W438" i="3"/>
  <c r="U438" i="3"/>
  <c r="S438" i="3"/>
  <c r="BM438" i="3" s="1"/>
  <c r="Q438" i="3"/>
  <c r="O438" i="3"/>
  <c r="E253" i="3"/>
  <c r="F253" i="3"/>
  <c r="K253" i="3" s="1"/>
  <c r="G253" i="3"/>
  <c r="H253" i="3"/>
  <c r="I253" i="3"/>
  <c r="J253" i="3"/>
  <c r="L253" i="3"/>
  <c r="E254" i="3"/>
  <c r="F254" i="3"/>
  <c r="K254" i="3" s="1"/>
  <c r="G254" i="3"/>
  <c r="H254" i="3"/>
  <c r="I254" i="3"/>
  <c r="J254" i="3"/>
  <c r="L254" i="3"/>
  <c r="E255" i="3"/>
  <c r="F255" i="3"/>
  <c r="G255" i="3"/>
  <c r="H255" i="3"/>
  <c r="I255" i="3"/>
  <c r="L255" i="3" s="1"/>
  <c r="J255" i="3"/>
  <c r="K255" i="3"/>
  <c r="N255" i="3" s="1"/>
  <c r="BJ255" i="3" s="1"/>
  <c r="E256" i="3"/>
  <c r="F256" i="3"/>
  <c r="K256" i="3" s="1"/>
  <c r="G256" i="3"/>
  <c r="H256" i="3"/>
  <c r="L256" i="3" s="1"/>
  <c r="I256" i="3"/>
  <c r="J256" i="3"/>
  <c r="E257" i="3"/>
  <c r="F257" i="3"/>
  <c r="K257" i="3" s="1"/>
  <c r="G257" i="3"/>
  <c r="H257" i="3"/>
  <c r="I257" i="3"/>
  <c r="J257" i="3"/>
  <c r="L257" i="3"/>
  <c r="E258" i="3"/>
  <c r="F258" i="3"/>
  <c r="K258" i="3" s="1"/>
  <c r="G258" i="3"/>
  <c r="H258" i="3"/>
  <c r="L258" i="3" s="1"/>
  <c r="I258" i="3"/>
  <c r="J258" i="3"/>
  <c r="E259" i="3"/>
  <c r="F259" i="3"/>
  <c r="K259" i="3" s="1"/>
  <c r="G259" i="3"/>
  <c r="H259" i="3"/>
  <c r="L259" i="3" s="1"/>
  <c r="I259" i="3"/>
  <c r="J259" i="3"/>
  <c r="E260" i="3"/>
  <c r="F260" i="3"/>
  <c r="K260" i="3" s="1"/>
  <c r="G260" i="3"/>
  <c r="H260" i="3"/>
  <c r="I260" i="3"/>
  <c r="J260" i="3"/>
  <c r="L260" i="3"/>
  <c r="E261" i="3"/>
  <c r="F261" i="3"/>
  <c r="K261" i="3" s="1"/>
  <c r="G261" i="3"/>
  <c r="H261" i="3"/>
  <c r="I261" i="3"/>
  <c r="J261" i="3"/>
  <c r="L261" i="3"/>
  <c r="E262" i="3"/>
  <c r="F262" i="3"/>
  <c r="K262" i="3" s="1"/>
  <c r="G262" i="3"/>
  <c r="H262" i="3"/>
  <c r="I262" i="3"/>
  <c r="J262" i="3"/>
  <c r="L262" i="3"/>
  <c r="E263" i="3"/>
  <c r="F263" i="3"/>
  <c r="K263" i="3" s="1"/>
  <c r="G263" i="3"/>
  <c r="H263" i="3"/>
  <c r="I263" i="3"/>
  <c r="J263" i="3"/>
  <c r="L263" i="3"/>
  <c r="N263" i="3" s="1"/>
  <c r="P263" i="3"/>
  <c r="T263" i="3"/>
  <c r="X263" i="3"/>
  <c r="AB263" i="3"/>
  <c r="AF263" i="3"/>
  <c r="AJ263" i="3"/>
  <c r="AN263" i="3"/>
  <c r="AR263" i="3"/>
  <c r="AV263" i="3"/>
  <c r="AZ263" i="3"/>
  <c r="BB263" i="3"/>
  <c r="BD263" i="3"/>
  <c r="BF263" i="3"/>
  <c r="BH263" i="3"/>
  <c r="E264" i="3"/>
  <c r="F264" i="3"/>
  <c r="K264" i="3" s="1"/>
  <c r="G264" i="3"/>
  <c r="H264" i="3"/>
  <c r="I264" i="3"/>
  <c r="J264" i="3"/>
  <c r="L264" i="3"/>
  <c r="T264" i="3"/>
  <c r="AB264" i="3"/>
  <c r="AJ264" i="3"/>
  <c r="AR264" i="3"/>
  <c r="AV264" i="3"/>
  <c r="AZ264" i="3"/>
  <c r="BD264" i="3"/>
  <c r="BH264" i="3"/>
  <c r="E265" i="3"/>
  <c r="F265" i="3"/>
  <c r="K265" i="3" s="1"/>
  <c r="G265" i="3"/>
  <c r="H265" i="3"/>
  <c r="I265" i="3"/>
  <c r="J265" i="3"/>
  <c r="L265" i="3"/>
  <c r="N265" i="3" s="1"/>
  <c r="P265" i="3"/>
  <c r="T265" i="3"/>
  <c r="X265" i="3"/>
  <c r="AB265" i="3"/>
  <c r="AF265" i="3"/>
  <c r="AJ265" i="3"/>
  <c r="AN265" i="3"/>
  <c r="AR265" i="3"/>
  <c r="AV265" i="3"/>
  <c r="AZ265" i="3"/>
  <c r="BD265" i="3"/>
  <c r="BH265" i="3"/>
  <c r="E266" i="3"/>
  <c r="F266" i="3"/>
  <c r="K266" i="3" s="1"/>
  <c r="G266" i="3"/>
  <c r="H266" i="3"/>
  <c r="I266" i="3"/>
  <c r="J266" i="3"/>
  <c r="L266" i="3"/>
  <c r="N266" i="3" s="1"/>
  <c r="P266" i="3"/>
  <c r="T266" i="3"/>
  <c r="X266" i="3"/>
  <c r="AB266" i="3"/>
  <c r="AF266" i="3"/>
  <c r="AJ266" i="3"/>
  <c r="AN266" i="3"/>
  <c r="AR266" i="3"/>
  <c r="AV266" i="3"/>
  <c r="AZ266" i="3"/>
  <c r="BD266" i="3"/>
  <c r="BH266" i="3"/>
  <c r="E267" i="3"/>
  <c r="F267" i="3"/>
  <c r="K267" i="3" s="1"/>
  <c r="G267" i="3"/>
  <c r="H267" i="3"/>
  <c r="L267" i="3" s="1"/>
  <c r="I267" i="3"/>
  <c r="J267" i="3"/>
  <c r="E268" i="3"/>
  <c r="F268" i="3"/>
  <c r="K268" i="3" s="1"/>
  <c r="G268" i="3"/>
  <c r="H268" i="3"/>
  <c r="L268" i="3" s="1"/>
  <c r="I268" i="3"/>
  <c r="J268" i="3"/>
  <c r="E269" i="3"/>
  <c r="F269" i="3"/>
  <c r="K269" i="3" s="1"/>
  <c r="G269" i="3"/>
  <c r="H269" i="3"/>
  <c r="L269" i="3" s="1"/>
  <c r="I269" i="3"/>
  <c r="J269" i="3"/>
  <c r="E270" i="3"/>
  <c r="F270" i="3"/>
  <c r="K270" i="3" s="1"/>
  <c r="G270" i="3"/>
  <c r="H270" i="3"/>
  <c r="I270" i="3"/>
  <c r="J270" i="3"/>
  <c r="L270" i="3"/>
  <c r="E271" i="3"/>
  <c r="F271" i="3"/>
  <c r="K271" i="3" s="1"/>
  <c r="G271" i="3"/>
  <c r="H271" i="3"/>
  <c r="I271" i="3"/>
  <c r="J271" i="3"/>
  <c r="L271" i="3"/>
  <c r="N271" i="3" s="1"/>
  <c r="P271" i="3"/>
  <c r="T271" i="3"/>
  <c r="X271" i="3"/>
  <c r="AB271" i="3"/>
  <c r="AF271" i="3"/>
  <c r="AJ271" i="3"/>
  <c r="AN271" i="3"/>
  <c r="AR271" i="3"/>
  <c r="AV271" i="3"/>
  <c r="AZ271" i="3"/>
  <c r="BD271" i="3"/>
  <c r="BF271" i="3"/>
  <c r="BH271" i="3"/>
  <c r="E272" i="3"/>
  <c r="F272" i="3"/>
  <c r="K272" i="3" s="1"/>
  <c r="G272" i="3"/>
  <c r="H272" i="3"/>
  <c r="I272" i="3"/>
  <c r="J272" i="3"/>
  <c r="L272" i="3"/>
  <c r="N272" i="3" s="1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E273" i="3"/>
  <c r="F273" i="3"/>
  <c r="K273" i="3" s="1"/>
  <c r="G273" i="3"/>
  <c r="H273" i="3"/>
  <c r="I273" i="3"/>
  <c r="J273" i="3"/>
  <c r="L273" i="3"/>
  <c r="N273" i="3" s="1"/>
  <c r="P273" i="3"/>
  <c r="T273" i="3"/>
  <c r="X273" i="3"/>
  <c r="AB273" i="3"/>
  <c r="AF273" i="3"/>
  <c r="AJ273" i="3"/>
  <c r="AN273" i="3"/>
  <c r="AR273" i="3"/>
  <c r="AV273" i="3"/>
  <c r="AZ273" i="3"/>
  <c r="BD273" i="3"/>
  <c r="BH273" i="3"/>
  <c r="E274" i="3"/>
  <c r="F274" i="3"/>
  <c r="K274" i="3" s="1"/>
  <c r="G274" i="3"/>
  <c r="H274" i="3"/>
  <c r="I274" i="3"/>
  <c r="J274" i="3"/>
  <c r="L274" i="3"/>
  <c r="N274" i="3" s="1"/>
  <c r="P274" i="3"/>
  <c r="T274" i="3"/>
  <c r="X274" i="3"/>
  <c r="AB274" i="3"/>
  <c r="AF274" i="3"/>
  <c r="AJ274" i="3"/>
  <c r="AN274" i="3"/>
  <c r="AR274" i="3"/>
  <c r="AV274" i="3"/>
  <c r="AZ274" i="3"/>
  <c r="BD274" i="3"/>
  <c r="BH274" i="3"/>
  <c r="E275" i="3"/>
  <c r="F275" i="3"/>
  <c r="K275" i="3" s="1"/>
  <c r="G275" i="3"/>
  <c r="H275" i="3"/>
  <c r="I275" i="3"/>
  <c r="J275" i="3"/>
  <c r="L275" i="3"/>
  <c r="N275" i="3" s="1"/>
  <c r="P275" i="3"/>
  <c r="T275" i="3"/>
  <c r="X275" i="3"/>
  <c r="AB275" i="3"/>
  <c r="AF275" i="3"/>
  <c r="AJ275" i="3"/>
  <c r="AN275" i="3"/>
  <c r="AR275" i="3"/>
  <c r="AV275" i="3"/>
  <c r="AZ275" i="3"/>
  <c r="BD275" i="3"/>
  <c r="BH275" i="3"/>
  <c r="E276" i="3"/>
  <c r="F276" i="3"/>
  <c r="K276" i="3" s="1"/>
  <c r="G276" i="3"/>
  <c r="H276" i="3"/>
  <c r="I276" i="3"/>
  <c r="J276" i="3"/>
  <c r="L276" i="3"/>
  <c r="N276" i="3" s="1"/>
  <c r="P276" i="3"/>
  <c r="T276" i="3"/>
  <c r="X276" i="3"/>
  <c r="AB276" i="3"/>
  <c r="AF276" i="3"/>
  <c r="AJ276" i="3"/>
  <c r="AN276" i="3"/>
  <c r="AR276" i="3"/>
  <c r="AV276" i="3"/>
  <c r="AZ276" i="3"/>
  <c r="BD276" i="3"/>
  <c r="BH276" i="3"/>
  <c r="E277" i="3"/>
  <c r="F277" i="3"/>
  <c r="K277" i="3" s="1"/>
  <c r="G277" i="3"/>
  <c r="H277" i="3"/>
  <c r="I277" i="3"/>
  <c r="J277" i="3"/>
  <c r="L277" i="3"/>
  <c r="N277" i="3" s="1"/>
  <c r="P277" i="3"/>
  <c r="T277" i="3"/>
  <c r="X277" i="3"/>
  <c r="AB277" i="3"/>
  <c r="AF277" i="3"/>
  <c r="AJ277" i="3"/>
  <c r="AN277" i="3"/>
  <c r="AR277" i="3"/>
  <c r="AV277" i="3"/>
  <c r="AZ277" i="3"/>
  <c r="BD277" i="3"/>
  <c r="BH277" i="3"/>
  <c r="E278" i="3"/>
  <c r="F278" i="3"/>
  <c r="K278" i="3" s="1"/>
  <c r="G278" i="3"/>
  <c r="H278" i="3"/>
  <c r="I278" i="3"/>
  <c r="J278" i="3"/>
  <c r="L278" i="3"/>
  <c r="N278" i="3" s="1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E279" i="3"/>
  <c r="F279" i="3"/>
  <c r="K279" i="3" s="1"/>
  <c r="G279" i="3"/>
  <c r="H279" i="3"/>
  <c r="I279" i="3"/>
  <c r="J279" i="3"/>
  <c r="L279" i="3"/>
  <c r="N279" i="3" s="1"/>
  <c r="P279" i="3"/>
  <c r="T279" i="3"/>
  <c r="X279" i="3"/>
  <c r="AB279" i="3"/>
  <c r="AF279" i="3"/>
  <c r="AJ279" i="3"/>
  <c r="AN279" i="3"/>
  <c r="AR279" i="3"/>
  <c r="AV279" i="3"/>
  <c r="AZ279" i="3"/>
  <c r="BD279" i="3"/>
  <c r="BH279" i="3"/>
  <c r="E280" i="3"/>
  <c r="F280" i="3"/>
  <c r="K280" i="3" s="1"/>
  <c r="G280" i="3"/>
  <c r="H280" i="3"/>
  <c r="I280" i="3"/>
  <c r="J280" i="3"/>
  <c r="L280" i="3"/>
  <c r="N280" i="3" s="1"/>
  <c r="P280" i="3"/>
  <c r="T280" i="3"/>
  <c r="X280" i="3"/>
  <c r="AB280" i="3"/>
  <c r="AF280" i="3"/>
  <c r="AJ280" i="3"/>
  <c r="AM280" i="3"/>
  <c r="AO280" i="3"/>
  <c r="AQ280" i="3"/>
  <c r="AS280" i="3"/>
  <c r="AU280" i="3"/>
  <c r="AW280" i="3"/>
  <c r="AY280" i="3"/>
  <c r="BA280" i="3"/>
  <c r="BC280" i="3"/>
  <c r="BE280" i="3"/>
  <c r="BG280" i="3"/>
  <c r="BI280" i="3"/>
  <c r="E281" i="3"/>
  <c r="F281" i="3"/>
  <c r="G281" i="3"/>
  <c r="H281" i="3"/>
  <c r="I281" i="3"/>
  <c r="L281" i="3" s="1"/>
  <c r="J281" i="3"/>
  <c r="K281" i="3"/>
  <c r="N281" i="3" s="1"/>
  <c r="E282" i="3"/>
  <c r="F282" i="3"/>
  <c r="G282" i="3"/>
  <c r="H282" i="3"/>
  <c r="I282" i="3"/>
  <c r="L282" i="3" s="1"/>
  <c r="J282" i="3"/>
  <c r="K282" i="3"/>
  <c r="N282" i="3" s="1"/>
  <c r="E283" i="3"/>
  <c r="F283" i="3"/>
  <c r="G283" i="3"/>
  <c r="H283" i="3"/>
  <c r="I283" i="3"/>
  <c r="L283" i="3" s="1"/>
  <c r="J283" i="3"/>
  <c r="K283" i="3"/>
  <c r="N283" i="3" s="1"/>
  <c r="E284" i="3"/>
  <c r="F284" i="3"/>
  <c r="G284" i="3"/>
  <c r="H284" i="3"/>
  <c r="I284" i="3"/>
  <c r="L284" i="3" s="1"/>
  <c r="J284" i="3"/>
  <c r="K284" i="3"/>
  <c r="N284" i="3" s="1"/>
  <c r="E285" i="3"/>
  <c r="F285" i="3"/>
  <c r="G285" i="3"/>
  <c r="H285" i="3"/>
  <c r="I285" i="3"/>
  <c r="L285" i="3" s="1"/>
  <c r="J285" i="3"/>
  <c r="K285" i="3"/>
  <c r="N285" i="3" s="1"/>
  <c r="E286" i="3"/>
  <c r="F286" i="3"/>
  <c r="G286" i="3"/>
  <c r="H286" i="3"/>
  <c r="I286" i="3"/>
  <c r="L286" i="3" s="1"/>
  <c r="J286" i="3"/>
  <c r="K286" i="3"/>
  <c r="N286" i="3" s="1"/>
  <c r="E287" i="3"/>
  <c r="F287" i="3"/>
  <c r="G287" i="3"/>
  <c r="H287" i="3"/>
  <c r="I287" i="3"/>
  <c r="L287" i="3" s="1"/>
  <c r="J287" i="3"/>
  <c r="K287" i="3"/>
  <c r="N287" i="3" s="1"/>
  <c r="E288" i="3"/>
  <c r="F288" i="3"/>
  <c r="G288" i="3"/>
  <c r="H288" i="3"/>
  <c r="I288" i="3"/>
  <c r="L288" i="3" s="1"/>
  <c r="J288" i="3"/>
  <c r="K288" i="3"/>
  <c r="N288" i="3" s="1"/>
  <c r="E289" i="3"/>
  <c r="F289" i="3"/>
  <c r="G289" i="3"/>
  <c r="H289" i="3"/>
  <c r="I289" i="3"/>
  <c r="L289" i="3" s="1"/>
  <c r="J289" i="3"/>
  <c r="K289" i="3"/>
  <c r="N289" i="3" s="1"/>
  <c r="E290" i="3"/>
  <c r="F290" i="3"/>
  <c r="G290" i="3"/>
  <c r="H290" i="3"/>
  <c r="I290" i="3"/>
  <c r="L290" i="3" s="1"/>
  <c r="J290" i="3"/>
  <c r="K290" i="3"/>
  <c r="N290" i="3" s="1"/>
  <c r="E291" i="3"/>
  <c r="F291" i="3"/>
  <c r="G291" i="3"/>
  <c r="H291" i="3"/>
  <c r="I291" i="3"/>
  <c r="L291" i="3" s="1"/>
  <c r="J291" i="3"/>
  <c r="K291" i="3"/>
  <c r="N291" i="3" s="1"/>
  <c r="E292" i="3"/>
  <c r="F292" i="3"/>
  <c r="G292" i="3"/>
  <c r="H292" i="3"/>
  <c r="I292" i="3"/>
  <c r="L292" i="3" s="1"/>
  <c r="J292" i="3"/>
  <c r="K292" i="3"/>
  <c r="N292" i="3" s="1"/>
  <c r="E293" i="3"/>
  <c r="F293" i="3"/>
  <c r="G293" i="3"/>
  <c r="H293" i="3"/>
  <c r="I293" i="3"/>
  <c r="L293" i="3" s="1"/>
  <c r="J293" i="3"/>
  <c r="K293" i="3"/>
  <c r="N293" i="3" s="1"/>
  <c r="Q293" i="3"/>
  <c r="S293" i="3"/>
  <c r="U293" i="3"/>
  <c r="W293" i="3"/>
  <c r="Y293" i="3"/>
  <c r="AA293" i="3"/>
  <c r="AC293" i="3"/>
  <c r="AE293" i="3"/>
  <c r="AG293" i="3"/>
  <c r="AI293" i="3"/>
  <c r="AK293" i="3"/>
  <c r="AM293" i="3"/>
  <c r="AO293" i="3"/>
  <c r="AQ293" i="3"/>
  <c r="AS293" i="3"/>
  <c r="AU293" i="3"/>
  <c r="AW293" i="3"/>
  <c r="AY293" i="3"/>
  <c r="BA293" i="3"/>
  <c r="BC293" i="3"/>
  <c r="BE293" i="3"/>
  <c r="BG293" i="3"/>
  <c r="BI293" i="3"/>
  <c r="E294" i="3"/>
  <c r="F294" i="3"/>
  <c r="G294" i="3"/>
  <c r="H294" i="3"/>
  <c r="I294" i="3"/>
  <c r="L294" i="3" s="1"/>
  <c r="J294" i="3"/>
  <c r="K294" i="3"/>
  <c r="N294" i="3" s="1"/>
  <c r="M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E295" i="3"/>
  <c r="F295" i="3"/>
  <c r="K295" i="3" s="1"/>
  <c r="G295" i="3"/>
  <c r="H295" i="3"/>
  <c r="I295" i="3"/>
  <c r="J295" i="3"/>
  <c r="E296" i="3"/>
  <c r="F296" i="3"/>
  <c r="K296" i="3" s="1"/>
  <c r="G296" i="3"/>
  <c r="H296" i="3"/>
  <c r="I296" i="3"/>
  <c r="J296" i="3"/>
  <c r="E297" i="3"/>
  <c r="F297" i="3"/>
  <c r="K297" i="3" s="1"/>
  <c r="G297" i="3"/>
  <c r="H297" i="3"/>
  <c r="I297" i="3"/>
  <c r="J297" i="3"/>
  <c r="E298" i="3"/>
  <c r="F298" i="3"/>
  <c r="K298" i="3" s="1"/>
  <c r="G298" i="3"/>
  <c r="H298" i="3"/>
  <c r="I298" i="3"/>
  <c r="J298" i="3"/>
  <c r="E299" i="3"/>
  <c r="F299" i="3"/>
  <c r="K299" i="3" s="1"/>
  <c r="G299" i="3"/>
  <c r="H299" i="3"/>
  <c r="I299" i="3"/>
  <c r="J299" i="3"/>
  <c r="E300" i="3"/>
  <c r="F300" i="3"/>
  <c r="K300" i="3" s="1"/>
  <c r="G300" i="3"/>
  <c r="H300" i="3"/>
  <c r="I300" i="3"/>
  <c r="J300" i="3"/>
  <c r="E301" i="3"/>
  <c r="F301" i="3"/>
  <c r="K301" i="3" s="1"/>
  <c r="G301" i="3"/>
  <c r="H301" i="3"/>
  <c r="I301" i="3"/>
  <c r="J301" i="3"/>
  <c r="E302" i="3"/>
  <c r="F302" i="3"/>
  <c r="K302" i="3" s="1"/>
  <c r="G302" i="3"/>
  <c r="H302" i="3"/>
  <c r="I302" i="3"/>
  <c r="J302" i="3"/>
  <c r="E303" i="3"/>
  <c r="F303" i="3"/>
  <c r="K303" i="3" s="1"/>
  <c r="G303" i="3"/>
  <c r="H303" i="3"/>
  <c r="I303" i="3"/>
  <c r="J303" i="3"/>
  <c r="E304" i="3"/>
  <c r="F304" i="3"/>
  <c r="K304" i="3" s="1"/>
  <c r="G304" i="3"/>
  <c r="H304" i="3"/>
  <c r="I304" i="3"/>
  <c r="J304" i="3"/>
  <c r="E305" i="3"/>
  <c r="F305" i="3"/>
  <c r="K305" i="3" s="1"/>
  <c r="G305" i="3"/>
  <c r="H305" i="3"/>
  <c r="I305" i="3"/>
  <c r="J305" i="3"/>
  <c r="E306" i="3"/>
  <c r="F306" i="3"/>
  <c r="K306" i="3" s="1"/>
  <c r="G306" i="3"/>
  <c r="H306" i="3"/>
  <c r="I306" i="3"/>
  <c r="J306" i="3"/>
  <c r="E307" i="3"/>
  <c r="F307" i="3"/>
  <c r="K307" i="3" s="1"/>
  <c r="G307" i="3"/>
  <c r="H307" i="3"/>
  <c r="I307" i="3"/>
  <c r="J307" i="3"/>
  <c r="E308" i="3"/>
  <c r="F308" i="3"/>
  <c r="K308" i="3" s="1"/>
  <c r="G308" i="3"/>
  <c r="H308" i="3"/>
  <c r="I308" i="3"/>
  <c r="J308" i="3"/>
  <c r="E309" i="3"/>
  <c r="F309" i="3"/>
  <c r="K309" i="3" s="1"/>
  <c r="G309" i="3"/>
  <c r="H309" i="3"/>
  <c r="I309" i="3"/>
  <c r="J309" i="3"/>
  <c r="E310" i="3"/>
  <c r="F310" i="3"/>
  <c r="K310" i="3" s="1"/>
  <c r="G310" i="3"/>
  <c r="H310" i="3"/>
  <c r="I310" i="3"/>
  <c r="J310" i="3"/>
  <c r="E311" i="3"/>
  <c r="F311" i="3"/>
  <c r="K311" i="3" s="1"/>
  <c r="G311" i="3"/>
  <c r="H311" i="3"/>
  <c r="I311" i="3"/>
  <c r="J311" i="3"/>
  <c r="E312" i="3"/>
  <c r="F312" i="3"/>
  <c r="K312" i="3" s="1"/>
  <c r="G312" i="3"/>
  <c r="H312" i="3"/>
  <c r="I312" i="3"/>
  <c r="J312" i="3"/>
  <c r="E313" i="3"/>
  <c r="F313" i="3"/>
  <c r="K313" i="3" s="1"/>
  <c r="G313" i="3"/>
  <c r="H313" i="3"/>
  <c r="I313" i="3"/>
  <c r="J313" i="3"/>
  <c r="E314" i="3"/>
  <c r="F314" i="3"/>
  <c r="K314" i="3" s="1"/>
  <c r="G314" i="3"/>
  <c r="H314" i="3"/>
  <c r="I314" i="3"/>
  <c r="J314" i="3"/>
  <c r="E315" i="3"/>
  <c r="F315" i="3"/>
  <c r="K315" i="3" s="1"/>
  <c r="G315" i="3"/>
  <c r="H315" i="3"/>
  <c r="I315" i="3"/>
  <c r="J315" i="3"/>
  <c r="E316" i="3"/>
  <c r="F316" i="3"/>
  <c r="K316" i="3" s="1"/>
  <c r="G316" i="3"/>
  <c r="H316" i="3"/>
  <c r="I316" i="3"/>
  <c r="J316" i="3"/>
  <c r="E317" i="3"/>
  <c r="F317" i="3"/>
  <c r="K317" i="3" s="1"/>
  <c r="G317" i="3"/>
  <c r="H317" i="3"/>
  <c r="I317" i="3"/>
  <c r="J317" i="3"/>
  <c r="E318" i="3"/>
  <c r="F318" i="3"/>
  <c r="K318" i="3" s="1"/>
  <c r="G318" i="3"/>
  <c r="H318" i="3"/>
  <c r="I318" i="3"/>
  <c r="J318" i="3"/>
  <c r="E319" i="3"/>
  <c r="F319" i="3"/>
  <c r="K319" i="3" s="1"/>
  <c r="G319" i="3"/>
  <c r="H319" i="3"/>
  <c r="L319" i="3" s="1"/>
  <c r="I319" i="3"/>
  <c r="J319" i="3"/>
  <c r="E320" i="3"/>
  <c r="F320" i="3"/>
  <c r="K320" i="3" s="1"/>
  <c r="G320" i="3"/>
  <c r="H320" i="3"/>
  <c r="L320" i="3" s="1"/>
  <c r="I320" i="3"/>
  <c r="J320" i="3"/>
  <c r="E321" i="3"/>
  <c r="F321" i="3"/>
  <c r="K321" i="3" s="1"/>
  <c r="G321" i="3"/>
  <c r="H321" i="3"/>
  <c r="L321" i="3" s="1"/>
  <c r="I321" i="3"/>
  <c r="J321" i="3"/>
  <c r="E322" i="3"/>
  <c r="F322" i="3"/>
  <c r="K322" i="3" s="1"/>
  <c r="G322" i="3"/>
  <c r="H322" i="3"/>
  <c r="L322" i="3" s="1"/>
  <c r="I322" i="3"/>
  <c r="J322" i="3"/>
  <c r="E323" i="3"/>
  <c r="F323" i="3"/>
  <c r="K323" i="3" s="1"/>
  <c r="G323" i="3"/>
  <c r="H323" i="3"/>
  <c r="L323" i="3" s="1"/>
  <c r="I323" i="3"/>
  <c r="J323" i="3"/>
  <c r="E324" i="3"/>
  <c r="F324" i="3"/>
  <c r="K324" i="3" s="1"/>
  <c r="G324" i="3"/>
  <c r="H324" i="3"/>
  <c r="L324" i="3" s="1"/>
  <c r="I324" i="3"/>
  <c r="J324" i="3"/>
  <c r="E325" i="3"/>
  <c r="F325" i="3"/>
  <c r="K325" i="3" s="1"/>
  <c r="G325" i="3"/>
  <c r="H325" i="3"/>
  <c r="L325" i="3" s="1"/>
  <c r="I325" i="3"/>
  <c r="J325" i="3"/>
  <c r="E326" i="3"/>
  <c r="F326" i="3"/>
  <c r="K326" i="3" s="1"/>
  <c r="G326" i="3"/>
  <c r="H326" i="3"/>
  <c r="L326" i="3" s="1"/>
  <c r="I326" i="3"/>
  <c r="J326" i="3"/>
  <c r="E327" i="3"/>
  <c r="F327" i="3"/>
  <c r="K327" i="3" s="1"/>
  <c r="G327" i="3"/>
  <c r="H327" i="3"/>
  <c r="L327" i="3" s="1"/>
  <c r="I327" i="3"/>
  <c r="J327" i="3"/>
  <c r="E328" i="3"/>
  <c r="F328" i="3"/>
  <c r="K328" i="3" s="1"/>
  <c r="G328" i="3"/>
  <c r="H328" i="3"/>
  <c r="L328" i="3" s="1"/>
  <c r="I328" i="3"/>
  <c r="J328" i="3"/>
  <c r="E329" i="3"/>
  <c r="F329" i="3"/>
  <c r="K329" i="3" s="1"/>
  <c r="G329" i="3"/>
  <c r="H329" i="3"/>
  <c r="L329" i="3" s="1"/>
  <c r="I329" i="3"/>
  <c r="J329" i="3"/>
  <c r="E330" i="3"/>
  <c r="F330" i="3"/>
  <c r="K330" i="3" s="1"/>
  <c r="G330" i="3"/>
  <c r="H330" i="3"/>
  <c r="L330" i="3" s="1"/>
  <c r="I330" i="3"/>
  <c r="J330" i="3"/>
  <c r="E331" i="3"/>
  <c r="F331" i="3"/>
  <c r="K331" i="3" s="1"/>
  <c r="G331" i="3"/>
  <c r="H331" i="3"/>
  <c r="L331" i="3" s="1"/>
  <c r="I331" i="3"/>
  <c r="J331" i="3"/>
  <c r="E332" i="3"/>
  <c r="F332" i="3"/>
  <c r="K332" i="3" s="1"/>
  <c r="G332" i="3"/>
  <c r="H332" i="3"/>
  <c r="I332" i="3"/>
  <c r="J332" i="3"/>
  <c r="L332" i="3"/>
  <c r="E333" i="3"/>
  <c r="F333" i="3"/>
  <c r="K333" i="3" s="1"/>
  <c r="G333" i="3"/>
  <c r="H333" i="3"/>
  <c r="I333" i="3"/>
  <c r="J333" i="3"/>
  <c r="L333" i="3"/>
  <c r="E334" i="3"/>
  <c r="F334" i="3"/>
  <c r="K334" i="3" s="1"/>
  <c r="G334" i="3"/>
  <c r="H334" i="3"/>
  <c r="I334" i="3"/>
  <c r="J334" i="3"/>
  <c r="L334" i="3"/>
  <c r="E335" i="3"/>
  <c r="F335" i="3"/>
  <c r="K335" i="3" s="1"/>
  <c r="G335" i="3"/>
  <c r="H335" i="3"/>
  <c r="I335" i="3"/>
  <c r="J335" i="3"/>
  <c r="L335" i="3"/>
  <c r="E336" i="3"/>
  <c r="F336" i="3"/>
  <c r="K336" i="3" s="1"/>
  <c r="G336" i="3"/>
  <c r="H336" i="3"/>
  <c r="I336" i="3"/>
  <c r="J336" i="3"/>
  <c r="L336" i="3"/>
  <c r="E337" i="3"/>
  <c r="F337" i="3"/>
  <c r="K337" i="3" s="1"/>
  <c r="G337" i="3"/>
  <c r="H337" i="3"/>
  <c r="I337" i="3"/>
  <c r="J337" i="3"/>
  <c r="L337" i="3"/>
  <c r="E338" i="3"/>
  <c r="F338" i="3"/>
  <c r="K338" i="3" s="1"/>
  <c r="G338" i="3"/>
  <c r="H338" i="3"/>
  <c r="I338" i="3"/>
  <c r="J338" i="3"/>
  <c r="L338" i="3"/>
  <c r="E339" i="3"/>
  <c r="F339" i="3"/>
  <c r="K339" i="3" s="1"/>
  <c r="G339" i="3"/>
  <c r="H339" i="3"/>
  <c r="I339" i="3"/>
  <c r="J339" i="3"/>
  <c r="L339" i="3"/>
  <c r="E340" i="3"/>
  <c r="F340" i="3"/>
  <c r="K340" i="3" s="1"/>
  <c r="G340" i="3"/>
  <c r="H340" i="3"/>
  <c r="I340" i="3"/>
  <c r="J340" i="3"/>
  <c r="L340" i="3"/>
  <c r="E341" i="3"/>
  <c r="F341" i="3"/>
  <c r="K341" i="3" s="1"/>
  <c r="G341" i="3"/>
  <c r="H341" i="3"/>
  <c r="I341" i="3"/>
  <c r="J341" i="3"/>
  <c r="L341" i="3"/>
  <c r="E342" i="3"/>
  <c r="F342" i="3"/>
  <c r="K342" i="3" s="1"/>
  <c r="G342" i="3"/>
  <c r="H342" i="3"/>
  <c r="I342" i="3"/>
  <c r="J342" i="3"/>
  <c r="L342" i="3"/>
  <c r="E343" i="3"/>
  <c r="F343" i="3"/>
  <c r="K343" i="3" s="1"/>
  <c r="G343" i="3"/>
  <c r="H343" i="3"/>
  <c r="I343" i="3"/>
  <c r="J343" i="3"/>
  <c r="L343" i="3"/>
  <c r="E344" i="3"/>
  <c r="F344" i="3"/>
  <c r="K344" i="3" s="1"/>
  <c r="G344" i="3"/>
  <c r="H344" i="3"/>
  <c r="I344" i="3"/>
  <c r="J344" i="3"/>
  <c r="L344" i="3"/>
  <c r="E345" i="3"/>
  <c r="F345" i="3"/>
  <c r="K345" i="3" s="1"/>
  <c r="G345" i="3"/>
  <c r="H345" i="3"/>
  <c r="I345" i="3"/>
  <c r="J345" i="3"/>
  <c r="L345" i="3"/>
  <c r="E346" i="3"/>
  <c r="F346" i="3"/>
  <c r="K346" i="3" s="1"/>
  <c r="G346" i="3"/>
  <c r="H346" i="3"/>
  <c r="I346" i="3"/>
  <c r="J346" i="3"/>
  <c r="L346" i="3"/>
  <c r="E347" i="3"/>
  <c r="F347" i="3"/>
  <c r="K347" i="3" s="1"/>
  <c r="G347" i="3"/>
  <c r="H347" i="3"/>
  <c r="I347" i="3"/>
  <c r="J347" i="3"/>
  <c r="L347" i="3"/>
  <c r="E348" i="3"/>
  <c r="F348" i="3"/>
  <c r="K348" i="3" s="1"/>
  <c r="G348" i="3"/>
  <c r="H348" i="3"/>
  <c r="I348" i="3"/>
  <c r="J348" i="3"/>
  <c r="L348" i="3"/>
  <c r="E349" i="3"/>
  <c r="F349" i="3"/>
  <c r="K349" i="3" s="1"/>
  <c r="G349" i="3"/>
  <c r="H349" i="3"/>
  <c r="I349" i="3"/>
  <c r="J349" i="3"/>
  <c r="L349" i="3"/>
  <c r="E350" i="3"/>
  <c r="F350" i="3"/>
  <c r="K350" i="3" s="1"/>
  <c r="G350" i="3"/>
  <c r="H350" i="3"/>
  <c r="I350" i="3"/>
  <c r="J350" i="3"/>
  <c r="L350" i="3"/>
  <c r="E351" i="3"/>
  <c r="F351" i="3"/>
  <c r="K351" i="3" s="1"/>
  <c r="G351" i="3"/>
  <c r="H351" i="3"/>
  <c r="I351" i="3"/>
  <c r="J351" i="3"/>
  <c r="L351" i="3"/>
  <c r="E352" i="3"/>
  <c r="F352" i="3"/>
  <c r="K352" i="3" s="1"/>
  <c r="G352" i="3"/>
  <c r="H352" i="3"/>
  <c r="I352" i="3"/>
  <c r="J352" i="3"/>
  <c r="L352" i="3"/>
  <c r="E353" i="3"/>
  <c r="F353" i="3"/>
  <c r="K353" i="3" s="1"/>
  <c r="G353" i="3"/>
  <c r="H353" i="3"/>
  <c r="I353" i="3"/>
  <c r="J353" i="3"/>
  <c r="L353" i="3"/>
  <c r="N353" i="3" s="1"/>
  <c r="P353" i="3"/>
  <c r="T353" i="3"/>
  <c r="X353" i="3"/>
  <c r="AB353" i="3"/>
  <c r="AF353" i="3"/>
  <c r="AJ353" i="3"/>
  <c r="AN353" i="3"/>
  <c r="AR353" i="3"/>
  <c r="AV353" i="3"/>
  <c r="AZ353" i="3"/>
  <c r="BD353" i="3"/>
  <c r="BH353" i="3"/>
  <c r="E354" i="3"/>
  <c r="F354" i="3"/>
  <c r="K354" i="3" s="1"/>
  <c r="G354" i="3"/>
  <c r="H354" i="3"/>
  <c r="L354" i="3" s="1"/>
  <c r="I354" i="3"/>
  <c r="J354" i="3"/>
  <c r="E355" i="3"/>
  <c r="F355" i="3"/>
  <c r="K355" i="3" s="1"/>
  <c r="G355" i="3"/>
  <c r="H355" i="3"/>
  <c r="L355" i="3" s="1"/>
  <c r="I355" i="3"/>
  <c r="J355" i="3"/>
  <c r="E356" i="3"/>
  <c r="F356" i="3"/>
  <c r="K356" i="3" s="1"/>
  <c r="G356" i="3"/>
  <c r="H356" i="3"/>
  <c r="L356" i="3" s="1"/>
  <c r="I356" i="3"/>
  <c r="J356" i="3"/>
  <c r="E357" i="3"/>
  <c r="F357" i="3"/>
  <c r="K357" i="3" s="1"/>
  <c r="G357" i="3"/>
  <c r="H357" i="3"/>
  <c r="L357" i="3" s="1"/>
  <c r="I357" i="3"/>
  <c r="J357" i="3"/>
  <c r="E358" i="3"/>
  <c r="F358" i="3"/>
  <c r="K358" i="3" s="1"/>
  <c r="G358" i="3"/>
  <c r="H358" i="3"/>
  <c r="L358" i="3" s="1"/>
  <c r="I358" i="3"/>
  <c r="J358" i="3"/>
  <c r="E359" i="3"/>
  <c r="F359" i="3"/>
  <c r="K359" i="3" s="1"/>
  <c r="G359" i="3"/>
  <c r="H359" i="3"/>
  <c r="L359" i="3" s="1"/>
  <c r="I359" i="3"/>
  <c r="J359" i="3"/>
  <c r="E360" i="3"/>
  <c r="F360" i="3"/>
  <c r="K360" i="3" s="1"/>
  <c r="G360" i="3"/>
  <c r="H360" i="3"/>
  <c r="L360" i="3" s="1"/>
  <c r="I360" i="3"/>
  <c r="J360" i="3"/>
  <c r="E361" i="3"/>
  <c r="F361" i="3"/>
  <c r="K361" i="3" s="1"/>
  <c r="G361" i="3"/>
  <c r="H361" i="3"/>
  <c r="L361" i="3" s="1"/>
  <c r="I361" i="3"/>
  <c r="J361" i="3"/>
  <c r="E362" i="3"/>
  <c r="F362" i="3"/>
  <c r="K362" i="3" s="1"/>
  <c r="G362" i="3"/>
  <c r="H362" i="3"/>
  <c r="L362" i="3" s="1"/>
  <c r="I362" i="3"/>
  <c r="J362" i="3"/>
  <c r="E363" i="3"/>
  <c r="F363" i="3"/>
  <c r="K363" i="3" s="1"/>
  <c r="G363" i="3"/>
  <c r="H363" i="3"/>
  <c r="L363" i="3" s="1"/>
  <c r="I363" i="3"/>
  <c r="J363" i="3"/>
  <c r="E364" i="3"/>
  <c r="F364" i="3"/>
  <c r="K364" i="3" s="1"/>
  <c r="G364" i="3"/>
  <c r="H364" i="3"/>
  <c r="L364" i="3" s="1"/>
  <c r="I364" i="3"/>
  <c r="J364" i="3"/>
  <c r="E365" i="3"/>
  <c r="F365" i="3"/>
  <c r="K365" i="3" s="1"/>
  <c r="G365" i="3"/>
  <c r="H365" i="3"/>
  <c r="L365" i="3" s="1"/>
  <c r="I365" i="3"/>
  <c r="J365" i="3"/>
  <c r="E366" i="3"/>
  <c r="F366" i="3"/>
  <c r="K366" i="3" s="1"/>
  <c r="G366" i="3"/>
  <c r="H366" i="3"/>
  <c r="L366" i="3" s="1"/>
  <c r="I366" i="3"/>
  <c r="J366" i="3"/>
  <c r="E367" i="3"/>
  <c r="F367" i="3"/>
  <c r="K367" i="3" s="1"/>
  <c r="G367" i="3"/>
  <c r="H367" i="3"/>
  <c r="I367" i="3"/>
  <c r="J367" i="3"/>
  <c r="L367" i="3"/>
  <c r="E368" i="3"/>
  <c r="F368" i="3"/>
  <c r="K368" i="3" s="1"/>
  <c r="G368" i="3"/>
  <c r="H368" i="3"/>
  <c r="I368" i="3"/>
  <c r="J368" i="3"/>
  <c r="L368" i="3"/>
  <c r="E369" i="3"/>
  <c r="F369" i="3"/>
  <c r="K369" i="3" s="1"/>
  <c r="G369" i="3"/>
  <c r="H369" i="3"/>
  <c r="I369" i="3"/>
  <c r="J369" i="3"/>
  <c r="L369" i="3"/>
  <c r="E370" i="3"/>
  <c r="F370" i="3"/>
  <c r="K370" i="3" s="1"/>
  <c r="G370" i="3"/>
  <c r="H370" i="3"/>
  <c r="I370" i="3"/>
  <c r="J370" i="3"/>
  <c r="L370" i="3"/>
  <c r="E371" i="3"/>
  <c r="F371" i="3"/>
  <c r="K371" i="3" s="1"/>
  <c r="G371" i="3"/>
  <c r="H371" i="3"/>
  <c r="I371" i="3"/>
  <c r="J371" i="3"/>
  <c r="L371" i="3"/>
  <c r="E372" i="3"/>
  <c r="F372" i="3"/>
  <c r="K372" i="3" s="1"/>
  <c r="G372" i="3"/>
  <c r="H372" i="3"/>
  <c r="I372" i="3"/>
  <c r="J372" i="3"/>
  <c r="L372" i="3"/>
  <c r="E373" i="3"/>
  <c r="F373" i="3"/>
  <c r="K373" i="3" s="1"/>
  <c r="G373" i="3"/>
  <c r="H373" i="3"/>
  <c r="I373" i="3"/>
  <c r="J373" i="3"/>
  <c r="L373" i="3"/>
  <c r="E374" i="3"/>
  <c r="F374" i="3"/>
  <c r="K374" i="3" s="1"/>
  <c r="G374" i="3"/>
  <c r="H374" i="3"/>
  <c r="I374" i="3"/>
  <c r="J374" i="3"/>
  <c r="L374" i="3"/>
  <c r="E375" i="3"/>
  <c r="F375" i="3"/>
  <c r="K375" i="3" s="1"/>
  <c r="G375" i="3"/>
  <c r="H375" i="3"/>
  <c r="I375" i="3"/>
  <c r="J375" i="3"/>
  <c r="L375" i="3"/>
  <c r="E376" i="3"/>
  <c r="F376" i="3"/>
  <c r="K376" i="3" s="1"/>
  <c r="G376" i="3"/>
  <c r="H376" i="3"/>
  <c r="I376" i="3"/>
  <c r="J376" i="3"/>
  <c r="L376" i="3"/>
  <c r="E377" i="3"/>
  <c r="F377" i="3"/>
  <c r="K377" i="3" s="1"/>
  <c r="G377" i="3"/>
  <c r="H377" i="3"/>
  <c r="I377" i="3"/>
  <c r="J377" i="3"/>
  <c r="L377" i="3"/>
  <c r="E378" i="3"/>
  <c r="F378" i="3"/>
  <c r="K378" i="3" s="1"/>
  <c r="G378" i="3"/>
  <c r="H378" i="3"/>
  <c r="I378" i="3"/>
  <c r="J378" i="3"/>
  <c r="L378" i="3"/>
  <c r="E379" i="3"/>
  <c r="F379" i="3"/>
  <c r="K379" i="3" s="1"/>
  <c r="G379" i="3"/>
  <c r="H379" i="3"/>
  <c r="I379" i="3"/>
  <c r="J379" i="3"/>
  <c r="L379" i="3"/>
  <c r="E380" i="3"/>
  <c r="F380" i="3"/>
  <c r="K380" i="3" s="1"/>
  <c r="G380" i="3"/>
  <c r="H380" i="3"/>
  <c r="I380" i="3"/>
  <c r="J380" i="3"/>
  <c r="L380" i="3"/>
  <c r="E381" i="3"/>
  <c r="F381" i="3"/>
  <c r="K381" i="3" s="1"/>
  <c r="G381" i="3"/>
  <c r="H381" i="3"/>
  <c r="I381" i="3"/>
  <c r="J381" i="3"/>
  <c r="L381" i="3"/>
  <c r="E382" i="3"/>
  <c r="F382" i="3"/>
  <c r="K382" i="3" s="1"/>
  <c r="G382" i="3"/>
  <c r="H382" i="3"/>
  <c r="I382" i="3"/>
  <c r="J382" i="3"/>
  <c r="L382" i="3"/>
  <c r="E383" i="3"/>
  <c r="F383" i="3"/>
  <c r="K383" i="3" s="1"/>
  <c r="G383" i="3"/>
  <c r="H383" i="3"/>
  <c r="I383" i="3"/>
  <c r="J383" i="3"/>
  <c r="L383" i="3"/>
  <c r="E384" i="3"/>
  <c r="F384" i="3"/>
  <c r="K384" i="3" s="1"/>
  <c r="G384" i="3"/>
  <c r="H384" i="3"/>
  <c r="I384" i="3"/>
  <c r="J384" i="3"/>
  <c r="L384" i="3"/>
  <c r="E385" i="3"/>
  <c r="F385" i="3"/>
  <c r="K385" i="3" s="1"/>
  <c r="G385" i="3"/>
  <c r="H385" i="3"/>
  <c r="I385" i="3"/>
  <c r="J385" i="3"/>
  <c r="L385" i="3"/>
  <c r="E386" i="3"/>
  <c r="F386" i="3"/>
  <c r="K386" i="3" s="1"/>
  <c r="G386" i="3"/>
  <c r="H386" i="3"/>
  <c r="I386" i="3"/>
  <c r="J386" i="3"/>
  <c r="L386" i="3"/>
  <c r="E387" i="3"/>
  <c r="F387" i="3"/>
  <c r="K387" i="3" s="1"/>
  <c r="G387" i="3"/>
  <c r="H387" i="3"/>
  <c r="I387" i="3"/>
  <c r="J387" i="3"/>
  <c r="L387" i="3"/>
  <c r="E388" i="3"/>
  <c r="F388" i="3"/>
  <c r="K388" i="3" s="1"/>
  <c r="G388" i="3"/>
  <c r="H388" i="3"/>
  <c r="I388" i="3"/>
  <c r="J388" i="3"/>
  <c r="L388" i="3"/>
  <c r="E389" i="3"/>
  <c r="F389" i="3"/>
  <c r="K389" i="3" s="1"/>
  <c r="G389" i="3"/>
  <c r="H389" i="3"/>
  <c r="I389" i="3"/>
  <c r="J389" i="3"/>
  <c r="L389" i="3"/>
  <c r="E390" i="3"/>
  <c r="F390" i="3"/>
  <c r="K390" i="3" s="1"/>
  <c r="G390" i="3"/>
  <c r="H390" i="3"/>
  <c r="I390" i="3"/>
  <c r="J390" i="3"/>
  <c r="L390" i="3"/>
  <c r="E391" i="3"/>
  <c r="F391" i="3"/>
  <c r="K391" i="3" s="1"/>
  <c r="G391" i="3"/>
  <c r="H391" i="3"/>
  <c r="I391" i="3"/>
  <c r="J391" i="3"/>
  <c r="L391" i="3"/>
  <c r="E392" i="3"/>
  <c r="F392" i="3"/>
  <c r="K392" i="3" s="1"/>
  <c r="G392" i="3"/>
  <c r="H392" i="3"/>
  <c r="I392" i="3"/>
  <c r="J392" i="3"/>
  <c r="L392" i="3"/>
  <c r="E393" i="3"/>
  <c r="F393" i="3"/>
  <c r="K393" i="3" s="1"/>
  <c r="G393" i="3"/>
  <c r="H393" i="3"/>
  <c r="I393" i="3"/>
  <c r="J393" i="3"/>
  <c r="L393" i="3"/>
  <c r="E394" i="3"/>
  <c r="F394" i="3"/>
  <c r="K394" i="3" s="1"/>
  <c r="G394" i="3"/>
  <c r="H394" i="3"/>
  <c r="I394" i="3"/>
  <c r="J394" i="3"/>
  <c r="L394" i="3"/>
  <c r="E395" i="3"/>
  <c r="F395" i="3"/>
  <c r="K395" i="3" s="1"/>
  <c r="G395" i="3"/>
  <c r="H395" i="3"/>
  <c r="I395" i="3"/>
  <c r="J395" i="3"/>
  <c r="L395" i="3"/>
  <c r="E396" i="3"/>
  <c r="F396" i="3"/>
  <c r="K396" i="3" s="1"/>
  <c r="G396" i="3"/>
  <c r="H396" i="3"/>
  <c r="I396" i="3"/>
  <c r="J396" i="3"/>
  <c r="L396" i="3"/>
  <c r="E397" i="3"/>
  <c r="F397" i="3"/>
  <c r="K397" i="3" s="1"/>
  <c r="G397" i="3"/>
  <c r="H397" i="3"/>
  <c r="I397" i="3"/>
  <c r="J397" i="3"/>
  <c r="L397" i="3"/>
  <c r="E398" i="3"/>
  <c r="F398" i="3"/>
  <c r="K398" i="3" s="1"/>
  <c r="G398" i="3"/>
  <c r="H398" i="3"/>
  <c r="I398" i="3"/>
  <c r="J398" i="3"/>
  <c r="L398" i="3"/>
  <c r="E399" i="3"/>
  <c r="F399" i="3"/>
  <c r="K399" i="3" s="1"/>
  <c r="G399" i="3"/>
  <c r="H399" i="3"/>
  <c r="I399" i="3"/>
  <c r="J399" i="3"/>
  <c r="L399" i="3"/>
  <c r="E400" i="3"/>
  <c r="F400" i="3"/>
  <c r="K400" i="3" s="1"/>
  <c r="G400" i="3"/>
  <c r="H400" i="3"/>
  <c r="I400" i="3"/>
  <c r="J400" i="3"/>
  <c r="L400" i="3"/>
  <c r="E401" i="3"/>
  <c r="F401" i="3"/>
  <c r="K401" i="3" s="1"/>
  <c r="G401" i="3"/>
  <c r="H401" i="3"/>
  <c r="I401" i="3"/>
  <c r="J401" i="3"/>
  <c r="L401" i="3"/>
  <c r="E402" i="3"/>
  <c r="F402" i="3"/>
  <c r="K402" i="3" s="1"/>
  <c r="G402" i="3"/>
  <c r="H402" i="3"/>
  <c r="I402" i="3"/>
  <c r="J402" i="3"/>
  <c r="L402" i="3"/>
  <c r="E403" i="3"/>
  <c r="F403" i="3"/>
  <c r="K403" i="3" s="1"/>
  <c r="G403" i="3"/>
  <c r="H403" i="3"/>
  <c r="I403" i="3"/>
  <c r="J403" i="3"/>
  <c r="L403" i="3"/>
  <c r="E404" i="3"/>
  <c r="F404" i="3"/>
  <c r="K404" i="3" s="1"/>
  <c r="G404" i="3"/>
  <c r="H404" i="3"/>
  <c r="I404" i="3"/>
  <c r="J404" i="3"/>
  <c r="L404" i="3"/>
  <c r="E405" i="3"/>
  <c r="F405" i="3"/>
  <c r="K405" i="3" s="1"/>
  <c r="G405" i="3"/>
  <c r="H405" i="3"/>
  <c r="I405" i="3"/>
  <c r="J405" i="3"/>
  <c r="L405" i="3"/>
  <c r="E406" i="3"/>
  <c r="F406" i="3"/>
  <c r="K406" i="3" s="1"/>
  <c r="G406" i="3"/>
  <c r="H406" i="3"/>
  <c r="I406" i="3"/>
  <c r="J406" i="3"/>
  <c r="L406" i="3"/>
  <c r="E407" i="3"/>
  <c r="F407" i="3"/>
  <c r="K407" i="3" s="1"/>
  <c r="G407" i="3"/>
  <c r="H407" i="3"/>
  <c r="I407" i="3"/>
  <c r="J407" i="3"/>
  <c r="L407" i="3"/>
  <c r="E408" i="3"/>
  <c r="F408" i="3"/>
  <c r="K408" i="3" s="1"/>
  <c r="G408" i="3"/>
  <c r="H408" i="3"/>
  <c r="I408" i="3"/>
  <c r="J408" i="3"/>
  <c r="L408" i="3"/>
  <c r="E409" i="3"/>
  <c r="F409" i="3"/>
  <c r="K409" i="3" s="1"/>
  <c r="BH409" i="3" s="1"/>
  <c r="G409" i="3"/>
  <c r="H409" i="3"/>
  <c r="I409" i="3"/>
  <c r="J409" i="3"/>
  <c r="L409" i="3"/>
  <c r="BF409" i="3"/>
  <c r="E410" i="3"/>
  <c r="F410" i="3"/>
  <c r="K410" i="3" s="1"/>
  <c r="G410" i="3"/>
  <c r="H410" i="3"/>
  <c r="L410" i="3" s="1"/>
  <c r="I410" i="3"/>
  <c r="J410" i="3"/>
  <c r="E411" i="3"/>
  <c r="F411" i="3"/>
  <c r="K411" i="3" s="1"/>
  <c r="G411" i="3"/>
  <c r="H411" i="3"/>
  <c r="L411" i="3" s="1"/>
  <c r="I411" i="3"/>
  <c r="J411" i="3"/>
  <c r="E412" i="3"/>
  <c r="F412" i="3"/>
  <c r="K412" i="3" s="1"/>
  <c r="G412" i="3"/>
  <c r="H412" i="3"/>
  <c r="L412" i="3" s="1"/>
  <c r="I412" i="3"/>
  <c r="J412" i="3"/>
  <c r="E413" i="3"/>
  <c r="F413" i="3"/>
  <c r="K413" i="3" s="1"/>
  <c r="G413" i="3"/>
  <c r="H413" i="3"/>
  <c r="L413" i="3" s="1"/>
  <c r="I413" i="3"/>
  <c r="J413" i="3"/>
  <c r="E414" i="3"/>
  <c r="F414" i="3"/>
  <c r="K414" i="3" s="1"/>
  <c r="G414" i="3"/>
  <c r="H414" i="3"/>
  <c r="L414" i="3" s="1"/>
  <c r="I414" i="3"/>
  <c r="J414" i="3"/>
  <c r="E415" i="3"/>
  <c r="F415" i="3"/>
  <c r="K415" i="3" s="1"/>
  <c r="G415" i="3"/>
  <c r="H415" i="3"/>
  <c r="L415" i="3" s="1"/>
  <c r="I415" i="3"/>
  <c r="J415" i="3"/>
  <c r="E416" i="3"/>
  <c r="F416" i="3"/>
  <c r="K416" i="3" s="1"/>
  <c r="G416" i="3"/>
  <c r="H416" i="3"/>
  <c r="L416" i="3" s="1"/>
  <c r="I416" i="3"/>
  <c r="J416" i="3"/>
  <c r="E417" i="3"/>
  <c r="F417" i="3"/>
  <c r="K417" i="3" s="1"/>
  <c r="G417" i="3"/>
  <c r="H417" i="3"/>
  <c r="L417" i="3" s="1"/>
  <c r="I417" i="3"/>
  <c r="J417" i="3"/>
  <c r="E418" i="3"/>
  <c r="F418" i="3"/>
  <c r="K418" i="3" s="1"/>
  <c r="G418" i="3"/>
  <c r="H418" i="3"/>
  <c r="L418" i="3" s="1"/>
  <c r="I418" i="3"/>
  <c r="J418" i="3"/>
  <c r="E419" i="3"/>
  <c r="F419" i="3"/>
  <c r="K419" i="3" s="1"/>
  <c r="G419" i="3"/>
  <c r="H419" i="3"/>
  <c r="I419" i="3"/>
  <c r="J419" i="3"/>
  <c r="L419" i="3"/>
  <c r="E420" i="3"/>
  <c r="F420" i="3"/>
  <c r="K420" i="3" s="1"/>
  <c r="G420" i="3"/>
  <c r="H420" i="3"/>
  <c r="I420" i="3"/>
  <c r="J420" i="3"/>
  <c r="L420" i="3"/>
  <c r="E421" i="3"/>
  <c r="F421" i="3"/>
  <c r="K421" i="3" s="1"/>
  <c r="G421" i="3"/>
  <c r="H421" i="3"/>
  <c r="I421" i="3"/>
  <c r="J421" i="3"/>
  <c r="L421" i="3"/>
  <c r="E422" i="3"/>
  <c r="F422" i="3"/>
  <c r="K422" i="3" s="1"/>
  <c r="G422" i="3"/>
  <c r="H422" i="3"/>
  <c r="I422" i="3"/>
  <c r="J422" i="3"/>
  <c r="L422" i="3"/>
  <c r="E423" i="3"/>
  <c r="F423" i="3"/>
  <c r="K423" i="3" s="1"/>
  <c r="G423" i="3"/>
  <c r="H423" i="3"/>
  <c r="I423" i="3"/>
  <c r="J423" i="3"/>
  <c r="L423" i="3"/>
  <c r="E424" i="3"/>
  <c r="F424" i="3"/>
  <c r="K424" i="3" s="1"/>
  <c r="G424" i="3"/>
  <c r="H424" i="3"/>
  <c r="I424" i="3"/>
  <c r="J424" i="3"/>
  <c r="L424" i="3"/>
  <c r="E425" i="3"/>
  <c r="F425" i="3"/>
  <c r="K425" i="3" s="1"/>
  <c r="G425" i="3"/>
  <c r="H425" i="3"/>
  <c r="I425" i="3"/>
  <c r="J425" i="3"/>
  <c r="L425" i="3"/>
  <c r="E426" i="3"/>
  <c r="F426" i="3"/>
  <c r="K426" i="3" s="1"/>
  <c r="G426" i="3"/>
  <c r="H426" i="3"/>
  <c r="I426" i="3"/>
  <c r="J426" i="3"/>
  <c r="L426" i="3"/>
  <c r="E427" i="3"/>
  <c r="F427" i="3"/>
  <c r="K427" i="3" s="1"/>
  <c r="G427" i="3"/>
  <c r="H427" i="3"/>
  <c r="I427" i="3"/>
  <c r="J427" i="3"/>
  <c r="L427" i="3"/>
  <c r="E428" i="3"/>
  <c r="F428" i="3"/>
  <c r="K428" i="3" s="1"/>
  <c r="G428" i="3"/>
  <c r="H428" i="3"/>
  <c r="I428" i="3"/>
  <c r="J428" i="3"/>
  <c r="L428" i="3" s="1"/>
  <c r="E429" i="3"/>
  <c r="F429" i="3"/>
  <c r="K429" i="3" s="1"/>
  <c r="G429" i="3"/>
  <c r="H429" i="3"/>
  <c r="I429" i="3"/>
  <c r="J429" i="3"/>
  <c r="L429" i="3" s="1"/>
  <c r="E430" i="3"/>
  <c r="F430" i="3"/>
  <c r="K430" i="3" s="1"/>
  <c r="G430" i="3"/>
  <c r="H430" i="3"/>
  <c r="I430" i="3"/>
  <c r="J430" i="3"/>
  <c r="L430" i="3" s="1"/>
  <c r="E431" i="3"/>
  <c r="F431" i="3"/>
  <c r="K431" i="3" s="1"/>
  <c r="G431" i="3"/>
  <c r="H431" i="3"/>
  <c r="I431" i="3"/>
  <c r="J431" i="3"/>
  <c r="L431" i="3" s="1"/>
  <c r="E432" i="3"/>
  <c r="F432" i="3"/>
  <c r="K432" i="3" s="1"/>
  <c r="G432" i="3"/>
  <c r="H432" i="3"/>
  <c r="I432" i="3"/>
  <c r="J432" i="3"/>
  <c r="L432" i="3" s="1"/>
  <c r="E433" i="3"/>
  <c r="F433" i="3"/>
  <c r="K433" i="3" s="1"/>
  <c r="G433" i="3"/>
  <c r="H433" i="3"/>
  <c r="I433" i="3"/>
  <c r="J433" i="3"/>
  <c r="L433" i="3" s="1"/>
  <c r="E434" i="3"/>
  <c r="F434" i="3"/>
  <c r="K434" i="3" s="1"/>
  <c r="G434" i="3"/>
  <c r="H434" i="3"/>
  <c r="I434" i="3"/>
  <c r="J434" i="3"/>
  <c r="L434" i="3" s="1"/>
  <c r="E435" i="3"/>
  <c r="F435" i="3"/>
  <c r="K435" i="3" s="1"/>
  <c r="G435" i="3"/>
  <c r="H435" i="3"/>
  <c r="I435" i="3"/>
  <c r="J435" i="3"/>
  <c r="L435" i="3" s="1"/>
  <c r="E436" i="3"/>
  <c r="F436" i="3"/>
  <c r="K436" i="3" s="1"/>
  <c r="G436" i="3"/>
  <c r="H436" i="3"/>
  <c r="I436" i="3"/>
  <c r="J436" i="3"/>
  <c r="L436" i="3" s="1"/>
  <c r="BK702" i="3" l="1"/>
  <c r="BN702" i="3"/>
  <c r="BK700" i="3"/>
  <c r="BN700" i="3"/>
  <c r="BK698" i="3"/>
  <c r="BN698" i="3"/>
  <c r="BK696" i="3"/>
  <c r="BN696" i="3"/>
  <c r="BK694" i="3"/>
  <c r="BN694" i="3"/>
  <c r="BK692" i="3"/>
  <c r="BN692" i="3"/>
  <c r="BK690" i="3"/>
  <c r="BN690" i="3"/>
  <c r="BK688" i="3"/>
  <c r="BN688" i="3"/>
  <c r="BK686" i="3"/>
  <c r="BN686" i="3"/>
  <c r="BK684" i="3"/>
  <c r="BN684" i="3"/>
  <c r="BK682" i="3"/>
  <c r="BN682" i="3"/>
  <c r="BK680" i="3"/>
  <c r="BN680" i="3"/>
  <c r="BK678" i="3"/>
  <c r="BN678" i="3"/>
  <c r="BK676" i="3"/>
  <c r="BN676" i="3"/>
  <c r="BK674" i="3"/>
  <c r="BN674" i="3"/>
  <c r="BK641" i="3"/>
  <c r="BN641" i="3"/>
  <c r="BK643" i="3"/>
  <c r="BN643" i="3"/>
  <c r="BK644" i="3"/>
  <c r="BN644" i="3"/>
  <c r="BJ645" i="3"/>
  <c r="BJ644" i="3"/>
  <c r="BM710" i="3"/>
  <c r="BK701" i="3"/>
  <c r="BN701" i="3"/>
  <c r="BK699" i="3"/>
  <c r="BN699" i="3"/>
  <c r="BK697" i="3"/>
  <c r="BN697" i="3"/>
  <c r="BK695" i="3"/>
  <c r="BN695" i="3"/>
  <c r="BK693" i="3"/>
  <c r="BN693" i="3"/>
  <c r="BK691" i="3"/>
  <c r="BN691" i="3"/>
  <c r="BK689" i="3"/>
  <c r="BN689" i="3"/>
  <c r="BK687" i="3"/>
  <c r="BN687" i="3"/>
  <c r="BK685" i="3"/>
  <c r="BN685" i="3"/>
  <c r="BK683" i="3"/>
  <c r="BN683" i="3"/>
  <c r="BK681" i="3"/>
  <c r="BN681" i="3"/>
  <c r="BK679" i="3"/>
  <c r="BN679" i="3"/>
  <c r="BK677" i="3"/>
  <c r="BN677" i="3"/>
  <c r="BK675" i="3"/>
  <c r="BN675" i="3"/>
  <c r="BN646" i="3"/>
  <c r="BK646" i="3"/>
  <c r="BK645" i="3"/>
  <c r="BN645" i="3"/>
  <c r="BK642" i="3"/>
  <c r="BN642" i="3"/>
  <c r="BK640" i="3"/>
  <c r="BN640" i="3"/>
  <c r="BK638" i="3"/>
  <c r="BN638" i="3"/>
  <c r="BK710" i="3"/>
  <c r="BL438" i="3"/>
  <c r="BN438" i="3"/>
  <c r="BM442" i="3"/>
  <c r="BM441" i="3"/>
  <c r="BL443" i="3"/>
  <c r="BL445" i="3"/>
  <c r="BK446" i="3"/>
  <c r="BN446" i="3"/>
  <c r="BL447" i="3"/>
  <c r="BK448" i="3"/>
  <c r="BN448" i="3"/>
  <c r="BJ453" i="3"/>
  <c r="BJ454" i="3"/>
  <c r="BJ455" i="3"/>
  <c r="BK457" i="3"/>
  <c r="BK458" i="3"/>
  <c r="BK459" i="3"/>
  <c r="BK460" i="3"/>
  <c r="BK461" i="3"/>
  <c r="R462" i="3"/>
  <c r="Z462" i="3"/>
  <c r="AH462" i="3"/>
  <c r="AP462" i="3"/>
  <c r="AX462" i="3"/>
  <c r="BB462" i="3"/>
  <c r="BF462" i="3"/>
  <c r="BK464" i="3"/>
  <c r="BN464" i="3"/>
  <c r="BM465" i="3"/>
  <c r="BL465" i="3"/>
  <c r="BK466" i="3"/>
  <c r="BN466" i="3"/>
  <c r="BM467" i="3"/>
  <c r="BL467" i="3"/>
  <c r="BK468" i="3"/>
  <c r="BN468" i="3"/>
  <c r="BL469" i="3"/>
  <c r="BK471" i="3"/>
  <c r="BN471" i="3"/>
  <c r="BJ473" i="3"/>
  <c r="BM473" i="3"/>
  <c r="BL473" i="3"/>
  <c r="BK475" i="3"/>
  <c r="BN475" i="3"/>
  <c r="BJ477" i="3"/>
  <c r="BM477" i="3"/>
  <c r="BL477" i="3"/>
  <c r="BK479" i="3"/>
  <c r="BN479" i="3"/>
  <c r="BM481" i="3"/>
  <c r="BL481" i="3"/>
  <c r="BM482" i="3"/>
  <c r="BL482" i="3"/>
  <c r="BK483" i="3"/>
  <c r="BN483" i="3"/>
  <c r="BM484" i="3"/>
  <c r="BL484" i="3"/>
  <c r="BK485" i="3"/>
  <c r="BN485" i="3"/>
  <c r="BM486" i="3"/>
  <c r="BL486" i="3"/>
  <c r="BK487" i="3"/>
  <c r="BN487" i="3"/>
  <c r="BK488" i="3"/>
  <c r="BN488" i="3"/>
  <c r="BJ464" i="3"/>
  <c r="BJ465" i="3"/>
  <c r="BJ466" i="3"/>
  <c r="BJ467" i="3"/>
  <c r="BJ468" i="3"/>
  <c r="BK470" i="3"/>
  <c r="BN470" i="3"/>
  <c r="BJ472" i="3"/>
  <c r="BM472" i="3"/>
  <c r="BL472" i="3"/>
  <c r="BK474" i="3"/>
  <c r="BN474" i="3"/>
  <c r="BJ476" i="3"/>
  <c r="BM476" i="3"/>
  <c r="BL476" i="3"/>
  <c r="BK478" i="3"/>
  <c r="BN478" i="3"/>
  <c r="BJ480" i="3"/>
  <c r="BM480" i="3"/>
  <c r="BL480" i="3"/>
  <c r="BM489" i="3"/>
  <c r="BL489" i="3"/>
  <c r="BM491" i="3"/>
  <c r="BL491" i="3"/>
  <c r="BM493" i="3"/>
  <c r="BL493" i="3"/>
  <c r="BM495" i="3"/>
  <c r="BL495" i="3"/>
  <c r="BM497" i="3"/>
  <c r="BL497" i="3"/>
  <c r="BM499" i="3"/>
  <c r="BL499" i="3"/>
  <c r="BM501" i="3"/>
  <c r="BL501" i="3"/>
  <c r="BM503" i="3"/>
  <c r="BL503" i="3"/>
  <c r="BM505" i="3"/>
  <c r="BL505" i="3"/>
  <c r="BJ507" i="3"/>
  <c r="BJ509" i="3"/>
  <c r="BJ483" i="3"/>
  <c r="BJ485" i="3"/>
  <c r="BJ487" i="3"/>
  <c r="BJ488" i="3"/>
  <c r="BM490" i="3"/>
  <c r="BL490" i="3"/>
  <c r="BM492" i="3"/>
  <c r="BL492" i="3"/>
  <c r="BM494" i="3"/>
  <c r="BL494" i="3"/>
  <c r="BM496" i="3"/>
  <c r="BL496" i="3"/>
  <c r="BM498" i="3"/>
  <c r="BL498" i="3"/>
  <c r="BM500" i="3"/>
  <c r="BL500" i="3"/>
  <c r="BM502" i="3"/>
  <c r="BL502" i="3"/>
  <c r="BM504" i="3"/>
  <c r="BL504" i="3"/>
  <c r="BM506" i="3"/>
  <c r="BL506" i="3"/>
  <c r="BN507" i="3"/>
  <c r="BN509" i="3"/>
  <c r="BK511" i="3"/>
  <c r="BN511" i="3"/>
  <c r="BK515" i="3"/>
  <c r="BN515" i="3"/>
  <c r="BK517" i="3"/>
  <c r="BN517" i="3"/>
  <c r="BK519" i="3"/>
  <c r="BN519" i="3"/>
  <c r="BK521" i="3"/>
  <c r="BN521" i="3"/>
  <c r="BK525" i="3"/>
  <c r="BN525" i="3"/>
  <c r="BK527" i="3"/>
  <c r="BN527" i="3"/>
  <c r="BK529" i="3"/>
  <c r="BN529" i="3"/>
  <c r="BK531" i="3"/>
  <c r="BN531" i="3"/>
  <c r="BK533" i="3"/>
  <c r="BN533" i="3"/>
  <c r="BK535" i="3"/>
  <c r="BN535" i="3"/>
  <c r="BK537" i="3"/>
  <c r="BN537" i="3"/>
  <c r="BK539" i="3"/>
  <c r="BN539" i="3"/>
  <c r="BK541" i="3"/>
  <c r="BN541" i="3"/>
  <c r="BK543" i="3"/>
  <c r="BN543" i="3"/>
  <c r="BK545" i="3"/>
  <c r="BN545" i="3"/>
  <c r="BK547" i="3"/>
  <c r="BN547" i="3"/>
  <c r="BK549" i="3"/>
  <c r="BN549" i="3"/>
  <c r="BK551" i="3"/>
  <c r="BN551" i="3"/>
  <c r="BK553" i="3"/>
  <c r="BN553" i="3"/>
  <c r="BN555" i="3"/>
  <c r="BK555" i="3"/>
  <c r="BK510" i="3"/>
  <c r="BN510" i="3"/>
  <c r="BK512" i="3"/>
  <c r="BN512" i="3"/>
  <c r="BK514" i="3"/>
  <c r="BN514" i="3"/>
  <c r="BM516" i="3"/>
  <c r="BL516" i="3"/>
  <c r="BM518" i="3"/>
  <c r="BL518" i="3"/>
  <c r="BM520" i="3"/>
  <c r="BL520" i="3"/>
  <c r="BM522" i="3"/>
  <c r="BL522" i="3"/>
  <c r="BM524" i="3"/>
  <c r="BL524" i="3"/>
  <c r="BM526" i="3"/>
  <c r="BL526" i="3"/>
  <c r="BK530" i="3"/>
  <c r="BN530" i="3"/>
  <c r="BK532" i="3"/>
  <c r="BN532" i="3"/>
  <c r="BK534" i="3"/>
  <c r="BN534" i="3"/>
  <c r="BK538" i="3"/>
  <c r="BN538" i="3"/>
  <c r="BK540" i="3"/>
  <c r="BN540" i="3"/>
  <c r="BK542" i="3"/>
  <c r="BN542" i="3"/>
  <c r="BM544" i="3"/>
  <c r="BL544" i="3"/>
  <c r="BM546" i="3"/>
  <c r="BL546" i="3"/>
  <c r="BM548" i="3"/>
  <c r="BL548" i="3"/>
  <c r="BM550" i="3"/>
  <c r="BL550" i="3"/>
  <c r="BM552" i="3"/>
  <c r="BL552" i="3"/>
  <c r="BJ554" i="3"/>
  <c r="BM556" i="3"/>
  <c r="BN558" i="3"/>
  <c r="BK558" i="3"/>
  <c r="BN560" i="3"/>
  <c r="BK560" i="3"/>
  <c r="BM562" i="3"/>
  <c r="BL562" i="3"/>
  <c r="BM564" i="3"/>
  <c r="BL564" i="3"/>
  <c r="BM566" i="3"/>
  <c r="BL566" i="3"/>
  <c r="BM568" i="3"/>
  <c r="BL568" i="3"/>
  <c r="BN572" i="3"/>
  <c r="BK572" i="3"/>
  <c r="BN574" i="3"/>
  <c r="BK574" i="3"/>
  <c r="BN576" i="3"/>
  <c r="BK576" i="3"/>
  <c r="BN578" i="3"/>
  <c r="BK578" i="3"/>
  <c r="BN580" i="3"/>
  <c r="BK580" i="3"/>
  <c r="BN582" i="3"/>
  <c r="BK582" i="3"/>
  <c r="BN584" i="3"/>
  <c r="BK584" i="3"/>
  <c r="BN586" i="3"/>
  <c r="BK586" i="3"/>
  <c r="BN588" i="3"/>
  <c r="BK588" i="3"/>
  <c r="BN590" i="3"/>
  <c r="BK590" i="3"/>
  <c r="BN592" i="3"/>
  <c r="BK592" i="3"/>
  <c r="BM594" i="3"/>
  <c r="BL594" i="3"/>
  <c r="BM596" i="3"/>
  <c r="BL596" i="3"/>
  <c r="BN600" i="3"/>
  <c r="BK600" i="3"/>
  <c r="BN602" i="3"/>
  <c r="BK602" i="3"/>
  <c r="BN557" i="3"/>
  <c r="BK557" i="3"/>
  <c r="BN559" i="3"/>
  <c r="BK559" i="3"/>
  <c r="BN561" i="3"/>
  <c r="BK561" i="3"/>
  <c r="BN563" i="3"/>
  <c r="BK563" i="3"/>
  <c r="BN565" i="3"/>
  <c r="BK565" i="3"/>
  <c r="BN567" i="3"/>
  <c r="BK567" i="3"/>
  <c r="BN569" i="3"/>
  <c r="BK569" i="3"/>
  <c r="BN573" i="3"/>
  <c r="BK573" i="3"/>
  <c r="BN575" i="3"/>
  <c r="BK575" i="3"/>
  <c r="BN577" i="3"/>
  <c r="BK577" i="3"/>
  <c r="BN579" i="3"/>
  <c r="BK579" i="3"/>
  <c r="BM581" i="3"/>
  <c r="BL581" i="3"/>
  <c r="BM583" i="3"/>
  <c r="BL583" i="3"/>
  <c r="BM585" i="3"/>
  <c r="BL585" i="3"/>
  <c r="BM587" i="3"/>
  <c r="BL587" i="3"/>
  <c r="BM589" i="3"/>
  <c r="BL589" i="3"/>
  <c r="BM591" i="3"/>
  <c r="BL591" i="3"/>
  <c r="BM593" i="3"/>
  <c r="BL593" i="3"/>
  <c r="BM595" i="3"/>
  <c r="BL595" i="3"/>
  <c r="BM597" i="3"/>
  <c r="BL597" i="3"/>
  <c r="BJ601" i="3"/>
  <c r="BK604" i="3"/>
  <c r="BN604" i="3"/>
  <c r="BM605" i="3"/>
  <c r="BL605" i="3"/>
  <c r="BM607" i="3"/>
  <c r="BL607" i="3"/>
  <c r="BM609" i="3"/>
  <c r="BL609" i="3"/>
  <c r="BK613" i="3"/>
  <c r="BN613" i="3"/>
  <c r="BK615" i="3"/>
  <c r="BN615" i="3"/>
  <c r="BM617" i="3"/>
  <c r="BL617" i="3"/>
  <c r="BM619" i="3"/>
  <c r="BL619" i="3"/>
  <c r="BM621" i="3"/>
  <c r="BL621" i="3"/>
  <c r="BM623" i="3"/>
  <c r="BL623" i="3"/>
  <c r="BM625" i="3"/>
  <c r="BL625" i="3"/>
  <c r="BK606" i="3"/>
  <c r="BN606" i="3"/>
  <c r="BK608" i="3"/>
  <c r="BN608" i="3"/>
  <c r="BK610" i="3"/>
  <c r="BN610" i="3"/>
  <c r="BM612" i="3"/>
  <c r="BL612" i="3"/>
  <c r="BM614" i="3"/>
  <c r="BL614" i="3"/>
  <c r="BM616" i="3"/>
  <c r="BL616" i="3"/>
  <c r="BM618" i="3"/>
  <c r="BL618" i="3"/>
  <c r="BM620" i="3"/>
  <c r="BL620" i="3"/>
  <c r="BK622" i="3"/>
  <c r="BN622" i="3"/>
  <c r="BK626" i="3"/>
  <c r="BN626" i="3"/>
  <c r="BK437" i="3"/>
  <c r="BN437" i="3"/>
  <c r="BK439" i="3"/>
  <c r="BN439" i="3"/>
  <c r="BN440" i="3"/>
  <c r="BK440" i="3"/>
  <c r="BJ439" i="3"/>
  <c r="BL442" i="3"/>
  <c r="BL441" i="3"/>
  <c r="BM443" i="3"/>
  <c r="BK444" i="3"/>
  <c r="BN444" i="3"/>
  <c r="BM445" i="3"/>
  <c r="BM447" i="3"/>
  <c r="BJ444" i="3"/>
  <c r="BJ445" i="3"/>
  <c r="BJ446" i="3"/>
  <c r="BJ447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AC449" i="3"/>
  <c r="AK449" i="3"/>
  <c r="AS449" i="3"/>
  <c r="BA449" i="3"/>
  <c r="BI449" i="3"/>
  <c r="BK452" i="3"/>
  <c r="BN452" i="3"/>
  <c r="BJ452" i="3"/>
  <c r="BK453" i="3"/>
  <c r="BN453" i="3"/>
  <c r="BM454" i="3"/>
  <c r="BL454" i="3"/>
  <c r="BK455" i="3"/>
  <c r="BN455" i="3"/>
  <c r="BJ438" i="3"/>
  <c r="BJ437" i="3"/>
  <c r="BM437" i="3"/>
  <c r="BL437" i="3"/>
  <c r="BK438" i="3"/>
  <c r="BM439" i="3"/>
  <c r="BL439" i="3"/>
  <c r="BM440" i="3"/>
  <c r="BL440" i="3"/>
  <c r="BJ440" i="3"/>
  <c r="BN442" i="3"/>
  <c r="BK442" i="3"/>
  <c r="BN441" i="3"/>
  <c r="BK441" i="3"/>
  <c r="BJ443" i="3"/>
  <c r="BK443" i="3"/>
  <c r="BN443" i="3"/>
  <c r="BM444" i="3"/>
  <c r="BL444" i="3"/>
  <c r="BK445" i="3"/>
  <c r="BN445" i="3"/>
  <c r="BM446" i="3"/>
  <c r="BL446" i="3"/>
  <c r="BK447" i="3"/>
  <c r="BN447" i="3"/>
  <c r="R448" i="3"/>
  <c r="Z448" i="3"/>
  <c r="AH448" i="3"/>
  <c r="AP448" i="3"/>
  <c r="AX448" i="3"/>
  <c r="BF448" i="3"/>
  <c r="N448" i="3"/>
  <c r="BJ448" i="3" s="1"/>
  <c r="V448" i="3"/>
  <c r="AD448" i="3"/>
  <c r="AL448" i="3"/>
  <c r="AT448" i="3"/>
  <c r="BB448" i="3"/>
  <c r="BF449" i="3"/>
  <c r="BB449" i="3"/>
  <c r="AX449" i="3"/>
  <c r="AT449" i="3"/>
  <c r="AP449" i="3"/>
  <c r="AL449" i="3"/>
  <c r="AH449" i="3"/>
  <c r="AD449" i="3"/>
  <c r="Z449" i="3"/>
  <c r="V449" i="3"/>
  <c r="R449" i="3"/>
  <c r="N449" i="3"/>
  <c r="Q449" i="3"/>
  <c r="Y449" i="3"/>
  <c r="AG449" i="3"/>
  <c r="AO449" i="3"/>
  <c r="AW449" i="3"/>
  <c r="BE449" i="3"/>
  <c r="M449" i="3"/>
  <c r="BN450" i="3"/>
  <c r="BK450" i="3"/>
  <c r="BJ450" i="3"/>
  <c r="BN451" i="3"/>
  <c r="BK451" i="3"/>
  <c r="BJ451" i="3"/>
  <c r="BM453" i="3"/>
  <c r="BL453" i="3"/>
  <c r="BK454" i="3"/>
  <c r="BN454" i="3"/>
  <c r="BM455" i="3"/>
  <c r="BL455" i="3"/>
  <c r="BM469" i="3"/>
  <c r="N456" i="3"/>
  <c r="V456" i="3"/>
  <c r="BK456" i="3" s="1"/>
  <c r="AD456" i="3"/>
  <c r="AL456" i="3"/>
  <c r="AT456" i="3"/>
  <c r="BB456" i="3"/>
  <c r="R456" i="3"/>
  <c r="BL456" i="3" s="1"/>
  <c r="Z456" i="3"/>
  <c r="AH456" i="3"/>
  <c r="AP456" i="3"/>
  <c r="AX456" i="3"/>
  <c r="BF456" i="3"/>
  <c r="R457" i="3"/>
  <c r="BL457" i="3" s="1"/>
  <c r="Z457" i="3"/>
  <c r="AH457" i="3"/>
  <c r="BM457" i="3" s="1"/>
  <c r="AP457" i="3"/>
  <c r="BJ457" i="3" s="1"/>
  <c r="AX457" i="3"/>
  <c r="BF457" i="3"/>
  <c r="R458" i="3"/>
  <c r="BL458" i="3" s="1"/>
  <c r="Z458" i="3"/>
  <c r="AH458" i="3"/>
  <c r="BM458" i="3" s="1"/>
  <c r="AP458" i="3"/>
  <c r="BJ458" i="3" s="1"/>
  <c r="AX458" i="3"/>
  <c r="BF458" i="3"/>
  <c r="R459" i="3"/>
  <c r="BL459" i="3" s="1"/>
  <c r="Z459" i="3"/>
  <c r="AH459" i="3"/>
  <c r="BM459" i="3" s="1"/>
  <c r="AP459" i="3"/>
  <c r="BJ459" i="3" s="1"/>
  <c r="AX459" i="3"/>
  <c r="BF459" i="3"/>
  <c r="R460" i="3"/>
  <c r="BL460" i="3" s="1"/>
  <c r="Z460" i="3"/>
  <c r="AH460" i="3"/>
  <c r="BM460" i="3" s="1"/>
  <c r="AP460" i="3"/>
  <c r="BJ460" i="3" s="1"/>
  <c r="AX460" i="3"/>
  <c r="BF460" i="3"/>
  <c r="R461" i="3"/>
  <c r="BL461" i="3" s="1"/>
  <c r="Z461" i="3"/>
  <c r="AH461" i="3"/>
  <c r="BM461" i="3" s="1"/>
  <c r="AP461" i="3"/>
  <c r="BJ461" i="3" s="1"/>
  <c r="AX461" i="3"/>
  <c r="BF461" i="3"/>
  <c r="BG462" i="3"/>
  <c r="BC462" i="3"/>
  <c r="AY462" i="3"/>
  <c r="AR462" i="3"/>
  <c r="AJ462" i="3"/>
  <c r="AB462" i="3"/>
  <c r="T462" i="3"/>
  <c r="AW462" i="3"/>
  <c r="AS462" i="3"/>
  <c r="AO462" i="3"/>
  <c r="AK462" i="3"/>
  <c r="AG462" i="3"/>
  <c r="AC462" i="3"/>
  <c r="Y462" i="3"/>
  <c r="U462" i="3"/>
  <c r="Q462" i="3"/>
  <c r="M462" i="3"/>
  <c r="BK463" i="3"/>
  <c r="BN463" i="3"/>
  <c r="BM464" i="3"/>
  <c r="BL464" i="3"/>
  <c r="BK465" i="3"/>
  <c r="BN465" i="3"/>
  <c r="BM466" i="3"/>
  <c r="BL466" i="3"/>
  <c r="BK467" i="3"/>
  <c r="BN467" i="3"/>
  <c r="BM468" i="3"/>
  <c r="BL468" i="3"/>
  <c r="BK469" i="3"/>
  <c r="BN469" i="3"/>
  <c r="BJ471" i="3"/>
  <c r="BM471" i="3"/>
  <c r="BL471" i="3"/>
  <c r="BK473" i="3"/>
  <c r="BN473" i="3"/>
  <c r="BJ475" i="3"/>
  <c r="BM475" i="3"/>
  <c r="BL475" i="3"/>
  <c r="BK477" i="3"/>
  <c r="BN477" i="3"/>
  <c r="BJ479" i="3"/>
  <c r="BM479" i="3"/>
  <c r="BL479" i="3"/>
  <c r="BK481" i="3"/>
  <c r="BN481" i="3"/>
  <c r="BK482" i="3"/>
  <c r="BN482" i="3"/>
  <c r="BM483" i="3"/>
  <c r="BL483" i="3"/>
  <c r="BK484" i="3"/>
  <c r="BN484" i="3"/>
  <c r="BM485" i="3"/>
  <c r="BL485" i="3"/>
  <c r="BK486" i="3"/>
  <c r="BN486" i="3"/>
  <c r="BM487" i="3"/>
  <c r="BL487" i="3"/>
  <c r="BM488" i="3"/>
  <c r="BL488" i="3"/>
  <c r="BJ469" i="3"/>
  <c r="BJ470" i="3"/>
  <c r="BM470" i="3"/>
  <c r="BL470" i="3"/>
  <c r="BK472" i="3"/>
  <c r="BN472" i="3"/>
  <c r="BJ474" i="3"/>
  <c r="BM474" i="3"/>
  <c r="BL474" i="3"/>
  <c r="BK476" i="3"/>
  <c r="BN476" i="3"/>
  <c r="BJ478" i="3"/>
  <c r="BM478" i="3"/>
  <c r="BL478" i="3"/>
  <c r="BK480" i="3"/>
  <c r="BN480" i="3"/>
  <c r="BK489" i="3"/>
  <c r="BN489" i="3"/>
  <c r="BK491" i="3"/>
  <c r="BN491" i="3"/>
  <c r="BK493" i="3"/>
  <c r="BN493" i="3"/>
  <c r="BK495" i="3"/>
  <c r="BN495" i="3"/>
  <c r="BK497" i="3"/>
  <c r="BN497" i="3"/>
  <c r="BK499" i="3"/>
  <c r="BN499" i="3"/>
  <c r="BK501" i="3"/>
  <c r="BN501" i="3"/>
  <c r="BK503" i="3"/>
  <c r="BN503" i="3"/>
  <c r="BK505" i="3"/>
  <c r="BN505" i="3"/>
  <c r="BJ508" i="3"/>
  <c r="BM509" i="3"/>
  <c r="BJ484" i="3"/>
  <c r="BJ486" i="3"/>
  <c r="BK490" i="3"/>
  <c r="BN490" i="3"/>
  <c r="BK492" i="3"/>
  <c r="BN492" i="3"/>
  <c r="BK494" i="3"/>
  <c r="BN494" i="3"/>
  <c r="BK496" i="3"/>
  <c r="BN496" i="3"/>
  <c r="BK498" i="3"/>
  <c r="BN498" i="3"/>
  <c r="BK500" i="3"/>
  <c r="BN500" i="3"/>
  <c r="BK502" i="3"/>
  <c r="BN502" i="3"/>
  <c r="BK504" i="3"/>
  <c r="BN504" i="3"/>
  <c r="BN506" i="3"/>
  <c r="BK506" i="3"/>
  <c r="BK513" i="3"/>
  <c r="BN513" i="3"/>
  <c r="BM515" i="3"/>
  <c r="BL515" i="3"/>
  <c r="BM517" i="3"/>
  <c r="BL517" i="3"/>
  <c r="BM519" i="3"/>
  <c r="BL519" i="3"/>
  <c r="BK523" i="3"/>
  <c r="BN523" i="3"/>
  <c r="BM525" i="3"/>
  <c r="BL525" i="3"/>
  <c r="BM527" i="3"/>
  <c r="BL527" i="3"/>
  <c r="BM529" i="3"/>
  <c r="BL529" i="3"/>
  <c r="BM531" i="3"/>
  <c r="BL531" i="3"/>
  <c r="BM533" i="3"/>
  <c r="BL533" i="3"/>
  <c r="BM535" i="3"/>
  <c r="BL535" i="3"/>
  <c r="BM537" i="3"/>
  <c r="BL537" i="3"/>
  <c r="BM539" i="3"/>
  <c r="BL539" i="3"/>
  <c r="BM541" i="3"/>
  <c r="BL541" i="3"/>
  <c r="BM543" i="3"/>
  <c r="BL543" i="3"/>
  <c r="BM545" i="3"/>
  <c r="BL545" i="3"/>
  <c r="BM547" i="3"/>
  <c r="BL547" i="3"/>
  <c r="BM549" i="3"/>
  <c r="BL549" i="3"/>
  <c r="BM551" i="3"/>
  <c r="BL551" i="3"/>
  <c r="BN554" i="3"/>
  <c r="BK554" i="3"/>
  <c r="BN556" i="3"/>
  <c r="BK556" i="3"/>
  <c r="BN508" i="3"/>
  <c r="BM510" i="3"/>
  <c r="BL510" i="3"/>
  <c r="BM512" i="3"/>
  <c r="BL512" i="3"/>
  <c r="BK516" i="3"/>
  <c r="BN516" i="3"/>
  <c r="BK518" i="3"/>
  <c r="BN518" i="3"/>
  <c r="BK520" i="3"/>
  <c r="BN520" i="3"/>
  <c r="BK522" i="3"/>
  <c r="BN522" i="3"/>
  <c r="BK524" i="3"/>
  <c r="BN524" i="3"/>
  <c r="BK526" i="3"/>
  <c r="BN526" i="3"/>
  <c r="BK528" i="3"/>
  <c r="BN528" i="3"/>
  <c r="BM530" i="3"/>
  <c r="BL530" i="3"/>
  <c r="BM532" i="3"/>
  <c r="BL532" i="3"/>
  <c r="BK536" i="3"/>
  <c r="BN536" i="3"/>
  <c r="BM538" i="3"/>
  <c r="BL538" i="3"/>
  <c r="BM540" i="3"/>
  <c r="BL540" i="3"/>
  <c r="BK544" i="3"/>
  <c r="BN544" i="3"/>
  <c r="BK546" i="3"/>
  <c r="BN546" i="3"/>
  <c r="BK548" i="3"/>
  <c r="BN548" i="3"/>
  <c r="BK550" i="3"/>
  <c r="BN550" i="3"/>
  <c r="BK552" i="3"/>
  <c r="BN552" i="3"/>
  <c r="BJ555" i="3"/>
  <c r="BJ556" i="3"/>
  <c r="BM558" i="3"/>
  <c r="BL558" i="3"/>
  <c r="BN562" i="3"/>
  <c r="BK562" i="3"/>
  <c r="BN564" i="3"/>
  <c r="BK564" i="3"/>
  <c r="BN566" i="3"/>
  <c r="BK566" i="3"/>
  <c r="BN568" i="3"/>
  <c r="BK568" i="3"/>
  <c r="BN570" i="3"/>
  <c r="BK570" i="3"/>
  <c r="BM572" i="3"/>
  <c r="BL572" i="3"/>
  <c r="BM574" i="3"/>
  <c r="BL574" i="3"/>
  <c r="BM576" i="3"/>
  <c r="BL576" i="3"/>
  <c r="BM578" i="3"/>
  <c r="BL578" i="3"/>
  <c r="BM580" i="3"/>
  <c r="BL580" i="3"/>
  <c r="BM582" i="3"/>
  <c r="BL582" i="3"/>
  <c r="BM584" i="3"/>
  <c r="BL584" i="3"/>
  <c r="BM586" i="3"/>
  <c r="BL586" i="3"/>
  <c r="BM588" i="3"/>
  <c r="BL588" i="3"/>
  <c r="BM590" i="3"/>
  <c r="BL590" i="3"/>
  <c r="BN594" i="3"/>
  <c r="BK594" i="3"/>
  <c r="BN596" i="3"/>
  <c r="BK596" i="3"/>
  <c r="BN598" i="3"/>
  <c r="BK598" i="3"/>
  <c r="BN601" i="3"/>
  <c r="BK601" i="3"/>
  <c r="BL603" i="3"/>
  <c r="BM603" i="3"/>
  <c r="BM557" i="3"/>
  <c r="BL557" i="3"/>
  <c r="BM559" i="3"/>
  <c r="BL559" i="3"/>
  <c r="BM561" i="3"/>
  <c r="BL561" i="3"/>
  <c r="BM563" i="3"/>
  <c r="BL563" i="3"/>
  <c r="BM565" i="3"/>
  <c r="BL565" i="3"/>
  <c r="BM567" i="3"/>
  <c r="BL567" i="3"/>
  <c r="BN571" i="3"/>
  <c r="BK571" i="3"/>
  <c r="BM573" i="3"/>
  <c r="BL573" i="3"/>
  <c r="BM575" i="3"/>
  <c r="BL575" i="3"/>
  <c r="BM577" i="3"/>
  <c r="BL577" i="3"/>
  <c r="BN581" i="3"/>
  <c r="BK581" i="3"/>
  <c r="BN583" i="3"/>
  <c r="BK583" i="3"/>
  <c r="BN585" i="3"/>
  <c r="BK585" i="3"/>
  <c r="BN587" i="3"/>
  <c r="BK587" i="3"/>
  <c r="BN589" i="3"/>
  <c r="BK589" i="3"/>
  <c r="BN591" i="3"/>
  <c r="BK591" i="3"/>
  <c r="BN593" i="3"/>
  <c r="BK593" i="3"/>
  <c r="BN595" i="3"/>
  <c r="BK595" i="3"/>
  <c r="BN597" i="3"/>
  <c r="BK597" i="3"/>
  <c r="BJ602" i="3"/>
  <c r="BK603" i="3"/>
  <c r="BJ604" i="3"/>
  <c r="BM604" i="3"/>
  <c r="BL604" i="3"/>
  <c r="BK605" i="3"/>
  <c r="BN605" i="3"/>
  <c r="BK607" i="3"/>
  <c r="BN607" i="3"/>
  <c r="BK609" i="3"/>
  <c r="BN609" i="3"/>
  <c r="BK611" i="3"/>
  <c r="BN611" i="3"/>
  <c r="BM613" i="3"/>
  <c r="BL613" i="3"/>
  <c r="BK617" i="3"/>
  <c r="BN617" i="3"/>
  <c r="BK619" i="3"/>
  <c r="BN619" i="3"/>
  <c r="BK621" i="3"/>
  <c r="BN621" i="3"/>
  <c r="BK623" i="3"/>
  <c r="BN623" i="3"/>
  <c r="BN625" i="3"/>
  <c r="BK625" i="3"/>
  <c r="BM606" i="3"/>
  <c r="BL606" i="3"/>
  <c r="BM608" i="3"/>
  <c r="BL608" i="3"/>
  <c r="BK612" i="3"/>
  <c r="BN612" i="3"/>
  <c r="BK614" i="3"/>
  <c r="BN614" i="3"/>
  <c r="BK616" i="3"/>
  <c r="BN616" i="3"/>
  <c r="BK618" i="3"/>
  <c r="BN618" i="3"/>
  <c r="BK620" i="3"/>
  <c r="BN620" i="3"/>
  <c r="BM622" i="3"/>
  <c r="BL622" i="3"/>
  <c r="BN624" i="3"/>
  <c r="BK624" i="3"/>
  <c r="BM626" i="3"/>
  <c r="BL626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M427" i="3"/>
  <c r="O427" i="3"/>
  <c r="Q427" i="3"/>
  <c r="S427" i="3"/>
  <c r="U427" i="3"/>
  <c r="W427" i="3"/>
  <c r="Y427" i="3"/>
  <c r="AA427" i="3"/>
  <c r="AC427" i="3"/>
  <c r="AE427" i="3"/>
  <c r="AG427" i="3"/>
  <c r="AI427" i="3"/>
  <c r="AK427" i="3"/>
  <c r="AM427" i="3"/>
  <c r="AO427" i="3"/>
  <c r="AQ427" i="3"/>
  <c r="AS427" i="3"/>
  <c r="AU427" i="3"/>
  <c r="AW427" i="3"/>
  <c r="AY427" i="3"/>
  <c r="BA427" i="3"/>
  <c r="BC427" i="3"/>
  <c r="BE427" i="3"/>
  <c r="BG427" i="3"/>
  <c r="BI427" i="3"/>
  <c r="N436" i="3"/>
  <c r="BJ436" i="3" s="1"/>
  <c r="P436" i="3"/>
  <c r="R436" i="3"/>
  <c r="T436" i="3"/>
  <c r="V436" i="3"/>
  <c r="X436" i="3"/>
  <c r="Z436" i="3"/>
  <c r="AB436" i="3"/>
  <c r="AD436" i="3"/>
  <c r="AF436" i="3"/>
  <c r="AH436" i="3"/>
  <c r="AJ436" i="3"/>
  <c r="AL436" i="3"/>
  <c r="AN436" i="3"/>
  <c r="AP436" i="3"/>
  <c r="AR436" i="3"/>
  <c r="AT436" i="3"/>
  <c r="AV436" i="3"/>
  <c r="AX436" i="3"/>
  <c r="AZ436" i="3"/>
  <c r="BB436" i="3"/>
  <c r="BD436" i="3"/>
  <c r="BF436" i="3"/>
  <c r="BH436" i="3"/>
  <c r="M436" i="3"/>
  <c r="O436" i="3"/>
  <c r="BL436" i="3" s="1"/>
  <c r="Q436" i="3"/>
  <c r="S436" i="3"/>
  <c r="BM436" i="3" s="1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N435" i="3"/>
  <c r="P435" i="3"/>
  <c r="R435" i="3"/>
  <c r="T435" i="3"/>
  <c r="V435" i="3"/>
  <c r="X435" i="3"/>
  <c r="Z435" i="3"/>
  <c r="AB435" i="3"/>
  <c r="AD435" i="3"/>
  <c r="AF435" i="3"/>
  <c r="AH435" i="3"/>
  <c r="AJ435" i="3"/>
  <c r="AL435" i="3"/>
  <c r="AN435" i="3"/>
  <c r="AP435" i="3"/>
  <c r="AR435" i="3"/>
  <c r="AT435" i="3"/>
  <c r="AV435" i="3"/>
  <c r="AX435" i="3"/>
  <c r="AZ435" i="3"/>
  <c r="BB435" i="3"/>
  <c r="BD435" i="3"/>
  <c r="BF435" i="3"/>
  <c r="BH435" i="3"/>
  <c r="N434" i="3"/>
  <c r="P434" i="3"/>
  <c r="R434" i="3"/>
  <c r="T434" i="3"/>
  <c r="V434" i="3"/>
  <c r="X434" i="3"/>
  <c r="Z434" i="3"/>
  <c r="AB434" i="3"/>
  <c r="AD434" i="3"/>
  <c r="AF434" i="3"/>
  <c r="AH434" i="3"/>
  <c r="AJ434" i="3"/>
  <c r="AL434" i="3"/>
  <c r="AN434" i="3"/>
  <c r="AP434" i="3"/>
  <c r="AR434" i="3"/>
  <c r="AT434" i="3"/>
  <c r="AV434" i="3"/>
  <c r="AX434" i="3"/>
  <c r="AZ434" i="3"/>
  <c r="BB434" i="3"/>
  <c r="BD434" i="3"/>
  <c r="BF434" i="3"/>
  <c r="BH434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N433" i="3"/>
  <c r="BJ433" i="3" s="1"/>
  <c r="P433" i="3"/>
  <c r="R433" i="3"/>
  <c r="T433" i="3"/>
  <c r="V433" i="3"/>
  <c r="X433" i="3"/>
  <c r="Z433" i="3"/>
  <c r="AB433" i="3"/>
  <c r="AD433" i="3"/>
  <c r="AF433" i="3"/>
  <c r="AH433" i="3"/>
  <c r="AJ433" i="3"/>
  <c r="AL433" i="3"/>
  <c r="AN433" i="3"/>
  <c r="AP433" i="3"/>
  <c r="AR433" i="3"/>
  <c r="AT433" i="3"/>
  <c r="AV433" i="3"/>
  <c r="AX433" i="3"/>
  <c r="AZ433" i="3"/>
  <c r="BB433" i="3"/>
  <c r="BD433" i="3"/>
  <c r="BF433" i="3"/>
  <c r="BH433" i="3"/>
  <c r="M433" i="3"/>
  <c r="O433" i="3"/>
  <c r="BL433" i="3" s="1"/>
  <c r="Q433" i="3"/>
  <c r="S433" i="3"/>
  <c r="BM433" i="3" s="1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M432" i="3"/>
  <c r="O432" i="3"/>
  <c r="Q432" i="3"/>
  <c r="S432" i="3"/>
  <c r="U432" i="3"/>
  <c r="W432" i="3"/>
  <c r="Y432" i="3"/>
  <c r="AA432" i="3"/>
  <c r="AC432" i="3"/>
  <c r="AE432" i="3"/>
  <c r="AG432" i="3"/>
  <c r="AI432" i="3"/>
  <c r="AK432" i="3"/>
  <c r="AM432" i="3"/>
  <c r="AO432" i="3"/>
  <c r="AQ432" i="3"/>
  <c r="AS432" i="3"/>
  <c r="AU432" i="3"/>
  <c r="AW432" i="3"/>
  <c r="AY432" i="3"/>
  <c r="BA432" i="3"/>
  <c r="BC432" i="3"/>
  <c r="BE432" i="3"/>
  <c r="BG432" i="3"/>
  <c r="BI432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0" i="3"/>
  <c r="BJ430" i="3" s="1"/>
  <c r="P430" i="3"/>
  <c r="R430" i="3"/>
  <c r="T430" i="3"/>
  <c r="V430" i="3"/>
  <c r="X430" i="3"/>
  <c r="Z430" i="3"/>
  <c r="AB430" i="3"/>
  <c r="AD430" i="3"/>
  <c r="AF430" i="3"/>
  <c r="AH430" i="3"/>
  <c r="AJ430" i="3"/>
  <c r="AL430" i="3"/>
  <c r="AN430" i="3"/>
  <c r="AP430" i="3"/>
  <c r="AR430" i="3"/>
  <c r="AT430" i="3"/>
  <c r="AV430" i="3"/>
  <c r="AX430" i="3"/>
  <c r="AZ430" i="3"/>
  <c r="BB430" i="3"/>
  <c r="BD430" i="3"/>
  <c r="BF430" i="3"/>
  <c r="BH430" i="3"/>
  <c r="M430" i="3"/>
  <c r="O430" i="3"/>
  <c r="BL430" i="3" s="1"/>
  <c r="Q430" i="3"/>
  <c r="S430" i="3"/>
  <c r="BM430" i="3" s="1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N429" i="3"/>
  <c r="P429" i="3"/>
  <c r="R429" i="3"/>
  <c r="T429" i="3"/>
  <c r="V429" i="3"/>
  <c r="X429" i="3"/>
  <c r="Z429" i="3"/>
  <c r="AB429" i="3"/>
  <c r="AD429" i="3"/>
  <c r="AF429" i="3"/>
  <c r="AH429" i="3"/>
  <c r="AJ429" i="3"/>
  <c r="AL429" i="3"/>
  <c r="AN429" i="3"/>
  <c r="AP429" i="3"/>
  <c r="AR429" i="3"/>
  <c r="AT429" i="3"/>
  <c r="AV429" i="3"/>
  <c r="AX429" i="3"/>
  <c r="AZ429" i="3"/>
  <c r="BB429" i="3"/>
  <c r="BD429" i="3"/>
  <c r="BF429" i="3"/>
  <c r="BH429" i="3"/>
  <c r="N428" i="3"/>
  <c r="P428" i="3"/>
  <c r="R428" i="3"/>
  <c r="T428" i="3"/>
  <c r="V428" i="3"/>
  <c r="X428" i="3"/>
  <c r="Z428" i="3"/>
  <c r="AB428" i="3"/>
  <c r="AD428" i="3"/>
  <c r="AF428" i="3"/>
  <c r="AH428" i="3"/>
  <c r="AJ428" i="3"/>
  <c r="AL428" i="3"/>
  <c r="AN428" i="3"/>
  <c r="AP428" i="3"/>
  <c r="AR428" i="3"/>
  <c r="AT428" i="3"/>
  <c r="AV428" i="3"/>
  <c r="AX428" i="3"/>
  <c r="AZ428" i="3"/>
  <c r="BB428" i="3"/>
  <c r="BD428" i="3"/>
  <c r="BF428" i="3"/>
  <c r="BH428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N426" i="3"/>
  <c r="P426" i="3"/>
  <c r="R426" i="3"/>
  <c r="T426" i="3"/>
  <c r="V426" i="3"/>
  <c r="X426" i="3"/>
  <c r="Z426" i="3"/>
  <c r="AB426" i="3"/>
  <c r="AD426" i="3"/>
  <c r="AF426" i="3"/>
  <c r="AH426" i="3"/>
  <c r="AJ426" i="3"/>
  <c r="AL426" i="3"/>
  <c r="AN426" i="3"/>
  <c r="AP426" i="3"/>
  <c r="AR426" i="3"/>
  <c r="AT426" i="3"/>
  <c r="AV426" i="3"/>
  <c r="AX426" i="3"/>
  <c r="AZ426" i="3"/>
  <c r="BB426" i="3"/>
  <c r="BD426" i="3"/>
  <c r="BF426" i="3"/>
  <c r="BH426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N424" i="3"/>
  <c r="BJ424" i="3" s="1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O424" i="3"/>
  <c r="BL424" i="3" s="1"/>
  <c r="Q424" i="3"/>
  <c r="S424" i="3"/>
  <c r="BM424" i="3" s="1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2" i="3"/>
  <c r="BJ422" i="3" s="1"/>
  <c r="P422" i="3"/>
  <c r="R422" i="3"/>
  <c r="T422" i="3"/>
  <c r="V422" i="3"/>
  <c r="X422" i="3"/>
  <c r="Z422" i="3"/>
  <c r="AB422" i="3"/>
  <c r="AD422" i="3"/>
  <c r="AF422" i="3"/>
  <c r="AH422" i="3"/>
  <c r="AJ422" i="3"/>
  <c r="AL422" i="3"/>
  <c r="AN422" i="3"/>
  <c r="AP422" i="3"/>
  <c r="AR422" i="3"/>
  <c r="AT422" i="3"/>
  <c r="AV422" i="3"/>
  <c r="AX422" i="3"/>
  <c r="AZ422" i="3"/>
  <c r="BB422" i="3"/>
  <c r="BD422" i="3"/>
  <c r="BF422" i="3"/>
  <c r="BH422" i="3"/>
  <c r="M422" i="3"/>
  <c r="O422" i="3"/>
  <c r="BL422" i="3" s="1"/>
  <c r="Q422" i="3"/>
  <c r="S422" i="3"/>
  <c r="BM422" i="3" s="1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0" i="3"/>
  <c r="BJ420" i="3" s="1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M420" i="3"/>
  <c r="O420" i="3"/>
  <c r="BL420" i="3" s="1"/>
  <c r="Q420" i="3"/>
  <c r="S420" i="3"/>
  <c r="BM420" i="3" s="1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N425" i="3"/>
  <c r="P425" i="3"/>
  <c r="R425" i="3"/>
  <c r="T425" i="3"/>
  <c r="V425" i="3"/>
  <c r="X425" i="3"/>
  <c r="Z425" i="3"/>
  <c r="AB425" i="3"/>
  <c r="AD425" i="3"/>
  <c r="AF425" i="3"/>
  <c r="AH425" i="3"/>
  <c r="AJ425" i="3"/>
  <c r="AL425" i="3"/>
  <c r="AN425" i="3"/>
  <c r="AP425" i="3"/>
  <c r="AR425" i="3"/>
  <c r="AT425" i="3"/>
  <c r="AV425" i="3"/>
  <c r="AX425" i="3"/>
  <c r="AZ425" i="3"/>
  <c r="BB425" i="3"/>
  <c r="BD425" i="3"/>
  <c r="BF425" i="3"/>
  <c r="BH425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O423" i="3"/>
  <c r="Q423" i="3"/>
  <c r="S423" i="3"/>
  <c r="U423" i="3"/>
  <c r="W423" i="3"/>
  <c r="Y423" i="3"/>
  <c r="AA423" i="3"/>
  <c r="AC423" i="3"/>
  <c r="AE423" i="3"/>
  <c r="AG423" i="3"/>
  <c r="AI423" i="3"/>
  <c r="AK423" i="3"/>
  <c r="AM423" i="3"/>
  <c r="AO423" i="3"/>
  <c r="AQ423" i="3"/>
  <c r="AS423" i="3"/>
  <c r="AU423" i="3"/>
  <c r="AW423" i="3"/>
  <c r="AY423" i="3"/>
  <c r="BA423" i="3"/>
  <c r="BC423" i="3"/>
  <c r="BE423" i="3"/>
  <c r="BG423" i="3"/>
  <c r="BI423" i="3"/>
  <c r="N421" i="3"/>
  <c r="P421" i="3"/>
  <c r="R421" i="3"/>
  <c r="T421" i="3"/>
  <c r="V421" i="3"/>
  <c r="X421" i="3"/>
  <c r="Z421" i="3"/>
  <c r="AB421" i="3"/>
  <c r="AD421" i="3"/>
  <c r="AF421" i="3"/>
  <c r="AH421" i="3"/>
  <c r="AJ421" i="3"/>
  <c r="AL421" i="3"/>
  <c r="AN421" i="3"/>
  <c r="AP421" i="3"/>
  <c r="AR421" i="3"/>
  <c r="AT421" i="3"/>
  <c r="AV421" i="3"/>
  <c r="AX421" i="3"/>
  <c r="AZ421" i="3"/>
  <c r="BB421" i="3"/>
  <c r="BD421" i="3"/>
  <c r="BF421" i="3"/>
  <c r="BH421" i="3"/>
  <c r="M421" i="3"/>
  <c r="O421" i="3"/>
  <c r="Q421" i="3"/>
  <c r="S421" i="3"/>
  <c r="U421" i="3"/>
  <c r="W421" i="3"/>
  <c r="Y421" i="3"/>
  <c r="AA421" i="3"/>
  <c r="AC421" i="3"/>
  <c r="AE421" i="3"/>
  <c r="AG421" i="3"/>
  <c r="AI421" i="3"/>
  <c r="AK421" i="3"/>
  <c r="AM421" i="3"/>
  <c r="AO421" i="3"/>
  <c r="AQ421" i="3"/>
  <c r="AS421" i="3"/>
  <c r="AU421" i="3"/>
  <c r="AW421" i="3"/>
  <c r="AY421" i="3"/>
  <c r="BA421" i="3"/>
  <c r="BC421" i="3"/>
  <c r="BE421" i="3"/>
  <c r="BG421" i="3"/>
  <c r="BI421" i="3"/>
  <c r="N419" i="3"/>
  <c r="P419" i="3"/>
  <c r="R419" i="3"/>
  <c r="T419" i="3"/>
  <c r="V419" i="3"/>
  <c r="X419" i="3"/>
  <c r="Z419" i="3"/>
  <c r="AB419" i="3"/>
  <c r="AD419" i="3"/>
  <c r="AF419" i="3"/>
  <c r="AH419" i="3"/>
  <c r="AJ419" i="3"/>
  <c r="AL419" i="3"/>
  <c r="AN419" i="3"/>
  <c r="AP419" i="3"/>
  <c r="AR419" i="3"/>
  <c r="AT419" i="3"/>
  <c r="AV419" i="3"/>
  <c r="AX419" i="3"/>
  <c r="AZ419" i="3"/>
  <c r="BB419" i="3"/>
  <c r="BD419" i="3"/>
  <c r="BF419" i="3"/>
  <c r="BH419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P418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P417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N415" i="3"/>
  <c r="BJ415" i="3" s="1"/>
  <c r="R415" i="3"/>
  <c r="V415" i="3"/>
  <c r="Z415" i="3"/>
  <c r="AD415" i="3"/>
  <c r="AH415" i="3"/>
  <c r="AL415" i="3"/>
  <c r="AP415" i="3"/>
  <c r="AT415" i="3"/>
  <c r="AX415" i="3"/>
  <c r="BB415" i="3"/>
  <c r="BF415" i="3"/>
  <c r="P415" i="3"/>
  <c r="N414" i="3"/>
  <c r="R414" i="3"/>
  <c r="V414" i="3"/>
  <c r="Z414" i="3"/>
  <c r="AD414" i="3"/>
  <c r="AH414" i="3"/>
  <c r="AL414" i="3"/>
  <c r="AP414" i="3"/>
  <c r="AT414" i="3"/>
  <c r="AX414" i="3"/>
  <c r="BB414" i="3"/>
  <c r="BF414" i="3"/>
  <c r="P414" i="3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P413" i="3"/>
  <c r="N412" i="3"/>
  <c r="BJ412" i="3" s="1"/>
  <c r="R412" i="3"/>
  <c r="V412" i="3"/>
  <c r="Z412" i="3"/>
  <c r="AD412" i="3"/>
  <c r="AH412" i="3"/>
  <c r="AL412" i="3"/>
  <c r="AP412" i="3"/>
  <c r="AT412" i="3"/>
  <c r="AX412" i="3"/>
  <c r="BB412" i="3"/>
  <c r="BF412" i="3"/>
  <c r="P412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P410" i="3"/>
  <c r="BH418" i="3"/>
  <c r="BD418" i="3"/>
  <c r="AZ418" i="3"/>
  <c r="AV418" i="3"/>
  <c r="AR418" i="3"/>
  <c r="AN418" i="3"/>
  <c r="AJ418" i="3"/>
  <c r="AF418" i="3"/>
  <c r="AB418" i="3"/>
  <c r="X418" i="3"/>
  <c r="T418" i="3"/>
  <c r="BH417" i="3"/>
  <c r="BD417" i="3"/>
  <c r="AZ417" i="3"/>
  <c r="AV417" i="3"/>
  <c r="AR417" i="3"/>
  <c r="AN417" i="3"/>
  <c r="AJ417" i="3"/>
  <c r="AF417" i="3"/>
  <c r="AB417" i="3"/>
  <c r="X417" i="3"/>
  <c r="T417" i="3"/>
  <c r="BH416" i="3"/>
  <c r="BD416" i="3"/>
  <c r="AZ416" i="3"/>
  <c r="AV416" i="3"/>
  <c r="AR416" i="3"/>
  <c r="AN416" i="3"/>
  <c r="AJ416" i="3"/>
  <c r="AF416" i="3"/>
  <c r="AB416" i="3"/>
  <c r="X416" i="3"/>
  <c r="T416" i="3"/>
  <c r="BH415" i="3"/>
  <c r="BD415" i="3"/>
  <c r="AZ415" i="3"/>
  <c r="AV415" i="3"/>
  <c r="AR415" i="3"/>
  <c r="AN415" i="3"/>
  <c r="AJ415" i="3"/>
  <c r="AF415" i="3"/>
  <c r="AB415" i="3"/>
  <c r="X415" i="3"/>
  <c r="T415" i="3"/>
  <c r="BH414" i="3"/>
  <c r="BD414" i="3"/>
  <c r="AZ414" i="3"/>
  <c r="AV414" i="3"/>
  <c r="AR414" i="3"/>
  <c r="AN414" i="3"/>
  <c r="AJ414" i="3"/>
  <c r="AF414" i="3"/>
  <c r="AB414" i="3"/>
  <c r="X414" i="3"/>
  <c r="T414" i="3"/>
  <c r="BH413" i="3"/>
  <c r="BD413" i="3"/>
  <c r="AZ413" i="3"/>
  <c r="AV413" i="3"/>
  <c r="AR413" i="3"/>
  <c r="AN413" i="3"/>
  <c r="AJ413" i="3"/>
  <c r="AF413" i="3"/>
  <c r="AB413" i="3"/>
  <c r="X413" i="3"/>
  <c r="T413" i="3"/>
  <c r="BH412" i="3"/>
  <c r="BD412" i="3"/>
  <c r="AZ412" i="3"/>
  <c r="AV412" i="3"/>
  <c r="AR412" i="3"/>
  <c r="AN412" i="3"/>
  <c r="AJ412" i="3"/>
  <c r="AF412" i="3"/>
  <c r="AB412" i="3"/>
  <c r="X412" i="3"/>
  <c r="T412" i="3"/>
  <c r="BH411" i="3"/>
  <c r="BD411" i="3"/>
  <c r="AZ411" i="3"/>
  <c r="AV411" i="3"/>
  <c r="AR411" i="3"/>
  <c r="AN411" i="3"/>
  <c r="AJ411" i="3"/>
  <c r="AF411" i="3"/>
  <c r="AB411" i="3"/>
  <c r="X411" i="3"/>
  <c r="T411" i="3"/>
  <c r="BH410" i="3"/>
  <c r="BD410" i="3"/>
  <c r="AZ410" i="3"/>
  <c r="AV410" i="3"/>
  <c r="AR410" i="3"/>
  <c r="AN410" i="3"/>
  <c r="AJ410" i="3"/>
  <c r="AF410" i="3"/>
  <c r="AB410" i="3"/>
  <c r="X410" i="3"/>
  <c r="T410" i="3"/>
  <c r="M408" i="3"/>
  <c r="O408" i="3"/>
  <c r="BL408" i="3" s="1"/>
  <c r="Q408" i="3"/>
  <c r="S408" i="3"/>
  <c r="BM408" i="3" s="1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BJ408" i="3" s="1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P406" i="3"/>
  <c r="R406" i="3"/>
  <c r="T406" i="3"/>
  <c r="V406" i="3"/>
  <c r="X406" i="3"/>
  <c r="Z406" i="3"/>
  <c r="AB406" i="3"/>
  <c r="AD406" i="3"/>
  <c r="AF406" i="3"/>
  <c r="AH406" i="3"/>
  <c r="AJ406" i="3"/>
  <c r="AL406" i="3"/>
  <c r="AN406" i="3"/>
  <c r="AP406" i="3"/>
  <c r="AR406" i="3"/>
  <c r="AT406" i="3"/>
  <c r="AV406" i="3"/>
  <c r="AX406" i="3"/>
  <c r="AZ406" i="3"/>
  <c r="BB406" i="3"/>
  <c r="BD406" i="3"/>
  <c r="BF406" i="3"/>
  <c r="BH406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N402" i="3"/>
  <c r="P402" i="3"/>
  <c r="R402" i="3"/>
  <c r="T402" i="3"/>
  <c r="V402" i="3"/>
  <c r="X402" i="3"/>
  <c r="Z402" i="3"/>
  <c r="AB402" i="3"/>
  <c r="AD402" i="3"/>
  <c r="AF402" i="3"/>
  <c r="AH402" i="3"/>
  <c r="AJ402" i="3"/>
  <c r="AL402" i="3"/>
  <c r="AN402" i="3"/>
  <c r="AP402" i="3"/>
  <c r="AR402" i="3"/>
  <c r="AT402" i="3"/>
  <c r="AV402" i="3"/>
  <c r="AX402" i="3"/>
  <c r="AZ402" i="3"/>
  <c r="BB402" i="3"/>
  <c r="BD402" i="3"/>
  <c r="BF402" i="3"/>
  <c r="BH402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398" i="3"/>
  <c r="O398" i="3"/>
  <c r="Q398" i="3"/>
  <c r="S398" i="3"/>
  <c r="U398" i="3"/>
  <c r="W398" i="3"/>
  <c r="Y398" i="3"/>
  <c r="AA398" i="3"/>
  <c r="AC398" i="3"/>
  <c r="AE398" i="3"/>
  <c r="AG398" i="3"/>
  <c r="AI398" i="3"/>
  <c r="AK398" i="3"/>
  <c r="AM398" i="3"/>
  <c r="AO398" i="3"/>
  <c r="AQ398" i="3"/>
  <c r="AS398" i="3"/>
  <c r="AU398" i="3"/>
  <c r="AW398" i="3"/>
  <c r="AY398" i="3"/>
  <c r="BA398" i="3"/>
  <c r="BC398" i="3"/>
  <c r="BE398" i="3"/>
  <c r="BG398" i="3"/>
  <c r="BI398" i="3"/>
  <c r="N398" i="3"/>
  <c r="P398" i="3"/>
  <c r="R398" i="3"/>
  <c r="T398" i="3"/>
  <c r="V398" i="3"/>
  <c r="X398" i="3"/>
  <c r="Z398" i="3"/>
  <c r="AB398" i="3"/>
  <c r="AD398" i="3"/>
  <c r="AF398" i="3"/>
  <c r="AH398" i="3"/>
  <c r="AJ398" i="3"/>
  <c r="AL398" i="3"/>
  <c r="AN398" i="3"/>
  <c r="AP398" i="3"/>
  <c r="AR398" i="3"/>
  <c r="AT398" i="3"/>
  <c r="AV398" i="3"/>
  <c r="AX398" i="3"/>
  <c r="AZ398" i="3"/>
  <c r="BB398" i="3"/>
  <c r="BD398" i="3"/>
  <c r="BF398" i="3"/>
  <c r="BH398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P396" i="3"/>
  <c r="R396" i="3"/>
  <c r="T396" i="3"/>
  <c r="V396" i="3"/>
  <c r="X396" i="3"/>
  <c r="Z396" i="3"/>
  <c r="AB396" i="3"/>
  <c r="AD396" i="3"/>
  <c r="AF396" i="3"/>
  <c r="AH396" i="3"/>
  <c r="AJ396" i="3"/>
  <c r="AL396" i="3"/>
  <c r="AN396" i="3"/>
  <c r="AP396" i="3"/>
  <c r="AR396" i="3"/>
  <c r="AT396" i="3"/>
  <c r="AV396" i="3"/>
  <c r="AX396" i="3"/>
  <c r="AZ396" i="3"/>
  <c r="BB396" i="3"/>
  <c r="BD396" i="3"/>
  <c r="BF396" i="3"/>
  <c r="BH396" i="3"/>
  <c r="M394" i="3"/>
  <c r="O394" i="3"/>
  <c r="Q394" i="3"/>
  <c r="S394" i="3"/>
  <c r="U394" i="3"/>
  <c r="W394" i="3"/>
  <c r="Y394" i="3"/>
  <c r="AA394" i="3"/>
  <c r="AC394" i="3"/>
  <c r="AE394" i="3"/>
  <c r="AG394" i="3"/>
  <c r="AI394" i="3"/>
  <c r="AK394" i="3"/>
  <c r="AM394" i="3"/>
  <c r="AO394" i="3"/>
  <c r="AQ394" i="3"/>
  <c r="AS394" i="3"/>
  <c r="AU394" i="3"/>
  <c r="AW394" i="3"/>
  <c r="AY394" i="3"/>
  <c r="BA394" i="3"/>
  <c r="BC394" i="3"/>
  <c r="BE394" i="3"/>
  <c r="BG394" i="3"/>
  <c r="BI394" i="3"/>
  <c r="N394" i="3"/>
  <c r="P394" i="3"/>
  <c r="R394" i="3"/>
  <c r="T394" i="3"/>
  <c r="V394" i="3"/>
  <c r="X394" i="3"/>
  <c r="Z394" i="3"/>
  <c r="AB394" i="3"/>
  <c r="AD394" i="3"/>
  <c r="AF394" i="3"/>
  <c r="AH394" i="3"/>
  <c r="AJ394" i="3"/>
  <c r="AL394" i="3"/>
  <c r="AN394" i="3"/>
  <c r="AP394" i="3"/>
  <c r="AR394" i="3"/>
  <c r="AT394" i="3"/>
  <c r="AV394" i="3"/>
  <c r="AX394" i="3"/>
  <c r="AZ394" i="3"/>
  <c r="BB394" i="3"/>
  <c r="BD394" i="3"/>
  <c r="BF394" i="3"/>
  <c r="BH394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M390" i="3"/>
  <c r="O390" i="3"/>
  <c r="Q390" i="3"/>
  <c r="S390" i="3"/>
  <c r="U390" i="3"/>
  <c r="W390" i="3"/>
  <c r="Y390" i="3"/>
  <c r="AA390" i="3"/>
  <c r="AC390" i="3"/>
  <c r="AE390" i="3"/>
  <c r="AG390" i="3"/>
  <c r="AI390" i="3"/>
  <c r="AK390" i="3"/>
  <c r="AM390" i="3"/>
  <c r="AO390" i="3"/>
  <c r="AQ390" i="3"/>
  <c r="AS390" i="3"/>
  <c r="AU390" i="3"/>
  <c r="AW390" i="3"/>
  <c r="AY390" i="3"/>
  <c r="BA390" i="3"/>
  <c r="BC390" i="3"/>
  <c r="BE390" i="3"/>
  <c r="BG390" i="3"/>
  <c r="BI390" i="3"/>
  <c r="N390" i="3"/>
  <c r="P390" i="3"/>
  <c r="R390" i="3"/>
  <c r="T390" i="3"/>
  <c r="V390" i="3"/>
  <c r="X390" i="3"/>
  <c r="Z390" i="3"/>
  <c r="AB390" i="3"/>
  <c r="AD390" i="3"/>
  <c r="AF390" i="3"/>
  <c r="AH390" i="3"/>
  <c r="AJ390" i="3"/>
  <c r="AL390" i="3"/>
  <c r="AN390" i="3"/>
  <c r="AP390" i="3"/>
  <c r="AR390" i="3"/>
  <c r="AT390" i="3"/>
  <c r="AV390" i="3"/>
  <c r="AX390" i="3"/>
  <c r="AZ390" i="3"/>
  <c r="BB390" i="3"/>
  <c r="BD390" i="3"/>
  <c r="BF390" i="3"/>
  <c r="BH390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P388" i="3"/>
  <c r="R388" i="3"/>
  <c r="T388" i="3"/>
  <c r="V388" i="3"/>
  <c r="X388" i="3"/>
  <c r="Z388" i="3"/>
  <c r="AB388" i="3"/>
  <c r="AD388" i="3"/>
  <c r="AF388" i="3"/>
  <c r="AH388" i="3"/>
  <c r="AJ388" i="3"/>
  <c r="AL388" i="3"/>
  <c r="AN388" i="3"/>
  <c r="AP388" i="3"/>
  <c r="AR388" i="3"/>
  <c r="AT388" i="3"/>
  <c r="AV388" i="3"/>
  <c r="AX388" i="3"/>
  <c r="AZ388" i="3"/>
  <c r="BB388" i="3"/>
  <c r="BD388" i="3"/>
  <c r="BF388" i="3"/>
  <c r="BH388" i="3"/>
  <c r="M386" i="3"/>
  <c r="O386" i="3"/>
  <c r="Q386" i="3"/>
  <c r="S386" i="3"/>
  <c r="U386" i="3"/>
  <c r="W386" i="3"/>
  <c r="Y386" i="3"/>
  <c r="AA386" i="3"/>
  <c r="AC386" i="3"/>
  <c r="AE386" i="3"/>
  <c r="AG386" i="3"/>
  <c r="AI386" i="3"/>
  <c r="AK386" i="3"/>
  <c r="AM386" i="3"/>
  <c r="AO386" i="3"/>
  <c r="AQ386" i="3"/>
  <c r="AS386" i="3"/>
  <c r="AU386" i="3"/>
  <c r="AW386" i="3"/>
  <c r="AY386" i="3"/>
  <c r="BA386" i="3"/>
  <c r="BC386" i="3"/>
  <c r="BE386" i="3"/>
  <c r="BG386" i="3"/>
  <c r="BI386" i="3"/>
  <c r="N386" i="3"/>
  <c r="P386" i="3"/>
  <c r="R386" i="3"/>
  <c r="T386" i="3"/>
  <c r="V386" i="3"/>
  <c r="X386" i="3"/>
  <c r="Z386" i="3"/>
  <c r="AB386" i="3"/>
  <c r="AD386" i="3"/>
  <c r="AF386" i="3"/>
  <c r="AH386" i="3"/>
  <c r="AJ386" i="3"/>
  <c r="AL386" i="3"/>
  <c r="AN386" i="3"/>
  <c r="AP386" i="3"/>
  <c r="AR386" i="3"/>
  <c r="AT386" i="3"/>
  <c r="AV386" i="3"/>
  <c r="AX386" i="3"/>
  <c r="AZ386" i="3"/>
  <c r="BB386" i="3"/>
  <c r="BD386" i="3"/>
  <c r="BF386" i="3"/>
  <c r="BH386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P384" i="3"/>
  <c r="R384" i="3"/>
  <c r="T384" i="3"/>
  <c r="V384" i="3"/>
  <c r="X384" i="3"/>
  <c r="Z384" i="3"/>
  <c r="AB384" i="3"/>
  <c r="AD384" i="3"/>
  <c r="AF384" i="3"/>
  <c r="AH384" i="3"/>
  <c r="AJ384" i="3"/>
  <c r="AL384" i="3"/>
  <c r="AN384" i="3"/>
  <c r="AP384" i="3"/>
  <c r="AR384" i="3"/>
  <c r="AT384" i="3"/>
  <c r="AV384" i="3"/>
  <c r="AX384" i="3"/>
  <c r="AZ384" i="3"/>
  <c r="BB384" i="3"/>
  <c r="BD384" i="3"/>
  <c r="BF384" i="3"/>
  <c r="BH384" i="3"/>
  <c r="M382" i="3"/>
  <c r="O382" i="3"/>
  <c r="Q382" i="3"/>
  <c r="S382" i="3"/>
  <c r="U382" i="3"/>
  <c r="W382" i="3"/>
  <c r="Y382" i="3"/>
  <c r="AA382" i="3"/>
  <c r="AC382" i="3"/>
  <c r="AE382" i="3"/>
  <c r="AG382" i="3"/>
  <c r="AI382" i="3"/>
  <c r="AK382" i="3"/>
  <c r="AM382" i="3"/>
  <c r="AO382" i="3"/>
  <c r="AQ382" i="3"/>
  <c r="AS382" i="3"/>
  <c r="AU382" i="3"/>
  <c r="AW382" i="3"/>
  <c r="AY382" i="3"/>
  <c r="BA382" i="3"/>
  <c r="BC382" i="3"/>
  <c r="BE382" i="3"/>
  <c r="BG382" i="3"/>
  <c r="BI382" i="3"/>
  <c r="N382" i="3"/>
  <c r="P382" i="3"/>
  <c r="R382" i="3"/>
  <c r="T382" i="3"/>
  <c r="V382" i="3"/>
  <c r="X382" i="3"/>
  <c r="Z382" i="3"/>
  <c r="AB382" i="3"/>
  <c r="AD382" i="3"/>
  <c r="AF382" i="3"/>
  <c r="AH382" i="3"/>
  <c r="AJ382" i="3"/>
  <c r="AL382" i="3"/>
  <c r="AN382" i="3"/>
  <c r="AP382" i="3"/>
  <c r="AR382" i="3"/>
  <c r="AT382" i="3"/>
  <c r="AV382" i="3"/>
  <c r="AX382" i="3"/>
  <c r="AZ382" i="3"/>
  <c r="BB382" i="3"/>
  <c r="BD382" i="3"/>
  <c r="BF382" i="3"/>
  <c r="BH382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78" i="3"/>
  <c r="O378" i="3"/>
  <c r="Q378" i="3"/>
  <c r="S378" i="3"/>
  <c r="U378" i="3"/>
  <c r="W378" i="3"/>
  <c r="Y378" i="3"/>
  <c r="AA378" i="3"/>
  <c r="AC378" i="3"/>
  <c r="AE378" i="3"/>
  <c r="AG378" i="3"/>
  <c r="AI378" i="3"/>
  <c r="AK378" i="3"/>
  <c r="AM378" i="3"/>
  <c r="AO378" i="3"/>
  <c r="AQ378" i="3"/>
  <c r="AS378" i="3"/>
  <c r="AU378" i="3"/>
  <c r="AW378" i="3"/>
  <c r="AY378" i="3"/>
  <c r="BA378" i="3"/>
  <c r="BC378" i="3"/>
  <c r="BE378" i="3"/>
  <c r="BG378" i="3"/>
  <c r="BI378" i="3"/>
  <c r="N378" i="3"/>
  <c r="P378" i="3"/>
  <c r="R378" i="3"/>
  <c r="T378" i="3"/>
  <c r="V378" i="3"/>
  <c r="X378" i="3"/>
  <c r="Z378" i="3"/>
  <c r="AB378" i="3"/>
  <c r="AD378" i="3"/>
  <c r="AF378" i="3"/>
  <c r="AH378" i="3"/>
  <c r="AJ378" i="3"/>
  <c r="AL378" i="3"/>
  <c r="AN378" i="3"/>
  <c r="AP378" i="3"/>
  <c r="AR378" i="3"/>
  <c r="AT378" i="3"/>
  <c r="AV378" i="3"/>
  <c r="AX378" i="3"/>
  <c r="AZ378" i="3"/>
  <c r="BB378" i="3"/>
  <c r="BD378" i="3"/>
  <c r="BF378" i="3"/>
  <c r="BH378" i="3"/>
  <c r="M376" i="3"/>
  <c r="O376" i="3"/>
  <c r="BL376" i="3" s="1"/>
  <c r="Q376" i="3"/>
  <c r="S376" i="3"/>
  <c r="BM376" i="3" s="1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BJ376" i="3" s="1"/>
  <c r="P376" i="3"/>
  <c r="R376" i="3"/>
  <c r="T376" i="3"/>
  <c r="V376" i="3"/>
  <c r="X376" i="3"/>
  <c r="Z376" i="3"/>
  <c r="AB376" i="3"/>
  <c r="AD376" i="3"/>
  <c r="AF376" i="3"/>
  <c r="AH376" i="3"/>
  <c r="AJ376" i="3"/>
  <c r="AL376" i="3"/>
  <c r="AN376" i="3"/>
  <c r="AP376" i="3"/>
  <c r="AR376" i="3"/>
  <c r="AT376" i="3"/>
  <c r="AV376" i="3"/>
  <c r="AX376" i="3"/>
  <c r="AZ376" i="3"/>
  <c r="BB376" i="3"/>
  <c r="BD376" i="3"/>
  <c r="BF376" i="3"/>
  <c r="BH376" i="3"/>
  <c r="M374" i="3"/>
  <c r="O374" i="3"/>
  <c r="Q374" i="3"/>
  <c r="S374" i="3"/>
  <c r="U374" i="3"/>
  <c r="W374" i="3"/>
  <c r="Y374" i="3"/>
  <c r="AA374" i="3"/>
  <c r="AC374" i="3"/>
  <c r="AE374" i="3"/>
  <c r="AG374" i="3"/>
  <c r="AI374" i="3"/>
  <c r="AK374" i="3"/>
  <c r="AM374" i="3"/>
  <c r="AO374" i="3"/>
  <c r="AQ374" i="3"/>
  <c r="AS374" i="3"/>
  <c r="AU374" i="3"/>
  <c r="AW374" i="3"/>
  <c r="AY374" i="3"/>
  <c r="BA374" i="3"/>
  <c r="BC374" i="3"/>
  <c r="BE374" i="3"/>
  <c r="BG374" i="3"/>
  <c r="BI374" i="3"/>
  <c r="N374" i="3"/>
  <c r="P374" i="3"/>
  <c r="R374" i="3"/>
  <c r="T374" i="3"/>
  <c r="V374" i="3"/>
  <c r="X374" i="3"/>
  <c r="Z374" i="3"/>
  <c r="AB374" i="3"/>
  <c r="AD374" i="3"/>
  <c r="AF374" i="3"/>
  <c r="AH374" i="3"/>
  <c r="AJ374" i="3"/>
  <c r="AL374" i="3"/>
  <c r="AN374" i="3"/>
  <c r="AP374" i="3"/>
  <c r="AR374" i="3"/>
  <c r="AT374" i="3"/>
  <c r="AV374" i="3"/>
  <c r="AX374" i="3"/>
  <c r="AZ374" i="3"/>
  <c r="BB374" i="3"/>
  <c r="BD374" i="3"/>
  <c r="BF374" i="3"/>
  <c r="BH374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N370" i="3"/>
  <c r="P370" i="3"/>
  <c r="R370" i="3"/>
  <c r="T370" i="3"/>
  <c r="V370" i="3"/>
  <c r="X370" i="3"/>
  <c r="Z370" i="3"/>
  <c r="AB370" i="3"/>
  <c r="AD370" i="3"/>
  <c r="AF370" i="3"/>
  <c r="AH370" i="3"/>
  <c r="AJ370" i="3"/>
  <c r="AL370" i="3"/>
  <c r="AN370" i="3"/>
  <c r="AP370" i="3"/>
  <c r="AR370" i="3"/>
  <c r="AT370" i="3"/>
  <c r="AV370" i="3"/>
  <c r="AX370" i="3"/>
  <c r="AZ370" i="3"/>
  <c r="BB370" i="3"/>
  <c r="BD370" i="3"/>
  <c r="BF370" i="3"/>
  <c r="BH370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P368" i="3"/>
  <c r="R368" i="3"/>
  <c r="T368" i="3"/>
  <c r="V368" i="3"/>
  <c r="X368" i="3"/>
  <c r="Z368" i="3"/>
  <c r="AB368" i="3"/>
  <c r="AD368" i="3"/>
  <c r="AF368" i="3"/>
  <c r="AH368" i="3"/>
  <c r="AJ368" i="3"/>
  <c r="AL368" i="3"/>
  <c r="AN368" i="3"/>
  <c r="AP368" i="3"/>
  <c r="AR368" i="3"/>
  <c r="AT368" i="3"/>
  <c r="AV368" i="3"/>
  <c r="AX368" i="3"/>
  <c r="AZ368" i="3"/>
  <c r="BB368" i="3"/>
  <c r="BD368" i="3"/>
  <c r="BF368" i="3"/>
  <c r="BH368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M415" i="3"/>
  <c r="O415" i="3"/>
  <c r="BL415" i="3" s="1"/>
  <c r="Q415" i="3"/>
  <c r="S415" i="3"/>
  <c r="BM415" i="3" s="1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M413" i="3"/>
  <c r="O413" i="3"/>
  <c r="Q413" i="3"/>
  <c r="S413" i="3"/>
  <c r="U413" i="3"/>
  <c r="W413" i="3"/>
  <c r="Y413" i="3"/>
  <c r="AA413" i="3"/>
  <c r="AC413" i="3"/>
  <c r="AE413" i="3"/>
  <c r="AG413" i="3"/>
  <c r="AI413" i="3"/>
  <c r="AK413" i="3"/>
  <c r="AM413" i="3"/>
  <c r="AO413" i="3"/>
  <c r="AQ413" i="3"/>
  <c r="AS413" i="3"/>
  <c r="AU413" i="3"/>
  <c r="AW413" i="3"/>
  <c r="AY413" i="3"/>
  <c r="BA413" i="3"/>
  <c r="BC413" i="3"/>
  <c r="BE413" i="3"/>
  <c r="BG413" i="3"/>
  <c r="BI413" i="3"/>
  <c r="M412" i="3"/>
  <c r="O412" i="3"/>
  <c r="BL412" i="3" s="1"/>
  <c r="Q412" i="3"/>
  <c r="S412" i="3"/>
  <c r="BM412" i="3" s="1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M410" i="3"/>
  <c r="O410" i="3"/>
  <c r="Q410" i="3"/>
  <c r="S410" i="3"/>
  <c r="U410" i="3"/>
  <c r="W410" i="3"/>
  <c r="Y410" i="3"/>
  <c r="AA410" i="3"/>
  <c r="AC410" i="3"/>
  <c r="AE410" i="3"/>
  <c r="AG410" i="3"/>
  <c r="AI410" i="3"/>
  <c r="AK410" i="3"/>
  <c r="AM410" i="3"/>
  <c r="AO410" i="3"/>
  <c r="AQ410" i="3"/>
  <c r="AS410" i="3"/>
  <c r="AU410" i="3"/>
  <c r="AW410" i="3"/>
  <c r="AY410" i="3"/>
  <c r="BA410" i="3"/>
  <c r="BC410" i="3"/>
  <c r="BE410" i="3"/>
  <c r="BG410" i="3"/>
  <c r="BI410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P409" i="3"/>
  <c r="R409" i="3"/>
  <c r="T409" i="3"/>
  <c r="V409" i="3"/>
  <c r="X409" i="3"/>
  <c r="Z409" i="3"/>
  <c r="AB409" i="3"/>
  <c r="AD409" i="3"/>
  <c r="AF409" i="3"/>
  <c r="AH409" i="3"/>
  <c r="AJ409" i="3"/>
  <c r="AL409" i="3"/>
  <c r="AN409" i="3"/>
  <c r="AP409" i="3"/>
  <c r="AR409" i="3"/>
  <c r="AT409" i="3"/>
  <c r="AV409" i="3"/>
  <c r="AX409" i="3"/>
  <c r="AZ409" i="3"/>
  <c r="BB409" i="3"/>
  <c r="BD409" i="3"/>
  <c r="M407" i="3"/>
  <c r="O407" i="3"/>
  <c r="BL407" i="3" s="1"/>
  <c r="Q407" i="3"/>
  <c r="S407" i="3"/>
  <c r="BM407" i="3" s="1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N407" i="3"/>
  <c r="BJ407" i="3" s="1"/>
  <c r="P407" i="3"/>
  <c r="R407" i="3"/>
  <c r="T407" i="3"/>
  <c r="V407" i="3"/>
  <c r="X407" i="3"/>
  <c r="Z407" i="3"/>
  <c r="AB407" i="3"/>
  <c r="AD407" i="3"/>
  <c r="AF407" i="3"/>
  <c r="AH407" i="3"/>
  <c r="AJ407" i="3"/>
  <c r="AL407" i="3"/>
  <c r="AN407" i="3"/>
  <c r="AP407" i="3"/>
  <c r="AR407" i="3"/>
  <c r="AT407" i="3"/>
  <c r="AV407" i="3"/>
  <c r="AX407" i="3"/>
  <c r="AZ407" i="3"/>
  <c r="BB407" i="3"/>
  <c r="BD407" i="3"/>
  <c r="BF407" i="3"/>
  <c r="BH407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N405" i="3"/>
  <c r="P405" i="3"/>
  <c r="R405" i="3"/>
  <c r="T405" i="3"/>
  <c r="V405" i="3"/>
  <c r="X405" i="3"/>
  <c r="Z405" i="3"/>
  <c r="AB405" i="3"/>
  <c r="AD405" i="3"/>
  <c r="AF405" i="3"/>
  <c r="AH405" i="3"/>
  <c r="AJ405" i="3"/>
  <c r="AL405" i="3"/>
  <c r="AN405" i="3"/>
  <c r="AP405" i="3"/>
  <c r="AR405" i="3"/>
  <c r="AT405" i="3"/>
  <c r="AV405" i="3"/>
  <c r="AX405" i="3"/>
  <c r="AZ405" i="3"/>
  <c r="BB405" i="3"/>
  <c r="BD405" i="3"/>
  <c r="BF405" i="3"/>
  <c r="BH405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P403" i="3"/>
  <c r="R403" i="3"/>
  <c r="T403" i="3"/>
  <c r="V403" i="3"/>
  <c r="X403" i="3"/>
  <c r="Z403" i="3"/>
  <c r="AB403" i="3"/>
  <c r="AD403" i="3"/>
  <c r="AF403" i="3"/>
  <c r="AH403" i="3"/>
  <c r="AJ403" i="3"/>
  <c r="AL403" i="3"/>
  <c r="AN403" i="3"/>
  <c r="AP403" i="3"/>
  <c r="AR403" i="3"/>
  <c r="AT403" i="3"/>
  <c r="AV403" i="3"/>
  <c r="AX403" i="3"/>
  <c r="AZ403" i="3"/>
  <c r="BB403" i="3"/>
  <c r="BD403" i="3"/>
  <c r="BF403" i="3"/>
  <c r="BH403" i="3"/>
  <c r="M401" i="3"/>
  <c r="O401" i="3"/>
  <c r="BL401" i="3" s="1"/>
  <c r="Q401" i="3"/>
  <c r="S401" i="3"/>
  <c r="BM401" i="3" s="1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BJ401" i="3" s="1"/>
  <c r="P401" i="3"/>
  <c r="R401" i="3"/>
  <c r="T401" i="3"/>
  <c r="V401" i="3"/>
  <c r="X401" i="3"/>
  <c r="Z401" i="3"/>
  <c r="AB401" i="3"/>
  <c r="AD401" i="3"/>
  <c r="AF401" i="3"/>
  <c r="AH401" i="3"/>
  <c r="AJ401" i="3"/>
  <c r="AL401" i="3"/>
  <c r="AN401" i="3"/>
  <c r="AP401" i="3"/>
  <c r="AR401" i="3"/>
  <c r="AT401" i="3"/>
  <c r="AV401" i="3"/>
  <c r="AX401" i="3"/>
  <c r="AZ401" i="3"/>
  <c r="BB401" i="3"/>
  <c r="BD401" i="3"/>
  <c r="BF401" i="3"/>
  <c r="BH401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N399" i="3"/>
  <c r="P399" i="3"/>
  <c r="R399" i="3"/>
  <c r="T399" i="3"/>
  <c r="V399" i="3"/>
  <c r="X399" i="3"/>
  <c r="Z399" i="3"/>
  <c r="AB399" i="3"/>
  <c r="AD399" i="3"/>
  <c r="AF399" i="3"/>
  <c r="AH399" i="3"/>
  <c r="AJ399" i="3"/>
  <c r="AL399" i="3"/>
  <c r="AN399" i="3"/>
  <c r="AP399" i="3"/>
  <c r="AR399" i="3"/>
  <c r="AT399" i="3"/>
  <c r="AV399" i="3"/>
  <c r="AX399" i="3"/>
  <c r="AZ399" i="3"/>
  <c r="BB399" i="3"/>
  <c r="BD399" i="3"/>
  <c r="BF399" i="3"/>
  <c r="BH399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P397" i="3"/>
  <c r="R397" i="3"/>
  <c r="T397" i="3"/>
  <c r="V397" i="3"/>
  <c r="X397" i="3"/>
  <c r="Z397" i="3"/>
  <c r="AB397" i="3"/>
  <c r="AD397" i="3"/>
  <c r="AF397" i="3"/>
  <c r="AH397" i="3"/>
  <c r="AJ397" i="3"/>
  <c r="AL397" i="3"/>
  <c r="AN397" i="3"/>
  <c r="AP397" i="3"/>
  <c r="AR397" i="3"/>
  <c r="AT397" i="3"/>
  <c r="AV397" i="3"/>
  <c r="AX397" i="3"/>
  <c r="AZ397" i="3"/>
  <c r="BB397" i="3"/>
  <c r="BD397" i="3"/>
  <c r="BF397" i="3"/>
  <c r="BH397" i="3"/>
  <c r="M395" i="3"/>
  <c r="O395" i="3"/>
  <c r="Q395" i="3"/>
  <c r="S395" i="3"/>
  <c r="U395" i="3"/>
  <c r="W395" i="3"/>
  <c r="Y395" i="3"/>
  <c r="AA395" i="3"/>
  <c r="AC395" i="3"/>
  <c r="AE395" i="3"/>
  <c r="AG395" i="3"/>
  <c r="AI395" i="3"/>
  <c r="AK395" i="3"/>
  <c r="AM395" i="3"/>
  <c r="AO395" i="3"/>
  <c r="AQ395" i="3"/>
  <c r="AS395" i="3"/>
  <c r="AU395" i="3"/>
  <c r="AW395" i="3"/>
  <c r="AY395" i="3"/>
  <c r="BA395" i="3"/>
  <c r="BC395" i="3"/>
  <c r="BE395" i="3"/>
  <c r="BG395" i="3"/>
  <c r="BI395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M393" i="3"/>
  <c r="O393" i="3"/>
  <c r="Q393" i="3"/>
  <c r="S393" i="3"/>
  <c r="U393" i="3"/>
  <c r="W393" i="3"/>
  <c r="Y393" i="3"/>
  <c r="AA393" i="3"/>
  <c r="AC393" i="3"/>
  <c r="AE393" i="3"/>
  <c r="AG393" i="3"/>
  <c r="AI393" i="3"/>
  <c r="AK393" i="3"/>
  <c r="AM393" i="3"/>
  <c r="AO393" i="3"/>
  <c r="AQ393" i="3"/>
  <c r="AS393" i="3"/>
  <c r="AU393" i="3"/>
  <c r="AW393" i="3"/>
  <c r="AY393" i="3"/>
  <c r="BA393" i="3"/>
  <c r="BC393" i="3"/>
  <c r="BE393" i="3"/>
  <c r="BG393" i="3"/>
  <c r="BI393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M391" i="3"/>
  <c r="O391" i="3"/>
  <c r="Q391" i="3"/>
  <c r="S391" i="3"/>
  <c r="U391" i="3"/>
  <c r="W391" i="3"/>
  <c r="Y391" i="3"/>
  <c r="AA391" i="3"/>
  <c r="AC391" i="3"/>
  <c r="AE391" i="3"/>
  <c r="AG391" i="3"/>
  <c r="AI391" i="3"/>
  <c r="AK391" i="3"/>
  <c r="AM391" i="3"/>
  <c r="AO391" i="3"/>
  <c r="AQ391" i="3"/>
  <c r="AS391" i="3"/>
  <c r="AU391" i="3"/>
  <c r="AW391" i="3"/>
  <c r="AY391" i="3"/>
  <c r="BA391" i="3"/>
  <c r="BC391" i="3"/>
  <c r="BE391" i="3"/>
  <c r="BG391" i="3"/>
  <c r="BI391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89" i="3"/>
  <c r="O389" i="3"/>
  <c r="BL389" i="3" s="1"/>
  <c r="Q389" i="3"/>
  <c r="S389" i="3"/>
  <c r="BM389" i="3" s="1"/>
  <c r="U389" i="3"/>
  <c r="W389" i="3"/>
  <c r="Y389" i="3"/>
  <c r="AA389" i="3"/>
  <c r="AC389" i="3"/>
  <c r="AE389" i="3"/>
  <c r="AG389" i="3"/>
  <c r="AI389" i="3"/>
  <c r="AK389" i="3"/>
  <c r="AM389" i="3"/>
  <c r="AO389" i="3"/>
  <c r="AQ389" i="3"/>
  <c r="AS389" i="3"/>
  <c r="AU389" i="3"/>
  <c r="AW389" i="3"/>
  <c r="AY389" i="3"/>
  <c r="BA389" i="3"/>
  <c r="BC389" i="3"/>
  <c r="BE389" i="3"/>
  <c r="BG389" i="3"/>
  <c r="BI389" i="3"/>
  <c r="N389" i="3"/>
  <c r="BJ389" i="3" s="1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M387" i="3"/>
  <c r="O387" i="3"/>
  <c r="Q387" i="3"/>
  <c r="S387" i="3"/>
  <c r="U387" i="3"/>
  <c r="W387" i="3"/>
  <c r="Y387" i="3"/>
  <c r="AA387" i="3"/>
  <c r="AC387" i="3"/>
  <c r="AE387" i="3"/>
  <c r="AG387" i="3"/>
  <c r="AI387" i="3"/>
  <c r="AK387" i="3"/>
  <c r="AM387" i="3"/>
  <c r="AO387" i="3"/>
  <c r="AQ387" i="3"/>
  <c r="AS387" i="3"/>
  <c r="AU387" i="3"/>
  <c r="AW387" i="3"/>
  <c r="AY387" i="3"/>
  <c r="BA387" i="3"/>
  <c r="BC387" i="3"/>
  <c r="BE387" i="3"/>
  <c r="BG387" i="3"/>
  <c r="BI387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M385" i="3"/>
  <c r="O385" i="3"/>
  <c r="Q385" i="3"/>
  <c r="S385" i="3"/>
  <c r="U385" i="3"/>
  <c r="W385" i="3"/>
  <c r="Y385" i="3"/>
  <c r="AA385" i="3"/>
  <c r="AC385" i="3"/>
  <c r="AE385" i="3"/>
  <c r="AG385" i="3"/>
  <c r="AI385" i="3"/>
  <c r="AK385" i="3"/>
  <c r="AM385" i="3"/>
  <c r="AO385" i="3"/>
  <c r="AQ385" i="3"/>
  <c r="AS385" i="3"/>
  <c r="AU385" i="3"/>
  <c r="AW385" i="3"/>
  <c r="AY385" i="3"/>
  <c r="BA385" i="3"/>
  <c r="BC385" i="3"/>
  <c r="BE385" i="3"/>
  <c r="BG385" i="3"/>
  <c r="BI385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M383" i="3"/>
  <c r="O383" i="3"/>
  <c r="BL383" i="3" s="1"/>
  <c r="Q383" i="3"/>
  <c r="S383" i="3"/>
  <c r="BM383" i="3" s="1"/>
  <c r="U383" i="3"/>
  <c r="W383" i="3"/>
  <c r="Y383" i="3"/>
  <c r="AA383" i="3"/>
  <c r="AC383" i="3"/>
  <c r="AE383" i="3"/>
  <c r="AG383" i="3"/>
  <c r="AI383" i="3"/>
  <c r="AK383" i="3"/>
  <c r="AM383" i="3"/>
  <c r="AO383" i="3"/>
  <c r="AQ383" i="3"/>
  <c r="AS383" i="3"/>
  <c r="AU383" i="3"/>
  <c r="AW383" i="3"/>
  <c r="AY383" i="3"/>
  <c r="BA383" i="3"/>
  <c r="BC383" i="3"/>
  <c r="BE383" i="3"/>
  <c r="BG383" i="3"/>
  <c r="BI383" i="3"/>
  <c r="N383" i="3"/>
  <c r="BJ383" i="3" s="1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P381" i="3"/>
  <c r="R381" i="3"/>
  <c r="T381" i="3"/>
  <c r="V381" i="3"/>
  <c r="X381" i="3"/>
  <c r="Z381" i="3"/>
  <c r="AB381" i="3"/>
  <c r="AD381" i="3"/>
  <c r="AF381" i="3"/>
  <c r="AH381" i="3"/>
  <c r="AJ381" i="3"/>
  <c r="AL381" i="3"/>
  <c r="AN381" i="3"/>
  <c r="AP381" i="3"/>
  <c r="AR381" i="3"/>
  <c r="AT381" i="3"/>
  <c r="AV381" i="3"/>
  <c r="AX381" i="3"/>
  <c r="AZ381" i="3"/>
  <c r="BB381" i="3"/>
  <c r="BD381" i="3"/>
  <c r="BF381" i="3"/>
  <c r="BH381" i="3"/>
  <c r="M379" i="3"/>
  <c r="O379" i="3"/>
  <c r="Q379" i="3"/>
  <c r="S379" i="3"/>
  <c r="U379" i="3"/>
  <c r="W379" i="3"/>
  <c r="Y379" i="3"/>
  <c r="AA379" i="3"/>
  <c r="AC379" i="3"/>
  <c r="AE379" i="3"/>
  <c r="AG379" i="3"/>
  <c r="AI379" i="3"/>
  <c r="AK379" i="3"/>
  <c r="AM379" i="3"/>
  <c r="AO379" i="3"/>
  <c r="AQ379" i="3"/>
  <c r="AS379" i="3"/>
  <c r="AU379" i="3"/>
  <c r="AW379" i="3"/>
  <c r="AY379" i="3"/>
  <c r="BA379" i="3"/>
  <c r="BC379" i="3"/>
  <c r="BE379" i="3"/>
  <c r="BG379" i="3"/>
  <c r="BI379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7" i="3"/>
  <c r="O377" i="3"/>
  <c r="BL377" i="3" s="1"/>
  <c r="Q377" i="3"/>
  <c r="S377" i="3"/>
  <c r="BM377" i="3" s="1"/>
  <c r="U377" i="3"/>
  <c r="W377" i="3"/>
  <c r="Y377" i="3"/>
  <c r="AA377" i="3"/>
  <c r="AC377" i="3"/>
  <c r="AE377" i="3"/>
  <c r="AG377" i="3"/>
  <c r="AI377" i="3"/>
  <c r="AK377" i="3"/>
  <c r="AM377" i="3"/>
  <c r="AO377" i="3"/>
  <c r="AQ377" i="3"/>
  <c r="AS377" i="3"/>
  <c r="AU377" i="3"/>
  <c r="AW377" i="3"/>
  <c r="AY377" i="3"/>
  <c r="BA377" i="3"/>
  <c r="BC377" i="3"/>
  <c r="BE377" i="3"/>
  <c r="BG377" i="3"/>
  <c r="BI377" i="3"/>
  <c r="N377" i="3"/>
  <c r="BJ377" i="3" s="1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M375" i="3"/>
  <c r="O375" i="3"/>
  <c r="Q375" i="3"/>
  <c r="S375" i="3"/>
  <c r="U375" i="3"/>
  <c r="W375" i="3"/>
  <c r="Y375" i="3"/>
  <c r="AA375" i="3"/>
  <c r="AC375" i="3"/>
  <c r="AE375" i="3"/>
  <c r="AG375" i="3"/>
  <c r="AI375" i="3"/>
  <c r="AK375" i="3"/>
  <c r="AM375" i="3"/>
  <c r="AO375" i="3"/>
  <c r="AQ375" i="3"/>
  <c r="AS375" i="3"/>
  <c r="AU375" i="3"/>
  <c r="AW375" i="3"/>
  <c r="AY375" i="3"/>
  <c r="BA375" i="3"/>
  <c r="BC375" i="3"/>
  <c r="BE375" i="3"/>
  <c r="BG375" i="3"/>
  <c r="BI375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3" i="3"/>
  <c r="O373" i="3"/>
  <c r="Q373" i="3"/>
  <c r="S373" i="3"/>
  <c r="U373" i="3"/>
  <c r="W373" i="3"/>
  <c r="Y373" i="3"/>
  <c r="AA373" i="3"/>
  <c r="AC373" i="3"/>
  <c r="AE373" i="3"/>
  <c r="AG373" i="3"/>
  <c r="AI373" i="3"/>
  <c r="AK373" i="3"/>
  <c r="AM373" i="3"/>
  <c r="AO373" i="3"/>
  <c r="AQ373" i="3"/>
  <c r="AS373" i="3"/>
  <c r="AU373" i="3"/>
  <c r="AW373" i="3"/>
  <c r="AY373" i="3"/>
  <c r="BA373" i="3"/>
  <c r="BC373" i="3"/>
  <c r="BE373" i="3"/>
  <c r="BG373" i="3"/>
  <c r="BI373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M371" i="3"/>
  <c r="O371" i="3"/>
  <c r="Q371" i="3"/>
  <c r="S371" i="3"/>
  <c r="U371" i="3"/>
  <c r="W371" i="3"/>
  <c r="Y371" i="3"/>
  <c r="AA371" i="3"/>
  <c r="AC371" i="3"/>
  <c r="AE371" i="3"/>
  <c r="AG371" i="3"/>
  <c r="AI371" i="3"/>
  <c r="AK371" i="3"/>
  <c r="AM371" i="3"/>
  <c r="AO371" i="3"/>
  <c r="AQ371" i="3"/>
  <c r="AS371" i="3"/>
  <c r="AU371" i="3"/>
  <c r="AW371" i="3"/>
  <c r="AY371" i="3"/>
  <c r="BA371" i="3"/>
  <c r="BC371" i="3"/>
  <c r="BE371" i="3"/>
  <c r="BG371" i="3"/>
  <c r="BI371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69" i="3"/>
  <c r="O369" i="3"/>
  <c r="BL369" i="3" s="1"/>
  <c r="Q369" i="3"/>
  <c r="S369" i="3"/>
  <c r="BM369" i="3" s="1"/>
  <c r="U369" i="3"/>
  <c r="W369" i="3"/>
  <c r="Y369" i="3"/>
  <c r="AA369" i="3"/>
  <c r="AC369" i="3"/>
  <c r="AE369" i="3"/>
  <c r="AG369" i="3"/>
  <c r="AI369" i="3"/>
  <c r="AK369" i="3"/>
  <c r="AM369" i="3"/>
  <c r="AO369" i="3"/>
  <c r="AQ369" i="3"/>
  <c r="AS369" i="3"/>
  <c r="AU369" i="3"/>
  <c r="AW369" i="3"/>
  <c r="AY369" i="3"/>
  <c r="BA369" i="3"/>
  <c r="BC369" i="3"/>
  <c r="BE369" i="3"/>
  <c r="BG369" i="3"/>
  <c r="BI369" i="3"/>
  <c r="N369" i="3"/>
  <c r="BJ369" i="3" s="1"/>
  <c r="P369" i="3"/>
  <c r="R369" i="3"/>
  <c r="T369" i="3"/>
  <c r="V369" i="3"/>
  <c r="X369" i="3"/>
  <c r="Z369" i="3"/>
  <c r="AB369" i="3"/>
  <c r="AD369" i="3"/>
  <c r="AF369" i="3"/>
  <c r="AH369" i="3"/>
  <c r="AJ369" i="3"/>
  <c r="AL369" i="3"/>
  <c r="AN369" i="3"/>
  <c r="AP369" i="3"/>
  <c r="AR369" i="3"/>
  <c r="AT369" i="3"/>
  <c r="AV369" i="3"/>
  <c r="AX369" i="3"/>
  <c r="AZ369" i="3"/>
  <c r="BB369" i="3"/>
  <c r="BD369" i="3"/>
  <c r="BF369" i="3"/>
  <c r="BH369" i="3"/>
  <c r="M367" i="3"/>
  <c r="O367" i="3"/>
  <c r="Q367" i="3"/>
  <c r="S367" i="3"/>
  <c r="U367" i="3"/>
  <c r="W367" i="3"/>
  <c r="Y367" i="3"/>
  <c r="AA367" i="3"/>
  <c r="AC367" i="3"/>
  <c r="AE367" i="3"/>
  <c r="AG367" i="3"/>
  <c r="AI367" i="3"/>
  <c r="AK367" i="3"/>
  <c r="AM367" i="3"/>
  <c r="AO367" i="3"/>
  <c r="AQ367" i="3"/>
  <c r="AS367" i="3"/>
  <c r="AU367" i="3"/>
  <c r="AW367" i="3"/>
  <c r="AY367" i="3"/>
  <c r="BA367" i="3"/>
  <c r="BC367" i="3"/>
  <c r="BE367" i="3"/>
  <c r="BG367" i="3"/>
  <c r="BI367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N366" i="3"/>
  <c r="R366" i="3"/>
  <c r="V366" i="3"/>
  <c r="Z366" i="3"/>
  <c r="AD366" i="3"/>
  <c r="AH366" i="3"/>
  <c r="AL366" i="3"/>
  <c r="AP366" i="3"/>
  <c r="AT366" i="3"/>
  <c r="AV366" i="3"/>
  <c r="AX366" i="3"/>
  <c r="AZ366" i="3"/>
  <c r="BB366" i="3"/>
  <c r="BD366" i="3"/>
  <c r="BF366" i="3"/>
  <c r="BH366" i="3"/>
  <c r="N365" i="3"/>
  <c r="R365" i="3"/>
  <c r="V365" i="3"/>
  <c r="Z365" i="3"/>
  <c r="AD365" i="3"/>
  <c r="AH365" i="3"/>
  <c r="AL365" i="3"/>
  <c r="AP365" i="3"/>
  <c r="AT365" i="3"/>
  <c r="AX365" i="3"/>
  <c r="BB365" i="3"/>
  <c r="BF365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N363" i="3"/>
  <c r="R363" i="3"/>
  <c r="V363" i="3"/>
  <c r="Z363" i="3"/>
  <c r="AD363" i="3"/>
  <c r="AH363" i="3"/>
  <c r="AL363" i="3"/>
  <c r="AP363" i="3"/>
  <c r="AT363" i="3"/>
  <c r="AX363" i="3"/>
  <c r="BB363" i="3"/>
  <c r="BF363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N361" i="3"/>
  <c r="BJ361" i="3" s="1"/>
  <c r="R361" i="3"/>
  <c r="V361" i="3"/>
  <c r="Z361" i="3"/>
  <c r="AD361" i="3"/>
  <c r="AH361" i="3"/>
  <c r="AL361" i="3"/>
  <c r="AP361" i="3"/>
  <c r="AT361" i="3"/>
  <c r="AX361" i="3"/>
  <c r="BB361" i="3"/>
  <c r="BF361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N359" i="3"/>
  <c r="R359" i="3"/>
  <c r="V359" i="3"/>
  <c r="Z359" i="3"/>
  <c r="AD359" i="3"/>
  <c r="AH359" i="3"/>
  <c r="AL359" i="3"/>
  <c r="AP359" i="3"/>
  <c r="AT359" i="3"/>
  <c r="AX359" i="3"/>
  <c r="BB359" i="3"/>
  <c r="BF359" i="3"/>
  <c r="N358" i="3"/>
  <c r="BJ358" i="3" s="1"/>
  <c r="R358" i="3"/>
  <c r="V358" i="3"/>
  <c r="Z358" i="3"/>
  <c r="AD358" i="3"/>
  <c r="AH358" i="3"/>
  <c r="AL358" i="3"/>
  <c r="AP358" i="3"/>
  <c r="AT358" i="3"/>
  <c r="AX358" i="3"/>
  <c r="BB358" i="3"/>
  <c r="BF358" i="3"/>
  <c r="N357" i="3"/>
  <c r="R357" i="3"/>
  <c r="V357" i="3"/>
  <c r="Z357" i="3"/>
  <c r="AD357" i="3"/>
  <c r="AH357" i="3"/>
  <c r="AL357" i="3"/>
  <c r="AP357" i="3"/>
  <c r="AT357" i="3"/>
  <c r="AX357" i="3"/>
  <c r="BB357" i="3"/>
  <c r="BF357" i="3"/>
  <c r="N356" i="3"/>
  <c r="R356" i="3"/>
  <c r="V356" i="3"/>
  <c r="Z356" i="3"/>
  <c r="AD356" i="3"/>
  <c r="AH356" i="3"/>
  <c r="AL356" i="3"/>
  <c r="AP356" i="3"/>
  <c r="AT356" i="3"/>
  <c r="AX356" i="3"/>
  <c r="BB356" i="3"/>
  <c r="BF356" i="3"/>
  <c r="N355" i="3"/>
  <c r="R355" i="3"/>
  <c r="V355" i="3"/>
  <c r="Z355" i="3"/>
  <c r="AD355" i="3"/>
  <c r="AH355" i="3"/>
  <c r="AL355" i="3"/>
  <c r="AP355" i="3"/>
  <c r="AT355" i="3"/>
  <c r="AX355" i="3"/>
  <c r="BB355" i="3"/>
  <c r="BF355" i="3"/>
  <c r="P354" i="3"/>
  <c r="T354" i="3"/>
  <c r="X354" i="3"/>
  <c r="AB354" i="3"/>
  <c r="AF354" i="3"/>
  <c r="AJ354" i="3"/>
  <c r="AN354" i="3"/>
  <c r="AR354" i="3"/>
  <c r="AV354" i="3"/>
  <c r="AZ354" i="3"/>
  <c r="BD354" i="3"/>
  <c r="BH354" i="3"/>
  <c r="N354" i="3"/>
  <c r="BJ354" i="3" s="1"/>
  <c r="R354" i="3"/>
  <c r="V354" i="3"/>
  <c r="Z354" i="3"/>
  <c r="AD354" i="3"/>
  <c r="AH354" i="3"/>
  <c r="AL354" i="3"/>
  <c r="AP354" i="3"/>
  <c r="AT354" i="3"/>
  <c r="AX354" i="3"/>
  <c r="BB354" i="3"/>
  <c r="BF354" i="3"/>
  <c r="M366" i="3"/>
  <c r="O366" i="3"/>
  <c r="Q366" i="3"/>
  <c r="S366" i="3"/>
  <c r="U366" i="3"/>
  <c r="W366" i="3"/>
  <c r="Y366" i="3"/>
  <c r="AA366" i="3"/>
  <c r="AC366" i="3"/>
  <c r="AE366" i="3"/>
  <c r="AG366" i="3"/>
  <c r="AI366" i="3"/>
  <c r="AK366" i="3"/>
  <c r="AM366" i="3"/>
  <c r="AO366" i="3"/>
  <c r="AQ366" i="3"/>
  <c r="AS366" i="3"/>
  <c r="M365" i="3"/>
  <c r="O365" i="3"/>
  <c r="Q365" i="3"/>
  <c r="S365" i="3"/>
  <c r="U365" i="3"/>
  <c r="W365" i="3"/>
  <c r="Y365" i="3"/>
  <c r="AA365" i="3"/>
  <c r="AC365" i="3"/>
  <c r="AE365" i="3"/>
  <c r="AG365" i="3"/>
  <c r="AI365" i="3"/>
  <c r="AK365" i="3"/>
  <c r="AM365" i="3"/>
  <c r="AO365" i="3"/>
  <c r="AQ365" i="3"/>
  <c r="AS365" i="3"/>
  <c r="AU365" i="3"/>
  <c r="AW365" i="3"/>
  <c r="AY365" i="3"/>
  <c r="BA365" i="3"/>
  <c r="BC365" i="3"/>
  <c r="BE365" i="3"/>
  <c r="BG365" i="3"/>
  <c r="BI365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M363" i="3"/>
  <c r="O363" i="3"/>
  <c r="Q363" i="3"/>
  <c r="S363" i="3"/>
  <c r="U363" i="3"/>
  <c r="W363" i="3"/>
  <c r="Y363" i="3"/>
  <c r="AA363" i="3"/>
  <c r="AC363" i="3"/>
  <c r="AE363" i="3"/>
  <c r="AG363" i="3"/>
  <c r="AI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M362" i="3"/>
  <c r="O362" i="3"/>
  <c r="Q362" i="3"/>
  <c r="S362" i="3"/>
  <c r="U362" i="3"/>
  <c r="W362" i="3"/>
  <c r="Y362" i="3"/>
  <c r="AA362" i="3"/>
  <c r="AC362" i="3"/>
  <c r="AE362" i="3"/>
  <c r="AG362" i="3"/>
  <c r="AI362" i="3"/>
  <c r="AK362" i="3"/>
  <c r="AM362" i="3"/>
  <c r="AO362" i="3"/>
  <c r="AQ362" i="3"/>
  <c r="AS362" i="3"/>
  <c r="AU362" i="3"/>
  <c r="AW362" i="3"/>
  <c r="AY362" i="3"/>
  <c r="BA362" i="3"/>
  <c r="BC362" i="3"/>
  <c r="BE362" i="3"/>
  <c r="BG362" i="3"/>
  <c r="BI362" i="3"/>
  <c r="M361" i="3"/>
  <c r="O361" i="3"/>
  <c r="BL361" i="3" s="1"/>
  <c r="Q361" i="3"/>
  <c r="S361" i="3"/>
  <c r="BM361" i="3" s="1"/>
  <c r="U361" i="3"/>
  <c r="W361" i="3"/>
  <c r="Y361" i="3"/>
  <c r="AA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M360" i="3"/>
  <c r="O360" i="3"/>
  <c r="Q360" i="3"/>
  <c r="S360" i="3"/>
  <c r="U360" i="3"/>
  <c r="W360" i="3"/>
  <c r="Y360" i="3"/>
  <c r="AA360" i="3"/>
  <c r="AC360" i="3"/>
  <c r="AE360" i="3"/>
  <c r="AG360" i="3"/>
  <c r="AI360" i="3"/>
  <c r="AK360" i="3"/>
  <c r="AM360" i="3"/>
  <c r="AO360" i="3"/>
  <c r="AQ360" i="3"/>
  <c r="AS360" i="3"/>
  <c r="AU360" i="3"/>
  <c r="AW360" i="3"/>
  <c r="AY360" i="3"/>
  <c r="BA360" i="3"/>
  <c r="BC360" i="3"/>
  <c r="BE360" i="3"/>
  <c r="BG360" i="3"/>
  <c r="BI360" i="3"/>
  <c r="M359" i="3"/>
  <c r="O359" i="3"/>
  <c r="Q359" i="3"/>
  <c r="S359" i="3"/>
  <c r="U359" i="3"/>
  <c r="W359" i="3"/>
  <c r="Y359" i="3"/>
  <c r="AA359" i="3"/>
  <c r="AC359" i="3"/>
  <c r="AE359" i="3"/>
  <c r="AG359" i="3"/>
  <c r="AI359" i="3"/>
  <c r="AK359" i="3"/>
  <c r="AM359" i="3"/>
  <c r="AO359" i="3"/>
  <c r="AQ359" i="3"/>
  <c r="AS359" i="3"/>
  <c r="AU359" i="3"/>
  <c r="AW359" i="3"/>
  <c r="AY359" i="3"/>
  <c r="BA359" i="3"/>
  <c r="BC359" i="3"/>
  <c r="BE359" i="3"/>
  <c r="BG359" i="3"/>
  <c r="BI359" i="3"/>
  <c r="M358" i="3"/>
  <c r="O358" i="3"/>
  <c r="BL358" i="3" s="1"/>
  <c r="Q358" i="3"/>
  <c r="S358" i="3"/>
  <c r="BM358" i="3" s="1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M357" i="3"/>
  <c r="O357" i="3"/>
  <c r="Q357" i="3"/>
  <c r="S357" i="3"/>
  <c r="U357" i="3"/>
  <c r="W357" i="3"/>
  <c r="Y357" i="3"/>
  <c r="AA357" i="3"/>
  <c r="AC357" i="3"/>
  <c r="AE357" i="3"/>
  <c r="AG357" i="3"/>
  <c r="AI357" i="3"/>
  <c r="AK357" i="3"/>
  <c r="AM357" i="3"/>
  <c r="AO357" i="3"/>
  <c r="AQ357" i="3"/>
  <c r="AS357" i="3"/>
  <c r="AU357" i="3"/>
  <c r="AW357" i="3"/>
  <c r="AY357" i="3"/>
  <c r="BA357" i="3"/>
  <c r="BC357" i="3"/>
  <c r="BE357" i="3"/>
  <c r="BG357" i="3"/>
  <c r="BI357" i="3"/>
  <c r="M356" i="3"/>
  <c r="O356" i="3"/>
  <c r="Q356" i="3"/>
  <c r="S356" i="3"/>
  <c r="U356" i="3"/>
  <c r="W356" i="3"/>
  <c r="Y356" i="3"/>
  <c r="AA356" i="3"/>
  <c r="AC356" i="3"/>
  <c r="AE356" i="3"/>
  <c r="AG356" i="3"/>
  <c r="AI356" i="3"/>
  <c r="AK356" i="3"/>
  <c r="AM356" i="3"/>
  <c r="AO356" i="3"/>
  <c r="AQ356" i="3"/>
  <c r="AS356" i="3"/>
  <c r="AU356" i="3"/>
  <c r="AW356" i="3"/>
  <c r="AY356" i="3"/>
  <c r="BA356" i="3"/>
  <c r="BC356" i="3"/>
  <c r="BE356" i="3"/>
  <c r="BG356" i="3"/>
  <c r="BI356" i="3"/>
  <c r="M355" i="3"/>
  <c r="O355" i="3"/>
  <c r="Q355" i="3"/>
  <c r="S355" i="3"/>
  <c r="U355" i="3"/>
  <c r="W355" i="3"/>
  <c r="Y355" i="3"/>
  <c r="AA355" i="3"/>
  <c r="AC355" i="3"/>
  <c r="AE355" i="3"/>
  <c r="AG355" i="3"/>
  <c r="AI355" i="3"/>
  <c r="AK355" i="3"/>
  <c r="AM355" i="3"/>
  <c r="AO355" i="3"/>
  <c r="AQ355" i="3"/>
  <c r="AS355" i="3"/>
  <c r="AU355" i="3"/>
  <c r="AW355" i="3"/>
  <c r="AY355" i="3"/>
  <c r="BA355" i="3"/>
  <c r="BC355" i="3"/>
  <c r="BE355" i="3"/>
  <c r="BG355" i="3"/>
  <c r="BI355" i="3"/>
  <c r="M354" i="3"/>
  <c r="O354" i="3"/>
  <c r="BL354" i="3" s="1"/>
  <c r="Q354" i="3"/>
  <c r="S354" i="3"/>
  <c r="BM354" i="3" s="1"/>
  <c r="U354" i="3"/>
  <c r="W354" i="3"/>
  <c r="Y354" i="3"/>
  <c r="AA354" i="3"/>
  <c r="AC354" i="3"/>
  <c r="AE354" i="3"/>
  <c r="AG354" i="3"/>
  <c r="AI354" i="3"/>
  <c r="AK354" i="3"/>
  <c r="AM354" i="3"/>
  <c r="AO354" i="3"/>
  <c r="AQ354" i="3"/>
  <c r="AS354" i="3"/>
  <c r="AU354" i="3"/>
  <c r="AW354" i="3"/>
  <c r="AY354" i="3"/>
  <c r="BA354" i="3"/>
  <c r="BC354" i="3"/>
  <c r="BE354" i="3"/>
  <c r="BG354" i="3"/>
  <c r="BI354" i="3"/>
  <c r="BF353" i="3"/>
  <c r="BB353" i="3"/>
  <c r="AX353" i="3"/>
  <c r="AT353" i="3"/>
  <c r="AP353" i="3"/>
  <c r="AL353" i="3"/>
  <c r="AH353" i="3"/>
  <c r="AD353" i="3"/>
  <c r="Z353" i="3"/>
  <c r="V353" i="3"/>
  <c r="R353" i="3"/>
  <c r="M353" i="3"/>
  <c r="O353" i="3"/>
  <c r="Q353" i="3"/>
  <c r="BJ353" i="3" s="1"/>
  <c r="S353" i="3"/>
  <c r="U353" i="3"/>
  <c r="W353" i="3"/>
  <c r="Y353" i="3"/>
  <c r="AA353" i="3"/>
  <c r="AC353" i="3"/>
  <c r="AE353" i="3"/>
  <c r="AG353" i="3"/>
  <c r="AI353" i="3"/>
  <c r="AK353" i="3"/>
  <c r="AM353" i="3"/>
  <c r="AO353" i="3"/>
  <c r="AQ353" i="3"/>
  <c r="AS353" i="3"/>
  <c r="AU353" i="3"/>
  <c r="AW353" i="3"/>
  <c r="AY353" i="3"/>
  <c r="BA353" i="3"/>
  <c r="BC353" i="3"/>
  <c r="BE353" i="3"/>
  <c r="BG353" i="3"/>
  <c r="BI353" i="3"/>
  <c r="M351" i="3"/>
  <c r="O351" i="3"/>
  <c r="Q351" i="3"/>
  <c r="S351" i="3"/>
  <c r="U351" i="3"/>
  <c r="W351" i="3"/>
  <c r="Y351" i="3"/>
  <c r="AA351" i="3"/>
  <c r="AC351" i="3"/>
  <c r="AE351" i="3"/>
  <c r="AG351" i="3"/>
  <c r="AI351" i="3"/>
  <c r="AK351" i="3"/>
  <c r="AM351" i="3"/>
  <c r="AO351" i="3"/>
  <c r="AQ351" i="3"/>
  <c r="AS351" i="3"/>
  <c r="AU351" i="3"/>
  <c r="AW351" i="3"/>
  <c r="AY351" i="3"/>
  <c r="BA351" i="3"/>
  <c r="BC351" i="3"/>
  <c r="BE351" i="3"/>
  <c r="BG351" i="3"/>
  <c r="BI351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M349" i="3"/>
  <c r="O349" i="3"/>
  <c r="Q349" i="3"/>
  <c r="S349" i="3"/>
  <c r="U349" i="3"/>
  <c r="W349" i="3"/>
  <c r="Y349" i="3"/>
  <c r="AA349" i="3"/>
  <c r="AC349" i="3"/>
  <c r="AE349" i="3"/>
  <c r="AG349" i="3"/>
  <c r="AI349" i="3"/>
  <c r="AK349" i="3"/>
  <c r="AM349" i="3"/>
  <c r="AO349" i="3"/>
  <c r="AQ349" i="3"/>
  <c r="AS349" i="3"/>
  <c r="AU349" i="3"/>
  <c r="AW349" i="3"/>
  <c r="AY349" i="3"/>
  <c r="BA349" i="3"/>
  <c r="BC349" i="3"/>
  <c r="BE349" i="3"/>
  <c r="BG349" i="3"/>
  <c r="BI349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7" i="3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P347" i="3"/>
  <c r="R347" i="3"/>
  <c r="T347" i="3"/>
  <c r="V347" i="3"/>
  <c r="X347" i="3"/>
  <c r="Z347" i="3"/>
  <c r="AB347" i="3"/>
  <c r="AD347" i="3"/>
  <c r="AF347" i="3"/>
  <c r="AH347" i="3"/>
  <c r="AJ347" i="3"/>
  <c r="AL347" i="3"/>
  <c r="AN347" i="3"/>
  <c r="AP347" i="3"/>
  <c r="AR347" i="3"/>
  <c r="AT347" i="3"/>
  <c r="AV347" i="3"/>
  <c r="AX347" i="3"/>
  <c r="AZ347" i="3"/>
  <c r="BB347" i="3"/>
  <c r="BD347" i="3"/>
  <c r="BF347" i="3"/>
  <c r="BH347" i="3"/>
  <c r="M345" i="3"/>
  <c r="O345" i="3"/>
  <c r="Q345" i="3"/>
  <c r="S345" i="3"/>
  <c r="U345" i="3"/>
  <c r="W345" i="3"/>
  <c r="Y345" i="3"/>
  <c r="AA345" i="3"/>
  <c r="AC345" i="3"/>
  <c r="AE345" i="3"/>
  <c r="AG345" i="3"/>
  <c r="AI345" i="3"/>
  <c r="AK345" i="3"/>
  <c r="AM345" i="3"/>
  <c r="AO345" i="3"/>
  <c r="AQ345" i="3"/>
  <c r="AS345" i="3"/>
  <c r="AU345" i="3"/>
  <c r="AW345" i="3"/>
  <c r="AY345" i="3"/>
  <c r="BA345" i="3"/>
  <c r="BC345" i="3"/>
  <c r="BE345" i="3"/>
  <c r="BG345" i="3"/>
  <c r="BI345" i="3"/>
  <c r="N345" i="3"/>
  <c r="P345" i="3"/>
  <c r="R345" i="3"/>
  <c r="T345" i="3"/>
  <c r="V345" i="3"/>
  <c r="X345" i="3"/>
  <c r="Z345" i="3"/>
  <c r="AB345" i="3"/>
  <c r="AD345" i="3"/>
  <c r="AF345" i="3"/>
  <c r="AH345" i="3"/>
  <c r="AJ345" i="3"/>
  <c r="AL345" i="3"/>
  <c r="AN345" i="3"/>
  <c r="AP345" i="3"/>
  <c r="AR345" i="3"/>
  <c r="AT345" i="3"/>
  <c r="AV345" i="3"/>
  <c r="AX345" i="3"/>
  <c r="AZ345" i="3"/>
  <c r="BB345" i="3"/>
  <c r="BD345" i="3"/>
  <c r="BF345" i="3"/>
  <c r="BH345" i="3"/>
  <c r="M343" i="3"/>
  <c r="O343" i="3"/>
  <c r="Q343" i="3"/>
  <c r="S343" i="3"/>
  <c r="U343" i="3"/>
  <c r="W343" i="3"/>
  <c r="Y343" i="3"/>
  <c r="AA343" i="3"/>
  <c r="AC343" i="3"/>
  <c r="AE343" i="3"/>
  <c r="AG343" i="3"/>
  <c r="AI343" i="3"/>
  <c r="AK343" i="3"/>
  <c r="AM343" i="3"/>
  <c r="AO343" i="3"/>
  <c r="AQ343" i="3"/>
  <c r="AS343" i="3"/>
  <c r="AU343" i="3"/>
  <c r="AW343" i="3"/>
  <c r="AY343" i="3"/>
  <c r="BA343" i="3"/>
  <c r="BC343" i="3"/>
  <c r="BE343" i="3"/>
  <c r="BG343" i="3"/>
  <c r="BI343" i="3"/>
  <c r="N343" i="3"/>
  <c r="P343" i="3"/>
  <c r="R343" i="3"/>
  <c r="T343" i="3"/>
  <c r="V343" i="3"/>
  <c r="X343" i="3"/>
  <c r="Z343" i="3"/>
  <c r="AB343" i="3"/>
  <c r="AD343" i="3"/>
  <c r="AF343" i="3"/>
  <c r="AH343" i="3"/>
  <c r="AJ343" i="3"/>
  <c r="AL343" i="3"/>
  <c r="AN343" i="3"/>
  <c r="AP343" i="3"/>
  <c r="AR343" i="3"/>
  <c r="AT343" i="3"/>
  <c r="AV343" i="3"/>
  <c r="AX343" i="3"/>
  <c r="AZ343" i="3"/>
  <c r="BB343" i="3"/>
  <c r="BD343" i="3"/>
  <c r="BF343" i="3"/>
  <c r="BH343" i="3"/>
  <c r="M341" i="3"/>
  <c r="O341" i="3"/>
  <c r="Q341" i="3"/>
  <c r="S341" i="3"/>
  <c r="U341" i="3"/>
  <c r="W341" i="3"/>
  <c r="Y341" i="3"/>
  <c r="AA341" i="3"/>
  <c r="AC341" i="3"/>
  <c r="AE341" i="3"/>
  <c r="AG341" i="3"/>
  <c r="AI341" i="3"/>
  <c r="AK341" i="3"/>
  <c r="AM341" i="3"/>
  <c r="AO341" i="3"/>
  <c r="AQ341" i="3"/>
  <c r="AS341" i="3"/>
  <c r="AU341" i="3"/>
  <c r="AW341" i="3"/>
  <c r="AY341" i="3"/>
  <c r="BA341" i="3"/>
  <c r="BC341" i="3"/>
  <c r="BE341" i="3"/>
  <c r="BG341" i="3"/>
  <c r="BI341" i="3"/>
  <c r="N341" i="3"/>
  <c r="P341" i="3"/>
  <c r="R341" i="3"/>
  <c r="T341" i="3"/>
  <c r="V341" i="3"/>
  <c r="X341" i="3"/>
  <c r="Z341" i="3"/>
  <c r="AB341" i="3"/>
  <c r="AD341" i="3"/>
  <c r="AF341" i="3"/>
  <c r="AH341" i="3"/>
  <c r="AJ341" i="3"/>
  <c r="AL341" i="3"/>
  <c r="AN341" i="3"/>
  <c r="AP341" i="3"/>
  <c r="AR341" i="3"/>
  <c r="AT341" i="3"/>
  <c r="AV341" i="3"/>
  <c r="AX341" i="3"/>
  <c r="AZ341" i="3"/>
  <c r="BB341" i="3"/>
  <c r="BD341" i="3"/>
  <c r="BF341" i="3"/>
  <c r="BH341" i="3"/>
  <c r="M339" i="3"/>
  <c r="O339" i="3"/>
  <c r="Q339" i="3"/>
  <c r="S339" i="3"/>
  <c r="U339" i="3"/>
  <c r="W339" i="3"/>
  <c r="Y339" i="3"/>
  <c r="AA339" i="3"/>
  <c r="AC339" i="3"/>
  <c r="AE339" i="3"/>
  <c r="AG339" i="3"/>
  <c r="AI339" i="3"/>
  <c r="AK339" i="3"/>
  <c r="AM339" i="3"/>
  <c r="AO339" i="3"/>
  <c r="AQ339" i="3"/>
  <c r="AS339" i="3"/>
  <c r="AU339" i="3"/>
  <c r="AW339" i="3"/>
  <c r="AY339" i="3"/>
  <c r="BA339" i="3"/>
  <c r="BC339" i="3"/>
  <c r="BE339" i="3"/>
  <c r="BG339" i="3"/>
  <c r="BI339" i="3"/>
  <c r="N339" i="3"/>
  <c r="P339" i="3"/>
  <c r="R339" i="3"/>
  <c r="T339" i="3"/>
  <c r="V339" i="3"/>
  <c r="X339" i="3"/>
  <c r="Z339" i="3"/>
  <c r="AB339" i="3"/>
  <c r="AD339" i="3"/>
  <c r="AF339" i="3"/>
  <c r="AH339" i="3"/>
  <c r="AJ339" i="3"/>
  <c r="AL339" i="3"/>
  <c r="AN339" i="3"/>
  <c r="AP339" i="3"/>
  <c r="AR339" i="3"/>
  <c r="AT339" i="3"/>
  <c r="AV339" i="3"/>
  <c r="AX339" i="3"/>
  <c r="AZ339" i="3"/>
  <c r="BB339" i="3"/>
  <c r="BD339" i="3"/>
  <c r="BF339" i="3"/>
  <c r="BH339" i="3"/>
  <c r="M337" i="3"/>
  <c r="O337" i="3"/>
  <c r="BL337" i="3" s="1"/>
  <c r="Q337" i="3"/>
  <c r="S337" i="3"/>
  <c r="BM337" i="3" s="1"/>
  <c r="U337" i="3"/>
  <c r="W337" i="3"/>
  <c r="Y337" i="3"/>
  <c r="AA337" i="3"/>
  <c r="AC337" i="3"/>
  <c r="AE337" i="3"/>
  <c r="AG337" i="3"/>
  <c r="AI337" i="3"/>
  <c r="AK337" i="3"/>
  <c r="AM337" i="3"/>
  <c r="AO337" i="3"/>
  <c r="AQ337" i="3"/>
  <c r="AS337" i="3"/>
  <c r="AU337" i="3"/>
  <c r="AW337" i="3"/>
  <c r="AY337" i="3"/>
  <c r="BA337" i="3"/>
  <c r="BC337" i="3"/>
  <c r="BE337" i="3"/>
  <c r="BG337" i="3"/>
  <c r="BI337" i="3"/>
  <c r="N337" i="3"/>
  <c r="BJ337" i="3" s="1"/>
  <c r="P337" i="3"/>
  <c r="R337" i="3"/>
  <c r="T337" i="3"/>
  <c r="V337" i="3"/>
  <c r="X337" i="3"/>
  <c r="Z337" i="3"/>
  <c r="AB337" i="3"/>
  <c r="AD337" i="3"/>
  <c r="AF337" i="3"/>
  <c r="AH337" i="3"/>
  <c r="AJ337" i="3"/>
  <c r="AL337" i="3"/>
  <c r="AN337" i="3"/>
  <c r="AP337" i="3"/>
  <c r="AR337" i="3"/>
  <c r="AT337" i="3"/>
  <c r="AV337" i="3"/>
  <c r="AX337" i="3"/>
  <c r="AZ337" i="3"/>
  <c r="BB337" i="3"/>
  <c r="BD337" i="3"/>
  <c r="BF337" i="3"/>
  <c r="BH337" i="3"/>
  <c r="M335" i="3"/>
  <c r="O335" i="3"/>
  <c r="Q335" i="3"/>
  <c r="S335" i="3"/>
  <c r="U335" i="3"/>
  <c r="W335" i="3"/>
  <c r="Y335" i="3"/>
  <c r="AA335" i="3"/>
  <c r="AC335" i="3"/>
  <c r="AE335" i="3"/>
  <c r="AG335" i="3"/>
  <c r="AI335" i="3"/>
  <c r="AK335" i="3"/>
  <c r="AM335" i="3"/>
  <c r="AO335" i="3"/>
  <c r="AQ335" i="3"/>
  <c r="AS335" i="3"/>
  <c r="AU335" i="3"/>
  <c r="AW335" i="3"/>
  <c r="AY335" i="3"/>
  <c r="BA335" i="3"/>
  <c r="BC335" i="3"/>
  <c r="BE335" i="3"/>
  <c r="BG335" i="3"/>
  <c r="BI335" i="3"/>
  <c r="N335" i="3"/>
  <c r="P335" i="3"/>
  <c r="R335" i="3"/>
  <c r="T335" i="3"/>
  <c r="V335" i="3"/>
  <c r="X335" i="3"/>
  <c r="Z335" i="3"/>
  <c r="AB335" i="3"/>
  <c r="AD335" i="3"/>
  <c r="AF335" i="3"/>
  <c r="AH335" i="3"/>
  <c r="AJ335" i="3"/>
  <c r="AL335" i="3"/>
  <c r="AN335" i="3"/>
  <c r="AP335" i="3"/>
  <c r="AR335" i="3"/>
  <c r="AT335" i="3"/>
  <c r="AV335" i="3"/>
  <c r="AX335" i="3"/>
  <c r="AZ335" i="3"/>
  <c r="BB335" i="3"/>
  <c r="BD335" i="3"/>
  <c r="BF335" i="3"/>
  <c r="BH335" i="3"/>
  <c r="M333" i="3"/>
  <c r="O333" i="3"/>
  <c r="Q333" i="3"/>
  <c r="S333" i="3"/>
  <c r="U333" i="3"/>
  <c r="W333" i="3"/>
  <c r="Y333" i="3"/>
  <c r="AA333" i="3"/>
  <c r="AC333" i="3"/>
  <c r="AE333" i="3"/>
  <c r="AG333" i="3"/>
  <c r="AI333" i="3"/>
  <c r="AK333" i="3"/>
  <c r="AM333" i="3"/>
  <c r="AO333" i="3"/>
  <c r="AQ333" i="3"/>
  <c r="AS333" i="3"/>
  <c r="AU333" i="3"/>
  <c r="AW333" i="3"/>
  <c r="AY333" i="3"/>
  <c r="BA333" i="3"/>
  <c r="BC333" i="3"/>
  <c r="BE333" i="3"/>
  <c r="BG333" i="3"/>
  <c r="BI333" i="3"/>
  <c r="N333" i="3"/>
  <c r="P333" i="3"/>
  <c r="R333" i="3"/>
  <c r="T333" i="3"/>
  <c r="V333" i="3"/>
  <c r="X333" i="3"/>
  <c r="Z333" i="3"/>
  <c r="AB333" i="3"/>
  <c r="AD333" i="3"/>
  <c r="AF333" i="3"/>
  <c r="AH333" i="3"/>
  <c r="AJ333" i="3"/>
  <c r="AL333" i="3"/>
  <c r="AN333" i="3"/>
  <c r="AP333" i="3"/>
  <c r="AR333" i="3"/>
  <c r="AT333" i="3"/>
  <c r="AV333" i="3"/>
  <c r="AX333" i="3"/>
  <c r="AZ333" i="3"/>
  <c r="BB333" i="3"/>
  <c r="BD333" i="3"/>
  <c r="BF333" i="3"/>
  <c r="BH333" i="3"/>
  <c r="BI366" i="3"/>
  <c r="BG366" i="3"/>
  <c r="BE366" i="3"/>
  <c r="BC366" i="3"/>
  <c r="BA366" i="3"/>
  <c r="AY366" i="3"/>
  <c r="AW366" i="3"/>
  <c r="AU366" i="3"/>
  <c r="AR366" i="3"/>
  <c r="AN366" i="3"/>
  <c r="AJ366" i="3"/>
  <c r="AF366" i="3"/>
  <c r="AB366" i="3"/>
  <c r="X366" i="3"/>
  <c r="T366" i="3"/>
  <c r="P366" i="3"/>
  <c r="BH365" i="3"/>
  <c r="BD365" i="3"/>
  <c r="AZ365" i="3"/>
  <c r="AV365" i="3"/>
  <c r="AR365" i="3"/>
  <c r="AN365" i="3"/>
  <c r="AJ365" i="3"/>
  <c r="AF365" i="3"/>
  <c r="AB365" i="3"/>
  <c r="X365" i="3"/>
  <c r="T365" i="3"/>
  <c r="P365" i="3"/>
  <c r="BH364" i="3"/>
  <c r="BD364" i="3"/>
  <c r="AZ364" i="3"/>
  <c r="AV364" i="3"/>
  <c r="AR364" i="3"/>
  <c r="AN364" i="3"/>
  <c r="AJ364" i="3"/>
  <c r="AF364" i="3"/>
  <c r="AB364" i="3"/>
  <c r="X364" i="3"/>
  <c r="T364" i="3"/>
  <c r="P364" i="3"/>
  <c r="BH363" i="3"/>
  <c r="BD363" i="3"/>
  <c r="AZ363" i="3"/>
  <c r="AV363" i="3"/>
  <c r="AR363" i="3"/>
  <c r="AN363" i="3"/>
  <c r="AJ363" i="3"/>
  <c r="AF363" i="3"/>
  <c r="AB363" i="3"/>
  <c r="X363" i="3"/>
  <c r="T363" i="3"/>
  <c r="P363" i="3"/>
  <c r="BH362" i="3"/>
  <c r="BD362" i="3"/>
  <c r="AZ362" i="3"/>
  <c r="AV362" i="3"/>
  <c r="AR362" i="3"/>
  <c r="AN362" i="3"/>
  <c r="AJ362" i="3"/>
  <c r="AF362" i="3"/>
  <c r="AB362" i="3"/>
  <c r="X362" i="3"/>
  <c r="T362" i="3"/>
  <c r="P362" i="3"/>
  <c r="BH361" i="3"/>
  <c r="BD361" i="3"/>
  <c r="AZ361" i="3"/>
  <c r="AV361" i="3"/>
  <c r="AR361" i="3"/>
  <c r="AN361" i="3"/>
  <c r="AJ361" i="3"/>
  <c r="AF361" i="3"/>
  <c r="AB361" i="3"/>
  <c r="X361" i="3"/>
  <c r="T361" i="3"/>
  <c r="P361" i="3"/>
  <c r="BH360" i="3"/>
  <c r="BD360" i="3"/>
  <c r="AZ360" i="3"/>
  <c r="AV360" i="3"/>
  <c r="AR360" i="3"/>
  <c r="AN360" i="3"/>
  <c r="AJ360" i="3"/>
  <c r="AF360" i="3"/>
  <c r="AB360" i="3"/>
  <c r="X360" i="3"/>
  <c r="T360" i="3"/>
  <c r="P360" i="3"/>
  <c r="BH359" i="3"/>
  <c r="BD359" i="3"/>
  <c r="AZ359" i="3"/>
  <c r="AV359" i="3"/>
  <c r="AR359" i="3"/>
  <c r="AN359" i="3"/>
  <c r="AJ359" i="3"/>
  <c r="AF359" i="3"/>
  <c r="AB359" i="3"/>
  <c r="X359" i="3"/>
  <c r="T359" i="3"/>
  <c r="P359" i="3"/>
  <c r="BH358" i="3"/>
  <c r="BD358" i="3"/>
  <c r="AZ358" i="3"/>
  <c r="AV358" i="3"/>
  <c r="AR358" i="3"/>
  <c r="AN358" i="3"/>
  <c r="AJ358" i="3"/>
  <c r="AF358" i="3"/>
  <c r="AB358" i="3"/>
  <c r="X358" i="3"/>
  <c r="T358" i="3"/>
  <c r="P358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H356" i="3"/>
  <c r="BD356" i="3"/>
  <c r="AZ356" i="3"/>
  <c r="AV356" i="3"/>
  <c r="AR356" i="3"/>
  <c r="AN356" i="3"/>
  <c r="AJ356" i="3"/>
  <c r="AF356" i="3"/>
  <c r="AB356" i="3"/>
  <c r="X356" i="3"/>
  <c r="T356" i="3"/>
  <c r="P356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M352" i="3"/>
  <c r="O352" i="3"/>
  <c r="Q352" i="3"/>
  <c r="S352" i="3"/>
  <c r="U352" i="3"/>
  <c r="W352" i="3"/>
  <c r="Y352" i="3"/>
  <c r="AA352" i="3"/>
  <c r="AC352" i="3"/>
  <c r="AE352" i="3"/>
  <c r="AG352" i="3"/>
  <c r="AI352" i="3"/>
  <c r="AK352" i="3"/>
  <c r="AM352" i="3"/>
  <c r="AO352" i="3"/>
  <c r="AQ352" i="3"/>
  <c r="AS352" i="3"/>
  <c r="AU352" i="3"/>
  <c r="AW352" i="3"/>
  <c r="AY352" i="3"/>
  <c r="BA352" i="3"/>
  <c r="BC352" i="3"/>
  <c r="BE352" i="3"/>
  <c r="BG352" i="3"/>
  <c r="BI352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0" i="3"/>
  <c r="O350" i="3"/>
  <c r="BL350" i="3" s="1"/>
  <c r="Q350" i="3"/>
  <c r="S350" i="3"/>
  <c r="BM350" i="3" s="1"/>
  <c r="U350" i="3"/>
  <c r="W350" i="3"/>
  <c r="Y350" i="3"/>
  <c r="AA350" i="3"/>
  <c r="AC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N350" i="3"/>
  <c r="BJ350" i="3" s="1"/>
  <c r="P350" i="3"/>
  <c r="R350" i="3"/>
  <c r="T350" i="3"/>
  <c r="V350" i="3"/>
  <c r="X350" i="3"/>
  <c r="Z350" i="3"/>
  <c r="AB350" i="3"/>
  <c r="AD350" i="3"/>
  <c r="AF350" i="3"/>
  <c r="AH350" i="3"/>
  <c r="AJ350" i="3"/>
  <c r="AL350" i="3"/>
  <c r="AN350" i="3"/>
  <c r="AP350" i="3"/>
  <c r="AR350" i="3"/>
  <c r="AT350" i="3"/>
  <c r="AV350" i="3"/>
  <c r="AX350" i="3"/>
  <c r="AZ350" i="3"/>
  <c r="BB350" i="3"/>
  <c r="BD350" i="3"/>
  <c r="BF350" i="3"/>
  <c r="BH350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N348" i="3"/>
  <c r="P348" i="3"/>
  <c r="R348" i="3"/>
  <c r="T348" i="3"/>
  <c r="V348" i="3"/>
  <c r="X348" i="3"/>
  <c r="Z348" i="3"/>
  <c r="AB348" i="3"/>
  <c r="AD348" i="3"/>
  <c r="AF348" i="3"/>
  <c r="AH348" i="3"/>
  <c r="AJ348" i="3"/>
  <c r="AL348" i="3"/>
  <c r="AN348" i="3"/>
  <c r="AP348" i="3"/>
  <c r="AR348" i="3"/>
  <c r="AT348" i="3"/>
  <c r="AV348" i="3"/>
  <c r="AX348" i="3"/>
  <c r="AZ348" i="3"/>
  <c r="BB348" i="3"/>
  <c r="BD348" i="3"/>
  <c r="BF348" i="3"/>
  <c r="BH348" i="3"/>
  <c r="M346" i="3"/>
  <c r="O346" i="3"/>
  <c r="Q346" i="3"/>
  <c r="S346" i="3"/>
  <c r="U346" i="3"/>
  <c r="W346" i="3"/>
  <c r="Y346" i="3"/>
  <c r="AA346" i="3"/>
  <c r="AC346" i="3"/>
  <c r="AE346" i="3"/>
  <c r="AG346" i="3"/>
  <c r="AI346" i="3"/>
  <c r="AK346" i="3"/>
  <c r="AM346" i="3"/>
  <c r="AO346" i="3"/>
  <c r="AQ346" i="3"/>
  <c r="AS346" i="3"/>
  <c r="AU346" i="3"/>
  <c r="AW346" i="3"/>
  <c r="AY346" i="3"/>
  <c r="BA346" i="3"/>
  <c r="BC346" i="3"/>
  <c r="BE346" i="3"/>
  <c r="BG346" i="3"/>
  <c r="BI346" i="3"/>
  <c r="N346" i="3"/>
  <c r="P346" i="3"/>
  <c r="R346" i="3"/>
  <c r="T346" i="3"/>
  <c r="V346" i="3"/>
  <c r="X346" i="3"/>
  <c r="Z346" i="3"/>
  <c r="AB346" i="3"/>
  <c r="AD346" i="3"/>
  <c r="AF346" i="3"/>
  <c r="AH346" i="3"/>
  <c r="AJ346" i="3"/>
  <c r="AL346" i="3"/>
  <c r="AN346" i="3"/>
  <c r="AP346" i="3"/>
  <c r="AR346" i="3"/>
  <c r="AT346" i="3"/>
  <c r="AV346" i="3"/>
  <c r="AX346" i="3"/>
  <c r="AZ346" i="3"/>
  <c r="BB346" i="3"/>
  <c r="BD346" i="3"/>
  <c r="BF346" i="3"/>
  <c r="BH346" i="3"/>
  <c r="M344" i="3"/>
  <c r="O344" i="3"/>
  <c r="BL344" i="3" s="1"/>
  <c r="Q344" i="3"/>
  <c r="S344" i="3"/>
  <c r="BM344" i="3" s="1"/>
  <c r="U344" i="3"/>
  <c r="W344" i="3"/>
  <c r="Y344" i="3"/>
  <c r="AA344" i="3"/>
  <c r="AC344" i="3"/>
  <c r="AE344" i="3"/>
  <c r="AG344" i="3"/>
  <c r="AI344" i="3"/>
  <c r="AK344" i="3"/>
  <c r="AM344" i="3"/>
  <c r="AO344" i="3"/>
  <c r="AQ344" i="3"/>
  <c r="AS344" i="3"/>
  <c r="AU344" i="3"/>
  <c r="AW344" i="3"/>
  <c r="AY344" i="3"/>
  <c r="BA344" i="3"/>
  <c r="BC344" i="3"/>
  <c r="BE344" i="3"/>
  <c r="BG344" i="3"/>
  <c r="BI344" i="3"/>
  <c r="N344" i="3"/>
  <c r="BJ344" i="3" s="1"/>
  <c r="P344" i="3"/>
  <c r="R344" i="3"/>
  <c r="T344" i="3"/>
  <c r="V344" i="3"/>
  <c r="X344" i="3"/>
  <c r="Z344" i="3"/>
  <c r="AB344" i="3"/>
  <c r="AD344" i="3"/>
  <c r="AF344" i="3"/>
  <c r="AH344" i="3"/>
  <c r="AJ344" i="3"/>
  <c r="AL344" i="3"/>
  <c r="AN344" i="3"/>
  <c r="AP344" i="3"/>
  <c r="AR344" i="3"/>
  <c r="AT344" i="3"/>
  <c r="AV344" i="3"/>
  <c r="AX344" i="3"/>
  <c r="AZ344" i="3"/>
  <c r="BB344" i="3"/>
  <c r="BD344" i="3"/>
  <c r="BF344" i="3"/>
  <c r="BH344" i="3"/>
  <c r="M342" i="3"/>
  <c r="O342" i="3"/>
  <c r="Q342" i="3"/>
  <c r="S342" i="3"/>
  <c r="U342" i="3"/>
  <c r="W342" i="3"/>
  <c r="Y342" i="3"/>
  <c r="AA342" i="3"/>
  <c r="AC342" i="3"/>
  <c r="AE342" i="3"/>
  <c r="AG342" i="3"/>
  <c r="AI342" i="3"/>
  <c r="AK342" i="3"/>
  <c r="AM342" i="3"/>
  <c r="AO342" i="3"/>
  <c r="AQ342" i="3"/>
  <c r="AS342" i="3"/>
  <c r="AU342" i="3"/>
  <c r="AW342" i="3"/>
  <c r="AY342" i="3"/>
  <c r="BA342" i="3"/>
  <c r="BC342" i="3"/>
  <c r="BE342" i="3"/>
  <c r="BG342" i="3"/>
  <c r="BI342" i="3"/>
  <c r="N342" i="3"/>
  <c r="P342" i="3"/>
  <c r="R342" i="3"/>
  <c r="T342" i="3"/>
  <c r="V342" i="3"/>
  <c r="X342" i="3"/>
  <c r="Z342" i="3"/>
  <c r="AB342" i="3"/>
  <c r="AD342" i="3"/>
  <c r="AF342" i="3"/>
  <c r="AH342" i="3"/>
  <c r="AJ342" i="3"/>
  <c r="AL342" i="3"/>
  <c r="AN342" i="3"/>
  <c r="AP342" i="3"/>
  <c r="AR342" i="3"/>
  <c r="AT342" i="3"/>
  <c r="AV342" i="3"/>
  <c r="AX342" i="3"/>
  <c r="AZ342" i="3"/>
  <c r="BB342" i="3"/>
  <c r="BD342" i="3"/>
  <c r="BF342" i="3"/>
  <c r="BH342" i="3"/>
  <c r="M340" i="3"/>
  <c r="O340" i="3"/>
  <c r="Q340" i="3"/>
  <c r="S340" i="3"/>
  <c r="U340" i="3"/>
  <c r="W340" i="3"/>
  <c r="Y340" i="3"/>
  <c r="AA340" i="3"/>
  <c r="AC340" i="3"/>
  <c r="AE340" i="3"/>
  <c r="AG340" i="3"/>
  <c r="AI340" i="3"/>
  <c r="AK340" i="3"/>
  <c r="AM340" i="3"/>
  <c r="AO340" i="3"/>
  <c r="AQ340" i="3"/>
  <c r="AS340" i="3"/>
  <c r="AU340" i="3"/>
  <c r="AW340" i="3"/>
  <c r="AY340" i="3"/>
  <c r="BA340" i="3"/>
  <c r="BC340" i="3"/>
  <c r="BE340" i="3"/>
  <c r="BG340" i="3"/>
  <c r="BI340" i="3"/>
  <c r="N340" i="3"/>
  <c r="P340" i="3"/>
  <c r="R340" i="3"/>
  <c r="T340" i="3"/>
  <c r="V340" i="3"/>
  <c r="X340" i="3"/>
  <c r="Z340" i="3"/>
  <c r="AB340" i="3"/>
  <c r="AD340" i="3"/>
  <c r="AF340" i="3"/>
  <c r="AH340" i="3"/>
  <c r="AJ340" i="3"/>
  <c r="AL340" i="3"/>
  <c r="AN340" i="3"/>
  <c r="AP340" i="3"/>
  <c r="AR340" i="3"/>
  <c r="AT340" i="3"/>
  <c r="AV340" i="3"/>
  <c r="AX340" i="3"/>
  <c r="AZ340" i="3"/>
  <c r="BB340" i="3"/>
  <c r="BD340" i="3"/>
  <c r="BF340" i="3"/>
  <c r="BH340" i="3"/>
  <c r="M338" i="3"/>
  <c r="O338" i="3"/>
  <c r="BL338" i="3" s="1"/>
  <c r="Q338" i="3"/>
  <c r="S338" i="3"/>
  <c r="BM338" i="3" s="1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AS338" i="3"/>
  <c r="AU338" i="3"/>
  <c r="AW338" i="3"/>
  <c r="AY338" i="3"/>
  <c r="BA338" i="3"/>
  <c r="BC338" i="3"/>
  <c r="BE338" i="3"/>
  <c r="BG338" i="3"/>
  <c r="BI338" i="3"/>
  <c r="N338" i="3"/>
  <c r="BJ338" i="3" s="1"/>
  <c r="P338" i="3"/>
  <c r="R338" i="3"/>
  <c r="T338" i="3"/>
  <c r="V338" i="3"/>
  <c r="X338" i="3"/>
  <c r="Z338" i="3"/>
  <c r="AB338" i="3"/>
  <c r="AD338" i="3"/>
  <c r="AF338" i="3"/>
  <c r="AH338" i="3"/>
  <c r="AJ338" i="3"/>
  <c r="AL338" i="3"/>
  <c r="AN338" i="3"/>
  <c r="AP338" i="3"/>
  <c r="AR338" i="3"/>
  <c r="AT338" i="3"/>
  <c r="AV338" i="3"/>
  <c r="AX338" i="3"/>
  <c r="AZ338" i="3"/>
  <c r="BB338" i="3"/>
  <c r="BD338" i="3"/>
  <c r="BF338" i="3"/>
  <c r="BH338" i="3"/>
  <c r="M336" i="3"/>
  <c r="O336" i="3"/>
  <c r="Q336" i="3"/>
  <c r="S336" i="3"/>
  <c r="U336" i="3"/>
  <c r="W336" i="3"/>
  <c r="Y336" i="3"/>
  <c r="AA336" i="3"/>
  <c r="AC336" i="3"/>
  <c r="AE336" i="3"/>
  <c r="AG336" i="3"/>
  <c r="AI336" i="3"/>
  <c r="AK336" i="3"/>
  <c r="AM336" i="3"/>
  <c r="AO336" i="3"/>
  <c r="AQ336" i="3"/>
  <c r="AS336" i="3"/>
  <c r="AU336" i="3"/>
  <c r="AW336" i="3"/>
  <c r="AY336" i="3"/>
  <c r="BA336" i="3"/>
  <c r="BC336" i="3"/>
  <c r="BE336" i="3"/>
  <c r="BG336" i="3"/>
  <c r="BI336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4" i="3"/>
  <c r="P334" i="3"/>
  <c r="R334" i="3"/>
  <c r="T334" i="3"/>
  <c r="V334" i="3"/>
  <c r="X334" i="3"/>
  <c r="Z334" i="3"/>
  <c r="AB334" i="3"/>
  <c r="AD334" i="3"/>
  <c r="AF334" i="3"/>
  <c r="AH334" i="3"/>
  <c r="AJ334" i="3"/>
  <c r="AL334" i="3"/>
  <c r="AN334" i="3"/>
  <c r="AP334" i="3"/>
  <c r="AR334" i="3"/>
  <c r="AT334" i="3"/>
  <c r="AV334" i="3"/>
  <c r="AX334" i="3"/>
  <c r="AZ334" i="3"/>
  <c r="BB334" i="3"/>
  <c r="BD334" i="3"/>
  <c r="BF334" i="3"/>
  <c r="BH334" i="3"/>
  <c r="M332" i="3"/>
  <c r="O332" i="3"/>
  <c r="BL332" i="3" s="1"/>
  <c r="Q332" i="3"/>
  <c r="S332" i="3"/>
  <c r="BM332" i="3" s="1"/>
  <c r="U332" i="3"/>
  <c r="W332" i="3"/>
  <c r="Y332" i="3"/>
  <c r="AA332" i="3"/>
  <c r="AC332" i="3"/>
  <c r="AE332" i="3"/>
  <c r="AG332" i="3"/>
  <c r="AI332" i="3"/>
  <c r="AK332" i="3"/>
  <c r="AM332" i="3"/>
  <c r="AO332" i="3"/>
  <c r="AQ332" i="3"/>
  <c r="AS332" i="3"/>
  <c r="AU332" i="3"/>
  <c r="AW332" i="3"/>
  <c r="AY332" i="3"/>
  <c r="BA332" i="3"/>
  <c r="BC332" i="3"/>
  <c r="BE332" i="3"/>
  <c r="BG332" i="3"/>
  <c r="BI332" i="3"/>
  <c r="N332" i="3"/>
  <c r="BJ332" i="3" s="1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N331" i="3"/>
  <c r="R331" i="3"/>
  <c r="V331" i="3"/>
  <c r="X331" i="3"/>
  <c r="Z331" i="3"/>
  <c r="AB331" i="3"/>
  <c r="AD331" i="3"/>
  <c r="AF331" i="3"/>
  <c r="AH331" i="3"/>
  <c r="AJ331" i="3"/>
  <c r="AL331" i="3"/>
  <c r="AN331" i="3"/>
  <c r="AP331" i="3"/>
  <c r="AR331" i="3"/>
  <c r="AT331" i="3"/>
  <c r="AV331" i="3"/>
  <c r="AX331" i="3"/>
  <c r="AZ331" i="3"/>
  <c r="BB331" i="3"/>
  <c r="BD331" i="3"/>
  <c r="BF331" i="3"/>
  <c r="BH331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N329" i="3"/>
  <c r="R329" i="3"/>
  <c r="V329" i="3"/>
  <c r="Z329" i="3"/>
  <c r="AD329" i="3"/>
  <c r="AH329" i="3"/>
  <c r="AL329" i="3"/>
  <c r="AP329" i="3"/>
  <c r="AT329" i="3"/>
  <c r="AX329" i="3"/>
  <c r="BB329" i="3"/>
  <c r="BF329" i="3"/>
  <c r="N328" i="3"/>
  <c r="R328" i="3"/>
  <c r="V328" i="3"/>
  <c r="Z328" i="3"/>
  <c r="AD328" i="3"/>
  <c r="AH328" i="3"/>
  <c r="AL328" i="3"/>
  <c r="AP328" i="3"/>
  <c r="AT328" i="3"/>
  <c r="AX328" i="3"/>
  <c r="BB328" i="3"/>
  <c r="BF328" i="3"/>
  <c r="N327" i="3"/>
  <c r="BJ327" i="3" s="1"/>
  <c r="R327" i="3"/>
  <c r="V327" i="3"/>
  <c r="Z327" i="3"/>
  <c r="AD327" i="3"/>
  <c r="AH327" i="3"/>
  <c r="AL327" i="3"/>
  <c r="AP327" i="3"/>
  <c r="AT327" i="3"/>
  <c r="AX327" i="3"/>
  <c r="BB327" i="3"/>
  <c r="BF327" i="3"/>
  <c r="N326" i="3"/>
  <c r="BJ326" i="3" s="1"/>
  <c r="R326" i="3"/>
  <c r="V326" i="3"/>
  <c r="Z326" i="3"/>
  <c r="AD326" i="3"/>
  <c r="AH326" i="3"/>
  <c r="AL326" i="3"/>
  <c r="AP326" i="3"/>
  <c r="AT326" i="3"/>
  <c r="AX326" i="3"/>
  <c r="BB326" i="3"/>
  <c r="BF326" i="3"/>
  <c r="N325" i="3"/>
  <c r="BJ325" i="3" s="1"/>
  <c r="R325" i="3"/>
  <c r="V325" i="3"/>
  <c r="Z325" i="3"/>
  <c r="AD325" i="3"/>
  <c r="AH325" i="3"/>
  <c r="AL325" i="3"/>
  <c r="AP325" i="3"/>
  <c r="AT325" i="3"/>
  <c r="AX325" i="3"/>
  <c r="BB325" i="3"/>
  <c r="BF325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N323" i="3"/>
  <c r="R323" i="3"/>
  <c r="V323" i="3"/>
  <c r="Z323" i="3"/>
  <c r="AD323" i="3"/>
  <c r="AH323" i="3"/>
  <c r="AL323" i="3"/>
  <c r="AP323" i="3"/>
  <c r="AT323" i="3"/>
  <c r="AX323" i="3"/>
  <c r="BB323" i="3"/>
  <c r="BF323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N319" i="3"/>
  <c r="R319" i="3"/>
  <c r="V319" i="3"/>
  <c r="Z319" i="3"/>
  <c r="AD319" i="3"/>
  <c r="AH319" i="3"/>
  <c r="AL319" i="3"/>
  <c r="AP319" i="3"/>
  <c r="AT319" i="3"/>
  <c r="AX319" i="3"/>
  <c r="BB319" i="3"/>
  <c r="BF319" i="3"/>
  <c r="M331" i="3"/>
  <c r="O331" i="3"/>
  <c r="Q331" i="3"/>
  <c r="S331" i="3"/>
  <c r="U331" i="3"/>
  <c r="M330" i="3"/>
  <c r="O330" i="3"/>
  <c r="Q330" i="3"/>
  <c r="S330" i="3"/>
  <c r="U330" i="3"/>
  <c r="W330" i="3"/>
  <c r="Y330" i="3"/>
  <c r="AA330" i="3"/>
  <c r="AC330" i="3"/>
  <c r="AE330" i="3"/>
  <c r="AG330" i="3"/>
  <c r="AI330" i="3"/>
  <c r="AK330" i="3"/>
  <c r="AM330" i="3"/>
  <c r="AO330" i="3"/>
  <c r="AQ330" i="3"/>
  <c r="AS330" i="3"/>
  <c r="AU330" i="3"/>
  <c r="AW330" i="3"/>
  <c r="AY330" i="3"/>
  <c r="BA330" i="3"/>
  <c r="BC330" i="3"/>
  <c r="BE330" i="3"/>
  <c r="BG330" i="3"/>
  <c r="BI330" i="3"/>
  <c r="M329" i="3"/>
  <c r="O329" i="3"/>
  <c r="Q329" i="3"/>
  <c r="S329" i="3"/>
  <c r="U329" i="3"/>
  <c r="W329" i="3"/>
  <c r="Y329" i="3"/>
  <c r="AA329" i="3"/>
  <c r="AC329" i="3"/>
  <c r="AE329" i="3"/>
  <c r="AG329" i="3"/>
  <c r="AI329" i="3"/>
  <c r="AK329" i="3"/>
  <c r="AM329" i="3"/>
  <c r="AO329" i="3"/>
  <c r="AQ329" i="3"/>
  <c r="AS329" i="3"/>
  <c r="AU329" i="3"/>
  <c r="AW329" i="3"/>
  <c r="AY329" i="3"/>
  <c r="BA329" i="3"/>
  <c r="BC329" i="3"/>
  <c r="BE329" i="3"/>
  <c r="BG329" i="3"/>
  <c r="BI329" i="3"/>
  <c r="M328" i="3"/>
  <c r="O328" i="3"/>
  <c r="Q328" i="3"/>
  <c r="S328" i="3"/>
  <c r="U328" i="3"/>
  <c r="W328" i="3"/>
  <c r="Y328" i="3"/>
  <c r="AA328" i="3"/>
  <c r="AC328" i="3"/>
  <c r="AE328" i="3"/>
  <c r="AG328" i="3"/>
  <c r="AI328" i="3"/>
  <c r="AK328" i="3"/>
  <c r="AM328" i="3"/>
  <c r="AO328" i="3"/>
  <c r="AQ328" i="3"/>
  <c r="AS328" i="3"/>
  <c r="AU328" i="3"/>
  <c r="AW328" i="3"/>
  <c r="AY328" i="3"/>
  <c r="BA328" i="3"/>
  <c r="BC328" i="3"/>
  <c r="BE328" i="3"/>
  <c r="BG328" i="3"/>
  <c r="BI328" i="3"/>
  <c r="M327" i="3"/>
  <c r="O327" i="3"/>
  <c r="BL327" i="3" s="1"/>
  <c r="Q327" i="3"/>
  <c r="S327" i="3"/>
  <c r="BM327" i="3" s="1"/>
  <c r="U327" i="3"/>
  <c r="W327" i="3"/>
  <c r="Y327" i="3"/>
  <c r="AA327" i="3"/>
  <c r="AC327" i="3"/>
  <c r="AE327" i="3"/>
  <c r="AG327" i="3"/>
  <c r="AI327" i="3"/>
  <c r="AK327" i="3"/>
  <c r="AM327" i="3"/>
  <c r="AO327" i="3"/>
  <c r="AQ327" i="3"/>
  <c r="AS327" i="3"/>
  <c r="AU327" i="3"/>
  <c r="AW327" i="3"/>
  <c r="AY327" i="3"/>
  <c r="BA327" i="3"/>
  <c r="BC327" i="3"/>
  <c r="BE327" i="3"/>
  <c r="BG327" i="3"/>
  <c r="BI327" i="3"/>
  <c r="M326" i="3"/>
  <c r="O326" i="3"/>
  <c r="BL326" i="3" s="1"/>
  <c r="Q326" i="3"/>
  <c r="S326" i="3"/>
  <c r="BM326" i="3" s="1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M325" i="3"/>
  <c r="O325" i="3"/>
  <c r="BL325" i="3" s="1"/>
  <c r="Q325" i="3"/>
  <c r="S325" i="3"/>
  <c r="BM325" i="3" s="1"/>
  <c r="U325" i="3"/>
  <c r="W325" i="3"/>
  <c r="Y325" i="3"/>
  <c r="AA325" i="3"/>
  <c r="AC325" i="3"/>
  <c r="AE325" i="3"/>
  <c r="AG325" i="3"/>
  <c r="AI325" i="3"/>
  <c r="AK325" i="3"/>
  <c r="AM325" i="3"/>
  <c r="AO325" i="3"/>
  <c r="AQ325" i="3"/>
  <c r="AS325" i="3"/>
  <c r="AU325" i="3"/>
  <c r="AW325" i="3"/>
  <c r="AY325" i="3"/>
  <c r="BA325" i="3"/>
  <c r="BC325" i="3"/>
  <c r="BE325" i="3"/>
  <c r="BG325" i="3"/>
  <c r="BI325" i="3"/>
  <c r="M324" i="3"/>
  <c r="O324" i="3"/>
  <c r="Q324" i="3"/>
  <c r="S324" i="3"/>
  <c r="U324" i="3"/>
  <c r="W324" i="3"/>
  <c r="Y324" i="3"/>
  <c r="AA324" i="3"/>
  <c r="AC324" i="3"/>
  <c r="AE324" i="3"/>
  <c r="AG324" i="3"/>
  <c r="AI324" i="3"/>
  <c r="AK324" i="3"/>
  <c r="AM324" i="3"/>
  <c r="AO324" i="3"/>
  <c r="AQ324" i="3"/>
  <c r="AS324" i="3"/>
  <c r="AU324" i="3"/>
  <c r="AW324" i="3"/>
  <c r="AY324" i="3"/>
  <c r="BA324" i="3"/>
  <c r="BC324" i="3"/>
  <c r="BE324" i="3"/>
  <c r="BG324" i="3"/>
  <c r="BI324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BM294" i="3"/>
  <c r="BL294" i="3"/>
  <c r="BK294" i="3"/>
  <c r="BI331" i="3"/>
  <c r="BG331" i="3"/>
  <c r="BE331" i="3"/>
  <c r="BC331" i="3"/>
  <c r="BA331" i="3"/>
  <c r="AY331" i="3"/>
  <c r="AW331" i="3"/>
  <c r="AU331" i="3"/>
  <c r="AS331" i="3"/>
  <c r="AQ331" i="3"/>
  <c r="AO331" i="3"/>
  <c r="AM331" i="3"/>
  <c r="AK331" i="3"/>
  <c r="AI331" i="3"/>
  <c r="AG331" i="3"/>
  <c r="AE331" i="3"/>
  <c r="AC331" i="3"/>
  <c r="AA331" i="3"/>
  <c r="Y331" i="3"/>
  <c r="W331" i="3"/>
  <c r="T331" i="3"/>
  <c r="P331" i="3"/>
  <c r="BH330" i="3"/>
  <c r="BD330" i="3"/>
  <c r="AZ330" i="3"/>
  <c r="AV330" i="3"/>
  <c r="AR330" i="3"/>
  <c r="AN330" i="3"/>
  <c r="AJ330" i="3"/>
  <c r="AF330" i="3"/>
  <c r="AB330" i="3"/>
  <c r="X330" i="3"/>
  <c r="T330" i="3"/>
  <c r="P330" i="3"/>
  <c r="BH329" i="3"/>
  <c r="BD329" i="3"/>
  <c r="AZ329" i="3"/>
  <c r="AV329" i="3"/>
  <c r="AR329" i="3"/>
  <c r="AN329" i="3"/>
  <c r="AJ329" i="3"/>
  <c r="AF329" i="3"/>
  <c r="AB329" i="3"/>
  <c r="X329" i="3"/>
  <c r="T329" i="3"/>
  <c r="P329" i="3"/>
  <c r="BH328" i="3"/>
  <c r="BD328" i="3"/>
  <c r="AZ328" i="3"/>
  <c r="AV328" i="3"/>
  <c r="AR328" i="3"/>
  <c r="AN328" i="3"/>
  <c r="AJ328" i="3"/>
  <c r="AF328" i="3"/>
  <c r="AB328" i="3"/>
  <c r="X328" i="3"/>
  <c r="T328" i="3"/>
  <c r="P328" i="3"/>
  <c r="BH327" i="3"/>
  <c r="BD327" i="3"/>
  <c r="AZ327" i="3"/>
  <c r="AV327" i="3"/>
  <c r="AR327" i="3"/>
  <c r="AN327" i="3"/>
  <c r="AJ327" i="3"/>
  <c r="AF327" i="3"/>
  <c r="AB327" i="3"/>
  <c r="X327" i="3"/>
  <c r="T327" i="3"/>
  <c r="P327" i="3"/>
  <c r="BH326" i="3"/>
  <c r="BD326" i="3"/>
  <c r="AZ326" i="3"/>
  <c r="AV326" i="3"/>
  <c r="AR326" i="3"/>
  <c r="AN326" i="3"/>
  <c r="AJ326" i="3"/>
  <c r="AF326" i="3"/>
  <c r="AB326" i="3"/>
  <c r="X326" i="3"/>
  <c r="T326" i="3"/>
  <c r="P326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H324" i="3"/>
  <c r="BD324" i="3"/>
  <c r="AZ324" i="3"/>
  <c r="AV324" i="3"/>
  <c r="AR324" i="3"/>
  <c r="AN324" i="3"/>
  <c r="AJ324" i="3"/>
  <c r="AF324" i="3"/>
  <c r="AB324" i="3"/>
  <c r="X324" i="3"/>
  <c r="T324" i="3"/>
  <c r="P324" i="3"/>
  <c r="BH323" i="3"/>
  <c r="BD323" i="3"/>
  <c r="AZ323" i="3"/>
  <c r="AV323" i="3"/>
  <c r="AR323" i="3"/>
  <c r="AN323" i="3"/>
  <c r="AJ323" i="3"/>
  <c r="AF323" i="3"/>
  <c r="AB323" i="3"/>
  <c r="X323" i="3"/>
  <c r="T323" i="3"/>
  <c r="P323" i="3"/>
  <c r="BH322" i="3"/>
  <c r="BD322" i="3"/>
  <c r="AZ322" i="3"/>
  <c r="AV322" i="3"/>
  <c r="AR322" i="3"/>
  <c r="AN322" i="3"/>
  <c r="AJ322" i="3"/>
  <c r="AF322" i="3"/>
  <c r="AB322" i="3"/>
  <c r="X322" i="3"/>
  <c r="T322" i="3"/>
  <c r="P322" i="3"/>
  <c r="BH321" i="3"/>
  <c r="BD321" i="3"/>
  <c r="AZ321" i="3"/>
  <c r="AV321" i="3"/>
  <c r="AR321" i="3"/>
  <c r="AN321" i="3"/>
  <c r="AJ321" i="3"/>
  <c r="AF321" i="3"/>
  <c r="AB321" i="3"/>
  <c r="X321" i="3"/>
  <c r="T321" i="3"/>
  <c r="P321" i="3"/>
  <c r="BH320" i="3"/>
  <c r="BD320" i="3"/>
  <c r="AZ320" i="3"/>
  <c r="AV320" i="3"/>
  <c r="AR320" i="3"/>
  <c r="AN320" i="3"/>
  <c r="AJ320" i="3"/>
  <c r="AF320" i="3"/>
  <c r="AB320" i="3"/>
  <c r="X320" i="3"/>
  <c r="T320" i="3"/>
  <c r="P320" i="3"/>
  <c r="BH319" i="3"/>
  <c r="BD319" i="3"/>
  <c r="AZ319" i="3"/>
  <c r="AV319" i="3"/>
  <c r="AR319" i="3"/>
  <c r="AN319" i="3"/>
  <c r="AJ319" i="3"/>
  <c r="AF319" i="3"/>
  <c r="AB319" i="3"/>
  <c r="X319" i="3"/>
  <c r="T319" i="3"/>
  <c r="P319" i="3"/>
  <c r="L318" i="3"/>
  <c r="O318" i="3"/>
  <c r="S318" i="3"/>
  <c r="W318" i="3"/>
  <c r="AA318" i="3"/>
  <c r="AE318" i="3"/>
  <c r="AI318" i="3"/>
  <c r="AM318" i="3"/>
  <c r="AQ318" i="3"/>
  <c r="AU318" i="3"/>
  <c r="AY318" i="3"/>
  <c r="P318" i="3"/>
  <c r="X318" i="3"/>
  <c r="AF318" i="3"/>
  <c r="AN318" i="3"/>
  <c r="AV318" i="3"/>
  <c r="BC318" i="3"/>
  <c r="BG318" i="3"/>
  <c r="L317" i="3"/>
  <c r="O317" i="3"/>
  <c r="S317" i="3"/>
  <c r="W317" i="3"/>
  <c r="AA317" i="3"/>
  <c r="AE317" i="3"/>
  <c r="AI317" i="3"/>
  <c r="AM317" i="3"/>
  <c r="AQ317" i="3"/>
  <c r="AU317" i="3"/>
  <c r="AY317" i="3"/>
  <c r="BC317" i="3"/>
  <c r="BG317" i="3"/>
  <c r="P317" i="3"/>
  <c r="X317" i="3"/>
  <c r="AF317" i="3"/>
  <c r="AN317" i="3"/>
  <c r="AV317" i="3"/>
  <c r="BD317" i="3"/>
  <c r="L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P316" i="3"/>
  <c r="X316" i="3"/>
  <c r="AF316" i="3"/>
  <c r="AN316" i="3"/>
  <c r="AV316" i="3"/>
  <c r="BD316" i="3"/>
  <c r="L315" i="3"/>
  <c r="O315" i="3"/>
  <c r="S315" i="3"/>
  <c r="W315" i="3"/>
  <c r="AA315" i="3"/>
  <c r="AE315" i="3"/>
  <c r="AI315" i="3"/>
  <c r="AM315" i="3"/>
  <c r="AQ315" i="3"/>
  <c r="AU315" i="3"/>
  <c r="AY315" i="3"/>
  <c r="BC315" i="3"/>
  <c r="BG315" i="3"/>
  <c r="P315" i="3"/>
  <c r="X315" i="3"/>
  <c r="AF315" i="3"/>
  <c r="AN315" i="3"/>
  <c r="AV315" i="3"/>
  <c r="BD315" i="3"/>
  <c r="L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X314" i="3"/>
  <c r="AF314" i="3"/>
  <c r="AN314" i="3"/>
  <c r="AV314" i="3"/>
  <c r="BD314" i="3"/>
  <c r="L313" i="3"/>
  <c r="O313" i="3"/>
  <c r="S313" i="3"/>
  <c r="W313" i="3"/>
  <c r="AA313" i="3"/>
  <c r="AE313" i="3"/>
  <c r="AI313" i="3"/>
  <c r="AM313" i="3"/>
  <c r="AQ313" i="3"/>
  <c r="AU313" i="3"/>
  <c r="AY313" i="3"/>
  <c r="BC313" i="3"/>
  <c r="BG313" i="3"/>
  <c r="P313" i="3"/>
  <c r="X313" i="3"/>
  <c r="AF313" i="3"/>
  <c r="AN313" i="3"/>
  <c r="AV313" i="3"/>
  <c r="BD313" i="3"/>
  <c r="L312" i="3"/>
  <c r="O312" i="3"/>
  <c r="S312" i="3"/>
  <c r="W312" i="3"/>
  <c r="AA312" i="3"/>
  <c r="AE312" i="3"/>
  <c r="AI312" i="3"/>
  <c r="AM312" i="3"/>
  <c r="AQ312" i="3"/>
  <c r="AU312" i="3"/>
  <c r="AY312" i="3"/>
  <c r="BC312" i="3"/>
  <c r="BG312" i="3"/>
  <c r="P312" i="3"/>
  <c r="X312" i="3"/>
  <c r="AF312" i="3"/>
  <c r="AN312" i="3"/>
  <c r="AV312" i="3"/>
  <c r="BD312" i="3"/>
  <c r="L311" i="3"/>
  <c r="O311" i="3"/>
  <c r="S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L310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P310" i="3"/>
  <c r="X310" i="3"/>
  <c r="AF310" i="3"/>
  <c r="AN310" i="3"/>
  <c r="AV310" i="3"/>
  <c r="BD310" i="3"/>
  <c r="L309" i="3"/>
  <c r="O309" i="3"/>
  <c r="S309" i="3"/>
  <c r="W309" i="3"/>
  <c r="AA309" i="3"/>
  <c r="AE309" i="3"/>
  <c r="AI309" i="3"/>
  <c r="AM309" i="3"/>
  <c r="AQ309" i="3"/>
  <c r="AU309" i="3"/>
  <c r="AY309" i="3"/>
  <c r="BC309" i="3"/>
  <c r="BG309" i="3"/>
  <c r="P309" i="3"/>
  <c r="X309" i="3"/>
  <c r="AF309" i="3"/>
  <c r="AN309" i="3"/>
  <c r="AV309" i="3"/>
  <c r="BD309" i="3"/>
  <c r="L308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X308" i="3"/>
  <c r="AF308" i="3"/>
  <c r="AN308" i="3"/>
  <c r="AV308" i="3"/>
  <c r="BD308" i="3"/>
  <c r="L307" i="3"/>
  <c r="O307" i="3"/>
  <c r="S307" i="3"/>
  <c r="W307" i="3"/>
  <c r="AA307" i="3"/>
  <c r="AE307" i="3"/>
  <c r="AI307" i="3"/>
  <c r="AM307" i="3"/>
  <c r="AQ307" i="3"/>
  <c r="AU307" i="3"/>
  <c r="AY307" i="3"/>
  <c r="BC307" i="3"/>
  <c r="BG307" i="3"/>
  <c r="P307" i="3"/>
  <c r="X307" i="3"/>
  <c r="AF307" i="3"/>
  <c r="AN307" i="3"/>
  <c r="AV307" i="3"/>
  <c r="BD307" i="3"/>
  <c r="L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X306" i="3"/>
  <c r="AF306" i="3"/>
  <c r="AN306" i="3"/>
  <c r="AV306" i="3"/>
  <c r="BD306" i="3"/>
  <c r="L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X305" i="3"/>
  <c r="AF305" i="3"/>
  <c r="AN305" i="3"/>
  <c r="AV305" i="3"/>
  <c r="BD305" i="3"/>
  <c r="L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X304" i="3"/>
  <c r="AF304" i="3"/>
  <c r="AN304" i="3"/>
  <c r="AV304" i="3"/>
  <c r="BD304" i="3"/>
  <c r="L303" i="3"/>
  <c r="O303" i="3"/>
  <c r="S303" i="3"/>
  <c r="W303" i="3"/>
  <c r="AA303" i="3"/>
  <c r="AE303" i="3"/>
  <c r="AI303" i="3"/>
  <c r="AM303" i="3"/>
  <c r="AQ303" i="3"/>
  <c r="AU303" i="3"/>
  <c r="AY303" i="3"/>
  <c r="BC303" i="3"/>
  <c r="BG303" i="3"/>
  <c r="P303" i="3"/>
  <c r="X303" i="3"/>
  <c r="AF303" i="3"/>
  <c r="AN303" i="3"/>
  <c r="AV303" i="3"/>
  <c r="BD303" i="3"/>
  <c r="L302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X302" i="3"/>
  <c r="AF302" i="3"/>
  <c r="AN302" i="3"/>
  <c r="AV302" i="3"/>
  <c r="BD302" i="3"/>
  <c r="L301" i="3"/>
  <c r="O301" i="3"/>
  <c r="S301" i="3"/>
  <c r="W301" i="3"/>
  <c r="AA301" i="3"/>
  <c r="AE301" i="3"/>
  <c r="AI301" i="3"/>
  <c r="AM301" i="3"/>
  <c r="AQ301" i="3"/>
  <c r="AU301" i="3"/>
  <c r="AY301" i="3"/>
  <c r="BC301" i="3"/>
  <c r="BG301" i="3"/>
  <c r="P301" i="3"/>
  <c r="X301" i="3"/>
  <c r="AF301" i="3"/>
  <c r="AN301" i="3"/>
  <c r="AV301" i="3"/>
  <c r="BD301" i="3"/>
  <c r="L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X300" i="3"/>
  <c r="AF300" i="3"/>
  <c r="AN300" i="3"/>
  <c r="AV300" i="3"/>
  <c r="BD300" i="3"/>
  <c r="L299" i="3"/>
  <c r="O299" i="3"/>
  <c r="S299" i="3"/>
  <c r="W299" i="3"/>
  <c r="AA299" i="3"/>
  <c r="AE299" i="3"/>
  <c r="AI299" i="3"/>
  <c r="AM299" i="3"/>
  <c r="AQ299" i="3"/>
  <c r="AU299" i="3"/>
  <c r="AY299" i="3"/>
  <c r="BC299" i="3"/>
  <c r="BG299" i="3"/>
  <c r="P299" i="3"/>
  <c r="X299" i="3"/>
  <c r="AF299" i="3"/>
  <c r="AN299" i="3"/>
  <c r="AV299" i="3"/>
  <c r="BD299" i="3"/>
  <c r="L298" i="3"/>
  <c r="O298" i="3"/>
  <c r="S298" i="3"/>
  <c r="W298" i="3"/>
  <c r="AA298" i="3"/>
  <c r="AE298" i="3"/>
  <c r="AI298" i="3"/>
  <c r="AM298" i="3"/>
  <c r="AQ298" i="3"/>
  <c r="AU298" i="3"/>
  <c r="AY298" i="3"/>
  <c r="BC298" i="3"/>
  <c r="BG298" i="3"/>
  <c r="P298" i="3"/>
  <c r="X298" i="3"/>
  <c r="AF298" i="3"/>
  <c r="AN298" i="3"/>
  <c r="AV298" i="3"/>
  <c r="BD298" i="3"/>
  <c r="L297" i="3"/>
  <c r="O297" i="3"/>
  <c r="S297" i="3"/>
  <c r="W297" i="3"/>
  <c r="AA297" i="3"/>
  <c r="AE297" i="3"/>
  <c r="AI297" i="3"/>
  <c r="AM297" i="3"/>
  <c r="AQ297" i="3"/>
  <c r="AU297" i="3"/>
  <c r="AY297" i="3"/>
  <c r="BC297" i="3"/>
  <c r="BG297" i="3"/>
  <c r="P297" i="3"/>
  <c r="X297" i="3"/>
  <c r="AF297" i="3"/>
  <c r="AN297" i="3"/>
  <c r="AV297" i="3"/>
  <c r="BD297" i="3"/>
  <c r="L296" i="3"/>
  <c r="O296" i="3"/>
  <c r="S296" i="3"/>
  <c r="W296" i="3"/>
  <c r="AA296" i="3"/>
  <c r="AE296" i="3"/>
  <c r="AI296" i="3"/>
  <c r="AM296" i="3"/>
  <c r="AQ296" i="3"/>
  <c r="AU296" i="3"/>
  <c r="AY296" i="3"/>
  <c r="BC296" i="3"/>
  <c r="BG296" i="3"/>
  <c r="P296" i="3"/>
  <c r="X296" i="3"/>
  <c r="AF296" i="3"/>
  <c r="AN296" i="3"/>
  <c r="AV296" i="3"/>
  <c r="BD296" i="3"/>
  <c r="L295" i="3"/>
  <c r="O295" i="3"/>
  <c r="S295" i="3"/>
  <c r="W295" i="3"/>
  <c r="AA295" i="3"/>
  <c r="AE295" i="3"/>
  <c r="AI295" i="3"/>
  <c r="AM295" i="3"/>
  <c r="AQ295" i="3"/>
  <c r="AU295" i="3"/>
  <c r="AY295" i="3"/>
  <c r="BC295" i="3"/>
  <c r="BG295" i="3"/>
  <c r="P295" i="3"/>
  <c r="X295" i="3"/>
  <c r="AF295" i="3"/>
  <c r="AN295" i="3"/>
  <c r="AV295" i="3"/>
  <c r="BD295" i="3"/>
  <c r="BN294" i="3"/>
  <c r="M293" i="3"/>
  <c r="O293" i="3"/>
  <c r="M291" i="3"/>
  <c r="O291" i="3"/>
  <c r="Q291" i="3"/>
  <c r="S291" i="3"/>
  <c r="U291" i="3"/>
  <c r="W291" i="3"/>
  <c r="Y291" i="3"/>
  <c r="AA291" i="3"/>
  <c r="AC291" i="3"/>
  <c r="AE291" i="3"/>
  <c r="AG291" i="3"/>
  <c r="AI291" i="3"/>
  <c r="AK291" i="3"/>
  <c r="AM291" i="3"/>
  <c r="AO291" i="3"/>
  <c r="AQ291" i="3"/>
  <c r="AS291" i="3"/>
  <c r="AU291" i="3"/>
  <c r="AW291" i="3"/>
  <c r="AY291" i="3"/>
  <c r="BA291" i="3"/>
  <c r="BC291" i="3"/>
  <c r="BE291" i="3"/>
  <c r="BG291" i="3"/>
  <c r="BI291" i="3"/>
  <c r="M289" i="3"/>
  <c r="O289" i="3"/>
  <c r="Q289" i="3"/>
  <c r="S289" i="3"/>
  <c r="U289" i="3"/>
  <c r="W289" i="3"/>
  <c r="Y289" i="3"/>
  <c r="AA289" i="3"/>
  <c r="AC289" i="3"/>
  <c r="AE289" i="3"/>
  <c r="AG289" i="3"/>
  <c r="AI289" i="3"/>
  <c r="AK289" i="3"/>
  <c r="AM289" i="3"/>
  <c r="AO289" i="3"/>
  <c r="AQ289" i="3"/>
  <c r="AS289" i="3"/>
  <c r="AU289" i="3"/>
  <c r="AW289" i="3"/>
  <c r="AY289" i="3"/>
  <c r="BA289" i="3"/>
  <c r="BC289" i="3"/>
  <c r="BE289" i="3"/>
  <c r="BG289" i="3"/>
  <c r="BI289" i="3"/>
  <c r="M287" i="3"/>
  <c r="O287" i="3"/>
  <c r="Q287" i="3"/>
  <c r="S287" i="3"/>
  <c r="U287" i="3"/>
  <c r="W287" i="3"/>
  <c r="Y287" i="3"/>
  <c r="AA287" i="3"/>
  <c r="AC287" i="3"/>
  <c r="AE287" i="3"/>
  <c r="AG287" i="3"/>
  <c r="AI287" i="3"/>
  <c r="AK287" i="3"/>
  <c r="AM287" i="3"/>
  <c r="AO287" i="3"/>
  <c r="AQ287" i="3"/>
  <c r="AS287" i="3"/>
  <c r="AU287" i="3"/>
  <c r="AW287" i="3"/>
  <c r="AY287" i="3"/>
  <c r="BA287" i="3"/>
  <c r="BC287" i="3"/>
  <c r="BE287" i="3"/>
  <c r="BG287" i="3"/>
  <c r="BI287" i="3"/>
  <c r="M285" i="3"/>
  <c r="O285" i="3"/>
  <c r="Q285" i="3"/>
  <c r="S285" i="3"/>
  <c r="U285" i="3"/>
  <c r="W285" i="3"/>
  <c r="Y285" i="3"/>
  <c r="AA285" i="3"/>
  <c r="AC285" i="3"/>
  <c r="AE285" i="3"/>
  <c r="AG285" i="3"/>
  <c r="AI285" i="3"/>
  <c r="AK285" i="3"/>
  <c r="AM285" i="3"/>
  <c r="AO285" i="3"/>
  <c r="AQ285" i="3"/>
  <c r="AS285" i="3"/>
  <c r="AU285" i="3"/>
  <c r="AW285" i="3"/>
  <c r="AY285" i="3"/>
  <c r="BA285" i="3"/>
  <c r="BC285" i="3"/>
  <c r="BE285" i="3"/>
  <c r="BG285" i="3"/>
  <c r="BI285" i="3"/>
  <c r="M283" i="3"/>
  <c r="O283" i="3"/>
  <c r="Q283" i="3"/>
  <c r="S283" i="3"/>
  <c r="U283" i="3"/>
  <c r="W283" i="3"/>
  <c r="Y283" i="3"/>
  <c r="AA283" i="3"/>
  <c r="AC283" i="3"/>
  <c r="AE283" i="3"/>
  <c r="AG283" i="3"/>
  <c r="AI283" i="3"/>
  <c r="AK283" i="3"/>
  <c r="AM283" i="3"/>
  <c r="AO283" i="3"/>
  <c r="AQ283" i="3"/>
  <c r="AS283" i="3"/>
  <c r="AU283" i="3"/>
  <c r="AW283" i="3"/>
  <c r="AY283" i="3"/>
  <c r="BA283" i="3"/>
  <c r="BC283" i="3"/>
  <c r="BE283" i="3"/>
  <c r="BG283" i="3"/>
  <c r="BI283" i="3"/>
  <c r="M281" i="3"/>
  <c r="O281" i="3"/>
  <c r="Q281" i="3"/>
  <c r="S281" i="3"/>
  <c r="U281" i="3"/>
  <c r="W281" i="3"/>
  <c r="Y281" i="3"/>
  <c r="AA281" i="3"/>
  <c r="AC281" i="3"/>
  <c r="AE281" i="3"/>
  <c r="AG281" i="3"/>
  <c r="AI281" i="3"/>
  <c r="AK281" i="3"/>
  <c r="AM281" i="3"/>
  <c r="AO281" i="3"/>
  <c r="AQ281" i="3"/>
  <c r="AS281" i="3"/>
  <c r="AU281" i="3"/>
  <c r="AW281" i="3"/>
  <c r="AY281" i="3"/>
  <c r="BA281" i="3"/>
  <c r="BC281" i="3"/>
  <c r="BE281" i="3"/>
  <c r="BG281" i="3"/>
  <c r="BI281" i="3"/>
  <c r="M292" i="3"/>
  <c r="O292" i="3"/>
  <c r="Q292" i="3"/>
  <c r="S292" i="3"/>
  <c r="U292" i="3"/>
  <c r="W292" i="3"/>
  <c r="BJ292" i="3" s="1"/>
  <c r="Y292" i="3"/>
  <c r="AA292" i="3"/>
  <c r="AC292" i="3"/>
  <c r="AE292" i="3"/>
  <c r="AG292" i="3"/>
  <c r="AI292" i="3"/>
  <c r="AK292" i="3"/>
  <c r="AM292" i="3"/>
  <c r="AO292" i="3"/>
  <c r="AQ292" i="3"/>
  <c r="AS292" i="3"/>
  <c r="AU292" i="3"/>
  <c r="AW292" i="3"/>
  <c r="AY292" i="3"/>
  <c r="BA292" i="3"/>
  <c r="BC292" i="3"/>
  <c r="BE292" i="3"/>
  <c r="BG292" i="3"/>
  <c r="BI292" i="3"/>
  <c r="M290" i="3"/>
  <c r="O290" i="3"/>
  <c r="Q290" i="3"/>
  <c r="S290" i="3"/>
  <c r="U290" i="3"/>
  <c r="W290" i="3"/>
  <c r="BJ290" i="3" s="1"/>
  <c r="Y290" i="3"/>
  <c r="AA290" i="3"/>
  <c r="AC290" i="3"/>
  <c r="AE290" i="3"/>
  <c r="AG290" i="3"/>
  <c r="AI290" i="3"/>
  <c r="AK290" i="3"/>
  <c r="AM290" i="3"/>
  <c r="AO290" i="3"/>
  <c r="AQ290" i="3"/>
  <c r="AS290" i="3"/>
  <c r="AU290" i="3"/>
  <c r="AW290" i="3"/>
  <c r="AY290" i="3"/>
  <c r="BA290" i="3"/>
  <c r="BC290" i="3"/>
  <c r="BE290" i="3"/>
  <c r="BG290" i="3"/>
  <c r="BI290" i="3"/>
  <c r="M288" i="3"/>
  <c r="O288" i="3"/>
  <c r="Q288" i="3"/>
  <c r="S288" i="3"/>
  <c r="U288" i="3"/>
  <c r="W288" i="3"/>
  <c r="BJ288" i="3" s="1"/>
  <c r="Y288" i="3"/>
  <c r="AA288" i="3"/>
  <c r="AC288" i="3"/>
  <c r="AE288" i="3"/>
  <c r="AG288" i="3"/>
  <c r="AI288" i="3"/>
  <c r="AK288" i="3"/>
  <c r="AM288" i="3"/>
  <c r="AO288" i="3"/>
  <c r="AQ288" i="3"/>
  <c r="AS288" i="3"/>
  <c r="AU288" i="3"/>
  <c r="AW288" i="3"/>
  <c r="AY288" i="3"/>
  <c r="BA288" i="3"/>
  <c r="BC288" i="3"/>
  <c r="BE288" i="3"/>
  <c r="BG288" i="3"/>
  <c r="BI288" i="3"/>
  <c r="M286" i="3"/>
  <c r="O286" i="3"/>
  <c r="Q286" i="3"/>
  <c r="S286" i="3"/>
  <c r="U286" i="3"/>
  <c r="W286" i="3"/>
  <c r="BJ286" i="3" s="1"/>
  <c r="Y286" i="3"/>
  <c r="AA286" i="3"/>
  <c r="AC286" i="3"/>
  <c r="AE286" i="3"/>
  <c r="AG286" i="3"/>
  <c r="AI286" i="3"/>
  <c r="AK286" i="3"/>
  <c r="AM286" i="3"/>
  <c r="AO286" i="3"/>
  <c r="AQ286" i="3"/>
  <c r="AS286" i="3"/>
  <c r="AU286" i="3"/>
  <c r="AW286" i="3"/>
  <c r="AY286" i="3"/>
  <c r="BA286" i="3"/>
  <c r="BC286" i="3"/>
  <c r="BE286" i="3"/>
  <c r="BG286" i="3"/>
  <c r="BI286" i="3"/>
  <c r="M284" i="3"/>
  <c r="O284" i="3"/>
  <c r="Q284" i="3"/>
  <c r="S284" i="3"/>
  <c r="U284" i="3"/>
  <c r="W284" i="3"/>
  <c r="BJ284" i="3" s="1"/>
  <c r="Y284" i="3"/>
  <c r="AA284" i="3"/>
  <c r="AC284" i="3"/>
  <c r="AE284" i="3"/>
  <c r="AG284" i="3"/>
  <c r="AI284" i="3"/>
  <c r="AK284" i="3"/>
  <c r="AM284" i="3"/>
  <c r="AO284" i="3"/>
  <c r="AQ284" i="3"/>
  <c r="AS284" i="3"/>
  <c r="AU284" i="3"/>
  <c r="AW284" i="3"/>
  <c r="AY284" i="3"/>
  <c r="BA284" i="3"/>
  <c r="BC284" i="3"/>
  <c r="BE284" i="3"/>
  <c r="BG284" i="3"/>
  <c r="BI284" i="3"/>
  <c r="M282" i="3"/>
  <c r="O282" i="3"/>
  <c r="Q282" i="3"/>
  <c r="S282" i="3"/>
  <c r="U282" i="3"/>
  <c r="W282" i="3"/>
  <c r="BJ282" i="3" s="1"/>
  <c r="Y282" i="3"/>
  <c r="AA282" i="3"/>
  <c r="AC282" i="3"/>
  <c r="AE282" i="3"/>
  <c r="AG282" i="3"/>
  <c r="AI282" i="3"/>
  <c r="AK282" i="3"/>
  <c r="AM282" i="3"/>
  <c r="AO282" i="3"/>
  <c r="AQ282" i="3"/>
  <c r="AS282" i="3"/>
  <c r="AU282" i="3"/>
  <c r="AW282" i="3"/>
  <c r="AY282" i="3"/>
  <c r="BA282" i="3"/>
  <c r="BC282" i="3"/>
  <c r="BE282" i="3"/>
  <c r="BG282" i="3"/>
  <c r="BI282" i="3"/>
  <c r="BH293" i="3"/>
  <c r="BF293" i="3"/>
  <c r="BD293" i="3"/>
  <c r="BB293" i="3"/>
  <c r="AZ293" i="3"/>
  <c r="AX293" i="3"/>
  <c r="AV293" i="3"/>
  <c r="AT293" i="3"/>
  <c r="AR293" i="3"/>
  <c r="AP293" i="3"/>
  <c r="AN293" i="3"/>
  <c r="AL293" i="3"/>
  <c r="AJ293" i="3"/>
  <c r="AH293" i="3"/>
  <c r="AF293" i="3"/>
  <c r="AD293" i="3"/>
  <c r="AB293" i="3"/>
  <c r="Z293" i="3"/>
  <c r="X293" i="3"/>
  <c r="V293" i="3"/>
  <c r="T293" i="3"/>
  <c r="BM293" i="3" s="1"/>
  <c r="R293" i="3"/>
  <c r="P293" i="3"/>
  <c r="BH292" i="3"/>
  <c r="BF292" i="3"/>
  <c r="BD292" i="3"/>
  <c r="BB292" i="3"/>
  <c r="AZ292" i="3"/>
  <c r="AX292" i="3"/>
  <c r="AV292" i="3"/>
  <c r="AT292" i="3"/>
  <c r="AR292" i="3"/>
  <c r="AP292" i="3"/>
  <c r="AN292" i="3"/>
  <c r="AL292" i="3"/>
  <c r="AJ292" i="3"/>
  <c r="AH292" i="3"/>
  <c r="AF292" i="3"/>
  <c r="AD292" i="3"/>
  <c r="AB292" i="3"/>
  <c r="Z292" i="3"/>
  <c r="X292" i="3"/>
  <c r="V292" i="3"/>
  <c r="T292" i="3"/>
  <c r="R292" i="3"/>
  <c r="P292" i="3"/>
  <c r="BH291" i="3"/>
  <c r="BF291" i="3"/>
  <c r="BD291" i="3"/>
  <c r="BB291" i="3"/>
  <c r="AZ291" i="3"/>
  <c r="AX291" i="3"/>
  <c r="AV291" i="3"/>
  <c r="AT291" i="3"/>
  <c r="AR291" i="3"/>
  <c r="AP291" i="3"/>
  <c r="AN291" i="3"/>
  <c r="AL291" i="3"/>
  <c r="AJ291" i="3"/>
  <c r="AH291" i="3"/>
  <c r="AF291" i="3"/>
  <c r="AD291" i="3"/>
  <c r="AB291" i="3"/>
  <c r="Z291" i="3"/>
  <c r="X291" i="3"/>
  <c r="V291" i="3"/>
  <c r="T291" i="3"/>
  <c r="BJ291" i="3" s="1"/>
  <c r="R291" i="3"/>
  <c r="P291" i="3"/>
  <c r="BH290" i="3"/>
  <c r="BF290" i="3"/>
  <c r="BD290" i="3"/>
  <c r="BB290" i="3"/>
  <c r="AZ290" i="3"/>
  <c r="AX290" i="3"/>
  <c r="AV290" i="3"/>
  <c r="AT290" i="3"/>
  <c r="AR290" i="3"/>
  <c r="AP290" i="3"/>
  <c r="AN290" i="3"/>
  <c r="AL290" i="3"/>
  <c r="AJ290" i="3"/>
  <c r="AH290" i="3"/>
  <c r="AF290" i="3"/>
  <c r="AD290" i="3"/>
  <c r="AB290" i="3"/>
  <c r="Z290" i="3"/>
  <c r="X290" i="3"/>
  <c r="V290" i="3"/>
  <c r="T290" i="3"/>
  <c r="R290" i="3"/>
  <c r="P290" i="3"/>
  <c r="BH289" i="3"/>
  <c r="BF289" i="3"/>
  <c r="BD289" i="3"/>
  <c r="BB289" i="3"/>
  <c r="AZ289" i="3"/>
  <c r="AX289" i="3"/>
  <c r="AV289" i="3"/>
  <c r="AT289" i="3"/>
  <c r="AR289" i="3"/>
  <c r="AP289" i="3"/>
  <c r="AN289" i="3"/>
  <c r="AL289" i="3"/>
  <c r="AJ289" i="3"/>
  <c r="AH289" i="3"/>
  <c r="AF289" i="3"/>
  <c r="AD289" i="3"/>
  <c r="AB289" i="3"/>
  <c r="Z289" i="3"/>
  <c r="X289" i="3"/>
  <c r="V289" i="3"/>
  <c r="T289" i="3"/>
  <c r="BJ289" i="3" s="1"/>
  <c r="R289" i="3"/>
  <c r="P289" i="3"/>
  <c r="BH288" i="3"/>
  <c r="BF288" i="3"/>
  <c r="BD288" i="3"/>
  <c r="BB288" i="3"/>
  <c r="AZ288" i="3"/>
  <c r="AX288" i="3"/>
  <c r="AV288" i="3"/>
  <c r="AT288" i="3"/>
  <c r="AR288" i="3"/>
  <c r="AP288" i="3"/>
  <c r="AN288" i="3"/>
  <c r="AL288" i="3"/>
  <c r="AJ288" i="3"/>
  <c r="AH288" i="3"/>
  <c r="AF288" i="3"/>
  <c r="AD288" i="3"/>
  <c r="AB288" i="3"/>
  <c r="Z288" i="3"/>
  <c r="X288" i="3"/>
  <c r="V288" i="3"/>
  <c r="T288" i="3"/>
  <c r="R288" i="3"/>
  <c r="P288" i="3"/>
  <c r="BH287" i="3"/>
  <c r="BF287" i="3"/>
  <c r="BD287" i="3"/>
  <c r="BB287" i="3"/>
  <c r="AZ287" i="3"/>
  <c r="AX287" i="3"/>
  <c r="AV287" i="3"/>
  <c r="AT287" i="3"/>
  <c r="AR287" i="3"/>
  <c r="AP287" i="3"/>
  <c r="AN287" i="3"/>
  <c r="AL287" i="3"/>
  <c r="AJ287" i="3"/>
  <c r="AH287" i="3"/>
  <c r="AF287" i="3"/>
  <c r="AD287" i="3"/>
  <c r="AB287" i="3"/>
  <c r="Z287" i="3"/>
  <c r="X287" i="3"/>
  <c r="V287" i="3"/>
  <c r="T287" i="3"/>
  <c r="BJ287" i="3" s="1"/>
  <c r="R287" i="3"/>
  <c r="P287" i="3"/>
  <c r="BH286" i="3"/>
  <c r="BF286" i="3"/>
  <c r="BD286" i="3"/>
  <c r="BB286" i="3"/>
  <c r="AZ286" i="3"/>
  <c r="AX286" i="3"/>
  <c r="AV286" i="3"/>
  <c r="AT286" i="3"/>
  <c r="AR286" i="3"/>
  <c r="AP286" i="3"/>
  <c r="AN286" i="3"/>
  <c r="AL286" i="3"/>
  <c r="AJ286" i="3"/>
  <c r="AH286" i="3"/>
  <c r="AF286" i="3"/>
  <c r="AD286" i="3"/>
  <c r="AB286" i="3"/>
  <c r="Z286" i="3"/>
  <c r="X286" i="3"/>
  <c r="V286" i="3"/>
  <c r="T286" i="3"/>
  <c r="R286" i="3"/>
  <c r="P286" i="3"/>
  <c r="BH285" i="3"/>
  <c r="BF285" i="3"/>
  <c r="BD285" i="3"/>
  <c r="BB285" i="3"/>
  <c r="AZ285" i="3"/>
  <c r="AX285" i="3"/>
  <c r="AV285" i="3"/>
  <c r="AT285" i="3"/>
  <c r="AR285" i="3"/>
  <c r="AP285" i="3"/>
  <c r="AN285" i="3"/>
  <c r="AL285" i="3"/>
  <c r="AJ285" i="3"/>
  <c r="AH285" i="3"/>
  <c r="AF285" i="3"/>
  <c r="AD285" i="3"/>
  <c r="AB285" i="3"/>
  <c r="Z285" i="3"/>
  <c r="X285" i="3"/>
  <c r="V285" i="3"/>
  <c r="T285" i="3"/>
  <c r="BJ285" i="3" s="1"/>
  <c r="R285" i="3"/>
  <c r="P285" i="3"/>
  <c r="BH284" i="3"/>
  <c r="BF284" i="3"/>
  <c r="BD284" i="3"/>
  <c r="BB284" i="3"/>
  <c r="AZ284" i="3"/>
  <c r="AX284" i="3"/>
  <c r="AV284" i="3"/>
  <c r="AT284" i="3"/>
  <c r="AR284" i="3"/>
  <c r="AP284" i="3"/>
  <c r="AN284" i="3"/>
  <c r="AL284" i="3"/>
  <c r="AJ284" i="3"/>
  <c r="AH284" i="3"/>
  <c r="AF284" i="3"/>
  <c r="AD284" i="3"/>
  <c r="AB284" i="3"/>
  <c r="Z284" i="3"/>
  <c r="X284" i="3"/>
  <c r="V284" i="3"/>
  <c r="T284" i="3"/>
  <c r="R284" i="3"/>
  <c r="P284" i="3"/>
  <c r="BH283" i="3"/>
  <c r="BF283" i="3"/>
  <c r="BD283" i="3"/>
  <c r="BB283" i="3"/>
  <c r="AZ283" i="3"/>
  <c r="AX283" i="3"/>
  <c r="AV283" i="3"/>
  <c r="AT283" i="3"/>
  <c r="AR283" i="3"/>
  <c r="AP283" i="3"/>
  <c r="AN283" i="3"/>
  <c r="AL283" i="3"/>
  <c r="AJ283" i="3"/>
  <c r="AH283" i="3"/>
  <c r="AF283" i="3"/>
  <c r="AD283" i="3"/>
  <c r="AB283" i="3"/>
  <c r="Z283" i="3"/>
  <c r="X283" i="3"/>
  <c r="V283" i="3"/>
  <c r="T283" i="3"/>
  <c r="BJ283" i="3" s="1"/>
  <c r="R283" i="3"/>
  <c r="P283" i="3"/>
  <c r="BH282" i="3"/>
  <c r="BF282" i="3"/>
  <c r="BD282" i="3"/>
  <c r="BB282" i="3"/>
  <c r="AZ282" i="3"/>
  <c r="AX282" i="3"/>
  <c r="AV282" i="3"/>
  <c r="AT282" i="3"/>
  <c r="AR282" i="3"/>
  <c r="AP282" i="3"/>
  <c r="AN282" i="3"/>
  <c r="AL282" i="3"/>
  <c r="AJ282" i="3"/>
  <c r="AH282" i="3"/>
  <c r="AF282" i="3"/>
  <c r="AD282" i="3"/>
  <c r="AB282" i="3"/>
  <c r="Z282" i="3"/>
  <c r="X282" i="3"/>
  <c r="V282" i="3"/>
  <c r="T282" i="3"/>
  <c r="R282" i="3"/>
  <c r="P282" i="3"/>
  <c r="BH281" i="3"/>
  <c r="BF281" i="3"/>
  <c r="BD281" i="3"/>
  <c r="BB281" i="3"/>
  <c r="AZ281" i="3"/>
  <c r="AX281" i="3"/>
  <c r="AV281" i="3"/>
  <c r="AT281" i="3"/>
  <c r="AR281" i="3"/>
  <c r="AP281" i="3"/>
  <c r="AN281" i="3"/>
  <c r="AL281" i="3"/>
  <c r="AJ281" i="3"/>
  <c r="AH281" i="3"/>
  <c r="AF281" i="3"/>
  <c r="AD281" i="3"/>
  <c r="AB281" i="3"/>
  <c r="Z281" i="3"/>
  <c r="X281" i="3"/>
  <c r="V281" i="3"/>
  <c r="T281" i="3"/>
  <c r="BJ281" i="3" s="1"/>
  <c r="R281" i="3"/>
  <c r="P281" i="3"/>
  <c r="BH280" i="3"/>
  <c r="BF280" i="3"/>
  <c r="BD280" i="3"/>
  <c r="BB280" i="3"/>
  <c r="AZ280" i="3"/>
  <c r="AX280" i="3"/>
  <c r="AV280" i="3"/>
  <c r="AT280" i="3"/>
  <c r="AR280" i="3"/>
  <c r="AP280" i="3"/>
  <c r="AN280" i="3"/>
  <c r="AL280" i="3"/>
  <c r="AH280" i="3"/>
  <c r="AD280" i="3"/>
  <c r="Z280" i="3"/>
  <c r="V280" i="3"/>
  <c r="R280" i="3"/>
  <c r="M280" i="3"/>
  <c r="O280" i="3"/>
  <c r="Q280" i="3"/>
  <c r="BJ280" i="3" s="1"/>
  <c r="S280" i="3"/>
  <c r="U280" i="3"/>
  <c r="W280" i="3"/>
  <c r="Y280" i="3"/>
  <c r="AA280" i="3"/>
  <c r="AC280" i="3"/>
  <c r="AE280" i="3"/>
  <c r="AG280" i="3"/>
  <c r="AI280" i="3"/>
  <c r="AK280" i="3"/>
  <c r="BF279" i="3"/>
  <c r="BB279" i="3"/>
  <c r="AX279" i="3"/>
  <c r="AT279" i="3"/>
  <c r="AP279" i="3"/>
  <c r="AL279" i="3"/>
  <c r="AH279" i="3"/>
  <c r="AD279" i="3"/>
  <c r="Z279" i="3"/>
  <c r="V279" i="3"/>
  <c r="R279" i="3"/>
  <c r="M279" i="3"/>
  <c r="O279" i="3"/>
  <c r="Q279" i="3"/>
  <c r="BJ279" i="3" s="1"/>
  <c r="S279" i="3"/>
  <c r="U279" i="3"/>
  <c r="W279" i="3"/>
  <c r="Y279" i="3"/>
  <c r="AA279" i="3"/>
  <c r="AC279" i="3"/>
  <c r="AE279" i="3"/>
  <c r="AG279" i="3"/>
  <c r="AI279" i="3"/>
  <c r="AK279" i="3"/>
  <c r="AM279" i="3"/>
  <c r="AO279" i="3"/>
  <c r="AQ279" i="3"/>
  <c r="AS279" i="3"/>
  <c r="AU279" i="3"/>
  <c r="AW279" i="3"/>
  <c r="AY279" i="3"/>
  <c r="BA279" i="3"/>
  <c r="BC279" i="3"/>
  <c r="BE279" i="3"/>
  <c r="BG279" i="3"/>
  <c r="BI279" i="3"/>
  <c r="BF278" i="3"/>
  <c r="BB278" i="3"/>
  <c r="AX278" i="3"/>
  <c r="AT278" i="3"/>
  <c r="AP278" i="3"/>
  <c r="AL278" i="3"/>
  <c r="AH278" i="3"/>
  <c r="AD278" i="3"/>
  <c r="Z278" i="3"/>
  <c r="V278" i="3"/>
  <c r="R278" i="3"/>
  <c r="M278" i="3"/>
  <c r="O278" i="3"/>
  <c r="Q278" i="3"/>
  <c r="BJ278" i="3" s="1"/>
  <c r="S278" i="3"/>
  <c r="U278" i="3"/>
  <c r="W278" i="3"/>
  <c r="Y278" i="3"/>
  <c r="AA278" i="3"/>
  <c r="AC278" i="3"/>
  <c r="AE278" i="3"/>
  <c r="AG278" i="3"/>
  <c r="AI278" i="3"/>
  <c r="AK278" i="3"/>
  <c r="AM278" i="3"/>
  <c r="AO278" i="3"/>
  <c r="AQ278" i="3"/>
  <c r="AS278" i="3"/>
  <c r="AU278" i="3"/>
  <c r="AW278" i="3"/>
  <c r="AY278" i="3"/>
  <c r="BA278" i="3"/>
  <c r="BC278" i="3"/>
  <c r="BE278" i="3"/>
  <c r="BG278" i="3"/>
  <c r="BI278" i="3"/>
  <c r="BF277" i="3"/>
  <c r="BB277" i="3"/>
  <c r="AX277" i="3"/>
  <c r="AT277" i="3"/>
  <c r="AP277" i="3"/>
  <c r="AL277" i="3"/>
  <c r="AH277" i="3"/>
  <c r="AD277" i="3"/>
  <c r="Z277" i="3"/>
  <c r="V277" i="3"/>
  <c r="R277" i="3"/>
  <c r="M277" i="3"/>
  <c r="O277" i="3"/>
  <c r="Q277" i="3"/>
  <c r="BJ277" i="3" s="1"/>
  <c r="S277" i="3"/>
  <c r="U277" i="3"/>
  <c r="W277" i="3"/>
  <c r="Y277" i="3"/>
  <c r="AA277" i="3"/>
  <c r="AC277" i="3"/>
  <c r="AE277" i="3"/>
  <c r="AG277" i="3"/>
  <c r="AI277" i="3"/>
  <c r="AK277" i="3"/>
  <c r="AM277" i="3"/>
  <c r="AO277" i="3"/>
  <c r="AQ277" i="3"/>
  <c r="AS277" i="3"/>
  <c r="AU277" i="3"/>
  <c r="AW277" i="3"/>
  <c r="AY277" i="3"/>
  <c r="BA277" i="3"/>
  <c r="BC277" i="3"/>
  <c r="BE277" i="3"/>
  <c r="BG277" i="3"/>
  <c r="BI277" i="3"/>
  <c r="BF276" i="3"/>
  <c r="BB276" i="3"/>
  <c r="AX276" i="3"/>
  <c r="AT276" i="3"/>
  <c r="AP276" i="3"/>
  <c r="AL276" i="3"/>
  <c r="AH276" i="3"/>
  <c r="AD276" i="3"/>
  <c r="Z276" i="3"/>
  <c r="V276" i="3"/>
  <c r="R276" i="3"/>
  <c r="M276" i="3"/>
  <c r="O276" i="3"/>
  <c r="Q276" i="3"/>
  <c r="BJ276" i="3" s="1"/>
  <c r="S276" i="3"/>
  <c r="U276" i="3"/>
  <c r="W276" i="3"/>
  <c r="Y276" i="3"/>
  <c r="AA276" i="3"/>
  <c r="AC276" i="3"/>
  <c r="AE276" i="3"/>
  <c r="AG276" i="3"/>
  <c r="AI276" i="3"/>
  <c r="AK276" i="3"/>
  <c r="AM276" i="3"/>
  <c r="AO276" i="3"/>
  <c r="AQ276" i="3"/>
  <c r="AS276" i="3"/>
  <c r="AU276" i="3"/>
  <c r="AW276" i="3"/>
  <c r="AY276" i="3"/>
  <c r="BA276" i="3"/>
  <c r="BC276" i="3"/>
  <c r="BE276" i="3"/>
  <c r="BG276" i="3"/>
  <c r="BI276" i="3"/>
  <c r="BF275" i="3"/>
  <c r="BB275" i="3"/>
  <c r="AX275" i="3"/>
  <c r="AT275" i="3"/>
  <c r="AP275" i="3"/>
  <c r="AL275" i="3"/>
  <c r="AH275" i="3"/>
  <c r="AD275" i="3"/>
  <c r="Z275" i="3"/>
  <c r="V275" i="3"/>
  <c r="R275" i="3"/>
  <c r="M275" i="3"/>
  <c r="O275" i="3"/>
  <c r="Q275" i="3"/>
  <c r="BJ275" i="3" s="1"/>
  <c r="S275" i="3"/>
  <c r="U275" i="3"/>
  <c r="W275" i="3"/>
  <c r="Y275" i="3"/>
  <c r="AA275" i="3"/>
  <c r="AC275" i="3"/>
  <c r="AE275" i="3"/>
  <c r="AG275" i="3"/>
  <c r="AI275" i="3"/>
  <c r="AK275" i="3"/>
  <c r="AM275" i="3"/>
  <c r="AO275" i="3"/>
  <c r="AQ275" i="3"/>
  <c r="AS275" i="3"/>
  <c r="AU275" i="3"/>
  <c r="AW275" i="3"/>
  <c r="AY275" i="3"/>
  <c r="BA275" i="3"/>
  <c r="BC275" i="3"/>
  <c r="BE275" i="3"/>
  <c r="BG275" i="3"/>
  <c r="BI275" i="3"/>
  <c r="BF274" i="3"/>
  <c r="BB274" i="3"/>
  <c r="AX274" i="3"/>
  <c r="AT274" i="3"/>
  <c r="AP274" i="3"/>
  <c r="AL274" i="3"/>
  <c r="AH274" i="3"/>
  <c r="AD274" i="3"/>
  <c r="Z274" i="3"/>
  <c r="V274" i="3"/>
  <c r="R274" i="3"/>
  <c r="M274" i="3"/>
  <c r="O274" i="3"/>
  <c r="Q274" i="3"/>
  <c r="BJ274" i="3" s="1"/>
  <c r="S274" i="3"/>
  <c r="U274" i="3"/>
  <c r="W274" i="3"/>
  <c r="Y274" i="3"/>
  <c r="AA274" i="3"/>
  <c r="AC274" i="3"/>
  <c r="AE274" i="3"/>
  <c r="AG274" i="3"/>
  <c r="AI274" i="3"/>
  <c r="AK274" i="3"/>
  <c r="AM274" i="3"/>
  <c r="AO274" i="3"/>
  <c r="AQ274" i="3"/>
  <c r="AS274" i="3"/>
  <c r="AU274" i="3"/>
  <c r="AW274" i="3"/>
  <c r="AY274" i="3"/>
  <c r="BA274" i="3"/>
  <c r="BC274" i="3"/>
  <c r="BE274" i="3"/>
  <c r="BG274" i="3"/>
  <c r="BI274" i="3"/>
  <c r="BF273" i="3"/>
  <c r="BB273" i="3"/>
  <c r="AX273" i="3"/>
  <c r="AT273" i="3"/>
  <c r="AP273" i="3"/>
  <c r="AL273" i="3"/>
  <c r="AH273" i="3"/>
  <c r="AD273" i="3"/>
  <c r="Z273" i="3"/>
  <c r="V273" i="3"/>
  <c r="R273" i="3"/>
  <c r="M273" i="3"/>
  <c r="O273" i="3"/>
  <c r="Q273" i="3"/>
  <c r="BJ273" i="3" s="1"/>
  <c r="S273" i="3"/>
  <c r="U273" i="3"/>
  <c r="W273" i="3"/>
  <c r="Y273" i="3"/>
  <c r="AA273" i="3"/>
  <c r="AC273" i="3"/>
  <c r="AE273" i="3"/>
  <c r="AG273" i="3"/>
  <c r="AI273" i="3"/>
  <c r="AK273" i="3"/>
  <c r="AM273" i="3"/>
  <c r="AO273" i="3"/>
  <c r="AQ273" i="3"/>
  <c r="AS273" i="3"/>
  <c r="AU273" i="3"/>
  <c r="AW273" i="3"/>
  <c r="AY273" i="3"/>
  <c r="BA273" i="3"/>
  <c r="BC273" i="3"/>
  <c r="BE273" i="3"/>
  <c r="BG273" i="3"/>
  <c r="BI273" i="3"/>
  <c r="BF272" i="3"/>
  <c r="BB272" i="3"/>
  <c r="AX272" i="3"/>
  <c r="AT272" i="3"/>
  <c r="AP272" i="3"/>
  <c r="AL272" i="3"/>
  <c r="AH272" i="3"/>
  <c r="AD272" i="3"/>
  <c r="Z272" i="3"/>
  <c r="V272" i="3"/>
  <c r="R272" i="3"/>
  <c r="M272" i="3"/>
  <c r="O272" i="3"/>
  <c r="Q272" i="3"/>
  <c r="BJ272" i="3" s="1"/>
  <c r="S272" i="3"/>
  <c r="U272" i="3"/>
  <c r="W272" i="3"/>
  <c r="Y272" i="3"/>
  <c r="AA272" i="3"/>
  <c r="AC272" i="3"/>
  <c r="AE272" i="3"/>
  <c r="AG272" i="3"/>
  <c r="AI272" i="3"/>
  <c r="AK272" i="3"/>
  <c r="AM272" i="3"/>
  <c r="AO272" i="3"/>
  <c r="AQ272" i="3"/>
  <c r="AS272" i="3"/>
  <c r="AU272" i="3"/>
  <c r="AW272" i="3"/>
  <c r="AY272" i="3"/>
  <c r="BA272" i="3"/>
  <c r="BC272" i="3"/>
  <c r="BE272" i="3"/>
  <c r="BG272" i="3"/>
  <c r="BI272" i="3"/>
  <c r="BB271" i="3"/>
  <c r="AX271" i="3"/>
  <c r="AT271" i="3"/>
  <c r="AP271" i="3"/>
  <c r="AL271" i="3"/>
  <c r="AH271" i="3"/>
  <c r="AD271" i="3"/>
  <c r="Z271" i="3"/>
  <c r="V271" i="3"/>
  <c r="R271" i="3"/>
  <c r="M271" i="3"/>
  <c r="O271" i="3"/>
  <c r="Q271" i="3"/>
  <c r="BJ271" i="3" s="1"/>
  <c r="S271" i="3"/>
  <c r="U271" i="3"/>
  <c r="W271" i="3"/>
  <c r="Y271" i="3"/>
  <c r="AA271" i="3"/>
  <c r="AC271" i="3"/>
  <c r="AE271" i="3"/>
  <c r="AG271" i="3"/>
  <c r="AI271" i="3"/>
  <c r="AK271" i="3"/>
  <c r="AM271" i="3"/>
  <c r="AO271" i="3"/>
  <c r="AQ271" i="3"/>
  <c r="AS271" i="3"/>
  <c r="AU271" i="3"/>
  <c r="AW271" i="3"/>
  <c r="AY271" i="3"/>
  <c r="BA271" i="3"/>
  <c r="BC271" i="3"/>
  <c r="BE271" i="3"/>
  <c r="BG271" i="3"/>
  <c r="BI271" i="3"/>
  <c r="N270" i="3"/>
  <c r="P270" i="3"/>
  <c r="R270" i="3"/>
  <c r="T270" i="3"/>
  <c r="V270" i="3"/>
  <c r="X270" i="3"/>
  <c r="Z270" i="3"/>
  <c r="AB270" i="3"/>
  <c r="AD270" i="3"/>
  <c r="AF270" i="3"/>
  <c r="AH270" i="3"/>
  <c r="AJ270" i="3"/>
  <c r="AL270" i="3"/>
  <c r="AN270" i="3"/>
  <c r="AP270" i="3"/>
  <c r="AR270" i="3"/>
  <c r="AT270" i="3"/>
  <c r="AV270" i="3"/>
  <c r="AX270" i="3"/>
  <c r="AZ270" i="3"/>
  <c r="BB270" i="3"/>
  <c r="BD270" i="3"/>
  <c r="BF270" i="3"/>
  <c r="BH270" i="3"/>
  <c r="M270" i="3"/>
  <c r="O270" i="3"/>
  <c r="Q270" i="3"/>
  <c r="S270" i="3"/>
  <c r="U270" i="3"/>
  <c r="W270" i="3"/>
  <c r="Y270" i="3"/>
  <c r="AA270" i="3"/>
  <c r="AC270" i="3"/>
  <c r="AE270" i="3"/>
  <c r="AG270" i="3"/>
  <c r="AI270" i="3"/>
  <c r="AK270" i="3"/>
  <c r="AM270" i="3"/>
  <c r="AO270" i="3"/>
  <c r="AQ270" i="3"/>
  <c r="AS270" i="3"/>
  <c r="AU270" i="3"/>
  <c r="AW270" i="3"/>
  <c r="AY270" i="3"/>
  <c r="BA270" i="3"/>
  <c r="BC270" i="3"/>
  <c r="BE270" i="3"/>
  <c r="BG270" i="3"/>
  <c r="BI270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P269" i="3"/>
  <c r="N268" i="3"/>
  <c r="R268" i="3"/>
  <c r="V268" i="3"/>
  <c r="Z268" i="3"/>
  <c r="AD268" i="3"/>
  <c r="AH268" i="3"/>
  <c r="AL268" i="3"/>
  <c r="AP268" i="3"/>
  <c r="AT268" i="3"/>
  <c r="AX268" i="3"/>
  <c r="BB268" i="3"/>
  <c r="BF268" i="3"/>
  <c r="P268" i="3"/>
  <c r="N267" i="3"/>
  <c r="R267" i="3"/>
  <c r="V267" i="3"/>
  <c r="Z267" i="3"/>
  <c r="AD267" i="3"/>
  <c r="AH267" i="3"/>
  <c r="AL267" i="3"/>
  <c r="AP267" i="3"/>
  <c r="AT267" i="3"/>
  <c r="AX267" i="3"/>
  <c r="BB267" i="3"/>
  <c r="BF267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BH269" i="3"/>
  <c r="BD269" i="3"/>
  <c r="AZ269" i="3"/>
  <c r="AV269" i="3"/>
  <c r="AR269" i="3"/>
  <c r="AN269" i="3"/>
  <c r="AJ269" i="3"/>
  <c r="AF269" i="3"/>
  <c r="AB269" i="3"/>
  <c r="X269" i="3"/>
  <c r="T269" i="3"/>
  <c r="BH268" i="3"/>
  <c r="BD268" i="3"/>
  <c r="AZ268" i="3"/>
  <c r="AV268" i="3"/>
  <c r="AR268" i="3"/>
  <c r="AN268" i="3"/>
  <c r="AJ268" i="3"/>
  <c r="AF268" i="3"/>
  <c r="AB268" i="3"/>
  <c r="X268" i="3"/>
  <c r="T268" i="3"/>
  <c r="N264" i="3"/>
  <c r="R264" i="3"/>
  <c r="V264" i="3"/>
  <c r="Z264" i="3"/>
  <c r="AD264" i="3"/>
  <c r="AH264" i="3"/>
  <c r="AL264" i="3"/>
  <c r="AP264" i="3"/>
  <c r="AS264" i="3"/>
  <c r="AU264" i="3"/>
  <c r="AW264" i="3"/>
  <c r="AY264" i="3"/>
  <c r="BA264" i="3"/>
  <c r="BC264" i="3"/>
  <c r="BE264" i="3"/>
  <c r="BG264" i="3"/>
  <c r="BI264" i="3"/>
  <c r="M269" i="3"/>
  <c r="O269" i="3"/>
  <c r="Q269" i="3"/>
  <c r="S269" i="3"/>
  <c r="U269" i="3"/>
  <c r="W269" i="3"/>
  <c r="Y269" i="3"/>
  <c r="AA269" i="3"/>
  <c r="AC269" i="3"/>
  <c r="AE269" i="3"/>
  <c r="AG269" i="3"/>
  <c r="AI269" i="3"/>
  <c r="AK269" i="3"/>
  <c r="AM269" i="3"/>
  <c r="AO269" i="3"/>
  <c r="AQ269" i="3"/>
  <c r="AS269" i="3"/>
  <c r="AU269" i="3"/>
  <c r="AW269" i="3"/>
  <c r="AY269" i="3"/>
  <c r="BA269" i="3"/>
  <c r="BC269" i="3"/>
  <c r="BE269" i="3"/>
  <c r="BG269" i="3"/>
  <c r="BI269" i="3"/>
  <c r="M268" i="3"/>
  <c r="O268" i="3"/>
  <c r="Q268" i="3"/>
  <c r="S268" i="3"/>
  <c r="U268" i="3"/>
  <c r="W268" i="3"/>
  <c r="Y268" i="3"/>
  <c r="AA268" i="3"/>
  <c r="AC268" i="3"/>
  <c r="AE268" i="3"/>
  <c r="AG268" i="3"/>
  <c r="AI268" i="3"/>
  <c r="AK268" i="3"/>
  <c r="AM268" i="3"/>
  <c r="AO268" i="3"/>
  <c r="AQ268" i="3"/>
  <c r="AS268" i="3"/>
  <c r="AU268" i="3"/>
  <c r="AW268" i="3"/>
  <c r="AY268" i="3"/>
  <c r="BA268" i="3"/>
  <c r="BC268" i="3"/>
  <c r="BE268" i="3"/>
  <c r="BG268" i="3"/>
  <c r="BI268" i="3"/>
  <c r="M267" i="3"/>
  <c r="O267" i="3"/>
  <c r="Q267" i="3"/>
  <c r="S267" i="3"/>
  <c r="U267" i="3"/>
  <c r="W267" i="3"/>
  <c r="Y267" i="3"/>
  <c r="AA267" i="3"/>
  <c r="AC267" i="3"/>
  <c r="AE267" i="3"/>
  <c r="AG267" i="3"/>
  <c r="AI267" i="3"/>
  <c r="AK267" i="3"/>
  <c r="AM267" i="3"/>
  <c r="AO267" i="3"/>
  <c r="AQ267" i="3"/>
  <c r="AS267" i="3"/>
  <c r="AU267" i="3"/>
  <c r="AW267" i="3"/>
  <c r="AY267" i="3"/>
  <c r="BA267" i="3"/>
  <c r="BC267" i="3"/>
  <c r="BE267" i="3"/>
  <c r="BG267" i="3"/>
  <c r="BI267" i="3"/>
  <c r="BF266" i="3"/>
  <c r="BB266" i="3"/>
  <c r="AX266" i="3"/>
  <c r="AT266" i="3"/>
  <c r="AP266" i="3"/>
  <c r="AL266" i="3"/>
  <c r="AH266" i="3"/>
  <c r="AD266" i="3"/>
  <c r="Z266" i="3"/>
  <c r="V266" i="3"/>
  <c r="R266" i="3"/>
  <c r="M266" i="3"/>
  <c r="O266" i="3"/>
  <c r="Q266" i="3"/>
  <c r="S266" i="3"/>
  <c r="U266" i="3"/>
  <c r="W266" i="3"/>
  <c r="BJ266" i="3" s="1"/>
  <c r="Y266" i="3"/>
  <c r="AA266" i="3"/>
  <c r="AC266" i="3"/>
  <c r="AE266" i="3"/>
  <c r="AG266" i="3"/>
  <c r="AI266" i="3"/>
  <c r="AK266" i="3"/>
  <c r="AM266" i="3"/>
  <c r="AO266" i="3"/>
  <c r="AQ266" i="3"/>
  <c r="AS266" i="3"/>
  <c r="AU266" i="3"/>
  <c r="AW266" i="3"/>
  <c r="AY266" i="3"/>
  <c r="BA266" i="3"/>
  <c r="BC266" i="3"/>
  <c r="BE266" i="3"/>
  <c r="BG266" i="3"/>
  <c r="BI266" i="3"/>
  <c r="BF265" i="3"/>
  <c r="BB265" i="3"/>
  <c r="AX265" i="3"/>
  <c r="AT265" i="3"/>
  <c r="AP265" i="3"/>
  <c r="AL265" i="3"/>
  <c r="AH265" i="3"/>
  <c r="AD265" i="3"/>
  <c r="Z265" i="3"/>
  <c r="V265" i="3"/>
  <c r="R265" i="3"/>
  <c r="M265" i="3"/>
  <c r="O265" i="3"/>
  <c r="Q265" i="3"/>
  <c r="S265" i="3"/>
  <c r="U265" i="3"/>
  <c r="W265" i="3"/>
  <c r="BJ265" i="3" s="1"/>
  <c r="Y265" i="3"/>
  <c r="AA265" i="3"/>
  <c r="AC265" i="3"/>
  <c r="AE265" i="3"/>
  <c r="AG265" i="3"/>
  <c r="AI265" i="3"/>
  <c r="AK265" i="3"/>
  <c r="AM265" i="3"/>
  <c r="AO265" i="3"/>
  <c r="AQ265" i="3"/>
  <c r="AS265" i="3"/>
  <c r="AU265" i="3"/>
  <c r="AW265" i="3"/>
  <c r="AY265" i="3"/>
  <c r="BA265" i="3"/>
  <c r="BC265" i="3"/>
  <c r="BE265" i="3"/>
  <c r="BG265" i="3"/>
  <c r="BI265" i="3"/>
  <c r="BF264" i="3"/>
  <c r="BB264" i="3"/>
  <c r="AX264" i="3"/>
  <c r="AT264" i="3"/>
  <c r="AN264" i="3"/>
  <c r="AF264" i="3"/>
  <c r="X264" i="3"/>
  <c r="P264" i="3"/>
  <c r="N262" i="3"/>
  <c r="BJ262" i="3" s="1"/>
  <c r="P262" i="3"/>
  <c r="R262" i="3"/>
  <c r="T262" i="3"/>
  <c r="V262" i="3"/>
  <c r="X262" i="3"/>
  <c r="Z262" i="3"/>
  <c r="AB262" i="3"/>
  <c r="AD262" i="3"/>
  <c r="AF262" i="3"/>
  <c r="AH262" i="3"/>
  <c r="AJ262" i="3"/>
  <c r="AL262" i="3"/>
  <c r="AN262" i="3"/>
  <c r="AP262" i="3"/>
  <c r="AR262" i="3"/>
  <c r="AT262" i="3"/>
  <c r="AV262" i="3"/>
  <c r="AX262" i="3"/>
  <c r="AZ262" i="3"/>
  <c r="BB262" i="3"/>
  <c r="BD262" i="3"/>
  <c r="BF262" i="3"/>
  <c r="BH262" i="3"/>
  <c r="M262" i="3"/>
  <c r="O262" i="3"/>
  <c r="BL262" i="3" s="1"/>
  <c r="Q262" i="3"/>
  <c r="S262" i="3"/>
  <c r="BM262" i="3" s="1"/>
  <c r="U262" i="3"/>
  <c r="W262" i="3"/>
  <c r="Y262" i="3"/>
  <c r="AA262" i="3"/>
  <c r="AC262" i="3"/>
  <c r="AE262" i="3"/>
  <c r="AG262" i="3"/>
  <c r="AI262" i="3"/>
  <c r="AK262" i="3"/>
  <c r="AM262" i="3"/>
  <c r="AO262" i="3"/>
  <c r="AQ262" i="3"/>
  <c r="AS262" i="3"/>
  <c r="AU262" i="3"/>
  <c r="AW262" i="3"/>
  <c r="AY262" i="3"/>
  <c r="BA262" i="3"/>
  <c r="BC262" i="3"/>
  <c r="BE262" i="3"/>
  <c r="BG262" i="3"/>
  <c r="BI262" i="3"/>
  <c r="N260" i="3"/>
  <c r="P260" i="3"/>
  <c r="R260" i="3"/>
  <c r="T260" i="3"/>
  <c r="V260" i="3"/>
  <c r="X260" i="3"/>
  <c r="Z260" i="3"/>
  <c r="AB260" i="3"/>
  <c r="AD260" i="3"/>
  <c r="AF260" i="3"/>
  <c r="AH260" i="3"/>
  <c r="AJ260" i="3"/>
  <c r="AL260" i="3"/>
  <c r="AN260" i="3"/>
  <c r="AP260" i="3"/>
  <c r="AR260" i="3"/>
  <c r="AT260" i="3"/>
  <c r="AV260" i="3"/>
  <c r="AX260" i="3"/>
  <c r="AZ260" i="3"/>
  <c r="BB260" i="3"/>
  <c r="BD260" i="3"/>
  <c r="BF260" i="3"/>
  <c r="BH260" i="3"/>
  <c r="M260" i="3"/>
  <c r="O260" i="3"/>
  <c r="Q260" i="3"/>
  <c r="S260" i="3"/>
  <c r="U260" i="3"/>
  <c r="W260" i="3"/>
  <c r="Y260" i="3"/>
  <c r="AA260" i="3"/>
  <c r="AC260" i="3"/>
  <c r="AE260" i="3"/>
  <c r="AG260" i="3"/>
  <c r="AI260" i="3"/>
  <c r="AK260" i="3"/>
  <c r="AM260" i="3"/>
  <c r="AO260" i="3"/>
  <c r="AQ260" i="3"/>
  <c r="AS260" i="3"/>
  <c r="AU260" i="3"/>
  <c r="AW260" i="3"/>
  <c r="AY260" i="3"/>
  <c r="BA260" i="3"/>
  <c r="BC260" i="3"/>
  <c r="BE260" i="3"/>
  <c r="BG260" i="3"/>
  <c r="BI260" i="3"/>
  <c r="N259" i="3"/>
  <c r="P259" i="3"/>
  <c r="R259" i="3"/>
  <c r="T259" i="3"/>
  <c r="V259" i="3"/>
  <c r="X259" i="3"/>
  <c r="Z259" i="3"/>
  <c r="AB259" i="3"/>
  <c r="AD259" i="3"/>
  <c r="AF259" i="3"/>
  <c r="AH259" i="3"/>
  <c r="AJ259" i="3"/>
  <c r="AL259" i="3"/>
  <c r="AN259" i="3"/>
  <c r="AP259" i="3"/>
  <c r="AR259" i="3"/>
  <c r="AT259" i="3"/>
  <c r="AV259" i="3"/>
  <c r="AX259" i="3"/>
  <c r="AZ259" i="3"/>
  <c r="BB259" i="3"/>
  <c r="BD259" i="3"/>
  <c r="BF259" i="3"/>
  <c r="BH259" i="3"/>
  <c r="O259" i="3"/>
  <c r="N258" i="3"/>
  <c r="R258" i="3"/>
  <c r="V258" i="3"/>
  <c r="Z258" i="3"/>
  <c r="AD258" i="3"/>
  <c r="AH258" i="3"/>
  <c r="AL258" i="3"/>
  <c r="AP258" i="3"/>
  <c r="AT258" i="3"/>
  <c r="AX258" i="3"/>
  <c r="BB258" i="3"/>
  <c r="BF258" i="3"/>
  <c r="P258" i="3"/>
  <c r="M264" i="3"/>
  <c r="O264" i="3"/>
  <c r="Q264" i="3"/>
  <c r="S264" i="3"/>
  <c r="U264" i="3"/>
  <c r="W264" i="3"/>
  <c r="Y264" i="3"/>
  <c r="AA264" i="3"/>
  <c r="AC264" i="3"/>
  <c r="AE264" i="3"/>
  <c r="AG264" i="3"/>
  <c r="AI264" i="3"/>
  <c r="AK264" i="3"/>
  <c r="AM264" i="3"/>
  <c r="AO264" i="3"/>
  <c r="AQ264" i="3"/>
  <c r="AX263" i="3"/>
  <c r="AT263" i="3"/>
  <c r="AP263" i="3"/>
  <c r="AL263" i="3"/>
  <c r="AH263" i="3"/>
  <c r="AD263" i="3"/>
  <c r="Z263" i="3"/>
  <c r="V263" i="3"/>
  <c r="R263" i="3"/>
  <c r="M263" i="3"/>
  <c r="O263" i="3"/>
  <c r="Q263" i="3"/>
  <c r="S263" i="3"/>
  <c r="U263" i="3"/>
  <c r="W263" i="3"/>
  <c r="BJ263" i="3" s="1"/>
  <c r="Y263" i="3"/>
  <c r="AA263" i="3"/>
  <c r="AC263" i="3"/>
  <c r="AE263" i="3"/>
  <c r="AG263" i="3"/>
  <c r="AI263" i="3"/>
  <c r="AK263" i="3"/>
  <c r="AM263" i="3"/>
  <c r="AO263" i="3"/>
  <c r="AQ263" i="3"/>
  <c r="AS263" i="3"/>
  <c r="AU263" i="3"/>
  <c r="AW263" i="3"/>
  <c r="AY263" i="3"/>
  <c r="BA263" i="3"/>
  <c r="BC263" i="3"/>
  <c r="BE263" i="3"/>
  <c r="BG263" i="3"/>
  <c r="BI263" i="3"/>
  <c r="N261" i="3"/>
  <c r="P261" i="3"/>
  <c r="R261" i="3"/>
  <c r="T261" i="3"/>
  <c r="V261" i="3"/>
  <c r="X261" i="3"/>
  <c r="Z261" i="3"/>
  <c r="AB261" i="3"/>
  <c r="AD261" i="3"/>
  <c r="AF261" i="3"/>
  <c r="AH261" i="3"/>
  <c r="AJ261" i="3"/>
  <c r="AL261" i="3"/>
  <c r="AN261" i="3"/>
  <c r="AP261" i="3"/>
  <c r="AR261" i="3"/>
  <c r="AT261" i="3"/>
  <c r="AV261" i="3"/>
  <c r="AX261" i="3"/>
  <c r="AZ261" i="3"/>
  <c r="BB261" i="3"/>
  <c r="BD261" i="3"/>
  <c r="BF261" i="3"/>
  <c r="BH261" i="3"/>
  <c r="M261" i="3"/>
  <c r="O261" i="3"/>
  <c r="Q261" i="3"/>
  <c r="S261" i="3"/>
  <c r="U261" i="3"/>
  <c r="W261" i="3"/>
  <c r="Y261" i="3"/>
  <c r="AA261" i="3"/>
  <c r="AC261" i="3"/>
  <c r="AE261" i="3"/>
  <c r="AG261" i="3"/>
  <c r="AI261" i="3"/>
  <c r="AK261" i="3"/>
  <c r="AM261" i="3"/>
  <c r="AO261" i="3"/>
  <c r="AQ261" i="3"/>
  <c r="AS261" i="3"/>
  <c r="AU261" i="3"/>
  <c r="AW261" i="3"/>
  <c r="AY261" i="3"/>
  <c r="BA261" i="3"/>
  <c r="BC261" i="3"/>
  <c r="BE261" i="3"/>
  <c r="BG261" i="3"/>
  <c r="BI261" i="3"/>
  <c r="BI259" i="3"/>
  <c r="BG259" i="3"/>
  <c r="BE259" i="3"/>
  <c r="BC259" i="3"/>
  <c r="BA259" i="3"/>
  <c r="AY259" i="3"/>
  <c r="AW259" i="3"/>
  <c r="AU259" i="3"/>
  <c r="AS259" i="3"/>
  <c r="AQ259" i="3"/>
  <c r="AO259" i="3"/>
  <c r="AM259" i="3"/>
  <c r="AK259" i="3"/>
  <c r="AI259" i="3"/>
  <c r="AG259" i="3"/>
  <c r="AE259" i="3"/>
  <c r="AC259" i="3"/>
  <c r="AA259" i="3"/>
  <c r="Y259" i="3"/>
  <c r="W259" i="3"/>
  <c r="U259" i="3"/>
  <c r="S259" i="3"/>
  <c r="BM259" i="3" s="1"/>
  <c r="Q259" i="3"/>
  <c r="BH258" i="3"/>
  <c r="BD258" i="3"/>
  <c r="AZ258" i="3"/>
  <c r="AV258" i="3"/>
  <c r="AR258" i="3"/>
  <c r="AN258" i="3"/>
  <c r="AJ258" i="3"/>
  <c r="AF258" i="3"/>
  <c r="AB258" i="3"/>
  <c r="X258" i="3"/>
  <c r="T258" i="3"/>
  <c r="M259" i="3"/>
  <c r="M258" i="3"/>
  <c r="O258" i="3"/>
  <c r="Q258" i="3"/>
  <c r="S258" i="3"/>
  <c r="U258" i="3"/>
  <c r="W258" i="3"/>
  <c r="Y258" i="3"/>
  <c r="AA258" i="3"/>
  <c r="AC258" i="3"/>
  <c r="AE258" i="3"/>
  <c r="AG258" i="3"/>
  <c r="AI258" i="3"/>
  <c r="AK258" i="3"/>
  <c r="AM258" i="3"/>
  <c r="AO258" i="3"/>
  <c r="AQ258" i="3"/>
  <c r="AS258" i="3"/>
  <c r="AU258" i="3"/>
  <c r="AW258" i="3"/>
  <c r="AY258" i="3"/>
  <c r="BA258" i="3"/>
  <c r="BC258" i="3"/>
  <c r="BE258" i="3"/>
  <c r="BG258" i="3"/>
  <c r="BI258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6" i="3"/>
  <c r="BJ256" i="3" s="1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O256" i="3"/>
  <c r="BL256" i="3" s="1"/>
  <c r="BI256" i="3"/>
  <c r="BG256" i="3"/>
  <c r="BE256" i="3"/>
  <c r="BC256" i="3"/>
  <c r="BA256" i="3"/>
  <c r="AY256" i="3"/>
  <c r="AW256" i="3"/>
  <c r="AU256" i="3"/>
  <c r="AS256" i="3"/>
  <c r="AQ256" i="3"/>
  <c r="AO256" i="3"/>
  <c r="AM256" i="3"/>
  <c r="AK256" i="3"/>
  <c r="AI256" i="3"/>
  <c r="AG256" i="3"/>
  <c r="AE256" i="3"/>
  <c r="AC256" i="3"/>
  <c r="AA256" i="3"/>
  <c r="Y256" i="3"/>
  <c r="W256" i="3"/>
  <c r="U256" i="3"/>
  <c r="S256" i="3"/>
  <c r="BM256" i="3" s="1"/>
  <c r="Q256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AN253" i="3"/>
  <c r="AP253" i="3"/>
  <c r="AR253" i="3"/>
  <c r="AT253" i="3"/>
  <c r="AV253" i="3"/>
  <c r="AX253" i="3"/>
  <c r="AZ253" i="3"/>
  <c r="BB253" i="3"/>
  <c r="BD253" i="3"/>
  <c r="BF253" i="3"/>
  <c r="BH253" i="3"/>
  <c r="M256" i="3"/>
  <c r="M255" i="3"/>
  <c r="O255" i="3"/>
  <c r="BL255" i="3" s="1"/>
  <c r="Q255" i="3"/>
  <c r="S255" i="3"/>
  <c r="BM255" i="3" s="1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BH255" i="3"/>
  <c r="BF255" i="3"/>
  <c r="BD255" i="3"/>
  <c r="BB255" i="3"/>
  <c r="AZ255" i="3"/>
  <c r="AX255" i="3"/>
  <c r="AV255" i="3"/>
  <c r="AT255" i="3"/>
  <c r="AR255" i="3"/>
  <c r="AP255" i="3"/>
  <c r="AN255" i="3"/>
  <c r="AL255" i="3"/>
  <c r="AJ255" i="3"/>
  <c r="AH255" i="3"/>
  <c r="AF255" i="3"/>
  <c r="AD255" i="3"/>
  <c r="AB255" i="3"/>
  <c r="Z255" i="3"/>
  <c r="X255" i="3"/>
  <c r="V255" i="3"/>
  <c r="T255" i="3"/>
  <c r="R255" i="3"/>
  <c r="P255" i="3"/>
  <c r="E98" i="3"/>
  <c r="F98" i="3"/>
  <c r="G98" i="3"/>
  <c r="H98" i="3"/>
  <c r="I98" i="3"/>
  <c r="L98" i="3" s="1"/>
  <c r="J98" i="3"/>
  <c r="K98" i="3"/>
  <c r="O98" i="3" s="1"/>
  <c r="S98" i="3"/>
  <c r="AA98" i="3"/>
  <c r="AI98" i="3"/>
  <c r="AQ98" i="3"/>
  <c r="AY98" i="3"/>
  <c r="BG98" i="3"/>
  <c r="E99" i="3"/>
  <c r="F99" i="3"/>
  <c r="G99" i="3"/>
  <c r="H99" i="3"/>
  <c r="I99" i="3"/>
  <c r="L99" i="3" s="1"/>
  <c r="J99" i="3"/>
  <c r="K99" i="3"/>
  <c r="AA99" i="3"/>
  <c r="AQ99" i="3"/>
  <c r="BG99" i="3"/>
  <c r="E100" i="3"/>
  <c r="F100" i="3"/>
  <c r="G100" i="3"/>
  <c r="H100" i="3"/>
  <c r="I100" i="3"/>
  <c r="L100" i="3" s="1"/>
  <c r="J100" i="3"/>
  <c r="K100" i="3"/>
  <c r="S100" i="3"/>
  <c r="AA100" i="3"/>
  <c r="AI100" i="3"/>
  <c r="AQ100" i="3"/>
  <c r="AY100" i="3"/>
  <c r="BG100" i="3"/>
  <c r="E101" i="3"/>
  <c r="F101" i="3"/>
  <c r="G101" i="3"/>
  <c r="H101" i="3"/>
  <c r="I101" i="3"/>
  <c r="L101" i="3" s="1"/>
  <c r="J101" i="3"/>
  <c r="K101" i="3"/>
  <c r="T101" i="3"/>
  <c r="AB101" i="3"/>
  <c r="AJ101" i="3"/>
  <c r="AR101" i="3"/>
  <c r="AZ101" i="3"/>
  <c r="BH101" i="3"/>
  <c r="E102" i="3"/>
  <c r="F102" i="3"/>
  <c r="K102" i="3" s="1"/>
  <c r="G102" i="3"/>
  <c r="H102" i="3"/>
  <c r="I102" i="3"/>
  <c r="J102" i="3"/>
  <c r="L102" i="3"/>
  <c r="T102" i="3"/>
  <c r="AB102" i="3"/>
  <c r="AJ102" i="3"/>
  <c r="AR102" i="3"/>
  <c r="AZ102" i="3"/>
  <c r="BH102" i="3"/>
  <c r="E103" i="3"/>
  <c r="F103" i="3"/>
  <c r="K103" i="3" s="1"/>
  <c r="G103" i="3"/>
  <c r="H103" i="3"/>
  <c r="I103" i="3"/>
  <c r="J103" i="3"/>
  <c r="L103" i="3"/>
  <c r="T103" i="3"/>
  <c r="AB103" i="3"/>
  <c r="AJ103" i="3"/>
  <c r="AR103" i="3"/>
  <c r="AZ103" i="3"/>
  <c r="BH103" i="3"/>
  <c r="E104" i="3"/>
  <c r="F104" i="3"/>
  <c r="K104" i="3" s="1"/>
  <c r="G104" i="3"/>
  <c r="H104" i="3"/>
  <c r="I104" i="3"/>
  <c r="J104" i="3"/>
  <c r="L104" i="3"/>
  <c r="T104" i="3"/>
  <c r="AB104" i="3"/>
  <c r="AJ104" i="3"/>
  <c r="AR104" i="3"/>
  <c r="AZ104" i="3"/>
  <c r="BH104" i="3"/>
  <c r="E105" i="3"/>
  <c r="F105" i="3"/>
  <c r="K105" i="3" s="1"/>
  <c r="G105" i="3"/>
  <c r="H105" i="3"/>
  <c r="I105" i="3"/>
  <c r="J105" i="3"/>
  <c r="L105" i="3"/>
  <c r="T105" i="3"/>
  <c r="AB105" i="3"/>
  <c r="AJ105" i="3"/>
  <c r="AR105" i="3"/>
  <c r="AV105" i="3"/>
  <c r="AZ105" i="3"/>
  <c r="BD105" i="3"/>
  <c r="BH105" i="3"/>
  <c r="E106" i="3"/>
  <c r="F106" i="3"/>
  <c r="K106" i="3" s="1"/>
  <c r="G106" i="3"/>
  <c r="H106" i="3"/>
  <c r="I106" i="3"/>
  <c r="J106" i="3"/>
  <c r="L106" i="3"/>
  <c r="N106" i="3" s="1"/>
  <c r="P106" i="3"/>
  <c r="T106" i="3"/>
  <c r="X106" i="3"/>
  <c r="AB106" i="3"/>
  <c r="AF106" i="3"/>
  <c r="AJ106" i="3"/>
  <c r="AN106" i="3"/>
  <c r="AR106" i="3"/>
  <c r="AV106" i="3"/>
  <c r="AZ106" i="3"/>
  <c r="BD106" i="3"/>
  <c r="BH106" i="3"/>
  <c r="E107" i="3"/>
  <c r="F107" i="3"/>
  <c r="K107" i="3" s="1"/>
  <c r="G107" i="3"/>
  <c r="H107" i="3"/>
  <c r="L107" i="3" s="1"/>
  <c r="I107" i="3"/>
  <c r="J107" i="3"/>
  <c r="E108" i="3"/>
  <c r="F108" i="3"/>
  <c r="K108" i="3" s="1"/>
  <c r="G108" i="3"/>
  <c r="H108" i="3"/>
  <c r="L108" i="3" s="1"/>
  <c r="I108" i="3"/>
  <c r="J108" i="3"/>
  <c r="E109" i="3"/>
  <c r="F109" i="3"/>
  <c r="K109" i="3" s="1"/>
  <c r="G109" i="3"/>
  <c r="H109" i="3"/>
  <c r="I109" i="3"/>
  <c r="J109" i="3"/>
  <c r="E110" i="3"/>
  <c r="F110" i="3"/>
  <c r="K110" i="3" s="1"/>
  <c r="G110" i="3"/>
  <c r="H110" i="3"/>
  <c r="I110" i="3"/>
  <c r="J110" i="3"/>
  <c r="E111" i="3"/>
  <c r="F111" i="3"/>
  <c r="K111" i="3" s="1"/>
  <c r="G111" i="3"/>
  <c r="H111" i="3"/>
  <c r="I111" i="3"/>
  <c r="J111" i="3"/>
  <c r="E112" i="3"/>
  <c r="F112" i="3"/>
  <c r="K112" i="3" s="1"/>
  <c r="G112" i="3"/>
  <c r="H112" i="3"/>
  <c r="I112" i="3"/>
  <c r="J112" i="3"/>
  <c r="E113" i="3"/>
  <c r="F113" i="3"/>
  <c r="K113" i="3" s="1"/>
  <c r="G113" i="3"/>
  <c r="H113" i="3"/>
  <c r="I113" i="3"/>
  <c r="J113" i="3"/>
  <c r="E114" i="3"/>
  <c r="F114" i="3"/>
  <c r="K114" i="3" s="1"/>
  <c r="G114" i="3"/>
  <c r="H114" i="3"/>
  <c r="I114" i="3"/>
  <c r="J114" i="3"/>
  <c r="E115" i="3"/>
  <c r="F115" i="3"/>
  <c r="K115" i="3" s="1"/>
  <c r="G115" i="3"/>
  <c r="H115" i="3"/>
  <c r="I115" i="3"/>
  <c r="J115" i="3"/>
  <c r="E116" i="3"/>
  <c r="F116" i="3"/>
  <c r="K116" i="3" s="1"/>
  <c r="G116" i="3"/>
  <c r="H116" i="3"/>
  <c r="I116" i="3"/>
  <c r="J116" i="3"/>
  <c r="E117" i="3"/>
  <c r="F117" i="3"/>
  <c r="K117" i="3" s="1"/>
  <c r="G117" i="3"/>
  <c r="H117" i="3"/>
  <c r="I117" i="3"/>
  <c r="J117" i="3"/>
  <c r="E118" i="3"/>
  <c r="F118" i="3"/>
  <c r="K118" i="3" s="1"/>
  <c r="G118" i="3"/>
  <c r="H118" i="3"/>
  <c r="I118" i="3"/>
  <c r="J118" i="3"/>
  <c r="E119" i="3"/>
  <c r="F119" i="3"/>
  <c r="K119" i="3" s="1"/>
  <c r="G119" i="3"/>
  <c r="H119" i="3"/>
  <c r="I119" i="3"/>
  <c r="J119" i="3"/>
  <c r="E120" i="3"/>
  <c r="F120" i="3"/>
  <c r="K120" i="3" s="1"/>
  <c r="G120" i="3"/>
  <c r="H120" i="3"/>
  <c r="I120" i="3"/>
  <c r="J120" i="3"/>
  <c r="E121" i="3"/>
  <c r="F121" i="3"/>
  <c r="K121" i="3" s="1"/>
  <c r="G121" i="3"/>
  <c r="H121" i="3"/>
  <c r="I121" i="3"/>
  <c r="J121" i="3"/>
  <c r="E122" i="3"/>
  <c r="F122" i="3"/>
  <c r="K122" i="3" s="1"/>
  <c r="G122" i="3"/>
  <c r="H122" i="3"/>
  <c r="I122" i="3"/>
  <c r="J122" i="3"/>
  <c r="E123" i="3"/>
  <c r="F123" i="3"/>
  <c r="K123" i="3" s="1"/>
  <c r="G123" i="3"/>
  <c r="H123" i="3"/>
  <c r="I123" i="3"/>
  <c r="J123" i="3"/>
  <c r="E124" i="3"/>
  <c r="F124" i="3"/>
  <c r="K124" i="3" s="1"/>
  <c r="G124" i="3"/>
  <c r="H124" i="3"/>
  <c r="L124" i="3" s="1"/>
  <c r="I124" i="3"/>
  <c r="J124" i="3"/>
  <c r="E125" i="3"/>
  <c r="F125" i="3"/>
  <c r="K125" i="3" s="1"/>
  <c r="G125" i="3"/>
  <c r="H125" i="3"/>
  <c r="L125" i="3" s="1"/>
  <c r="I125" i="3"/>
  <c r="J125" i="3"/>
  <c r="E126" i="3"/>
  <c r="F126" i="3"/>
  <c r="K126" i="3" s="1"/>
  <c r="G126" i="3"/>
  <c r="H126" i="3"/>
  <c r="L126" i="3" s="1"/>
  <c r="I126" i="3"/>
  <c r="J126" i="3"/>
  <c r="E127" i="3"/>
  <c r="F127" i="3"/>
  <c r="K127" i="3" s="1"/>
  <c r="G127" i="3"/>
  <c r="H127" i="3"/>
  <c r="L127" i="3" s="1"/>
  <c r="I127" i="3"/>
  <c r="J127" i="3"/>
  <c r="E128" i="3"/>
  <c r="F128" i="3"/>
  <c r="K128" i="3" s="1"/>
  <c r="G128" i="3"/>
  <c r="H128" i="3"/>
  <c r="L128" i="3" s="1"/>
  <c r="I128" i="3"/>
  <c r="J128" i="3"/>
  <c r="E129" i="3"/>
  <c r="F129" i="3"/>
  <c r="K129" i="3" s="1"/>
  <c r="G129" i="3"/>
  <c r="H129" i="3"/>
  <c r="L129" i="3" s="1"/>
  <c r="I129" i="3"/>
  <c r="J129" i="3"/>
  <c r="E130" i="3"/>
  <c r="F130" i="3"/>
  <c r="K130" i="3" s="1"/>
  <c r="G130" i="3"/>
  <c r="H130" i="3"/>
  <c r="L130" i="3" s="1"/>
  <c r="I130" i="3"/>
  <c r="J130" i="3"/>
  <c r="E131" i="3"/>
  <c r="F131" i="3"/>
  <c r="K131" i="3" s="1"/>
  <c r="G131" i="3"/>
  <c r="H131" i="3"/>
  <c r="L131" i="3" s="1"/>
  <c r="I131" i="3"/>
  <c r="J131" i="3"/>
  <c r="E132" i="3"/>
  <c r="F132" i="3"/>
  <c r="K132" i="3" s="1"/>
  <c r="G132" i="3"/>
  <c r="H132" i="3"/>
  <c r="I132" i="3"/>
  <c r="J132" i="3"/>
  <c r="L132" i="3"/>
  <c r="E133" i="3"/>
  <c r="F133" i="3"/>
  <c r="K133" i="3" s="1"/>
  <c r="G133" i="3"/>
  <c r="H133" i="3"/>
  <c r="I133" i="3"/>
  <c r="J133" i="3"/>
  <c r="L133" i="3"/>
  <c r="E134" i="3"/>
  <c r="F134" i="3"/>
  <c r="K134" i="3" s="1"/>
  <c r="G134" i="3"/>
  <c r="H134" i="3"/>
  <c r="I134" i="3"/>
  <c r="J134" i="3"/>
  <c r="L134" i="3" s="1"/>
  <c r="E135" i="3"/>
  <c r="F135" i="3"/>
  <c r="K135" i="3" s="1"/>
  <c r="G135" i="3"/>
  <c r="H135" i="3"/>
  <c r="L135" i="3" s="1"/>
  <c r="I135" i="3"/>
  <c r="J135" i="3"/>
  <c r="E136" i="3"/>
  <c r="F136" i="3"/>
  <c r="K136" i="3" s="1"/>
  <c r="G136" i="3"/>
  <c r="H136" i="3"/>
  <c r="L136" i="3" s="1"/>
  <c r="I136" i="3"/>
  <c r="J136" i="3"/>
  <c r="E137" i="3"/>
  <c r="F137" i="3"/>
  <c r="K137" i="3" s="1"/>
  <c r="G137" i="3"/>
  <c r="H137" i="3"/>
  <c r="L137" i="3" s="1"/>
  <c r="I137" i="3"/>
  <c r="J137" i="3"/>
  <c r="E138" i="3"/>
  <c r="F138" i="3"/>
  <c r="K138" i="3" s="1"/>
  <c r="G138" i="3"/>
  <c r="H138" i="3"/>
  <c r="L138" i="3" s="1"/>
  <c r="I138" i="3"/>
  <c r="J138" i="3"/>
  <c r="E139" i="3"/>
  <c r="F139" i="3"/>
  <c r="K139" i="3" s="1"/>
  <c r="G139" i="3"/>
  <c r="H139" i="3"/>
  <c r="L139" i="3" s="1"/>
  <c r="I139" i="3"/>
  <c r="J139" i="3"/>
  <c r="E140" i="3"/>
  <c r="F140" i="3"/>
  <c r="K140" i="3" s="1"/>
  <c r="G140" i="3"/>
  <c r="H140" i="3"/>
  <c r="L140" i="3" s="1"/>
  <c r="I140" i="3"/>
  <c r="J140" i="3"/>
  <c r="E141" i="3"/>
  <c r="F141" i="3"/>
  <c r="K141" i="3" s="1"/>
  <c r="G141" i="3"/>
  <c r="H141" i="3"/>
  <c r="L141" i="3" s="1"/>
  <c r="I141" i="3"/>
  <c r="J141" i="3"/>
  <c r="E142" i="3"/>
  <c r="F142" i="3"/>
  <c r="K142" i="3" s="1"/>
  <c r="G142" i="3"/>
  <c r="H142" i="3"/>
  <c r="I142" i="3"/>
  <c r="J142" i="3"/>
  <c r="E143" i="3"/>
  <c r="F143" i="3"/>
  <c r="K143" i="3" s="1"/>
  <c r="G143" i="3"/>
  <c r="H143" i="3"/>
  <c r="I143" i="3"/>
  <c r="J143" i="3"/>
  <c r="E144" i="3"/>
  <c r="F144" i="3"/>
  <c r="K144" i="3" s="1"/>
  <c r="G144" i="3"/>
  <c r="H144" i="3"/>
  <c r="I144" i="3"/>
  <c r="J144" i="3"/>
  <c r="E145" i="3"/>
  <c r="F145" i="3"/>
  <c r="K145" i="3" s="1"/>
  <c r="G145" i="3"/>
  <c r="H145" i="3"/>
  <c r="I145" i="3"/>
  <c r="J145" i="3"/>
  <c r="E146" i="3"/>
  <c r="F146" i="3"/>
  <c r="K146" i="3" s="1"/>
  <c r="G146" i="3"/>
  <c r="H146" i="3"/>
  <c r="I146" i="3"/>
  <c r="J146" i="3"/>
  <c r="E147" i="3"/>
  <c r="F147" i="3"/>
  <c r="K147" i="3" s="1"/>
  <c r="G147" i="3"/>
  <c r="H147" i="3"/>
  <c r="I147" i="3"/>
  <c r="J147" i="3"/>
  <c r="E148" i="3"/>
  <c r="F148" i="3"/>
  <c r="K148" i="3" s="1"/>
  <c r="G148" i="3"/>
  <c r="H148" i="3"/>
  <c r="I148" i="3"/>
  <c r="J148" i="3"/>
  <c r="E149" i="3"/>
  <c r="F149" i="3"/>
  <c r="K149" i="3" s="1"/>
  <c r="G149" i="3"/>
  <c r="H149" i="3"/>
  <c r="I149" i="3"/>
  <c r="J149" i="3"/>
  <c r="E150" i="3"/>
  <c r="F150" i="3"/>
  <c r="K150" i="3" s="1"/>
  <c r="G150" i="3"/>
  <c r="H150" i="3"/>
  <c r="I150" i="3"/>
  <c r="J150" i="3"/>
  <c r="L150" i="3"/>
  <c r="N150" i="3" s="1"/>
  <c r="P150" i="3"/>
  <c r="T150" i="3"/>
  <c r="X150" i="3"/>
  <c r="AB150" i="3"/>
  <c r="AF150" i="3"/>
  <c r="AJ150" i="3"/>
  <c r="AN150" i="3"/>
  <c r="AR150" i="3"/>
  <c r="AV150" i="3"/>
  <c r="AZ150" i="3"/>
  <c r="BD150" i="3"/>
  <c r="BH150" i="3"/>
  <c r="E151" i="3"/>
  <c r="F151" i="3"/>
  <c r="K151" i="3" s="1"/>
  <c r="G151" i="3"/>
  <c r="H151" i="3"/>
  <c r="I151" i="3"/>
  <c r="J151" i="3"/>
  <c r="L151" i="3"/>
  <c r="N151" i="3" s="1"/>
  <c r="P151" i="3"/>
  <c r="T151" i="3"/>
  <c r="X151" i="3"/>
  <c r="AB151" i="3"/>
  <c r="AF151" i="3"/>
  <c r="AJ151" i="3"/>
  <c r="AN151" i="3"/>
  <c r="AR151" i="3"/>
  <c r="AV151" i="3"/>
  <c r="AZ151" i="3"/>
  <c r="BD151" i="3"/>
  <c r="BH151" i="3"/>
  <c r="E152" i="3"/>
  <c r="F152" i="3"/>
  <c r="K152" i="3" s="1"/>
  <c r="G152" i="3"/>
  <c r="H152" i="3"/>
  <c r="I152" i="3"/>
  <c r="J152" i="3"/>
  <c r="L152" i="3"/>
  <c r="N152" i="3" s="1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E153" i="3"/>
  <c r="F153" i="3"/>
  <c r="K153" i="3" s="1"/>
  <c r="G153" i="3"/>
  <c r="H153" i="3"/>
  <c r="I153" i="3"/>
  <c r="J153" i="3"/>
  <c r="L153" i="3"/>
  <c r="N153" i="3" s="1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E154" i="3"/>
  <c r="F154" i="3"/>
  <c r="G154" i="3"/>
  <c r="H154" i="3"/>
  <c r="I154" i="3"/>
  <c r="L154" i="3" s="1"/>
  <c r="J154" i="3"/>
  <c r="K154" i="3"/>
  <c r="N154" i="3" s="1"/>
  <c r="E155" i="3"/>
  <c r="F155" i="3"/>
  <c r="G155" i="3"/>
  <c r="H155" i="3"/>
  <c r="I155" i="3"/>
  <c r="L155" i="3" s="1"/>
  <c r="J155" i="3"/>
  <c r="K155" i="3"/>
  <c r="N155" i="3" s="1"/>
  <c r="E156" i="3"/>
  <c r="F156" i="3"/>
  <c r="G156" i="3"/>
  <c r="H156" i="3"/>
  <c r="I156" i="3"/>
  <c r="L156" i="3" s="1"/>
  <c r="J156" i="3"/>
  <c r="K156" i="3"/>
  <c r="N156" i="3" s="1"/>
  <c r="BJ156" i="3" s="1"/>
  <c r="E157" i="3"/>
  <c r="F157" i="3"/>
  <c r="G157" i="3"/>
  <c r="H157" i="3"/>
  <c r="I157" i="3"/>
  <c r="L157" i="3" s="1"/>
  <c r="J157" i="3"/>
  <c r="K157" i="3"/>
  <c r="N157" i="3" s="1"/>
  <c r="BJ157" i="3" s="1"/>
  <c r="E158" i="3"/>
  <c r="F158" i="3"/>
  <c r="G158" i="3"/>
  <c r="H158" i="3"/>
  <c r="I158" i="3"/>
  <c r="L158" i="3" s="1"/>
  <c r="J158" i="3"/>
  <c r="K158" i="3"/>
  <c r="N158" i="3" s="1"/>
  <c r="E159" i="3"/>
  <c r="F159" i="3"/>
  <c r="G159" i="3"/>
  <c r="H159" i="3"/>
  <c r="I159" i="3"/>
  <c r="L159" i="3" s="1"/>
  <c r="J159" i="3"/>
  <c r="K159" i="3"/>
  <c r="N159" i="3" s="1"/>
  <c r="E160" i="3"/>
  <c r="F160" i="3"/>
  <c r="G160" i="3"/>
  <c r="H160" i="3"/>
  <c r="I160" i="3"/>
  <c r="L160" i="3" s="1"/>
  <c r="J160" i="3"/>
  <c r="K160" i="3"/>
  <c r="N160" i="3" s="1"/>
  <c r="BJ160" i="3" s="1"/>
  <c r="E161" i="3"/>
  <c r="F161" i="3"/>
  <c r="G161" i="3"/>
  <c r="H161" i="3"/>
  <c r="I161" i="3"/>
  <c r="L161" i="3" s="1"/>
  <c r="J161" i="3"/>
  <c r="K161" i="3"/>
  <c r="N161" i="3" s="1"/>
  <c r="E162" i="3"/>
  <c r="F162" i="3"/>
  <c r="G162" i="3"/>
  <c r="H162" i="3"/>
  <c r="I162" i="3"/>
  <c r="L162" i="3" s="1"/>
  <c r="J162" i="3"/>
  <c r="K162" i="3"/>
  <c r="N162" i="3" s="1"/>
  <c r="BJ162" i="3" s="1"/>
  <c r="E163" i="3"/>
  <c r="F163" i="3"/>
  <c r="G163" i="3"/>
  <c r="H163" i="3"/>
  <c r="I163" i="3"/>
  <c r="L163" i="3" s="1"/>
  <c r="J163" i="3"/>
  <c r="K163" i="3"/>
  <c r="N163" i="3" s="1"/>
  <c r="E164" i="3"/>
  <c r="F164" i="3"/>
  <c r="G164" i="3"/>
  <c r="H164" i="3"/>
  <c r="I164" i="3"/>
  <c r="L164" i="3" s="1"/>
  <c r="J164" i="3"/>
  <c r="K164" i="3"/>
  <c r="N164" i="3" s="1"/>
  <c r="E165" i="3"/>
  <c r="F165" i="3"/>
  <c r="G165" i="3"/>
  <c r="H165" i="3"/>
  <c r="I165" i="3"/>
  <c r="L165" i="3" s="1"/>
  <c r="J165" i="3"/>
  <c r="K165" i="3"/>
  <c r="N165" i="3" s="1"/>
  <c r="E166" i="3"/>
  <c r="F166" i="3"/>
  <c r="G166" i="3"/>
  <c r="H166" i="3"/>
  <c r="I166" i="3"/>
  <c r="L166" i="3" s="1"/>
  <c r="J166" i="3"/>
  <c r="K166" i="3"/>
  <c r="N166" i="3" s="1"/>
  <c r="E167" i="3"/>
  <c r="F167" i="3"/>
  <c r="G167" i="3"/>
  <c r="H167" i="3"/>
  <c r="I167" i="3"/>
  <c r="L167" i="3" s="1"/>
  <c r="J167" i="3"/>
  <c r="K167" i="3"/>
  <c r="N167" i="3" s="1"/>
  <c r="E168" i="3"/>
  <c r="F168" i="3"/>
  <c r="G168" i="3"/>
  <c r="H168" i="3"/>
  <c r="I168" i="3"/>
  <c r="L168" i="3" s="1"/>
  <c r="J168" i="3"/>
  <c r="K168" i="3"/>
  <c r="N168" i="3" s="1"/>
  <c r="E169" i="3"/>
  <c r="F169" i="3"/>
  <c r="G169" i="3"/>
  <c r="H169" i="3"/>
  <c r="I169" i="3"/>
  <c r="L169" i="3" s="1"/>
  <c r="J169" i="3"/>
  <c r="K169" i="3"/>
  <c r="N169" i="3" s="1"/>
  <c r="E170" i="3"/>
  <c r="F170" i="3"/>
  <c r="G170" i="3"/>
  <c r="H170" i="3"/>
  <c r="I170" i="3"/>
  <c r="L170" i="3" s="1"/>
  <c r="J170" i="3"/>
  <c r="K170" i="3"/>
  <c r="N170" i="3" s="1"/>
  <c r="E171" i="3"/>
  <c r="F171" i="3"/>
  <c r="G171" i="3"/>
  <c r="H171" i="3"/>
  <c r="I171" i="3"/>
  <c r="L171" i="3" s="1"/>
  <c r="J171" i="3"/>
  <c r="K171" i="3"/>
  <c r="N171" i="3" s="1"/>
  <c r="E172" i="3"/>
  <c r="F172" i="3"/>
  <c r="G172" i="3"/>
  <c r="H172" i="3"/>
  <c r="I172" i="3"/>
  <c r="L172" i="3" s="1"/>
  <c r="J172" i="3"/>
  <c r="K172" i="3"/>
  <c r="M172" i="3" s="1"/>
  <c r="O172" i="3"/>
  <c r="BL172" i="3" s="1"/>
  <c r="S172" i="3"/>
  <c r="BM172" i="3" s="1"/>
  <c r="W172" i="3"/>
  <c r="AA172" i="3"/>
  <c r="AE172" i="3"/>
  <c r="AI172" i="3"/>
  <c r="AM172" i="3"/>
  <c r="AQ172" i="3"/>
  <c r="AU172" i="3"/>
  <c r="AY172" i="3"/>
  <c r="BC172" i="3"/>
  <c r="BG172" i="3"/>
  <c r="E173" i="3"/>
  <c r="F173" i="3"/>
  <c r="G173" i="3"/>
  <c r="H173" i="3"/>
  <c r="I173" i="3"/>
  <c r="L173" i="3" s="1"/>
  <c r="J173" i="3"/>
  <c r="K173" i="3"/>
  <c r="M173" i="3" s="1"/>
  <c r="O173" i="3"/>
  <c r="S173" i="3"/>
  <c r="W173" i="3"/>
  <c r="AA173" i="3"/>
  <c r="AE173" i="3"/>
  <c r="AI173" i="3"/>
  <c r="AM173" i="3"/>
  <c r="AQ173" i="3"/>
  <c r="AU173" i="3"/>
  <c r="AY173" i="3"/>
  <c r="BC173" i="3"/>
  <c r="BG173" i="3"/>
  <c r="E174" i="3"/>
  <c r="F174" i="3"/>
  <c r="G174" i="3"/>
  <c r="H174" i="3"/>
  <c r="I174" i="3"/>
  <c r="L174" i="3" s="1"/>
  <c r="J174" i="3"/>
  <c r="K174" i="3"/>
  <c r="M174" i="3" s="1"/>
  <c r="O174" i="3"/>
  <c r="S174" i="3"/>
  <c r="W174" i="3"/>
  <c r="Y174" i="3"/>
  <c r="AA174" i="3"/>
  <c r="AC174" i="3"/>
  <c r="AE174" i="3"/>
  <c r="AG174" i="3"/>
  <c r="AI174" i="3"/>
  <c r="AK174" i="3"/>
  <c r="AM174" i="3"/>
  <c r="AO174" i="3"/>
  <c r="AQ174" i="3"/>
  <c r="AS174" i="3"/>
  <c r="AU174" i="3"/>
  <c r="AW174" i="3"/>
  <c r="AY174" i="3"/>
  <c r="BA174" i="3"/>
  <c r="BC174" i="3"/>
  <c r="BE174" i="3"/>
  <c r="BG174" i="3"/>
  <c r="BI174" i="3"/>
  <c r="E175" i="3"/>
  <c r="F175" i="3"/>
  <c r="G175" i="3"/>
  <c r="H175" i="3"/>
  <c r="I175" i="3"/>
  <c r="L175" i="3" s="1"/>
  <c r="J175" i="3"/>
  <c r="K175" i="3"/>
  <c r="N175" i="3" s="1"/>
  <c r="E176" i="3"/>
  <c r="F176" i="3"/>
  <c r="G176" i="3"/>
  <c r="H176" i="3"/>
  <c r="I176" i="3"/>
  <c r="L176" i="3" s="1"/>
  <c r="J176" i="3"/>
  <c r="K176" i="3"/>
  <c r="N176" i="3" s="1"/>
  <c r="E177" i="3"/>
  <c r="F177" i="3"/>
  <c r="G177" i="3"/>
  <c r="H177" i="3"/>
  <c r="I177" i="3"/>
  <c r="L177" i="3" s="1"/>
  <c r="J177" i="3"/>
  <c r="K177" i="3"/>
  <c r="N177" i="3" s="1"/>
  <c r="BJ177" i="3" s="1"/>
  <c r="E178" i="3"/>
  <c r="F178" i="3"/>
  <c r="G178" i="3"/>
  <c r="H178" i="3"/>
  <c r="I178" i="3"/>
  <c r="L178" i="3" s="1"/>
  <c r="J178" i="3"/>
  <c r="K178" i="3"/>
  <c r="N178" i="3" s="1"/>
  <c r="BJ178" i="3" s="1"/>
  <c r="E179" i="3"/>
  <c r="F179" i="3"/>
  <c r="G179" i="3"/>
  <c r="H179" i="3"/>
  <c r="I179" i="3"/>
  <c r="L179" i="3" s="1"/>
  <c r="J179" i="3"/>
  <c r="K179" i="3"/>
  <c r="N179" i="3" s="1"/>
  <c r="E180" i="3"/>
  <c r="F180" i="3"/>
  <c r="G180" i="3"/>
  <c r="H180" i="3"/>
  <c r="I180" i="3"/>
  <c r="L180" i="3" s="1"/>
  <c r="J180" i="3"/>
  <c r="K180" i="3"/>
  <c r="N180" i="3" s="1"/>
  <c r="BJ180" i="3" s="1"/>
  <c r="E181" i="3"/>
  <c r="F181" i="3"/>
  <c r="G181" i="3"/>
  <c r="H181" i="3"/>
  <c r="I181" i="3"/>
  <c r="L181" i="3" s="1"/>
  <c r="J181" i="3"/>
  <c r="K181" i="3"/>
  <c r="N181" i="3" s="1"/>
  <c r="E182" i="3"/>
  <c r="F182" i="3"/>
  <c r="G182" i="3"/>
  <c r="H182" i="3"/>
  <c r="I182" i="3"/>
  <c r="L182" i="3" s="1"/>
  <c r="J182" i="3"/>
  <c r="K182" i="3"/>
  <c r="N182" i="3" s="1"/>
  <c r="E183" i="3"/>
  <c r="F183" i="3"/>
  <c r="G183" i="3"/>
  <c r="H183" i="3"/>
  <c r="I183" i="3"/>
  <c r="L183" i="3" s="1"/>
  <c r="J183" i="3"/>
  <c r="K183" i="3"/>
  <c r="N183" i="3" s="1"/>
  <c r="E184" i="3"/>
  <c r="F184" i="3"/>
  <c r="G184" i="3"/>
  <c r="H184" i="3"/>
  <c r="I184" i="3"/>
  <c r="L184" i="3" s="1"/>
  <c r="J184" i="3"/>
  <c r="K184" i="3"/>
  <c r="N184" i="3" s="1"/>
  <c r="E185" i="3"/>
  <c r="F185" i="3"/>
  <c r="G185" i="3"/>
  <c r="H185" i="3"/>
  <c r="I185" i="3"/>
  <c r="L185" i="3" s="1"/>
  <c r="J185" i="3"/>
  <c r="K185" i="3"/>
  <c r="N185" i="3" s="1"/>
  <c r="E186" i="3"/>
  <c r="F186" i="3"/>
  <c r="G186" i="3"/>
  <c r="H186" i="3"/>
  <c r="I186" i="3"/>
  <c r="L186" i="3" s="1"/>
  <c r="J186" i="3"/>
  <c r="K186" i="3"/>
  <c r="N186" i="3" s="1"/>
  <c r="E187" i="3"/>
  <c r="F187" i="3"/>
  <c r="G187" i="3"/>
  <c r="H187" i="3"/>
  <c r="I187" i="3"/>
  <c r="L187" i="3" s="1"/>
  <c r="J187" i="3"/>
  <c r="K187" i="3"/>
  <c r="N187" i="3" s="1"/>
  <c r="E188" i="3"/>
  <c r="F188" i="3"/>
  <c r="G188" i="3"/>
  <c r="H188" i="3"/>
  <c r="I188" i="3"/>
  <c r="L188" i="3" s="1"/>
  <c r="J188" i="3"/>
  <c r="K188" i="3"/>
  <c r="N188" i="3" s="1"/>
  <c r="E189" i="3"/>
  <c r="F189" i="3"/>
  <c r="G189" i="3"/>
  <c r="H189" i="3"/>
  <c r="I189" i="3"/>
  <c r="L189" i="3" s="1"/>
  <c r="J189" i="3"/>
  <c r="K189" i="3"/>
  <c r="N189" i="3" s="1"/>
  <c r="E190" i="3"/>
  <c r="F190" i="3"/>
  <c r="G190" i="3"/>
  <c r="H190" i="3"/>
  <c r="I190" i="3"/>
  <c r="L190" i="3" s="1"/>
  <c r="J190" i="3"/>
  <c r="K190" i="3"/>
  <c r="N190" i="3" s="1"/>
  <c r="E191" i="3"/>
  <c r="F191" i="3"/>
  <c r="G191" i="3"/>
  <c r="H191" i="3"/>
  <c r="I191" i="3"/>
  <c r="L191" i="3" s="1"/>
  <c r="J191" i="3"/>
  <c r="K191" i="3"/>
  <c r="N191" i="3" s="1"/>
  <c r="E192" i="3"/>
  <c r="F192" i="3"/>
  <c r="G192" i="3"/>
  <c r="H192" i="3"/>
  <c r="I192" i="3"/>
  <c r="L192" i="3" s="1"/>
  <c r="J192" i="3"/>
  <c r="K192" i="3"/>
  <c r="N192" i="3" s="1"/>
  <c r="E193" i="3"/>
  <c r="F193" i="3"/>
  <c r="G193" i="3"/>
  <c r="H193" i="3"/>
  <c r="I193" i="3"/>
  <c r="L193" i="3" s="1"/>
  <c r="J193" i="3"/>
  <c r="K193" i="3"/>
  <c r="N193" i="3" s="1"/>
  <c r="BJ193" i="3" s="1"/>
  <c r="E194" i="3"/>
  <c r="F194" i="3"/>
  <c r="G194" i="3"/>
  <c r="H194" i="3"/>
  <c r="I194" i="3"/>
  <c r="L194" i="3" s="1"/>
  <c r="J194" i="3"/>
  <c r="K194" i="3"/>
  <c r="N194" i="3" s="1"/>
  <c r="E195" i="3"/>
  <c r="F195" i="3"/>
  <c r="G195" i="3"/>
  <c r="H195" i="3"/>
  <c r="I195" i="3"/>
  <c r="L195" i="3" s="1"/>
  <c r="J195" i="3"/>
  <c r="K195" i="3"/>
  <c r="N195" i="3" s="1"/>
  <c r="E196" i="3"/>
  <c r="F196" i="3"/>
  <c r="G196" i="3"/>
  <c r="H196" i="3"/>
  <c r="I196" i="3"/>
  <c r="L196" i="3" s="1"/>
  <c r="J196" i="3"/>
  <c r="K196" i="3"/>
  <c r="N196" i="3" s="1"/>
  <c r="BJ196" i="3" s="1"/>
  <c r="E197" i="3"/>
  <c r="F197" i="3"/>
  <c r="G197" i="3"/>
  <c r="H197" i="3"/>
  <c r="I197" i="3"/>
  <c r="L197" i="3" s="1"/>
  <c r="J197" i="3"/>
  <c r="K197" i="3"/>
  <c r="N197" i="3" s="1"/>
  <c r="E198" i="3"/>
  <c r="F198" i="3"/>
  <c r="G198" i="3"/>
  <c r="H198" i="3"/>
  <c r="I198" i="3"/>
  <c r="L198" i="3" s="1"/>
  <c r="J198" i="3"/>
  <c r="K198" i="3"/>
  <c r="N198" i="3" s="1"/>
  <c r="E199" i="3"/>
  <c r="F199" i="3"/>
  <c r="G199" i="3"/>
  <c r="H199" i="3"/>
  <c r="I199" i="3"/>
  <c r="L199" i="3" s="1"/>
  <c r="J199" i="3"/>
  <c r="K199" i="3"/>
  <c r="N199" i="3" s="1"/>
  <c r="E200" i="3"/>
  <c r="F200" i="3"/>
  <c r="G200" i="3"/>
  <c r="H200" i="3"/>
  <c r="I200" i="3"/>
  <c r="L200" i="3" s="1"/>
  <c r="J200" i="3"/>
  <c r="K200" i="3"/>
  <c r="N200" i="3" s="1"/>
  <c r="E201" i="3"/>
  <c r="F201" i="3"/>
  <c r="G201" i="3"/>
  <c r="H201" i="3"/>
  <c r="I201" i="3"/>
  <c r="L201" i="3" s="1"/>
  <c r="J201" i="3"/>
  <c r="K201" i="3"/>
  <c r="N201" i="3" s="1"/>
  <c r="E202" i="3"/>
  <c r="F202" i="3"/>
  <c r="G202" i="3"/>
  <c r="H202" i="3"/>
  <c r="I202" i="3"/>
  <c r="L202" i="3" s="1"/>
  <c r="J202" i="3"/>
  <c r="K202" i="3"/>
  <c r="N202" i="3" s="1"/>
  <c r="E203" i="3"/>
  <c r="F203" i="3"/>
  <c r="G203" i="3"/>
  <c r="H203" i="3"/>
  <c r="I203" i="3"/>
  <c r="L203" i="3" s="1"/>
  <c r="J203" i="3"/>
  <c r="K203" i="3"/>
  <c r="N203" i="3" s="1"/>
  <c r="E204" i="3"/>
  <c r="F204" i="3"/>
  <c r="G204" i="3"/>
  <c r="H204" i="3"/>
  <c r="I204" i="3"/>
  <c r="L204" i="3" s="1"/>
  <c r="J204" i="3"/>
  <c r="K204" i="3"/>
  <c r="N204" i="3" s="1"/>
  <c r="E205" i="3"/>
  <c r="F205" i="3"/>
  <c r="G205" i="3"/>
  <c r="H205" i="3"/>
  <c r="I205" i="3"/>
  <c r="L205" i="3" s="1"/>
  <c r="J205" i="3"/>
  <c r="K205" i="3"/>
  <c r="N205" i="3" s="1"/>
  <c r="BJ205" i="3" s="1"/>
  <c r="E206" i="3"/>
  <c r="F206" i="3"/>
  <c r="G206" i="3"/>
  <c r="H206" i="3"/>
  <c r="I206" i="3"/>
  <c r="L206" i="3" s="1"/>
  <c r="J206" i="3"/>
  <c r="K206" i="3"/>
  <c r="M206" i="3" s="1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E207" i="3"/>
  <c r="F207" i="3"/>
  <c r="G207" i="3"/>
  <c r="H207" i="3"/>
  <c r="I207" i="3"/>
  <c r="L207" i="3" s="1"/>
  <c r="J207" i="3"/>
  <c r="K207" i="3"/>
  <c r="M207" i="3" s="1"/>
  <c r="O207" i="3"/>
  <c r="S207" i="3"/>
  <c r="W207" i="3"/>
  <c r="AA207" i="3"/>
  <c r="AE207" i="3"/>
  <c r="AI207" i="3"/>
  <c r="AM207" i="3"/>
  <c r="AQ207" i="3"/>
  <c r="AU207" i="3"/>
  <c r="AY207" i="3"/>
  <c r="BC207" i="3"/>
  <c r="BG207" i="3"/>
  <c r="E208" i="3"/>
  <c r="F208" i="3"/>
  <c r="G208" i="3"/>
  <c r="H208" i="3"/>
  <c r="I208" i="3"/>
  <c r="L208" i="3" s="1"/>
  <c r="J208" i="3"/>
  <c r="K208" i="3"/>
  <c r="M208" i="3" s="1"/>
  <c r="O208" i="3"/>
  <c r="S208" i="3"/>
  <c r="W208" i="3"/>
  <c r="AA208" i="3"/>
  <c r="AE208" i="3"/>
  <c r="AI208" i="3"/>
  <c r="AM208" i="3"/>
  <c r="AQ208" i="3"/>
  <c r="AU208" i="3"/>
  <c r="AY208" i="3"/>
  <c r="BC208" i="3"/>
  <c r="BG208" i="3"/>
  <c r="E209" i="3"/>
  <c r="F209" i="3"/>
  <c r="G209" i="3"/>
  <c r="H209" i="3"/>
  <c r="I209" i="3"/>
  <c r="L209" i="3" s="1"/>
  <c r="J209" i="3"/>
  <c r="K209" i="3"/>
  <c r="M209" i="3" s="1"/>
  <c r="O209" i="3"/>
  <c r="BL209" i="3" s="1"/>
  <c r="S209" i="3"/>
  <c r="BM209" i="3" s="1"/>
  <c r="W209" i="3"/>
  <c r="AA209" i="3"/>
  <c r="AE209" i="3"/>
  <c r="AI209" i="3"/>
  <c r="AM209" i="3"/>
  <c r="AQ209" i="3"/>
  <c r="AU209" i="3"/>
  <c r="AY209" i="3"/>
  <c r="BC209" i="3"/>
  <c r="BG209" i="3"/>
  <c r="E210" i="3"/>
  <c r="F210" i="3"/>
  <c r="G210" i="3"/>
  <c r="H210" i="3"/>
  <c r="I210" i="3"/>
  <c r="L210" i="3" s="1"/>
  <c r="J210" i="3"/>
  <c r="K210" i="3"/>
  <c r="M210" i="3" s="1"/>
  <c r="O210" i="3"/>
  <c r="S210" i="3"/>
  <c r="W210" i="3"/>
  <c r="AA210" i="3"/>
  <c r="AE210" i="3"/>
  <c r="AI210" i="3"/>
  <c r="AM210" i="3"/>
  <c r="AQ210" i="3"/>
  <c r="AU210" i="3"/>
  <c r="AY210" i="3"/>
  <c r="BC210" i="3"/>
  <c r="BG210" i="3"/>
  <c r="E211" i="3"/>
  <c r="F211" i="3"/>
  <c r="G211" i="3"/>
  <c r="H211" i="3"/>
  <c r="I211" i="3"/>
  <c r="L211" i="3" s="1"/>
  <c r="J211" i="3"/>
  <c r="K211" i="3"/>
  <c r="M211" i="3" s="1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E212" i="3"/>
  <c r="F212" i="3"/>
  <c r="G212" i="3"/>
  <c r="H212" i="3"/>
  <c r="I212" i="3"/>
  <c r="L212" i="3" s="1"/>
  <c r="J212" i="3"/>
  <c r="K212" i="3"/>
  <c r="M212" i="3" s="1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E213" i="3"/>
  <c r="F213" i="3"/>
  <c r="G213" i="3"/>
  <c r="H213" i="3"/>
  <c r="I213" i="3"/>
  <c r="L213" i="3" s="1"/>
  <c r="J213" i="3"/>
  <c r="K213" i="3"/>
  <c r="M213" i="3" s="1"/>
  <c r="O213" i="3"/>
  <c r="S213" i="3"/>
  <c r="W213" i="3"/>
  <c r="AA213" i="3"/>
  <c r="AE213" i="3"/>
  <c r="AI213" i="3"/>
  <c r="AM213" i="3"/>
  <c r="AQ213" i="3"/>
  <c r="AU213" i="3"/>
  <c r="AY213" i="3"/>
  <c r="BC213" i="3"/>
  <c r="BG213" i="3"/>
  <c r="E214" i="3"/>
  <c r="F214" i="3"/>
  <c r="G214" i="3"/>
  <c r="H214" i="3"/>
  <c r="I214" i="3"/>
  <c r="L214" i="3" s="1"/>
  <c r="J214" i="3"/>
  <c r="K214" i="3"/>
  <c r="M214" i="3" s="1"/>
  <c r="O214" i="3"/>
  <c r="S214" i="3"/>
  <c r="W214" i="3"/>
  <c r="AA214" i="3"/>
  <c r="AE214" i="3"/>
  <c r="AI214" i="3"/>
  <c r="AM214" i="3"/>
  <c r="AQ214" i="3"/>
  <c r="AU214" i="3"/>
  <c r="AY214" i="3"/>
  <c r="BC214" i="3"/>
  <c r="BG214" i="3"/>
  <c r="E215" i="3"/>
  <c r="F215" i="3"/>
  <c r="G215" i="3"/>
  <c r="H215" i="3"/>
  <c r="I215" i="3"/>
  <c r="L215" i="3" s="1"/>
  <c r="J215" i="3"/>
  <c r="K215" i="3"/>
  <c r="M215" i="3" s="1"/>
  <c r="O215" i="3"/>
  <c r="S215" i="3"/>
  <c r="W215" i="3"/>
  <c r="AA215" i="3"/>
  <c r="AE215" i="3"/>
  <c r="AI215" i="3"/>
  <c r="AM215" i="3"/>
  <c r="AQ215" i="3"/>
  <c r="AU215" i="3"/>
  <c r="AY215" i="3"/>
  <c r="BC215" i="3"/>
  <c r="BG215" i="3"/>
  <c r="E216" i="3"/>
  <c r="F216" i="3"/>
  <c r="G216" i="3"/>
  <c r="H216" i="3"/>
  <c r="I216" i="3"/>
  <c r="L216" i="3" s="1"/>
  <c r="J216" i="3"/>
  <c r="K216" i="3"/>
  <c r="M216" i="3" s="1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E217" i="3"/>
  <c r="F217" i="3"/>
  <c r="G217" i="3"/>
  <c r="H217" i="3"/>
  <c r="I217" i="3"/>
  <c r="L217" i="3" s="1"/>
  <c r="J217" i="3"/>
  <c r="K217" i="3"/>
  <c r="M217" i="3" s="1"/>
  <c r="O217" i="3"/>
  <c r="S217" i="3"/>
  <c r="W217" i="3"/>
  <c r="AA217" i="3"/>
  <c r="AE217" i="3"/>
  <c r="AI217" i="3"/>
  <c r="AM217" i="3"/>
  <c r="AQ217" i="3"/>
  <c r="AU217" i="3"/>
  <c r="AY217" i="3"/>
  <c r="BC217" i="3"/>
  <c r="BG217" i="3"/>
  <c r="E218" i="3"/>
  <c r="F218" i="3"/>
  <c r="G218" i="3"/>
  <c r="H218" i="3"/>
  <c r="I218" i="3"/>
  <c r="L218" i="3" s="1"/>
  <c r="J218" i="3"/>
  <c r="K218" i="3"/>
  <c r="M218" i="3" s="1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E219" i="3"/>
  <c r="F219" i="3"/>
  <c r="G219" i="3"/>
  <c r="H219" i="3"/>
  <c r="I219" i="3"/>
  <c r="L219" i="3" s="1"/>
  <c r="J219" i="3"/>
  <c r="K219" i="3"/>
  <c r="M219" i="3" s="1"/>
  <c r="O219" i="3"/>
  <c r="S219" i="3"/>
  <c r="W219" i="3"/>
  <c r="AA219" i="3"/>
  <c r="AE219" i="3"/>
  <c r="AI219" i="3"/>
  <c r="AM219" i="3"/>
  <c r="AQ219" i="3"/>
  <c r="AU219" i="3"/>
  <c r="AY219" i="3"/>
  <c r="BC219" i="3"/>
  <c r="BG219" i="3"/>
  <c r="E220" i="3"/>
  <c r="F220" i="3"/>
  <c r="G220" i="3"/>
  <c r="H220" i="3"/>
  <c r="I220" i="3"/>
  <c r="L220" i="3" s="1"/>
  <c r="J220" i="3"/>
  <c r="K220" i="3"/>
  <c r="M220" i="3" s="1"/>
  <c r="O220" i="3"/>
  <c r="S220" i="3"/>
  <c r="W220" i="3"/>
  <c r="AA220" i="3"/>
  <c r="AE220" i="3"/>
  <c r="AI220" i="3"/>
  <c r="AM220" i="3"/>
  <c r="AQ220" i="3"/>
  <c r="AU220" i="3"/>
  <c r="AY220" i="3"/>
  <c r="BC220" i="3"/>
  <c r="BG220" i="3"/>
  <c r="E221" i="3"/>
  <c r="F221" i="3"/>
  <c r="G221" i="3"/>
  <c r="H221" i="3"/>
  <c r="I221" i="3"/>
  <c r="L221" i="3" s="1"/>
  <c r="J221" i="3"/>
  <c r="K221" i="3"/>
  <c r="M221" i="3" s="1"/>
  <c r="O221" i="3"/>
  <c r="S221" i="3"/>
  <c r="W221" i="3"/>
  <c r="AA221" i="3"/>
  <c r="AE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E222" i="3"/>
  <c r="F222" i="3"/>
  <c r="K222" i="3" s="1"/>
  <c r="G222" i="3"/>
  <c r="H222" i="3"/>
  <c r="I222" i="3"/>
  <c r="J222" i="3"/>
  <c r="L222" i="3"/>
  <c r="E223" i="3"/>
  <c r="F223" i="3"/>
  <c r="K223" i="3" s="1"/>
  <c r="G223" i="3"/>
  <c r="H223" i="3"/>
  <c r="I223" i="3"/>
  <c r="J223" i="3"/>
  <c r="L223" i="3"/>
  <c r="E224" i="3"/>
  <c r="F224" i="3"/>
  <c r="K224" i="3" s="1"/>
  <c r="G224" i="3"/>
  <c r="H224" i="3"/>
  <c r="I224" i="3"/>
  <c r="J224" i="3"/>
  <c r="L224" i="3"/>
  <c r="E225" i="3"/>
  <c r="F225" i="3"/>
  <c r="K225" i="3" s="1"/>
  <c r="G225" i="3"/>
  <c r="H225" i="3"/>
  <c r="I225" i="3"/>
  <c r="J225" i="3"/>
  <c r="L225" i="3"/>
  <c r="E226" i="3"/>
  <c r="F226" i="3"/>
  <c r="K226" i="3" s="1"/>
  <c r="G226" i="3"/>
  <c r="H226" i="3"/>
  <c r="I226" i="3"/>
  <c r="J226" i="3"/>
  <c r="L226" i="3"/>
  <c r="E227" i="3"/>
  <c r="F227" i="3"/>
  <c r="K227" i="3" s="1"/>
  <c r="G227" i="3"/>
  <c r="H227" i="3"/>
  <c r="I227" i="3"/>
  <c r="J227" i="3"/>
  <c r="L227" i="3"/>
  <c r="E228" i="3"/>
  <c r="F228" i="3"/>
  <c r="K228" i="3" s="1"/>
  <c r="G228" i="3"/>
  <c r="H228" i="3"/>
  <c r="I228" i="3"/>
  <c r="J228" i="3"/>
  <c r="L228" i="3"/>
  <c r="E229" i="3"/>
  <c r="F229" i="3"/>
  <c r="K229" i="3" s="1"/>
  <c r="G229" i="3"/>
  <c r="H229" i="3"/>
  <c r="I229" i="3"/>
  <c r="J229" i="3"/>
  <c r="L229" i="3"/>
  <c r="E230" i="3"/>
  <c r="F230" i="3"/>
  <c r="K230" i="3" s="1"/>
  <c r="G230" i="3"/>
  <c r="H230" i="3"/>
  <c r="I230" i="3"/>
  <c r="J230" i="3"/>
  <c r="L230" i="3"/>
  <c r="E231" i="3"/>
  <c r="F231" i="3"/>
  <c r="K231" i="3" s="1"/>
  <c r="G231" i="3"/>
  <c r="H231" i="3"/>
  <c r="I231" i="3"/>
  <c r="J231" i="3"/>
  <c r="L231" i="3"/>
  <c r="E232" i="3"/>
  <c r="F232" i="3"/>
  <c r="K232" i="3" s="1"/>
  <c r="G232" i="3"/>
  <c r="H232" i="3"/>
  <c r="I232" i="3"/>
  <c r="J232" i="3"/>
  <c r="L232" i="3"/>
  <c r="E233" i="3"/>
  <c r="F233" i="3"/>
  <c r="K233" i="3" s="1"/>
  <c r="G233" i="3"/>
  <c r="H233" i="3"/>
  <c r="I233" i="3"/>
  <c r="J233" i="3"/>
  <c r="L233" i="3"/>
  <c r="E234" i="3"/>
  <c r="F234" i="3"/>
  <c r="K234" i="3" s="1"/>
  <c r="G234" i="3"/>
  <c r="H234" i="3"/>
  <c r="I234" i="3"/>
  <c r="J234" i="3"/>
  <c r="L234" i="3"/>
  <c r="E235" i="3"/>
  <c r="F235" i="3"/>
  <c r="K235" i="3" s="1"/>
  <c r="G235" i="3"/>
  <c r="H235" i="3"/>
  <c r="I235" i="3"/>
  <c r="J235" i="3"/>
  <c r="L235" i="3"/>
  <c r="E236" i="3"/>
  <c r="F236" i="3"/>
  <c r="K236" i="3" s="1"/>
  <c r="G236" i="3"/>
  <c r="H236" i="3"/>
  <c r="I236" i="3"/>
  <c r="J236" i="3"/>
  <c r="L236" i="3"/>
  <c r="E237" i="3"/>
  <c r="F237" i="3"/>
  <c r="K237" i="3" s="1"/>
  <c r="G237" i="3"/>
  <c r="H237" i="3"/>
  <c r="I237" i="3"/>
  <c r="J237" i="3"/>
  <c r="L237" i="3"/>
  <c r="E238" i="3"/>
  <c r="F238" i="3"/>
  <c r="K238" i="3" s="1"/>
  <c r="G238" i="3"/>
  <c r="H238" i="3"/>
  <c r="I238" i="3"/>
  <c r="J238" i="3"/>
  <c r="L238" i="3"/>
  <c r="E239" i="3"/>
  <c r="F239" i="3"/>
  <c r="K239" i="3" s="1"/>
  <c r="G239" i="3"/>
  <c r="H239" i="3"/>
  <c r="I239" i="3"/>
  <c r="J239" i="3"/>
  <c r="L239" i="3"/>
  <c r="E240" i="3"/>
  <c r="F240" i="3"/>
  <c r="K240" i="3" s="1"/>
  <c r="G240" i="3"/>
  <c r="H240" i="3"/>
  <c r="I240" i="3"/>
  <c r="J240" i="3"/>
  <c r="L240" i="3"/>
  <c r="E241" i="3"/>
  <c r="F241" i="3"/>
  <c r="K241" i="3" s="1"/>
  <c r="G241" i="3"/>
  <c r="H241" i="3"/>
  <c r="I241" i="3"/>
  <c r="J241" i="3"/>
  <c r="L241" i="3"/>
  <c r="E242" i="3"/>
  <c r="F242" i="3"/>
  <c r="K242" i="3" s="1"/>
  <c r="G242" i="3"/>
  <c r="H242" i="3"/>
  <c r="I242" i="3"/>
  <c r="J242" i="3"/>
  <c r="L242" i="3"/>
  <c r="E243" i="3"/>
  <c r="F243" i="3"/>
  <c r="K243" i="3" s="1"/>
  <c r="G243" i="3"/>
  <c r="H243" i="3"/>
  <c r="I243" i="3"/>
  <c r="J243" i="3"/>
  <c r="L243" i="3"/>
  <c r="E244" i="3"/>
  <c r="F244" i="3"/>
  <c r="K244" i="3" s="1"/>
  <c r="G244" i="3"/>
  <c r="H244" i="3"/>
  <c r="I244" i="3"/>
  <c r="J244" i="3"/>
  <c r="L244" i="3"/>
  <c r="E245" i="3"/>
  <c r="F245" i="3"/>
  <c r="K245" i="3" s="1"/>
  <c r="G245" i="3"/>
  <c r="H245" i="3"/>
  <c r="I245" i="3"/>
  <c r="J245" i="3"/>
  <c r="L245" i="3"/>
  <c r="E246" i="3"/>
  <c r="F246" i="3"/>
  <c r="K246" i="3" s="1"/>
  <c r="G246" i="3"/>
  <c r="H246" i="3"/>
  <c r="I246" i="3"/>
  <c r="J246" i="3"/>
  <c r="L246" i="3" s="1"/>
  <c r="E247" i="3"/>
  <c r="F247" i="3"/>
  <c r="K247" i="3" s="1"/>
  <c r="G247" i="3"/>
  <c r="H247" i="3"/>
  <c r="I247" i="3"/>
  <c r="J247" i="3"/>
  <c r="L247" i="3" s="1"/>
  <c r="E248" i="3"/>
  <c r="F248" i="3"/>
  <c r="K248" i="3" s="1"/>
  <c r="G248" i="3"/>
  <c r="H248" i="3"/>
  <c r="I248" i="3"/>
  <c r="J248" i="3"/>
  <c r="L248" i="3" s="1"/>
  <c r="E249" i="3"/>
  <c r="F249" i="3"/>
  <c r="K249" i="3" s="1"/>
  <c r="G249" i="3"/>
  <c r="H249" i="3"/>
  <c r="I249" i="3"/>
  <c r="J249" i="3"/>
  <c r="L249" i="3" s="1"/>
  <c r="E250" i="3"/>
  <c r="F250" i="3"/>
  <c r="K250" i="3" s="1"/>
  <c r="G250" i="3"/>
  <c r="H250" i="3"/>
  <c r="I250" i="3"/>
  <c r="J250" i="3"/>
  <c r="L250" i="3" s="1"/>
  <c r="E251" i="3"/>
  <c r="F251" i="3"/>
  <c r="K251" i="3" s="1"/>
  <c r="G251" i="3"/>
  <c r="H251" i="3"/>
  <c r="I251" i="3"/>
  <c r="J251" i="3"/>
  <c r="L251" i="3" s="1"/>
  <c r="E252" i="3"/>
  <c r="F252" i="3"/>
  <c r="K252" i="3" s="1"/>
  <c r="G252" i="3"/>
  <c r="H252" i="3"/>
  <c r="I252" i="3"/>
  <c r="J252" i="3"/>
  <c r="L252" i="3" s="1"/>
  <c r="BK462" i="3" l="1"/>
  <c r="BN462" i="3"/>
  <c r="BJ456" i="3"/>
  <c r="BN456" i="3"/>
  <c r="BN449" i="3"/>
  <c r="BK449" i="3"/>
  <c r="BM456" i="3"/>
  <c r="BL449" i="3"/>
  <c r="BN461" i="3"/>
  <c r="BN460" i="3"/>
  <c r="BN459" i="3"/>
  <c r="BN458" i="3"/>
  <c r="BN457" i="3"/>
  <c r="BJ449" i="3"/>
  <c r="BM449" i="3"/>
  <c r="BJ254" i="3"/>
  <c r="BM254" i="3"/>
  <c r="BK255" i="3"/>
  <c r="BN255" i="3"/>
  <c r="BL257" i="3"/>
  <c r="BK258" i="3"/>
  <c r="BN258" i="3"/>
  <c r="BM263" i="3"/>
  <c r="BL260" i="3"/>
  <c r="BN262" i="3"/>
  <c r="BK262" i="3"/>
  <c r="BM265" i="3"/>
  <c r="BL266" i="3"/>
  <c r="BL267" i="3"/>
  <c r="BK268" i="3"/>
  <c r="BN268" i="3"/>
  <c r="BM269" i="3"/>
  <c r="BJ269" i="3"/>
  <c r="BL270" i="3"/>
  <c r="BM271" i="3"/>
  <c r="BK276" i="3"/>
  <c r="BN276" i="3"/>
  <c r="BK277" i="3"/>
  <c r="BN277" i="3"/>
  <c r="BK279" i="3"/>
  <c r="BN279" i="3"/>
  <c r="BK280" i="3"/>
  <c r="BN280" i="3"/>
  <c r="BM282" i="3"/>
  <c r="BL282" i="3"/>
  <c r="BM284" i="3"/>
  <c r="BL284" i="3"/>
  <c r="BM286" i="3"/>
  <c r="BL286" i="3"/>
  <c r="BM288" i="3"/>
  <c r="BL288" i="3"/>
  <c r="BM290" i="3"/>
  <c r="BL290" i="3"/>
  <c r="BM292" i="3"/>
  <c r="BL292" i="3"/>
  <c r="BM281" i="3"/>
  <c r="BL281" i="3"/>
  <c r="BM283" i="3"/>
  <c r="BL283" i="3"/>
  <c r="BM285" i="3"/>
  <c r="BL285" i="3"/>
  <c r="BM287" i="3"/>
  <c r="BL287" i="3"/>
  <c r="BM289" i="3"/>
  <c r="BL289" i="3"/>
  <c r="BM291" i="3"/>
  <c r="BL291" i="3"/>
  <c r="BN293" i="3"/>
  <c r="BK293" i="3"/>
  <c r="R295" i="3"/>
  <c r="BL295" i="3" s="1"/>
  <c r="Z295" i="3"/>
  <c r="AH295" i="3"/>
  <c r="AP295" i="3"/>
  <c r="AX295" i="3"/>
  <c r="BF295" i="3"/>
  <c r="N295" i="3"/>
  <c r="V295" i="3"/>
  <c r="AD295" i="3"/>
  <c r="AL295" i="3"/>
  <c r="AT295" i="3"/>
  <c r="BB295" i="3"/>
  <c r="R296" i="3"/>
  <c r="Z296" i="3"/>
  <c r="AH296" i="3"/>
  <c r="AP296" i="3"/>
  <c r="AX296" i="3"/>
  <c r="BF296" i="3"/>
  <c r="N296" i="3"/>
  <c r="V296" i="3"/>
  <c r="AD296" i="3"/>
  <c r="AL296" i="3"/>
  <c r="AT296" i="3"/>
  <c r="BB296" i="3"/>
  <c r="R297" i="3"/>
  <c r="Z297" i="3"/>
  <c r="AH297" i="3"/>
  <c r="AP297" i="3"/>
  <c r="AX297" i="3"/>
  <c r="BF297" i="3"/>
  <c r="N297" i="3"/>
  <c r="V297" i="3"/>
  <c r="AD297" i="3"/>
  <c r="AL297" i="3"/>
  <c r="AT297" i="3"/>
  <c r="BB297" i="3"/>
  <c r="R298" i="3"/>
  <c r="Z298" i="3"/>
  <c r="AH298" i="3"/>
  <c r="AP298" i="3"/>
  <c r="AX298" i="3"/>
  <c r="BF298" i="3"/>
  <c r="N298" i="3"/>
  <c r="V298" i="3"/>
  <c r="AD298" i="3"/>
  <c r="AL298" i="3"/>
  <c r="AT298" i="3"/>
  <c r="BB298" i="3"/>
  <c r="R299" i="3"/>
  <c r="Z299" i="3"/>
  <c r="AH299" i="3"/>
  <c r="AP299" i="3"/>
  <c r="AX299" i="3"/>
  <c r="BF299" i="3"/>
  <c r="N299" i="3"/>
  <c r="V299" i="3"/>
  <c r="AD299" i="3"/>
  <c r="AL299" i="3"/>
  <c r="AT299" i="3"/>
  <c r="BB299" i="3"/>
  <c r="R300" i="3"/>
  <c r="Z300" i="3"/>
  <c r="AH300" i="3"/>
  <c r="AP300" i="3"/>
  <c r="AX300" i="3"/>
  <c r="BF300" i="3"/>
  <c r="N300" i="3"/>
  <c r="V300" i="3"/>
  <c r="AD300" i="3"/>
  <c r="AL300" i="3"/>
  <c r="AT300" i="3"/>
  <c r="BB300" i="3"/>
  <c r="R301" i="3"/>
  <c r="Z301" i="3"/>
  <c r="AH301" i="3"/>
  <c r="AP301" i="3"/>
  <c r="AX301" i="3"/>
  <c r="BF301" i="3"/>
  <c r="N301" i="3"/>
  <c r="V301" i="3"/>
  <c r="AD301" i="3"/>
  <c r="AL301" i="3"/>
  <c r="AT301" i="3"/>
  <c r="BB301" i="3"/>
  <c r="R302" i="3"/>
  <c r="Z302" i="3"/>
  <c r="AH302" i="3"/>
  <c r="AP302" i="3"/>
  <c r="AX302" i="3"/>
  <c r="BF302" i="3"/>
  <c r="N302" i="3"/>
  <c r="V302" i="3"/>
  <c r="AD302" i="3"/>
  <c r="AL302" i="3"/>
  <c r="AT302" i="3"/>
  <c r="BB302" i="3"/>
  <c r="R303" i="3"/>
  <c r="Z303" i="3"/>
  <c r="AH303" i="3"/>
  <c r="AP303" i="3"/>
  <c r="AX303" i="3"/>
  <c r="BF303" i="3"/>
  <c r="N303" i="3"/>
  <c r="V303" i="3"/>
  <c r="AD303" i="3"/>
  <c r="AL303" i="3"/>
  <c r="AT303" i="3"/>
  <c r="BB303" i="3"/>
  <c r="R304" i="3"/>
  <c r="Z304" i="3"/>
  <c r="AH304" i="3"/>
  <c r="AP304" i="3"/>
  <c r="AX304" i="3"/>
  <c r="BF304" i="3"/>
  <c r="N304" i="3"/>
  <c r="V304" i="3"/>
  <c r="AD304" i="3"/>
  <c r="AL304" i="3"/>
  <c r="AT304" i="3"/>
  <c r="BB304" i="3"/>
  <c r="R305" i="3"/>
  <c r="Z305" i="3"/>
  <c r="AH305" i="3"/>
  <c r="AP305" i="3"/>
  <c r="AX305" i="3"/>
  <c r="BF305" i="3"/>
  <c r="N305" i="3"/>
  <c r="V305" i="3"/>
  <c r="AD305" i="3"/>
  <c r="AL305" i="3"/>
  <c r="AT305" i="3"/>
  <c r="BB305" i="3"/>
  <c r="R306" i="3"/>
  <c r="Z306" i="3"/>
  <c r="AH306" i="3"/>
  <c r="AP306" i="3"/>
  <c r="AX306" i="3"/>
  <c r="BF306" i="3"/>
  <c r="N306" i="3"/>
  <c r="V306" i="3"/>
  <c r="AD306" i="3"/>
  <c r="AL306" i="3"/>
  <c r="AT306" i="3"/>
  <c r="BB306" i="3"/>
  <c r="R307" i="3"/>
  <c r="Z307" i="3"/>
  <c r="AH307" i="3"/>
  <c r="AP307" i="3"/>
  <c r="AX307" i="3"/>
  <c r="BF307" i="3"/>
  <c r="N307" i="3"/>
  <c r="V307" i="3"/>
  <c r="AD307" i="3"/>
  <c r="AL307" i="3"/>
  <c r="AT307" i="3"/>
  <c r="BB307" i="3"/>
  <c r="R308" i="3"/>
  <c r="Z308" i="3"/>
  <c r="AH308" i="3"/>
  <c r="AP308" i="3"/>
  <c r="AX308" i="3"/>
  <c r="BF308" i="3"/>
  <c r="N308" i="3"/>
  <c r="V308" i="3"/>
  <c r="AD308" i="3"/>
  <c r="AL308" i="3"/>
  <c r="AT308" i="3"/>
  <c r="BB308" i="3"/>
  <c r="R309" i="3"/>
  <c r="Z309" i="3"/>
  <c r="AH309" i="3"/>
  <c r="AP309" i="3"/>
  <c r="AX309" i="3"/>
  <c r="BF309" i="3"/>
  <c r="N309" i="3"/>
  <c r="V309" i="3"/>
  <c r="AD309" i="3"/>
  <c r="AL309" i="3"/>
  <c r="AT309" i="3"/>
  <c r="BB309" i="3"/>
  <c r="R310" i="3"/>
  <c r="Z310" i="3"/>
  <c r="AH310" i="3"/>
  <c r="AP310" i="3"/>
  <c r="AX310" i="3"/>
  <c r="BF310" i="3"/>
  <c r="N310" i="3"/>
  <c r="V310" i="3"/>
  <c r="AD310" i="3"/>
  <c r="AL310" i="3"/>
  <c r="AT310" i="3"/>
  <c r="BB310" i="3"/>
  <c r="R311" i="3"/>
  <c r="Z311" i="3"/>
  <c r="AH311" i="3"/>
  <c r="AP311" i="3"/>
  <c r="AX311" i="3"/>
  <c r="BF311" i="3"/>
  <c r="N311" i="3"/>
  <c r="V311" i="3"/>
  <c r="AD311" i="3"/>
  <c r="AL311" i="3"/>
  <c r="AT311" i="3"/>
  <c r="BB311" i="3"/>
  <c r="R312" i="3"/>
  <c r="Z312" i="3"/>
  <c r="AH312" i="3"/>
  <c r="AP312" i="3"/>
  <c r="AX312" i="3"/>
  <c r="BF312" i="3"/>
  <c r="N312" i="3"/>
  <c r="V312" i="3"/>
  <c r="AD312" i="3"/>
  <c r="AL312" i="3"/>
  <c r="AT312" i="3"/>
  <c r="BB312" i="3"/>
  <c r="R313" i="3"/>
  <c r="Z313" i="3"/>
  <c r="AH313" i="3"/>
  <c r="AP313" i="3"/>
  <c r="AX313" i="3"/>
  <c r="BF313" i="3"/>
  <c r="N313" i="3"/>
  <c r="V313" i="3"/>
  <c r="AD313" i="3"/>
  <c r="AL313" i="3"/>
  <c r="AT313" i="3"/>
  <c r="BB313" i="3"/>
  <c r="R314" i="3"/>
  <c r="Z314" i="3"/>
  <c r="AH314" i="3"/>
  <c r="AP314" i="3"/>
  <c r="AX314" i="3"/>
  <c r="BF314" i="3"/>
  <c r="N314" i="3"/>
  <c r="V314" i="3"/>
  <c r="AD314" i="3"/>
  <c r="AL314" i="3"/>
  <c r="AT314" i="3"/>
  <c r="BB314" i="3"/>
  <c r="R315" i="3"/>
  <c r="Z315" i="3"/>
  <c r="AH315" i="3"/>
  <c r="AP315" i="3"/>
  <c r="AX315" i="3"/>
  <c r="BF315" i="3"/>
  <c r="N315" i="3"/>
  <c r="V315" i="3"/>
  <c r="AD315" i="3"/>
  <c r="AL315" i="3"/>
  <c r="AT315" i="3"/>
  <c r="BB315" i="3"/>
  <c r="R316" i="3"/>
  <c r="Z316" i="3"/>
  <c r="AH316" i="3"/>
  <c r="AP316" i="3"/>
  <c r="AX316" i="3"/>
  <c r="BF316" i="3"/>
  <c r="N316" i="3"/>
  <c r="V316" i="3"/>
  <c r="AD316" i="3"/>
  <c r="AL316" i="3"/>
  <c r="AT316" i="3"/>
  <c r="BB316" i="3"/>
  <c r="R317" i="3"/>
  <c r="Z317" i="3"/>
  <c r="AH317" i="3"/>
  <c r="AP317" i="3"/>
  <c r="AX317" i="3"/>
  <c r="BF317" i="3"/>
  <c r="N317" i="3"/>
  <c r="V317" i="3"/>
  <c r="AD317" i="3"/>
  <c r="AL317" i="3"/>
  <c r="AT317" i="3"/>
  <c r="BB317" i="3"/>
  <c r="R318" i="3"/>
  <c r="Z318" i="3"/>
  <c r="AH318" i="3"/>
  <c r="AP318" i="3"/>
  <c r="AX318" i="3"/>
  <c r="BD318" i="3"/>
  <c r="BH318" i="3"/>
  <c r="N318" i="3"/>
  <c r="V318" i="3"/>
  <c r="AD318" i="3"/>
  <c r="AL318" i="3"/>
  <c r="AT318" i="3"/>
  <c r="BB318" i="3"/>
  <c r="BF318" i="3"/>
  <c r="BK319" i="3"/>
  <c r="BN319" i="3"/>
  <c r="BM320" i="3"/>
  <c r="BL320" i="3"/>
  <c r="BK321" i="3"/>
  <c r="BN321" i="3"/>
  <c r="BM322" i="3"/>
  <c r="BL322" i="3"/>
  <c r="BK323" i="3"/>
  <c r="BN323" i="3"/>
  <c r="BM324" i="3"/>
  <c r="BL324" i="3"/>
  <c r="BK325" i="3"/>
  <c r="BN325" i="3"/>
  <c r="BK327" i="3"/>
  <c r="BN327" i="3"/>
  <c r="BM328" i="3"/>
  <c r="BL328" i="3"/>
  <c r="BK329" i="3"/>
  <c r="BN329" i="3"/>
  <c r="BM330" i="3"/>
  <c r="BL330" i="3"/>
  <c r="BK331" i="3"/>
  <c r="BN331" i="3"/>
  <c r="BJ319" i="3"/>
  <c r="BJ320" i="3"/>
  <c r="BJ321" i="3"/>
  <c r="BJ322" i="3"/>
  <c r="BJ323" i="3"/>
  <c r="BJ324" i="3"/>
  <c r="BJ328" i="3"/>
  <c r="BJ329" i="3"/>
  <c r="BJ330" i="3"/>
  <c r="BJ331" i="3"/>
  <c r="BK334" i="3"/>
  <c r="BN334" i="3"/>
  <c r="BJ336" i="3"/>
  <c r="BM336" i="3"/>
  <c r="BL336" i="3"/>
  <c r="BK338" i="3"/>
  <c r="BN338" i="3"/>
  <c r="BJ340" i="3"/>
  <c r="BM340" i="3"/>
  <c r="BL340" i="3"/>
  <c r="BK342" i="3"/>
  <c r="BN342" i="3"/>
  <c r="BK346" i="3"/>
  <c r="BN346" i="3"/>
  <c r="BJ348" i="3"/>
  <c r="BM348" i="3"/>
  <c r="BL348" i="3"/>
  <c r="BK350" i="3"/>
  <c r="BN350" i="3"/>
  <c r="BJ352" i="3"/>
  <c r="BM352" i="3"/>
  <c r="BL352" i="3"/>
  <c r="BK333" i="3"/>
  <c r="BN333" i="3"/>
  <c r="BJ335" i="3"/>
  <c r="BM335" i="3"/>
  <c r="BL335" i="3"/>
  <c r="BK337" i="3"/>
  <c r="BN337" i="3"/>
  <c r="BJ339" i="3"/>
  <c r="BM339" i="3"/>
  <c r="BL339" i="3"/>
  <c r="BK341" i="3"/>
  <c r="BN341" i="3"/>
  <c r="BJ343" i="3"/>
  <c r="BM343" i="3"/>
  <c r="BL343" i="3"/>
  <c r="BK345" i="3"/>
  <c r="BN345" i="3"/>
  <c r="BJ347" i="3"/>
  <c r="BM347" i="3"/>
  <c r="BL347" i="3"/>
  <c r="BK349" i="3"/>
  <c r="BN349" i="3"/>
  <c r="BJ351" i="3"/>
  <c r="BM351" i="3"/>
  <c r="BL351" i="3"/>
  <c r="BK353" i="3"/>
  <c r="BN353" i="3"/>
  <c r="BK354" i="3"/>
  <c r="BN354" i="3"/>
  <c r="BM355" i="3"/>
  <c r="BL355" i="3"/>
  <c r="BK356" i="3"/>
  <c r="BN356" i="3"/>
  <c r="BM357" i="3"/>
  <c r="BL357" i="3"/>
  <c r="BK358" i="3"/>
  <c r="BN358" i="3"/>
  <c r="BM359" i="3"/>
  <c r="BL359" i="3"/>
  <c r="BK360" i="3"/>
  <c r="BN360" i="3"/>
  <c r="BK362" i="3"/>
  <c r="BN362" i="3"/>
  <c r="BM363" i="3"/>
  <c r="BL363" i="3"/>
  <c r="BK364" i="3"/>
  <c r="BN364" i="3"/>
  <c r="BM365" i="3"/>
  <c r="BL365" i="3"/>
  <c r="BK366" i="3"/>
  <c r="BN366" i="3"/>
  <c r="BK367" i="3"/>
  <c r="BN367" i="3"/>
  <c r="BK371" i="3"/>
  <c r="BN371" i="3"/>
  <c r="BJ373" i="3"/>
  <c r="BM373" i="3"/>
  <c r="BL373" i="3"/>
  <c r="BK375" i="3"/>
  <c r="BN375" i="3"/>
  <c r="BK379" i="3"/>
  <c r="BN379" i="3"/>
  <c r="BJ381" i="3"/>
  <c r="BM381" i="3"/>
  <c r="BL381" i="3"/>
  <c r="BK383" i="3"/>
  <c r="BN383" i="3"/>
  <c r="BJ385" i="3"/>
  <c r="BM385" i="3"/>
  <c r="BL385" i="3"/>
  <c r="BK387" i="3"/>
  <c r="BN387" i="3"/>
  <c r="BK391" i="3"/>
  <c r="BN391" i="3"/>
  <c r="BJ393" i="3"/>
  <c r="BM393" i="3"/>
  <c r="BL393" i="3"/>
  <c r="BK395" i="3"/>
  <c r="BN395" i="3"/>
  <c r="BJ397" i="3"/>
  <c r="BM397" i="3"/>
  <c r="BL397" i="3"/>
  <c r="BK399" i="3"/>
  <c r="BN399" i="3"/>
  <c r="BK403" i="3"/>
  <c r="BN403" i="3"/>
  <c r="BJ405" i="3"/>
  <c r="BM405" i="3"/>
  <c r="BL405" i="3"/>
  <c r="BK407" i="3"/>
  <c r="BN407" i="3"/>
  <c r="BJ409" i="3"/>
  <c r="BM409" i="3"/>
  <c r="BL409" i="3"/>
  <c r="BK410" i="3"/>
  <c r="BN410" i="3"/>
  <c r="BM411" i="3"/>
  <c r="BL411" i="3"/>
  <c r="BK412" i="3"/>
  <c r="BN412" i="3"/>
  <c r="BM413" i="3"/>
  <c r="BL413" i="3"/>
  <c r="BK414" i="3"/>
  <c r="BN414" i="3"/>
  <c r="BK416" i="3"/>
  <c r="BN416" i="3"/>
  <c r="BM417" i="3"/>
  <c r="BL417" i="3"/>
  <c r="BK418" i="3"/>
  <c r="BN418" i="3"/>
  <c r="BJ368" i="3"/>
  <c r="BM368" i="3"/>
  <c r="BL368" i="3"/>
  <c r="BK370" i="3"/>
  <c r="BN370" i="3"/>
  <c r="BJ372" i="3"/>
  <c r="BM372" i="3"/>
  <c r="BL372" i="3"/>
  <c r="BK374" i="3"/>
  <c r="BN374" i="3"/>
  <c r="BK378" i="3"/>
  <c r="BN378" i="3"/>
  <c r="BJ380" i="3"/>
  <c r="BM380" i="3"/>
  <c r="BL380" i="3"/>
  <c r="BK382" i="3"/>
  <c r="BN382" i="3"/>
  <c r="BJ384" i="3"/>
  <c r="BM384" i="3"/>
  <c r="BL384" i="3"/>
  <c r="BK386" i="3"/>
  <c r="BN386" i="3"/>
  <c r="BJ388" i="3"/>
  <c r="BM388" i="3"/>
  <c r="BL388" i="3"/>
  <c r="BK390" i="3"/>
  <c r="BN390" i="3"/>
  <c r="BJ392" i="3"/>
  <c r="BM392" i="3"/>
  <c r="BL392" i="3"/>
  <c r="BK394" i="3"/>
  <c r="BN394" i="3"/>
  <c r="BJ396" i="3"/>
  <c r="BM396" i="3"/>
  <c r="BL396" i="3"/>
  <c r="BK398" i="3"/>
  <c r="BN398" i="3"/>
  <c r="BJ400" i="3"/>
  <c r="BM400" i="3"/>
  <c r="BL400" i="3"/>
  <c r="BK402" i="3"/>
  <c r="BN402" i="3"/>
  <c r="BJ404" i="3"/>
  <c r="BM404" i="3"/>
  <c r="BL404" i="3"/>
  <c r="BK406" i="3"/>
  <c r="BN406" i="3"/>
  <c r="BJ411" i="3"/>
  <c r="BJ413" i="3"/>
  <c r="BJ417" i="3"/>
  <c r="BN419" i="3"/>
  <c r="BK419" i="3"/>
  <c r="BJ419" i="3"/>
  <c r="BM421" i="3"/>
  <c r="BL421" i="3"/>
  <c r="BN423" i="3"/>
  <c r="BK423" i="3"/>
  <c r="BJ423" i="3"/>
  <c r="BM425" i="3"/>
  <c r="BL425" i="3"/>
  <c r="BN420" i="3"/>
  <c r="BK420" i="3"/>
  <c r="BN424" i="3"/>
  <c r="BK424" i="3"/>
  <c r="BM426" i="3"/>
  <c r="BL426" i="3"/>
  <c r="BK428" i="3"/>
  <c r="BN428" i="3"/>
  <c r="BJ428" i="3"/>
  <c r="BJ429" i="3"/>
  <c r="BM429" i="3"/>
  <c r="BL429" i="3"/>
  <c r="BN430" i="3"/>
  <c r="BK430" i="3"/>
  <c r="BM431" i="3"/>
  <c r="BL431" i="3"/>
  <c r="BK432" i="3"/>
  <c r="BN432" i="3"/>
  <c r="BN434" i="3"/>
  <c r="BK434" i="3"/>
  <c r="BJ434" i="3"/>
  <c r="BJ435" i="3"/>
  <c r="BM435" i="3"/>
  <c r="BL435" i="3"/>
  <c r="BN436" i="3"/>
  <c r="BK436" i="3"/>
  <c r="BM427" i="3"/>
  <c r="BL427" i="3"/>
  <c r="BL254" i="3"/>
  <c r="BK253" i="3"/>
  <c r="BN253" i="3"/>
  <c r="BM257" i="3"/>
  <c r="BN261" i="3"/>
  <c r="BK261" i="3"/>
  <c r="BJ261" i="3"/>
  <c r="BL263" i="3"/>
  <c r="BK264" i="3"/>
  <c r="BN264" i="3"/>
  <c r="BL259" i="3"/>
  <c r="BJ259" i="3"/>
  <c r="BM260" i="3"/>
  <c r="BL265" i="3"/>
  <c r="BM266" i="3"/>
  <c r="BM267" i="3"/>
  <c r="BL269" i="3"/>
  <c r="BJ267" i="3"/>
  <c r="BM270" i="3"/>
  <c r="BL271" i="3"/>
  <c r="BK272" i="3"/>
  <c r="BN272" i="3"/>
  <c r="BK273" i="3"/>
  <c r="BN273" i="3"/>
  <c r="BK274" i="3"/>
  <c r="BN274" i="3"/>
  <c r="BK275" i="3"/>
  <c r="BN275" i="3"/>
  <c r="BK278" i="3"/>
  <c r="BN278" i="3"/>
  <c r="BK254" i="3"/>
  <c r="BN254" i="3"/>
  <c r="BN256" i="3"/>
  <c r="BK256" i="3"/>
  <c r="BJ253" i="3"/>
  <c r="BM253" i="3"/>
  <c r="BL253" i="3"/>
  <c r="BK257" i="3"/>
  <c r="BN257" i="3"/>
  <c r="BJ257" i="3"/>
  <c r="BM258" i="3"/>
  <c r="BL258" i="3"/>
  <c r="BN259" i="3"/>
  <c r="BK259" i="3"/>
  <c r="BM261" i="3"/>
  <c r="BL261" i="3"/>
  <c r="BK263" i="3"/>
  <c r="BN263" i="3"/>
  <c r="BM264" i="3"/>
  <c r="BL264" i="3"/>
  <c r="BJ258" i="3"/>
  <c r="BN260" i="3"/>
  <c r="BK260" i="3"/>
  <c r="BJ260" i="3"/>
  <c r="BK265" i="3"/>
  <c r="BN265" i="3"/>
  <c r="BK266" i="3"/>
  <c r="BN266" i="3"/>
  <c r="BK267" i="3"/>
  <c r="BN267" i="3"/>
  <c r="BM268" i="3"/>
  <c r="BL268" i="3"/>
  <c r="BN269" i="3"/>
  <c r="BK269" i="3"/>
  <c r="BJ264" i="3"/>
  <c r="BJ268" i="3"/>
  <c r="BN270" i="3"/>
  <c r="BK270" i="3"/>
  <c r="BJ270" i="3"/>
  <c r="BK271" i="3"/>
  <c r="BN271" i="3"/>
  <c r="BM272" i="3"/>
  <c r="BL272" i="3"/>
  <c r="BM273" i="3"/>
  <c r="BL273" i="3"/>
  <c r="BM274" i="3"/>
  <c r="BL274" i="3"/>
  <c r="BM275" i="3"/>
  <c r="BL275" i="3"/>
  <c r="BM276" i="3"/>
  <c r="BL276" i="3"/>
  <c r="BM277" i="3"/>
  <c r="BL277" i="3"/>
  <c r="BM278" i="3"/>
  <c r="BL278" i="3"/>
  <c r="BM279" i="3"/>
  <c r="BL279" i="3"/>
  <c r="BM280" i="3"/>
  <c r="BL280" i="3"/>
  <c r="BK282" i="3"/>
  <c r="BN282" i="3"/>
  <c r="BK284" i="3"/>
  <c r="BN284" i="3"/>
  <c r="BK286" i="3"/>
  <c r="BN286" i="3"/>
  <c r="BK288" i="3"/>
  <c r="BN288" i="3"/>
  <c r="BK290" i="3"/>
  <c r="BN290" i="3"/>
  <c r="BK292" i="3"/>
  <c r="BN292" i="3"/>
  <c r="BK281" i="3"/>
  <c r="BN281" i="3"/>
  <c r="BK283" i="3"/>
  <c r="BN283" i="3"/>
  <c r="BK285" i="3"/>
  <c r="BN285" i="3"/>
  <c r="BK287" i="3"/>
  <c r="BN287" i="3"/>
  <c r="BK289" i="3"/>
  <c r="BN289" i="3"/>
  <c r="BK291" i="3"/>
  <c r="BN291" i="3"/>
  <c r="BL293" i="3"/>
  <c r="BJ293" i="3"/>
  <c r="BH295" i="3"/>
  <c r="AZ295" i="3"/>
  <c r="AR295" i="3"/>
  <c r="AJ295" i="3"/>
  <c r="AB295" i="3"/>
  <c r="T295" i="3"/>
  <c r="BM295" i="3" s="1"/>
  <c r="BI295" i="3"/>
  <c r="BE295" i="3"/>
  <c r="BA295" i="3"/>
  <c r="AW295" i="3"/>
  <c r="AS295" i="3"/>
  <c r="AO295" i="3"/>
  <c r="AK295" i="3"/>
  <c r="AG295" i="3"/>
  <c r="AC295" i="3"/>
  <c r="Y295" i="3"/>
  <c r="U295" i="3"/>
  <c r="Q295" i="3"/>
  <c r="M295" i="3"/>
  <c r="BH296" i="3"/>
  <c r="AZ296" i="3"/>
  <c r="AR296" i="3"/>
  <c r="AJ296" i="3"/>
  <c r="AB296" i="3"/>
  <c r="T296" i="3"/>
  <c r="BM296" i="3" s="1"/>
  <c r="BI296" i="3"/>
  <c r="BE296" i="3"/>
  <c r="BA296" i="3"/>
  <c r="AW296" i="3"/>
  <c r="AS296" i="3"/>
  <c r="AO296" i="3"/>
  <c r="AK296" i="3"/>
  <c r="AG296" i="3"/>
  <c r="AC296" i="3"/>
  <c r="Y296" i="3"/>
  <c r="U296" i="3"/>
  <c r="BL296" i="3" s="1"/>
  <c r="Q296" i="3"/>
  <c r="M296" i="3"/>
  <c r="BH297" i="3"/>
  <c r="AZ297" i="3"/>
  <c r="AR297" i="3"/>
  <c r="AJ297" i="3"/>
  <c r="AB297" i="3"/>
  <c r="T297" i="3"/>
  <c r="BM297" i="3" s="1"/>
  <c r="BI297" i="3"/>
  <c r="BE297" i="3"/>
  <c r="BA297" i="3"/>
  <c r="AW297" i="3"/>
  <c r="AS297" i="3"/>
  <c r="AO297" i="3"/>
  <c r="AK297" i="3"/>
  <c r="AG297" i="3"/>
  <c r="AC297" i="3"/>
  <c r="Y297" i="3"/>
  <c r="U297" i="3"/>
  <c r="BL297" i="3" s="1"/>
  <c r="Q297" i="3"/>
  <c r="M297" i="3"/>
  <c r="BH298" i="3"/>
  <c r="AZ298" i="3"/>
  <c r="AR298" i="3"/>
  <c r="AJ298" i="3"/>
  <c r="AB298" i="3"/>
  <c r="T298" i="3"/>
  <c r="BM298" i="3" s="1"/>
  <c r="BI298" i="3"/>
  <c r="BE298" i="3"/>
  <c r="BA298" i="3"/>
  <c r="AW298" i="3"/>
  <c r="AS298" i="3"/>
  <c r="AO298" i="3"/>
  <c r="AK298" i="3"/>
  <c r="AG298" i="3"/>
  <c r="AC298" i="3"/>
  <c r="Y298" i="3"/>
  <c r="U298" i="3"/>
  <c r="BL298" i="3" s="1"/>
  <c r="Q298" i="3"/>
  <c r="M298" i="3"/>
  <c r="BH299" i="3"/>
  <c r="AZ299" i="3"/>
  <c r="AR299" i="3"/>
  <c r="AJ299" i="3"/>
  <c r="AB299" i="3"/>
  <c r="T299" i="3"/>
  <c r="BM299" i="3" s="1"/>
  <c r="BI299" i="3"/>
  <c r="BE299" i="3"/>
  <c r="BA299" i="3"/>
  <c r="AW299" i="3"/>
  <c r="AS299" i="3"/>
  <c r="AO299" i="3"/>
  <c r="AK299" i="3"/>
  <c r="AG299" i="3"/>
  <c r="AC299" i="3"/>
  <c r="Y299" i="3"/>
  <c r="U299" i="3"/>
  <c r="BL299" i="3" s="1"/>
  <c r="Q299" i="3"/>
  <c r="M299" i="3"/>
  <c r="BH300" i="3"/>
  <c r="AZ300" i="3"/>
  <c r="AR300" i="3"/>
  <c r="AJ300" i="3"/>
  <c r="AB300" i="3"/>
  <c r="T300" i="3"/>
  <c r="BM300" i="3" s="1"/>
  <c r="BI300" i="3"/>
  <c r="BE300" i="3"/>
  <c r="BA300" i="3"/>
  <c r="AW300" i="3"/>
  <c r="AS300" i="3"/>
  <c r="AO300" i="3"/>
  <c r="AK300" i="3"/>
  <c r="AG300" i="3"/>
  <c r="AC300" i="3"/>
  <c r="Y300" i="3"/>
  <c r="U300" i="3"/>
  <c r="BL300" i="3" s="1"/>
  <c r="Q300" i="3"/>
  <c r="M300" i="3"/>
  <c r="BH301" i="3"/>
  <c r="AZ301" i="3"/>
  <c r="AR301" i="3"/>
  <c r="AJ301" i="3"/>
  <c r="AB301" i="3"/>
  <c r="T301" i="3"/>
  <c r="BM301" i="3" s="1"/>
  <c r="BI301" i="3"/>
  <c r="BE301" i="3"/>
  <c r="BA301" i="3"/>
  <c r="AW301" i="3"/>
  <c r="AS301" i="3"/>
  <c r="AO301" i="3"/>
  <c r="AK301" i="3"/>
  <c r="AG301" i="3"/>
  <c r="AC301" i="3"/>
  <c r="Y301" i="3"/>
  <c r="U301" i="3"/>
  <c r="BL301" i="3" s="1"/>
  <c r="Q301" i="3"/>
  <c r="M301" i="3"/>
  <c r="BH302" i="3"/>
  <c r="AZ302" i="3"/>
  <c r="AR302" i="3"/>
  <c r="AJ302" i="3"/>
  <c r="AB302" i="3"/>
  <c r="T302" i="3"/>
  <c r="BM302" i="3" s="1"/>
  <c r="BI302" i="3"/>
  <c r="BE302" i="3"/>
  <c r="BA302" i="3"/>
  <c r="AW302" i="3"/>
  <c r="AS302" i="3"/>
  <c r="AO302" i="3"/>
  <c r="AK302" i="3"/>
  <c r="AG302" i="3"/>
  <c r="AC302" i="3"/>
  <c r="Y302" i="3"/>
  <c r="U302" i="3"/>
  <c r="BL302" i="3" s="1"/>
  <c r="Q302" i="3"/>
  <c r="M302" i="3"/>
  <c r="BH303" i="3"/>
  <c r="AZ303" i="3"/>
  <c r="AR303" i="3"/>
  <c r="AJ303" i="3"/>
  <c r="AB303" i="3"/>
  <c r="T303" i="3"/>
  <c r="BM303" i="3" s="1"/>
  <c r="BI303" i="3"/>
  <c r="BE303" i="3"/>
  <c r="BA303" i="3"/>
  <c r="AW303" i="3"/>
  <c r="AS303" i="3"/>
  <c r="AO303" i="3"/>
  <c r="AK303" i="3"/>
  <c r="AG303" i="3"/>
  <c r="AC303" i="3"/>
  <c r="Y303" i="3"/>
  <c r="U303" i="3"/>
  <c r="BL303" i="3" s="1"/>
  <c r="Q303" i="3"/>
  <c r="M303" i="3"/>
  <c r="BH304" i="3"/>
  <c r="AZ304" i="3"/>
  <c r="AR304" i="3"/>
  <c r="AJ304" i="3"/>
  <c r="AB304" i="3"/>
  <c r="T304" i="3"/>
  <c r="BM304" i="3" s="1"/>
  <c r="BI304" i="3"/>
  <c r="BE304" i="3"/>
  <c r="BA304" i="3"/>
  <c r="AW304" i="3"/>
  <c r="AS304" i="3"/>
  <c r="AO304" i="3"/>
  <c r="AK304" i="3"/>
  <c r="AG304" i="3"/>
  <c r="AC304" i="3"/>
  <c r="Y304" i="3"/>
  <c r="U304" i="3"/>
  <c r="BL304" i="3" s="1"/>
  <c r="Q304" i="3"/>
  <c r="M304" i="3"/>
  <c r="BH305" i="3"/>
  <c r="AZ305" i="3"/>
  <c r="AR305" i="3"/>
  <c r="AJ305" i="3"/>
  <c r="AB305" i="3"/>
  <c r="T305" i="3"/>
  <c r="BM305" i="3" s="1"/>
  <c r="BI305" i="3"/>
  <c r="BE305" i="3"/>
  <c r="BA305" i="3"/>
  <c r="AW305" i="3"/>
  <c r="AS305" i="3"/>
  <c r="AO305" i="3"/>
  <c r="AK305" i="3"/>
  <c r="AG305" i="3"/>
  <c r="AC305" i="3"/>
  <c r="Y305" i="3"/>
  <c r="U305" i="3"/>
  <c r="BL305" i="3" s="1"/>
  <c r="Q305" i="3"/>
  <c r="M305" i="3"/>
  <c r="BH306" i="3"/>
  <c r="AZ306" i="3"/>
  <c r="AR306" i="3"/>
  <c r="AJ306" i="3"/>
  <c r="AB306" i="3"/>
  <c r="T306" i="3"/>
  <c r="BM306" i="3" s="1"/>
  <c r="BI306" i="3"/>
  <c r="BE306" i="3"/>
  <c r="BA306" i="3"/>
  <c r="AW306" i="3"/>
  <c r="AS306" i="3"/>
  <c r="AO306" i="3"/>
  <c r="AK306" i="3"/>
  <c r="AG306" i="3"/>
  <c r="AC306" i="3"/>
  <c r="Y306" i="3"/>
  <c r="U306" i="3"/>
  <c r="BL306" i="3" s="1"/>
  <c r="Q306" i="3"/>
  <c r="M306" i="3"/>
  <c r="BH307" i="3"/>
  <c r="AZ307" i="3"/>
  <c r="AR307" i="3"/>
  <c r="AJ307" i="3"/>
  <c r="AB307" i="3"/>
  <c r="T307" i="3"/>
  <c r="BM307" i="3" s="1"/>
  <c r="BI307" i="3"/>
  <c r="BE307" i="3"/>
  <c r="BA307" i="3"/>
  <c r="AW307" i="3"/>
  <c r="AS307" i="3"/>
  <c r="AO307" i="3"/>
  <c r="AK307" i="3"/>
  <c r="AG307" i="3"/>
  <c r="AC307" i="3"/>
  <c r="Y307" i="3"/>
  <c r="U307" i="3"/>
  <c r="BL307" i="3" s="1"/>
  <c r="Q307" i="3"/>
  <c r="M307" i="3"/>
  <c r="BH308" i="3"/>
  <c r="AZ308" i="3"/>
  <c r="AR308" i="3"/>
  <c r="AJ308" i="3"/>
  <c r="AB308" i="3"/>
  <c r="T308" i="3"/>
  <c r="BM308" i="3" s="1"/>
  <c r="BI308" i="3"/>
  <c r="BE308" i="3"/>
  <c r="BA308" i="3"/>
  <c r="AW308" i="3"/>
  <c r="AS308" i="3"/>
  <c r="AO308" i="3"/>
  <c r="AK308" i="3"/>
  <c r="AG308" i="3"/>
  <c r="AC308" i="3"/>
  <c r="Y308" i="3"/>
  <c r="U308" i="3"/>
  <c r="BL308" i="3" s="1"/>
  <c r="Q308" i="3"/>
  <c r="M308" i="3"/>
  <c r="BH309" i="3"/>
  <c r="AZ309" i="3"/>
  <c r="AR309" i="3"/>
  <c r="AJ309" i="3"/>
  <c r="AB309" i="3"/>
  <c r="T309" i="3"/>
  <c r="BM309" i="3" s="1"/>
  <c r="BI309" i="3"/>
  <c r="BE309" i="3"/>
  <c r="BA309" i="3"/>
  <c r="AW309" i="3"/>
  <c r="AS309" i="3"/>
  <c r="AO309" i="3"/>
  <c r="AK309" i="3"/>
  <c r="AG309" i="3"/>
  <c r="AC309" i="3"/>
  <c r="Y309" i="3"/>
  <c r="U309" i="3"/>
  <c r="BL309" i="3" s="1"/>
  <c r="Q309" i="3"/>
  <c r="M309" i="3"/>
  <c r="BH310" i="3"/>
  <c r="AZ310" i="3"/>
  <c r="AR310" i="3"/>
  <c r="AJ310" i="3"/>
  <c r="AB310" i="3"/>
  <c r="T310" i="3"/>
  <c r="BM310" i="3" s="1"/>
  <c r="BI310" i="3"/>
  <c r="BE310" i="3"/>
  <c r="BA310" i="3"/>
  <c r="AW310" i="3"/>
  <c r="AS310" i="3"/>
  <c r="AO310" i="3"/>
  <c r="AK310" i="3"/>
  <c r="AG310" i="3"/>
  <c r="AC310" i="3"/>
  <c r="Y310" i="3"/>
  <c r="U310" i="3"/>
  <c r="BL310" i="3" s="1"/>
  <c r="Q310" i="3"/>
  <c r="M310" i="3"/>
  <c r="BH311" i="3"/>
  <c r="AZ311" i="3"/>
  <c r="AR311" i="3"/>
  <c r="AJ311" i="3"/>
  <c r="AB311" i="3"/>
  <c r="T311" i="3"/>
  <c r="BM311" i="3" s="1"/>
  <c r="BI311" i="3"/>
  <c r="BE311" i="3"/>
  <c r="BA311" i="3"/>
  <c r="AW311" i="3"/>
  <c r="AS311" i="3"/>
  <c r="AO311" i="3"/>
  <c r="AK311" i="3"/>
  <c r="AG311" i="3"/>
  <c r="AC311" i="3"/>
  <c r="Y311" i="3"/>
  <c r="U311" i="3"/>
  <c r="BL311" i="3" s="1"/>
  <c r="Q311" i="3"/>
  <c r="M311" i="3"/>
  <c r="BH312" i="3"/>
  <c r="AZ312" i="3"/>
  <c r="AR312" i="3"/>
  <c r="AJ312" i="3"/>
  <c r="AB312" i="3"/>
  <c r="T312" i="3"/>
  <c r="BM312" i="3" s="1"/>
  <c r="BI312" i="3"/>
  <c r="BE312" i="3"/>
  <c r="BA312" i="3"/>
  <c r="AW312" i="3"/>
  <c r="AS312" i="3"/>
  <c r="AO312" i="3"/>
  <c r="AK312" i="3"/>
  <c r="AG312" i="3"/>
  <c r="AC312" i="3"/>
  <c r="Y312" i="3"/>
  <c r="U312" i="3"/>
  <c r="BL312" i="3" s="1"/>
  <c r="Q312" i="3"/>
  <c r="M312" i="3"/>
  <c r="BH313" i="3"/>
  <c r="AZ313" i="3"/>
  <c r="AR313" i="3"/>
  <c r="AJ313" i="3"/>
  <c r="AB313" i="3"/>
  <c r="T313" i="3"/>
  <c r="BM313" i="3" s="1"/>
  <c r="BI313" i="3"/>
  <c r="BE313" i="3"/>
  <c r="BA313" i="3"/>
  <c r="AW313" i="3"/>
  <c r="AS313" i="3"/>
  <c r="AO313" i="3"/>
  <c r="AK313" i="3"/>
  <c r="AG313" i="3"/>
  <c r="AC313" i="3"/>
  <c r="Y313" i="3"/>
  <c r="U313" i="3"/>
  <c r="BL313" i="3" s="1"/>
  <c r="Q313" i="3"/>
  <c r="M313" i="3"/>
  <c r="BH314" i="3"/>
  <c r="AZ314" i="3"/>
  <c r="AR314" i="3"/>
  <c r="AJ314" i="3"/>
  <c r="AB314" i="3"/>
  <c r="T314" i="3"/>
  <c r="BM314" i="3" s="1"/>
  <c r="BI314" i="3"/>
  <c r="BE314" i="3"/>
  <c r="BA314" i="3"/>
  <c r="AW314" i="3"/>
  <c r="AS314" i="3"/>
  <c r="AO314" i="3"/>
  <c r="AK314" i="3"/>
  <c r="AG314" i="3"/>
  <c r="AC314" i="3"/>
  <c r="Y314" i="3"/>
  <c r="U314" i="3"/>
  <c r="BL314" i="3" s="1"/>
  <c r="Q314" i="3"/>
  <c r="M314" i="3"/>
  <c r="BH315" i="3"/>
  <c r="AZ315" i="3"/>
  <c r="AR315" i="3"/>
  <c r="AJ315" i="3"/>
  <c r="AB315" i="3"/>
  <c r="T315" i="3"/>
  <c r="BM315" i="3" s="1"/>
  <c r="BI315" i="3"/>
  <c r="BE315" i="3"/>
  <c r="BA315" i="3"/>
  <c r="AW315" i="3"/>
  <c r="AS315" i="3"/>
  <c r="AO315" i="3"/>
  <c r="AK315" i="3"/>
  <c r="AG315" i="3"/>
  <c r="AC315" i="3"/>
  <c r="Y315" i="3"/>
  <c r="U315" i="3"/>
  <c r="BL315" i="3" s="1"/>
  <c r="Q315" i="3"/>
  <c r="M315" i="3"/>
  <c r="BH316" i="3"/>
  <c r="AZ316" i="3"/>
  <c r="AR316" i="3"/>
  <c r="AJ316" i="3"/>
  <c r="AB316" i="3"/>
  <c r="T316" i="3"/>
  <c r="BM316" i="3" s="1"/>
  <c r="BI316" i="3"/>
  <c r="BE316" i="3"/>
  <c r="BA316" i="3"/>
  <c r="AW316" i="3"/>
  <c r="AS316" i="3"/>
  <c r="AO316" i="3"/>
  <c r="AK316" i="3"/>
  <c r="AG316" i="3"/>
  <c r="AC316" i="3"/>
  <c r="Y316" i="3"/>
  <c r="U316" i="3"/>
  <c r="BL316" i="3" s="1"/>
  <c r="Q316" i="3"/>
  <c r="M316" i="3"/>
  <c r="BH317" i="3"/>
  <c r="AZ317" i="3"/>
  <c r="AR317" i="3"/>
  <c r="AJ317" i="3"/>
  <c r="AB317" i="3"/>
  <c r="T317" i="3"/>
  <c r="BM317" i="3" s="1"/>
  <c r="BI317" i="3"/>
  <c r="BE317" i="3"/>
  <c r="BA317" i="3"/>
  <c r="AW317" i="3"/>
  <c r="AS317" i="3"/>
  <c r="AO317" i="3"/>
  <c r="AK317" i="3"/>
  <c r="AG317" i="3"/>
  <c r="AC317" i="3"/>
  <c r="Y317" i="3"/>
  <c r="U317" i="3"/>
  <c r="BL317" i="3" s="1"/>
  <c r="Q317" i="3"/>
  <c r="M317" i="3"/>
  <c r="BI318" i="3"/>
  <c r="BE318" i="3"/>
  <c r="AZ318" i="3"/>
  <c r="AR318" i="3"/>
  <c r="AJ318" i="3"/>
  <c r="AB318" i="3"/>
  <c r="T318" i="3"/>
  <c r="BM318" i="3" s="1"/>
  <c r="BA318" i="3"/>
  <c r="AW318" i="3"/>
  <c r="AS318" i="3"/>
  <c r="AO318" i="3"/>
  <c r="AK318" i="3"/>
  <c r="AG318" i="3"/>
  <c r="AC318" i="3"/>
  <c r="Y318" i="3"/>
  <c r="U318" i="3"/>
  <c r="BL318" i="3" s="1"/>
  <c r="Q318" i="3"/>
  <c r="M318" i="3"/>
  <c r="BM319" i="3"/>
  <c r="BL319" i="3"/>
  <c r="BK320" i="3"/>
  <c r="BN320" i="3"/>
  <c r="BM321" i="3"/>
  <c r="BL321" i="3"/>
  <c r="BK322" i="3"/>
  <c r="BN322" i="3"/>
  <c r="BM323" i="3"/>
  <c r="BL323" i="3"/>
  <c r="BK324" i="3"/>
  <c r="BN324" i="3"/>
  <c r="BK326" i="3"/>
  <c r="BN326" i="3"/>
  <c r="BK328" i="3"/>
  <c r="BN328" i="3"/>
  <c r="BM329" i="3"/>
  <c r="BL329" i="3"/>
  <c r="BK330" i="3"/>
  <c r="BN330" i="3"/>
  <c r="BM331" i="3"/>
  <c r="BL331" i="3"/>
  <c r="BK332" i="3"/>
  <c r="BN332" i="3"/>
  <c r="BJ334" i="3"/>
  <c r="BM334" i="3"/>
  <c r="BL334" i="3"/>
  <c r="BK336" i="3"/>
  <c r="BN336" i="3"/>
  <c r="BK340" i="3"/>
  <c r="BN340" i="3"/>
  <c r="BJ342" i="3"/>
  <c r="BM342" i="3"/>
  <c r="BL342" i="3"/>
  <c r="BK344" i="3"/>
  <c r="BN344" i="3"/>
  <c r="BJ346" i="3"/>
  <c r="BM346" i="3"/>
  <c r="BL346" i="3"/>
  <c r="BK348" i="3"/>
  <c r="BN348" i="3"/>
  <c r="BK352" i="3"/>
  <c r="BN352" i="3"/>
  <c r="BJ333" i="3"/>
  <c r="BM333" i="3"/>
  <c r="BL333" i="3"/>
  <c r="BK335" i="3"/>
  <c r="BN335" i="3"/>
  <c r="BK339" i="3"/>
  <c r="BN339" i="3"/>
  <c r="BJ341" i="3"/>
  <c r="BM341" i="3"/>
  <c r="BL341" i="3"/>
  <c r="BK343" i="3"/>
  <c r="BN343" i="3"/>
  <c r="BJ345" i="3"/>
  <c r="BM345" i="3"/>
  <c r="BL345" i="3"/>
  <c r="BK347" i="3"/>
  <c r="BN347" i="3"/>
  <c r="BJ349" i="3"/>
  <c r="BM349" i="3"/>
  <c r="BL349" i="3"/>
  <c r="BK351" i="3"/>
  <c r="BN351" i="3"/>
  <c r="BM353" i="3"/>
  <c r="BL353" i="3"/>
  <c r="BK355" i="3"/>
  <c r="BN355" i="3"/>
  <c r="BM356" i="3"/>
  <c r="BL356" i="3"/>
  <c r="BK357" i="3"/>
  <c r="BN357" i="3"/>
  <c r="BK359" i="3"/>
  <c r="BN359" i="3"/>
  <c r="BM360" i="3"/>
  <c r="BL360" i="3"/>
  <c r="BK361" i="3"/>
  <c r="BN361" i="3"/>
  <c r="BM362" i="3"/>
  <c r="BL362" i="3"/>
  <c r="BK363" i="3"/>
  <c r="BN363" i="3"/>
  <c r="BM364" i="3"/>
  <c r="BL364" i="3"/>
  <c r="BK365" i="3"/>
  <c r="BN365" i="3"/>
  <c r="BM366" i="3"/>
  <c r="BL366" i="3"/>
  <c r="BJ355" i="3"/>
  <c r="BJ356" i="3"/>
  <c r="BJ357" i="3"/>
  <c r="BJ359" i="3"/>
  <c r="BJ360" i="3"/>
  <c r="BJ362" i="3"/>
  <c r="BJ363" i="3"/>
  <c r="BJ364" i="3"/>
  <c r="BJ365" i="3"/>
  <c r="BJ366" i="3"/>
  <c r="BJ367" i="3"/>
  <c r="BM367" i="3"/>
  <c r="BL367" i="3"/>
  <c r="BK369" i="3"/>
  <c r="BN369" i="3"/>
  <c r="BJ371" i="3"/>
  <c r="BM371" i="3"/>
  <c r="BL371" i="3"/>
  <c r="BK373" i="3"/>
  <c r="BN373" i="3"/>
  <c r="BJ375" i="3"/>
  <c r="BM375" i="3"/>
  <c r="BL375" i="3"/>
  <c r="BK377" i="3"/>
  <c r="BN377" i="3"/>
  <c r="BJ379" i="3"/>
  <c r="BM379" i="3"/>
  <c r="BL379" i="3"/>
  <c r="BK381" i="3"/>
  <c r="BN381" i="3"/>
  <c r="BK385" i="3"/>
  <c r="BN385" i="3"/>
  <c r="BJ387" i="3"/>
  <c r="BM387" i="3"/>
  <c r="BL387" i="3"/>
  <c r="BK389" i="3"/>
  <c r="BN389" i="3"/>
  <c r="BJ391" i="3"/>
  <c r="BM391" i="3"/>
  <c r="BL391" i="3"/>
  <c r="BK393" i="3"/>
  <c r="BN393" i="3"/>
  <c r="BJ395" i="3"/>
  <c r="BM395" i="3"/>
  <c r="BL395" i="3"/>
  <c r="BK397" i="3"/>
  <c r="BN397" i="3"/>
  <c r="BJ399" i="3"/>
  <c r="BM399" i="3"/>
  <c r="BL399" i="3"/>
  <c r="BK401" i="3"/>
  <c r="BN401" i="3"/>
  <c r="BJ403" i="3"/>
  <c r="BM403" i="3"/>
  <c r="BL403" i="3"/>
  <c r="BK405" i="3"/>
  <c r="BN405" i="3"/>
  <c r="BK409" i="3"/>
  <c r="BN409" i="3"/>
  <c r="BM410" i="3"/>
  <c r="BL410" i="3"/>
  <c r="BK411" i="3"/>
  <c r="BN411" i="3"/>
  <c r="BK413" i="3"/>
  <c r="BN413" i="3"/>
  <c r="BM414" i="3"/>
  <c r="BL414" i="3"/>
  <c r="BK415" i="3"/>
  <c r="BN415" i="3"/>
  <c r="BM416" i="3"/>
  <c r="BL416" i="3"/>
  <c r="BK417" i="3"/>
  <c r="BN417" i="3"/>
  <c r="BM418" i="3"/>
  <c r="BL418" i="3"/>
  <c r="BK368" i="3"/>
  <c r="BN368" i="3"/>
  <c r="BJ370" i="3"/>
  <c r="BM370" i="3"/>
  <c r="BL370" i="3"/>
  <c r="BK372" i="3"/>
  <c r="BN372" i="3"/>
  <c r="BJ374" i="3"/>
  <c r="BM374" i="3"/>
  <c r="BL374" i="3"/>
  <c r="BK376" i="3"/>
  <c r="BN376" i="3"/>
  <c r="BJ378" i="3"/>
  <c r="BM378" i="3"/>
  <c r="BL378" i="3"/>
  <c r="BK380" i="3"/>
  <c r="BN380" i="3"/>
  <c r="BJ382" i="3"/>
  <c r="BM382" i="3"/>
  <c r="BL382" i="3"/>
  <c r="BK384" i="3"/>
  <c r="BN384" i="3"/>
  <c r="BJ386" i="3"/>
  <c r="BM386" i="3"/>
  <c r="BL386" i="3"/>
  <c r="BK388" i="3"/>
  <c r="BN388" i="3"/>
  <c r="BJ390" i="3"/>
  <c r="BM390" i="3"/>
  <c r="BL390" i="3"/>
  <c r="BK392" i="3"/>
  <c r="BN392" i="3"/>
  <c r="BJ394" i="3"/>
  <c r="BM394" i="3"/>
  <c r="BL394" i="3"/>
  <c r="BK396" i="3"/>
  <c r="BN396" i="3"/>
  <c r="BJ398" i="3"/>
  <c r="BM398" i="3"/>
  <c r="BL398" i="3"/>
  <c r="BK400" i="3"/>
  <c r="BN400" i="3"/>
  <c r="BJ402" i="3"/>
  <c r="BM402" i="3"/>
  <c r="BL402" i="3"/>
  <c r="BK404" i="3"/>
  <c r="BN404" i="3"/>
  <c r="BJ406" i="3"/>
  <c r="BM406" i="3"/>
  <c r="BL406" i="3"/>
  <c r="BK408" i="3"/>
  <c r="BN408" i="3"/>
  <c r="BJ410" i="3"/>
  <c r="BJ414" i="3"/>
  <c r="BJ416" i="3"/>
  <c r="BJ418" i="3"/>
  <c r="BM419" i="3"/>
  <c r="BL419" i="3"/>
  <c r="BN421" i="3"/>
  <c r="BK421" i="3"/>
  <c r="BJ421" i="3"/>
  <c r="BM423" i="3"/>
  <c r="BL423" i="3"/>
  <c r="BN425" i="3"/>
  <c r="BK425" i="3"/>
  <c r="BJ425" i="3"/>
  <c r="BN422" i="3"/>
  <c r="BK422" i="3"/>
  <c r="BN426" i="3"/>
  <c r="BK426" i="3"/>
  <c r="BJ426" i="3"/>
  <c r="BM428" i="3"/>
  <c r="BL428" i="3"/>
  <c r="BK429" i="3"/>
  <c r="BN429" i="3"/>
  <c r="BN431" i="3"/>
  <c r="BK431" i="3"/>
  <c r="BJ431" i="3"/>
  <c r="BJ432" i="3"/>
  <c r="BM432" i="3"/>
  <c r="BL432" i="3"/>
  <c r="BN433" i="3"/>
  <c r="BK433" i="3"/>
  <c r="BM434" i="3"/>
  <c r="BL434" i="3"/>
  <c r="BK435" i="3"/>
  <c r="BN435" i="3"/>
  <c r="BN427" i="3"/>
  <c r="BK427" i="3"/>
  <c r="BJ427" i="3"/>
  <c r="N245" i="3"/>
  <c r="BJ245" i="3" s="1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5" i="3"/>
  <c r="O245" i="3"/>
  <c r="BL245" i="3" s="1"/>
  <c r="Q245" i="3"/>
  <c r="S245" i="3"/>
  <c r="BM245" i="3" s="1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1" i="3"/>
  <c r="BJ241" i="3" s="1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1" i="3"/>
  <c r="O241" i="3"/>
  <c r="BL241" i="3" s="1"/>
  <c r="Q241" i="3"/>
  <c r="S241" i="3"/>
  <c r="BM241" i="3" s="1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BN209" i="3"/>
  <c r="BK209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N249" i="3"/>
  <c r="BJ249" i="3" s="1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M249" i="3"/>
  <c r="O249" i="3"/>
  <c r="BL249" i="3" s="1"/>
  <c r="Q249" i="3"/>
  <c r="S249" i="3"/>
  <c r="BM249" i="3" s="1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AV246" i="3"/>
  <c r="BF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X246" i="3"/>
  <c r="AZ246" i="3"/>
  <c r="BB246" i="3"/>
  <c r="BD246" i="3"/>
  <c r="BH246" i="3"/>
  <c r="N244" i="3"/>
  <c r="BJ244" i="3" s="1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BL244" i="3" s="1"/>
  <c r="Q244" i="3"/>
  <c r="S244" i="3"/>
  <c r="BM244" i="3" s="1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0" i="3"/>
  <c r="BJ240" i="3" s="1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BL240" i="3" s="1"/>
  <c r="Q240" i="3"/>
  <c r="S240" i="3"/>
  <c r="BM240" i="3" s="1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38" i="3"/>
  <c r="BJ238" i="3" s="1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BL238" i="3" s="1"/>
  <c r="Q238" i="3"/>
  <c r="S238" i="3"/>
  <c r="BM238" i="3" s="1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N228" i="3"/>
  <c r="BJ228" i="3" s="1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BL228" i="3" s="1"/>
  <c r="Q228" i="3"/>
  <c r="S228" i="3"/>
  <c r="BM228" i="3" s="1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26" i="3"/>
  <c r="BJ226" i="3" s="1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M226" i="3"/>
  <c r="O226" i="3"/>
  <c r="BL226" i="3" s="1"/>
  <c r="Q226" i="3"/>
  <c r="S226" i="3"/>
  <c r="BM226" i="3" s="1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BI221" i="3"/>
  <c r="BG221" i="3"/>
  <c r="BE221" i="3"/>
  <c r="BC221" i="3"/>
  <c r="BA221" i="3"/>
  <c r="AY221" i="3"/>
  <c r="AW221" i="3"/>
  <c r="AU221" i="3"/>
  <c r="AS221" i="3"/>
  <c r="AQ221" i="3"/>
  <c r="AO221" i="3"/>
  <c r="AM221" i="3"/>
  <c r="AK221" i="3"/>
  <c r="AI221" i="3"/>
  <c r="AG221" i="3"/>
  <c r="AC221" i="3"/>
  <c r="Y221" i="3"/>
  <c r="U221" i="3"/>
  <c r="Q221" i="3"/>
  <c r="BI220" i="3"/>
  <c r="BE220" i="3"/>
  <c r="BA220" i="3"/>
  <c r="AW220" i="3"/>
  <c r="AS220" i="3"/>
  <c r="AO220" i="3"/>
  <c r="AK220" i="3"/>
  <c r="AG220" i="3"/>
  <c r="AC220" i="3"/>
  <c r="Y220" i="3"/>
  <c r="U220" i="3"/>
  <c r="Q220" i="3"/>
  <c r="BI219" i="3"/>
  <c r="BE219" i="3"/>
  <c r="BA219" i="3"/>
  <c r="AW219" i="3"/>
  <c r="AS219" i="3"/>
  <c r="AO219" i="3"/>
  <c r="AK219" i="3"/>
  <c r="AG219" i="3"/>
  <c r="AC219" i="3"/>
  <c r="Y219" i="3"/>
  <c r="U219" i="3"/>
  <c r="Q219" i="3"/>
  <c r="BI218" i="3"/>
  <c r="BE218" i="3"/>
  <c r="BA218" i="3"/>
  <c r="AW218" i="3"/>
  <c r="AS218" i="3"/>
  <c r="AO218" i="3"/>
  <c r="AK218" i="3"/>
  <c r="AG218" i="3"/>
  <c r="AC218" i="3"/>
  <c r="Y218" i="3"/>
  <c r="U218" i="3"/>
  <c r="Q218" i="3"/>
  <c r="BI217" i="3"/>
  <c r="BE217" i="3"/>
  <c r="BA217" i="3"/>
  <c r="AW217" i="3"/>
  <c r="AS217" i="3"/>
  <c r="AO217" i="3"/>
  <c r="AK217" i="3"/>
  <c r="AG217" i="3"/>
  <c r="AC217" i="3"/>
  <c r="Y217" i="3"/>
  <c r="U217" i="3"/>
  <c r="Q217" i="3"/>
  <c r="BI216" i="3"/>
  <c r="BE216" i="3"/>
  <c r="BA216" i="3"/>
  <c r="AW216" i="3"/>
  <c r="AS216" i="3"/>
  <c r="AO216" i="3"/>
  <c r="AK216" i="3"/>
  <c r="AG216" i="3"/>
  <c r="AC216" i="3"/>
  <c r="Y216" i="3"/>
  <c r="U216" i="3"/>
  <c r="Q216" i="3"/>
  <c r="BI215" i="3"/>
  <c r="BE215" i="3"/>
  <c r="BA215" i="3"/>
  <c r="AW215" i="3"/>
  <c r="AS215" i="3"/>
  <c r="AO215" i="3"/>
  <c r="AK215" i="3"/>
  <c r="AG215" i="3"/>
  <c r="AC215" i="3"/>
  <c r="Y215" i="3"/>
  <c r="U215" i="3"/>
  <c r="Q215" i="3"/>
  <c r="BI214" i="3"/>
  <c r="BE214" i="3"/>
  <c r="BA214" i="3"/>
  <c r="AW214" i="3"/>
  <c r="AS214" i="3"/>
  <c r="AO214" i="3"/>
  <c r="AK214" i="3"/>
  <c r="AG214" i="3"/>
  <c r="AC214" i="3"/>
  <c r="Y214" i="3"/>
  <c r="U214" i="3"/>
  <c r="Q214" i="3"/>
  <c r="BI213" i="3"/>
  <c r="BE213" i="3"/>
  <c r="BA213" i="3"/>
  <c r="AW213" i="3"/>
  <c r="AS213" i="3"/>
  <c r="AO213" i="3"/>
  <c r="AK213" i="3"/>
  <c r="AG213" i="3"/>
  <c r="AC213" i="3"/>
  <c r="Y213" i="3"/>
  <c r="U213" i="3"/>
  <c r="Q213" i="3"/>
  <c r="BI212" i="3"/>
  <c r="BE212" i="3"/>
  <c r="BA212" i="3"/>
  <c r="AW212" i="3"/>
  <c r="AS212" i="3"/>
  <c r="AO212" i="3"/>
  <c r="AK212" i="3"/>
  <c r="AG212" i="3"/>
  <c r="AC212" i="3"/>
  <c r="Y212" i="3"/>
  <c r="U212" i="3"/>
  <c r="Q212" i="3"/>
  <c r="BI211" i="3"/>
  <c r="BE211" i="3"/>
  <c r="BA211" i="3"/>
  <c r="AW211" i="3"/>
  <c r="AS211" i="3"/>
  <c r="AO211" i="3"/>
  <c r="AK211" i="3"/>
  <c r="AG211" i="3"/>
  <c r="AC211" i="3"/>
  <c r="Y211" i="3"/>
  <c r="U211" i="3"/>
  <c r="Q211" i="3"/>
  <c r="BI210" i="3"/>
  <c r="BE210" i="3"/>
  <c r="BA210" i="3"/>
  <c r="AW210" i="3"/>
  <c r="AS210" i="3"/>
  <c r="AO210" i="3"/>
  <c r="AK210" i="3"/>
  <c r="AG210" i="3"/>
  <c r="AC210" i="3"/>
  <c r="Y210" i="3"/>
  <c r="U210" i="3"/>
  <c r="Q210" i="3"/>
  <c r="BI209" i="3"/>
  <c r="BE209" i="3"/>
  <c r="BA209" i="3"/>
  <c r="AW209" i="3"/>
  <c r="AS209" i="3"/>
  <c r="AO209" i="3"/>
  <c r="AK209" i="3"/>
  <c r="AG209" i="3"/>
  <c r="AC209" i="3"/>
  <c r="Y209" i="3"/>
  <c r="U209" i="3"/>
  <c r="Q209" i="3"/>
  <c r="BI208" i="3"/>
  <c r="BE208" i="3"/>
  <c r="BA208" i="3"/>
  <c r="AW208" i="3"/>
  <c r="AS208" i="3"/>
  <c r="AO208" i="3"/>
  <c r="AK208" i="3"/>
  <c r="AG208" i="3"/>
  <c r="AC208" i="3"/>
  <c r="Y208" i="3"/>
  <c r="U208" i="3"/>
  <c r="Q208" i="3"/>
  <c r="BI207" i="3"/>
  <c r="BE207" i="3"/>
  <c r="BA207" i="3"/>
  <c r="AW207" i="3"/>
  <c r="AS207" i="3"/>
  <c r="AO207" i="3"/>
  <c r="AK207" i="3"/>
  <c r="AG207" i="3"/>
  <c r="AC207" i="3"/>
  <c r="Y207" i="3"/>
  <c r="U207" i="3"/>
  <c r="Q207" i="3"/>
  <c r="BI206" i="3"/>
  <c r="BE206" i="3"/>
  <c r="BA206" i="3"/>
  <c r="AW206" i="3"/>
  <c r="AS206" i="3"/>
  <c r="AO206" i="3"/>
  <c r="AK206" i="3"/>
  <c r="AG206" i="3"/>
  <c r="AC206" i="3"/>
  <c r="Y206" i="3"/>
  <c r="U206" i="3"/>
  <c r="Q206" i="3"/>
  <c r="M205" i="3"/>
  <c r="O205" i="3"/>
  <c r="BL205" i="3" s="1"/>
  <c r="Q205" i="3"/>
  <c r="S205" i="3"/>
  <c r="BM205" i="3" s="1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M193" i="3"/>
  <c r="O193" i="3"/>
  <c r="BL193" i="3" s="1"/>
  <c r="Q193" i="3"/>
  <c r="S193" i="3"/>
  <c r="BM193" i="3" s="1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1" i="3"/>
  <c r="O191" i="3"/>
  <c r="Q191" i="3"/>
  <c r="BJ191" i="3" s="1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M189" i="3"/>
  <c r="O189" i="3"/>
  <c r="Q189" i="3"/>
  <c r="BJ189" i="3" s="1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87" i="3"/>
  <c r="O187" i="3"/>
  <c r="Q187" i="3"/>
  <c r="BJ187" i="3" s="1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M185" i="3"/>
  <c r="O185" i="3"/>
  <c r="Q185" i="3"/>
  <c r="BJ185" i="3" s="1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3" i="3"/>
  <c r="O183" i="3"/>
  <c r="Q183" i="3"/>
  <c r="BJ183" i="3" s="1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M181" i="3"/>
  <c r="O181" i="3"/>
  <c r="Q181" i="3"/>
  <c r="BJ181" i="3" s="1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79" i="3"/>
  <c r="O179" i="3"/>
  <c r="Q179" i="3"/>
  <c r="BJ179" i="3" s="1"/>
  <c r="S179" i="3"/>
  <c r="U179" i="3"/>
  <c r="W179" i="3"/>
  <c r="Y179" i="3"/>
  <c r="AA179" i="3"/>
  <c r="AC179" i="3"/>
  <c r="AE179" i="3"/>
  <c r="AG179" i="3"/>
  <c r="AI179" i="3"/>
  <c r="AK179" i="3"/>
  <c r="AM179" i="3"/>
  <c r="AO179" i="3"/>
  <c r="AQ179" i="3"/>
  <c r="AS179" i="3"/>
  <c r="AU179" i="3"/>
  <c r="AW179" i="3"/>
  <c r="AY179" i="3"/>
  <c r="BA179" i="3"/>
  <c r="BC179" i="3"/>
  <c r="BE179" i="3"/>
  <c r="BG179" i="3"/>
  <c r="BI179" i="3"/>
  <c r="M177" i="3"/>
  <c r="O177" i="3"/>
  <c r="BL177" i="3" s="1"/>
  <c r="Q177" i="3"/>
  <c r="S177" i="3"/>
  <c r="BM177" i="3" s="1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M175" i="3"/>
  <c r="O175" i="3"/>
  <c r="Q175" i="3"/>
  <c r="S175" i="3"/>
  <c r="U175" i="3"/>
  <c r="W175" i="3"/>
  <c r="Y175" i="3"/>
  <c r="AA175" i="3"/>
  <c r="AC175" i="3"/>
  <c r="AE175" i="3"/>
  <c r="AG175" i="3"/>
  <c r="AI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N221" i="3"/>
  <c r="BN221" i="3" s="1"/>
  <c r="P221" i="3"/>
  <c r="BK221" i="3" s="1"/>
  <c r="R221" i="3"/>
  <c r="BL221" i="3" s="1"/>
  <c r="T221" i="3"/>
  <c r="BM221" i="3" s="1"/>
  <c r="V221" i="3"/>
  <c r="X221" i="3"/>
  <c r="Z221" i="3"/>
  <c r="AB221" i="3"/>
  <c r="AD221" i="3"/>
  <c r="AF221" i="3"/>
  <c r="N220" i="3"/>
  <c r="P220" i="3"/>
  <c r="BK220" i="3" s="1"/>
  <c r="R220" i="3"/>
  <c r="T220" i="3"/>
  <c r="BM220" i="3" s="1"/>
  <c r="V220" i="3"/>
  <c r="X220" i="3"/>
  <c r="Z220" i="3"/>
  <c r="AB220" i="3"/>
  <c r="BL220" i="3" s="1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N219" i="3"/>
  <c r="P219" i="3"/>
  <c r="BK219" i="3" s="1"/>
  <c r="R219" i="3"/>
  <c r="BL219" i="3" s="1"/>
  <c r="T219" i="3"/>
  <c r="BM219" i="3" s="1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N218" i="3"/>
  <c r="P218" i="3"/>
  <c r="BK218" i="3" s="1"/>
  <c r="R218" i="3"/>
  <c r="T218" i="3"/>
  <c r="BM218" i="3" s="1"/>
  <c r="V218" i="3"/>
  <c r="X218" i="3"/>
  <c r="Z218" i="3"/>
  <c r="AB218" i="3"/>
  <c r="BL218" i="3" s="1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N217" i="3"/>
  <c r="BN217" i="3" s="1"/>
  <c r="P217" i="3"/>
  <c r="BK217" i="3" s="1"/>
  <c r="R217" i="3"/>
  <c r="BL217" i="3" s="1"/>
  <c r="T217" i="3"/>
  <c r="BM217" i="3" s="1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N216" i="3"/>
  <c r="P216" i="3"/>
  <c r="BK216" i="3" s="1"/>
  <c r="R216" i="3"/>
  <c r="T216" i="3"/>
  <c r="BM216" i="3" s="1"/>
  <c r="V216" i="3"/>
  <c r="X216" i="3"/>
  <c r="Z216" i="3"/>
  <c r="AB216" i="3"/>
  <c r="BL216" i="3" s="1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5" i="3"/>
  <c r="P215" i="3"/>
  <c r="BK215" i="3" s="1"/>
  <c r="R215" i="3"/>
  <c r="BL215" i="3" s="1"/>
  <c r="T215" i="3"/>
  <c r="BM215" i="3" s="1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N214" i="3"/>
  <c r="P214" i="3"/>
  <c r="BK214" i="3" s="1"/>
  <c r="R214" i="3"/>
  <c r="T214" i="3"/>
  <c r="BM214" i="3" s="1"/>
  <c r="V214" i="3"/>
  <c r="X214" i="3"/>
  <c r="Z214" i="3"/>
  <c r="AB214" i="3"/>
  <c r="BL214" i="3" s="1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N213" i="3"/>
  <c r="BN213" i="3" s="1"/>
  <c r="P213" i="3"/>
  <c r="BK213" i="3" s="1"/>
  <c r="R213" i="3"/>
  <c r="BL213" i="3" s="1"/>
  <c r="T213" i="3"/>
  <c r="BM213" i="3" s="1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2" i="3"/>
  <c r="P212" i="3"/>
  <c r="BK212" i="3" s="1"/>
  <c r="R212" i="3"/>
  <c r="T212" i="3"/>
  <c r="BM212" i="3" s="1"/>
  <c r="V212" i="3"/>
  <c r="X212" i="3"/>
  <c r="Z212" i="3"/>
  <c r="AB212" i="3"/>
  <c r="BL212" i="3" s="1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N211" i="3"/>
  <c r="P211" i="3"/>
  <c r="BK211" i="3" s="1"/>
  <c r="R211" i="3"/>
  <c r="BL211" i="3" s="1"/>
  <c r="T211" i="3"/>
  <c r="BM211" i="3" s="1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N210" i="3"/>
  <c r="P210" i="3"/>
  <c r="BK210" i="3" s="1"/>
  <c r="R210" i="3"/>
  <c r="T210" i="3"/>
  <c r="BM210" i="3" s="1"/>
  <c r="V210" i="3"/>
  <c r="X210" i="3"/>
  <c r="Z210" i="3"/>
  <c r="AB210" i="3"/>
  <c r="BL210" i="3" s="1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N209" i="3"/>
  <c r="BJ209" i="3" s="1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08" i="3"/>
  <c r="BN208" i="3" s="1"/>
  <c r="P208" i="3"/>
  <c r="BK208" i="3" s="1"/>
  <c r="R208" i="3"/>
  <c r="BL208" i="3" s="1"/>
  <c r="T208" i="3"/>
  <c r="BM208" i="3" s="1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N207" i="3"/>
  <c r="P207" i="3"/>
  <c r="BK207" i="3" s="1"/>
  <c r="R207" i="3"/>
  <c r="T207" i="3"/>
  <c r="BM207" i="3" s="1"/>
  <c r="V207" i="3"/>
  <c r="X207" i="3"/>
  <c r="Z207" i="3"/>
  <c r="AB207" i="3"/>
  <c r="BL207" i="3" s="1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6" i="3"/>
  <c r="P206" i="3"/>
  <c r="BK206" i="3" s="1"/>
  <c r="R206" i="3"/>
  <c r="BL206" i="3" s="1"/>
  <c r="T206" i="3"/>
  <c r="BM206" i="3" s="1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M196" i="3"/>
  <c r="O196" i="3"/>
  <c r="BL196" i="3" s="1"/>
  <c r="Q196" i="3"/>
  <c r="S196" i="3"/>
  <c r="BM196" i="3" s="1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M194" i="3"/>
  <c r="O194" i="3"/>
  <c r="Q194" i="3"/>
  <c r="BJ194" i="3" s="1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M192" i="3"/>
  <c r="O192" i="3"/>
  <c r="Q192" i="3"/>
  <c r="BJ192" i="3" s="1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M190" i="3"/>
  <c r="O190" i="3"/>
  <c r="Q190" i="3"/>
  <c r="BJ190" i="3" s="1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M188" i="3"/>
  <c r="O188" i="3"/>
  <c r="Q188" i="3"/>
  <c r="BJ188" i="3" s="1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M186" i="3"/>
  <c r="O186" i="3"/>
  <c r="Q186" i="3"/>
  <c r="BJ186" i="3" s="1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M184" i="3"/>
  <c r="O184" i="3"/>
  <c r="Q184" i="3"/>
  <c r="BJ184" i="3" s="1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M182" i="3"/>
  <c r="O182" i="3"/>
  <c r="Q182" i="3"/>
  <c r="BJ182" i="3" s="1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M180" i="3"/>
  <c r="O180" i="3"/>
  <c r="BL180" i="3" s="1"/>
  <c r="Q180" i="3"/>
  <c r="S180" i="3"/>
  <c r="BM180" i="3" s="1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M178" i="3"/>
  <c r="O178" i="3"/>
  <c r="BL178" i="3" s="1"/>
  <c r="Q178" i="3"/>
  <c r="S178" i="3"/>
  <c r="BM178" i="3" s="1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176" i="3"/>
  <c r="O176" i="3"/>
  <c r="Q176" i="3"/>
  <c r="BJ176" i="3" s="1"/>
  <c r="S176" i="3"/>
  <c r="U176" i="3"/>
  <c r="W176" i="3"/>
  <c r="Y176" i="3"/>
  <c r="AA176" i="3"/>
  <c r="AC176" i="3"/>
  <c r="AE176" i="3"/>
  <c r="AG176" i="3"/>
  <c r="AI176" i="3"/>
  <c r="AK176" i="3"/>
  <c r="AM176" i="3"/>
  <c r="AO176" i="3"/>
  <c r="AQ176" i="3"/>
  <c r="AS176" i="3"/>
  <c r="AU176" i="3"/>
  <c r="AW176" i="3"/>
  <c r="AY176" i="3"/>
  <c r="BA176" i="3"/>
  <c r="BC176" i="3"/>
  <c r="BE176" i="3"/>
  <c r="BG176" i="3"/>
  <c r="BI176" i="3"/>
  <c r="BN172" i="3"/>
  <c r="BK172" i="3"/>
  <c r="BH205" i="3"/>
  <c r="BF205" i="3"/>
  <c r="BD205" i="3"/>
  <c r="BB205" i="3"/>
  <c r="AZ205" i="3"/>
  <c r="AX205" i="3"/>
  <c r="AV205" i="3"/>
  <c r="AT205" i="3"/>
  <c r="AR205" i="3"/>
  <c r="AP205" i="3"/>
  <c r="AN205" i="3"/>
  <c r="AL205" i="3"/>
  <c r="AJ205" i="3"/>
  <c r="AH205" i="3"/>
  <c r="AF205" i="3"/>
  <c r="AD205" i="3"/>
  <c r="AB205" i="3"/>
  <c r="Z205" i="3"/>
  <c r="X205" i="3"/>
  <c r="V205" i="3"/>
  <c r="T205" i="3"/>
  <c r="R205" i="3"/>
  <c r="P205" i="3"/>
  <c r="BH204" i="3"/>
  <c r="BF204" i="3"/>
  <c r="BD204" i="3"/>
  <c r="BB204" i="3"/>
  <c r="AZ204" i="3"/>
  <c r="AX204" i="3"/>
  <c r="AV204" i="3"/>
  <c r="AT204" i="3"/>
  <c r="AR204" i="3"/>
  <c r="AP204" i="3"/>
  <c r="AN204" i="3"/>
  <c r="AL204" i="3"/>
  <c r="AJ204" i="3"/>
  <c r="AH204" i="3"/>
  <c r="AF204" i="3"/>
  <c r="AD204" i="3"/>
  <c r="AB204" i="3"/>
  <c r="Z204" i="3"/>
  <c r="X204" i="3"/>
  <c r="V204" i="3"/>
  <c r="T204" i="3"/>
  <c r="BJ204" i="3" s="1"/>
  <c r="R204" i="3"/>
  <c r="P204" i="3"/>
  <c r="BH203" i="3"/>
  <c r="BF203" i="3"/>
  <c r="BD203" i="3"/>
  <c r="BB203" i="3"/>
  <c r="AZ203" i="3"/>
  <c r="AX203" i="3"/>
  <c r="AV203" i="3"/>
  <c r="AT203" i="3"/>
  <c r="AR203" i="3"/>
  <c r="AP203" i="3"/>
  <c r="AN203" i="3"/>
  <c r="AL203" i="3"/>
  <c r="AJ203" i="3"/>
  <c r="AH203" i="3"/>
  <c r="AF203" i="3"/>
  <c r="AD203" i="3"/>
  <c r="AB203" i="3"/>
  <c r="Z203" i="3"/>
  <c r="X203" i="3"/>
  <c r="V203" i="3"/>
  <c r="T203" i="3"/>
  <c r="BJ203" i="3" s="1"/>
  <c r="R203" i="3"/>
  <c r="P203" i="3"/>
  <c r="BH202" i="3"/>
  <c r="BF202" i="3"/>
  <c r="BD202" i="3"/>
  <c r="BB202" i="3"/>
  <c r="AZ202" i="3"/>
  <c r="AX202" i="3"/>
  <c r="AV202" i="3"/>
  <c r="AT202" i="3"/>
  <c r="AR202" i="3"/>
  <c r="AP202" i="3"/>
  <c r="AN202" i="3"/>
  <c r="AL202" i="3"/>
  <c r="AJ202" i="3"/>
  <c r="AH202" i="3"/>
  <c r="AF202" i="3"/>
  <c r="AD202" i="3"/>
  <c r="AB202" i="3"/>
  <c r="Z202" i="3"/>
  <c r="X202" i="3"/>
  <c r="V202" i="3"/>
  <c r="T202" i="3"/>
  <c r="BJ202" i="3" s="1"/>
  <c r="R202" i="3"/>
  <c r="P202" i="3"/>
  <c r="BH201" i="3"/>
  <c r="BF201" i="3"/>
  <c r="BD201" i="3"/>
  <c r="BB201" i="3"/>
  <c r="AZ201" i="3"/>
  <c r="AX201" i="3"/>
  <c r="AV201" i="3"/>
  <c r="AT201" i="3"/>
  <c r="AR201" i="3"/>
  <c r="AP201" i="3"/>
  <c r="AN201" i="3"/>
  <c r="AL201" i="3"/>
  <c r="AJ201" i="3"/>
  <c r="AH201" i="3"/>
  <c r="AF201" i="3"/>
  <c r="AD201" i="3"/>
  <c r="AB201" i="3"/>
  <c r="Z201" i="3"/>
  <c r="X201" i="3"/>
  <c r="V201" i="3"/>
  <c r="T201" i="3"/>
  <c r="BJ201" i="3" s="1"/>
  <c r="R201" i="3"/>
  <c r="P201" i="3"/>
  <c r="BH200" i="3"/>
  <c r="BF200" i="3"/>
  <c r="BD200" i="3"/>
  <c r="BB200" i="3"/>
  <c r="AZ200" i="3"/>
  <c r="AX200" i="3"/>
  <c r="AV200" i="3"/>
  <c r="AT200" i="3"/>
  <c r="AR200" i="3"/>
  <c r="AP200" i="3"/>
  <c r="AN200" i="3"/>
  <c r="AL200" i="3"/>
  <c r="AJ200" i="3"/>
  <c r="AH200" i="3"/>
  <c r="AF200" i="3"/>
  <c r="AD200" i="3"/>
  <c r="AB200" i="3"/>
  <c r="Z200" i="3"/>
  <c r="X200" i="3"/>
  <c r="V200" i="3"/>
  <c r="T200" i="3"/>
  <c r="BJ200" i="3" s="1"/>
  <c r="R200" i="3"/>
  <c r="P200" i="3"/>
  <c r="BH199" i="3"/>
  <c r="BF199" i="3"/>
  <c r="BD199" i="3"/>
  <c r="BB199" i="3"/>
  <c r="AZ199" i="3"/>
  <c r="AX199" i="3"/>
  <c r="AV199" i="3"/>
  <c r="AT199" i="3"/>
  <c r="AR199" i="3"/>
  <c r="AP199" i="3"/>
  <c r="AN199" i="3"/>
  <c r="AL199" i="3"/>
  <c r="AJ199" i="3"/>
  <c r="AH199" i="3"/>
  <c r="AF199" i="3"/>
  <c r="AD199" i="3"/>
  <c r="AB199" i="3"/>
  <c r="Z199" i="3"/>
  <c r="X199" i="3"/>
  <c r="V199" i="3"/>
  <c r="T199" i="3"/>
  <c r="BJ199" i="3" s="1"/>
  <c r="R199" i="3"/>
  <c r="P199" i="3"/>
  <c r="BH198" i="3"/>
  <c r="BF198" i="3"/>
  <c r="BD198" i="3"/>
  <c r="BB198" i="3"/>
  <c r="AZ198" i="3"/>
  <c r="AX198" i="3"/>
  <c r="AV198" i="3"/>
  <c r="AT198" i="3"/>
  <c r="AR198" i="3"/>
  <c r="AP198" i="3"/>
  <c r="AN198" i="3"/>
  <c r="AL198" i="3"/>
  <c r="AJ198" i="3"/>
  <c r="AH198" i="3"/>
  <c r="AF198" i="3"/>
  <c r="AD198" i="3"/>
  <c r="AB198" i="3"/>
  <c r="Z198" i="3"/>
  <c r="X198" i="3"/>
  <c r="V198" i="3"/>
  <c r="T198" i="3"/>
  <c r="BJ198" i="3" s="1"/>
  <c r="R198" i="3"/>
  <c r="P198" i="3"/>
  <c r="BH197" i="3"/>
  <c r="BF197" i="3"/>
  <c r="BD197" i="3"/>
  <c r="BB197" i="3"/>
  <c r="AZ197" i="3"/>
  <c r="AX197" i="3"/>
  <c r="AV197" i="3"/>
  <c r="AT197" i="3"/>
  <c r="AR197" i="3"/>
  <c r="AP197" i="3"/>
  <c r="AN197" i="3"/>
  <c r="AL197" i="3"/>
  <c r="AJ197" i="3"/>
  <c r="AH197" i="3"/>
  <c r="AF197" i="3"/>
  <c r="AD197" i="3"/>
  <c r="AB197" i="3"/>
  <c r="Z197" i="3"/>
  <c r="X197" i="3"/>
  <c r="V197" i="3"/>
  <c r="T197" i="3"/>
  <c r="BJ197" i="3" s="1"/>
  <c r="R197" i="3"/>
  <c r="P197" i="3"/>
  <c r="BH196" i="3"/>
  <c r="BF196" i="3"/>
  <c r="BD196" i="3"/>
  <c r="BB196" i="3"/>
  <c r="AZ196" i="3"/>
  <c r="AX196" i="3"/>
  <c r="AV196" i="3"/>
  <c r="AT196" i="3"/>
  <c r="AR196" i="3"/>
  <c r="AP196" i="3"/>
  <c r="AN196" i="3"/>
  <c r="AL196" i="3"/>
  <c r="AJ196" i="3"/>
  <c r="AH196" i="3"/>
  <c r="AF196" i="3"/>
  <c r="AD196" i="3"/>
  <c r="AB196" i="3"/>
  <c r="Z196" i="3"/>
  <c r="X196" i="3"/>
  <c r="V196" i="3"/>
  <c r="T196" i="3"/>
  <c r="R196" i="3"/>
  <c r="P196" i="3"/>
  <c r="BH195" i="3"/>
  <c r="BF195" i="3"/>
  <c r="BD195" i="3"/>
  <c r="BB195" i="3"/>
  <c r="AZ195" i="3"/>
  <c r="AX195" i="3"/>
  <c r="AV195" i="3"/>
  <c r="AT195" i="3"/>
  <c r="AR195" i="3"/>
  <c r="AP195" i="3"/>
  <c r="AN195" i="3"/>
  <c r="AL195" i="3"/>
  <c r="AJ195" i="3"/>
  <c r="AH195" i="3"/>
  <c r="AF195" i="3"/>
  <c r="AD195" i="3"/>
  <c r="AB195" i="3"/>
  <c r="Z195" i="3"/>
  <c r="X195" i="3"/>
  <c r="V195" i="3"/>
  <c r="T195" i="3"/>
  <c r="BJ195" i="3" s="1"/>
  <c r="R195" i="3"/>
  <c r="P195" i="3"/>
  <c r="BH194" i="3"/>
  <c r="BF194" i="3"/>
  <c r="BD194" i="3"/>
  <c r="BB194" i="3"/>
  <c r="AZ194" i="3"/>
  <c r="AX194" i="3"/>
  <c r="AV194" i="3"/>
  <c r="AT194" i="3"/>
  <c r="AR194" i="3"/>
  <c r="AP194" i="3"/>
  <c r="AN194" i="3"/>
  <c r="AL194" i="3"/>
  <c r="AJ194" i="3"/>
  <c r="AH194" i="3"/>
  <c r="AF194" i="3"/>
  <c r="AD194" i="3"/>
  <c r="AB194" i="3"/>
  <c r="Z194" i="3"/>
  <c r="X194" i="3"/>
  <c r="V194" i="3"/>
  <c r="T194" i="3"/>
  <c r="R194" i="3"/>
  <c r="P194" i="3"/>
  <c r="BH193" i="3"/>
  <c r="BF193" i="3"/>
  <c r="BD193" i="3"/>
  <c r="BB193" i="3"/>
  <c r="AZ193" i="3"/>
  <c r="AX193" i="3"/>
  <c r="AV193" i="3"/>
  <c r="AT193" i="3"/>
  <c r="AR193" i="3"/>
  <c r="AP193" i="3"/>
  <c r="AN193" i="3"/>
  <c r="AL193" i="3"/>
  <c r="AJ193" i="3"/>
  <c r="AH193" i="3"/>
  <c r="AF193" i="3"/>
  <c r="AD193" i="3"/>
  <c r="AB193" i="3"/>
  <c r="Z193" i="3"/>
  <c r="X193" i="3"/>
  <c r="V193" i="3"/>
  <c r="T193" i="3"/>
  <c r="R193" i="3"/>
  <c r="P193" i="3"/>
  <c r="BH192" i="3"/>
  <c r="BF192" i="3"/>
  <c r="BD192" i="3"/>
  <c r="BB192" i="3"/>
  <c r="AZ192" i="3"/>
  <c r="AX192" i="3"/>
  <c r="AV192" i="3"/>
  <c r="AT192" i="3"/>
  <c r="AR192" i="3"/>
  <c r="AP192" i="3"/>
  <c r="AN192" i="3"/>
  <c r="AL192" i="3"/>
  <c r="AJ192" i="3"/>
  <c r="AH192" i="3"/>
  <c r="AF192" i="3"/>
  <c r="AD192" i="3"/>
  <c r="AB192" i="3"/>
  <c r="Z192" i="3"/>
  <c r="X192" i="3"/>
  <c r="V192" i="3"/>
  <c r="T192" i="3"/>
  <c r="R192" i="3"/>
  <c r="P192" i="3"/>
  <c r="BH191" i="3"/>
  <c r="BF191" i="3"/>
  <c r="BD191" i="3"/>
  <c r="BB191" i="3"/>
  <c r="AZ191" i="3"/>
  <c r="AX191" i="3"/>
  <c r="AV191" i="3"/>
  <c r="AT191" i="3"/>
  <c r="AR191" i="3"/>
  <c r="AP191" i="3"/>
  <c r="AN191" i="3"/>
  <c r="AL191" i="3"/>
  <c r="AJ191" i="3"/>
  <c r="AH191" i="3"/>
  <c r="AF191" i="3"/>
  <c r="AD191" i="3"/>
  <c r="AB191" i="3"/>
  <c r="Z191" i="3"/>
  <c r="X191" i="3"/>
  <c r="V191" i="3"/>
  <c r="T191" i="3"/>
  <c r="R191" i="3"/>
  <c r="P191" i="3"/>
  <c r="BH190" i="3"/>
  <c r="BF190" i="3"/>
  <c r="BD190" i="3"/>
  <c r="BB190" i="3"/>
  <c r="AZ190" i="3"/>
  <c r="AX190" i="3"/>
  <c r="AV190" i="3"/>
  <c r="AT190" i="3"/>
  <c r="AR190" i="3"/>
  <c r="AP190" i="3"/>
  <c r="AN190" i="3"/>
  <c r="AL190" i="3"/>
  <c r="AJ190" i="3"/>
  <c r="AH190" i="3"/>
  <c r="AF190" i="3"/>
  <c r="AD190" i="3"/>
  <c r="AB190" i="3"/>
  <c r="Z190" i="3"/>
  <c r="X190" i="3"/>
  <c r="V190" i="3"/>
  <c r="T190" i="3"/>
  <c r="R190" i="3"/>
  <c r="P190" i="3"/>
  <c r="BH189" i="3"/>
  <c r="BF189" i="3"/>
  <c r="BD189" i="3"/>
  <c r="BB189" i="3"/>
  <c r="AZ189" i="3"/>
  <c r="AX189" i="3"/>
  <c r="AV189" i="3"/>
  <c r="AT189" i="3"/>
  <c r="AR189" i="3"/>
  <c r="AP189" i="3"/>
  <c r="AN189" i="3"/>
  <c r="AL189" i="3"/>
  <c r="AJ189" i="3"/>
  <c r="AH189" i="3"/>
  <c r="AF189" i="3"/>
  <c r="AD189" i="3"/>
  <c r="AB189" i="3"/>
  <c r="Z189" i="3"/>
  <c r="X189" i="3"/>
  <c r="V189" i="3"/>
  <c r="T189" i="3"/>
  <c r="R189" i="3"/>
  <c r="P189" i="3"/>
  <c r="BH188" i="3"/>
  <c r="BF188" i="3"/>
  <c r="BD188" i="3"/>
  <c r="BB188" i="3"/>
  <c r="AZ188" i="3"/>
  <c r="AX188" i="3"/>
  <c r="AV188" i="3"/>
  <c r="AT188" i="3"/>
  <c r="AR188" i="3"/>
  <c r="AP188" i="3"/>
  <c r="AN188" i="3"/>
  <c r="AL188" i="3"/>
  <c r="AJ188" i="3"/>
  <c r="AH188" i="3"/>
  <c r="AF188" i="3"/>
  <c r="AD188" i="3"/>
  <c r="AB188" i="3"/>
  <c r="Z188" i="3"/>
  <c r="X188" i="3"/>
  <c r="V188" i="3"/>
  <c r="T188" i="3"/>
  <c r="R188" i="3"/>
  <c r="P188" i="3"/>
  <c r="BH187" i="3"/>
  <c r="BF187" i="3"/>
  <c r="BD187" i="3"/>
  <c r="BB187" i="3"/>
  <c r="AZ187" i="3"/>
  <c r="AX187" i="3"/>
  <c r="AV187" i="3"/>
  <c r="AT187" i="3"/>
  <c r="AR187" i="3"/>
  <c r="AP187" i="3"/>
  <c r="AN187" i="3"/>
  <c r="AL187" i="3"/>
  <c r="AJ187" i="3"/>
  <c r="AH187" i="3"/>
  <c r="AF187" i="3"/>
  <c r="AD187" i="3"/>
  <c r="AB187" i="3"/>
  <c r="Z187" i="3"/>
  <c r="X187" i="3"/>
  <c r="V187" i="3"/>
  <c r="T187" i="3"/>
  <c r="R187" i="3"/>
  <c r="P187" i="3"/>
  <c r="BH186" i="3"/>
  <c r="BF186" i="3"/>
  <c r="BD186" i="3"/>
  <c r="BB186" i="3"/>
  <c r="AZ186" i="3"/>
  <c r="AX186" i="3"/>
  <c r="AV186" i="3"/>
  <c r="AT186" i="3"/>
  <c r="AR186" i="3"/>
  <c r="AP186" i="3"/>
  <c r="AN186" i="3"/>
  <c r="AL186" i="3"/>
  <c r="AJ186" i="3"/>
  <c r="AH186" i="3"/>
  <c r="AF186" i="3"/>
  <c r="AD186" i="3"/>
  <c r="AB186" i="3"/>
  <c r="Z186" i="3"/>
  <c r="X186" i="3"/>
  <c r="V186" i="3"/>
  <c r="T186" i="3"/>
  <c r="R186" i="3"/>
  <c r="P186" i="3"/>
  <c r="BH185" i="3"/>
  <c r="BF185" i="3"/>
  <c r="BD185" i="3"/>
  <c r="BB185" i="3"/>
  <c r="AZ185" i="3"/>
  <c r="AX185" i="3"/>
  <c r="AV185" i="3"/>
  <c r="AT185" i="3"/>
  <c r="AR185" i="3"/>
  <c r="AP185" i="3"/>
  <c r="AN185" i="3"/>
  <c r="AL185" i="3"/>
  <c r="AJ185" i="3"/>
  <c r="AH185" i="3"/>
  <c r="AF185" i="3"/>
  <c r="AD185" i="3"/>
  <c r="AB185" i="3"/>
  <c r="Z185" i="3"/>
  <c r="X185" i="3"/>
  <c r="V185" i="3"/>
  <c r="T185" i="3"/>
  <c r="R185" i="3"/>
  <c r="P185" i="3"/>
  <c r="BH184" i="3"/>
  <c r="BF184" i="3"/>
  <c r="BD184" i="3"/>
  <c r="BB184" i="3"/>
  <c r="AZ184" i="3"/>
  <c r="AX184" i="3"/>
  <c r="AV184" i="3"/>
  <c r="AT184" i="3"/>
  <c r="AR184" i="3"/>
  <c r="AP184" i="3"/>
  <c r="AN184" i="3"/>
  <c r="AL184" i="3"/>
  <c r="AJ184" i="3"/>
  <c r="AH184" i="3"/>
  <c r="AF184" i="3"/>
  <c r="AD184" i="3"/>
  <c r="AB184" i="3"/>
  <c r="Z184" i="3"/>
  <c r="X184" i="3"/>
  <c r="V184" i="3"/>
  <c r="T184" i="3"/>
  <c r="R184" i="3"/>
  <c r="P184" i="3"/>
  <c r="BH183" i="3"/>
  <c r="BF183" i="3"/>
  <c r="BD183" i="3"/>
  <c r="BB183" i="3"/>
  <c r="AZ183" i="3"/>
  <c r="AX183" i="3"/>
  <c r="AV183" i="3"/>
  <c r="AT183" i="3"/>
  <c r="AR183" i="3"/>
  <c r="AP183" i="3"/>
  <c r="AN183" i="3"/>
  <c r="AL183" i="3"/>
  <c r="AJ183" i="3"/>
  <c r="AH183" i="3"/>
  <c r="AF183" i="3"/>
  <c r="AD183" i="3"/>
  <c r="AB183" i="3"/>
  <c r="Z183" i="3"/>
  <c r="X183" i="3"/>
  <c r="V183" i="3"/>
  <c r="T183" i="3"/>
  <c r="R183" i="3"/>
  <c r="P183" i="3"/>
  <c r="BH182" i="3"/>
  <c r="BF182" i="3"/>
  <c r="BD182" i="3"/>
  <c r="BB182" i="3"/>
  <c r="AZ182" i="3"/>
  <c r="AX182" i="3"/>
  <c r="AV182" i="3"/>
  <c r="AT182" i="3"/>
  <c r="AR182" i="3"/>
  <c r="AP182" i="3"/>
  <c r="AN182" i="3"/>
  <c r="AL182" i="3"/>
  <c r="AJ182" i="3"/>
  <c r="AH182" i="3"/>
  <c r="AF182" i="3"/>
  <c r="AD182" i="3"/>
  <c r="AB182" i="3"/>
  <c r="Z182" i="3"/>
  <c r="X182" i="3"/>
  <c r="V182" i="3"/>
  <c r="T182" i="3"/>
  <c r="R182" i="3"/>
  <c r="P182" i="3"/>
  <c r="BH181" i="3"/>
  <c r="BF181" i="3"/>
  <c r="BD181" i="3"/>
  <c r="BB181" i="3"/>
  <c r="AZ181" i="3"/>
  <c r="AX181" i="3"/>
  <c r="AV181" i="3"/>
  <c r="AT181" i="3"/>
  <c r="AR181" i="3"/>
  <c r="AP181" i="3"/>
  <c r="AN181" i="3"/>
  <c r="AL181" i="3"/>
  <c r="AJ181" i="3"/>
  <c r="AH181" i="3"/>
  <c r="AF181" i="3"/>
  <c r="AD181" i="3"/>
  <c r="AB181" i="3"/>
  <c r="Z181" i="3"/>
  <c r="X181" i="3"/>
  <c r="V181" i="3"/>
  <c r="T181" i="3"/>
  <c r="R181" i="3"/>
  <c r="P181" i="3"/>
  <c r="BH180" i="3"/>
  <c r="BF180" i="3"/>
  <c r="BD180" i="3"/>
  <c r="BB180" i="3"/>
  <c r="AZ180" i="3"/>
  <c r="AX180" i="3"/>
  <c r="AV180" i="3"/>
  <c r="AT180" i="3"/>
  <c r="AR180" i="3"/>
  <c r="AP180" i="3"/>
  <c r="AN180" i="3"/>
  <c r="AL180" i="3"/>
  <c r="AJ180" i="3"/>
  <c r="AH180" i="3"/>
  <c r="AF180" i="3"/>
  <c r="AD180" i="3"/>
  <c r="AB180" i="3"/>
  <c r="Z180" i="3"/>
  <c r="X180" i="3"/>
  <c r="V180" i="3"/>
  <c r="T180" i="3"/>
  <c r="R180" i="3"/>
  <c r="P180" i="3"/>
  <c r="BH179" i="3"/>
  <c r="BF179" i="3"/>
  <c r="BD179" i="3"/>
  <c r="BB179" i="3"/>
  <c r="AZ179" i="3"/>
  <c r="AX179" i="3"/>
  <c r="AV179" i="3"/>
  <c r="AT179" i="3"/>
  <c r="AR179" i="3"/>
  <c r="AP179" i="3"/>
  <c r="AN179" i="3"/>
  <c r="AL179" i="3"/>
  <c r="AJ179" i="3"/>
  <c r="AH179" i="3"/>
  <c r="AF179" i="3"/>
  <c r="AD179" i="3"/>
  <c r="AB179" i="3"/>
  <c r="Z179" i="3"/>
  <c r="X179" i="3"/>
  <c r="V179" i="3"/>
  <c r="T179" i="3"/>
  <c r="R179" i="3"/>
  <c r="P179" i="3"/>
  <c r="BH178" i="3"/>
  <c r="BF178" i="3"/>
  <c r="BD178" i="3"/>
  <c r="BB178" i="3"/>
  <c r="AZ178" i="3"/>
  <c r="AX178" i="3"/>
  <c r="AV178" i="3"/>
  <c r="AT178" i="3"/>
  <c r="AR178" i="3"/>
  <c r="AP178" i="3"/>
  <c r="AN178" i="3"/>
  <c r="AL178" i="3"/>
  <c r="AJ178" i="3"/>
  <c r="AH178" i="3"/>
  <c r="AF178" i="3"/>
  <c r="AD178" i="3"/>
  <c r="AB178" i="3"/>
  <c r="Z178" i="3"/>
  <c r="X178" i="3"/>
  <c r="V178" i="3"/>
  <c r="T178" i="3"/>
  <c r="R178" i="3"/>
  <c r="P178" i="3"/>
  <c r="BH177" i="3"/>
  <c r="BF177" i="3"/>
  <c r="BD177" i="3"/>
  <c r="BB177" i="3"/>
  <c r="AZ177" i="3"/>
  <c r="AX177" i="3"/>
  <c r="AV177" i="3"/>
  <c r="AT177" i="3"/>
  <c r="AR177" i="3"/>
  <c r="AP177" i="3"/>
  <c r="AN177" i="3"/>
  <c r="AL177" i="3"/>
  <c r="AJ177" i="3"/>
  <c r="AH177" i="3"/>
  <c r="AF177" i="3"/>
  <c r="AD177" i="3"/>
  <c r="AB177" i="3"/>
  <c r="Z177" i="3"/>
  <c r="X177" i="3"/>
  <c r="V177" i="3"/>
  <c r="T177" i="3"/>
  <c r="R177" i="3"/>
  <c r="P177" i="3"/>
  <c r="BH176" i="3"/>
  <c r="BF176" i="3"/>
  <c r="BD176" i="3"/>
  <c r="BB176" i="3"/>
  <c r="AZ176" i="3"/>
  <c r="AX176" i="3"/>
  <c r="AV176" i="3"/>
  <c r="AT176" i="3"/>
  <c r="AR176" i="3"/>
  <c r="AP176" i="3"/>
  <c r="AN176" i="3"/>
  <c r="AL176" i="3"/>
  <c r="AJ176" i="3"/>
  <c r="AH176" i="3"/>
  <c r="AF176" i="3"/>
  <c r="AD176" i="3"/>
  <c r="AB176" i="3"/>
  <c r="Z176" i="3"/>
  <c r="X176" i="3"/>
  <c r="V176" i="3"/>
  <c r="T176" i="3"/>
  <c r="R176" i="3"/>
  <c r="P176" i="3"/>
  <c r="BH175" i="3"/>
  <c r="BF175" i="3"/>
  <c r="BD175" i="3"/>
  <c r="BB175" i="3"/>
  <c r="AZ175" i="3"/>
  <c r="AX175" i="3"/>
  <c r="AV175" i="3"/>
  <c r="AT175" i="3"/>
  <c r="AR175" i="3"/>
  <c r="AP175" i="3"/>
  <c r="AN175" i="3"/>
  <c r="AL175" i="3"/>
  <c r="AJ175" i="3"/>
  <c r="AH175" i="3"/>
  <c r="AF175" i="3"/>
  <c r="AD175" i="3"/>
  <c r="AB175" i="3"/>
  <c r="Z175" i="3"/>
  <c r="X175" i="3"/>
  <c r="V175" i="3"/>
  <c r="T175" i="3"/>
  <c r="BJ175" i="3" s="1"/>
  <c r="R175" i="3"/>
  <c r="P175" i="3"/>
  <c r="BH174" i="3"/>
  <c r="BF174" i="3"/>
  <c r="BD174" i="3"/>
  <c r="BB174" i="3"/>
  <c r="AZ174" i="3"/>
  <c r="AX174" i="3"/>
  <c r="AV174" i="3"/>
  <c r="AT174" i="3"/>
  <c r="AR174" i="3"/>
  <c r="AP174" i="3"/>
  <c r="AN174" i="3"/>
  <c r="AL174" i="3"/>
  <c r="AJ174" i="3"/>
  <c r="AH174" i="3"/>
  <c r="AF174" i="3"/>
  <c r="AD174" i="3"/>
  <c r="AB174" i="3"/>
  <c r="Z174" i="3"/>
  <c r="X174" i="3"/>
  <c r="U174" i="3"/>
  <c r="Q174" i="3"/>
  <c r="BI173" i="3"/>
  <c r="BE173" i="3"/>
  <c r="BA173" i="3"/>
  <c r="AW173" i="3"/>
  <c r="AS173" i="3"/>
  <c r="AO173" i="3"/>
  <c r="AK173" i="3"/>
  <c r="AG173" i="3"/>
  <c r="AC173" i="3"/>
  <c r="Y173" i="3"/>
  <c r="U173" i="3"/>
  <c r="Q173" i="3"/>
  <c r="BI172" i="3"/>
  <c r="BE172" i="3"/>
  <c r="BA172" i="3"/>
  <c r="AW172" i="3"/>
  <c r="AS172" i="3"/>
  <c r="AO172" i="3"/>
  <c r="AK172" i="3"/>
  <c r="AG172" i="3"/>
  <c r="AC172" i="3"/>
  <c r="Y172" i="3"/>
  <c r="U172" i="3"/>
  <c r="Q172" i="3"/>
  <c r="M171" i="3"/>
  <c r="O171" i="3"/>
  <c r="Q171" i="3"/>
  <c r="BJ171" i="3" s="1"/>
  <c r="S171" i="3"/>
  <c r="U171" i="3"/>
  <c r="W171" i="3"/>
  <c r="Y171" i="3"/>
  <c r="AA171" i="3"/>
  <c r="AC171" i="3"/>
  <c r="AE171" i="3"/>
  <c r="AG171" i="3"/>
  <c r="AI171" i="3"/>
  <c r="AK171" i="3"/>
  <c r="AM171" i="3"/>
  <c r="AO171" i="3"/>
  <c r="AQ171" i="3"/>
  <c r="AS171" i="3"/>
  <c r="AU171" i="3"/>
  <c r="AW171" i="3"/>
  <c r="AY171" i="3"/>
  <c r="BA171" i="3"/>
  <c r="BC171" i="3"/>
  <c r="BE171" i="3"/>
  <c r="BG171" i="3"/>
  <c r="BI171" i="3"/>
  <c r="M169" i="3"/>
  <c r="O169" i="3"/>
  <c r="Q169" i="3"/>
  <c r="BJ169" i="3" s="1"/>
  <c r="S169" i="3"/>
  <c r="U169" i="3"/>
  <c r="W169" i="3"/>
  <c r="Y169" i="3"/>
  <c r="AA169" i="3"/>
  <c r="AC169" i="3"/>
  <c r="AE169" i="3"/>
  <c r="AG169" i="3"/>
  <c r="AI169" i="3"/>
  <c r="AK169" i="3"/>
  <c r="AM169" i="3"/>
  <c r="AO169" i="3"/>
  <c r="AQ169" i="3"/>
  <c r="AS169" i="3"/>
  <c r="AU169" i="3"/>
  <c r="AW169" i="3"/>
  <c r="AY169" i="3"/>
  <c r="BA169" i="3"/>
  <c r="BC169" i="3"/>
  <c r="BE169" i="3"/>
  <c r="BG169" i="3"/>
  <c r="BI169" i="3"/>
  <c r="M167" i="3"/>
  <c r="O167" i="3"/>
  <c r="Q167" i="3"/>
  <c r="BJ167" i="3" s="1"/>
  <c r="S167" i="3"/>
  <c r="U167" i="3"/>
  <c r="W167" i="3"/>
  <c r="Y167" i="3"/>
  <c r="AA167" i="3"/>
  <c r="AC167" i="3"/>
  <c r="AE167" i="3"/>
  <c r="AG167" i="3"/>
  <c r="AI167" i="3"/>
  <c r="AK167" i="3"/>
  <c r="AM167" i="3"/>
  <c r="AO167" i="3"/>
  <c r="AQ167" i="3"/>
  <c r="AS167" i="3"/>
  <c r="AU167" i="3"/>
  <c r="AW167" i="3"/>
  <c r="AY167" i="3"/>
  <c r="BA167" i="3"/>
  <c r="BC167" i="3"/>
  <c r="BE167" i="3"/>
  <c r="BG167" i="3"/>
  <c r="BI167" i="3"/>
  <c r="M165" i="3"/>
  <c r="O165" i="3"/>
  <c r="Q165" i="3"/>
  <c r="BJ165" i="3" s="1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M163" i="3"/>
  <c r="O163" i="3"/>
  <c r="Q163" i="3"/>
  <c r="BJ163" i="3" s="1"/>
  <c r="S163" i="3"/>
  <c r="U163" i="3"/>
  <c r="W163" i="3"/>
  <c r="Y163" i="3"/>
  <c r="AA163" i="3"/>
  <c r="AC163" i="3"/>
  <c r="AE163" i="3"/>
  <c r="AG163" i="3"/>
  <c r="AI163" i="3"/>
  <c r="AK163" i="3"/>
  <c r="AM163" i="3"/>
  <c r="AO163" i="3"/>
  <c r="AQ163" i="3"/>
  <c r="AS163" i="3"/>
  <c r="AU163" i="3"/>
  <c r="AW163" i="3"/>
  <c r="AY163" i="3"/>
  <c r="BA163" i="3"/>
  <c r="BC163" i="3"/>
  <c r="BE163" i="3"/>
  <c r="BG163" i="3"/>
  <c r="BI163" i="3"/>
  <c r="M161" i="3"/>
  <c r="O161" i="3"/>
  <c r="Q161" i="3"/>
  <c r="BJ161" i="3" s="1"/>
  <c r="S161" i="3"/>
  <c r="U161" i="3"/>
  <c r="W161" i="3"/>
  <c r="Y161" i="3"/>
  <c r="AA161" i="3"/>
  <c r="AC161" i="3"/>
  <c r="AE161" i="3"/>
  <c r="AG161" i="3"/>
  <c r="AI161" i="3"/>
  <c r="AK161" i="3"/>
  <c r="AM161" i="3"/>
  <c r="AO161" i="3"/>
  <c r="AQ161" i="3"/>
  <c r="AS161" i="3"/>
  <c r="AU161" i="3"/>
  <c r="AW161" i="3"/>
  <c r="AY161" i="3"/>
  <c r="BA161" i="3"/>
  <c r="BC161" i="3"/>
  <c r="BE161" i="3"/>
  <c r="BG161" i="3"/>
  <c r="BI161" i="3"/>
  <c r="M159" i="3"/>
  <c r="O159" i="3"/>
  <c r="Q159" i="3"/>
  <c r="BJ159" i="3" s="1"/>
  <c r="S159" i="3"/>
  <c r="U159" i="3"/>
  <c r="W159" i="3"/>
  <c r="Y159" i="3"/>
  <c r="AA159" i="3"/>
  <c r="AC159" i="3"/>
  <c r="AE159" i="3"/>
  <c r="AG159" i="3"/>
  <c r="AI159" i="3"/>
  <c r="AK159" i="3"/>
  <c r="AM159" i="3"/>
  <c r="AO159" i="3"/>
  <c r="AQ159" i="3"/>
  <c r="AS159" i="3"/>
  <c r="AU159" i="3"/>
  <c r="AW159" i="3"/>
  <c r="AY159" i="3"/>
  <c r="BA159" i="3"/>
  <c r="BC159" i="3"/>
  <c r="BE159" i="3"/>
  <c r="BG159" i="3"/>
  <c r="BI159" i="3"/>
  <c r="M157" i="3"/>
  <c r="O157" i="3"/>
  <c r="BL157" i="3" s="1"/>
  <c r="Q157" i="3"/>
  <c r="S157" i="3"/>
  <c r="BM157" i="3" s="1"/>
  <c r="U157" i="3"/>
  <c r="W157" i="3"/>
  <c r="Y157" i="3"/>
  <c r="AA157" i="3"/>
  <c r="AC157" i="3"/>
  <c r="AE157" i="3"/>
  <c r="AG157" i="3"/>
  <c r="AI157" i="3"/>
  <c r="AK157" i="3"/>
  <c r="AM157" i="3"/>
  <c r="AO157" i="3"/>
  <c r="AQ157" i="3"/>
  <c r="AS157" i="3"/>
  <c r="AU157" i="3"/>
  <c r="AW157" i="3"/>
  <c r="AY157" i="3"/>
  <c r="BA157" i="3"/>
  <c r="BC157" i="3"/>
  <c r="BE157" i="3"/>
  <c r="BG157" i="3"/>
  <c r="BI157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74" i="3"/>
  <c r="BJ174" i="3" s="1"/>
  <c r="P174" i="3"/>
  <c r="BK174" i="3" s="1"/>
  <c r="R174" i="3"/>
  <c r="BL174" i="3" s="1"/>
  <c r="T174" i="3"/>
  <c r="V174" i="3"/>
  <c r="N173" i="3"/>
  <c r="P173" i="3"/>
  <c r="BK173" i="3" s="1"/>
  <c r="R173" i="3"/>
  <c r="BL173" i="3" s="1"/>
  <c r="T173" i="3"/>
  <c r="BM173" i="3" s="1"/>
  <c r="V173" i="3"/>
  <c r="X173" i="3"/>
  <c r="Z173" i="3"/>
  <c r="AB173" i="3"/>
  <c r="AD173" i="3"/>
  <c r="AF173" i="3"/>
  <c r="AH173" i="3"/>
  <c r="AJ173" i="3"/>
  <c r="AL173" i="3"/>
  <c r="AN173" i="3"/>
  <c r="AP173" i="3"/>
  <c r="AR173" i="3"/>
  <c r="AT173" i="3"/>
  <c r="AV173" i="3"/>
  <c r="AX173" i="3"/>
  <c r="AZ173" i="3"/>
  <c r="BB173" i="3"/>
  <c r="BD173" i="3"/>
  <c r="BF173" i="3"/>
  <c r="BH173" i="3"/>
  <c r="N172" i="3"/>
  <c r="BJ172" i="3" s="1"/>
  <c r="P172" i="3"/>
  <c r="R172" i="3"/>
  <c r="T172" i="3"/>
  <c r="V172" i="3"/>
  <c r="X172" i="3"/>
  <c r="Z172" i="3"/>
  <c r="AB172" i="3"/>
  <c r="AD172" i="3"/>
  <c r="AF172" i="3"/>
  <c r="AH172" i="3"/>
  <c r="AJ172" i="3"/>
  <c r="AL172" i="3"/>
  <c r="AN172" i="3"/>
  <c r="AP172" i="3"/>
  <c r="AR172" i="3"/>
  <c r="AT172" i="3"/>
  <c r="AV172" i="3"/>
  <c r="AX172" i="3"/>
  <c r="AZ172" i="3"/>
  <c r="BB172" i="3"/>
  <c r="BD172" i="3"/>
  <c r="BF172" i="3"/>
  <c r="BH172" i="3"/>
  <c r="M170" i="3"/>
  <c r="O170" i="3"/>
  <c r="Q170" i="3"/>
  <c r="S170" i="3"/>
  <c r="U170" i="3"/>
  <c r="W170" i="3"/>
  <c r="Y170" i="3"/>
  <c r="AA170" i="3"/>
  <c r="AC170" i="3"/>
  <c r="AE170" i="3"/>
  <c r="AG170" i="3"/>
  <c r="AI170" i="3"/>
  <c r="AK170" i="3"/>
  <c r="AM170" i="3"/>
  <c r="AO170" i="3"/>
  <c r="AQ170" i="3"/>
  <c r="AS170" i="3"/>
  <c r="AU170" i="3"/>
  <c r="AW170" i="3"/>
  <c r="AY170" i="3"/>
  <c r="BA170" i="3"/>
  <c r="BC170" i="3"/>
  <c r="BE170" i="3"/>
  <c r="BG170" i="3"/>
  <c r="BI170" i="3"/>
  <c r="M168" i="3"/>
  <c r="O168" i="3"/>
  <c r="Q168" i="3"/>
  <c r="S168" i="3"/>
  <c r="U168" i="3"/>
  <c r="W168" i="3"/>
  <c r="Y168" i="3"/>
  <c r="AA168" i="3"/>
  <c r="AC168" i="3"/>
  <c r="AE168" i="3"/>
  <c r="AG168" i="3"/>
  <c r="AI168" i="3"/>
  <c r="AK168" i="3"/>
  <c r="AM168" i="3"/>
  <c r="AO168" i="3"/>
  <c r="AQ168" i="3"/>
  <c r="AS168" i="3"/>
  <c r="AU168" i="3"/>
  <c r="AW168" i="3"/>
  <c r="AY168" i="3"/>
  <c r="BA168" i="3"/>
  <c r="BC168" i="3"/>
  <c r="BE168" i="3"/>
  <c r="BG168" i="3"/>
  <c r="BI168" i="3"/>
  <c r="M166" i="3"/>
  <c r="O166" i="3"/>
  <c r="Q166" i="3"/>
  <c r="S166" i="3"/>
  <c r="U166" i="3"/>
  <c r="W166" i="3"/>
  <c r="Y166" i="3"/>
  <c r="AA166" i="3"/>
  <c r="AC166" i="3"/>
  <c r="AE166" i="3"/>
  <c r="AG166" i="3"/>
  <c r="AI166" i="3"/>
  <c r="AK166" i="3"/>
  <c r="AM166" i="3"/>
  <c r="AO166" i="3"/>
  <c r="AQ166" i="3"/>
  <c r="AS166" i="3"/>
  <c r="AU166" i="3"/>
  <c r="AW166" i="3"/>
  <c r="AY166" i="3"/>
  <c r="BA166" i="3"/>
  <c r="BC166" i="3"/>
  <c r="BE166" i="3"/>
  <c r="BG166" i="3"/>
  <c r="BI166" i="3"/>
  <c r="M164" i="3"/>
  <c r="O164" i="3"/>
  <c r="Q164" i="3"/>
  <c r="S164" i="3"/>
  <c r="U164" i="3"/>
  <c r="W164" i="3"/>
  <c r="Y164" i="3"/>
  <c r="AA164" i="3"/>
  <c r="AC164" i="3"/>
  <c r="AE164" i="3"/>
  <c r="AG164" i="3"/>
  <c r="AI164" i="3"/>
  <c r="AK164" i="3"/>
  <c r="AM164" i="3"/>
  <c r="AO164" i="3"/>
  <c r="AQ164" i="3"/>
  <c r="AS164" i="3"/>
  <c r="AU164" i="3"/>
  <c r="AW164" i="3"/>
  <c r="AY164" i="3"/>
  <c r="BA164" i="3"/>
  <c r="BC164" i="3"/>
  <c r="BE164" i="3"/>
  <c r="BG164" i="3"/>
  <c r="BI164" i="3"/>
  <c r="M162" i="3"/>
  <c r="O162" i="3"/>
  <c r="BL162" i="3" s="1"/>
  <c r="Q162" i="3"/>
  <c r="S162" i="3"/>
  <c r="BM162" i="3" s="1"/>
  <c r="U162" i="3"/>
  <c r="W162" i="3"/>
  <c r="Y162" i="3"/>
  <c r="AA162" i="3"/>
  <c r="AC162" i="3"/>
  <c r="AE162" i="3"/>
  <c r="AG162" i="3"/>
  <c r="AI162" i="3"/>
  <c r="AK162" i="3"/>
  <c r="AM162" i="3"/>
  <c r="AO162" i="3"/>
  <c r="AQ162" i="3"/>
  <c r="AS162" i="3"/>
  <c r="AU162" i="3"/>
  <c r="AW162" i="3"/>
  <c r="AY162" i="3"/>
  <c r="BA162" i="3"/>
  <c r="BC162" i="3"/>
  <c r="BE162" i="3"/>
  <c r="BG162" i="3"/>
  <c r="BI162" i="3"/>
  <c r="M160" i="3"/>
  <c r="O160" i="3"/>
  <c r="BL160" i="3" s="1"/>
  <c r="Q160" i="3"/>
  <c r="S160" i="3"/>
  <c r="BM160" i="3" s="1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58" i="3"/>
  <c r="O158" i="3"/>
  <c r="Q158" i="3"/>
  <c r="S158" i="3"/>
  <c r="U158" i="3"/>
  <c r="W158" i="3"/>
  <c r="Y158" i="3"/>
  <c r="AA158" i="3"/>
  <c r="AC158" i="3"/>
  <c r="AE158" i="3"/>
  <c r="AG158" i="3"/>
  <c r="AI158" i="3"/>
  <c r="AK158" i="3"/>
  <c r="AM158" i="3"/>
  <c r="AO158" i="3"/>
  <c r="AQ158" i="3"/>
  <c r="AS158" i="3"/>
  <c r="AU158" i="3"/>
  <c r="AW158" i="3"/>
  <c r="AY158" i="3"/>
  <c r="BA158" i="3"/>
  <c r="BC158" i="3"/>
  <c r="BE158" i="3"/>
  <c r="BG158" i="3"/>
  <c r="BI158" i="3"/>
  <c r="M156" i="3"/>
  <c r="O156" i="3"/>
  <c r="BL156" i="3" s="1"/>
  <c r="Q156" i="3"/>
  <c r="S156" i="3"/>
  <c r="BM156" i="3" s="1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M154" i="3"/>
  <c r="O154" i="3"/>
  <c r="Q154" i="3"/>
  <c r="BJ154" i="3" s="1"/>
  <c r="S154" i="3"/>
  <c r="U154" i="3"/>
  <c r="W154" i="3"/>
  <c r="Y154" i="3"/>
  <c r="AA154" i="3"/>
  <c r="AC154" i="3"/>
  <c r="AE154" i="3"/>
  <c r="AG154" i="3"/>
  <c r="AI154" i="3"/>
  <c r="AK154" i="3"/>
  <c r="AM154" i="3"/>
  <c r="AO154" i="3"/>
  <c r="AQ154" i="3"/>
  <c r="AS154" i="3"/>
  <c r="AU154" i="3"/>
  <c r="AW154" i="3"/>
  <c r="AY154" i="3"/>
  <c r="BA154" i="3"/>
  <c r="BC154" i="3"/>
  <c r="BE154" i="3"/>
  <c r="BG154" i="3"/>
  <c r="BI154" i="3"/>
  <c r="L149" i="3"/>
  <c r="M149" i="3"/>
  <c r="O149" i="3"/>
  <c r="Q149" i="3"/>
  <c r="S149" i="3"/>
  <c r="U149" i="3"/>
  <c r="W149" i="3"/>
  <c r="Y149" i="3"/>
  <c r="AA149" i="3"/>
  <c r="AC149" i="3"/>
  <c r="AE149" i="3"/>
  <c r="AG149" i="3"/>
  <c r="AI149" i="3"/>
  <c r="AK149" i="3"/>
  <c r="AM149" i="3"/>
  <c r="AO149" i="3"/>
  <c r="AQ149" i="3"/>
  <c r="AS149" i="3"/>
  <c r="P149" i="3"/>
  <c r="T149" i="3"/>
  <c r="X149" i="3"/>
  <c r="AB149" i="3"/>
  <c r="AF149" i="3"/>
  <c r="AJ149" i="3"/>
  <c r="AN149" i="3"/>
  <c r="AR149" i="3"/>
  <c r="AU149" i="3"/>
  <c r="AW149" i="3"/>
  <c r="AY149" i="3"/>
  <c r="BA149" i="3"/>
  <c r="BC149" i="3"/>
  <c r="BE149" i="3"/>
  <c r="BG149" i="3"/>
  <c r="BI149" i="3"/>
  <c r="L148" i="3"/>
  <c r="M148" i="3"/>
  <c r="O148" i="3"/>
  <c r="Q148" i="3"/>
  <c r="S148" i="3"/>
  <c r="U148" i="3"/>
  <c r="W148" i="3"/>
  <c r="Y148" i="3"/>
  <c r="AA148" i="3"/>
  <c r="AC148" i="3"/>
  <c r="AE148" i="3"/>
  <c r="AG148" i="3"/>
  <c r="AI148" i="3"/>
  <c r="AK148" i="3"/>
  <c r="AM148" i="3"/>
  <c r="AO148" i="3"/>
  <c r="AQ148" i="3"/>
  <c r="AS148" i="3"/>
  <c r="AU148" i="3"/>
  <c r="AW148" i="3"/>
  <c r="AY148" i="3"/>
  <c r="BA148" i="3"/>
  <c r="BC148" i="3"/>
  <c r="BE148" i="3"/>
  <c r="BG148" i="3"/>
  <c r="BI148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L147" i="3"/>
  <c r="M147" i="3"/>
  <c r="O147" i="3"/>
  <c r="Q147" i="3"/>
  <c r="S147" i="3"/>
  <c r="U147" i="3"/>
  <c r="W147" i="3"/>
  <c r="Y147" i="3"/>
  <c r="AA147" i="3"/>
  <c r="AC147" i="3"/>
  <c r="AE147" i="3"/>
  <c r="AG147" i="3"/>
  <c r="AI147" i="3"/>
  <c r="AK147" i="3"/>
  <c r="AM147" i="3"/>
  <c r="AO147" i="3"/>
  <c r="AQ147" i="3"/>
  <c r="AS147" i="3"/>
  <c r="AU147" i="3"/>
  <c r="AW147" i="3"/>
  <c r="AY147" i="3"/>
  <c r="BA147" i="3"/>
  <c r="BC147" i="3"/>
  <c r="BE147" i="3"/>
  <c r="BG147" i="3"/>
  <c r="BI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L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L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L144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L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L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N140" i="3"/>
  <c r="R140" i="3"/>
  <c r="V140" i="3"/>
  <c r="Z140" i="3"/>
  <c r="AD140" i="3"/>
  <c r="AH140" i="3"/>
  <c r="AL140" i="3"/>
  <c r="AP140" i="3"/>
  <c r="AT140" i="3"/>
  <c r="AX140" i="3"/>
  <c r="BB140" i="3"/>
  <c r="BF140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N137" i="3"/>
  <c r="R137" i="3"/>
  <c r="V137" i="3"/>
  <c r="Z137" i="3"/>
  <c r="AD137" i="3"/>
  <c r="AH137" i="3"/>
  <c r="AL137" i="3"/>
  <c r="AP137" i="3"/>
  <c r="AT137" i="3"/>
  <c r="AX137" i="3"/>
  <c r="BB137" i="3"/>
  <c r="BF137" i="3"/>
  <c r="N136" i="3"/>
  <c r="R136" i="3"/>
  <c r="V136" i="3"/>
  <c r="Z136" i="3"/>
  <c r="AD136" i="3"/>
  <c r="AH136" i="3"/>
  <c r="AL136" i="3"/>
  <c r="AP136" i="3"/>
  <c r="AT136" i="3"/>
  <c r="AX136" i="3"/>
  <c r="BB136" i="3"/>
  <c r="BF136" i="3"/>
  <c r="N135" i="3"/>
  <c r="R135" i="3"/>
  <c r="V135" i="3"/>
  <c r="Z135" i="3"/>
  <c r="AD135" i="3"/>
  <c r="AH135" i="3"/>
  <c r="AL135" i="3"/>
  <c r="AP135" i="3"/>
  <c r="AT135" i="3"/>
  <c r="AX135" i="3"/>
  <c r="BB135" i="3"/>
  <c r="BF135" i="3"/>
  <c r="P134" i="3"/>
  <c r="T134" i="3"/>
  <c r="X134" i="3"/>
  <c r="AB134" i="3"/>
  <c r="AF134" i="3"/>
  <c r="AJ134" i="3"/>
  <c r="AN134" i="3"/>
  <c r="AR134" i="3"/>
  <c r="AV134" i="3"/>
  <c r="AZ134" i="3"/>
  <c r="BD134" i="3"/>
  <c r="BH134" i="3"/>
  <c r="N134" i="3"/>
  <c r="R134" i="3"/>
  <c r="V134" i="3"/>
  <c r="Z134" i="3"/>
  <c r="AD134" i="3"/>
  <c r="AH134" i="3"/>
  <c r="AL134" i="3"/>
  <c r="AP134" i="3"/>
  <c r="AT134" i="3"/>
  <c r="AX134" i="3"/>
  <c r="BB134" i="3"/>
  <c r="BF134" i="3"/>
  <c r="BH171" i="3"/>
  <c r="BF171" i="3"/>
  <c r="BD171" i="3"/>
  <c r="BB171" i="3"/>
  <c r="AZ171" i="3"/>
  <c r="AX171" i="3"/>
  <c r="AV171" i="3"/>
  <c r="AT171" i="3"/>
  <c r="AR171" i="3"/>
  <c r="AP171" i="3"/>
  <c r="AN171" i="3"/>
  <c r="AL171" i="3"/>
  <c r="AJ171" i="3"/>
  <c r="AH171" i="3"/>
  <c r="AF171" i="3"/>
  <c r="AD171" i="3"/>
  <c r="AB171" i="3"/>
  <c r="Z171" i="3"/>
  <c r="X171" i="3"/>
  <c r="V171" i="3"/>
  <c r="T171" i="3"/>
  <c r="R171" i="3"/>
  <c r="P171" i="3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BJ170" i="3" s="1"/>
  <c r="R170" i="3"/>
  <c r="P170" i="3"/>
  <c r="BH169" i="3"/>
  <c r="BF169" i="3"/>
  <c r="BD169" i="3"/>
  <c r="BB169" i="3"/>
  <c r="AZ169" i="3"/>
  <c r="AX169" i="3"/>
  <c r="AV169" i="3"/>
  <c r="AT169" i="3"/>
  <c r="AR169" i="3"/>
  <c r="AP169" i="3"/>
  <c r="AN169" i="3"/>
  <c r="AL169" i="3"/>
  <c r="AJ169" i="3"/>
  <c r="AH169" i="3"/>
  <c r="AF169" i="3"/>
  <c r="AD169" i="3"/>
  <c r="AB169" i="3"/>
  <c r="Z169" i="3"/>
  <c r="X169" i="3"/>
  <c r="V169" i="3"/>
  <c r="T169" i="3"/>
  <c r="R169" i="3"/>
  <c r="P169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BJ168" i="3" s="1"/>
  <c r="R168" i="3"/>
  <c r="P168" i="3"/>
  <c r="BH167" i="3"/>
  <c r="BF167" i="3"/>
  <c r="BD167" i="3"/>
  <c r="BB167" i="3"/>
  <c r="AZ167" i="3"/>
  <c r="AX167" i="3"/>
  <c r="AV167" i="3"/>
  <c r="AT167" i="3"/>
  <c r="AR167" i="3"/>
  <c r="AP167" i="3"/>
  <c r="AN167" i="3"/>
  <c r="AL167" i="3"/>
  <c r="AJ167" i="3"/>
  <c r="AH167" i="3"/>
  <c r="AF167" i="3"/>
  <c r="AD167" i="3"/>
  <c r="AB167" i="3"/>
  <c r="Z167" i="3"/>
  <c r="X167" i="3"/>
  <c r="V167" i="3"/>
  <c r="T167" i="3"/>
  <c r="R167" i="3"/>
  <c r="P167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BJ166" i="3" s="1"/>
  <c r="R166" i="3"/>
  <c r="P166" i="3"/>
  <c r="BH165" i="3"/>
  <c r="BF165" i="3"/>
  <c r="BD165" i="3"/>
  <c r="BB165" i="3"/>
  <c r="AZ165" i="3"/>
  <c r="AX165" i="3"/>
  <c r="AV165" i="3"/>
  <c r="AT165" i="3"/>
  <c r="AR165" i="3"/>
  <c r="AP165" i="3"/>
  <c r="AN165" i="3"/>
  <c r="AL165" i="3"/>
  <c r="AJ165" i="3"/>
  <c r="AH165" i="3"/>
  <c r="AF165" i="3"/>
  <c r="AD165" i="3"/>
  <c r="AB165" i="3"/>
  <c r="Z165" i="3"/>
  <c r="X165" i="3"/>
  <c r="V165" i="3"/>
  <c r="T165" i="3"/>
  <c r="R165" i="3"/>
  <c r="P165" i="3"/>
  <c r="BH164" i="3"/>
  <c r="BF164" i="3"/>
  <c r="BD164" i="3"/>
  <c r="BB164" i="3"/>
  <c r="AZ164" i="3"/>
  <c r="AX164" i="3"/>
  <c r="AV164" i="3"/>
  <c r="AT164" i="3"/>
  <c r="AR164" i="3"/>
  <c r="AP164" i="3"/>
  <c r="AN164" i="3"/>
  <c r="AL164" i="3"/>
  <c r="AJ164" i="3"/>
  <c r="AH164" i="3"/>
  <c r="AF164" i="3"/>
  <c r="AD164" i="3"/>
  <c r="AB164" i="3"/>
  <c r="Z164" i="3"/>
  <c r="X164" i="3"/>
  <c r="V164" i="3"/>
  <c r="T164" i="3"/>
  <c r="BJ164" i="3" s="1"/>
  <c r="R164" i="3"/>
  <c r="P164" i="3"/>
  <c r="BH163" i="3"/>
  <c r="BF163" i="3"/>
  <c r="BD163" i="3"/>
  <c r="BB163" i="3"/>
  <c r="AZ163" i="3"/>
  <c r="AX163" i="3"/>
  <c r="AV163" i="3"/>
  <c r="AT163" i="3"/>
  <c r="AR163" i="3"/>
  <c r="AP163" i="3"/>
  <c r="AN163" i="3"/>
  <c r="AL163" i="3"/>
  <c r="AJ163" i="3"/>
  <c r="AH163" i="3"/>
  <c r="AF163" i="3"/>
  <c r="AD163" i="3"/>
  <c r="AB163" i="3"/>
  <c r="Z163" i="3"/>
  <c r="X163" i="3"/>
  <c r="V163" i="3"/>
  <c r="T163" i="3"/>
  <c r="R163" i="3"/>
  <c r="P163" i="3"/>
  <c r="BH162" i="3"/>
  <c r="BF162" i="3"/>
  <c r="BD162" i="3"/>
  <c r="BB162" i="3"/>
  <c r="AZ162" i="3"/>
  <c r="AX162" i="3"/>
  <c r="AV162" i="3"/>
  <c r="AT162" i="3"/>
  <c r="AR162" i="3"/>
  <c r="AP162" i="3"/>
  <c r="AN162" i="3"/>
  <c r="AL162" i="3"/>
  <c r="AJ162" i="3"/>
  <c r="AH162" i="3"/>
  <c r="AF162" i="3"/>
  <c r="AD162" i="3"/>
  <c r="AB162" i="3"/>
  <c r="Z162" i="3"/>
  <c r="X162" i="3"/>
  <c r="V162" i="3"/>
  <c r="T162" i="3"/>
  <c r="R162" i="3"/>
  <c r="P162" i="3"/>
  <c r="BH161" i="3"/>
  <c r="BF161" i="3"/>
  <c r="BD161" i="3"/>
  <c r="BB161" i="3"/>
  <c r="AZ161" i="3"/>
  <c r="AX161" i="3"/>
  <c r="AV161" i="3"/>
  <c r="AT161" i="3"/>
  <c r="AR161" i="3"/>
  <c r="AP161" i="3"/>
  <c r="AN161" i="3"/>
  <c r="AL161" i="3"/>
  <c r="AJ161" i="3"/>
  <c r="AH161" i="3"/>
  <c r="AF161" i="3"/>
  <c r="AD161" i="3"/>
  <c r="AB161" i="3"/>
  <c r="Z161" i="3"/>
  <c r="X161" i="3"/>
  <c r="V161" i="3"/>
  <c r="T161" i="3"/>
  <c r="R161" i="3"/>
  <c r="P161" i="3"/>
  <c r="BH160" i="3"/>
  <c r="BF160" i="3"/>
  <c r="BD160" i="3"/>
  <c r="BB160" i="3"/>
  <c r="AZ160" i="3"/>
  <c r="AX160" i="3"/>
  <c r="AV160" i="3"/>
  <c r="AT160" i="3"/>
  <c r="AR160" i="3"/>
  <c r="AP160" i="3"/>
  <c r="AN160" i="3"/>
  <c r="AL160" i="3"/>
  <c r="AJ160" i="3"/>
  <c r="AH160" i="3"/>
  <c r="AF160" i="3"/>
  <c r="AD160" i="3"/>
  <c r="AB160" i="3"/>
  <c r="Z160" i="3"/>
  <c r="X160" i="3"/>
  <c r="V160" i="3"/>
  <c r="T160" i="3"/>
  <c r="R160" i="3"/>
  <c r="P160" i="3"/>
  <c r="BH159" i="3"/>
  <c r="BF159" i="3"/>
  <c r="BD159" i="3"/>
  <c r="BB159" i="3"/>
  <c r="AZ159" i="3"/>
  <c r="AX159" i="3"/>
  <c r="AV159" i="3"/>
  <c r="AT159" i="3"/>
  <c r="AR159" i="3"/>
  <c r="AP159" i="3"/>
  <c r="AN159" i="3"/>
  <c r="AL159" i="3"/>
  <c r="AJ159" i="3"/>
  <c r="AH159" i="3"/>
  <c r="AF159" i="3"/>
  <c r="AD159" i="3"/>
  <c r="AB159" i="3"/>
  <c r="Z159" i="3"/>
  <c r="X159" i="3"/>
  <c r="V159" i="3"/>
  <c r="T159" i="3"/>
  <c r="R159" i="3"/>
  <c r="P159" i="3"/>
  <c r="BH158" i="3"/>
  <c r="BF158" i="3"/>
  <c r="BD158" i="3"/>
  <c r="BB158" i="3"/>
  <c r="AZ158" i="3"/>
  <c r="AX158" i="3"/>
  <c r="AV158" i="3"/>
  <c r="AT158" i="3"/>
  <c r="AR158" i="3"/>
  <c r="AP158" i="3"/>
  <c r="AN158" i="3"/>
  <c r="AL158" i="3"/>
  <c r="AJ158" i="3"/>
  <c r="AH158" i="3"/>
  <c r="AF158" i="3"/>
  <c r="AD158" i="3"/>
  <c r="AB158" i="3"/>
  <c r="Z158" i="3"/>
  <c r="X158" i="3"/>
  <c r="V158" i="3"/>
  <c r="T158" i="3"/>
  <c r="BJ158" i="3" s="1"/>
  <c r="R158" i="3"/>
  <c r="P158" i="3"/>
  <c r="BH157" i="3"/>
  <c r="BF157" i="3"/>
  <c r="BD157" i="3"/>
  <c r="BB157" i="3"/>
  <c r="AZ157" i="3"/>
  <c r="AX157" i="3"/>
  <c r="AV157" i="3"/>
  <c r="AT157" i="3"/>
  <c r="AR157" i="3"/>
  <c r="AP157" i="3"/>
  <c r="AN157" i="3"/>
  <c r="AL157" i="3"/>
  <c r="AJ157" i="3"/>
  <c r="AH157" i="3"/>
  <c r="AF157" i="3"/>
  <c r="AD157" i="3"/>
  <c r="AB157" i="3"/>
  <c r="Z157" i="3"/>
  <c r="X157" i="3"/>
  <c r="V157" i="3"/>
  <c r="T157" i="3"/>
  <c r="R157" i="3"/>
  <c r="P157" i="3"/>
  <c r="BH156" i="3"/>
  <c r="BF156" i="3"/>
  <c r="BD156" i="3"/>
  <c r="BB156" i="3"/>
  <c r="AZ156" i="3"/>
  <c r="AX156" i="3"/>
  <c r="AV156" i="3"/>
  <c r="AT156" i="3"/>
  <c r="AR156" i="3"/>
  <c r="AP156" i="3"/>
  <c r="AN156" i="3"/>
  <c r="AL156" i="3"/>
  <c r="AJ156" i="3"/>
  <c r="AH156" i="3"/>
  <c r="AF156" i="3"/>
  <c r="AD156" i="3"/>
  <c r="AB156" i="3"/>
  <c r="Z156" i="3"/>
  <c r="X156" i="3"/>
  <c r="V156" i="3"/>
  <c r="T156" i="3"/>
  <c r="R156" i="3"/>
  <c r="P156" i="3"/>
  <c r="BH155" i="3"/>
  <c r="BF155" i="3"/>
  <c r="BD155" i="3"/>
  <c r="BB155" i="3"/>
  <c r="AZ155" i="3"/>
  <c r="AX155" i="3"/>
  <c r="AV155" i="3"/>
  <c r="AT155" i="3"/>
  <c r="AR155" i="3"/>
  <c r="AP155" i="3"/>
  <c r="AN155" i="3"/>
  <c r="AL155" i="3"/>
  <c r="AJ155" i="3"/>
  <c r="AH155" i="3"/>
  <c r="AF155" i="3"/>
  <c r="AD155" i="3"/>
  <c r="AB155" i="3"/>
  <c r="Z155" i="3"/>
  <c r="X155" i="3"/>
  <c r="V155" i="3"/>
  <c r="T155" i="3"/>
  <c r="BJ155" i="3" s="1"/>
  <c r="R155" i="3"/>
  <c r="P155" i="3"/>
  <c r="BH154" i="3"/>
  <c r="BF154" i="3"/>
  <c r="BD154" i="3"/>
  <c r="BB154" i="3"/>
  <c r="AZ154" i="3"/>
  <c r="AX154" i="3"/>
  <c r="AV154" i="3"/>
  <c r="AT154" i="3"/>
  <c r="AR154" i="3"/>
  <c r="AP154" i="3"/>
  <c r="AN154" i="3"/>
  <c r="AL154" i="3"/>
  <c r="AJ154" i="3"/>
  <c r="AH154" i="3"/>
  <c r="AF154" i="3"/>
  <c r="AD154" i="3"/>
  <c r="AB154" i="3"/>
  <c r="Z154" i="3"/>
  <c r="X154" i="3"/>
  <c r="V154" i="3"/>
  <c r="T154" i="3"/>
  <c r="R154" i="3"/>
  <c r="P154" i="3"/>
  <c r="BF153" i="3"/>
  <c r="BB153" i="3"/>
  <c r="AX153" i="3"/>
  <c r="AT153" i="3"/>
  <c r="AP153" i="3"/>
  <c r="AL153" i="3"/>
  <c r="AH153" i="3"/>
  <c r="AD153" i="3"/>
  <c r="Z153" i="3"/>
  <c r="V153" i="3"/>
  <c r="R153" i="3"/>
  <c r="M153" i="3"/>
  <c r="O153" i="3"/>
  <c r="Q153" i="3"/>
  <c r="BJ153" i="3" s="1"/>
  <c r="S153" i="3"/>
  <c r="U153" i="3"/>
  <c r="W153" i="3"/>
  <c r="Y153" i="3"/>
  <c r="AA153" i="3"/>
  <c r="AC153" i="3"/>
  <c r="AE153" i="3"/>
  <c r="AG153" i="3"/>
  <c r="AI153" i="3"/>
  <c r="AK153" i="3"/>
  <c r="AM153" i="3"/>
  <c r="AO153" i="3"/>
  <c r="AQ153" i="3"/>
  <c r="AS153" i="3"/>
  <c r="AU153" i="3"/>
  <c r="AW153" i="3"/>
  <c r="AY153" i="3"/>
  <c r="BA153" i="3"/>
  <c r="BC153" i="3"/>
  <c r="BE153" i="3"/>
  <c r="BG153" i="3"/>
  <c r="BI153" i="3"/>
  <c r="BF152" i="3"/>
  <c r="BB152" i="3"/>
  <c r="AX152" i="3"/>
  <c r="AT152" i="3"/>
  <c r="AP152" i="3"/>
  <c r="AL152" i="3"/>
  <c r="AH152" i="3"/>
  <c r="AD152" i="3"/>
  <c r="Z152" i="3"/>
  <c r="V152" i="3"/>
  <c r="R152" i="3"/>
  <c r="M152" i="3"/>
  <c r="O152" i="3"/>
  <c r="Q152" i="3"/>
  <c r="BJ152" i="3" s="1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BF151" i="3"/>
  <c r="BB151" i="3"/>
  <c r="AX151" i="3"/>
  <c r="AT151" i="3"/>
  <c r="AP151" i="3"/>
  <c r="AL151" i="3"/>
  <c r="AH151" i="3"/>
  <c r="AD151" i="3"/>
  <c r="Z151" i="3"/>
  <c r="V151" i="3"/>
  <c r="R151" i="3"/>
  <c r="M151" i="3"/>
  <c r="O151" i="3"/>
  <c r="Q151" i="3"/>
  <c r="BJ151" i="3" s="1"/>
  <c r="S151" i="3"/>
  <c r="U151" i="3"/>
  <c r="W151" i="3"/>
  <c r="Y151" i="3"/>
  <c r="AA151" i="3"/>
  <c r="AC151" i="3"/>
  <c r="AE151" i="3"/>
  <c r="AG151" i="3"/>
  <c r="AI151" i="3"/>
  <c r="AK151" i="3"/>
  <c r="AM151" i="3"/>
  <c r="AO151" i="3"/>
  <c r="AQ151" i="3"/>
  <c r="AS151" i="3"/>
  <c r="AU151" i="3"/>
  <c r="AW151" i="3"/>
  <c r="AY151" i="3"/>
  <c r="BA151" i="3"/>
  <c r="BC151" i="3"/>
  <c r="BE151" i="3"/>
  <c r="BG151" i="3"/>
  <c r="BI151" i="3"/>
  <c r="BF150" i="3"/>
  <c r="BB150" i="3"/>
  <c r="AX150" i="3"/>
  <c r="AT150" i="3"/>
  <c r="AP150" i="3"/>
  <c r="AL150" i="3"/>
  <c r="AH150" i="3"/>
  <c r="AD150" i="3"/>
  <c r="Z150" i="3"/>
  <c r="V150" i="3"/>
  <c r="R150" i="3"/>
  <c r="M150" i="3"/>
  <c r="O150" i="3"/>
  <c r="Q150" i="3"/>
  <c r="BJ150" i="3" s="1"/>
  <c r="S150" i="3"/>
  <c r="U150" i="3"/>
  <c r="W150" i="3"/>
  <c r="Y150" i="3"/>
  <c r="AA150" i="3"/>
  <c r="AC150" i="3"/>
  <c r="AE150" i="3"/>
  <c r="AG150" i="3"/>
  <c r="AI150" i="3"/>
  <c r="AK150" i="3"/>
  <c r="AM150" i="3"/>
  <c r="AO150" i="3"/>
  <c r="AQ150" i="3"/>
  <c r="AS150" i="3"/>
  <c r="AU150" i="3"/>
  <c r="AW150" i="3"/>
  <c r="AY150" i="3"/>
  <c r="BA150" i="3"/>
  <c r="BC150" i="3"/>
  <c r="BE150" i="3"/>
  <c r="BG150" i="3"/>
  <c r="BI150" i="3"/>
  <c r="BF149" i="3"/>
  <c r="BB149" i="3"/>
  <c r="AX149" i="3"/>
  <c r="AT149" i="3"/>
  <c r="AL149" i="3"/>
  <c r="AD149" i="3"/>
  <c r="V149" i="3"/>
  <c r="N149" i="3"/>
  <c r="BB148" i="3"/>
  <c r="AT148" i="3"/>
  <c r="AL148" i="3"/>
  <c r="AD148" i="3"/>
  <c r="V148" i="3"/>
  <c r="N148" i="3"/>
  <c r="BB147" i="3"/>
  <c r="AT147" i="3"/>
  <c r="AL147" i="3"/>
  <c r="AD147" i="3"/>
  <c r="V147" i="3"/>
  <c r="N147" i="3"/>
  <c r="BB146" i="3"/>
  <c r="AT146" i="3"/>
  <c r="AL146" i="3"/>
  <c r="AD146" i="3"/>
  <c r="V146" i="3"/>
  <c r="N146" i="3"/>
  <c r="BB145" i="3"/>
  <c r="AT145" i="3"/>
  <c r="AL145" i="3"/>
  <c r="AD145" i="3"/>
  <c r="V145" i="3"/>
  <c r="N145" i="3"/>
  <c r="BB144" i="3"/>
  <c r="AT144" i="3"/>
  <c r="AL144" i="3"/>
  <c r="AD144" i="3"/>
  <c r="V144" i="3"/>
  <c r="N144" i="3"/>
  <c r="BB143" i="3"/>
  <c r="AT143" i="3"/>
  <c r="AL143" i="3"/>
  <c r="AD143" i="3"/>
  <c r="V143" i="3"/>
  <c r="N143" i="3"/>
  <c r="BB142" i="3"/>
  <c r="AT142" i="3"/>
  <c r="AL142" i="3"/>
  <c r="AD142" i="3"/>
  <c r="V142" i="3"/>
  <c r="N142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1" i="3"/>
  <c r="R131" i="3"/>
  <c r="V131" i="3"/>
  <c r="Z131" i="3"/>
  <c r="AD131" i="3"/>
  <c r="AH131" i="3"/>
  <c r="AL131" i="3"/>
  <c r="AP131" i="3"/>
  <c r="AT131" i="3"/>
  <c r="AX131" i="3"/>
  <c r="BB131" i="3"/>
  <c r="BF131" i="3"/>
  <c r="P13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P130" i="3"/>
  <c r="N129" i="3"/>
  <c r="R129" i="3"/>
  <c r="V129" i="3"/>
  <c r="Z129" i="3"/>
  <c r="AD129" i="3"/>
  <c r="AH129" i="3"/>
  <c r="AL129" i="3"/>
  <c r="AP129" i="3"/>
  <c r="AT129" i="3"/>
  <c r="AX129" i="3"/>
  <c r="BB129" i="3"/>
  <c r="BF129" i="3"/>
  <c r="P129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P128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P127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P126" i="3"/>
  <c r="N125" i="3"/>
  <c r="R125" i="3"/>
  <c r="V125" i="3"/>
  <c r="Z125" i="3"/>
  <c r="AD125" i="3"/>
  <c r="AH125" i="3"/>
  <c r="AL125" i="3"/>
  <c r="AP125" i="3"/>
  <c r="AT125" i="3"/>
  <c r="AX125" i="3"/>
  <c r="BB125" i="3"/>
  <c r="BF125" i="3"/>
  <c r="P125" i="3"/>
  <c r="N124" i="3"/>
  <c r="R124" i="3"/>
  <c r="V124" i="3"/>
  <c r="Z124" i="3"/>
  <c r="AD124" i="3"/>
  <c r="AH124" i="3"/>
  <c r="AL124" i="3"/>
  <c r="AP124" i="3"/>
  <c r="AT124" i="3"/>
  <c r="AX124" i="3"/>
  <c r="BB124" i="3"/>
  <c r="BF124" i="3"/>
  <c r="P124" i="3"/>
  <c r="BH141" i="3"/>
  <c r="BD141" i="3"/>
  <c r="AZ141" i="3"/>
  <c r="AV141" i="3"/>
  <c r="AR141" i="3"/>
  <c r="AN141" i="3"/>
  <c r="AJ141" i="3"/>
  <c r="AF141" i="3"/>
  <c r="AB141" i="3"/>
  <c r="X141" i="3"/>
  <c r="T141" i="3"/>
  <c r="P141" i="3"/>
  <c r="BH140" i="3"/>
  <c r="BD140" i="3"/>
  <c r="AZ140" i="3"/>
  <c r="AV140" i="3"/>
  <c r="AR140" i="3"/>
  <c r="AN140" i="3"/>
  <c r="AJ140" i="3"/>
  <c r="AF140" i="3"/>
  <c r="AB140" i="3"/>
  <c r="X140" i="3"/>
  <c r="T140" i="3"/>
  <c r="P140" i="3"/>
  <c r="BH139" i="3"/>
  <c r="BD139" i="3"/>
  <c r="AZ139" i="3"/>
  <c r="AV139" i="3"/>
  <c r="AR139" i="3"/>
  <c r="AN139" i="3"/>
  <c r="AJ139" i="3"/>
  <c r="AF139" i="3"/>
  <c r="AB139" i="3"/>
  <c r="X139" i="3"/>
  <c r="T139" i="3"/>
  <c r="P139" i="3"/>
  <c r="BH138" i="3"/>
  <c r="BD138" i="3"/>
  <c r="AZ138" i="3"/>
  <c r="AV138" i="3"/>
  <c r="AR138" i="3"/>
  <c r="AN138" i="3"/>
  <c r="AJ138" i="3"/>
  <c r="AF138" i="3"/>
  <c r="AB138" i="3"/>
  <c r="X138" i="3"/>
  <c r="T138" i="3"/>
  <c r="P138" i="3"/>
  <c r="BH137" i="3"/>
  <c r="BD137" i="3"/>
  <c r="AZ137" i="3"/>
  <c r="AV137" i="3"/>
  <c r="AR137" i="3"/>
  <c r="AN137" i="3"/>
  <c r="AJ137" i="3"/>
  <c r="AF137" i="3"/>
  <c r="AB137" i="3"/>
  <c r="X137" i="3"/>
  <c r="T137" i="3"/>
  <c r="P137" i="3"/>
  <c r="BH136" i="3"/>
  <c r="BD136" i="3"/>
  <c r="AZ136" i="3"/>
  <c r="AV136" i="3"/>
  <c r="AR136" i="3"/>
  <c r="AN136" i="3"/>
  <c r="AJ136" i="3"/>
  <c r="AF136" i="3"/>
  <c r="AB136" i="3"/>
  <c r="X136" i="3"/>
  <c r="T136" i="3"/>
  <c r="P136" i="3"/>
  <c r="BH135" i="3"/>
  <c r="BD135" i="3"/>
  <c r="AZ135" i="3"/>
  <c r="AV135" i="3"/>
  <c r="AR135" i="3"/>
  <c r="AN135" i="3"/>
  <c r="AJ135" i="3"/>
  <c r="AF135" i="3"/>
  <c r="AB135" i="3"/>
  <c r="X135" i="3"/>
  <c r="T135" i="3"/>
  <c r="P135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BH131" i="3"/>
  <c r="BD131" i="3"/>
  <c r="AZ131" i="3"/>
  <c r="AV131" i="3"/>
  <c r="AR131" i="3"/>
  <c r="AN131" i="3"/>
  <c r="AJ131" i="3"/>
  <c r="AF131" i="3"/>
  <c r="AB131" i="3"/>
  <c r="X131" i="3"/>
  <c r="T131" i="3"/>
  <c r="BH130" i="3"/>
  <c r="BD130" i="3"/>
  <c r="AZ130" i="3"/>
  <c r="AV130" i="3"/>
  <c r="AR130" i="3"/>
  <c r="AN130" i="3"/>
  <c r="AJ130" i="3"/>
  <c r="AF130" i="3"/>
  <c r="AB130" i="3"/>
  <c r="X130" i="3"/>
  <c r="T130" i="3"/>
  <c r="BH129" i="3"/>
  <c r="BD129" i="3"/>
  <c r="AZ129" i="3"/>
  <c r="AV129" i="3"/>
  <c r="AR129" i="3"/>
  <c r="AN129" i="3"/>
  <c r="AJ129" i="3"/>
  <c r="AF129" i="3"/>
  <c r="AB129" i="3"/>
  <c r="X129" i="3"/>
  <c r="T129" i="3"/>
  <c r="BH128" i="3"/>
  <c r="BD128" i="3"/>
  <c r="AZ128" i="3"/>
  <c r="AV128" i="3"/>
  <c r="AR128" i="3"/>
  <c r="AN128" i="3"/>
  <c r="AJ128" i="3"/>
  <c r="AF128" i="3"/>
  <c r="AB128" i="3"/>
  <c r="X128" i="3"/>
  <c r="T128" i="3"/>
  <c r="BH127" i="3"/>
  <c r="BD127" i="3"/>
  <c r="AZ127" i="3"/>
  <c r="AV127" i="3"/>
  <c r="AR127" i="3"/>
  <c r="AN127" i="3"/>
  <c r="AJ127" i="3"/>
  <c r="AF127" i="3"/>
  <c r="AB127" i="3"/>
  <c r="X127" i="3"/>
  <c r="T127" i="3"/>
  <c r="BH126" i="3"/>
  <c r="BD126" i="3"/>
  <c r="AZ126" i="3"/>
  <c r="AV126" i="3"/>
  <c r="AR126" i="3"/>
  <c r="AN126" i="3"/>
  <c r="AJ126" i="3"/>
  <c r="AF126" i="3"/>
  <c r="AB126" i="3"/>
  <c r="X126" i="3"/>
  <c r="T126" i="3"/>
  <c r="BH125" i="3"/>
  <c r="BD125" i="3"/>
  <c r="AZ125" i="3"/>
  <c r="AV125" i="3"/>
  <c r="AR125" i="3"/>
  <c r="AN125" i="3"/>
  <c r="AJ125" i="3"/>
  <c r="AF125" i="3"/>
  <c r="AB125" i="3"/>
  <c r="X125" i="3"/>
  <c r="T125" i="3"/>
  <c r="BH124" i="3"/>
  <c r="BD124" i="3"/>
  <c r="AZ124" i="3"/>
  <c r="AV124" i="3"/>
  <c r="AR124" i="3"/>
  <c r="AN124" i="3"/>
  <c r="AJ124" i="3"/>
  <c r="AF124" i="3"/>
  <c r="AB124" i="3"/>
  <c r="X124" i="3"/>
  <c r="T124" i="3"/>
  <c r="L114" i="3"/>
  <c r="M114" i="3" s="1"/>
  <c r="O114" i="3"/>
  <c r="S114" i="3"/>
  <c r="W114" i="3"/>
  <c r="AA114" i="3"/>
  <c r="AE114" i="3"/>
  <c r="AI114" i="3"/>
  <c r="AM114" i="3"/>
  <c r="AQ114" i="3"/>
  <c r="AU114" i="3"/>
  <c r="P114" i="3"/>
  <c r="X114" i="3"/>
  <c r="AF114" i="3"/>
  <c r="AN114" i="3"/>
  <c r="AV114" i="3"/>
  <c r="BA114" i="3"/>
  <c r="BE114" i="3"/>
  <c r="BI114" i="3"/>
  <c r="V114" i="3"/>
  <c r="AL114" i="3"/>
  <c r="AZ114" i="3"/>
  <c r="BH114" i="3"/>
  <c r="L112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L123" i="3"/>
  <c r="BB123" i="3" s="1"/>
  <c r="O123" i="3"/>
  <c r="S123" i="3"/>
  <c r="W123" i="3"/>
  <c r="AA123" i="3"/>
  <c r="AE123" i="3"/>
  <c r="AI123" i="3"/>
  <c r="AM123" i="3"/>
  <c r="AQ123" i="3"/>
  <c r="AU123" i="3"/>
  <c r="AY123" i="3"/>
  <c r="BC123" i="3"/>
  <c r="BG123" i="3"/>
  <c r="P123" i="3"/>
  <c r="X123" i="3"/>
  <c r="AF123" i="3"/>
  <c r="AN123" i="3"/>
  <c r="AV123" i="3"/>
  <c r="BD123" i="3"/>
  <c r="L122" i="3"/>
  <c r="N122" i="3" s="1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P122" i="3"/>
  <c r="X122" i="3"/>
  <c r="AF122" i="3"/>
  <c r="AN122" i="3"/>
  <c r="AV122" i="3"/>
  <c r="BD122" i="3"/>
  <c r="L121" i="3"/>
  <c r="BB121" i="3" s="1"/>
  <c r="O121" i="3"/>
  <c r="S121" i="3"/>
  <c r="W121" i="3"/>
  <c r="AA121" i="3"/>
  <c r="AE121" i="3"/>
  <c r="AI121" i="3"/>
  <c r="AM121" i="3"/>
  <c r="AQ121" i="3"/>
  <c r="AU121" i="3"/>
  <c r="AY121" i="3"/>
  <c r="BC121" i="3"/>
  <c r="BG121" i="3"/>
  <c r="P121" i="3"/>
  <c r="X121" i="3"/>
  <c r="AF121" i="3"/>
  <c r="AN121" i="3"/>
  <c r="AV121" i="3"/>
  <c r="BD121" i="3"/>
  <c r="L120" i="3"/>
  <c r="N120" i="3" s="1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P120" i="3"/>
  <c r="X120" i="3"/>
  <c r="AF120" i="3"/>
  <c r="AN120" i="3"/>
  <c r="AV120" i="3"/>
  <c r="BD120" i="3"/>
  <c r="L119" i="3"/>
  <c r="BB119" i="3" s="1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P119" i="3"/>
  <c r="X119" i="3"/>
  <c r="AF119" i="3"/>
  <c r="AN119" i="3"/>
  <c r="AV119" i="3"/>
  <c r="BD119" i="3"/>
  <c r="L118" i="3"/>
  <c r="N118" i="3" s="1"/>
  <c r="O118" i="3"/>
  <c r="S118" i="3"/>
  <c r="W118" i="3"/>
  <c r="AA118" i="3"/>
  <c r="AE118" i="3"/>
  <c r="AI118" i="3"/>
  <c r="AM118" i="3"/>
  <c r="AQ118" i="3"/>
  <c r="AU118" i="3"/>
  <c r="AY118" i="3"/>
  <c r="BC118" i="3"/>
  <c r="BG118" i="3"/>
  <c r="P118" i="3"/>
  <c r="X118" i="3"/>
  <c r="AF118" i="3"/>
  <c r="AN118" i="3"/>
  <c r="AV118" i="3"/>
  <c r="BD118" i="3"/>
  <c r="L117" i="3"/>
  <c r="BB117" i="3" s="1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7" i="3"/>
  <c r="X117" i="3"/>
  <c r="AF117" i="3"/>
  <c r="AN117" i="3"/>
  <c r="AV117" i="3"/>
  <c r="BD117" i="3"/>
  <c r="L116" i="3"/>
  <c r="N116" i="3" s="1"/>
  <c r="O116" i="3"/>
  <c r="S116" i="3"/>
  <c r="W116" i="3"/>
  <c r="AA116" i="3"/>
  <c r="AE116" i="3"/>
  <c r="AI116" i="3"/>
  <c r="AM116" i="3"/>
  <c r="AQ116" i="3"/>
  <c r="AU116" i="3"/>
  <c r="AY116" i="3"/>
  <c r="BC116" i="3"/>
  <c r="BG116" i="3"/>
  <c r="P116" i="3"/>
  <c r="X116" i="3"/>
  <c r="AF116" i="3"/>
  <c r="AN116" i="3"/>
  <c r="AV116" i="3"/>
  <c r="BD116" i="3"/>
  <c r="L115" i="3"/>
  <c r="BB115" i="3" s="1"/>
  <c r="O115" i="3"/>
  <c r="S115" i="3"/>
  <c r="W115" i="3"/>
  <c r="AA115" i="3"/>
  <c r="AE115" i="3"/>
  <c r="AI115" i="3"/>
  <c r="AM115" i="3"/>
  <c r="AQ115" i="3"/>
  <c r="AU115" i="3"/>
  <c r="AY115" i="3"/>
  <c r="BC115" i="3"/>
  <c r="BG115" i="3"/>
  <c r="P115" i="3"/>
  <c r="X115" i="3"/>
  <c r="AF115" i="3"/>
  <c r="AN115" i="3"/>
  <c r="AV115" i="3"/>
  <c r="BD115" i="3"/>
  <c r="L113" i="3"/>
  <c r="R113" i="3" s="1"/>
  <c r="O113" i="3"/>
  <c r="S113" i="3"/>
  <c r="W113" i="3"/>
  <c r="AA113" i="3"/>
  <c r="AE113" i="3"/>
  <c r="AI113" i="3"/>
  <c r="AM113" i="3"/>
  <c r="AQ113" i="3"/>
  <c r="AU113" i="3"/>
  <c r="AY113" i="3"/>
  <c r="BC113" i="3"/>
  <c r="BG113" i="3"/>
  <c r="P113" i="3"/>
  <c r="X113" i="3"/>
  <c r="AF113" i="3"/>
  <c r="AN113" i="3"/>
  <c r="AV113" i="3"/>
  <c r="BD113" i="3"/>
  <c r="N113" i="3"/>
  <c r="AD113" i="3"/>
  <c r="AT113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P112" i="3"/>
  <c r="T112" i="3"/>
  <c r="X112" i="3"/>
  <c r="AB112" i="3"/>
  <c r="AF112" i="3"/>
  <c r="AJ112" i="3"/>
  <c r="AN112" i="3"/>
  <c r="AR112" i="3"/>
  <c r="AV112" i="3"/>
  <c r="AZ112" i="3"/>
  <c r="BD112" i="3"/>
  <c r="BH112" i="3"/>
  <c r="L111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P111" i="3"/>
  <c r="T111" i="3"/>
  <c r="X111" i="3"/>
  <c r="AB111" i="3"/>
  <c r="AF111" i="3"/>
  <c r="AJ111" i="3"/>
  <c r="AN111" i="3"/>
  <c r="AR111" i="3"/>
  <c r="AV111" i="3"/>
  <c r="AZ111" i="3"/>
  <c r="BD111" i="3"/>
  <c r="BH111" i="3"/>
  <c r="L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P110" i="3"/>
  <c r="T110" i="3"/>
  <c r="X110" i="3"/>
  <c r="AB110" i="3"/>
  <c r="AF110" i="3"/>
  <c r="AJ110" i="3"/>
  <c r="AN110" i="3"/>
  <c r="AR110" i="3"/>
  <c r="AV110" i="3"/>
  <c r="AZ110" i="3"/>
  <c r="BD110" i="3"/>
  <c r="BH110" i="3"/>
  <c r="L109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N108" i="3"/>
  <c r="BJ108" i="3" s="1"/>
  <c r="R108" i="3"/>
  <c r="V108" i="3"/>
  <c r="Z108" i="3"/>
  <c r="AD108" i="3"/>
  <c r="AH108" i="3"/>
  <c r="AL108" i="3"/>
  <c r="AP108" i="3"/>
  <c r="AT108" i="3"/>
  <c r="AX108" i="3"/>
  <c r="BB108" i="3"/>
  <c r="BF108" i="3"/>
  <c r="P108" i="3"/>
  <c r="N107" i="3"/>
  <c r="R107" i="3"/>
  <c r="V107" i="3"/>
  <c r="Z107" i="3"/>
  <c r="AD107" i="3"/>
  <c r="AH107" i="3"/>
  <c r="AL107" i="3"/>
  <c r="AP107" i="3"/>
  <c r="AT107" i="3"/>
  <c r="AX107" i="3"/>
  <c r="BB107" i="3"/>
  <c r="BF107" i="3"/>
  <c r="P107" i="3"/>
  <c r="BB112" i="3"/>
  <c r="AT112" i="3"/>
  <c r="AL112" i="3"/>
  <c r="AD112" i="3"/>
  <c r="V112" i="3"/>
  <c r="N112" i="3"/>
  <c r="BB111" i="3"/>
  <c r="AT111" i="3"/>
  <c r="AL111" i="3"/>
  <c r="AD111" i="3"/>
  <c r="V111" i="3"/>
  <c r="N111" i="3"/>
  <c r="BB110" i="3"/>
  <c r="AT110" i="3"/>
  <c r="AL110" i="3"/>
  <c r="AD110" i="3"/>
  <c r="V110" i="3"/>
  <c r="N110" i="3"/>
  <c r="BB109" i="3"/>
  <c r="AT109" i="3"/>
  <c r="AL109" i="3"/>
  <c r="AD109" i="3"/>
  <c r="V109" i="3"/>
  <c r="N109" i="3"/>
  <c r="BH108" i="3"/>
  <c r="BD108" i="3"/>
  <c r="AZ108" i="3"/>
  <c r="AV108" i="3"/>
  <c r="AR108" i="3"/>
  <c r="AN108" i="3"/>
  <c r="AJ108" i="3"/>
  <c r="AF108" i="3"/>
  <c r="AB108" i="3"/>
  <c r="X108" i="3"/>
  <c r="T108" i="3"/>
  <c r="BH107" i="3"/>
  <c r="BD107" i="3"/>
  <c r="AZ107" i="3"/>
  <c r="AV107" i="3"/>
  <c r="AR107" i="3"/>
  <c r="AN107" i="3"/>
  <c r="AJ107" i="3"/>
  <c r="AF107" i="3"/>
  <c r="AB107" i="3"/>
  <c r="X107" i="3"/>
  <c r="T107" i="3"/>
  <c r="N105" i="3"/>
  <c r="BJ105" i="3" s="1"/>
  <c r="R105" i="3"/>
  <c r="V105" i="3"/>
  <c r="Z105" i="3"/>
  <c r="AD105" i="3"/>
  <c r="AH105" i="3"/>
  <c r="AL105" i="3"/>
  <c r="AP105" i="3"/>
  <c r="AS105" i="3"/>
  <c r="AU105" i="3"/>
  <c r="AW105" i="3"/>
  <c r="AY105" i="3"/>
  <c r="BA105" i="3"/>
  <c r="BC105" i="3"/>
  <c r="BE105" i="3"/>
  <c r="BG105" i="3"/>
  <c r="BI105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N103" i="3"/>
  <c r="R103" i="3"/>
  <c r="V103" i="3"/>
  <c r="Z103" i="3"/>
  <c r="AD103" i="3"/>
  <c r="AH103" i="3"/>
  <c r="AL103" i="3"/>
  <c r="AP103" i="3"/>
  <c r="AT103" i="3"/>
  <c r="AX103" i="3"/>
  <c r="BB103" i="3"/>
  <c r="BF103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O99" i="3"/>
  <c r="W99" i="3"/>
  <c r="AE99" i="3"/>
  <c r="AM99" i="3"/>
  <c r="AU99" i="3"/>
  <c r="BC99" i="3"/>
  <c r="M108" i="3"/>
  <c r="O108" i="3"/>
  <c r="BL108" i="3" s="1"/>
  <c r="Q108" i="3"/>
  <c r="S108" i="3"/>
  <c r="BM108" i="3" s="1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BF106" i="3"/>
  <c r="BB106" i="3"/>
  <c r="AX106" i="3"/>
  <c r="AT106" i="3"/>
  <c r="AP106" i="3"/>
  <c r="AL106" i="3"/>
  <c r="AH106" i="3"/>
  <c r="AD106" i="3"/>
  <c r="Z106" i="3"/>
  <c r="V106" i="3"/>
  <c r="R106" i="3"/>
  <c r="M106" i="3"/>
  <c r="O106" i="3"/>
  <c r="Q106" i="3"/>
  <c r="BJ106" i="3" s="1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BF105" i="3"/>
  <c r="BB105" i="3"/>
  <c r="AX105" i="3"/>
  <c r="AT105" i="3"/>
  <c r="AN105" i="3"/>
  <c r="AF105" i="3"/>
  <c r="X105" i="3"/>
  <c r="P105" i="3"/>
  <c r="BD104" i="3"/>
  <c r="AV104" i="3"/>
  <c r="AN104" i="3"/>
  <c r="AF104" i="3"/>
  <c r="X104" i="3"/>
  <c r="P104" i="3"/>
  <c r="BD103" i="3"/>
  <c r="AV103" i="3"/>
  <c r="AN103" i="3"/>
  <c r="AF103" i="3"/>
  <c r="X103" i="3"/>
  <c r="P103" i="3"/>
  <c r="BD102" i="3"/>
  <c r="AV102" i="3"/>
  <c r="AN102" i="3"/>
  <c r="AF102" i="3"/>
  <c r="X102" i="3"/>
  <c r="P102" i="3"/>
  <c r="BD101" i="3"/>
  <c r="AV101" i="3"/>
  <c r="AN101" i="3"/>
  <c r="AF101" i="3"/>
  <c r="X101" i="3"/>
  <c r="P101" i="3"/>
  <c r="N100" i="3"/>
  <c r="P100" i="3"/>
  <c r="R100" i="3"/>
  <c r="T100" i="3"/>
  <c r="BM100" i="3" s="1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Q100" i="3"/>
  <c r="U100" i="3"/>
  <c r="Y100" i="3"/>
  <c r="AC100" i="3"/>
  <c r="AG100" i="3"/>
  <c r="AK100" i="3"/>
  <c r="AO100" i="3"/>
  <c r="AS100" i="3"/>
  <c r="AW100" i="3"/>
  <c r="BA100" i="3"/>
  <c r="BE100" i="3"/>
  <c r="BI100" i="3"/>
  <c r="O100" i="3"/>
  <c r="W100" i="3"/>
  <c r="AE100" i="3"/>
  <c r="AM100" i="3"/>
  <c r="AU100" i="3"/>
  <c r="BC100" i="3"/>
  <c r="AY99" i="3"/>
  <c r="AI99" i="3"/>
  <c r="S99" i="3"/>
  <c r="BM99" i="3" s="1"/>
  <c r="M105" i="3"/>
  <c r="O105" i="3"/>
  <c r="BL105" i="3" s="1"/>
  <c r="Q105" i="3"/>
  <c r="S105" i="3"/>
  <c r="BM105" i="3" s="1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BC98" i="3"/>
  <c r="AU98" i="3"/>
  <c r="AM98" i="3"/>
  <c r="AE98" i="3"/>
  <c r="W98" i="3"/>
  <c r="N98" i="3"/>
  <c r="P98" i="3"/>
  <c r="R98" i="3"/>
  <c r="BL98" i="3" s="1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Q98" i="3"/>
  <c r="U98" i="3"/>
  <c r="BM98" i="3" s="1"/>
  <c r="Y98" i="3"/>
  <c r="AC98" i="3"/>
  <c r="AG98" i="3"/>
  <c r="AK98" i="3"/>
  <c r="AO98" i="3"/>
  <c r="AS98" i="3"/>
  <c r="AW98" i="3"/>
  <c r="BA98" i="3"/>
  <c r="BE98" i="3"/>
  <c r="BI98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E6" i="3"/>
  <c r="F6" i="3"/>
  <c r="G6" i="3"/>
  <c r="H6" i="3"/>
  <c r="I6" i="3"/>
  <c r="J6" i="3"/>
  <c r="K6" i="3"/>
  <c r="L6" i="3"/>
  <c r="M6" i="3" s="1"/>
  <c r="N6" i="3"/>
  <c r="P6" i="3"/>
  <c r="R6" i="3"/>
  <c r="T6" i="3"/>
  <c r="V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E7" i="3"/>
  <c r="F7" i="3"/>
  <c r="K7" i="3" s="1"/>
  <c r="G7" i="3"/>
  <c r="H7" i="3"/>
  <c r="I7" i="3"/>
  <c r="J7" i="3"/>
  <c r="L7" i="3"/>
  <c r="E8" i="3"/>
  <c r="F8" i="3"/>
  <c r="K8" i="3" s="1"/>
  <c r="G8" i="3"/>
  <c r="H8" i="3"/>
  <c r="I8" i="3"/>
  <c r="J8" i="3"/>
  <c r="L8" i="3"/>
  <c r="E9" i="3"/>
  <c r="F9" i="3"/>
  <c r="G9" i="3"/>
  <c r="H9" i="3"/>
  <c r="I9" i="3"/>
  <c r="L9" i="3" s="1"/>
  <c r="J9" i="3"/>
  <c r="K9" i="3"/>
  <c r="O9" i="3"/>
  <c r="BL9" i="3" s="1"/>
  <c r="S9" i="3"/>
  <c r="BM9" i="3" s="1"/>
  <c r="W9" i="3"/>
  <c r="AA9" i="3"/>
  <c r="AE9" i="3"/>
  <c r="AI9" i="3"/>
  <c r="AM9" i="3"/>
  <c r="AQ9" i="3"/>
  <c r="AU9" i="3"/>
  <c r="AY9" i="3"/>
  <c r="BC9" i="3"/>
  <c r="BG9" i="3"/>
  <c r="E10" i="3"/>
  <c r="F10" i="3"/>
  <c r="G10" i="3"/>
  <c r="H10" i="3"/>
  <c r="I10" i="3"/>
  <c r="L10" i="3" s="1"/>
  <c r="J10" i="3"/>
  <c r="K10" i="3"/>
  <c r="N10" i="3" s="1"/>
  <c r="BJ10" i="3" s="1"/>
  <c r="E11" i="3"/>
  <c r="F11" i="3"/>
  <c r="G11" i="3"/>
  <c r="H11" i="3"/>
  <c r="I11" i="3"/>
  <c r="L11" i="3" s="1"/>
  <c r="J11" i="3"/>
  <c r="K11" i="3"/>
  <c r="N11" i="3" s="1"/>
  <c r="E12" i="3"/>
  <c r="F12" i="3"/>
  <c r="G12" i="3"/>
  <c r="H12" i="3"/>
  <c r="I12" i="3"/>
  <c r="L12" i="3" s="1"/>
  <c r="J12" i="3"/>
  <c r="K12" i="3"/>
  <c r="N12" i="3" s="1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E13" i="3"/>
  <c r="F13" i="3"/>
  <c r="G13" i="3"/>
  <c r="H13" i="3"/>
  <c r="I13" i="3"/>
  <c r="L13" i="3" s="1"/>
  <c r="J13" i="3"/>
  <c r="K13" i="3"/>
  <c r="N13" i="3" s="1"/>
  <c r="E14" i="3"/>
  <c r="F14" i="3"/>
  <c r="G14" i="3"/>
  <c r="H14" i="3"/>
  <c r="I14" i="3"/>
  <c r="L14" i="3" s="1"/>
  <c r="J14" i="3"/>
  <c r="K14" i="3"/>
  <c r="N14" i="3" s="1"/>
  <c r="E15" i="3"/>
  <c r="F15" i="3"/>
  <c r="G15" i="3"/>
  <c r="H15" i="3"/>
  <c r="I15" i="3"/>
  <c r="L15" i="3" s="1"/>
  <c r="J15" i="3"/>
  <c r="K15" i="3"/>
  <c r="N15" i="3" s="1"/>
  <c r="E16" i="3"/>
  <c r="F16" i="3"/>
  <c r="G16" i="3"/>
  <c r="H16" i="3"/>
  <c r="I16" i="3"/>
  <c r="L16" i="3" s="1"/>
  <c r="J16" i="3"/>
  <c r="K16" i="3"/>
  <c r="N16" i="3" s="1"/>
  <c r="E17" i="3"/>
  <c r="F17" i="3"/>
  <c r="G17" i="3"/>
  <c r="H17" i="3"/>
  <c r="I17" i="3"/>
  <c r="L17" i="3" s="1"/>
  <c r="J17" i="3"/>
  <c r="K17" i="3"/>
  <c r="N17" i="3" s="1"/>
  <c r="E18" i="3"/>
  <c r="F18" i="3"/>
  <c r="G18" i="3"/>
  <c r="H18" i="3"/>
  <c r="I18" i="3"/>
  <c r="L18" i="3" s="1"/>
  <c r="J18" i="3"/>
  <c r="K18" i="3"/>
  <c r="N18" i="3" s="1"/>
  <c r="BI18" i="3"/>
  <c r="E19" i="3"/>
  <c r="F19" i="3"/>
  <c r="G19" i="3"/>
  <c r="H19" i="3"/>
  <c r="I19" i="3"/>
  <c r="J19" i="3"/>
  <c r="K19" i="3"/>
  <c r="L19" i="3"/>
  <c r="M19" i="3" s="1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L19" i="3"/>
  <c r="BM19" i="3"/>
  <c r="E20" i="3"/>
  <c r="F20" i="3"/>
  <c r="G20" i="3"/>
  <c r="H20" i="3"/>
  <c r="I20" i="3"/>
  <c r="J20" i="3"/>
  <c r="K20" i="3"/>
  <c r="L20" i="3"/>
  <c r="M20" i="3" s="1"/>
  <c r="N20" i="3"/>
  <c r="P20" i="3"/>
  <c r="R20" i="3"/>
  <c r="T20" i="3"/>
  <c r="V20" i="3"/>
  <c r="X20" i="3"/>
  <c r="Z20" i="3"/>
  <c r="AB20" i="3"/>
  <c r="AD20" i="3"/>
  <c r="AF20" i="3"/>
  <c r="AH20" i="3"/>
  <c r="AJ20" i="3"/>
  <c r="AL20" i="3"/>
  <c r="AN20" i="3"/>
  <c r="AP20" i="3"/>
  <c r="AR20" i="3"/>
  <c r="AT20" i="3"/>
  <c r="AV20" i="3"/>
  <c r="AX20" i="3"/>
  <c r="AZ20" i="3"/>
  <c r="BB20" i="3"/>
  <c r="BC20" i="3"/>
  <c r="BD20" i="3"/>
  <c r="BE20" i="3"/>
  <c r="BF20" i="3"/>
  <c r="BG20" i="3"/>
  <c r="BH20" i="3"/>
  <c r="BI20" i="3"/>
  <c r="E21" i="3"/>
  <c r="F21" i="3"/>
  <c r="K21" i="3" s="1"/>
  <c r="G21" i="3"/>
  <c r="H21" i="3"/>
  <c r="I21" i="3"/>
  <c r="J21" i="3"/>
  <c r="L21" i="3"/>
  <c r="E22" i="3"/>
  <c r="F22" i="3"/>
  <c r="K22" i="3" s="1"/>
  <c r="G22" i="3"/>
  <c r="H22" i="3"/>
  <c r="I22" i="3"/>
  <c r="J22" i="3"/>
  <c r="L22" i="3"/>
  <c r="E23" i="3"/>
  <c r="F23" i="3"/>
  <c r="K23" i="3" s="1"/>
  <c r="G23" i="3"/>
  <c r="H23" i="3"/>
  <c r="I23" i="3"/>
  <c r="J23" i="3"/>
  <c r="L23" i="3"/>
  <c r="E24" i="3"/>
  <c r="F24" i="3"/>
  <c r="K24" i="3" s="1"/>
  <c r="G24" i="3"/>
  <c r="H24" i="3"/>
  <c r="I24" i="3"/>
  <c r="J24" i="3"/>
  <c r="L24" i="3"/>
  <c r="E25" i="3"/>
  <c r="F25" i="3"/>
  <c r="K25" i="3" s="1"/>
  <c r="G25" i="3"/>
  <c r="H25" i="3"/>
  <c r="I25" i="3"/>
  <c r="J25" i="3"/>
  <c r="L25" i="3"/>
  <c r="E26" i="3"/>
  <c r="F26" i="3"/>
  <c r="K26" i="3" s="1"/>
  <c r="G26" i="3"/>
  <c r="H26" i="3"/>
  <c r="I26" i="3"/>
  <c r="J26" i="3"/>
  <c r="L26" i="3"/>
  <c r="E27" i="3"/>
  <c r="F27" i="3"/>
  <c r="K27" i="3" s="1"/>
  <c r="G27" i="3"/>
  <c r="H27" i="3"/>
  <c r="L27" i="3" s="1"/>
  <c r="I27" i="3"/>
  <c r="J27" i="3"/>
  <c r="E28" i="3"/>
  <c r="F28" i="3"/>
  <c r="K28" i="3" s="1"/>
  <c r="G28" i="3"/>
  <c r="H28" i="3"/>
  <c r="L28" i="3" s="1"/>
  <c r="I28" i="3"/>
  <c r="J28" i="3"/>
  <c r="E29" i="3"/>
  <c r="F29" i="3"/>
  <c r="G29" i="3"/>
  <c r="H29" i="3"/>
  <c r="I29" i="3"/>
  <c r="L29" i="3" s="1"/>
  <c r="J29" i="3"/>
  <c r="K29" i="3"/>
  <c r="N29" i="3" s="1"/>
  <c r="E30" i="3"/>
  <c r="F30" i="3"/>
  <c r="G30" i="3"/>
  <c r="H30" i="3"/>
  <c r="I30" i="3"/>
  <c r="L30" i="3" s="1"/>
  <c r="J30" i="3"/>
  <c r="K30" i="3"/>
  <c r="N30" i="3" s="1"/>
  <c r="E31" i="3"/>
  <c r="F31" i="3"/>
  <c r="G31" i="3"/>
  <c r="H31" i="3"/>
  <c r="I31" i="3"/>
  <c r="L31" i="3" s="1"/>
  <c r="J31" i="3"/>
  <c r="K31" i="3"/>
  <c r="N31" i="3" s="1"/>
  <c r="E32" i="3"/>
  <c r="F32" i="3"/>
  <c r="G32" i="3"/>
  <c r="H32" i="3"/>
  <c r="I32" i="3"/>
  <c r="L32" i="3" s="1"/>
  <c r="J32" i="3"/>
  <c r="K32" i="3"/>
  <c r="N32" i="3" s="1"/>
  <c r="E33" i="3"/>
  <c r="F33" i="3"/>
  <c r="G33" i="3"/>
  <c r="H33" i="3"/>
  <c r="I33" i="3"/>
  <c r="L33" i="3" s="1"/>
  <c r="J33" i="3"/>
  <c r="K33" i="3"/>
  <c r="N33" i="3" s="1"/>
  <c r="E34" i="3"/>
  <c r="F34" i="3"/>
  <c r="G34" i="3"/>
  <c r="H34" i="3"/>
  <c r="I34" i="3"/>
  <c r="L34" i="3" s="1"/>
  <c r="J34" i="3"/>
  <c r="K34" i="3"/>
  <c r="N34" i="3" s="1"/>
  <c r="E35" i="3"/>
  <c r="F35" i="3"/>
  <c r="G35" i="3"/>
  <c r="H35" i="3"/>
  <c r="I35" i="3"/>
  <c r="L35" i="3" s="1"/>
  <c r="J35" i="3"/>
  <c r="K35" i="3"/>
  <c r="N35" i="3" s="1"/>
  <c r="E36" i="3"/>
  <c r="F36" i="3"/>
  <c r="G36" i="3"/>
  <c r="H36" i="3"/>
  <c r="I36" i="3"/>
  <c r="L36" i="3" s="1"/>
  <c r="J36" i="3"/>
  <c r="K36" i="3"/>
  <c r="N36" i="3" s="1"/>
  <c r="E37" i="3"/>
  <c r="F37" i="3"/>
  <c r="G37" i="3"/>
  <c r="H37" i="3"/>
  <c r="I37" i="3"/>
  <c r="L37" i="3" s="1"/>
  <c r="J37" i="3"/>
  <c r="K37" i="3"/>
  <c r="N37" i="3" s="1"/>
  <c r="E38" i="3"/>
  <c r="F38" i="3"/>
  <c r="G38" i="3"/>
  <c r="H38" i="3"/>
  <c r="I38" i="3"/>
  <c r="L38" i="3" s="1"/>
  <c r="J38" i="3"/>
  <c r="K38" i="3"/>
  <c r="O38" i="3"/>
  <c r="S38" i="3"/>
  <c r="W38" i="3"/>
  <c r="AA38" i="3"/>
  <c r="AE38" i="3"/>
  <c r="AI38" i="3"/>
  <c r="AM38" i="3"/>
  <c r="AQ38" i="3"/>
  <c r="AU38" i="3"/>
  <c r="AY38" i="3"/>
  <c r="BC38" i="3"/>
  <c r="BG38" i="3"/>
  <c r="E39" i="3"/>
  <c r="F39" i="3"/>
  <c r="G39" i="3"/>
  <c r="H39" i="3"/>
  <c r="I39" i="3"/>
  <c r="L39" i="3" s="1"/>
  <c r="J39" i="3"/>
  <c r="K39" i="3"/>
  <c r="O39" i="3"/>
  <c r="S39" i="3"/>
  <c r="W39" i="3"/>
  <c r="AA39" i="3"/>
  <c r="AE39" i="3"/>
  <c r="AI39" i="3"/>
  <c r="AM39" i="3"/>
  <c r="AQ39" i="3"/>
  <c r="AT39" i="3"/>
  <c r="AV39" i="3"/>
  <c r="AX39" i="3"/>
  <c r="AZ39" i="3"/>
  <c r="BB39" i="3"/>
  <c r="BD39" i="3"/>
  <c r="BF39" i="3"/>
  <c r="BH39" i="3"/>
  <c r="E40" i="3"/>
  <c r="F40" i="3"/>
  <c r="K40" i="3" s="1"/>
  <c r="G40" i="3"/>
  <c r="H40" i="3"/>
  <c r="I40" i="3"/>
  <c r="J40" i="3"/>
  <c r="L40" i="3"/>
  <c r="E41" i="3"/>
  <c r="F41" i="3"/>
  <c r="K41" i="3" s="1"/>
  <c r="G41" i="3"/>
  <c r="H41" i="3"/>
  <c r="I41" i="3"/>
  <c r="J41" i="3"/>
  <c r="L41" i="3"/>
  <c r="E42" i="3"/>
  <c r="F42" i="3"/>
  <c r="K42" i="3" s="1"/>
  <c r="G42" i="3"/>
  <c r="H42" i="3"/>
  <c r="I42" i="3"/>
  <c r="J42" i="3"/>
  <c r="L42" i="3"/>
  <c r="E43" i="3"/>
  <c r="F43" i="3"/>
  <c r="K43" i="3" s="1"/>
  <c r="G43" i="3"/>
  <c r="H43" i="3"/>
  <c r="I43" i="3"/>
  <c r="J43" i="3"/>
  <c r="L43" i="3"/>
  <c r="E44" i="3"/>
  <c r="F44" i="3"/>
  <c r="K44" i="3" s="1"/>
  <c r="G44" i="3"/>
  <c r="H44" i="3"/>
  <c r="I44" i="3"/>
  <c r="J44" i="3"/>
  <c r="L44" i="3"/>
  <c r="E45" i="3"/>
  <c r="F45" i="3"/>
  <c r="K45" i="3" s="1"/>
  <c r="G45" i="3"/>
  <c r="H45" i="3"/>
  <c r="I45" i="3"/>
  <c r="J45" i="3"/>
  <c r="L45" i="3"/>
  <c r="E46" i="3"/>
  <c r="F46" i="3"/>
  <c r="K46" i="3" s="1"/>
  <c r="G46" i="3"/>
  <c r="H46" i="3"/>
  <c r="I46" i="3"/>
  <c r="J46" i="3"/>
  <c r="L46" i="3"/>
  <c r="E47" i="3"/>
  <c r="F47" i="3"/>
  <c r="K47" i="3" s="1"/>
  <c r="G47" i="3"/>
  <c r="H47" i="3"/>
  <c r="I47" i="3"/>
  <c r="J47" i="3"/>
  <c r="L47" i="3"/>
  <c r="E48" i="3"/>
  <c r="F48" i="3"/>
  <c r="K48" i="3" s="1"/>
  <c r="G48" i="3"/>
  <c r="H48" i="3"/>
  <c r="I48" i="3"/>
  <c r="J48" i="3"/>
  <c r="L48" i="3"/>
  <c r="E49" i="3"/>
  <c r="F49" i="3"/>
  <c r="K49" i="3" s="1"/>
  <c r="G49" i="3"/>
  <c r="H49" i="3"/>
  <c r="I49" i="3"/>
  <c r="J49" i="3"/>
  <c r="L49" i="3"/>
  <c r="E50" i="3"/>
  <c r="F50" i="3"/>
  <c r="K50" i="3" s="1"/>
  <c r="G50" i="3"/>
  <c r="H50" i="3"/>
  <c r="I50" i="3"/>
  <c r="J50" i="3"/>
  <c r="L50" i="3"/>
  <c r="E51" i="3"/>
  <c r="F51" i="3"/>
  <c r="K51" i="3" s="1"/>
  <c r="G51" i="3"/>
  <c r="H51" i="3"/>
  <c r="I51" i="3"/>
  <c r="J51" i="3"/>
  <c r="L51" i="3"/>
  <c r="E52" i="3"/>
  <c r="F52" i="3"/>
  <c r="K52" i="3" s="1"/>
  <c r="G52" i="3"/>
  <c r="H52" i="3"/>
  <c r="I52" i="3"/>
  <c r="J52" i="3"/>
  <c r="L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E53" i="3"/>
  <c r="F53" i="3"/>
  <c r="K53" i="3" s="1"/>
  <c r="G53" i="3"/>
  <c r="H53" i="3"/>
  <c r="L53" i="3" s="1"/>
  <c r="I53" i="3"/>
  <c r="J53" i="3"/>
  <c r="E54" i="3"/>
  <c r="F54" i="3"/>
  <c r="K54" i="3" s="1"/>
  <c r="G54" i="3"/>
  <c r="H54" i="3"/>
  <c r="L54" i="3" s="1"/>
  <c r="I54" i="3"/>
  <c r="J54" i="3"/>
  <c r="E55" i="3"/>
  <c r="F55" i="3"/>
  <c r="K55" i="3" s="1"/>
  <c r="G55" i="3"/>
  <c r="H55" i="3"/>
  <c r="L55" i="3" s="1"/>
  <c r="I55" i="3"/>
  <c r="J55" i="3"/>
  <c r="E56" i="3"/>
  <c r="F56" i="3"/>
  <c r="K56" i="3" s="1"/>
  <c r="G56" i="3"/>
  <c r="H56" i="3"/>
  <c r="L56" i="3" s="1"/>
  <c r="I56" i="3"/>
  <c r="J56" i="3"/>
  <c r="E57" i="3"/>
  <c r="F57" i="3"/>
  <c r="K57" i="3" s="1"/>
  <c r="G57" i="3"/>
  <c r="H57" i="3"/>
  <c r="L57" i="3" s="1"/>
  <c r="I57" i="3"/>
  <c r="J57" i="3"/>
  <c r="E58" i="3"/>
  <c r="F58" i="3"/>
  <c r="K58" i="3" s="1"/>
  <c r="G58" i="3"/>
  <c r="H58" i="3"/>
  <c r="L58" i="3" s="1"/>
  <c r="I58" i="3"/>
  <c r="J58" i="3"/>
  <c r="E59" i="3"/>
  <c r="F59" i="3"/>
  <c r="K59" i="3" s="1"/>
  <c r="G59" i="3"/>
  <c r="H59" i="3"/>
  <c r="I59" i="3"/>
  <c r="J59" i="3"/>
  <c r="L59" i="3"/>
  <c r="E60" i="3"/>
  <c r="F60" i="3"/>
  <c r="K60" i="3" s="1"/>
  <c r="G60" i="3"/>
  <c r="H60" i="3"/>
  <c r="I60" i="3"/>
  <c r="J60" i="3"/>
  <c r="L60" i="3"/>
  <c r="E61" i="3"/>
  <c r="F61" i="3"/>
  <c r="K61" i="3" s="1"/>
  <c r="G61" i="3"/>
  <c r="H61" i="3"/>
  <c r="I61" i="3"/>
  <c r="J61" i="3"/>
  <c r="L61" i="3"/>
  <c r="E62" i="3"/>
  <c r="F62" i="3"/>
  <c r="K62" i="3" s="1"/>
  <c r="G62" i="3"/>
  <c r="H62" i="3"/>
  <c r="I62" i="3"/>
  <c r="J62" i="3"/>
  <c r="L62" i="3"/>
  <c r="E63" i="3"/>
  <c r="F63" i="3"/>
  <c r="K63" i="3" s="1"/>
  <c r="G63" i="3"/>
  <c r="H63" i="3"/>
  <c r="I63" i="3"/>
  <c r="J63" i="3"/>
  <c r="L63" i="3"/>
  <c r="E64" i="3"/>
  <c r="F64" i="3"/>
  <c r="K64" i="3" s="1"/>
  <c r="G64" i="3"/>
  <c r="H64" i="3"/>
  <c r="I64" i="3"/>
  <c r="J64" i="3"/>
  <c r="L64" i="3"/>
  <c r="E65" i="3"/>
  <c r="F65" i="3"/>
  <c r="K65" i="3" s="1"/>
  <c r="G65" i="3"/>
  <c r="H65" i="3"/>
  <c r="I65" i="3"/>
  <c r="J65" i="3"/>
  <c r="L65" i="3"/>
  <c r="E66" i="3"/>
  <c r="F66" i="3"/>
  <c r="K66" i="3" s="1"/>
  <c r="G66" i="3"/>
  <c r="H66" i="3"/>
  <c r="I66" i="3"/>
  <c r="J66" i="3"/>
  <c r="L66" i="3"/>
  <c r="E67" i="3"/>
  <c r="F67" i="3"/>
  <c r="K67" i="3" s="1"/>
  <c r="G67" i="3"/>
  <c r="H67" i="3"/>
  <c r="I67" i="3"/>
  <c r="J67" i="3"/>
  <c r="L67" i="3"/>
  <c r="E68" i="3"/>
  <c r="F68" i="3"/>
  <c r="K68" i="3" s="1"/>
  <c r="G68" i="3"/>
  <c r="H68" i="3"/>
  <c r="I68" i="3"/>
  <c r="J68" i="3"/>
  <c r="L68" i="3"/>
  <c r="E69" i="3"/>
  <c r="F69" i="3"/>
  <c r="K69" i="3" s="1"/>
  <c r="G69" i="3"/>
  <c r="H69" i="3"/>
  <c r="I69" i="3"/>
  <c r="J69" i="3"/>
  <c r="L69" i="3"/>
  <c r="E70" i="3"/>
  <c r="F70" i="3"/>
  <c r="K70" i="3" s="1"/>
  <c r="G70" i="3"/>
  <c r="H70" i="3"/>
  <c r="I70" i="3"/>
  <c r="J70" i="3"/>
  <c r="L70" i="3"/>
  <c r="E71" i="3"/>
  <c r="F71" i="3"/>
  <c r="K71" i="3" s="1"/>
  <c r="G71" i="3"/>
  <c r="H71" i="3"/>
  <c r="I71" i="3"/>
  <c r="J71" i="3"/>
  <c r="L71" i="3"/>
  <c r="E72" i="3"/>
  <c r="F72" i="3"/>
  <c r="K72" i="3" s="1"/>
  <c r="G72" i="3"/>
  <c r="H72" i="3"/>
  <c r="I72" i="3"/>
  <c r="J72" i="3"/>
  <c r="L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E73" i="3"/>
  <c r="F73" i="3"/>
  <c r="K73" i="3" s="1"/>
  <c r="G73" i="3"/>
  <c r="H73" i="3"/>
  <c r="L73" i="3" s="1"/>
  <c r="I73" i="3"/>
  <c r="J73" i="3"/>
  <c r="E74" i="3"/>
  <c r="F74" i="3"/>
  <c r="K74" i="3" s="1"/>
  <c r="G74" i="3"/>
  <c r="H74" i="3"/>
  <c r="L74" i="3" s="1"/>
  <c r="I74" i="3"/>
  <c r="J74" i="3"/>
  <c r="E75" i="3"/>
  <c r="F75" i="3"/>
  <c r="K75" i="3" s="1"/>
  <c r="G75" i="3"/>
  <c r="H75" i="3"/>
  <c r="L75" i="3" s="1"/>
  <c r="I75" i="3"/>
  <c r="J75" i="3"/>
  <c r="E76" i="3"/>
  <c r="F76" i="3"/>
  <c r="K76" i="3" s="1"/>
  <c r="G76" i="3"/>
  <c r="H76" i="3"/>
  <c r="L76" i="3" s="1"/>
  <c r="I76" i="3"/>
  <c r="J76" i="3"/>
  <c r="E77" i="3"/>
  <c r="F77" i="3"/>
  <c r="K77" i="3" s="1"/>
  <c r="G77" i="3"/>
  <c r="H77" i="3"/>
  <c r="L77" i="3" s="1"/>
  <c r="I77" i="3"/>
  <c r="J77" i="3"/>
  <c r="E78" i="3"/>
  <c r="F78" i="3"/>
  <c r="K78" i="3" s="1"/>
  <c r="G78" i="3"/>
  <c r="H78" i="3"/>
  <c r="L78" i="3" s="1"/>
  <c r="I78" i="3"/>
  <c r="J78" i="3"/>
  <c r="E79" i="3"/>
  <c r="F79" i="3"/>
  <c r="K79" i="3" s="1"/>
  <c r="G79" i="3"/>
  <c r="H79" i="3"/>
  <c r="L79" i="3" s="1"/>
  <c r="I79" i="3"/>
  <c r="J79" i="3"/>
  <c r="E80" i="3"/>
  <c r="F80" i="3"/>
  <c r="K80" i="3" s="1"/>
  <c r="G80" i="3"/>
  <c r="H80" i="3"/>
  <c r="L80" i="3" s="1"/>
  <c r="I80" i="3"/>
  <c r="J80" i="3"/>
  <c r="E81" i="3"/>
  <c r="F81" i="3"/>
  <c r="K81" i="3" s="1"/>
  <c r="G81" i="3"/>
  <c r="H81" i="3"/>
  <c r="I81" i="3"/>
  <c r="J81" i="3"/>
  <c r="L81" i="3"/>
  <c r="E82" i="3"/>
  <c r="F82" i="3"/>
  <c r="K82" i="3" s="1"/>
  <c r="G82" i="3"/>
  <c r="H82" i="3"/>
  <c r="I82" i="3"/>
  <c r="J82" i="3"/>
  <c r="L82" i="3"/>
  <c r="E83" i="3"/>
  <c r="F83" i="3"/>
  <c r="K83" i="3" s="1"/>
  <c r="G83" i="3"/>
  <c r="H83" i="3"/>
  <c r="I83" i="3"/>
  <c r="J83" i="3"/>
  <c r="L83" i="3" s="1"/>
  <c r="E84" i="3"/>
  <c r="F84" i="3"/>
  <c r="K84" i="3" s="1"/>
  <c r="G84" i="3"/>
  <c r="H84" i="3"/>
  <c r="I84" i="3"/>
  <c r="J84" i="3"/>
  <c r="L84" i="3" s="1"/>
  <c r="E85" i="3"/>
  <c r="F85" i="3"/>
  <c r="K85" i="3" s="1"/>
  <c r="G85" i="3"/>
  <c r="H85" i="3"/>
  <c r="I85" i="3"/>
  <c r="J85" i="3"/>
  <c r="L85" i="3"/>
  <c r="E86" i="3"/>
  <c r="F86" i="3"/>
  <c r="K86" i="3" s="1"/>
  <c r="G86" i="3"/>
  <c r="H86" i="3"/>
  <c r="I86" i="3"/>
  <c r="J86" i="3"/>
  <c r="L86" i="3"/>
  <c r="E87" i="3"/>
  <c r="F87" i="3"/>
  <c r="K87" i="3" s="1"/>
  <c r="G87" i="3"/>
  <c r="H87" i="3"/>
  <c r="I87" i="3"/>
  <c r="J87" i="3"/>
  <c r="L87" i="3"/>
  <c r="E88" i="3"/>
  <c r="F88" i="3"/>
  <c r="K88" i="3" s="1"/>
  <c r="G88" i="3"/>
  <c r="H88" i="3"/>
  <c r="I88" i="3"/>
  <c r="J88" i="3"/>
  <c r="L88" i="3"/>
  <c r="E89" i="3"/>
  <c r="F89" i="3"/>
  <c r="K89" i="3" s="1"/>
  <c r="G89" i="3"/>
  <c r="H89" i="3"/>
  <c r="I89" i="3"/>
  <c r="J89" i="3"/>
  <c r="L89" i="3"/>
  <c r="E90" i="3"/>
  <c r="F90" i="3"/>
  <c r="K90" i="3" s="1"/>
  <c r="G90" i="3"/>
  <c r="H90" i="3"/>
  <c r="L90" i="3" s="1"/>
  <c r="I90" i="3"/>
  <c r="J90" i="3"/>
  <c r="E91" i="3"/>
  <c r="F91" i="3"/>
  <c r="K91" i="3" s="1"/>
  <c r="G91" i="3"/>
  <c r="H91" i="3"/>
  <c r="I91" i="3"/>
  <c r="J91" i="3"/>
  <c r="L91" i="3" s="1"/>
  <c r="E92" i="3"/>
  <c r="F92" i="3"/>
  <c r="K92" i="3" s="1"/>
  <c r="G92" i="3"/>
  <c r="H92" i="3"/>
  <c r="I92" i="3"/>
  <c r="J92" i="3"/>
  <c r="L92" i="3" s="1"/>
  <c r="E93" i="3"/>
  <c r="F93" i="3"/>
  <c r="K93" i="3" s="1"/>
  <c r="G93" i="3"/>
  <c r="H93" i="3"/>
  <c r="I93" i="3"/>
  <c r="J93" i="3"/>
  <c r="L93" i="3" s="1"/>
  <c r="E94" i="3"/>
  <c r="F94" i="3"/>
  <c r="K94" i="3" s="1"/>
  <c r="G94" i="3"/>
  <c r="H94" i="3"/>
  <c r="I94" i="3"/>
  <c r="J94" i="3"/>
  <c r="L94" i="3" s="1"/>
  <c r="E95" i="3"/>
  <c r="F95" i="3"/>
  <c r="K95" i="3" s="1"/>
  <c r="G95" i="3"/>
  <c r="H95" i="3"/>
  <c r="I95" i="3"/>
  <c r="J95" i="3"/>
  <c r="L95" i="3" s="1"/>
  <c r="E96" i="3"/>
  <c r="F96" i="3"/>
  <c r="K96" i="3" s="1"/>
  <c r="G96" i="3"/>
  <c r="H96" i="3"/>
  <c r="I96" i="3"/>
  <c r="J96" i="3"/>
  <c r="L96" i="3" s="1"/>
  <c r="E97" i="3"/>
  <c r="F97" i="3"/>
  <c r="K97" i="3" s="1"/>
  <c r="G97" i="3"/>
  <c r="H97" i="3"/>
  <c r="I97" i="3"/>
  <c r="J97" i="3"/>
  <c r="L97" i="3" s="1"/>
  <c r="BK318" i="3" l="1"/>
  <c r="BN318" i="3"/>
  <c r="BK317" i="3"/>
  <c r="BN317" i="3"/>
  <c r="BK315" i="3"/>
  <c r="BN315" i="3"/>
  <c r="BK313" i="3"/>
  <c r="BN313" i="3"/>
  <c r="BK311" i="3"/>
  <c r="BN311" i="3"/>
  <c r="BK309" i="3"/>
  <c r="BN309" i="3"/>
  <c r="BK307" i="3"/>
  <c r="BN307" i="3"/>
  <c r="BK305" i="3"/>
  <c r="BN305" i="3"/>
  <c r="BK303" i="3"/>
  <c r="BN303" i="3"/>
  <c r="BK301" i="3"/>
  <c r="BN301" i="3"/>
  <c r="BK299" i="3"/>
  <c r="BN299" i="3"/>
  <c r="BK297" i="3"/>
  <c r="BN297" i="3"/>
  <c r="BK295" i="3"/>
  <c r="BN295" i="3"/>
  <c r="BJ318" i="3"/>
  <c r="BK316" i="3"/>
  <c r="BN316" i="3"/>
  <c r="BK314" i="3"/>
  <c r="BN314" i="3"/>
  <c r="BK312" i="3"/>
  <c r="BN312" i="3"/>
  <c r="BK310" i="3"/>
  <c r="BN310" i="3"/>
  <c r="BK308" i="3"/>
  <c r="BN308" i="3"/>
  <c r="BK306" i="3"/>
  <c r="BN306" i="3"/>
  <c r="BK304" i="3"/>
  <c r="BN304" i="3"/>
  <c r="BK302" i="3"/>
  <c r="BN302" i="3"/>
  <c r="BK300" i="3"/>
  <c r="BN300" i="3"/>
  <c r="BK298" i="3"/>
  <c r="BN298" i="3"/>
  <c r="BK296" i="3"/>
  <c r="BN296" i="3"/>
  <c r="BJ317" i="3"/>
  <c r="BJ316" i="3"/>
  <c r="BJ315" i="3"/>
  <c r="BJ314" i="3"/>
  <c r="BJ313" i="3"/>
  <c r="BJ312" i="3"/>
  <c r="BJ311" i="3"/>
  <c r="BJ310" i="3"/>
  <c r="BJ309" i="3"/>
  <c r="BJ308" i="3"/>
  <c r="BJ307" i="3"/>
  <c r="BJ306" i="3"/>
  <c r="BJ305" i="3"/>
  <c r="BJ304" i="3"/>
  <c r="BJ303" i="3"/>
  <c r="BJ302" i="3"/>
  <c r="BJ301" i="3"/>
  <c r="BJ300" i="3"/>
  <c r="BJ299" i="3"/>
  <c r="BJ298" i="3"/>
  <c r="BJ297" i="3"/>
  <c r="BJ296" i="3"/>
  <c r="BJ295" i="3"/>
  <c r="BJ98" i="3"/>
  <c r="BK102" i="3"/>
  <c r="BN102" i="3"/>
  <c r="BM103" i="3"/>
  <c r="BK104" i="3"/>
  <c r="BN104" i="3"/>
  <c r="BK107" i="3"/>
  <c r="BN107" i="3"/>
  <c r="BL99" i="3"/>
  <c r="BM101" i="3"/>
  <c r="BK111" i="3"/>
  <c r="BM102" i="3"/>
  <c r="BL102" i="3"/>
  <c r="BK103" i="3"/>
  <c r="BN103" i="3"/>
  <c r="BM104" i="3"/>
  <c r="BL104" i="3"/>
  <c r="BN100" i="3"/>
  <c r="BK100" i="3"/>
  <c r="BJ100" i="3"/>
  <c r="BM106" i="3"/>
  <c r="BL106" i="3"/>
  <c r="BM107" i="3"/>
  <c r="BL107" i="3"/>
  <c r="BK108" i="3"/>
  <c r="BN108" i="3"/>
  <c r="BN99" i="3"/>
  <c r="BK99" i="3"/>
  <c r="BJ99" i="3"/>
  <c r="BK101" i="3"/>
  <c r="BN101" i="3"/>
  <c r="BJ102" i="3"/>
  <c r="BJ103" i="3"/>
  <c r="BJ104" i="3"/>
  <c r="R109" i="3"/>
  <c r="Z109" i="3"/>
  <c r="BM109" i="3" s="1"/>
  <c r="AH109" i="3"/>
  <c r="AP109" i="3"/>
  <c r="BJ109" i="3" s="1"/>
  <c r="AX109" i="3"/>
  <c r="BF109" i="3"/>
  <c r="BL109" i="3" s="1"/>
  <c r="R110" i="3"/>
  <c r="Z110" i="3"/>
  <c r="BM110" i="3" s="1"/>
  <c r="AH110" i="3"/>
  <c r="AP110" i="3"/>
  <c r="BJ110" i="3" s="1"/>
  <c r="AX110" i="3"/>
  <c r="BF110" i="3"/>
  <c r="BL110" i="3" s="1"/>
  <c r="R111" i="3"/>
  <c r="BN111" i="3" s="1"/>
  <c r="Z111" i="3"/>
  <c r="BM111" i="3" s="1"/>
  <c r="AH111" i="3"/>
  <c r="AP111" i="3"/>
  <c r="BJ111" i="3" s="1"/>
  <c r="AX111" i="3"/>
  <c r="BF111" i="3"/>
  <c r="BL111" i="3" s="1"/>
  <c r="BB113" i="3"/>
  <c r="AL113" i="3"/>
  <c r="V113" i="3"/>
  <c r="BH113" i="3"/>
  <c r="AZ113" i="3"/>
  <c r="AR113" i="3"/>
  <c r="AJ113" i="3"/>
  <c r="AB113" i="3"/>
  <c r="T113" i="3"/>
  <c r="BI113" i="3"/>
  <c r="BE113" i="3"/>
  <c r="BA113" i="3"/>
  <c r="AW113" i="3"/>
  <c r="AS113" i="3"/>
  <c r="AO113" i="3"/>
  <c r="AK113" i="3"/>
  <c r="AG113" i="3"/>
  <c r="AC113" i="3"/>
  <c r="Y113" i="3"/>
  <c r="U113" i="3"/>
  <c r="Q113" i="3"/>
  <c r="M113" i="3"/>
  <c r="BH115" i="3"/>
  <c r="AZ115" i="3"/>
  <c r="AR115" i="3"/>
  <c r="AJ115" i="3"/>
  <c r="AB115" i="3"/>
  <c r="T115" i="3"/>
  <c r="BI115" i="3"/>
  <c r="BE115" i="3"/>
  <c r="BA115" i="3"/>
  <c r="AW115" i="3"/>
  <c r="AS115" i="3"/>
  <c r="AO115" i="3"/>
  <c r="AK115" i="3"/>
  <c r="AG115" i="3"/>
  <c r="AC115" i="3"/>
  <c r="Y115" i="3"/>
  <c r="U115" i="3"/>
  <c r="Q115" i="3"/>
  <c r="M115" i="3"/>
  <c r="BH116" i="3"/>
  <c r="AZ116" i="3"/>
  <c r="AR116" i="3"/>
  <c r="AJ116" i="3"/>
  <c r="AB116" i="3"/>
  <c r="T116" i="3"/>
  <c r="BI116" i="3"/>
  <c r="BE116" i="3"/>
  <c r="BA116" i="3"/>
  <c r="AW116" i="3"/>
  <c r="AS116" i="3"/>
  <c r="AO116" i="3"/>
  <c r="AK116" i="3"/>
  <c r="AG116" i="3"/>
  <c r="AC116" i="3"/>
  <c r="Y116" i="3"/>
  <c r="U116" i="3"/>
  <c r="Q116" i="3"/>
  <c r="BJ116" i="3" s="1"/>
  <c r="M116" i="3"/>
  <c r="BH117" i="3"/>
  <c r="AZ117" i="3"/>
  <c r="AR117" i="3"/>
  <c r="AJ117" i="3"/>
  <c r="AB117" i="3"/>
  <c r="T117" i="3"/>
  <c r="BI117" i="3"/>
  <c r="BE117" i="3"/>
  <c r="BA117" i="3"/>
  <c r="AW117" i="3"/>
  <c r="AS117" i="3"/>
  <c r="AO117" i="3"/>
  <c r="AK117" i="3"/>
  <c r="AG117" i="3"/>
  <c r="AC117" i="3"/>
  <c r="Y117" i="3"/>
  <c r="U117" i="3"/>
  <c r="Q117" i="3"/>
  <c r="M117" i="3"/>
  <c r="BH118" i="3"/>
  <c r="AZ118" i="3"/>
  <c r="AR118" i="3"/>
  <c r="AJ118" i="3"/>
  <c r="AB118" i="3"/>
  <c r="T118" i="3"/>
  <c r="BI118" i="3"/>
  <c r="BE118" i="3"/>
  <c r="BA118" i="3"/>
  <c r="AW118" i="3"/>
  <c r="AS118" i="3"/>
  <c r="AO118" i="3"/>
  <c r="AK118" i="3"/>
  <c r="AG118" i="3"/>
  <c r="AC118" i="3"/>
  <c r="Y118" i="3"/>
  <c r="U118" i="3"/>
  <c r="Q118" i="3"/>
  <c r="BJ118" i="3" s="1"/>
  <c r="M118" i="3"/>
  <c r="BH119" i="3"/>
  <c r="AZ119" i="3"/>
  <c r="AR119" i="3"/>
  <c r="AJ119" i="3"/>
  <c r="AB119" i="3"/>
  <c r="T119" i="3"/>
  <c r="BI119" i="3"/>
  <c r="BE119" i="3"/>
  <c r="BA119" i="3"/>
  <c r="AW119" i="3"/>
  <c r="AS119" i="3"/>
  <c r="AO119" i="3"/>
  <c r="AK119" i="3"/>
  <c r="AG119" i="3"/>
  <c r="AC119" i="3"/>
  <c r="Y119" i="3"/>
  <c r="U119" i="3"/>
  <c r="Q119" i="3"/>
  <c r="M119" i="3"/>
  <c r="BH120" i="3"/>
  <c r="AZ120" i="3"/>
  <c r="AR120" i="3"/>
  <c r="AJ120" i="3"/>
  <c r="AB120" i="3"/>
  <c r="T120" i="3"/>
  <c r="BI120" i="3"/>
  <c r="BE120" i="3"/>
  <c r="BA120" i="3"/>
  <c r="AW120" i="3"/>
  <c r="AS120" i="3"/>
  <c r="AO120" i="3"/>
  <c r="AK120" i="3"/>
  <c r="AG120" i="3"/>
  <c r="AC120" i="3"/>
  <c r="Y120" i="3"/>
  <c r="U120" i="3"/>
  <c r="Q120" i="3"/>
  <c r="BJ120" i="3" s="1"/>
  <c r="M120" i="3"/>
  <c r="BH121" i="3"/>
  <c r="AZ121" i="3"/>
  <c r="AR121" i="3"/>
  <c r="AJ121" i="3"/>
  <c r="AB121" i="3"/>
  <c r="T121" i="3"/>
  <c r="BI121" i="3"/>
  <c r="BE121" i="3"/>
  <c r="BA121" i="3"/>
  <c r="AW121" i="3"/>
  <c r="AS121" i="3"/>
  <c r="AO121" i="3"/>
  <c r="AK121" i="3"/>
  <c r="AG121" i="3"/>
  <c r="AC121" i="3"/>
  <c r="Y121" i="3"/>
  <c r="U121" i="3"/>
  <c r="Q121" i="3"/>
  <c r="M121" i="3"/>
  <c r="BH122" i="3"/>
  <c r="AZ122" i="3"/>
  <c r="AR122" i="3"/>
  <c r="AJ122" i="3"/>
  <c r="AB122" i="3"/>
  <c r="T122" i="3"/>
  <c r="BI122" i="3"/>
  <c r="BE122" i="3"/>
  <c r="BA122" i="3"/>
  <c r="AW122" i="3"/>
  <c r="AS122" i="3"/>
  <c r="AO122" i="3"/>
  <c r="AK122" i="3"/>
  <c r="AG122" i="3"/>
  <c r="AC122" i="3"/>
  <c r="Y122" i="3"/>
  <c r="U122" i="3"/>
  <c r="Q122" i="3"/>
  <c r="BJ122" i="3" s="1"/>
  <c r="M122" i="3"/>
  <c r="BH123" i="3"/>
  <c r="AZ123" i="3"/>
  <c r="AR123" i="3"/>
  <c r="AJ123" i="3"/>
  <c r="AB123" i="3"/>
  <c r="T123" i="3"/>
  <c r="BI123" i="3"/>
  <c r="BE123" i="3"/>
  <c r="BA123" i="3"/>
  <c r="AW123" i="3"/>
  <c r="AS123" i="3"/>
  <c r="AO123" i="3"/>
  <c r="AK123" i="3"/>
  <c r="AG123" i="3"/>
  <c r="AC123" i="3"/>
  <c r="Y123" i="3"/>
  <c r="U123" i="3"/>
  <c r="Q123" i="3"/>
  <c r="M123" i="3"/>
  <c r="BK124" i="3"/>
  <c r="BN124" i="3"/>
  <c r="BM125" i="3"/>
  <c r="BL125" i="3"/>
  <c r="BK126" i="3"/>
  <c r="BN126" i="3"/>
  <c r="BM127" i="3"/>
  <c r="BL127" i="3"/>
  <c r="BK128" i="3"/>
  <c r="BN128" i="3"/>
  <c r="BM129" i="3"/>
  <c r="BL129" i="3"/>
  <c r="BK130" i="3"/>
  <c r="BN130" i="3"/>
  <c r="BM131" i="3"/>
  <c r="BL131" i="3"/>
  <c r="R112" i="3"/>
  <c r="BL112" i="3" s="1"/>
  <c r="AH112" i="3"/>
  <c r="AX112" i="3"/>
  <c r="Z112" i="3"/>
  <c r="BM112" i="3" s="1"/>
  <c r="AP112" i="3"/>
  <c r="BJ112" i="3" s="1"/>
  <c r="BF112" i="3"/>
  <c r="AX113" i="3"/>
  <c r="BD114" i="3"/>
  <c r="AT114" i="3"/>
  <c r="AD114" i="3"/>
  <c r="N114" i="3"/>
  <c r="BN114" i="3" s="1"/>
  <c r="BG114" i="3"/>
  <c r="BC114" i="3"/>
  <c r="AY114" i="3"/>
  <c r="AR114" i="3"/>
  <c r="AJ114" i="3"/>
  <c r="AB114" i="3"/>
  <c r="T114" i="3"/>
  <c r="AW114" i="3"/>
  <c r="AS114" i="3"/>
  <c r="AO114" i="3"/>
  <c r="AK114" i="3"/>
  <c r="AG114" i="3"/>
  <c r="AC114" i="3"/>
  <c r="BK114" i="3" s="1"/>
  <c r="Y114" i="3"/>
  <c r="U114" i="3"/>
  <c r="Q114" i="3"/>
  <c r="V115" i="3"/>
  <c r="AL115" i="3"/>
  <c r="AD116" i="3"/>
  <c r="AT116" i="3"/>
  <c r="V117" i="3"/>
  <c r="AL117" i="3"/>
  <c r="AD118" i="3"/>
  <c r="AT118" i="3"/>
  <c r="V119" i="3"/>
  <c r="AL119" i="3"/>
  <c r="AD120" i="3"/>
  <c r="AT120" i="3"/>
  <c r="V121" i="3"/>
  <c r="AL121" i="3"/>
  <c r="AD122" i="3"/>
  <c r="AT122" i="3"/>
  <c r="V123" i="3"/>
  <c r="AL123" i="3"/>
  <c r="BM133" i="3"/>
  <c r="BL133" i="3"/>
  <c r="BJ124" i="3"/>
  <c r="BJ126" i="3"/>
  <c r="BJ128" i="3"/>
  <c r="BJ130" i="3"/>
  <c r="BN132" i="3"/>
  <c r="BK132" i="3"/>
  <c r="BJ132" i="3"/>
  <c r="BM134" i="3"/>
  <c r="BL134" i="3"/>
  <c r="BK135" i="3"/>
  <c r="BN135" i="3"/>
  <c r="BM136" i="3"/>
  <c r="BL136" i="3"/>
  <c r="BK137" i="3"/>
  <c r="BN137" i="3"/>
  <c r="BM138" i="3"/>
  <c r="BL138" i="3"/>
  <c r="BK139" i="3"/>
  <c r="BN139" i="3"/>
  <c r="BM140" i="3"/>
  <c r="BL140" i="3"/>
  <c r="BK141" i="3"/>
  <c r="BN141" i="3"/>
  <c r="BM150" i="3"/>
  <c r="BL150" i="3"/>
  <c r="BM151" i="3"/>
  <c r="BL151" i="3"/>
  <c r="BM152" i="3"/>
  <c r="BL152" i="3"/>
  <c r="BM153" i="3"/>
  <c r="BL153" i="3"/>
  <c r="BJ134" i="3"/>
  <c r="BJ135" i="3"/>
  <c r="BJ136" i="3"/>
  <c r="BJ137" i="3"/>
  <c r="BJ138" i="3"/>
  <c r="BJ139" i="3"/>
  <c r="BJ140" i="3"/>
  <c r="BJ141" i="3"/>
  <c r="R142" i="3"/>
  <c r="Z142" i="3"/>
  <c r="BM142" i="3" s="1"/>
  <c r="AH142" i="3"/>
  <c r="AP142" i="3"/>
  <c r="AX142" i="3"/>
  <c r="BF142" i="3"/>
  <c r="BL142" i="3" s="1"/>
  <c r="R143" i="3"/>
  <c r="Z143" i="3"/>
  <c r="BM143" i="3" s="1"/>
  <c r="AH143" i="3"/>
  <c r="AP143" i="3"/>
  <c r="AX143" i="3"/>
  <c r="BF143" i="3"/>
  <c r="BL143" i="3" s="1"/>
  <c r="R144" i="3"/>
  <c r="Z144" i="3"/>
  <c r="BM144" i="3" s="1"/>
  <c r="AH144" i="3"/>
  <c r="AP144" i="3"/>
  <c r="AX144" i="3"/>
  <c r="BF144" i="3"/>
  <c r="BL144" i="3" s="1"/>
  <c r="R145" i="3"/>
  <c r="Z145" i="3"/>
  <c r="BM145" i="3" s="1"/>
  <c r="AH145" i="3"/>
  <c r="AP145" i="3"/>
  <c r="AX145" i="3"/>
  <c r="BF145" i="3"/>
  <c r="BL145" i="3" s="1"/>
  <c r="R146" i="3"/>
  <c r="Z146" i="3"/>
  <c r="BM146" i="3" s="1"/>
  <c r="AH146" i="3"/>
  <c r="AP146" i="3"/>
  <c r="AX146" i="3"/>
  <c r="BF146" i="3"/>
  <c r="BL146" i="3" s="1"/>
  <c r="R147" i="3"/>
  <c r="Z147" i="3"/>
  <c r="BM147" i="3" s="1"/>
  <c r="AH147" i="3"/>
  <c r="AP147" i="3"/>
  <c r="AX147" i="3"/>
  <c r="BF147" i="3"/>
  <c r="BL147" i="3" s="1"/>
  <c r="R148" i="3"/>
  <c r="Z148" i="3"/>
  <c r="BM148" i="3" s="1"/>
  <c r="AH148" i="3"/>
  <c r="AP148" i="3"/>
  <c r="AX148" i="3"/>
  <c r="BF148" i="3"/>
  <c r="BL148" i="3" s="1"/>
  <c r="R149" i="3"/>
  <c r="Z149" i="3"/>
  <c r="BM149" i="3" s="1"/>
  <c r="AH149" i="3"/>
  <c r="AP149" i="3"/>
  <c r="AV149" i="3"/>
  <c r="AZ149" i="3"/>
  <c r="BD149" i="3"/>
  <c r="BH149" i="3"/>
  <c r="BL149" i="3" s="1"/>
  <c r="BM154" i="3"/>
  <c r="BL154" i="3"/>
  <c r="BN158" i="3"/>
  <c r="BK158" i="3"/>
  <c r="BN160" i="3"/>
  <c r="BK160" i="3"/>
  <c r="BN164" i="3"/>
  <c r="BK164" i="3"/>
  <c r="BN166" i="3"/>
  <c r="BK166" i="3"/>
  <c r="BN168" i="3"/>
  <c r="BK168" i="3"/>
  <c r="BN170" i="3"/>
  <c r="BK170" i="3"/>
  <c r="BM174" i="3"/>
  <c r="BN155" i="3"/>
  <c r="BK155" i="3"/>
  <c r="BN157" i="3"/>
  <c r="BK157" i="3"/>
  <c r="BM159" i="3"/>
  <c r="BL159" i="3"/>
  <c r="BM161" i="3"/>
  <c r="BL161" i="3"/>
  <c r="BM163" i="3"/>
  <c r="BL163" i="3"/>
  <c r="BM165" i="3"/>
  <c r="BL165" i="3"/>
  <c r="BM167" i="3"/>
  <c r="BL167" i="3"/>
  <c r="BM169" i="3"/>
  <c r="BL169" i="3"/>
  <c r="BM171" i="3"/>
  <c r="BL171" i="3"/>
  <c r="BM176" i="3"/>
  <c r="BL176" i="3"/>
  <c r="BK180" i="3"/>
  <c r="BN180" i="3"/>
  <c r="BM182" i="3"/>
  <c r="BL182" i="3"/>
  <c r="BM184" i="3"/>
  <c r="BL184" i="3"/>
  <c r="BM186" i="3"/>
  <c r="BL186" i="3"/>
  <c r="BM188" i="3"/>
  <c r="BL188" i="3"/>
  <c r="BM190" i="3"/>
  <c r="BL190" i="3"/>
  <c r="BM192" i="3"/>
  <c r="BL192" i="3"/>
  <c r="BM194" i="3"/>
  <c r="BL194" i="3"/>
  <c r="BK198" i="3"/>
  <c r="BN198" i="3"/>
  <c r="BK200" i="3"/>
  <c r="BN200" i="3"/>
  <c r="BK202" i="3"/>
  <c r="BN202" i="3"/>
  <c r="BK204" i="3"/>
  <c r="BN204" i="3"/>
  <c r="BJ207" i="3"/>
  <c r="BJ210" i="3"/>
  <c r="BJ212" i="3"/>
  <c r="BJ214" i="3"/>
  <c r="BJ216" i="3"/>
  <c r="BJ218" i="3"/>
  <c r="BJ220" i="3"/>
  <c r="BK175" i="3"/>
  <c r="BN175" i="3"/>
  <c r="BK177" i="3"/>
  <c r="BN177" i="3"/>
  <c r="BM179" i="3"/>
  <c r="BL179" i="3"/>
  <c r="BM181" i="3"/>
  <c r="BL181" i="3"/>
  <c r="BM183" i="3"/>
  <c r="BL183" i="3"/>
  <c r="BM185" i="3"/>
  <c r="BL185" i="3"/>
  <c r="BM187" i="3"/>
  <c r="BL187" i="3"/>
  <c r="BM189" i="3"/>
  <c r="BL189" i="3"/>
  <c r="BM191" i="3"/>
  <c r="BL191" i="3"/>
  <c r="BK195" i="3"/>
  <c r="BN195" i="3"/>
  <c r="BK197" i="3"/>
  <c r="BN197" i="3"/>
  <c r="BK199" i="3"/>
  <c r="BN199" i="3"/>
  <c r="BK201" i="3"/>
  <c r="BN201" i="3"/>
  <c r="BK203" i="3"/>
  <c r="BN203" i="3"/>
  <c r="BK205" i="3"/>
  <c r="BN205" i="3"/>
  <c r="BN212" i="3"/>
  <c r="BN216" i="3"/>
  <c r="BN220" i="3"/>
  <c r="BN222" i="3"/>
  <c r="BK222" i="3"/>
  <c r="BJ222" i="3"/>
  <c r="BM224" i="3"/>
  <c r="BL224" i="3"/>
  <c r="BN226" i="3"/>
  <c r="BK226" i="3"/>
  <c r="BN230" i="3"/>
  <c r="BK230" i="3"/>
  <c r="BJ230" i="3"/>
  <c r="BM232" i="3"/>
  <c r="BL232" i="3"/>
  <c r="BN234" i="3"/>
  <c r="BK234" i="3"/>
  <c r="BJ234" i="3"/>
  <c r="BM236" i="3"/>
  <c r="BL236" i="3"/>
  <c r="BN238" i="3"/>
  <c r="BK238" i="3"/>
  <c r="BN242" i="3"/>
  <c r="BK242" i="3"/>
  <c r="BJ242" i="3"/>
  <c r="BK246" i="3"/>
  <c r="BN246" i="3"/>
  <c r="BM247" i="3"/>
  <c r="BL247" i="3"/>
  <c r="BK248" i="3"/>
  <c r="BN248" i="3"/>
  <c r="BK250" i="3"/>
  <c r="BN250" i="3"/>
  <c r="BM251" i="3"/>
  <c r="BL251" i="3"/>
  <c r="BK252" i="3"/>
  <c r="BN252" i="3"/>
  <c r="BN207" i="3"/>
  <c r="BN223" i="3"/>
  <c r="BK223" i="3"/>
  <c r="BJ223" i="3"/>
  <c r="BM225" i="3"/>
  <c r="BL225" i="3"/>
  <c r="BN227" i="3"/>
  <c r="BK227" i="3"/>
  <c r="BJ227" i="3"/>
  <c r="BM229" i="3"/>
  <c r="BL229" i="3"/>
  <c r="BN231" i="3"/>
  <c r="BK231" i="3"/>
  <c r="BJ231" i="3"/>
  <c r="BM233" i="3"/>
  <c r="BL233" i="3"/>
  <c r="BN235" i="3"/>
  <c r="BK235" i="3"/>
  <c r="BJ235" i="3"/>
  <c r="BM237" i="3"/>
  <c r="BL237" i="3"/>
  <c r="BN239" i="3"/>
  <c r="BK239" i="3"/>
  <c r="BJ239" i="3"/>
  <c r="BN243" i="3"/>
  <c r="BK243" i="3"/>
  <c r="BJ243" i="3"/>
  <c r="BN98" i="3"/>
  <c r="BK98" i="3"/>
  <c r="BL103" i="3"/>
  <c r="BK105" i="3"/>
  <c r="BN105" i="3"/>
  <c r="BL100" i="3"/>
  <c r="BK106" i="3"/>
  <c r="BN106" i="3"/>
  <c r="BJ101" i="3"/>
  <c r="BL101" i="3"/>
  <c r="BJ107" i="3"/>
  <c r="BK109" i="3"/>
  <c r="BN109" i="3"/>
  <c r="BK110" i="3"/>
  <c r="BN110" i="3"/>
  <c r="BK112" i="3"/>
  <c r="BN112" i="3"/>
  <c r="Z113" i="3"/>
  <c r="BM113" i="3" s="1"/>
  <c r="AP113" i="3"/>
  <c r="BJ113" i="3" s="1"/>
  <c r="BF113" i="3"/>
  <c r="R115" i="3"/>
  <c r="BL115" i="3" s="1"/>
  <c r="Z115" i="3"/>
  <c r="AH115" i="3"/>
  <c r="AP115" i="3"/>
  <c r="AX115" i="3"/>
  <c r="BF115" i="3"/>
  <c r="R116" i="3"/>
  <c r="BL116" i="3" s="1"/>
  <c r="Z116" i="3"/>
  <c r="AH116" i="3"/>
  <c r="AP116" i="3"/>
  <c r="AX116" i="3"/>
  <c r="BF116" i="3"/>
  <c r="R117" i="3"/>
  <c r="BL117" i="3" s="1"/>
  <c r="Z117" i="3"/>
  <c r="AH117" i="3"/>
  <c r="BM117" i="3" s="1"/>
  <c r="AP117" i="3"/>
  <c r="AX117" i="3"/>
  <c r="BF117" i="3"/>
  <c r="R118" i="3"/>
  <c r="BL118" i="3" s="1"/>
  <c r="Z118" i="3"/>
  <c r="AH118" i="3"/>
  <c r="BM118" i="3" s="1"/>
  <c r="AP118" i="3"/>
  <c r="AX118" i="3"/>
  <c r="BF118" i="3"/>
  <c r="R119" i="3"/>
  <c r="BL119" i="3" s="1"/>
  <c r="Z119" i="3"/>
  <c r="AH119" i="3"/>
  <c r="AP119" i="3"/>
  <c r="AX119" i="3"/>
  <c r="BF119" i="3"/>
  <c r="R120" i="3"/>
  <c r="BL120" i="3" s="1"/>
  <c r="Z120" i="3"/>
  <c r="AH120" i="3"/>
  <c r="AP120" i="3"/>
  <c r="AX120" i="3"/>
  <c r="BF120" i="3"/>
  <c r="R121" i="3"/>
  <c r="BL121" i="3" s="1"/>
  <c r="Z121" i="3"/>
  <c r="AH121" i="3"/>
  <c r="BM121" i="3" s="1"/>
  <c r="AP121" i="3"/>
  <c r="AX121" i="3"/>
  <c r="BF121" i="3"/>
  <c r="R122" i="3"/>
  <c r="BL122" i="3" s="1"/>
  <c r="Z122" i="3"/>
  <c r="AH122" i="3"/>
  <c r="BM122" i="3" s="1"/>
  <c r="AP122" i="3"/>
  <c r="AX122" i="3"/>
  <c r="BF122" i="3"/>
  <c r="R123" i="3"/>
  <c r="BL123" i="3" s="1"/>
  <c r="Z123" i="3"/>
  <c r="AH123" i="3"/>
  <c r="AP123" i="3"/>
  <c r="AX123" i="3"/>
  <c r="BF123" i="3"/>
  <c r="BM124" i="3"/>
  <c r="BL124" i="3"/>
  <c r="BK125" i="3"/>
  <c r="BN125" i="3"/>
  <c r="BM126" i="3"/>
  <c r="BL126" i="3"/>
  <c r="BK127" i="3"/>
  <c r="BN127" i="3"/>
  <c r="BM128" i="3"/>
  <c r="BL128" i="3"/>
  <c r="BK129" i="3"/>
  <c r="BN129" i="3"/>
  <c r="BM130" i="3"/>
  <c r="BL130" i="3"/>
  <c r="BK131" i="3"/>
  <c r="BN131" i="3"/>
  <c r="AH113" i="3"/>
  <c r="BL113" i="3" s="1"/>
  <c r="R114" i="3"/>
  <c r="AH114" i="3"/>
  <c r="BL114" i="3" s="1"/>
  <c r="AX114" i="3"/>
  <c r="BF114" i="3"/>
  <c r="Z114" i="3"/>
  <c r="BM114" i="3" s="1"/>
  <c r="AP114" i="3"/>
  <c r="BB114" i="3"/>
  <c r="AD115" i="3"/>
  <c r="BM115" i="3" s="1"/>
  <c r="AT115" i="3"/>
  <c r="V116" i="3"/>
  <c r="BM116" i="3" s="1"/>
  <c r="AL116" i="3"/>
  <c r="BB116" i="3"/>
  <c r="AD117" i="3"/>
  <c r="AT117" i="3"/>
  <c r="V118" i="3"/>
  <c r="AL118" i="3"/>
  <c r="BB118" i="3"/>
  <c r="AD119" i="3"/>
  <c r="BM119" i="3" s="1"/>
  <c r="AT119" i="3"/>
  <c r="V120" i="3"/>
  <c r="BM120" i="3" s="1"/>
  <c r="AL120" i="3"/>
  <c r="BB120" i="3"/>
  <c r="AD121" i="3"/>
  <c r="AT121" i="3"/>
  <c r="V122" i="3"/>
  <c r="AL122" i="3"/>
  <c r="BB122" i="3"/>
  <c r="AD123" i="3"/>
  <c r="BM123" i="3" s="1"/>
  <c r="AT123" i="3"/>
  <c r="BN133" i="3"/>
  <c r="BK133" i="3"/>
  <c r="BJ133" i="3"/>
  <c r="N115" i="3"/>
  <c r="N117" i="3"/>
  <c r="BJ117" i="3" s="1"/>
  <c r="N119" i="3"/>
  <c r="N121" i="3"/>
  <c r="BJ121" i="3" s="1"/>
  <c r="N123" i="3"/>
  <c r="BJ125" i="3"/>
  <c r="BJ127" i="3"/>
  <c r="BJ129" i="3"/>
  <c r="BJ131" i="3"/>
  <c r="BM132" i="3"/>
  <c r="BL132" i="3"/>
  <c r="BK134" i="3"/>
  <c r="BN134" i="3"/>
  <c r="BM135" i="3"/>
  <c r="BL135" i="3"/>
  <c r="BK136" i="3"/>
  <c r="BN136" i="3"/>
  <c r="BM137" i="3"/>
  <c r="BL137" i="3"/>
  <c r="BK138" i="3"/>
  <c r="BN138" i="3"/>
  <c r="BM139" i="3"/>
  <c r="BL139" i="3"/>
  <c r="BK140" i="3"/>
  <c r="BN140" i="3"/>
  <c r="BM141" i="3"/>
  <c r="BL141" i="3"/>
  <c r="BJ142" i="3"/>
  <c r="BJ143" i="3"/>
  <c r="BJ144" i="3"/>
  <c r="BJ145" i="3"/>
  <c r="BJ146" i="3"/>
  <c r="BJ147" i="3"/>
  <c r="BJ148" i="3"/>
  <c r="BJ149" i="3"/>
  <c r="BK150" i="3"/>
  <c r="BN150" i="3"/>
  <c r="BK151" i="3"/>
  <c r="BN151" i="3"/>
  <c r="BK152" i="3"/>
  <c r="BN152" i="3"/>
  <c r="BK153" i="3"/>
  <c r="BN153" i="3"/>
  <c r="BK142" i="3"/>
  <c r="BN142" i="3"/>
  <c r="BK143" i="3"/>
  <c r="BN143" i="3"/>
  <c r="BK144" i="3"/>
  <c r="BN144" i="3"/>
  <c r="BK145" i="3"/>
  <c r="BN145" i="3"/>
  <c r="BK146" i="3"/>
  <c r="BN146" i="3"/>
  <c r="BK147" i="3"/>
  <c r="BN147" i="3"/>
  <c r="BK148" i="3"/>
  <c r="BN148" i="3"/>
  <c r="BK149" i="3"/>
  <c r="BN149" i="3"/>
  <c r="BN154" i="3"/>
  <c r="BK154" i="3"/>
  <c r="BN156" i="3"/>
  <c r="BK156" i="3"/>
  <c r="BM158" i="3"/>
  <c r="BL158" i="3"/>
  <c r="BN162" i="3"/>
  <c r="BK162" i="3"/>
  <c r="BM164" i="3"/>
  <c r="BL164" i="3"/>
  <c r="BM166" i="3"/>
  <c r="BL166" i="3"/>
  <c r="BM168" i="3"/>
  <c r="BL168" i="3"/>
  <c r="BM170" i="3"/>
  <c r="BL170" i="3"/>
  <c r="BJ173" i="3"/>
  <c r="BM155" i="3"/>
  <c r="BL155" i="3"/>
  <c r="BN159" i="3"/>
  <c r="BK159" i="3"/>
  <c r="BN161" i="3"/>
  <c r="BK161" i="3"/>
  <c r="BN163" i="3"/>
  <c r="BK163" i="3"/>
  <c r="BN165" i="3"/>
  <c r="BK165" i="3"/>
  <c r="BN167" i="3"/>
  <c r="BK167" i="3"/>
  <c r="BN169" i="3"/>
  <c r="BK169" i="3"/>
  <c r="BN171" i="3"/>
  <c r="BK171" i="3"/>
  <c r="BN174" i="3"/>
  <c r="BK176" i="3"/>
  <c r="BN176" i="3"/>
  <c r="BK178" i="3"/>
  <c r="BN178" i="3"/>
  <c r="BK182" i="3"/>
  <c r="BN182" i="3"/>
  <c r="BK184" i="3"/>
  <c r="BN184" i="3"/>
  <c r="BK186" i="3"/>
  <c r="BN186" i="3"/>
  <c r="BK188" i="3"/>
  <c r="BN188" i="3"/>
  <c r="BK190" i="3"/>
  <c r="BN190" i="3"/>
  <c r="BK192" i="3"/>
  <c r="BN192" i="3"/>
  <c r="BK194" i="3"/>
  <c r="BN194" i="3"/>
  <c r="BK196" i="3"/>
  <c r="BN196" i="3"/>
  <c r="BM198" i="3"/>
  <c r="BL198" i="3"/>
  <c r="BM200" i="3"/>
  <c r="BL200" i="3"/>
  <c r="BM202" i="3"/>
  <c r="BL202" i="3"/>
  <c r="BM204" i="3"/>
  <c r="BL204" i="3"/>
  <c r="BJ206" i="3"/>
  <c r="BJ208" i="3"/>
  <c r="BJ211" i="3"/>
  <c r="BJ213" i="3"/>
  <c r="BJ215" i="3"/>
  <c r="BJ217" i="3"/>
  <c r="BJ219" i="3"/>
  <c r="BJ221" i="3"/>
  <c r="BN173" i="3"/>
  <c r="BM175" i="3"/>
  <c r="BL175" i="3"/>
  <c r="BK179" i="3"/>
  <c r="BN179" i="3"/>
  <c r="BK181" i="3"/>
  <c r="BN181" i="3"/>
  <c r="BK183" i="3"/>
  <c r="BN183" i="3"/>
  <c r="BK185" i="3"/>
  <c r="BN185" i="3"/>
  <c r="BK187" i="3"/>
  <c r="BN187" i="3"/>
  <c r="BK189" i="3"/>
  <c r="BN189" i="3"/>
  <c r="BK191" i="3"/>
  <c r="BN191" i="3"/>
  <c r="BK193" i="3"/>
  <c r="BN193" i="3"/>
  <c r="BM195" i="3"/>
  <c r="BL195" i="3"/>
  <c r="BM197" i="3"/>
  <c r="BL197" i="3"/>
  <c r="BM199" i="3"/>
  <c r="BL199" i="3"/>
  <c r="BM201" i="3"/>
  <c r="BL201" i="3"/>
  <c r="BM203" i="3"/>
  <c r="BL203" i="3"/>
  <c r="BN206" i="3"/>
  <c r="BN210" i="3"/>
  <c r="BN214" i="3"/>
  <c r="BN218" i="3"/>
  <c r="BM222" i="3"/>
  <c r="BL222" i="3"/>
  <c r="BN224" i="3"/>
  <c r="BK224" i="3"/>
  <c r="BJ224" i="3"/>
  <c r="BN228" i="3"/>
  <c r="BK228" i="3"/>
  <c r="BM230" i="3"/>
  <c r="BL230" i="3"/>
  <c r="BN232" i="3"/>
  <c r="BK232" i="3"/>
  <c r="BJ232" i="3"/>
  <c r="BM234" i="3"/>
  <c r="BL234" i="3"/>
  <c r="BN236" i="3"/>
  <c r="BK236" i="3"/>
  <c r="BJ236" i="3"/>
  <c r="BN240" i="3"/>
  <c r="BK240" i="3"/>
  <c r="BM242" i="3"/>
  <c r="BL242" i="3"/>
  <c r="BN244" i="3"/>
  <c r="BK244" i="3"/>
  <c r="BJ246" i="3"/>
  <c r="BM246" i="3"/>
  <c r="BL246" i="3"/>
  <c r="BN247" i="3"/>
  <c r="BK247" i="3"/>
  <c r="BJ247" i="3"/>
  <c r="BJ248" i="3"/>
  <c r="BM248" i="3"/>
  <c r="BL248" i="3"/>
  <c r="BN249" i="3"/>
  <c r="BK249" i="3"/>
  <c r="BJ250" i="3"/>
  <c r="BM250" i="3"/>
  <c r="BL250" i="3"/>
  <c r="BN251" i="3"/>
  <c r="BK251" i="3"/>
  <c r="BJ251" i="3"/>
  <c r="BJ252" i="3"/>
  <c r="BM252" i="3"/>
  <c r="BL252" i="3"/>
  <c r="BN211" i="3"/>
  <c r="BN215" i="3"/>
  <c r="BN219" i="3"/>
  <c r="BM223" i="3"/>
  <c r="BL223" i="3"/>
  <c r="BN225" i="3"/>
  <c r="BK225" i="3"/>
  <c r="BJ225" i="3"/>
  <c r="BM227" i="3"/>
  <c r="BL227" i="3"/>
  <c r="BN229" i="3"/>
  <c r="BK229" i="3"/>
  <c r="BJ229" i="3"/>
  <c r="BM231" i="3"/>
  <c r="BL231" i="3"/>
  <c r="BN233" i="3"/>
  <c r="BK233" i="3"/>
  <c r="BJ233" i="3"/>
  <c r="BM235" i="3"/>
  <c r="BL235" i="3"/>
  <c r="BN237" i="3"/>
  <c r="BK237" i="3"/>
  <c r="BJ237" i="3"/>
  <c r="BM239" i="3"/>
  <c r="BL239" i="3"/>
  <c r="BN241" i="3"/>
  <c r="BK241" i="3"/>
  <c r="BM243" i="3"/>
  <c r="BL243" i="3"/>
  <c r="BN245" i="3"/>
  <c r="BK245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N84" i="3"/>
  <c r="BJ84" i="3" s="1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4" i="3"/>
  <c r="O84" i="3"/>
  <c r="BL84" i="3" s="1"/>
  <c r="Q84" i="3"/>
  <c r="S84" i="3"/>
  <c r="BM84" i="3" s="1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BB83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D83" i="3"/>
  <c r="BF83" i="3"/>
  <c r="BH83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0" i="3"/>
  <c r="BJ80" i="3" s="1"/>
  <c r="R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P80" i="3"/>
  <c r="N79" i="3"/>
  <c r="R79" i="3"/>
  <c r="V79" i="3"/>
  <c r="Z79" i="3"/>
  <c r="AD79" i="3"/>
  <c r="AH79" i="3"/>
  <c r="AL79" i="3"/>
  <c r="AP79" i="3"/>
  <c r="AT79" i="3"/>
  <c r="AX79" i="3"/>
  <c r="BB79" i="3"/>
  <c r="BF79" i="3"/>
  <c r="P79" i="3"/>
  <c r="N78" i="3"/>
  <c r="R78" i="3"/>
  <c r="V78" i="3"/>
  <c r="Z78" i="3"/>
  <c r="AD78" i="3"/>
  <c r="AH78" i="3"/>
  <c r="AL78" i="3"/>
  <c r="AP78" i="3"/>
  <c r="AT78" i="3"/>
  <c r="AX78" i="3"/>
  <c r="BB78" i="3"/>
  <c r="BF78" i="3"/>
  <c r="P78" i="3"/>
  <c r="N77" i="3"/>
  <c r="R77" i="3"/>
  <c r="V77" i="3"/>
  <c r="Z77" i="3"/>
  <c r="AD77" i="3"/>
  <c r="AH77" i="3"/>
  <c r="AL77" i="3"/>
  <c r="AP77" i="3"/>
  <c r="AT77" i="3"/>
  <c r="AX77" i="3"/>
  <c r="BB77" i="3"/>
  <c r="BF77" i="3"/>
  <c r="P77" i="3"/>
  <c r="N76" i="3"/>
  <c r="R76" i="3"/>
  <c r="V76" i="3"/>
  <c r="Z76" i="3"/>
  <c r="AD76" i="3"/>
  <c r="AH76" i="3"/>
  <c r="AL76" i="3"/>
  <c r="AP76" i="3"/>
  <c r="AT76" i="3"/>
  <c r="AX76" i="3"/>
  <c r="BB76" i="3"/>
  <c r="BF76" i="3"/>
  <c r="P76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N74" i="3"/>
  <c r="R74" i="3"/>
  <c r="V74" i="3"/>
  <c r="Z74" i="3"/>
  <c r="AD74" i="3"/>
  <c r="AH74" i="3"/>
  <c r="AL74" i="3"/>
  <c r="AP74" i="3"/>
  <c r="AT74" i="3"/>
  <c r="AX74" i="3"/>
  <c r="BB74" i="3"/>
  <c r="BF74" i="3"/>
  <c r="P74" i="3"/>
  <c r="N73" i="3"/>
  <c r="R73" i="3"/>
  <c r="V73" i="3"/>
  <c r="Z73" i="3"/>
  <c r="AD73" i="3"/>
  <c r="AH73" i="3"/>
  <c r="AL73" i="3"/>
  <c r="AP73" i="3"/>
  <c r="AT73" i="3"/>
  <c r="AX73" i="3"/>
  <c r="BB73" i="3"/>
  <c r="BF73" i="3"/>
  <c r="P73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X94" i="3"/>
  <c r="AZ94" i="3"/>
  <c r="BB94" i="3"/>
  <c r="BD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AV94" i="3"/>
  <c r="BF94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T93" i="3"/>
  <c r="AV93" i="3"/>
  <c r="AX93" i="3"/>
  <c r="AZ93" i="3"/>
  <c r="BD93" i="3"/>
  <c r="BH93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AR93" i="3"/>
  <c r="BB93" i="3"/>
  <c r="BF93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V92" i="3"/>
  <c r="AX92" i="3"/>
  <c r="AZ92" i="3"/>
  <c r="BB92" i="3"/>
  <c r="BF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AT92" i="3"/>
  <c r="BD92" i="3"/>
  <c r="BH92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T91" i="3"/>
  <c r="AV91" i="3"/>
  <c r="AX91" i="3"/>
  <c r="AZ91" i="3"/>
  <c r="BD91" i="3"/>
  <c r="BH91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AR91" i="3"/>
  <c r="BB91" i="3"/>
  <c r="BF91" i="3"/>
  <c r="R90" i="3"/>
  <c r="X90" i="3"/>
  <c r="AB90" i="3"/>
  <c r="AH90" i="3"/>
  <c r="AL90" i="3"/>
  <c r="AP90" i="3"/>
  <c r="AT90" i="3"/>
  <c r="AX90" i="3"/>
  <c r="BB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N90" i="3"/>
  <c r="P90" i="3"/>
  <c r="T90" i="3"/>
  <c r="V90" i="3"/>
  <c r="Z90" i="3"/>
  <c r="AD90" i="3"/>
  <c r="AF90" i="3"/>
  <c r="AJ90" i="3"/>
  <c r="AN90" i="3"/>
  <c r="AR90" i="3"/>
  <c r="AV90" i="3"/>
  <c r="AZ90" i="3"/>
  <c r="BD90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BI80" i="3"/>
  <c r="BG80" i="3"/>
  <c r="BE80" i="3"/>
  <c r="BC80" i="3"/>
  <c r="BA80" i="3"/>
  <c r="AY80" i="3"/>
  <c r="AW80" i="3"/>
  <c r="AU80" i="3"/>
  <c r="AS80" i="3"/>
  <c r="AQ80" i="3"/>
  <c r="AO80" i="3"/>
  <c r="AM80" i="3"/>
  <c r="AK80" i="3"/>
  <c r="AI80" i="3"/>
  <c r="AG80" i="3"/>
  <c r="AE80" i="3"/>
  <c r="AC80" i="3"/>
  <c r="AA80" i="3"/>
  <c r="Y80" i="3"/>
  <c r="W80" i="3"/>
  <c r="T80" i="3"/>
  <c r="BH79" i="3"/>
  <c r="BD79" i="3"/>
  <c r="AZ79" i="3"/>
  <c r="AV79" i="3"/>
  <c r="AR79" i="3"/>
  <c r="AN79" i="3"/>
  <c r="AJ79" i="3"/>
  <c r="AF79" i="3"/>
  <c r="AB79" i="3"/>
  <c r="X79" i="3"/>
  <c r="T79" i="3"/>
  <c r="BH78" i="3"/>
  <c r="BD78" i="3"/>
  <c r="AZ78" i="3"/>
  <c r="AV78" i="3"/>
  <c r="AR78" i="3"/>
  <c r="AN78" i="3"/>
  <c r="AJ78" i="3"/>
  <c r="AF78" i="3"/>
  <c r="AB78" i="3"/>
  <c r="X78" i="3"/>
  <c r="T78" i="3"/>
  <c r="BH77" i="3"/>
  <c r="BD77" i="3"/>
  <c r="AZ77" i="3"/>
  <c r="AV77" i="3"/>
  <c r="AR77" i="3"/>
  <c r="AN77" i="3"/>
  <c r="AJ77" i="3"/>
  <c r="AF77" i="3"/>
  <c r="AB77" i="3"/>
  <c r="X77" i="3"/>
  <c r="T77" i="3"/>
  <c r="BH76" i="3"/>
  <c r="BD76" i="3"/>
  <c r="AZ76" i="3"/>
  <c r="AV76" i="3"/>
  <c r="AR76" i="3"/>
  <c r="AN76" i="3"/>
  <c r="AJ76" i="3"/>
  <c r="AF76" i="3"/>
  <c r="AB76" i="3"/>
  <c r="X76" i="3"/>
  <c r="T76" i="3"/>
  <c r="BH75" i="3"/>
  <c r="BD75" i="3"/>
  <c r="AZ75" i="3"/>
  <c r="AV75" i="3"/>
  <c r="AR75" i="3"/>
  <c r="AN75" i="3"/>
  <c r="AJ75" i="3"/>
  <c r="AF75" i="3"/>
  <c r="AB75" i="3"/>
  <c r="X75" i="3"/>
  <c r="T75" i="3"/>
  <c r="BH74" i="3"/>
  <c r="BD74" i="3"/>
  <c r="AZ74" i="3"/>
  <c r="AV74" i="3"/>
  <c r="AR74" i="3"/>
  <c r="AN74" i="3"/>
  <c r="AJ74" i="3"/>
  <c r="AF74" i="3"/>
  <c r="AB74" i="3"/>
  <c r="X74" i="3"/>
  <c r="T74" i="3"/>
  <c r="BH73" i="3"/>
  <c r="BD73" i="3"/>
  <c r="AZ73" i="3"/>
  <c r="AV73" i="3"/>
  <c r="AR73" i="3"/>
  <c r="AN73" i="3"/>
  <c r="AJ73" i="3"/>
  <c r="AF73" i="3"/>
  <c r="AB73" i="3"/>
  <c r="X73" i="3"/>
  <c r="T73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1" i="3"/>
  <c r="BJ61" i="3" s="1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BL61" i="3" s="1"/>
  <c r="Q61" i="3"/>
  <c r="S61" i="3"/>
  <c r="BM61" i="3" s="1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8" i="3"/>
  <c r="R58" i="3"/>
  <c r="V58" i="3"/>
  <c r="Z58" i="3"/>
  <c r="AD58" i="3"/>
  <c r="AH58" i="3"/>
  <c r="AL58" i="3"/>
  <c r="AP58" i="3"/>
  <c r="AT58" i="3"/>
  <c r="AX58" i="3"/>
  <c r="BB58" i="3"/>
  <c r="BF58" i="3"/>
  <c r="P58" i="3"/>
  <c r="N57" i="3"/>
  <c r="BJ57" i="3" s="1"/>
  <c r="R57" i="3"/>
  <c r="V57" i="3"/>
  <c r="Z57" i="3"/>
  <c r="AD57" i="3"/>
  <c r="AH57" i="3"/>
  <c r="AL57" i="3"/>
  <c r="AP57" i="3"/>
  <c r="AT57" i="3"/>
  <c r="AX57" i="3"/>
  <c r="BB57" i="3"/>
  <c r="BF57" i="3"/>
  <c r="P57" i="3"/>
  <c r="N56" i="3"/>
  <c r="R56" i="3"/>
  <c r="V56" i="3"/>
  <c r="Z56" i="3"/>
  <c r="AD56" i="3"/>
  <c r="AH56" i="3"/>
  <c r="AL56" i="3"/>
  <c r="AP56" i="3"/>
  <c r="AT56" i="3"/>
  <c r="AX56" i="3"/>
  <c r="BB56" i="3"/>
  <c r="BF56" i="3"/>
  <c r="P56" i="3"/>
  <c r="N55" i="3"/>
  <c r="R55" i="3"/>
  <c r="V55" i="3"/>
  <c r="Z55" i="3"/>
  <c r="AD55" i="3"/>
  <c r="AH55" i="3"/>
  <c r="AL55" i="3"/>
  <c r="AP55" i="3"/>
  <c r="AT55" i="3"/>
  <c r="AX55" i="3"/>
  <c r="BB55" i="3"/>
  <c r="BF55" i="3"/>
  <c r="P55" i="3"/>
  <c r="N54" i="3"/>
  <c r="R54" i="3"/>
  <c r="V54" i="3"/>
  <c r="Z54" i="3"/>
  <c r="AD54" i="3"/>
  <c r="AH54" i="3"/>
  <c r="AL54" i="3"/>
  <c r="AP54" i="3"/>
  <c r="AT54" i="3"/>
  <c r="AX54" i="3"/>
  <c r="BB54" i="3"/>
  <c r="BF54" i="3"/>
  <c r="P54" i="3"/>
  <c r="N53" i="3"/>
  <c r="BJ53" i="3" s="1"/>
  <c r="R53" i="3"/>
  <c r="V53" i="3"/>
  <c r="Z53" i="3"/>
  <c r="AD53" i="3"/>
  <c r="AH53" i="3"/>
  <c r="AL53" i="3"/>
  <c r="AP53" i="3"/>
  <c r="AT53" i="3"/>
  <c r="AX53" i="3"/>
  <c r="BB53" i="3"/>
  <c r="BF53" i="3"/>
  <c r="P53" i="3"/>
  <c r="M80" i="3"/>
  <c r="O80" i="3"/>
  <c r="BL80" i="3" s="1"/>
  <c r="Q80" i="3"/>
  <c r="S80" i="3"/>
  <c r="BM80" i="3" s="1"/>
  <c r="U80" i="3"/>
  <c r="M79" i="3"/>
  <c r="O79" i="3"/>
  <c r="Q79" i="3"/>
  <c r="S79" i="3"/>
  <c r="U79" i="3"/>
  <c r="W79" i="3"/>
  <c r="Y79" i="3"/>
  <c r="AA79" i="3"/>
  <c r="AC79" i="3"/>
  <c r="AE79" i="3"/>
  <c r="AG79" i="3"/>
  <c r="AI79" i="3"/>
  <c r="AK79" i="3"/>
  <c r="AM79" i="3"/>
  <c r="AO79" i="3"/>
  <c r="AQ79" i="3"/>
  <c r="AS79" i="3"/>
  <c r="AU79" i="3"/>
  <c r="AW79" i="3"/>
  <c r="AY79" i="3"/>
  <c r="BA79" i="3"/>
  <c r="BC79" i="3"/>
  <c r="BE79" i="3"/>
  <c r="BG79" i="3"/>
  <c r="BI79" i="3"/>
  <c r="M78" i="3"/>
  <c r="O78" i="3"/>
  <c r="Q78" i="3"/>
  <c r="S78" i="3"/>
  <c r="U78" i="3"/>
  <c r="W78" i="3"/>
  <c r="Y78" i="3"/>
  <c r="AA78" i="3"/>
  <c r="AC78" i="3"/>
  <c r="AE78" i="3"/>
  <c r="AG78" i="3"/>
  <c r="AI78" i="3"/>
  <c r="AK78" i="3"/>
  <c r="AM78" i="3"/>
  <c r="AO78" i="3"/>
  <c r="AQ78" i="3"/>
  <c r="AS78" i="3"/>
  <c r="AU78" i="3"/>
  <c r="AW78" i="3"/>
  <c r="AY78" i="3"/>
  <c r="BA78" i="3"/>
  <c r="BC78" i="3"/>
  <c r="BE78" i="3"/>
  <c r="BG78" i="3"/>
  <c r="BI78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72" i="3"/>
  <c r="P72" i="3"/>
  <c r="R72" i="3"/>
  <c r="T72" i="3"/>
  <c r="V72" i="3"/>
  <c r="X72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2" i="3"/>
  <c r="BJ62" i="3" s="1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BL62" i="3" s="1"/>
  <c r="Q62" i="3"/>
  <c r="S62" i="3"/>
  <c r="BM62" i="3" s="1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BH58" i="3"/>
  <c r="BD58" i="3"/>
  <c r="AZ58" i="3"/>
  <c r="AV58" i="3"/>
  <c r="AR58" i="3"/>
  <c r="AN58" i="3"/>
  <c r="AJ58" i="3"/>
  <c r="AF58" i="3"/>
  <c r="AB58" i="3"/>
  <c r="X58" i="3"/>
  <c r="T58" i="3"/>
  <c r="BH57" i="3"/>
  <c r="BD57" i="3"/>
  <c r="AZ57" i="3"/>
  <c r="AV57" i="3"/>
  <c r="AR57" i="3"/>
  <c r="AN57" i="3"/>
  <c r="AJ57" i="3"/>
  <c r="AF57" i="3"/>
  <c r="AB57" i="3"/>
  <c r="X57" i="3"/>
  <c r="T57" i="3"/>
  <c r="BH56" i="3"/>
  <c r="BD56" i="3"/>
  <c r="AZ56" i="3"/>
  <c r="AV56" i="3"/>
  <c r="AR56" i="3"/>
  <c r="AN56" i="3"/>
  <c r="AJ56" i="3"/>
  <c r="AF56" i="3"/>
  <c r="AB56" i="3"/>
  <c r="X56" i="3"/>
  <c r="T56" i="3"/>
  <c r="BH55" i="3"/>
  <c r="BD55" i="3"/>
  <c r="AZ55" i="3"/>
  <c r="AV55" i="3"/>
  <c r="AR55" i="3"/>
  <c r="AN55" i="3"/>
  <c r="AJ55" i="3"/>
  <c r="AF55" i="3"/>
  <c r="AB55" i="3"/>
  <c r="X55" i="3"/>
  <c r="T55" i="3"/>
  <c r="BH54" i="3"/>
  <c r="BD54" i="3"/>
  <c r="AZ54" i="3"/>
  <c r="AV54" i="3"/>
  <c r="AR54" i="3"/>
  <c r="AN54" i="3"/>
  <c r="AJ54" i="3"/>
  <c r="AF54" i="3"/>
  <c r="AB54" i="3"/>
  <c r="X54" i="3"/>
  <c r="T54" i="3"/>
  <c r="BH53" i="3"/>
  <c r="BD53" i="3"/>
  <c r="AZ53" i="3"/>
  <c r="AV53" i="3"/>
  <c r="AR53" i="3"/>
  <c r="AN53" i="3"/>
  <c r="AJ53" i="3"/>
  <c r="AF53" i="3"/>
  <c r="AB53" i="3"/>
  <c r="X53" i="3"/>
  <c r="T53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M57" i="3"/>
  <c r="O57" i="3"/>
  <c r="BL57" i="3" s="1"/>
  <c r="Q57" i="3"/>
  <c r="S57" i="3"/>
  <c r="BM57" i="3" s="1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53" i="3"/>
  <c r="O53" i="3"/>
  <c r="BL53" i="3" s="1"/>
  <c r="Q53" i="3"/>
  <c r="S53" i="3"/>
  <c r="BM53" i="3" s="1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52" i="3"/>
  <c r="O52" i="3"/>
  <c r="BL52" i="3" s="1"/>
  <c r="Q52" i="3"/>
  <c r="S52" i="3"/>
  <c r="BM52" i="3" s="1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BJ52" i="3" s="1"/>
  <c r="P52" i="3"/>
  <c r="R52" i="3"/>
  <c r="T52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6" i="3"/>
  <c r="O46" i="3"/>
  <c r="BL46" i="3" s="1"/>
  <c r="Q46" i="3"/>
  <c r="S46" i="3"/>
  <c r="BM46" i="3" s="1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BJ46" i="3" s="1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N39" i="3"/>
  <c r="P39" i="3"/>
  <c r="R39" i="3"/>
  <c r="T39" i="3"/>
  <c r="BM39" i="3" s="1"/>
  <c r="V39" i="3"/>
  <c r="X39" i="3"/>
  <c r="Z39" i="3"/>
  <c r="AB39" i="3"/>
  <c r="AD39" i="3"/>
  <c r="AF39" i="3"/>
  <c r="AH39" i="3"/>
  <c r="AJ39" i="3"/>
  <c r="AL39" i="3"/>
  <c r="AN39" i="3"/>
  <c r="AP39" i="3"/>
  <c r="AR39" i="3"/>
  <c r="N38" i="3"/>
  <c r="P38" i="3"/>
  <c r="R38" i="3"/>
  <c r="BL38" i="3" s="1"/>
  <c r="T38" i="3"/>
  <c r="BM38" i="3" s="1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28" i="3"/>
  <c r="O28" i="3"/>
  <c r="Q28" i="3"/>
  <c r="S28" i="3"/>
  <c r="U28" i="3"/>
  <c r="W28" i="3"/>
  <c r="Y28" i="3"/>
  <c r="AA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N28" i="3"/>
  <c r="N27" i="3"/>
  <c r="R27" i="3"/>
  <c r="V27" i="3"/>
  <c r="Z27" i="3"/>
  <c r="AD27" i="3"/>
  <c r="AH27" i="3"/>
  <c r="AL27" i="3"/>
  <c r="AP27" i="3"/>
  <c r="AT27" i="3"/>
  <c r="AX27" i="3"/>
  <c r="BB27" i="3"/>
  <c r="BF27" i="3"/>
  <c r="BI39" i="3"/>
  <c r="BG39" i="3"/>
  <c r="BE39" i="3"/>
  <c r="BC39" i="3"/>
  <c r="BA39" i="3"/>
  <c r="AY39" i="3"/>
  <c r="AW39" i="3"/>
  <c r="AU39" i="3"/>
  <c r="AS39" i="3"/>
  <c r="AO39" i="3"/>
  <c r="AK39" i="3"/>
  <c r="AG39" i="3"/>
  <c r="AC39" i="3"/>
  <c r="Y39" i="3"/>
  <c r="U39" i="3"/>
  <c r="Q39" i="3"/>
  <c r="M39" i="3"/>
  <c r="BI38" i="3"/>
  <c r="BE38" i="3"/>
  <c r="BA38" i="3"/>
  <c r="AW38" i="3"/>
  <c r="AS38" i="3"/>
  <c r="AO38" i="3"/>
  <c r="AK38" i="3"/>
  <c r="AG38" i="3"/>
  <c r="AC38" i="3"/>
  <c r="Y38" i="3"/>
  <c r="U38" i="3"/>
  <c r="Q38" i="3"/>
  <c r="M38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M29" i="3"/>
  <c r="O29" i="3"/>
  <c r="Q29" i="3"/>
  <c r="S29" i="3"/>
  <c r="U29" i="3"/>
  <c r="W29" i="3"/>
  <c r="Y29" i="3"/>
  <c r="AA29" i="3"/>
  <c r="AC29" i="3"/>
  <c r="AE29" i="3"/>
  <c r="AG29" i="3"/>
  <c r="AI29" i="3"/>
  <c r="AK29" i="3"/>
  <c r="AM29" i="3"/>
  <c r="AO29" i="3"/>
  <c r="AQ29" i="3"/>
  <c r="AS29" i="3"/>
  <c r="AU29" i="3"/>
  <c r="AW29" i="3"/>
  <c r="AY29" i="3"/>
  <c r="BA29" i="3"/>
  <c r="BC29" i="3"/>
  <c r="BE29" i="3"/>
  <c r="BG29" i="3"/>
  <c r="BI29" i="3"/>
  <c r="M27" i="3"/>
  <c r="O27" i="3"/>
  <c r="Q27" i="3"/>
  <c r="S27" i="3"/>
  <c r="U27" i="3"/>
  <c r="W27" i="3"/>
  <c r="Y27" i="3"/>
  <c r="AA27" i="3"/>
  <c r="AC27" i="3"/>
  <c r="AE27" i="3"/>
  <c r="AG27" i="3"/>
  <c r="AI27" i="3"/>
  <c r="AK27" i="3"/>
  <c r="AM27" i="3"/>
  <c r="AO27" i="3"/>
  <c r="AQ27" i="3"/>
  <c r="AS27" i="3"/>
  <c r="AU27" i="3"/>
  <c r="AW27" i="3"/>
  <c r="AY27" i="3"/>
  <c r="BA27" i="3"/>
  <c r="BC27" i="3"/>
  <c r="BE27" i="3"/>
  <c r="BG27" i="3"/>
  <c r="BI27" i="3"/>
  <c r="M25" i="3"/>
  <c r="O25" i="3"/>
  <c r="Q25" i="3"/>
  <c r="S25" i="3"/>
  <c r="U25" i="3"/>
  <c r="W25" i="3"/>
  <c r="Y25" i="3"/>
  <c r="AA25" i="3"/>
  <c r="AC25" i="3"/>
  <c r="AE25" i="3"/>
  <c r="AG25" i="3"/>
  <c r="AI25" i="3"/>
  <c r="AK25" i="3"/>
  <c r="AM25" i="3"/>
  <c r="AO25" i="3"/>
  <c r="AQ25" i="3"/>
  <c r="AS25" i="3"/>
  <c r="AU25" i="3"/>
  <c r="AW25" i="3"/>
  <c r="AY25" i="3"/>
  <c r="BA25" i="3"/>
  <c r="BC25" i="3"/>
  <c r="BE25" i="3"/>
  <c r="BG25" i="3"/>
  <c r="BI25" i="3"/>
  <c r="N25" i="3"/>
  <c r="P25" i="3"/>
  <c r="R25" i="3"/>
  <c r="T25" i="3"/>
  <c r="V25" i="3"/>
  <c r="X25" i="3"/>
  <c r="Z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N23" i="3"/>
  <c r="P23" i="3"/>
  <c r="R23" i="3"/>
  <c r="T23" i="3"/>
  <c r="V23" i="3"/>
  <c r="X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M21" i="3"/>
  <c r="O21" i="3"/>
  <c r="Q21" i="3"/>
  <c r="S21" i="3"/>
  <c r="U21" i="3"/>
  <c r="W21" i="3"/>
  <c r="Y21" i="3"/>
  <c r="AA21" i="3"/>
  <c r="AC21" i="3"/>
  <c r="AE21" i="3"/>
  <c r="AG21" i="3"/>
  <c r="AI21" i="3"/>
  <c r="AK21" i="3"/>
  <c r="AM21" i="3"/>
  <c r="AO21" i="3"/>
  <c r="AQ21" i="3"/>
  <c r="AS21" i="3"/>
  <c r="AU21" i="3"/>
  <c r="AW21" i="3"/>
  <c r="AY21" i="3"/>
  <c r="BA21" i="3"/>
  <c r="BC21" i="3"/>
  <c r="BE21" i="3"/>
  <c r="BG21" i="3"/>
  <c r="BI21" i="3"/>
  <c r="N21" i="3"/>
  <c r="P21" i="3"/>
  <c r="R21" i="3"/>
  <c r="T21" i="3"/>
  <c r="V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H37" i="3"/>
  <c r="BF37" i="3"/>
  <c r="BD37" i="3"/>
  <c r="BB37" i="3"/>
  <c r="AZ37" i="3"/>
  <c r="AX37" i="3"/>
  <c r="AV37" i="3"/>
  <c r="AT37" i="3"/>
  <c r="AR37" i="3"/>
  <c r="AP37" i="3"/>
  <c r="AN37" i="3"/>
  <c r="AL37" i="3"/>
  <c r="AJ37" i="3"/>
  <c r="AH37" i="3"/>
  <c r="AF37" i="3"/>
  <c r="AD37" i="3"/>
  <c r="AB37" i="3"/>
  <c r="Z37" i="3"/>
  <c r="X37" i="3"/>
  <c r="V37" i="3"/>
  <c r="T37" i="3"/>
  <c r="BJ37" i="3" s="1"/>
  <c r="R37" i="3"/>
  <c r="P37" i="3"/>
  <c r="BH36" i="3"/>
  <c r="BF36" i="3"/>
  <c r="BD36" i="3"/>
  <c r="BB36" i="3"/>
  <c r="AZ36" i="3"/>
  <c r="AX36" i="3"/>
  <c r="AV36" i="3"/>
  <c r="AT36" i="3"/>
  <c r="AR36" i="3"/>
  <c r="AP36" i="3"/>
  <c r="AN36" i="3"/>
  <c r="AL36" i="3"/>
  <c r="AJ36" i="3"/>
  <c r="AH36" i="3"/>
  <c r="AF36" i="3"/>
  <c r="AD36" i="3"/>
  <c r="AB36" i="3"/>
  <c r="Z36" i="3"/>
  <c r="X36" i="3"/>
  <c r="V36" i="3"/>
  <c r="T36" i="3"/>
  <c r="BJ36" i="3" s="1"/>
  <c r="R36" i="3"/>
  <c r="P36" i="3"/>
  <c r="BH35" i="3"/>
  <c r="BF35" i="3"/>
  <c r="BD35" i="3"/>
  <c r="BB35" i="3"/>
  <c r="AZ35" i="3"/>
  <c r="AX35" i="3"/>
  <c r="AV35" i="3"/>
  <c r="AT35" i="3"/>
  <c r="AR35" i="3"/>
  <c r="AP35" i="3"/>
  <c r="AN35" i="3"/>
  <c r="AL35" i="3"/>
  <c r="AJ35" i="3"/>
  <c r="AH35" i="3"/>
  <c r="AF35" i="3"/>
  <c r="AD35" i="3"/>
  <c r="AB35" i="3"/>
  <c r="Z35" i="3"/>
  <c r="X35" i="3"/>
  <c r="V35" i="3"/>
  <c r="T35" i="3"/>
  <c r="BJ35" i="3" s="1"/>
  <c r="R35" i="3"/>
  <c r="P35" i="3"/>
  <c r="BH34" i="3"/>
  <c r="BF34" i="3"/>
  <c r="BD34" i="3"/>
  <c r="BB34" i="3"/>
  <c r="AZ34" i="3"/>
  <c r="AX34" i="3"/>
  <c r="AV34" i="3"/>
  <c r="AT34" i="3"/>
  <c r="AR34" i="3"/>
  <c r="AP34" i="3"/>
  <c r="AN34" i="3"/>
  <c r="AL34" i="3"/>
  <c r="AJ34" i="3"/>
  <c r="AH34" i="3"/>
  <c r="AF34" i="3"/>
  <c r="AD34" i="3"/>
  <c r="AB34" i="3"/>
  <c r="Z34" i="3"/>
  <c r="X34" i="3"/>
  <c r="V34" i="3"/>
  <c r="T34" i="3"/>
  <c r="BJ34" i="3" s="1"/>
  <c r="R34" i="3"/>
  <c r="P34" i="3"/>
  <c r="BH33" i="3"/>
  <c r="BF33" i="3"/>
  <c r="BD33" i="3"/>
  <c r="BB33" i="3"/>
  <c r="AZ33" i="3"/>
  <c r="AX33" i="3"/>
  <c r="AV33" i="3"/>
  <c r="AT33" i="3"/>
  <c r="AR33" i="3"/>
  <c r="AP33" i="3"/>
  <c r="AN33" i="3"/>
  <c r="AL33" i="3"/>
  <c r="AJ33" i="3"/>
  <c r="AH33" i="3"/>
  <c r="AF33" i="3"/>
  <c r="AD33" i="3"/>
  <c r="AB33" i="3"/>
  <c r="Z33" i="3"/>
  <c r="X33" i="3"/>
  <c r="V33" i="3"/>
  <c r="T33" i="3"/>
  <c r="BJ33" i="3" s="1"/>
  <c r="R33" i="3"/>
  <c r="P33" i="3"/>
  <c r="BH32" i="3"/>
  <c r="BF32" i="3"/>
  <c r="BD32" i="3"/>
  <c r="BB32" i="3"/>
  <c r="AZ32" i="3"/>
  <c r="AX32" i="3"/>
  <c r="AV32" i="3"/>
  <c r="AT32" i="3"/>
  <c r="AR32" i="3"/>
  <c r="AP32" i="3"/>
  <c r="AN32" i="3"/>
  <c r="AL32" i="3"/>
  <c r="AJ32" i="3"/>
  <c r="AH32" i="3"/>
  <c r="AF32" i="3"/>
  <c r="AD32" i="3"/>
  <c r="AB32" i="3"/>
  <c r="Z32" i="3"/>
  <c r="X32" i="3"/>
  <c r="V32" i="3"/>
  <c r="T32" i="3"/>
  <c r="BJ32" i="3" s="1"/>
  <c r="R32" i="3"/>
  <c r="P32" i="3"/>
  <c r="BH31" i="3"/>
  <c r="BF31" i="3"/>
  <c r="BD31" i="3"/>
  <c r="BB31" i="3"/>
  <c r="AZ31" i="3"/>
  <c r="AX31" i="3"/>
  <c r="AV31" i="3"/>
  <c r="AT31" i="3"/>
  <c r="AR31" i="3"/>
  <c r="AP31" i="3"/>
  <c r="AN31" i="3"/>
  <c r="AL31" i="3"/>
  <c r="AJ31" i="3"/>
  <c r="AH31" i="3"/>
  <c r="AF31" i="3"/>
  <c r="AD31" i="3"/>
  <c r="AB31" i="3"/>
  <c r="Z31" i="3"/>
  <c r="X31" i="3"/>
  <c r="V31" i="3"/>
  <c r="T31" i="3"/>
  <c r="BJ31" i="3" s="1"/>
  <c r="R31" i="3"/>
  <c r="P31" i="3"/>
  <c r="BH30" i="3"/>
  <c r="BF30" i="3"/>
  <c r="BD30" i="3"/>
  <c r="BB30" i="3"/>
  <c r="AZ30" i="3"/>
  <c r="AX30" i="3"/>
  <c r="AV30" i="3"/>
  <c r="AT30" i="3"/>
  <c r="AR30" i="3"/>
  <c r="AP30" i="3"/>
  <c r="AN30" i="3"/>
  <c r="AL30" i="3"/>
  <c r="AJ30" i="3"/>
  <c r="AH30" i="3"/>
  <c r="AF30" i="3"/>
  <c r="AD30" i="3"/>
  <c r="AB30" i="3"/>
  <c r="Z30" i="3"/>
  <c r="X30" i="3"/>
  <c r="V30" i="3"/>
  <c r="T30" i="3"/>
  <c r="BJ30" i="3" s="1"/>
  <c r="R30" i="3"/>
  <c r="P30" i="3"/>
  <c r="BH29" i="3"/>
  <c r="BF29" i="3"/>
  <c r="BD29" i="3"/>
  <c r="BB29" i="3"/>
  <c r="AZ29" i="3"/>
  <c r="AX29" i="3"/>
  <c r="AV29" i="3"/>
  <c r="AT29" i="3"/>
  <c r="AR29" i="3"/>
  <c r="AP29" i="3"/>
  <c r="AN29" i="3"/>
  <c r="AL29" i="3"/>
  <c r="AJ29" i="3"/>
  <c r="AH29" i="3"/>
  <c r="AF29" i="3"/>
  <c r="AD29" i="3"/>
  <c r="AB29" i="3"/>
  <c r="Z29" i="3"/>
  <c r="X29" i="3"/>
  <c r="V29" i="3"/>
  <c r="T29" i="3"/>
  <c r="BJ29" i="3" s="1"/>
  <c r="R29" i="3"/>
  <c r="P29" i="3"/>
  <c r="BH28" i="3"/>
  <c r="BF28" i="3"/>
  <c r="BD28" i="3"/>
  <c r="BB28" i="3"/>
  <c r="AZ28" i="3"/>
  <c r="AX28" i="3"/>
  <c r="AV28" i="3"/>
  <c r="AT28" i="3"/>
  <c r="AR28" i="3"/>
  <c r="AP28" i="3"/>
  <c r="AN28" i="3"/>
  <c r="AL28" i="3"/>
  <c r="AJ28" i="3"/>
  <c r="AH28" i="3"/>
  <c r="AF28" i="3"/>
  <c r="AD28" i="3"/>
  <c r="AB28" i="3"/>
  <c r="Z28" i="3"/>
  <c r="X28" i="3"/>
  <c r="V28" i="3"/>
  <c r="T28" i="3"/>
  <c r="R28" i="3"/>
  <c r="P28" i="3"/>
  <c r="BH27" i="3"/>
  <c r="BD27" i="3"/>
  <c r="AZ27" i="3"/>
  <c r="AV27" i="3"/>
  <c r="AR27" i="3"/>
  <c r="AN27" i="3"/>
  <c r="AJ27" i="3"/>
  <c r="AF27" i="3"/>
  <c r="AB27" i="3"/>
  <c r="X27" i="3"/>
  <c r="T27" i="3"/>
  <c r="P27" i="3"/>
  <c r="M26" i="3"/>
  <c r="O26" i="3"/>
  <c r="Q26" i="3"/>
  <c r="S26" i="3"/>
  <c r="U26" i="3"/>
  <c r="W26" i="3"/>
  <c r="Y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N26" i="3"/>
  <c r="P26" i="3"/>
  <c r="R26" i="3"/>
  <c r="T26" i="3"/>
  <c r="V26" i="3"/>
  <c r="X26" i="3"/>
  <c r="Z26" i="3"/>
  <c r="AB26" i="3"/>
  <c r="AD26" i="3"/>
  <c r="AF26" i="3"/>
  <c r="AH26" i="3"/>
  <c r="AJ26" i="3"/>
  <c r="AL26" i="3"/>
  <c r="AN26" i="3"/>
  <c r="AP26" i="3"/>
  <c r="AR26" i="3"/>
  <c r="AT26" i="3"/>
  <c r="AV26" i="3"/>
  <c r="AX26" i="3"/>
  <c r="AZ26" i="3"/>
  <c r="BB26" i="3"/>
  <c r="BD26" i="3"/>
  <c r="BF26" i="3"/>
  <c r="BH26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P24" i="3"/>
  <c r="R24" i="3"/>
  <c r="T24" i="3"/>
  <c r="V24" i="3"/>
  <c r="X24" i="3"/>
  <c r="Z24" i="3"/>
  <c r="AB24" i="3"/>
  <c r="AD24" i="3"/>
  <c r="AF24" i="3"/>
  <c r="AH24" i="3"/>
  <c r="AJ24" i="3"/>
  <c r="AL24" i="3"/>
  <c r="AN24" i="3"/>
  <c r="AP24" i="3"/>
  <c r="AR24" i="3"/>
  <c r="AT24" i="3"/>
  <c r="AV24" i="3"/>
  <c r="AX24" i="3"/>
  <c r="AZ24" i="3"/>
  <c r="BB24" i="3"/>
  <c r="BD24" i="3"/>
  <c r="BF24" i="3"/>
  <c r="BH24" i="3"/>
  <c r="M22" i="3"/>
  <c r="O22" i="3"/>
  <c r="Q22" i="3"/>
  <c r="S22" i="3"/>
  <c r="U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N22" i="3"/>
  <c r="P22" i="3"/>
  <c r="R22" i="3"/>
  <c r="T22" i="3"/>
  <c r="V22" i="3"/>
  <c r="X22" i="3"/>
  <c r="Z22" i="3"/>
  <c r="AB22" i="3"/>
  <c r="AD22" i="3"/>
  <c r="AF22" i="3"/>
  <c r="AH22" i="3"/>
  <c r="AJ22" i="3"/>
  <c r="AL22" i="3"/>
  <c r="AN22" i="3"/>
  <c r="AP22" i="3"/>
  <c r="AR22" i="3"/>
  <c r="AT22" i="3"/>
  <c r="AV22" i="3"/>
  <c r="AX22" i="3"/>
  <c r="AZ22" i="3"/>
  <c r="BB22" i="3"/>
  <c r="BD22" i="3"/>
  <c r="BF22" i="3"/>
  <c r="BH22" i="3"/>
  <c r="BK19" i="3"/>
  <c r="BN19" i="3"/>
  <c r="AJ18" i="3"/>
  <c r="AL18" i="3"/>
  <c r="AN18" i="3"/>
  <c r="AP18" i="3"/>
  <c r="AR18" i="3"/>
  <c r="AT18" i="3"/>
  <c r="AV18" i="3"/>
  <c r="AX18" i="3"/>
  <c r="AZ18" i="3"/>
  <c r="BB18" i="3"/>
  <c r="BD18" i="3"/>
  <c r="BF18" i="3"/>
  <c r="BH18" i="3"/>
  <c r="M18" i="3"/>
  <c r="O18" i="3"/>
  <c r="Q18" i="3"/>
  <c r="BJ18" i="3" s="1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M16" i="3"/>
  <c r="O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AX14" i="3"/>
  <c r="AZ14" i="3"/>
  <c r="BB14" i="3"/>
  <c r="BD14" i="3"/>
  <c r="BF14" i="3"/>
  <c r="BH14" i="3"/>
  <c r="M14" i="3"/>
  <c r="O14" i="3"/>
  <c r="Q14" i="3"/>
  <c r="BJ14" i="3" s="1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A20" i="3"/>
  <c r="AY20" i="3"/>
  <c r="AW20" i="3"/>
  <c r="AU20" i="3"/>
  <c r="AS20" i="3"/>
  <c r="AQ20" i="3"/>
  <c r="AO20" i="3"/>
  <c r="AM20" i="3"/>
  <c r="AK20" i="3"/>
  <c r="AI20" i="3"/>
  <c r="AG20" i="3"/>
  <c r="AE20" i="3"/>
  <c r="AC20" i="3"/>
  <c r="AA20" i="3"/>
  <c r="Y20" i="3"/>
  <c r="W20" i="3"/>
  <c r="U20" i="3"/>
  <c r="S20" i="3"/>
  <c r="Q20" i="3"/>
  <c r="BJ20" i="3" s="1"/>
  <c r="O20" i="3"/>
  <c r="BL20" i="3" s="1"/>
  <c r="M17" i="3"/>
  <c r="O17" i="3"/>
  <c r="Q17" i="3"/>
  <c r="S17" i="3"/>
  <c r="U17" i="3"/>
  <c r="W17" i="3"/>
  <c r="Y17" i="3"/>
  <c r="AA17" i="3"/>
  <c r="AC17" i="3"/>
  <c r="AE17" i="3"/>
  <c r="AG17" i="3"/>
  <c r="AI17" i="3"/>
  <c r="AK17" i="3"/>
  <c r="AM17" i="3"/>
  <c r="AO17" i="3"/>
  <c r="AQ17" i="3"/>
  <c r="AS17" i="3"/>
  <c r="AU17" i="3"/>
  <c r="AW17" i="3"/>
  <c r="AY17" i="3"/>
  <c r="BA17" i="3"/>
  <c r="BC17" i="3"/>
  <c r="BE17" i="3"/>
  <c r="BG17" i="3"/>
  <c r="BI17" i="3"/>
  <c r="M15" i="3"/>
  <c r="O15" i="3"/>
  <c r="Q15" i="3"/>
  <c r="S15" i="3"/>
  <c r="U15" i="3"/>
  <c r="W15" i="3"/>
  <c r="Y15" i="3"/>
  <c r="AA15" i="3"/>
  <c r="AC15" i="3"/>
  <c r="AE15" i="3"/>
  <c r="AG15" i="3"/>
  <c r="AI15" i="3"/>
  <c r="AK15" i="3"/>
  <c r="AM15" i="3"/>
  <c r="AO15" i="3"/>
  <c r="AQ15" i="3"/>
  <c r="AS15" i="3"/>
  <c r="AU15" i="3"/>
  <c r="AW15" i="3"/>
  <c r="AY15" i="3"/>
  <c r="BA15" i="3"/>
  <c r="BC15" i="3"/>
  <c r="BE15" i="3"/>
  <c r="BG15" i="3"/>
  <c r="BI15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M13" i="3"/>
  <c r="O13" i="3"/>
  <c r="Q13" i="3"/>
  <c r="BJ13" i="3" s="1"/>
  <c r="S13" i="3"/>
  <c r="U13" i="3"/>
  <c r="W13" i="3"/>
  <c r="Y13" i="3"/>
  <c r="AA13" i="3"/>
  <c r="AC13" i="3"/>
  <c r="AE13" i="3"/>
  <c r="AG13" i="3"/>
  <c r="AI13" i="3"/>
  <c r="AK13" i="3"/>
  <c r="AM13" i="3"/>
  <c r="AO13" i="3"/>
  <c r="AQ13" i="3"/>
  <c r="AS13" i="3"/>
  <c r="AU13" i="3"/>
  <c r="AW13" i="3"/>
  <c r="AY13" i="3"/>
  <c r="BA13" i="3"/>
  <c r="BC13" i="3"/>
  <c r="BE13" i="3"/>
  <c r="BG13" i="3"/>
  <c r="BI13" i="3"/>
  <c r="M11" i="3"/>
  <c r="O11" i="3"/>
  <c r="Q11" i="3"/>
  <c r="S11" i="3"/>
  <c r="U11" i="3"/>
  <c r="W11" i="3"/>
  <c r="Y11" i="3"/>
  <c r="AA11" i="3"/>
  <c r="AC11" i="3"/>
  <c r="AE11" i="3"/>
  <c r="AG11" i="3"/>
  <c r="AI11" i="3"/>
  <c r="AK11" i="3"/>
  <c r="AM11" i="3"/>
  <c r="AO11" i="3"/>
  <c r="AQ11" i="3"/>
  <c r="AS11" i="3"/>
  <c r="AU11" i="3"/>
  <c r="AW11" i="3"/>
  <c r="AY11" i="3"/>
  <c r="BA11" i="3"/>
  <c r="BC11" i="3"/>
  <c r="BE11" i="3"/>
  <c r="BG11" i="3"/>
  <c r="BI11" i="3"/>
  <c r="AH18" i="3"/>
  <c r="AF18" i="3"/>
  <c r="AD18" i="3"/>
  <c r="AB18" i="3"/>
  <c r="Z18" i="3"/>
  <c r="X18" i="3"/>
  <c r="V18" i="3"/>
  <c r="T18" i="3"/>
  <c r="R18" i="3"/>
  <c r="P18" i="3"/>
  <c r="BH17" i="3"/>
  <c r="BF17" i="3"/>
  <c r="BD17" i="3"/>
  <c r="BB17" i="3"/>
  <c r="AZ17" i="3"/>
  <c r="AX17" i="3"/>
  <c r="AV17" i="3"/>
  <c r="AT17" i="3"/>
  <c r="AR17" i="3"/>
  <c r="AP17" i="3"/>
  <c r="AN17" i="3"/>
  <c r="AL17" i="3"/>
  <c r="AJ17" i="3"/>
  <c r="AH17" i="3"/>
  <c r="AF17" i="3"/>
  <c r="AD17" i="3"/>
  <c r="AB17" i="3"/>
  <c r="Z17" i="3"/>
  <c r="X17" i="3"/>
  <c r="V17" i="3"/>
  <c r="T17" i="3"/>
  <c r="BJ17" i="3" s="1"/>
  <c r="R17" i="3"/>
  <c r="P17" i="3"/>
  <c r="BH16" i="3"/>
  <c r="BF16" i="3"/>
  <c r="BD16" i="3"/>
  <c r="BB16" i="3"/>
  <c r="AZ16" i="3"/>
  <c r="AX16" i="3"/>
  <c r="AV16" i="3"/>
  <c r="AT16" i="3"/>
  <c r="AR16" i="3"/>
  <c r="AP16" i="3"/>
  <c r="AN16" i="3"/>
  <c r="AL16" i="3"/>
  <c r="AJ16" i="3"/>
  <c r="AH16" i="3"/>
  <c r="AF16" i="3"/>
  <c r="AD16" i="3"/>
  <c r="AB16" i="3"/>
  <c r="Z16" i="3"/>
  <c r="X16" i="3"/>
  <c r="V16" i="3"/>
  <c r="T16" i="3"/>
  <c r="BJ16" i="3" s="1"/>
  <c r="R16" i="3"/>
  <c r="P16" i="3"/>
  <c r="BH15" i="3"/>
  <c r="BF15" i="3"/>
  <c r="BD15" i="3"/>
  <c r="BB15" i="3"/>
  <c r="AZ15" i="3"/>
  <c r="AX15" i="3"/>
  <c r="AV15" i="3"/>
  <c r="AT15" i="3"/>
  <c r="AR15" i="3"/>
  <c r="AP15" i="3"/>
  <c r="AN15" i="3"/>
  <c r="AL15" i="3"/>
  <c r="AJ15" i="3"/>
  <c r="AH15" i="3"/>
  <c r="AF15" i="3"/>
  <c r="AD15" i="3"/>
  <c r="AB15" i="3"/>
  <c r="Z15" i="3"/>
  <c r="X15" i="3"/>
  <c r="V15" i="3"/>
  <c r="T15" i="3"/>
  <c r="BJ15" i="3" s="1"/>
  <c r="R15" i="3"/>
  <c r="P15" i="3"/>
  <c r="AV14" i="3"/>
  <c r="AT14" i="3"/>
  <c r="AR14" i="3"/>
  <c r="AP14" i="3"/>
  <c r="AN14" i="3"/>
  <c r="AL14" i="3"/>
  <c r="AJ14" i="3"/>
  <c r="AH14" i="3"/>
  <c r="AF14" i="3"/>
  <c r="AD14" i="3"/>
  <c r="AB14" i="3"/>
  <c r="Z14" i="3"/>
  <c r="X14" i="3"/>
  <c r="V14" i="3"/>
  <c r="T14" i="3"/>
  <c r="R14" i="3"/>
  <c r="P14" i="3"/>
  <c r="AF13" i="3"/>
  <c r="AD13" i="3"/>
  <c r="AB13" i="3"/>
  <c r="Z13" i="3"/>
  <c r="X13" i="3"/>
  <c r="V13" i="3"/>
  <c r="T13" i="3"/>
  <c r="R13" i="3"/>
  <c r="P13" i="3"/>
  <c r="AL12" i="3"/>
  <c r="AN12" i="3"/>
  <c r="M12" i="3"/>
  <c r="O12" i="3"/>
  <c r="M10" i="3"/>
  <c r="O10" i="3"/>
  <c r="BL10" i="3" s="1"/>
  <c r="Q10" i="3"/>
  <c r="S10" i="3"/>
  <c r="BM10" i="3" s="1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N9" i="3"/>
  <c r="BJ9" i="3" s="1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AJ12" i="3"/>
  <c r="AH12" i="3"/>
  <c r="AF12" i="3"/>
  <c r="AD12" i="3"/>
  <c r="AB12" i="3"/>
  <c r="Z12" i="3"/>
  <c r="X12" i="3"/>
  <c r="V12" i="3"/>
  <c r="T12" i="3"/>
  <c r="R12" i="3"/>
  <c r="P12" i="3"/>
  <c r="BH11" i="3"/>
  <c r="BF11" i="3"/>
  <c r="BD11" i="3"/>
  <c r="BB11" i="3"/>
  <c r="AZ11" i="3"/>
  <c r="AX11" i="3"/>
  <c r="AV11" i="3"/>
  <c r="AT11" i="3"/>
  <c r="AR11" i="3"/>
  <c r="AP11" i="3"/>
  <c r="AN11" i="3"/>
  <c r="AL11" i="3"/>
  <c r="AJ11" i="3"/>
  <c r="AH11" i="3"/>
  <c r="AF11" i="3"/>
  <c r="AD11" i="3"/>
  <c r="AB11" i="3"/>
  <c r="Z11" i="3"/>
  <c r="X11" i="3"/>
  <c r="V11" i="3"/>
  <c r="T11" i="3"/>
  <c r="BJ11" i="3" s="1"/>
  <c r="R11" i="3"/>
  <c r="P11" i="3"/>
  <c r="BH10" i="3"/>
  <c r="BF10" i="3"/>
  <c r="BD10" i="3"/>
  <c r="BB10" i="3"/>
  <c r="AZ10" i="3"/>
  <c r="AX10" i="3"/>
  <c r="AV10" i="3"/>
  <c r="AT10" i="3"/>
  <c r="AR10" i="3"/>
  <c r="AP10" i="3"/>
  <c r="AN10" i="3"/>
  <c r="AL10" i="3"/>
  <c r="AJ10" i="3"/>
  <c r="AH10" i="3"/>
  <c r="AF10" i="3"/>
  <c r="AD10" i="3"/>
  <c r="AB10" i="3"/>
  <c r="Z10" i="3"/>
  <c r="X10" i="3"/>
  <c r="V10" i="3"/>
  <c r="T10" i="3"/>
  <c r="R10" i="3"/>
  <c r="P10" i="3"/>
  <c r="BI9" i="3"/>
  <c r="BE9" i="3"/>
  <c r="BA9" i="3"/>
  <c r="AW9" i="3"/>
  <c r="AS9" i="3"/>
  <c r="AO9" i="3"/>
  <c r="AK9" i="3"/>
  <c r="AG9" i="3"/>
  <c r="AC9" i="3"/>
  <c r="Y9" i="3"/>
  <c r="U9" i="3"/>
  <c r="Q9" i="3"/>
  <c r="M9" i="3"/>
  <c r="M7" i="3"/>
  <c r="O7" i="3"/>
  <c r="Q7" i="3"/>
  <c r="S7" i="3"/>
  <c r="U7" i="3"/>
  <c r="W7" i="3"/>
  <c r="Y7" i="3"/>
  <c r="AA7" i="3"/>
  <c r="AC7" i="3"/>
  <c r="AE7" i="3"/>
  <c r="AG7" i="3"/>
  <c r="AI7" i="3"/>
  <c r="AK7" i="3"/>
  <c r="AM7" i="3"/>
  <c r="AO7" i="3"/>
  <c r="AQ7" i="3"/>
  <c r="AS7" i="3"/>
  <c r="AU7" i="3"/>
  <c r="AW7" i="3"/>
  <c r="AY7" i="3"/>
  <c r="BA7" i="3"/>
  <c r="BC7" i="3"/>
  <c r="BE7" i="3"/>
  <c r="BG7" i="3"/>
  <c r="BI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W6" i="3"/>
  <c r="U6" i="3"/>
  <c r="S6" i="3"/>
  <c r="BM6" i="3" s="1"/>
  <c r="Q6" i="3"/>
  <c r="O6" i="3"/>
  <c r="BL6" i="3" s="1"/>
  <c r="E4" i="3"/>
  <c r="F4" i="3"/>
  <c r="G4" i="3"/>
  <c r="H4" i="3"/>
  <c r="I4" i="3"/>
  <c r="J4" i="3"/>
  <c r="BK123" i="3" l="1"/>
  <c r="BN123" i="3"/>
  <c r="BK121" i="3"/>
  <c r="BN121" i="3"/>
  <c r="BK119" i="3"/>
  <c r="BN119" i="3"/>
  <c r="BK117" i="3"/>
  <c r="BN117" i="3"/>
  <c r="BK115" i="3"/>
  <c r="BN115" i="3"/>
  <c r="BJ123" i="3"/>
  <c r="BJ119" i="3"/>
  <c r="BJ115" i="3"/>
  <c r="BJ114" i="3"/>
  <c r="BK122" i="3"/>
  <c r="BN122" i="3"/>
  <c r="BK120" i="3"/>
  <c r="BN120" i="3"/>
  <c r="BK118" i="3"/>
  <c r="BN118" i="3"/>
  <c r="BK116" i="3"/>
  <c r="BN116" i="3"/>
  <c r="BK113" i="3"/>
  <c r="BN113" i="3"/>
  <c r="BJ6" i="3"/>
  <c r="BK7" i="3"/>
  <c r="BN7" i="3"/>
  <c r="BJ12" i="3"/>
  <c r="BM12" i="3"/>
  <c r="BK6" i="3"/>
  <c r="BJ8" i="3"/>
  <c r="BM8" i="3"/>
  <c r="BL8" i="3"/>
  <c r="BN10" i="3"/>
  <c r="BK10" i="3"/>
  <c r="BN12" i="3"/>
  <c r="BK12" i="3"/>
  <c r="BN11" i="3"/>
  <c r="BK11" i="3"/>
  <c r="BN13" i="3"/>
  <c r="BK13" i="3"/>
  <c r="BN15" i="3"/>
  <c r="BK15" i="3"/>
  <c r="BN17" i="3"/>
  <c r="BK17" i="3"/>
  <c r="BM20" i="3"/>
  <c r="BN14" i="3"/>
  <c r="BK14" i="3"/>
  <c r="BN16" i="3"/>
  <c r="BK16" i="3"/>
  <c r="BM18" i="3"/>
  <c r="BL18" i="3"/>
  <c r="BK22" i="3"/>
  <c r="BN22" i="3"/>
  <c r="BJ24" i="3"/>
  <c r="BM24" i="3"/>
  <c r="BL24" i="3"/>
  <c r="BK26" i="3"/>
  <c r="BN26" i="3"/>
  <c r="BK20" i="3"/>
  <c r="BJ21" i="3"/>
  <c r="BM21" i="3"/>
  <c r="BL21" i="3"/>
  <c r="BK23" i="3"/>
  <c r="BN23" i="3"/>
  <c r="BJ25" i="3"/>
  <c r="BM25" i="3"/>
  <c r="BL25" i="3"/>
  <c r="BK27" i="3"/>
  <c r="BN27" i="3"/>
  <c r="BM29" i="3"/>
  <c r="BL29" i="3"/>
  <c r="BM31" i="3"/>
  <c r="BL31" i="3"/>
  <c r="BM33" i="3"/>
  <c r="BL33" i="3"/>
  <c r="BM35" i="3"/>
  <c r="BL35" i="3"/>
  <c r="BM37" i="3"/>
  <c r="BL37" i="3"/>
  <c r="BK39" i="3"/>
  <c r="BN39" i="3"/>
  <c r="BJ27" i="3"/>
  <c r="BN28" i="3"/>
  <c r="BK28" i="3"/>
  <c r="BM30" i="3"/>
  <c r="BL30" i="3"/>
  <c r="BM32" i="3"/>
  <c r="BL32" i="3"/>
  <c r="BM34" i="3"/>
  <c r="BL34" i="3"/>
  <c r="BM36" i="3"/>
  <c r="BL36" i="3"/>
  <c r="BJ38" i="3"/>
  <c r="BJ40" i="3"/>
  <c r="BM40" i="3"/>
  <c r="BL40" i="3"/>
  <c r="BK42" i="3"/>
  <c r="BN42" i="3"/>
  <c r="BJ44" i="3"/>
  <c r="BM44" i="3"/>
  <c r="BL44" i="3"/>
  <c r="BK46" i="3"/>
  <c r="BN46" i="3"/>
  <c r="BJ48" i="3"/>
  <c r="BM48" i="3"/>
  <c r="BL48" i="3"/>
  <c r="BK50" i="3"/>
  <c r="BN50" i="3"/>
  <c r="BK53" i="3"/>
  <c r="BN53" i="3"/>
  <c r="BM54" i="3"/>
  <c r="BL54" i="3"/>
  <c r="BK55" i="3"/>
  <c r="BN55" i="3"/>
  <c r="BM56" i="3"/>
  <c r="BL56" i="3"/>
  <c r="BK57" i="3"/>
  <c r="BN57" i="3"/>
  <c r="BM58" i="3"/>
  <c r="BL58" i="3"/>
  <c r="BJ41" i="3"/>
  <c r="BM41" i="3"/>
  <c r="BL41" i="3"/>
  <c r="BK43" i="3"/>
  <c r="BN43" i="3"/>
  <c r="BJ45" i="3"/>
  <c r="BM45" i="3"/>
  <c r="BL45" i="3"/>
  <c r="BK47" i="3"/>
  <c r="BN47" i="3"/>
  <c r="BJ49" i="3"/>
  <c r="BM49" i="3"/>
  <c r="BL49" i="3"/>
  <c r="BK51" i="3"/>
  <c r="BN51" i="3"/>
  <c r="BM60" i="3"/>
  <c r="BL60" i="3"/>
  <c r="BN62" i="3"/>
  <c r="BK62" i="3"/>
  <c r="BM64" i="3"/>
  <c r="BL64" i="3"/>
  <c r="BN66" i="3"/>
  <c r="BK66" i="3"/>
  <c r="BJ66" i="3"/>
  <c r="BM68" i="3"/>
  <c r="BL68" i="3"/>
  <c r="BN70" i="3"/>
  <c r="BK70" i="3"/>
  <c r="BJ70" i="3"/>
  <c r="BM72" i="3"/>
  <c r="BL72" i="3"/>
  <c r="BK73" i="3"/>
  <c r="BN73" i="3"/>
  <c r="BM74" i="3"/>
  <c r="BL74" i="3"/>
  <c r="BK75" i="3"/>
  <c r="BN75" i="3"/>
  <c r="BM76" i="3"/>
  <c r="BL76" i="3"/>
  <c r="BK77" i="3"/>
  <c r="BN77" i="3"/>
  <c r="BM78" i="3"/>
  <c r="BL78" i="3"/>
  <c r="BK79" i="3"/>
  <c r="BN79" i="3"/>
  <c r="BJ55" i="3"/>
  <c r="BN59" i="3"/>
  <c r="BK59" i="3"/>
  <c r="BJ59" i="3"/>
  <c r="BN63" i="3"/>
  <c r="BK63" i="3"/>
  <c r="BJ63" i="3"/>
  <c r="BM65" i="3"/>
  <c r="BL65" i="3"/>
  <c r="BN67" i="3"/>
  <c r="BK67" i="3"/>
  <c r="BJ67" i="3"/>
  <c r="BM69" i="3"/>
  <c r="BL69" i="3"/>
  <c r="BN71" i="3"/>
  <c r="BK71" i="3"/>
  <c r="BJ71" i="3"/>
  <c r="BM82" i="3"/>
  <c r="BL82" i="3"/>
  <c r="BK86" i="3"/>
  <c r="BN86" i="3"/>
  <c r="BJ88" i="3"/>
  <c r="BM88" i="3"/>
  <c r="BL88" i="3"/>
  <c r="BJ90" i="3"/>
  <c r="BM90" i="3"/>
  <c r="BL90" i="3"/>
  <c r="BK91" i="3"/>
  <c r="BN91" i="3"/>
  <c r="BM92" i="3"/>
  <c r="BL92" i="3"/>
  <c r="BJ92" i="3"/>
  <c r="BN93" i="3"/>
  <c r="BK93" i="3"/>
  <c r="BN94" i="3"/>
  <c r="BK94" i="3"/>
  <c r="BJ94" i="3"/>
  <c r="BJ95" i="3"/>
  <c r="BM95" i="3"/>
  <c r="BL95" i="3"/>
  <c r="BK96" i="3"/>
  <c r="BN96" i="3"/>
  <c r="BM97" i="3"/>
  <c r="BL97" i="3"/>
  <c r="BJ73" i="3"/>
  <c r="BJ75" i="3"/>
  <c r="BJ77" i="3"/>
  <c r="BJ79" i="3"/>
  <c r="BN81" i="3"/>
  <c r="BK81" i="3"/>
  <c r="BJ81" i="3"/>
  <c r="BK83" i="3"/>
  <c r="BN83" i="3"/>
  <c r="BN84" i="3"/>
  <c r="BK84" i="3"/>
  <c r="BJ85" i="3"/>
  <c r="BM85" i="3"/>
  <c r="BL85" i="3"/>
  <c r="BK87" i="3"/>
  <c r="BN87" i="3"/>
  <c r="BJ89" i="3"/>
  <c r="BM89" i="3"/>
  <c r="BL89" i="3"/>
  <c r="BJ7" i="3"/>
  <c r="BM7" i="3"/>
  <c r="BL7" i="3"/>
  <c r="BN9" i="3"/>
  <c r="BK9" i="3"/>
  <c r="BN6" i="3"/>
  <c r="BK8" i="3"/>
  <c r="BN8" i="3"/>
  <c r="BL12" i="3"/>
  <c r="BM11" i="3"/>
  <c r="BL11" i="3"/>
  <c r="BM13" i="3"/>
  <c r="BL13" i="3"/>
  <c r="BM15" i="3"/>
  <c r="BL15" i="3"/>
  <c r="BM17" i="3"/>
  <c r="BL17" i="3"/>
  <c r="BM14" i="3"/>
  <c r="BL14" i="3"/>
  <c r="BM16" i="3"/>
  <c r="BL16" i="3"/>
  <c r="BK18" i="3"/>
  <c r="BN18" i="3"/>
  <c r="BJ22" i="3"/>
  <c r="BM22" i="3"/>
  <c r="BL22" i="3"/>
  <c r="BK24" i="3"/>
  <c r="BN24" i="3"/>
  <c r="BJ26" i="3"/>
  <c r="BM26" i="3"/>
  <c r="BL26" i="3"/>
  <c r="BN20" i="3"/>
  <c r="BK21" i="3"/>
  <c r="BN21" i="3"/>
  <c r="BJ23" i="3"/>
  <c r="BM23" i="3"/>
  <c r="BL23" i="3"/>
  <c r="BK25" i="3"/>
  <c r="BN25" i="3"/>
  <c r="BM27" i="3"/>
  <c r="BL27" i="3"/>
  <c r="BN29" i="3"/>
  <c r="BK29" i="3"/>
  <c r="BN31" i="3"/>
  <c r="BK31" i="3"/>
  <c r="BN33" i="3"/>
  <c r="BK33" i="3"/>
  <c r="BN35" i="3"/>
  <c r="BK35" i="3"/>
  <c r="BN37" i="3"/>
  <c r="BK37" i="3"/>
  <c r="BN38" i="3"/>
  <c r="BK38" i="3"/>
  <c r="BJ28" i="3"/>
  <c r="BM28" i="3"/>
  <c r="BL28" i="3"/>
  <c r="BN30" i="3"/>
  <c r="BK30" i="3"/>
  <c r="BN32" i="3"/>
  <c r="BK32" i="3"/>
  <c r="BN34" i="3"/>
  <c r="BK34" i="3"/>
  <c r="BN36" i="3"/>
  <c r="BK36" i="3"/>
  <c r="BL39" i="3"/>
  <c r="BJ39" i="3"/>
  <c r="BK40" i="3"/>
  <c r="BN40" i="3"/>
  <c r="BJ42" i="3"/>
  <c r="BM42" i="3"/>
  <c r="BL42" i="3"/>
  <c r="BK44" i="3"/>
  <c r="BN44" i="3"/>
  <c r="BK48" i="3"/>
  <c r="BN48" i="3"/>
  <c r="BJ50" i="3"/>
  <c r="BM50" i="3"/>
  <c r="BL50" i="3"/>
  <c r="BK52" i="3"/>
  <c r="BN52" i="3"/>
  <c r="BK54" i="3"/>
  <c r="BN54" i="3"/>
  <c r="BM55" i="3"/>
  <c r="BL55" i="3"/>
  <c r="BK56" i="3"/>
  <c r="BN56" i="3"/>
  <c r="BK58" i="3"/>
  <c r="BN58" i="3"/>
  <c r="BK41" i="3"/>
  <c r="BN41" i="3"/>
  <c r="BJ43" i="3"/>
  <c r="BM43" i="3"/>
  <c r="BL43" i="3"/>
  <c r="BK45" i="3"/>
  <c r="BN45" i="3"/>
  <c r="BJ47" i="3"/>
  <c r="BM47" i="3"/>
  <c r="BL47" i="3"/>
  <c r="BK49" i="3"/>
  <c r="BN49" i="3"/>
  <c r="BJ51" i="3"/>
  <c r="BM51" i="3"/>
  <c r="BL51" i="3"/>
  <c r="BN60" i="3"/>
  <c r="BK60" i="3"/>
  <c r="BJ60" i="3"/>
  <c r="BN64" i="3"/>
  <c r="BK64" i="3"/>
  <c r="BJ64" i="3"/>
  <c r="BM66" i="3"/>
  <c r="BL66" i="3"/>
  <c r="BN68" i="3"/>
  <c r="BK68" i="3"/>
  <c r="BJ68" i="3"/>
  <c r="BM70" i="3"/>
  <c r="BL70" i="3"/>
  <c r="BK72" i="3"/>
  <c r="BN72" i="3"/>
  <c r="BJ72" i="3"/>
  <c r="BM73" i="3"/>
  <c r="BL73" i="3"/>
  <c r="BK74" i="3"/>
  <c r="BN74" i="3"/>
  <c r="BM75" i="3"/>
  <c r="BL75" i="3"/>
  <c r="BK76" i="3"/>
  <c r="BN76" i="3"/>
  <c r="BM77" i="3"/>
  <c r="BL77" i="3"/>
  <c r="BK78" i="3"/>
  <c r="BN78" i="3"/>
  <c r="BM79" i="3"/>
  <c r="BL79" i="3"/>
  <c r="BN80" i="3"/>
  <c r="BK80" i="3"/>
  <c r="BJ54" i="3"/>
  <c r="BJ56" i="3"/>
  <c r="BJ58" i="3"/>
  <c r="BM59" i="3"/>
  <c r="BL59" i="3"/>
  <c r="BN61" i="3"/>
  <c r="BK61" i="3"/>
  <c r="BM63" i="3"/>
  <c r="BL63" i="3"/>
  <c r="BN65" i="3"/>
  <c r="BK65" i="3"/>
  <c r="BJ65" i="3"/>
  <c r="BM67" i="3"/>
  <c r="BL67" i="3"/>
  <c r="BN69" i="3"/>
  <c r="BK69" i="3"/>
  <c r="BJ69" i="3"/>
  <c r="BM71" i="3"/>
  <c r="BL71" i="3"/>
  <c r="BN82" i="3"/>
  <c r="BK82" i="3"/>
  <c r="BJ82" i="3"/>
  <c r="BJ86" i="3"/>
  <c r="BM86" i="3"/>
  <c r="BL86" i="3"/>
  <c r="BK88" i="3"/>
  <c r="BN88" i="3"/>
  <c r="BK90" i="3"/>
  <c r="BN90" i="3"/>
  <c r="BM91" i="3"/>
  <c r="BL91" i="3"/>
  <c r="BJ91" i="3"/>
  <c r="BN92" i="3"/>
  <c r="BK92" i="3"/>
  <c r="BM93" i="3"/>
  <c r="BL93" i="3"/>
  <c r="BJ93" i="3"/>
  <c r="BM94" i="3"/>
  <c r="BL94" i="3"/>
  <c r="BK95" i="3"/>
  <c r="BN95" i="3"/>
  <c r="BJ96" i="3"/>
  <c r="BM96" i="3"/>
  <c r="BL96" i="3"/>
  <c r="BN97" i="3"/>
  <c r="BK97" i="3"/>
  <c r="BJ97" i="3"/>
  <c r="BJ74" i="3"/>
  <c r="BJ76" i="3"/>
  <c r="BJ78" i="3"/>
  <c r="BM81" i="3"/>
  <c r="BL81" i="3"/>
  <c r="BJ83" i="3"/>
  <c r="BM83" i="3"/>
  <c r="BL83" i="3"/>
  <c r="BK85" i="3"/>
  <c r="BN85" i="3"/>
  <c r="BJ87" i="3"/>
  <c r="BM87" i="3"/>
  <c r="BL87" i="3"/>
  <c r="BK89" i="3"/>
  <c r="BN89" i="3"/>
  <c r="L4" i="3"/>
  <c r="K4" i="3"/>
  <c r="AW4" i="3" s="1"/>
  <c r="J3" i="3"/>
  <c r="J2" i="3"/>
  <c r="I3" i="3"/>
  <c r="I2" i="3"/>
  <c r="H3" i="3"/>
  <c r="H2" i="3"/>
  <c r="G3" i="3"/>
  <c r="G2" i="3"/>
  <c r="F3" i="3"/>
  <c r="F2" i="3"/>
  <c r="E3" i="3"/>
  <c r="E2" i="3"/>
  <c r="AZ4" i="3" l="1"/>
  <c r="AG4" i="3"/>
  <c r="O4" i="3"/>
  <c r="AI4" i="3"/>
  <c r="AD4" i="3"/>
  <c r="Q4" i="3"/>
  <c r="BJ4" i="3" s="1"/>
  <c r="AF4" i="3"/>
  <c r="T4" i="3"/>
  <c r="AU4" i="3"/>
  <c r="AT4" i="3"/>
  <c r="N4" i="3"/>
  <c r="Y4" i="3"/>
  <c r="AV4" i="3"/>
  <c r="P4" i="3"/>
  <c r="AJ4" i="3"/>
  <c r="AY4" i="3"/>
  <c r="S4" i="3"/>
  <c r="AE4" i="3"/>
  <c r="BB4" i="3"/>
  <c r="AL4" i="3"/>
  <c r="V4" i="3"/>
  <c r="BE4" i="3"/>
  <c r="AO4" i="3"/>
  <c r="M4" i="3"/>
  <c r="BD4" i="3"/>
  <c r="AN4" i="3"/>
  <c r="X4" i="3"/>
  <c r="BH4" i="3"/>
  <c r="AR4" i="3"/>
  <c r="AB4" i="3"/>
  <c r="BG4" i="3"/>
  <c r="AQ4" i="3"/>
  <c r="AA4" i="3"/>
  <c r="BC4" i="3"/>
  <c r="AM4" i="3"/>
  <c r="W4" i="3"/>
  <c r="BF4" i="3"/>
  <c r="AX4" i="3"/>
  <c r="AP4" i="3"/>
  <c r="AH4" i="3"/>
  <c r="Z4" i="3"/>
  <c r="R4" i="3"/>
  <c r="BI4" i="3"/>
  <c r="BA4" i="3"/>
  <c r="AS4" i="3"/>
  <c r="AK4" i="3"/>
  <c r="AC4" i="3"/>
  <c r="U4" i="3"/>
  <c r="BM4" i="3"/>
  <c r="K2" i="3"/>
  <c r="L3" i="3"/>
  <c r="K3" i="3"/>
  <c r="L2" i="3"/>
  <c r="BN4" i="3" l="1"/>
  <c r="BL4" i="3"/>
  <c r="BK4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<sst xmlns="http://schemas.openxmlformats.org/spreadsheetml/2006/main" count="6576" uniqueCount="552">
  <si>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</si>
  <si>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</si>
  <si>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</si>
  <si>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</si>
  <si>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</si>
  <si>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</si>
  <si>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</si>
  <si>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</si>
  <si>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</si>
  <si>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</si>
  <si>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</si>
  <si>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</si>
  <si>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</si>
  <si>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</si>
  <si>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</si>
  <si>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</si>
  <si>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</si>
  <si>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</si>
  <si>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</si>
  <si>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</si>
  <si>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</si>
  <si>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</si>
  <si>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</si>
  <si>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</si>
  <si>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</si>
  <si>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</si>
  <si>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</si>
  <si>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</si>
  <si>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</si>
  <si>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</si>
  <si>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</si>
  <si>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</si>
  <si>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</si>
  <si>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</si>
  <si>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</si>
  <si>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</si>
  <si>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</si>
  <si>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</si>
  <si>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</si>
  <si>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</si>
  <si>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</si>
  <si>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</si>
  <si>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</si>
  <si>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</si>
  <si>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</si>
  <si>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</si>
  <si>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</si>
  <si>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</si>
  <si>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</si>
  <si>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</si>
  <si>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</si>
  <si>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</si>
  <si>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</si>
  <si>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</si>
  <si>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</si>
  <si>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</si>
  <si>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</si>
  <si>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</si>
  <si>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</si>
  <si>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</si>
  <si>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</si>
  <si>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</si>
  <si>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</si>
  <si>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</si>
  <si>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</si>
  <si>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</si>
  <si>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</si>
  <si>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</si>
  <si>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</si>
  <si>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</si>
  <si>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</si>
  <si>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</si>
  <si>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</si>
  <si>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</si>
  <si>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</si>
  <si>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</si>
  <si>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</si>
  <si>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</si>
  <si>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</si>
  <si>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</si>
  <si>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</si>
  <si>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</si>
  <si>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</si>
  <si>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</si>
  <si>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</si>
  <si>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</si>
  <si>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</si>
  <si>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</si>
  <si>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</si>
  <si>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</si>
  <si>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</si>
  <si>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</si>
  <si>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</si>
  <si>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</si>
  <si>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</si>
  <si>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</si>
  <si>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</si>
  <si>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</si>
  <si>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</si>
  <si>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</si>
  <si>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</si>
  <si>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</si>
  <si>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</si>
  <si>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</si>
  <si>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</si>
  <si>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</si>
  <si>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</si>
  <si>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</si>
  <si>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</si>
  <si>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</si>
  <si>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</si>
  <si>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</si>
  <si>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</si>
  <si>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</si>
  <si>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</si>
  <si>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</si>
  <si>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</si>
  <si>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</si>
  <si>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</si>
  <si>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</si>
  <si>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</si>
  <si>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</si>
  <si>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</si>
  <si>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</si>
  <si>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</si>
  <si>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</si>
  <si>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</si>
  <si>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</si>
  <si>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</si>
  <si>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</si>
  <si>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</si>
  <si>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</si>
  <si>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</si>
  <si>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</si>
  <si>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</si>
  <si>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</si>
  <si>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</si>
  <si>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</si>
  <si>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</si>
  <si>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</si>
  <si>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</si>
  <si>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</si>
  <si>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</si>
  <si>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</si>
  <si>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</si>
  <si>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</si>
  <si>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</si>
  <si>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</si>
  <si>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</si>
  <si>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</si>
  <si>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</si>
  <si>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</si>
  <si>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</si>
  <si>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Guingamp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</si>
  <si>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</si>
  <si>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</si>
  <si>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</si>
  <si>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</si>
  <si>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</si>
  <si>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</si>
  <si>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</si>
  <si>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</si>
  <si>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</si>
  <si>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</si>
  <si>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</si>
  <si>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</si>
  <si>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</si>
  <si>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</si>
  <si>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</si>
  <si>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</si>
  <si>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</si>
  <si>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</si>
  <si>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</si>
  <si>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</si>
  <si>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</si>
  <si>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</si>
  <si>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</si>
  <si>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</si>
  <si>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For Sittard</t>
  </si>
  <si>
    <t>AZ Alkmaar</t>
  </si>
  <si>
    <t>Pacos Ferreira</t>
  </si>
  <si>
    <t>Sp Braga</t>
  </si>
  <si>
    <t>Guimaraes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</si>
  <si>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</si>
  <si>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</si>
  <si>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</si>
  <si>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</si>
  <si>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</si>
  <si>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</si>
  <si>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</si>
  <si>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</si>
  <si>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</si>
  <si>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</si>
  <si>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</si>
  <si>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</si>
  <si>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</si>
  <si>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</si>
  <si>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</si>
  <si>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</si>
  <si>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</si>
  <si>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</si>
  <si>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</si>
  <si>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</si>
  <si>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</si>
  <si>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</si>
  <si>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</si>
  <si>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</si>
  <si>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</si>
  <si>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</si>
  <si>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</si>
  <si>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</si>
  <si>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</si>
  <si>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</si>
  <si>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</si>
  <si>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</si>
  <si>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</si>
  <si>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</si>
  <si>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</si>
  <si>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</si>
  <si>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</si>
  <si>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</si>
  <si>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</si>
  <si>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</si>
  <si>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</si>
  <si>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</si>
  <si>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</si>
  <si>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</si>
  <si>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</si>
  <si>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</si>
  <si>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</si>
  <si>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</si>
  <si>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</si>
  <si>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</si>
  <si>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</si>
  <si>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</si>
  <si>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</si>
  <si>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</si>
  <si>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</si>
  <si>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</si>
  <si>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</si>
  <si>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</si>
  <si>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</si>
  <si>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</si>
  <si>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</si>
  <si>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</si>
  <si>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</si>
  <si>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</si>
  <si>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</si>
  <si>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</si>
  <si>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</si>
  <si>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</si>
  <si>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</si>
  <si>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</si>
  <si>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</si>
  <si>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</si>
  <si>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</si>
  <si>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</si>
  <si>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</si>
  <si>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Groningen</t>
  </si>
  <si>
    <t>Twente</t>
  </si>
  <si>
    <t>Heerenveen</t>
  </si>
  <si>
    <t>Ajax</t>
  </si>
  <si>
    <t>Feyenoord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</si>
  <si>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</si>
  <si>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</si>
  <si>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</si>
  <si>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</si>
  <si>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</si>
  <si>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</si>
  <si>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</si>
  <si>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</si>
  <si>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</si>
  <si>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</si>
  <si>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</si>
  <si>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</si>
  <si>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</si>
  <si>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</si>
  <si>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</si>
  <si>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</si>
  <si>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</si>
  <si>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</si>
  <si>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</si>
  <si>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</si>
  <si>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</si>
  <si>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</si>
  <si>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</si>
  <si>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</si>
  <si>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</si>
  <si>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</si>
  <si>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</si>
  <si>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</si>
  <si>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</si>
  <si>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</si>
  <si>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</si>
  <si>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</si>
  <si>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</si>
  <si>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</si>
  <si>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</si>
  <si>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</si>
  <si>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</si>
  <si>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</si>
  <si>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</si>
  <si>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</si>
  <si>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</si>
  <si>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</si>
  <si>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</si>
  <si>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</si>
  <si>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</si>
  <si>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</si>
  <si>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</si>
  <si>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Dag and Red</t>
  </si>
  <si>
    <t>Dijon</t>
  </si>
  <si>
    <t>Dumbarton</t>
  </si>
  <si>
    <t>East Fife</t>
  </si>
  <si>
    <t>Eibar</t>
  </si>
  <si>
    <t>Elche</t>
  </si>
  <si>
    <t>Elgin</t>
  </si>
  <si>
    <t>Espanol</t>
  </si>
  <si>
    <t>Everton</t>
  </si>
  <si>
    <t>Falkirk</t>
  </si>
  <si>
    <t>Forfar</t>
  </si>
  <si>
    <t>Getafe</t>
  </si>
  <si>
    <t>Girona</t>
  </si>
  <si>
    <t>Granada</t>
  </si>
  <si>
    <t>Halifax</t>
  </si>
  <si>
    <t>Hartlepool</t>
  </si>
  <si>
    <t>Huesca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</si>
  <si>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</si>
  <si>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</si>
  <si>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</si>
  <si>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</si>
  <si>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</si>
  <si>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</si>
  <si>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</si>
  <si>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</si>
  <si>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</si>
  <si>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</si>
  <si>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</si>
  <si>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</si>
  <si>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</si>
  <si>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</si>
  <si>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</si>
  <si>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</si>
  <si>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</si>
  <si>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</si>
  <si>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</si>
  <si>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</si>
  <si>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</si>
  <si>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</si>
  <si>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</si>
  <si>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</si>
  <si>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</si>
  <si>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</si>
  <si>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</si>
  <si>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</si>
  <si>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</si>
  <si>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</si>
  <si>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</si>
  <si>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</si>
  <si>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</si>
  <si>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</si>
  <si>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</si>
  <si>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</si>
  <si>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</si>
  <si>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</si>
  <si>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</si>
  <si>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</si>
  <si>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</si>
  <si>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</si>
  <si>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</si>
  <si>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</si>
  <si>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</si>
  <si>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</si>
  <si>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</si>
  <si>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</si>
  <si>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</si>
  <si>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</si>
  <si>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</si>
  <si>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</si>
  <si>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</si>
  <si>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</si>
  <si>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</si>
  <si>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</si>
  <si>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</si>
  <si>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</si>
  <si>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</si>
  <si>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</si>
  <si>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</si>
  <si>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</si>
  <si>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</si>
  <si>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</si>
  <si>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</si>
  <si>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</si>
  <si>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</si>
  <si>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</si>
  <si>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</si>
  <si>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</si>
  <si>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</si>
  <si>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</si>
  <si>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</si>
  <si>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</si>
  <si>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</si>
  <si>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</si>
  <si>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</si>
  <si>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</si>
  <si>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</si>
  <si>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</si>
  <si>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</si>
  <si>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</si>
  <si>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</si>
  <si>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</si>
  <si>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</si>
  <si>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</si>
  <si>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</si>
  <si>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</si>
  <si>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</si>
  <si>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</si>
  <si>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</si>
  <si>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</si>
  <si>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</si>
  <si>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</si>
  <si>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</si>
  <si>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</si>
  <si>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</si>
  <si>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</si>
  <si>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</si>
  <si>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</si>
  <si>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</si>
  <si>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</si>
  <si>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</si>
  <si>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</si>
  <si>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</si>
  <si>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</si>
  <si>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</si>
  <si>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</si>
  <si>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</si>
  <si>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</si>
  <si>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Cambuur</t>
  </si>
  <si>
    <t>Burgos</t>
  </si>
  <si>
    <t>Ad. Demirspor</t>
  </si>
  <si>
    <t>Giresunspor</t>
  </si>
  <si>
    <t>Perugia</t>
  </si>
  <si>
    <t>Ternana</t>
  </si>
  <si>
    <t>Como</t>
  </si>
  <si>
    <t>Bromley</t>
  </si>
  <si>
    <t>Eastleigh</t>
  </si>
  <si>
    <t>Yeovil</t>
  </si>
  <si>
    <t>Grimsby</t>
  </si>
  <si>
    <t>G1</t>
  </si>
  <si>
    <t>Panetolikos</t>
  </si>
  <si>
    <t>Asteras Tripolis</t>
  </si>
  <si>
    <t>Panathinaikos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</si>
  <si>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</si>
  <si>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</si>
  <si>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</si>
  <si>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</si>
  <si>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</si>
  <si>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</si>
  <si>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</si>
  <si>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</si>
  <si>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</si>
  <si>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</si>
  <si>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Kaiserslautern</t>
  </si>
  <si>
    <t>Magdeburg</t>
  </si>
  <si>
    <t>Braunschweig</t>
  </si>
  <si>
    <t>Westerlo</t>
  </si>
  <si>
    <t>Annecy</t>
  </si>
  <si>
    <t>Laval</t>
  </si>
  <si>
    <t>FC Edinburgh</t>
  </si>
  <si>
    <t>Bonnyrigg Rose</t>
  </si>
  <si>
    <t>Maidstone</t>
  </si>
  <si>
    <t>Gateshead</t>
  </si>
  <si>
    <t>Dorking</t>
  </si>
  <si>
    <t>York</t>
  </si>
  <si>
    <t>Excelsior</t>
  </si>
  <si>
    <t>FC Emmen</t>
  </si>
  <si>
    <t>Rio Ave</t>
  </si>
  <si>
    <t>Casa Pia</t>
  </si>
  <si>
    <t>Chaves</t>
  </si>
  <si>
    <t>Ankaragucu</t>
  </si>
  <si>
    <t>Umraniyespor</t>
  </si>
  <si>
    <t>Bari</t>
  </si>
  <si>
    <t>Palermo</t>
  </si>
  <si>
    <t>Istanbulspor</t>
  </si>
  <si>
    <t>Sudtirol</t>
  </si>
  <si>
    <t>Modena</t>
  </si>
  <si>
    <t>Volendam</t>
  </si>
  <si>
    <t>Santander</t>
  </si>
  <si>
    <t>Villarreal B</t>
  </si>
  <si>
    <t>Andorra</t>
  </si>
  <si>
    <t>Albacete</t>
  </si>
  <si>
    <t>Levadeiakos</t>
  </si>
  <si>
    <t>Wehen</t>
  </si>
  <si>
    <t>Osnabruck</t>
  </si>
  <si>
    <t>RWD Molenbeek</t>
  </si>
  <si>
    <t>Elversberg</t>
  </si>
  <si>
    <t>Oxford City</t>
  </si>
  <si>
    <t>Kidderminster</t>
  </si>
  <si>
    <t>Fylde</t>
  </si>
  <si>
    <t>Ebbsfleet</t>
  </si>
  <si>
    <t>Concarneau</t>
  </si>
  <si>
    <t>Dunkerque</t>
  </si>
  <si>
    <t>Edinburgh City</t>
  </si>
  <si>
    <t>Spartans</t>
  </si>
  <si>
    <t>04/08/2023</t>
  </si>
  <si>
    <t>05/08/2023</t>
  </si>
  <si>
    <t>06/08/2023</t>
  </si>
  <si>
    <t>07/08/2023</t>
  </si>
  <si>
    <t>Amorebieta</t>
  </si>
  <si>
    <t>Heracles</t>
  </si>
  <si>
    <t>Zwolle</t>
  </si>
  <si>
    <t>Farense</t>
  </si>
  <si>
    <t>Ferrol</t>
  </si>
  <si>
    <t>Pendikspor</t>
  </si>
  <si>
    <t>Almere City</t>
  </si>
  <si>
    <t>Estrela</t>
  </si>
  <si>
    <t>Eldense</t>
  </si>
  <si>
    <t>Samsunspor</t>
  </si>
  <si>
    <t>Rizespor</t>
  </si>
  <si>
    <t>Moreirense</t>
  </si>
  <si>
    <t>Alcorcon</t>
  </si>
  <si>
    <t>11/08/2023</t>
  </si>
  <si>
    <t>12/08/2023</t>
  </si>
  <si>
    <t>13/08/2023</t>
  </si>
  <si>
    <t>14/08/2023</t>
  </si>
  <si>
    <t>Kifisias</t>
  </si>
  <si>
    <t>Catanzaro</t>
  </si>
  <si>
    <t>Panserraikos</t>
  </si>
  <si>
    <t>Reggiana</t>
  </si>
  <si>
    <t>FeralpiSalo</t>
  </si>
  <si>
    <t>18/08/2023</t>
  </si>
  <si>
    <t>19/08/2023</t>
  </si>
  <si>
    <t>20/08/2023</t>
  </si>
  <si>
    <t>21/08/2023</t>
  </si>
  <si>
    <t>25/08/2023</t>
  </si>
  <si>
    <t>26/08/2023</t>
  </si>
  <si>
    <t>27/08/2023</t>
  </si>
  <si>
    <t>28/08/2023</t>
  </si>
  <si>
    <t>01/09/2023</t>
  </si>
  <si>
    <t>02/09/2023</t>
  </si>
  <si>
    <t>03/09/2023</t>
  </si>
  <si>
    <t>04/09/2023</t>
  </si>
  <si>
    <t>Lecco</t>
  </si>
  <si>
    <t>22/09/2023</t>
  </si>
  <si>
    <t>23/09/2023</t>
  </si>
  <si>
    <t>24/09/2023</t>
  </si>
  <si>
    <t>25/09/2023</t>
  </si>
  <si>
    <t>26/09/2023</t>
  </si>
  <si>
    <t>01/10/2023</t>
  </si>
  <si>
    <t>02/10/2023</t>
  </si>
  <si>
    <t>29/09/2023</t>
  </si>
  <si>
    <t>30/09/2023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</si>
</sst>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6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3" borderId="0" xfId="0" applyNumberFormat="1" applyFill="1"/>
    <xf numFmtId="0" fontId="0" fillId="35" borderId="0" xfId="0" applyFill="1"/>
    <xf numFmtId="49" fontId="0" fillId="33" borderId="0" xfId="0" applyNumberFormat="1" applyFill="1" applyAlignment="1">
      <alignment horizontal="center"/>
    </xf>
    <xf numFmtId="0" fontId="16" fillId="33" borderId="0" xfId="0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4"/>
  <sheetViews>
    <sheetView topLeftCell="A19"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281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1.6503000000000001</v>
      </c>
      <c r="D2">
        <v>0.96240000000000003</v>
      </c>
      <c r="E2">
        <v>0.97640000000000005</v>
      </c>
    </row>
    <row r="3" spans="1:5" x14ac:dyDescent="0.25">
      <c r="A3" t="s">
        <v>10</v>
      </c>
      <c r="B3" t="s">
        <v>211</v>
      </c>
      <c r="C3">
        <v>1.6503000000000001</v>
      </c>
      <c r="D3">
        <v>1.2831999999999999</v>
      </c>
      <c r="E3">
        <v>0.46700000000000003</v>
      </c>
    </row>
    <row r="4" spans="1:5" x14ac:dyDescent="0.25">
      <c r="A4" t="s">
        <v>10</v>
      </c>
      <c r="B4" t="s">
        <v>212</v>
      </c>
      <c r="C4">
        <v>1.6503000000000001</v>
      </c>
      <c r="D4">
        <v>1.105</v>
      </c>
      <c r="E4">
        <v>0.76419999999999999</v>
      </c>
    </row>
    <row r="5" spans="1:5" x14ac:dyDescent="0.25">
      <c r="A5" t="s">
        <v>10</v>
      </c>
      <c r="B5" t="s">
        <v>40</v>
      </c>
      <c r="C5">
        <v>1.6503000000000001</v>
      </c>
      <c r="D5">
        <v>0.81979999999999997</v>
      </c>
      <c r="E5">
        <v>1.1462000000000001</v>
      </c>
    </row>
    <row r="6" spans="1:5" x14ac:dyDescent="0.25">
      <c r="A6" t="s">
        <v>10</v>
      </c>
      <c r="B6" t="s">
        <v>214</v>
      </c>
      <c r="C6">
        <v>1.6503000000000001</v>
      </c>
      <c r="D6">
        <v>1.4258</v>
      </c>
      <c r="E6">
        <v>0.63680000000000003</v>
      </c>
    </row>
    <row r="7" spans="1:5" x14ac:dyDescent="0.25">
      <c r="A7" t="s">
        <v>10</v>
      </c>
      <c r="B7" t="s">
        <v>11</v>
      </c>
      <c r="C7">
        <v>1.6503000000000001</v>
      </c>
      <c r="D7">
        <v>0.78420000000000001</v>
      </c>
      <c r="E7">
        <v>1.401</v>
      </c>
    </row>
    <row r="8" spans="1:5" x14ac:dyDescent="0.25">
      <c r="A8" t="s">
        <v>10</v>
      </c>
      <c r="B8" t="s">
        <v>38</v>
      </c>
      <c r="C8">
        <v>1.6503000000000001</v>
      </c>
      <c r="D8">
        <v>1.5683</v>
      </c>
      <c r="E8">
        <v>0.63680000000000003</v>
      </c>
    </row>
    <row r="9" spans="1:5" x14ac:dyDescent="0.25">
      <c r="A9" t="s">
        <v>10</v>
      </c>
      <c r="B9" t="s">
        <v>210</v>
      </c>
      <c r="C9">
        <v>1.6503000000000001</v>
      </c>
      <c r="D9">
        <v>0.998</v>
      </c>
      <c r="E9">
        <v>0.67930000000000001</v>
      </c>
    </row>
    <row r="10" spans="1:5" x14ac:dyDescent="0.25">
      <c r="A10" t="s">
        <v>10</v>
      </c>
      <c r="B10" t="s">
        <v>37</v>
      </c>
      <c r="C10">
        <v>1.6503000000000001</v>
      </c>
      <c r="D10">
        <v>0.57030000000000003</v>
      </c>
      <c r="E10">
        <v>1.2312000000000001</v>
      </c>
    </row>
    <row r="11" spans="1:5" x14ac:dyDescent="0.25">
      <c r="A11" t="s">
        <v>10</v>
      </c>
      <c r="B11" t="s">
        <v>41</v>
      </c>
      <c r="C11">
        <v>1.6503000000000001</v>
      </c>
      <c r="D11">
        <v>1.0337000000000001</v>
      </c>
      <c r="E11">
        <v>1.1462000000000001</v>
      </c>
    </row>
    <row r="12" spans="1:5" x14ac:dyDescent="0.25">
      <c r="A12" t="s">
        <v>10</v>
      </c>
      <c r="B12" t="s">
        <v>36</v>
      </c>
      <c r="C12">
        <v>1.6503000000000001</v>
      </c>
      <c r="D12">
        <v>0.64159999999999995</v>
      </c>
      <c r="E12">
        <v>1.401</v>
      </c>
    </row>
    <row r="13" spans="1:5" x14ac:dyDescent="0.25">
      <c r="A13" t="s">
        <v>10</v>
      </c>
      <c r="B13" t="s">
        <v>216</v>
      </c>
      <c r="C13">
        <v>1.6503000000000001</v>
      </c>
      <c r="D13">
        <v>1.0337000000000001</v>
      </c>
      <c r="E13">
        <v>1.0188999999999999</v>
      </c>
    </row>
    <row r="14" spans="1:5" x14ac:dyDescent="0.25">
      <c r="A14" t="s">
        <v>10</v>
      </c>
      <c r="B14" t="s">
        <v>425</v>
      </c>
      <c r="C14">
        <v>1.6503000000000001</v>
      </c>
      <c r="D14">
        <v>0.28520000000000001</v>
      </c>
      <c r="E14">
        <v>1.2312000000000001</v>
      </c>
    </row>
    <row r="15" spans="1:5" x14ac:dyDescent="0.25">
      <c r="A15" t="s">
        <v>10</v>
      </c>
      <c r="B15" t="s">
        <v>215</v>
      </c>
      <c r="C15">
        <v>1.6503000000000001</v>
      </c>
      <c r="D15">
        <v>0.71289999999999998</v>
      </c>
      <c r="E15">
        <v>0.80659999999999998</v>
      </c>
    </row>
    <row r="16" spans="1:5" x14ac:dyDescent="0.25">
      <c r="A16" t="s">
        <v>10</v>
      </c>
      <c r="B16" t="s">
        <v>429</v>
      </c>
      <c r="C16">
        <v>1.6503000000000001</v>
      </c>
      <c r="D16">
        <v>1.1762999999999999</v>
      </c>
      <c r="E16">
        <v>0.67930000000000001</v>
      </c>
    </row>
    <row r="17" spans="1:5" x14ac:dyDescent="0.25">
      <c r="A17" t="s">
        <v>10</v>
      </c>
      <c r="B17" t="s">
        <v>213</v>
      </c>
      <c r="C17">
        <v>1.6503000000000001</v>
      </c>
      <c r="D17">
        <v>1.2119</v>
      </c>
      <c r="E17">
        <v>0.72170000000000001</v>
      </c>
    </row>
    <row r="18" spans="1:5" x14ac:dyDescent="0.25">
      <c r="A18" t="s">
        <v>10</v>
      </c>
      <c r="B18" t="s">
        <v>39</v>
      </c>
      <c r="C18">
        <v>1.6503000000000001</v>
      </c>
      <c r="D18">
        <v>0.96240000000000003</v>
      </c>
      <c r="E18">
        <v>1.9529000000000001</v>
      </c>
    </row>
    <row r="19" spans="1:5" x14ac:dyDescent="0.25">
      <c r="A19" t="s">
        <v>10</v>
      </c>
      <c r="B19" t="s">
        <v>465</v>
      </c>
      <c r="C19">
        <v>1.6503000000000001</v>
      </c>
      <c r="D19">
        <v>1.4258</v>
      </c>
      <c r="E19">
        <v>1.1037999999999999</v>
      </c>
    </row>
    <row r="20" spans="1:5" x14ac:dyDescent="0.25">
      <c r="A20" t="s">
        <v>13</v>
      </c>
      <c r="B20" t="s">
        <v>49</v>
      </c>
      <c r="C20">
        <v>1.8552</v>
      </c>
      <c r="D20">
        <v>0.50729999999999997</v>
      </c>
      <c r="E20">
        <v>1.0669</v>
      </c>
    </row>
    <row r="21" spans="1:5" x14ac:dyDescent="0.25">
      <c r="A21" t="s">
        <v>13</v>
      </c>
      <c r="B21" t="s">
        <v>217</v>
      </c>
      <c r="C21">
        <v>1.8552</v>
      </c>
      <c r="D21">
        <v>1.6805000000000001</v>
      </c>
      <c r="E21">
        <v>0.75570000000000004</v>
      </c>
    </row>
    <row r="22" spans="1:5" x14ac:dyDescent="0.25">
      <c r="A22" t="s">
        <v>13</v>
      </c>
      <c r="B22" t="s">
        <v>54</v>
      </c>
      <c r="C22">
        <v>1.8552</v>
      </c>
      <c r="D22">
        <v>0.84219999999999995</v>
      </c>
      <c r="E22">
        <v>1.5115000000000001</v>
      </c>
    </row>
    <row r="23" spans="1:5" x14ac:dyDescent="0.25">
      <c r="A23" t="s">
        <v>13</v>
      </c>
      <c r="B23" t="s">
        <v>42</v>
      </c>
      <c r="C23">
        <v>1.8552</v>
      </c>
      <c r="D23">
        <v>1.7855000000000001</v>
      </c>
      <c r="E23">
        <v>0.70850000000000002</v>
      </c>
    </row>
    <row r="24" spans="1:5" x14ac:dyDescent="0.25">
      <c r="A24" t="s">
        <v>13</v>
      </c>
      <c r="B24" t="s">
        <v>219</v>
      </c>
      <c r="C24">
        <v>1.8552</v>
      </c>
      <c r="D24">
        <v>1.1116999999999999</v>
      </c>
      <c r="E24">
        <v>0.80300000000000005</v>
      </c>
    </row>
    <row r="25" spans="1:5" x14ac:dyDescent="0.25">
      <c r="A25" t="s">
        <v>13</v>
      </c>
      <c r="B25" t="s">
        <v>44</v>
      </c>
      <c r="C25">
        <v>1.8552</v>
      </c>
      <c r="D25">
        <v>0.90959999999999996</v>
      </c>
      <c r="E25">
        <v>0.85019999999999996</v>
      </c>
    </row>
    <row r="26" spans="1:5" x14ac:dyDescent="0.25">
      <c r="A26" t="s">
        <v>13</v>
      </c>
      <c r="B26" t="s">
        <v>218</v>
      </c>
      <c r="C26">
        <v>1.8552</v>
      </c>
      <c r="D26">
        <v>0.88780000000000003</v>
      </c>
      <c r="E26">
        <v>0.57789999999999997</v>
      </c>
    </row>
    <row r="27" spans="1:5" x14ac:dyDescent="0.25">
      <c r="A27" t="s">
        <v>13</v>
      </c>
      <c r="B27" t="s">
        <v>45</v>
      </c>
      <c r="C27">
        <v>1.8552</v>
      </c>
      <c r="D27">
        <v>0.76100000000000001</v>
      </c>
      <c r="E27">
        <v>1.2002999999999999</v>
      </c>
    </row>
    <row r="28" spans="1:5" x14ac:dyDescent="0.25">
      <c r="A28" t="s">
        <v>13</v>
      </c>
      <c r="B28" t="s">
        <v>46</v>
      </c>
      <c r="C28">
        <v>1.8552</v>
      </c>
      <c r="D28">
        <v>0.88780000000000003</v>
      </c>
      <c r="E28">
        <v>1.2891999999999999</v>
      </c>
    </row>
    <row r="29" spans="1:5" x14ac:dyDescent="0.25">
      <c r="A29" t="s">
        <v>13</v>
      </c>
      <c r="B29" t="s">
        <v>15</v>
      </c>
      <c r="C29">
        <v>1.8552</v>
      </c>
      <c r="D29">
        <v>1.1097999999999999</v>
      </c>
      <c r="E29">
        <v>1.0225</v>
      </c>
    </row>
    <row r="30" spans="1:5" x14ac:dyDescent="0.25">
      <c r="A30" t="s">
        <v>13</v>
      </c>
      <c r="B30" t="s">
        <v>43</v>
      </c>
      <c r="C30">
        <v>1.8552</v>
      </c>
      <c r="D30">
        <v>0.9829</v>
      </c>
      <c r="E30">
        <v>1.1113999999999999</v>
      </c>
    </row>
    <row r="31" spans="1:5" x14ac:dyDescent="0.25">
      <c r="A31" t="s">
        <v>13</v>
      </c>
      <c r="B31" t="s">
        <v>53</v>
      </c>
      <c r="C31">
        <v>1.8552</v>
      </c>
      <c r="D31">
        <v>1.0444</v>
      </c>
      <c r="E31">
        <v>0.85019999999999996</v>
      </c>
    </row>
    <row r="32" spans="1:5" x14ac:dyDescent="0.25">
      <c r="A32" t="s">
        <v>13</v>
      </c>
      <c r="B32" t="s">
        <v>51</v>
      </c>
      <c r="C32">
        <v>1.8552</v>
      </c>
      <c r="D32">
        <v>1.1454</v>
      </c>
      <c r="E32">
        <v>0.75570000000000004</v>
      </c>
    </row>
    <row r="33" spans="1:5" x14ac:dyDescent="0.25">
      <c r="A33" t="s">
        <v>13</v>
      </c>
      <c r="B33" t="s">
        <v>220</v>
      </c>
      <c r="C33">
        <v>1.8552</v>
      </c>
      <c r="D33">
        <v>0.72929999999999995</v>
      </c>
      <c r="E33">
        <v>1.6004</v>
      </c>
    </row>
    <row r="34" spans="1:5" x14ac:dyDescent="0.25">
      <c r="A34" t="s">
        <v>13</v>
      </c>
      <c r="B34" t="s">
        <v>52</v>
      </c>
      <c r="C34">
        <v>1.8552</v>
      </c>
      <c r="D34">
        <v>0.74119999999999997</v>
      </c>
      <c r="E34">
        <v>0.9919</v>
      </c>
    </row>
    <row r="35" spans="1:5" x14ac:dyDescent="0.25">
      <c r="A35" t="s">
        <v>13</v>
      </c>
      <c r="B35" t="s">
        <v>14</v>
      </c>
      <c r="C35">
        <v>1.8552</v>
      </c>
      <c r="D35">
        <v>0.97699999999999998</v>
      </c>
      <c r="E35">
        <v>0.51959999999999995</v>
      </c>
    </row>
    <row r="36" spans="1:5" x14ac:dyDescent="0.25">
      <c r="A36" t="s">
        <v>13</v>
      </c>
      <c r="B36" t="s">
        <v>48</v>
      </c>
      <c r="C36">
        <v>1.8552</v>
      </c>
      <c r="D36">
        <v>0.82440000000000002</v>
      </c>
      <c r="E36">
        <v>1.2447999999999999</v>
      </c>
    </row>
    <row r="37" spans="1:5" x14ac:dyDescent="0.25">
      <c r="A37" t="s">
        <v>13</v>
      </c>
      <c r="B37" t="s">
        <v>50</v>
      </c>
      <c r="C37">
        <v>1.8552</v>
      </c>
      <c r="D37">
        <v>1.1116999999999999</v>
      </c>
      <c r="E37">
        <v>1.0864</v>
      </c>
    </row>
    <row r="38" spans="1:5" x14ac:dyDescent="0.25">
      <c r="A38" t="s">
        <v>16</v>
      </c>
      <c r="B38" t="s">
        <v>47</v>
      </c>
      <c r="C38">
        <v>1.6396999999999999</v>
      </c>
      <c r="D38">
        <v>1.0044999999999999</v>
      </c>
      <c r="E38">
        <v>1.3160000000000001</v>
      </c>
    </row>
    <row r="39" spans="1:5" x14ac:dyDescent="0.25">
      <c r="A39" t="s">
        <v>16</v>
      </c>
      <c r="B39" t="s">
        <v>464</v>
      </c>
      <c r="C39">
        <v>1.6396999999999999</v>
      </c>
      <c r="D39">
        <v>0.82509999999999994</v>
      </c>
      <c r="E39">
        <v>0.99829999999999997</v>
      </c>
    </row>
    <row r="40" spans="1:5" x14ac:dyDescent="0.25">
      <c r="A40" t="s">
        <v>16</v>
      </c>
      <c r="B40" t="s">
        <v>222</v>
      </c>
      <c r="C40">
        <v>1.6396999999999999</v>
      </c>
      <c r="D40">
        <v>0.96860000000000002</v>
      </c>
      <c r="E40">
        <v>0.58989999999999998</v>
      </c>
    </row>
    <row r="41" spans="1:5" x14ac:dyDescent="0.25">
      <c r="A41" t="s">
        <v>16</v>
      </c>
      <c r="B41" t="s">
        <v>56</v>
      </c>
      <c r="C41">
        <v>1.6396999999999999</v>
      </c>
      <c r="D41">
        <v>1.3632</v>
      </c>
      <c r="E41">
        <v>0.86219999999999997</v>
      </c>
    </row>
    <row r="42" spans="1:5" x14ac:dyDescent="0.25">
      <c r="A42" t="s">
        <v>16</v>
      </c>
      <c r="B42" t="s">
        <v>17</v>
      </c>
      <c r="C42">
        <v>1.6396999999999999</v>
      </c>
      <c r="D42">
        <v>0.91479999999999995</v>
      </c>
      <c r="E42">
        <v>0.91610000000000003</v>
      </c>
    </row>
    <row r="43" spans="1:5" x14ac:dyDescent="0.25">
      <c r="A43" t="s">
        <v>16</v>
      </c>
      <c r="B43" t="s">
        <v>272</v>
      </c>
      <c r="C43">
        <v>1.6396999999999999</v>
      </c>
      <c r="D43">
        <v>1.3632</v>
      </c>
      <c r="E43">
        <v>0.90759999999999996</v>
      </c>
    </row>
    <row r="44" spans="1:5" x14ac:dyDescent="0.25">
      <c r="A44" t="s">
        <v>16</v>
      </c>
      <c r="B44" t="s">
        <v>57</v>
      </c>
      <c r="C44">
        <v>1.6396999999999999</v>
      </c>
      <c r="D44">
        <v>0.99099999999999999</v>
      </c>
      <c r="E44">
        <v>1.0125</v>
      </c>
    </row>
    <row r="45" spans="1:5" x14ac:dyDescent="0.25">
      <c r="A45" t="s">
        <v>16</v>
      </c>
      <c r="B45" t="s">
        <v>426</v>
      </c>
      <c r="C45">
        <v>1.6396999999999999</v>
      </c>
      <c r="D45">
        <v>0.6099</v>
      </c>
      <c r="E45">
        <v>1.1571</v>
      </c>
    </row>
    <row r="46" spans="1:5" x14ac:dyDescent="0.25">
      <c r="A46" t="s">
        <v>16</v>
      </c>
      <c r="B46" t="s">
        <v>221</v>
      </c>
      <c r="C46">
        <v>1.6396999999999999</v>
      </c>
      <c r="D46">
        <v>1.4709000000000001</v>
      </c>
      <c r="E46">
        <v>0.72599999999999998</v>
      </c>
    </row>
    <row r="47" spans="1:5" x14ac:dyDescent="0.25">
      <c r="A47" t="s">
        <v>16</v>
      </c>
      <c r="B47" t="s">
        <v>223</v>
      </c>
      <c r="C47">
        <v>1.6396999999999999</v>
      </c>
      <c r="D47">
        <v>1.0404</v>
      </c>
      <c r="E47">
        <v>1.3160000000000001</v>
      </c>
    </row>
    <row r="48" spans="1:5" x14ac:dyDescent="0.25">
      <c r="A48" t="s">
        <v>16</v>
      </c>
      <c r="B48" t="s">
        <v>462</v>
      </c>
      <c r="C48">
        <v>1.6396999999999999</v>
      </c>
      <c r="D48">
        <v>0.99099999999999999</v>
      </c>
      <c r="E48">
        <v>1.1089</v>
      </c>
    </row>
    <row r="49" spans="1:5" x14ac:dyDescent="0.25">
      <c r="A49" t="s">
        <v>16</v>
      </c>
      <c r="B49" t="s">
        <v>224</v>
      </c>
      <c r="C49">
        <v>1.6396999999999999</v>
      </c>
      <c r="D49">
        <v>1.1479999999999999</v>
      </c>
      <c r="E49">
        <v>1.1345000000000001</v>
      </c>
    </row>
    <row r="50" spans="1:5" x14ac:dyDescent="0.25">
      <c r="A50" t="s">
        <v>16</v>
      </c>
      <c r="B50" t="s">
        <v>463</v>
      </c>
      <c r="C50">
        <v>1.6396999999999999</v>
      </c>
      <c r="D50">
        <v>0.72419999999999995</v>
      </c>
      <c r="E50">
        <v>1.0607</v>
      </c>
    </row>
    <row r="51" spans="1:5" x14ac:dyDescent="0.25">
      <c r="A51" t="s">
        <v>16</v>
      </c>
      <c r="B51" t="s">
        <v>55</v>
      </c>
      <c r="C51">
        <v>1.6396999999999999</v>
      </c>
      <c r="D51">
        <v>0.64570000000000005</v>
      </c>
      <c r="E51">
        <v>0.77139999999999997</v>
      </c>
    </row>
    <row r="52" spans="1:5" x14ac:dyDescent="0.25">
      <c r="A52" t="s">
        <v>16</v>
      </c>
      <c r="B52" t="s">
        <v>18</v>
      </c>
      <c r="C52">
        <v>1.6396999999999999</v>
      </c>
      <c r="D52">
        <v>1.7534000000000001</v>
      </c>
      <c r="E52">
        <v>0.91610000000000003</v>
      </c>
    </row>
    <row r="53" spans="1:5" x14ac:dyDescent="0.25">
      <c r="A53" t="s">
        <v>16</v>
      </c>
      <c r="B53" t="s">
        <v>225</v>
      </c>
      <c r="C53">
        <v>1.6396999999999999</v>
      </c>
      <c r="D53">
        <v>0.57179999999999997</v>
      </c>
      <c r="E53">
        <v>1.2054</v>
      </c>
    </row>
    <row r="54" spans="1:5" x14ac:dyDescent="0.25">
      <c r="A54" t="s">
        <v>16</v>
      </c>
      <c r="B54" t="s">
        <v>226</v>
      </c>
      <c r="C54">
        <v>1.6396999999999999</v>
      </c>
      <c r="D54">
        <v>0.68610000000000004</v>
      </c>
      <c r="E54">
        <v>1.5428999999999999</v>
      </c>
    </row>
    <row r="55" spans="1:5" x14ac:dyDescent="0.25">
      <c r="A55" t="s">
        <v>16</v>
      </c>
      <c r="B55" t="s">
        <v>58</v>
      </c>
      <c r="C55">
        <v>1.6396999999999999</v>
      </c>
      <c r="D55">
        <v>0.87670000000000003</v>
      </c>
      <c r="E55">
        <v>0.48209999999999997</v>
      </c>
    </row>
    <row r="56" spans="1:5" x14ac:dyDescent="0.25">
      <c r="A56" t="s">
        <v>59</v>
      </c>
      <c r="B56" t="s">
        <v>273</v>
      </c>
      <c r="C56">
        <v>1.6243000000000001</v>
      </c>
      <c r="D56">
        <v>1.6416999999999999</v>
      </c>
      <c r="E56">
        <v>1.1419999999999999</v>
      </c>
    </row>
    <row r="57" spans="1:5" x14ac:dyDescent="0.25">
      <c r="A57" t="s">
        <v>59</v>
      </c>
      <c r="B57" t="s">
        <v>294</v>
      </c>
      <c r="C57">
        <v>1.6243000000000001</v>
      </c>
      <c r="D57">
        <v>1.0603</v>
      </c>
      <c r="E57">
        <v>0.91359999999999997</v>
      </c>
    </row>
    <row r="58" spans="1:5" x14ac:dyDescent="0.25">
      <c r="A58" t="s">
        <v>59</v>
      </c>
      <c r="B58" t="s">
        <v>75</v>
      </c>
      <c r="C58">
        <v>1.6243000000000001</v>
      </c>
      <c r="D58">
        <v>0.64810000000000001</v>
      </c>
      <c r="E58">
        <v>1.2117</v>
      </c>
    </row>
    <row r="59" spans="1:5" x14ac:dyDescent="0.25">
      <c r="A59" t="s">
        <v>59</v>
      </c>
      <c r="B59" t="s">
        <v>301</v>
      </c>
      <c r="C59">
        <v>1.6243000000000001</v>
      </c>
      <c r="D59">
        <v>1.1629</v>
      </c>
      <c r="E59">
        <v>0.82220000000000004</v>
      </c>
    </row>
    <row r="60" spans="1:5" x14ac:dyDescent="0.25">
      <c r="A60" t="s">
        <v>59</v>
      </c>
      <c r="B60" t="s">
        <v>63</v>
      </c>
      <c r="C60">
        <v>1.6243000000000001</v>
      </c>
      <c r="D60">
        <v>1.1989000000000001</v>
      </c>
      <c r="E60">
        <v>0.90880000000000005</v>
      </c>
    </row>
    <row r="61" spans="1:5" x14ac:dyDescent="0.25">
      <c r="A61" t="s">
        <v>59</v>
      </c>
      <c r="B61" t="s">
        <v>67</v>
      </c>
      <c r="C61">
        <v>1.6243000000000001</v>
      </c>
      <c r="D61">
        <v>0.64990000000000003</v>
      </c>
      <c r="E61">
        <v>0.82220000000000004</v>
      </c>
    </row>
    <row r="62" spans="1:5" x14ac:dyDescent="0.25">
      <c r="A62" t="s">
        <v>59</v>
      </c>
      <c r="B62" t="s">
        <v>232</v>
      </c>
      <c r="C62">
        <v>1.6243000000000001</v>
      </c>
      <c r="D62">
        <v>0.68410000000000004</v>
      </c>
      <c r="E62">
        <v>1.0049999999999999</v>
      </c>
    </row>
    <row r="63" spans="1:5" x14ac:dyDescent="0.25">
      <c r="A63" t="s">
        <v>59</v>
      </c>
      <c r="B63" t="s">
        <v>318</v>
      </c>
      <c r="C63">
        <v>1.6243000000000001</v>
      </c>
      <c r="D63">
        <v>0.51300000000000001</v>
      </c>
      <c r="E63">
        <v>1.2333000000000001</v>
      </c>
    </row>
    <row r="64" spans="1:5" x14ac:dyDescent="0.25">
      <c r="A64" t="s">
        <v>59</v>
      </c>
      <c r="B64" t="s">
        <v>66</v>
      </c>
      <c r="C64">
        <v>1.6243000000000001</v>
      </c>
      <c r="D64">
        <v>1.0044999999999999</v>
      </c>
      <c r="E64">
        <v>1.2549999999999999</v>
      </c>
    </row>
    <row r="65" spans="1:5" x14ac:dyDescent="0.25">
      <c r="A65" t="s">
        <v>59</v>
      </c>
      <c r="B65" t="s">
        <v>62</v>
      </c>
      <c r="C65">
        <v>1.6243000000000001</v>
      </c>
      <c r="D65">
        <v>0.85509999999999997</v>
      </c>
      <c r="E65">
        <v>1.5074000000000001</v>
      </c>
    </row>
    <row r="66" spans="1:5" x14ac:dyDescent="0.25">
      <c r="A66" t="s">
        <v>59</v>
      </c>
      <c r="B66" t="s">
        <v>68</v>
      </c>
      <c r="C66">
        <v>1.6243000000000001</v>
      </c>
      <c r="D66">
        <v>0.71830000000000005</v>
      </c>
      <c r="E66">
        <v>1.1877</v>
      </c>
    </row>
    <row r="67" spans="1:5" x14ac:dyDescent="0.25">
      <c r="A67" t="s">
        <v>59</v>
      </c>
      <c r="B67" t="s">
        <v>229</v>
      </c>
      <c r="C67">
        <v>1.6243000000000001</v>
      </c>
      <c r="D67">
        <v>1.4904999999999999</v>
      </c>
      <c r="E67">
        <v>0.73570000000000002</v>
      </c>
    </row>
    <row r="68" spans="1:5" x14ac:dyDescent="0.25">
      <c r="A68" t="s">
        <v>59</v>
      </c>
      <c r="B68" t="s">
        <v>231</v>
      </c>
      <c r="C68">
        <v>1.6243000000000001</v>
      </c>
      <c r="D68">
        <v>1.9441999999999999</v>
      </c>
      <c r="E68">
        <v>0.73570000000000002</v>
      </c>
    </row>
    <row r="69" spans="1:5" x14ac:dyDescent="0.25">
      <c r="A69" t="s">
        <v>59</v>
      </c>
      <c r="B69" t="s">
        <v>230</v>
      </c>
      <c r="C69">
        <v>1.6243000000000001</v>
      </c>
      <c r="D69">
        <v>1.1629</v>
      </c>
      <c r="E69">
        <v>0.41110000000000002</v>
      </c>
    </row>
    <row r="70" spans="1:5" x14ac:dyDescent="0.25">
      <c r="A70" t="s">
        <v>59</v>
      </c>
      <c r="B70" t="s">
        <v>274</v>
      </c>
      <c r="C70">
        <v>1.6243000000000001</v>
      </c>
      <c r="D70">
        <v>1.1665000000000001</v>
      </c>
      <c r="E70">
        <v>0.60589999999999999</v>
      </c>
    </row>
    <row r="71" spans="1:5" x14ac:dyDescent="0.25">
      <c r="A71" t="s">
        <v>59</v>
      </c>
      <c r="B71" t="s">
        <v>83</v>
      </c>
      <c r="C71">
        <v>1.6243000000000001</v>
      </c>
      <c r="D71">
        <v>0.87490000000000001</v>
      </c>
      <c r="E71">
        <v>1.0386</v>
      </c>
    </row>
    <row r="72" spans="1:5" x14ac:dyDescent="0.25">
      <c r="A72" t="s">
        <v>59</v>
      </c>
      <c r="B72" t="s">
        <v>69</v>
      </c>
      <c r="C72">
        <v>1.6243000000000001</v>
      </c>
      <c r="D72">
        <v>0.51300000000000001</v>
      </c>
      <c r="E72">
        <v>1.5074000000000001</v>
      </c>
    </row>
    <row r="73" spans="1:5" x14ac:dyDescent="0.25">
      <c r="A73" t="s">
        <v>59</v>
      </c>
      <c r="B73" t="s">
        <v>228</v>
      </c>
      <c r="C73">
        <v>1.6243000000000001</v>
      </c>
      <c r="D73">
        <v>1.1989000000000001</v>
      </c>
      <c r="E73">
        <v>1.0819000000000001</v>
      </c>
    </row>
    <row r="74" spans="1:5" x14ac:dyDescent="0.25">
      <c r="A74" t="s">
        <v>59</v>
      </c>
      <c r="B74" t="s">
        <v>64</v>
      </c>
      <c r="C74">
        <v>1.6243000000000001</v>
      </c>
      <c r="D74">
        <v>0.84250000000000003</v>
      </c>
      <c r="E74">
        <v>1.0386</v>
      </c>
    </row>
    <row r="75" spans="1:5" x14ac:dyDescent="0.25">
      <c r="A75" t="s">
        <v>59</v>
      </c>
      <c r="B75" t="s">
        <v>60</v>
      </c>
      <c r="C75">
        <v>1.6243000000000001</v>
      </c>
      <c r="D75">
        <v>0.61560000000000004</v>
      </c>
      <c r="E75">
        <v>0.86550000000000005</v>
      </c>
    </row>
    <row r="76" spans="1:5" x14ac:dyDescent="0.25">
      <c r="A76" t="s">
        <v>70</v>
      </c>
      <c r="B76" t="s">
        <v>72</v>
      </c>
      <c r="C76">
        <v>1.3243</v>
      </c>
      <c r="D76">
        <v>0.78790000000000004</v>
      </c>
      <c r="E76">
        <v>0.94269999999999998</v>
      </c>
    </row>
    <row r="77" spans="1:5" x14ac:dyDescent="0.25">
      <c r="A77" t="s">
        <v>70</v>
      </c>
      <c r="B77" t="s">
        <v>73</v>
      </c>
      <c r="C77">
        <v>1.3243</v>
      </c>
      <c r="D77">
        <v>0.88639999999999997</v>
      </c>
      <c r="E77">
        <v>0.74629999999999996</v>
      </c>
    </row>
    <row r="78" spans="1:5" x14ac:dyDescent="0.25">
      <c r="A78" t="s">
        <v>70</v>
      </c>
      <c r="B78" t="s">
        <v>101</v>
      </c>
      <c r="C78">
        <v>1.3243</v>
      </c>
      <c r="D78">
        <v>0.91930000000000001</v>
      </c>
      <c r="E78">
        <v>1.3354999999999999</v>
      </c>
    </row>
    <row r="79" spans="1:5" x14ac:dyDescent="0.25">
      <c r="A79" t="s">
        <v>70</v>
      </c>
      <c r="B79" t="s">
        <v>77</v>
      </c>
      <c r="C79">
        <v>1.3243</v>
      </c>
      <c r="D79">
        <v>0.9849</v>
      </c>
      <c r="E79">
        <v>0.94269999999999998</v>
      </c>
    </row>
    <row r="80" spans="1:5" x14ac:dyDescent="0.25">
      <c r="A80" t="s">
        <v>70</v>
      </c>
      <c r="B80" t="s">
        <v>65</v>
      </c>
      <c r="C80">
        <v>1.3243</v>
      </c>
      <c r="D80">
        <v>1.6087</v>
      </c>
      <c r="E80">
        <v>0.58919999999999995</v>
      </c>
    </row>
    <row r="81" spans="1:5" x14ac:dyDescent="0.25">
      <c r="A81" t="s">
        <v>70</v>
      </c>
      <c r="B81" t="s">
        <v>79</v>
      </c>
      <c r="C81">
        <v>1.3243</v>
      </c>
      <c r="D81">
        <v>0.65659999999999996</v>
      </c>
      <c r="E81">
        <v>0.94269999999999998</v>
      </c>
    </row>
    <row r="82" spans="1:5" x14ac:dyDescent="0.25">
      <c r="A82" t="s">
        <v>70</v>
      </c>
      <c r="B82" t="s">
        <v>309</v>
      </c>
      <c r="C82">
        <v>1.3243</v>
      </c>
      <c r="D82">
        <v>0.9849</v>
      </c>
      <c r="E82">
        <v>0.94269999999999998</v>
      </c>
    </row>
    <row r="83" spans="1:5" x14ac:dyDescent="0.25">
      <c r="A83" t="s">
        <v>70</v>
      </c>
      <c r="B83" t="s">
        <v>86</v>
      </c>
      <c r="C83">
        <v>1.3243</v>
      </c>
      <c r="D83">
        <v>0.85360000000000003</v>
      </c>
      <c r="E83">
        <v>0.98199999999999998</v>
      </c>
    </row>
    <row r="84" spans="1:5" x14ac:dyDescent="0.25">
      <c r="A84" t="s">
        <v>70</v>
      </c>
      <c r="B84" t="s">
        <v>100</v>
      </c>
      <c r="C84">
        <v>1.3243</v>
      </c>
      <c r="D84">
        <v>0.78790000000000004</v>
      </c>
      <c r="E84">
        <v>1.0605</v>
      </c>
    </row>
    <row r="85" spans="1:5" x14ac:dyDescent="0.25">
      <c r="A85" t="s">
        <v>70</v>
      </c>
      <c r="B85" t="s">
        <v>76</v>
      </c>
      <c r="C85">
        <v>1.3243</v>
      </c>
      <c r="D85">
        <v>1.0178</v>
      </c>
      <c r="E85">
        <v>0.82489999999999997</v>
      </c>
    </row>
    <row r="86" spans="1:5" x14ac:dyDescent="0.25">
      <c r="A86" t="s">
        <v>70</v>
      </c>
      <c r="B86" t="s">
        <v>71</v>
      </c>
      <c r="C86">
        <v>1.3243</v>
      </c>
      <c r="D86">
        <v>1.5102</v>
      </c>
      <c r="E86">
        <v>0.74629999999999996</v>
      </c>
    </row>
    <row r="87" spans="1:5" x14ac:dyDescent="0.25">
      <c r="A87" t="s">
        <v>70</v>
      </c>
      <c r="B87" t="s">
        <v>84</v>
      </c>
      <c r="C87">
        <v>1.3243</v>
      </c>
      <c r="D87">
        <v>1.1163000000000001</v>
      </c>
      <c r="E87">
        <v>0.86409999999999998</v>
      </c>
    </row>
    <row r="88" spans="1:5" x14ac:dyDescent="0.25">
      <c r="A88" t="s">
        <v>70</v>
      </c>
      <c r="B88" t="s">
        <v>80</v>
      </c>
      <c r="C88">
        <v>1.3243</v>
      </c>
      <c r="D88">
        <v>0.88639999999999997</v>
      </c>
      <c r="E88">
        <v>1.0605</v>
      </c>
    </row>
    <row r="89" spans="1:5" x14ac:dyDescent="0.25">
      <c r="A89" t="s">
        <v>70</v>
      </c>
      <c r="B89" t="s">
        <v>78</v>
      </c>
      <c r="C89">
        <v>1.3243</v>
      </c>
      <c r="D89">
        <v>0.65659999999999996</v>
      </c>
      <c r="E89">
        <v>1.0998000000000001</v>
      </c>
    </row>
    <row r="90" spans="1:5" x14ac:dyDescent="0.25">
      <c r="A90" t="s">
        <v>70</v>
      </c>
      <c r="B90" t="s">
        <v>344</v>
      </c>
      <c r="C90">
        <v>1.3243</v>
      </c>
      <c r="D90">
        <v>0.6895</v>
      </c>
      <c r="E90">
        <v>1.3748</v>
      </c>
    </row>
    <row r="91" spans="1:5" x14ac:dyDescent="0.25">
      <c r="A91" t="s">
        <v>70</v>
      </c>
      <c r="B91" t="s">
        <v>346</v>
      </c>
      <c r="C91">
        <v>1.3243</v>
      </c>
      <c r="D91">
        <v>1.0178</v>
      </c>
      <c r="E91">
        <v>0.94269999999999998</v>
      </c>
    </row>
    <row r="92" spans="1:5" x14ac:dyDescent="0.25">
      <c r="A92" t="s">
        <v>70</v>
      </c>
      <c r="B92" t="s">
        <v>82</v>
      </c>
      <c r="C92">
        <v>1.3243</v>
      </c>
      <c r="D92">
        <v>1.2148000000000001</v>
      </c>
      <c r="E92">
        <v>1.1783999999999999</v>
      </c>
    </row>
    <row r="93" spans="1:5" x14ac:dyDescent="0.25">
      <c r="A93" t="s">
        <v>70</v>
      </c>
      <c r="B93" t="s">
        <v>227</v>
      </c>
      <c r="C93">
        <v>1.3243</v>
      </c>
      <c r="D93">
        <v>1.5430999999999999</v>
      </c>
      <c r="E93">
        <v>0.74629999999999996</v>
      </c>
    </row>
    <row r="94" spans="1:5" x14ac:dyDescent="0.25">
      <c r="A94" t="s">
        <v>70</v>
      </c>
      <c r="B94" t="s">
        <v>74</v>
      </c>
      <c r="C94">
        <v>1.3243</v>
      </c>
      <c r="D94">
        <v>0.82079999999999997</v>
      </c>
      <c r="E94">
        <v>1.0605</v>
      </c>
    </row>
    <row r="95" spans="1:5" x14ac:dyDescent="0.25">
      <c r="A95" t="s">
        <v>70</v>
      </c>
      <c r="B95" t="s">
        <v>91</v>
      </c>
      <c r="C95">
        <v>1.3243</v>
      </c>
      <c r="D95">
        <v>1.0833999999999999</v>
      </c>
      <c r="E95">
        <v>1.2962</v>
      </c>
    </row>
    <row r="96" spans="1:5" x14ac:dyDescent="0.25">
      <c r="A96" t="s">
        <v>70</v>
      </c>
      <c r="B96" t="s">
        <v>88</v>
      </c>
      <c r="C96">
        <v>1.3243</v>
      </c>
      <c r="D96">
        <v>1.2476</v>
      </c>
      <c r="E96">
        <v>1.2568999999999999</v>
      </c>
    </row>
    <row r="97" spans="1:5" x14ac:dyDescent="0.25">
      <c r="A97" t="s">
        <v>70</v>
      </c>
      <c r="B97" t="s">
        <v>85</v>
      </c>
      <c r="C97">
        <v>1.3243</v>
      </c>
      <c r="D97">
        <v>1.1491</v>
      </c>
      <c r="E97">
        <v>0.90339999999999998</v>
      </c>
    </row>
    <row r="98" spans="1:5" x14ac:dyDescent="0.25">
      <c r="A98" t="s">
        <v>70</v>
      </c>
      <c r="B98" t="s">
        <v>61</v>
      </c>
      <c r="C98">
        <v>1.3243</v>
      </c>
      <c r="D98">
        <v>1.0178</v>
      </c>
      <c r="E98">
        <v>0.78559999999999997</v>
      </c>
    </row>
    <row r="99" spans="1:5" x14ac:dyDescent="0.25">
      <c r="A99" t="s">
        <v>70</v>
      </c>
      <c r="B99" t="s">
        <v>109</v>
      </c>
      <c r="C99">
        <v>1.3243</v>
      </c>
      <c r="D99">
        <v>0.55810000000000004</v>
      </c>
      <c r="E99">
        <v>1.3748</v>
      </c>
    </row>
    <row r="100" spans="1:5" x14ac:dyDescent="0.25">
      <c r="A100" t="s">
        <v>89</v>
      </c>
      <c r="B100" t="s">
        <v>92</v>
      </c>
      <c r="C100">
        <v>1.4149</v>
      </c>
      <c r="D100">
        <v>0.82969999999999999</v>
      </c>
      <c r="E100">
        <v>1.4786999999999999</v>
      </c>
    </row>
    <row r="101" spans="1:5" x14ac:dyDescent="0.25">
      <c r="A101" t="s">
        <v>89</v>
      </c>
      <c r="B101" t="s">
        <v>87</v>
      </c>
      <c r="C101">
        <v>1.4149</v>
      </c>
      <c r="D101">
        <v>1.3828</v>
      </c>
      <c r="E101">
        <v>0.91</v>
      </c>
    </row>
    <row r="102" spans="1:5" x14ac:dyDescent="0.25">
      <c r="A102" t="s">
        <v>89</v>
      </c>
      <c r="B102" t="s">
        <v>115</v>
      </c>
      <c r="C102">
        <v>1.4149</v>
      </c>
      <c r="D102">
        <v>0.98329999999999995</v>
      </c>
      <c r="E102">
        <v>0.4929</v>
      </c>
    </row>
    <row r="103" spans="1:5" x14ac:dyDescent="0.25">
      <c r="A103" t="s">
        <v>89</v>
      </c>
      <c r="B103" t="s">
        <v>94</v>
      </c>
      <c r="C103">
        <v>1.4149</v>
      </c>
      <c r="D103">
        <v>0.82969999999999999</v>
      </c>
      <c r="E103">
        <v>1.365</v>
      </c>
    </row>
    <row r="104" spans="1:5" x14ac:dyDescent="0.25">
      <c r="A104" t="s">
        <v>89</v>
      </c>
      <c r="B104" t="s">
        <v>96</v>
      </c>
      <c r="C104">
        <v>1.4149</v>
      </c>
      <c r="D104">
        <v>0.86040000000000005</v>
      </c>
      <c r="E104">
        <v>1.2512000000000001</v>
      </c>
    </row>
    <row r="105" spans="1:5" x14ac:dyDescent="0.25">
      <c r="A105" t="s">
        <v>89</v>
      </c>
      <c r="B105" t="s">
        <v>120</v>
      </c>
      <c r="C105">
        <v>1.4149</v>
      </c>
      <c r="D105">
        <v>0.73750000000000004</v>
      </c>
      <c r="E105">
        <v>0.98580000000000001</v>
      </c>
    </row>
    <row r="106" spans="1:5" x14ac:dyDescent="0.25">
      <c r="A106" t="s">
        <v>89</v>
      </c>
      <c r="B106" t="s">
        <v>95</v>
      </c>
      <c r="C106">
        <v>1.4149</v>
      </c>
      <c r="D106">
        <v>1.3521000000000001</v>
      </c>
      <c r="E106">
        <v>1.1754</v>
      </c>
    </row>
    <row r="107" spans="1:5" x14ac:dyDescent="0.25">
      <c r="A107" t="s">
        <v>89</v>
      </c>
      <c r="B107" t="s">
        <v>116</v>
      </c>
      <c r="C107">
        <v>1.4149</v>
      </c>
      <c r="D107">
        <v>0.76819999999999999</v>
      </c>
      <c r="E107">
        <v>1.0237000000000001</v>
      </c>
    </row>
    <row r="108" spans="1:5" x14ac:dyDescent="0.25">
      <c r="A108" t="s">
        <v>89</v>
      </c>
      <c r="B108" t="s">
        <v>81</v>
      </c>
      <c r="C108">
        <v>1.4149</v>
      </c>
      <c r="D108">
        <v>1.2292000000000001</v>
      </c>
      <c r="E108">
        <v>0.75829999999999997</v>
      </c>
    </row>
    <row r="109" spans="1:5" x14ac:dyDescent="0.25">
      <c r="A109" t="s">
        <v>89</v>
      </c>
      <c r="B109" t="s">
        <v>125</v>
      </c>
      <c r="C109">
        <v>1.4149</v>
      </c>
      <c r="D109">
        <v>1.1062000000000001</v>
      </c>
      <c r="E109">
        <v>1.0237000000000001</v>
      </c>
    </row>
    <row r="110" spans="1:5" x14ac:dyDescent="0.25">
      <c r="A110" t="s">
        <v>89</v>
      </c>
      <c r="B110" t="s">
        <v>98</v>
      </c>
      <c r="C110">
        <v>1.4149</v>
      </c>
      <c r="D110">
        <v>0.76819999999999999</v>
      </c>
      <c r="E110">
        <v>0.94789999999999996</v>
      </c>
    </row>
    <row r="111" spans="1:5" x14ac:dyDescent="0.25">
      <c r="A111" t="s">
        <v>89</v>
      </c>
      <c r="B111" t="s">
        <v>121</v>
      </c>
      <c r="C111">
        <v>1.4149</v>
      </c>
      <c r="D111">
        <v>0.46089999999999998</v>
      </c>
      <c r="E111">
        <v>1.5925</v>
      </c>
    </row>
    <row r="112" spans="1:5" x14ac:dyDescent="0.25">
      <c r="A112" t="s">
        <v>89</v>
      </c>
      <c r="B112" t="s">
        <v>97</v>
      </c>
      <c r="C112">
        <v>1.4149</v>
      </c>
      <c r="D112">
        <v>1.8436999999999999</v>
      </c>
      <c r="E112">
        <v>0.4929</v>
      </c>
    </row>
    <row r="113" spans="1:5" x14ac:dyDescent="0.25">
      <c r="A113" t="s">
        <v>89</v>
      </c>
      <c r="B113" t="s">
        <v>330</v>
      </c>
      <c r="C113">
        <v>1.4149</v>
      </c>
      <c r="D113">
        <v>0.67600000000000005</v>
      </c>
      <c r="E113">
        <v>0.64459999999999995</v>
      </c>
    </row>
    <row r="114" spans="1:5" x14ac:dyDescent="0.25">
      <c r="A114" t="s">
        <v>89</v>
      </c>
      <c r="B114" t="s">
        <v>105</v>
      </c>
      <c r="C114">
        <v>1.4149</v>
      </c>
      <c r="D114">
        <v>0.61460000000000004</v>
      </c>
      <c r="E114">
        <v>1.2512000000000001</v>
      </c>
    </row>
    <row r="115" spans="1:5" x14ac:dyDescent="0.25">
      <c r="A115" t="s">
        <v>89</v>
      </c>
      <c r="B115" t="s">
        <v>127</v>
      </c>
      <c r="C115">
        <v>1.4149</v>
      </c>
      <c r="D115">
        <v>0.92190000000000005</v>
      </c>
      <c r="E115">
        <v>1.1754</v>
      </c>
    </row>
    <row r="116" spans="1:5" x14ac:dyDescent="0.25">
      <c r="A116" t="s">
        <v>89</v>
      </c>
      <c r="B116" t="s">
        <v>103</v>
      </c>
      <c r="C116">
        <v>1.4149</v>
      </c>
      <c r="D116">
        <v>0.8911</v>
      </c>
      <c r="E116">
        <v>1.1754</v>
      </c>
    </row>
    <row r="117" spans="1:5" x14ac:dyDescent="0.25">
      <c r="A117" t="s">
        <v>89</v>
      </c>
      <c r="B117" t="s">
        <v>104</v>
      </c>
      <c r="C117">
        <v>1.4149</v>
      </c>
      <c r="D117">
        <v>1.1677</v>
      </c>
      <c r="E117">
        <v>0.94789999999999996</v>
      </c>
    </row>
    <row r="118" spans="1:5" x14ac:dyDescent="0.25">
      <c r="A118" t="s">
        <v>89</v>
      </c>
      <c r="B118" t="s">
        <v>106</v>
      </c>
      <c r="C118">
        <v>1.4149</v>
      </c>
      <c r="D118">
        <v>1.3521000000000001</v>
      </c>
      <c r="E118">
        <v>0.60670000000000002</v>
      </c>
    </row>
    <row r="119" spans="1:5" x14ac:dyDescent="0.25">
      <c r="A119" t="s">
        <v>89</v>
      </c>
      <c r="B119" t="s">
        <v>122</v>
      </c>
      <c r="C119">
        <v>1.4149</v>
      </c>
      <c r="D119">
        <v>0.70679999999999998</v>
      </c>
      <c r="E119">
        <v>1.1375</v>
      </c>
    </row>
    <row r="120" spans="1:5" x14ac:dyDescent="0.25">
      <c r="A120" t="s">
        <v>89</v>
      </c>
      <c r="B120" t="s">
        <v>99</v>
      </c>
      <c r="C120">
        <v>1.4149</v>
      </c>
      <c r="D120">
        <v>1.0448</v>
      </c>
      <c r="E120">
        <v>0.83420000000000005</v>
      </c>
    </row>
    <row r="121" spans="1:5" x14ac:dyDescent="0.25">
      <c r="A121" t="s">
        <v>89</v>
      </c>
      <c r="B121" t="s">
        <v>349</v>
      </c>
      <c r="C121">
        <v>1.4149</v>
      </c>
      <c r="D121">
        <v>1.5057</v>
      </c>
      <c r="E121">
        <v>0.60670000000000002</v>
      </c>
    </row>
    <row r="122" spans="1:5" x14ac:dyDescent="0.25">
      <c r="A122" t="s">
        <v>89</v>
      </c>
      <c r="B122" t="s">
        <v>350</v>
      </c>
      <c r="C122">
        <v>1.4149</v>
      </c>
      <c r="D122">
        <v>0.98329999999999995</v>
      </c>
      <c r="E122">
        <v>1.2133</v>
      </c>
    </row>
    <row r="123" spans="1:5" x14ac:dyDescent="0.25">
      <c r="A123" t="s">
        <v>89</v>
      </c>
      <c r="B123" t="s">
        <v>367</v>
      </c>
      <c r="C123">
        <v>1.4149</v>
      </c>
      <c r="D123">
        <v>0.98329999999999995</v>
      </c>
      <c r="E123">
        <v>0.91</v>
      </c>
    </row>
    <row r="124" spans="1:5" x14ac:dyDescent="0.25">
      <c r="A124" t="s">
        <v>112</v>
      </c>
      <c r="B124" t="s">
        <v>90</v>
      </c>
      <c r="C124">
        <v>1.2826</v>
      </c>
      <c r="D124">
        <v>0.88139999999999996</v>
      </c>
      <c r="E124">
        <v>1.2286999999999999</v>
      </c>
    </row>
    <row r="125" spans="1:5" x14ac:dyDescent="0.25">
      <c r="A125" t="s">
        <v>112</v>
      </c>
      <c r="B125" t="s">
        <v>113</v>
      </c>
      <c r="C125">
        <v>1.2826</v>
      </c>
      <c r="D125">
        <v>0.98309999999999997</v>
      </c>
      <c r="E125">
        <v>0.7782</v>
      </c>
    </row>
    <row r="126" spans="1:5" x14ac:dyDescent="0.25">
      <c r="A126" t="s">
        <v>112</v>
      </c>
      <c r="B126" t="s">
        <v>117</v>
      </c>
      <c r="C126">
        <v>1.2826</v>
      </c>
      <c r="D126">
        <v>1.1187</v>
      </c>
      <c r="E126">
        <v>0.94199999999999995</v>
      </c>
    </row>
    <row r="127" spans="1:5" x14ac:dyDescent="0.25">
      <c r="A127" t="s">
        <v>112</v>
      </c>
      <c r="B127" t="s">
        <v>303</v>
      </c>
      <c r="C127">
        <v>1.2826</v>
      </c>
      <c r="D127">
        <v>1.1526000000000001</v>
      </c>
      <c r="E127">
        <v>0.86009999999999998</v>
      </c>
    </row>
    <row r="128" spans="1:5" x14ac:dyDescent="0.25">
      <c r="A128" t="s">
        <v>112</v>
      </c>
      <c r="B128" t="s">
        <v>119</v>
      </c>
      <c r="C128">
        <v>1.2826</v>
      </c>
      <c r="D128">
        <v>0.84750000000000003</v>
      </c>
      <c r="E128">
        <v>0.94199999999999995</v>
      </c>
    </row>
    <row r="129" spans="1:5" x14ac:dyDescent="0.25">
      <c r="A129" t="s">
        <v>112</v>
      </c>
      <c r="B129" t="s">
        <v>118</v>
      </c>
      <c r="C129">
        <v>1.2826</v>
      </c>
      <c r="D129">
        <v>1.0508999999999999</v>
      </c>
      <c r="E129">
        <v>1.2286999999999999</v>
      </c>
    </row>
    <row r="130" spans="1:5" x14ac:dyDescent="0.25">
      <c r="A130" t="s">
        <v>112</v>
      </c>
      <c r="B130" t="s">
        <v>107</v>
      </c>
      <c r="C130">
        <v>1.2826</v>
      </c>
      <c r="D130">
        <v>1.0848</v>
      </c>
      <c r="E130">
        <v>1.0648</v>
      </c>
    </row>
    <row r="131" spans="1:5" x14ac:dyDescent="0.25">
      <c r="A131" t="s">
        <v>112</v>
      </c>
      <c r="B131" t="s">
        <v>111</v>
      </c>
      <c r="C131">
        <v>1.2826</v>
      </c>
      <c r="D131">
        <v>0.9153</v>
      </c>
      <c r="E131">
        <v>1.2286999999999999</v>
      </c>
    </row>
    <row r="132" spans="1:5" x14ac:dyDescent="0.25">
      <c r="A132" t="s">
        <v>112</v>
      </c>
      <c r="B132" t="s">
        <v>93</v>
      </c>
      <c r="C132">
        <v>1.2826</v>
      </c>
      <c r="D132">
        <v>0.71189999999999998</v>
      </c>
      <c r="E132">
        <v>0.81910000000000005</v>
      </c>
    </row>
    <row r="133" spans="1:5" x14ac:dyDescent="0.25">
      <c r="A133" t="s">
        <v>112</v>
      </c>
      <c r="B133" t="s">
        <v>447</v>
      </c>
      <c r="C133">
        <v>1.2826</v>
      </c>
      <c r="D133">
        <v>0.81359999999999999</v>
      </c>
      <c r="E133">
        <v>1.0239</v>
      </c>
    </row>
    <row r="134" spans="1:5" x14ac:dyDescent="0.25">
      <c r="A134" t="s">
        <v>112</v>
      </c>
      <c r="B134" t="s">
        <v>124</v>
      </c>
      <c r="C134">
        <v>1.2826</v>
      </c>
      <c r="D134">
        <v>1.0508999999999999</v>
      </c>
      <c r="E134">
        <v>1.3106</v>
      </c>
    </row>
    <row r="135" spans="1:5" x14ac:dyDescent="0.25">
      <c r="A135" t="s">
        <v>112</v>
      </c>
      <c r="B135" t="s">
        <v>325</v>
      </c>
      <c r="C135">
        <v>1.2826</v>
      </c>
      <c r="D135">
        <v>0.9153</v>
      </c>
      <c r="E135">
        <v>1.4743999999999999</v>
      </c>
    </row>
    <row r="136" spans="1:5" x14ac:dyDescent="0.25">
      <c r="A136" t="s">
        <v>112</v>
      </c>
      <c r="B136" t="s">
        <v>126</v>
      </c>
      <c r="C136">
        <v>1.2826</v>
      </c>
      <c r="D136">
        <v>1.0848</v>
      </c>
      <c r="E136">
        <v>0.53239999999999998</v>
      </c>
    </row>
    <row r="137" spans="1:5" x14ac:dyDescent="0.25">
      <c r="A137" t="s">
        <v>112</v>
      </c>
      <c r="B137" t="s">
        <v>335</v>
      </c>
      <c r="C137">
        <v>1.2826</v>
      </c>
      <c r="D137">
        <v>1.2542</v>
      </c>
      <c r="E137">
        <v>1.2696000000000001</v>
      </c>
    </row>
    <row r="138" spans="1:5" x14ac:dyDescent="0.25">
      <c r="A138" t="s">
        <v>112</v>
      </c>
      <c r="B138" t="s">
        <v>128</v>
      </c>
      <c r="C138">
        <v>1.2826</v>
      </c>
      <c r="D138">
        <v>0.9153</v>
      </c>
      <c r="E138">
        <v>1.2286999999999999</v>
      </c>
    </row>
    <row r="139" spans="1:5" x14ac:dyDescent="0.25">
      <c r="A139" t="s">
        <v>112</v>
      </c>
      <c r="B139" t="s">
        <v>102</v>
      </c>
      <c r="C139">
        <v>1.2826</v>
      </c>
      <c r="D139">
        <v>1.0508999999999999</v>
      </c>
      <c r="E139">
        <v>0.81910000000000005</v>
      </c>
    </row>
    <row r="140" spans="1:5" x14ac:dyDescent="0.25">
      <c r="A140" t="s">
        <v>112</v>
      </c>
      <c r="B140" t="s">
        <v>108</v>
      </c>
      <c r="C140">
        <v>1.2826</v>
      </c>
      <c r="D140">
        <v>0.98309999999999997</v>
      </c>
      <c r="E140">
        <v>1.5563</v>
      </c>
    </row>
    <row r="141" spans="1:5" x14ac:dyDescent="0.25">
      <c r="A141" t="s">
        <v>112</v>
      </c>
      <c r="B141" t="s">
        <v>129</v>
      </c>
      <c r="C141">
        <v>1.2826</v>
      </c>
      <c r="D141">
        <v>0.94920000000000004</v>
      </c>
      <c r="E141">
        <v>0.94199999999999995</v>
      </c>
    </row>
    <row r="142" spans="1:5" x14ac:dyDescent="0.25">
      <c r="A142" t="s">
        <v>112</v>
      </c>
      <c r="B142" t="s">
        <v>130</v>
      </c>
      <c r="C142">
        <v>1.2826</v>
      </c>
      <c r="D142">
        <v>1.3559000000000001</v>
      </c>
      <c r="E142">
        <v>0.65529999999999999</v>
      </c>
    </row>
    <row r="143" spans="1:5" x14ac:dyDescent="0.25">
      <c r="A143" t="s">
        <v>112</v>
      </c>
      <c r="B143" t="s">
        <v>356</v>
      </c>
      <c r="C143">
        <v>1.2826</v>
      </c>
      <c r="D143">
        <v>1.0848</v>
      </c>
      <c r="E143">
        <v>0.65529999999999999</v>
      </c>
    </row>
    <row r="144" spans="1:5" x14ac:dyDescent="0.25">
      <c r="A144" t="s">
        <v>112</v>
      </c>
      <c r="B144" t="s">
        <v>358</v>
      </c>
      <c r="C144">
        <v>1.2826</v>
      </c>
      <c r="D144">
        <v>0.88139999999999996</v>
      </c>
      <c r="E144">
        <v>0.86009999999999998</v>
      </c>
    </row>
    <row r="145" spans="1:5" x14ac:dyDescent="0.25">
      <c r="A145" t="s">
        <v>112</v>
      </c>
      <c r="B145" t="s">
        <v>110</v>
      </c>
      <c r="C145">
        <v>1.2826</v>
      </c>
      <c r="D145">
        <v>1.0508999999999999</v>
      </c>
      <c r="E145">
        <v>0.9829</v>
      </c>
    </row>
    <row r="146" spans="1:5" x14ac:dyDescent="0.25">
      <c r="A146" t="s">
        <v>112</v>
      </c>
      <c r="B146" t="s">
        <v>131</v>
      </c>
      <c r="C146">
        <v>1.2826</v>
      </c>
      <c r="D146">
        <v>0.9153</v>
      </c>
      <c r="E146">
        <v>0.81910000000000005</v>
      </c>
    </row>
    <row r="147" spans="1:5" x14ac:dyDescent="0.25">
      <c r="A147" t="s">
        <v>112</v>
      </c>
      <c r="B147" t="s">
        <v>132</v>
      </c>
      <c r="C147">
        <v>1.2826</v>
      </c>
      <c r="D147">
        <v>0.94920000000000004</v>
      </c>
      <c r="E147">
        <v>0.7782</v>
      </c>
    </row>
    <row r="148" spans="1:5" x14ac:dyDescent="0.25">
      <c r="A148" t="s">
        <v>134</v>
      </c>
      <c r="B148" t="s">
        <v>290</v>
      </c>
      <c r="C148">
        <v>1.5399</v>
      </c>
      <c r="D148">
        <v>0.87529999999999997</v>
      </c>
      <c r="E148">
        <v>1.2522</v>
      </c>
    </row>
    <row r="149" spans="1:5" x14ac:dyDescent="0.25">
      <c r="A149" t="s">
        <v>134</v>
      </c>
      <c r="B149" t="s">
        <v>292</v>
      </c>
      <c r="C149">
        <v>1.5399</v>
      </c>
      <c r="D149">
        <v>0.98819999999999997</v>
      </c>
      <c r="E149">
        <v>1.0783</v>
      </c>
    </row>
    <row r="150" spans="1:5" x14ac:dyDescent="0.25">
      <c r="A150" t="s">
        <v>134</v>
      </c>
      <c r="B150" t="s">
        <v>298</v>
      </c>
      <c r="C150">
        <v>1.5399</v>
      </c>
      <c r="D150">
        <v>0.98819999999999997</v>
      </c>
      <c r="E150">
        <v>1.0435000000000001</v>
      </c>
    </row>
    <row r="151" spans="1:5" x14ac:dyDescent="0.25">
      <c r="A151" t="s">
        <v>134</v>
      </c>
      <c r="B151" t="s">
        <v>300</v>
      </c>
      <c r="C151">
        <v>1.5399</v>
      </c>
      <c r="D151">
        <v>0.62119999999999997</v>
      </c>
      <c r="E151">
        <v>0.66090000000000004</v>
      </c>
    </row>
    <row r="152" spans="1:5" x14ac:dyDescent="0.25">
      <c r="A152" t="s">
        <v>134</v>
      </c>
      <c r="B152" t="s">
        <v>444</v>
      </c>
      <c r="C152">
        <v>1.5399</v>
      </c>
      <c r="D152">
        <v>0.98819999999999997</v>
      </c>
      <c r="E152">
        <v>0.8</v>
      </c>
    </row>
    <row r="153" spans="1:5" x14ac:dyDescent="0.25">
      <c r="A153" t="s">
        <v>134</v>
      </c>
      <c r="B153" t="s">
        <v>306</v>
      </c>
      <c r="C153">
        <v>1.5399</v>
      </c>
      <c r="D153">
        <v>1.3552999999999999</v>
      </c>
      <c r="E153">
        <v>0.93910000000000005</v>
      </c>
    </row>
    <row r="154" spans="1:5" x14ac:dyDescent="0.25">
      <c r="A154" t="s">
        <v>134</v>
      </c>
      <c r="B154" t="s">
        <v>310</v>
      </c>
      <c r="C154">
        <v>1.5399</v>
      </c>
      <c r="D154">
        <v>0.93169999999999997</v>
      </c>
      <c r="E154">
        <v>1.1826000000000001</v>
      </c>
    </row>
    <row r="155" spans="1:5" x14ac:dyDescent="0.25">
      <c r="A155" t="s">
        <v>134</v>
      </c>
      <c r="B155" t="s">
        <v>472</v>
      </c>
      <c r="C155">
        <v>1.5399</v>
      </c>
      <c r="D155">
        <v>1.1294</v>
      </c>
      <c r="E155">
        <v>1.4609000000000001</v>
      </c>
    </row>
    <row r="156" spans="1:5" x14ac:dyDescent="0.25">
      <c r="A156" t="s">
        <v>134</v>
      </c>
      <c r="B156" t="s">
        <v>445</v>
      </c>
      <c r="C156">
        <v>1.5399</v>
      </c>
      <c r="D156">
        <v>0.93169999999999997</v>
      </c>
      <c r="E156">
        <v>0.76519999999999999</v>
      </c>
    </row>
    <row r="157" spans="1:5" x14ac:dyDescent="0.25">
      <c r="A157" t="s">
        <v>134</v>
      </c>
      <c r="B157" t="s">
        <v>471</v>
      </c>
      <c r="C157">
        <v>1.5399</v>
      </c>
      <c r="D157">
        <v>0.96</v>
      </c>
      <c r="E157">
        <v>1.0086999999999999</v>
      </c>
    </row>
    <row r="158" spans="1:5" x14ac:dyDescent="0.25">
      <c r="A158" t="s">
        <v>134</v>
      </c>
      <c r="B158" t="s">
        <v>324</v>
      </c>
      <c r="C158">
        <v>1.5399</v>
      </c>
      <c r="D158">
        <v>0.93169999999999997</v>
      </c>
      <c r="E158">
        <v>0.8</v>
      </c>
    </row>
    <row r="159" spans="1:5" x14ac:dyDescent="0.25">
      <c r="A159" t="s">
        <v>134</v>
      </c>
      <c r="B159" t="s">
        <v>135</v>
      </c>
      <c r="C159">
        <v>1.5399</v>
      </c>
      <c r="D159">
        <v>0.76229999999999998</v>
      </c>
      <c r="E159">
        <v>0.90429999999999999</v>
      </c>
    </row>
    <row r="160" spans="1:5" x14ac:dyDescent="0.25">
      <c r="A160" t="s">
        <v>134</v>
      </c>
      <c r="B160" t="s">
        <v>470</v>
      </c>
      <c r="C160">
        <v>1.5399</v>
      </c>
      <c r="D160">
        <v>0.67759999999999998</v>
      </c>
      <c r="E160">
        <v>1.5304</v>
      </c>
    </row>
    <row r="161" spans="1:5" x14ac:dyDescent="0.25">
      <c r="A161" t="s">
        <v>134</v>
      </c>
      <c r="B161" t="s">
        <v>338</v>
      </c>
      <c r="C161">
        <v>1.5399</v>
      </c>
      <c r="D161">
        <v>1.5246999999999999</v>
      </c>
      <c r="E161">
        <v>0.41739999999999999</v>
      </c>
    </row>
    <row r="162" spans="1:5" x14ac:dyDescent="0.25">
      <c r="A162" t="s">
        <v>134</v>
      </c>
      <c r="B162" t="s">
        <v>133</v>
      </c>
      <c r="C162">
        <v>1.5399</v>
      </c>
      <c r="D162">
        <v>1.0447</v>
      </c>
      <c r="E162">
        <v>1.0435000000000001</v>
      </c>
    </row>
    <row r="163" spans="1:5" x14ac:dyDescent="0.25">
      <c r="A163" t="s">
        <v>134</v>
      </c>
      <c r="B163" t="s">
        <v>114</v>
      </c>
      <c r="C163">
        <v>1.5399</v>
      </c>
      <c r="D163">
        <v>0.93169999999999997</v>
      </c>
      <c r="E163">
        <v>1.4957</v>
      </c>
    </row>
    <row r="164" spans="1:5" x14ac:dyDescent="0.25">
      <c r="A164" t="s">
        <v>134</v>
      </c>
      <c r="B164" t="s">
        <v>352</v>
      </c>
      <c r="C164">
        <v>1.5399</v>
      </c>
      <c r="D164">
        <v>1.0164</v>
      </c>
      <c r="E164">
        <v>0.93910000000000005</v>
      </c>
    </row>
    <row r="165" spans="1:5" x14ac:dyDescent="0.25">
      <c r="A165" t="s">
        <v>134</v>
      </c>
      <c r="B165" t="s">
        <v>123</v>
      </c>
      <c r="C165">
        <v>1.5399</v>
      </c>
      <c r="D165">
        <v>0.90349999999999997</v>
      </c>
      <c r="E165">
        <v>0.66090000000000004</v>
      </c>
    </row>
    <row r="166" spans="1:5" x14ac:dyDescent="0.25">
      <c r="A166" t="s">
        <v>134</v>
      </c>
      <c r="B166" t="s">
        <v>360</v>
      </c>
      <c r="C166">
        <v>1.5399</v>
      </c>
      <c r="D166">
        <v>1.0164</v>
      </c>
      <c r="E166">
        <v>1.4260999999999999</v>
      </c>
    </row>
    <row r="167" spans="1:5" x14ac:dyDescent="0.25">
      <c r="A167" t="s">
        <v>134</v>
      </c>
      <c r="B167" t="s">
        <v>365</v>
      </c>
      <c r="C167">
        <v>1.5399</v>
      </c>
      <c r="D167">
        <v>0.98819999999999997</v>
      </c>
      <c r="E167">
        <v>1.113</v>
      </c>
    </row>
    <row r="168" spans="1:5" x14ac:dyDescent="0.25">
      <c r="A168" t="s">
        <v>134</v>
      </c>
      <c r="B168" t="s">
        <v>366</v>
      </c>
      <c r="C168">
        <v>1.5399</v>
      </c>
      <c r="D168">
        <v>1.0729</v>
      </c>
      <c r="E168">
        <v>0.83479999999999999</v>
      </c>
    </row>
    <row r="169" spans="1:5" x14ac:dyDescent="0.25">
      <c r="A169" t="s">
        <v>134</v>
      </c>
      <c r="B169" t="s">
        <v>136</v>
      </c>
      <c r="C169">
        <v>1.5399</v>
      </c>
      <c r="D169">
        <v>2.0893999999999999</v>
      </c>
      <c r="E169">
        <v>0.66090000000000004</v>
      </c>
    </row>
    <row r="170" spans="1:5" x14ac:dyDescent="0.25">
      <c r="A170" t="s">
        <v>134</v>
      </c>
      <c r="B170" t="s">
        <v>446</v>
      </c>
      <c r="C170">
        <v>1.5399</v>
      </c>
      <c r="D170">
        <v>0.50819999999999999</v>
      </c>
      <c r="E170">
        <v>0.86960000000000004</v>
      </c>
    </row>
    <row r="171" spans="1:5" x14ac:dyDescent="0.25">
      <c r="A171" t="s">
        <v>134</v>
      </c>
      <c r="B171" t="s">
        <v>473</v>
      </c>
      <c r="C171">
        <v>1.5399</v>
      </c>
      <c r="D171">
        <v>0.76229999999999998</v>
      </c>
      <c r="E171">
        <v>1.113</v>
      </c>
    </row>
    <row r="172" spans="1:5" x14ac:dyDescent="0.25">
      <c r="A172" t="s">
        <v>19</v>
      </c>
      <c r="B172" t="s">
        <v>146</v>
      </c>
      <c r="C172">
        <v>1.4805999999999999</v>
      </c>
      <c r="D172">
        <v>0.3377</v>
      </c>
      <c r="E172">
        <v>1.2605</v>
      </c>
    </row>
    <row r="173" spans="1:5" x14ac:dyDescent="0.25">
      <c r="A173" t="s">
        <v>19</v>
      </c>
      <c r="B173" t="s">
        <v>139</v>
      </c>
      <c r="C173">
        <v>1.4805999999999999</v>
      </c>
      <c r="D173">
        <v>0.6754</v>
      </c>
      <c r="E173">
        <v>1.4705999999999999</v>
      </c>
    </row>
    <row r="174" spans="1:5" x14ac:dyDescent="0.25">
      <c r="A174" t="s">
        <v>19</v>
      </c>
      <c r="B174" t="s">
        <v>150</v>
      </c>
      <c r="C174">
        <v>1.4805999999999999</v>
      </c>
      <c r="D174">
        <v>0.63790000000000002</v>
      </c>
      <c r="E174">
        <v>1.0504</v>
      </c>
    </row>
    <row r="175" spans="1:5" x14ac:dyDescent="0.25">
      <c r="A175" t="s">
        <v>19</v>
      </c>
      <c r="B175" t="s">
        <v>233</v>
      </c>
      <c r="C175">
        <v>1.4805999999999999</v>
      </c>
      <c r="D175">
        <v>0.86299999999999999</v>
      </c>
      <c r="E175">
        <v>1.0084</v>
      </c>
    </row>
    <row r="176" spans="1:5" x14ac:dyDescent="0.25">
      <c r="A176" t="s">
        <v>19</v>
      </c>
      <c r="B176" t="s">
        <v>152</v>
      </c>
      <c r="C176">
        <v>1.4805999999999999</v>
      </c>
      <c r="D176">
        <v>0.6754</v>
      </c>
      <c r="E176">
        <v>1.1765000000000001</v>
      </c>
    </row>
    <row r="177" spans="1:5" x14ac:dyDescent="0.25">
      <c r="A177" t="s">
        <v>19</v>
      </c>
      <c r="B177" t="s">
        <v>236</v>
      </c>
      <c r="C177">
        <v>1.4805999999999999</v>
      </c>
      <c r="D177">
        <v>1.4258</v>
      </c>
      <c r="E177">
        <v>0.54620000000000002</v>
      </c>
    </row>
    <row r="178" spans="1:5" x14ac:dyDescent="0.25">
      <c r="A178" t="s">
        <v>19</v>
      </c>
      <c r="B178" t="s">
        <v>241</v>
      </c>
      <c r="C178">
        <v>1.4805999999999999</v>
      </c>
      <c r="D178">
        <v>1.4258</v>
      </c>
      <c r="E178">
        <v>1.0084</v>
      </c>
    </row>
    <row r="179" spans="1:5" x14ac:dyDescent="0.25">
      <c r="A179" t="s">
        <v>19</v>
      </c>
      <c r="B179" t="s">
        <v>331</v>
      </c>
      <c r="C179">
        <v>1.4805999999999999</v>
      </c>
      <c r="D179">
        <v>0.90049999999999997</v>
      </c>
      <c r="E179">
        <v>0.84040000000000004</v>
      </c>
    </row>
    <row r="180" spans="1:5" x14ac:dyDescent="0.25">
      <c r="A180" t="s">
        <v>19</v>
      </c>
      <c r="B180" t="s">
        <v>243</v>
      </c>
      <c r="C180">
        <v>1.4805999999999999</v>
      </c>
      <c r="D180">
        <v>1.2007000000000001</v>
      </c>
      <c r="E180">
        <v>0.79830000000000001</v>
      </c>
    </row>
    <row r="181" spans="1:5" x14ac:dyDescent="0.25">
      <c r="A181" t="s">
        <v>19</v>
      </c>
      <c r="B181" t="s">
        <v>137</v>
      </c>
      <c r="C181">
        <v>1.4805999999999999</v>
      </c>
      <c r="D181">
        <v>1.2758</v>
      </c>
      <c r="E181">
        <v>0.9244</v>
      </c>
    </row>
    <row r="182" spans="1:5" x14ac:dyDescent="0.25">
      <c r="A182" t="s">
        <v>19</v>
      </c>
      <c r="B182" t="s">
        <v>21</v>
      </c>
      <c r="C182">
        <v>1.4805999999999999</v>
      </c>
      <c r="D182">
        <v>1.3508</v>
      </c>
      <c r="E182">
        <v>1.3025</v>
      </c>
    </row>
    <row r="183" spans="1:5" x14ac:dyDescent="0.25">
      <c r="A183" t="s">
        <v>19</v>
      </c>
      <c r="B183" t="s">
        <v>20</v>
      </c>
      <c r="C183">
        <v>1.4805999999999999</v>
      </c>
      <c r="D183">
        <v>1.0130999999999999</v>
      </c>
      <c r="E183">
        <v>1.0925</v>
      </c>
    </row>
    <row r="184" spans="1:5" x14ac:dyDescent="0.25">
      <c r="A184" t="s">
        <v>19</v>
      </c>
      <c r="B184" t="s">
        <v>235</v>
      </c>
      <c r="C184">
        <v>1.4805999999999999</v>
      </c>
      <c r="D184">
        <v>0.71289999999999998</v>
      </c>
      <c r="E184">
        <v>1.0925</v>
      </c>
    </row>
    <row r="185" spans="1:5" x14ac:dyDescent="0.25">
      <c r="A185" t="s">
        <v>19</v>
      </c>
      <c r="B185" t="s">
        <v>237</v>
      </c>
      <c r="C185">
        <v>1.4805999999999999</v>
      </c>
      <c r="D185">
        <v>0.78800000000000003</v>
      </c>
      <c r="E185">
        <v>0.71430000000000005</v>
      </c>
    </row>
    <row r="186" spans="1:5" x14ac:dyDescent="0.25">
      <c r="A186" t="s">
        <v>19</v>
      </c>
      <c r="B186" t="s">
        <v>140</v>
      </c>
      <c r="C186">
        <v>1.4805999999999999</v>
      </c>
      <c r="D186">
        <v>1.6134999999999999</v>
      </c>
      <c r="E186">
        <v>0.9244</v>
      </c>
    </row>
    <row r="187" spans="1:5" x14ac:dyDescent="0.25">
      <c r="A187" t="s">
        <v>19</v>
      </c>
      <c r="B187" t="s">
        <v>242</v>
      </c>
      <c r="C187">
        <v>1.4805999999999999</v>
      </c>
      <c r="D187">
        <v>1.0130999999999999</v>
      </c>
      <c r="E187">
        <v>0.84040000000000004</v>
      </c>
    </row>
    <row r="188" spans="1:5" x14ac:dyDescent="0.25">
      <c r="A188" t="s">
        <v>19</v>
      </c>
      <c r="B188" t="s">
        <v>234</v>
      </c>
      <c r="C188">
        <v>1.4805999999999999</v>
      </c>
      <c r="D188">
        <v>1.5384</v>
      </c>
      <c r="E188">
        <v>0.58819999999999995</v>
      </c>
    </row>
    <row r="189" spans="1:5" x14ac:dyDescent="0.25">
      <c r="A189" t="s">
        <v>19</v>
      </c>
      <c r="B189" t="s">
        <v>239</v>
      </c>
      <c r="C189">
        <v>1.4805999999999999</v>
      </c>
      <c r="D189">
        <v>0.90049999999999997</v>
      </c>
      <c r="E189">
        <v>1.0504</v>
      </c>
    </row>
    <row r="190" spans="1:5" x14ac:dyDescent="0.25">
      <c r="A190" t="s">
        <v>19</v>
      </c>
      <c r="B190" t="s">
        <v>142</v>
      </c>
      <c r="C190">
        <v>1.4805999999999999</v>
      </c>
      <c r="D190">
        <v>0.97560000000000002</v>
      </c>
      <c r="E190">
        <v>1.0925</v>
      </c>
    </row>
    <row r="191" spans="1:5" x14ac:dyDescent="0.25">
      <c r="A191" t="s">
        <v>19</v>
      </c>
      <c r="B191" t="s">
        <v>144</v>
      </c>
      <c r="C191">
        <v>1.4805999999999999</v>
      </c>
      <c r="D191">
        <v>0.6754</v>
      </c>
      <c r="E191">
        <v>1.2184999999999999</v>
      </c>
    </row>
    <row r="192" spans="1:5" x14ac:dyDescent="0.25">
      <c r="A192" t="s">
        <v>141</v>
      </c>
      <c r="B192" t="s">
        <v>148</v>
      </c>
      <c r="C192">
        <v>1.3167</v>
      </c>
      <c r="D192">
        <v>0.80169999999999997</v>
      </c>
      <c r="E192">
        <v>1.0204</v>
      </c>
    </row>
    <row r="193" spans="1:5" x14ac:dyDescent="0.25">
      <c r="A193" t="s">
        <v>141</v>
      </c>
      <c r="B193" t="s">
        <v>466</v>
      </c>
      <c r="C193">
        <v>1.3167</v>
      </c>
      <c r="D193">
        <v>0.71730000000000005</v>
      </c>
      <c r="E193">
        <v>0.91839999999999999</v>
      </c>
    </row>
    <row r="194" spans="1:5" x14ac:dyDescent="0.25">
      <c r="A194" t="s">
        <v>141</v>
      </c>
      <c r="B194" t="s">
        <v>427</v>
      </c>
      <c r="C194">
        <v>1.3167</v>
      </c>
      <c r="D194">
        <v>1.0548</v>
      </c>
      <c r="E194">
        <v>0.71430000000000005</v>
      </c>
    </row>
    <row r="195" spans="1:5" x14ac:dyDescent="0.25">
      <c r="A195" t="s">
        <v>141</v>
      </c>
      <c r="B195" t="s">
        <v>238</v>
      </c>
      <c r="C195">
        <v>1.3167</v>
      </c>
      <c r="D195">
        <v>1.1814</v>
      </c>
      <c r="E195">
        <v>0.4592</v>
      </c>
    </row>
    <row r="196" spans="1:5" x14ac:dyDescent="0.25">
      <c r="A196" t="s">
        <v>141</v>
      </c>
      <c r="B196" t="s">
        <v>147</v>
      </c>
      <c r="C196">
        <v>1.3167</v>
      </c>
      <c r="D196">
        <v>1.3080000000000001</v>
      </c>
      <c r="E196">
        <v>0.76529999999999998</v>
      </c>
    </row>
    <row r="197" spans="1:5" x14ac:dyDescent="0.25">
      <c r="A197" t="s">
        <v>141</v>
      </c>
      <c r="B197" t="s">
        <v>311</v>
      </c>
      <c r="C197">
        <v>1.3167</v>
      </c>
      <c r="D197">
        <v>0.84389999999999998</v>
      </c>
      <c r="E197">
        <v>0.81630000000000003</v>
      </c>
    </row>
    <row r="198" spans="1:5" x14ac:dyDescent="0.25">
      <c r="A198" t="s">
        <v>141</v>
      </c>
      <c r="B198" t="s">
        <v>143</v>
      </c>
      <c r="C198">
        <v>1.3167</v>
      </c>
      <c r="D198">
        <v>0.80169999999999997</v>
      </c>
      <c r="E198">
        <v>0.71430000000000005</v>
      </c>
    </row>
    <row r="199" spans="1:5" x14ac:dyDescent="0.25">
      <c r="A199" t="s">
        <v>141</v>
      </c>
      <c r="B199" t="s">
        <v>153</v>
      </c>
      <c r="C199">
        <v>1.3167</v>
      </c>
      <c r="D199">
        <v>1.0125999999999999</v>
      </c>
      <c r="E199">
        <v>1.2244999999999999</v>
      </c>
    </row>
    <row r="200" spans="1:5" x14ac:dyDescent="0.25">
      <c r="A200" t="s">
        <v>141</v>
      </c>
      <c r="B200" t="s">
        <v>467</v>
      </c>
      <c r="C200">
        <v>1.3167</v>
      </c>
      <c r="D200">
        <v>1.0548</v>
      </c>
      <c r="E200">
        <v>1.2244999999999999</v>
      </c>
    </row>
    <row r="201" spans="1:5" x14ac:dyDescent="0.25">
      <c r="A201" t="s">
        <v>141</v>
      </c>
      <c r="B201" t="s">
        <v>149</v>
      </c>
      <c r="C201">
        <v>1.3167</v>
      </c>
      <c r="D201">
        <v>0.92820000000000003</v>
      </c>
      <c r="E201">
        <v>0.4592</v>
      </c>
    </row>
    <row r="202" spans="1:5" x14ac:dyDescent="0.25">
      <c r="A202" t="s">
        <v>141</v>
      </c>
      <c r="B202" t="s">
        <v>244</v>
      </c>
      <c r="C202">
        <v>1.3167</v>
      </c>
      <c r="D202">
        <v>1.0548</v>
      </c>
      <c r="E202">
        <v>0.6633</v>
      </c>
    </row>
    <row r="203" spans="1:5" x14ac:dyDescent="0.25">
      <c r="A203" t="s">
        <v>141</v>
      </c>
      <c r="B203" t="s">
        <v>138</v>
      </c>
      <c r="C203">
        <v>1.3167</v>
      </c>
      <c r="D203">
        <v>1.0125999999999999</v>
      </c>
      <c r="E203">
        <v>1.1224000000000001</v>
      </c>
    </row>
    <row r="204" spans="1:5" x14ac:dyDescent="0.25">
      <c r="A204" t="s">
        <v>141</v>
      </c>
      <c r="B204" t="s">
        <v>151</v>
      </c>
      <c r="C204">
        <v>1.3167</v>
      </c>
      <c r="D204">
        <v>0.8861</v>
      </c>
      <c r="E204">
        <v>1.6837</v>
      </c>
    </row>
    <row r="205" spans="1:5" x14ac:dyDescent="0.25">
      <c r="A205" t="s">
        <v>141</v>
      </c>
      <c r="B205" t="s">
        <v>157</v>
      </c>
      <c r="C205">
        <v>1.3167</v>
      </c>
      <c r="D205">
        <v>0.97040000000000004</v>
      </c>
      <c r="E205">
        <v>1.1224000000000001</v>
      </c>
    </row>
    <row r="206" spans="1:5" x14ac:dyDescent="0.25">
      <c r="A206" t="s">
        <v>141</v>
      </c>
      <c r="B206" t="s">
        <v>155</v>
      </c>
      <c r="C206">
        <v>1.3167</v>
      </c>
      <c r="D206">
        <v>0.80169999999999997</v>
      </c>
      <c r="E206">
        <v>1.3774999999999999</v>
      </c>
    </row>
    <row r="207" spans="1:5" x14ac:dyDescent="0.25">
      <c r="A207" t="s">
        <v>141</v>
      </c>
      <c r="B207" t="s">
        <v>428</v>
      </c>
      <c r="C207">
        <v>1.3167</v>
      </c>
      <c r="D207">
        <v>1.1392</v>
      </c>
      <c r="E207">
        <v>1.0713999999999999</v>
      </c>
    </row>
    <row r="208" spans="1:5" x14ac:dyDescent="0.25">
      <c r="A208" t="s">
        <v>141</v>
      </c>
      <c r="B208" t="s">
        <v>154</v>
      </c>
      <c r="C208">
        <v>1.3167</v>
      </c>
      <c r="D208">
        <v>0.67510000000000003</v>
      </c>
      <c r="E208">
        <v>1.2244999999999999</v>
      </c>
    </row>
    <row r="209" spans="1:5" x14ac:dyDescent="0.25">
      <c r="A209" t="s">
        <v>141</v>
      </c>
      <c r="B209" t="s">
        <v>145</v>
      </c>
      <c r="C209">
        <v>1.3167</v>
      </c>
      <c r="D209">
        <v>1.3080000000000001</v>
      </c>
      <c r="E209">
        <v>0.86729999999999996</v>
      </c>
    </row>
    <row r="210" spans="1:5" x14ac:dyDescent="0.25">
      <c r="A210" t="s">
        <v>141</v>
      </c>
      <c r="B210" t="s">
        <v>240</v>
      </c>
      <c r="C210">
        <v>1.3167</v>
      </c>
      <c r="D210">
        <v>1.3502000000000001</v>
      </c>
      <c r="E210">
        <v>1.3774999999999999</v>
      </c>
    </row>
    <row r="211" spans="1:5" x14ac:dyDescent="0.25">
      <c r="A211" t="s">
        <v>141</v>
      </c>
      <c r="B211" t="s">
        <v>156</v>
      </c>
      <c r="C211">
        <v>1.3167</v>
      </c>
      <c r="D211">
        <v>1.097</v>
      </c>
      <c r="E211">
        <v>1.1735</v>
      </c>
    </row>
    <row r="212" spans="1:5" x14ac:dyDescent="0.25">
      <c r="A212" t="s">
        <v>448</v>
      </c>
      <c r="B212" t="s">
        <v>456</v>
      </c>
      <c r="C212">
        <v>1.2833000000000001</v>
      </c>
      <c r="D212">
        <v>1.7316</v>
      </c>
      <c r="E212">
        <v>0.36459999999999998</v>
      </c>
    </row>
    <row r="213" spans="1:5" x14ac:dyDescent="0.25">
      <c r="A213" t="s">
        <v>448</v>
      </c>
      <c r="B213" t="s">
        <v>460</v>
      </c>
      <c r="C213">
        <v>1.2833000000000001</v>
      </c>
      <c r="D213">
        <v>1.4719</v>
      </c>
      <c r="E213">
        <v>0.88539999999999996</v>
      </c>
    </row>
    <row r="214" spans="1:5" x14ac:dyDescent="0.25">
      <c r="A214" t="s">
        <v>448</v>
      </c>
      <c r="B214" t="s">
        <v>450</v>
      </c>
      <c r="C214">
        <v>1.2833000000000001</v>
      </c>
      <c r="D214">
        <v>0.68759999999999999</v>
      </c>
      <c r="E214">
        <v>0.55149999999999999</v>
      </c>
    </row>
    <row r="215" spans="1:5" x14ac:dyDescent="0.25">
      <c r="A215" t="s">
        <v>448</v>
      </c>
      <c r="B215" t="s">
        <v>459</v>
      </c>
      <c r="C215">
        <v>1.2833000000000001</v>
      </c>
      <c r="D215">
        <v>0.91679999999999995</v>
      </c>
      <c r="E215">
        <v>0.77200000000000002</v>
      </c>
    </row>
    <row r="216" spans="1:5" x14ac:dyDescent="0.25">
      <c r="A216" t="s">
        <v>448</v>
      </c>
      <c r="B216" t="s">
        <v>455</v>
      </c>
      <c r="C216">
        <v>1.2833000000000001</v>
      </c>
      <c r="D216">
        <v>0.82789999999999997</v>
      </c>
      <c r="E216">
        <v>1.2889999999999999</v>
      </c>
    </row>
    <row r="217" spans="1:5" x14ac:dyDescent="0.25">
      <c r="A217" t="s">
        <v>448</v>
      </c>
      <c r="B217" t="s">
        <v>457</v>
      </c>
      <c r="C217">
        <v>1.2833000000000001</v>
      </c>
      <c r="D217">
        <v>0.58440000000000003</v>
      </c>
      <c r="E217">
        <v>1.2889999999999999</v>
      </c>
    </row>
    <row r="218" spans="1:5" x14ac:dyDescent="0.25">
      <c r="A218" t="s">
        <v>448</v>
      </c>
      <c r="B218" t="s">
        <v>453</v>
      </c>
      <c r="C218">
        <v>1.2833000000000001</v>
      </c>
      <c r="D218">
        <v>0.6331</v>
      </c>
      <c r="E218">
        <v>1.5234000000000001</v>
      </c>
    </row>
    <row r="219" spans="1:5" x14ac:dyDescent="0.25">
      <c r="A219" t="s">
        <v>448</v>
      </c>
      <c r="B219" t="s">
        <v>491</v>
      </c>
      <c r="C219">
        <v>1.2833000000000001</v>
      </c>
      <c r="D219">
        <v>0.73050000000000004</v>
      </c>
      <c r="E219">
        <v>1.1718</v>
      </c>
    </row>
    <row r="220" spans="1:5" x14ac:dyDescent="0.25">
      <c r="A220" t="s">
        <v>448</v>
      </c>
      <c r="B220" t="s">
        <v>461</v>
      </c>
      <c r="C220">
        <v>1.2833000000000001</v>
      </c>
      <c r="D220">
        <v>0.64170000000000005</v>
      </c>
      <c r="E220">
        <v>1.2132000000000001</v>
      </c>
    </row>
    <row r="221" spans="1:5" x14ac:dyDescent="0.25">
      <c r="A221" t="s">
        <v>448</v>
      </c>
      <c r="B221" t="s">
        <v>458</v>
      </c>
      <c r="C221">
        <v>1.2833000000000001</v>
      </c>
      <c r="D221">
        <v>1.8614999999999999</v>
      </c>
      <c r="E221">
        <v>0.625</v>
      </c>
    </row>
    <row r="222" spans="1:5" x14ac:dyDescent="0.25">
      <c r="A222" t="s">
        <v>448</v>
      </c>
      <c r="B222" t="s">
        <v>451</v>
      </c>
      <c r="C222">
        <v>1.2833000000000001</v>
      </c>
      <c r="D222">
        <v>0.99570000000000003</v>
      </c>
      <c r="E222">
        <v>0.41670000000000001</v>
      </c>
    </row>
    <row r="223" spans="1:5" x14ac:dyDescent="0.25">
      <c r="A223" t="s">
        <v>448</v>
      </c>
      <c r="B223" t="s">
        <v>449</v>
      </c>
      <c r="C223">
        <v>1.2833000000000001</v>
      </c>
      <c r="D223">
        <v>0.59589999999999999</v>
      </c>
      <c r="E223">
        <v>1.3786</v>
      </c>
    </row>
    <row r="224" spans="1:5" x14ac:dyDescent="0.25">
      <c r="A224" t="s">
        <v>448</v>
      </c>
      <c r="B224" t="s">
        <v>454</v>
      </c>
      <c r="C224">
        <v>1.2833000000000001</v>
      </c>
      <c r="D224">
        <v>1.3853</v>
      </c>
      <c r="E224">
        <v>0.78120000000000001</v>
      </c>
    </row>
    <row r="225" spans="1:5" x14ac:dyDescent="0.25">
      <c r="A225" t="s">
        <v>448</v>
      </c>
      <c r="B225" t="s">
        <v>452</v>
      </c>
      <c r="C225">
        <v>1.2833000000000001</v>
      </c>
      <c r="D225">
        <v>0.7359</v>
      </c>
      <c r="E225">
        <v>1.8749</v>
      </c>
    </row>
    <row r="226" spans="1:5" x14ac:dyDescent="0.25">
      <c r="A226" t="s">
        <v>22</v>
      </c>
      <c r="B226" t="s">
        <v>250</v>
      </c>
      <c r="C226">
        <v>1.4</v>
      </c>
      <c r="D226">
        <v>1.3095000000000001</v>
      </c>
      <c r="E226">
        <v>1.1852</v>
      </c>
    </row>
    <row r="227" spans="1:5" x14ac:dyDescent="0.25">
      <c r="A227" t="s">
        <v>22</v>
      </c>
      <c r="B227" t="s">
        <v>158</v>
      </c>
      <c r="C227">
        <v>1.4</v>
      </c>
      <c r="D227">
        <v>0.873</v>
      </c>
      <c r="E227">
        <v>0.59260000000000002</v>
      </c>
    </row>
    <row r="228" spans="1:5" x14ac:dyDescent="0.25">
      <c r="A228" t="s">
        <v>22</v>
      </c>
      <c r="B228" t="s">
        <v>254</v>
      </c>
      <c r="C228">
        <v>1.4</v>
      </c>
      <c r="D228">
        <v>0.51590000000000003</v>
      </c>
      <c r="E228">
        <v>1.5308999999999999</v>
      </c>
    </row>
    <row r="229" spans="1:5" x14ac:dyDescent="0.25">
      <c r="A229" t="s">
        <v>22</v>
      </c>
      <c r="B229" t="s">
        <v>255</v>
      </c>
      <c r="C229">
        <v>1.4</v>
      </c>
      <c r="D229">
        <v>0.873</v>
      </c>
      <c r="E229">
        <v>1.0369999999999999</v>
      </c>
    </row>
    <row r="230" spans="1:5" x14ac:dyDescent="0.25">
      <c r="A230" t="s">
        <v>22</v>
      </c>
      <c r="B230" t="s">
        <v>246</v>
      </c>
      <c r="C230">
        <v>1.4</v>
      </c>
      <c r="D230">
        <v>1.1111</v>
      </c>
      <c r="E230">
        <v>1.0369999999999999</v>
      </c>
    </row>
    <row r="231" spans="1:5" x14ac:dyDescent="0.25">
      <c r="A231" t="s">
        <v>22</v>
      </c>
      <c r="B231" t="s">
        <v>252</v>
      </c>
      <c r="C231">
        <v>1.4</v>
      </c>
      <c r="D231">
        <v>1.3492</v>
      </c>
      <c r="E231">
        <v>0.59260000000000002</v>
      </c>
    </row>
    <row r="232" spans="1:5" x14ac:dyDescent="0.25">
      <c r="A232" t="s">
        <v>22</v>
      </c>
      <c r="B232" t="s">
        <v>253</v>
      </c>
      <c r="C232">
        <v>1.4</v>
      </c>
      <c r="D232">
        <v>1.5079</v>
      </c>
      <c r="E232">
        <v>0.69140000000000001</v>
      </c>
    </row>
    <row r="233" spans="1:5" x14ac:dyDescent="0.25">
      <c r="A233" t="s">
        <v>22</v>
      </c>
      <c r="B233" t="s">
        <v>23</v>
      </c>
      <c r="C233">
        <v>1.4</v>
      </c>
      <c r="D233">
        <v>1.1508</v>
      </c>
      <c r="E233">
        <v>0.79010000000000002</v>
      </c>
    </row>
    <row r="234" spans="1:5" x14ac:dyDescent="0.25">
      <c r="A234" t="s">
        <v>22</v>
      </c>
      <c r="B234" t="s">
        <v>172</v>
      </c>
      <c r="C234">
        <v>1.4</v>
      </c>
      <c r="D234">
        <v>0.63490000000000002</v>
      </c>
      <c r="E234">
        <v>1.0369999999999999</v>
      </c>
    </row>
    <row r="235" spans="1:5" x14ac:dyDescent="0.25">
      <c r="A235" t="s">
        <v>22</v>
      </c>
      <c r="B235" t="s">
        <v>276</v>
      </c>
      <c r="C235">
        <v>1.4</v>
      </c>
      <c r="D235">
        <v>1.5079</v>
      </c>
      <c r="E235">
        <v>0.93830000000000002</v>
      </c>
    </row>
    <row r="236" spans="1:5" x14ac:dyDescent="0.25">
      <c r="A236" t="s">
        <v>22</v>
      </c>
      <c r="B236" t="s">
        <v>166</v>
      </c>
      <c r="C236">
        <v>1.4</v>
      </c>
      <c r="D236">
        <v>0.99209999999999998</v>
      </c>
      <c r="E236">
        <v>1.0369999999999999</v>
      </c>
    </row>
    <row r="237" spans="1:5" x14ac:dyDescent="0.25">
      <c r="A237" t="s">
        <v>22</v>
      </c>
      <c r="B237" t="s">
        <v>245</v>
      </c>
      <c r="C237">
        <v>1.4</v>
      </c>
      <c r="D237">
        <v>1.5079</v>
      </c>
      <c r="E237">
        <v>0.74070000000000003</v>
      </c>
    </row>
    <row r="238" spans="1:5" x14ac:dyDescent="0.25">
      <c r="A238" t="s">
        <v>22</v>
      </c>
      <c r="B238" t="s">
        <v>24</v>
      </c>
      <c r="C238">
        <v>1.4</v>
      </c>
      <c r="D238">
        <v>1.0317000000000001</v>
      </c>
      <c r="E238">
        <v>0.69140000000000001</v>
      </c>
    </row>
    <row r="239" spans="1:5" x14ac:dyDescent="0.25">
      <c r="A239" t="s">
        <v>22</v>
      </c>
      <c r="B239" t="s">
        <v>256</v>
      </c>
      <c r="C239">
        <v>1.4</v>
      </c>
      <c r="D239">
        <v>1.0713999999999999</v>
      </c>
      <c r="E239">
        <v>1.1852</v>
      </c>
    </row>
    <row r="240" spans="1:5" x14ac:dyDescent="0.25">
      <c r="A240" t="s">
        <v>22</v>
      </c>
      <c r="B240" t="s">
        <v>162</v>
      </c>
      <c r="C240">
        <v>1.4</v>
      </c>
      <c r="D240">
        <v>0.39679999999999999</v>
      </c>
      <c r="E240">
        <v>1.284</v>
      </c>
    </row>
    <row r="241" spans="1:5" x14ac:dyDescent="0.25">
      <c r="A241" t="s">
        <v>22</v>
      </c>
      <c r="B241" t="s">
        <v>248</v>
      </c>
      <c r="C241">
        <v>1.4</v>
      </c>
      <c r="D241">
        <v>0.91269999999999996</v>
      </c>
      <c r="E241">
        <v>0.98770000000000002</v>
      </c>
    </row>
    <row r="242" spans="1:5" x14ac:dyDescent="0.25">
      <c r="A242" t="s">
        <v>22</v>
      </c>
      <c r="B242" t="s">
        <v>161</v>
      </c>
      <c r="C242">
        <v>1.4</v>
      </c>
      <c r="D242">
        <v>0.71430000000000005</v>
      </c>
      <c r="E242">
        <v>1.284</v>
      </c>
    </row>
    <row r="243" spans="1:5" x14ac:dyDescent="0.25">
      <c r="A243" t="s">
        <v>22</v>
      </c>
      <c r="B243" t="s">
        <v>160</v>
      </c>
      <c r="C243">
        <v>1.4</v>
      </c>
      <c r="D243">
        <v>0.59519999999999995</v>
      </c>
      <c r="E243">
        <v>0.88890000000000002</v>
      </c>
    </row>
    <row r="244" spans="1:5" x14ac:dyDescent="0.25">
      <c r="A244" t="s">
        <v>22</v>
      </c>
      <c r="B244" t="s">
        <v>163</v>
      </c>
      <c r="C244">
        <v>1.4</v>
      </c>
      <c r="D244">
        <v>1.1904999999999999</v>
      </c>
      <c r="E244">
        <v>0.93830000000000002</v>
      </c>
    </row>
    <row r="245" spans="1:5" x14ac:dyDescent="0.25">
      <c r="A245" t="s">
        <v>22</v>
      </c>
      <c r="B245" t="s">
        <v>159</v>
      </c>
      <c r="C245">
        <v>1.4</v>
      </c>
      <c r="D245">
        <v>0.754</v>
      </c>
      <c r="E245">
        <v>1.5308999999999999</v>
      </c>
    </row>
    <row r="246" spans="1:5" x14ac:dyDescent="0.25">
      <c r="A246" t="s">
        <v>25</v>
      </c>
      <c r="B246" t="s">
        <v>165</v>
      </c>
      <c r="C246">
        <v>1.2947</v>
      </c>
      <c r="D246">
        <v>0.81299999999999994</v>
      </c>
      <c r="E246">
        <v>1.1028</v>
      </c>
    </row>
    <row r="247" spans="1:5" x14ac:dyDescent="0.25">
      <c r="A247" t="s">
        <v>25</v>
      </c>
      <c r="B247" t="s">
        <v>481</v>
      </c>
      <c r="C247">
        <v>1.2947</v>
      </c>
      <c r="D247">
        <v>1.2195</v>
      </c>
      <c r="E247">
        <v>0.95240000000000002</v>
      </c>
    </row>
    <row r="248" spans="1:5" x14ac:dyDescent="0.25">
      <c r="A248" t="s">
        <v>25</v>
      </c>
      <c r="B248" t="s">
        <v>247</v>
      </c>
      <c r="C248">
        <v>1.2947</v>
      </c>
      <c r="D248">
        <v>0.65039999999999998</v>
      </c>
      <c r="E248">
        <v>1.2531000000000001</v>
      </c>
    </row>
    <row r="249" spans="1:5" x14ac:dyDescent="0.25">
      <c r="A249" t="s">
        <v>25</v>
      </c>
      <c r="B249" t="s">
        <v>169</v>
      </c>
      <c r="C249">
        <v>1.2947</v>
      </c>
      <c r="D249">
        <v>0.69110000000000005</v>
      </c>
      <c r="E249">
        <v>1.1028</v>
      </c>
    </row>
    <row r="250" spans="1:5" x14ac:dyDescent="0.25">
      <c r="A250" t="s">
        <v>25</v>
      </c>
      <c r="B250" t="s">
        <v>275</v>
      </c>
      <c r="C250">
        <v>1.2947</v>
      </c>
      <c r="D250">
        <v>1.1382000000000001</v>
      </c>
      <c r="E250">
        <v>0.85209999999999997</v>
      </c>
    </row>
    <row r="251" spans="1:5" x14ac:dyDescent="0.25">
      <c r="A251" t="s">
        <v>25</v>
      </c>
      <c r="B251" t="s">
        <v>164</v>
      </c>
      <c r="C251">
        <v>1.2947</v>
      </c>
      <c r="D251">
        <v>0.77239999999999998</v>
      </c>
      <c r="E251">
        <v>1.1028</v>
      </c>
    </row>
    <row r="252" spans="1:5" x14ac:dyDescent="0.25">
      <c r="A252" t="s">
        <v>25</v>
      </c>
      <c r="B252" t="s">
        <v>443</v>
      </c>
      <c r="C252">
        <v>1.2947</v>
      </c>
      <c r="D252">
        <v>1.1382000000000001</v>
      </c>
      <c r="E252">
        <v>1.0024999999999999</v>
      </c>
    </row>
    <row r="253" spans="1:5" x14ac:dyDescent="0.25">
      <c r="A253" t="s">
        <v>25</v>
      </c>
      <c r="B253" t="s">
        <v>167</v>
      </c>
      <c r="C253">
        <v>1.2947</v>
      </c>
      <c r="D253">
        <v>0.81299999999999994</v>
      </c>
      <c r="E253">
        <v>0.90229999999999999</v>
      </c>
    </row>
    <row r="254" spans="1:5" x14ac:dyDescent="0.25">
      <c r="A254" t="s">
        <v>25</v>
      </c>
      <c r="B254" t="s">
        <v>26</v>
      </c>
      <c r="C254">
        <v>1.2947</v>
      </c>
      <c r="D254">
        <v>1.4228000000000001</v>
      </c>
      <c r="E254">
        <v>0.5514</v>
      </c>
    </row>
    <row r="255" spans="1:5" x14ac:dyDescent="0.25">
      <c r="A255" t="s">
        <v>25</v>
      </c>
      <c r="B255" t="s">
        <v>251</v>
      </c>
      <c r="C255">
        <v>1.2947</v>
      </c>
      <c r="D255">
        <v>1.1789000000000001</v>
      </c>
      <c r="E255">
        <v>0.50129999999999997</v>
      </c>
    </row>
    <row r="256" spans="1:5" x14ac:dyDescent="0.25">
      <c r="A256" t="s">
        <v>25</v>
      </c>
      <c r="B256" t="s">
        <v>485</v>
      </c>
      <c r="C256">
        <v>1.2947</v>
      </c>
      <c r="D256">
        <v>1.0569</v>
      </c>
      <c r="E256">
        <v>0.90229999999999999</v>
      </c>
    </row>
    <row r="257" spans="1:5" x14ac:dyDescent="0.25">
      <c r="A257" t="s">
        <v>25</v>
      </c>
      <c r="B257" t="s">
        <v>482</v>
      </c>
      <c r="C257">
        <v>1.2947</v>
      </c>
      <c r="D257">
        <v>1.0163</v>
      </c>
      <c r="E257">
        <v>0.85209999999999997</v>
      </c>
    </row>
    <row r="258" spans="1:5" x14ac:dyDescent="0.25">
      <c r="A258" t="s">
        <v>25</v>
      </c>
      <c r="B258" t="s">
        <v>249</v>
      </c>
      <c r="C258">
        <v>1.2947</v>
      </c>
      <c r="D258">
        <v>1.0569</v>
      </c>
      <c r="E258">
        <v>0.80200000000000005</v>
      </c>
    </row>
    <row r="259" spans="1:5" x14ac:dyDescent="0.25">
      <c r="A259" t="s">
        <v>25</v>
      </c>
      <c r="B259" t="s">
        <v>441</v>
      </c>
      <c r="C259">
        <v>1.2947</v>
      </c>
      <c r="D259">
        <v>0.89429999999999998</v>
      </c>
      <c r="E259">
        <v>1.3032999999999999</v>
      </c>
    </row>
    <row r="260" spans="1:5" x14ac:dyDescent="0.25">
      <c r="A260" t="s">
        <v>25</v>
      </c>
      <c r="B260" t="s">
        <v>168</v>
      </c>
      <c r="C260">
        <v>1.2947</v>
      </c>
      <c r="D260">
        <v>1.0975999999999999</v>
      </c>
      <c r="E260">
        <v>1.0526</v>
      </c>
    </row>
    <row r="261" spans="1:5" x14ac:dyDescent="0.25">
      <c r="A261" t="s">
        <v>25</v>
      </c>
      <c r="B261" t="s">
        <v>171</v>
      </c>
      <c r="C261">
        <v>1.2947</v>
      </c>
      <c r="D261">
        <v>1.1382000000000001</v>
      </c>
      <c r="E261">
        <v>1.1028</v>
      </c>
    </row>
    <row r="262" spans="1:5" x14ac:dyDescent="0.25">
      <c r="A262" t="s">
        <v>25</v>
      </c>
      <c r="B262" t="s">
        <v>277</v>
      </c>
      <c r="C262">
        <v>1.2947</v>
      </c>
      <c r="D262">
        <v>1.0163</v>
      </c>
      <c r="E262">
        <v>1.3533999999999999</v>
      </c>
    </row>
    <row r="263" spans="1:5" x14ac:dyDescent="0.25">
      <c r="A263" t="s">
        <v>25</v>
      </c>
      <c r="B263" t="s">
        <v>484</v>
      </c>
      <c r="C263">
        <v>1.2947</v>
      </c>
      <c r="D263">
        <v>0.85370000000000001</v>
      </c>
      <c r="E263">
        <v>0.90229999999999999</v>
      </c>
    </row>
    <row r="264" spans="1:5" x14ac:dyDescent="0.25">
      <c r="A264" t="s">
        <v>25</v>
      </c>
      <c r="B264" t="s">
        <v>442</v>
      </c>
      <c r="C264">
        <v>1.2947</v>
      </c>
      <c r="D264">
        <v>0.85370000000000001</v>
      </c>
      <c r="E264">
        <v>1.0526</v>
      </c>
    </row>
    <row r="265" spans="1:5" x14ac:dyDescent="0.25">
      <c r="A265" t="s">
        <v>25</v>
      </c>
      <c r="B265" t="s">
        <v>170</v>
      </c>
      <c r="C265">
        <v>1.2947</v>
      </c>
      <c r="D265">
        <v>1.1789000000000001</v>
      </c>
      <c r="E265">
        <v>1.3533999999999999</v>
      </c>
    </row>
    <row r="266" spans="1:5" x14ac:dyDescent="0.25">
      <c r="A266" t="s">
        <v>173</v>
      </c>
      <c r="B266" t="s">
        <v>261</v>
      </c>
      <c r="C266">
        <v>1.7239</v>
      </c>
      <c r="D266">
        <v>1.6037999999999999</v>
      </c>
      <c r="E266">
        <v>0.62390000000000001</v>
      </c>
    </row>
    <row r="267" spans="1:5" x14ac:dyDescent="0.25">
      <c r="A267" t="s">
        <v>173</v>
      </c>
      <c r="B267" t="s">
        <v>179</v>
      </c>
      <c r="C267">
        <v>1.7239</v>
      </c>
      <c r="D267">
        <v>1.2688999999999999</v>
      </c>
      <c r="E267">
        <v>0.85229999999999995</v>
      </c>
    </row>
    <row r="268" spans="1:5" x14ac:dyDescent="0.25">
      <c r="A268" t="s">
        <v>173</v>
      </c>
      <c r="B268" t="s">
        <v>437</v>
      </c>
      <c r="C268">
        <v>1.7239</v>
      </c>
      <c r="D268">
        <v>0.36259999999999998</v>
      </c>
      <c r="E268">
        <v>1.5626</v>
      </c>
    </row>
    <row r="269" spans="1:5" x14ac:dyDescent="0.25">
      <c r="A269" t="s">
        <v>173</v>
      </c>
      <c r="B269" t="s">
        <v>474</v>
      </c>
      <c r="C269">
        <v>1.7239</v>
      </c>
      <c r="D269">
        <v>0.75070000000000003</v>
      </c>
      <c r="E269">
        <v>1.1587000000000001</v>
      </c>
    </row>
    <row r="270" spans="1:5" x14ac:dyDescent="0.25">
      <c r="A270" t="s">
        <v>173</v>
      </c>
      <c r="B270" t="s">
        <v>475</v>
      </c>
      <c r="C270">
        <v>1.7239</v>
      </c>
      <c r="D270">
        <v>0.54600000000000004</v>
      </c>
      <c r="E270">
        <v>1.0249999999999999</v>
      </c>
    </row>
    <row r="271" spans="1:5" x14ac:dyDescent="0.25">
      <c r="A271" t="s">
        <v>173</v>
      </c>
      <c r="B271" t="s">
        <v>262</v>
      </c>
      <c r="C271">
        <v>1.7239</v>
      </c>
      <c r="D271">
        <v>1.3413999999999999</v>
      </c>
      <c r="E271">
        <v>0.42620000000000002</v>
      </c>
    </row>
    <row r="272" spans="1:5" x14ac:dyDescent="0.25">
      <c r="A272" t="s">
        <v>173</v>
      </c>
      <c r="B272" t="s">
        <v>178</v>
      </c>
      <c r="C272">
        <v>1.7239</v>
      </c>
      <c r="D272">
        <v>0.72509999999999997</v>
      </c>
      <c r="E272">
        <v>1.2785</v>
      </c>
    </row>
    <row r="273" spans="1:5" x14ac:dyDescent="0.25">
      <c r="A273" t="s">
        <v>173</v>
      </c>
      <c r="B273" t="s">
        <v>434</v>
      </c>
      <c r="C273">
        <v>1.7239</v>
      </c>
      <c r="D273">
        <v>0.95540000000000003</v>
      </c>
      <c r="E273">
        <v>1.0249999999999999</v>
      </c>
    </row>
    <row r="274" spans="1:5" x14ac:dyDescent="0.25">
      <c r="A274" t="s">
        <v>173</v>
      </c>
      <c r="B274" t="s">
        <v>258</v>
      </c>
      <c r="C274">
        <v>1.7239</v>
      </c>
      <c r="D274">
        <v>0.72509999999999997</v>
      </c>
      <c r="E274">
        <v>1.3732</v>
      </c>
    </row>
    <row r="275" spans="1:5" x14ac:dyDescent="0.25">
      <c r="A275" t="s">
        <v>173</v>
      </c>
      <c r="B275" t="s">
        <v>260</v>
      </c>
      <c r="C275">
        <v>1.7239</v>
      </c>
      <c r="D275">
        <v>0.68879999999999997</v>
      </c>
      <c r="E275">
        <v>1.2312000000000001</v>
      </c>
    </row>
    <row r="276" spans="1:5" x14ac:dyDescent="0.25">
      <c r="A276" t="s">
        <v>173</v>
      </c>
      <c r="B276" t="s">
        <v>436</v>
      </c>
      <c r="C276">
        <v>1.7239</v>
      </c>
      <c r="D276">
        <v>0.95540000000000003</v>
      </c>
      <c r="E276">
        <v>1.2479</v>
      </c>
    </row>
    <row r="277" spans="1:5" x14ac:dyDescent="0.25">
      <c r="A277" t="s">
        <v>173</v>
      </c>
      <c r="B277" t="s">
        <v>176</v>
      </c>
      <c r="C277">
        <v>1.7239</v>
      </c>
      <c r="D277">
        <v>1.8426</v>
      </c>
      <c r="E277">
        <v>0.62390000000000001</v>
      </c>
    </row>
    <row r="278" spans="1:5" x14ac:dyDescent="0.25">
      <c r="A278" t="s">
        <v>173</v>
      </c>
      <c r="B278" t="s">
        <v>175</v>
      </c>
      <c r="C278">
        <v>1.7239</v>
      </c>
      <c r="D278">
        <v>1.0919000000000001</v>
      </c>
      <c r="E278">
        <v>0.80220000000000002</v>
      </c>
    </row>
    <row r="279" spans="1:5" x14ac:dyDescent="0.25">
      <c r="A279" t="s">
        <v>173</v>
      </c>
      <c r="B279" t="s">
        <v>259</v>
      </c>
      <c r="C279">
        <v>1.7239</v>
      </c>
      <c r="D279">
        <v>1.5589999999999999</v>
      </c>
      <c r="E279">
        <v>0.47349999999999998</v>
      </c>
    </row>
    <row r="280" spans="1:5" x14ac:dyDescent="0.25">
      <c r="A280" t="s">
        <v>173</v>
      </c>
      <c r="B280" t="s">
        <v>177</v>
      </c>
      <c r="C280">
        <v>1.7239</v>
      </c>
      <c r="D280">
        <v>0.61629999999999996</v>
      </c>
      <c r="E280">
        <v>0.61560000000000004</v>
      </c>
    </row>
    <row r="281" spans="1:5" x14ac:dyDescent="0.25">
      <c r="A281" t="s">
        <v>173</v>
      </c>
      <c r="B281" t="s">
        <v>174</v>
      </c>
      <c r="C281">
        <v>1.7239</v>
      </c>
      <c r="D281">
        <v>0.81889999999999996</v>
      </c>
      <c r="E281">
        <v>1.1142000000000001</v>
      </c>
    </row>
    <row r="282" spans="1:5" x14ac:dyDescent="0.25">
      <c r="A282" t="s">
        <v>173</v>
      </c>
      <c r="B282" t="s">
        <v>486</v>
      </c>
      <c r="C282">
        <v>1.7239</v>
      </c>
      <c r="D282">
        <v>0.94259999999999999</v>
      </c>
      <c r="E282">
        <v>1.4206000000000001</v>
      </c>
    </row>
    <row r="283" spans="1:5" x14ac:dyDescent="0.25">
      <c r="A283" t="s">
        <v>173</v>
      </c>
      <c r="B283" t="s">
        <v>257</v>
      </c>
      <c r="C283">
        <v>1.7239</v>
      </c>
      <c r="D283">
        <v>1.1601999999999999</v>
      </c>
      <c r="E283">
        <v>1.1587000000000001</v>
      </c>
    </row>
    <row r="284" spans="1:5" x14ac:dyDescent="0.25">
      <c r="A284" t="s">
        <v>27</v>
      </c>
      <c r="B284" t="s">
        <v>432</v>
      </c>
      <c r="C284">
        <v>1.4007000000000001</v>
      </c>
      <c r="D284">
        <v>0.92390000000000005</v>
      </c>
      <c r="E284">
        <v>0.93100000000000005</v>
      </c>
    </row>
    <row r="285" spans="1:5" x14ac:dyDescent="0.25">
      <c r="A285" t="s">
        <v>27</v>
      </c>
      <c r="B285" t="s">
        <v>30</v>
      </c>
      <c r="C285">
        <v>1.4007000000000001</v>
      </c>
      <c r="D285">
        <v>2.0078999999999998</v>
      </c>
      <c r="E285">
        <v>0.69830000000000003</v>
      </c>
    </row>
    <row r="286" spans="1:5" x14ac:dyDescent="0.25">
      <c r="A286" t="s">
        <v>27</v>
      </c>
      <c r="B286" t="s">
        <v>183</v>
      </c>
      <c r="C286">
        <v>1.4007000000000001</v>
      </c>
      <c r="D286">
        <v>0.96589999999999998</v>
      </c>
      <c r="E286">
        <v>1.1500999999999999</v>
      </c>
    </row>
    <row r="287" spans="1:5" x14ac:dyDescent="0.25">
      <c r="A287" t="s">
        <v>27</v>
      </c>
      <c r="B287" t="s">
        <v>477</v>
      </c>
      <c r="C287">
        <v>1.4007000000000001</v>
      </c>
      <c r="D287">
        <v>0.75590000000000002</v>
      </c>
      <c r="E287">
        <v>0.93100000000000005</v>
      </c>
    </row>
    <row r="288" spans="1:5" x14ac:dyDescent="0.25">
      <c r="A288" t="s">
        <v>27</v>
      </c>
      <c r="B288" t="s">
        <v>478</v>
      </c>
      <c r="C288">
        <v>1.4007000000000001</v>
      </c>
      <c r="D288">
        <v>0.8478</v>
      </c>
      <c r="E288">
        <v>0.98919999999999997</v>
      </c>
    </row>
    <row r="289" spans="1:5" x14ac:dyDescent="0.25">
      <c r="A289" t="s">
        <v>27</v>
      </c>
      <c r="B289" t="s">
        <v>433</v>
      </c>
      <c r="C289">
        <v>1.4007000000000001</v>
      </c>
      <c r="D289">
        <v>0.75849999999999995</v>
      </c>
      <c r="E289">
        <v>1.3383</v>
      </c>
    </row>
    <row r="290" spans="1:5" x14ac:dyDescent="0.25">
      <c r="A290" t="s">
        <v>27</v>
      </c>
      <c r="B290" t="s">
        <v>264</v>
      </c>
      <c r="C290">
        <v>1.4007000000000001</v>
      </c>
      <c r="D290">
        <v>0.88190000000000002</v>
      </c>
      <c r="E290">
        <v>1.0405</v>
      </c>
    </row>
    <row r="291" spans="1:5" x14ac:dyDescent="0.25">
      <c r="A291" t="s">
        <v>27</v>
      </c>
      <c r="B291" t="s">
        <v>265</v>
      </c>
      <c r="C291">
        <v>1.4007000000000001</v>
      </c>
      <c r="D291">
        <v>0.62470000000000003</v>
      </c>
      <c r="E291">
        <v>0.81459999999999999</v>
      </c>
    </row>
    <row r="292" spans="1:5" x14ac:dyDescent="0.25">
      <c r="A292" t="s">
        <v>27</v>
      </c>
      <c r="B292" t="s">
        <v>182</v>
      </c>
      <c r="C292">
        <v>1.4007000000000001</v>
      </c>
      <c r="D292">
        <v>0.75590000000000002</v>
      </c>
      <c r="E292">
        <v>0.65720000000000001</v>
      </c>
    </row>
    <row r="293" spans="1:5" x14ac:dyDescent="0.25">
      <c r="A293" t="s">
        <v>27</v>
      </c>
      <c r="B293" t="s">
        <v>266</v>
      </c>
      <c r="C293">
        <v>1.4007000000000001</v>
      </c>
      <c r="D293">
        <v>0.88190000000000002</v>
      </c>
      <c r="E293">
        <v>1.2596000000000001</v>
      </c>
    </row>
    <row r="294" spans="1:5" x14ac:dyDescent="0.25">
      <c r="A294" t="s">
        <v>27</v>
      </c>
      <c r="B294" t="s">
        <v>180</v>
      </c>
      <c r="C294">
        <v>1.4007000000000001</v>
      </c>
      <c r="D294">
        <v>0.54590000000000005</v>
      </c>
      <c r="E294">
        <v>1.8072999999999999</v>
      </c>
    </row>
    <row r="295" spans="1:5" x14ac:dyDescent="0.25">
      <c r="A295" t="s">
        <v>27</v>
      </c>
      <c r="B295" t="s">
        <v>278</v>
      </c>
      <c r="C295">
        <v>1.4007000000000001</v>
      </c>
      <c r="D295">
        <v>0.62470000000000003</v>
      </c>
      <c r="E295">
        <v>1.1055999999999999</v>
      </c>
    </row>
    <row r="296" spans="1:5" x14ac:dyDescent="0.25">
      <c r="A296" t="s">
        <v>27</v>
      </c>
      <c r="B296" t="s">
        <v>29</v>
      </c>
      <c r="C296">
        <v>1.4007000000000001</v>
      </c>
      <c r="D296">
        <v>1.8293999999999999</v>
      </c>
      <c r="E296">
        <v>0.6401</v>
      </c>
    </row>
    <row r="297" spans="1:5" x14ac:dyDescent="0.25">
      <c r="A297" t="s">
        <v>27</v>
      </c>
      <c r="B297" t="s">
        <v>476</v>
      </c>
      <c r="C297">
        <v>1.4007000000000001</v>
      </c>
      <c r="D297">
        <v>0.71389999999999998</v>
      </c>
      <c r="E297">
        <v>0.69830000000000003</v>
      </c>
    </row>
    <row r="298" spans="1:5" x14ac:dyDescent="0.25">
      <c r="A298" t="s">
        <v>27</v>
      </c>
      <c r="B298" t="s">
        <v>263</v>
      </c>
      <c r="C298">
        <v>1.4007000000000001</v>
      </c>
      <c r="D298">
        <v>0.75590000000000002</v>
      </c>
      <c r="E298">
        <v>1.5882000000000001</v>
      </c>
    </row>
    <row r="299" spans="1:5" x14ac:dyDescent="0.25">
      <c r="A299" t="s">
        <v>27</v>
      </c>
      <c r="B299" t="s">
        <v>181</v>
      </c>
      <c r="C299">
        <v>1.4007000000000001</v>
      </c>
      <c r="D299">
        <v>1.651</v>
      </c>
      <c r="E299">
        <v>0.6401</v>
      </c>
    </row>
    <row r="300" spans="1:5" x14ac:dyDescent="0.25">
      <c r="A300" t="s">
        <v>27</v>
      </c>
      <c r="B300" t="s">
        <v>28</v>
      </c>
      <c r="C300">
        <v>1.4007000000000001</v>
      </c>
      <c r="D300">
        <v>1.7638</v>
      </c>
      <c r="E300">
        <v>0.65720000000000001</v>
      </c>
    </row>
    <row r="301" spans="1:5" x14ac:dyDescent="0.25">
      <c r="A301" t="s">
        <v>27</v>
      </c>
      <c r="B301" t="s">
        <v>431</v>
      </c>
      <c r="C301">
        <v>1.4007000000000001</v>
      </c>
      <c r="D301">
        <v>0.75849999999999995</v>
      </c>
      <c r="E301">
        <v>0.98919999999999997</v>
      </c>
    </row>
    <row r="302" spans="1:5" x14ac:dyDescent="0.25">
      <c r="A302" t="s">
        <v>184</v>
      </c>
      <c r="B302" t="s">
        <v>192</v>
      </c>
      <c r="C302">
        <v>1.6847000000000001</v>
      </c>
      <c r="D302">
        <v>1.2808999999999999</v>
      </c>
      <c r="E302">
        <v>0.59489999999999998</v>
      </c>
    </row>
    <row r="303" spans="1:5" x14ac:dyDescent="0.25">
      <c r="A303" t="s">
        <v>184</v>
      </c>
      <c r="B303" t="s">
        <v>185</v>
      </c>
      <c r="C303">
        <v>1.6847000000000001</v>
      </c>
      <c r="D303">
        <v>1.7478</v>
      </c>
      <c r="E303">
        <v>0.62790000000000001</v>
      </c>
    </row>
    <row r="304" spans="1:5" x14ac:dyDescent="0.25">
      <c r="A304" t="s">
        <v>184</v>
      </c>
      <c r="B304" t="s">
        <v>188</v>
      </c>
      <c r="C304">
        <v>1.6847000000000001</v>
      </c>
      <c r="D304">
        <v>0.71850000000000003</v>
      </c>
      <c r="E304">
        <v>1.4871000000000001</v>
      </c>
    </row>
    <row r="305" spans="1:5" x14ac:dyDescent="0.25">
      <c r="A305" t="s">
        <v>184</v>
      </c>
      <c r="B305" t="s">
        <v>196</v>
      </c>
      <c r="C305">
        <v>1.6847000000000001</v>
      </c>
      <c r="D305">
        <v>1.385</v>
      </c>
      <c r="E305">
        <v>1.1660999999999999</v>
      </c>
    </row>
    <row r="306" spans="1:5" x14ac:dyDescent="0.25">
      <c r="A306" t="s">
        <v>184</v>
      </c>
      <c r="B306" t="s">
        <v>189</v>
      </c>
      <c r="C306">
        <v>1.6847000000000001</v>
      </c>
      <c r="D306">
        <v>1.1247</v>
      </c>
      <c r="E306">
        <v>1.1472</v>
      </c>
    </row>
    <row r="307" spans="1:5" x14ac:dyDescent="0.25">
      <c r="A307" t="s">
        <v>184</v>
      </c>
      <c r="B307" t="s">
        <v>190</v>
      </c>
      <c r="C307">
        <v>1.6847000000000001</v>
      </c>
      <c r="D307">
        <v>0.75849999999999995</v>
      </c>
      <c r="E307">
        <v>1.1212</v>
      </c>
    </row>
    <row r="308" spans="1:5" x14ac:dyDescent="0.25">
      <c r="A308" t="s">
        <v>184</v>
      </c>
      <c r="B308" t="s">
        <v>186</v>
      </c>
      <c r="C308">
        <v>1.6847000000000001</v>
      </c>
      <c r="D308">
        <v>0.68730000000000002</v>
      </c>
      <c r="E308">
        <v>0.93479999999999996</v>
      </c>
    </row>
    <row r="309" spans="1:5" x14ac:dyDescent="0.25">
      <c r="A309" t="s">
        <v>184</v>
      </c>
      <c r="B309" t="s">
        <v>267</v>
      </c>
      <c r="C309">
        <v>1.6847000000000001</v>
      </c>
      <c r="D309">
        <v>0.75849999999999995</v>
      </c>
      <c r="E309">
        <v>1.1660999999999999</v>
      </c>
    </row>
    <row r="310" spans="1:5" x14ac:dyDescent="0.25">
      <c r="A310" t="s">
        <v>184</v>
      </c>
      <c r="B310" t="s">
        <v>268</v>
      </c>
      <c r="C310">
        <v>1.6847000000000001</v>
      </c>
      <c r="D310">
        <v>1.5620000000000001</v>
      </c>
      <c r="E310">
        <v>0.5524</v>
      </c>
    </row>
    <row r="311" spans="1:5" x14ac:dyDescent="0.25">
      <c r="A311" t="s">
        <v>184</v>
      </c>
      <c r="B311" t="s">
        <v>191</v>
      </c>
      <c r="C311">
        <v>1.6847000000000001</v>
      </c>
      <c r="D311">
        <v>0.68730000000000002</v>
      </c>
      <c r="E311">
        <v>1.2746999999999999</v>
      </c>
    </row>
    <row r="312" spans="1:5" x14ac:dyDescent="0.25">
      <c r="A312" t="s">
        <v>184</v>
      </c>
      <c r="B312" t="s">
        <v>193</v>
      </c>
      <c r="C312">
        <v>1.6847000000000001</v>
      </c>
      <c r="D312">
        <v>0.52759999999999996</v>
      </c>
      <c r="E312">
        <v>1.1212</v>
      </c>
    </row>
    <row r="313" spans="1:5" x14ac:dyDescent="0.25">
      <c r="A313" t="s">
        <v>184</v>
      </c>
      <c r="B313" t="s">
        <v>194</v>
      </c>
      <c r="C313">
        <v>1.6847000000000001</v>
      </c>
      <c r="D313">
        <v>0.75849999999999995</v>
      </c>
      <c r="E313">
        <v>0.80730000000000002</v>
      </c>
    </row>
    <row r="314" spans="1:5" x14ac:dyDescent="0.25">
      <c r="A314" t="s">
        <v>31</v>
      </c>
      <c r="B314" t="s">
        <v>200</v>
      </c>
      <c r="C314">
        <v>1.55</v>
      </c>
      <c r="D314">
        <v>0.39429999999999998</v>
      </c>
      <c r="E314">
        <v>0.9778</v>
      </c>
    </row>
    <row r="315" spans="1:5" x14ac:dyDescent="0.25">
      <c r="A315" t="s">
        <v>31</v>
      </c>
      <c r="B315" t="s">
        <v>198</v>
      </c>
      <c r="C315">
        <v>1.55</v>
      </c>
      <c r="D315">
        <v>1.0036</v>
      </c>
      <c r="E315">
        <v>0.75560000000000005</v>
      </c>
    </row>
    <row r="316" spans="1:5" x14ac:dyDescent="0.25">
      <c r="A316" t="s">
        <v>31</v>
      </c>
      <c r="B316" t="s">
        <v>308</v>
      </c>
      <c r="C316">
        <v>1.55</v>
      </c>
      <c r="D316">
        <v>0.75270000000000004</v>
      </c>
      <c r="E316">
        <v>1.5111000000000001</v>
      </c>
    </row>
    <row r="317" spans="1:5" x14ac:dyDescent="0.25">
      <c r="A317" t="s">
        <v>31</v>
      </c>
      <c r="B317" t="s">
        <v>197</v>
      </c>
      <c r="C317">
        <v>1.55</v>
      </c>
      <c r="D317">
        <v>1.5054000000000001</v>
      </c>
      <c r="E317">
        <v>0.9778</v>
      </c>
    </row>
    <row r="318" spans="1:5" x14ac:dyDescent="0.25">
      <c r="A318" t="s">
        <v>31</v>
      </c>
      <c r="B318" t="s">
        <v>187</v>
      </c>
      <c r="C318">
        <v>1.55</v>
      </c>
      <c r="D318">
        <v>0.6452</v>
      </c>
      <c r="E318">
        <v>1.3332999999999999</v>
      </c>
    </row>
    <row r="319" spans="1:5" x14ac:dyDescent="0.25">
      <c r="A319" t="s">
        <v>31</v>
      </c>
      <c r="B319" t="s">
        <v>202</v>
      </c>
      <c r="C319">
        <v>1.55</v>
      </c>
      <c r="D319">
        <v>0.89610000000000001</v>
      </c>
      <c r="E319">
        <v>0.8</v>
      </c>
    </row>
    <row r="320" spans="1:5" x14ac:dyDescent="0.25">
      <c r="A320" t="s">
        <v>31</v>
      </c>
      <c r="B320" t="s">
        <v>32</v>
      </c>
      <c r="C320">
        <v>1.55</v>
      </c>
      <c r="D320">
        <v>1.0394000000000001</v>
      </c>
      <c r="E320">
        <v>0.71109999999999995</v>
      </c>
    </row>
    <row r="321" spans="1:5" x14ac:dyDescent="0.25">
      <c r="A321" t="s">
        <v>31</v>
      </c>
      <c r="B321" t="s">
        <v>341</v>
      </c>
      <c r="C321">
        <v>1.55</v>
      </c>
      <c r="D321">
        <v>1.3977999999999999</v>
      </c>
      <c r="E321">
        <v>0.88890000000000002</v>
      </c>
    </row>
    <row r="322" spans="1:5" x14ac:dyDescent="0.25">
      <c r="A322" t="s">
        <v>31</v>
      </c>
      <c r="B322" t="s">
        <v>345</v>
      </c>
      <c r="C322">
        <v>1.55</v>
      </c>
      <c r="D322">
        <v>1.147</v>
      </c>
      <c r="E322">
        <v>0.9778</v>
      </c>
    </row>
    <row r="323" spans="1:5" x14ac:dyDescent="0.25">
      <c r="A323" t="s">
        <v>31</v>
      </c>
      <c r="B323" t="s">
        <v>201</v>
      </c>
      <c r="C323">
        <v>1.55</v>
      </c>
      <c r="D323">
        <v>1.2185999999999999</v>
      </c>
      <c r="E323">
        <v>1.0667</v>
      </c>
    </row>
    <row r="324" spans="1:5" x14ac:dyDescent="0.25">
      <c r="A324" t="s">
        <v>282</v>
      </c>
      <c r="B324" t="s">
        <v>283</v>
      </c>
      <c r="C324">
        <v>1.6222000000000001</v>
      </c>
      <c r="D324">
        <v>1.7123999999999999</v>
      </c>
      <c r="E324">
        <v>1.1203000000000001</v>
      </c>
    </row>
    <row r="325" spans="1:5" x14ac:dyDescent="0.25">
      <c r="A325" t="s">
        <v>282</v>
      </c>
      <c r="B325" t="s">
        <v>195</v>
      </c>
      <c r="C325">
        <v>1.6222000000000001</v>
      </c>
      <c r="D325">
        <v>1.0617000000000001</v>
      </c>
      <c r="E325">
        <v>0.95430000000000004</v>
      </c>
    </row>
    <row r="326" spans="1:5" x14ac:dyDescent="0.25">
      <c r="A326" t="s">
        <v>282</v>
      </c>
      <c r="B326" t="s">
        <v>307</v>
      </c>
      <c r="C326">
        <v>1.6222000000000001</v>
      </c>
      <c r="D326">
        <v>0.78769999999999996</v>
      </c>
      <c r="E326">
        <v>1.3278000000000001</v>
      </c>
    </row>
    <row r="327" spans="1:5" x14ac:dyDescent="0.25">
      <c r="A327" t="s">
        <v>282</v>
      </c>
      <c r="B327" t="s">
        <v>33</v>
      </c>
      <c r="C327">
        <v>1.6222000000000001</v>
      </c>
      <c r="D327">
        <v>1.0274000000000001</v>
      </c>
      <c r="E327">
        <v>0.41489999999999999</v>
      </c>
    </row>
    <row r="328" spans="1:5" x14ac:dyDescent="0.25">
      <c r="A328" t="s">
        <v>282</v>
      </c>
      <c r="B328" t="s">
        <v>319</v>
      </c>
      <c r="C328">
        <v>1.6222000000000001</v>
      </c>
      <c r="D328">
        <v>1.3013999999999999</v>
      </c>
      <c r="E328">
        <v>0.70540000000000003</v>
      </c>
    </row>
    <row r="329" spans="1:5" x14ac:dyDescent="0.25">
      <c r="A329" t="s">
        <v>282</v>
      </c>
      <c r="B329" t="s">
        <v>468</v>
      </c>
      <c r="C329">
        <v>1.6222000000000001</v>
      </c>
      <c r="D329">
        <v>0.95889999999999997</v>
      </c>
      <c r="E329">
        <v>1.2447999999999999</v>
      </c>
    </row>
    <row r="330" spans="1:5" x14ac:dyDescent="0.25">
      <c r="A330" t="s">
        <v>282</v>
      </c>
      <c r="B330" t="s">
        <v>430</v>
      </c>
      <c r="C330">
        <v>1.6222000000000001</v>
      </c>
      <c r="D330">
        <v>0.71919999999999995</v>
      </c>
      <c r="E330">
        <v>0.74690000000000001</v>
      </c>
    </row>
    <row r="331" spans="1:5" x14ac:dyDescent="0.25">
      <c r="A331" t="s">
        <v>282</v>
      </c>
      <c r="B331" t="s">
        <v>337</v>
      </c>
      <c r="C331">
        <v>1.6222000000000001</v>
      </c>
      <c r="D331">
        <v>1.0617000000000001</v>
      </c>
      <c r="E331">
        <v>1.0788</v>
      </c>
    </row>
    <row r="332" spans="1:5" x14ac:dyDescent="0.25">
      <c r="A332" t="s">
        <v>282</v>
      </c>
      <c r="B332" t="s">
        <v>342</v>
      </c>
      <c r="C332">
        <v>1.6222000000000001</v>
      </c>
      <c r="D332">
        <v>0.34250000000000003</v>
      </c>
      <c r="E332">
        <v>1.3693</v>
      </c>
    </row>
    <row r="333" spans="1:5" x14ac:dyDescent="0.25">
      <c r="A333" t="s">
        <v>282</v>
      </c>
      <c r="B333" t="s">
        <v>199</v>
      </c>
      <c r="C333">
        <v>1.6222000000000001</v>
      </c>
      <c r="D333">
        <v>1.0274000000000001</v>
      </c>
      <c r="E333">
        <v>1.0373000000000001</v>
      </c>
    </row>
    <row r="334" spans="1:5" x14ac:dyDescent="0.25">
      <c r="A334" t="s">
        <v>288</v>
      </c>
      <c r="B334" t="s">
        <v>289</v>
      </c>
      <c r="C334">
        <v>1.4888999999999999</v>
      </c>
      <c r="D334">
        <v>0.74629999999999996</v>
      </c>
      <c r="E334">
        <v>0.85970000000000002</v>
      </c>
    </row>
    <row r="335" spans="1:5" x14ac:dyDescent="0.25">
      <c r="A335" t="s">
        <v>288</v>
      </c>
      <c r="B335" t="s">
        <v>293</v>
      </c>
      <c r="C335">
        <v>1.4888999999999999</v>
      </c>
      <c r="D335">
        <v>1.3432999999999999</v>
      </c>
      <c r="E335">
        <v>0.95020000000000004</v>
      </c>
    </row>
    <row r="336" spans="1:5" x14ac:dyDescent="0.25">
      <c r="A336" t="s">
        <v>288</v>
      </c>
      <c r="B336" t="s">
        <v>469</v>
      </c>
      <c r="C336">
        <v>1.4888999999999999</v>
      </c>
      <c r="D336">
        <v>0.82089999999999996</v>
      </c>
      <c r="E336">
        <v>1.3122</v>
      </c>
    </row>
    <row r="337" spans="1:5" x14ac:dyDescent="0.25">
      <c r="A337" t="s">
        <v>288</v>
      </c>
      <c r="B337" t="s">
        <v>312</v>
      </c>
      <c r="C337">
        <v>1.4888999999999999</v>
      </c>
      <c r="D337">
        <v>0.93279999999999996</v>
      </c>
      <c r="E337">
        <v>0.72399999999999998</v>
      </c>
    </row>
    <row r="338" spans="1:5" x14ac:dyDescent="0.25">
      <c r="A338" t="s">
        <v>288</v>
      </c>
      <c r="B338" t="s">
        <v>313</v>
      </c>
      <c r="C338">
        <v>1.4888999999999999</v>
      </c>
      <c r="D338">
        <v>1.0448</v>
      </c>
      <c r="E338">
        <v>1.0860000000000001</v>
      </c>
    </row>
    <row r="339" spans="1:5" x14ac:dyDescent="0.25">
      <c r="A339" t="s">
        <v>288</v>
      </c>
      <c r="B339" t="s">
        <v>316</v>
      </c>
      <c r="C339">
        <v>1.4888999999999999</v>
      </c>
      <c r="D339">
        <v>0.78359999999999996</v>
      </c>
      <c r="E339">
        <v>1.0860000000000001</v>
      </c>
    </row>
    <row r="340" spans="1:5" x14ac:dyDescent="0.25">
      <c r="A340" t="s">
        <v>288</v>
      </c>
      <c r="B340" t="s">
        <v>320</v>
      </c>
      <c r="C340">
        <v>1.4888999999999999</v>
      </c>
      <c r="D340">
        <v>0.74629999999999996</v>
      </c>
      <c r="E340">
        <v>1.0407</v>
      </c>
    </row>
    <row r="341" spans="1:5" x14ac:dyDescent="0.25">
      <c r="A341" t="s">
        <v>288</v>
      </c>
      <c r="B341" t="s">
        <v>354</v>
      </c>
      <c r="C341">
        <v>1.4888999999999999</v>
      </c>
      <c r="D341">
        <v>0.97009999999999996</v>
      </c>
      <c r="E341">
        <v>1.0860000000000001</v>
      </c>
    </row>
    <row r="342" spans="1:5" x14ac:dyDescent="0.25">
      <c r="A342" t="s">
        <v>288</v>
      </c>
      <c r="B342" t="s">
        <v>355</v>
      </c>
      <c r="C342">
        <v>1.4888999999999999</v>
      </c>
      <c r="D342">
        <v>1.5671999999999999</v>
      </c>
      <c r="E342">
        <v>0.8145</v>
      </c>
    </row>
    <row r="343" spans="1:5" x14ac:dyDescent="0.25">
      <c r="A343" t="s">
        <v>288</v>
      </c>
      <c r="B343" t="s">
        <v>357</v>
      </c>
      <c r="C343">
        <v>1.4888999999999999</v>
      </c>
      <c r="D343">
        <v>1.0448</v>
      </c>
      <c r="E343">
        <v>1.0407</v>
      </c>
    </row>
    <row r="344" spans="1:5" x14ac:dyDescent="0.25">
      <c r="A344" t="s">
        <v>285</v>
      </c>
      <c r="B344" t="s">
        <v>291</v>
      </c>
      <c r="C344">
        <v>1.45</v>
      </c>
      <c r="D344">
        <v>1.1111</v>
      </c>
      <c r="E344">
        <v>1.1549</v>
      </c>
    </row>
    <row r="345" spans="1:5" x14ac:dyDescent="0.25">
      <c r="A345" t="s">
        <v>285</v>
      </c>
      <c r="B345" t="s">
        <v>295</v>
      </c>
      <c r="C345">
        <v>1.45</v>
      </c>
      <c r="D345">
        <v>0.84289999999999998</v>
      </c>
      <c r="E345">
        <v>0.7349</v>
      </c>
    </row>
    <row r="346" spans="1:5" x14ac:dyDescent="0.25">
      <c r="A346" t="s">
        <v>285</v>
      </c>
      <c r="B346" t="s">
        <v>296</v>
      </c>
      <c r="C346">
        <v>1.45</v>
      </c>
      <c r="D346">
        <v>1.4943</v>
      </c>
      <c r="E346">
        <v>0.7349</v>
      </c>
    </row>
    <row r="347" spans="1:5" x14ac:dyDescent="0.25">
      <c r="A347" t="s">
        <v>285</v>
      </c>
      <c r="B347" t="s">
        <v>297</v>
      </c>
      <c r="C347">
        <v>1.45</v>
      </c>
      <c r="D347">
        <v>1.3027</v>
      </c>
      <c r="E347">
        <v>0.21</v>
      </c>
    </row>
    <row r="348" spans="1:5" x14ac:dyDescent="0.25">
      <c r="A348" t="s">
        <v>285</v>
      </c>
      <c r="B348" t="s">
        <v>299</v>
      </c>
      <c r="C348">
        <v>1.45</v>
      </c>
      <c r="D348">
        <v>0.95789999999999997</v>
      </c>
      <c r="E348">
        <v>0.89239999999999997</v>
      </c>
    </row>
    <row r="349" spans="1:5" x14ac:dyDescent="0.25">
      <c r="A349" t="s">
        <v>285</v>
      </c>
      <c r="B349" t="s">
        <v>302</v>
      </c>
      <c r="C349">
        <v>1.45</v>
      </c>
      <c r="D349">
        <v>0.68969999999999998</v>
      </c>
      <c r="E349">
        <v>1.2074</v>
      </c>
    </row>
    <row r="350" spans="1:5" x14ac:dyDescent="0.25">
      <c r="A350" t="s">
        <v>285</v>
      </c>
      <c r="B350" t="s">
        <v>305</v>
      </c>
      <c r="C350">
        <v>1.45</v>
      </c>
      <c r="D350">
        <v>0.91949999999999998</v>
      </c>
      <c r="E350">
        <v>1.0499000000000001</v>
      </c>
    </row>
    <row r="351" spans="1:5" x14ac:dyDescent="0.25">
      <c r="A351" t="s">
        <v>285</v>
      </c>
      <c r="B351" t="s">
        <v>315</v>
      </c>
      <c r="C351">
        <v>1.45</v>
      </c>
      <c r="D351">
        <v>0.65129999999999999</v>
      </c>
      <c r="E351">
        <v>1.4699</v>
      </c>
    </row>
    <row r="352" spans="1:5" x14ac:dyDescent="0.25">
      <c r="A352" t="s">
        <v>285</v>
      </c>
      <c r="B352" t="s">
        <v>317</v>
      </c>
      <c r="C352">
        <v>1.45</v>
      </c>
      <c r="D352">
        <v>0.91949999999999998</v>
      </c>
      <c r="E352">
        <v>1.6798</v>
      </c>
    </row>
    <row r="353" spans="1:5" x14ac:dyDescent="0.25">
      <c r="A353" t="s">
        <v>285</v>
      </c>
      <c r="B353" t="s">
        <v>321</v>
      </c>
      <c r="C353">
        <v>1.45</v>
      </c>
      <c r="D353">
        <v>0.72799999999999998</v>
      </c>
      <c r="E353">
        <v>0.99739999999999995</v>
      </c>
    </row>
    <row r="354" spans="1:5" x14ac:dyDescent="0.25">
      <c r="A354" t="s">
        <v>285</v>
      </c>
      <c r="B354" t="s">
        <v>322</v>
      </c>
      <c r="C354">
        <v>1.45</v>
      </c>
      <c r="D354">
        <v>1.3027</v>
      </c>
      <c r="E354">
        <v>1.2599</v>
      </c>
    </row>
    <row r="355" spans="1:5" x14ac:dyDescent="0.25">
      <c r="A355" t="s">
        <v>285</v>
      </c>
      <c r="B355" t="s">
        <v>334</v>
      </c>
      <c r="C355">
        <v>1.45</v>
      </c>
      <c r="D355">
        <v>0.72799999999999998</v>
      </c>
      <c r="E355">
        <v>0.62990000000000002</v>
      </c>
    </row>
    <row r="356" spans="1:5" x14ac:dyDescent="0.25">
      <c r="A356" t="s">
        <v>285</v>
      </c>
      <c r="B356" t="s">
        <v>339</v>
      </c>
      <c r="C356">
        <v>1.45</v>
      </c>
      <c r="D356">
        <v>0.84289999999999998</v>
      </c>
      <c r="E356">
        <v>1.0499000000000001</v>
      </c>
    </row>
    <row r="357" spans="1:5" x14ac:dyDescent="0.25">
      <c r="A357" t="s">
        <v>285</v>
      </c>
      <c r="B357" t="s">
        <v>347</v>
      </c>
      <c r="C357">
        <v>1.45</v>
      </c>
      <c r="D357">
        <v>1.6475</v>
      </c>
      <c r="E357">
        <v>0.78739999999999999</v>
      </c>
    </row>
    <row r="358" spans="1:5" x14ac:dyDescent="0.25">
      <c r="A358" t="s">
        <v>285</v>
      </c>
      <c r="B358" t="s">
        <v>348</v>
      </c>
      <c r="C358">
        <v>1.45</v>
      </c>
      <c r="D358">
        <v>0.88119999999999998</v>
      </c>
      <c r="E358">
        <v>1.2074</v>
      </c>
    </row>
    <row r="359" spans="1:5" x14ac:dyDescent="0.25">
      <c r="A359" t="s">
        <v>285</v>
      </c>
      <c r="B359" t="s">
        <v>351</v>
      </c>
      <c r="C359">
        <v>1.45</v>
      </c>
      <c r="D359">
        <v>0.91949999999999998</v>
      </c>
      <c r="E359">
        <v>0.78739999999999999</v>
      </c>
    </row>
    <row r="360" spans="1:5" x14ac:dyDescent="0.25">
      <c r="A360" t="s">
        <v>285</v>
      </c>
      <c r="B360" t="s">
        <v>361</v>
      </c>
      <c r="C360">
        <v>1.45</v>
      </c>
      <c r="D360">
        <v>0.95789999999999997</v>
      </c>
      <c r="E360">
        <v>0.89239999999999997</v>
      </c>
    </row>
    <row r="361" spans="1:5" x14ac:dyDescent="0.25">
      <c r="A361" t="s">
        <v>285</v>
      </c>
      <c r="B361" t="s">
        <v>362</v>
      </c>
      <c r="C361">
        <v>1.45</v>
      </c>
      <c r="D361">
        <v>0.80459999999999998</v>
      </c>
      <c r="E361">
        <v>1.3124</v>
      </c>
    </row>
    <row r="362" spans="1:5" x14ac:dyDescent="0.25">
      <c r="A362" t="s">
        <v>285</v>
      </c>
      <c r="B362" t="s">
        <v>363</v>
      </c>
      <c r="C362">
        <v>1.45</v>
      </c>
      <c r="D362">
        <v>0.99619999999999997</v>
      </c>
      <c r="E362">
        <v>1.1024</v>
      </c>
    </row>
    <row r="363" spans="1:5" x14ac:dyDescent="0.25">
      <c r="A363" t="s">
        <v>285</v>
      </c>
      <c r="B363" t="s">
        <v>364</v>
      </c>
      <c r="C363">
        <v>1.45</v>
      </c>
      <c r="D363">
        <v>1.3027</v>
      </c>
      <c r="E363">
        <v>0.83989999999999998</v>
      </c>
    </row>
    <row r="364" spans="1:5" x14ac:dyDescent="0.25">
      <c r="A364" t="s">
        <v>287</v>
      </c>
      <c r="B364" t="s">
        <v>286</v>
      </c>
      <c r="C364">
        <v>1.1707000000000001</v>
      </c>
      <c r="D364">
        <v>1.1389</v>
      </c>
      <c r="E364">
        <v>0.63160000000000005</v>
      </c>
    </row>
    <row r="365" spans="1:5" x14ac:dyDescent="0.25">
      <c r="A365" t="s">
        <v>287</v>
      </c>
      <c r="B365" t="s">
        <v>490</v>
      </c>
      <c r="C365">
        <v>1.1707000000000001</v>
      </c>
      <c r="D365">
        <v>1.1959</v>
      </c>
      <c r="E365">
        <v>1.0852999999999999</v>
      </c>
    </row>
    <row r="366" spans="1:5" x14ac:dyDescent="0.25">
      <c r="A366" t="s">
        <v>287</v>
      </c>
      <c r="B366" t="s">
        <v>489</v>
      </c>
      <c r="C366">
        <v>1.1707000000000001</v>
      </c>
      <c r="D366">
        <v>0.98229999999999995</v>
      </c>
      <c r="E366">
        <v>0.72350000000000003</v>
      </c>
    </row>
    <row r="367" spans="1:5" x14ac:dyDescent="0.25">
      <c r="A367" t="s">
        <v>287</v>
      </c>
      <c r="B367" t="s">
        <v>438</v>
      </c>
      <c r="C367">
        <v>1.1707000000000001</v>
      </c>
      <c r="D367">
        <v>0.93959999999999999</v>
      </c>
      <c r="E367">
        <v>1.0852999999999999</v>
      </c>
    </row>
    <row r="368" spans="1:5" x14ac:dyDescent="0.25">
      <c r="A368" t="s">
        <v>287</v>
      </c>
      <c r="B368" t="s">
        <v>304</v>
      </c>
      <c r="C368">
        <v>1.1707000000000001</v>
      </c>
      <c r="D368">
        <v>0.89490000000000003</v>
      </c>
      <c r="E368">
        <v>1.4355</v>
      </c>
    </row>
    <row r="369" spans="1:5" x14ac:dyDescent="0.25">
      <c r="A369" t="s">
        <v>287</v>
      </c>
      <c r="B369" t="s">
        <v>314</v>
      </c>
      <c r="C369">
        <v>1.1707000000000001</v>
      </c>
      <c r="D369">
        <v>0.97619999999999996</v>
      </c>
      <c r="E369">
        <v>0.74650000000000005</v>
      </c>
    </row>
    <row r="370" spans="1:5" x14ac:dyDescent="0.25">
      <c r="A370" t="s">
        <v>287</v>
      </c>
      <c r="B370" t="s">
        <v>323</v>
      </c>
      <c r="C370">
        <v>1.1707000000000001</v>
      </c>
      <c r="D370">
        <v>1.5803</v>
      </c>
      <c r="E370">
        <v>0.36180000000000001</v>
      </c>
    </row>
    <row r="371" spans="1:5" x14ac:dyDescent="0.25">
      <c r="A371" t="s">
        <v>287</v>
      </c>
      <c r="B371" t="s">
        <v>326</v>
      </c>
      <c r="C371">
        <v>1.1707000000000001</v>
      </c>
      <c r="D371">
        <v>0.98229999999999995</v>
      </c>
      <c r="E371">
        <v>0.72350000000000003</v>
      </c>
    </row>
    <row r="372" spans="1:5" x14ac:dyDescent="0.25">
      <c r="A372" t="s">
        <v>287</v>
      </c>
      <c r="B372" t="s">
        <v>435</v>
      </c>
      <c r="C372">
        <v>1.1707000000000001</v>
      </c>
      <c r="D372">
        <v>0.85419999999999996</v>
      </c>
      <c r="E372">
        <v>1.78</v>
      </c>
    </row>
    <row r="373" spans="1:5" x14ac:dyDescent="0.25">
      <c r="A373" t="s">
        <v>287</v>
      </c>
      <c r="B373" t="s">
        <v>327</v>
      </c>
      <c r="C373">
        <v>1.1707000000000001</v>
      </c>
      <c r="D373">
        <v>1.0249999999999999</v>
      </c>
      <c r="E373">
        <v>0.78380000000000005</v>
      </c>
    </row>
    <row r="374" spans="1:5" x14ac:dyDescent="0.25">
      <c r="A374" t="s">
        <v>287</v>
      </c>
      <c r="B374" t="s">
        <v>328</v>
      </c>
      <c r="C374">
        <v>1.1707000000000001</v>
      </c>
      <c r="D374">
        <v>0.9355</v>
      </c>
      <c r="E374">
        <v>1.091</v>
      </c>
    </row>
    <row r="375" spans="1:5" x14ac:dyDescent="0.25">
      <c r="A375" t="s">
        <v>287</v>
      </c>
      <c r="B375" t="s">
        <v>329</v>
      </c>
      <c r="C375">
        <v>1.1707000000000001</v>
      </c>
      <c r="D375">
        <v>0.98229999999999995</v>
      </c>
      <c r="E375">
        <v>0.60289999999999999</v>
      </c>
    </row>
    <row r="376" spans="1:5" x14ac:dyDescent="0.25">
      <c r="A376" t="s">
        <v>287</v>
      </c>
      <c r="B376" t="s">
        <v>332</v>
      </c>
      <c r="C376">
        <v>1.1707000000000001</v>
      </c>
      <c r="D376">
        <v>0.52880000000000005</v>
      </c>
      <c r="E376">
        <v>1.091</v>
      </c>
    </row>
    <row r="377" spans="1:5" x14ac:dyDescent="0.25">
      <c r="A377" t="s">
        <v>287</v>
      </c>
      <c r="B377" t="s">
        <v>333</v>
      </c>
      <c r="C377">
        <v>1.1707000000000001</v>
      </c>
      <c r="D377">
        <v>0.8115</v>
      </c>
      <c r="E377">
        <v>0.9647</v>
      </c>
    </row>
    <row r="378" spans="1:5" x14ac:dyDescent="0.25">
      <c r="A378" t="s">
        <v>287</v>
      </c>
      <c r="B378" t="s">
        <v>336</v>
      </c>
      <c r="C378">
        <v>1.1707000000000001</v>
      </c>
      <c r="D378">
        <v>1.3016000000000001</v>
      </c>
      <c r="E378">
        <v>1.6077999999999999</v>
      </c>
    </row>
    <row r="379" spans="1:5" x14ac:dyDescent="0.25">
      <c r="A379" t="s">
        <v>287</v>
      </c>
      <c r="B379" t="s">
        <v>340</v>
      </c>
      <c r="C379">
        <v>1.1707000000000001</v>
      </c>
      <c r="D379">
        <v>0.73219999999999996</v>
      </c>
      <c r="E379">
        <v>0.86129999999999995</v>
      </c>
    </row>
    <row r="380" spans="1:5" x14ac:dyDescent="0.25">
      <c r="A380" t="s">
        <v>287</v>
      </c>
      <c r="B380" t="s">
        <v>343</v>
      </c>
      <c r="C380">
        <v>1.1707000000000001</v>
      </c>
      <c r="D380">
        <v>0.73219999999999996</v>
      </c>
      <c r="E380">
        <v>1.3781000000000001</v>
      </c>
    </row>
    <row r="381" spans="1:5" x14ac:dyDescent="0.25">
      <c r="A381" t="s">
        <v>287</v>
      </c>
      <c r="B381" t="s">
        <v>487</v>
      </c>
      <c r="C381">
        <v>1.1707000000000001</v>
      </c>
      <c r="D381">
        <v>0.8115</v>
      </c>
      <c r="E381">
        <v>0.90439999999999998</v>
      </c>
    </row>
    <row r="382" spans="1:5" x14ac:dyDescent="0.25">
      <c r="A382" t="s">
        <v>287</v>
      </c>
      <c r="B382" t="s">
        <v>353</v>
      </c>
      <c r="C382">
        <v>1.1707000000000001</v>
      </c>
      <c r="D382">
        <v>1.1532</v>
      </c>
      <c r="E382">
        <v>1.0852999999999999</v>
      </c>
    </row>
    <row r="383" spans="1:5" x14ac:dyDescent="0.25">
      <c r="A383" t="s">
        <v>287</v>
      </c>
      <c r="B383" t="s">
        <v>359</v>
      </c>
      <c r="C383">
        <v>1.1707000000000001</v>
      </c>
      <c r="D383">
        <v>1.1389</v>
      </c>
      <c r="E383">
        <v>0.68899999999999995</v>
      </c>
    </row>
    <row r="384" spans="1:5" x14ac:dyDescent="0.25">
      <c r="A384" t="s">
        <v>287</v>
      </c>
      <c r="B384" t="s">
        <v>488</v>
      </c>
      <c r="C384">
        <v>1.1707000000000001</v>
      </c>
      <c r="D384">
        <v>1.3016000000000001</v>
      </c>
      <c r="E384">
        <v>1.3781000000000001</v>
      </c>
    </row>
    <row r="385" spans="1:5" x14ac:dyDescent="0.25">
      <c r="A385" t="s">
        <v>287</v>
      </c>
      <c r="B385" t="s">
        <v>368</v>
      </c>
      <c r="C385">
        <v>1.1707000000000001</v>
      </c>
      <c r="D385">
        <v>1.0249999999999999</v>
      </c>
      <c r="E385">
        <v>0.90439999999999998</v>
      </c>
    </row>
    <row r="386" spans="1:5" x14ac:dyDescent="0.25">
      <c r="A386" t="s">
        <v>34</v>
      </c>
      <c r="B386" t="s">
        <v>439</v>
      </c>
      <c r="C386">
        <v>1.6539999999999999</v>
      </c>
      <c r="D386">
        <v>1.5648</v>
      </c>
      <c r="E386">
        <v>0.68779999999999997</v>
      </c>
    </row>
    <row r="387" spans="1:5" x14ac:dyDescent="0.25">
      <c r="A387" t="s">
        <v>34</v>
      </c>
      <c r="B387" t="s">
        <v>284</v>
      </c>
      <c r="C387">
        <v>1.6539999999999999</v>
      </c>
      <c r="D387">
        <v>0.99580000000000002</v>
      </c>
      <c r="E387">
        <v>1.0318000000000001</v>
      </c>
    </row>
    <row r="388" spans="1:5" x14ac:dyDescent="0.25">
      <c r="A388" t="s">
        <v>34</v>
      </c>
      <c r="B388" t="s">
        <v>479</v>
      </c>
      <c r="C388">
        <v>1.6539999999999999</v>
      </c>
      <c r="D388">
        <v>0.83130000000000004</v>
      </c>
      <c r="E388">
        <v>1.0048999999999999</v>
      </c>
    </row>
    <row r="389" spans="1:5" x14ac:dyDescent="0.25">
      <c r="A389" t="s">
        <v>34</v>
      </c>
      <c r="B389" t="s">
        <v>208</v>
      </c>
      <c r="C389">
        <v>1.6539999999999999</v>
      </c>
      <c r="D389">
        <v>0.99580000000000002</v>
      </c>
      <c r="E389">
        <v>1.1176999999999999</v>
      </c>
    </row>
    <row r="390" spans="1:5" x14ac:dyDescent="0.25">
      <c r="A390" t="s">
        <v>34</v>
      </c>
      <c r="B390" t="s">
        <v>270</v>
      </c>
      <c r="C390">
        <v>1.6539999999999999</v>
      </c>
      <c r="D390">
        <v>1.3513999999999999</v>
      </c>
      <c r="E390">
        <v>0.51590000000000003</v>
      </c>
    </row>
    <row r="391" spans="1:5" x14ac:dyDescent="0.25">
      <c r="A391" t="s">
        <v>34</v>
      </c>
      <c r="B391" t="s">
        <v>204</v>
      </c>
      <c r="C391">
        <v>1.6539999999999999</v>
      </c>
      <c r="D391">
        <v>0.94469999999999998</v>
      </c>
      <c r="E391">
        <v>0.73080000000000001</v>
      </c>
    </row>
    <row r="392" spans="1:5" x14ac:dyDescent="0.25">
      <c r="A392" t="s">
        <v>34</v>
      </c>
      <c r="B392" t="s">
        <v>279</v>
      </c>
      <c r="C392">
        <v>1.6539999999999999</v>
      </c>
      <c r="D392">
        <v>1.7003999999999999</v>
      </c>
      <c r="E392">
        <v>1.0963000000000001</v>
      </c>
    </row>
    <row r="393" spans="1:5" x14ac:dyDescent="0.25">
      <c r="A393" t="s">
        <v>34</v>
      </c>
      <c r="B393" t="s">
        <v>271</v>
      </c>
      <c r="C393">
        <v>1.6539999999999999</v>
      </c>
      <c r="D393">
        <v>1.3513999999999999</v>
      </c>
      <c r="E393">
        <v>0.64490000000000003</v>
      </c>
    </row>
    <row r="394" spans="1:5" x14ac:dyDescent="0.25">
      <c r="A394" t="s">
        <v>34</v>
      </c>
      <c r="B394" t="s">
        <v>206</v>
      </c>
      <c r="C394">
        <v>1.6539999999999999</v>
      </c>
      <c r="D394">
        <v>0.60460000000000003</v>
      </c>
      <c r="E394">
        <v>1.4617</v>
      </c>
    </row>
    <row r="395" spans="1:5" x14ac:dyDescent="0.25">
      <c r="A395" t="s">
        <v>34</v>
      </c>
      <c r="B395" t="s">
        <v>440</v>
      </c>
      <c r="C395">
        <v>1.6539999999999999</v>
      </c>
      <c r="D395">
        <v>0.79349999999999998</v>
      </c>
      <c r="E395">
        <v>1.1418999999999999</v>
      </c>
    </row>
    <row r="396" spans="1:5" x14ac:dyDescent="0.25">
      <c r="A396" t="s">
        <v>34</v>
      </c>
      <c r="B396" t="s">
        <v>269</v>
      </c>
      <c r="C396">
        <v>1.6539999999999999</v>
      </c>
      <c r="D396">
        <v>0.45340000000000003</v>
      </c>
      <c r="E396">
        <v>1.4159999999999999</v>
      </c>
    </row>
    <row r="397" spans="1:5" x14ac:dyDescent="0.25">
      <c r="A397" t="s">
        <v>34</v>
      </c>
      <c r="B397" t="s">
        <v>483</v>
      </c>
      <c r="C397">
        <v>1.6539999999999999</v>
      </c>
      <c r="D397">
        <v>0.75570000000000004</v>
      </c>
      <c r="E397">
        <v>1.3246</v>
      </c>
    </row>
    <row r="398" spans="1:5" x14ac:dyDescent="0.25">
      <c r="A398" t="s">
        <v>34</v>
      </c>
      <c r="B398" t="s">
        <v>35</v>
      </c>
      <c r="C398">
        <v>1.6539999999999999</v>
      </c>
      <c r="D398">
        <v>1.3226</v>
      </c>
      <c r="E398">
        <v>1.4159999999999999</v>
      </c>
    </row>
    <row r="399" spans="1:5" x14ac:dyDescent="0.25">
      <c r="A399" t="s">
        <v>34</v>
      </c>
      <c r="B399" t="s">
        <v>280</v>
      </c>
      <c r="C399">
        <v>1.6539999999999999</v>
      </c>
      <c r="D399">
        <v>0.96020000000000005</v>
      </c>
      <c r="E399">
        <v>1.2037</v>
      </c>
    </row>
    <row r="400" spans="1:5" x14ac:dyDescent="0.25">
      <c r="A400" t="s">
        <v>34</v>
      </c>
      <c r="B400" t="s">
        <v>207</v>
      </c>
      <c r="C400">
        <v>1.6539999999999999</v>
      </c>
      <c r="D400">
        <v>0.99580000000000002</v>
      </c>
      <c r="E400">
        <v>0.90280000000000005</v>
      </c>
    </row>
    <row r="401" spans="1:5" x14ac:dyDescent="0.25">
      <c r="A401" t="s">
        <v>34</v>
      </c>
      <c r="B401" t="s">
        <v>203</v>
      </c>
      <c r="C401">
        <v>1.6539999999999999</v>
      </c>
      <c r="D401">
        <v>0.60460000000000003</v>
      </c>
      <c r="E401">
        <v>0.73080000000000001</v>
      </c>
    </row>
    <row r="402" spans="1:5" x14ac:dyDescent="0.25">
      <c r="A402" t="s">
        <v>34</v>
      </c>
      <c r="B402" t="s">
        <v>205</v>
      </c>
      <c r="C402">
        <v>1.6539999999999999</v>
      </c>
      <c r="D402">
        <v>0.79349999999999998</v>
      </c>
      <c r="E402">
        <v>0.91349999999999998</v>
      </c>
    </row>
    <row r="403" spans="1:5" x14ac:dyDescent="0.25">
      <c r="A403" t="s">
        <v>34</v>
      </c>
      <c r="B403" t="s">
        <v>209</v>
      </c>
      <c r="C403">
        <v>1.6539999999999999</v>
      </c>
      <c r="D403">
        <v>1.1736</v>
      </c>
      <c r="E403">
        <v>0.51590000000000003</v>
      </c>
    </row>
    <row r="404" spans="1:5" x14ac:dyDescent="0.25">
      <c r="A404" t="s">
        <v>34</v>
      </c>
      <c r="B404" t="s">
        <v>480</v>
      </c>
      <c r="C404">
        <v>1.6539999999999999</v>
      </c>
      <c r="D404">
        <v>0.78239999999999998</v>
      </c>
      <c r="E404">
        <v>1.2037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4"/>
  <sheetViews>
    <sheetView zoomScale="80" zoomScaleNormal="80" workbookViewId="0">
      <selection activeCell="A2" sqref="A2:E404"/>
    </sheetView>
  </sheetViews>
  <sheetFormatPr defaultRowHeight="15" x14ac:dyDescent="0.25"/>
  <sheetData>
    <row r="1" spans="1:5" x14ac:dyDescent="0.25">
      <c r="A1" t="s">
        <v>281</v>
      </c>
      <c r="B1" t="s">
        <v>2</v>
      </c>
      <c r="C1" t="s">
        <v>6</v>
      </c>
      <c r="D1" t="s">
        <v>369</v>
      </c>
      <c r="E1" t="s">
        <v>5</v>
      </c>
    </row>
    <row r="2" spans="1:5" x14ac:dyDescent="0.25">
      <c r="A2" t="s">
        <v>10</v>
      </c>
      <c r="B2" t="s">
        <v>12</v>
      </c>
      <c r="C2">
        <v>1.3855999999999999</v>
      </c>
      <c r="D2">
        <v>0.93400000000000005</v>
      </c>
      <c r="E2">
        <v>0.81979999999999997</v>
      </c>
    </row>
    <row r="3" spans="1:5" x14ac:dyDescent="0.25">
      <c r="A3" t="s">
        <v>10</v>
      </c>
      <c r="B3" t="s">
        <v>211</v>
      </c>
      <c r="C3">
        <v>1.3855999999999999</v>
      </c>
      <c r="D3">
        <v>0.97640000000000005</v>
      </c>
      <c r="E3">
        <v>0.53469999999999995</v>
      </c>
    </row>
    <row r="4" spans="1:5" x14ac:dyDescent="0.25">
      <c r="A4" t="s">
        <v>10</v>
      </c>
      <c r="B4" t="s">
        <v>212</v>
      </c>
      <c r="C4">
        <v>1.3855999999999999</v>
      </c>
      <c r="D4">
        <v>0.80659999999999998</v>
      </c>
      <c r="E4">
        <v>0.998</v>
      </c>
    </row>
    <row r="5" spans="1:5" x14ac:dyDescent="0.25">
      <c r="A5" t="s">
        <v>10</v>
      </c>
      <c r="B5" t="s">
        <v>40</v>
      </c>
      <c r="C5">
        <v>1.3855999999999999</v>
      </c>
      <c r="D5">
        <v>0.93400000000000005</v>
      </c>
      <c r="E5">
        <v>0.8911</v>
      </c>
    </row>
    <row r="6" spans="1:5" x14ac:dyDescent="0.25">
      <c r="A6" t="s">
        <v>10</v>
      </c>
      <c r="B6" t="s">
        <v>214</v>
      </c>
      <c r="C6">
        <v>1.3855999999999999</v>
      </c>
      <c r="D6">
        <v>0.89149999999999996</v>
      </c>
      <c r="E6">
        <v>0.74850000000000005</v>
      </c>
    </row>
    <row r="7" spans="1:5" x14ac:dyDescent="0.25">
      <c r="A7" t="s">
        <v>10</v>
      </c>
      <c r="B7" t="s">
        <v>11</v>
      </c>
      <c r="C7">
        <v>1.3855999999999999</v>
      </c>
      <c r="D7">
        <v>0.76419999999999999</v>
      </c>
      <c r="E7">
        <v>1.4971000000000001</v>
      </c>
    </row>
    <row r="8" spans="1:5" x14ac:dyDescent="0.25">
      <c r="A8" t="s">
        <v>10</v>
      </c>
      <c r="B8" t="s">
        <v>38</v>
      </c>
      <c r="C8">
        <v>1.3855999999999999</v>
      </c>
      <c r="D8">
        <v>1.4434</v>
      </c>
      <c r="E8">
        <v>0.78420000000000001</v>
      </c>
    </row>
    <row r="9" spans="1:5" x14ac:dyDescent="0.25">
      <c r="A9" t="s">
        <v>10</v>
      </c>
      <c r="B9" t="s">
        <v>210</v>
      </c>
      <c r="C9">
        <v>1.3855999999999999</v>
      </c>
      <c r="D9">
        <v>1.5283</v>
      </c>
      <c r="E9">
        <v>0.78420000000000001</v>
      </c>
    </row>
    <row r="10" spans="1:5" x14ac:dyDescent="0.25">
      <c r="A10" t="s">
        <v>10</v>
      </c>
      <c r="B10" t="s">
        <v>37</v>
      </c>
      <c r="C10">
        <v>1.3855999999999999</v>
      </c>
      <c r="D10">
        <v>0.89149999999999996</v>
      </c>
      <c r="E10">
        <v>1.1406000000000001</v>
      </c>
    </row>
    <row r="11" spans="1:5" x14ac:dyDescent="0.25">
      <c r="A11" t="s">
        <v>10</v>
      </c>
      <c r="B11" t="s">
        <v>41</v>
      </c>
      <c r="C11">
        <v>1.3855999999999999</v>
      </c>
      <c r="D11">
        <v>0.84909999999999997</v>
      </c>
      <c r="E11">
        <v>1.2831999999999999</v>
      </c>
    </row>
    <row r="12" spans="1:5" x14ac:dyDescent="0.25">
      <c r="A12" t="s">
        <v>10</v>
      </c>
      <c r="B12" t="s">
        <v>36</v>
      </c>
      <c r="C12">
        <v>1.3855999999999999</v>
      </c>
      <c r="D12">
        <v>0.80659999999999998</v>
      </c>
      <c r="E12">
        <v>1.5327</v>
      </c>
    </row>
    <row r="13" spans="1:5" x14ac:dyDescent="0.25">
      <c r="A13" t="s">
        <v>10</v>
      </c>
      <c r="B13" t="s">
        <v>216</v>
      </c>
      <c r="C13">
        <v>1.3855999999999999</v>
      </c>
      <c r="D13">
        <v>1.1462000000000001</v>
      </c>
      <c r="E13">
        <v>0.85550000000000004</v>
      </c>
    </row>
    <row r="14" spans="1:5" x14ac:dyDescent="0.25">
      <c r="A14" t="s">
        <v>10</v>
      </c>
      <c r="B14" t="s">
        <v>425</v>
      </c>
      <c r="C14">
        <v>1.3855999999999999</v>
      </c>
      <c r="D14">
        <v>0.84909999999999997</v>
      </c>
      <c r="E14">
        <v>1.3900999999999999</v>
      </c>
    </row>
    <row r="15" spans="1:5" x14ac:dyDescent="0.25">
      <c r="A15" t="s">
        <v>10</v>
      </c>
      <c r="B15" t="s">
        <v>215</v>
      </c>
      <c r="C15">
        <v>1.3855999999999999</v>
      </c>
      <c r="D15">
        <v>0.72170000000000001</v>
      </c>
      <c r="E15">
        <v>0.74850000000000005</v>
      </c>
    </row>
    <row r="16" spans="1:5" x14ac:dyDescent="0.25">
      <c r="A16" t="s">
        <v>10</v>
      </c>
      <c r="B16" t="s">
        <v>429</v>
      </c>
      <c r="C16">
        <v>1.3855999999999999</v>
      </c>
      <c r="D16">
        <v>1.5708</v>
      </c>
      <c r="E16">
        <v>0.8911</v>
      </c>
    </row>
    <row r="17" spans="1:5" x14ac:dyDescent="0.25">
      <c r="A17" t="s">
        <v>10</v>
      </c>
      <c r="B17" t="s">
        <v>213</v>
      </c>
      <c r="C17">
        <v>1.3855999999999999</v>
      </c>
      <c r="D17">
        <v>1.0188999999999999</v>
      </c>
      <c r="E17">
        <v>0.998</v>
      </c>
    </row>
    <row r="18" spans="1:5" x14ac:dyDescent="0.25">
      <c r="A18" t="s">
        <v>10</v>
      </c>
      <c r="B18" t="s">
        <v>39</v>
      </c>
      <c r="C18">
        <v>1.3855999999999999</v>
      </c>
      <c r="D18">
        <v>0.97640000000000005</v>
      </c>
      <c r="E18">
        <v>1.1406000000000001</v>
      </c>
    </row>
    <row r="19" spans="1:5" x14ac:dyDescent="0.25">
      <c r="A19" t="s">
        <v>10</v>
      </c>
      <c r="B19" t="s">
        <v>465</v>
      </c>
      <c r="C19">
        <v>1.3855999999999999</v>
      </c>
      <c r="D19">
        <v>0.89149999999999996</v>
      </c>
      <c r="E19">
        <v>0.96240000000000003</v>
      </c>
    </row>
    <row r="20" spans="1:5" x14ac:dyDescent="0.25">
      <c r="A20" t="s">
        <v>13</v>
      </c>
      <c r="B20" t="s">
        <v>49</v>
      </c>
      <c r="C20">
        <v>1.3231999999999999</v>
      </c>
      <c r="D20">
        <v>1.2281</v>
      </c>
      <c r="E20">
        <v>1.2464999999999999</v>
      </c>
    </row>
    <row r="21" spans="1:5" x14ac:dyDescent="0.25">
      <c r="A21" t="s">
        <v>13</v>
      </c>
      <c r="B21" t="s">
        <v>217</v>
      </c>
      <c r="C21">
        <v>1.3231999999999999</v>
      </c>
      <c r="D21">
        <v>1.7477</v>
      </c>
      <c r="E21">
        <v>0.67379999999999995</v>
      </c>
    </row>
    <row r="22" spans="1:5" x14ac:dyDescent="0.25">
      <c r="A22" t="s">
        <v>13</v>
      </c>
      <c r="B22" t="s">
        <v>54</v>
      </c>
      <c r="C22">
        <v>1.3231999999999999</v>
      </c>
      <c r="D22">
        <v>0.53349999999999997</v>
      </c>
      <c r="E22">
        <v>1.2683</v>
      </c>
    </row>
    <row r="23" spans="1:5" x14ac:dyDescent="0.25">
      <c r="A23" t="s">
        <v>13</v>
      </c>
      <c r="B23" t="s">
        <v>42</v>
      </c>
      <c r="C23">
        <v>1.3231999999999999</v>
      </c>
      <c r="D23">
        <v>1.2447999999999999</v>
      </c>
      <c r="E23">
        <v>0.85609999999999997</v>
      </c>
    </row>
    <row r="24" spans="1:5" x14ac:dyDescent="0.25">
      <c r="A24" t="s">
        <v>13</v>
      </c>
      <c r="B24" t="s">
        <v>219</v>
      </c>
      <c r="C24">
        <v>1.3231999999999999</v>
      </c>
      <c r="D24">
        <v>1.0225</v>
      </c>
      <c r="E24">
        <v>1.0781000000000001</v>
      </c>
    </row>
    <row r="25" spans="1:5" x14ac:dyDescent="0.25">
      <c r="A25" t="s">
        <v>13</v>
      </c>
      <c r="B25" t="s">
        <v>44</v>
      </c>
      <c r="C25">
        <v>1.3231999999999999</v>
      </c>
      <c r="D25">
        <v>0.93359999999999999</v>
      </c>
      <c r="E25">
        <v>1.0781000000000001</v>
      </c>
    </row>
    <row r="26" spans="1:5" x14ac:dyDescent="0.25">
      <c r="A26" t="s">
        <v>13</v>
      </c>
      <c r="B26" t="s">
        <v>218</v>
      </c>
      <c r="C26">
        <v>1.3231999999999999</v>
      </c>
      <c r="D26">
        <v>1.0390999999999999</v>
      </c>
      <c r="E26">
        <v>0.97699999999999998</v>
      </c>
    </row>
    <row r="27" spans="1:5" x14ac:dyDescent="0.25">
      <c r="A27" t="s">
        <v>13</v>
      </c>
      <c r="B27" t="s">
        <v>45</v>
      </c>
      <c r="C27">
        <v>1.3231999999999999</v>
      </c>
      <c r="D27">
        <v>0.75570000000000004</v>
      </c>
      <c r="E27">
        <v>1.3813</v>
      </c>
    </row>
    <row r="28" spans="1:5" x14ac:dyDescent="0.25">
      <c r="A28" t="s">
        <v>13</v>
      </c>
      <c r="B28" t="s">
        <v>46</v>
      </c>
      <c r="C28">
        <v>1.3231999999999999</v>
      </c>
      <c r="D28">
        <v>0.89739999999999998</v>
      </c>
      <c r="E28">
        <v>0.90959999999999996</v>
      </c>
    </row>
    <row r="29" spans="1:5" x14ac:dyDescent="0.25">
      <c r="A29" t="s">
        <v>13</v>
      </c>
      <c r="B29" t="s">
        <v>15</v>
      </c>
      <c r="C29">
        <v>1.3231999999999999</v>
      </c>
      <c r="D29">
        <v>1.0390999999999999</v>
      </c>
      <c r="E29">
        <v>0.77480000000000004</v>
      </c>
    </row>
    <row r="30" spans="1:5" x14ac:dyDescent="0.25">
      <c r="A30" t="s">
        <v>13</v>
      </c>
      <c r="B30" t="s">
        <v>43</v>
      </c>
      <c r="C30">
        <v>1.3231999999999999</v>
      </c>
      <c r="D30">
        <v>0.9919</v>
      </c>
      <c r="E30">
        <v>0.94330000000000003</v>
      </c>
    </row>
    <row r="31" spans="1:5" x14ac:dyDescent="0.25">
      <c r="A31" t="s">
        <v>13</v>
      </c>
      <c r="B31" t="s">
        <v>53</v>
      </c>
      <c r="C31">
        <v>1.3231999999999999</v>
      </c>
      <c r="D31">
        <v>0.84470000000000001</v>
      </c>
      <c r="E31">
        <v>1.1732</v>
      </c>
    </row>
    <row r="32" spans="1:5" x14ac:dyDescent="0.25">
      <c r="A32" t="s">
        <v>13</v>
      </c>
      <c r="B32" t="s">
        <v>51</v>
      </c>
      <c r="C32">
        <v>1.3231999999999999</v>
      </c>
      <c r="D32">
        <v>1.1557999999999999</v>
      </c>
      <c r="E32">
        <v>0.72929999999999995</v>
      </c>
    </row>
    <row r="33" spans="1:5" x14ac:dyDescent="0.25">
      <c r="A33" t="s">
        <v>13</v>
      </c>
      <c r="B33" t="s">
        <v>220</v>
      </c>
      <c r="C33">
        <v>1.3231999999999999</v>
      </c>
      <c r="D33">
        <v>0.4723</v>
      </c>
      <c r="E33">
        <v>1.0444</v>
      </c>
    </row>
    <row r="34" spans="1:5" x14ac:dyDescent="0.25">
      <c r="A34" t="s">
        <v>13</v>
      </c>
      <c r="B34" t="s">
        <v>52</v>
      </c>
      <c r="C34">
        <v>1.3231999999999999</v>
      </c>
      <c r="D34">
        <v>0.97799999999999998</v>
      </c>
      <c r="E34">
        <v>1.1097999999999999</v>
      </c>
    </row>
    <row r="35" spans="1:5" x14ac:dyDescent="0.25">
      <c r="A35" t="s">
        <v>13</v>
      </c>
      <c r="B35" t="s">
        <v>14</v>
      </c>
      <c r="C35">
        <v>1.3231999999999999</v>
      </c>
      <c r="D35">
        <v>0.93359999999999999</v>
      </c>
      <c r="E35">
        <v>0.85609999999999997</v>
      </c>
    </row>
    <row r="36" spans="1:5" x14ac:dyDescent="0.25">
      <c r="A36" t="s">
        <v>13</v>
      </c>
      <c r="B36" t="s">
        <v>48</v>
      </c>
      <c r="C36">
        <v>1.3231999999999999</v>
      </c>
      <c r="D36">
        <v>1.1808000000000001</v>
      </c>
      <c r="E36">
        <v>1.1791</v>
      </c>
    </row>
    <row r="37" spans="1:5" x14ac:dyDescent="0.25">
      <c r="A37" t="s">
        <v>13</v>
      </c>
      <c r="B37" t="s">
        <v>50</v>
      </c>
      <c r="C37">
        <v>1.3231999999999999</v>
      </c>
      <c r="D37">
        <v>1.0225</v>
      </c>
      <c r="E37">
        <v>0.72929999999999995</v>
      </c>
    </row>
    <row r="38" spans="1:5" x14ac:dyDescent="0.25">
      <c r="A38" t="s">
        <v>16</v>
      </c>
      <c r="B38" t="s">
        <v>47</v>
      </c>
      <c r="C38">
        <v>1.2963</v>
      </c>
      <c r="D38">
        <v>1.0607</v>
      </c>
      <c r="E38">
        <v>1.1053999999999999</v>
      </c>
    </row>
    <row r="39" spans="1:5" x14ac:dyDescent="0.25">
      <c r="A39" t="s">
        <v>16</v>
      </c>
      <c r="B39" t="s">
        <v>464</v>
      </c>
      <c r="C39">
        <v>1.2963</v>
      </c>
      <c r="D39">
        <v>0.8679</v>
      </c>
      <c r="E39">
        <v>1.3341000000000001</v>
      </c>
    </row>
    <row r="40" spans="1:5" x14ac:dyDescent="0.25">
      <c r="A40" t="s">
        <v>16</v>
      </c>
      <c r="B40" t="s">
        <v>222</v>
      </c>
      <c r="C40">
        <v>1.2963</v>
      </c>
      <c r="D40">
        <v>1.1089</v>
      </c>
      <c r="E40">
        <v>0.6099</v>
      </c>
    </row>
    <row r="41" spans="1:5" x14ac:dyDescent="0.25">
      <c r="A41" t="s">
        <v>16</v>
      </c>
      <c r="B41" t="s">
        <v>56</v>
      </c>
      <c r="C41">
        <v>1.2963</v>
      </c>
      <c r="D41">
        <v>0.91610000000000003</v>
      </c>
      <c r="E41">
        <v>0.91479999999999995</v>
      </c>
    </row>
    <row r="42" spans="1:5" x14ac:dyDescent="0.25">
      <c r="A42" t="s">
        <v>16</v>
      </c>
      <c r="B42" t="s">
        <v>17</v>
      </c>
      <c r="C42">
        <v>1.2963</v>
      </c>
      <c r="D42">
        <v>0.86219999999999997</v>
      </c>
      <c r="E42">
        <v>1.1121000000000001</v>
      </c>
    </row>
    <row r="43" spans="1:5" x14ac:dyDescent="0.25">
      <c r="A43" t="s">
        <v>16</v>
      </c>
      <c r="B43" t="s">
        <v>272</v>
      </c>
      <c r="C43">
        <v>1.2963</v>
      </c>
      <c r="D43">
        <v>1.4945999999999999</v>
      </c>
      <c r="E43">
        <v>0.95289999999999997</v>
      </c>
    </row>
    <row r="44" spans="1:5" x14ac:dyDescent="0.25">
      <c r="A44" t="s">
        <v>16</v>
      </c>
      <c r="B44" t="s">
        <v>57</v>
      </c>
      <c r="C44">
        <v>1.2963</v>
      </c>
      <c r="D44">
        <v>1.0437000000000001</v>
      </c>
      <c r="E44">
        <v>1.0404</v>
      </c>
    </row>
    <row r="45" spans="1:5" x14ac:dyDescent="0.25">
      <c r="A45" t="s">
        <v>16</v>
      </c>
      <c r="B45" t="s">
        <v>426</v>
      </c>
      <c r="C45">
        <v>1.2963</v>
      </c>
      <c r="D45">
        <v>0.63529999999999998</v>
      </c>
      <c r="E45">
        <v>0.82509999999999994</v>
      </c>
    </row>
    <row r="46" spans="1:5" x14ac:dyDescent="0.25">
      <c r="A46" t="s">
        <v>16</v>
      </c>
      <c r="B46" t="s">
        <v>221</v>
      </c>
      <c r="C46">
        <v>1.2963</v>
      </c>
      <c r="D46">
        <v>1.1089</v>
      </c>
      <c r="E46">
        <v>0.68610000000000004</v>
      </c>
    </row>
    <row r="47" spans="1:5" x14ac:dyDescent="0.25">
      <c r="A47" t="s">
        <v>16</v>
      </c>
      <c r="B47" t="s">
        <v>223</v>
      </c>
      <c r="C47">
        <v>1.2963</v>
      </c>
      <c r="D47">
        <v>1.1571</v>
      </c>
      <c r="E47">
        <v>1.1816</v>
      </c>
    </row>
    <row r="48" spans="1:5" x14ac:dyDescent="0.25">
      <c r="A48" t="s">
        <v>16</v>
      </c>
      <c r="B48" t="s">
        <v>462</v>
      </c>
      <c r="C48">
        <v>1.2963</v>
      </c>
      <c r="D48">
        <v>0.95289999999999997</v>
      </c>
      <c r="E48">
        <v>0.78920000000000001</v>
      </c>
    </row>
    <row r="49" spans="1:5" x14ac:dyDescent="0.25">
      <c r="A49" t="s">
        <v>16</v>
      </c>
      <c r="B49" t="s">
        <v>224</v>
      </c>
      <c r="C49">
        <v>1.2963</v>
      </c>
      <c r="D49">
        <v>1.1089</v>
      </c>
      <c r="E49">
        <v>1.0291999999999999</v>
      </c>
    </row>
    <row r="50" spans="1:5" x14ac:dyDescent="0.25">
      <c r="A50" t="s">
        <v>16</v>
      </c>
      <c r="B50" t="s">
        <v>463</v>
      </c>
      <c r="C50">
        <v>1.2963</v>
      </c>
      <c r="D50">
        <v>1.1345000000000001</v>
      </c>
      <c r="E50">
        <v>1.1839</v>
      </c>
    </row>
    <row r="51" spans="1:5" x14ac:dyDescent="0.25">
      <c r="A51" t="s">
        <v>16</v>
      </c>
      <c r="B51" t="s">
        <v>55</v>
      </c>
      <c r="C51">
        <v>1.2963</v>
      </c>
      <c r="D51">
        <v>0.62680000000000002</v>
      </c>
      <c r="E51">
        <v>1.2197</v>
      </c>
    </row>
    <row r="52" spans="1:5" x14ac:dyDescent="0.25">
      <c r="A52" t="s">
        <v>16</v>
      </c>
      <c r="B52" t="s">
        <v>18</v>
      </c>
      <c r="C52">
        <v>1.2963</v>
      </c>
      <c r="D52">
        <v>0.99829999999999997</v>
      </c>
      <c r="E52">
        <v>0.86099999999999999</v>
      </c>
    </row>
    <row r="53" spans="1:5" x14ac:dyDescent="0.25">
      <c r="A53" t="s">
        <v>16</v>
      </c>
      <c r="B53" t="s">
        <v>225</v>
      </c>
      <c r="C53">
        <v>1.2963</v>
      </c>
      <c r="D53">
        <v>0.77139999999999997</v>
      </c>
      <c r="E53">
        <v>1.0762</v>
      </c>
    </row>
    <row r="54" spans="1:5" x14ac:dyDescent="0.25">
      <c r="A54" t="s">
        <v>16</v>
      </c>
      <c r="B54" t="s">
        <v>226</v>
      </c>
      <c r="C54">
        <v>1.2963</v>
      </c>
      <c r="D54">
        <v>0.77139999999999997</v>
      </c>
      <c r="E54">
        <v>1.0762</v>
      </c>
    </row>
    <row r="55" spans="1:5" x14ac:dyDescent="0.25">
      <c r="A55" t="s">
        <v>16</v>
      </c>
      <c r="B55" t="s">
        <v>58</v>
      </c>
      <c r="C55">
        <v>1.2963</v>
      </c>
      <c r="D55">
        <v>1.4067000000000001</v>
      </c>
      <c r="E55">
        <v>1.0044999999999999</v>
      </c>
    </row>
    <row r="56" spans="1:5" x14ac:dyDescent="0.25">
      <c r="A56" t="s">
        <v>59</v>
      </c>
      <c r="B56" t="s">
        <v>273</v>
      </c>
      <c r="C56">
        <v>1.2161999999999999</v>
      </c>
      <c r="D56">
        <v>1.5145999999999999</v>
      </c>
      <c r="E56">
        <v>0.58320000000000005</v>
      </c>
    </row>
    <row r="57" spans="1:5" x14ac:dyDescent="0.25">
      <c r="A57" t="s">
        <v>59</v>
      </c>
      <c r="B57" t="s">
        <v>294</v>
      </c>
      <c r="C57">
        <v>1.2161999999999999</v>
      </c>
      <c r="D57">
        <v>0.77900000000000003</v>
      </c>
      <c r="E57">
        <v>0.81010000000000004</v>
      </c>
    </row>
    <row r="58" spans="1:5" x14ac:dyDescent="0.25">
      <c r="A58" t="s">
        <v>59</v>
      </c>
      <c r="B58" t="s">
        <v>75</v>
      </c>
      <c r="C58">
        <v>1.2161999999999999</v>
      </c>
      <c r="D58">
        <v>0.77659999999999996</v>
      </c>
      <c r="E58">
        <v>1.4365000000000001</v>
      </c>
    </row>
    <row r="59" spans="1:5" x14ac:dyDescent="0.25">
      <c r="A59" t="s">
        <v>59</v>
      </c>
      <c r="B59" t="s">
        <v>301</v>
      </c>
      <c r="C59">
        <v>1.2161999999999999</v>
      </c>
      <c r="D59">
        <v>0.99529999999999996</v>
      </c>
      <c r="E59">
        <v>0.9073</v>
      </c>
    </row>
    <row r="60" spans="1:5" x14ac:dyDescent="0.25">
      <c r="A60" t="s">
        <v>59</v>
      </c>
      <c r="B60" t="s">
        <v>63</v>
      </c>
      <c r="C60">
        <v>1.2161999999999999</v>
      </c>
      <c r="D60">
        <v>1.5530999999999999</v>
      </c>
      <c r="E60">
        <v>1.0261</v>
      </c>
    </row>
    <row r="61" spans="1:5" x14ac:dyDescent="0.25">
      <c r="A61" t="s">
        <v>59</v>
      </c>
      <c r="B61" t="s">
        <v>67</v>
      </c>
      <c r="C61">
        <v>1.2161999999999999</v>
      </c>
      <c r="D61">
        <v>0.77900000000000003</v>
      </c>
      <c r="E61">
        <v>0.9073</v>
      </c>
    </row>
    <row r="62" spans="1:5" x14ac:dyDescent="0.25">
      <c r="A62" t="s">
        <v>59</v>
      </c>
      <c r="B62" t="s">
        <v>232</v>
      </c>
      <c r="C62">
        <v>1.2161999999999999</v>
      </c>
      <c r="D62">
        <v>0.82220000000000004</v>
      </c>
      <c r="E62">
        <v>0.84250000000000003</v>
      </c>
    </row>
    <row r="63" spans="1:5" x14ac:dyDescent="0.25">
      <c r="A63" t="s">
        <v>59</v>
      </c>
      <c r="B63" t="s">
        <v>318</v>
      </c>
      <c r="C63">
        <v>1.2161999999999999</v>
      </c>
      <c r="D63">
        <v>0.77900000000000003</v>
      </c>
      <c r="E63">
        <v>0.97209999999999996</v>
      </c>
    </row>
    <row r="64" spans="1:5" x14ac:dyDescent="0.25">
      <c r="A64" t="s">
        <v>59</v>
      </c>
      <c r="B64" t="s">
        <v>66</v>
      </c>
      <c r="C64">
        <v>1.2161999999999999</v>
      </c>
      <c r="D64">
        <v>1.0506</v>
      </c>
      <c r="E64">
        <v>0.75249999999999995</v>
      </c>
    </row>
    <row r="65" spans="1:5" x14ac:dyDescent="0.25">
      <c r="A65" t="s">
        <v>59</v>
      </c>
      <c r="B65" t="s">
        <v>62</v>
      </c>
      <c r="C65">
        <v>1.2161999999999999</v>
      </c>
      <c r="D65">
        <v>0.95209999999999995</v>
      </c>
      <c r="E65">
        <v>1.3285</v>
      </c>
    </row>
    <row r="66" spans="1:5" x14ac:dyDescent="0.25">
      <c r="A66" t="s">
        <v>59</v>
      </c>
      <c r="B66" t="s">
        <v>68</v>
      </c>
      <c r="C66">
        <v>1.2161999999999999</v>
      </c>
      <c r="D66">
        <v>1.2117</v>
      </c>
      <c r="E66">
        <v>1.3285</v>
      </c>
    </row>
    <row r="67" spans="1:5" x14ac:dyDescent="0.25">
      <c r="A67" t="s">
        <v>59</v>
      </c>
      <c r="B67" t="s">
        <v>229</v>
      </c>
      <c r="C67">
        <v>1.2161999999999999</v>
      </c>
      <c r="D67">
        <v>1.1419999999999999</v>
      </c>
      <c r="E67">
        <v>0.88929999999999998</v>
      </c>
    </row>
    <row r="68" spans="1:5" x14ac:dyDescent="0.25">
      <c r="A68" t="s">
        <v>59</v>
      </c>
      <c r="B68" t="s">
        <v>231</v>
      </c>
      <c r="C68">
        <v>1.2161999999999999</v>
      </c>
      <c r="D68">
        <v>1.5530999999999999</v>
      </c>
      <c r="E68">
        <v>0.51300000000000001</v>
      </c>
    </row>
    <row r="69" spans="1:5" x14ac:dyDescent="0.25">
      <c r="A69" t="s">
        <v>59</v>
      </c>
      <c r="B69" t="s">
        <v>230</v>
      </c>
      <c r="C69">
        <v>1.2161999999999999</v>
      </c>
      <c r="D69">
        <v>0.95209999999999995</v>
      </c>
      <c r="E69">
        <v>1.0692999999999999</v>
      </c>
    </row>
    <row r="70" spans="1:5" x14ac:dyDescent="0.25">
      <c r="A70" t="s">
        <v>59</v>
      </c>
      <c r="B70" t="s">
        <v>274</v>
      </c>
      <c r="C70">
        <v>1.2161999999999999</v>
      </c>
      <c r="D70">
        <v>1.4160999999999999</v>
      </c>
      <c r="E70">
        <v>0.61560000000000004</v>
      </c>
    </row>
    <row r="71" spans="1:5" x14ac:dyDescent="0.25">
      <c r="A71" t="s">
        <v>59</v>
      </c>
      <c r="B71" t="s">
        <v>83</v>
      </c>
      <c r="C71">
        <v>1.2161999999999999</v>
      </c>
      <c r="D71">
        <v>0.45679999999999998</v>
      </c>
      <c r="E71">
        <v>1.4706999999999999</v>
      </c>
    </row>
    <row r="72" spans="1:5" x14ac:dyDescent="0.25">
      <c r="A72" t="s">
        <v>59</v>
      </c>
      <c r="B72" t="s">
        <v>69</v>
      </c>
      <c r="C72">
        <v>1.2161999999999999</v>
      </c>
      <c r="D72">
        <v>0.73570000000000002</v>
      </c>
      <c r="E72">
        <v>1.1665000000000001</v>
      </c>
    </row>
    <row r="73" spans="1:5" x14ac:dyDescent="0.25">
      <c r="A73" t="s">
        <v>59</v>
      </c>
      <c r="B73" t="s">
        <v>228</v>
      </c>
      <c r="C73">
        <v>1.2161999999999999</v>
      </c>
      <c r="D73">
        <v>1.3247</v>
      </c>
      <c r="E73">
        <v>1.2655000000000001</v>
      </c>
    </row>
    <row r="74" spans="1:5" x14ac:dyDescent="0.25">
      <c r="A74" t="s">
        <v>59</v>
      </c>
      <c r="B74" t="s">
        <v>64</v>
      </c>
      <c r="C74">
        <v>1.2161999999999999</v>
      </c>
      <c r="D74">
        <v>0.68520000000000003</v>
      </c>
      <c r="E74">
        <v>0.9919</v>
      </c>
    </row>
    <row r="75" spans="1:5" x14ac:dyDescent="0.25">
      <c r="A75" t="s">
        <v>59</v>
      </c>
      <c r="B75" t="s">
        <v>60</v>
      </c>
      <c r="C75">
        <v>1.2161999999999999</v>
      </c>
      <c r="D75">
        <v>0.54820000000000002</v>
      </c>
      <c r="E75">
        <v>1.1287</v>
      </c>
    </row>
    <row r="76" spans="1:5" x14ac:dyDescent="0.25">
      <c r="A76" t="s">
        <v>70</v>
      </c>
      <c r="B76" t="s">
        <v>72</v>
      </c>
      <c r="C76">
        <v>1.1069</v>
      </c>
      <c r="D76">
        <v>0.90339999999999998</v>
      </c>
      <c r="E76">
        <v>1.1163000000000001</v>
      </c>
    </row>
    <row r="77" spans="1:5" x14ac:dyDescent="0.25">
      <c r="A77" t="s">
        <v>70</v>
      </c>
      <c r="B77" t="s">
        <v>73</v>
      </c>
      <c r="C77">
        <v>1.1069</v>
      </c>
      <c r="D77">
        <v>0.98199999999999998</v>
      </c>
      <c r="E77">
        <v>1.1491</v>
      </c>
    </row>
    <row r="78" spans="1:5" x14ac:dyDescent="0.25">
      <c r="A78" t="s">
        <v>70</v>
      </c>
      <c r="B78" t="s">
        <v>101</v>
      </c>
      <c r="C78">
        <v>1.1069</v>
      </c>
      <c r="D78">
        <v>0.78559999999999997</v>
      </c>
      <c r="E78">
        <v>1.2476</v>
      </c>
    </row>
    <row r="79" spans="1:5" x14ac:dyDescent="0.25">
      <c r="A79" t="s">
        <v>70</v>
      </c>
      <c r="B79" t="s">
        <v>77</v>
      </c>
      <c r="C79">
        <v>1.1069</v>
      </c>
      <c r="D79">
        <v>0.98199999999999998</v>
      </c>
      <c r="E79">
        <v>1.0506</v>
      </c>
    </row>
    <row r="80" spans="1:5" x14ac:dyDescent="0.25">
      <c r="A80" t="s">
        <v>70</v>
      </c>
      <c r="B80" t="s">
        <v>65</v>
      </c>
      <c r="C80">
        <v>1.1069</v>
      </c>
      <c r="D80">
        <v>1.4925999999999999</v>
      </c>
      <c r="E80">
        <v>0.65659999999999996</v>
      </c>
    </row>
    <row r="81" spans="1:5" x14ac:dyDescent="0.25">
      <c r="A81" t="s">
        <v>70</v>
      </c>
      <c r="B81" t="s">
        <v>79</v>
      </c>
      <c r="C81">
        <v>1.1069</v>
      </c>
      <c r="D81">
        <v>0.82489999999999997</v>
      </c>
      <c r="E81">
        <v>1.1163000000000001</v>
      </c>
    </row>
    <row r="82" spans="1:5" x14ac:dyDescent="0.25">
      <c r="A82" t="s">
        <v>70</v>
      </c>
      <c r="B82" t="s">
        <v>309</v>
      </c>
      <c r="C82">
        <v>1.1069</v>
      </c>
      <c r="D82">
        <v>1.0998000000000001</v>
      </c>
      <c r="E82">
        <v>0.72230000000000005</v>
      </c>
    </row>
    <row r="83" spans="1:5" x14ac:dyDescent="0.25">
      <c r="A83" t="s">
        <v>70</v>
      </c>
      <c r="B83" t="s">
        <v>86</v>
      </c>
      <c r="C83">
        <v>1.1069</v>
      </c>
      <c r="D83">
        <v>0.82489999999999997</v>
      </c>
      <c r="E83">
        <v>1.2148000000000001</v>
      </c>
    </row>
    <row r="84" spans="1:5" x14ac:dyDescent="0.25">
      <c r="A84" t="s">
        <v>70</v>
      </c>
      <c r="B84" t="s">
        <v>100</v>
      </c>
      <c r="C84">
        <v>1.1069</v>
      </c>
      <c r="D84">
        <v>1.0605</v>
      </c>
      <c r="E84">
        <v>1.1163000000000001</v>
      </c>
    </row>
    <row r="85" spans="1:5" x14ac:dyDescent="0.25">
      <c r="A85" t="s">
        <v>70</v>
      </c>
      <c r="B85" t="s">
        <v>76</v>
      </c>
      <c r="C85">
        <v>1.1069</v>
      </c>
      <c r="D85">
        <v>1.0213000000000001</v>
      </c>
      <c r="E85">
        <v>0.59099999999999997</v>
      </c>
    </row>
    <row r="86" spans="1:5" x14ac:dyDescent="0.25">
      <c r="A86" t="s">
        <v>70</v>
      </c>
      <c r="B86" t="s">
        <v>71</v>
      </c>
      <c r="C86">
        <v>1.1069</v>
      </c>
      <c r="D86">
        <v>1.4925999999999999</v>
      </c>
      <c r="E86">
        <v>1.2148000000000001</v>
      </c>
    </row>
    <row r="87" spans="1:5" x14ac:dyDescent="0.25">
      <c r="A87" t="s">
        <v>70</v>
      </c>
      <c r="B87" t="s">
        <v>84</v>
      </c>
      <c r="C87">
        <v>1.1069</v>
      </c>
      <c r="D87">
        <v>0.90339999999999998</v>
      </c>
      <c r="E87">
        <v>0.91930000000000001</v>
      </c>
    </row>
    <row r="88" spans="1:5" x14ac:dyDescent="0.25">
      <c r="A88" t="s">
        <v>70</v>
      </c>
      <c r="B88" t="s">
        <v>80</v>
      </c>
      <c r="C88">
        <v>1.1069</v>
      </c>
      <c r="D88">
        <v>1.1783999999999999</v>
      </c>
      <c r="E88">
        <v>0.88639999999999997</v>
      </c>
    </row>
    <row r="89" spans="1:5" x14ac:dyDescent="0.25">
      <c r="A89" t="s">
        <v>70</v>
      </c>
      <c r="B89" t="s">
        <v>78</v>
      </c>
      <c r="C89">
        <v>1.1069</v>
      </c>
      <c r="D89">
        <v>0.98199999999999998</v>
      </c>
      <c r="E89">
        <v>1.0178</v>
      </c>
    </row>
    <row r="90" spans="1:5" x14ac:dyDescent="0.25">
      <c r="A90" t="s">
        <v>70</v>
      </c>
      <c r="B90" t="s">
        <v>344</v>
      </c>
      <c r="C90">
        <v>1.1069</v>
      </c>
      <c r="D90">
        <v>0.90339999999999998</v>
      </c>
      <c r="E90">
        <v>1.1819</v>
      </c>
    </row>
    <row r="91" spans="1:5" x14ac:dyDescent="0.25">
      <c r="A91" t="s">
        <v>70</v>
      </c>
      <c r="B91" t="s">
        <v>346</v>
      </c>
      <c r="C91">
        <v>1.1069</v>
      </c>
      <c r="D91">
        <v>0.58919999999999995</v>
      </c>
      <c r="E91">
        <v>1.4446000000000001</v>
      </c>
    </row>
    <row r="92" spans="1:5" x14ac:dyDescent="0.25">
      <c r="A92" t="s">
        <v>70</v>
      </c>
      <c r="B92" t="s">
        <v>82</v>
      </c>
      <c r="C92">
        <v>1.1069</v>
      </c>
      <c r="D92">
        <v>0.47139999999999999</v>
      </c>
      <c r="E92">
        <v>0.9849</v>
      </c>
    </row>
    <row r="93" spans="1:5" x14ac:dyDescent="0.25">
      <c r="A93" t="s">
        <v>70</v>
      </c>
      <c r="B93" t="s">
        <v>227</v>
      </c>
      <c r="C93">
        <v>1.1069</v>
      </c>
      <c r="D93">
        <v>1.0213000000000001</v>
      </c>
      <c r="E93">
        <v>0.65659999999999996</v>
      </c>
    </row>
    <row r="94" spans="1:5" x14ac:dyDescent="0.25">
      <c r="A94" t="s">
        <v>70</v>
      </c>
      <c r="B94" t="s">
        <v>74</v>
      </c>
      <c r="C94">
        <v>1.1069</v>
      </c>
      <c r="D94">
        <v>1.1783999999999999</v>
      </c>
      <c r="E94">
        <v>0.88639999999999997</v>
      </c>
    </row>
    <row r="95" spans="1:5" x14ac:dyDescent="0.25">
      <c r="A95" t="s">
        <v>70</v>
      </c>
      <c r="B95" t="s">
        <v>91</v>
      </c>
      <c r="C95">
        <v>1.1069</v>
      </c>
      <c r="D95">
        <v>1.3748</v>
      </c>
      <c r="E95">
        <v>0.72230000000000005</v>
      </c>
    </row>
    <row r="96" spans="1:5" x14ac:dyDescent="0.25">
      <c r="A96" t="s">
        <v>70</v>
      </c>
      <c r="B96" t="s">
        <v>88</v>
      </c>
      <c r="C96">
        <v>1.1069</v>
      </c>
      <c r="D96">
        <v>1.1783999999999999</v>
      </c>
      <c r="E96">
        <v>1.0506</v>
      </c>
    </row>
    <row r="97" spans="1:5" x14ac:dyDescent="0.25">
      <c r="A97" t="s">
        <v>70</v>
      </c>
      <c r="B97" t="s">
        <v>85</v>
      </c>
      <c r="C97">
        <v>1.1069</v>
      </c>
      <c r="D97">
        <v>0.82489999999999997</v>
      </c>
      <c r="E97">
        <v>0.9849</v>
      </c>
    </row>
    <row r="98" spans="1:5" x14ac:dyDescent="0.25">
      <c r="A98" t="s">
        <v>70</v>
      </c>
      <c r="B98" t="s">
        <v>61</v>
      </c>
      <c r="C98">
        <v>1.1069</v>
      </c>
      <c r="D98">
        <v>1.0998000000000001</v>
      </c>
      <c r="E98">
        <v>1.0833999999999999</v>
      </c>
    </row>
    <row r="99" spans="1:5" x14ac:dyDescent="0.25">
      <c r="A99" t="s">
        <v>70</v>
      </c>
      <c r="B99" t="s">
        <v>109</v>
      </c>
      <c r="C99">
        <v>1.1069</v>
      </c>
      <c r="D99">
        <v>0.82489999999999997</v>
      </c>
      <c r="E99">
        <v>0.9849</v>
      </c>
    </row>
    <row r="100" spans="1:5" x14ac:dyDescent="0.25">
      <c r="A100" t="s">
        <v>89</v>
      </c>
      <c r="B100" t="s">
        <v>92</v>
      </c>
      <c r="C100">
        <v>1.1467000000000001</v>
      </c>
      <c r="D100">
        <v>0.4929</v>
      </c>
      <c r="E100">
        <v>1.1677</v>
      </c>
    </row>
    <row r="101" spans="1:5" x14ac:dyDescent="0.25">
      <c r="A101" t="s">
        <v>89</v>
      </c>
      <c r="B101" t="s">
        <v>87</v>
      </c>
      <c r="C101">
        <v>1.1467000000000001</v>
      </c>
      <c r="D101">
        <v>1.3270999999999999</v>
      </c>
      <c r="E101">
        <v>0.70679999999999998</v>
      </c>
    </row>
    <row r="102" spans="1:5" x14ac:dyDescent="0.25">
      <c r="A102" t="s">
        <v>89</v>
      </c>
      <c r="B102" t="s">
        <v>115</v>
      </c>
      <c r="C102">
        <v>1.1467000000000001</v>
      </c>
      <c r="D102">
        <v>1.1375</v>
      </c>
      <c r="E102">
        <v>0.70679999999999998</v>
      </c>
    </row>
    <row r="103" spans="1:5" x14ac:dyDescent="0.25">
      <c r="A103" t="s">
        <v>89</v>
      </c>
      <c r="B103" t="s">
        <v>94</v>
      </c>
      <c r="C103">
        <v>1.1467000000000001</v>
      </c>
      <c r="D103">
        <v>1.1754</v>
      </c>
      <c r="E103">
        <v>1.137</v>
      </c>
    </row>
    <row r="104" spans="1:5" x14ac:dyDescent="0.25">
      <c r="A104" t="s">
        <v>89</v>
      </c>
      <c r="B104" t="s">
        <v>96</v>
      </c>
      <c r="C104">
        <v>1.1467000000000001</v>
      </c>
      <c r="D104">
        <v>1.0995999999999999</v>
      </c>
      <c r="E104">
        <v>1.4135</v>
      </c>
    </row>
    <row r="105" spans="1:5" x14ac:dyDescent="0.25">
      <c r="A105" t="s">
        <v>89</v>
      </c>
      <c r="B105" t="s">
        <v>120</v>
      </c>
      <c r="C105">
        <v>1.1467000000000001</v>
      </c>
      <c r="D105">
        <v>0.64459999999999995</v>
      </c>
      <c r="E105">
        <v>1.2906</v>
      </c>
    </row>
    <row r="106" spans="1:5" x14ac:dyDescent="0.25">
      <c r="A106" t="s">
        <v>89</v>
      </c>
      <c r="B106" t="s">
        <v>95</v>
      </c>
      <c r="C106">
        <v>1.1467000000000001</v>
      </c>
      <c r="D106">
        <v>0.98580000000000001</v>
      </c>
      <c r="E106">
        <v>1.0754999999999999</v>
      </c>
    </row>
    <row r="107" spans="1:5" x14ac:dyDescent="0.25">
      <c r="A107" t="s">
        <v>89</v>
      </c>
      <c r="B107" t="s">
        <v>116</v>
      </c>
      <c r="C107">
        <v>1.1467000000000001</v>
      </c>
      <c r="D107">
        <v>0.75829999999999997</v>
      </c>
      <c r="E107">
        <v>1.0448</v>
      </c>
    </row>
    <row r="108" spans="1:5" x14ac:dyDescent="0.25">
      <c r="A108" t="s">
        <v>89</v>
      </c>
      <c r="B108" t="s">
        <v>81</v>
      </c>
      <c r="C108">
        <v>1.1467000000000001</v>
      </c>
      <c r="D108">
        <v>1.0237000000000001</v>
      </c>
      <c r="E108">
        <v>0.79900000000000004</v>
      </c>
    </row>
    <row r="109" spans="1:5" x14ac:dyDescent="0.25">
      <c r="A109" t="s">
        <v>89</v>
      </c>
      <c r="B109" t="s">
        <v>125</v>
      </c>
      <c r="C109">
        <v>1.1467000000000001</v>
      </c>
      <c r="D109">
        <v>1.0616000000000001</v>
      </c>
      <c r="E109">
        <v>1.2599</v>
      </c>
    </row>
    <row r="110" spans="1:5" x14ac:dyDescent="0.25">
      <c r="A110" t="s">
        <v>89</v>
      </c>
      <c r="B110" t="s">
        <v>98</v>
      </c>
      <c r="C110">
        <v>1.1467000000000001</v>
      </c>
      <c r="D110">
        <v>1.0616000000000001</v>
      </c>
      <c r="E110">
        <v>0.79900000000000004</v>
      </c>
    </row>
    <row r="111" spans="1:5" x14ac:dyDescent="0.25">
      <c r="A111" t="s">
        <v>89</v>
      </c>
      <c r="B111" t="s">
        <v>121</v>
      </c>
      <c r="C111">
        <v>1.1467000000000001</v>
      </c>
      <c r="D111">
        <v>0.60670000000000002</v>
      </c>
      <c r="E111">
        <v>1.4442999999999999</v>
      </c>
    </row>
    <row r="112" spans="1:5" x14ac:dyDescent="0.25">
      <c r="A112" t="s">
        <v>89</v>
      </c>
      <c r="B112" t="s">
        <v>97</v>
      </c>
      <c r="C112">
        <v>1.1467000000000001</v>
      </c>
      <c r="D112">
        <v>1.5546</v>
      </c>
      <c r="E112">
        <v>0.67600000000000005</v>
      </c>
    </row>
    <row r="113" spans="1:5" x14ac:dyDescent="0.25">
      <c r="A113" t="s">
        <v>89</v>
      </c>
      <c r="B113" t="s">
        <v>330</v>
      </c>
      <c r="C113">
        <v>1.1467000000000001</v>
      </c>
      <c r="D113">
        <v>0.94789999999999996</v>
      </c>
      <c r="E113">
        <v>0.92190000000000005</v>
      </c>
    </row>
    <row r="114" spans="1:5" x14ac:dyDescent="0.25">
      <c r="A114" t="s">
        <v>89</v>
      </c>
      <c r="B114" t="s">
        <v>105</v>
      </c>
      <c r="C114">
        <v>1.1467000000000001</v>
      </c>
      <c r="D114">
        <v>0.91</v>
      </c>
      <c r="E114">
        <v>1.0141</v>
      </c>
    </row>
    <row r="115" spans="1:5" x14ac:dyDescent="0.25">
      <c r="A115" t="s">
        <v>89</v>
      </c>
      <c r="B115" t="s">
        <v>127</v>
      </c>
      <c r="C115">
        <v>1.1467000000000001</v>
      </c>
      <c r="D115">
        <v>0.64459999999999995</v>
      </c>
      <c r="E115">
        <v>1.4442999999999999</v>
      </c>
    </row>
    <row r="116" spans="1:5" x14ac:dyDescent="0.25">
      <c r="A116" t="s">
        <v>89</v>
      </c>
      <c r="B116" t="s">
        <v>103</v>
      </c>
      <c r="C116">
        <v>1.1467000000000001</v>
      </c>
      <c r="D116">
        <v>0.75829999999999997</v>
      </c>
      <c r="E116">
        <v>0.76819999999999999</v>
      </c>
    </row>
    <row r="117" spans="1:5" x14ac:dyDescent="0.25">
      <c r="A117" t="s">
        <v>89</v>
      </c>
      <c r="B117" t="s">
        <v>104</v>
      </c>
      <c r="C117">
        <v>1.1467000000000001</v>
      </c>
      <c r="D117">
        <v>1.4029</v>
      </c>
      <c r="E117">
        <v>0.8911</v>
      </c>
    </row>
    <row r="118" spans="1:5" x14ac:dyDescent="0.25">
      <c r="A118" t="s">
        <v>89</v>
      </c>
      <c r="B118" t="s">
        <v>106</v>
      </c>
      <c r="C118">
        <v>1.1467000000000001</v>
      </c>
      <c r="D118">
        <v>1.4408000000000001</v>
      </c>
      <c r="E118">
        <v>0.9526</v>
      </c>
    </row>
    <row r="119" spans="1:5" x14ac:dyDescent="0.25">
      <c r="A119" t="s">
        <v>89</v>
      </c>
      <c r="B119" t="s">
        <v>122</v>
      </c>
      <c r="C119">
        <v>1.1467000000000001</v>
      </c>
      <c r="D119">
        <v>0.94789999999999996</v>
      </c>
      <c r="E119">
        <v>1.2599</v>
      </c>
    </row>
    <row r="120" spans="1:5" x14ac:dyDescent="0.25">
      <c r="A120" t="s">
        <v>89</v>
      </c>
      <c r="B120" t="s">
        <v>99</v>
      </c>
      <c r="C120">
        <v>1.1467000000000001</v>
      </c>
      <c r="D120">
        <v>1.0237000000000001</v>
      </c>
      <c r="E120">
        <v>0.86040000000000005</v>
      </c>
    </row>
    <row r="121" spans="1:5" x14ac:dyDescent="0.25">
      <c r="A121" t="s">
        <v>89</v>
      </c>
      <c r="B121" t="s">
        <v>349</v>
      </c>
      <c r="C121">
        <v>1.1467000000000001</v>
      </c>
      <c r="D121">
        <v>1.2133</v>
      </c>
      <c r="E121">
        <v>0.64529999999999998</v>
      </c>
    </row>
    <row r="122" spans="1:5" x14ac:dyDescent="0.25">
      <c r="A122" t="s">
        <v>89</v>
      </c>
      <c r="B122" t="s">
        <v>350</v>
      </c>
      <c r="C122">
        <v>1.1467000000000001</v>
      </c>
      <c r="D122">
        <v>0.75829999999999997</v>
      </c>
      <c r="E122">
        <v>0.8911</v>
      </c>
    </row>
    <row r="123" spans="1:5" x14ac:dyDescent="0.25">
      <c r="A123" t="s">
        <v>89</v>
      </c>
      <c r="B123" t="s">
        <v>367</v>
      </c>
      <c r="C123">
        <v>1.1467000000000001</v>
      </c>
      <c r="D123">
        <v>1.0237000000000001</v>
      </c>
      <c r="E123">
        <v>0.82969999999999999</v>
      </c>
    </row>
    <row r="124" spans="1:5" x14ac:dyDescent="0.25">
      <c r="A124" t="s">
        <v>112</v>
      </c>
      <c r="B124" t="s">
        <v>90</v>
      </c>
      <c r="C124">
        <v>1.0616000000000001</v>
      </c>
      <c r="D124">
        <v>0.90100000000000002</v>
      </c>
      <c r="E124">
        <v>1.0169999999999999</v>
      </c>
    </row>
    <row r="125" spans="1:5" x14ac:dyDescent="0.25">
      <c r="A125" t="s">
        <v>112</v>
      </c>
      <c r="B125" t="s">
        <v>113</v>
      </c>
      <c r="C125">
        <v>1.0616000000000001</v>
      </c>
      <c r="D125">
        <v>0.73719999999999997</v>
      </c>
      <c r="E125">
        <v>1.1526000000000001</v>
      </c>
    </row>
    <row r="126" spans="1:5" x14ac:dyDescent="0.25">
      <c r="A126" t="s">
        <v>112</v>
      </c>
      <c r="B126" t="s">
        <v>117</v>
      </c>
      <c r="C126">
        <v>1.0616000000000001</v>
      </c>
      <c r="D126">
        <v>1.1468</v>
      </c>
      <c r="E126">
        <v>0.67800000000000005</v>
      </c>
    </row>
    <row r="127" spans="1:5" x14ac:dyDescent="0.25">
      <c r="A127" t="s">
        <v>112</v>
      </c>
      <c r="B127" t="s">
        <v>303</v>
      </c>
      <c r="C127">
        <v>1.0616000000000001</v>
      </c>
      <c r="D127">
        <v>1.3106</v>
      </c>
      <c r="E127">
        <v>0.74580000000000002</v>
      </c>
    </row>
    <row r="128" spans="1:5" x14ac:dyDescent="0.25">
      <c r="A128" t="s">
        <v>112</v>
      </c>
      <c r="B128" t="s">
        <v>119</v>
      </c>
      <c r="C128">
        <v>1.0616000000000001</v>
      </c>
      <c r="D128">
        <v>0.7782</v>
      </c>
      <c r="E128">
        <v>0.94920000000000004</v>
      </c>
    </row>
    <row r="129" spans="1:5" x14ac:dyDescent="0.25">
      <c r="A129" t="s">
        <v>112</v>
      </c>
      <c r="B129" t="s">
        <v>118</v>
      </c>
      <c r="C129">
        <v>1.0616000000000001</v>
      </c>
      <c r="D129">
        <v>0.69620000000000004</v>
      </c>
      <c r="E129">
        <v>1.3897999999999999</v>
      </c>
    </row>
    <row r="130" spans="1:5" x14ac:dyDescent="0.25">
      <c r="A130" t="s">
        <v>112</v>
      </c>
      <c r="B130" t="s">
        <v>107</v>
      </c>
      <c r="C130">
        <v>1.0616000000000001</v>
      </c>
      <c r="D130">
        <v>0.65529999999999999</v>
      </c>
      <c r="E130">
        <v>1.1526000000000001</v>
      </c>
    </row>
    <row r="131" spans="1:5" x14ac:dyDescent="0.25">
      <c r="A131" t="s">
        <v>112</v>
      </c>
      <c r="B131" t="s">
        <v>111</v>
      </c>
      <c r="C131">
        <v>1.0616000000000001</v>
      </c>
      <c r="D131">
        <v>0.7782</v>
      </c>
      <c r="E131">
        <v>1.1863999999999999</v>
      </c>
    </row>
    <row r="132" spans="1:5" x14ac:dyDescent="0.25">
      <c r="A132" t="s">
        <v>112</v>
      </c>
      <c r="B132" t="s">
        <v>93</v>
      </c>
      <c r="C132">
        <v>1.0616000000000001</v>
      </c>
      <c r="D132">
        <v>0.61429999999999996</v>
      </c>
      <c r="E132">
        <v>0.98309999999999997</v>
      </c>
    </row>
    <row r="133" spans="1:5" x14ac:dyDescent="0.25">
      <c r="A133" t="s">
        <v>112</v>
      </c>
      <c r="B133" t="s">
        <v>447</v>
      </c>
      <c r="C133">
        <v>1.0616000000000001</v>
      </c>
      <c r="D133">
        <v>1.0239</v>
      </c>
      <c r="E133">
        <v>1.0508999999999999</v>
      </c>
    </row>
    <row r="134" spans="1:5" x14ac:dyDescent="0.25">
      <c r="A134" t="s">
        <v>112</v>
      </c>
      <c r="B134" t="s">
        <v>124</v>
      </c>
      <c r="C134">
        <v>1.0616000000000001</v>
      </c>
      <c r="D134">
        <v>1.1468</v>
      </c>
      <c r="E134">
        <v>1.2202999999999999</v>
      </c>
    </row>
    <row r="135" spans="1:5" x14ac:dyDescent="0.25">
      <c r="A135" t="s">
        <v>112</v>
      </c>
      <c r="B135" t="s">
        <v>325</v>
      </c>
      <c r="C135">
        <v>1.0616000000000001</v>
      </c>
      <c r="D135">
        <v>1.0239</v>
      </c>
      <c r="E135">
        <v>1.4237</v>
      </c>
    </row>
    <row r="136" spans="1:5" x14ac:dyDescent="0.25">
      <c r="A136" t="s">
        <v>112</v>
      </c>
      <c r="B136" t="s">
        <v>126</v>
      </c>
      <c r="C136">
        <v>1.0616000000000001</v>
      </c>
      <c r="D136">
        <v>1.1877</v>
      </c>
      <c r="E136">
        <v>0.71189999999999998</v>
      </c>
    </row>
    <row r="137" spans="1:5" x14ac:dyDescent="0.25">
      <c r="A137" t="s">
        <v>112</v>
      </c>
      <c r="B137" t="s">
        <v>335</v>
      </c>
      <c r="C137">
        <v>1.0616000000000001</v>
      </c>
      <c r="D137">
        <v>1.4334</v>
      </c>
      <c r="E137">
        <v>0.81359999999999999</v>
      </c>
    </row>
    <row r="138" spans="1:5" x14ac:dyDescent="0.25">
      <c r="A138" t="s">
        <v>112</v>
      </c>
      <c r="B138" t="s">
        <v>128</v>
      </c>
      <c r="C138">
        <v>1.0616000000000001</v>
      </c>
      <c r="D138">
        <v>1.0648</v>
      </c>
      <c r="E138">
        <v>0.88139999999999996</v>
      </c>
    </row>
    <row r="139" spans="1:5" x14ac:dyDescent="0.25">
      <c r="A139" t="s">
        <v>112</v>
      </c>
      <c r="B139" t="s">
        <v>102</v>
      </c>
      <c r="C139">
        <v>1.0616000000000001</v>
      </c>
      <c r="D139">
        <v>1.2696000000000001</v>
      </c>
      <c r="E139">
        <v>0.74580000000000002</v>
      </c>
    </row>
    <row r="140" spans="1:5" x14ac:dyDescent="0.25">
      <c r="A140" t="s">
        <v>112</v>
      </c>
      <c r="B140" t="s">
        <v>108</v>
      </c>
      <c r="C140">
        <v>1.0616000000000001</v>
      </c>
      <c r="D140">
        <v>0.69620000000000004</v>
      </c>
      <c r="E140">
        <v>1.0848</v>
      </c>
    </row>
    <row r="141" spans="1:5" x14ac:dyDescent="0.25">
      <c r="A141" t="s">
        <v>112</v>
      </c>
      <c r="B141" t="s">
        <v>129</v>
      </c>
      <c r="C141">
        <v>1.0616000000000001</v>
      </c>
      <c r="D141">
        <v>1.802</v>
      </c>
      <c r="E141">
        <v>1.0508999999999999</v>
      </c>
    </row>
    <row r="142" spans="1:5" x14ac:dyDescent="0.25">
      <c r="A142" t="s">
        <v>112</v>
      </c>
      <c r="B142" t="s">
        <v>130</v>
      </c>
      <c r="C142">
        <v>1.0616000000000001</v>
      </c>
      <c r="D142">
        <v>0.86009999999999998</v>
      </c>
      <c r="E142">
        <v>0.77969999999999995</v>
      </c>
    </row>
    <row r="143" spans="1:5" x14ac:dyDescent="0.25">
      <c r="A143" t="s">
        <v>112</v>
      </c>
      <c r="B143" t="s">
        <v>356</v>
      </c>
      <c r="C143">
        <v>1.0616000000000001</v>
      </c>
      <c r="D143">
        <v>1.3514999999999999</v>
      </c>
      <c r="E143">
        <v>0.71189999999999998</v>
      </c>
    </row>
    <row r="144" spans="1:5" x14ac:dyDescent="0.25">
      <c r="A144" t="s">
        <v>112</v>
      </c>
      <c r="B144" t="s">
        <v>358</v>
      </c>
      <c r="C144">
        <v>1.0616000000000001</v>
      </c>
      <c r="D144">
        <v>0.81910000000000005</v>
      </c>
      <c r="E144">
        <v>1.2542</v>
      </c>
    </row>
    <row r="145" spans="1:5" x14ac:dyDescent="0.25">
      <c r="A145" t="s">
        <v>112</v>
      </c>
      <c r="B145" t="s">
        <v>110</v>
      </c>
      <c r="C145">
        <v>1.0616000000000001</v>
      </c>
      <c r="D145">
        <v>1.2286999999999999</v>
      </c>
      <c r="E145">
        <v>1.0508999999999999</v>
      </c>
    </row>
    <row r="146" spans="1:5" x14ac:dyDescent="0.25">
      <c r="A146" t="s">
        <v>112</v>
      </c>
      <c r="B146" t="s">
        <v>131</v>
      </c>
      <c r="C146">
        <v>1.0616000000000001</v>
      </c>
      <c r="D146">
        <v>0.73719999999999997</v>
      </c>
      <c r="E146">
        <v>0.94920000000000004</v>
      </c>
    </row>
    <row r="147" spans="1:5" x14ac:dyDescent="0.25">
      <c r="A147" t="s">
        <v>112</v>
      </c>
      <c r="B147" t="s">
        <v>132</v>
      </c>
      <c r="C147">
        <v>1.0616000000000001</v>
      </c>
      <c r="D147">
        <v>0.73719999999999997</v>
      </c>
      <c r="E147">
        <v>1.0169999999999999</v>
      </c>
    </row>
    <row r="148" spans="1:5" x14ac:dyDescent="0.25">
      <c r="A148" t="s">
        <v>134</v>
      </c>
      <c r="B148" t="s">
        <v>290</v>
      </c>
      <c r="C148">
        <v>1.25</v>
      </c>
      <c r="D148">
        <v>1.1477999999999999</v>
      </c>
      <c r="E148">
        <v>1.1294</v>
      </c>
    </row>
    <row r="149" spans="1:5" x14ac:dyDescent="0.25">
      <c r="A149" t="s">
        <v>134</v>
      </c>
      <c r="B149" t="s">
        <v>292</v>
      </c>
      <c r="C149">
        <v>1.25</v>
      </c>
      <c r="D149">
        <v>1.1477999999999999</v>
      </c>
      <c r="E149">
        <v>1.44</v>
      </c>
    </row>
    <row r="150" spans="1:5" x14ac:dyDescent="0.25">
      <c r="A150" t="s">
        <v>134</v>
      </c>
      <c r="B150" t="s">
        <v>298</v>
      </c>
      <c r="C150">
        <v>1.25</v>
      </c>
      <c r="D150">
        <v>1.3913</v>
      </c>
      <c r="E150">
        <v>1.0447</v>
      </c>
    </row>
    <row r="151" spans="1:5" x14ac:dyDescent="0.25">
      <c r="A151" t="s">
        <v>134</v>
      </c>
      <c r="B151" t="s">
        <v>300</v>
      </c>
      <c r="C151">
        <v>1.25</v>
      </c>
      <c r="D151">
        <v>1.0435000000000001</v>
      </c>
      <c r="E151">
        <v>0.59289999999999998</v>
      </c>
    </row>
    <row r="152" spans="1:5" x14ac:dyDescent="0.25">
      <c r="A152" t="s">
        <v>134</v>
      </c>
      <c r="B152" t="s">
        <v>444</v>
      </c>
      <c r="C152">
        <v>1.25</v>
      </c>
      <c r="D152">
        <v>1.1477999999999999</v>
      </c>
      <c r="E152">
        <v>0.84699999999999998</v>
      </c>
    </row>
    <row r="153" spans="1:5" x14ac:dyDescent="0.25">
      <c r="A153" t="s">
        <v>134</v>
      </c>
      <c r="B153" t="s">
        <v>306</v>
      </c>
      <c r="C153">
        <v>1.25</v>
      </c>
      <c r="D153">
        <v>1.1477999999999999</v>
      </c>
      <c r="E153">
        <v>0.70589999999999997</v>
      </c>
    </row>
    <row r="154" spans="1:5" x14ac:dyDescent="0.25">
      <c r="A154" t="s">
        <v>134</v>
      </c>
      <c r="B154" t="s">
        <v>310</v>
      </c>
      <c r="C154">
        <v>1.25</v>
      </c>
      <c r="D154">
        <v>0.97389999999999999</v>
      </c>
      <c r="E154">
        <v>1.0729</v>
      </c>
    </row>
    <row r="155" spans="1:5" x14ac:dyDescent="0.25">
      <c r="A155" t="s">
        <v>134</v>
      </c>
      <c r="B155" t="s">
        <v>472</v>
      </c>
      <c r="C155">
        <v>1.25</v>
      </c>
      <c r="D155">
        <v>0.93910000000000005</v>
      </c>
      <c r="E155">
        <v>1.3835</v>
      </c>
    </row>
    <row r="156" spans="1:5" x14ac:dyDescent="0.25">
      <c r="A156" t="s">
        <v>134</v>
      </c>
      <c r="B156" t="s">
        <v>445</v>
      </c>
      <c r="C156">
        <v>1.25</v>
      </c>
      <c r="D156">
        <v>0.8</v>
      </c>
      <c r="E156">
        <v>0.98819999999999997</v>
      </c>
    </row>
    <row r="157" spans="1:5" x14ac:dyDescent="0.25">
      <c r="A157" t="s">
        <v>134</v>
      </c>
      <c r="B157" t="s">
        <v>471</v>
      </c>
      <c r="C157">
        <v>1.25</v>
      </c>
      <c r="D157">
        <v>1.1477999999999999</v>
      </c>
      <c r="E157">
        <v>0.93169999999999997</v>
      </c>
    </row>
    <row r="158" spans="1:5" x14ac:dyDescent="0.25">
      <c r="A158" t="s">
        <v>134</v>
      </c>
      <c r="B158" t="s">
        <v>324</v>
      </c>
      <c r="C158">
        <v>1.25</v>
      </c>
      <c r="D158">
        <v>0.55649999999999999</v>
      </c>
      <c r="E158">
        <v>0.70589999999999997</v>
      </c>
    </row>
    <row r="159" spans="1:5" x14ac:dyDescent="0.25">
      <c r="A159" t="s">
        <v>134</v>
      </c>
      <c r="B159" t="s">
        <v>135</v>
      </c>
      <c r="C159">
        <v>1.25</v>
      </c>
      <c r="D159">
        <v>0.69569999999999999</v>
      </c>
      <c r="E159">
        <v>1.1294</v>
      </c>
    </row>
    <row r="160" spans="1:5" x14ac:dyDescent="0.25">
      <c r="A160" t="s">
        <v>134</v>
      </c>
      <c r="B160" t="s">
        <v>470</v>
      </c>
      <c r="C160">
        <v>1.25</v>
      </c>
      <c r="D160">
        <v>0.73040000000000005</v>
      </c>
      <c r="E160">
        <v>1.6940999999999999</v>
      </c>
    </row>
    <row r="161" spans="1:5" x14ac:dyDescent="0.25">
      <c r="A161" t="s">
        <v>134</v>
      </c>
      <c r="B161" t="s">
        <v>338</v>
      </c>
      <c r="C161">
        <v>1.25</v>
      </c>
      <c r="D161">
        <v>2.1913</v>
      </c>
      <c r="E161">
        <v>0.84699999999999998</v>
      </c>
    </row>
    <row r="162" spans="1:5" x14ac:dyDescent="0.25">
      <c r="A162" t="s">
        <v>134</v>
      </c>
      <c r="B162" t="s">
        <v>133</v>
      </c>
      <c r="C162">
        <v>1.25</v>
      </c>
      <c r="D162">
        <v>0.90429999999999999</v>
      </c>
      <c r="E162">
        <v>0.96</v>
      </c>
    </row>
    <row r="163" spans="1:5" x14ac:dyDescent="0.25">
      <c r="A163" t="s">
        <v>134</v>
      </c>
      <c r="B163" t="s">
        <v>114</v>
      </c>
      <c r="C163">
        <v>1.25</v>
      </c>
      <c r="D163">
        <v>0.55649999999999999</v>
      </c>
      <c r="E163">
        <v>1.2423</v>
      </c>
    </row>
    <row r="164" spans="1:5" x14ac:dyDescent="0.25">
      <c r="A164" t="s">
        <v>134</v>
      </c>
      <c r="B164" t="s">
        <v>352</v>
      </c>
      <c r="C164">
        <v>1.25</v>
      </c>
      <c r="D164">
        <v>0.90429999999999999</v>
      </c>
      <c r="E164">
        <v>1.1011</v>
      </c>
    </row>
    <row r="165" spans="1:5" x14ac:dyDescent="0.25">
      <c r="A165" t="s">
        <v>134</v>
      </c>
      <c r="B165" t="s">
        <v>123</v>
      </c>
      <c r="C165">
        <v>1.25</v>
      </c>
      <c r="D165">
        <v>0.86960000000000004</v>
      </c>
      <c r="E165">
        <v>0.73409999999999997</v>
      </c>
    </row>
    <row r="166" spans="1:5" x14ac:dyDescent="0.25">
      <c r="A166" t="s">
        <v>134</v>
      </c>
      <c r="B166" t="s">
        <v>360</v>
      </c>
      <c r="C166">
        <v>1.25</v>
      </c>
      <c r="D166">
        <v>0.76519999999999999</v>
      </c>
      <c r="E166">
        <v>1.1011</v>
      </c>
    </row>
    <row r="167" spans="1:5" x14ac:dyDescent="0.25">
      <c r="A167" t="s">
        <v>134</v>
      </c>
      <c r="B167" t="s">
        <v>365</v>
      </c>
      <c r="C167">
        <v>1.25</v>
      </c>
      <c r="D167">
        <v>0.76519999999999999</v>
      </c>
      <c r="E167">
        <v>1.1294</v>
      </c>
    </row>
    <row r="168" spans="1:5" x14ac:dyDescent="0.25">
      <c r="A168" t="s">
        <v>134</v>
      </c>
      <c r="B168" t="s">
        <v>366</v>
      </c>
      <c r="C168">
        <v>1.25</v>
      </c>
      <c r="D168">
        <v>1.1477999999999999</v>
      </c>
      <c r="E168">
        <v>0.67759999999999998</v>
      </c>
    </row>
    <row r="169" spans="1:5" x14ac:dyDescent="0.25">
      <c r="A169" t="s">
        <v>134</v>
      </c>
      <c r="B169" t="s">
        <v>136</v>
      </c>
      <c r="C169">
        <v>1.25</v>
      </c>
      <c r="D169">
        <v>1.4609000000000001</v>
      </c>
      <c r="E169">
        <v>0.67759999999999998</v>
      </c>
    </row>
    <row r="170" spans="1:5" x14ac:dyDescent="0.25">
      <c r="A170" t="s">
        <v>134</v>
      </c>
      <c r="B170" t="s">
        <v>446</v>
      </c>
      <c r="C170">
        <v>1.25</v>
      </c>
      <c r="D170">
        <v>0.59130000000000005</v>
      </c>
      <c r="E170">
        <v>0.98819999999999997</v>
      </c>
    </row>
    <row r="171" spans="1:5" x14ac:dyDescent="0.25">
      <c r="A171" t="s">
        <v>134</v>
      </c>
      <c r="B171" t="s">
        <v>473</v>
      </c>
      <c r="C171">
        <v>1.25</v>
      </c>
      <c r="D171">
        <v>0.97389999999999999</v>
      </c>
      <c r="E171">
        <v>0.87529999999999997</v>
      </c>
    </row>
    <row r="172" spans="1:5" x14ac:dyDescent="0.25">
      <c r="A172" t="s">
        <v>19</v>
      </c>
      <c r="B172" t="s">
        <v>146</v>
      </c>
      <c r="C172">
        <v>1.3222</v>
      </c>
      <c r="D172">
        <v>0.54620000000000002</v>
      </c>
      <c r="E172">
        <v>1.5384</v>
      </c>
    </row>
    <row r="173" spans="1:5" x14ac:dyDescent="0.25">
      <c r="A173" t="s">
        <v>19</v>
      </c>
      <c r="B173" t="s">
        <v>139</v>
      </c>
      <c r="C173">
        <v>1.3222</v>
      </c>
      <c r="D173">
        <v>0.54620000000000002</v>
      </c>
      <c r="E173">
        <v>1.651</v>
      </c>
    </row>
    <row r="174" spans="1:5" x14ac:dyDescent="0.25">
      <c r="A174" t="s">
        <v>19</v>
      </c>
      <c r="B174" t="s">
        <v>150</v>
      </c>
      <c r="C174">
        <v>1.3222</v>
      </c>
      <c r="D174">
        <v>0.67230000000000001</v>
      </c>
      <c r="E174">
        <v>1.2758</v>
      </c>
    </row>
    <row r="175" spans="1:5" x14ac:dyDescent="0.25">
      <c r="A175" t="s">
        <v>19</v>
      </c>
      <c r="B175" t="s">
        <v>233</v>
      </c>
      <c r="C175">
        <v>1.3222</v>
      </c>
      <c r="D175">
        <v>0.75629999999999997</v>
      </c>
      <c r="E175">
        <v>1.0130999999999999</v>
      </c>
    </row>
    <row r="176" spans="1:5" x14ac:dyDescent="0.25">
      <c r="A176" t="s">
        <v>19</v>
      </c>
      <c r="B176" t="s">
        <v>152</v>
      </c>
      <c r="C176">
        <v>1.3222</v>
      </c>
      <c r="D176">
        <v>0.9244</v>
      </c>
      <c r="E176">
        <v>0.71289999999999998</v>
      </c>
    </row>
    <row r="177" spans="1:5" x14ac:dyDescent="0.25">
      <c r="A177" t="s">
        <v>19</v>
      </c>
      <c r="B177" t="s">
        <v>236</v>
      </c>
      <c r="C177">
        <v>1.3222</v>
      </c>
      <c r="D177">
        <v>1.0084</v>
      </c>
      <c r="E177">
        <v>0.56279999999999997</v>
      </c>
    </row>
    <row r="178" spans="1:5" x14ac:dyDescent="0.25">
      <c r="A178" t="s">
        <v>19</v>
      </c>
      <c r="B178" t="s">
        <v>241</v>
      </c>
      <c r="C178">
        <v>1.3222</v>
      </c>
      <c r="D178">
        <v>1.0084</v>
      </c>
      <c r="E178">
        <v>0.6754</v>
      </c>
    </row>
    <row r="179" spans="1:5" x14ac:dyDescent="0.25">
      <c r="A179" t="s">
        <v>19</v>
      </c>
      <c r="B179" t="s">
        <v>331</v>
      </c>
      <c r="C179">
        <v>1.3222</v>
      </c>
      <c r="D179">
        <v>1.0925</v>
      </c>
      <c r="E179">
        <v>1.1256999999999999</v>
      </c>
    </row>
    <row r="180" spans="1:5" x14ac:dyDescent="0.25">
      <c r="A180" t="s">
        <v>19</v>
      </c>
      <c r="B180" t="s">
        <v>243</v>
      </c>
      <c r="C180">
        <v>1.3222</v>
      </c>
      <c r="D180">
        <v>1.2184999999999999</v>
      </c>
      <c r="E180">
        <v>0.93810000000000004</v>
      </c>
    </row>
    <row r="181" spans="1:5" x14ac:dyDescent="0.25">
      <c r="A181" t="s">
        <v>19</v>
      </c>
      <c r="B181" t="s">
        <v>137</v>
      </c>
      <c r="C181">
        <v>1.3222</v>
      </c>
      <c r="D181">
        <v>1.3446</v>
      </c>
      <c r="E181">
        <v>0.56279999999999997</v>
      </c>
    </row>
    <row r="182" spans="1:5" x14ac:dyDescent="0.25">
      <c r="A182" t="s">
        <v>19</v>
      </c>
      <c r="B182" t="s">
        <v>21</v>
      </c>
      <c r="C182">
        <v>1.3222</v>
      </c>
      <c r="D182">
        <v>1.3866000000000001</v>
      </c>
      <c r="E182">
        <v>0.86299999999999999</v>
      </c>
    </row>
    <row r="183" spans="1:5" x14ac:dyDescent="0.25">
      <c r="A183" t="s">
        <v>19</v>
      </c>
      <c r="B183" t="s">
        <v>20</v>
      </c>
      <c r="C183">
        <v>1.3222</v>
      </c>
      <c r="D183">
        <v>1.3866000000000001</v>
      </c>
      <c r="E183">
        <v>1.2007000000000001</v>
      </c>
    </row>
    <row r="184" spans="1:5" x14ac:dyDescent="0.25">
      <c r="A184" t="s">
        <v>19</v>
      </c>
      <c r="B184" t="s">
        <v>235</v>
      </c>
      <c r="C184">
        <v>1.3222</v>
      </c>
      <c r="D184">
        <v>0.67230000000000001</v>
      </c>
      <c r="E184">
        <v>1.0130999999999999</v>
      </c>
    </row>
    <row r="185" spans="1:5" x14ac:dyDescent="0.25">
      <c r="A185" t="s">
        <v>19</v>
      </c>
      <c r="B185" t="s">
        <v>237</v>
      </c>
      <c r="C185">
        <v>1.3222</v>
      </c>
      <c r="D185">
        <v>0.88239999999999996</v>
      </c>
      <c r="E185">
        <v>0.63790000000000002</v>
      </c>
    </row>
    <row r="186" spans="1:5" x14ac:dyDescent="0.25">
      <c r="A186" t="s">
        <v>19</v>
      </c>
      <c r="B186" t="s">
        <v>140</v>
      </c>
      <c r="C186">
        <v>1.3222</v>
      </c>
      <c r="D186">
        <v>1.8068</v>
      </c>
      <c r="E186">
        <v>0.52529999999999999</v>
      </c>
    </row>
    <row r="187" spans="1:5" x14ac:dyDescent="0.25">
      <c r="A187" t="s">
        <v>19</v>
      </c>
      <c r="B187" t="s">
        <v>242</v>
      </c>
      <c r="C187">
        <v>1.3222</v>
      </c>
      <c r="D187">
        <v>0.71430000000000005</v>
      </c>
      <c r="E187">
        <v>0.71289999999999998</v>
      </c>
    </row>
    <row r="188" spans="1:5" x14ac:dyDescent="0.25">
      <c r="A188" t="s">
        <v>19</v>
      </c>
      <c r="B188" t="s">
        <v>234</v>
      </c>
      <c r="C188">
        <v>1.3222</v>
      </c>
      <c r="D188">
        <v>1.0084</v>
      </c>
      <c r="E188">
        <v>0.90049999999999997</v>
      </c>
    </row>
    <row r="189" spans="1:5" x14ac:dyDescent="0.25">
      <c r="A189" t="s">
        <v>19</v>
      </c>
      <c r="B189" t="s">
        <v>239</v>
      </c>
      <c r="C189">
        <v>1.3222</v>
      </c>
      <c r="D189">
        <v>1.0504</v>
      </c>
      <c r="E189">
        <v>1.1632</v>
      </c>
    </row>
    <row r="190" spans="1:5" x14ac:dyDescent="0.25">
      <c r="A190" t="s">
        <v>19</v>
      </c>
      <c r="B190" t="s">
        <v>142</v>
      </c>
      <c r="C190">
        <v>1.3222</v>
      </c>
      <c r="D190">
        <v>0.9244</v>
      </c>
      <c r="E190">
        <v>1.0881000000000001</v>
      </c>
    </row>
    <row r="191" spans="1:5" x14ac:dyDescent="0.25">
      <c r="A191" t="s">
        <v>19</v>
      </c>
      <c r="B191" t="s">
        <v>144</v>
      </c>
      <c r="C191">
        <v>1.3222</v>
      </c>
      <c r="D191">
        <v>1.0504</v>
      </c>
      <c r="E191">
        <v>1.8386</v>
      </c>
    </row>
    <row r="192" spans="1:5" x14ac:dyDescent="0.25">
      <c r="A192" t="s">
        <v>141</v>
      </c>
      <c r="B192" t="s">
        <v>148</v>
      </c>
      <c r="C192">
        <v>1.0889</v>
      </c>
      <c r="D192">
        <v>0.86729999999999996</v>
      </c>
      <c r="E192">
        <v>1.2236</v>
      </c>
    </row>
    <row r="193" spans="1:5" x14ac:dyDescent="0.25">
      <c r="A193" t="s">
        <v>141</v>
      </c>
      <c r="B193" t="s">
        <v>466</v>
      </c>
      <c r="C193">
        <v>1.0889</v>
      </c>
      <c r="D193">
        <v>1.0713999999999999</v>
      </c>
      <c r="E193">
        <v>1.3502000000000001</v>
      </c>
    </row>
    <row r="194" spans="1:5" x14ac:dyDescent="0.25">
      <c r="A194" t="s">
        <v>141</v>
      </c>
      <c r="B194" t="s">
        <v>427</v>
      </c>
      <c r="C194">
        <v>1.0889</v>
      </c>
      <c r="D194">
        <v>1.2244999999999999</v>
      </c>
      <c r="E194">
        <v>1.1392</v>
      </c>
    </row>
    <row r="195" spans="1:5" x14ac:dyDescent="0.25">
      <c r="A195" t="s">
        <v>141</v>
      </c>
      <c r="B195" t="s">
        <v>238</v>
      </c>
      <c r="C195">
        <v>1.0889</v>
      </c>
      <c r="D195">
        <v>1.1735</v>
      </c>
      <c r="E195">
        <v>0.71730000000000005</v>
      </c>
    </row>
    <row r="196" spans="1:5" x14ac:dyDescent="0.25">
      <c r="A196" t="s">
        <v>141</v>
      </c>
      <c r="B196" t="s">
        <v>147</v>
      </c>
      <c r="C196">
        <v>1.0889</v>
      </c>
      <c r="D196">
        <v>0.96940000000000004</v>
      </c>
      <c r="E196">
        <v>1.0548</v>
      </c>
    </row>
    <row r="197" spans="1:5" x14ac:dyDescent="0.25">
      <c r="A197" t="s">
        <v>141</v>
      </c>
      <c r="B197" t="s">
        <v>311</v>
      </c>
      <c r="C197">
        <v>1.0889</v>
      </c>
      <c r="D197">
        <v>0.86729999999999996</v>
      </c>
      <c r="E197">
        <v>1.0548</v>
      </c>
    </row>
    <row r="198" spans="1:5" x14ac:dyDescent="0.25">
      <c r="A198" t="s">
        <v>141</v>
      </c>
      <c r="B198" t="s">
        <v>143</v>
      </c>
      <c r="C198">
        <v>1.0889</v>
      </c>
      <c r="D198">
        <v>0.71430000000000005</v>
      </c>
      <c r="E198">
        <v>0.80169999999999997</v>
      </c>
    </row>
    <row r="199" spans="1:5" x14ac:dyDescent="0.25">
      <c r="A199" t="s">
        <v>141</v>
      </c>
      <c r="B199" t="s">
        <v>153</v>
      </c>
      <c r="C199">
        <v>1.0889</v>
      </c>
      <c r="D199">
        <v>1.1735</v>
      </c>
      <c r="E199">
        <v>0.92820000000000003</v>
      </c>
    </row>
    <row r="200" spans="1:5" x14ac:dyDescent="0.25">
      <c r="A200" t="s">
        <v>141</v>
      </c>
      <c r="B200" t="s">
        <v>467</v>
      </c>
      <c r="C200">
        <v>1.0889</v>
      </c>
      <c r="D200">
        <v>0.76529999999999998</v>
      </c>
      <c r="E200">
        <v>1.3080000000000001</v>
      </c>
    </row>
    <row r="201" spans="1:5" x14ac:dyDescent="0.25">
      <c r="A201" t="s">
        <v>141</v>
      </c>
      <c r="B201" t="s">
        <v>149</v>
      </c>
      <c r="C201">
        <v>1.0889</v>
      </c>
      <c r="D201">
        <v>1.1224000000000001</v>
      </c>
      <c r="E201">
        <v>0.37969999999999998</v>
      </c>
    </row>
    <row r="202" spans="1:5" x14ac:dyDescent="0.25">
      <c r="A202" t="s">
        <v>141</v>
      </c>
      <c r="B202" t="s">
        <v>244</v>
      </c>
      <c r="C202">
        <v>1.0889</v>
      </c>
      <c r="D202">
        <v>1.6326000000000001</v>
      </c>
      <c r="E202">
        <v>0.75949999999999995</v>
      </c>
    </row>
    <row r="203" spans="1:5" x14ac:dyDescent="0.25">
      <c r="A203" t="s">
        <v>141</v>
      </c>
      <c r="B203" t="s">
        <v>138</v>
      </c>
      <c r="C203">
        <v>1.0889</v>
      </c>
      <c r="D203">
        <v>0.86729999999999996</v>
      </c>
      <c r="E203">
        <v>1.5610999999999999</v>
      </c>
    </row>
    <row r="204" spans="1:5" x14ac:dyDescent="0.25">
      <c r="A204" t="s">
        <v>141</v>
      </c>
      <c r="B204" t="s">
        <v>151</v>
      </c>
      <c r="C204">
        <v>1.0889</v>
      </c>
      <c r="D204">
        <v>0.56120000000000003</v>
      </c>
      <c r="E204">
        <v>1.2236</v>
      </c>
    </row>
    <row r="205" spans="1:5" x14ac:dyDescent="0.25">
      <c r="A205" t="s">
        <v>141</v>
      </c>
      <c r="B205" t="s">
        <v>157</v>
      </c>
      <c r="C205">
        <v>1.0889</v>
      </c>
      <c r="D205">
        <v>1.0204</v>
      </c>
      <c r="E205">
        <v>0.84389999999999998</v>
      </c>
    </row>
    <row r="206" spans="1:5" x14ac:dyDescent="0.25">
      <c r="A206" t="s">
        <v>141</v>
      </c>
      <c r="B206" t="s">
        <v>155</v>
      </c>
      <c r="C206">
        <v>1.0889</v>
      </c>
      <c r="D206">
        <v>0.86729999999999996</v>
      </c>
      <c r="E206">
        <v>0.97040000000000004</v>
      </c>
    </row>
    <row r="207" spans="1:5" x14ac:dyDescent="0.25">
      <c r="A207" t="s">
        <v>141</v>
      </c>
      <c r="B207" t="s">
        <v>428</v>
      </c>
      <c r="C207">
        <v>1.0889</v>
      </c>
      <c r="D207">
        <v>0.81630000000000003</v>
      </c>
      <c r="E207">
        <v>0.92820000000000003</v>
      </c>
    </row>
    <row r="208" spans="1:5" x14ac:dyDescent="0.25">
      <c r="A208" t="s">
        <v>141</v>
      </c>
      <c r="B208" t="s">
        <v>154</v>
      </c>
      <c r="C208">
        <v>1.0889</v>
      </c>
      <c r="D208">
        <v>1.0204</v>
      </c>
      <c r="E208">
        <v>0.71730000000000005</v>
      </c>
    </row>
    <row r="209" spans="1:5" x14ac:dyDescent="0.25">
      <c r="A209" t="s">
        <v>141</v>
      </c>
      <c r="B209" t="s">
        <v>145</v>
      </c>
      <c r="C209">
        <v>1.0889</v>
      </c>
      <c r="D209">
        <v>1.1224000000000001</v>
      </c>
      <c r="E209">
        <v>0.84389999999999998</v>
      </c>
    </row>
    <row r="210" spans="1:5" x14ac:dyDescent="0.25">
      <c r="A210" t="s">
        <v>141</v>
      </c>
      <c r="B210" t="s">
        <v>240</v>
      </c>
      <c r="C210">
        <v>1.0889</v>
      </c>
      <c r="D210">
        <v>1.3774999999999999</v>
      </c>
      <c r="E210">
        <v>1.1814</v>
      </c>
    </row>
    <row r="211" spans="1:5" x14ac:dyDescent="0.25">
      <c r="A211" t="s">
        <v>141</v>
      </c>
      <c r="B211" t="s">
        <v>156</v>
      </c>
      <c r="C211">
        <v>1.0889</v>
      </c>
      <c r="D211">
        <v>0.76529999999999998</v>
      </c>
      <c r="E211">
        <v>1.0125999999999999</v>
      </c>
    </row>
    <row r="212" spans="1:5" x14ac:dyDescent="0.25">
      <c r="A212" t="s">
        <v>448</v>
      </c>
      <c r="B212" t="s">
        <v>456</v>
      </c>
      <c r="C212">
        <v>1.0667</v>
      </c>
      <c r="D212">
        <v>1.5104</v>
      </c>
      <c r="E212">
        <v>0.43290000000000001</v>
      </c>
    </row>
    <row r="213" spans="1:5" x14ac:dyDescent="0.25">
      <c r="A213" t="s">
        <v>448</v>
      </c>
      <c r="B213" t="s">
        <v>460</v>
      </c>
      <c r="C213">
        <v>1.0667</v>
      </c>
      <c r="D213">
        <v>1.0936999999999999</v>
      </c>
      <c r="E213">
        <v>1.0389999999999999</v>
      </c>
    </row>
    <row r="214" spans="1:5" x14ac:dyDescent="0.25">
      <c r="A214" t="s">
        <v>448</v>
      </c>
      <c r="B214" t="s">
        <v>450</v>
      </c>
      <c r="C214">
        <v>1.0667</v>
      </c>
      <c r="D214">
        <v>0.46870000000000001</v>
      </c>
      <c r="E214">
        <v>1.2663</v>
      </c>
    </row>
    <row r="215" spans="1:5" x14ac:dyDescent="0.25">
      <c r="A215" t="s">
        <v>448</v>
      </c>
      <c r="B215" t="s">
        <v>459</v>
      </c>
      <c r="C215">
        <v>1.0667</v>
      </c>
      <c r="D215">
        <v>0.82030000000000003</v>
      </c>
      <c r="E215">
        <v>1.0714999999999999</v>
      </c>
    </row>
    <row r="216" spans="1:5" x14ac:dyDescent="0.25">
      <c r="A216" t="s">
        <v>448</v>
      </c>
      <c r="B216" t="s">
        <v>455</v>
      </c>
      <c r="C216">
        <v>1.0667</v>
      </c>
      <c r="D216">
        <v>0.88229999999999997</v>
      </c>
      <c r="E216">
        <v>1.2835000000000001</v>
      </c>
    </row>
    <row r="217" spans="1:5" x14ac:dyDescent="0.25">
      <c r="A217" t="s">
        <v>448</v>
      </c>
      <c r="B217" t="s">
        <v>457</v>
      </c>
      <c r="C217">
        <v>1.0667</v>
      </c>
      <c r="D217">
        <v>0.66169999999999995</v>
      </c>
      <c r="E217">
        <v>1.3292999999999999</v>
      </c>
    </row>
    <row r="218" spans="1:5" x14ac:dyDescent="0.25">
      <c r="A218" t="s">
        <v>448</v>
      </c>
      <c r="B218" t="s">
        <v>453</v>
      </c>
      <c r="C218">
        <v>1.0667</v>
      </c>
      <c r="D218">
        <v>0.55149999999999999</v>
      </c>
      <c r="E218">
        <v>1.2376</v>
      </c>
    </row>
    <row r="219" spans="1:5" x14ac:dyDescent="0.25">
      <c r="A219" t="s">
        <v>448</v>
      </c>
      <c r="B219" t="s">
        <v>491</v>
      </c>
      <c r="C219">
        <v>1.0667</v>
      </c>
      <c r="D219">
        <v>0.55149999999999999</v>
      </c>
      <c r="E219">
        <v>1.2835000000000001</v>
      </c>
    </row>
    <row r="220" spans="1:5" x14ac:dyDescent="0.25">
      <c r="A220" t="s">
        <v>448</v>
      </c>
      <c r="B220" t="s">
        <v>461</v>
      </c>
      <c r="C220">
        <v>1.0667</v>
      </c>
      <c r="D220">
        <v>1.3475999999999999</v>
      </c>
      <c r="E220">
        <v>0.92530000000000001</v>
      </c>
    </row>
    <row r="221" spans="1:5" x14ac:dyDescent="0.25">
      <c r="A221" t="s">
        <v>448</v>
      </c>
      <c r="B221" t="s">
        <v>458</v>
      </c>
      <c r="C221">
        <v>1.0667</v>
      </c>
      <c r="D221">
        <v>1.4061999999999999</v>
      </c>
      <c r="E221">
        <v>0.51949999999999996</v>
      </c>
    </row>
    <row r="222" spans="1:5" x14ac:dyDescent="0.25">
      <c r="A222" t="s">
        <v>448</v>
      </c>
      <c r="B222" t="s">
        <v>451</v>
      </c>
      <c r="C222">
        <v>1.0667</v>
      </c>
      <c r="D222">
        <v>1.25</v>
      </c>
      <c r="E222">
        <v>0.3463</v>
      </c>
    </row>
    <row r="223" spans="1:5" x14ac:dyDescent="0.25">
      <c r="A223" t="s">
        <v>448</v>
      </c>
      <c r="B223" t="s">
        <v>449</v>
      </c>
      <c r="C223">
        <v>1.0667</v>
      </c>
      <c r="D223">
        <v>1.1132</v>
      </c>
      <c r="E223">
        <v>1.3636999999999999</v>
      </c>
    </row>
    <row r="224" spans="1:5" x14ac:dyDescent="0.25">
      <c r="A224" t="s">
        <v>448</v>
      </c>
      <c r="B224" t="s">
        <v>454</v>
      </c>
      <c r="C224">
        <v>1.0667</v>
      </c>
      <c r="D224">
        <v>1.302</v>
      </c>
      <c r="E224">
        <v>0.7359</v>
      </c>
    </row>
    <row r="225" spans="1:5" x14ac:dyDescent="0.25">
      <c r="A225" t="s">
        <v>448</v>
      </c>
      <c r="B225" t="s">
        <v>452</v>
      </c>
      <c r="C225">
        <v>1.0667</v>
      </c>
      <c r="D225">
        <v>0.9375</v>
      </c>
      <c r="E225">
        <v>1.2987</v>
      </c>
    </row>
    <row r="226" spans="1:5" x14ac:dyDescent="0.25">
      <c r="A226" t="s">
        <v>22</v>
      </c>
      <c r="B226" t="s">
        <v>250</v>
      </c>
      <c r="C226">
        <v>1.125</v>
      </c>
      <c r="D226">
        <v>1.284</v>
      </c>
      <c r="E226">
        <v>0.754</v>
      </c>
    </row>
    <row r="227" spans="1:5" x14ac:dyDescent="0.25">
      <c r="A227" t="s">
        <v>22</v>
      </c>
      <c r="B227" t="s">
        <v>158</v>
      </c>
      <c r="C227">
        <v>1.125</v>
      </c>
      <c r="D227">
        <v>1.284</v>
      </c>
      <c r="E227">
        <v>1.3095000000000001</v>
      </c>
    </row>
    <row r="228" spans="1:5" x14ac:dyDescent="0.25">
      <c r="A228" t="s">
        <v>22</v>
      </c>
      <c r="B228" t="s">
        <v>254</v>
      </c>
      <c r="C228">
        <v>1.125</v>
      </c>
      <c r="D228">
        <v>0.93830000000000002</v>
      </c>
      <c r="E228">
        <v>1.3889</v>
      </c>
    </row>
    <row r="229" spans="1:5" x14ac:dyDescent="0.25">
      <c r="A229" t="s">
        <v>22</v>
      </c>
      <c r="B229" t="s">
        <v>255</v>
      </c>
      <c r="C229">
        <v>1.125</v>
      </c>
      <c r="D229">
        <v>0.69140000000000001</v>
      </c>
      <c r="E229">
        <v>0.99209999999999998</v>
      </c>
    </row>
    <row r="230" spans="1:5" x14ac:dyDescent="0.25">
      <c r="A230" t="s">
        <v>22</v>
      </c>
      <c r="B230" t="s">
        <v>246</v>
      </c>
      <c r="C230">
        <v>1.125</v>
      </c>
      <c r="D230">
        <v>0.98770000000000002</v>
      </c>
      <c r="E230">
        <v>0.79369999999999996</v>
      </c>
    </row>
    <row r="231" spans="1:5" x14ac:dyDescent="0.25">
      <c r="A231" t="s">
        <v>22</v>
      </c>
      <c r="B231" t="s">
        <v>252</v>
      </c>
      <c r="C231">
        <v>1.125</v>
      </c>
      <c r="D231">
        <v>1.6295999999999999</v>
      </c>
      <c r="E231">
        <v>1.1111</v>
      </c>
    </row>
    <row r="232" spans="1:5" x14ac:dyDescent="0.25">
      <c r="A232" t="s">
        <v>22</v>
      </c>
      <c r="B232" t="s">
        <v>253</v>
      </c>
      <c r="C232">
        <v>1.125</v>
      </c>
      <c r="D232">
        <v>0.83950000000000002</v>
      </c>
      <c r="E232">
        <v>0.71430000000000005</v>
      </c>
    </row>
    <row r="233" spans="1:5" x14ac:dyDescent="0.25">
      <c r="A233" t="s">
        <v>22</v>
      </c>
      <c r="B233" t="s">
        <v>23</v>
      </c>
      <c r="C233">
        <v>1.125</v>
      </c>
      <c r="D233">
        <v>1.284</v>
      </c>
      <c r="E233">
        <v>0.47620000000000001</v>
      </c>
    </row>
    <row r="234" spans="1:5" x14ac:dyDescent="0.25">
      <c r="A234" t="s">
        <v>22</v>
      </c>
      <c r="B234" t="s">
        <v>172</v>
      </c>
      <c r="C234">
        <v>1.125</v>
      </c>
      <c r="D234">
        <v>0.69140000000000001</v>
      </c>
      <c r="E234">
        <v>0.873</v>
      </c>
    </row>
    <row r="235" spans="1:5" x14ac:dyDescent="0.25">
      <c r="A235" t="s">
        <v>22</v>
      </c>
      <c r="B235" t="s">
        <v>276</v>
      </c>
      <c r="C235">
        <v>1.125</v>
      </c>
      <c r="D235">
        <v>1.0864</v>
      </c>
      <c r="E235">
        <v>0.91269999999999996</v>
      </c>
    </row>
    <row r="236" spans="1:5" x14ac:dyDescent="0.25">
      <c r="A236" t="s">
        <v>22</v>
      </c>
      <c r="B236" t="s">
        <v>166</v>
      </c>
      <c r="C236">
        <v>1.125</v>
      </c>
      <c r="D236">
        <v>1.0369999999999999</v>
      </c>
      <c r="E236">
        <v>0.99209999999999998</v>
      </c>
    </row>
    <row r="237" spans="1:5" x14ac:dyDescent="0.25">
      <c r="A237" t="s">
        <v>22</v>
      </c>
      <c r="B237" t="s">
        <v>245</v>
      </c>
      <c r="C237">
        <v>1.125</v>
      </c>
      <c r="D237">
        <v>1.7283999999999999</v>
      </c>
      <c r="E237">
        <v>0.4365</v>
      </c>
    </row>
    <row r="238" spans="1:5" x14ac:dyDescent="0.25">
      <c r="A238" t="s">
        <v>22</v>
      </c>
      <c r="B238" t="s">
        <v>24</v>
      </c>
      <c r="C238">
        <v>1.125</v>
      </c>
      <c r="D238">
        <v>1.0369999999999999</v>
      </c>
      <c r="E238">
        <v>0.83330000000000004</v>
      </c>
    </row>
    <row r="239" spans="1:5" x14ac:dyDescent="0.25">
      <c r="A239" t="s">
        <v>22</v>
      </c>
      <c r="B239" t="s">
        <v>256</v>
      </c>
      <c r="C239">
        <v>1.125</v>
      </c>
      <c r="D239">
        <v>0.88890000000000002</v>
      </c>
      <c r="E239">
        <v>1.3492</v>
      </c>
    </row>
    <row r="240" spans="1:5" x14ac:dyDescent="0.25">
      <c r="A240" t="s">
        <v>22</v>
      </c>
      <c r="B240" t="s">
        <v>162</v>
      </c>
      <c r="C240">
        <v>1.125</v>
      </c>
      <c r="D240">
        <v>0.59260000000000002</v>
      </c>
      <c r="E240">
        <v>1.627</v>
      </c>
    </row>
    <row r="241" spans="1:5" x14ac:dyDescent="0.25">
      <c r="A241" t="s">
        <v>22</v>
      </c>
      <c r="B241" t="s">
        <v>248</v>
      </c>
      <c r="C241">
        <v>1.125</v>
      </c>
      <c r="D241">
        <v>1.0369999999999999</v>
      </c>
      <c r="E241">
        <v>1.4286000000000001</v>
      </c>
    </row>
    <row r="242" spans="1:5" x14ac:dyDescent="0.25">
      <c r="A242" t="s">
        <v>22</v>
      </c>
      <c r="B242" t="s">
        <v>161</v>
      </c>
      <c r="C242">
        <v>1.125</v>
      </c>
      <c r="D242">
        <v>0.59260000000000002</v>
      </c>
      <c r="E242">
        <v>1.1904999999999999</v>
      </c>
    </row>
    <row r="243" spans="1:5" x14ac:dyDescent="0.25">
      <c r="A243" t="s">
        <v>22</v>
      </c>
      <c r="B243" t="s">
        <v>160</v>
      </c>
      <c r="C243">
        <v>1.125</v>
      </c>
      <c r="D243">
        <v>1.1357999999999999</v>
      </c>
      <c r="E243">
        <v>0.873</v>
      </c>
    </row>
    <row r="244" spans="1:5" x14ac:dyDescent="0.25">
      <c r="A244" t="s">
        <v>22</v>
      </c>
      <c r="B244" t="s">
        <v>163</v>
      </c>
      <c r="C244">
        <v>1.125</v>
      </c>
      <c r="D244">
        <v>0.74070000000000003</v>
      </c>
      <c r="E244">
        <v>0.99209999999999998</v>
      </c>
    </row>
    <row r="245" spans="1:5" x14ac:dyDescent="0.25">
      <c r="A245" t="s">
        <v>22</v>
      </c>
      <c r="B245" t="s">
        <v>159</v>
      </c>
      <c r="C245">
        <v>1.125</v>
      </c>
      <c r="D245">
        <v>0.49380000000000002</v>
      </c>
      <c r="E245">
        <v>0.95240000000000002</v>
      </c>
    </row>
    <row r="246" spans="1:5" x14ac:dyDescent="0.25">
      <c r="A246" t="s">
        <v>25</v>
      </c>
      <c r="B246" t="s">
        <v>165</v>
      </c>
      <c r="C246">
        <v>1.05</v>
      </c>
      <c r="D246">
        <v>1.0024999999999999</v>
      </c>
      <c r="E246">
        <v>1.0163</v>
      </c>
    </row>
    <row r="247" spans="1:5" x14ac:dyDescent="0.25">
      <c r="A247" t="s">
        <v>25</v>
      </c>
      <c r="B247" t="s">
        <v>481</v>
      </c>
      <c r="C247">
        <v>1.05</v>
      </c>
      <c r="D247">
        <v>1.4035</v>
      </c>
      <c r="E247">
        <v>0.73170000000000002</v>
      </c>
    </row>
    <row r="248" spans="1:5" x14ac:dyDescent="0.25">
      <c r="A248" t="s">
        <v>25</v>
      </c>
      <c r="B248" t="s">
        <v>247</v>
      </c>
      <c r="C248">
        <v>1.05</v>
      </c>
      <c r="D248">
        <v>0.85209999999999997</v>
      </c>
      <c r="E248">
        <v>0.97560000000000002</v>
      </c>
    </row>
    <row r="249" spans="1:5" x14ac:dyDescent="0.25">
      <c r="A249" t="s">
        <v>25</v>
      </c>
      <c r="B249" t="s">
        <v>169</v>
      </c>
      <c r="C249">
        <v>1.05</v>
      </c>
      <c r="D249">
        <v>0.95240000000000002</v>
      </c>
      <c r="E249">
        <v>1.4228000000000001</v>
      </c>
    </row>
    <row r="250" spans="1:5" x14ac:dyDescent="0.25">
      <c r="A250" t="s">
        <v>25</v>
      </c>
      <c r="B250" t="s">
        <v>275</v>
      </c>
      <c r="C250">
        <v>1.05</v>
      </c>
      <c r="D250">
        <v>1.1028</v>
      </c>
      <c r="E250">
        <v>0.69110000000000005</v>
      </c>
    </row>
    <row r="251" spans="1:5" x14ac:dyDescent="0.25">
      <c r="A251" t="s">
        <v>25</v>
      </c>
      <c r="B251" t="s">
        <v>164</v>
      </c>
      <c r="C251">
        <v>1.05</v>
      </c>
      <c r="D251">
        <v>0.75190000000000001</v>
      </c>
      <c r="E251">
        <v>0.93500000000000005</v>
      </c>
    </row>
    <row r="252" spans="1:5" x14ac:dyDescent="0.25">
      <c r="A252" t="s">
        <v>25</v>
      </c>
      <c r="B252" t="s">
        <v>443</v>
      </c>
      <c r="C252">
        <v>1.05</v>
      </c>
      <c r="D252">
        <v>0.95240000000000002</v>
      </c>
      <c r="E252">
        <v>1.1382000000000001</v>
      </c>
    </row>
    <row r="253" spans="1:5" x14ac:dyDescent="0.25">
      <c r="A253" t="s">
        <v>25</v>
      </c>
      <c r="B253" t="s">
        <v>167</v>
      </c>
      <c r="C253">
        <v>1.05</v>
      </c>
      <c r="D253">
        <v>0.50129999999999997</v>
      </c>
      <c r="E253">
        <v>1.4228000000000001</v>
      </c>
    </row>
    <row r="254" spans="1:5" x14ac:dyDescent="0.25">
      <c r="A254" t="s">
        <v>25</v>
      </c>
      <c r="B254" t="s">
        <v>26</v>
      </c>
      <c r="C254">
        <v>1.05</v>
      </c>
      <c r="D254">
        <v>1.4035</v>
      </c>
      <c r="E254">
        <v>0.60980000000000001</v>
      </c>
    </row>
    <row r="255" spans="1:5" x14ac:dyDescent="0.25">
      <c r="A255" t="s">
        <v>25</v>
      </c>
      <c r="B255" t="s">
        <v>251</v>
      </c>
      <c r="C255">
        <v>1.05</v>
      </c>
      <c r="D255">
        <v>1.2030000000000001</v>
      </c>
      <c r="E255">
        <v>0.73170000000000002</v>
      </c>
    </row>
    <row r="256" spans="1:5" x14ac:dyDescent="0.25">
      <c r="A256" t="s">
        <v>25</v>
      </c>
      <c r="B256" t="s">
        <v>485</v>
      </c>
      <c r="C256">
        <v>1.05</v>
      </c>
      <c r="D256">
        <v>1.0526</v>
      </c>
      <c r="E256">
        <v>1.4228000000000001</v>
      </c>
    </row>
    <row r="257" spans="1:5" x14ac:dyDescent="0.25">
      <c r="A257" t="s">
        <v>25</v>
      </c>
      <c r="B257" t="s">
        <v>482</v>
      </c>
      <c r="C257">
        <v>1.05</v>
      </c>
      <c r="D257">
        <v>1.1529</v>
      </c>
      <c r="E257">
        <v>1.3008999999999999</v>
      </c>
    </row>
    <row r="258" spans="1:5" x14ac:dyDescent="0.25">
      <c r="A258" t="s">
        <v>25</v>
      </c>
      <c r="B258" t="s">
        <v>249</v>
      </c>
      <c r="C258">
        <v>1.05</v>
      </c>
      <c r="D258">
        <v>1.1028</v>
      </c>
      <c r="E258">
        <v>0.93500000000000005</v>
      </c>
    </row>
    <row r="259" spans="1:5" x14ac:dyDescent="0.25">
      <c r="A259" t="s">
        <v>25</v>
      </c>
      <c r="B259" t="s">
        <v>441</v>
      </c>
      <c r="C259">
        <v>1.05</v>
      </c>
      <c r="D259">
        <v>0.90229999999999999</v>
      </c>
      <c r="E259">
        <v>1.0569</v>
      </c>
    </row>
    <row r="260" spans="1:5" x14ac:dyDescent="0.25">
      <c r="A260" t="s">
        <v>25</v>
      </c>
      <c r="B260" t="s">
        <v>168</v>
      </c>
      <c r="C260">
        <v>1.05</v>
      </c>
      <c r="D260">
        <v>1.0526</v>
      </c>
      <c r="E260">
        <v>0.85370000000000001</v>
      </c>
    </row>
    <row r="261" spans="1:5" x14ac:dyDescent="0.25">
      <c r="A261" t="s">
        <v>25</v>
      </c>
      <c r="B261" t="s">
        <v>171</v>
      </c>
      <c r="C261">
        <v>1.05</v>
      </c>
      <c r="D261">
        <v>1.0526</v>
      </c>
      <c r="E261">
        <v>0.93500000000000005</v>
      </c>
    </row>
    <row r="262" spans="1:5" x14ac:dyDescent="0.25">
      <c r="A262" t="s">
        <v>25</v>
      </c>
      <c r="B262" t="s">
        <v>277</v>
      </c>
      <c r="C262">
        <v>1.05</v>
      </c>
      <c r="D262">
        <v>0.80200000000000005</v>
      </c>
      <c r="E262">
        <v>0.97560000000000002</v>
      </c>
    </row>
    <row r="263" spans="1:5" x14ac:dyDescent="0.25">
      <c r="A263" t="s">
        <v>25</v>
      </c>
      <c r="B263" t="s">
        <v>484</v>
      </c>
      <c r="C263">
        <v>1.05</v>
      </c>
      <c r="D263">
        <v>0.85209999999999997</v>
      </c>
      <c r="E263">
        <v>0.65039999999999998</v>
      </c>
    </row>
    <row r="264" spans="1:5" x14ac:dyDescent="0.25">
      <c r="A264" t="s">
        <v>25</v>
      </c>
      <c r="B264" t="s">
        <v>442</v>
      </c>
      <c r="C264">
        <v>1.05</v>
      </c>
      <c r="D264">
        <v>0.80200000000000005</v>
      </c>
      <c r="E264">
        <v>1.2602</v>
      </c>
    </row>
    <row r="265" spans="1:5" x14ac:dyDescent="0.25">
      <c r="A265" t="s">
        <v>25</v>
      </c>
      <c r="B265" t="s">
        <v>170</v>
      </c>
      <c r="C265">
        <v>1.05</v>
      </c>
      <c r="D265">
        <v>1.1028</v>
      </c>
      <c r="E265">
        <v>0.93500000000000005</v>
      </c>
    </row>
    <row r="266" spans="1:5" x14ac:dyDescent="0.25">
      <c r="A266" t="s">
        <v>173</v>
      </c>
      <c r="B266" t="s">
        <v>261</v>
      </c>
      <c r="C266">
        <v>1.3199000000000001</v>
      </c>
      <c r="D266">
        <v>1.7994000000000001</v>
      </c>
      <c r="E266">
        <v>0.76139999999999997</v>
      </c>
    </row>
    <row r="267" spans="1:5" x14ac:dyDescent="0.25">
      <c r="A267" t="s">
        <v>173</v>
      </c>
      <c r="B267" t="s">
        <v>179</v>
      </c>
      <c r="C267">
        <v>1.3199000000000001</v>
      </c>
      <c r="D267">
        <v>1.4260999999999999</v>
      </c>
      <c r="E267">
        <v>0.51180000000000003</v>
      </c>
    </row>
    <row r="268" spans="1:5" x14ac:dyDescent="0.25">
      <c r="A268" t="s">
        <v>173</v>
      </c>
      <c r="B268" t="s">
        <v>437</v>
      </c>
      <c r="C268">
        <v>1.3199000000000001</v>
      </c>
      <c r="D268">
        <v>0.53480000000000005</v>
      </c>
      <c r="E268">
        <v>1.2283999999999999</v>
      </c>
    </row>
    <row r="269" spans="1:5" x14ac:dyDescent="0.25">
      <c r="A269" t="s">
        <v>173</v>
      </c>
      <c r="B269" t="s">
        <v>474</v>
      </c>
      <c r="C269">
        <v>1.3199000000000001</v>
      </c>
      <c r="D269">
        <v>0.37880000000000003</v>
      </c>
      <c r="E269">
        <v>1.5226999999999999</v>
      </c>
    </row>
    <row r="270" spans="1:5" x14ac:dyDescent="0.25">
      <c r="A270" t="s">
        <v>173</v>
      </c>
      <c r="B270" t="s">
        <v>475</v>
      </c>
      <c r="C270">
        <v>1.3199000000000001</v>
      </c>
      <c r="D270">
        <v>0.71030000000000004</v>
      </c>
      <c r="E270">
        <v>1.4138999999999999</v>
      </c>
    </row>
    <row r="271" spans="1:5" x14ac:dyDescent="0.25">
      <c r="A271" t="s">
        <v>173</v>
      </c>
      <c r="B271" t="s">
        <v>262</v>
      </c>
      <c r="C271">
        <v>1.3199000000000001</v>
      </c>
      <c r="D271">
        <v>1.9609000000000001</v>
      </c>
      <c r="E271">
        <v>0.68240000000000001</v>
      </c>
    </row>
    <row r="272" spans="1:5" x14ac:dyDescent="0.25">
      <c r="A272" t="s">
        <v>173</v>
      </c>
      <c r="B272" t="s">
        <v>178</v>
      </c>
      <c r="C272">
        <v>1.3199000000000001</v>
      </c>
      <c r="D272">
        <v>0.80220000000000002</v>
      </c>
      <c r="E272">
        <v>1.1601999999999999</v>
      </c>
    </row>
    <row r="273" spans="1:5" x14ac:dyDescent="0.25">
      <c r="A273" t="s">
        <v>173</v>
      </c>
      <c r="B273" t="s">
        <v>434</v>
      </c>
      <c r="C273">
        <v>1.3199000000000001</v>
      </c>
      <c r="D273">
        <v>0.85229999999999995</v>
      </c>
      <c r="E273">
        <v>1.1238999999999999</v>
      </c>
    </row>
    <row r="274" spans="1:5" x14ac:dyDescent="0.25">
      <c r="A274" t="s">
        <v>173</v>
      </c>
      <c r="B274" t="s">
        <v>258</v>
      </c>
      <c r="C274">
        <v>1.3199000000000001</v>
      </c>
      <c r="D274">
        <v>0.49020000000000002</v>
      </c>
      <c r="E274">
        <v>1.399</v>
      </c>
    </row>
    <row r="275" spans="1:5" x14ac:dyDescent="0.25">
      <c r="A275" t="s">
        <v>173</v>
      </c>
      <c r="B275" t="s">
        <v>260</v>
      </c>
      <c r="C275">
        <v>1.3199000000000001</v>
      </c>
      <c r="D275">
        <v>1.0249999999999999</v>
      </c>
      <c r="E275">
        <v>0.81889999999999996</v>
      </c>
    </row>
    <row r="276" spans="1:5" x14ac:dyDescent="0.25">
      <c r="A276" t="s">
        <v>173</v>
      </c>
      <c r="B276" t="s">
        <v>436</v>
      </c>
      <c r="C276">
        <v>1.3199000000000001</v>
      </c>
      <c r="D276">
        <v>0.61560000000000004</v>
      </c>
      <c r="E276">
        <v>0.58009999999999995</v>
      </c>
    </row>
    <row r="277" spans="1:5" x14ac:dyDescent="0.25">
      <c r="A277" t="s">
        <v>173</v>
      </c>
      <c r="B277" t="s">
        <v>176</v>
      </c>
      <c r="C277">
        <v>1.3199000000000001</v>
      </c>
      <c r="D277">
        <v>1.5626</v>
      </c>
      <c r="E277">
        <v>0.90639999999999998</v>
      </c>
    </row>
    <row r="278" spans="1:5" x14ac:dyDescent="0.25">
      <c r="A278" t="s">
        <v>173</v>
      </c>
      <c r="B278" t="s">
        <v>175</v>
      </c>
      <c r="C278">
        <v>1.3199000000000001</v>
      </c>
      <c r="D278">
        <v>1.0891</v>
      </c>
      <c r="E278">
        <v>0.68879999999999997</v>
      </c>
    </row>
    <row r="279" spans="1:5" x14ac:dyDescent="0.25">
      <c r="A279" t="s">
        <v>173</v>
      </c>
      <c r="B279" t="s">
        <v>259</v>
      </c>
      <c r="C279">
        <v>1.3199000000000001</v>
      </c>
      <c r="D279">
        <v>0.89129999999999998</v>
      </c>
      <c r="E279">
        <v>0.54600000000000004</v>
      </c>
    </row>
    <row r="280" spans="1:5" x14ac:dyDescent="0.25">
      <c r="A280" t="s">
        <v>173</v>
      </c>
      <c r="B280" t="s">
        <v>177</v>
      </c>
      <c r="C280">
        <v>1.3199000000000001</v>
      </c>
      <c r="D280">
        <v>1.5598000000000001</v>
      </c>
      <c r="E280">
        <v>1.1942999999999999</v>
      </c>
    </row>
    <row r="281" spans="1:5" x14ac:dyDescent="0.25">
      <c r="A281" t="s">
        <v>173</v>
      </c>
      <c r="B281" t="s">
        <v>174</v>
      </c>
      <c r="C281">
        <v>1.3199000000000001</v>
      </c>
      <c r="D281">
        <v>0.94699999999999995</v>
      </c>
      <c r="E281">
        <v>0.90639999999999998</v>
      </c>
    </row>
    <row r="282" spans="1:5" x14ac:dyDescent="0.25">
      <c r="A282" t="s">
        <v>173</v>
      </c>
      <c r="B282" t="s">
        <v>486</v>
      </c>
      <c r="C282">
        <v>1.3199000000000001</v>
      </c>
      <c r="D282">
        <v>0.57940000000000003</v>
      </c>
      <c r="E282">
        <v>1.3308</v>
      </c>
    </row>
    <row r="283" spans="1:5" x14ac:dyDescent="0.25">
      <c r="A283" t="s">
        <v>173</v>
      </c>
      <c r="B283" t="s">
        <v>257</v>
      </c>
      <c r="C283">
        <v>1.3199000000000001</v>
      </c>
      <c r="D283">
        <v>0.75760000000000005</v>
      </c>
      <c r="E283">
        <v>1.2326999999999999</v>
      </c>
    </row>
    <row r="284" spans="1:5" x14ac:dyDescent="0.25">
      <c r="A284" t="s">
        <v>27</v>
      </c>
      <c r="B284" t="s">
        <v>432</v>
      </c>
      <c r="C284">
        <v>1.0741000000000001</v>
      </c>
      <c r="D284">
        <v>0.69830000000000003</v>
      </c>
      <c r="E284">
        <v>0.89239999999999997</v>
      </c>
    </row>
    <row r="285" spans="1:5" x14ac:dyDescent="0.25">
      <c r="A285" t="s">
        <v>27</v>
      </c>
      <c r="B285" t="s">
        <v>30</v>
      </c>
      <c r="C285">
        <v>1.0741000000000001</v>
      </c>
      <c r="D285">
        <v>1.8620000000000001</v>
      </c>
      <c r="E285">
        <v>0.33600000000000002</v>
      </c>
    </row>
    <row r="286" spans="1:5" x14ac:dyDescent="0.25">
      <c r="A286" t="s">
        <v>27</v>
      </c>
      <c r="B286" t="s">
        <v>183</v>
      </c>
      <c r="C286">
        <v>1.0741000000000001</v>
      </c>
      <c r="D286">
        <v>0.93100000000000005</v>
      </c>
      <c r="E286">
        <v>1.4278999999999999</v>
      </c>
    </row>
    <row r="287" spans="1:5" x14ac:dyDescent="0.25">
      <c r="A287" t="s">
        <v>27</v>
      </c>
      <c r="B287" t="s">
        <v>477</v>
      </c>
      <c r="C287">
        <v>1.0741000000000001</v>
      </c>
      <c r="D287">
        <v>0.75639999999999996</v>
      </c>
      <c r="E287">
        <v>0.98170000000000002</v>
      </c>
    </row>
    <row r="288" spans="1:5" x14ac:dyDescent="0.25">
      <c r="A288" t="s">
        <v>27</v>
      </c>
      <c r="B288" t="s">
        <v>478</v>
      </c>
      <c r="C288">
        <v>1.0741000000000001</v>
      </c>
      <c r="D288">
        <v>0.82150000000000001</v>
      </c>
      <c r="E288">
        <v>0.79790000000000005</v>
      </c>
    </row>
    <row r="289" spans="1:5" x14ac:dyDescent="0.25">
      <c r="A289" t="s">
        <v>27</v>
      </c>
      <c r="B289" t="s">
        <v>433</v>
      </c>
      <c r="C289">
        <v>1.0741000000000001</v>
      </c>
      <c r="D289">
        <v>0.71199999999999997</v>
      </c>
      <c r="E289">
        <v>1.0499000000000001</v>
      </c>
    </row>
    <row r="290" spans="1:5" x14ac:dyDescent="0.25">
      <c r="A290" t="s">
        <v>27</v>
      </c>
      <c r="B290" t="s">
        <v>264</v>
      </c>
      <c r="C290">
        <v>1.0741000000000001</v>
      </c>
      <c r="D290">
        <v>0.93100000000000005</v>
      </c>
      <c r="E290">
        <v>1.1600999999999999</v>
      </c>
    </row>
    <row r="291" spans="1:5" x14ac:dyDescent="0.25">
      <c r="A291" t="s">
        <v>27</v>
      </c>
      <c r="B291" t="s">
        <v>265</v>
      </c>
      <c r="C291">
        <v>1.0741000000000001</v>
      </c>
      <c r="D291">
        <v>0.93100000000000005</v>
      </c>
      <c r="E291">
        <v>1.1338999999999999</v>
      </c>
    </row>
    <row r="292" spans="1:5" x14ac:dyDescent="0.25">
      <c r="A292" t="s">
        <v>27</v>
      </c>
      <c r="B292" t="s">
        <v>182</v>
      </c>
      <c r="C292">
        <v>1.0741000000000001</v>
      </c>
      <c r="D292">
        <v>0.93100000000000005</v>
      </c>
      <c r="E292">
        <v>1.0709</v>
      </c>
    </row>
    <row r="293" spans="1:5" x14ac:dyDescent="0.25">
      <c r="A293" t="s">
        <v>27</v>
      </c>
      <c r="B293" t="s">
        <v>266</v>
      </c>
      <c r="C293">
        <v>1.0741000000000001</v>
      </c>
      <c r="D293">
        <v>0.58189999999999997</v>
      </c>
      <c r="E293">
        <v>1.651</v>
      </c>
    </row>
    <row r="294" spans="1:5" x14ac:dyDescent="0.25">
      <c r="A294" t="s">
        <v>27</v>
      </c>
      <c r="B294" t="s">
        <v>180</v>
      </c>
      <c r="C294">
        <v>1.0741000000000001</v>
      </c>
      <c r="D294">
        <v>0.75639999999999996</v>
      </c>
      <c r="E294">
        <v>1.1600999999999999</v>
      </c>
    </row>
    <row r="295" spans="1:5" x14ac:dyDescent="0.25">
      <c r="A295" t="s">
        <v>27</v>
      </c>
      <c r="B295" t="s">
        <v>278</v>
      </c>
      <c r="C295">
        <v>1.0741000000000001</v>
      </c>
      <c r="D295">
        <v>0.60240000000000005</v>
      </c>
      <c r="E295">
        <v>1.1338999999999999</v>
      </c>
    </row>
    <row r="296" spans="1:5" x14ac:dyDescent="0.25">
      <c r="A296" t="s">
        <v>27</v>
      </c>
      <c r="B296" t="s">
        <v>29</v>
      </c>
      <c r="C296">
        <v>1.0741000000000001</v>
      </c>
      <c r="D296">
        <v>1.5882000000000001</v>
      </c>
      <c r="E296">
        <v>0.46200000000000002</v>
      </c>
    </row>
    <row r="297" spans="1:5" x14ac:dyDescent="0.25">
      <c r="A297" t="s">
        <v>27</v>
      </c>
      <c r="B297" t="s">
        <v>476</v>
      </c>
      <c r="C297">
        <v>1.0741000000000001</v>
      </c>
      <c r="D297">
        <v>0.98580000000000001</v>
      </c>
      <c r="E297">
        <v>1.2179</v>
      </c>
    </row>
    <row r="298" spans="1:5" x14ac:dyDescent="0.25">
      <c r="A298" t="s">
        <v>27</v>
      </c>
      <c r="B298" t="s">
        <v>263</v>
      </c>
      <c r="C298">
        <v>1.0741000000000001</v>
      </c>
      <c r="D298">
        <v>0.46550000000000002</v>
      </c>
      <c r="E298">
        <v>1.1600999999999999</v>
      </c>
    </row>
    <row r="299" spans="1:5" x14ac:dyDescent="0.25">
      <c r="A299" t="s">
        <v>27</v>
      </c>
      <c r="B299" t="s">
        <v>181</v>
      </c>
      <c r="C299">
        <v>1.0741000000000001</v>
      </c>
      <c r="D299">
        <v>1.9168000000000001</v>
      </c>
      <c r="E299">
        <v>0.79790000000000005</v>
      </c>
    </row>
    <row r="300" spans="1:5" x14ac:dyDescent="0.25">
      <c r="A300" t="s">
        <v>27</v>
      </c>
      <c r="B300" t="s">
        <v>28</v>
      </c>
      <c r="C300">
        <v>1.0741000000000001</v>
      </c>
      <c r="D300">
        <v>1.5710999999999999</v>
      </c>
      <c r="E300">
        <v>0.8478</v>
      </c>
    </row>
    <row r="301" spans="1:5" x14ac:dyDescent="0.25">
      <c r="A301" t="s">
        <v>27</v>
      </c>
      <c r="B301" t="s">
        <v>431</v>
      </c>
      <c r="C301">
        <v>1.0741000000000001</v>
      </c>
      <c r="D301">
        <v>0.87619999999999998</v>
      </c>
      <c r="E301">
        <v>0.79790000000000005</v>
      </c>
    </row>
    <row r="302" spans="1:5" x14ac:dyDescent="0.25">
      <c r="A302" t="s">
        <v>184</v>
      </c>
      <c r="B302" t="s">
        <v>192</v>
      </c>
      <c r="C302">
        <v>1.2386999999999999</v>
      </c>
      <c r="D302">
        <v>0.67269999999999996</v>
      </c>
      <c r="E302">
        <v>1.3520000000000001</v>
      </c>
    </row>
    <row r="303" spans="1:5" x14ac:dyDescent="0.25">
      <c r="A303" t="s">
        <v>184</v>
      </c>
      <c r="B303" t="s">
        <v>185</v>
      </c>
      <c r="C303">
        <v>1.2386999999999999</v>
      </c>
      <c r="D303">
        <v>2.3794</v>
      </c>
      <c r="E303">
        <v>0.62480000000000002</v>
      </c>
    </row>
    <row r="304" spans="1:5" x14ac:dyDescent="0.25">
      <c r="A304" t="s">
        <v>184</v>
      </c>
      <c r="B304" t="s">
        <v>188</v>
      </c>
      <c r="C304">
        <v>1.2386999999999999</v>
      </c>
      <c r="D304">
        <v>0.67269999999999996</v>
      </c>
      <c r="E304">
        <v>1.0551999999999999</v>
      </c>
    </row>
    <row r="305" spans="1:5" x14ac:dyDescent="0.25">
      <c r="A305" t="s">
        <v>184</v>
      </c>
      <c r="B305" t="s">
        <v>196</v>
      </c>
      <c r="C305">
        <v>1.2386999999999999</v>
      </c>
      <c r="D305">
        <v>0.8498</v>
      </c>
      <c r="E305">
        <v>0.93720000000000003</v>
      </c>
    </row>
    <row r="306" spans="1:5" x14ac:dyDescent="0.25">
      <c r="A306" t="s">
        <v>184</v>
      </c>
      <c r="B306" t="s">
        <v>189</v>
      </c>
      <c r="C306">
        <v>1.2386999999999999</v>
      </c>
      <c r="D306">
        <v>0.89700000000000002</v>
      </c>
      <c r="E306">
        <v>1.0223</v>
      </c>
    </row>
    <row r="307" spans="1:5" x14ac:dyDescent="0.25">
      <c r="A307" t="s">
        <v>184</v>
      </c>
      <c r="B307" t="s">
        <v>190</v>
      </c>
      <c r="C307">
        <v>1.2386999999999999</v>
      </c>
      <c r="D307">
        <v>0.46739999999999998</v>
      </c>
      <c r="E307">
        <v>1.1247</v>
      </c>
    </row>
    <row r="308" spans="1:5" x14ac:dyDescent="0.25">
      <c r="A308" t="s">
        <v>184</v>
      </c>
      <c r="B308" t="s">
        <v>186</v>
      </c>
      <c r="C308">
        <v>1.2386999999999999</v>
      </c>
      <c r="D308">
        <v>0.62790000000000001</v>
      </c>
      <c r="E308">
        <v>1.1872</v>
      </c>
    </row>
    <row r="309" spans="1:5" x14ac:dyDescent="0.25">
      <c r="A309" t="s">
        <v>184</v>
      </c>
      <c r="B309" t="s">
        <v>267</v>
      </c>
      <c r="C309">
        <v>1.2386999999999999</v>
      </c>
      <c r="D309">
        <v>1.1472</v>
      </c>
      <c r="E309">
        <v>0.71850000000000003</v>
      </c>
    </row>
    <row r="310" spans="1:5" x14ac:dyDescent="0.25">
      <c r="A310" t="s">
        <v>184</v>
      </c>
      <c r="B310" t="s">
        <v>268</v>
      </c>
      <c r="C310">
        <v>1.2386999999999999</v>
      </c>
      <c r="D310">
        <v>1.794</v>
      </c>
      <c r="E310">
        <v>0.79139999999999999</v>
      </c>
    </row>
    <row r="311" spans="1:5" x14ac:dyDescent="0.25">
      <c r="A311" t="s">
        <v>184</v>
      </c>
      <c r="B311" t="s">
        <v>191</v>
      </c>
      <c r="C311">
        <v>1.2386999999999999</v>
      </c>
      <c r="D311">
        <v>0.62790000000000001</v>
      </c>
      <c r="E311">
        <v>0.89039999999999997</v>
      </c>
    </row>
    <row r="312" spans="1:5" x14ac:dyDescent="0.25">
      <c r="A312" t="s">
        <v>184</v>
      </c>
      <c r="B312" t="s">
        <v>193</v>
      </c>
      <c r="C312">
        <v>1.2386999999999999</v>
      </c>
      <c r="D312">
        <v>0.97729999999999995</v>
      </c>
      <c r="E312">
        <v>1.0622</v>
      </c>
    </row>
    <row r="313" spans="1:5" x14ac:dyDescent="0.25">
      <c r="A313" t="s">
        <v>184</v>
      </c>
      <c r="B313" t="s">
        <v>194</v>
      </c>
      <c r="C313">
        <v>1.2386999999999999</v>
      </c>
      <c r="D313">
        <v>0.8498</v>
      </c>
      <c r="E313">
        <v>1.2496</v>
      </c>
    </row>
    <row r="314" spans="1:5" x14ac:dyDescent="0.25">
      <c r="A314" t="s">
        <v>31</v>
      </c>
      <c r="B314" t="s">
        <v>200</v>
      </c>
      <c r="C314">
        <v>1.25</v>
      </c>
      <c r="D314">
        <v>0.8</v>
      </c>
      <c r="E314">
        <v>0.89610000000000001</v>
      </c>
    </row>
    <row r="315" spans="1:5" x14ac:dyDescent="0.25">
      <c r="A315" t="s">
        <v>31</v>
      </c>
      <c r="B315" t="s">
        <v>198</v>
      </c>
      <c r="C315">
        <v>1.25</v>
      </c>
      <c r="D315">
        <v>1.4666999999999999</v>
      </c>
      <c r="E315">
        <v>0.93189999999999995</v>
      </c>
    </row>
    <row r="316" spans="1:5" x14ac:dyDescent="0.25">
      <c r="A316" t="s">
        <v>31</v>
      </c>
      <c r="B316" t="s">
        <v>308</v>
      </c>
      <c r="C316">
        <v>1.25</v>
      </c>
      <c r="D316">
        <v>0.75560000000000005</v>
      </c>
      <c r="E316">
        <v>1.4695</v>
      </c>
    </row>
    <row r="317" spans="1:5" x14ac:dyDescent="0.25">
      <c r="A317" t="s">
        <v>31</v>
      </c>
      <c r="B317" t="s">
        <v>197</v>
      </c>
      <c r="C317">
        <v>1.25</v>
      </c>
      <c r="D317">
        <v>1.0667</v>
      </c>
      <c r="E317">
        <v>0.6452</v>
      </c>
    </row>
    <row r="318" spans="1:5" x14ac:dyDescent="0.25">
      <c r="A318" t="s">
        <v>31</v>
      </c>
      <c r="B318" t="s">
        <v>187</v>
      </c>
      <c r="C318">
        <v>1.25</v>
      </c>
      <c r="D318">
        <v>0.57779999999999998</v>
      </c>
      <c r="E318">
        <v>1.1828000000000001</v>
      </c>
    </row>
    <row r="319" spans="1:5" x14ac:dyDescent="0.25">
      <c r="A319" t="s">
        <v>31</v>
      </c>
      <c r="B319" t="s">
        <v>202</v>
      </c>
      <c r="C319">
        <v>1.25</v>
      </c>
      <c r="D319">
        <v>1.2</v>
      </c>
      <c r="E319">
        <v>1.0394000000000001</v>
      </c>
    </row>
    <row r="320" spans="1:5" x14ac:dyDescent="0.25">
      <c r="A320" t="s">
        <v>31</v>
      </c>
      <c r="B320" t="s">
        <v>32</v>
      </c>
      <c r="C320">
        <v>1.25</v>
      </c>
      <c r="D320">
        <v>1.0667</v>
      </c>
      <c r="E320">
        <v>0.9677</v>
      </c>
    </row>
    <row r="321" spans="1:5" x14ac:dyDescent="0.25">
      <c r="A321" t="s">
        <v>31</v>
      </c>
      <c r="B321" t="s">
        <v>341</v>
      </c>
      <c r="C321">
        <v>1.25</v>
      </c>
      <c r="D321">
        <v>1.1556</v>
      </c>
      <c r="E321">
        <v>0.89610000000000001</v>
      </c>
    </row>
    <row r="322" spans="1:5" x14ac:dyDescent="0.25">
      <c r="A322" t="s">
        <v>31</v>
      </c>
      <c r="B322" t="s">
        <v>345</v>
      </c>
      <c r="C322">
        <v>1.25</v>
      </c>
      <c r="D322">
        <v>1.3777999999999999</v>
      </c>
      <c r="E322">
        <v>1.0752999999999999</v>
      </c>
    </row>
    <row r="323" spans="1:5" x14ac:dyDescent="0.25">
      <c r="A323" t="s">
        <v>31</v>
      </c>
      <c r="B323" t="s">
        <v>201</v>
      </c>
      <c r="C323">
        <v>1.25</v>
      </c>
      <c r="D323">
        <v>0.5333</v>
      </c>
      <c r="E323">
        <v>0.89610000000000001</v>
      </c>
    </row>
    <row r="324" spans="1:5" x14ac:dyDescent="0.25">
      <c r="A324" t="s">
        <v>282</v>
      </c>
      <c r="B324" t="s">
        <v>283</v>
      </c>
      <c r="C324">
        <v>1.3389</v>
      </c>
      <c r="D324">
        <v>1.3278000000000001</v>
      </c>
      <c r="E324">
        <v>0.82189999999999996</v>
      </c>
    </row>
    <row r="325" spans="1:5" x14ac:dyDescent="0.25">
      <c r="A325" t="s">
        <v>282</v>
      </c>
      <c r="B325" t="s">
        <v>195</v>
      </c>
      <c r="C325">
        <v>1.3389</v>
      </c>
      <c r="D325">
        <v>1.0373000000000001</v>
      </c>
      <c r="E325">
        <v>0.82189999999999996</v>
      </c>
    </row>
    <row r="326" spans="1:5" x14ac:dyDescent="0.25">
      <c r="A326" t="s">
        <v>282</v>
      </c>
      <c r="B326" t="s">
        <v>307</v>
      </c>
      <c r="C326">
        <v>1.3389</v>
      </c>
      <c r="D326">
        <v>0.49790000000000001</v>
      </c>
      <c r="E326">
        <v>1.2329000000000001</v>
      </c>
    </row>
    <row r="327" spans="1:5" x14ac:dyDescent="0.25">
      <c r="A327" t="s">
        <v>282</v>
      </c>
      <c r="B327" t="s">
        <v>33</v>
      </c>
      <c r="C327">
        <v>1.3389</v>
      </c>
      <c r="D327">
        <v>1.3693</v>
      </c>
      <c r="E327">
        <v>0.37669999999999998</v>
      </c>
    </row>
    <row r="328" spans="1:5" x14ac:dyDescent="0.25">
      <c r="A328" t="s">
        <v>282</v>
      </c>
      <c r="B328" t="s">
        <v>319</v>
      </c>
      <c r="C328">
        <v>1.3389</v>
      </c>
      <c r="D328">
        <v>1.3278000000000001</v>
      </c>
      <c r="E328">
        <v>0.75339999999999996</v>
      </c>
    </row>
    <row r="329" spans="1:5" x14ac:dyDescent="0.25">
      <c r="A329" t="s">
        <v>282</v>
      </c>
      <c r="B329" t="s">
        <v>468</v>
      </c>
      <c r="C329">
        <v>1.3389</v>
      </c>
      <c r="D329">
        <v>1.3278000000000001</v>
      </c>
      <c r="E329">
        <v>0.85619999999999996</v>
      </c>
    </row>
    <row r="330" spans="1:5" x14ac:dyDescent="0.25">
      <c r="A330" t="s">
        <v>282</v>
      </c>
      <c r="B330" t="s">
        <v>430</v>
      </c>
      <c r="C330">
        <v>1.3389</v>
      </c>
      <c r="D330">
        <v>0.74690000000000001</v>
      </c>
      <c r="E330">
        <v>1.2329000000000001</v>
      </c>
    </row>
    <row r="331" spans="1:5" x14ac:dyDescent="0.25">
      <c r="A331" t="s">
        <v>282</v>
      </c>
      <c r="B331" t="s">
        <v>337</v>
      </c>
      <c r="C331">
        <v>1.3389</v>
      </c>
      <c r="D331">
        <v>0.78839999999999999</v>
      </c>
      <c r="E331">
        <v>0.99319999999999997</v>
      </c>
    </row>
    <row r="332" spans="1:5" x14ac:dyDescent="0.25">
      <c r="A332" t="s">
        <v>282</v>
      </c>
      <c r="B332" t="s">
        <v>342</v>
      </c>
      <c r="C332">
        <v>1.3389</v>
      </c>
      <c r="D332">
        <v>0.37340000000000001</v>
      </c>
      <c r="E332">
        <v>1.7465999999999999</v>
      </c>
    </row>
    <row r="333" spans="1:5" x14ac:dyDescent="0.25">
      <c r="A333" t="s">
        <v>282</v>
      </c>
      <c r="B333" t="s">
        <v>199</v>
      </c>
      <c r="C333">
        <v>1.3389</v>
      </c>
      <c r="D333">
        <v>1.2033</v>
      </c>
      <c r="E333">
        <v>1.1644000000000001</v>
      </c>
    </row>
    <row r="334" spans="1:5" x14ac:dyDescent="0.25">
      <c r="A334" t="s">
        <v>288</v>
      </c>
      <c r="B334" t="s">
        <v>289</v>
      </c>
      <c r="C334">
        <v>1.2278</v>
      </c>
      <c r="D334">
        <v>1.2217</v>
      </c>
      <c r="E334">
        <v>1.0821000000000001</v>
      </c>
    </row>
    <row r="335" spans="1:5" x14ac:dyDescent="0.25">
      <c r="A335" t="s">
        <v>288</v>
      </c>
      <c r="B335" t="s">
        <v>293</v>
      </c>
      <c r="C335">
        <v>1.2278</v>
      </c>
      <c r="D335">
        <v>1.1312</v>
      </c>
      <c r="E335">
        <v>1.1194</v>
      </c>
    </row>
    <row r="336" spans="1:5" x14ac:dyDescent="0.25">
      <c r="A336" t="s">
        <v>288</v>
      </c>
      <c r="B336" t="s">
        <v>469</v>
      </c>
      <c r="C336">
        <v>1.2278</v>
      </c>
      <c r="D336">
        <v>0.63349999999999995</v>
      </c>
      <c r="E336">
        <v>0.67159999999999997</v>
      </c>
    </row>
    <row r="337" spans="1:5" x14ac:dyDescent="0.25">
      <c r="A337" t="s">
        <v>288</v>
      </c>
      <c r="B337" t="s">
        <v>312</v>
      </c>
      <c r="C337">
        <v>1.2278</v>
      </c>
      <c r="D337">
        <v>1.0860000000000001</v>
      </c>
      <c r="E337">
        <v>0.85819999999999996</v>
      </c>
    </row>
    <row r="338" spans="1:5" x14ac:dyDescent="0.25">
      <c r="A338" t="s">
        <v>288</v>
      </c>
      <c r="B338" t="s">
        <v>313</v>
      </c>
      <c r="C338">
        <v>1.2278</v>
      </c>
      <c r="D338">
        <v>1.1763999999999999</v>
      </c>
      <c r="E338">
        <v>0.97009999999999996</v>
      </c>
    </row>
    <row r="339" spans="1:5" x14ac:dyDescent="0.25">
      <c r="A339" t="s">
        <v>288</v>
      </c>
      <c r="B339" t="s">
        <v>316</v>
      </c>
      <c r="C339">
        <v>1.2278</v>
      </c>
      <c r="D339">
        <v>1.0407</v>
      </c>
      <c r="E339">
        <v>1.4178999999999999</v>
      </c>
    </row>
    <row r="340" spans="1:5" x14ac:dyDescent="0.25">
      <c r="A340" t="s">
        <v>288</v>
      </c>
      <c r="B340" t="s">
        <v>320</v>
      </c>
      <c r="C340">
        <v>1.2278</v>
      </c>
      <c r="D340">
        <v>0.76919999999999999</v>
      </c>
      <c r="E340">
        <v>0.74629999999999996</v>
      </c>
    </row>
    <row r="341" spans="1:5" x14ac:dyDescent="0.25">
      <c r="A341" t="s">
        <v>288</v>
      </c>
      <c r="B341" t="s">
        <v>354</v>
      </c>
      <c r="C341">
        <v>1.2278</v>
      </c>
      <c r="D341">
        <v>1.1312</v>
      </c>
      <c r="E341">
        <v>1.1567000000000001</v>
      </c>
    </row>
    <row r="342" spans="1:5" x14ac:dyDescent="0.25">
      <c r="A342" t="s">
        <v>288</v>
      </c>
      <c r="B342" t="s">
        <v>355</v>
      </c>
      <c r="C342">
        <v>1.2278</v>
      </c>
      <c r="D342">
        <v>1.1312</v>
      </c>
      <c r="E342">
        <v>0.70889999999999997</v>
      </c>
    </row>
    <row r="343" spans="1:5" x14ac:dyDescent="0.25">
      <c r="A343" t="s">
        <v>288</v>
      </c>
      <c r="B343" t="s">
        <v>357</v>
      </c>
      <c r="C343">
        <v>1.2278</v>
      </c>
      <c r="D343">
        <v>0.67869999999999997</v>
      </c>
      <c r="E343">
        <v>1.2685999999999999</v>
      </c>
    </row>
    <row r="344" spans="1:5" x14ac:dyDescent="0.25">
      <c r="A344" t="s">
        <v>285</v>
      </c>
      <c r="B344" t="s">
        <v>291</v>
      </c>
      <c r="C344">
        <v>1.0583</v>
      </c>
      <c r="D344">
        <v>0.89239999999999997</v>
      </c>
      <c r="E344">
        <v>1.5326</v>
      </c>
    </row>
    <row r="345" spans="1:5" x14ac:dyDescent="0.25">
      <c r="A345" t="s">
        <v>285</v>
      </c>
      <c r="B345" t="s">
        <v>295</v>
      </c>
      <c r="C345">
        <v>1.0583</v>
      </c>
      <c r="D345">
        <v>1.2599</v>
      </c>
      <c r="E345">
        <v>1.0345</v>
      </c>
    </row>
    <row r="346" spans="1:5" x14ac:dyDescent="0.25">
      <c r="A346" t="s">
        <v>285</v>
      </c>
      <c r="B346" t="s">
        <v>296</v>
      </c>
      <c r="C346">
        <v>1.0583</v>
      </c>
      <c r="D346">
        <v>1.4174</v>
      </c>
      <c r="E346">
        <v>0.61299999999999999</v>
      </c>
    </row>
    <row r="347" spans="1:5" x14ac:dyDescent="0.25">
      <c r="A347" t="s">
        <v>285</v>
      </c>
      <c r="B347" t="s">
        <v>297</v>
      </c>
      <c r="C347">
        <v>1.0583</v>
      </c>
      <c r="D347">
        <v>1.6798</v>
      </c>
      <c r="E347">
        <v>0.53639999999999999</v>
      </c>
    </row>
    <row r="348" spans="1:5" x14ac:dyDescent="0.25">
      <c r="A348" t="s">
        <v>285</v>
      </c>
      <c r="B348" t="s">
        <v>299</v>
      </c>
      <c r="C348">
        <v>1.0583</v>
      </c>
      <c r="D348">
        <v>0.94489999999999996</v>
      </c>
      <c r="E348">
        <v>0.84289999999999998</v>
      </c>
    </row>
    <row r="349" spans="1:5" x14ac:dyDescent="0.25">
      <c r="A349" t="s">
        <v>285</v>
      </c>
      <c r="B349" t="s">
        <v>302</v>
      </c>
      <c r="C349">
        <v>1.0583</v>
      </c>
      <c r="D349">
        <v>0.52500000000000002</v>
      </c>
      <c r="E349">
        <v>1.1111</v>
      </c>
    </row>
    <row r="350" spans="1:5" x14ac:dyDescent="0.25">
      <c r="A350" t="s">
        <v>285</v>
      </c>
      <c r="B350" t="s">
        <v>305</v>
      </c>
      <c r="C350">
        <v>1.0583</v>
      </c>
      <c r="D350">
        <v>0.89239999999999997</v>
      </c>
      <c r="E350">
        <v>1.1877</v>
      </c>
    </row>
    <row r="351" spans="1:5" x14ac:dyDescent="0.25">
      <c r="A351" t="s">
        <v>285</v>
      </c>
      <c r="B351" t="s">
        <v>315</v>
      </c>
      <c r="C351">
        <v>1.0583</v>
      </c>
      <c r="D351">
        <v>0.57740000000000002</v>
      </c>
      <c r="E351">
        <v>1.4559</v>
      </c>
    </row>
    <row r="352" spans="1:5" x14ac:dyDescent="0.25">
      <c r="A352" t="s">
        <v>285</v>
      </c>
      <c r="B352" t="s">
        <v>317</v>
      </c>
      <c r="C352">
        <v>1.0583</v>
      </c>
      <c r="D352">
        <v>1.2074</v>
      </c>
      <c r="E352">
        <v>1.2261</v>
      </c>
    </row>
    <row r="353" spans="1:5" x14ac:dyDescent="0.25">
      <c r="A353" t="s">
        <v>285</v>
      </c>
      <c r="B353" t="s">
        <v>321</v>
      </c>
      <c r="C353">
        <v>1.0583</v>
      </c>
      <c r="D353">
        <v>0.68240000000000001</v>
      </c>
      <c r="E353">
        <v>0.95789999999999997</v>
      </c>
    </row>
    <row r="354" spans="1:5" x14ac:dyDescent="0.25">
      <c r="A354" t="s">
        <v>285</v>
      </c>
      <c r="B354" t="s">
        <v>322</v>
      </c>
      <c r="C354">
        <v>1.0583</v>
      </c>
      <c r="D354">
        <v>1.1549</v>
      </c>
      <c r="E354">
        <v>1.0345</v>
      </c>
    </row>
    <row r="355" spans="1:5" x14ac:dyDescent="0.25">
      <c r="A355" t="s">
        <v>285</v>
      </c>
      <c r="B355" t="s">
        <v>334</v>
      </c>
      <c r="C355">
        <v>1.0583</v>
      </c>
      <c r="D355">
        <v>0.78739999999999999</v>
      </c>
      <c r="E355">
        <v>1.0728</v>
      </c>
    </row>
    <row r="356" spans="1:5" x14ac:dyDescent="0.25">
      <c r="A356" t="s">
        <v>285</v>
      </c>
      <c r="B356" t="s">
        <v>339</v>
      </c>
      <c r="C356">
        <v>1.0583</v>
      </c>
      <c r="D356">
        <v>0.62990000000000002</v>
      </c>
      <c r="E356">
        <v>0.72799999999999998</v>
      </c>
    </row>
    <row r="357" spans="1:5" x14ac:dyDescent="0.25">
      <c r="A357" t="s">
        <v>285</v>
      </c>
      <c r="B357" t="s">
        <v>347</v>
      </c>
      <c r="C357">
        <v>1.0583</v>
      </c>
      <c r="D357">
        <v>1.5224</v>
      </c>
      <c r="E357">
        <v>0.72799999999999998</v>
      </c>
    </row>
    <row r="358" spans="1:5" x14ac:dyDescent="0.25">
      <c r="A358" t="s">
        <v>285</v>
      </c>
      <c r="B358" t="s">
        <v>348</v>
      </c>
      <c r="C358">
        <v>1.0583</v>
      </c>
      <c r="D358">
        <v>1.1549</v>
      </c>
      <c r="E358">
        <v>1.0345</v>
      </c>
    </row>
    <row r="359" spans="1:5" x14ac:dyDescent="0.25">
      <c r="A359" t="s">
        <v>285</v>
      </c>
      <c r="B359" t="s">
        <v>351</v>
      </c>
      <c r="C359">
        <v>1.0583</v>
      </c>
      <c r="D359">
        <v>1.2599</v>
      </c>
      <c r="E359">
        <v>0.65129999999999999</v>
      </c>
    </row>
    <row r="360" spans="1:5" x14ac:dyDescent="0.25">
      <c r="A360" t="s">
        <v>285</v>
      </c>
      <c r="B360" t="s">
        <v>361</v>
      </c>
      <c r="C360">
        <v>1.0583</v>
      </c>
      <c r="D360">
        <v>0.7349</v>
      </c>
      <c r="E360">
        <v>0.95789999999999997</v>
      </c>
    </row>
    <row r="361" spans="1:5" x14ac:dyDescent="0.25">
      <c r="A361" t="s">
        <v>285</v>
      </c>
      <c r="B361" t="s">
        <v>362</v>
      </c>
      <c r="C361">
        <v>1.0583</v>
      </c>
      <c r="D361">
        <v>0.62990000000000002</v>
      </c>
      <c r="E361">
        <v>1.4559</v>
      </c>
    </row>
    <row r="362" spans="1:5" x14ac:dyDescent="0.25">
      <c r="A362" t="s">
        <v>285</v>
      </c>
      <c r="B362" t="s">
        <v>363</v>
      </c>
      <c r="C362">
        <v>1.0583</v>
      </c>
      <c r="D362">
        <v>0.89239999999999997</v>
      </c>
      <c r="E362">
        <v>1.0728</v>
      </c>
    </row>
    <row r="363" spans="1:5" x14ac:dyDescent="0.25">
      <c r="A363" t="s">
        <v>285</v>
      </c>
      <c r="B363" t="s">
        <v>364</v>
      </c>
      <c r="C363">
        <v>1.0583</v>
      </c>
      <c r="D363">
        <v>1.1549</v>
      </c>
      <c r="E363">
        <v>0.76629999999999998</v>
      </c>
    </row>
    <row r="364" spans="1:5" x14ac:dyDescent="0.25">
      <c r="A364" t="s">
        <v>287</v>
      </c>
      <c r="B364" t="s">
        <v>286</v>
      </c>
      <c r="C364">
        <v>0.82930000000000004</v>
      </c>
      <c r="D364">
        <v>1.1455</v>
      </c>
      <c r="E364">
        <v>0.93959999999999999</v>
      </c>
    </row>
    <row r="365" spans="1:5" x14ac:dyDescent="0.25">
      <c r="A365" t="s">
        <v>287</v>
      </c>
      <c r="B365" t="s">
        <v>490</v>
      </c>
      <c r="C365">
        <v>0.82930000000000004</v>
      </c>
      <c r="D365">
        <v>1.6077999999999999</v>
      </c>
      <c r="E365">
        <v>1.1389</v>
      </c>
    </row>
    <row r="366" spans="1:5" x14ac:dyDescent="0.25">
      <c r="A366" t="s">
        <v>287</v>
      </c>
      <c r="B366" t="s">
        <v>489</v>
      </c>
      <c r="C366">
        <v>0.82930000000000004</v>
      </c>
      <c r="D366">
        <v>1.1484000000000001</v>
      </c>
      <c r="E366">
        <v>0.89490000000000003</v>
      </c>
    </row>
    <row r="367" spans="1:5" x14ac:dyDescent="0.25">
      <c r="A367" t="s">
        <v>287</v>
      </c>
      <c r="B367" t="s">
        <v>438</v>
      </c>
      <c r="C367">
        <v>0.82930000000000004</v>
      </c>
      <c r="D367">
        <v>0.63160000000000005</v>
      </c>
      <c r="E367">
        <v>0.65080000000000005</v>
      </c>
    </row>
    <row r="368" spans="1:5" x14ac:dyDescent="0.25">
      <c r="A368" t="s">
        <v>287</v>
      </c>
      <c r="B368" t="s">
        <v>304</v>
      </c>
      <c r="C368">
        <v>0.82930000000000004</v>
      </c>
      <c r="D368">
        <v>1.4470000000000001</v>
      </c>
      <c r="E368">
        <v>0.89690000000000003</v>
      </c>
    </row>
    <row r="369" spans="1:5" x14ac:dyDescent="0.25">
      <c r="A369" t="s">
        <v>287</v>
      </c>
      <c r="B369" t="s">
        <v>314</v>
      </c>
      <c r="C369">
        <v>0.82930000000000004</v>
      </c>
      <c r="D369">
        <v>1.2058</v>
      </c>
      <c r="E369">
        <v>0.98229999999999995</v>
      </c>
    </row>
    <row r="370" spans="1:5" x14ac:dyDescent="0.25">
      <c r="A370" t="s">
        <v>287</v>
      </c>
      <c r="B370" t="s">
        <v>323</v>
      </c>
      <c r="C370">
        <v>0.82930000000000004</v>
      </c>
      <c r="D370">
        <v>0.91869999999999996</v>
      </c>
      <c r="E370">
        <v>0.97619999999999996</v>
      </c>
    </row>
    <row r="371" spans="1:5" x14ac:dyDescent="0.25">
      <c r="A371" t="s">
        <v>287</v>
      </c>
      <c r="B371" t="s">
        <v>326</v>
      </c>
      <c r="C371">
        <v>0.82930000000000004</v>
      </c>
      <c r="D371">
        <v>0.74650000000000005</v>
      </c>
      <c r="E371">
        <v>0.9355</v>
      </c>
    </row>
    <row r="372" spans="1:5" x14ac:dyDescent="0.25">
      <c r="A372" t="s">
        <v>287</v>
      </c>
      <c r="B372" t="s">
        <v>435</v>
      </c>
      <c r="C372">
        <v>0.82930000000000004</v>
      </c>
      <c r="D372">
        <v>0.66320000000000001</v>
      </c>
      <c r="E372">
        <v>1.4520999999999999</v>
      </c>
    </row>
    <row r="373" spans="1:5" x14ac:dyDescent="0.25">
      <c r="A373" t="s">
        <v>287</v>
      </c>
      <c r="B373" t="s">
        <v>327</v>
      </c>
      <c r="C373">
        <v>0.82930000000000004</v>
      </c>
      <c r="D373">
        <v>1.4355</v>
      </c>
      <c r="E373">
        <v>0.65080000000000005</v>
      </c>
    </row>
    <row r="374" spans="1:5" x14ac:dyDescent="0.25">
      <c r="A374" t="s">
        <v>287</v>
      </c>
      <c r="B374" t="s">
        <v>328</v>
      </c>
      <c r="C374">
        <v>0.82930000000000004</v>
      </c>
      <c r="D374">
        <v>0.84409999999999996</v>
      </c>
      <c r="E374">
        <v>0.89690000000000003</v>
      </c>
    </row>
    <row r="375" spans="1:5" x14ac:dyDescent="0.25">
      <c r="A375" t="s">
        <v>287</v>
      </c>
      <c r="B375" t="s">
        <v>329</v>
      </c>
      <c r="C375">
        <v>0.82930000000000004</v>
      </c>
      <c r="D375">
        <v>1.2058</v>
      </c>
      <c r="E375">
        <v>0.77280000000000004</v>
      </c>
    </row>
    <row r="376" spans="1:5" x14ac:dyDescent="0.25">
      <c r="A376" t="s">
        <v>287</v>
      </c>
      <c r="B376" t="s">
        <v>332</v>
      </c>
      <c r="C376">
        <v>0.82930000000000004</v>
      </c>
      <c r="D376">
        <v>0.78380000000000005</v>
      </c>
      <c r="E376">
        <v>1.623</v>
      </c>
    </row>
    <row r="377" spans="1:5" x14ac:dyDescent="0.25">
      <c r="A377" t="s">
        <v>287</v>
      </c>
      <c r="B377" t="s">
        <v>333</v>
      </c>
      <c r="C377">
        <v>0.82930000000000004</v>
      </c>
      <c r="D377">
        <v>0.97619999999999996</v>
      </c>
      <c r="E377">
        <v>1.0982000000000001</v>
      </c>
    </row>
    <row r="378" spans="1:5" x14ac:dyDescent="0.25">
      <c r="A378" t="s">
        <v>287</v>
      </c>
      <c r="B378" t="s">
        <v>336</v>
      </c>
      <c r="C378">
        <v>0.82930000000000004</v>
      </c>
      <c r="D378">
        <v>0.90439999999999998</v>
      </c>
      <c r="E378">
        <v>1.0249999999999999</v>
      </c>
    </row>
    <row r="379" spans="1:5" x14ac:dyDescent="0.25">
      <c r="A379" t="s">
        <v>287</v>
      </c>
      <c r="B379" t="s">
        <v>340</v>
      </c>
      <c r="C379">
        <v>0.82930000000000004</v>
      </c>
      <c r="D379">
        <v>0.90439999999999998</v>
      </c>
      <c r="E379">
        <v>0.76880000000000004</v>
      </c>
    </row>
    <row r="380" spans="1:5" x14ac:dyDescent="0.25">
      <c r="A380" t="s">
        <v>287</v>
      </c>
      <c r="B380" t="s">
        <v>343</v>
      </c>
      <c r="C380">
        <v>0.82930000000000004</v>
      </c>
      <c r="D380">
        <v>1.0852999999999999</v>
      </c>
      <c r="E380">
        <v>1.1959</v>
      </c>
    </row>
    <row r="381" spans="1:5" x14ac:dyDescent="0.25">
      <c r="A381" t="s">
        <v>287</v>
      </c>
      <c r="B381" t="s">
        <v>487</v>
      </c>
      <c r="C381">
        <v>0.82930000000000004</v>
      </c>
      <c r="D381">
        <v>0.97619999999999996</v>
      </c>
      <c r="E381">
        <v>0.97619999999999996</v>
      </c>
    </row>
    <row r="382" spans="1:5" x14ac:dyDescent="0.25">
      <c r="A382" t="s">
        <v>287</v>
      </c>
      <c r="B382" t="s">
        <v>353</v>
      </c>
      <c r="C382">
        <v>0.82930000000000004</v>
      </c>
      <c r="D382">
        <v>0.86129999999999995</v>
      </c>
      <c r="E382">
        <v>1.0576000000000001</v>
      </c>
    </row>
    <row r="383" spans="1:5" x14ac:dyDescent="0.25">
      <c r="A383" t="s">
        <v>287</v>
      </c>
      <c r="B383" t="s">
        <v>359</v>
      </c>
      <c r="C383">
        <v>0.82930000000000004</v>
      </c>
      <c r="D383">
        <v>0.78380000000000005</v>
      </c>
      <c r="E383">
        <v>1.0249999999999999</v>
      </c>
    </row>
    <row r="384" spans="1:5" x14ac:dyDescent="0.25">
      <c r="A384" t="s">
        <v>287</v>
      </c>
      <c r="B384" t="s">
        <v>488</v>
      </c>
      <c r="C384">
        <v>0.82930000000000004</v>
      </c>
      <c r="D384">
        <v>0.84409999999999996</v>
      </c>
      <c r="E384">
        <v>1.1532</v>
      </c>
    </row>
    <row r="385" spans="1:5" x14ac:dyDescent="0.25">
      <c r="A385" t="s">
        <v>287</v>
      </c>
      <c r="B385" t="s">
        <v>368</v>
      </c>
      <c r="C385">
        <v>0.82930000000000004</v>
      </c>
      <c r="D385">
        <v>0.86129999999999995</v>
      </c>
      <c r="E385">
        <v>0.9355</v>
      </c>
    </row>
    <row r="386" spans="1:5" x14ac:dyDescent="0.25">
      <c r="A386" t="s">
        <v>34</v>
      </c>
      <c r="B386" t="s">
        <v>439</v>
      </c>
      <c r="C386">
        <v>1.3683000000000001</v>
      </c>
      <c r="D386">
        <v>1.1876</v>
      </c>
      <c r="E386">
        <v>0.94469999999999998</v>
      </c>
    </row>
    <row r="387" spans="1:5" x14ac:dyDescent="0.25">
      <c r="A387" t="s">
        <v>34</v>
      </c>
      <c r="B387" t="s">
        <v>284</v>
      </c>
      <c r="C387">
        <v>1.3683000000000001</v>
      </c>
      <c r="D387">
        <v>1.0318000000000001</v>
      </c>
      <c r="E387">
        <v>1.3513999999999999</v>
      </c>
    </row>
    <row r="388" spans="1:5" x14ac:dyDescent="0.25">
      <c r="A388" t="s">
        <v>34</v>
      </c>
      <c r="B388" t="s">
        <v>479</v>
      </c>
      <c r="C388">
        <v>1.3683000000000001</v>
      </c>
      <c r="D388">
        <v>0.77380000000000004</v>
      </c>
      <c r="E388">
        <v>0.8891</v>
      </c>
    </row>
    <row r="389" spans="1:5" x14ac:dyDescent="0.25">
      <c r="A389" t="s">
        <v>34</v>
      </c>
      <c r="B389" t="s">
        <v>208</v>
      </c>
      <c r="C389">
        <v>1.3683000000000001</v>
      </c>
      <c r="D389">
        <v>0.68520000000000003</v>
      </c>
      <c r="E389">
        <v>0.94469999999999998</v>
      </c>
    </row>
    <row r="390" spans="1:5" x14ac:dyDescent="0.25">
      <c r="A390" t="s">
        <v>34</v>
      </c>
      <c r="B390" t="s">
        <v>270</v>
      </c>
      <c r="C390">
        <v>1.3683000000000001</v>
      </c>
      <c r="D390">
        <v>1.3756999999999999</v>
      </c>
      <c r="E390">
        <v>0.67569999999999997</v>
      </c>
    </row>
    <row r="391" spans="1:5" x14ac:dyDescent="0.25">
      <c r="A391" t="s">
        <v>34</v>
      </c>
      <c r="B391" t="s">
        <v>204</v>
      </c>
      <c r="C391">
        <v>1.3683000000000001</v>
      </c>
      <c r="D391">
        <v>0.85980000000000001</v>
      </c>
      <c r="E391">
        <v>0.64019999999999999</v>
      </c>
    </row>
    <row r="392" spans="1:5" x14ac:dyDescent="0.25">
      <c r="A392" t="s">
        <v>34</v>
      </c>
      <c r="B392" t="s">
        <v>279</v>
      </c>
      <c r="C392">
        <v>1.3683000000000001</v>
      </c>
      <c r="D392">
        <v>1.5906</v>
      </c>
      <c r="E392">
        <v>0.53349999999999997</v>
      </c>
    </row>
    <row r="393" spans="1:5" x14ac:dyDescent="0.25">
      <c r="A393" t="s">
        <v>34</v>
      </c>
      <c r="B393" t="s">
        <v>271</v>
      </c>
      <c r="C393">
        <v>1.3683000000000001</v>
      </c>
      <c r="D393">
        <v>1.5987</v>
      </c>
      <c r="E393">
        <v>0.41570000000000001</v>
      </c>
    </row>
    <row r="394" spans="1:5" x14ac:dyDescent="0.25">
      <c r="A394" t="s">
        <v>34</v>
      </c>
      <c r="B394" t="s">
        <v>206</v>
      </c>
      <c r="C394">
        <v>1.3683000000000001</v>
      </c>
      <c r="D394">
        <v>0.63949999999999996</v>
      </c>
      <c r="E394">
        <v>1.0958000000000001</v>
      </c>
    </row>
    <row r="395" spans="1:5" x14ac:dyDescent="0.25">
      <c r="A395" t="s">
        <v>34</v>
      </c>
      <c r="B395" t="s">
        <v>440</v>
      </c>
      <c r="C395">
        <v>1.3683000000000001</v>
      </c>
      <c r="D395">
        <v>0.68779999999999997</v>
      </c>
      <c r="E395">
        <v>1.1025</v>
      </c>
    </row>
    <row r="396" spans="1:5" x14ac:dyDescent="0.25">
      <c r="A396" t="s">
        <v>34</v>
      </c>
      <c r="B396" t="s">
        <v>269</v>
      </c>
      <c r="C396">
        <v>1.3683000000000001</v>
      </c>
      <c r="D396">
        <v>0.3009</v>
      </c>
      <c r="E396">
        <v>1.5293000000000001</v>
      </c>
    </row>
    <row r="397" spans="1:5" x14ac:dyDescent="0.25">
      <c r="A397" t="s">
        <v>34</v>
      </c>
      <c r="B397" t="s">
        <v>483</v>
      </c>
      <c r="C397">
        <v>1.3683000000000001</v>
      </c>
      <c r="D397">
        <v>0.85980000000000001</v>
      </c>
      <c r="E397">
        <v>1.1380999999999999</v>
      </c>
    </row>
    <row r="398" spans="1:5" x14ac:dyDescent="0.25">
      <c r="A398" t="s">
        <v>34</v>
      </c>
      <c r="B398" t="s">
        <v>35</v>
      </c>
      <c r="C398">
        <v>1.3683000000000001</v>
      </c>
      <c r="D398">
        <v>1.4617</v>
      </c>
      <c r="E398">
        <v>1.1025</v>
      </c>
    </row>
    <row r="399" spans="1:5" x14ac:dyDescent="0.25">
      <c r="A399" t="s">
        <v>34</v>
      </c>
      <c r="B399" t="s">
        <v>280</v>
      </c>
      <c r="C399">
        <v>1.3683000000000001</v>
      </c>
      <c r="D399">
        <v>0.59379999999999999</v>
      </c>
      <c r="E399">
        <v>0.90690000000000004</v>
      </c>
    </row>
    <row r="400" spans="1:5" x14ac:dyDescent="0.25">
      <c r="A400" t="s">
        <v>34</v>
      </c>
      <c r="B400" t="s">
        <v>207</v>
      </c>
      <c r="C400">
        <v>1.3683000000000001</v>
      </c>
      <c r="D400">
        <v>1.1876</v>
      </c>
      <c r="E400">
        <v>1.3603000000000001</v>
      </c>
    </row>
    <row r="401" spans="1:5" x14ac:dyDescent="0.25">
      <c r="A401" t="s">
        <v>34</v>
      </c>
      <c r="B401" t="s">
        <v>203</v>
      </c>
      <c r="C401">
        <v>1.3683000000000001</v>
      </c>
      <c r="D401">
        <v>1.2789999999999999</v>
      </c>
      <c r="E401">
        <v>0.71799999999999997</v>
      </c>
    </row>
    <row r="402" spans="1:5" x14ac:dyDescent="0.25">
      <c r="A402" t="s">
        <v>34</v>
      </c>
      <c r="B402" t="s">
        <v>205</v>
      </c>
      <c r="C402">
        <v>1.3683000000000001</v>
      </c>
      <c r="D402">
        <v>0.93379999999999996</v>
      </c>
      <c r="E402">
        <v>1.1084000000000001</v>
      </c>
    </row>
    <row r="403" spans="1:5" x14ac:dyDescent="0.25">
      <c r="A403" t="s">
        <v>34</v>
      </c>
      <c r="B403" t="s">
        <v>209</v>
      </c>
      <c r="C403">
        <v>1.3683000000000001</v>
      </c>
      <c r="D403">
        <v>0.95920000000000005</v>
      </c>
      <c r="E403">
        <v>1.3603000000000001</v>
      </c>
    </row>
    <row r="404" spans="1:5" x14ac:dyDescent="0.25">
      <c r="A404" t="s">
        <v>34</v>
      </c>
      <c r="B404" t="s">
        <v>480</v>
      </c>
      <c r="C404">
        <v>1.3683000000000001</v>
      </c>
      <c r="D404">
        <v>1.0048999999999999</v>
      </c>
      <c r="E404">
        <v>1.1714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7876"/>
  <sheetViews>
    <sheetView tabSelected="1" zoomScale="76" zoomScaleNormal="76" workbookViewId="0">
      <pane xSplit="12" ySplit="1" topLeftCell="AV1016" activePane="bottomRight" state="frozen"/>
      <selection pane="topRight" activeCell="M1" sqref="M1"/>
      <selection pane="bottomLeft" activeCell="A2" sqref="A2"/>
      <selection pane="bottomRight" activeCell="E1024" sqref="E1024:BN1223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370</v>
      </c>
      <c r="E1" t="s">
        <v>3</v>
      </c>
      <c r="F1" t="s">
        <v>4</v>
      </c>
      <c r="G1" t="s">
        <v>5</v>
      </c>
      <c r="H1" t="s">
        <v>6</v>
      </c>
      <c r="I1" t="s">
        <v>369</v>
      </c>
      <c r="J1" t="s">
        <v>7</v>
      </c>
      <c r="K1" s="2" t="s">
        <v>8</v>
      </c>
      <c r="L1" s="2" t="s">
        <v>9</v>
      </c>
      <c r="M1" s="4" t="s">
        <v>371</v>
      </c>
      <c r="N1" s="6" t="s">
        <v>372</v>
      </c>
      <c r="O1" s="4" t="s">
        <v>373</v>
      </c>
      <c r="P1" s="6" t="s">
        <v>374</v>
      </c>
      <c r="Q1" s="6" t="s">
        <v>375</v>
      </c>
      <c r="R1" s="6" t="s">
        <v>376</v>
      </c>
      <c r="S1" s="6" t="s">
        <v>377</v>
      </c>
      <c r="T1" s="6" t="s">
        <v>378</v>
      </c>
      <c r="U1" s="6" t="s">
        <v>379</v>
      </c>
      <c r="V1" s="6" t="s">
        <v>380</v>
      </c>
      <c r="W1" s="6" t="s">
        <v>385</v>
      </c>
      <c r="X1" s="6" t="s">
        <v>381</v>
      </c>
      <c r="Y1" s="6" t="s">
        <v>387</v>
      </c>
      <c r="Z1" s="6" t="s">
        <v>386</v>
      </c>
      <c r="AA1" s="6" t="s">
        <v>382</v>
      </c>
      <c r="AB1" s="6" t="s">
        <v>388</v>
      </c>
      <c r="AC1" s="6" t="s">
        <v>383</v>
      </c>
      <c r="AD1" s="6" t="s">
        <v>389</v>
      </c>
      <c r="AE1" s="6" t="s">
        <v>384</v>
      </c>
      <c r="AF1" s="6" t="s">
        <v>390</v>
      </c>
      <c r="AG1" s="6" t="s">
        <v>391</v>
      </c>
      <c r="AH1" s="6" t="s">
        <v>392</v>
      </c>
      <c r="AI1" s="6" t="s">
        <v>393</v>
      </c>
      <c r="AJ1" s="6" t="s">
        <v>394</v>
      </c>
      <c r="AK1" s="6" t="s">
        <v>395</v>
      </c>
      <c r="AL1" s="7" t="s">
        <v>396</v>
      </c>
      <c r="AM1" s="7" t="s">
        <v>397</v>
      </c>
      <c r="AN1" s="7" t="s">
        <v>398</v>
      </c>
      <c r="AO1" s="7" t="s">
        <v>399</v>
      </c>
      <c r="AP1" s="7" t="s">
        <v>400</v>
      </c>
      <c r="AQ1" s="7" t="s">
        <v>401</v>
      </c>
      <c r="AR1" s="7" t="s">
        <v>402</v>
      </c>
      <c r="AS1" s="7" t="s">
        <v>403</v>
      </c>
      <c r="AT1" s="7" t="s">
        <v>404</v>
      </c>
      <c r="AU1" s="7" t="s">
        <v>405</v>
      </c>
      <c r="AV1" s="7" t="s">
        <v>406</v>
      </c>
      <c r="AW1" s="6" t="s">
        <v>407</v>
      </c>
      <c r="AX1" s="6" t="s">
        <v>409</v>
      </c>
      <c r="AY1" s="6" t="s">
        <v>408</v>
      </c>
      <c r="AZ1" s="6" t="s">
        <v>410</v>
      </c>
      <c r="BA1" s="6" t="s">
        <v>411</v>
      </c>
      <c r="BB1" s="6" t="s">
        <v>412</v>
      </c>
      <c r="BC1" s="6" t="s">
        <v>413</v>
      </c>
      <c r="BD1" s="6" t="s">
        <v>414</v>
      </c>
      <c r="BE1" s="6" t="s">
        <v>415</v>
      </c>
      <c r="BF1" s="6" t="s">
        <v>416</v>
      </c>
      <c r="BG1" s="6" t="s">
        <v>417</v>
      </c>
      <c r="BH1" s="6" t="s">
        <v>418</v>
      </c>
      <c r="BI1" s="6" t="s">
        <v>419</v>
      </c>
      <c r="BJ1" s="9" t="s">
        <v>420</v>
      </c>
      <c r="BK1" s="9" t="s">
        <v>421</v>
      </c>
      <c r="BL1" s="9" t="s">
        <v>422</v>
      </c>
      <c r="BM1" s="9" t="s">
        <v>423</v>
      </c>
      <c r="BN1" s="9" t="s">
        <v>424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213</v>
      </c>
      <c r="C2" t="s">
        <v>429</v>
      </c>
      <c r="D2" s="7" t="s">
        <v>504</v>
      </c>
      <c r="E2" s="1">
        <f>VLOOKUP(A2,home!$A$2:$E$405,3,FALSE)</f>
        <v>1.6503000000000001</v>
      </c>
      <c r="F2">
        <f>VLOOKUP(B2,home!$B$2:$E$405,3,FALSE)</f>
        <v>1.2119</v>
      </c>
      <c r="G2">
        <f>VLOOKUP(C2,away!$B$2:$E$405,4,FALSE)</f>
        <v>0.8911</v>
      </c>
      <c r="H2">
        <f>VLOOKUP(A2,away!$A$2:$E$405,3,FALSE)</f>
        <v>1.3855999999999999</v>
      </c>
      <c r="I2">
        <f>VLOOKUP(C2,away!$B$2:$E$405,3,FALSE)</f>
        <v>1.5708</v>
      </c>
      <c r="J2">
        <f>VLOOKUP(B2,home!$B$2:$E$405,4,FALSE)</f>
        <v>0.72170000000000001</v>
      </c>
      <c r="K2" s="3">
        <f>E2*F2*G2</f>
        <v>1.782198725727</v>
      </c>
      <c r="L2" s="3">
        <f>H2*I2*J2</f>
        <v>1.5707803964160001</v>
      </c>
      <c r="M2" s="5">
        <f>_xlfn.POISSON.DIST(0,$K2,FALSE) * _xlfn.POISSON.DIST(0,$L2,FALSE)</f>
        <v>3.4979989059960574E-2</v>
      </c>
      <c r="N2" s="5">
        <f>_xlfn.POISSON.DIST(1,K2,FALSE) * _xlfn.POISSON.DIST(0,L2,FALSE)</f>
        <v>6.2341291928606123E-2</v>
      </c>
      <c r="O2" s="5">
        <f>_xlfn.POISSON.DIST(0,K2,FALSE) * _xlfn.POISSON.DIST(1,L2,FALSE)</f>
        <v>5.4945881082232209E-2</v>
      </c>
      <c r="P2" s="5">
        <f>_xlfn.POISSON.DIST(1,K2,FALSE) * _xlfn.POISSON.DIST(1,L2,FALSE)</f>
        <v>9.7924479248701513E-2</v>
      </c>
      <c r="Q2" s="5">
        <f>_xlfn.POISSON.DIST(2,K2,FALSE) * _xlfn.POISSON.DIST(0,L2,FALSE)</f>
        <v>5.5552285517668387E-2</v>
      </c>
      <c r="R2" s="5">
        <f>_xlfn.POISSON.DIST(0,K2,FALSE) * _xlfn.POISSON.DIST(2,L2,FALSE)</f>
        <v>4.3153956433887565E-2</v>
      </c>
      <c r="S2" s="5">
        <f>_xlfn.POISSON.DIST(2,K2,FALSE) * _xlfn.POISSON.DIST(2,L2,FALSE)</f>
        <v>6.8533495105531264E-2</v>
      </c>
      <c r="T2" s="5">
        <f>_xlfn.POISSON.DIST(2,K2,FALSE) * _xlfn.POISSON.DIST(1,L2,FALSE)</f>
        <v>8.7260441067257971E-2</v>
      </c>
      <c r="U2" s="5">
        <f>_xlfn.POISSON.DIST(1,K2,FALSE) * _xlfn.POISSON.DIST(2,L2,FALSE)</f>
        <v>7.6908926166552885E-2</v>
      </c>
      <c r="V2" s="5">
        <f>_xlfn.POISSON.DIST(3,K2,FALSE) * _xlfn.POISSON.DIST(3,L2,FALSE)</f>
        <v>2.1317288984849813E-2</v>
      </c>
      <c r="W2" s="5">
        <f>_xlfn.POISSON.DIST(3,K2,FALSE) * _xlfn.POISSON.DIST(0,L2,FALSE)</f>
        <v>3.3001737486937015E-2</v>
      </c>
      <c r="X2" s="5">
        <f>_xlfn.POISSON.DIST(3,K2,FALSE) * _xlfn.POISSON.DIST(1,L2,FALSE)</f>
        <v>5.1838482292147686E-2</v>
      </c>
      <c r="Y2" s="5">
        <f>_xlfn.POISSON.DIST(3,K2,FALSE) * _xlfn.POISSON.DIST(2,L2,FALSE)</f>
        <v>4.0713435882231787E-2</v>
      </c>
      <c r="Z2" s="5">
        <f>_xlfn.POISSON.DIST(0,K2,FALSE) * _xlfn.POISSON.DIST(3,L2,FALSE)</f>
        <v>2.2595129598046902E-2</v>
      </c>
      <c r="AA2" s="5">
        <f>_xlfn.POISSON.DIST(1,K2,FALSE) * _xlfn.POISSON.DIST(3,L2,FALSE)</f>
        <v>4.0269011177275604E-2</v>
      </c>
      <c r="AB2" s="5">
        <f>_xlfn.POISSON.DIST(2,K2,FALSE) * _xlfn.POISSON.DIST(3,L2,FALSE)</f>
        <v>3.5883690203213463E-2</v>
      </c>
      <c r="AC2" s="5">
        <f>_xlfn.POISSON.DIST(4,K2,FALSE) * _xlfn.POISSON.DIST(4,L2,FALSE)</f>
        <v>3.7297832255916057E-3</v>
      </c>
      <c r="AD2" s="5">
        <f>_xlfn.POISSON.DIST(4,K2,FALSE) * _xlfn.POISSON.DIST(0,L2,FALSE)</f>
        <v>1.4703913623999037E-2</v>
      </c>
      <c r="AE2" s="5">
        <f>_xlfn.POISSON.DIST(4,K2,FALSE) * _xlfn.POISSON.DIST(1,L2,FALSE)</f>
        <v>2.309661927117183E-2</v>
      </c>
      <c r="AF2" s="5">
        <f>_xlfn.POISSON.DIST(4,K2,FALSE) * _xlfn.POISSON.DIST(2,L2,FALSE)</f>
        <v>1.8139858387320362E-2</v>
      </c>
      <c r="AG2" s="5">
        <f>_xlfn.POISSON.DIST(4,K2,FALSE) * _xlfn.POISSON.DIST(3,L2,FALSE)</f>
        <v>9.4979113161883927E-3</v>
      </c>
      <c r="AH2" s="5">
        <f>_xlfn.POISSON.DIST(0,K2,FALSE) * _xlfn.POISSON.DIST(4,L2,FALSE)</f>
        <v>8.8729966567727553E-3</v>
      </c>
      <c r="AI2" s="5">
        <f>_xlfn.POISSON.DIST(1,K2,FALSE) * _xlfn.POISSON.DIST(4,L2,FALSE)</f>
        <v>1.5813443335080335E-2</v>
      </c>
      <c r="AJ2" s="5">
        <f>_xlfn.POISSON.DIST(2,K2,FALSE) * _xlfn.POISSON.DIST(4,L2,FALSE)</f>
        <v>1.409134928056815E-2</v>
      </c>
      <c r="AK2" s="5">
        <f>_xlfn.POISSON.DIST(3,K2,FALSE) * _xlfn.POISSON.DIST(4,L2,FALSE)</f>
        <v>8.3711949105342073E-3</v>
      </c>
      <c r="AL2" s="5">
        <f>_xlfn.POISSON.DIST(5,K2,FALSE) * _xlfn.POISSON.DIST(5,L2,FALSE)</f>
        <v>4.1765259497426622E-4</v>
      </c>
      <c r="AM2" s="5">
        <f>_xlfn.POISSON.DIST(5,K2,FALSE) * _xlfn.POISSON.DIST(0,L2,FALSE)</f>
        <v>5.2410592247781884E-3</v>
      </c>
      <c r="AN2" s="5">
        <f>_xlfn.POISSON.DIST(5,K2,FALSE) * _xlfn.POISSON.DIST(1,L2,FALSE)</f>
        <v>8.2325530867368157E-3</v>
      </c>
      <c r="AO2" s="5">
        <f>_xlfn.POISSON.DIST(5,K2,FALSE) * _xlfn.POISSON.DIST(2,L2,FALSE)</f>
        <v>6.465766500550113E-3</v>
      </c>
      <c r="AP2" s="5">
        <f>_xlfn.POISSON.DIST(5,K2,FALSE) * _xlfn.POISSON.DIST(3,L2,FALSE)</f>
        <v>3.3854330889557999E-3</v>
      </c>
      <c r="AQ2" s="5">
        <f>_xlfn.POISSON.DIST(5,K2,FALSE) * _xlfn.POISSON.DIST(4,L2,FALSE)</f>
        <v>1.329442982377459E-3</v>
      </c>
      <c r="AR2" s="5">
        <f>_xlfn.POISSON.DIST(0,K2,FALSE) * _xlfn.POISSON.DIST(5,L2,FALSE)</f>
        <v>2.7875058411846658E-3</v>
      </c>
      <c r="AS2" s="5">
        <f>_xlfn.POISSON.DIST(1,K2,FALSE) * _xlfn.POISSON.DIST(5,L2,FALSE)</f>
        <v>4.9678893581158795E-3</v>
      </c>
      <c r="AT2" s="5">
        <f>_xlfn.POISSON.DIST(2,K2,FALSE) * _xlfn.POISSON.DIST(5,L2,FALSE)</f>
        <v>4.4268830417934241E-3</v>
      </c>
      <c r="AU2" s="5">
        <f>_xlfn.POISSON.DIST(3,K2,FALSE) * _xlfn.POISSON.DIST(5,L2,FALSE)</f>
        <v>2.6298617720089006E-3</v>
      </c>
      <c r="AV2" s="5">
        <f>_xlfn.POISSON.DIST(4,K2,FALSE) * _xlfn.POISSON.DIST(5,L2,FALSE)</f>
        <v>1.1717340747281039E-3</v>
      </c>
      <c r="AW2" s="5">
        <f>_xlfn.POISSON.DIST(6,K2,FALSE) * _xlfn.POISSON.DIST(6,L2,FALSE)</f>
        <v>3.2477626628516702E-5</v>
      </c>
      <c r="AX2" s="5">
        <f>_xlfn.POISSON.DIST(6,K2,FALSE) * _xlfn.POISSON.DIST(0,L2,FALSE)</f>
        <v>1.556768178643238E-3</v>
      </c>
      <c r="AY2" s="5">
        <f>_xlfn.POISSON.DIST(6,K2,FALSE) * _xlfn.POISSON.DIST(1,L2,FALSE)</f>
        <v>2.4453409367770399E-3</v>
      </c>
      <c r="AZ2" s="5">
        <f>_xlfn.POISSON.DIST(6,K2,FALSE) * _xlfn.POISSON.DIST(2,L2,FALSE)</f>
        <v>1.9205468030214564E-3</v>
      </c>
      <c r="BA2" s="5">
        <f>_xlfn.POISSON.DIST(6,K2,FALSE) * _xlfn.POISSON.DIST(3,L2,FALSE)</f>
        <v>1.0055857561951749E-3</v>
      </c>
      <c r="BB2" s="5">
        <f>_xlfn.POISSON.DIST(6,K2,FALSE) * _xlfn.POISSON.DIST(4,L2,FALSE)</f>
        <v>3.9488859818663513E-4</v>
      </c>
      <c r="BC2" s="5">
        <f>_xlfn.POISSON.DIST(6,K2,FALSE) * _xlfn.POISSON.DIST(5,L2,FALSE)</f>
        <v>1.2405665375995204E-4</v>
      </c>
      <c r="BD2" s="5">
        <f>_xlfn.POISSON.DIST(0,K2,FALSE) * _xlfn.POISSON.DIST(6,L2,FALSE)</f>
        <v>7.2975992170466188E-4</v>
      </c>
      <c r="BE2" s="5">
        <f>_xlfn.POISSON.DIST(1,K2,FALSE) * _xlfn.POISSON.DIST(6,L2,FALSE)</f>
        <v>1.3005772025486836E-3</v>
      </c>
      <c r="BF2" s="5">
        <f>_xlfn.POISSON.DIST(2,K2,FALSE) * _xlfn.POISSON.DIST(6,L2,FALSE)</f>
        <v>1.1589435165459253E-3</v>
      </c>
      <c r="BG2" s="5">
        <f>_xlfn.POISSON.DIST(3,K2,FALSE) * _xlfn.POISSON.DIST(6,L2,FALSE)</f>
        <v>6.8848921945923857E-4</v>
      </c>
      <c r="BH2" s="5">
        <f>_xlfn.POISSON.DIST(4,K2,FALSE) * _xlfn.POISSON.DIST(6,L2,FALSE)</f>
        <v>3.0675615239925813E-4</v>
      </c>
      <c r="BI2" s="5">
        <f>_xlfn.POISSON.DIST(5,K2,FALSE) * _xlfn.POISSON.DIST(6,L2,FALSE)</f>
        <v>1.09340084782975E-4</v>
      </c>
      <c r="BJ2" s="8">
        <f>SUM(N2,Q2,T2,W2,X2,Y2,AD2,AE2,AF2,AG2,AM2,AN2,AO2,AP2,AQ2,AX2,AY2,AZ2,BA2,BB2,BC2)</f>
        <v>0.42824741858351051</v>
      </c>
      <c r="BK2" s="8">
        <f>SUM(M2,P2,S2,V2,AC2,AL2,AY2)</f>
        <v>0.22934802915638605</v>
      </c>
      <c r="BL2" s="8">
        <f>SUM(O2,R2,U2,AA2,AB2,AH2,AI2,AJ2,AK2,AR2,AS2,AT2,AU2,AV2,BD2,BE2,BF2,BG2,BH2,BI2)</f>
        <v>0.31858818943138895</v>
      </c>
      <c r="BM2" s="8">
        <f>SUM(S2:BI2)</f>
        <v>0.64746802018812721</v>
      </c>
      <c r="BN2" s="8">
        <f>SUM(M2:R2)</f>
        <v>0.34889788327105642</v>
      </c>
    </row>
    <row r="3" spans="1:88" x14ac:dyDescent="0.25">
      <c r="A3" t="s">
        <v>16</v>
      </c>
      <c r="B3" t="s">
        <v>45</v>
      </c>
      <c r="C3" t="s">
        <v>492</v>
      </c>
      <c r="D3" s="7" t="s">
        <v>504</v>
      </c>
      <c r="E3">
        <f>VLOOKUP(A3,home!$A$2:$E$405,3,FALSE)</f>
        <v>1.6396999999999999</v>
      </c>
      <c r="F3">
        <f>VLOOKUP(B3,home!$B$2:$E$405,3,FALSE)</f>
        <v>0.76100000000000001</v>
      </c>
      <c r="G3" t="e">
        <f>VLOOKUP(C3,away!$B$2:$E$405,4,FALSE)</f>
        <v>#N/A</v>
      </c>
      <c r="H3">
        <f>VLOOKUP(A3,away!$A$2:$E$405,3,FALSE)</f>
        <v>1.2963</v>
      </c>
      <c r="I3" t="e">
        <f>VLOOKUP(C3,away!$B$2:$E$405,3,FALSE)</f>
        <v>#N/A</v>
      </c>
      <c r="J3">
        <f>VLOOKUP(B3,home!$B$2:$E$405,4,FALSE)</f>
        <v>1.2002999999999999</v>
      </c>
      <c r="K3" s="3" t="e">
        <f t="shared" ref="K3" si="0">E3*F3*G3</f>
        <v>#N/A</v>
      </c>
      <c r="L3" s="3" t="e">
        <f t="shared" ref="L3" si="1">H3*I3*J3</f>
        <v>#N/A</v>
      </c>
      <c r="M3" s="5" t="e">
        <f>_xlfn.POISSON.DIST(0,K3,FALSE) * _xlfn.POISSON.DIST(0,L3,FALSE)</f>
        <v>#N/A</v>
      </c>
      <c r="N3" s="5" t="e">
        <f>_xlfn.POISSON.DIST(1,K3,FALSE) * _xlfn.POISSON.DIST(0,L3,FALSE)</f>
        <v>#N/A</v>
      </c>
      <c r="O3" s="5" t="e">
        <f>_xlfn.POISSON.DIST(0,K3,FALSE) * _xlfn.POISSON.DIST(1,L3,FALSE)</f>
        <v>#N/A</v>
      </c>
      <c r="P3" s="5" t="e">
        <f>_xlfn.POISSON.DIST(1,K3,FALSE) * _xlfn.POISSON.DIST(1,L3,FALSE)</f>
        <v>#N/A</v>
      </c>
      <c r="Q3" s="5" t="e">
        <f>_xlfn.POISSON.DIST(2,K3,FALSE) * _xlfn.POISSON.DIST(0,L3,FALSE)</f>
        <v>#N/A</v>
      </c>
      <c r="R3" s="5" t="e">
        <f>_xlfn.POISSON.DIST(0,K3,FALSE) * _xlfn.POISSON.DIST(2,L3,FALSE)</f>
        <v>#N/A</v>
      </c>
      <c r="S3" s="5" t="e">
        <f>_xlfn.POISSON.DIST(2,K3,FALSE) * _xlfn.POISSON.DIST(2,L3,FALSE)</f>
        <v>#N/A</v>
      </c>
      <c r="T3" s="5" t="e">
        <f>_xlfn.POISSON.DIST(2,K3,FALSE) * _xlfn.POISSON.DIST(1,L3,FALSE)</f>
        <v>#N/A</v>
      </c>
      <c r="U3" s="5" t="e">
        <f>_xlfn.POISSON.DIST(1,K3,FALSE) * _xlfn.POISSON.DIST(2,L3,FALSE)</f>
        <v>#N/A</v>
      </c>
      <c r="V3" s="5" t="e">
        <f>_xlfn.POISSON.DIST(3,K3,FALSE) * _xlfn.POISSON.DIST(3,L3,FALSE)</f>
        <v>#N/A</v>
      </c>
      <c r="W3" s="5" t="e">
        <f>_xlfn.POISSON.DIST(3,K3,FALSE) * _xlfn.POISSON.DIST(0,L3,FALSE)</f>
        <v>#N/A</v>
      </c>
      <c r="X3" s="5" t="e">
        <f>_xlfn.POISSON.DIST(3,K3,FALSE) * _xlfn.POISSON.DIST(1,L3,FALSE)</f>
        <v>#N/A</v>
      </c>
      <c r="Y3" s="5" t="e">
        <f>_xlfn.POISSON.DIST(3,K3,FALSE) * _xlfn.POISSON.DIST(2,L3,FALSE)</f>
        <v>#N/A</v>
      </c>
      <c r="Z3" s="5" t="e">
        <f>_xlfn.POISSON.DIST(0,K3,FALSE) * _xlfn.POISSON.DIST(3,L3,FALSE)</f>
        <v>#N/A</v>
      </c>
      <c r="AA3" s="5" t="e">
        <f>_xlfn.POISSON.DIST(1,K3,FALSE) * _xlfn.POISSON.DIST(3,L3,FALSE)</f>
        <v>#N/A</v>
      </c>
      <c r="AB3" s="5" t="e">
        <f>_xlfn.POISSON.DIST(2,K3,FALSE) * _xlfn.POISSON.DIST(3,L3,FALSE)</f>
        <v>#N/A</v>
      </c>
      <c r="AC3" s="5" t="e">
        <f>_xlfn.POISSON.DIST(4,K3,FALSE) * _xlfn.POISSON.DIST(4,L3,FALSE)</f>
        <v>#N/A</v>
      </c>
      <c r="AD3" s="5" t="e">
        <f>_xlfn.POISSON.DIST(4,K3,FALSE) * _xlfn.POISSON.DIST(0,L3,FALSE)</f>
        <v>#N/A</v>
      </c>
      <c r="AE3" s="5" t="e">
        <f>_xlfn.POISSON.DIST(4,K3,FALSE) * _xlfn.POISSON.DIST(1,L3,FALSE)</f>
        <v>#N/A</v>
      </c>
      <c r="AF3" s="5" t="e">
        <f>_xlfn.POISSON.DIST(4,K3,FALSE) * _xlfn.POISSON.DIST(2,L3,FALSE)</f>
        <v>#N/A</v>
      </c>
      <c r="AG3" s="5" t="e">
        <f>_xlfn.POISSON.DIST(4,K3,FALSE) * _xlfn.POISSON.DIST(3,L3,FALSE)</f>
        <v>#N/A</v>
      </c>
      <c r="AH3" s="5" t="e">
        <f>_xlfn.POISSON.DIST(0,K3,FALSE) * _xlfn.POISSON.DIST(4,L3,FALSE)</f>
        <v>#N/A</v>
      </c>
      <c r="AI3" s="5" t="e">
        <f>_xlfn.POISSON.DIST(1,K3,FALSE) * _xlfn.POISSON.DIST(4,L3,FALSE)</f>
        <v>#N/A</v>
      </c>
      <c r="AJ3" s="5" t="e">
        <f>_xlfn.POISSON.DIST(2,K3,FALSE) * _xlfn.POISSON.DIST(4,L3,FALSE)</f>
        <v>#N/A</v>
      </c>
      <c r="AK3" s="5" t="e">
        <f>_xlfn.POISSON.DIST(3,K3,FALSE) * _xlfn.POISSON.DIST(4,L3,FALSE)</f>
        <v>#N/A</v>
      </c>
      <c r="AL3" s="5" t="e">
        <f>_xlfn.POISSON.DIST(5,K3,FALSE) * _xlfn.POISSON.DIST(5,L3,FALSE)</f>
        <v>#N/A</v>
      </c>
      <c r="AM3" s="5" t="e">
        <f>_xlfn.POISSON.DIST(5,K3,FALSE) * _xlfn.POISSON.DIST(0,L3,FALSE)</f>
        <v>#N/A</v>
      </c>
      <c r="AN3" s="5" t="e">
        <f>_xlfn.POISSON.DIST(5,K3,FALSE) * _xlfn.POISSON.DIST(1,L3,FALSE)</f>
        <v>#N/A</v>
      </c>
      <c r="AO3" s="5" t="e">
        <f>_xlfn.POISSON.DIST(5,K3,FALSE) * _xlfn.POISSON.DIST(2,L3,FALSE)</f>
        <v>#N/A</v>
      </c>
      <c r="AP3" s="5" t="e">
        <f>_xlfn.POISSON.DIST(5,K3,FALSE) * _xlfn.POISSON.DIST(3,L3,FALSE)</f>
        <v>#N/A</v>
      </c>
      <c r="AQ3" s="5" t="e">
        <f>_xlfn.POISSON.DIST(5,K3,FALSE) * _xlfn.POISSON.DIST(4,L3,FALSE)</f>
        <v>#N/A</v>
      </c>
      <c r="AR3" s="5" t="e">
        <f>_xlfn.POISSON.DIST(0,K3,FALSE) * _xlfn.POISSON.DIST(5,L3,FALSE)</f>
        <v>#N/A</v>
      </c>
      <c r="AS3" s="5" t="e">
        <f>_xlfn.POISSON.DIST(1,K3,FALSE) * _xlfn.POISSON.DIST(5,L3,FALSE)</f>
        <v>#N/A</v>
      </c>
      <c r="AT3" s="5" t="e">
        <f>_xlfn.POISSON.DIST(2,K3,FALSE) * _xlfn.POISSON.DIST(5,L3,FALSE)</f>
        <v>#N/A</v>
      </c>
      <c r="AU3" s="5" t="e">
        <f>_xlfn.POISSON.DIST(3,K3,FALSE) * _xlfn.POISSON.DIST(5,L3,FALSE)</f>
        <v>#N/A</v>
      </c>
      <c r="AV3" s="5" t="e">
        <f>_xlfn.POISSON.DIST(4,K3,FALSE) * _xlfn.POISSON.DIST(5,L3,FALSE)</f>
        <v>#N/A</v>
      </c>
      <c r="AW3" s="5" t="e">
        <f>_xlfn.POISSON.DIST(6,K3,FALSE) * _xlfn.POISSON.DIST(6,L3,FALSE)</f>
        <v>#N/A</v>
      </c>
      <c r="AX3" s="5" t="e">
        <f>_xlfn.POISSON.DIST(6,K3,FALSE) * _xlfn.POISSON.DIST(0,L3,FALSE)</f>
        <v>#N/A</v>
      </c>
      <c r="AY3" s="5" t="e">
        <f>_xlfn.POISSON.DIST(6,K3,FALSE) * _xlfn.POISSON.DIST(1,L3,FALSE)</f>
        <v>#N/A</v>
      </c>
      <c r="AZ3" s="5" t="e">
        <f>_xlfn.POISSON.DIST(6,K3,FALSE) * _xlfn.POISSON.DIST(2,L3,FALSE)</f>
        <v>#N/A</v>
      </c>
      <c r="BA3" s="5" t="e">
        <f>_xlfn.POISSON.DIST(6,K3,FALSE) * _xlfn.POISSON.DIST(3,L3,FALSE)</f>
        <v>#N/A</v>
      </c>
      <c r="BB3" s="5" t="e">
        <f>_xlfn.POISSON.DIST(6,K3,FALSE) * _xlfn.POISSON.DIST(4,L3,FALSE)</f>
        <v>#N/A</v>
      </c>
      <c r="BC3" s="5" t="e">
        <f>_xlfn.POISSON.DIST(6,K3,FALSE) * _xlfn.POISSON.DIST(5,L3,FALSE)</f>
        <v>#N/A</v>
      </c>
      <c r="BD3" s="5" t="e">
        <f>_xlfn.POISSON.DIST(0,K3,FALSE) * _xlfn.POISSON.DIST(6,L3,FALSE)</f>
        <v>#N/A</v>
      </c>
      <c r="BE3" s="5" t="e">
        <f>_xlfn.POISSON.DIST(1,K3,FALSE) * _xlfn.POISSON.DIST(6,L3,FALSE)</f>
        <v>#N/A</v>
      </c>
      <c r="BF3" s="5" t="e">
        <f>_xlfn.POISSON.DIST(2,K3,FALSE) * _xlfn.POISSON.DIST(6,L3,FALSE)</f>
        <v>#N/A</v>
      </c>
      <c r="BG3" s="5" t="e">
        <f>_xlfn.POISSON.DIST(3,K3,FALSE) * _xlfn.POISSON.DIST(6,L3,FALSE)</f>
        <v>#N/A</v>
      </c>
      <c r="BH3" s="5" t="e">
        <f>_xlfn.POISSON.DIST(4,K3,FALSE) * _xlfn.POISSON.DIST(6,L3,FALSE)</f>
        <v>#N/A</v>
      </c>
      <c r="BI3" s="5" t="e">
        <f>_xlfn.POISSON.DIST(5,K3,FALSE) * _xlfn.POISSON.DIST(6,L3,FALSE)</f>
        <v>#N/A</v>
      </c>
      <c r="BJ3" s="8" t="e">
        <f>SUM(N3,Q3,T3,W3,X3,Y3,AD3,AE3,AF3,AG3,AM3,AN3,AO3,AP3,AQ3,AX3,AY3,AZ3,BA3,BB3,BC3)</f>
        <v>#N/A</v>
      </c>
      <c r="BK3" s="8" t="e">
        <f>SUM(M3,P3,S3,V3,AC3,AL3,AY3)</f>
        <v>#N/A</v>
      </c>
      <c r="BL3" s="8" t="e">
        <f>SUM(O3,R3,U3,AA3,AB3,AH3,AI3,AJ3,AK3,AR3,AS3,AT3,AU3,AV3,BD3,BE3,BF3,BG3,BH3,BI3)</f>
        <v>#N/A</v>
      </c>
      <c r="BM3" s="8" t="e">
        <f>SUM(S3:BI3)</f>
        <v>#N/A</v>
      </c>
      <c r="BN3" s="8" t="e">
        <f>SUM(M3:R3)</f>
        <v>#N/A</v>
      </c>
    </row>
    <row r="4" spans="1:88" x14ac:dyDescent="0.25">
      <c r="A4" t="s">
        <v>16</v>
      </c>
      <c r="B4" t="s">
        <v>18</v>
      </c>
      <c r="C4" t="s">
        <v>493</v>
      </c>
      <c r="D4" s="7" t="s">
        <v>504</v>
      </c>
      <c r="E4">
        <f>VLOOKUP(A4,home!$A$2:$E$405,3,FALSE)</f>
        <v>1.6396999999999999</v>
      </c>
      <c r="F4">
        <f>VLOOKUP(B4,home!$B$2:$E$405,3,FALSE)</f>
        <v>1.7534000000000001</v>
      </c>
      <c r="G4" t="e">
        <f>VLOOKUP(C4,away!$B$2:$E$405,4,FALSE)</f>
        <v>#N/A</v>
      </c>
      <c r="H4">
        <f>VLOOKUP(A4,away!$A$2:$E$405,3,FALSE)</f>
        <v>1.2963</v>
      </c>
      <c r="I4" t="e">
        <f>VLOOKUP(C4,away!$B$2:$E$405,3,FALSE)</f>
        <v>#N/A</v>
      </c>
      <c r="J4">
        <f>VLOOKUP(B4,home!$B$2:$E$405,4,FALSE)</f>
        <v>0.91610000000000003</v>
      </c>
      <c r="K4" s="3" t="e">
        <f t="shared" ref="K4" si="2">E4*F4*G4</f>
        <v>#N/A</v>
      </c>
      <c r="L4" s="3" t="e">
        <f t="shared" ref="L4" si="3">H4*I4*J4</f>
        <v>#N/A</v>
      </c>
      <c r="M4" s="5" t="e">
        <f t="shared" ref="M4" si="4">_xlfn.POISSON.DIST(0,K4,FALSE) * _xlfn.POISSON.DIST(0,L4,FALSE)</f>
        <v>#N/A</v>
      </c>
      <c r="N4" s="5" t="e">
        <f t="shared" ref="N4" si="5">_xlfn.POISSON.DIST(1,K4,FALSE) * _xlfn.POISSON.DIST(0,L4,FALSE)</f>
        <v>#N/A</v>
      </c>
      <c r="O4" s="5" t="e">
        <f t="shared" ref="O4" si="6">_xlfn.POISSON.DIST(0,K4,FALSE) * _xlfn.POISSON.DIST(1,L4,FALSE)</f>
        <v>#N/A</v>
      </c>
      <c r="P4" s="5" t="e">
        <f t="shared" ref="P4" si="7">_xlfn.POISSON.DIST(1,K4,FALSE) * _xlfn.POISSON.DIST(1,L4,FALSE)</f>
        <v>#N/A</v>
      </c>
      <c r="Q4" s="5" t="e">
        <f t="shared" ref="Q4" si="8">_xlfn.POISSON.DIST(2,K4,FALSE) * _xlfn.POISSON.DIST(0,L4,FALSE)</f>
        <v>#N/A</v>
      </c>
      <c r="R4" s="5" t="e">
        <f t="shared" ref="R4" si="9">_xlfn.POISSON.DIST(0,K4,FALSE) * _xlfn.POISSON.DIST(2,L4,FALSE)</f>
        <v>#N/A</v>
      </c>
      <c r="S4" s="5" t="e">
        <f t="shared" ref="S4" si="10">_xlfn.POISSON.DIST(2,K4,FALSE) * _xlfn.POISSON.DIST(2,L4,FALSE)</f>
        <v>#N/A</v>
      </c>
      <c r="T4" s="5" t="e">
        <f t="shared" ref="T4" si="11">_xlfn.POISSON.DIST(2,K4,FALSE) * _xlfn.POISSON.DIST(1,L4,FALSE)</f>
        <v>#N/A</v>
      </c>
      <c r="U4" s="5" t="e">
        <f t="shared" ref="U4" si="12">_xlfn.POISSON.DIST(1,K4,FALSE) * _xlfn.POISSON.DIST(2,L4,FALSE)</f>
        <v>#N/A</v>
      </c>
      <c r="V4" s="5" t="e">
        <f t="shared" ref="V4" si="13">_xlfn.POISSON.DIST(3,K4,FALSE) * _xlfn.POISSON.DIST(3,L4,FALSE)</f>
        <v>#N/A</v>
      </c>
      <c r="W4" s="5" t="e">
        <f t="shared" ref="W4" si="14">_xlfn.POISSON.DIST(3,K4,FALSE) * _xlfn.POISSON.DIST(0,L4,FALSE)</f>
        <v>#N/A</v>
      </c>
      <c r="X4" s="5" t="e">
        <f t="shared" ref="X4" si="15">_xlfn.POISSON.DIST(3,K4,FALSE) * _xlfn.POISSON.DIST(1,L4,FALSE)</f>
        <v>#N/A</v>
      </c>
      <c r="Y4" s="5" t="e">
        <f t="shared" ref="Y4" si="16">_xlfn.POISSON.DIST(3,K4,FALSE) * _xlfn.POISSON.DIST(2,L4,FALSE)</f>
        <v>#N/A</v>
      </c>
      <c r="Z4" s="5" t="e">
        <f t="shared" ref="Z4" si="17">_xlfn.POISSON.DIST(0,K4,FALSE) * _xlfn.POISSON.DIST(3,L4,FALSE)</f>
        <v>#N/A</v>
      </c>
      <c r="AA4" s="5" t="e">
        <f t="shared" ref="AA4" si="18">_xlfn.POISSON.DIST(1,K4,FALSE) * _xlfn.POISSON.DIST(3,L4,FALSE)</f>
        <v>#N/A</v>
      </c>
      <c r="AB4" s="5" t="e">
        <f t="shared" ref="AB4" si="19">_xlfn.POISSON.DIST(2,K4,FALSE) * _xlfn.POISSON.DIST(3,L4,FALSE)</f>
        <v>#N/A</v>
      </c>
      <c r="AC4" s="5" t="e">
        <f t="shared" ref="AC4" si="20">_xlfn.POISSON.DIST(4,K4,FALSE) * _xlfn.POISSON.DIST(4,L4,FALSE)</f>
        <v>#N/A</v>
      </c>
      <c r="AD4" s="5" t="e">
        <f t="shared" ref="AD4" si="21">_xlfn.POISSON.DIST(4,K4,FALSE) * _xlfn.POISSON.DIST(0,L4,FALSE)</f>
        <v>#N/A</v>
      </c>
      <c r="AE4" s="5" t="e">
        <f t="shared" ref="AE4" si="22">_xlfn.POISSON.DIST(4,K4,FALSE) * _xlfn.POISSON.DIST(1,L4,FALSE)</f>
        <v>#N/A</v>
      </c>
      <c r="AF4" s="5" t="e">
        <f t="shared" ref="AF4" si="23">_xlfn.POISSON.DIST(4,K4,FALSE) * _xlfn.POISSON.DIST(2,L4,FALSE)</f>
        <v>#N/A</v>
      </c>
      <c r="AG4" s="5" t="e">
        <f t="shared" ref="AG4" si="24">_xlfn.POISSON.DIST(4,K4,FALSE) * _xlfn.POISSON.DIST(3,L4,FALSE)</f>
        <v>#N/A</v>
      </c>
      <c r="AH4" s="5" t="e">
        <f t="shared" ref="AH4" si="25">_xlfn.POISSON.DIST(0,K4,FALSE) * _xlfn.POISSON.DIST(4,L4,FALSE)</f>
        <v>#N/A</v>
      </c>
      <c r="AI4" s="5" t="e">
        <f t="shared" ref="AI4" si="26">_xlfn.POISSON.DIST(1,K4,FALSE) * _xlfn.POISSON.DIST(4,L4,FALSE)</f>
        <v>#N/A</v>
      </c>
      <c r="AJ4" s="5" t="e">
        <f t="shared" ref="AJ4" si="27">_xlfn.POISSON.DIST(2,K4,FALSE) * _xlfn.POISSON.DIST(4,L4,FALSE)</f>
        <v>#N/A</v>
      </c>
      <c r="AK4" s="5" t="e">
        <f t="shared" ref="AK4" si="28">_xlfn.POISSON.DIST(3,K4,FALSE) * _xlfn.POISSON.DIST(4,L4,FALSE)</f>
        <v>#N/A</v>
      </c>
      <c r="AL4" s="5" t="e">
        <f t="shared" ref="AL4" si="29">_xlfn.POISSON.DIST(5,K4,FALSE) * _xlfn.POISSON.DIST(5,L4,FALSE)</f>
        <v>#N/A</v>
      </c>
      <c r="AM4" s="5" t="e">
        <f t="shared" ref="AM4" si="30">_xlfn.POISSON.DIST(5,K4,FALSE) * _xlfn.POISSON.DIST(0,L4,FALSE)</f>
        <v>#N/A</v>
      </c>
      <c r="AN4" s="5" t="e">
        <f t="shared" ref="AN4" si="31">_xlfn.POISSON.DIST(5,K4,FALSE) * _xlfn.POISSON.DIST(1,L4,FALSE)</f>
        <v>#N/A</v>
      </c>
      <c r="AO4" s="5" t="e">
        <f t="shared" ref="AO4" si="32">_xlfn.POISSON.DIST(5,K4,FALSE) * _xlfn.POISSON.DIST(2,L4,FALSE)</f>
        <v>#N/A</v>
      </c>
      <c r="AP4" s="5" t="e">
        <f t="shared" ref="AP4" si="33">_xlfn.POISSON.DIST(5,K4,FALSE) * _xlfn.POISSON.DIST(3,L4,FALSE)</f>
        <v>#N/A</v>
      </c>
      <c r="AQ4" s="5" t="e">
        <f t="shared" ref="AQ4" si="34">_xlfn.POISSON.DIST(5,K4,FALSE) * _xlfn.POISSON.DIST(4,L4,FALSE)</f>
        <v>#N/A</v>
      </c>
      <c r="AR4" s="5" t="e">
        <f t="shared" ref="AR4" si="35">_xlfn.POISSON.DIST(0,K4,FALSE) * _xlfn.POISSON.DIST(5,L4,FALSE)</f>
        <v>#N/A</v>
      </c>
      <c r="AS4" s="5" t="e">
        <f t="shared" ref="AS4" si="36">_xlfn.POISSON.DIST(1,K4,FALSE) * _xlfn.POISSON.DIST(5,L4,FALSE)</f>
        <v>#N/A</v>
      </c>
      <c r="AT4" s="5" t="e">
        <f t="shared" ref="AT4" si="37">_xlfn.POISSON.DIST(2,K4,FALSE) * _xlfn.POISSON.DIST(5,L4,FALSE)</f>
        <v>#N/A</v>
      </c>
      <c r="AU4" s="5" t="e">
        <f t="shared" ref="AU4" si="38">_xlfn.POISSON.DIST(3,K4,FALSE) * _xlfn.POISSON.DIST(5,L4,FALSE)</f>
        <v>#N/A</v>
      </c>
      <c r="AV4" s="5" t="e">
        <f t="shared" ref="AV4" si="39">_xlfn.POISSON.DIST(4,K4,FALSE) * _xlfn.POISSON.DIST(5,L4,FALSE)</f>
        <v>#N/A</v>
      </c>
      <c r="AW4" s="5" t="e">
        <f t="shared" ref="AW4" si="40">_xlfn.POISSON.DIST(6,K4,FALSE) * _xlfn.POISSON.DIST(6,L4,FALSE)</f>
        <v>#N/A</v>
      </c>
      <c r="AX4" s="5" t="e">
        <f t="shared" ref="AX4" si="41">_xlfn.POISSON.DIST(6,K4,FALSE) * _xlfn.POISSON.DIST(0,L4,FALSE)</f>
        <v>#N/A</v>
      </c>
      <c r="AY4" s="5" t="e">
        <f t="shared" ref="AY4" si="42">_xlfn.POISSON.DIST(6,K4,FALSE) * _xlfn.POISSON.DIST(1,L4,FALSE)</f>
        <v>#N/A</v>
      </c>
      <c r="AZ4" s="5" t="e">
        <f t="shared" ref="AZ4" si="43">_xlfn.POISSON.DIST(6,K4,FALSE) * _xlfn.POISSON.DIST(2,L4,FALSE)</f>
        <v>#N/A</v>
      </c>
      <c r="BA4" s="5" t="e">
        <f t="shared" ref="BA4" si="44">_xlfn.POISSON.DIST(6,K4,FALSE) * _xlfn.POISSON.DIST(3,L4,FALSE)</f>
        <v>#N/A</v>
      </c>
      <c r="BB4" s="5" t="e">
        <f t="shared" ref="BB4" si="45">_xlfn.POISSON.DIST(6,K4,FALSE) * _xlfn.POISSON.DIST(4,L4,FALSE)</f>
        <v>#N/A</v>
      </c>
      <c r="BC4" s="5" t="e">
        <f t="shared" ref="BC4" si="46">_xlfn.POISSON.DIST(6,K4,FALSE) * _xlfn.POISSON.DIST(5,L4,FALSE)</f>
        <v>#N/A</v>
      </c>
      <c r="BD4" s="5" t="e">
        <f t="shared" ref="BD4" si="47">_xlfn.POISSON.DIST(0,K4,FALSE) * _xlfn.POISSON.DIST(6,L4,FALSE)</f>
        <v>#N/A</v>
      </c>
      <c r="BE4" s="5" t="e">
        <f t="shared" ref="BE4" si="48">_xlfn.POISSON.DIST(1,K4,FALSE) * _xlfn.POISSON.DIST(6,L4,FALSE)</f>
        <v>#N/A</v>
      </c>
      <c r="BF4" s="5" t="e">
        <f t="shared" ref="BF4" si="49">_xlfn.POISSON.DIST(2,K4,FALSE) * _xlfn.POISSON.DIST(6,L4,FALSE)</f>
        <v>#N/A</v>
      </c>
      <c r="BG4" s="5" t="e">
        <f t="shared" ref="BG4" si="50">_xlfn.POISSON.DIST(3,K4,FALSE) * _xlfn.POISSON.DIST(6,L4,FALSE)</f>
        <v>#N/A</v>
      </c>
      <c r="BH4" s="5" t="e">
        <f t="shared" ref="BH4" si="51">_xlfn.POISSON.DIST(4,K4,FALSE) * _xlfn.POISSON.DIST(6,L4,FALSE)</f>
        <v>#N/A</v>
      </c>
      <c r="BI4" s="5" t="e">
        <f t="shared" ref="BI4" si="52">_xlfn.POISSON.DIST(5,K4,FALSE) * _xlfn.POISSON.DIST(6,L4,FALSE)</f>
        <v>#N/A</v>
      </c>
      <c r="BJ4" s="8" t="e">
        <f t="shared" ref="BJ4" si="53">SUM(N4,Q4,T4,W4,X4,Y4,AD4,AE4,AF4,AG4,AM4,AN4,AO4,AP4,AQ4,AX4,AY4,AZ4,BA4,BB4,BC4)</f>
        <v>#N/A</v>
      </c>
      <c r="BK4" s="8" t="e">
        <f t="shared" ref="BK4" si="54">SUM(M4,P4,S4,V4,AC4,AL4,AY4)</f>
        <v>#N/A</v>
      </c>
      <c r="BL4" s="8" t="e">
        <f t="shared" ref="BL4" si="55">SUM(O4,R4,U4,AA4,AB4,AH4,AI4,AJ4,AK4,AR4,AS4,AT4,AU4,AV4,BD4,BE4,BF4,BG4,BH4,BI4)</f>
        <v>#N/A</v>
      </c>
      <c r="BM4" s="8" t="e">
        <f t="shared" ref="BM4" si="56">SUM(S4:BI4)</f>
        <v>#N/A</v>
      </c>
      <c r="BN4" s="8" t="e">
        <f t="shared" ref="BN4" si="57">SUM(M4:R4)</f>
        <v>#N/A</v>
      </c>
    </row>
    <row r="5" spans="1:88" x14ac:dyDescent="0.25">
      <c r="A5" t="s">
        <v>70</v>
      </c>
      <c r="B5" t="s">
        <v>349</v>
      </c>
      <c r="C5" t="s">
        <v>69</v>
      </c>
      <c r="D5" s="7" t="s">
        <v>504</v>
      </c>
      <c r="E5">
        <f>VLOOKUP(A5,home!$A$2:$E$405,3,FALSE)</f>
        <v>1.3243</v>
      </c>
      <c r="F5">
        <f>VLOOKUP(B5,home!$B$2:$E$405,3,FALSE)</f>
        <v>1.5057</v>
      </c>
      <c r="G5">
        <f>VLOOKUP(C5,away!$B$2:$E$405,4,FALSE)</f>
        <v>1.1665000000000001</v>
      </c>
      <c r="H5">
        <f>VLOOKUP(A5,away!$A$2:$E$405,3,FALSE)</f>
        <v>1.1069</v>
      </c>
      <c r="I5">
        <f>VLOOKUP(C5,away!$B$2:$E$405,3,FALSE)</f>
        <v>0.73570000000000002</v>
      </c>
      <c r="J5">
        <f>VLOOKUP(B5,home!$B$2:$E$405,4,FALSE)</f>
        <v>0.60670000000000002</v>
      </c>
      <c r="K5" s="3">
        <f t="shared" ref="K5:K68" si="58">E5*F5*G5</f>
        <v>2.3259992619150003</v>
      </c>
      <c r="L5" s="3">
        <f t="shared" ref="L5:L68" si="59">H5*I5*J5</f>
        <v>0.494063918411</v>
      </c>
      <c r="M5" s="5">
        <f t="shared" ref="M5:M68" si="60">_xlfn.POISSON.DIST(0,K5,FALSE) * _xlfn.POISSON.DIST(0,L5,FALSE)</f>
        <v>5.9602176905011059E-2</v>
      </c>
      <c r="N5" s="5">
        <f t="shared" ref="N5:N68" si="61">_xlfn.POISSON.DIST(1,K5,FALSE) * _xlfn.POISSON.DIST(0,L5,FALSE)</f>
        <v>0.138634619489583</v>
      </c>
      <c r="O5" s="5">
        <f t="shared" ref="O5:O68" si="62">_xlfn.POISSON.DIST(0,K5,FALSE) * _xlfn.POISSON.DIST(1,L5,FALSE)</f>
        <v>2.9447285067515372E-2</v>
      </c>
      <c r="P5" s="5">
        <f t="shared" ref="P5:P68" si="63">_xlfn.POISSON.DIST(1,K5,FALSE) * _xlfn.POISSON.DIST(1,L5,FALSE)</f>
        <v>6.8494363332441369E-2</v>
      </c>
      <c r="Q5" s="5">
        <f t="shared" ref="Q5:Q68" si="64">_xlfn.POISSON.DIST(2,K5,FALSE) * _xlfn.POISSON.DIST(0,L5,FALSE)</f>
        <v>0.16123201130431852</v>
      </c>
      <c r="R5" s="5">
        <f t="shared" ref="R5:R68" si="65">_xlfn.POISSON.DIST(0,K5,FALSE) * _xlfn.POISSON.DIST(2,L5,FALSE)</f>
        <v>7.274420523511186E-3</v>
      </c>
      <c r="S5" s="5">
        <f t="shared" ref="S5:S68" si="66">_xlfn.POISSON.DIST(2,K5,FALSE) * _xlfn.POISSON.DIST(2,L5,FALSE)</f>
        <v>1.9678298897510788E-2</v>
      </c>
      <c r="T5" s="5">
        <f t="shared" ref="T5:T68" si="67">_xlfn.POISSON.DIST(2,K5,FALSE) * _xlfn.POISSON.DIST(1,L5,FALSE)</f>
        <v>7.9658919278298254E-2</v>
      </c>
      <c r="U5" s="5">
        <f t="shared" ref="U5:U68" si="68">_xlfn.POISSON.DIST(1,K5,FALSE) * _xlfn.POISSON.DIST(2,L5,FALSE)</f>
        <v>1.6920296768546349E-2</v>
      </c>
      <c r="V5" s="5">
        <f t="shared" ref="V5:V68" si="69">_xlfn.POISSON.DIST(3,K5,FALSE) * _xlfn.POISSON.DIST(3,L5,FALSE)</f>
        <v>2.5126833064775447E-3</v>
      </c>
      <c r="W5" s="5">
        <f t="shared" ref="W5:W68" si="70">_xlfn.POISSON.DIST(3,K5,FALSE) * _xlfn.POISSON.DIST(0,L5,FALSE)</f>
        <v>0.12500851309697195</v>
      </c>
      <c r="X5" s="5">
        <f t="shared" ref="X5:X68" si="71">_xlfn.POISSON.DIST(3,K5,FALSE) * _xlfn.POISSON.DIST(1,L5,FALSE)</f>
        <v>6.1762195815422777E-2</v>
      </c>
      <c r="Y5" s="5">
        <f t="shared" ref="Y5:Y68" si="72">_xlfn.POISSON.DIST(3,K5,FALSE) * _xlfn.POISSON.DIST(2,L5,FALSE)</f>
        <v>1.5257236237117619E-2</v>
      </c>
      <c r="Z5" s="5">
        <f t="shared" ref="Z5:Z68" si="73">_xlfn.POISSON.DIST(0,K5,FALSE) * _xlfn.POISSON.DIST(3,L5,FALSE)</f>
        <v>1.198009569338445E-3</v>
      </c>
      <c r="AA5" s="5">
        <f t="shared" ref="AA5:AA68" si="74">_xlfn.POISSON.DIST(1,K5,FALSE) * _xlfn.POISSON.DIST(3,L5,FALSE)</f>
        <v>2.7865693740483305E-3</v>
      </c>
      <c r="AB5" s="5">
        <f t="shared" ref="AB5:AB68" si="75">_xlfn.POISSON.DIST(2,K5,FALSE) * _xlfn.POISSON.DIST(3,L5,FALSE)</f>
        <v>3.2407791536556811E-3</v>
      </c>
      <c r="AC5" s="5">
        <f t="shared" ref="AC5:AC68" si="76">_xlfn.POISSON.DIST(4,K5,FALSE) * _xlfn.POISSON.DIST(4,L5,FALSE)</f>
        <v>1.8047227076067933E-4</v>
      </c>
      <c r="AD5" s="5">
        <f t="shared" ref="AD5:AD68" si="77">_xlfn.POISSON.DIST(4,K5,FALSE) * _xlfn.POISSON.DIST(0,L5,FALSE)</f>
        <v>7.2692427299162116E-2</v>
      </c>
      <c r="AE5" s="5">
        <f t="shared" ref="AE5:AE68" si="78">_xlfn.POISSON.DIST(4,K5,FALSE) * _xlfn.POISSON.DIST(1,L5,FALSE)</f>
        <v>3.5914705470230776E-2</v>
      </c>
      <c r="AF5" s="5">
        <f t="shared" ref="AF5:AF68" si="79">_xlfn.POISSON.DIST(4,K5,FALSE) * _xlfn.POISSON.DIST(2,L5,FALSE)</f>
        <v>8.8720800565995957E-3</v>
      </c>
      <c r="AG5" s="5">
        <f t="shared" ref="AG5:AG68" si="80">_xlfn.POISSON.DIST(4,K5,FALSE) * _xlfn.POISSON.DIST(3,L5,FALSE)</f>
        <v>1.4611248790732279E-3</v>
      </c>
      <c r="AH5" s="5">
        <f t="shared" ref="AH5:AH68" si="81">_xlfn.POISSON.DIST(0,K5,FALSE) * _xlfn.POISSON.DIST(4,L5,FALSE)</f>
        <v>1.4797332553030665E-4</v>
      </c>
      <c r="AI5" s="5">
        <f t="shared" ref="AI5:AI68" si="82">_xlfn.POISSON.DIST(1,K5,FALSE) * _xlfn.POISSON.DIST(4,L5,FALSE)</f>
        <v>3.4418584596660135E-4</v>
      </c>
      <c r="AJ5" s="5">
        <f t="shared" ref="AJ5:AJ68" si="83">_xlfn.POISSON.DIST(2,K5,FALSE) * _xlfn.POISSON.DIST(4,L5,FALSE)</f>
        <v>4.0028801183995241E-4</v>
      </c>
      <c r="AK5" s="5">
        <f t="shared" ref="AK5:AK68" si="84">_xlfn.POISSON.DIST(3,K5,FALSE) * _xlfn.POISSON.DIST(4,L5,FALSE)</f>
        <v>3.1035654003105077E-4</v>
      </c>
      <c r="AL5" s="5">
        <f t="shared" ref="AL5:AL68" si="85">_xlfn.POISSON.DIST(5,K5,FALSE) * _xlfn.POISSON.DIST(5,L5,FALSE)</f>
        <v>8.2958938259004566E-6</v>
      </c>
      <c r="AM5" s="5">
        <f t="shared" ref="AM5:AM68" si="86">_xlfn.POISSON.DIST(5,K5,FALSE) * _xlfn.POISSON.DIST(0,L5,FALSE)</f>
        <v>3.3816506448932158E-2</v>
      </c>
      <c r="AN5" s="5">
        <f t="shared" ref="AN5:AN68" si="87">_xlfn.POISSON.DIST(5,K5,FALSE) * _xlfn.POISSON.DIST(1,L5,FALSE)</f>
        <v>1.670751568313027E-2</v>
      </c>
      <c r="AO5" s="5">
        <f t="shared" ref="AO5:AO68" si="88">_xlfn.POISSON.DIST(5,K5,FALSE) * _xlfn.POISSON.DIST(2,L5,FALSE)</f>
        <v>4.1272903326602878E-3</v>
      </c>
      <c r="AP5" s="5">
        <f t="shared" ref="AP5:AP68" si="89">_xlfn.POISSON.DIST(5,K5,FALSE) * _xlfn.POISSON.DIST(3,L5,FALSE)</f>
        <v>6.7971507805799399E-4</v>
      </c>
      <c r="AQ5" s="5">
        <f t="shared" ref="AQ5:AQ68" si="90">_xlfn.POISSON.DIST(5,K5,FALSE) * _xlfn.POISSON.DIST(4,L5,FALSE)</f>
        <v>8.3955673717092793E-5</v>
      </c>
      <c r="AR5" s="5">
        <f t="shared" ref="AR5:AR68" si="91">_xlfn.POISSON.DIST(0,K5,FALSE) * _xlfn.POISSON.DIST(5,L5,FALSE)</f>
        <v>1.462165620636196E-5</v>
      </c>
      <c r="AS5" s="5">
        <f t="shared" ref="AS5:AS68" si="92">_xlfn.POISSON.DIST(1,K5,FALSE) * _xlfn.POISSON.DIST(5,L5,FALSE)</f>
        <v>3.40099615439728E-5</v>
      </c>
      <c r="AT5" s="5">
        <f t="shared" ref="AT5:AT68" si="93">_xlfn.POISSON.DIST(2,K5,FALSE) * _xlfn.POISSON.DIST(5,L5,FALSE)</f>
        <v>3.9553572724519142E-5</v>
      </c>
      <c r="AU5" s="5">
        <f t="shared" ref="AU5:AU68" si="94">_xlfn.POISSON.DIST(3,K5,FALSE) * _xlfn.POISSON.DIST(5,L5,FALSE)</f>
        <v>3.066719365444427E-5</v>
      </c>
      <c r="AV5" s="5">
        <f t="shared" ref="AV5:AV68" si="95">_xlfn.POISSON.DIST(4,K5,FALSE) * _xlfn.POISSON.DIST(5,L5,FALSE)</f>
        <v>1.783296745131044E-5</v>
      </c>
      <c r="AW5" s="5">
        <f t="shared" ref="AW5:AW68" si="96">_xlfn.POISSON.DIST(6,K5,FALSE) * _xlfn.POISSON.DIST(6,L5,FALSE)</f>
        <v>2.648215940465132E-7</v>
      </c>
      <c r="AX5" s="5">
        <f t="shared" ref="AX5:AX68" si="97">_xlfn.POISSON.DIST(6,K5,FALSE) * _xlfn.POISSON.DIST(0,L5,FALSE)</f>
        <v>1.3109528173460011E-2</v>
      </c>
      <c r="AY5" s="5">
        <f t="shared" ref="AY5:AY68" si="98">_xlfn.POISSON.DIST(6,K5,FALSE) * _xlfn.POISSON.DIST(1,L5,FALSE)</f>
        <v>6.4769448578990522E-3</v>
      </c>
      <c r="AZ5" s="5">
        <f t="shared" ref="AZ5:AZ68" si="99">_xlfn.POISSON.DIST(6,K5,FALSE) * _xlfn.POISSON.DIST(2,L5,FALSE)</f>
        <v>1.6000123779127916E-3</v>
      </c>
      <c r="BA5" s="5">
        <f t="shared" ref="BA5:BA68" si="100">_xlfn.POISSON.DIST(6,K5,FALSE) * _xlfn.POISSON.DIST(3,L5,FALSE)</f>
        <v>2.635027949792319E-4</v>
      </c>
      <c r="BB5" s="5">
        <f t="shared" ref="BB5:BB68" si="101">_xlfn.POISSON.DIST(6,K5,FALSE) * _xlfn.POISSON.DIST(4,L5,FALSE)</f>
        <v>3.2546805849922412E-5</v>
      </c>
      <c r="BC5" s="5">
        <f t="shared" ref="BC5:BC68" si="102">_xlfn.POISSON.DIST(6,K5,FALSE) * _xlfn.POISSON.DIST(5,L5,FALSE)</f>
        <v>3.2160404859949461E-6</v>
      </c>
      <c r="BD5" s="5">
        <f t="shared" ref="BD5:BD68" si="103">_xlfn.POISSON.DIST(0,K5,FALSE) * _xlfn.POISSON.DIST(6,L5,FALSE)</f>
        <v>1.2040054598289507E-6</v>
      </c>
      <c r="BE5" s="5">
        <f t="shared" ref="BE5:BE68" si="104">_xlfn.POISSON.DIST(1,K5,FALSE) * _xlfn.POISSON.DIST(6,L5,FALSE)</f>
        <v>2.8005158109037698E-6</v>
      </c>
      <c r="BF5" s="5">
        <f t="shared" ref="BF5:BF68" si="105">_xlfn.POISSON.DIST(2,K5,FALSE) * _xlfn.POISSON.DIST(6,L5,FALSE)</f>
        <v>3.2569988545717292E-6</v>
      </c>
      <c r="BG5" s="5">
        <f t="shared" ref="BG5:BG68" si="106">_xlfn.POISSON.DIST(3,K5,FALSE) * _xlfn.POISSON.DIST(6,L5,FALSE)</f>
        <v>2.5252589772639477E-6</v>
      </c>
      <c r="BH5" s="5">
        <f t="shared" ref="BH5:BH68" si="107">_xlfn.POISSON.DIST(4,K5,FALSE) * _xlfn.POISSON.DIST(6,L5,FALSE)</f>
        <v>1.4684376293150429E-6</v>
      </c>
      <c r="BI5" s="5">
        <f t="shared" ref="BI5:BI68" si="108">_xlfn.POISSON.DIST(5,K5,FALSE) * _xlfn.POISSON.DIST(6,L5,FALSE)</f>
        <v>6.8311696839100005E-7</v>
      </c>
      <c r="BJ5" s="8">
        <f t="shared" ref="BJ5:BJ68" si="109">SUM(N5,Q5,T5,W5,X5,Y5,AD5,AE5,AF5,AG5,AM5,AN5,AO5,AP5,AQ5,AX5,AY5,AZ5,BA5,BB5,BC5)</f>
        <v>0.77739456719386257</v>
      </c>
      <c r="BK5" s="8">
        <f t="shared" ref="BK5:BK68" si="110">SUM(M5,P5,S5,V5,AC5,AL5,AY5)</f>
        <v>0.15695323546392639</v>
      </c>
      <c r="BL5" s="8">
        <f t="shared" ref="BL5:BL68" si="111">SUM(O5,R5,U5,AA5,AB5,AH5,AI5,AJ5,AK5,AR5,AS5,AT5,AU5,AV5,BD5,BE5,BF5,BG5,BH5,BI5)</f>
        <v>6.1020778295925698E-2</v>
      </c>
      <c r="BM5" s="8">
        <f t="shared" ref="BM5:BM68" si="112">SUM(S5:BI5)</f>
        <v>0.52540503386436777</v>
      </c>
      <c r="BN5" s="8">
        <f t="shared" ref="BN5:BN68" si="113">SUM(M5:R5)</f>
        <v>0.4646848766223805</v>
      </c>
    </row>
    <row r="6" spans="1:88" x14ac:dyDescent="0.25">
      <c r="A6" t="s">
        <v>31</v>
      </c>
      <c r="B6" t="s">
        <v>200</v>
      </c>
      <c r="C6" t="s">
        <v>188</v>
      </c>
      <c r="D6" s="7" t="s">
        <v>504</v>
      </c>
      <c r="E6">
        <f>VLOOKUP(A6,home!$A$2:$E$405,3,FALSE)</f>
        <v>1.55</v>
      </c>
      <c r="F6">
        <f>VLOOKUP(B6,home!$B$2:$E$405,3,FALSE)</f>
        <v>0.39429999999999998</v>
      </c>
      <c r="G6">
        <f>VLOOKUP(C6,away!$B$2:$E$405,4,FALSE)</f>
        <v>1.0551999999999999</v>
      </c>
      <c r="H6">
        <f>VLOOKUP(A6,away!$A$2:$E$405,3,FALSE)</f>
        <v>1.25</v>
      </c>
      <c r="I6">
        <f>VLOOKUP(C6,away!$B$2:$E$405,3,FALSE)</f>
        <v>0.67269999999999996</v>
      </c>
      <c r="J6">
        <f>VLOOKUP(B6,home!$B$2:$E$405,4,FALSE)</f>
        <v>0.9778</v>
      </c>
      <c r="K6" s="3">
        <f t="shared" si="58"/>
        <v>0.6449013079999999</v>
      </c>
      <c r="L6" s="3">
        <f t="shared" si="59"/>
        <v>0.82220757499999997</v>
      </c>
      <c r="M6" s="5">
        <f t="shared" si="60"/>
        <v>0.230591188515092</v>
      </c>
      <c r="N6" s="5">
        <f t="shared" si="61"/>
        <v>0.14870855908665739</v>
      </c>
      <c r="O6" s="5">
        <f t="shared" si="62"/>
        <v>0.18959382192536162</v>
      </c>
      <c r="P6" s="5">
        <f t="shared" si="63"/>
        <v>0.12226930374838477</v>
      </c>
      <c r="Q6" s="5">
        <f t="shared" si="64"/>
        <v>4.795117213289031E-2</v>
      </c>
      <c r="R6" s="5">
        <f t="shared" si="65"/>
        <v>7.7942738280116691E-2</v>
      </c>
      <c r="S6" s="5">
        <f t="shared" si="66"/>
        <v>1.6208102676629733E-2</v>
      </c>
      <c r="T6" s="5">
        <f t="shared" si="67"/>
        <v>3.9425816957791314E-2</v>
      </c>
      <c r="U6" s="5">
        <f t="shared" si="68"/>
        <v>5.0265373865948919E-2</v>
      </c>
      <c r="V6" s="5">
        <f t="shared" si="69"/>
        <v>9.5491430917946595E-4</v>
      </c>
      <c r="W6" s="5">
        <f t="shared" si="70"/>
        <v>1.0307924542878035E-2</v>
      </c>
      <c r="X6" s="5">
        <f t="shared" si="71"/>
        <v>8.4752536416827316E-3</v>
      </c>
      <c r="Y6" s="5">
        <f t="shared" si="72"/>
        <v>3.4842088721189386E-3</v>
      </c>
      <c r="Z6" s="5">
        <f t="shared" si="73"/>
        <v>2.1361703276718141E-2</v>
      </c>
      <c r="AA6" s="5">
        <f t="shared" si="74"/>
        <v>1.3776190384263415E-2</v>
      </c>
      <c r="AB6" s="5">
        <f t="shared" si="75"/>
        <v>4.4421415990342486E-3</v>
      </c>
      <c r="AC6" s="5">
        <f t="shared" si="76"/>
        <v>3.1646023769003823E-5</v>
      </c>
      <c r="AD6" s="5">
        <f t="shared" si="77"/>
        <v>1.6618985051168361E-3</v>
      </c>
      <c r="AE6" s="5">
        <f t="shared" si="78"/>
        <v>1.3664255397882387E-3</v>
      </c>
      <c r="AF6" s="5">
        <f t="shared" si="79"/>
        <v>5.6174271474367684E-4</v>
      </c>
      <c r="AG6" s="5">
        <f t="shared" si="80"/>
        <v>1.5395637175443845E-4</v>
      </c>
      <c r="AH6" s="5">
        <f t="shared" si="81"/>
        <v>4.390938562254993E-3</v>
      </c>
      <c r="AI6" s="5">
        <f t="shared" si="82"/>
        <v>2.8317220221458841E-3</v>
      </c>
      <c r="AJ6" s="5">
        <f t="shared" si="83"/>
        <v>9.1309061798714266E-4</v>
      </c>
      <c r="AK6" s="5">
        <f t="shared" si="84"/>
        <v>1.9628444462081219E-4</v>
      </c>
      <c r="AL6" s="5">
        <f t="shared" si="85"/>
        <v>6.7120297485047922E-7</v>
      </c>
      <c r="AM6" s="5">
        <f t="shared" si="86"/>
        <v>2.1435210394261847E-4</v>
      </c>
      <c r="AN6" s="5">
        <f t="shared" si="87"/>
        <v>1.7624192357880824E-4</v>
      </c>
      <c r="AO6" s="5">
        <f t="shared" si="88"/>
        <v>7.2453722299533612E-5</v>
      </c>
      <c r="AP6" s="5">
        <f t="shared" si="89"/>
        <v>1.9857333103874321E-5</v>
      </c>
      <c r="AQ6" s="5">
        <f t="shared" si="90"/>
        <v>4.0817124243259311E-6</v>
      </c>
      <c r="AR6" s="5">
        <f t="shared" si="91"/>
        <v>7.2205258944913321E-4</v>
      </c>
      <c r="AS6" s="5">
        <f t="shared" si="92"/>
        <v>4.6565265938053292E-4</v>
      </c>
      <c r="AT6" s="5">
        <f t="shared" si="93"/>
        <v>1.5015000455409204E-4</v>
      </c>
      <c r="AU6" s="5">
        <f t="shared" si="94"/>
        <v>3.2277311444379966E-5</v>
      </c>
      <c r="AV6" s="5">
        <f t="shared" si="95"/>
        <v>5.2039200923010007E-6</v>
      </c>
      <c r="AW6" s="5">
        <f t="shared" si="96"/>
        <v>9.8861251350028889E-9</v>
      </c>
      <c r="AX6" s="5">
        <f t="shared" si="97"/>
        <v>2.3039325367524428E-5</v>
      </c>
      <c r="AY6" s="5">
        <f t="shared" si="98"/>
        <v>1.894310784006824E-5</v>
      </c>
      <c r="AZ6" s="5">
        <f t="shared" si="99"/>
        <v>7.7875833800729973E-6</v>
      </c>
      <c r="BA6" s="5">
        <f t="shared" si="100"/>
        <v>2.1343366820133741E-6</v>
      </c>
      <c r="BB6" s="5">
        <f t="shared" si="101"/>
        <v>4.387169468879405E-7</v>
      </c>
      <c r="BC6" s="5">
        <f t="shared" si="102"/>
        <v>7.2143279402427503E-8</v>
      </c>
      <c r="BD6" s="5">
        <f t="shared" si="103"/>
        <v>9.8946184765573675E-5</v>
      </c>
      <c r="BE6" s="5">
        <f t="shared" si="104"/>
        <v>6.3810523976928131E-5</v>
      </c>
      <c r="BF6" s="5">
        <f t="shared" si="105"/>
        <v>2.0575745188443153E-5</v>
      </c>
      <c r="BG6" s="5">
        <f t="shared" si="106"/>
        <v>4.4231083283672318E-6</v>
      </c>
      <c r="BH6" s="5">
        <f t="shared" si="107"/>
        <v>7.1311708659743006E-7</v>
      </c>
      <c r="BI6" s="5">
        <f t="shared" si="108"/>
        <v>9.1978028380766377E-8</v>
      </c>
      <c r="BJ6" s="8">
        <f t="shared" si="109"/>
        <v>0.26263636037426696</v>
      </c>
      <c r="BK6" s="8">
        <f t="shared" si="110"/>
        <v>0.37007476958386992</v>
      </c>
      <c r="BL6" s="8">
        <f t="shared" si="111"/>
        <v>0.34591619884402847</v>
      </c>
      <c r="BM6" s="8">
        <f t="shared" si="112"/>
        <v>0.18291331516866577</v>
      </c>
      <c r="BN6" s="8">
        <f t="shared" si="113"/>
        <v>0.81705678368850276</v>
      </c>
    </row>
    <row r="7" spans="1:88" x14ac:dyDescent="0.25">
      <c r="A7" t="s">
        <v>10</v>
      </c>
      <c r="B7" t="s">
        <v>38</v>
      </c>
      <c r="C7" t="s">
        <v>11</v>
      </c>
      <c r="D7" s="7" t="s">
        <v>505</v>
      </c>
      <c r="E7">
        <f>VLOOKUP(A7,home!$A$2:$E$405,3,FALSE)</f>
        <v>1.6503000000000001</v>
      </c>
      <c r="F7">
        <f>VLOOKUP(B7,home!$B$2:$E$405,3,FALSE)</f>
        <v>1.5683</v>
      </c>
      <c r="G7">
        <f>VLOOKUP(C7,away!$B$2:$E$405,4,FALSE)</f>
        <v>1.4971000000000001</v>
      </c>
      <c r="H7">
        <f>VLOOKUP(A7,away!$A$2:$E$405,3,FALSE)</f>
        <v>1.3855999999999999</v>
      </c>
      <c r="I7">
        <f>VLOOKUP(C7,away!$B$2:$E$405,3,FALSE)</f>
        <v>0.76419999999999999</v>
      </c>
      <c r="J7">
        <f>VLOOKUP(B7,home!$B$2:$E$405,4,FALSE)</f>
        <v>0.63680000000000003</v>
      </c>
      <c r="K7" s="3">
        <f t="shared" si="58"/>
        <v>3.8747425550790005</v>
      </c>
      <c r="L7" s="3">
        <f t="shared" si="59"/>
        <v>0.67429193113600006</v>
      </c>
      <c r="M7" s="5">
        <f t="shared" si="60"/>
        <v>1.0577412092402847E-2</v>
      </c>
      <c r="N7" s="5">
        <f t="shared" si="61"/>
        <v>4.0984748757040529E-2</v>
      </c>
      <c r="O7" s="5">
        <f t="shared" si="62"/>
        <v>7.1322636262075943E-3</v>
      </c>
      <c r="P7" s="5">
        <f t="shared" si="63"/>
        <v>2.7635685386508634E-2</v>
      </c>
      <c r="Q7" s="5">
        <f t="shared" si="64"/>
        <v>7.9402675059063066E-2</v>
      </c>
      <c r="R7" s="5">
        <f t="shared" si="65"/>
        <v>2.4046139069432847E-3</v>
      </c>
      <c r="S7" s="5">
        <f t="shared" si="66"/>
        <v>1.8050991587314432E-2</v>
      </c>
      <c r="T7" s="5">
        <f t="shared" si="67"/>
        <v>5.3540583102939937E-2</v>
      </c>
      <c r="U7" s="5">
        <f t="shared" si="68"/>
        <v>9.3172598337679206E-3</v>
      </c>
      <c r="V7" s="5">
        <f t="shared" si="69"/>
        <v>5.240218181322363E-3</v>
      </c>
      <c r="W7" s="5">
        <f t="shared" si="70"/>
        <v>0.1025549746794872</v>
      </c>
      <c r="X7" s="5">
        <f t="shared" si="71"/>
        <v>6.9151991924235004E-2</v>
      </c>
      <c r="Y7" s="5">
        <f t="shared" si="72"/>
        <v>2.3314315088246752E-2</v>
      </c>
      <c r="Z7" s="5">
        <f t="shared" si="73"/>
        <v>5.4047058498308989E-4</v>
      </c>
      <c r="AA7" s="5">
        <f t="shared" si="74"/>
        <v>2.0941843754024199E-3</v>
      </c>
      <c r="AB7" s="5">
        <f t="shared" si="75"/>
        <v>4.0572126587766471E-3</v>
      </c>
      <c r="AC7" s="5">
        <f t="shared" si="76"/>
        <v>8.5569737988948325E-4</v>
      </c>
      <c r="AD7" s="5">
        <f t="shared" si="77"/>
        <v>9.934353115641463E-2</v>
      </c>
      <c r="AE7" s="5">
        <f t="shared" si="78"/>
        <v>6.6986541469328198E-2</v>
      </c>
      <c r="AF7" s="5">
        <f t="shared" si="79"/>
        <v>2.2584242203737531E-2</v>
      </c>
      <c r="AG7" s="5">
        <f t="shared" si="80"/>
        <v>5.0761240962671119E-3</v>
      </c>
      <c r="AH7" s="5">
        <f t="shared" si="81"/>
        <v>9.1108738617612801E-5</v>
      </c>
      <c r="AI7" s="5">
        <f t="shared" si="82"/>
        <v>3.5302290666123387E-4</v>
      </c>
      <c r="AJ7" s="5">
        <f t="shared" si="83"/>
        <v>6.8393643967898246E-4</v>
      </c>
      <c r="AK7" s="5">
        <f t="shared" si="84"/>
        <v>8.8335920926445831E-4</v>
      </c>
      <c r="AL7" s="5">
        <f t="shared" si="85"/>
        <v>8.9427483282684524E-5</v>
      </c>
      <c r="AM7" s="5">
        <f t="shared" si="86"/>
        <v>7.6986121548715231E-2</v>
      </c>
      <c r="AN7" s="5">
        <f t="shared" si="87"/>
        <v>5.1911120569754013E-2</v>
      </c>
      <c r="AO7" s="5">
        <f t="shared" si="88"/>
        <v>1.7501624868206583E-2</v>
      </c>
      <c r="AP7" s="5">
        <f t="shared" si="89"/>
        <v>3.9337348101336211E-3</v>
      </c>
      <c r="AQ7" s="5">
        <f t="shared" si="90"/>
        <v>6.6312141042547629E-4</v>
      </c>
      <c r="AR7" s="5">
        <f t="shared" si="91"/>
        <v>1.2286777461167045E-5</v>
      </c>
      <c r="AS7" s="5">
        <f t="shared" si="92"/>
        <v>4.7608099493569473E-5</v>
      </c>
      <c r="AT7" s="5">
        <f t="shared" si="93"/>
        <v>9.2234564537084328E-5</v>
      </c>
      <c r="AU7" s="5">
        <f t="shared" si="94"/>
        <v>1.1912839742034036E-4</v>
      </c>
      <c r="AV7" s="5">
        <f t="shared" si="95"/>
        <v>1.1539796775073906E-4</v>
      </c>
      <c r="AW7" s="5">
        <f t="shared" si="96"/>
        <v>6.4902185780358121E-6</v>
      </c>
      <c r="AX7" s="5">
        <f t="shared" si="97"/>
        <v>4.9716900219215251E-2</v>
      </c>
      <c r="AY7" s="5">
        <f t="shared" si="98"/>
        <v>3.3523704658910469E-2</v>
      </c>
      <c r="AZ7" s="5">
        <f t="shared" si="99"/>
        <v>1.1302381776644832E-2</v>
      </c>
      <c r="BA7" s="5">
        <f t="shared" si="100"/>
        <v>2.5403682782033934E-3</v>
      </c>
      <c r="BB7" s="5">
        <f t="shared" si="101"/>
        <v>4.282374580266003E-4</v>
      </c>
      <c r="BC7" s="5">
        <f t="shared" si="102"/>
        <v>5.7751412511505636E-5</v>
      </c>
      <c r="BD7" s="5">
        <f t="shared" si="103"/>
        <v>1.3808124836214338E-6</v>
      </c>
      <c r="BE7" s="5">
        <f t="shared" si="104"/>
        <v>5.3502928908722945E-6</v>
      </c>
      <c r="BF7" s="5">
        <f t="shared" si="105"/>
        <v>1.0365503773199764E-5</v>
      </c>
      <c r="BG7" s="5">
        <f t="shared" si="106"/>
        <v>1.3387886191616359E-5</v>
      </c>
      <c r="BH7" s="5">
        <f t="shared" si="107"/>
        <v>1.296865308730261E-5</v>
      </c>
      <c r="BI7" s="5">
        <f t="shared" si="108"/>
        <v>1.0050038399885614E-5</v>
      </c>
      <c r="BJ7" s="8">
        <f t="shared" si="109"/>
        <v>0.8115047945475069</v>
      </c>
      <c r="BK7" s="8">
        <f t="shared" si="110"/>
        <v>9.5973136769630929E-2</v>
      </c>
      <c r="BL7" s="8">
        <f t="shared" si="111"/>
        <v>2.7457120688809553E-2</v>
      </c>
      <c r="BM7" s="8">
        <f t="shared" si="112"/>
        <v>0.73382090932243216</v>
      </c>
      <c r="BN7" s="8">
        <f t="shared" si="113"/>
        <v>0.16813739882816597</v>
      </c>
    </row>
    <row r="8" spans="1:88" x14ac:dyDescent="0.25">
      <c r="A8" t="s">
        <v>10</v>
      </c>
      <c r="B8" t="s">
        <v>212</v>
      </c>
      <c r="C8" t="s">
        <v>40</v>
      </c>
      <c r="D8" s="7" t="s">
        <v>505</v>
      </c>
      <c r="E8">
        <f>VLOOKUP(A8,home!$A$2:$E$405,3,FALSE)</f>
        <v>1.6503000000000001</v>
      </c>
      <c r="F8">
        <f>VLOOKUP(B8,home!$B$2:$E$405,3,FALSE)</f>
        <v>1.105</v>
      </c>
      <c r="G8">
        <f>VLOOKUP(C8,away!$B$2:$E$405,4,FALSE)</f>
        <v>0.8911</v>
      </c>
      <c r="H8">
        <f>VLOOKUP(A8,away!$A$2:$E$405,3,FALSE)</f>
        <v>1.3855999999999999</v>
      </c>
      <c r="I8">
        <f>VLOOKUP(C8,away!$B$2:$E$405,3,FALSE)</f>
        <v>0.93400000000000005</v>
      </c>
      <c r="J8">
        <f>VLOOKUP(B8,home!$B$2:$E$405,4,FALSE)</f>
        <v>0.76419999999999999</v>
      </c>
      <c r="K8" s="3">
        <f t="shared" si="58"/>
        <v>1.6249934746500001</v>
      </c>
      <c r="L8" s="3">
        <f t="shared" si="59"/>
        <v>0.98898973567999993</v>
      </c>
      <c r="M8" s="5">
        <f t="shared" si="60"/>
        <v>7.3242222783197655E-2</v>
      </c>
      <c r="N8" s="5">
        <f t="shared" si="61"/>
        <v>0.11901813409155776</v>
      </c>
      <c r="O8" s="5">
        <f t="shared" si="62"/>
        <v>7.2435806550970316E-2</v>
      </c>
      <c r="P8" s="5">
        <f t="shared" si="63"/>
        <v>0.11770771297633648</v>
      </c>
      <c r="Q8" s="5">
        <f t="shared" si="64"/>
        <v>9.6701845631900055E-2</v>
      </c>
      <c r="R8" s="5">
        <f t="shared" si="65"/>
        <v>3.5819134587305866E-2</v>
      </c>
      <c r="S8" s="5">
        <f t="shared" si="66"/>
        <v>4.7292071320431332E-2</v>
      </c>
      <c r="T8" s="5">
        <f t="shared" si="67"/>
        <v>9.5637132751260984E-2</v>
      </c>
      <c r="U8" s="5">
        <f t="shared" si="68"/>
        <v>5.8205859971982153E-2</v>
      </c>
      <c r="V8" s="5">
        <f t="shared" si="69"/>
        <v>8.4447973458021373E-3</v>
      </c>
      <c r="W8" s="5">
        <f t="shared" si="70"/>
        <v>5.2379956046149742E-2</v>
      </c>
      <c r="X8" s="5">
        <f t="shared" si="71"/>
        <v>5.1803238885011642E-2</v>
      </c>
      <c r="Y8" s="5">
        <f t="shared" si="72"/>
        <v>2.5616435766127779E-2</v>
      </c>
      <c r="Z8" s="5">
        <f t="shared" si="73"/>
        <v>1.1808252149261992E-2</v>
      </c>
      <c r="AA8" s="5">
        <f t="shared" si="74"/>
        <v>1.9188332689572575E-2</v>
      </c>
      <c r="AB8" s="5">
        <f t="shared" si="75"/>
        <v>1.5590457704984365E-2</v>
      </c>
      <c r="AC8" s="5">
        <f t="shared" si="76"/>
        <v>8.4822809879194589E-4</v>
      </c>
      <c r="AD8" s="5">
        <f t="shared" si="77"/>
        <v>2.1279271694361789E-2</v>
      </c>
      <c r="AE8" s="5">
        <f t="shared" si="78"/>
        <v>2.104498128846977E-2</v>
      </c>
      <c r="AF8" s="5">
        <f t="shared" si="79"/>
        <v>1.0406635240937131E-2</v>
      </c>
      <c r="AG8" s="5">
        <f t="shared" si="80"/>
        <v>3.4306851454175289E-3</v>
      </c>
      <c r="AH8" s="5">
        <f t="shared" si="81"/>
        <v>2.9195600429853517E-3</v>
      </c>
      <c r="AI8" s="5">
        <f t="shared" si="82"/>
        <v>4.7442660187000706E-3</v>
      </c>
      <c r="AJ8" s="5">
        <f t="shared" si="83"/>
        <v>3.8547006611956759E-3</v>
      </c>
      <c r="AK8" s="5">
        <f t="shared" si="84"/>
        <v>2.0879544737240048E-3</v>
      </c>
      <c r="AL8" s="5">
        <f t="shared" si="85"/>
        <v>5.4527558447595697E-5</v>
      </c>
      <c r="AM8" s="5">
        <f t="shared" si="86"/>
        <v>6.9157355297284661E-3</v>
      </c>
      <c r="AN8" s="5">
        <f t="shared" si="87"/>
        <v>6.8395914535789391E-3</v>
      </c>
      <c r="AO8" s="5">
        <f t="shared" si="88"/>
        <v>3.3821428719171109E-3</v>
      </c>
      <c r="AP8" s="5">
        <f t="shared" si="89"/>
        <v>1.1149681949764333E-3</v>
      </c>
      <c r="AQ8" s="5">
        <f t="shared" si="90"/>
        <v>2.756730251103373E-4</v>
      </c>
      <c r="AR8" s="5">
        <f t="shared" si="91"/>
        <v>5.7748298304279456E-4</v>
      </c>
      <c r="AS8" s="5">
        <f t="shared" si="92"/>
        <v>9.3840607916595778E-4</v>
      </c>
      <c r="AT8" s="5">
        <f t="shared" si="93"/>
        <v>7.6245187760828653E-4</v>
      </c>
      <c r="AU8" s="5">
        <f t="shared" si="94"/>
        <v>4.1299310861603544E-4</v>
      </c>
      <c r="AV8" s="5">
        <f t="shared" si="95"/>
        <v>1.6777777664411911E-4</v>
      </c>
      <c r="AW8" s="5">
        <f t="shared" si="96"/>
        <v>2.4342039161879059E-6</v>
      </c>
      <c r="AX8" s="5">
        <f t="shared" si="97"/>
        <v>1.8730041847023198E-3</v>
      </c>
      <c r="AY8" s="5">
        <f t="shared" si="98"/>
        <v>1.8523819135562807E-3</v>
      </c>
      <c r="AZ8" s="5">
        <f t="shared" si="99"/>
        <v>9.1599334953321925E-4</v>
      </c>
      <c r="BA8" s="5">
        <f t="shared" si="100"/>
        <v>3.0196934021316544E-4</v>
      </c>
      <c r="BB8" s="5">
        <f t="shared" si="101"/>
        <v>7.4661144490220619E-5</v>
      </c>
      <c r="BC8" s="5">
        <f t="shared" si="102"/>
        <v>1.4767821110989916E-5</v>
      </c>
      <c r="BD8" s="5">
        <f t="shared" si="103"/>
        <v>9.5187457126531854E-5</v>
      </c>
      <c r="BE8" s="5">
        <f t="shared" si="104"/>
        <v>1.5467899669914092E-4</v>
      </c>
      <c r="BF8" s="5">
        <f t="shared" si="105"/>
        <v>1.2567618015075648E-4</v>
      </c>
      <c r="BG8" s="5">
        <f t="shared" si="106"/>
        <v>6.8074324221305727E-5</v>
      </c>
      <c r="BH8" s="5">
        <f t="shared" si="107"/>
        <v>2.7655083162707564E-5</v>
      </c>
      <c r="BI8" s="5">
        <f t="shared" si="108"/>
        <v>8.9878659360605671E-6</v>
      </c>
      <c r="BJ8" s="8">
        <f t="shared" si="109"/>
        <v>0.52087920537011156</v>
      </c>
      <c r="BK8" s="8">
        <f t="shared" si="110"/>
        <v>0.24944194199656342</v>
      </c>
      <c r="BL8" s="8">
        <f t="shared" si="111"/>
        <v>0.21818544443379409</v>
      </c>
      <c r="BM8" s="8">
        <f t="shared" si="112"/>
        <v>0.48354003961882297</v>
      </c>
      <c r="BN8" s="8">
        <f t="shared" si="113"/>
        <v>0.51492485662126808</v>
      </c>
    </row>
    <row r="9" spans="1:88" x14ac:dyDescent="0.25">
      <c r="A9" t="s">
        <v>10</v>
      </c>
      <c r="B9" t="s">
        <v>216</v>
      </c>
      <c r="C9" t="s">
        <v>494</v>
      </c>
      <c r="D9" s="7" t="s">
        <v>505</v>
      </c>
      <c r="E9">
        <f>VLOOKUP(A9,home!$A$2:$E$405,3,FALSE)</f>
        <v>1.6503000000000001</v>
      </c>
      <c r="F9">
        <f>VLOOKUP(B9,home!$B$2:$E$405,3,FALSE)</f>
        <v>1.0337000000000001</v>
      </c>
      <c r="G9" t="e">
        <f>VLOOKUP(C9,away!$B$2:$E$405,4,FALSE)</f>
        <v>#N/A</v>
      </c>
      <c r="H9">
        <f>VLOOKUP(A9,away!$A$2:$E$405,3,FALSE)</f>
        <v>1.3855999999999999</v>
      </c>
      <c r="I9" t="e">
        <f>VLOOKUP(C9,away!$B$2:$E$405,3,FALSE)</f>
        <v>#N/A</v>
      </c>
      <c r="J9">
        <f>VLOOKUP(B9,home!$B$2:$E$405,4,FALSE)</f>
        <v>1.0188999999999999</v>
      </c>
      <c r="K9" s="3" t="e">
        <f t="shared" si="58"/>
        <v>#N/A</v>
      </c>
      <c r="L9" s="3" t="e">
        <f t="shared" si="59"/>
        <v>#N/A</v>
      </c>
      <c r="M9" s="5" t="e">
        <f t="shared" si="60"/>
        <v>#N/A</v>
      </c>
      <c r="N9" s="5" t="e">
        <f t="shared" si="61"/>
        <v>#N/A</v>
      </c>
      <c r="O9" s="5" t="e">
        <f t="shared" si="62"/>
        <v>#N/A</v>
      </c>
      <c r="P9" s="5" t="e">
        <f t="shared" si="63"/>
        <v>#N/A</v>
      </c>
      <c r="Q9" s="5" t="e">
        <f t="shared" si="64"/>
        <v>#N/A</v>
      </c>
      <c r="R9" s="5" t="e">
        <f t="shared" si="65"/>
        <v>#N/A</v>
      </c>
      <c r="S9" s="5" t="e">
        <f t="shared" si="66"/>
        <v>#N/A</v>
      </c>
      <c r="T9" s="5" t="e">
        <f t="shared" si="67"/>
        <v>#N/A</v>
      </c>
      <c r="U9" s="5" t="e">
        <f t="shared" si="68"/>
        <v>#N/A</v>
      </c>
      <c r="V9" s="5" t="e">
        <f t="shared" si="69"/>
        <v>#N/A</v>
      </c>
      <c r="W9" s="5" t="e">
        <f t="shared" si="70"/>
        <v>#N/A</v>
      </c>
      <c r="X9" s="5" t="e">
        <f t="shared" si="71"/>
        <v>#N/A</v>
      </c>
      <c r="Y9" s="5" t="e">
        <f t="shared" si="72"/>
        <v>#N/A</v>
      </c>
      <c r="Z9" s="5" t="e">
        <f t="shared" si="73"/>
        <v>#N/A</v>
      </c>
      <c r="AA9" s="5" t="e">
        <f t="shared" si="74"/>
        <v>#N/A</v>
      </c>
      <c r="AB9" s="5" t="e">
        <f t="shared" si="75"/>
        <v>#N/A</v>
      </c>
      <c r="AC9" s="5" t="e">
        <f t="shared" si="76"/>
        <v>#N/A</v>
      </c>
      <c r="AD9" s="5" t="e">
        <f t="shared" si="77"/>
        <v>#N/A</v>
      </c>
      <c r="AE9" s="5" t="e">
        <f t="shared" si="78"/>
        <v>#N/A</v>
      </c>
      <c r="AF9" s="5" t="e">
        <f t="shared" si="79"/>
        <v>#N/A</v>
      </c>
      <c r="AG9" s="5" t="e">
        <f t="shared" si="80"/>
        <v>#N/A</v>
      </c>
      <c r="AH9" s="5" t="e">
        <f t="shared" si="81"/>
        <v>#N/A</v>
      </c>
      <c r="AI9" s="5" t="e">
        <f t="shared" si="82"/>
        <v>#N/A</v>
      </c>
      <c r="AJ9" s="5" t="e">
        <f t="shared" si="83"/>
        <v>#N/A</v>
      </c>
      <c r="AK9" s="5" t="e">
        <f t="shared" si="84"/>
        <v>#N/A</v>
      </c>
      <c r="AL9" s="5" t="e">
        <f t="shared" si="85"/>
        <v>#N/A</v>
      </c>
      <c r="AM9" s="5" t="e">
        <f t="shared" si="86"/>
        <v>#N/A</v>
      </c>
      <c r="AN9" s="5" t="e">
        <f t="shared" si="87"/>
        <v>#N/A</v>
      </c>
      <c r="AO9" s="5" t="e">
        <f t="shared" si="88"/>
        <v>#N/A</v>
      </c>
      <c r="AP9" s="5" t="e">
        <f t="shared" si="89"/>
        <v>#N/A</v>
      </c>
      <c r="AQ9" s="5" t="e">
        <f t="shared" si="90"/>
        <v>#N/A</v>
      </c>
      <c r="AR9" s="5" t="e">
        <f t="shared" si="91"/>
        <v>#N/A</v>
      </c>
      <c r="AS9" s="5" t="e">
        <f t="shared" si="92"/>
        <v>#N/A</v>
      </c>
      <c r="AT9" s="5" t="e">
        <f t="shared" si="93"/>
        <v>#N/A</v>
      </c>
      <c r="AU9" s="5" t="e">
        <f t="shared" si="94"/>
        <v>#N/A</v>
      </c>
      <c r="AV9" s="5" t="e">
        <f t="shared" si="95"/>
        <v>#N/A</v>
      </c>
      <c r="AW9" s="5" t="e">
        <f t="shared" si="96"/>
        <v>#N/A</v>
      </c>
      <c r="AX9" s="5" t="e">
        <f t="shared" si="97"/>
        <v>#N/A</v>
      </c>
      <c r="AY9" s="5" t="e">
        <f t="shared" si="98"/>
        <v>#N/A</v>
      </c>
      <c r="AZ9" s="5" t="e">
        <f t="shared" si="99"/>
        <v>#N/A</v>
      </c>
      <c r="BA9" s="5" t="e">
        <f t="shared" si="100"/>
        <v>#N/A</v>
      </c>
      <c r="BB9" s="5" t="e">
        <f t="shared" si="101"/>
        <v>#N/A</v>
      </c>
      <c r="BC9" s="5" t="e">
        <f t="shared" si="102"/>
        <v>#N/A</v>
      </c>
      <c r="BD9" s="5" t="e">
        <f t="shared" si="103"/>
        <v>#N/A</v>
      </c>
      <c r="BE9" s="5" t="e">
        <f t="shared" si="104"/>
        <v>#N/A</v>
      </c>
      <c r="BF9" s="5" t="e">
        <f t="shared" si="105"/>
        <v>#N/A</v>
      </c>
      <c r="BG9" s="5" t="e">
        <f t="shared" si="106"/>
        <v>#N/A</v>
      </c>
      <c r="BH9" s="5" t="e">
        <f t="shared" si="107"/>
        <v>#N/A</v>
      </c>
      <c r="BI9" s="5" t="e">
        <f t="shared" si="108"/>
        <v>#N/A</v>
      </c>
      <c r="BJ9" s="8" t="e">
        <f t="shared" si="109"/>
        <v>#N/A</v>
      </c>
      <c r="BK9" s="8" t="e">
        <f t="shared" si="110"/>
        <v>#N/A</v>
      </c>
      <c r="BL9" s="8" t="e">
        <f t="shared" si="111"/>
        <v>#N/A</v>
      </c>
      <c r="BM9" s="8" t="e">
        <f t="shared" si="112"/>
        <v>#N/A</v>
      </c>
      <c r="BN9" s="8" t="e">
        <f t="shared" si="113"/>
        <v>#N/A</v>
      </c>
    </row>
    <row r="10" spans="1:88" s="14" customFormat="1" x14ac:dyDescent="0.25">
      <c r="A10" t="s">
        <v>16</v>
      </c>
      <c r="B10" t="s">
        <v>495</v>
      </c>
      <c r="C10" t="s">
        <v>426</v>
      </c>
      <c r="D10" s="7" t="s">
        <v>505</v>
      </c>
      <c r="E10">
        <f>VLOOKUP(A10,home!$A$2:$E$405,3,FALSE)</f>
        <v>1.6396999999999999</v>
      </c>
      <c r="F10" t="e">
        <f>VLOOKUP(B10,home!$B$2:$E$405,3,FALSE)</f>
        <v>#N/A</v>
      </c>
      <c r="G10">
        <f>VLOOKUP(C10,away!$B$2:$E$405,4,FALSE)</f>
        <v>0.82509999999999994</v>
      </c>
      <c r="H10">
        <f>VLOOKUP(A10,away!$A$2:$E$405,3,FALSE)</f>
        <v>1.2963</v>
      </c>
      <c r="I10">
        <f>VLOOKUP(C10,away!$B$2:$E$405,3,FALSE)</f>
        <v>0.63529999999999998</v>
      </c>
      <c r="J10" t="e">
        <f>VLOOKUP(B10,home!$B$2:$E$405,4,FALSE)</f>
        <v>#N/A</v>
      </c>
      <c r="K10" s="3" t="e">
        <f t="shared" si="58"/>
        <v>#N/A</v>
      </c>
      <c r="L10" s="3" t="e">
        <f t="shared" si="59"/>
        <v>#N/A</v>
      </c>
      <c r="M10" s="5" t="e">
        <f t="shared" si="60"/>
        <v>#N/A</v>
      </c>
      <c r="N10" s="5" t="e">
        <f t="shared" si="61"/>
        <v>#N/A</v>
      </c>
      <c r="O10" s="5" t="e">
        <f t="shared" si="62"/>
        <v>#N/A</v>
      </c>
      <c r="P10" s="5" t="e">
        <f t="shared" si="63"/>
        <v>#N/A</v>
      </c>
      <c r="Q10" s="5" t="e">
        <f t="shared" si="64"/>
        <v>#N/A</v>
      </c>
      <c r="R10" s="5" t="e">
        <f t="shared" si="65"/>
        <v>#N/A</v>
      </c>
      <c r="S10" s="5" t="e">
        <f t="shared" si="66"/>
        <v>#N/A</v>
      </c>
      <c r="T10" s="5" t="e">
        <f t="shared" si="67"/>
        <v>#N/A</v>
      </c>
      <c r="U10" s="5" t="e">
        <f t="shared" si="68"/>
        <v>#N/A</v>
      </c>
      <c r="V10" s="5" t="e">
        <f t="shared" si="69"/>
        <v>#N/A</v>
      </c>
      <c r="W10" s="5" t="e">
        <f t="shared" si="70"/>
        <v>#N/A</v>
      </c>
      <c r="X10" s="5" t="e">
        <f t="shared" si="71"/>
        <v>#N/A</v>
      </c>
      <c r="Y10" s="5" t="e">
        <f t="shared" si="72"/>
        <v>#N/A</v>
      </c>
      <c r="Z10" s="5" t="e">
        <f t="shared" si="73"/>
        <v>#N/A</v>
      </c>
      <c r="AA10" s="5" t="e">
        <f t="shared" si="74"/>
        <v>#N/A</v>
      </c>
      <c r="AB10" s="5" t="e">
        <f t="shared" si="75"/>
        <v>#N/A</v>
      </c>
      <c r="AC10" s="5" t="e">
        <f t="shared" si="76"/>
        <v>#N/A</v>
      </c>
      <c r="AD10" s="5" t="e">
        <f t="shared" si="77"/>
        <v>#N/A</v>
      </c>
      <c r="AE10" s="5" t="e">
        <f t="shared" si="78"/>
        <v>#N/A</v>
      </c>
      <c r="AF10" s="5" t="e">
        <f t="shared" si="79"/>
        <v>#N/A</v>
      </c>
      <c r="AG10" s="5" t="e">
        <f t="shared" si="80"/>
        <v>#N/A</v>
      </c>
      <c r="AH10" s="5" t="e">
        <f t="shared" si="81"/>
        <v>#N/A</v>
      </c>
      <c r="AI10" s="5" t="e">
        <f t="shared" si="82"/>
        <v>#N/A</v>
      </c>
      <c r="AJ10" s="5" t="e">
        <f t="shared" si="83"/>
        <v>#N/A</v>
      </c>
      <c r="AK10" s="5" t="e">
        <f t="shared" si="84"/>
        <v>#N/A</v>
      </c>
      <c r="AL10" s="5" t="e">
        <f t="shared" si="85"/>
        <v>#N/A</v>
      </c>
      <c r="AM10" s="5" t="e">
        <f t="shared" si="86"/>
        <v>#N/A</v>
      </c>
      <c r="AN10" s="5" t="e">
        <f t="shared" si="87"/>
        <v>#N/A</v>
      </c>
      <c r="AO10" s="5" t="e">
        <f t="shared" si="88"/>
        <v>#N/A</v>
      </c>
      <c r="AP10" s="5" t="e">
        <f t="shared" si="89"/>
        <v>#N/A</v>
      </c>
      <c r="AQ10" s="5" t="e">
        <f t="shared" si="90"/>
        <v>#N/A</v>
      </c>
      <c r="AR10" s="5" t="e">
        <f t="shared" si="91"/>
        <v>#N/A</v>
      </c>
      <c r="AS10" s="5" t="e">
        <f t="shared" si="92"/>
        <v>#N/A</v>
      </c>
      <c r="AT10" s="5" t="e">
        <f t="shared" si="93"/>
        <v>#N/A</v>
      </c>
      <c r="AU10" s="5" t="e">
        <f t="shared" si="94"/>
        <v>#N/A</v>
      </c>
      <c r="AV10" s="5" t="e">
        <f t="shared" si="95"/>
        <v>#N/A</v>
      </c>
      <c r="AW10" s="5" t="e">
        <f t="shared" si="96"/>
        <v>#N/A</v>
      </c>
      <c r="AX10" s="5" t="e">
        <f t="shared" si="97"/>
        <v>#N/A</v>
      </c>
      <c r="AY10" s="5" t="e">
        <f t="shared" si="98"/>
        <v>#N/A</v>
      </c>
      <c r="AZ10" s="5" t="e">
        <f t="shared" si="99"/>
        <v>#N/A</v>
      </c>
      <c r="BA10" s="5" t="e">
        <f t="shared" si="100"/>
        <v>#N/A</v>
      </c>
      <c r="BB10" s="5" t="e">
        <f t="shared" si="101"/>
        <v>#N/A</v>
      </c>
      <c r="BC10" s="5" t="e">
        <f t="shared" si="102"/>
        <v>#N/A</v>
      </c>
      <c r="BD10" s="5" t="e">
        <f t="shared" si="103"/>
        <v>#N/A</v>
      </c>
      <c r="BE10" s="5" t="e">
        <f t="shared" si="104"/>
        <v>#N/A</v>
      </c>
      <c r="BF10" s="5" t="e">
        <f t="shared" si="105"/>
        <v>#N/A</v>
      </c>
      <c r="BG10" s="5" t="e">
        <f t="shared" si="106"/>
        <v>#N/A</v>
      </c>
      <c r="BH10" s="5" t="e">
        <f t="shared" si="107"/>
        <v>#N/A</v>
      </c>
      <c r="BI10" s="5" t="e">
        <f t="shared" si="108"/>
        <v>#N/A</v>
      </c>
      <c r="BJ10" s="8" t="e">
        <f t="shared" si="109"/>
        <v>#N/A</v>
      </c>
      <c r="BK10" s="8" t="e">
        <f t="shared" si="110"/>
        <v>#N/A</v>
      </c>
      <c r="BL10" s="8" t="e">
        <f t="shared" si="111"/>
        <v>#N/A</v>
      </c>
      <c r="BM10" s="8" t="e">
        <f t="shared" si="112"/>
        <v>#N/A</v>
      </c>
      <c r="BN10" s="8" t="e">
        <f t="shared" si="113"/>
        <v>#N/A</v>
      </c>
    </row>
    <row r="11" spans="1:88" x14ac:dyDescent="0.25">
      <c r="A11" t="s">
        <v>16</v>
      </c>
      <c r="B11" t="s">
        <v>223</v>
      </c>
      <c r="C11" t="s">
        <v>17</v>
      </c>
      <c r="D11" s="7" t="s">
        <v>505</v>
      </c>
      <c r="E11">
        <f>VLOOKUP(A11,home!$A$2:$E$405,3,FALSE)</f>
        <v>1.6396999999999999</v>
      </c>
      <c r="F11">
        <f>VLOOKUP(B11,home!$B$2:$E$405,3,FALSE)</f>
        <v>1.0404</v>
      </c>
      <c r="G11">
        <f>VLOOKUP(C11,away!$B$2:$E$405,4,FALSE)</f>
        <v>1.1121000000000001</v>
      </c>
      <c r="H11">
        <f>VLOOKUP(A11,away!$A$2:$E$405,3,FALSE)</f>
        <v>1.2963</v>
      </c>
      <c r="I11">
        <f>VLOOKUP(C11,away!$B$2:$E$405,3,FALSE)</f>
        <v>0.86219999999999997</v>
      </c>
      <c r="J11">
        <f>VLOOKUP(B11,home!$B$2:$E$405,4,FALSE)</f>
        <v>1.3160000000000001</v>
      </c>
      <c r="K11" s="3">
        <f t="shared" si="58"/>
        <v>1.8971801889480002</v>
      </c>
      <c r="L11" s="3">
        <f t="shared" si="59"/>
        <v>1.4708535357599999</v>
      </c>
      <c r="M11" s="5">
        <f t="shared" si="60"/>
        <v>3.4457323360545987E-2</v>
      </c>
      <c r="N11" s="5">
        <f t="shared" si="61"/>
        <v>6.5371751243802984E-2</v>
      </c>
      <c r="O11" s="5">
        <f t="shared" si="62"/>
        <v>5.0681675897684707E-2</v>
      </c>
      <c r="P11" s="5">
        <f t="shared" si="63"/>
        <v>9.615227145577078E-2</v>
      </c>
      <c r="Q11" s="5">
        <f t="shared" si="64"/>
        <v>6.2010995688289924E-2</v>
      </c>
      <c r="R11" s="5">
        <f t="shared" si="65"/>
        <v>3.7272661096175969E-2</v>
      </c>
      <c r="S11" s="5">
        <f t="shared" si="66"/>
        <v>6.7077607925070004E-2</v>
      </c>
      <c r="T11" s="5">
        <f t="shared" si="67"/>
        <v>9.1209092264119343E-2</v>
      </c>
      <c r="U11" s="5">
        <f t="shared" si="68"/>
        <v>7.0712954221037891E-2</v>
      </c>
      <c r="V11" s="5">
        <f t="shared" si="69"/>
        <v>2.0797592618584045E-2</v>
      </c>
      <c r="W11" s="5">
        <f t="shared" si="70"/>
        <v>3.9215344172254495E-2</v>
      </c>
      <c r="X11" s="5">
        <f t="shared" si="71"/>
        <v>5.7680027631805832E-2</v>
      </c>
      <c r="Y11" s="5">
        <f t="shared" si="72"/>
        <v>4.2419436292488059E-2</v>
      </c>
      <c r="Z11" s="5">
        <f t="shared" si="73"/>
        <v>1.8274208453498208E-2</v>
      </c>
      <c r="AA11" s="5">
        <f t="shared" si="74"/>
        <v>3.4669466246682872E-2</v>
      </c>
      <c r="AB11" s="5">
        <f t="shared" si="75"/>
        <v>3.2887112262304077E-2</v>
      </c>
      <c r="AC11" s="5">
        <f t="shared" si="76"/>
        <v>3.6271965870728847E-3</v>
      </c>
      <c r="AD11" s="5">
        <f t="shared" si="77"/>
        <v>1.8599643516594665E-2</v>
      </c>
      <c r="AE11" s="5">
        <f t="shared" si="78"/>
        <v>2.7357351430258824E-2</v>
      </c>
      <c r="AF11" s="5">
        <f t="shared" si="79"/>
        <v>2.0119328540112544E-2</v>
      </c>
      <c r="AG11" s="5">
        <f t="shared" si="80"/>
        <v>9.8641951734472055E-3</v>
      </c>
      <c r="AH11" s="5">
        <f t="shared" si="81"/>
        <v>6.7196710292607752E-3</v>
      </c>
      <c r="AI11" s="5">
        <f t="shared" si="82"/>
        <v>1.274842675296136E-2</v>
      </c>
      <c r="AJ11" s="5">
        <f t="shared" si="83"/>
        <v>1.2093031337986492E-2</v>
      </c>
      <c r="AK11" s="5">
        <f t="shared" si="84"/>
        <v>7.6475531595850991E-3</v>
      </c>
      <c r="AL11" s="5">
        <f t="shared" si="85"/>
        <v>4.0486393816997973E-4</v>
      </c>
      <c r="AM11" s="5">
        <f t="shared" si="86"/>
        <v>7.0573750402357013E-3</v>
      </c>
      <c r="AN11" s="5">
        <f t="shared" si="87"/>
        <v>1.0380365031115052E-2</v>
      </c>
      <c r="AO11" s="5">
        <f t="shared" si="88"/>
        <v>7.633998304247519E-3</v>
      </c>
      <c r="AP11" s="5">
        <f t="shared" si="89"/>
        <v>3.7428311325961032E-3</v>
      </c>
      <c r="AQ11" s="5">
        <f t="shared" si="90"/>
        <v>1.376289101282895E-3</v>
      </c>
      <c r="AR11" s="5">
        <f t="shared" si="91"/>
        <v>1.9767303785064496E-3</v>
      </c>
      <c r="AS11" s="5">
        <f t="shared" si="92"/>
        <v>3.7502137129941182E-3</v>
      </c>
      <c r="AT11" s="5">
        <f t="shared" si="93"/>
        <v>3.5574155803067826E-3</v>
      </c>
      <c r="AU11" s="5">
        <f t="shared" si="94"/>
        <v>2.2496861209376604E-3</v>
      </c>
      <c r="AV11" s="5">
        <f t="shared" si="95"/>
        <v>1.0670149849985513E-3</v>
      </c>
      <c r="AW11" s="5">
        <f t="shared" si="96"/>
        <v>3.1382288040968673E-5</v>
      </c>
      <c r="AX11" s="5">
        <f t="shared" si="97"/>
        <v>2.2315186853852113E-3</v>
      </c>
      <c r="AY11" s="5">
        <f t="shared" si="98"/>
        <v>3.2822371485133448E-3</v>
      </c>
      <c r="AZ11" s="5">
        <f t="shared" si="99"/>
        <v>2.4138450575468371E-3</v>
      </c>
      <c r="BA11" s="5">
        <f t="shared" si="100"/>
        <v>1.1834708458898554E-3</v>
      </c>
      <c r="BB11" s="5">
        <f t="shared" si="101"/>
        <v>4.3517806953649271E-4</v>
      </c>
      <c r="BC11" s="5">
        <f t="shared" si="102"/>
        <v>1.2801664045259227E-4</v>
      </c>
      <c r="BD11" s="5">
        <f t="shared" si="103"/>
        <v>4.845801444117359E-4</v>
      </c>
      <c r="BE11" s="5">
        <f t="shared" si="104"/>
        <v>9.1933584993550627E-4</v>
      </c>
      <c r="BF11" s="5">
        <f t="shared" si="105"/>
        <v>8.7207288074365747E-4</v>
      </c>
      <c r="BG11" s="5">
        <f t="shared" si="106"/>
        <v>5.5149313088855955E-4</v>
      </c>
      <c r="BH11" s="5">
        <f t="shared" si="107"/>
        <v>2.6157046056567049E-4</v>
      </c>
      <c r="BI11" s="5">
        <f t="shared" si="108"/>
        <v>9.924925915983881E-5</v>
      </c>
      <c r="BJ11" s="8">
        <f t="shared" si="109"/>
        <v>0.47371229100997547</v>
      </c>
      <c r="BK11" s="8">
        <f t="shared" si="110"/>
        <v>0.22579909303372703</v>
      </c>
      <c r="BL11" s="8">
        <f t="shared" si="111"/>
        <v>0.28122191450712775</v>
      </c>
      <c r="BM11" s="8">
        <f t="shared" si="112"/>
        <v>0.64980997340158564</v>
      </c>
      <c r="BN11" s="8">
        <f t="shared" si="113"/>
        <v>0.34594667874227036</v>
      </c>
    </row>
    <row r="12" spans="1:88" x14ac:dyDescent="0.25">
      <c r="A12" t="s">
        <v>16</v>
      </c>
      <c r="B12" t="s">
        <v>58</v>
      </c>
      <c r="C12" t="s">
        <v>56</v>
      </c>
      <c r="D12" s="7" t="s">
        <v>505</v>
      </c>
      <c r="E12">
        <f>VLOOKUP(A12,home!$A$2:$E$405,3,FALSE)</f>
        <v>1.6396999999999999</v>
      </c>
      <c r="F12">
        <f>VLOOKUP(B12,home!$B$2:$E$405,3,FALSE)</f>
        <v>0.87670000000000003</v>
      </c>
      <c r="G12">
        <f>VLOOKUP(C12,away!$B$2:$E$405,4,FALSE)</f>
        <v>0.91479999999999995</v>
      </c>
      <c r="H12">
        <f>VLOOKUP(A12,away!$A$2:$E$405,3,FALSE)</f>
        <v>1.2963</v>
      </c>
      <c r="I12">
        <f>VLOOKUP(C12,away!$B$2:$E$405,3,FALSE)</f>
        <v>0.91610000000000003</v>
      </c>
      <c r="J12">
        <f>VLOOKUP(B12,home!$B$2:$E$405,4,FALSE)</f>
        <v>0.48209999999999997</v>
      </c>
      <c r="K12" s="3">
        <f t="shared" si="58"/>
        <v>1.315047860852</v>
      </c>
      <c r="L12" s="3">
        <f t="shared" si="59"/>
        <v>0.57251324130299996</v>
      </c>
      <c r="M12" s="5">
        <f t="shared" si="60"/>
        <v>0.15144070721525532</v>
      </c>
      <c r="N12" s="5">
        <f t="shared" si="61"/>
        <v>0.19915177806933554</v>
      </c>
      <c r="O12" s="5">
        <f t="shared" si="62"/>
        <v>8.6701810153024431E-2</v>
      </c>
      <c r="P12" s="5">
        <f t="shared" si="63"/>
        <v>0.11401702997373098</v>
      </c>
      <c r="Q12" s="5">
        <f t="shared" si="64"/>
        <v>0.13094705986747598</v>
      </c>
      <c r="R12" s="5">
        <f t="shared" si="65"/>
        <v>2.4818967178772681E-2</v>
      </c>
      <c r="S12" s="5">
        <f t="shared" si="66"/>
        <v>2.1460351320125658E-2</v>
      </c>
      <c r="T12" s="5">
        <f t="shared" si="67"/>
        <v>7.4968925683826654E-2</v>
      </c>
      <c r="U12" s="5">
        <f t="shared" si="68"/>
        <v>3.2638129697001007E-2</v>
      </c>
      <c r="V12" s="5">
        <f t="shared" si="69"/>
        <v>1.7952354384226717E-3</v>
      </c>
      <c r="W12" s="5">
        <f t="shared" si="70"/>
        <v>5.7400550321194357E-2</v>
      </c>
      <c r="X12" s="5">
        <f t="shared" si="71"/>
        <v>3.286257511696293E-2</v>
      </c>
      <c r="Y12" s="5">
        <f t="shared" si="72"/>
        <v>9.40712969888788E-3</v>
      </c>
      <c r="Z12" s="5">
        <f t="shared" si="73"/>
        <v>4.7363957817706404E-3</v>
      </c>
      <c r="AA12" s="5">
        <f t="shared" si="74"/>
        <v>6.2285871409659167E-3</v>
      </c>
      <c r="AB12" s="5">
        <f t="shared" si="75"/>
        <v>4.0954450979287516E-3</v>
      </c>
      <c r="AC12" s="5">
        <f t="shared" si="76"/>
        <v>8.4475063110674435E-5</v>
      </c>
      <c r="AD12" s="5">
        <f t="shared" si="77"/>
        <v>1.8871117727903553E-2</v>
      </c>
      <c r="AE12" s="5">
        <f t="shared" si="78"/>
        <v>1.0803964777412566E-2</v>
      </c>
      <c r="AF12" s="5">
        <f t="shared" si="79"/>
        <v>3.0927064468199558E-3</v>
      </c>
      <c r="AG12" s="5">
        <f t="shared" si="80"/>
        <v>5.9020513075585905E-4</v>
      </c>
      <c r="AH12" s="5">
        <f t="shared" si="81"/>
        <v>6.7791232527884132E-4</v>
      </c>
      <c r="AI12" s="5">
        <f t="shared" si="82"/>
        <v>8.9148715320314543E-4</v>
      </c>
      <c r="AJ12" s="5">
        <f t="shared" si="83"/>
        <v>5.8617413689841791E-4</v>
      </c>
      <c r="AK12" s="5">
        <f t="shared" si="84"/>
        <v>2.5694901493834393E-4</v>
      </c>
      <c r="AL12" s="5">
        <f t="shared" si="85"/>
        <v>2.5439912371862846E-6</v>
      </c>
      <c r="AM12" s="5">
        <f t="shared" si="86"/>
        <v>4.963284599993162E-3</v>
      </c>
      <c r="AN12" s="5">
        <f t="shared" si="87"/>
        <v>2.8415461538513482E-3</v>
      </c>
      <c r="AO12" s="5">
        <f t="shared" si="88"/>
        <v>8.1341139942675415E-4</v>
      </c>
      <c r="AP12" s="5">
        <f t="shared" si="89"/>
        <v>1.552295989328734E-4</v>
      </c>
      <c r="AQ12" s="5">
        <f t="shared" si="90"/>
        <v>2.2217750207806011E-5</v>
      </c>
      <c r="AR12" s="5">
        <f t="shared" si="91"/>
        <v>7.7622756532928625E-5</v>
      </c>
      <c r="AS12" s="5">
        <f t="shared" si="92"/>
        <v>1.020776399320634E-4</v>
      </c>
      <c r="AT12" s="5">
        <f t="shared" si="93"/>
        <v>6.7118491016740332E-5</v>
      </c>
      <c r="AU12" s="5">
        <f t="shared" si="94"/>
        <v>2.9421342678392852E-5</v>
      </c>
      <c r="AV12" s="5">
        <f t="shared" si="95"/>
        <v>9.6726184381535422E-6</v>
      </c>
      <c r="AW12" s="5">
        <f t="shared" si="96"/>
        <v>5.320350021192952E-8</v>
      </c>
      <c r="AX12" s="5">
        <f t="shared" si="97"/>
        <v>1.087826132670113E-3</v>
      </c>
      <c r="AY12" s="5">
        <f t="shared" si="98"/>
        <v>6.2279486518907357E-4</v>
      </c>
      <c r="AZ12" s="5">
        <f t="shared" si="99"/>
        <v>1.7827915346813069E-4</v>
      </c>
      <c r="BA12" s="5">
        <f t="shared" si="100"/>
        <v>3.4022392002931492E-5</v>
      </c>
      <c r="BB12" s="5">
        <f t="shared" si="101"/>
        <v>4.8695674806198931E-6</v>
      </c>
      <c r="BC12" s="5">
        <f t="shared" si="102"/>
        <v>5.5757837241467574E-7</v>
      </c>
      <c r="BD12" s="5">
        <f t="shared" si="103"/>
        <v>7.406675990256762E-6</v>
      </c>
      <c r="BE12" s="5">
        <f t="shared" si="104"/>
        <v>9.7401334170110221E-6</v>
      </c>
      <c r="BF12" s="5">
        <f t="shared" si="105"/>
        <v>6.404370807226714E-6</v>
      </c>
      <c r="BG12" s="5">
        <f t="shared" si="106"/>
        <v>2.8073513767154953E-6</v>
      </c>
      <c r="BH12" s="5">
        <f t="shared" si="107"/>
        <v>9.2295035565240723E-7</v>
      </c>
      <c r="BI12" s="5">
        <f t="shared" si="108"/>
        <v>2.4274477817465802E-7</v>
      </c>
      <c r="BJ12" s="8">
        <f t="shared" si="109"/>
        <v>0.54882005203217021</v>
      </c>
      <c r="BK12" s="8">
        <f t="shared" si="110"/>
        <v>0.28942313786707152</v>
      </c>
      <c r="BL12" s="8">
        <f t="shared" si="111"/>
        <v>0.15720889897333476</v>
      </c>
      <c r="BM12" s="8">
        <f t="shared" si="112"/>
        <v>0.29248839053506398</v>
      </c>
      <c r="BN12" s="8">
        <f t="shared" si="113"/>
        <v>0.70707735245759484</v>
      </c>
    </row>
    <row r="13" spans="1:88" x14ac:dyDescent="0.25">
      <c r="A13" t="s">
        <v>16</v>
      </c>
      <c r="B13" t="s">
        <v>220</v>
      </c>
      <c r="C13" t="s">
        <v>462</v>
      </c>
      <c r="D13" s="7" t="s">
        <v>505</v>
      </c>
      <c r="E13">
        <f>VLOOKUP(A13,home!$A$2:$E$405,3,FALSE)</f>
        <v>1.6396999999999999</v>
      </c>
      <c r="F13">
        <f>VLOOKUP(B13,home!$B$2:$E$405,3,FALSE)</f>
        <v>0.72929999999999995</v>
      </c>
      <c r="G13">
        <f>VLOOKUP(C13,away!$B$2:$E$405,4,FALSE)</f>
        <v>0.78920000000000001</v>
      </c>
      <c r="H13">
        <f>VLOOKUP(A13,away!$A$2:$E$405,3,FALSE)</f>
        <v>1.2963</v>
      </c>
      <c r="I13">
        <f>VLOOKUP(C13,away!$B$2:$E$405,3,FALSE)</f>
        <v>0.95289999999999997</v>
      </c>
      <c r="J13">
        <f>VLOOKUP(B13,home!$B$2:$E$405,4,FALSE)</f>
        <v>1.6004</v>
      </c>
      <c r="K13" s="3">
        <f t="shared" si="58"/>
        <v>0.94375156933199977</v>
      </c>
      <c r="L13" s="3">
        <f t="shared" si="59"/>
        <v>1.976884929708</v>
      </c>
      <c r="M13" s="5">
        <f t="shared" si="60"/>
        <v>5.3899369482953208E-2</v>
      </c>
      <c r="N13" s="5">
        <f t="shared" si="61"/>
        <v>5.086761453554238E-2</v>
      </c>
      <c r="O13" s="5">
        <f t="shared" si="62"/>
        <v>0.10655285125161347</v>
      </c>
      <c r="P13" s="5">
        <f t="shared" si="63"/>
        <v>0.10055942058550933</v>
      </c>
      <c r="Q13" s="5">
        <f t="shared" si="64"/>
        <v>2.400319552304668E-2</v>
      </c>
      <c r="R13" s="5">
        <f t="shared" si="65"/>
        <v>0.10532136292836648</v>
      </c>
      <c r="S13" s="5">
        <f t="shared" si="66"/>
        <v>4.6903132473987266E-2</v>
      </c>
      <c r="T13" s="5">
        <f t="shared" si="67"/>
        <v>4.7451555494345515E-2</v>
      </c>
      <c r="U13" s="5">
        <f t="shared" si="68"/>
        <v>9.9397201547830952E-2</v>
      </c>
      <c r="V13" s="5">
        <f t="shared" si="69"/>
        <v>9.7229581522310649E-3</v>
      </c>
      <c r="W13" s="5">
        <f t="shared" si="70"/>
        <v>7.5510178146193799E-3</v>
      </c>
      <c r="X13" s="5">
        <f t="shared" si="71"/>
        <v>1.4927493321677688E-2</v>
      </c>
      <c r="Y13" s="5">
        <f t="shared" si="72"/>
        <v>1.4754968292970724E-2</v>
      </c>
      <c r="Z13" s="5">
        <f t="shared" si="73"/>
        <v>6.940273838313149E-2</v>
      </c>
      <c r="AA13" s="5">
        <f t="shared" si="74"/>
        <v>6.5498943265018553E-2</v>
      </c>
      <c r="AB13" s="5">
        <f t="shared" si="75"/>
        <v>3.0907365247974439E-2</v>
      </c>
      <c r="AC13" s="5">
        <f t="shared" si="76"/>
        <v>1.1337505516585166E-3</v>
      </c>
      <c r="AD13" s="5">
        <f t="shared" si="77"/>
        <v>1.7815712281502316E-3</v>
      </c>
      <c r="AE13" s="5">
        <f t="shared" si="78"/>
        <v>3.5219613121315655E-3</v>
      </c>
      <c r="AF13" s="5">
        <f t="shared" si="79"/>
        <v>3.4812561204837539E-3</v>
      </c>
      <c r="AG13" s="5">
        <f t="shared" si="80"/>
        <v>2.2940142536793566E-3</v>
      </c>
      <c r="AH13" s="5">
        <f t="shared" si="81"/>
        <v>3.4300306897519915E-2</v>
      </c>
      <c r="AI13" s="5">
        <f t="shared" si="82"/>
        <v>3.2370968463103632E-2</v>
      </c>
      <c r="AJ13" s="5">
        <f t="shared" si="83"/>
        <v>1.527507614392536E-2</v>
      </c>
      <c r="AK13" s="5">
        <f t="shared" si="84"/>
        <v>4.8052923608317847E-3</v>
      </c>
      <c r="AL13" s="5">
        <f t="shared" si="85"/>
        <v>8.4609003524124585E-5</v>
      </c>
      <c r="AM13" s="5">
        <f t="shared" si="86"/>
        <v>3.3627212848870398E-4</v>
      </c>
      <c r="AN13" s="5">
        <f t="shared" si="87"/>
        <v>6.6477130309015105E-4</v>
      </c>
      <c r="AO13" s="5">
        <f t="shared" si="88"/>
        <v>6.570881853906346E-4</v>
      </c>
      <c r="AP13" s="5">
        <f t="shared" si="89"/>
        <v>4.3299591039597392E-4</v>
      </c>
      <c r="AQ13" s="5">
        <f t="shared" si="90"/>
        <v>2.1399577247174916E-4</v>
      </c>
      <c r="AR13" s="5">
        <f t="shared" si="91"/>
        <v>1.3561551958013295E-2</v>
      </c>
      <c r="AS13" s="5">
        <f t="shared" si="92"/>
        <v>1.2798735942952499E-2</v>
      </c>
      <c r="AT13" s="5">
        <f t="shared" si="93"/>
        <v>6.0394135658136464E-3</v>
      </c>
      <c r="AU13" s="5">
        <f t="shared" si="94"/>
        <v>1.8999020101938661E-3</v>
      </c>
      <c r="AV13" s="5">
        <f t="shared" si="95"/>
        <v>4.4825887592437046E-4</v>
      </c>
      <c r="AW13" s="5">
        <f t="shared" si="96"/>
        <v>4.3848340034819632E-6</v>
      </c>
      <c r="AX13" s="5">
        <f t="shared" si="97"/>
        <v>5.2892891497304345E-5</v>
      </c>
      <c r="AY13" s="5">
        <f t="shared" si="98"/>
        <v>1.0456316008970136E-4</v>
      </c>
      <c r="AZ13" s="5">
        <f t="shared" si="99"/>
        <v>1.0335466769198785E-4</v>
      </c>
      <c r="BA13" s="5">
        <f t="shared" si="100"/>
        <v>6.810676165842302E-5</v>
      </c>
      <c r="BB13" s="5">
        <f t="shared" si="101"/>
        <v>3.3659807683437781E-5</v>
      </c>
      <c r="BC13" s="5">
        <f t="shared" si="102"/>
        <v>1.3308313309251539E-5</v>
      </c>
      <c r="BD13" s="5">
        <f t="shared" si="103"/>
        <v>4.468271281541418E-3</v>
      </c>
      <c r="BE13" s="5">
        <f t="shared" si="104"/>
        <v>4.2169380341558187E-3</v>
      </c>
      <c r="BF13" s="5">
        <f t="shared" si="105"/>
        <v>1.9898709437551759E-3</v>
      </c>
      <c r="BG13" s="5">
        <f t="shared" si="106"/>
        <v>6.2598127531236498E-4</v>
      </c>
      <c r="BH13" s="5">
        <f t="shared" si="107"/>
        <v>1.4769270273712275E-4</v>
      </c>
      <c r="BI13" s="5">
        <f t="shared" si="108"/>
        <v>2.7877043997408833E-5</v>
      </c>
      <c r="BJ13" s="8">
        <f t="shared" si="109"/>
        <v>0.17331565679841457</v>
      </c>
      <c r="BK13" s="8">
        <f t="shared" si="110"/>
        <v>0.21240780340995316</v>
      </c>
      <c r="BL13" s="8">
        <f t="shared" si="111"/>
        <v>0.54065386174058128</v>
      </c>
      <c r="BM13" s="8">
        <f t="shared" si="112"/>
        <v>0.55447606769896307</v>
      </c>
      <c r="BN13" s="8">
        <f t="shared" si="113"/>
        <v>0.44120381430703154</v>
      </c>
    </row>
    <row r="14" spans="1:88" x14ac:dyDescent="0.25">
      <c r="A14" t="s">
        <v>70</v>
      </c>
      <c r="B14" t="s">
        <v>73</v>
      </c>
      <c r="C14" t="s">
        <v>61</v>
      </c>
      <c r="D14" s="7" t="s">
        <v>505</v>
      </c>
      <c r="E14">
        <f>VLOOKUP(A14,home!$A$2:$E$405,3,FALSE)</f>
        <v>1.3243</v>
      </c>
      <c r="F14">
        <f>VLOOKUP(B14,home!$B$2:$E$405,3,FALSE)</f>
        <v>0.88639999999999997</v>
      </c>
      <c r="G14">
        <f>VLOOKUP(C14,away!$B$2:$E$405,4,FALSE)</f>
        <v>1.0833999999999999</v>
      </c>
      <c r="H14">
        <f>VLOOKUP(A14,away!$A$2:$E$405,3,FALSE)</f>
        <v>1.1069</v>
      </c>
      <c r="I14">
        <f>VLOOKUP(C14,away!$B$2:$E$405,3,FALSE)</f>
        <v>1.0998000000000001</v>
      </c>
      <c r="J14">
        <f>VLOOKUP(B14,home!$B$2:$E$405,4,FALSE)</f>
        <v>0.74629999999999996</v>
      </c>
      <c r="K14" s="3">
        <f t="shared" si="58"/>
        <v>1.2717594039679998</v>
      </c>
      <c r="L14" s="3">
        <f t="shared" si="59"/>
        <v>0.90852220110600002</v>
      </c>
      <c r="M14" s="5">
        <f t="shared" si="60"/>
        <v>0.11300970205360492</v>
      </c>
      <c r="N14" s="5">
        <f t="shared" si="61"/>
        <v>0.14372115132629384</v>
      </c>
      <c r="O14" s="5">
        <f t="shared" si="62"/>
        <v>0.10267182325607438</v>
      </c>
      <c r="P14" s="5">
        <f t="shared" si="63"/>
        <v>0.13057385674845298</v>
      </c>
      <c r="Q14" s="5">
        <f t="shared" si="64"/>
        <v>9.1389362874161106E-2</v>
      </c>
      <c r="R14" s="5">
        <f t="shared" si="65"/>
        <v>4.6639815428087442E-2</v>
      </c>
      <c r="S14" s="5">
        <f t="shared" si="66"/>
        <v>3.7716965349749935E-2</v>
      </c>
      <c r="T14" s="5">
        <f t="shared" si="67"/>
        <v>8.3029265116107795E-2</v>
      </c>
      <c r="U14" s="5">
        <f t="shared" si="68"/>
        <v>5.9314623870002012E-2</v>
      </c>
      <c r="V14" s="5">
        <f t="shared" si="69"/>
        <v>4.8421109388255721E-3</v>
      </c>
      <c r="W14" s="5">
        <f t="shared" si="70"/>
        <v>3.8741760552619436E-2</v>
      </c>
      <c r="X14" s="5">
        <f t="shared" si="71"/>
        <v>3.5197749571987409E-2</v>
      </c>
      <c r="Y14" s="5">
        <f t="shared" si="72"/>
        <v>1.5988968457559885E-2</v>
      </c>
      <c r="Z14" s="5">
        <f t="shared" si="73"/>
        <v>1.4124435923967865E-2</v>
      </c>
      <c r="AA14" s="5">
        <f t="shared" si="74"/>
        <v>1.7962884212049574E-2</v>
      </c>
      <c r="AB14" s="5">
        <f t="shared" si="75"/>
        <v>1.1422233459531184E-2</v>
      </c>
      <c r="AC14" s="5">
        <f t="shared" si="76"/>
        <v>3.4966748905020209E-4</v>
      </c>
      <c r="AD14" s="5">
        <f t="shared" si="77"/>
        <v>1.231754957726758E-2</v>
      </c>
      <c r="AE14" s="5">
        <f t="shared" si="78"/>
        <v>1.1190767254171421E-2</v>
      </c>
      <c r="AF14" s="5">
        <f t="shared" si="79"/>
        <v>5.0835302489123831E-3</v>
      </c>
      <c r="AG14" s="5">
        <f t="shared" si="80"/>
        <v>1.5395000303769371E-3</v>
      </c>
      <c r="AH14" s="5">
        <f t="shared" si="81"/>
        <v>3.2080909037559852E-3</v>
      </c>
      <c r="AI14" s="5">
        <f t="shared" si="82"/>
        <v>4.0799197756358737E-3</v>
      </c>
      <c r="AJ14" s="5">
        <f t="shared" si="83"/>
        <v>2.5943381710499679E-3</v>
      </c>
      <c r="AK14" s="5">
        <f t="shared" si="84"/>
        <v>1.099791322035312E-3</v>
      </c>
      <c r="AL14" s="5">
        <f t="shared" si="85"/>
        <v>1.6160535527533812E-5</v>
      </c>
      <c r="AM14" s="5">
        <f t="shared" si="86"/>
        <v>3.1329919017464188E-3</v>
      </c>
      <c r="AN14" s="5">
        <f t="shared" si="87"/>
        <v>2.8463926986219291E-3</v>
      </c>
      <c r="AO14" s="5">
        <f t="shared" si="88"/>
        <v>1.2930054798820209E-3</v>
      </c>
      <c r="AP14" s="5">
        <f t="shared" si="89"/>
        <v>3.9157472820817795E-4</v>
      </c>
      <c r="AQ14" s="5">
        <f t="shared" si="90"/>
        <v>8.8938583492294366E-5</v>
      </c>
      <c r="AR14" s="5">
        <f t="shared" si="91"/>
        <v>5.8292436184570506E-4</v>
      </c>
      <c r="AS14" s="5">
        <f t="shared" si="92"/>
        <v>7.4133953897932052E-4</v>
      </c>
      <c r="AT14" s="5">
        <f t="shared" si="93"/>
        <v>4.7140276511512636E-4</v>
      </c>
      <c r="AU14" s="5">
        <f t="shared" si="94"/>
        <v>1.9983696653055991E-4</v>
      </c>
      <c r="AV14" s="5">
        <f t="shared" si="95"/>
        <v>6.3536135361419579E-5</v>
      </c>
      <c r="AW14" s="5">
        <f t="shared" si="96"/>
        <v>5.1867312978077035E-7</v>
      </c>
      <c r="AX14" s="5">
        <f t="shared" si="97"/>
        <v>6.6406865226693195E-4</v>
      </c>
      <c r="AY14" s="5">
        <f t="shared" si="98"/>
        <v>6.0332111364304797E-4</v>
      </c>
      <c r="AZ14" s="5">
        <f t="shared" si="99"/>
        <v>2.7406531307035251E-4</v>
      </c>
      <c r="BA14" s="5">
        <f t="shared" si="100"/>
        <v>8.2998140492493907E-5</v>
      </c>
      <c r="BB14" s="5">
        <f t="shared" si="101"/>
        <v>1.8851413321986394E-5</v>
      </c>
      <c r="BC14" s="5">
        <f t="shared" si="102"/>
        <v>3.425385505050011E-6</v>
      </c>
      <c r="BD14" s="5">
        <f t="shared" si="103"/>
        <v>8.8266620717061692E-5</v>
      </c>
      <c r="BE14" s="5">
        <f t="shared" si="104"/>
        <v>1.1225390495339988E-4</v>
      </c>
      <c r="BF14" s="5">
        <f t="shared" si="105"/>
        <v>7.1379979628308183E-5</v>
      </c>
      <c r="BG14" s="5">
        <f t="shared" si="106"/>
        <v>3.0259386782448378E-5</v>
      </c>
      <c r="BH14" s="5">
        <f t="shared" si="107"/>
        <v>9.6206649247209414E-6</v>
      </c>
      <c r="BI14" s="5">
        <f t="shared" si="108"/>
        <v>2.4470342180877872E-6</v>
      </c>
      <c r="BJ14" s="8">
        <f t="shared" si="109"/>
        <v>0.44759923841970845</v>
      </c>
      <c r="BK14" s="8">
        <f t="shared" si="110"/>
        <v>0.28711178422885419</v>
      </c>
      <c r="BL14" s="8">
        <f t="shared" si="111"/>
        <v>0.25136678775727794</v>
      </c>
      <c r="BM14" s="8">
        <f t="shared" si="112"/>
        <v>0.3715937322026206</v>
      </c>
      <c r="BN14" s="8">
        <f t="shared" si="113"/>
        <v>0.62800571168667474</v>
      </c>
    </row>
    <row r="15" spans="1:88" x14ac:dyDescent="0.25">
      <c r="A15" t="s">
        <v>70</v>
      </c>
      <c r="B15" t="s">
        <v>77</v>
      </c>
      <c r="C15" t="s">
        <v>78</v>
      </c>
      <c r="D15" s="7" t="s">
        <v>505</v>
      </c>
      <c r="E15">
        <f>VLOOKUP(A15,home!$A$2:$E$405,3,FALSE)</f>
        <v>1.3243</v>
      </c>
      <c r="F15">
        <f>VLOOKUP(B15,home!$B$2:$E$405,3,FALSE)</f>
        <v>0.9849</v>
      </c>
      <c r="G15">
        <f>VLOOKUP(C15,away!$B$2:$E$405,4,FALSE)</f>
        <v>1.0178</v>
      </c>
      <c r="H15">
        <f>VLOOKUP(A15,away!$A$2:$E$405,3,FALSE)</f>
        <v>1.1069</v>
      </c>
      <c r="I15">
        <f>VLOOKUP(C15,away!$B$2:$E$405,3,FALSE)</f>
        <v>0.98199999999999998</v>
      </c>
      <c r="J15">
        <f>VLOOKUP(B15,home!$B$2:$E$405,4,FALSE)</f>
        <v>0.94269999999999998</v>
      </c>
      <c r="K15" s="3">
        <f t="shared" si="58"/>
        <v>1.3275196646460001</v>
      </c>
      <c r="L15" s="3">
        <f t="shared" si="59"/>
        <v>1.02469208666</v>
      </c>
      <c r="M15" s="5">
        <f t="shared" si="60"/>
        <v>9.5158462440111516E-2</v>
      </c>
      <c r="N15" s="5">
        <f t="shared" si="61"/>
        <v>0.12632473014672582</v>
      </c>
      <c r="O15" s="5">
        <f t="shared" si="62"/>
        <v>9.7508123441115105E-2</v>
      </c>
      <c r="P15" s="5">
        <f t="shared" si="63"/>
        <v>0.12944395133080988</v>
      </c>
      <c r="Q15" s="5">
        <f t="shared" si="64"/>
        <v>8.3849281700438996E-2</v>
      </c>
      <c r="R15" s="5">
        <f t="shared" si="65"/>
        <v>4.9957901237588552E-2</v>
      </c>
      <c r="S15" s="5">
        <f t="shared" si="66"/>
        <v>4.4020615997968651E-2</v>
      </c>
      <c r="T15" s="5">
        <f t="shared" si="67"/>
        <v>8.5919695430564977E-2</v>
      </c>
      <c r="U15" s="5">
        <f t="shared" si="68"/>
        <v>6.6320096297341535E-2</v>
      </c>
      <c r="V15" s="5">
        <f t="shared" si="69"/>
        <v>6.6534661455762301E-3</v>
      </c>
      <c r="W15" s="5">
        <f t="shared" si="70"/>
        <v>3.7103856774591576E-2</v>
      </c>
      <c r="X15" s="5">
        <f t="shared" si="71"/>
        <v>3.8020028421490014E-2</v>
      </c>
      <c r="Y15" s="5">
        <f t="shared" si="72"/>
        <v>1.9479411129044555E-2</v>
      </c>
      <c r="Z15" s="5">
        <f t="shared" si="73"/>
        <v>1.7063822021432935E-2</v>
      </c>
      <c r="AA15" s="5">
        <f t="shared" si="74"/>
        <v>2.2652559287471678E-2</v>
      </c>
      <c r="AB15" s="5">
        <f t="shared" si="75"/>
        <v>1.5035858954339024E-2</v>
      </c>
      <c r="AC15" s="5">
        <f t="shared" si="76"/>
        <v>5.6566891546245429E-4</v>
      </c>
      <c r="AD15" s="5">
        <f t="shared" si="77"/>
        <v>1.2314024875619761E-2</v>
      </c>
      <c r="AE15" s="5">
        <f t="shared" si="78"/>
        <v>1.2618083844981958E-2</v>
      </c>
      <c r="AF15" s="5">
        <f t="shared" si="79"/>
        <v>6.4648253323826999E-3</v>
      </c>
      <c r="AG15" s="5">
        <f t="shared" si="80"/>
        <v>2.2081517865772189E-3</v>
      </c>
      <c r="AH15" s="5">
        <f t="shared" si="81"/>
        <v>4.371290848384243E-3</v>
      </c>
      <c r="AI15" s="5">
        <f t="shared" si="82"/>
        <v>5.8029745611171786E-3</v>
      </c>
      <c r="AJ15" s="5">
        <f t="shared" si="83"/>
        <v>3.8517814216617748E-3</v>
      </c>
      <c r="AK15" s="5">
        <f t="shared" si="84"/>
        <v>1.7044385270580437E-3</v>
      </c>
      <c r="AL15" s="5">
        <f t="shared" si="85"/>
        <v>3.0779152031195079E-5</v>
      </c>
      <c r="AM15" s="5">
        <f t="shared" si="86"/>
        <v>3.2694220346650496E-3</v>
      </c>
      <c r="AN15" s="5">
        <f t="shared" si="87"/>
        <v>3.3501508868731124E-3</v>
      </c>
      <c r="AO15" s="5">
        <f t="shared" si="88"/>
        <v>1.7164365514479296E-3</v>
      </c>
      <c r="AP15" s="5">
        <f t="shared" si="89"/>
        <v>5.8627298384089112E-4</v>
      </c>
      <c r="AQ15" s="5">
        <f t="shared" si="90"/>
        <v>1.5018732179107678E-4</v>
      </c>
      <c r="AR15" s="5">
        <f t="shared" si="91"/>
        <v>8.9584542816572253E-4</v>
      </c>
      <c r="AS15" s="5">
        <f t="shared" si="92"/>
        <v>1.1892524223732122E-3</v>
      </c>
      <c r="AT15" s="5">
        <f t="shared" si="93"/>
        <v>7.893779884641653E-4</v>
      </c>
      <c r="AU15" s="5">
        <f t="shared" si="94"/>
        <v>3.4930493417496079E-4</v>
      </c>
      <c r="AV15" s="5">
        <f t="shared" si="95"/>
        <v>1.1592729226878432E-4</v>
      </c>
      <c r="AW15" s="5">
        <f t="shared" si="96"/>
        <v>1.16302351401983E-6</v>
      </c>
      <c r="AX15" s="5">
        <f t="shared" si="97"/>
        <v>7.2337034050746454E-4</v>
      </c>
      <c r="AY15" s="5">
        <f t="shared" si="98"/>
        <v>7.412318636425485E-4</v>
      </c>
      <c r="AZ15" s="5">
        <f t="shared" si="99"/>
        <v>3.797672125273818E-4</v>
      </c>
      <c r="BA15" s="5">
        <f t="shared" si="100"/>
        <v>1.2971481914991152E-4</v>
      </c>
      <c r="BB15" s="5">
        <f t="shared" si="101"/>
        <v>3.322943717636184E-5</v>
      </c>
      <c r="BC15" s="5">
        <f t="shared" si="102"/>
        <v>6.8099882637567192E-6</v>
      </c>
      <c r="BD15" s="5">
        <f t="shared" si="103"/>
        <v>1.5299428685199251E-4</v>
      </c>
      <c r="BE15" s="5">
        <f t="shared" si="104"/>
        <v>2.03102924374511E-4</v>
      </c>
      <c r="BF15" s="5">
        <f t="shared" si="105"/>
        <v>1.3481156302713642E-4</v>
      </c>
      <c r="BG15" s="5">
        <f t="shared" si="106"/>
        <v>5.965500031339573E-5</v>
      </c>
      <c r="BH15" s="5">
        <f t="shared" si="107"/>
        <v>1.9798296502624037E-5</v>
      </c>
      <c r="BI15" s="5">
        <f t="shared" si="108"/>
        <v>5.2565255867451085E-6</v>
      </c>
      <c r="BJ15" s="8">
        <f t="shared" si="109"/>
        <v>0.43538868288230309</v>
      </c>
      <c r="BK15" s="8">
        <f t="shared" si="110"/>
        <v>0.27661417584560244</v>
      </c>
      <c r="BL15" s="8">
        <f t="shared" si="111"/>
        <v>0.2711203512381804</v>
      </c>
      <c r="BM15" s="8">
        <f t="shared" si="112"/>
        <v>0.41720451285060045</v>
      </c>
      <c r="BN15" s="8">
        <f t="shared" si="113"/>
        <v>0.58224245029678989</v>
      </c>
    </row>
    <row r="16" spans="1:88" x14ac:dyDescent="0.25">
      <c r="A16" t="s">
        <v>70</v>
      </c>
      <c r="B16" t="s">
        <v>71</v>
      </c>
      <c r="C16" t="s">
        <v>84</v>
      </c>
      <c r="D16" s="7" t="s">
        <v>505</v>
      </c>
      <c r="E16">
        <f>VLOOKUP(A16,home!$A$2:$E$405,3,FALSE)</f>
        <v>1.3243</v>
      </c>
      <c r="F16">
        <f>VLOOKUP(B16,home!$B$2:$E$405,3,FALSE)</f>
        <v>1.5102</v>
      </c>
      <c r="G16">
        <f>VLOOKUP(C16,away!$B$2:$E$405,4,FALSE)</f>
        <v>0.91930000000000001</v>
      </c>
      <c r="H16">
        <f>VLOOKUP(A16,away!$A$2:$E$405,3,FALSE)</f>
        <v>1.1069</v>
      </c>
      <c r="I16">
        <f>VLOOKUP(C16,away!$B$2:$E$405,3,FALSE)</f>
        <v>0.90339999999999998</v>
      </c>
      <c r="J16">
        <f>VLOOKUP(B16,home!$B$2:$E$405,4,FALSE)</f>
        <v>0.74629999999999996</v>
      </c>
      <c r="K16" s="3">
        <f t="shared" si="58"/>
        <v>1.8385612606980002</v>
      </c>
      <c r="L16" s="3">
        <f t="shared" si="59"/>
        <v>0.74628019319799999</v>
      </c>
      <c r="M16" s="5">
        <f t="shared" si="60"/>
        <v>7.5408034303466084E-2</v>
      </c>
      <c r="N16" s="5">
        <f t="shared" si="61"/>
        <v>0.13864229061573863</v>
      </c>
      <c r="O16" s="5">
        <f t="shared" si="62"/>
        <v>5.6275522408672077E-2</v>
      </c>
      <c r="P16" s="5">
        <f t="shared" si="63"/>
        <v>0.10346599542612669</v>
      </c>
      <c r="Q16" s="5">
        <f t="shared" si="64"/>
        <v>0.12745117231026551</v>
      </c>
      <c r="R16" s="5">
        <f t="shared" si="65"/>
        <v>2.0998653867731084E-2</v>
      </c>
      <c r="S16" s="5">
        <f t="shared" si="66"/>
        <v>3.5490953677555323E-2</v>
      </c>
      <c r="T16" s="5">
        <f t="shared" si="67"/>
        <v>9.5114285495016535E-2</v>
      </c>
      <c r="U16" s="5">
        <f t="shared" si="68"/>
        <v>3.8607311528016601E-2</v>
      </c>
      <c r="V16" s="5">
        <f t="shared" si="69"/>
        <v>5.410721497884549E-3</v>
      </c>
      <c r="W16" s="5">
        <f t="shared" si="70"/>
        <v>7.8108929346733275E-2</v>
      </c>
      <c r="X16" s="5">
        <f t="shared" si="71"/>
        <v>5.829114688336904E-2</v>
      </c>
      <c r="Y16" s="5">
        <f t="shared" si="72"/>
        <v>2.175076417892682E-2</v>
      </c>
      <c r="Z16" s="5">
        <f t="shared" si="73"/>
        <v>5.2236264884360948E-3</v>
      </c>
      <c r="AA16" s="5">
        <f t="shared" si="74"/>
        <v>9.6039573019945351E-3</v>
      </c>
      <c r="AB16" s="5">
        <f t="shared" si="75"/>
        <v>8.8287319224224208E-3</v>
      </c>
      <c r="AC16" s="5">
        <f t="shared" si="76"/>
        <v>4.6399704862618637E-4</v>
      </c>
      <c r="AD16" s="5">
        <f t="shared" si="77"/>
        <v>3.5902012902875216E-2</v>
      </c>
      <c r="AE16" s="5">
        <f t="shared" si="78"/>
        <v>2.6792961125354807E-2</v>
      </c>
      <c r="AF16" s="5">
        <f t="shared" si="79"/>
        <v>9.9975281024881416E-3</v>
      </c>
      <c r="AG16" s="5">
        <f t="shared" si="80"/>
        <v>2.4869857346090955E-3</v>
      </c>
      <c r="AH16" s="5">
        <f t="shared" si="81"/>
        <v>9.745722462460697E-4</v>
      </c>
      <c r="AI16" s="5">
        <f t="shared" si="82"/>
        <v>1.7918107776994558E-3</v>
      </c>
      <c r="AJ16" s="5">
        <f t="shared" si="83"/>
        <v>1.6471769411896882E-3</v>
      </c>
      <c r="AK16" s="5">
        <f t="shared" si="84"/>
        <v>1.0094785711954632E-3</v>
      </c>
      <c r="AL16" s="5">
        <f t="shared" si="85"/>
        <v>2.5465677207653515E-5</v>
      </c>
      <c r="AM16" s="5">
        <f t="shared" si="86"/>
        <v>1.3201610020861216E-2</v>
      </c>
      <c r="AN16" s="5">
        <f t="shared" si="87"/>
        <v>9.8521000768929615E-3</v>
      </c>
      <c r="AO16" s="5">
        <f t="shared" si="88"/>
        <v>3.6762135743948544E-3</v>
      </c>
      <c r="AP16" s="5">
        <f t="shared" si="89"/>
        <v>9.1449512551216748E-4</v>
      </c>
      <c r="AQ16" s="5">
        <f t="shared" si="90"/>
        <v>1.7061739973646238E-4</v>
      </c>
      <c r="AR16" s="5">
        <f t="shared" si="91"/>
        <v>1.4546079284278519E-4</v>
      </c>
      <c r="AS16" s="5">
        <f t="shared" si="92"/>
        <v>2.6743857867116177E-4</v>
      </c>
      <c r="AT16" s="5">
        <f t="shared" si="93"/>
        <v>2.4585110518046628E-4</v>
      </c>
      <c r="AU16" s="5">
        <f t="shared" si="94"/>
        <v>1.5067077262819828E-4</v>
      </c>
      <c r="AV16" s="5">
        <f t="shared" si="95"/>
        <v>6.9254361418410443E-5</v>
      </c>
      <c r="AW16" s="5">
        <f t="shared" si="96"/>
        <v>9.7058315463622694E-7</v>
      </c>
      <c r="AX16" s="5">
        <f t="shared" si="97"/>
        <v>4.0453281271996605E-3</v>
      </c>
      <c r="AY16" s="5">
        <f t="shared" si="98"/>
        <v>3.0189482563158661E-3</v>
      </c>
      <c r="AZ16" s="5">
        <f t="shared" si="99"/>
        <v>1.1264906439890847E-3</v>
      </c>
      <c r="BA16" s="5">
        <f t="shared" si="100"/>
        <v>2.8022588514397124E-4</v>
      </c>
      <c r="BB16" s="5">
        <f t="shared" si="101"/>
        <v>5.2281756926080845E-5</v>
      </c>
      <c r="BC16" s="5">
        <f t="shared" si="102"/>
        <v>7.8033679319052982E-6</v>
      </c>
      <c r="BD16" s="5">
        <f t="shared" si="103"/>
        <v>1.8092418097574657E-5</v>
      </c>
      <c r="BE16" s="5">
        <f t="shared" si="104"/>
        <v>3.3264019026552176E-5</v>
      </c>
      <c r="BF16" s="5">
        <f t="shared" si="105"/>
        <v>3.0578968378670022E-5</v>
      </c>
      <c r="BG16" s="5">
        <f t="shared" si="106"/>
        <v>1.8740435551043948E-5</v>
      </c>
      <c r="BH16" s="5">
        <f t="shared" si="107"/>
        <v>8.6138597031892414E-6</v>
      </c>
      <c r="BI16" s="5">
        <f t="shared" si="108"/>
        <v>3.1674217510742604E-6</v>
      </c>
      <c r="BJ16" s="8">
        <f t="shared" si="109"/>
        <v>0.63088419093028125</v>
      </c>
      <c r="BK16" s="8">
        <f t="shared" si="110"/>
        <v>0.22328411588718236</v>
      </c>
      <c r="BL16" s="8">
        <f t="shared" si="111"/>
        <v>0.14072834829841654</v>
      </c>
      <c r="BM16" s="8">
        <f t="shared" si="112"/>
        <v>0.47486063499915493</v>
      </c>
      <c r="BN16" s="8">
        <f t="shared" si="113"/>
        <v>0.52224166893199997</v>
      </c>
    </row>
    <row r="17" spans="1:66" x14ac:dyDescent="0.25">
      <c r="A17" t="s">
        <v>70</v>
      </c>
      <c r="B17" t="s">
        <v>80</v>
      </c>
      <c r="C17" t="s">
        <v>100</v>
      </c>
      <c r="D17" s="7" t="s">
        <v>505</v>
      </c>
      <c r="E17">
        <f>VLOOKUP(A17,home!$A$2:$E$405,3,FALSE)</f>
        <v>1.3243</v>
      </c>
      <c r="F17">
        <f>VLOOKUP(B17,home!$B$2:$E$405,3,FALSE)</f>
        <v>0.88639999999999997</v>
      </c>
      <c r="G17">
        <f>VLOOKUP(C17,away!$B$2:$E$405,4,FALSE)</f>
        <v>1.1163000000000001</v>
      </c>
      <c r="H17">
        <f>VLOOKUP(A17,away!$A$2:$E$405,3,FALSE)</f>
        <v>1.1069</v>
      </c>
      <c r="I17">
        <f>VLOOKUP(C17,away!$B$2:$E$405,3,FALSE)</f>
        <v>1.0605</v>
      </c>
      <c r="J17">
        <f>VLOOKUP(B17,home!$B$2:$E$405,4,FALSE)</f>
        <v>1.0605</v>
      </c>
      <c r="K17" s="3">
        <f t="shared" si="58"/>
        <v>1.3103793821759999</v>
      </c>
      <c r="L17" s="3">
        <f t="shared" si="59"/>
        <v>1.2448864307249998</v>
      </c>
      <c r="M17" s="5">
        <f t="shared" si="60"/>
        <v>7.7671583214198772E-2</v>
      </c>
      <c r="N17" s="5">
        <f t="shared" si="61"/>
        <v>0.10177924122485356</v>
      </c>
      <c r="O17" s="5">
        <f t="shared" si="62"/>
        <v>9.6692299996283704E-2</v>
      </c>
      <c r="P17" s="5">
        <f t="shared" si="63"/>
        <v>0.1267035963303067</v>
      </c>
      <c r="Q17" s="5">
        <f t="shared" si="64"/>
        <v>6.6684709617282859E-2</v>
      </c>
      <c r="R17" s="5">
        <f t="shared" si="65"/>
        <v>6.018546611048229E-2</v>
      </c>
      <c r="S17" s="5">
        <f t="shared" si="66"/>
        <v>5.1672055141328055E-2</v>
      </c>
      <c r="T17" s="5">
        <f t="shared" si="67"/>
        <v>8.3014890139392311E-2</v>
      </c>
      <c r="U17" s="5">
        <f t="shared" si="68"/>
        <v>7.8865793897828371E-2</v>
      </c>
      <c r="V17" s="5">
        <f t="shared" si="69"/>
        <v>9.3656949845824199E-3</v>
      </c>
      <c r="W17" s="5">
        <f t="shared" si="70"/>
        <v>2.9127422862960346E-2</v>
      </c>
      <c r="X17" s="5">
        <f t="shared" si="71"/>
        <v>3.6260333484088456E-2</v>
      </c>
      <c r="Y17" s="5">
        <f t="shared" si="72"/>
        <v>2.2569998563952542E-2</v>
      </c>
      <c r="Z17" s="5">
        <f t="shared" si="73"/>
        <v>2.497469002926625E-2</v>
      </c>
      <c r="AA17" s="5">
        <f t="shared" si="74"/>
        <v>3.2726318890587018E-2</v>
      </c>
      <c r="AB17" s="5">
        <f t="shared" si="75"/>
        <v>2.1441946764371091E-2</v>
      </c>
      <c r="AC17" s="5">
        <f t="shared" si="76"/>
        <v>9.5487563434781082E-4</v>
      </c>
      <c r="AD17" s="5">
        <f t="shared" si="77"/>
        <v>9.5419935938862738E-3</v>
      </c>
      <c r="AE17" s="5">
        <f t="shared" si="78"/>
        <v>1.1878698347093895E-2</v>
      </c>
      <c r="AF17" s="5">
        <f t="shared" si="79"/>
        <v>7.3938151934863396E-3</v>
      </c>
      <c r="AG17" s="5">
        <f t="shared" si="80"/>
        <v>3.0681534018864951E-3</v>
      </c>
      <c r="AH17" s="5">
        <f t="shared" si="81"/>
        <v>7.7726631822491229E-3</v>
      </c>
      <c r="AI17" s="5">
        <f t="shared" si="82"/>
        <v>1.0185137578617748E-2</v>
      </c>
      <c r="AJ17" s="5">
        <f t="shared" si="83"/>
        <v>6.6731971438233444E-3</v>
      </c>
      <c r="AK17" s="5">
        <f t="shared" si="84"/>
        <v>2.9148066501539591E-3</v>
      </c>
      <c r="AL17" s="5">
        <f t="shared" si="85"/>
        <v>6.2306533181588882E-5</v>
      </c>
      <c r="AM17" s="5">
        <f t="shared" si="86"/>
        <v>2.5007263340568065E-3</v>
      </c>
      <c r="AN17" s="5">
        <f t="shared" si="87"/>
        <v>3.1131202802239912E-3</v>
      </c>
      <c r="AO17" s="5">
        <f t="shared" si="88"/>
        <v>1.9377405970328284E-3</v>
      </c>
      <c r="AP17" s="5">
        <f t="shared" si="89"/>
        <v>8.0408899183704284E-4</v>
      </c>
      <c r="AQ17" s="5">
        <f t="shared" si="90"/>
        <v>2.5024986875831986E-4</v>
      </c>
      <c r="AR17" s="5">
        <f t="shared" si="91"/>
        <v>1.9352165852355456E-3</v>
      </c>
      <c r="AS17" s="5">
        <f t="shared" si="92"/>
        <v>2.5358679133377026E-3</v>
      </c>
      <c r="AT17" s="5">
        <f t="shared" si="93"/>
        <v>1.6614745147797009E-3</v>
      </c>
      <c r="AU17" s="5">
        <f t="shared" si="94"/>
        <v>7.2572064939273101E-4</v>
      </c>
      <c r="AV17" s="5">
        <f t="shared" si="95"/>
        <v>2.3774234404590322E-4</v>
      </c>
      <c r="AW17" s="5">
        <f t="shared" si="96"/>
        <v>2.8233054778326266E-6</v>
      </c>
      <c r="AX17" s="5">
        <f t="shared" si="97"/>
        <v>5.4615003810210114E-4</v>
      </c>
      <c r="AY17" s="5">
        <f t="shared" si="98"/>
        <v>6.7989477157324725E-4</v>
      </c>
      <c r="AZ17" s="5">
        <f t="shared" si="99"/>
        <v>4.2319588772620457E-4</v>
      </c>
      <c r="BA17" s="5">
        <f t="shared" si="100"/>
        <v>1.756102727229909E-4</v>
      </c>
      <c r="BB17" s="5">
        <f t="shared" si="101"/>
        <v>5.4653711402191963E-5</v>
      </c>
      <c r="BC17" s="5">
        <f t="shared" si="102"/>
        <v>1.3607532742669793E-5</v>
      </c>
      <c r="BD17" s="5">
        <f t="shared" si="103"/>
        <v>4.0152081124561663E-4</v>
      </c>
      <c r="BE17" s="5">
        <f t="shared" si="104"/>
        <v>5.2614459257083743E-4</v>
      </c>
      <c r="BF17" s="5">
        <f t="shared" si="105"/>
        <v>3.4472451307410873E-4</v>
      </c>
      <c r="BG17" s="5">
        <f t="shared" si="106"/>
        <v>1.5057329815432426E-4</v>
      </c>
      <c r="BH17" s="5">
        <f t="shared" si="107"/>
        <v>4.9327036351916544E-5</v>
      </c>
      <c r="BI17" s="5">
        <f t="shared" si="108"/>
        <v>1.2927426283879486E-5</v>
      </c>
      <c r="BJ17" s="8">
        <f t="shared" si="109"/>
        <v>0.38181829471506146</v>
      </c>
      <c r="BK17" s="8">
        <f t="shared" si="110"/>
        <v>0.26711000660951856</v>
      </c>
      <c r="BL17" s="8">
        <f t="shared" si="111"/>
        <v>0.32603886989886899</v>
      </c>
      <c r="BM17" s="8">
        <f t="shared" si="112"/>
        <v>0.46954789329321195</v>
      </c>
      <c r="BN17" s="8">
        <f t="shared" si="113"/>
        <v>0.52971689649340792</v>
      </c>
    </row>
    <row r="18" spans="1:66" x14ac:dyDescent="0.25">
      <c r="A18" t="s">
        <v>70</v>
      </c>
      <c r="B18" t="s">
        <v>106</v>
      </c>
      <c r="C18" t="s">
        <v>86</v>
      </c>
      <c r="D18" s="7" t="s">
        <v>505</v>
      </c>
      <c r="E18">
        <f>VLOOKUP(A18,home!$A$2:$E$405,3,FALSE)</f>
        <v>1.3243</v>
      </c>
      <c r="F18">
        <f>VLOOKUP(B18,home!$B$2:$E$405,3,FALSE)</f>
        <v>1.3521000000000001</v>
      </c>
      <c r="G18">
        <f>VLOOKUP(C18,away!$B$2:$E$405,4,FALSE)</f>
        <v>1.2148000000000001</v>
      </c>
      <c r="H18">
        <f>VLOOKUP(A18,away!$A$2:$E$405,3,FALSE)</f>
        <v>1.1069</v>
      </c>
      <c r="I18">
        <f>VLOOKUP(C18,away!$B$2:$E$405,3,FALSE)</f>
        <v>0.82489999999999997</v>
      </c>
      <c r="J18">
        <f>VLOOKUP(B18,home!$B$2:$E$405,4,FALSE)</f>
        <v>0.60670000000000002</v>
      </c>
      <c r="K18" s="3">
        <f t="shared" si="58"/>
        <v>2.1752039092440003</v>
      </c>
      <c r="L18" s="3">
        <f t="shared" si="59"/>
        <v>0.55396673412700004</v>
      </c>
      <c r="M18" s="5">
        <f t="shared" si="60"/>
        <v>6.5273402154525401E-2</v>
      </c>
      <c r="N18" s="5">
        <f t="shared" si="61"/>
        <v>0.14198295953617937</v>
      </c>
      <c r="O18" s="5">
        <f t="shared" si="62"/>
        <v>3.6159293416900717E-2</v>
      </c>
      <c r="P18" s="5">
        <f t="shared" si="63"/>
        <v>7.8653836395943283E-2</v>
      </c>
      <c r="Q18" s="5">
        <f t="shared" si="64"/>
        <v>0.1544209443145651</v>
      </c>
      <c r="R18" s="5">
        <f t="shared" si="65"/>
        <v>1.0015522841250213E-2</v>
      </c>
      <c r="S18" s="5">
        <f t="shared" si="66"/>
        <v>2.3694283489139809E-2</v>
      </c>
      <c r="T18" s="5">
        <f t="shared" si="67"/>
        <v>8.554406620274696E-2</v>
      </c>
      <c r="U18" s="5">
        <f t="shared" si="68"/>
        <v>2.1785804437410034E-2</v>
      </c>
      <c r="V18" s="5">
        <f t="shared" si="69"/>
        <v>3.1723765569286015E-3</v>
      </c>
      <c r="W18" s="5">
        <f t="shared" si="70"/>
        <v>0.11196568058073068</v>
      </c>
      <c r="X18" s="5">
        <f t="shared" si="71"/>
        <v>6.2025262405614241E-2</v>
      </c>
      <c r="Y18" s="5">
        <f t="shared" si="72"/>
        <v>1.7179966024104158E-2</v>
      </c>
      <c r="Z18" s="5">
        <f t="shared" si="73"/>
        <v>1.849422159647251E-3</v>
      </c>
      <c r="AA18" s="5">
        <f t="shared" si="74"/>
        <v>4.0228703115071816E-3</v>
      </c>
      <c r="AB18" s="5">
        <f t="shared" si="75"/>
        <v>4.3752816139860269E-3</v>
      </c>
      <c r="AC18" s="5">
        <f t="shared" si="76"/>
        <v>2.3891774679551554E-4</v>
      </c>
      <c r="AD18" s="5">
        <f t="shared" si="77"/>
        <v>6.0887046525092622E-2</v>
      </c>
      <c r="AE18" s="5">
        <f t="shared" si="78"/>
        <v>3.372939831414426E-2</v>
      </c>
      <c r="AF18" s="5">
        <f t="shared" si="79"/>
        <v>9.342482314077619E-3</v>
      </c>
      <c r="AG18" s="5">
        <f t="shared" si="80"/>
        <v>1.7251414720562792E-3</v>
      </c>
      <c r="AH18" s="5">
        <f t="shared" si="81"/>
        <v>2.5612958845047272E-4</v>
      </c>
      <c r="AI18" s="5">
        <f t="shared" si="82"/>
        <v>5.5713408207052511E-4</v>
      </c>
      <c r="AJ18" s="5">
        <f t="shared" si="83"/>
        <v>6.0594011664643721E-4</v>
      </c>
      <c r="AK18" s="5">
        <f t="shared" si="84"/>
        <v>4.393477701656985E-4</v>
      </c>
      <c r="AL18" s="5">
        <f t="shared" si="85"/>
        <v>1.1515745616601996E-5</v>
      </c>
      <c r="AM18" s="5">
        <f t="shared" si="86"/>
        <v>2.6488348324740542E-2</v>
      </c>
      <c r="AN18" s="5">
        <f t="shared" si="87"/>
        <v>1.4673663813874908E-2</v>
      </c>
      <c r="AO18" s="5">
        <f t="shared" si="88"/>
        <v>4.0643608103249117E-3</v>
      </c>
      <c r="AP18" s="5">
        <f t="shared" si="89"/>
        <v>7.5050689480315308E-4</v>
      </c>
      <c r="AQ18" s="5">
        <f t="shared" si="90"/>
        <v>1.0393896336347465E-4</v>
      </c>
      <c r="AR18" s="5">
        <f t="shared" si="91"/>
        <v>2.83774543254402E-5</v>
      </c>
      <c r="AS18" s="5">
        <f t="shared" si="92"/>
        <v>6.1726749583090583E-5</v>
      </c>
      <c r="AT18" s="5">
        <f t="shared" si="93"/>
        <v>6.7134133499032072E-5</v>
      </c>
      <c r="AU18" s="5">
        <f t="shared" si="94"/>
        <v>4.8676809876934382E-5</v>
      </c>
      <c r="AV18" s="5">
        <f t="shared" si="95"/>
        <v>2.6470496783458662E-5</v>
      </c>
      <c r="AW18" s="5">
        <f t="shared" si="96"/>
        <v>3.8545459125621903E-7</v>
      </c>
      <c r="AX18" s="5">
        <f t="shared" si="97"/>
        <v>9.6029264708987309E-3</v>
      </c>
      <c r="AY18" s="5">
        <f t="shared" si="98"/>
        <v>5.3197018151454872E-3</v>
      </c>
      <c r="AZ18" s="5">
        <f t="shared" si="99"/>
        <v>1.4734689205328098E-3</v>
      </c>
      <c r="BA18" s="5">
        <f t="shared" si="100"/>
        <v>2.7208425524839899E-4</v>
      </c>
      <c r="BB18" s="5">
        <f t="shared" si="101"/>
        <v>3.768140657183316E-5</v>
      </c>
      <c r="BC18" s="5">
        <f t="shared" si="102"/>
        <v>4.1748491471820197E-6</v>
      </c>
      <c r="BD18" s="5">
        <f t="shared" si="103"/>
        <v>2.6200276159170354E-6</v>
      </c>
      <c r="BE18" s="5">
        <f t="shared" si="104"/>
        <v>5.6990943124699736E-6</v>
      </c>
      <c r="BF18" s="5">
        <f t="shared" si="105"/>
        <v>6.1983461138174693E-6</v>
      </c>
      <c r="BG18" s="5">
        <f t="shared" si="106"/>
        <v>4.4942222325410383E-6</v>
      </c>
      <c r="BH18" s="5">
        <f t="shared" si="107"/>
        <v>2.4439624423086416E-6</v>
      </c>
      <c r="BI18" s="5">
        <f t="shared" si="108"/>
        <v>1.0632233317110537E-6</v>
      </c>
      <c r="BJ18" s="8">
        <f t="shared" si="109"/>
        <v>0.7415938042139627</v>
      </c>
      <c r="BK18" s="8">
        <f t="shared" si="110"/>
        <v>0.17636403390409472</v>
      </c>
      <c r="BL18" s="8">
        <f t="shared" si="111"/>
        <v>7.8472228698504051E-2</v>
      </c>
      <c r="BM18" s="8">
        <f t="shared" si="112"/>
        <v>0.5064542139562902</v>
      </c>
      <c r="BN18" s="8">
        <f t="shared" si="113"/>
        <v>0.48650595865936413</v>
      </c>
    </row>
    <row r="19" spans="1:66" x14ac:dyDescent="0.25">
      <c r="A19" t="s">
        <v>70</v>
      </c>
      <c r="B19" t="s">
        <v>74</v>
      </c>
      <c r="C19" t="s">
        <v>82</v>
      </c>
      <c r="D19" s="7" t="s">
        <v>505</v>
      </c>
      <c r="E19">
        <f>VLOOKUP(A19,home!$A$2:$E$405,3,FALSE)</f>
        <v>1.3243</v>
      </c>
      <c r="F19">
        <f>VLOOKUP(B19,home!$B$2:$E$405,3,FALSE)</f>
        <v>0.82079999999999997</v>
      </c>
      <c r="G19">
        <f>VLOOKUP(C19,away!$B$2:$E$405,4,FALSE)</f>
        <v>0.9849</v>
      </c>
      <c r="H19">
        <f>VLOOKUP(A19,away!$A$2:$E$405,3,FALSE)</f>
        <v>1.1069</v>
      </c>
      <c r="I19">
        <f>VLOOKUP(C19,away!$B$2:$E$405,3,FALSE)</f>
        <v>0.47139999999999999</v>
      </c>
      <c r="J19">
        <f>VLOOKUP(B19,home!$B$2:$E$405,4,FALSE)</f>
        <v>1.0605</v>
      </c>
      <c r="K19" s="3">
        <f t="shared" si="58"/>
        <v>1.0705719598560002</v>
      </c>
      <c r="L19" s="3">
        <f t="shared" si="59"/>
        <v>0.55336111593000004</v>
      </c>
      <c r="M19" s="5">
        <f t="shared" si="60"/>
        <v>0.19712187715332344</v>
      </c>
      <c r="N19" s="5">
        <f t="shared" si="61"/>
        <v>0.21103315435452721</v>
      </c>
      <c r="O19" s="5">
        <f t="shared" si="62"/>
        <v>0.10907958191577945</v>
      </c>
      <c r="P19" s="5">
        <f t="shared" si="63"/>
        <v>0.11677754179184913</v>
      </c>
      <c r="Q19" s="5">
        <f t="shared" si="64"/>
        <v>0.11296308882595997</v>
      </c>
      <c r="R19" s="5">
        <f t="shared" si="65"/>
        <v>3.0180199587046777E-2</v>
      </c>
      <c r="S19" s="5">
        <f t="shared" si="66"/>
        <v>1.7295130383143707E-2</v>
      </c>
      <c r="T19" s="5">
        <f t="shared" si="67"/>
        <v>6.2509380891632924E-2</v>
      </c>
      <c r="U19" s="5">
        <f t="shared" si="68"/>
        <v>3.2310075420749915E-2</v>
      </c>
      <c r="V19" s="5">
        <f t="shared" si="69"/>
        <v>1.138428694346467E-3</v>
      </c>
      <c r="W19" s="5">
        <f t="shared" si="70"/>
        <v>4.0311705131931809E-2</v>
      </c>
      <c r="X19" s="5">
        <f t="shared" si="71"/>
        <v>2.2306930136846894E-2</v>
      </c>
      <c r="Y19" s="5">
        <f t="shared" si="72"/>
        <v>6.1718938767490721E-3</v>
      </c>
      <c r="Z19" s="5">
        <f t="shared" si="73"/>
        <v>5.5668496408261114E-3</v>
      </c>
      <c r="AA19" s="5">
        <f t="shared" si="74"/>
        <v>5.9597131302028808E-3</v>
      </c>
      <c r="AB19" s="5">
        <f t="shared" si="75"/>
        <v>3.1901508829904174E-3</v>
      </c>
      <c r="AC19" s="5">
        <f t="shared" si="76"/>
        <v>4.2151239867100205E-5</v>
      </c>
      <c r="AD19" s="5">
        <f t="shared" si="77"/>
        <v>1.0789145292057354E-2</v>
      </c>
      <c r="AE19" s="5">
        <f t="shared" si="78"/>
        <v>5.970293478743764E-3</v>
      </c>
      <c r="AF19" s="5">
        <f t="shared" si="79"/>
        <v>1.6518641309136253E-3</v>
      </c>
      <c r="AG19" s="5">
        <f t="shared" si="80"/>
        <v>3.0469245961570115E-4</v>
      </c>
      <c r="AH19" s="5">
        <f t="shared" si="81"/>
        <v>7.7011953236551408E-4</v>
      </c>
      <c r="AI19" s="5">
        <f t="shared" si="82"/>
        <v>8.2446837708793485E-4</v>
      </c>
      <c r="AJ19" s="5">
        <f t="shared" si="83"/>
        <v>4.41326363149163E-4</v>
      </c>
      <c r="AK19" s="5">
        <f t="shared" si="84"/>
        <v>1.5749054317757343E-4</v>
      </c>
      <c r="AL19" s="5">
        <f t="shared" si="85"/>
        <v>9.9883752047063207E-7</v>
      </c>
      <c r="AM19" s="5">
        <f t="shared" si="86"/>
        <v>2.3101112840977966E-3</v>
      </c>
      <c r="AN19" s="5">
        <f t="shared" si="87"/>
        <v>1.2783257580908419E-3</v>
      </c>
      <c r="AO19" s="5">
        <f t="shared" si="88"/>
        <v>3.5368788400960574E-4</v>
      </c>
      <c r="AP19" s="5">
        <f t="shared" si="89"/>
        <v>6.5239040728825291E-5</v>
      </c>
      <c r="AQ19" s="5">
        <f t="shared" si="90"/>
        <v>9.0251870949763702E-6</v>
      </c>
      <c r="AR19" s="5">
        <f t="shared" si="91"/>
        <v>8.523084076585415E-5</v>
      </c>
      <c r="AS19" s="5">
        <f t="shared" si="92"/>
        <v>9.1245748238875167E-5</v>
      </c>
      <c r="AT19" s="5">
        <f t="shared" si="93"/>
        <v>4.8842569760309873E-5</v>
      </c>
      <c r="AU19" s="5">
        <f t="shared" si="94"/>
        <v>1.7429828544232784E-5</v>
      </c>
      <c r="AV19" s="5">
        <f t="shared" si="95"/>
        <v>4.6649714261383371E-6</v>
      </c>
      <c r="AW19" s="5">
        <f t="shared" si="96"/>
        <v>1.6436784070183937E-8</v>
      </c>
      <c r="AX19" s="5">
        <f t="shared" si="97"/>
        <v>4.1219006081700627E-4</v>
      </c>
      <c r="AY19" s="5">
        <f t="shared" si="98"/>
        <v>2.2808995202895318E-4</v>
      </c>
      <c r="AZ19" s="5">
        <f t="shared" si="99"/>
        <v>6.3108055193580845E-5</v>
      </c>
      <c r="BA19" s="5">
        <f t="shared" si="100"/>
        <v>1.1640514615363978E-5</v>
      </c>
      <c r="BB19" s="5">
        <f t="shared" si="101"/>
        <v>1.6103520393893212E-6</v>
      </c>
      <c r="BC19" s="5">
        <f t="shared" si="102"/>
        <v>1.7822124031132528E-7</v>
      </c>
      <c r="BD19" s="5">
        <f t="shared" si="103"/>
        <v>7.8605721929741943E-6</v>
      </c>
      <c r="BE19" s="5">
        <f t="shared" si="104"/>
        <v>8.415308178221962E-6</v>
      </c>
      <c r="BF19" s="5">
        <f t="shared" si="105"/>
        <v>4.504596484575655E-6</v>
      </c>
      <c r="BG19" s="5">
        <f t="shared" si="106"/>
        <v>1.6074982289508694E-6</v>
      </c>
      <c r="BH19" s="5">
        <f t="shared" si="107"/>
        <v>4.3023563235824544E-7</v>
      </c>
      <c r="BI19" s="5">
        <f t="shared" si="108"/>
        <v>9.2119640826730505E-8</v>
      </c>
      <c r="BJ19" s="8">
        <f t="shared" si="109"/>
        <v>0.47874535488893499</v>
      </c>
      <c r="BK19" s="8">
        <f t="shared" si="110"/>
        <v>0.33260421805207935</v>
      </c>
      <c r="BL19" s="8">
        <f t="shared" si="111"/>
        <v>0.18318345004164299</v>
      </c>
      <c r="BM19" s="8">
        <f t="shared" si="112"/>
        <v>0.22271635547975244</v>
      </c>
      <c r="BN19" s="8">
        <f t="shared" si="113"/>
        <v>0.77715544362848588</v>
      </c>
    </row>
    <row r="20" spans="1:66" x14ac:dyDescent="0.25">
      <c r="A20" t="s">
        <v>70</v>
      </c>
      <c r="B20" t="s">
        <v>88</v>
      </c>
      <c r="C20" t="s">
        <v>72</v>
      </c>
      <c r="D20" s="7" t="s">
        <v>505</v>
      </c>
      <c r="E20">
        <f>VLOOKUP(A20,home!$A$2:$E$405,3,FALSE)</f>
        <v>1.3243</v>
      </c>
      <c r="F20">
        <f>VLOOKUP(B20,home!$B$2:$E$405,3,FALSE)</f>
        <v>1.2476</v>
      </c>
      <c r="G20">
        <f>VLOOKUP(C20,away!$B$2:$E$405,4,FALSE)</f>
        <v>1.1163000000000001</v>
      </c>
      <c r="H20">
        <f>VLOOKUP(A20,away!$A$2:$E$405,3,FALSE)</f>
        <v>1.1069</v>
      </c>
      <c r="I20">
        <f>VLOOKUP(C20,away!$B$2:$E$405,3,FALSE)</f>
        <v>0.90339999999999998</v>
      </c>
      <c r="J20">
        <f>VLOOKUP(B20,home!$B$2:$E$405,4,FALSE)</f>
        <v>1.2568999999999999</v>
      </c>
      <c r="K20" s="3">
        <f t="shared" si="58"/>
        <v>1.8443471538840002</v>
      </c>
      <c r="L20" s="3">
        <f t="shared" si="59"/>
        <v>1.256866641874</v>
      </c>
      <c r="M20" s="5">
        <f t="shared" si="60"/>
        <v>4.4994555034866622E-2</v>
      </c>
      <c r="N20" s="5">
        <f t="shared" si="61"/>
        <v>8.2985579518833272E-2</v>
      </c>
      <c r="O20" s="5">
        <f t="shared" si="62"/>
        <v>5.6552155289287698E-2</v>
      </c>
      <c r="P20" s="5">
        <f t="shared" si="63"/>
        <v>0.10430180665380377</v>
      </c>
      <c r="Q20" s="5">
        <f t="shared" si="64"/>
        <v>7.652710869948727E-2</v>
      </c>
      <c r="R20" s="5">
        <f t="shared" si="65"/>
        <v>3.5539258754591997E-2</v>
      </c>
      <c r="S20" s="5">
        <f t="shared" si="66"/>
        <v>6.0445463138913968E-2</v>
      </c>
      <c r="T20" s="5">
        <f t="shared" si="67"/>
        <v>9.6184370123451143E-2</v>
      </c>
      <c r="U20" s="5">
        <f t="shared" si="68"/>
        <v>6.554673073517879E-2</v>
      </c>
      <c r="V20" s="5">
        <f t="shared" si="69"/>
        <v>1.5568725802313856E-2</v>
      </c>
      <c r="W20" s="5">
        <f t="shared" si="70"/>
        <v>4.7047518374956958E-2</v>
      </c>
      <c r="X20" s="5">
        <f t="shared" si="71"/>
        <v>5.9132456428437466E-2</v>
      </c>
      <c r="Y20" s="5">
        <f t="shared" si="72"/>
        <v>3.7160805968485415E-2</v>
      </c>
      <c r="Z20" s="5">
        <f t="shared" si="73"/>
        <v>1.4889369601858405E-2</v>
      </c>
      <c r="AA20" s="5">
        <f t="shared" si="74"/>
        <v>2.7461166448314499E-2</v>
      </c>
      <c r="AB20" s="5">
        <f t="shared" si="75"/>
        <v>2.5323962090641826E-2</v>
      </c>
      <c r="AC20" s="5">
        <f t="shared" si="76"/>
        <v>2.2556149116552755E-3</v>
      </c>
      <c r="AD20" s="5">
        <f t="shared" si="77"/>
        <v>2.1692989153039275E-2</v>
      </c>
      <c r="AE20" s="5">
        <f t="shared" si="78"/>
        <v>2.7265194428989583E-2</v>
      </c>
      <c r="AF20" s="5">
        <f t="shared" si="79"/>
        <v>1.7134356681002917E-2</v>
      </c>
      <c r="AG20" s="5">
        <f t="shared" si="80"/>
        <v>7.1785337807744928E-3</v>
      </c>
      <c r="AH20" s="5">
        <f t="shared" si="81"/>
        <v>4.6784879927771455E-3</v>
      </c>
      <c r="AI20" s="5">
        <f t="shared" si="82"/>
        <v>8.6287560139589985E-3</v>
      </c>
      <c r="AJ20" s="5">
        <f t="shared" si="83"/>
        <v>7.9572107979523649E-3</v>
      </c>
      <c r="AK20" s="5">
        <f t="shared" si="84"/>
        <v>4.8919530293528267E-3</v>
      </c>
      <c r="AL20" s="5">
        <f t="shared" si="85"/>
        <v>2.0914949394974263E-4</v>
      </c>
      <c r="AM20" s="5">
        <f t="shared" si="86"/>
        <v>8.0018805607288933E-3</v>
      </c>
      <c r="AN20" s="5">
        <f t="shared" si="87"/>
        <v>1.0057296749040164E-2</v>
      </c>
      <c r="AO20" s="5">
        <f t="shared" si="88"/>
        <v>6.3203403956482041E-3</v>
      </c>
      <c r="AP20" s="5">
        <f t="shared" si="89"/>
        <v>2.6479416695263163E-3</v>
      </c>
      <c r="AQ20" s="5">
        <f t="shared" si="90"/>
        <v>8.3202738851394329E-4</v>
      </c>
      <c r="AR20" s="5">
        <f t="shared" si="91"/>
        <v>1.1760470985059275E-3</v>
      </c>
      <c r="AS20" s="5">
        <f t="shared" si="92"/>
        <v>2.1690391189629443E-3</v>
      </c>
      <c r="AT20" s="5">
        <f t="shared" si="93"/>
        <v>2.0002305628611826E-3</v>
      </c>
      <c r="AU20" s="5">
        <f t="shared" si="94"/>
        <v>1.2297065152416049E-3</v>
      </c>
      <c r="AV20" s="5">
        <f t="shared" si="95"/>
        <v>5.6700142787461673E-4</v>
      </c>
      <c r="AW20" s="5">
        <f t="shared" si="96"/>
        <v>1.3467475282276209E-5</v>
      </c>
      <c r="AX20" s="5">
        <f t="shared" si="97"/>
        <v>2.4597076063166737E-3</v>
      </c>
      <c r="AY20" s="5">
        <f t="shared" si="98"/>
        <v>3.0915244391431728E-3</v>
      </c>
      <c r="AZ20" s="5">
        <f t="shared" si="99"/>
        <v>1.9428169700486406E-3</v>
      </c>
      <c r="BA20" s="5">
        <f t="shared" si="100"/>
        <v>8.1395394697361841E-4</v>
      </c>
      <c r="BB20" s="5">
        <f t="shared" si="101"/>
        <v>2.5575789099320479E-4</v>
      </c>
      <c r="BC20" s="5">
        <f t="shared" si="102"/>
        <v>6.4290712317081129E-5</v>
      </c>
      <c r="BD20" s="5">
        <f t="shared" si="103"/>
        <v>2.4635572789746802E-4</v>
      </c>
      <c r="BE20" s="5">
        <f t="shared" si="104"/>
        <v>4.5436548559071638E-4</v>
      </c>
      <c r="BF20" s="5">
        <f t="shared" si="105"/>
        <v>4.1900384508617973E-4</v>
      </c>
      <c r="BG20" s="5">
        <f t="shared" si="106"/>
        <v>2.5759618305038276E-4</v>
      </c>
      <c r="BH20" s="5">
        <f t="shared" si="107"/>
        <v>1.1877419676508888E-4</v>
      </c>
      <c r="BI20" s="5">
        <f t="shared" si="108"/>
        <v>4.3812170351709965E-5</v>
      </c>
      <c r="BJ20" s="8">
        <f t="shared" si="109"/>
        <v>0.5087964514867076</v>
      </c>
      <c r="BK20" s="8">
        <f t="shared" si="110"/>
        <v>0.2308668394746464</v>
      </c>
      <c r="BL20" s="8">
        <f t="shared" si="111"/>
        <v>0.24526161348424394</v>
      </c>
      <c r="BM20" s="8">
        <f t="shared" si="112"/>
        <v>0.59583575313272497</v>
      </c>
      <c r="BN20" s="8">
        <f t="shared" si="113"/>
        <v>0.40090046395087064</v>
      </c>
    </row>
    <row r="21" spans="1:66" x14ac:dyDescent="0.25">
      <c r="A21" t="s">
        <v>70</v>
      </c>
      <c r="B21" t="s">
        <v>85</v>
      </c>
      <c r="C21" t="s">
        <v>344</v>
      </c>
      <c r="D21" s="7" t="s">
        <v>505</v>
      </c>
      <c r="E21">
        <f>VLOOKUP(A21,home!$A$2:$E$405,3,FALSE)</f>
        <v>1.3243</v>
      </c>
      <c r="F21">
        <f>VLOOKUP(B21,home!$B$2:$E$405,3,FALSE)</f>
        <v>1.1491</v>
      </c>
      <c r="G21">
        <f>VLOOKUP(C21,away!$B$2:$E$405,4,FALSE)</f>
        <v>1.1819</v>
      </c>
      <c r="H21">
        <f>VLOOKUP(A21,away!$A$2:$E$405,3,FALSE)</f>
        <v>1.1069</v>
      </c>
      <c r="I21">
        <f>VLOOKUP(C21,away!$B$2:$E$405,3,FALSE)</f>
        <v>0.90339999999999998</v>
      </c>
      <c r="J21">
        <f>VLOOKUP(B21,home!$B$2:$E$405,4,FALSE)</f>
        <v>0.90339999999999998</v>
      </c>
      <c r="K21" s="3">
        <f t="shared" si="58"/>
        <v>1.7985600243469999</v>
      </c>
      <c r="L21" s="3">
        <f t="shared" si="59"/>
        <v>0.90337602376399995</v>
      </c>
      <c r="M21" s="5">
        <f t="shared" si="60"/>
        <v>6.7075525505133626E-2</v>
      </c>
      <c r="N21" s="5">
        <f t="shared" si="61"/>
        <v>0.12063935878560093</v>
      </c>
      <c r="O21" s="5">
        <f t="shared" si="62"/>
        <v>6.0594421522708372E-2</v>
      </c>
      <c r="P21" s="5">
        <f t="shared" si="63"/>
        <v>0.10898270424917475</v>
      </c>
      <c r="Q21" s="5">
        <f t="shared" si="64"/>
        <v>0.10848856403731846</v>
      </c>
      <c r="R21" s="5">
        <f t="shared" si="65"/>
        <v>2.7369773788732007E-2</v>
      </c>
      <c r="S21" s="5">
        <f t="shared" si="66"/>
        <v>4.4268120659576748E-2</v>
      </c>
      <c r="T21" s="5">
        <f t="shared" si="67"/>
        <v>9.8005967603898833E-2</v>
      </c>
      <c r="U21" s="5">
        <f t="shared" si="68"/>
        <v>4.9226181011833722E-2</v>
      </c>
      <c r="V21" s="5">
        <f t="shared" si="69"/>
        <v>7.9917533509632245E-3</v>
      </c>
      <c r="W21" s="5">
        <f t="shared" si="70"/>
        <v>6.5041064792110193E-2</v>
      </c>
      <c r="X21" s="5">
        <f t="shared" si="71"/>
        <v>5.875653849327319E-2</v>
      </c>
      <c r="Y21" s="5">
        <f t="shared" si="72"/>
        <v>2.6539624057094764E-2</v>
      </c>
      <c r="Z21" s="5">
        <f t="shared" si="73"/>
        <v>8.2417324721949584E-3</v>
      </c>
      <c r="AA21" s="5">
        <f t="shared" si="74"/>
        <v>1.4823250555852424E-2</v>
      </c>
      <c r="AB21" s="5">
        <f t="shared" si="75"/>
        <v>1.333025294031781E-2</v>
      </c>
      <c r="AC21" s="5">
        <f t="shared" si="76"/>
        <v>8.1155056680632786E-4</v>
      </c>
      <c r="AD21" s="5">
        <f t="shared" si="77"/>
        <v>2.9245064769013118E-2</v>
      </c>
      <c r="AE21" s="5">
        <f t="shared" si="78"/>
        <v>2.6419290325751712E-2</v>
      </c>
      <c r="AF21" s="5">
        <f t="shared" si="79"/>
        <v>1.1933276722572142E-2</v>
      </c>
      <c r="AG21" s="5">
        <f t="shared" si="80"/>
        <v>3.5934120253709075E-3</v>
      </c>
      <c r="AH21" s="5">
        <f t="shared" si="81"/>
        <v>1.8613458774145303E-3</v>
      </c>
      <c r="AI21" s="5">
        <f t="shared" si="82"/>
        <v>3.3477422866008658E-3</v>
      </c>
      <c r="AJ21" s="5">
        <f t="shared" si="83"/>
        <v>3.0105577242481676E-3</v>
      </c>
      <c r="AK21" s="5">
        <f t="shared" si="84"/>
        <v>1.8048895912739444E-3</v>
      </c>
      <c r="AL21" s="5">
        <f t="shared" si="85"/>
        <v>5.2743515456310488E-5</v>
      </c>
      <c r="AM21" s="5">
        <f t="shared" si="86"/>
        <v>1.0519800880597152E-2</v>
      </c>
      <c r="AN21" s="5">
        <f t="shared" si="87"/>
        <v>9.5033358903028799E-3</v>
      </c>
      <c r="AO21" s="5">
        <f t="shared" si="88"/>
        <v>4.2925428945377632E-3</v>
      </c>
      <c r="AP21" s="5">
        <f t="shared" si="89"/>
        <v>1.2925934439679788E-3</v>
      </c>
      <c r="AQ21" s="5">
        <f t="shared" si="90"/>
        <v>2.9192448143880179E-4</v>
      </c>
      <c r="AR21" s="5">
        <f t="shared" si="91"/>
        <v>3.3629904751765049E-4</v>
      </c>
      <c r="AS21" s="5">
        <f t="shared" si="92"/>
        <v>6.0485402309121833E-4</v>
      </c>
      <c r="AT21" s="5">
        <f t="shared" si="93"/>
        <v>5.4393313324866137E-4</v>
      </c>
      <c r="AU21" s="5">
        <f t="shared" si="94"/>
        <v>3.2609879645961748E-4</v>
      </c>
      <c r="AV21" s="5">
        <f t="shared" si="95"/>
        <v>1.466270648249842E-4</v>
      </c>
      <c r="AW21" s="5">
        <f t="shared" si="96"/>
        <v>2.3804555067460366E-6</v>
      </c>
      <c r="AX21" s="5">
        <f t="shared" si="97"/>
        <v>3.1534155546554029E-3</v>
      </c>
      <c r="AY21" s="5">
        <f t="shared" si="98"/>
        <v>2.8487200050401466E-3</v>
      </c>
      <c r="AZ21" s="5">
        <f t="shared" si="99"/>
        <v>1.2867326754850644E-3</v>
      </c>
      <c r="BA21" s="5">
        <f t="shared" si="100"/>
        <v>3.8746781600897036E-4</v>
      </c>
      <c r="BB21" s="5">
        <f t="shared" si="101"/>
        <v>8.7507283740676165E-5</v>
      </c>
      <c r="BC21" s="5">
        <f t="shared" si="102"/>
        <v>1.5810396407208036E-5</v>
      </c>
      <c r="BD21" s="5">
        <f t="shared" si="103"/>
        <v>5.063408272368591E-5</v>
      </c>
      <c r="BE21" s="5">
        <f t="shared" si="104"/>
        <v>9.1068437056300537E-5</v>
      </c>
      <c r="BF21" s="5">
        <f t="shared" si="105"/>
        <v>8.1896025184611575E-5</v>
      </c>
      <c r="BG21" s="5">
        <f t="shared" si="106"/>
        <v>4.9098305683319176E-5</v>
      </c>
      <c r="BH21" s="5">
        <f t="shared" si="107"/>
        <v>2.2076562466296741E-5</v>
      </c>
      <c r="BI21" s="5">
        <f t="shared" si="108"/>
        <v>7.9412045453761362E-6</v>
      </c>
      <c r="BJ21" s="8">
        <f t="shared" si="109"/>
        <v>0.58234201293418608</v>
      </c>
      <c r="BK21" s="8">
        <f t="shared" si="110"/>
        <v>0.23203111785215111</v>
      </c>
      <c r="BL21" s="8">
        <f t="shared" si="111"/>
        <v>0.17762894198178353</v>
      </c>
      <c r="BM21" s="8">
        <f t="shared" si="112"/>
        <v>0.50424711780211451</v>
      </c>
      <c r="BN21" s="8">
        <f t="shared" si="113"/>
        <v>0.49315034788866813</v>
      </c>
    </row>
    <row r="22" spans="1:66" x14ac:dyDescent="0.25">
      <c r="A22" t="s">
        <v>89</v>
      </c>
      <c r="B22" t="s">
        <v>87</v>
      </c>
      <c r="C22" t="s">
        <v>122</v>
      </c>
      <c r="D22" s="7" t="s">
        <v>505</v>
      </c>
      <c r="E22">
        <f>VLOOKUP(A22,home!$A$2:$E$405,3,FALSE)</f>
        <v>1.4149</v>
      </c>
      <c r="F22">
        <f>VLOOKUP(B22,home!$B$2:$E$405,3,FALSE)</f>
        <v>1.3828</v>
      </c>
      <c r="G22">
        <f>VLOOKUP(C22,away!$B$2:$E$405,4,FALSE)</f>
        <v>1.2599</v>
      </c>
      <c r="H22">
        <f>VLOOKUP(A22,away!$A$2:$E$405,3,FALSE)</f>
        <v>1.1467000000000001</v>
      </c>
      <c r="I22">
        <f>VLOOKUP(C22,away!$B$2:$E$405,3,FALSE)</f>
        <v>0.94789999999999996</v>
      </c>
      <c r="J22">
        <f>VLOOKUP(B22,home!$B$2:$E$405,4,FALSE)</f>
        <v>0.91</v>
      </c>
      <c r="K22" s="3">
        <f t="shared" si="58"/>
        <v>2.4650242348280003</v>
      </c>
      <c r="L22" s="3">
        <f t="shared" si="59"/>
        <v>0.98913080629999994</v>
      </c>
      <c r="M22" s="5">
        <f t="shared" si="60"/>
        <v>3.161400560829037E-2</v>
      </c>
      <c r="N22" s="5">
        <f t="shared" si="61"/>
        <v>7.7929289984424069E-2</v>
      </c>
      <c r="O22" s="5">
        <f t="shared" si="62"/>
        <v>3.127038685770097E-2</v>
      </c>
      <c r="P22" s="5">
        <f t="shared" si="63"/>
        <v>7.70822614366799E-2</v>
      </c>
      <c r="Q22" s="5">
        <f t="shared" si="64"/>
        <v>9.6048794207272165E-2</v>
      </c>
      <c r="R22" s="5">
        <f t="shared" si="65"/>
        <v>1.5465251482935342E-2</v>
      </c>
      <c r="S22" s="5">
        <f t="shared" si="66"/>
        <v>4.6986097726845324E-2</v>
      </c>
      <c r="T22" s="5">
        <f t="shared" si="67"/>
        <v>9.5004821258381889E-2</v>
      </c>
      <c r="U22" s="5">
        <f t="shared" si="68"/>
        <v>3.8122219703145291E-2</v>
      </c>
      <c r="V22" s="5">
        <f t="shared" si="69"/>
        <v>1.2729219917925352E-2</v>
      </c>
      <c r="W22" s="5">
        <f t="shared" si="70"/>
        <v>7.892086848231103E-2</v>
      </c>
      <c r="X22" s="5">
        <f t="shared" si="71"/>
        <v>7.8063062275804562E-2</v>
      </c>
      <c r="Y22" s="5">
        <f t="shared" si="72"/>
        <v>3.8607289865556838E-2</v>
      </c>
      <c r="Z22" s="5">
        <f t="shared" si="73"/>
        <v>5.0990522229827015E-3</v>
      </c>
      <c r="AA22" s="5">
        <f t="shared" si="74"/>
        <v>1.2569287304305949E-2</v>
      </c>
      <c r="AB22" s="5">
        <f t="shared" si="75"/>
        <v>1.5491798909815037E-2</v>
      </c>
      <c r="AC22" s="5">
        <f t="shared" si="76"/>
        <v>1.9397989884529382E-3</v>
      </c>
      <c r="AD22" s="5">
        <f t="shared" si="77"/>
        <v>4.8635463360642499E-2</v>
      </c>
      <c r="AE22" s="5">
        <f t="shared" si="78"/>
        <v>4.810683508868642E-2</v>
      </c>
      <c r="AF22" s="5">
        <f t="shared" si="79"/>
        <v>2.3791976289906761E-2</v>
      </c>
      <c r="AG22" s="5">
        <f t="shared" si="80"/>
        <v>7.8444588970353196E-3</v>
      </c>
      <c r="AH22" s="5">
        <f t="shared" si="81"/>
        <v>1.2609074091711715E-3</v>
      </c>
      <c r="AI22" s="5">
        <f t="shared" si="82"/>
        <v>3.1081673214811236E-3</v>
      </c>
      <c r="AJ22" s="5">
        <f t="shared" si="83"/>
        <v>3.8308538866757011E-3</v>
      </c>
      <c r="AK22" s="5">
        <f t="shared" si="84"/>
        <v>3.1477158902468798E-3</v>
      </c>
      <c r="AL22" s="5">
        <f t="shared" si="85"/>
        <v>1.8918715282738595E-4</v>
      </c>
      <c r="AM22" s="5">
        <f t="shared" si="86"/>
        <v>2.3977519171214608E-2</v>
      </c>
      <c r="AN22" s="5">
        <f t="shared" si="87"/>
        <v>2.3716902870897213E-2</v>
      </c>
      <c r="AO22" s="5">
        <f t="shared" si="88"/>
        <v>1.1729559629814671E-2</v>
      </c>
      <c r="AP22" s="5">
        <f t="shared" si="89"/>
        <v>3.8673562580608385E-3</v>
      </c>
      <c r="AQ22" s="5">
        <f t="shared" si="90"/>
        <v>9.5633030344626684E-4</v>
      </c>
      <c r="AR22" s="5">
        <f t="shared" si="91"/>
        <v>2.4944047246062506E-4</v>
      </c>
      <c r="AS22" s="5">
        <f t="shared" si="92"/>
        <v>6.1487680976238712E-4</v>
      </c>
      <c r="AT22" s="5">
        <f t="shared" si="93"/>
        <v>7.5784311874900522E-4</v>
      </c>
      <c r="AU22" s="5">
        <f t="shared" si="94"/>
        <v>6.2270055130464387E-4</v>
      </c>
      <c r="AV22" s="5">
        <f t="shared" si="95"/>
        <v>3.8374298750167593E-4</v>
      </c>
      <c r="AW22" s="5">
        <f t="shared" si="96"/>
        <v>1.2813390505347445E-5</v>
      </c>
      <c r="AX22" s="5">
        <f t="shared" si="97"/>
        <v>9.8508609746828322E-3</v>
      </c>
      <c r="AY22" s="5">
        <f t="shared" si="98"/>
        <v>9.7437900586372344E-3</v>
      </c>
      <c r="AZ22" s="5">
        <f t="shared" si="99"/>
        <v>4.8189414585588855E-3</v>
      </c>
      <c r="BA22" s="5">
        <f t="shared" si="100"/>
        <v>1.5888544834722828E-3</v>
      </c>
      <c r="BB22" s="5">
        <f t="shared" si="101"/>
        <v>3.9289622908257718E-4</v>
      </c>
      <c r="BC22" s="5">
        <f t="shared" si="102"/>
        <v>7.7725152772935841E-5</v>
      </c>
      <c r="BD22" s="5">
        <f t="shared" si="103"/>
        <v>4.1121542608138483E-5</v>
      </c>
      <c r="BE22" s="5">
        <f t="shared" si="104"/>
        <v>1.0136559910257358E-4</v>
      </c>
      <c r="BF22" s="5">
        <f t="shared" si="105"/>
        <v>1.2493432918285165E-4</v>
      </c>
      <c r="BG22" s="5">
        <f t="shared" si="106"/>
        <v>1.0265538306590278E-4</v>
      </c>
      <c r="BH22" s="5">
        <f t="shared" si="107"/>
        <v>6.3262001773250565E-5</v>
      </c>
      <c r="BI22" s="5">
        <f t="shared" si="108"/>
        <v>3.1188473502958922E-5</v>
      </c>
      <c r="BJ22" s="8">
        <f t="shared" si="109"/>
        <v>0.68367359630066171</v>
      </c>
      <c r="BK22" s="8">
        <f t="shared" si="110"/>
        <v>0.18028436088965852</v>
      </c>
      <c r="BL22" s="8">
        <f t="shared" si="111"/>
        <v>0.12735972003449147</v>
      </c>
      <c r="BM22" s="8">
        <f t="shared" si="112"/>
        <v>0.65727576320235959</v>
      </c>
      <c r="BN22" s="8">
        <f t="shared" si="113"/>
        <v>0.32940998957730283</v>
      </c>
    </row>
    <row r="23" spans="1:66" x14ac:dyDescent="0.25">
      <c r="A23" t="s">
        <v>89</v>
      </c>
      <c r="B23" t="s">
        <v>101</v>
      </c>
      <c r="C23" t="s">
        <v>96</v>
      </c>
      <c r="D23" s="7" t="s">
        <v>505</v>
      </c>
      <c r="E23">
        <f>VLOOKUP(A23,home!$A$2:$E$405,3,FALSE)</f>
        <v>1.4149</v>
      </c>
      <c r="F23">
        <f>VLOOKUP(B23,home!$B$2:$E$405,3,FALSE)</f>
        <v>0.91930000000000001</v>
      </c>
      <c r="G23">
        <f>VLOOKUP(C23,away!$B$2:$E$405,4,FALSE)</f>
        <v>1.4135</v>
      </c>
      <c r="H23">
        <f>VLOOKUP(A23,away!$A$2:$E$405,3,FALSE)</f>
        <v>1.1467000000000001</v>
      </c>
      <c r="I23">
        <f>VLOOKUP(C23,away!$B$2:$E$405,3,FALSE)</f>
        <v>1.0995999999999999</v>
      </c>
      <c r="J23">
        <f>VLOOKUP(B23,home!$B$2:$E$405,4,FALSE)</f>
        <v>1.3354999999999999</v>
      </c>
      <c r="K23" s="3">
        <f t="shared" si="58"/>
        <v>1.8385642851949999</v>
      </c>
      <c r="L23" s="3">
        <f t="shared" si="59"/>
        <v>1.6839470678599999</v>
      </c>
      <c r="M23" s="5">
        <f t="shared" si="60"/>
        <v>2.9525193798121602E-2</v>
      </c>
      <c r="N23" s="5">
        <f t="shared" si="61"/>
        <v>5.4283966830687286E-2</v>
      </c>
      <c r="O23" s="5">
        <f t="shared" si="62"/>
        <v>4.9718863524345132E-2</v>
      </c>
      <c r="P23" s="5">
        <f t="shared" si="63"/>
        <v>9.141132677634535E-2</v>
      </c>
      <c r="Q23" s="5">
        <f t="shared" si="64"/>
        <v>4.9902281336805833E-2</v>
      </c>
      <c r="R23" s="5">
        <f t="shared" si="65"/>
        <v>4.1861967224576246E-2</v>
      </c>
      <c r="S23" s="5">
        <f t="shared" si="66"/>
        <v>7.0753393865474024E-2</v>
      </c>
      <c r="T23" s="5">
        <f t="shared" si="67"/>
        <v>8.4032800336638985E-2</v>
      </c>
      <c r="U23" s="5">
        <f t="shared" si="68"/>
        <v>7.696591784710953E-2</v>
      </c>
      <c r="V23" s="5">
        <f t="shared" si="69"/>
        <v>2.4339520762411051E-2</v>
      </c>
      <c r="W23" s="5">
        <f t="shared" si="70"/>
        <v>3.0582850738534732E-2</v>
      </c>
      <c r="X23" s="5">
        <f t="shared" si="71"/>
        <v>5.1499901827955601E-2</v>
      </c>
      <c r="Y23" s="5">
        <f t="shared" si="72"/>
        <v>4.3361554339131844E-2</v>
      </c>
      <c r="Z23" s="5">
        <f t="shared" si="73"/>
        <v>2.3497778987558872E-2</v>
      </c>
      <c r="AA23" s="5">
        <f t="shared" si="74"/>
        <v>4.3202177227931265E-2</v>
      </c>
      <c r="AB23" s="5">
        <f t="shared" si="75"/>
        <v>3.971499004696958E-2</v>
      </c>
      <c r="AC23" s="5">
        <f t="shared" si="76"/>
        <v>4.7097656267838534E-3</v>
      </c>
      <c r="AD23" s="5">
        <f t="shared" si="77"/>
        <v>1.4057134276829876E-2</v>
      </c>
      <c r="AE23" s="5">
        <f t="shared" si="78"/>
        <v>2.3671470047981969E-2</v>
      </c>
      <c r="AF23" s="5">
        <f t="shared" si="79"/>
        <v>1.9930751289617528E-2</v>
      </c>
      <c r="AG23" s="5">
        <f t="shared" si="80"/>
        <v>1.1187443398132787E-2</v>
      </c>
      <c r="AH23" s="5">
        <f t="shared" si="81"/>
        <v>9.8922540068305167E-3</v>
      </c>
      <c r="AI23" s="5">
        <f t="shared" si="82"/>
        <v>1.8187544917035722E-2</v>
      </c>
      <c r="AJ23" s="5">
        <f t="shared" si="83"/>
        <v>1.6719485259920869E-2</v>
      </c>
      <c r="AK23" s="5">
        <f t="shared" si="84"/>
        <v>1.0246616155244916E-2</v>
      </c>
      <c r="AL23" s="5">
        <f t="shared" si="85"/>
        <v>5.8326584095421254E-4</v>
      </c>
      <c r="AM23" s="5">
        <f t="shared" si="86"/>
        <v>5.1689890067139676E-3</v>
      </c>
      <c r="AN23" s="5">
        <f t="shared" si="87"/>
        <v>8.7043038816565603E-3</v>
      </c>
      <c r="AO23" s="5">
        <f t="shared" si="88"/>
        <v>7.3287934996389909E-3</v>
      </c>
      <c r="AP23" s="5">
        <f t="shared" si="89"/>
        <v>4.1137667748895037E-3</v>
      </c>
      <c r="AQ23" s="5">
        <f t="shared" si="90"/>
        <v>1.7318413746087663E-3</v>
      </c>
      <c r="AR23" s="5">
        <f t="shared" si="91"/>
        <v>3.3316064258657151E-3</v>
      </c>
      <c r="AS23" s="5">
        <f t="shared" si="92"/>
        <v>6.1253725869228667E-3</v>
      </c>
      <c r="AT23" s="5">
        <f t="shared" si="93"/>
        <v>5.6309456359144444E-3</v>
      </c>
      <c r="AU23" s="5">
        <f t="shared" si="94"/>
        <v>3.4509518460223145E-3</v>
      </c>
      <c r="AV23" s="5">
        <f t="shared" si="95"/>
        <v>1.586199203506096E-3</v>
      </c>
      <c r="AW23" s="5">
        <f t="shared" si="96"/>
        <v>5.0161590385693509E-5</v>
      </c>
      <c r="AX23" s="5">
        <f t="shared" si="97"/>
        <v>1.5839197630516464E-3</v>
      </c>
      <c r="AY23" s="5">
        <f t="shared" si="98"/>
        <v>2.667237040716326E-3</v>
      </c>
      <c r="AZ23" s="5">
        <f t="shared" si="99"/>
        <v>2.2457429970009204E-3</v>
      </c>
      <c r="BA23" s="5">
        <f t="shared" si="100"/>
        <v>1.2605707783222766E-3</v>
      </c>
      <c r="BB23" s="5">
        <f t="shared" si="101"/>
        <v>5.3068361649644873E-4</v>
      </c>
      <c r="BC23" s="5">
        <f t="shared" si="102"/>
        <v>1.7872862399210702E-4</v>
      </c>
      <c r="BD23" s="5">
        <f t="shared" si="103"/>
        <v>9.3504147868335094E-4</v>
      </c>
      <c r="BE23" s="5">
        <f t="shared" si="104"/>
        <v>1.7191338678831307E-3</v>
      </c>
      <c r="BF23" s="5">
        <f t="shared" si="105"/>
        <v>1.580369065479532E-3</v>
      </c>
      <c r="BG23" s="5">
        <f t="shared" si="106"/>
        <v>9.6853670707255522E-4</v>
      </c>
      <c r="BH23" s="5">
        <f t="shared" si="107"/>
        <v>4.4517924963099304E-4</v>
      </c>
      <c r="BI23" s="5">
        <f t="shared" si="108"/>
        <v>1.6369813377629055E-4</v>
      </c>
      <c r="BJ23" s="8">
        <f t="shared" si="109"/>
        <v>0.41802473177940386</v>
      </c>
      <c r="BK23" s="8">
        <f t="shared" si="110"/>
        <v>0.22398970371080645</v>
      </c>
      <c r="BL23" s="8">
        <f t="shared" si="111"/>
        <v>0.33244685041072103</v>
      </c>
      <c r="BM23" s="8">
        <f t="shared" si="112"/>
        <v>0.67863838994727832</v>
      </c>
      <c r="BN23" s="8">
        <f t="shared" si="113"/>
        <v>0.31670359949088145</v>
      </c>
    </row>
    <row r="24" spans="1:66" x14ac:dyDescent="0.25">
      <c r="A24" t="s">
        <v>89</v>
      </c>
      <c r="B24" t="s">
        <v>115</v>
      </c>
      <c r="C24" t="s">
        <v>330</v>
      </c>
      <c r="D24" s="7" t="s">
        <v>505</v>
      </c>
      <c r="E24">
        <f>VLOOKUP(A24,home!$A$2:$E$405,3,FALSE)</f>
        <v>1.4149</v>
      </c>
      <c r="F24">
        <f>VLOOKUP(B24,home!$B$2:$E$405,3,FALSE)</f>
        <v>0.98329999999999995</v>
      </c>
      <c r="G24">
        <f>VLOOKUP(C24,away!$B$2:$E$405,4,FALSE)</f>
        <v>0.92190000000000005</v>
      </c>
      <c r="H24">
        <f>VLOOKUP(A24,away!$A$2:$E$405,3,FALSE)</f>
        <v>1.1467000000000001</v>
      </c>
      <c r="I24">
        <f>VLOOKUP(C24,away!$B$2:$E$405,3,FALSE)</f>
        <v>0.94789999999999996</v>
      </c>
      <c r="J24">
        <f>VLOOKUP(B24,home!$B$2:$E$405,4,FALSE)</f>
        <v>0.4929</v>
      </c>
      <c r="K24" s="3">
        <f t="shared" si="58"/>
        <v>1.2826128916230002</v>
      </c>
      <c r="L24" s="3">
        <f t="shared" si="59"/>
        <v>0.53576107079699997</v>
      </c>
      <c r="M24" s="5">
        <f t="shared" si="60"/>
        <v>0.16228942520786996</v>
      </c>
      <c r="N24" s="5">
        <f t="shared" si="61"/>
        <v>0.2081545089457007</v>
      </c>
      <c r="O24" s="5">
        <f t="shared" si="62"/>
        <v>8.6948356228398041E-2</v>
      </c>
      <c r="P24" s="5">
        <f t="shared" si="63"/>
        <v>0.1115210826039723</v>
      </c>
      <c r="Q24" s="5">
        <f t="shared" si="64"/>
        <v>0.13349082831160544</v>
      </c>
      <c r="R24" s="5">
        <f t="shared" si="65"/>
        <v>2.3291772218482765E-2</v>
      </c>
      <c r="S24" s="5">
        <f t="shared" si="66"/>
        <v>1.9158598672143961E-2</v>
      </c>
      <c r="T24" s="5">
        <f t="shared" si="67"/>
        <v>7.1519189117804194E-2</v>
      </c>
      <c r="U24" s="5">
        <f t="shared" si="68"/>
        <v>2.9874327316172442E-2</v>
      </c>
      <c r="V24" s="5">
        <f t="shared" si="69"/>
        <v>1.4628102179217797E-3</v>
      </c>
      <c r="W24" s="5">
        <f t="shared" si="70"/>
        <v>5.7072352435299241E-2</v>
      </c>
      <c r="X24" s="5">
        <f t="shared" si="71"/>
        <v>3.0577144653639688E-2</v>
      </c>
      <c r="Y24" s="5">
        <f t="shared" si="72"/>
        <v>8.1910218807743802E-3</v>
      </c>
      <c r="Z24" s="5">
        <f t="shared" si="73"/>
        <v>4.1596082748447142E-3</v>
      </c>
      <c r="AA24" s="5">
        <f t="shared" si="74"/>
        <v>5.3351671974175389E-3</v>
      </c>
      <c r="AB24" s="5">
        <f t="shared" si="75"/>
        <v>3.4214771131859441E-3</v>
      </c>
      <c r="AC24" s="5">
        <f t="shared" si="76"/>
        <v>6.2825326934363393E-5</v>
      </c>
      <c r="AD24" s="5">
        <f t="shared" si="77"/>
        <v>1.8300433747191536E-2</v>
      </c>
      <c r="AE24" s="5">
        <f t="shared" si="78"/>
        <v>9.8046599804448905E-3</v>
      </c>
      <c r="AF24" s="5">
        <f t="shared" si="79"/>
        <v>2.6264775649618237E-3</v>
      </c>
      <c r="AG24" s="5">
        <f t="shared" si="80"/>
        <v>4.6905481087608129E-4</v>
      </c>
      <c r="AH24" s="5">
        <f t="shared" si="81"/>
        <v>5.5713904585671633E-4</v>
      </c>
      <c r="AI24" s="5">
        <f t="shared" si="82"/>
        <v>7.145937226423622E-4</v>
      </c>
      <c r="AJ24" s="5">
        <f t="shared" si="83"/>
        <v>4.5827356046698227E-4</v>
      </c>
      <c r="AK24" s="5">
        <f t="shared" si="84"/>
        <v>1.9592919218164136E-4</v>
      </c>
      <c r="AL24" s="5">
        <f t="shared" si="85"/>
        <v>1.7268773897484815E-6</v>
      </c>
      <c r="AM24" s="5">
        <f t="shared" si="86"/>
        <v>4.6944744492880882E-3</v>
      </c>
      <c r="AN24" s="5">
        <f t="shared" si="87"/>
        <v>2.5151166577797425E-3</v>
      </c>
      <c r="AO24" s="5">
        <f t="shared" si="88"/>
        <v>6.7375079687572326E-4</v>
      </c>
      <c r="AP24" s="5">
        <f t="shared" si="89"/>
        <v>1.2032314946148986E-4</v>
      </c>
      <c r="AQ24" s="5">
        <f t="shared" si="90"/>
        <v>1.6116114849288814E-5</v>
      </c>
      <c r="AR24" s="5">
        <f t="shared" si="91"/>
        <v>5.9698682358202653E-5</v>
      </c>
      <c r="AS24" s="5">
        <f t="shared" si="92"/>
        <v>7.6570299605537286E-5</v>
      </c>
      <c r="AT24" s="5">
        <f t="shared" si="93"/>
        <v>4.9105026694748833E-5</v>
      </c>
      <c r="AU24" s="5">
        <f t="shared" si="94"/>
        <v>2.0994246760725476E-5</v>
      </c>
      <c r="AV24" s="5">
        <f t="shared" si="95"/>
        <v>6.7318728863052275E-6</v>
      </c>
      <c r="AW24" s="5">
        <f t="shared" si="96"/>
        <v>3.2962926125894552E-8</v>
      </c>
      <c r="AX24" s="5">
        <f t="shared" si="97"/>
        <v>1.0035322413419485E-3</v>
      </c>
      <c r="AY24" s="5">
        <f t="shared" si="98"/>
        <v>5.3765350820067568E-4</v>
      </c>
      <c r="AZ24" s="5">
        <f t="shared" si="99"/>
        <v>1.440269096356788E-4</v>
      </c>
      <c r="BA24" s="5">
        <f t="shared" si="100"/>
        <v>2.5721337109998011E-5</v>
      </c>
      <c r="BB24" s="5">
        <f t="shared" si="101"/>
        <v>3.445122778095786E-6</v>
      </c>
      <c r="BC24" s="5">
        <f t="shared" si="102"/>
        <v>3.6915253372394675E-7</v>
      </c>
      <c r="BD24" s="5">
        <f t="shared" si="103"/>
        <v>5.3307049975667691E-6</v>
      </c>
      <c r="BE24" s="5">
        <f t="shared" si="104"/>
        <v>6.8372309513182926E-6</v>
      </c>
      <c r="BF24" s="5">
        <f t="shared" si="105"/>
        <v>4.3847602805823164E-6</v>
      </c>
      <c r="BG24" s="5">
        <f t="shared" si="106"/>
        <v>1.8746500208504543E-6</v>
      </c>
      <c r="BH24" s="5">
        <f t="shared" si="107"/>
        <v>6.0111257100602973E-7</v>
      </c>
      <c r="BI24" s="5">
        <f t="shared" si="108"/>
        <v>1.5419894657779578E-7</v>
      </c>
      <c r="BJ24" s="8">
        <f t="shared" si="109"/>
        <v>0.54994020088815232</v>
      </c>
      <c r="BK24" s="8">
        <f t="shared" si="110"/>
        <v>0.29503412241443278</v>
      </c>
      <c r="BL24" s="8">
        <f t="shared" si="111"/>
        <v>0.15102931838087785</v>
      </c>
      <c r="BM24" s="8">
        <f t="shared" si="112"/>
        <v>0.27392965589700397</v>
      </c>
      <c r="BN24" s="8">
        <f t="shared" si="113"/>
        <v>0.72569597351602921</v>
      </c>
    </row>
    <row r="25" spans="1:66" x14ac:dyDescent="0.25">
      <c r="A25" t="s">
        <v>89</v>
      </c>
      <c r="B25" t="s">
        <v>120</v>
      </c>
      <c r="C25" t="s">
        <v>103</v>
      </c>
      <c r="D25" s="7" t="s">
        <v>505</v>
      </c>
      <c r="E25">
        <f>VLOOKUP(A25,home!$A$2:$E$405,3,FALSE)</f>
        <v>1.4149</v>
      </c>
      <c r="F25">
        <f>VLOOKUP(B25,home!$B$2:$E$405,3,FALSE)</f>
        <v>0.73750000000000004</v>
      </c>
      <c r="G25">
        <f>VLOOKUP(C25,away!$B$2:$E$405,4,FALSE)</f>
        <v>0.76819999999999999</v>
      </c>
      <c r="H25">
        <f>VLOOKUP(A25,away!$A$2:$E$405,3,FALSE)</f>
        <v>1.1467000000000001</v>
      </c>
      <c r="I25">
        <f>VLOOKUP(C25,away!$B$2:$E$405,3,FALSE)</f>
        <v>0.75829999999999997</v>
      </c>
      <c r="J25">
        <f>VLOOKUP(B25,home!$B$2:$E$405,4,FALSE)</f>
        <v>0.98580000000000001</v>
      </c>
      <c r="K25" s="3">
        <f t="shared" si="58"/>
        <v>0.8016080577500001</v>
      </c>
      <c r="L25" s="3">
        <f t="shared" si="59"/>
        <v>0.857195104938</v>
      </c>
      <c r="M25" s="5">
        <f t="shared" si="60"/>
        <v>0.19036668176111235</v>
      </c>
      <c r="N25" s="5">
        <f t="shared" si="61"/>
        <v>0.15259946602683763</v>
      </c>
      <c r="O25" s="5">
        <f t="shared" si="62"/>
        <v>0.16318138774891555</v>
      </c>
      <c r="P25" s="5">
        <f t="shared" si="63"/>
        <v>0.13080751529435786</v>
      </c>
      <c r="Q25" s="5">
        <f t="shared" si="64"/>
        <v>6.1162480787730233E-2</v>
      </c>
      <c r="R25" s="5">
        <f t="shared" si="65"/>
        <v>6.9939143397680079E-2</v>
      </c>
      <c r="S25" s="5">
        <f t="shared" si="66"/>
        <v>2.2470589258570275E-2</v>
      </c>
      <c r="T25" s="5">
        <f t="shared" si="67"/>
        <v>5.2428179137106824E-2</v>
      </c>
      <c r="U25" s="5">
        <f t="shared" si="68"/>
        <v>5.6063780899713062E-2</v>
      </c>
      <c r="V25" s="5">
        <f t="shared" si="69"/>
        <v>1.7155907984886688E-3</v>
      </c>
      <c r="W25" s="5">
        <f t="shared" si="70"/>
        <v>1.6342779143808044E-2</v>
      </c>
      <c r="X25" s="5">
        <f t="shared" si="71"/>
        <v>1.4008950283155094E-2</v>
      </c>
      <c r="Y25" s="5">
        <f t="shared" si="72"/>
        <v>6.0042018040201784E-3</v>
      </c>
      <c r="Z25" s="5">
        <f t="shared" si="73"/>
        <v>1.9983830454682737E-2</v>
      </c>
      <c r="AA25" s="5">
        <f t="shared" si="74"/>
        <v>1.601919951718353E-2</v>
      </c>
      <c r="AB25" s="5">
        <f t="shared" si="75"/>
        <v>6.4205597058396152E-3</v>
      </c>
      <c r="AC25" s="5">
        <f t="shared" si="76"/>
        <v>7.3677601936461985E-5</v>
      </c>
      <c r="AD25" s="5">
        <f t="shared" si="77"/>
        <v>3.2751258619262932E-3</v>
      </c>
      <c r="AE25" s="5">
        <f t="shared" si="78"/>
        <v>2.8074218568990665E-3</v>
      </c>
      <c r="AF25" s="5">
        <f t="shared" si="79"/>
        <v>1.2032541366149151E-3</v>
      </c>
      <c r="AG25" s="5">
        <f t="shared" si="80"/>
        <v>3.4380785196756828E-4</v>
      </c>
      <c r="AH25" s="5">
        <f t="shared" si="81"/>
        <v>4.2825104109162401E-3</v>
      </c>
      <c r="AI25" s="5">
        <f t="shared" si="82"/>
        <v>3.4328948527887217E-3</v>
      </c>
      <c r="AJ25" s="5">
        <f t="shared" si="83"/>
        <v>1.3759180877019703E-3</v>
      </c>
      <c r="AK25" s="5">
        <f t="shared" si="84"/>
        <v>3.6764900863529024E-4</v>
      </c>
      <c r="AL25" s="5">
        <f t="shared" si="85"/>
        <v>2.0250568960905451E-6</v>
      </c>
      <c r="AM25" s="5">
        <f t="shared" si="86"/>
        <v>5.2507345621310628E-4</v>
      </c>
      <c r="AN25" s="5">
        <f t="shared" si="87"/>
        <v>4.5009039639875198E-4</v>
      </c>
      <c r="AO25" s="5">
        <f t="shared" si="88"/>
        <v>1.9290764228630712E-4</v>
      </c>
      <c r="AP25" s="5">
        <f t="shared" si="89"/>
        <v>5.5119828890984406E-5</v>
      </c>
      <c r="AQ25" s="5">
        <f t="shared" si="90"/>
        <v>1.1812111877592991E-5</v>
      </c>
      <c r="AR25" s="5">
        <f t="shared" si="91"/>
        <v>7.3418939221668524E-4</v>
      </c>
      <c r="AS25" s="5">
        <f t="shared" si="92"/>
        <v>5.8853213271547002E-4</v>
      </c>
      <c r="AT25" s="5">
        <f t="shared" si="93"/>
        <v>2.3588604991475667E-4</v>
      </c>
      <c r="AU25" s="5">
        <f t="shared" si="94"/>
        <v>6.3029386107495893E-5</v>
      </c>
      <c r="AV25" s="5">
        <f t="shared" si="95"/>
        <v>1.2631215944701152E-5</v>
      </c>
      <c r="AW25" s="5">
        <f t="shared" si="96"/>
        <v>3.8652401783632716E-8</v>
      </c>
      <c r="AX25" s="5">
        <f t="shared" si="97"/>
        <v>7.0150518901844613E-5</v>
      </c>
      <c r="AY25" s="5">
        <f t="shared" si="98"/>
        <v>6.0132681411521853E-5</v>
      </c>
      <c r="AZ25" s="5">
        <f t="shared" si="99"/>
        <v>2.5772720076376398E-5</v>
      </c>
      <c r="BA25" s="5">
        <f t="shared" si="100"/>
        <v>7.3640831634690567E-6</v>
      </c>
      <c r="BB25" s="5">
        <f t="shared" si="101"/>
        <v>1.5781140100205035E-6</v>
      </c>
      <c r="BC25" s="5">
        <f t="shared" si="102"/>
        <v>2.7055032088473083E-7</v>
      </c>
      <c r="BD25" s="5">
        <f t="shared" si="103"/>
        <v>1.0489059218425794E-4</v>
      </c>
      <c r="BE25" s="5">
        <f t="shared" si="104"/>
        <v>8.4081143877070329E-5</v>
      </c>
      <c r="BF25" s="5">
        <f t="shared" si="105"/>
        <v>3.3700061218348336E-5</v>
      </c>
      <c r="BG25" s="5">
        <f t="shared" si="106"/>
        <v>9.004746873098773E-6</v>
      </c>
      <c r="BH25" s="5">
        <f t="shared" si="107"/>
        <v>1.8045694128687727E-6</v>
      </c>
      <c r="BI25" s="5">
        <f t="shared" si="108"/>
        <v>2.8931147642495907E-7</v>
      </c>
      <c r="BJ25" s="8">
        <f t="shared" si="109"/>
        <v>0.3115759389936168</v>
      </c>
      <c r="BK25" s="8">
        <f t="shared" si="110"/>
        <v>0.34549621245277323</v>
      </c>
      <c r="BL25" s="8">
        <f t="shared" si="111"/>
        <v>0.3229510822313153</v>
      </c>
      <c r="BM25" s="8">
        <f t="shared" si="112"/>
        <v>0.23189029508674452</v>
      </c>
      <c r="BN25" s="8">
        <f t="shared" si="113"/>
        <v>0.76805667501663366</v>
      </c>
    </row>
    <row r="26" spans="1:66" x14ac:dyDescent="0.25">
      <c r="A26" t="s">
        <v>89</v>
      </c>
      <c r="B26" t="s">
        <v>303</v>
      </c>
      <c r="C26" t="s">
        <v>98</v>
      </c>
      <c r="D26" s="7" t="s">
        <v>505</v>
      </c>
      <c r="E26">
        <f>VLOOKUP(A26,home!$A$2:$E$405,3,FALSE)</f>
        <v>1.4149</v>
      </c>
      <c r="F26">
        <f>VLOOKUP(B26,home!$B$2:$E$405,3,FALSE)</f>
        <v>1.1526000000000001</v>
      </c>
      <c r="G26">
        <f>VLOOKUP(C26,away!$B$2:$E$405,4,FALSE)</f>
        <v>0.79900000000000004</v>
      </c>
      <c r="H26">
        <f>VLOOKUP(A26,away!$A$2:$E$405,3,FALSE)</f>
        <v>1.1467000000000001</v>
      </c>
      <c r="I26">
        <f>VLOOKUP(C26,away!$B$2:$E$405,3,FALSE)</f>
        <v>1.0616000000000001</v>
      </c>
      <c r="J26">
        <f>VLOOKUP(B26,home!$B$2:$E$405,4,FALSE)</f>
        <v>0.86009999999999998</v>
      </c>
      <c r="K26" s="3">
        <f t="shared" si="58"/>
        <v>1.3030201782600002</v>
      </c>
      <c r="L26" s="3">
        <f t="shared" si="59"/>
        <v>1.0470313128720001</v>
      </c>
      <c r="M26" s="5">
        <f t="shared" si="60"/>
        <v>9.5364251675854911E-2</v>
      </c>
      <c r="N26" s="5">
        <f t="shared" si="61"/>
        <v>0.12426154421830402</v>
      </c>
      <c r="O26" s="5">
        <f t="shared" si="62"/>
        <v>9.9849357633226207E-2</v>
      </c>
      <c r="P26" s="5">
        <f t="shared" si="63"/>
        <v>0.13010572778239296</v>
      </c>
      <c r="Q26" s="5">
        <f t="shared" si="64"/>
        <v>8.0957649749098692E-2</v>
      </c>
      <c r="R26" s="5">
        <f t="shared" si="65"/>
        <v>5.2272702006071349E-2</v>
      </c>
      <c r="S26" s="5">
        <f t="shared" si="66"/>
        <v>4.4375906338894842E-2</v>
      </c>
      <c r="T26" s="5">
        <f t="shared" si="67"/>
        <v>8.4765194303830366E-2</v>
      </c>
      <c r="U26" s="5">
        <f t="shared" si="68"/>
        <v>6.8112385486082977E-2</v>
      </c>
      <c r="V26" s="5">
        <f t="shared" si="69"/>
        <v>6.7269087720273797E-3</v>
      </c>
      <c r="W26" s="5">
        <f t="shared" si="70"/>
        <v>3.5163150402527071E-2</v>
      </c>
      <c r="X26" s="5">
        <f t="shared" si="71"/>
        <v>3.6816919530673523E-2</v>
      </c>
      <c r="Y26" s="5">
        <f t="shared" si="72"/>
        <v>1.9274233796051938E-2</v>
      </c>
      <c r="Z26" s="5">
        <f t="shared" si="73"/>
        <v>1.8243718602927912E-2</v>
      </c>
      <c r="AA26" s="5">
        <f t="shared" si="74"/>
        <v>2.3771933466112411E-2</v>
      </c>
      <c r="AB26" s="5">
        <f t="shared" si="75"/>
        <v>1.5487654491299329E-2</v>
      </c>
      <c r="AC26" s="5">
        <f t="shared" si="76"/>
        <v>5.7359633335484547E-4</v>
      </c>
      <c r="AD26" s="5">
        <f t="shared" si="77"/>
        <v>1.1454573626421003E-2</v>
      </c>
      <c r="AE26" s="5">
        <f t="shared" si="78"/>
        <v>1.1993297262460571E-2</v>
      </c>
      <c r="AF26" s="5">
        <f t="shared" si="79"/>
        <v>6.2786788891891279E-3</v>
      </c>
      <c r="AG26" s="5">
        <f t="shared" si="80"/>
        <v>2.1913244668164684E-3</v>
      </c>
      <c r="AH26" s="5">
        <f t="shared" si="81"/>
        <v>4.7754361601227346E-3</v>
      </c>
      <c r="AI26" s="5">
        <f t="shared" si="82"/>
        <v>6.2224896766323772E-3</v>
      </c>
      <c r="AJ26" s="5">
        <f t="shared" si="83"/>
        <v>4.0540148038332655E-3</v>
      </c>
      <c r="AK26" s="5">
        <f t="shared" si="84"/>
        <v>1.7608210307865002E-3</v>
      </c>
      <c r="AL26" s="5">
        <f t="shared" si="85"/>
        <v>3.1302366282118818E-5</v>
      </c>
      <c r="AM26" s="5">
        <f t="shared" si="86"/>
        <v>2.9851081137182824E-3</v>
      </c>
      <c r="AN26" s="5">
        <f t="shared" si="87"/>
        <v>3.1255016673713129E-3</v>
      </c>
      <c r="AO26" s="5">
        <f t="shared" si="88"/>
        <v>1.6362490570857055E-3</v>
      </c>
      <c r="AP26" s="5">
        <f t="shared" si="89"/>
        <v>5.7106799947533959E-4</v>
      </c>
      <c r="AQ26" s="5">
        <f t="shared" si="90"/>
        <v>1.4948151930746284E-4</v>
      </c>
      <c r="AR26" s="5">
        <f t="shared" si="91"/>
        <v>1.0000062384539462E-3</v>
      </c>
      <c r="AS26" s="5">
        <f t="shared" si="92"/>
        <v>1.3030283070913735E-3</v>
      </c>
      <c r="AT26" s="5">
        <f t="shared" si="93"/>
        <v>8.4893608849201385E-4</v>
      </c>
      <c r="AU26" s="5">
        <f t="shared" si="94"/>
        <v>3.6872695111940366E-4</v>
      </c>
      <c r="AV26" s="5">
        <f t="shared" si="95"/>
        <v>1.201146643942179E-4</v>
      </c>
      <c r="AW26" s="5">
        <f t="shared" si="96"/>
        <v>1.1862752769504494E-6</v>
      </c>
      <c r="AX26" s="5">
        <f t="shared" si="97"/>
        <v>6.4827601774376028E-4</v>
      </c>
      <c r="AY26" s="5">
        <f t="shared" si="98"/>
        <v>6.7876528996168141E-4</v>
      </c>
      <c r="AZ26" s="5">
        <f t="shared" si="99"/>
        <v>3.5534425634026158E-4</v>
      </c>
      <c r="BA26" s="5">
        <f t="shared" si="100"/>
        <v>1.2401885441248956E-4</v>
      </c>
      <c r="BB26" s="5">
        <f t="shared" si="101"/>
        <v>3.2462905989097588E-5</v>
      </c>
      <c r="BC26" s="5">
        <f t="shared" si="102"/>
        <v>6.7979358154810348E-6</v>
      </c>
      <c r="BD26" s="5">
        <f t="shared" si="103"/>
        <v>1.745063074547709E-4</v>
      </c>
      <c r="BE26" s="5">
        <f t="shared" si="104"/>
        <v>2.2738523984721002E-4</v>
      </c>
      <c r="BF26" s="5">
        <f t="shared" si="105"/>
        <v>1.4814377787970224E-4</v>
      </c>
      <c r="BG26" s="5">
        <f t="shared" si="106"/>
        <v>6.4344777286973155E-5</v>
      </c>
      <c r="BH26" s="5">
        <f t="shared" si="107"/>
        <v>2.0960635792642939E-5</v>
      </c>
      <c r="BI26" s="5">
        <f t="shared" si="108"/>
        <v>5.4624262773945148E-6</v>
      </c>
      <c r="BJ26" s="8">
        <f t="shared" si="109"/>
        <v>0.42346963986259351</v>
      </c>
      <c r="BK26" s="8">
        <f t="shared" si="110"/>
        <v>0.27785645855876873</v>
      </c>
      <c r="BL26" s="8">
        <f t="shared" si="111"/>
        <v>0.28058841016825675</v>
      </c>
      <c r="BM26" s="8">
        <f t="shared" si="112"/>
        <v>0.41666941511291411</v>
      </c>
      <c r="BN26" s="8">
        <f t="shared" si="113"/>
        <v>0.5828112330649482</v>
      </c>
    </row>
    <row r="27" spans="1:66" x14ac:dyDescent="0.25">
      <c r="A27" t="s">
        <v>89</v>
      </c>
      <c r="B27" t="s">
        <v>95</v>
      </c>
      <c r="C27" t="s">
        <v>126</v>
      </c>
      <c r="D27" s="7" t="s">
        <v>505</v>
      </c>
      <c r="E27">
        <f>VLOOKUP(A27,home!$A$2:$E$405,3,FALSE)</f>
        <v>1.4149</v>
      </c>
      <c r="F27">
        <f>VLOOKUP(B27,home!$B$2:$E$405,3,FALSE)</f>
        <v>1.3521000000000001</v>
      </c>
      <c r="G27">
        <f>VLOOKUP(C27,away!$B$2:$E$405,4,FALSE)</f>
        <v>0.71189999999999998</v>
      </c>
      <c r="H27">
        <f>VLOOKUP(A27,away!$A$2:$E$405,3,FALSE)</f>
        <v>1.1467000000000001</v>
      </c>
      <c r="I27">
        <f>VLOOKUP(C27,away!$B$2:$E$405,3,FALSE)</f>
        <v>1.1877</v>
      </c>
      <c r="J27">
        <f>VLOOKUP(B27,home!$B$2:$E$405,4,FALSE)</f>
        <v>1.1754</v>
      </c>
      <c r="K27" s="3">
        <f t="shared" si="58"/>
        <v>1.3619261298509999</v>
      </c>
      <c r="L27" s="3">
        <f t="shared" si="59"/>
        <v>1.6008190924860002</v>
      </c>
      <c r="M27" s="5">
        <f t="shared" si="60"/>
        <v>5.1676857805314592E-2</v>
      </c>
      <c r="N27" s="5">
        <f t="shared" si="61"/>
        <v>7.0380062953652525E-2</v>
      </c>
      <c r="O27" s="5">
        <f t="shared" si="62"/>
        <v>8.2725300614431785E-2</v>
      </c>
      <c r="P27" s="5">
        <f t="shared" si="63"/>
        <v>0.1126657485065736</v>
      </c>
      <c r="Q27" s="5">
        <f t="shared" si="64"/>
        <v>4.7926223378568868E-2</v>
      </c>
      <c r="R27" s="5">
        <f t="shared" si="65"/>
        <v>6.6214120327613118E-2</v>
      </c>
      <c r="S27" s="5">
        <f t="shared" si="66"/>
        <v>6.1408391616842153E-2</v>
      </c>
      <c r="T27" s="5">
        <f t="shared" si="67"/>
        <v>7.6721213415161943E-2</v>
      </c>
      <c r="U27" s="5">
        <f t="shared" si="68"/>
        <v>9.0178740639274557E-2</v>
      </c>
      <c r="V27" s="5">
        <f t="shared" si="69"/>
        <v>1.487582363842045E-2</v>
      </c>
      <c r="W27" s="5">
        <f t="shared" si="70"/>
        <v>2.1757325308116266E-2</v>
      </c>
      <c r="X27" s="5">
        <f t="shared" si="71"/>
        <v>3.4829541754661367E-2</v>
      </c>
      <c r="Y27" s="5">
        <f t="shared" si="72"/>
        <v>2.7877897711700135E-2</v>
      </c>
      <c r="Z27" s="5">
        <f t="shared" si="73"/>
        <v>3.5332276004202821E-2</v>
      </c>
      <c r="AA27" s="5">
        <f t="shared" si="74"/>
        <v>4.8119949917231293E-2</v>
      </c>
      <c r="AB27" s="5">
        <f t="shared" si="75"/>
        <v>3.2767908579699384E-2</v>
      </c>
      <c r="AC27" s="5">
        <f t="shared" si="76"/>
        <v>2.0270144558572341E-3</v>
      </c>
      <c r="AD27" s="5">
        <f t="shared" si="77"/>
        <v>7.4079674631980039E-3</v>
      </c>
      <c r="AE27" s="5">
        <f t="shared" si="78"/>
        <v>1.1858815751602447E-2</v>
      </c>
      <c r="AF27" s="5">
        <f t="shared" si="79"/>
        <v>9.4919093347194568E-3</v>
      </c>
      <c r="AG27" s="5">
        <f t="shared" si="80"/>
        <v>5.0649432290549986E-3</v>
      </c>
      <c r="AH27" s="5">
        <f t="shared" si="81"/>
        <v>1.4140145502128212E-2</v>
      </c>
      <c r="AI27" s="5">
        <f t="shared" si="82"/>
        <v>1.9257833639243497E-2</v>
      </c>
      <c r="AJ27" s="5">
        <f t="shared" si="83"/>
        <v>1.3113873418804651E-2</v>
      </c>
      <c r="AK27" s="5">
        <f t="shared" si="84"/>
        <v>5.9533756242095047E-3</v>
      </c>
      <c r="AL27" s="5">
        <f t="shared" si="85"/>
        <v>1.7677166190186851E-4</v>
      </c>
      <c r="AM27" s="5">
        <f t="shared" si="86"/>
        <v>2.0178208914430765E-3</v>
      </c>
      <c r="AN27" s="5">
        <f t="shared" si="87"/>
        <v>3.2301662082391976E-3</v>
      </c>
      <c r="AO27" s="5">
        <f t="shared" si="88"/>
        <v>2.5854558690262086E-3</v>
      </c>
      <c r="AP27" s="5">
        <f t="shared" si="89"/>
        <v>1.3796157059723796E-3</v>
      </c>
      <c r="AQ27" s="5">
        <f t="shared" si="90"/>
        <v>5.5212879060353439E-4</v>
      </c>
      <c r="AR27" s="5">
        <f t="shared" si="91"/>
        <v>4.5271629780673757E-3</v>
      </c>
      <c r="AS27" s="5">
        <f t="shared" si="92"/>
        <v>6.1656615539240275E-3</v>
      </c>
      <c r="AT27" s="5">
        <f t="shared" si="93"/>
        <v>4.1985877890534269E-3</v>
      </c>
      <c r="AU27" s="5">
        <f t="shared" si="94"/>
        <v>1.9060554727950664E-3</v>
      </c>
      <c r="AV27" s="5">
        <f t="shared" si="95"/>
        <v>6.48976688336276E-4</v>
      </c>
      <c r="AW27" s="5">
        <f t="shared" si="96"/>
        <v>1.070547525137211E-5</v>
      </c>
      <c r="AX27" s="5">
        <f t="shared" si="97"/>
        <v>4.5802049956926015E-4</v>
      </c>
      <c r="AY27" s="5">
        <f t="shared" si="98"/>
        <v>7.3320796046044744E-4</v>
      </c>
      <c r="AZ27" s="5">
        <f t="shared" si="99"/>
        <v>5.8686665093390239E-4</v>
      </c>
      <c r="BA27" s="5">
        <f t="shared" si="100"/>
        <v>3.131557798527693E-4</v>
      </c>
      <c r="BB27" s="5">
        <f t="shared" si="101"/>
        <v>1.2532643782766397E-4</v>
      </c>
      <c r="BC27" s="5">
        <f t="shared" si="102"/>
        <v>4.0124990893556827E-5</v>
      </c>
      <c r="BD27" s="5">
        <f t="shared" si="103"/>
        <v>1.2078614883476726E-3</v>
      </c>
      <c r="BE27" s="5">
        <f t="shared" si="104"/>
        <v>1.645018122221414E-3</v>
      </c>
      <c r="BF27" s="5">
        <f t="shared" si="105"/>
        <v>1.1201965823658851E-3</v>
      </c>
      <c r="BG27" s="5">
        <f t="shared" si="106"/>
        <v>5.0854166536462879E-4</v>
      </c>
      <c r="BH27" s="5">
        <f t="shared" si="107"/>
        <v>1.7314904554450788E-4</v>
      </c>
      <c r="BI27" s="5">
        <f t="shared" si="108"/>
        <v>4.7163241897165204E-5</v>
      </c>
      <c r="BJ27" s="8">
        <f t="shared" si="109"/>
        <v>0.32533779008525793</v>
      </c>
      <c r="BK27" s="8">
        <f t="shared" si="110"/>
        <v>0.2435638156453703</v>
      </c>
      <c r="BL27" s="8">
        <f t="shared" si="111"/>
        <v>0.39461962289055347</v>
      </c>
      <c r="BM27" s="8">
        <f t="shared" si="112"/>
        <v>0.56654268855402123</v>
      </c>
      <c r="BN27" s="8">
        <f t="shared" si="113"/>
        <v>0.43158831358615446</v>
      </c>
    </row>
    <row r="28" spans="1:66" s="14" customFormat="1" x14ac:dyDescent="0.25">
      <c r="A28" t="s">
        <v>89</v>
      </c>
      <c r="B28" t="s">
        <v>81</v>
      </c>
      <c r="C28" t="s">
        <v>109</v>
      </c>
      <c r="D28" s="7" t="s">
        <v>505</v>
      </c>
      <c r="E28">
        <f>VLOOKUP(A28,home!$A$2:$E$405,3,FALSE)</f>
        <v>1.4149</v>
      </c>
      <c r="F28">
        <f>VLOOKUP(B28,home!$B$2:$E$405,3,FALSE)</f>
        <v>1.2292000000000001</v>
      </c>
      <c r="G28">
        <f>VLOOKUP(C28,away!$B$2:$E$405,4,FALSE)</f>
        <v>0.9849</v>
      </c>
      <c r="H28">
        <f>VLOOKUP(A28,away!$A$2:$E$405,3,FALSE)</f>
        <v>1.1467000000000001</v>
      </c>
      <c r="I28">
        <f>VLOOKUP(C28,away!$B$2:$E$405,3,FALSE)</f>
        <v>0.82489999999999997</v>
      </c>
      <c r="J28">
        <f>VLOOKUP(B28,home!$B$2:$E$405,4,FALSE)</f>
        <v>0.75829999999999997</v>
      </c>
      <c r="K28" s="3">
        <f t="shared" si="58"/>
        <v>1.7129332342920003</v>
      </c>
      <c r="L28" s="3">
        <f t="shared" si="59"/>
        <v>0.71728569898899996</v>
      </c>
      <c r="M28" s="5">
        <f t="shared" si="60"/>
        <v>8.801756049949358E-2</v>
      </c>
      <c r="N28" s="5">
        <f t="shared" si="61"/>
        <v>0.15076820458088933</v>
      </c>
      <c r="O28" s="5">
        <f t="shared" si="62"/>
        <v>6.313373740618583E-2</v>
      </c>
      <c r="P28" s="5">
        <f t="shared" si="63"/>
        <v>0.10814387700811974</v>
      </c>
      <c r="Q28" s="5">
        <f t="shared" si="64"/>
        <v>0.12912793415057042</v>
      </c>
      <c r="R28" s="5">
        <f t="shared" si="65"/>
        <v>2.2642463482591989E-2</v>
      </c>
      <c r="S28" s="5">
        <f t="shared" si="66"/>
        <v>3.3218081903140857E-2</v>
      </c>
      <c r="T28" s="5">
        <f t="shared" si="67"/>
        <v>9.2621620506197433E-2</v>
      </c>
      <c r="U28" s="5">
        <f t="shared" si="68"/>
        <v>3.8785028205574799E-2</v>
      </c>
      <c r="V28" s="5">
        <f t="shared" si="69"/>
        <v>4.5348679960285155E-3</v>
      </c>
      <c r="W28" s="5">
        <f t="shared" si="70"/>
        <v>7.3729176627326976E-2</v>
      </c>
      <c r="X28" s="5">
        <f t="shared" si="71"/>
        <v>5.2884883993015663E-2</v>
      </c>
      <c r="Y28" s="5">
        <f t="shared" si="72"/>
        <v>1.8966785490441205E-2</v>
      </c>
      <c r="Z28" s="5">
        <f t="shared" si="73"/>
        <v>5.4137050819813015E-3</v>
      </c>
      <c r="AA28" s="5">
        <f t="shared" si="74"/>
        <v>9.2733153555812683E-3</v>
      </c>
      <c r="AB28" s="5">
        <f t="shared" si="75"/>
        <v>7.942285032322749E-3</v>
      </c>
      <c r="AC28" s="5">
        <f t="shared" si="76"/>
        <v>3.4823889405383775E-4</v>
      </c>
      <c r="AD28" s="5">
        <f t="shared" si="77"/>
        <v>3.1573289245483346E-2</v>
      </c>
      <c r="AE28" s="5">
        <f t="shared" si="78"/>
        <v>2.2647068845828396E-2</v>
      </c>
      <c r="AF28" s="5">
        <f t="shared" si="79"/>
        <v>8.1222093035660126E-3</v>
      </c>
      <c r="AG28" s="5">
        <f t="shared" si="80"/>
        <v>1.9419815258811023E-3</v>
      </c>
      <c r="AH28" s="5">
        <f t="shared" si="81"/>
        <v>9.7079330846231468E-4</v>
      </c>
      <c r="AI28" s="5">
        <f t="shared" si="82"/>
        <v>1.6629041216933841E-3</v>
      </c>
      <c r="AJ28" s="5">
        <f t="shared" si="83"/>
        <v>1.4242218677448736E-3</v>
      </c>
      <c r="AK28" s="5">
        <f t="shared" si="84"/>
        <v>8.1319899008853969E-4</v>
      </c>
      <c r="AL28" s="5">
        <f t="shared" si="85"/>
        <v>1.7114722977680584E-5</v>
      </c>
      <c r="AM28" s="5">
        <f t="shared" si="86"/>
        <v>1.0816587292900512E-2</v>
      </c>
      <c r="AN28" s="5">
        <f t="shared" si="87"/>
        <v>7.7585833770636775E-3</v>
      </c>
      <c r="AO28" s="5">
        <f t="shared" si="88"/>
        <v>2.7825604503907775E-3</v>
      </c>
      <c r="AP28" s="5">
        <f t="shared" si="89"/>
        <v>6.6529693921256526E-4</v>
      </c>
      <c r="AQ28" s="5">
        <f t="shared" si="90"/>
        <v>1.1930199501958177E-4</v>
      </c>
      <c r="AR28" s="5">
        <f t="shared" si="91"/>
        <v>1.3926723136684709E-4</v>
      </c>
      <c r="AS28" s="5">
        <f t="shared" si="92"/>
        <v>2.3855546905610567E-4</v>
      </c>
      <c r="AT28" s="5">
        <f t="shared" si="93"/>
        <v>2.0431479558416019E-4</v>
      </c>
      <c r="AU28" s="5">
        <f t="shared" si="94"/>
        <v>1.1665920120456143E-4</v>
      </c>
      <c r="AV28" s="5">
        <f t="shared" si="95"/>
        <v>4.9957355707312675E-5</v>
      </c>
      <c r="AW28" s="5">
        <f t="shared" si="96"/>
        <v>5.8411718140955473E-7</v>
      </c>
      <c r="AX28" s="5">
        <f t="shared" si="97"/>
        <v>3.0880153092716373E-3</v>
      </c>
      <c r="AY28" s="5">
        <f t="shared" si="98"/>
        <v>2.2149892195996389E-3</v>
      </c>
      <c r="AZ28" s="5">
        <f t="shared" si="99"/>
        <v>7.943900453168132E-4</v>
      </c>
      <c r="BA28" s="5">
        <f t="shared" si="100"/>
        <v>1.8993487297499129E-4</v>
      </c>
      <c r="BB28" s="5">
        <f t="shared" si="101"/>
        <v>3.4059392031063381E-5</v>
      </c>
      <c r="BC28" s="5">
        <f t="shared" si="102"/>
        <v>4.8860629640283362E-6</v>
      </c>
      <c r="BD28" s="5">
        <f t="shared" si="103"/>
        <v>1.6649065566205276E-5</v>
      </c>
      <c r="BE28" s="5">
        <f t="shared" si="104"/>
        <v>2.8518737728259575E-5</v>
      </c>
      <c r="BF28" s="5">
        <f t="shared" si="105"/>
        <v>2.4425346827396491E-5</v>
      </c>
      <c r="BG28" s="5">
        <f t="shared" si="106"/>
        <v>1.3946329446585368E-5</v>
      </c>
      <c r="BH28" s="5">
        <f t="shared" si="107"/>
        <v>5.972282801360311E-6</v>
      </c>
      <c r="BI28" s="5">
        <f t="shared" si="108"/>
        <v>2.0460243390081187E-6</v>
      </c>
      <c r="BJ28" s="8">
        <f t="shared" si="109"/>
        <v>0.61085175922594492</v>
      </c>
      <c r="BK28" s="8">
        <f t="shared" si="110"/>
        <v>0.23649473024341386</v>
      </c>
      <c r="BL28" s="8">
        <f t="shared" si="111"/>
        <v>0.14748825960987355</v>
      </c>
      <c r="BM28" s="8">
        <f t="shared" si="112"/>
        <v>0.43620027193094474</v>
      </c>
      <c r="BN28" s="8">
        <f t="shared" si="113"/>
        <v>0.56183377712785088</v>
      </c>
    </row>
    <row r="29" spans="1:66" s="10" customFormat="1" x14ac:dyDescent="0.25">
      <c r="A29" t="s">
        <v>89</v>
      </c>
      <c r="B29" t="s">
        <v>102</v>
      </c>
      <c r="C29" t="s">
        <v>130</v>
      </c>
      <c r="D29" s="7" t="s">
        <v>505</v>
      </c>
      <c r="E29">
        <f>VLOOKUP(A29,home!$A$2:$E$405,3,FALSE)</f>
        <v>1.4149</v>
      </c>
      <c r="F29">
        <f>VLOOKUP(B29,home!$B$2:$E$405,3,FALSE)</f>
        <v>1.0508999999999999</v>
      </c>
      <c r="G29">
        <f>VLOOKUP(C29,away!$B$2:$E$405,4,FALSE)</f>
        <v>0.77969999999999995</v>
      </c>
      <c r="H29">
        <f>VLOOKUP(A29,away!$A$2:$E$405,3,FALSE)</f>
        <v>1.1467000000000001</v>
      </c>
      <c r="I29">
        <f>VLOOKUP(C29,away!$B$2:$E$405,3,FALSE)</f>
        <v>0.86009999999999998</v>
      </c>
      <c r="J29">
        <f>VLOOKUP(B29,home!$B$2:$E$405,4,FALSE)</f>
        <v>0.81910000000000005</v>
      </c>
      <c r="K29" s="3">
        <f t="shared" si="58"/>
        <v>1.1593502842769998</v>
      </c>
      <c r="L29" s="3">
        <f t="shared" si="59"/>
        <v>0.80785922039699998</v>
      </c>
      <c r="M29" s="5">
        <f t="shared" si="60"/>
        <v>0.13984655339169616</v>
      </c>
      <c r="N29" s="5">
        <f t="shared" si="61"/>
        <v>0.16213114142982157</v>
      </c>
      <c r="O29" s="5">
        <f t="shared" si="62"/>
        <v>0.11297632759822308</v>
      </c>
      <c r="P29" s="5">
        <f t="shared" si="63"/>
        <v>0.1309791375175714</v>
      </c>
      <c r="Q29" s="5">
        <f t="shared" si="64"/>
        <v>9.3983392453409045E-2</v>
      </c>
      <c r="R29" s="5">
        <f t="shared" si="65"/>
        <v>4.5634483968408281E-2</v>
      </c>
      <c r="S29" s="5">
        <f t="shared" si="66"/>
        <v>3.0668497093374814E-2</v>
      </c>
      <c r="T29" s="5">
        <f t="shared" si="67"/>
        <v>7.5925350157676333E-2</v>
      </c>
      <c r="U29" s="5">
        <f t="shared" si="68"/>
        <v>5.2906351961608332E-2</v>
      </c>
      <c r="V29" s="5">
        <f t="shared" si="69"/>
        <v>3.191540379101842E-3</v>
      </c>
      <c r="W29" s="5">
        <f t="shared" si="70"/>
        <v>3.6319890919392216E-2</v>
      </c>
      <c r="X29" s="5">
        <f t="shared" si="71"/>
        <v>2.9341358763044272E-2</v>
      </c>
      <c r="Y29" s="5">
        <f t="shared" si="72"/>
        <v>1.1851843607850812E-2</v>
      </c>
      <c r="Z29" s="5">
        <f t="shared" si="73"/>
        <v>1.2288746213979237E-2</v>
      </c>
      <c r="AA29" s="5">
        <f t="shared" si="74"/>
        <v>1.4246961416584733E-2</v>
      </c>
      <c r="AB29" s="5">
        <f t="shared" si="75"/>
        <v>8.2586093842004788E-3</v>
      </c>
      <c r="AC29" s="5">
        <f t="shared" si="76"/>
        <v>1.8682316263294639E-4</v>
      </c>
      <c r="AD29" s="5">
        <f t="shared" si="77"/>
        <v>1.0526868965576744E-2</v>
      </c>
      <c r="AE29" s="5">
        <f t="shared" si="78"/>
        <v>8.5042281557522002E-3</v>
      </c>
      <c r="AF29" s="5">
        <f t="shared" si="79"/>
        <v>3.4351095639920943E-3</v>
      </c>
      <c r="AG29" s="5">
        <f t="shared" si="80"/>
        <v>9.2502831144831066E-4</v>
      </c>
      <c r="AH29" s="5">
        <f t="shared" si="81"/>
        <v>2.4818942340204624E-3</v>
      </c>
      <c r="AI29" s="5">
        <f t="shared" si="82"/>
        <v>2.8773847857570698E-3</v>
      </c>
      <c r="AJ29" s="5">
        <f t="shared" si="83"/>
        <v>1.6679484346708866E-3</v>
      </c>
      <c r="AK29" s="5">
        <f t="shared" si="84"/>
        <v>6.4457883063168988E-4</v>
      </c>
      <c r="AL29" s="5">
        <f t="shared" si="85"/>
        <v>6.9990818126008328E-6</v>
      </c>
      <c r="AM29" s="5">
        <f t="shared" si="86"/>
        <v>2.4408657055576249E-3</v>
      </c>
      <c r="AN29" s="5">
        <f t="shared" si="87"/>
        <v>1.9718758659855559E-3</v>
      </c>
      <c r="AO29" s="5">
        <f t="shared" si="88"/>
        <v>7.9649904990737521E-4</v>
      </c>
      <c r="AP29" s="5">
        <f t="shared" si="89"/>
        <v>2.1448636716837443E-4</v>
      </c>
      <c r="AQ29" s="5">
        <f t="shared" si="90"/>
        <v>4.3318697341606911E-5</v>
      </c>
      <c r="AR29" s="5">
        <f t="shared" si="91"/>
        <v>4.0100422820071613E-4</v>
      </c>
      <c r="AS29" s="5">
        <f t="shared" si="92"/>
        <v>4.6490436596077913E-4</v>
      </c>
      <c r="AT29" s="5">
        <f t="shared" si="93"/>
        <v>2.6949350441912386E-4</v>
      </c>
      <c r="AU29" s="5">
        <f t="shared" si="94"/>
        <v>1.041457903197054E-4</v>
      </c>
      <c r="AV29" s="5">
        <f t="shared" si="95"/>
        <v>3.0185362903350806E-5</v>
      </c>
      <c r="AW29" s="5">
        <f t="shared" si="96"/>
        <v>1.82091187526584E-7</v>
      </c>
      <c r="AX29" s="5">
        <f t="shared" si="97"/>
        <v>4.7163639160336833E-4</v>
      </c>
      <c r="AY29" s="5">
        <f t="shared" si="98"/>
        <v>3.8101580763155133E-4</v>
      </c>
      <c r="AZ29" s="5">
        <f t="shared" si="99"/>
        <v>1.5390356665607918E-4</v>
      </c>
      <c r="BA29" s="5">
        <f t="shared" si="100"/>
        <v>4.1444138458365946E-5</v>
      </c>
      <c r="BB29" s="5">
        <f t="shared" si="101"/>
        <v>8.3702573462502087E-6</v>
      </c>
      <c r="BC29" s="5">
        <f t="shared" si="102"/>
        <v>1.3523979148527915E-6</v>
      </c>
      <c r="BD29" s="5">
        <f t="shared" si="103"/>
        <v>5.3992493861688517E-5</v>
      </c>
      <c r="BE29" s="5">
        <f t="shared" si="104"/>
        <v>6.259621310737274E-5</v>
      </c>
      <c r="BF29" s="5">
        <f t="shared" si="105"/>
        <v>3.6285468730348131E-5</v>
      </c>
      <c r="BG29" s="5">
        <f t="shared" si="106"/>
        <v>1.4022522829217766E-5</v>
      </c>
      <c r="BH29" s="5">
        <f t="shared" si="107"/>
        <v>4.0642539570835826E-6</v>
      </c>
      <c r="BI29" s="5">
        <f t="shared" si="108"/>
        <v>9.4237879610375457E-7</v>
      </c>
      <c r="BJ29" s="8">
        <f t="shared" si="109"/>
        <v>0.43946898057353451</v>
      </c>
      <c r="BK29" s="8">
        <f t="shared" si="110"/>
        <v>0.30526056643382138</v>
      </c>
      <c r="BL29" s="8">
        <f t="shared" si="111"/>
        <v>0.24313617719719052</v>
      </c>
      <c r="BM29" s="8">
        <f t="shared" si="112"/>
        <v>0.31422260034295207</v>
      </c>
      <c r="BN29" s="8">
        <f t="shared" si="113"/>
        <v>0.68555103635912951</v>
      </c>
    </row>
    <row r="30" spans="1:66" x14ac:dyDescent="0.25">
      <c r="A30" t="s">
        <v>89</v>
      </c>
      <c r="B30" t="s">
        <v>99</v>
      </c>
      <c r="C30" t="s">
        <v>94</v>
      </c>
      <c r="D30" s="7" t="s">
        <v>505</v>
      </c>
      <c r="E30">
        <f>VLOOKUP(A30,home!$A$2:$E$405,3,FALSE)</f>
        <v>1.4149</v>
      </c>
      <c r="F30">
        <f>VLOOKUP(B30,home!$B$2:$E$405,3,FALSE)</f>
        <v>1.0448</v>
      </c>
      <c r="G30">
        <f>VLOOKUP(C30,away!$B$2:$E$405,4,FALSE)</f>
        <v>1.137</v>
      </c>
      <c r="H30">
        <f>VLOOKUP(A30,away!$A$2:$E$405,3,FALSE)</f>
        <v>1.1467000000000001</v>
      </c>
      <c r="I30">
        <f>VLOOKUP(C30,away!$B$2:$E$405,3,FALSE)</f>
        <v>1.1754</v>
      </c>
      <c r="J30">
        <f>VLOOKUP(B30,home!$B$2:$E$405,4,FALSE)</f>
        <v>0.83420000000000005</v>
      </c>
      <c r="K30" s="3">
        <f t="shared" si="58"/>
        <v>1.68081291024</v>
      </c>
      <c r="L30" s="3">
        <f t="shared" si="59"/>
        <v>1.1243607703560001</v>
      </c>
      <c r="M30" s="5">
        <f t="shared" si="60"/>
        <v>6.0496263233040123E-2</v>
      </c>
      <c r="N30" s="5">
        <f t="shared" si="61"/>
        <v>0.10168290026337126</v>
      </c>
      <c r="O30" s="5">
        <f t="shared" si="62"/>
        <v>6.8019625132360359E-2</v>
      </c>
      <c r="P30" s="5">
        <f t="shared" si="63"/>
        <v>0.11432826407215643</v>
      </c>
      <c r="Q30" s="5">
        <f t="shared" si="64"/>
        <v>8.5454965756660381E-2</v>
      </c>
      <c r="R30" s="5">
        <f t="shared" si="65"/>
        <v>3.8239299056573521E-2</v>
      </c>
      <c r="S30" s="5">
        <f t="shared" si="66"/>
        <v>5.4015534461201338E-2</v>
      </c>
      <c r="T30" s="5">
        <f t="shared" si="67"/>
        <v>9.6082211128904277E-2</v>
      </c>
      <c r="U30" s="5">
        <f t="shared" si="68"/>
        <v>6.4273107532817023E-2</v>
      </c>
      <c r="V30" s="5">
        <f t="shared" si="69"/>
        <v>1.1342302552344771E-2</v>
      </c>
      <c r="W30" s="5">
        <f t="shared" si="70"/>
        <v>4.7877936562637287E-2</v>
      </c>
      <c r="X30" s="5">
        <f t="shared" si="71"/>
        <v>5.3832073636622561E-2</v>
      </c>
      <c r="Y30" s="5">
        <f t="shared" si="72"/>
        <v>3.026333589196694E-2</v>
      </c>
      <c r="Z30" s="5">
        <f t="shared" si="73"/>
        <v>1.4331589248374148E-2</v>
      </c>
      <c r="AA30" s="5">
        <f t="shared" si="74"/>
        <v>2.4088720232924042E-2</v>
      </c>
      <c r="AB30" s="5">
        <f t="shared" si="75"/>
        <v>2.024431597932912E-2</v>
      </c>
      <c r="AC30" s="5">
        <f t="shared" si="76"/>
        <v>1.3396961358542109E-3</v>
      </c>
      <c r="AD30" s="5">
        <f t="shared" si="77"/>
        <v>2.011846347253313E-2</v>
      </c>
      <c r="AE30" s="5">
        <f t="shared" si="78"/>
        <v>2.2620411088356399E-2</v>
      </c>
      <c r="AF30" s="5">
        <f t="shared" si="79"/>
        <v>1.2716751418536907E-2</v>
      </c>
      <c r="AG30" s="5">
        <f t="shared" si="80"/>
        <v>4.7660721404573008E-3</v>
      </c>
      <c r="AH30" s="5">
        <f t="shared" si="81"/>
        <v>4.0284691819319329E-3</v>
      </c>
      <c r="AI30" s="5">
        <f t="shared" si="82"/>
        <v>6.771103009495163E-3</v>
      </c>
      <c r="AJ30" s="5">
        <f t="shared" si="83"/>
        <v>5.6904786774621954E-3</v>
      </c>
      <c r="AK30" s="5">
        <f t="shared" si="84"/>
        <v>3.1882100088412996E-3</v>
      </c>
      <c r="AL30" s="5">
        <f t="shared" si="85"/>
        <v>1.0127245909809282E-4</v>
      </c>
      <c r="AM30" s="5">
        <f t="shared" si="86"/>
        <v>6.7630746277651003E-3</v>
      </c>
      <c r="AN30" s="5">
        <f t="shared" si="87"/>
        <v>7.6041357984490861E-3</v>
      </c>
      <c r="AO30" s="5">
        <f t="shared" si="88"/>
        <v>4.2748959921179268E-3</v>
      </c>
      <c r="AP30" s="5">
        <f t="shared" si="89"/>
        <v>1.6021751169631622E-3</v>
      </c>
      <c r="AQ30" s="5">
        <f t="shared" si="90"/>
        <v>4.5035571218847908E-4</v>
      </c>
      <c r="AR30" s="5">
        <f t="shared" si="91"/>
        <v>9.0589054255048004E-4</v>
      </c>
      <c r="AS30" s="5">
        <f t="shared" si="92"/>
        <v>1.5226325191831647E-3</v>
      </c>
      <c r="AT30" s="5">
        <f t="shared" si="93"/>
        <v>1.2796301978971591E-3</v>
      </c>
      <c r="AU30" s="5">
        <f t="shared" si="94"/>
        <v>7.1693965231950374E-4</v>
      </c>
      <c r="AV30" s="5">
        <f t="shared" si="95"/>
        <v>3.0126035587039985E-4</v>
      </c>
      <c r="AW30" s="5">
        <f t="shared" si="96"/>
        <v>5.3163542801543343E-6</v>
      </c>
      <c r="AX30" s="5">
        <f t="shared" si="97"/>
        <v>1.8945771912106941E-3</v>
      </c>
      <c r="AY30" s="5">
        <f t="shared" si="98"/>
        <v>2.1301882702085629E-3</v>
      </c>
      <c r="AZ30" s="5">
        <f t="shared" si="99"/>
        <v>1.1975500622475076E-3</v>
      </c>
      <c r="BA30" s="5">
        <f t="shared" si="100"/>
        <v>4.4882610350949426E-4</v>
      </c>
      <c r="BB30" s="5">
        <f t="shared" si="101"/>
        <v>1.2616061587445424E-4</v>
      </c>
      <c r="BC30" s="5">
        <f t="shared" si="102"/>
        <v>2.8370009450637797E-5</v>
      </c>
      <c r="BD30" s="5">
        <f t="shared" si="103"/>
        <v>1.6975796471337817E-4</v>
      </c>
      <c r="BE30" s="5">
        <f t="shared" si="104"/>
        <v>2.8533137870631235E-4</v>
      </c>
      <c r="BF30" s="5">
        <f t="shared" si="105"/>
        <v>2.397943325130743E-4</v>
      </c>
      <c r="BG30" s="5">
        <f t="shared" si="106"/>
        <v>1.3434980329678621E-4</v>
      </c>
      <c r="BH30" s="5">
        <f t="shared" si="107"/>
        <v>5.645422096736072E-5</v>
      </c>
      <c r="BI30" s="5">
        <f t="shared" si="108"/>
        <v>1.8977796687896296E-5</v>
      </c>
      <c r="BJ30" s="8">
        <f t="shared" si="109"/>
        <v>0.50193543086003167</v>
      </c>
      <c r="BK30" s="8">
        <f t="shared" si="110"/>
        <v>0.24375352118390353</v>
      </c>
      <c r="BL30" s="8">
        <f t="shared" si="111"/>
        <v>0.24017434757644018</v>
      </c>
      <c r="BM30" s="8">
        <f t="shared" si="112"/>
        <v>0.52984869943865909</v>
      </c>
      <c r="BN30" s="8">
        <f t="shared" si="113"/>
        <v>0.46822131751416213</v>
      </c>
    </row>
    <row r="31" spans="1:66" x14ac:dyDescent="0.25">
      <c r="A31" t="s">
        <v>89</v>
      </c>
      <c r="B31" t="s">
        <v>346</v>
      </c>
      <c r="C31" t="s">
        <v>104</v>
      </c>
      <c r="D31" s="7" t="s">
        <v>505</v>
      </c>
      <c r="E31">
        <f>VLOOKUP(A31,home!$A$2:$E$405,3,FALSE)</f>
        <v>1.4149</v>
      </c>
      <c r="F31">
        <f>VLOOKUP(B31,home!$B$2:$E$405,3,FALSE)</f>
        <v>1.0178</v>
      </c>
      <c r="G31">
        <f>VLOOKUP(C31,away!$B$2:$E$405,4,FALSE)</f>
        <v>0.8911</v>
      </c>
      <c r="H31">
        <f>VLOOKUP(A31,away!$A$2:$E$405,3,FALSE)</f>
        <v>1.1467000000000001</v>
      </c>
      <c r="I31">
        <f>VLOOKUP(C31,away!$B$2:$E$405,3,FALSE)</f>
        <v>1.4029</v>
      </c>
      <c r="J31">
        <f>VLOOKUP(B31,home!$B$2:$E$405,4,FALSE)</f>
        <v>0.94269999999999998</v>
      </c>
      <c r="K31" s="3">
        <f t="shared" si="58"/>
        <v>1.2832599395420001</v>
      </c>
      <c r="L31" s="3">
        <f t="shared" si="59"/>
        <v>1.5165266088610001</v>
      </c>
      <c r="M31" s="5">
        <f t="shared" si="60"/>
        <v>6.0823044015598945E-2</v>
      </c>
      <c r="N31" s="5">
        <f t="shared" si="61"/>
        <v>7.8051775786217914E-2</v>
      </c>
      <c r="O31" s="5">
        <f t="shared" si="62"/>
        <v>9.22397646815796E-2</v>
      </c>
      <c r="P31" s="5">
        <f t="shared" si="63"/>
        <v>0.11836759484865216</v>
      </c>
      <c r="Q31" s="5">
        <f t="shared" si="64"/>
        <v>5.0080358538283888E-2</v>
      </c>
      <c r="R31" s="5">
        <f t="shared" si="65"/>
        <v>6.9942028767346301E-2</v>
      </c>
      <c r="S31" s="5">
        <f t="shared" si="66"/>
        <v>5.7588730295467377E-2</v>
      </c>
      <c r="T31" s="5">
        <f t="shared" si="67"/>
        <v>7.5948196304606683E-2</v>
      </c>
      <c r="U31" s="5">
        <f t="shared" si="68"/>
        <v>8.9753803607429641E-2</v>
      </c>
      <c r="V31" s="5">
        <f t="shared" si="69"/>
        <v>1.2452589321087575E-2</v>
      </c>
      <c r="W31" s="5">
        <f t="shared" si="70"/>
        <v>2.1422039290026618E-2</v>
      </c>
      <c r="X31" s="5">
        <f t="shared" si="71"/>
        <v>3.2487092599391171E-2</v>
      </c>
      <c r="Y31" s="5">
        <f t="shared" si="72"/>
        <v>2.4633770185754002E-2</v>
      </c>
      <c r="Z31" s="5">
        <f t="shared" si="73"/>
        <v>3.5356315901134069E-2</v>
      </c>
      <c r="AA31" s="5">
        <f t="shared" si="74"/>
        <v>4.5371343805717161E-2</v>
      </c>
      <c r="AB31" s="5">
        <f t="shared" si="75"/>
        <v>2.9111613954531962E-2</v>
      </c>
      <c r="AC31" s="5">
        <f t="shared" si="76"/>
        <v>1.5146223271860608E-3</v>
      </c>
      <c r="AD31" s="5">
        <f t="shared" si="77"/>
        <v>6.8725112110464811E-3</v>
      </c>
      <c r="AE31" s="5">
        <f t="shared" si="78"/>
        <v>1.0422346121247523E-2</v>
      </c>
      <c r="AF31" s="5">
        <f t="shared" si="79"/>
        <v>7.9028826098155557E-3</v>
      </c>
      <c r="AG31" s="5">
        <f t="shared" si="80"/>
        <v>3.9949772548300514E-3</v>
      </c>
      <c r="AH31" s="5">
        <f t="shared" si="81"/>
        <v>1.3404698463841271E-2</v>
      </c>
      <c r="AI31" s="5">
        <f t="shared" si="82"/>
        <v>1.7201712540287691E-2</v>
      </c>
      <c r="AJ31" s="5">
        <f t="shared" si="83"/>
        <v>1.1037134297234226E-2</v>
      </c>
      <c r="AK31" s="5">
        <f t="shared" si="84"/>
        <v>4.7211707636619091E-3</v>
      </c>
      <c r="AL31" s="5">
        <f t="shared" si="85"/>
        <v>1.1790412984072459E-4</v>
      </c>
      <c r="AM31" s="5">
        <f t="shared" si="86"/>
        <v>1.7638436642378424E-3</v>
      </c>
      <c r="AN31" s="5">
        <f t="shared" si="87"/>
        <v>2.6749158506875754E-3</v>
      </c>
      <c r="AO31" s="5">
        <f t="shared" si="88"/>
        <v>2.0282905320158839E-3</v>
      </c>
      <c r="AP31" s="5">
        <f t="shared" si="89"/>
        <v>1.0253188541009741E-3</v>
      </c>
      <c r="AQ31" s="5">
        <f t="shared" si="90"/>
        <v>3.8873083120274899E-4</v>
      </c>
      <c r="AR31" s="5">
        <f t="shared" si="91"/>
        <v>4.0657163808346932E-3</v>
      </c>
      <c r="AS31" s="5">
        <f t="shared" si="92"/>
        <v>5.2173709570648473E-3</v>
      </c>
      <c r="AT31" s="5">
        <f t="shared" si="93"/>
        <v>3.3476215694656125E-3</v>
      </c>
      <c r="AU31" s="5">
        <f t="shared" si="94"/>
        <v>1.431956217613979E-3</v>
      </c>
      <c r="AV31" s="5">
        <f t="shared" si="95"/>
        <v>4.5939301231052667E-4</v>
      </c>
      <c r="AW31" s="5">
        <f t="shared" si="96"/>
        <v>6.373693692471855E-6</v>
      </c>
      <c r="AX31" s="5">
        <f t="shared" si="97"/>
        <v>3.7724498565523267E-4</v>
      </c>
      <c r="AY31" s="5">
        <f t="shared" si="98"/>
        <v>5.7210205880554659E-4</v>
      </c>
      <c r="AZ31" s="5">
        <f t="shared" si="99"/>
        <v>4.3380399758138617E-4</v>
      </c>
      <c r="BA31" s="5">
        <f t="shared" si="100"/>
        <v>2.1929176845414836E-4</v>
      </c>
      <c r="BB31" s="5">
        <f t="shared" si="101"/>
        <v>8.3140450491225277E-5</v>
      </c>
      <c r="BC31" s="5">
        <f t="shared" si="102"/>
        <v>2.5216941088526752E-5</v>
      </c>
      <c r="BD31" s="5">
        <f t="shared" si="103"/>
        <v>1.0276278459363101E-3</v>
      </c>
      <c r="BE31" s="5">
        <f t="shared" si="104"/>
        <v>1.318713647447905E-3</v>
      </c>
      <c r="BF31" s="5">
        <f t="shared" si="105"/>
        <v>8.4612619774860481E-4</v>
      </c>
      <c r="BG31" s="5">
        <f t="shared" si="106"/>
        <v>3.619332844559256E-4</v>
      </c>
      <c r="BH31" s="5">
        <f t="shared" si="107"/>
        <v>1.1611362118228721E-4</v>
      </c>
      <c r="BI31" s="5">
        <f t="shared" si="108"/>
        <v>2.9800791699676878E-5</v>
      </c>
      <c r="BJ31" s="8">
        <f t="shared" si="109"/>
        <v>0.32140784983554088</v>
      </c>
      <c r="BK31" s="8">
        <f t="shared" si="110"/>
        <v>0.2514365869966384</v>
      </c>
      <c r="BL31" s="8">
        <f t="shared" si="111"/>
        <v>0.39100564440739016</v>
      </c>
      <c r="BM31" s="8">
        <f t="shared" si="112"/>
        <v>0.52913610213791185</v>
      </c>
      <c r="BN31" s="8">
        <f t="shared" si="113"/>
        <v>0.46950456663767881</v>
      </c>
    </row>
    <row r="32" spans="1:66" x14ac:dyDescent="0.25">
      <c r="A32" t="s">
        <v>89</v>
      </c>
      <c r="B32" t="s">
        <v>350</v>
      </c>
      <c r="C32" t="s">
        <v>116</v>
      </c>
      <c r="D32" s="7" t="s">
        <v>505</v>
      </c>
      <c r="E32">
        <f>VLOOKUP(A32,home!$A$2:$E$405,3,FALSE)</f>
        <v>1.4149</v>
      </c>
      <c r="F32">
        <f>VLOOKUP(B32,home!$B$2:$E$405,3,FALSE)</f>
        <v>0.98329999999999995</v>
      </c>
      <c r="G32">
        <f>VLOOKUP(C32,away!$B$2:$E$405,4,FALSE)</f>
        <v>1.0448</v>
      </c>
      <c r="H32">
        <f>VLOOKUP(A32,away!$A$2:$E$405,3,FALSE)</f>
        <v>1.1467000000000001</v>
      </c>
      <c r="I32">
        <f>VLOOKUP(C32,away!$B$2:$E$405,3,FALSE)</f>
        <v>0.75829999999999997</v>
      </c>
      <c r="J32">
        <f>VLOOKUP(B32,home!$B$2:$E$405,4,FALSE)</f>
        <v>1.2133</v>
      </c>
      <c r="K32" s="3">
        <f t="shared" si="58"/>
        <v>1.4536001184159999</v>
      </c>
      <c r="L32" s="3">
        <f t="shared" si="59"/>
        <v>1.055016048713</v>
      </c>
      <c r="M32" s="5">
        <f t="shared" si="60"/>
        <v>8.1380778751699329E-2</v>
      </c>
      <c r="N32" s="5">
        <f t="shared" si="61"/>
        <v>0.11829510963025643</v>
      </c>
      <c r="O32" s="5">
        <f t="shared" si="62"/>
        <v>8.5858027639804699E-2</v>
      </c>
      <c r="P32" s="5">
        <f t="shared" si="63"/>
        <v>0.1248032391441843</v>
      </c>
      <c r="Q32" s="5">
        <f t="shared" si="64"/>
        <v>8.5976892683287232E-2</v>
      </c>
      <c r="R32" s="5">
        <f t="shared" si="65"/>
        <v>4.5290798535419147E-2</v>
      </c>
      <c r="S32" s="5">
        <f t="shared" si="66"/>
        <v>4.7848671208971488E-2</v>
      </c>
      <c r="T32" s="5">
        <f t="shared" si="67"/>
        <v>9.0707001599343348E-2</v>
      </c>
      <c r="U32" s="5">
        <f t="shared" si="68"/>
        <v>6.5834710114240469E-2</v>
      </c>
      <c r="V32" s="5">
        <f t="shared" si="69"/>
        <v>8.1532618051477872E-3</v>
      </c>
      <c r="W32" s="5">
        <f t="shared" si="70"/>
        <v>4.1658673795155345E-2</v>
      </c>
      <c r="X32" s="5">
        <f t="shared" si="71"/>
        <v>4.3950569421988592E-2</v>
      </c>
      <c r="Y32" s="5">
        <f t="shared" si="72"/>
        <v>2.3184278045136401E-2</v>
      </c>
      <c r="Z32" s="5">
        <f t="shared" si="73"/>
        <v>1.5927506437964815E-2</v>
      </c>
      <c r="AA32" s="5">
        <f t="shared" si="74"/>
        <v>2.3152225244297255E-2</v>
      </c>
      <c r="AB32" s="5">
        <f t="shared" si="75"/>
        <v>1.6827038678352196E-2</v>
      </c>
      <c r="AC32" s="5">
        <f t="shared" si="76"/>
        <v>7.8147559724887363E-4</v>
      </c>
      <c r="AD32" s="5">
        <f t="shared" si="77"/>
        <v>1.5138763290422829E-2</v>
      </c>
      <c r="AE32" s="5">
        <f t="shared" si="78"/>
        <v>1.597163822906331E-2</v>
      </c>
      <c r="AF32" s="5">
        <f t="shared" si="79"/>
        <v>8.4251673279499336E-3</v>
      </c>
      <c r="AG32" s="5">
        <f t="shared" si="80"/>
        <v>2.9628955813598683E-3</v>
      </c>
      <c r="AH32" s="5">
        <f t="shared" si="81"/>
        <v>4.200943727008126E-3</v>
      </c>
      <c r="AI32" s="5">
        <f t="shared" si="82"/>
        <v>6.1064922990379635E-3</v>
      </c>
      <c r="AJ32" s="5">
        <f t="shared" si="83"/>
        <v>4.4381989644939881E-3</v>
      </c>
      <c r="AK32" s="5">
        <f t="shared" si="84"/>
        <v>2.1504555134474095E-3</v>
      </c>
      <c r="AL32" s="5">
        <f t="shared" si="85"/>
        <v>4.793794669690789E-5</v>
      </c>
      <c r="AM32" s="5">
        <f t="shared" si="86"/>
        <v>4.4011416223260812E-3</v>
      </c>
      <c r="AN32" s="5">
        <f t="shared" si="87"/>
        <v>4.643275044212785E-3</v>
      </c>
      <c r="AO32" s="5">
        <f t="shared" si="88"/>
        <v>2.4493648451165261E-3</v>
      </c>
      <c r="AP32" s="5">
        <f t="shared" si="89"/>
        <v>8.6137307358378893E-4</v>
      </c>
      <c r="AQ32" s="5">
        <f t="shared" si="90"/>
        <v>2.2719060414003525E-4</v>
      </c>
      <c r="AR32" s="5">
        <f t="shared" si="91"/>
        <v>8.8641261034675583E-4</v>
      </c>
      <c r="AS32" s="5">
        <f t="shared" si="92"/>
        <v>1.2884894753654797E-3</v>
      </c>
      <c r="AT32" s="5">
        <f t="shared" si="93"/>
        <v>9.3647422698451568E-4</v>
      </c>
      <c r="AU32" s="5">
        <f t="shared" si="94"/>
        <v>4.5375301574607457E-4</v>
      </c>
      <c r="AV32" s="5">
        <f t="shared" si="95"/>
        <v>1.6489385935502778E-4</v>
      </c>
      <c r="AW32" s="5">
        <f t="shared" si="96"/>
        <v>2.0421185162808966E-6</v>
      </c>
      <c r="AX32" s="5">
        <f t="shared" si="97"/>
        <v>1.0662499972297957E-3</v>
      </c>
      <c r="AY32" s="5">
        <f t="shared" si="98"/>
        <v>1.1249108590176264E-3</v>
      </c>
      <c r="AZ32" s="5">
        <f t="shared" si="99"/>
        <v>5.9339950481756133E-4</v>
      </c>
      <c r="BA32" s="5">
        <f t="shared" si="100"/>
        <v>2.0868200029362482E-4</v>
      </c>
      <c r="BB32" s="5">
        <f t="shared" si="101"/>
        <v>5.5040714846826273E-5</v>
      </c>
      <c r="BC32" s="5">
        <f t="shared" si="102"/>
        <v>1.1613767499207528E-5</v>
      </c>
      <c r="BD32" s="5">
        <f t="shared" si="103"/>
        <v>1.5586325494956833E-4</v>
      </c>
      <c r="BE32" s="5">
        <f t="shared" si="104"/>
        <v>2.2656284585139571E-4</v>
      </c>
      <c r="BF32" s="5">
        <f t="shared" si="105"/>
        <v>1.6466588977912739E-4</v>
      </c>
      <c r="BG32" s="5">
        <f t="shared" si="106"/>
        <v>7.9786118960671851E-5</v>
      </c>
      <c r="BH32" s="5">
        <f t="shared" si="107"/>
        <v>2.8994277992296413E-5</v>
      </c>
      <c r="BI32" s="5">
        <f t="shared" si="108"/>
        <v>8.4292171845976921E-6</v>
      </c>
      <c r="BJ32" s="8">
        <f t="shared" si="109"/>
        <v>0.46191323163704728</v>
      </c>
      <c r="BK32" s="8">
        <f t="shared" si="110"/>
        <v>0.2641402753129663</v>
      </c>
      <c r="BL32" s="8">
        <f t="shared" si="111"/>
        <v>0.25825321550861668</v>
      </c>
      <c r="BM32" s="8">
        <f t="shared" si="112"/>
        <v>0.45750651377144269</v>
      </c>
      <c r="BN32" s="8">
        <f t="shared" si="113"/>
        <v>0.54160484638465112</v>
      </c>
    </row>
    <row r="33" spans="1:66" x14ac:dyDescent="0.25">
      <c r="A33" t="s">
        <v>89</v>
      </c>
      <c r="B33" t="s">
        <v>367</v>
      </c>
      <c r="C33" t="s">
        <v>125</v>
      </c>
      <c r="D33" s="7" t="s">
        <v>505</v>
      </c>
      <c r="E33">
        <f>VLOOKUP(A33,home!$A$2:$E$405,3,FALSE)</f>
        <v>1.4149</v>
      </c>
      <c r="F33">
        <f>VLOOKUP(B33,home!$B$2:$E$405,3,FALSE)</f>
        <v>0.98329999999999995</v>
      </c>
      <c r="G33">
        <f>VLOOKUP(C33,away!$B$2:$E$405,4,FALSE)</f>
        <v>1.2599</v>
      </c>
      <c r="H33">
        <f>VLOOKUP(A33,away!$A$2:$E$405,3,FALSE)</f>
        <v>1.1467000000000001</v>
      </c>
      <c r="I33">
        <f>VLOOKUP(C33,away!$B$2:$E$405,3,FALSE)</f>
        <v>1.0616000000000001</v>
      </c>
      <c r="J33">
        <f>VLOOKUP(B33,home!$B$2:$E$405,4,FALSE)</f>
        <v>0.91</v>
      </c>
      <c r="K33" s="3">
        <f t="shared" si="58"/>
        <v>1.7528625470829999</v>
      </c>
      <c r="L33" s="3">
        <f t="shared" si="59"/>
        <v>1.1077764152000003</v>
      </c>
      <c r="M33" s="5">
        <f t="shared" si="60"/>
        <v>5.7232179375812514E-2</v>
      </c>
      <c r="N33" s="5">
        <f t="shared" si="61"/>
        <v>0.10032014371579784</v>
      </c>
      <c r="O33" s="5">
        <f t="shared" si="62"/>
        <v>6.3400458503020965E-2</v>
      </c>
      <c r="P33" s="5">
        <f t="shared" si="63"/>
        <v>0.11113228917783535</v>
      </c>
      <c r="Q33" s="5">
        <f t="shared" si="64"/>
        <v>8.7923711318703024E-2</v>
      </c>
      <c r="R33" s="5">
        <f t="shared" si="65"/>
        <v>3.5116766321256473E-2</v>
      </c>
      <c r="S33" s="5">
        <f t="shared" si="66"/>
        <v>5.3948608250647678E-2</v>
      </c>
      <c r="T33" s="5">
        <f t="shared" si="67"/>
        <v>9.739981373571252E-2</v>
      </c>
      <c r="U33" s="5">
        <f t="shared" si="68"/>
        <v>6.1554864459196112E-2</v>
      </c>
      <c r="V33" s="5">
        <f t="shared" si="69"/>
        <v>1.1639590792453388E-2</v>
      </c>
      <c r="W33" s="5">
        <f t="shared" si="70"/>
        <v>5.1372726857030718E-2</v>
      </c>
      <c r="X33" s="5">
        <f t="shared" si="71"/>
        <v>5.6909495196730261E-2</v>
      </c>
      <c r="Y33" s="5">
        <f t="shared" si="72"/>
        <v>3.1521498289937742E-2</v>
      </c>
      <c r="Z33" s="5">
        <f t="shared" si="73"/>
        <v>1.2967175169592528E-2</v>
      </c>
      <c r="AA33" s="5">
        <f t="shared" si="74"/>
        <v>2.2729675696243387E-2</v>
      </c>
      <c r="AB33" s="5">
        <f t="shared" si="75"/>
        <v>1.9920998617643879E-2</v>
      </c>
      <c r="AC33" s="5">
        <f t="shared" si="76"/>
        <v>1.4125951343787156E-3</v>
      </c>
      <c r="AD33" s="5">
        <f t="shared" si="77"/>
        <v>2.2512332212303549E-2</v>
      </c>
      <c r="AE33" s="5">
        <f t="shared" si="78"/>
        <v>2.4938630675937112E-2</v>
      </c>
      <c r="AF33" s="5">
        <f t="shared" si="79"/>
        <v>1.3813213445093188E-2</v>
      </c>
      <c r="AG33" s="5">
        <f t="shared" si="80"/>
        <v>5.1006506908659243E-3</v>
      </c>
      <c r="AH33" s="5">
        <f t="shared" si="81"/>
        <v>3.5911827061604188E-3</v>
      </c>
      <c r="AI33" s="5">
        <f t="shared" si="82"/>
        <v>6.2948496653607708E-3</v>
      </c>
      <c r="AJ33" s="5">
        <f t="shared" si="83"/>
        <v>5.5170031089644272E-3</v>
      </c>
      <c r="AK33" s="5">
        <f t="shared" si="84"/>
        <v>3.2235160406147378E-3</v>
      </c>
      <c r="AL33" s="5">
        <f t="shared" si="85"/>
        <v>1.0971794726469791E-4</v>
      </c>
      <c r="AM33" s="5">
        <f t="shared" si="86"/>
        <v>7.8922047964874037E-3</v>
      </c>
      <c r="AN33" s="5">
        <f t="shared" si="87"/>
        <v>8.7427983374770632E-3</v>
      </c>
      <c r="AO33" s="5">
        <f t="shared" si="88"/>
        <v>4.8425329005534314E-3</v>
      </c>
      <c r="AP33" s="5">
        <f t="shared" si="89"/>
        <v>1.7881479123543797E-3</v>
      </c>
      <c r="AQ33" s="5">
        <f t="shared" si="90"/>
        <v>4.9521702104882495E-4</v>
      </c>
      <c r="AR33" s="5">
        <f t="shared" si="91"/>
        <v>7.9564550091172366E-4</v>
      </c>
      <c r="AS33" s="5">
        <f t="shared" si="92"/>
        <v>1.394657199303253E-3</v>
      </c>
      <c r="AT33" s="5">
        <f t="shared" si="93"/>
        <v>1.2223211853391719E-3</v>
      </c>
      <c r="AU33" s="5">
        <f t="shared" si="94"/>
        <v>7.1418700876237746E-4</v>
      </c>
      <c r="AV33" s="5">
        <f t="shared" si="95"/>
        <v>3.1296791481820273E-4</v>
      </c>
      <c r="AW33" s="5">
        <f t="shared" si="96"/>
        <v>5.9180025683690098E-6</v>
      </c>
      <c r="AX33" s="5">
        <f t="shared" si="97"/>
        <v>2.305658366945264E-3</v>
      </c>
      <c r="AY33" s="5">
        <f t="shared" si="98"/>
        <v>2.5541539604105106E-3</v>
      </c>
      <c r="AZ33" s="5">
        <f t="shared" si="99"/>
        <v>1.4147157590662196E-3</v>
      </c>
      <c r="BA33" s="5">
        <f t="shared" si="100"/>
        <v>5.2239625070177461E-4</v>
      </c>
      <c r="BB33" s="5">
        <f t="shared" si="101"/>
        <v>1.4467456147908319E-4</v>
      </c>
      <c r="BC33" s="5">
        <f t="shared" si="102"/>
        <v>3.2053413417186118E-5</v>
      </c>
      <c r="BD33" s="5">
        <f t="shared" si="103"/>
        <v>1.4689955346166645E-4</v>
      </c>
      <c r="BE33" s="5">
        <f t="shared" si="104"/>
        <v>2.5749472544617192E-4</v>
      </c>
      <c r="BF33" s="5">
        <f t="shared" si="105"/>
        <v>2.2567643015300738E-4</v>
      </c>
      <c r="BG33" s="5">
        <f t="shared" si="106"/>
        <v>1.318599207248664E-4</v>
      </c>
      <c r="BH33" s="5">
        <f t="shared" si="107"/>
        <v>5.7783079124987994E-5</v>
      </c>
      <c r="BI33" s="5">
        <f t="shared" si="108"/>
        <v>2.0257159050664972E-5</v>
      </c>
      <c r="BJ33" s="8">
        <f t="shared" si="109"/>
        <v>0.522546769418053</v>
      </c>
      <c r="BK33" s="8">
        <f t="shared" si="110"/>
        <v>0.23802913463880285</v>
      </c>
      <c r="BL33" s="8">
        <f t="shared" si="111"/>
        <v>0.22662906479555722</v>
      </c>
      <c r="BM33" s="8">
        <f t="shared" si="112"/>
        <v>0.54249835965173709</v>
      </c>
      <c r="BN33" s="8">
        <f t="shared" si="113"/>
        <v>0.4551255484124262</v>
      </c>
    </row>
    <row r="34" spans="1:66" x14ac:dyDescent="0.25">
      <c r="A34" t="s">
        <v>112</v>
      </c>
      <c r="B34" t="s">
        <v>92</v>
      </c>
      <c r="C34" t="s">
        <v>128</v>
      </c>
      <c r="D34" s="7" t="s">
        <v>505</v>
      </c>
      <c r="E34">
        <f>VLOOKUP(A34,home!$A$2:$E$405,3,FALSE)</f>
        <v>1.2826</v>
      </c>
      <c r="F34">
        <f>VLOOKUP(B34,home!$B$2:$E$405,3,FALSE)</f>
        <v>0.82969999999999999</v>
      </c>
      <c r="G34">
        <f>VLOOKUP(C34,away!$B$2:$E$405,4,FALSE)</f>
        <v>0.88139999999999996</v>
      </c>
      <c r="H34">
        <f>VLOOKUP(A34,away!$A$2:$E$405,3,FALSE)</f>
        <v>1.0616000000000001</v>
      </c>
      <c r="I34">
        <f>VLOOKUP(C34,away!$B$2:$E$405,3,FALSE)</f>
        <v>1.0648</v>
      </c>
      <c r="J34">
        <f>VLOOKUP(B34,home!$B$2:$E$405,4,FALSE)</f>
        <v>1.4786999999999999</v>
      </c>
      <c r="K34" s="3">
        <f t="shared" si="58"/>
        <v>0.93796227610799998</v>
      </c>
      <c r="L34" s="3">
        <f t="shared" si="59"/>
        <v>1.6715101772159999</v>
      </c>
      <c r="M34" s="5">
        <f t="shared" si="60"/>
        <v>7.3573346901523909E-2</v>
      </c>
      <c r="N34" s="5">
        <f t="shared" si="61"/>
        <v>6.9009023920636819E-2</v>
      </c>
      <c r="O34" s="5">
        <f t="shared" si="62"/>
        <v>0.12297859811774045</v>
      </c>
      <c r="P34" s="5">
        <f t="shared" si="63"/>
        <v>0.11534928580308682</v>
      </c>
      <c r="Q34" s="5">
        <f t="shared" si="64"/>
        <v>3.2363930574295964E-2</v>
      </c>
      <c r="R34" s="5">
        <f t="shared" si="65"/>
        <v>0.10277998916677981</v>
      </c>
      <c r="S34" s="5">
        <f t="shared" si="66"/>
        <v>4.5211541596344787E-2</v>
      </c>
      <c r="T34" s="5">
        <f t="shared" si="67"/>
        <v>5.4096639329647762E-2</v>
      </c>
      <c r="U34" s="5">
        <f t="shared" si="68"/>
        <v>9.6403752577228358E-2</v>
      </c>
      <c r="V34" s="5">
        <f t="shared" si="69"/>
        <v>7.8759183149650844E-3</v>
      </c>
      <c r="W34" s="5">
        <f t="shared" si="70"/>
        <v>1.0118715328422645E-2</v>
      </c>
      <c r="X34" s="5">
        <f t="shared" si="71"/>
        <v>1.6913535651809988E-2</v>
      </c>
      <c r="Y34" s="5">
        <f t="shared" si="72"/>
        <v>1.4135573487353026E-2</v>
      </c>
      <c r="Z34" s="5">
        <f t="shared" si="73"/>
        <v>5.7265932635474227E-2</v>
      </c>
      <c r="AA34" s="5">
        <f t="shared" si="74"/>
        <v>5.3713284518216796E-2</v>
      </c>
      <c r="AB34" s="5">
        <f t="shared" si="75"/>
        <v>2.5190517301971613E-2</v>
      </c>
      <c r="AC34" s="5">
        <f t="shared" si="76"/>
        <v>7.7174818644808738E-4</v>
      </c>
      <c r="AD34" s="5">
        <f t="shared" si="77"/>
        <v>2.3727433151840525E-3</v>
      </c>
      <c r="AE34" s="5">
        <f t="shared" si="78"/>
        <v>3.9660645992513751E-3</v>
      </c>
      <c r="AF34" s="5">
        <f t="shared" si="79"/>
        <v>3.3146586705723852E-3</v>
      </c>
      <c r="AG34" s="5">
        <f t="shared" si="80"/>
        <v>1.8468285672863329E-3</v>
      </c>
      <c r="AH34" s="5">
        <f t="shared" si="81"/>
        <v>2.3930147301990258E-2</v>
      </c>
      <c r="AI34" s="5">
        <f t="shared" si="82"/>
        <v>2.2445575430974495E-2</v>
      </c>
      <c r="AJ34" s="5">
        <f t="shared" si="83"/>
        <v>1.0526551509895319E-2</v>
      </c>
      <c r="AK34" s="5">
        <f t="shared" si="84"/>
        <v>3.2911694045965061E-3</v>
      </c>
      <c r="AL34" s="5">
        <f t="shared" si="85"/>
        <v>4.8398288714942524E-5</v>
      </c>
      <c r="AM34" s="5">
        <f t="shared" si="86"/>
        <v>4.451087441060153E-4</v>
      </c>
      <c r="AN34" s="5">
        <f t="shared" si="87"/>
        <v>7.4400379574103678E-4</v>
      </c>
      <c r="AO34" s="5">
        <f t="shared" si="88"/>
        <v>6.2180495823423859E-4</v>
      </c>
      <c r="AP34" s="5">
        <f t="shared" si="89"/>
        <v>3.4645110531063327E-4</v>
      </c>
      <c r="AQ34" s="5">
        <f t="shared" si="90"/>
        <v>1.447741371086139E-4</v>
      </c>
      <c r="AR34" s="5">
        <f t="shared" si="91"/>
        <v>7.9998969515109424E-3</v>
      </c>
      <c r="AS34" s="5">
        <f t="shared" si="92"/>
        <v>7.5036015532686517E-3</v>
      </c>
      <c r="AT34" s="5">
        <f t="shared" si="93"/>
        <v>3.5190475959556945E-3</v>
      </c>
      <c r="AU34" s="5">
        <f t="shared" si="94"/>
        <v>1.1002446309449963E-3</v>
      </c>
      <c r="AV34" s="5">
        <f t="shared" si="95"/>
        <v>2.5799698957919374E-4</v>
      </c>
      <c r="AW34" s="5">
        <f t="shared" si="96"/>
        <v>2.1077636099329615E-6</v>
      </c>
      <c r="AX34" s="5">
        <f t="shared" si="97"/>
        <v>6.9582535122875223E-5</v>
      </c>
      <c r="AY34" s="5">
        <f t="shared" si="98"/>
        <v>1.1630791561437568E-4</v>
      </c>
      <c r="AZ34" s="5">
        <f t="shared" si="99"/>
        <v>9.7204932320104351E-5</v>
      </c>
      <c r="BA34" s="5">
        <f t="shared" si="100"/>
        <v>5.4159677882882309E-5</v>
      </c>
      <c r="BB34" s="5">
        <f t="shared" si="101"/>
        <v>2.2632113193994518E-5</v>
      </c>
      <c r="BC34" s="5">
        <f t="shared" si="102"/>
        <v>7.5659615071332674E-6</v>
      </c>
      <c r="BD34" s="5">
        <f t="shared" si="103"/>
        <v>2.228651528521633E-3</v>
      </c>
      <c r="BE34" s="5">
        <f t="shared" si="104"/>
        <v>2.090391060343724E-3</v>
      </c>
      <c r="BF34" s="5">
        <f t="shared" si="105"/>
        <v>9.8035397845790736E-4</v>
      </c>
      <c r="BG34" s="5">
        <f t="shared" si="106"/>
        <v>3.0651168300863737E-4</v>
      </c>
      <c r="BH34" s="5">
        <f t="shared" si="107"/>
        <v>7.187409896211881E-5</v>
      </c>
      <c r="BI34" s="5">
        <f t="shared" si="108"/>
        <v>1.3483038691144125E-5</v>
      </c>
      <c r="BJ34" s="8">
        <f t="shared" si="109"/>
        <v>0.21080730932060229</v>
      </c>
      <c r="BK34" s="8">
        <f t="shared" si="110"/>
        <v>0.24294654700669802</v>
      </c>
      <c r="BL34" s="8">
        <f t="shared" si="111"/>
        <v>0.48733163843863825</v>
      </c>
      <c r="BM34" s="8">
        <f t="shared" si="112"/>
        <v>0.48218305276534457</v>
      </c>
      <c r="BN34" s="8">
        <f t="shared" si="113"/>
        <v>0.51605417448406377</v>
      </c>
    </row>
    <row r="35" spans="1:66" x14ac:dyDescent="0.25">
      <c r="A35" t="s">
        <v>112</v>
      </c>
      <c r="B35" t="s">
        <v>119</v>
      </c>
      <c r="C35" t="s">
        <v>110</v>
      </c>
      <c r="D35" s="7" t="s">
        <v>505</v>
      </c>
      <c r="E35">
        <f>VLOOKUP(A35,home!$A$2:$E$405,3,FALSE)</f>
        <v>1.2826</v>
      </c>
      <c r="F35">
        <f>VLOOKUP(B35,home!$B$2:$E$405,3,FALSE)</f>
        <v>0.84750000000000003</v>
      </c>
      <c r="G35">
        <f>VLOOKUP(C35,away!$B$2:$E$405,4,FALSE)</f>
        <v>1.0508999999999999</v>
      </c>
      <c r="H35">
        <f>VLOOKUP(A35,away!$A$2:$E$405,3,FALSE)</f>
        <v>1.0616000000000001</v>
      </c>
      <c r="I35">
        <f>VLOOKUP(C35,away!$B$2:$E$405,3,FALSE)</f>
        <v>1.2286999999999999</v>
      </c>
      <c r="J35">
        <f>VLOOKUP(B35,home!$B$2:$E$405,4,FALSE)</f>
        <v>0.94199999999999995</v>
      </c>
      <c r="K35" s="3">
        <f t="shared" si="58"/>
        <v>1.1423319781499999</v>
      </c>
      <c r="L35" s="3">
        <f t="shared" si="59"/>
        <v>1.2287334206399998</v>
      </c>
      <c r="M35" s="5">
        <f t="shared" si="60"/>
        <v>9.3381185060355545E-2</v>
      </c>
      <c r="N35" s="5">
        <f t="shared" si="61"/>
        <v>0.10667231385198718</v>
      </c>
      <c r="O35" s="5">
        <f t="shared" si="62"/>
        <v>0.11474058294262751</v>
      </c>
      <c r="P35" s="5">
        <f t="shared" si="63"/>
        <v>0.13107183708693584</v>
      </c>
      <c r="Q35" s="5">
        <f t="shared" si="64"/>
        <v>6.0927597648189093E-2</v>
      </c>
      <c r="R35" s="5">
        <f t="shared" si="65"/>
        <v>7.0492794482661172E-2</v>
      </c>
      <c r="S35" s="5">
        <f t="shared" si="66"/>
        <v>4.599381145741599E-2</v>
      </c>
      <c r="T35" s="5">
        <f t="shared" si="67"/>
        <v>7.4863775469636989E-2</v>
      </c>
      <c r="U35" s="5">
        <f t="shared" si="68"/>
        <v>8.0526173366699746E-2</v>
      </c>
      <c r="V35" s="5">
        <f t="shared" si="69"/>
        <v>7.1731001848406375E-3</v>
      </c>
      <c r="W35" s="5">
        <f t="shared" si="70"/>
        <v>2.3199847715127699E-2</v>
      </c>
      <c r="X35" s="5">
        <f t="shared" si="71"/>
        <v>2.8506428241335941E-2</v>
      </c>
      <c r="Y35" s="5">
        <f t="shared" si="72"/>
        <v>1.7513400541602706E-2</v>
      </c>
      <c r="Z35" s="5">
        <f t="shared" si="73"/>
        <v>2.8872284165050915E-2</v>
      </c>
      <c r="AA35" s="5">
        <f t="shared" si="74"/>
        <v>3.2981733483971536E-2</v>
      </c>
      <c r="AB35" s="5">
        <f t="shared" si="75"/>
        <v>1.8838044426780651E-2</v>
      </c>
      <c r="AC35" s="5">
        <f t="shared" si="76"/>
        <v>6.2926984316221193E-4</v>
      </c>
      <c r="AD35" s="5">
        <f t="shared" si="77"/>
        <v>6.6254819833001504E-3</v>
      </c>
      <c r="AE35" s="5">
        <f t="shared" si="78"/>
        <v>8.1409511407290833E-3</v>
      </c>
      <c r="AF35" s="5">
        <f t="shared" si="79"/>
        <v>5.0015293712055778E-3</v>
      </c>
      <c r="AG35" s="5">
        <f t="shared" si="80"/>
        <v>2.0485154309042852E-3</v>
      </c>
      <c r="AH35" s="5">
        <f t="shared" si="81"/>
        <v>8.8690851209532844E-3</v>
      </c>
      <c r="AI35" s="5">
        <f t="shared" si="82"/>
        <v>1.0131439550599298E-2</v>
      </c>
      <c r="AJ35" s="5">
        <f t="shared" si="83"/>
        <v>5.7867336916716224E-3</v>
      </c>
      <c r="AK35" s="5">
        <f t="shared" si="84"/>
        <v>2.2034569816781644E-3</v>
      </c>
      <c r="AL35" s="5">
        <f t="shared" si="85"/>
        <v>3.5330266718448477E-5</v>
      </c>
      <c r="AM35" s="5">
        <f t="shared" si="86"/>
        <v>1.5136999880360871E-3</v>
      </c>
      <c r="AN35" s="5">
        <f t="shared" si="87"/>
        <v>1.859933764122308E-3</v>
      </c>
      <c r="AO35" s="5">
        <f t="shared" si="88"/>
        <v>1.1426813880769172E-3</v>
      </c>
      <c r="AP35" s="5">
        <f t="shared" si="89"/>
        <v>4.6801693689113772E-4</v>
      </c>
      <c r="AQ35" s="5">
        <f t="shared" si="90"/>
        <v>1.4376701294592574E-4</v>
      </c>
      <c r="AR35" s="5">
        <f t="shared" si="91"/>
        <v>2.1795482597232498E-3</v>
      </c>
      <c r="AS35" s="5">
        <f t="shared" si="92"/>
        <v>2.4897676750030499E-3</v>
      </c>
      <c r="AT35" s="5">
        <f t="shared" si="93"/>
        <v>1.4220706166600805E-3</v>
      </c>
      <c r="AU35" s="5">
        <f t="shared" si="94"/>
        <v>5.414922468660998E-4</v>
      </c>
      <c r="AV35" s="5">
        <f t="shared" si="95"/>
        <v>1.5464097737886008E-4</v>
      </c>
      <c r="AW35" s="5">
        <f t="shared" si="96"/>
        <v>1.3775089229298356E-6</v>
      </c>
      <c r="AX35" s="5">
        <f t="shared" si="97"/>
        <v>2.8819131694314928E-4</v>
      </c>
      <c r="AY35" s="5">
        <f t="shared" si="98"/>
        <v>3.5411030266630211E-4</v>
      </c>
      <c r="AZ35" s="5">
        <f t="shared" si="99"/>
        <v>2.1755358173951552E-4</v>
      </c>
      <c r="BA35" s="5">
        <f t="shared" si="100"/>
        <v>8.9105118887759563E-5</v>
      </c>
      <c r="BB35" s="5">
        <f t="shared" si="101"/>
        <v>2.7371609381872683E-5</v>
      </c>
      <c r="BC35" s="5">
        <f t="shared" si="102"/>
        <v>6.7264822448420628E-6</v>
      </c>
      <c r="BD35" s="5">
        <f t="shared" si="103"/>
        <v>4.4634729810328467E-4</v>
      </c>
      <c r="BE35" s="5">
        <f t="shared" si="104"/>
        <v>5.098767919842329E-4</v>
      </c>
      <c r="BF35" s="5">
        <f t="shared" si="105"/>
        <v>2.912242822000625E-4</v>
      </c>
      <c r="BG35" s="5">
        <f t="shared" si="106"/>
        <v>1.1089160345697035E-4</v>
      </c>
      <c r="BH35" s="5">
        <f t="shared" si="107"/>
        <v>3.1668756184306601E-5</v>
      </c>
      <c r="BI35" s="5">
        <f t="shared" si="108"/>
        <v>7.2352465795137901E-6</v>
      </c>
      <c r="BJ35" s="8">
        <f t="shared" si="109"/>
        <v>0.33961099889595459</v>
      </c>
      <c r="BK35" s="8">
        <f t="shared" si="110"/>
        <v>0.27863864420209494</v>
      </c>
      <c r="BL35" s="8">
        <f t="shared" si="111"/>
        <v>0.35275480780178275</v>
      </c>
      <c r="BM35" s="8">
        <f t="shared" si="112"/>
        <v>0.4222376911983835</v>
      </c>
      <c r="BN35" s="8">
        <f t="shared" si="113"/>
        <v>0.57728631107275641</v>
      </c>
    </row>
    <row r="36" spans="1:66" x14ac:dyDescent="0.25">
      <c r="A36" t="s">
        <v>112</v>
      </c>
      <c r="B36" t="s">
        <v>118</v>
      </c>
      <c r="C36" t="s">
        <v>117</v>
      </c>
      <c r="D36" s="7" t="s">
        <v>505</v>
      </c>
      <c r="E36">
        <f>VLOOKUP(A36,home!$A$2:$E$405,3,FALSE)</f>
        <v>1.2826</v>
      </c>
      <c r="F36">
        <f>VLOOKUP(B36,home!$B$2:$E$405,3,FALSE)</f>
        <v>1.0508999999999999</v>
      </c>
      <c r="G36">
        <f>VLOOKUP(C36,away!$B$2:$E$405,4,FALSE)</f>
        <v>0.67800000000000005</v>
      </c>
      <c r="H36">
        <f>VLOOKUP(A36,away!$A$2:$E$405,3,FALSE)</f>
        <v>1.0616000000000001</v>
      </c>
      <c r="I36">
        <f>VLOOKUP(C36,away!$B$2:$E$405,3,FALSE)</f>
        <v>1.1468</v>
      </c>
      <c r="J36">
        <f>VLOOKUP(B36,home!$B$2:$E$405,4,FALSE)</f>
        <v>1.2286999999999999</v>
      </c>
      <c r="K36" s="3">
        <f t="shared" si="58"/>
        <v>0.91386558251999994</v>
      </c>
      <c r="L36" s="3">
        <f t="shared" si="59"/>
        <v>1.4958720666559999</v>
      </c>
      <c r="M36" s="5">
        <f t="shared" si="60"/>
        <v>8.9838860779958327E-2</v>
      </c>
      <c r="N36" s="5">
        <f t="shared" si="61"/>
        <v>8.21006428396098E-2</v>
      </c>
      <c r="O36" s="5">
        <f t="shared" si="62"/>
        <v>0.13438744234093691</v>
      </c>
      <c r="P36" s="5">
        <f t="shared" si="63"/>
        <v>0.12281205827827323</v>
      </c>
      <c r="Q36" s="5">
        <f t="shared" si="64"/>
        <v>3.7514475896943227E-2</v>
      </c>
      <c r="R36" s="5">
        <f t="shared" si="65"/>
        <v>0.10051321055357569</v>
      </c>
      <c r="S36" s="5">
        <f t="shared" si="66"/>
        <v>4.1971819120369798E-2</v>
      </c>
      <c r="T36" s="5">
        <f t="shared" si="67"/>
        <v>5.6116856589477168E-2</v>
      </c>
      <c r="U36" s="5">
        <f t="shared" si="68"/>
        <v>9.1855563713498858E-2</v>
      </c>
      <c r="V36" s="5">
        <f t="shared" si="69"/>
        <v>6.3751742114278162E-3</v>
      </c>
      <c r="W36" s="5">
        <f t="shared" si="70"/>
        <v>1.1427729456164175E-2</v>
      </c>
      <c r="X36" s="5">
        <f t="shared" si="71"/>
        <v>1.7094421278777951E-2</v>
      </c>
      <c r="Y36" s="5">
        <f t="shared" si="72"/>
        <v>1.2785533643286939E-2</v>
      </c>
      <c r="Z36" s="5">
        <f t="shared" si="73"/>
        <v>5.0118301332335635E-2</v>
      </c>
      <c r="AA36" s="5">
        <f t="shared" si="74"/>
        <v>4.5801390641987794E-2</v>
      </c>
      <c r="AB36" s="5">
        <f t="shared" si="75"/>
        <v>2.0928157269633124E-2</v>
      </c>
      <c r="AC36" s="5">
        <f t="shared" si="76"/>
        <v>5.4468930537872036E-4</v>
      </c>
      <c r="AD36" s="5">
        <f t="shared" si="77"/>
        <v>2.6108521590846086E-3</v>
      </c>
      <c r="AE36" s="5">
        <f t="shared" si="78"/>
        <v>3.9055008149431734E-3</v>
      </c>
      <c r="AF36" s="5">
        <f t="shared" si="79"/>
        <v>2.9210647876878686E-3</v>
      </c>
      <c r="AG36" s="5">
        <f t="shared" si="80"/>
        <v>1.4565130735982403E-3</v>
      </c>
      <c r="AH36" s="5">
        <f t="shared" si="81"/>
        <v>1.874264174782226E-2</v>
      </c>
      <c r="AI36" s="5">
        <f t="shared" si="82"/>
        <v>1.7128255218837259E-2</v>
      </c>
      <c r="AJ36" s="5">
        <f t="shared" si="83"/>
        <v>7.82646146655697E-3</v>
      </c>
      <c r="AK36" s="5">
        <f t="shared" si="84"/>
        <v>2.3841112557351396E-3</v>
      </c>
      <c r="AL36" s="5">
        <f t="shared" si="85"/>
        <v>2.9784177642041856E-5</v>
      </c>
      <c r="AM36" s="5">
        <f t="shared" si="86"/>
        <v>4.7719358584709127E-4</v>
      </c>
      <c r="AN36" s="5">
        <f t="shared" si="87"/>
        <v>7.1382055545607577E-4</v>
      </c>
      <c r="AO36" s="5">
        <f t="shared" si="88"/>
        <v>5.3389211475580697E-4</v>
      </c>
      <c r="AP36" s="5">
        <f t="shared" si="89"/>
        <v>2.6621143369037038E-4</v>
      </c>
      <c r="AQ36" s="5">
        <f t="shared" si="90"/>
        <v>9.955456187046773E-5</v>
      </c>
      <c r="AR36" s="5">
        <f t="shared" si="91"/>
        <v>5.6073188491815853E-3</v>
      </c>
      <c r="AS36" s="5">
        <f t="shared" si="92"/>
        <v>5.1243357064827055E-3</v>
      </c>
      <c r="AT36" s="5">
        <f t="shared" si="93"/>
        <v>2.3414770177164262E-3</v>
      </c>
      <c r="AU36" s="5">
        <f t="shared" si="94"/>
        <v>7.1326508625087139E-4</v>
      </c>
      <c r="AV36" s="5">
        <f t="shared" si="95"/>
        <v>1.6295710338445763E-4</v>
      </c>
      <c r="AW36" s="5">
        <f t="shared" si="96"/>
        <v>1.1309929209142719E-6</v>
      </c>
      <c r="AX36" s="5">
        <f t="shared" si="97"/>
        <v>7.2681799050826581E-5</v>
      </c>
      <c r="AY36" s="5">
        <f t="shared" si="98"/>
        <v>1.0872267295443607E-4</v>
      </c>
      <c r="AZ36" s="5">
        <f t="shared" si="99"/>
        <v>8.1317604742358343E-5</v>
      </c>
      <c r="BA36" s="5">
        <f t="shared" si="100"/>
        <v>4.054691115382243E-5</v>
      </c>
      <c r="BB36" s="5">
        <f t="shared" si="101"/>
        <v>1.5163247946046389E-5</v>
      </c>
      <c r="BC36" s="5">
        <f t="shared" si="102"/>
        <v>4.5364558084539549E-6</v>
      </c>
      <c r="BD36" s="5">
        <f t="shared" si="103"/>
        <v>1.3979719392207333E-3</v>
      </c>
      <c r="BE36" s="5">
        <f t="shared" si="104"/>
        <v>1.2775584405825694E-3</v>
      </c>
      <c r="BF36" s="5">
        <f t="shared" si="105"/>
        <v>5.8375834425316621E-4</v>
      </c>
      <c r="BG36" s="5">
        <f t="shared" si="106"/>
        <v>1.7782555310727683E-4</v>
      </c>
      <c r="BH36" s="5">
        <f t="shared" si="107"/>
        <v>4.062716316933067E-5</v>
      </c>
      <c r="BI36" s="5">
        <f t="shared" si="108"/>
        <v>7.4255532271750948E-6</v>
      </c>
      <c r="BJ36" s="8">
        <f t="shared" si="109"/>
        <v>0.23034723148284886</v>
      </c>
      <c r="BK36" s="8">
        <f t="shared" si="110"/>
        <v>0.26168110854600435</v>
      </c>
      <c r="BL36" s="8">
        <f t="shared" si="111"/>
        <v>0.45700175496516027</v>
      </c>
      <c r="BM36" s="8">
        <f t="shared" si="112"/>
        <v>0.43187411395701852</v>
      </c>
      <c r="BN36" s="8">
        <f t="shared" si="113"/>
        <v>0.56716669068929715</v>
      </c>
    </row>
    <row r="37" spans="1:66" x14ac:dyDescent="0.25">
      <c r="A37" t="s">
        <v>112</v>
      </c>
      <c r="B37" t="s">
        <v>107</v>
      </c>
      <c r="C37" t="s">
        <v>335</v>
      </c>
      <c r="D37" s="7" t="s">
        <v>505</v>
      </c>
      <c r="E37">
        <f>VLOOKUP(A37,home!$A$2:$E$405,3,FALSE)</f>
        <v>1.2826</v>
      </c>
      <c r="F37">
        <f>VLOOKUP(B37,home!$B$2:$E$405,3,FALSE)</f>
        <v>1.0848</v>
      </c>
      <c r="G37">
        <f>VLOOKUP(C37,away!$B$2:$E$405,4,FALSE)</f>
        <v>0.81359999999999999</v>
      </c>
      <c r="H37">
        <f>VLOOKUP(A37,away!$A$2:$E$405,3,FALSE)</f>
        <v>1.0616000000000001</v>
      </c>
      <c r="I37">
        <f>VLOOKUP(C37,away!$B$2:$E$405,3,FALSE)</f>
        <v>1.4334</v>
      </c>
      <c r="J37">
        <f>VLOOKUP(B37,home!$B$2:$E$405,4,FALSE)</f>
        <v>1.0648</v>
      </c>
      <c r="K37" s="3">
        <f t="shared" si="58"/>
        <v>1.132014140928</v>
      </c>
      <c r="L37" s="3">
        <f t="shared" si="59"/>
        <v>1.620303434112</v>
      </c>
      <c r="M37" s="5">
        <f t="shared" si="60"/>
        <v>6.3779875141857401E-2</v>
      </c>
      <c r="N37" s="5">
        <f t="shared" si="61"/>
        <v>7.2199720567204806E-2</v>
      </c>
      <c r="O37" s="5">
        <f t="shared" si="62"/>
        <v>0.10334275071958612</v>
      </c>
      <c r="P37" s="5">
        <f t="shared" si="63"/>
        <v>0.11698545517696873</v>
      </c>
      <c r="Q37" s="5">
        <f t="shared" si="64"/>
        <v>4.0865552326563012E-2</v>
      </c>
      <c r="R37" s="5">
        <f t="shared" si="65"/>
        <v>8.3723306940762882E-2</v>
      </c>
      <c r="S37" s="5">
        <f t="shared" si="66"/>
        <v>5.3643867648390069E-2</v>
      </c>
      <c r="T37" s="5">
        <f t="shared" si="67"/>
        <v>6.6214594771613677E-2</v>
      </c>
      <c r="U37" s="5">
        <f t="shared" si="68"/>
        <v>9.4775967382198956E-2</v>
      </c>
      <c r="V37" s="5">
        <f t="shared" si="69"/>
        <v>1.0932658373545763E-2</v>
      </c>
      <c r="W37" s="5">
        <f t="shared" si="70"/>
        <v>1.5420127703500807E-2</v>
      </c>
      <c r="X37" s="5">
        <f t="shared" si="71"/>
        <v>2.4985285872427945E-2</v>
      </c>
      <c r="Y37" s="5">
        <f t="shared" si="72"/>
        <v>2.0241872250682521E-2</v>
      </c>
      <c r="Z37" s="5">
        <f t="shared" si="73"/>
        <v>4.521905391711039E-2</v>
      </c>
      <c r="AA37" s="5">
        <f t="shared" si="74"/>
        <v>5.118860847355463E-2</v>
      </c>
      <c r="AB37" s="5">
        <f t="shared" si="75"/>
        <v>2.8973114323245352E-2</v>
      </c>
      <c r="AC37" s="5">
        <f t="shared" si="76"/>
        <v>1.2532969973668413E-3</v>
      </c>
      <c r="AD37" s="5">
        <f t="shared" si="77"/>
        <v>4.3639506538196348E-3</v>
      </c>
      <c r="AE37" s="5">
        <f t="shared" si="78"/>
        <v>7.0709242306792623E-3</v>
      </c>
      <c r="AF37" s="5">
        <f t="shared" si="79"/>
        <v>5.7285214066576809E-3</v>
      </c>
      <c r="AG37" s="5">
        <f t="shared" si="80"/>
        <v>3.0939809691971822E-3</v>
      </c>
      <c r="AH37" s="5">
        <f t="shared" si="81"/>
        <v>1.8317147087297404E-2</v>
      </c>
      <c r="AI37" s="5">
        <f t="shared" si="82"/>
        <v>2.0735269524278788E-2</v>
      </c>
      <c r="AJ37" s="5">
        <f t="shared" si="83"/>
        <v>1.1736309158718499E-2</v>
      </c>
      <c r="AK37" s="5">
        <f t="shared" si="84"/>
        <v>4.4285559766573763E-3</v>
      </c>
      <c r="AL37" s="5">
        <f t="shared" si="85"/>
        <v>9.1952214947292092E-5</v>
      </c>
      <c r="AM37" s="5">
        <f t="shared" si="86"/>
        <v>9.8801077008716363E-4</v>
      </c>
      <c r="AN37" s="5">
        <f t="shared" si="87"/>
        <v>1.6008772437118731E-3</v>
      </c>
      <c r="AO37" s="5">
        <f t="shared" si="88"/>
        <v>1.2969534477890506E-3</v>
      </c>
      <c r="AP37" s="5">
        <f t="shared" si="89"/>
        <v>7.0048604177866587E-4</v>
      </c>
      <c r="AQ37" s="5">
        <f t="shared" si="90"/>
        <v>2.8374998476037342E-4</v>
      </c>
      <c r="AR37" s="5">
        <f t="shared" si="91"/>
        <v>5.935867265736517E-3</v>
      </c>
      <c r="AS37" s="5">
        <f t="shared" si="92"/>
        <v>6.7194856834853602E-3</v>
      </c>
      <c r="AT37" s="5">
        <f t="shared" si="93"/>
        <v>3.8032764067343384E-3</v>
      </c>
      <c r="AU37" s="5">
        <f t="shared" si="94"/>
        <v>1.4351208914270331E-3</v>
      </c>
      <c r="AV37" s="5">
        <f t="shared" si="95"/>
        <v>4.0614428575915006E-4</v>
      </c>
      <c r="AW37" s="5">
        <f t="shared" si="96"/>
        <v>4.6849816986479119E-6</v>
      </c>
      <c r="AX37" s="5">
        <f t="shared" si="97"/>
        <v>1.8640702718797193E-4</v>
      </c>
      <c r="AY37" s="5">
        <f t="shared" si="98"/>
        <v>3.0203594629527985E-4</v>
      </c>
      <c r="AZ37" s="5">
        <f t="shared" si="99"/>
        <v>2.4469494050375479E-4</v>
      </c>
      <c r="BA37" s="5">
        <f t="shared" si="100"/>
        <v>1.3216001746935515E-4</v>
      </c>
      <c r="BB37" s="5">
        <f t="shared" si="101"/>
        <v>5.3534832539474493E-5</v>
      </c>
      <c r="BC37" s="5">
        <f t="shared" si="102"/>
        <v>1.7348534601664265E-5</v>
      </c>
      <c r="BD37" s="5">
        <f t="shared" si="103"/>
        <v>1.6029843525176481E-3</v>
      </c>
      <c r="BE37" s="5">
        <f t="shared" si="104"/>
        <v>1.8146009547362917E-3</v>
      </c>
      <c r="BF37" s="5">
        <f t="shared" si="105"/>
        <v>1.0270769704514662E-3</v>
      </c>
      <c r="BG37" s="5">
        <f t="shared" si="106"/>
        <v>3.8755521812418282E-4</v>
      </c>
      <c r="BH37" s="5">
        <f t="shared" si="107"/>
        <v>1.0967949682675274E-4</v>
      </c>
      <c r="BI37" s="5">
        <f t="shared" si="108"/>
        <v>2.4831748275550364E-5</v>
      </c>
      <c r="BJ37" s="8">
        <f t="shared" si="109"/>
        <v>0.26599078953907124</v>
      </c>
      <c r="BK37" s="8">
        <f t="shared" si="110"/>
        <v>0.24698914149937137</v>
      </c>
      <c r="BL37" s="8">
        <f t="shared" si="111"/>
        <v>0.44048765286037428</v>
      </c>
      <c r="BM37" s="8">
        <f t="shared" si="112"/>
        <v>0.51749262597838763</v>
      </c>
      <c r="BN37" s="8">
        <f t="shared" si="113"/>
        <v>0.48089666087294292</v>
      </c>
    </row>
    <row r="38" spans="1:66" x14ac:dyDescent="0.25">
      <c r="A38" t="s">
        <v>112</v>
      </c>
      <c r="B38" t="s">
        <v>111</v>
      </c>
      <c r="C38" t="s">
        <v>124</v>
      </c>
      <c r="D38" s="7" t="s">
        <v>505</v>
      </c>
      <c r="E38">
        <f>VLOOKUP(A38,home!$A$2:$E$405,3,FALSE)</f>
        <v>1.2826</v>
      </c>
      <c r="F38">
        <f>VLOOKUP(B38,home!$B$2:$E$405,3,FALSE)</f>
        <v>0.9153</v>
      </c>
      <c r="G38">
        <f>VLOOKUP(C38,away!$B$2:$E$405,4,FALSE)</f>
        <v>1.2202999999999999</v>
      </c>
      <c r="H38">
        <f>VLOOKUP(A38,away!$A$2:$E$405,3,FALSE)</f>
        <v>1.0616000000000001</v>
      </c>
      <c r="I38">
        <f>VLOOKUP(C38,away!$B$2:$E$405,3,FALSE)</f>
        <v>1.1468</v>
      </c>
      <c r="J38">
        <f>VLOOKUP(B38,home!$B$2:$E$405,4,FALSE)</f>
        <v>1.2286999999999999</v>
      </c>
      <c r="K38" s="3">
        <f t="shared" si="58"/>
        <v>1.4325880007339999</v>
      </c>
      <c r="L38" s="3">
        <f t="shared" si="59"/>
        <v>1.4958720666559999</v>
      </c>
      <c r="M38" s="5">
        <f t="shared" si="60"/>
        <v>5.3479329330692271E-2</v>
      </c>
      <c r="N38" s="5">
        <f t="shared" si="61"/>
        <v>7.6613845486451615E-2</v>
      </c>
      <c r="O38" s="5">
        <f t="shared" si="62"/>
        <v>7.9998234889279485E-2</v>
      </c>
      <c r="P38" s="5">
        <f t="shared" si="63"/>
        <v>0.11460451138228182</v>
      </c>
      <c r="Q38" s="5">
        <f t="shared" si="64"/>
        <v>5.4878037866989665E-2</v>
      </c>
      <c r="R38" s="5">
        <f t="shared" si="65"/>
        <v>5.9833562476329323E-2</v>
      </c>
      <c r="S38" s="5">
        <f t="shared" si="66"/>
        <v>6.1398460833136027E-2</v>
      </c>
      <c r="T38" s="5">
        <f t="shared" si="67"/>
        <v>8.2090523918120051E-2</v>
      </c>
      <c r="U38" s="5">
        <f t="shared" si="68"/>
        <v>8.5716843644757498E-2</v>
      </c>
      <c r="V38" s="5">
        <f t="shared" si="69"/>
        <v>1.4619439970690765E-2</v>
      </c>
      <c r="W38" s="5">
        <f t="shared" si="70"/>
        <v>2.620587285069181E-2</v>
      </c>
      <c r="X38" s="5">
        <f t="shared" si="71"/>
        <v>3.9200633179688721E-2</v>
      </c>
      <c r="Y38" s="5">
        <f t="shared" si="72"/>
        <v>2.931956608436237E-2</v>
      </c>
      <c r="Z38" s="5">
        <f t="shared" si="73"/>
        <v>2.9834451585619204E-2</v>
      </c>
      <c r="AA38" s="5">
        <f t="shared" si="74"/>
        <v>4.2740477350037533E-2</v>
      </c>
      <c r="AB38" s="5">
        <f t="shared" si="75"/>
        <v>3.0614747498653547E-2</v>
      </c>
      <c r="AC38" s="5">
        <f t="shared" si="76"/>
        <v>1.958062343306699E-3</v>
      </c>
      <c r="AD38" s="5">
        <f t="shared" si="77"/>
        <v>9.3855547486655037E-3</v>
      </c>
      <c r="AE38" s="5">
        <f t="shared" si="78"/>
        <v>1.40395891785993E-2</v>
      </c>
      <c r="AF38" s="5">
        <f t="shared" si="79"/>
        <v>1.0500714639796276E-2</v>
      </c>
      <c r="AG38" s="5">
        <f t="shared" si="80"/>
        <v>5.2359085698656556E-3</v>
      </c>
      <c r="AH38" s="5">
        <f t="shared" si="81"/>
        <v>1.115713068773214E-2</v>
      </c>
      <c r="AI38" s="5">
        <f t="shared" si="82"/>
        <v>1.5983571545866146E-2</v>
      </c>
      <c r="AJ38" s="5">
        <f t="shared" si="83"/>
        <v>1.1448936402740617E-2</v>
      </c>
      <c r="AK38" s="5">
        <f t="shared" si="84"/>
        <v>5.4672029705776296E-3</v>
      </c>
      <c r="AL38" s="5">
        <f t="shared" si="85"/>
        <v>1.6784262698816088E-4</v>
      </c>
      <c r="AM38" s="5">
        <f t="shared" si="86"/>
        <v>2.689126622634039E-3</v>
      </c>
      <c r="AN38" s="5">
        <f t="shared" si="87"/>
        <v>4.0225893984992492E-3</v>
      </c>
      <c r="AO38" s="5">
        <f t="shared" si="88"/>
        <v>3.0086395584207944E-3</v>
      </c>
      <c r="AP38" s="5">
        <f t="shared" si="89"/>
        <v>1.5001799580259692E-3</v>
      </c>
      <c r="AQ38" s="5">
        <f t="shared" si="90"/>
        <v>5.6101932354205432E-4</v>
      </c>
      <c r="AR38" s="5">
        <f t="shared" si="91"/>
        <v>3.3379280279617935E-3</v>
      </c>
      <c r="AS38" s="5">
        <f t="shared" si="92"/>
        <v>4.7818756401717686E-3</v>
      </c>
      <c r="AT38" s="5">
        <f t="shared" si="93"/>
        <v>3.4252288315561462E-3</v>
      </c>
      <c r="AU38" s="5">
        <f t="shared" si="94"/>
        <v>1.6356472412851573E-3</v>
      </c>
      <c r="AV38" s="5">
        <f t="shared" si="95"/>
        <v>5.8580215282469687E-4</v>
      </c>
      <c r="AW38" s="5">
        <f t="shared" si="96"/>
        <v>9.9911511480927395E-6</v>
      </c>
      <c r="AX38" s="5">
        <f t="shared" si="97"/>
        <v>6.4206842200664413E-4</v>
      </c>
      <c r="AY38" s="5">
        <f t="shared" si="98"/>
        <v>9.6045221736163551E-4</v>
      </c>
      <c r="AZ38" s="5">
        <f t="shared" si="99"/>
        <v>7.1835682165454374E-4</v>
      </c>
      <c r="BA38" s="5">
        <f t="shared" si="100"/>
        <v>3.5818996780160591E-4</v>
      </c>
      <c r="BB38" s="5">
        <f t="shared" si="101"/>
        <v>1.3395159184770853E-4</v>
      </c>
      <c r="BC38" s="5">
        <f t="shared" si="102"/>
        <v>4.0074888905818584E-5</v>
      </c>
      <c r="BD38" s="5">
        <f t="shared" si="103"/>
        <v>8.3218554958936549E-4</v>
      </c>
      <c r="BE38" s="5">
        <f t="shared" si="104"/>
        <v>1.1921790327259541E-3</v>
      </c>
      <c r="BF38" s="5">
        <f t="shared" si="105"/>
        <v>8.5395068850493451E-4</v>
      </c>
      <c r="BG38" s="5">
        <f t="shared" si="106"/>
        <v>4.0778650319023545E-4</v>
      </c>
      <c r="BH38" s="5">
        <f t="shared" si="107"/>
        <v>1.4604751283290218E-4</v>
      </c>
      <c r="BI38" s="5">
        <f t="shared" si="108"/>
        <v>4.1845182884292051E-5</v>
      </c>
      <c r="BJ38" s="8">
        <f t="shared" si="109"/>
        <v>0.36210489529393114</v>
      </c>
      <c r="BK38" s="8">
        <f t="shared" si="110"/>
        <v>0.24718809870445738</v>
      </c>
      <c r="BL38" s="8">
        <f t="shared" si="111"/>
        <v>0.36020118382950134</v>
      </c>
      <c r="BM38" s="8">
        <f t="shared" si="112"/>
        <v>0.55897064691527099</v>
      </c>
      <c r="BN38" s="8">
        <f t="shared" si="113"/>
        <v>0.43940752143202422</v>
      </c>
    </row>
    <row r="39" spans="1:66" x14ac:dyDescent="0.25">
      <c r="A39" t="s">
        <v>112</v>
      </c>
      <c r="B39" t="s">
        <v>121</v>
      </c>
      <c r="C39" t="s">
        <v>129</v>
      </c>
      <c r="D39" s="7" t="s">
        <v>505</v>
      </c>
      <c r="E39">
        <f>VLOOKUP(A39,home!$A$2:$E$405,3,FALSE)</f>
        <v>1.2826</v>
      </c>
      <c r="F39">
        <f>VLOOKUP(B39,home!$B$2:$E$405,3,FALSE)</f>
        <v>0.46089999999999998</v>
      </c>
      <c r="G39">
        <f>VLOOKUP(C39,away!$B$2:$E$405,4,FALSE)</f>
        <v>1.0508999999999999</v>
      </c>
      <c r="H39">
        <f>VLOOKUP(A39,away!$A$2:$E$405,3,FALSE)</f>
        <v>1.0616000000000001</v>
      </c>
      <c r="I39">
        <f>VLOOKUP(C39,away!$B$2:$E$405,3,FALSE)</f>
        <v>1.802</v>
      </c>
      <c r="J39">
        <f>VLOOKUP(B39,home!$B$2:$E$405,4,FALSE)</f>
        <v>1.5925</v>
      </c>
      <c r="K39" s="3">
        <f t="shared" si="58"/>
        <v>0.62123989230599996</v>
      </c>
      <c r="L39" s="3">
        <f t="shared" si="59"/>
        <v>3.0464575960000002</v>
      </c>
      <c r="M39" s="5">
        <f t="shared" si="60"/>
        <v>2.5535197401034694E-2</v>
      </c>
      <c r="N39" s="5">
        <f t="shared" si="61"/>
        <v>1.5863483283431241E-2</v>
      </c>
      <c r="O39" s="5">
        <f t="shared" si="62"/>
        <v>7.7791896087741619E-2</v>
      </c>
      <c r="P39" s="5">
        <f t="shared" si="63"/>
        <v>4.8327429147828144E-2</v>
      </c>
      <c r="Q39" s="5">
        <f t="shared" si="64"/>
        <v>4.9275143232984271E-3</v>
      </c>
      <c r="R39" s="5">
        <f t="shared" si="65"/>
        <v>0.1184948563718716</v>
      </c>
      <c r="S39" s="5">
        <f t="shared" si="66"/>
        <v>2.2865893411340068E-2</v>
      </c>
      <c r="T39" s="5">
        <f t="shared" si="67"/>
        <v>1.5011463439611296E-2</v>
      </c>
      <c r="U39" s="5">
        <f t="shared" si="68"/>
        <v>7.3613731811276437E-2</v>
      </c>
      <c r="V39" s="5">
        <f t="shared" si="69"/>
        <v>4.808395018162266E-3</v>
      </c>
      <c r="W39" s="5">
        <f t="shared" si="70"/>
        <v>1.0203894891807291E-3</v>
      </c>
      <c r="X39" s="5">
        <f t="shared" si="71"/>
        <v>3.1085733101931931E-3</v>
      </c>
      <c r="Y39" s="5">
        <f t="shared" si="72"/>
        <v>4.7350683867804595E-3</v>
      </c>
      <c r="Z39" s="5">
        <f t="shared" si="73"/>
        <v>0.12032985176033907</v>
      </c>
      <c r="AA39" s="5">
        <f t="shared" si="74"/>
        <v>7.4753704148789984E-2</v>
      </c>
      <c r="AB39" s="5">
        <f t="shared" si="75"/>
        <v>2.3219991557434431E-2</v>
      </c>
      <c r="AC39" s="5">
        <f t="shared" si="76"/>
        <v>5.6876731239208732E-4</v>
      </c>
      <c r="AD39" s="5">
        <f t="shared" si="77"/>
        <v>1.5847666409220262E-4</v>
      </c>
      <c r="AE39" s="5">
        <f t="shared" si="78"/>
        <v>4.8279243711243117E-4</v>
      </c>
      <c r="AF39" s="5">
        <f t="shared" si="79"/>
        <v>7.3540334366625933E-4</v>
      </c>
      <c r="AG39" s="5">
        <f t="shared" si="80"/>
        <v>7.4679170081195807E-4</v>
      </c>
      <c r="AH39" s="5">
        <f t="shared" si="81"/>
        <v>9.1644947730209758E-2</v>
      </c>
      <c r="AI39" s="5">
        <f t="shared" si="82"/>
        <v>5.6933497458304498E-2</v>
      </c>
      <c r="AJ39" s="5">
        <f t="shared" si="83"/>
        <v>1.7684679914800501E-2</v>
      </c>
      <c r="AK39" s="5">
        <f t="shared" si="84"/>
        <v>3.6621428819122487E-3</v>
      </c>
      <c r="AL39" s="5">
        <f t="shared" si="85"/>
        <v>4.3057528100590206E-5</v>
      </c>
      <c r="AM39" s="5">
        <f t="shared" si="86"/>
        <v>1.9690405146730827E-5</v>
      </c>
      <c r="AN39" s="5">
        <f t="shared" si="87"/>
        <v>5.9985984327575634E-5</v>
      </c>
      <c r="AO39" s="5">
        <f t="shared" si="88"/>
        <v>9.1372378804139889E-5</v>
      </c>
      <c r="AP39" s="5">
        <f t="shared" si="89"/>
        <v>9.2787359157487121E-5</v>
      </c>
      <c r="AQ39" s="5">
        <f t="shared" si="90"/>
        <v>7.0668188779526714E-5</v>
      </c>
      <c r="AR39" s="5">
        <f t="shared" si="91"/>
        <v>5.5838489429544072E-2</v>
      </c>
      <c r="AS39" s="5">
        <f t="shared" si="92"/>
        <v>3.4689097159739675E-2</v>
      </c>
      <c r="AT39" s="5">
        <f t="shared" si="93"/>
        <v>1.0775125491854521E-2</v>
      </c>
      <c r="AU39" s="5">
        <f t="shared" si="94"/>
        <v>2.2313126000477793E-3</v>
      </c>
      <c r="AV39" s="5">
        <f t="shared" si="95"/>
        <v>3.4654509983867576E-4</v>
      </c>
      <c r="AW39" s="5">
        <f t="shared" si="96"/>
        <v>2.2636071975060217E-6</v>
      </c>
      <c r="AX39" s="5">
        <f t="shared" si="97"/>
        <v>2.0387441954694261E-6</v>
      </c>
      <c r="AY39" s="5">
        <f t="shared" si="98"/>
        <v>6.210947740588743E-6</v>
      </c>
      <c r="AZ39" s="5">
        <f t="shared" si="99"/>
        <v>9.4606944613378086E-6</v>
      </c>
      <c r="BA39" s="5">
        <f t="shared" si="100"/>
        <v>9.6072015017258983E-6</v>
      </c>
      <c r="BB39" s="5">
        <f t="shared" si="101"/>
        <v>7.3169829978088695E-6</v>
      </c>
      <c r="BC39" s="5">
        <f t="shared" si="102"/>
        <v>4.4581756866955344E-6</v>
      </c>
      <c r="BD39" s="5">
        <f t="shared" si="103"/>
        <v>2.8351598378633377E-2</v>
      </c>
      <c r="BE39" s="5">
        <f t="shared" si="104"/>
        <v>1.7613143923445162E-2</v>
      </c>
      <c r="BF39" s="5">
        <f t="shared" si="105"/>
        <v>5.4709938170855741E-3</v>
      </c>
      <c r="BG39" s="5">
        <f t="shared" si="106"/>
        <v>1.1329332032443448E-3</v>
      </c>
      <c r="BH39" s="5">
        <f t="shared" si="107"/>
        <v>1.7595582529335204E-4</v>
      </c>
      <c r="BI39" s="5">
        <f t="shared" si="108"/>
        <v>2.1862155591171086E-5</v>
      </c>
      <c r="BJ39" s="8">
        <f t="shared" si="109"/>
        <v>4.7163553440977286E-2</v>
      </c>
      <c r="BK39" s="8">
        <f t="shared" si="110"/>
        <v>0.10215495076659843</v>
      </c>
      <c r="BL39" s="8">
        <f t="shared" si="111"/>
        <v>0.69444650504665884</v>
      </c>
      <c r="BM39" s="8">
        <f t="shared" si="112"/>
        <v>0.67315053705882477</v>
      </c>
      <c r="BN39" s="8">
        <f t="shared" si="113"/>
        <v>0.29094037661520572</v>
      </c>
    </row>
    <row r="40" spans="1:66" x14ac:dyDescent="0.25">
      <c r="A40" t="s">
        <v>112</v>
      </c>
      <c r="B40" t="s">
        <v>447</v>
      </c>
      <c r="C40" t="s">
        <v>90</v>
      </c>
      <c r="D40" s="7" t="s">
        <v>505</v>
      </c>
      <c r="E40">
        <f>VLOOKUP(A40,home!$A$2:$E$405,3,FALSE)</f>
        <v>1.2826</v>
      </c>
      <c r="F40">
        <f>VLOOKUP(B40,home!$B$2:$E$405,3,FALSE)</f>
        <v>0.81359999999999999</v>
      </c>
      <c r="G40">
        <f>VLOOKUP(C40,away!$B$2:$E$405,4,FALSE)</f>
        <v>1.0169999999999999</v>
      </c>
      <c r="H40">
        <f>VLOOKUP(A40,away!$A$2:$E$405,3,FALSE)</f>
        <v>1.0616000000000001</v>
      </c>
      <c r="I40">
        <f>VLOOKUP(C40,away!$B$2:$E$405,3,FALSE)</f>
        <v>0.90100000000000002</v>
      </c>
      <c r="J40">
        <f>VLOOKUP(B40,home!$B$2:$E$405,4,FALSE)</f>
        <v>1.0239</v>
      </c>
      <c r="K40" s="3">
        <f t="shared" si="58"/>
        <v>1.0612632571199998</v>
      </c>
      <c r="L40" s="3">
        <f t="shared" si="59"/>
        <v>0.97936198824000009</v>
      </c>
      <c r="M40" s="5">
        <f t="shared" si="60"/>
        <v>0.12994743644116255</v>
      </c>
      <c r="N40" s="5">
        <f t="shared" si="61"/>
        <v>0.1379084396519423</v>
      </c>
      <c r="O40" s="5">
        <f t="shared" si="62"/>
        <v>0.12726557971970798</v>
      </c>
      <c r="P40" s="5">
        <f t="shared" si="63"/>
        <v>0.13506228365260228</v>
      </c>
      <c r="Q40" s="5">
        <f t="shared" si="64"/>
        <v>7.3178579924678605E-2</v>
      </c>
      <c r="R40" s="5">
        <f t="shared" si="65"/>
        <v>6.2319535594404722E-2</v>
      </c>
      <c r="S40" s="5">
        <f t="shared" si="66"/>
        <v>3.5094613955150067E-2</v>
      </c>
      <c r="T40" s="5">
        <f t="shared" si="67"/>
        <v>7.1668319531612998E-2</v>
      </c>
      <c r="U40" s="5">
        <f t="shared" si="68"/>
        <v>6.6137433327123712E-2</v>
      </c>
      <c r="V40" s="5">
        <f t="shared" si="69"/>
        <v>4.0528854798705105E-3</v>
      </c>
      <c r="W40" s="5">
        <f t="shared" si="70"/>
        <v>2.5887246027426883E-2</v>
      </c>
      <c r="X40" s="5">
        <f t="shared" si="71"/>
        <v>2.5352984739478834E-2</v>
      </c>
      <c r="Y40" s="5">
        <f t="shared" si="72"/>
        <v>1.2414874771137186E-2</v>
      </c>
      <c r="Z40" s="5">
        <f t="shared" si="73"/>
        <v>2.0344461428643223E-2</v>
      </c>
      <c r="AA40" s="5">
        <f t="shared" si="74"/>
        <v>2.1590829400114107E-2</v>
      </c>
      <c r="AB40" s="5">
        <f t="shared" si="75"/>
        <v>1.1456776966543675E-2</v>
      </c>
      <c r="AC40" s="5">
        <f t="shared" si="76"/>
        <v>2.6327566711061641E-4</v>
      </c>
      <c r="AD40" s="5">
        <f t="shared" si="77"/>
        <v>6.8682957592334564E-3</v>
      </c>
      <c r="AE40" s="5">
        <f t="shared" si="78"/>
        <v>6.7265477905832389E-3</v>
      </c>
      <c r="AF40" s="5">
        <f t="shared" si="79"/>
        <v>3.2938626090884904E-3</v>
      </c>
      <c r="AG40" s="5">
        <f t="shared" si="80"/>
        <v>1.0752946112754327E-3</v>
      </c>
      <c r="AH40" s="5">
        <f t="shared" si="81"/>
        <v>4.9811480486070042E-3</v>
      </c>
      <c r="AI40" s="5">
        <f t="shared" si="82"/>
        <v>5.2863094022616002E-3</v>
      </c>
      <c r="AJ40" s="5">
        <f t="shared" si="83"/>
        <v>2.8050829671941121E-3</v>
      </c>
      <c r="AK40" s="5">
        <f t="shared" si="84"/>
        <v>9.923104954187524E-4</v>
      </c>
      <c r="AL40" s="5">
        <f t="shared" si="85"/>
        <v>1.0945537304607739E-5</v>
      </c>
      <c r="AM40" s="5">
        <f t="shared" si="86"/>
        <v>1.4578139856615167E-3</v>
      </c>
      <c r="AN40" s="5">
        <f t="shared" si="87"/>
        <v>1.4277276034815418E-3</v>
      </c>
      <c r="AO40" s="5">
        <f t="shared" si="88"/>
        <v>6.9913107220540666E-4</v>
      </c>
      <c r="AP40" s="5">
        <f t="shared" si="89"/>
        <v>2.2823413230515005E-4</v>
      </c>
      <c r="AQ40" s="5">
        <f t="shared" si="90"/>
        <v>5.5880958399650738E-5</v>
      </c>
      <c r="AR40" s="5">
        <f t="shared" si="91"/>
        <v>9.7566941132031068E-4</v>
      </c>
      <c r="AS40" s="5">
        <f t="shared" si="92"/>
        <v>1.0354420973301456E-3</v>
      </c>
      <c r="AT40" s="5">
        <f t="shared" si="93"/>
        <v>5.4943832638587706E-4</v>
      </c>
      <c r="AU40" s="5">
        <f t="shared" si="94"/>
        <v>1.9436623594894581E-4</v>
      </c>
      <c r="AV40" s="5">
        <f t="shared" si="95"/>
        <v>5.1568436159333156E-5</v>
      </c>
      <c r="AW40" s="5">
        <f t="shared" si="96"/>
        <v>3.1601009536618495E-7</v>
      </c>
      <c r="AX40" s="5">
        <f t="shared" si="97"/>
        <v>2.578540697830382E-4</v>
      </c>
      <c r="AY40" s="5">
        <f t="shared" si="98"/>
        <v>2.52532474458492E-4</v>
      </c>
      <c r="AZ40" s="5">
        <f t="shared" si="99"/>
        <v>1.2366035314041789E-4</v>
      </c>
      <c r="BA40" s="5">
        <f t="shared" si="100"/>
        <v>4.0369416439353398E-5</v>
      </c>
      <c r="BB40" s="5">
        <f t="shared" si="101"/>
        <v>9.8840679870334213E-6</v>
      </c>
      <c r="BC40" s="5">
        <f t="shared" si="102"/>
        <v>1.9360160951360778E-6</v>
      </c>
      <c r="BD40" s="5">
        <f t="shared" si="103"/>
        <v>1.5925558908926824E-4</v>
      </c>
      <c r="BE40" s="5">
        <f t="shared" si="104"/>
        <v>1.6901210519144113E-4</v>
      </c>
      <c r="BF40" s="5">
        <f t="shared" si="105"/>
        <v>8.9683168624088408E-5</v>
      </c>
      <c r="BG40" s="5">
        <f t="shared" si="106"/>
        <v>3.1725817214280742E-5</v>
      </c>
      <c r="BH40" s="5">
        <f t="shared" si="107"/>
        <v>8.4173610279053345E-6</v>
      </c>
      <c r="BI40" s="5">
        <f t="shared" si="108"/>
        <v>1.7866071961659537E-6</v>
      </c>
      <c r="BJ40" s="8">
        <f t="shared" si="109"/>
        <v>0.3689294695664142</v>
      </c>
      <c r="BK40" s="8">
        <f t="shared" si="110"/>
        <v>0.30468397320765911</v>
      </c>
      <c r="BL40" s="8">
        <f t="shared" si="111"/>
        <v>0.30610137107686342</v>
      </c>
      <c r="BM40" s="8">
        <f t="shared" si="112"/>
        <v>0.33412520383071836</v>
      </c>
      <c r="BN40" s="8">
        <f t="shared" si="113"/>
        <v>0.66568185498449839</v>
      </c>
    </row>
    <row r="41" spans="1:66" x14ac:dyDescent="0.25">
      <c r="A41" t="s">
        <v>112</v>
      </c>
      <c r="B41" t="s">
        <v>127</v>
      </c>
      <c r="C41" t="s">
        <v>132</v>
      </c>
      <c r="D41" s="7" t="s">
        <v>505</v>
      </c>
      <c r="E41">
        <f>VLOOKUP(A41,home!$A$2:$E$405,3,FALSE)</f>
        <v>1.2826</v>
      </c>
      <c r="F41">
        <f>VLOOKUP(B41,home!$B$2:$E$405,3,FALSE)</f>
        <v>0.92190000000000005</v>
      </c>
      <c r="G41">
        <f>VLOOKUP(C41,away!$B$2:$E$405,4,FALSE)</f>
        <v>1.0169999999999999</v>
      </c>
      <c r="H41">
        <f>VLOOKUP(A41,away!$A$2:$E$405,3,FALSE)</f>
        <v>1.0616000000000001</v>
      </c>
      <c r="I41">
        <f>VLOOKUP(C41,away!$B$2:$E$405,3,FALSE)</f>
        <v>0.73719999999999997</v>
      </c>
      <c r="J41">
        <f>VLOOKUP(B41,home!$B$2:$E$405,4,FALSE)</f>
        <v>1.1754</v>
      </c>
      <c r="K41" s="3">
        <f t="shared" si="58"/>
        <v>1.20253023198</v>
      </c>
      <c r="L41" s="3">
        <f t="shared" si="59"/>
        <v>0.91988158060799996</v>
      </c>
      <c r="M41" s="5">
        <f t="shared" si="60"/>
        <v>0.11974248354075387</v>
      </c>
      <c r="N41" s="5">
        <f t="shared" si="61"/>
        <v>0.14399395651012409</v>
      </c>
      <c r="O41" s="5">
        <f t="shared" si="62"/>
        <v>0.11014890502539609</v>
      </c>
      <c r="P41" s="5">
        <f t="shared" si="63"/>
        <v>0.13245738831253254</v>
      </c>
      <c r="Q41" s="5">
        <f t="shared" si="64"/>
        <v>8.6578542962918781E-2</v>
      </c>
      <c r="R41" s="5">
        <f t="shared" si="65"/>
        <v>5.0661974428500907E-2</v>
      </c>
      <c r="S41" s="5">
        <f t="shared" si="66"/>
        <v>3.6630607616814789E-2</v>
      </c>
      <c r="T41" s="5">
        <f t="shared" si="67"/>
        <v>7.9642006947467356E-2</v>
      </c>
      <c r="U41" s="5">
        <f t="shared" si="68"/>
        <v>6.092255586207003E-2</v>
      </c>
      <c r="V41" s="5">
        <f t="shared" si="69"/>
        <v>4.5022493027001131E-3</v>
      </c>
      <c r="W41" s="5">
        <f t="shared" si="70"/>
        <v>3.4704438451229704E-2</v>
      </c>
      <c r="X41" s="5">
        <f t="shared" si="71"/>
        <v>3.1923973696630234E-2</v>
      </c>
      <c r="Y41" s="5">
        <f t="shared" si="72"/>
        <v>1.4683137691672217E-2</v>
      </c>
      <c r="Z41" s="5">
        <f t="shared" si="73"/>
        <v>1.5534339038003834E-2</v>
      </c>
      <c r="AA41" s="5">
        <f t="shared" si="74"/>
        <v>1.8680512327026718E-2</v>
      </c>
      <c r="AB41" s="5">
        <f t="shared" si="75"/>
        <v>1.1231940411062347E-2</v>
      </c>
      <c r="AC41" s="5">
        <f t="shared" si="76"/>
        <v>3.1127015582391957E-4</v>
      </c>
      <c r="AD41" s="5">
        <f t="shared" si="77"/>
        <v>1.0433284105373218E-2</v>
      </c>
      <c r="AE41" s="5">
        <f t="shared" si="78"/>
        <v>9.5973858737830372E-3</v>
      </c>
      <c r="AF41" s="5">
        <f t="shared" si="79"/>
        <v>4.4142292436402152E-3</v>
      </c>
      <c r="AG41" s="5">
        <f t="shared" si="80"/>
        <v>1.3535227246019394E-3</v>
      </c>
      <c r="AH41" s="5">
        <f t="shared" si="81"/>
        <v>3.5724380869948799E-3</v>
      </c>
      <c r="AI41" s="5">
        <f t="shared" si="82"/>
        <v>4.29596480148814E-3</v>
      </c>
      <c r="AJ41" s="5">
        <f t="shared" si="83"/>
        <v>2.583013774655724E-3</v>
      </c>
      <c r="AK41" s="5">
        <f t="shared" si="84"/>
        <v>1.0353840512147613E-3</v>
      </c>
      <c r="AL41" s="5">
        <f t="shared" si="85"/>
        <v>1.3772900204141498E-5</v>
      </c>
      <c r="AM41" s="5">
        <f t="shared" si="86"/>
        <v>2.5092679111095423E-3</v>
      </c>
      <c r="AN41" s="5">
        <f t="shared" si="87"/>
        <v>2.3082293322403799E-3</v>
      </c>
      <c r="AO41" s="5">
        <f t="shared" si="88"/>
        <v>1.0616488232735146E-3</v>
      </c>
      <c r="AP41" s="5">
        <f t="shared" si="89"/>
        <v>3.2553039920115464E-4</v>
      </c>
      <c r="AQ41" s="5">
        <f t="shared" si="90"/>
        <v>7.4862354538277807E-5</v>
      </c>
      <c r="AR41" s="5">
        <f t="shared" si="91"/>
        <v>6.5724399881781411E-4</v>
      </c>
      <c r="AS41" s="5">
        <f t="shared" si="92"/>
        <v>7.9035577836584884E-4</v>
      </c>
      <c r="AT41" s="5">
        <f t="shared" si="93"/>
        <v>4.7521335875250887E-4</v>
      </c>
      <c r="AU41" s="5">
        <f t="shared" si="94"/>
        <v>1.9048614351354983E-4</v>
      </c>
      <c r="AV41" s="5">
        <f t="shared" si="95"/>
        <v>5.7266336587081134E-5</v>
      </c>
      <c r="AW41" s="5">
        <f t="shared" si="96"/>
        <v>4.232050351779435E-7</v>
      </c>
      <c r="AX41" s="5">
        <f t="shared" si="97"/>
        <v>5.0291175387442066E-4</v>
      </c>
      <c r="AY41" s="5">
        <f t="shared" si="98"/>
        <v>4.6261925906034354E-4</v>
      </c>
      <c r="AZ41" s="5">
        <f t="shared" si="99"/>
        <v>2.127774676220653E-4</v>
      </c>
      <c r="BA41" s="5">
        <f t="shared" si="100"/>
        <v>6.5243357744650999E-5</v>
      </c>
      <c r="BB41" s="5">
        <f t="shared" si="101"/>
        <v>1.5004040761580684E-5</v>
      </c>
      <c r="BC41" s="5">
        <f t="shared" si="102"/>
        <v>2.7603881462539408E-6</v>
      </c>
      <c r="BD41" s="5">
        <f t="shared" si="103"/>
        <v>1.0076444141294218E-4</v>
      </c>
      <c r="BE41" s="5">
        <f t="shared" si="104"/>
        <v>1.2117228710764048E-4</v>
      </c>
      <c r="BF41" s="5">
        <f t="shared" si="105"/>
        <v>7.2856669262549034E-5</v>
      </c>
      <c r="BG41" s="5">
        <f t="shared" si="106"/>
        <v>2.9204115796527745E-5</v>
      </c>
      <c r="BH41" s="5">
        <f t="shared" si="107"/>
        <v>8.7797080358923183E-6</v>
      </c>
      <c r="BI41" s="5">
        <f t="shared" si="108"/>
        <v>2.1115728682236536E-6</v>
      </c>
      <c r="BJ41" s="8">
        <f t="shared" si="109"/>
        <v>0.42486533329501303</v>
      </c>
      <c r="BK41" s="8">
        <f t="shared" si="110"/>
        <v>0.29412039108788973</v>
      </c>
      <c r="BL41" s="8">
        <f t="shared" si="111"/>
        <v>0.26563814317893014</v>
      </c>
      <c r="BM41" s="8">
        <f t="shared" si="112"/>
        <v>0.35611275976558526</v>
      </c>
      <c r="BN41" s="8">
        <f t="shared" si="113"/>
        <v>0.64358325078022627</v>
      </c>
    </row>
    <row r="42" spans="1:66" x14ac:dyDescent="0.25">
      <c r="A42" t="s">
        <v>112</v>
      </c>
      <c r="B42" t="s">
        <v>356</v>
      </c>
      <c r="C42" t="s">
        <v>93</v>
      </c>
      <c r="D42" s="7" t="s">
        <v>505</v>
      </c>
      <c r="E42">
        <f>VLOOKUP(A42,home!$A$2:$E$405,3,FALSE)</f>
        <v>1.2826</v>
      </c>
      <c r="F42">
        <f>VLOOKUP(B42,home!$B$2:$E$405,3,FALSE)</f>
        <v>1.0848</v>
      </c>
      <c r="G42">
        <f>VLOOKUP(C42,away!$B$2:$E$405,4,FALSE)</f>
        <v>0.98309999999999997</v>
      </c>
      <c r="H42">
        <f>VLOOKUP(A42,away!$A$2:$E$405,3,FALSE)</f>
        <v>1.0616000000000001</v>
      </c>
      <c r="I42">
        <f>VLOOKUP(C42,away!$B$2:$E$405,3,FALSE)</f>
        <v>0.61429999999999996</v>
      </c>
      <c r="J42">
        <f>VLOOKUP(B42,home!$B$2:$E$405,4,FALSE)</f>
        <v>0.65529999999999999</v>
      </c>
      <c r="K42" s="3">
        <f t="shared" si="58"/>
        <v>1.367850420288</v>
      </c>
      <c r="L42" s="3">
        <f t="shared" si="59"/>
        <v>0.42734791866400001</v>
      </c>
      <c r="M42" s="5">
        <f t="shared" si="60"/>
        <v>0.16609450606940923</v>
      </c>
      <c r="N42" s="5">
        <f t="shared" si="61"/>
        <v>0.22719243993456917</v>
      </c>
      <c r="O42" s="5">
        <f t="shared" si="62"/>
        <v>7.0980141470287153E-2</v>
      </c>
      <c r="P42" s="5">
        <f t="shared" si="63"/>
        <v>9.7090216342233984E-2</v>
      </c>
      <c r="Q42" s="5">
        <f t="shared" si="64"/>
        <v>0.15538263722537832</v>
      </c>
      <c r="R42" s="5">
        <f t="shared" si="65"/>
        <v>1.5166607861901743E-2</v>
      </c>
      <c r="S42" s="5">
        <f t="shared" si="66"/>
        <v>1.4188473677513682E-2</v>
      </c>
      <c r="T42" s="5">
        <f t="shared" si="67"/>
        <v>6.6402446614788793E-2</v>
      </c>
      <c r="U42" s="5">
        <f t="shared" si="68"/>
        <v>2.0745650938245586E-2</v>
      </c>
      <c r="V42" s="5">
        <f t="shared" si="69"/>
        <v>9.2153825989766867E-4</v>
      </c>
      <c r="W42" s="5">
        <f t="shared" si="70"/>
        <v>7.0846735211397199E-2</v>
      </c>
      <c r="X42" s="5">
        <f t="shared" si="71"/>
        <v>3.0276204836730117E-2</v>
      </c>
      <c r="Y42" s="5">
        <f t="shared" si="72"/>
        <v>6.4692365610107723E-3</v>
      </c>
      <c r="Z42" s="5">
        <f t="shared" si="73"/>
        <v>2.1604727676589226E-3</v>
      </c>
      <c r="AA42" s="5">
        <f t="shared" si="74"/>
        <v>2.955203583263036E-3</v>
      </c>
      <c r="AB42" s="5">
        <f t="shared" si="75"/>
        <v>2.0211382317014736E-3</v>
      </c>
      <c r="AC42" s="5">
        <f t="shared" si="76"/>
        <v>3.3667710908406322E-5</v>
      </c>
      <c r="AD42" s="5">
        <f t="shared" si="77"/>
        <v>2.4226934133735587E-2</v>
      </c>
      <c r="AE42" s="5">
        <f t="shared" si="78"/>
        <v>1.0353329877661722E-2</v>
      </c>
      <c r="AF42" s="5">
        <f t="shared" si="79"/>
        <v>2.2122369872302713E-3</v>
      </c>
      <c r="AG42" s="5">
        <f t="shared" si="80"/>
        <v>3.1513162402812471E-4</v>
      </c>
      <c r="AH42" s="5">
        <f t="shared" si="81"/>
        <v>2.3081838514732306E-4</v>
      </c>
      <c r="AI42" s="5">
        <f t="shared" si="82"/>
        <v>3.1572502513396337E-4</v>
      </c>
      <c r="AJ42" s="5">
        <f t="shared" si="83"/>
        <v>2.1593230416246556E-4</v>
      </c>
      <c r="AK42" s="5">
        <f t="shared" si="84"/>
        <v>9.8454364334128259E-5</v>
      </c>
      <c r="AL42" s="5">
        <f t="shared" si="85"/>
        <v>7.8721576365179859E-7</v>
      </c>
      <c r="AM42" s="5">
        <f t="shared" si="86"/>
        <v>6.6277644074239734E-3</v>
      </c>
      <c r="AN42" s="5">
        <f t="shared" si="87"/>
        <v>2.8323613249079745E-3</v>
      </c>
      <c r="AO42" s="5">
        <f t="shared" si="88"/>
        <v>6.0520185855191617E-4</v>
      </c>
      <c r="AP42" s="5">
        <f t="shared" si="89"/>
        <v>8.6210584874581942E-5</v>
      </c>
      <c r="AQ42" s="5">
        <f t="shared" si="90"/>
        <v>9.2104785032396796E-6</v>
      </c>
      <c r="AR42" s="5">
        <f t="shared" si="91"/>
        <v>1.9727951296418818E-5</v>
      </c>
      <c r="AS42" s="5">
        <f t="shared" si="92"/>
        <v>2.6984886472227676E-5</v>
      </c>
      <c r="AT42" s="5">
        <f t="shared" si="93"/>
        <v>1.8455644151230296E-5</v>
      </c>
      <c r="AU42" s="5">
        <f t="shared" si="94"/>
        <v>8.4148535363153763E-6</v>
      </c>
      <c r="AV42" s="5">
        <f t="shared" si="95"/>
        <v>2.877565236577739E-6</v>
      </c>
      <c r="AW42" s="5">
        <f t="shared" si="96"/>
        <v>1.2782372887462291E-8</v>
      </c>
      <c r="AX42" s="5">
        <f t="shared" si="97"/>
        <v>1.5109650550441231E-3</v>
      </c>
      <c r="AY42" s="5">
        <f t="shared" si="98"/>
        <v>6.457077714471422E-4</v>
      </c>
      <c r="AZ42" s="5">
        <f t="shared" si="99"/>
        <v>1.3797093609655301E-4</v>
      </c>
      <c r="BA42" s="5">
        <f t="shared" si="100"/>
        <v>1.9653864125661888E-5</v>
      </c>
      <c r="BB42" s="5">
        <f t="shared" si="101"/>
        <v>2.0997594819516662E-6</v>
      </c>
      <c r="BC42" s="5">
        <f t="shared" si="102"/>
        <v>1.7946556886140876E-7</v>
      </c>
      <c r="BD42" s="5">
        <f t="shared" si="103"/>
        <v>1.405116487671556E-6</v>
      </c>
      <c r="BE42" s="5">
        <f t="shared" si="104"/>
        <v>1.9219891782151365E-6</v>
      </c>
      <c r="BF42" s="5">
        <f t="shared" si="105"/>
        <v>1.3144968526052809E-6</v>
      </c>
      <c r="BG42" s="5">
        <f t="shared" si="106"/>
        <v>5.9934502410112904E-7</v>
      </c>
      <c r="BH42" s="5">
        <f t="shared" si="107"/>
        <v>2.049535857785628E-7</v>
      </c>
      <c r="BI42" s="5">
        <f t="shared" si="108"/>
        <v>5.6069169689347873E-8</v>
      </c>
      <c r="BJ42" s="8">
        <f t="shared" si="109"/>
        <v>0.60615465851255579</v>
      </c>
      <c r="BK42" s="8">
        <f t="shared" si="110"/>
        <v>0.27897489704717371</v>
      </c>
      <c r="BL42" s="8">
        <f t="shared" si="111"/>
        <v>0.1128116350351677</v>
      </c>
      <c r="BM42" s="8">
        <f t="shared" si="112"/>
        <v>0.26754941946970245</v>
      </c>
      <c r="BN42" s="8">
        <f t="shared" si="113"/>
        <v>0.73190654890377949</v>
      </c>
    </row>
    <row r="43" spans="1:66" x14ac:dyDescent="0.25">
      <c r="A43" t="s">
        <v>112</v>
      </c>
      <c r="B43" t="s">
        <v>358</v>
      </c>
      <c r="C43" t="s">
        <v>338</v>
      </c>
      <c r="D43" s="7" t="s">
        <v>505</v>
      </c>
      <c r="E43">
        <f>VLOOKUP(A43,home!$A$2:$E$405,3,FALSE)</f>
        <v>1.2826</v>
      </c>
      <c r="F43">
        <f>VLOOKUP(B43,home!$B$2:$E$405,3,FALSE)</f>
        <v>0.88139999999999996</v>
      </c>
      <c r="G43">
        <f>VLOOKUP(C43,away!$B$2:$E$405,4,FALSE)</f>
        <v>0.84699999999999998</v>
      </c>
      <c r="H43">
        <f>VLOOKUP(A43,away!$A$2:$E$405,3,FALSE)</f>
        <v>1.0616000000000001</v>
      </c>
      <c r="I43">
        <f>VLOOKUP(C43,away!$B$2:$E$405,3,FALSE)</f>
        <v>2.1913</v>
      </c>
      <c r="J43">
        <f>VLOOKUP(B43,home!$B$2:$E$405,4,FALSE)</f>
        <v>0.86009999999999998</v>
      </c>
      <c r="K43" s="3">
        <f t="shared" si="58"/>
        <v>0.95751964307999993</v>
      </c>
      <c r="L43" s="3">
        <f t="shared" si="59"/>
        <v>2.0008369372080002</v>
      </c>
      <c r="M43" s="5">
        <f t="shared" si="60"/>
        <v>5.190414741801188E-2</v>
      </c>
      <c r="N43" s="5">
        <f t="shared" si="61"/>
        <v>4.9699240710066428E-2</v>
      </c>
      <c r="O43" s="5">
        <f t="shared" si="62"/>
        <v>0.1038517353482474</v>
      </c>
      <c r="P43" s="5">
        <f t="shared" si="63"/>
        <v>9.9440076563892449E-2</v>
      </c>
      <c r="Q43" s="5">
        <f t="shared" si="64"/>
        <v>2.3793999613024905E-2</v>
      </c>
      <c r="R43" s="5">
        <f t="shared" si="65"/>
        <v>0.10389519403896161</v>
      </c>
      <c r="S43" s="5">
        <f t="shared" si="66"/>
        <v>4.7627835726675151E-2</v>
      </c>
      <c r="T43" s="5">
        <f t="shared" si="67"/>
        <v>4.7607913309653083E-2</v>
      </c>
      <c r="U43" s="5">
        <f t="shared" si="68"/>
        <v>9.9481689113913835E-2</v>
      </c>
      <c r="V43" s="5">
        <f t="shared" si="69"/>
        <v>1.0138593856459198E-2</v>
      </c>
      <c r="W43" s="5">
        <f t="shared" si="70"/>
        <v>7.5944073389697551E-3</v>
      </c>
      <c r="X43" s="5">
        <f t="shared" si="71"/>
        <v>1.5195170720014202E-2</v>
      </c>
      <c r="Y43" s="5">
        <f t="shared" si="72"/>
        <v>1.5201529421892955E-2</v>
      </c>
      <c r="Z43" s="5">
        <f t="shared" si="73"/>
        <v>6.9292447277182256E-2</v>
      </c>
      <c r="AA43" s="5">
        <f t="shared" si="74"/>
        <v>6.634887938498725E-2</v>
      </c>
      <c r="AB43" s="5">
        <f t="shared" si="75"/>
        <v>3.1765177653735481E-2</v>
      </c>
      <c r="AC43" s="5">
        <f t="shared" si="76"/>
        <v>1.2139956529112683E-3</v>
      </c>
      <c r="AD43" s="5">
        <f t="shared" si="77"/>
        <v>1.8179485511536126E-3</v>
      </c>
      <c r="AE43" s="5">
        <f t="shared" si="78"/>
        <v>3.6374186110919148E-3</v>
      </c>
      <c r="AF43" s="5">
        <f t="shared" si="79"/>
        <v>3.6389407565802639E-3</v>
      </c>
      <c r="AG43" s="5">
        <f t="shared" si="80"/>
        <v>2.426975692692472E-3</v>
      </c>
      <c r="AH43" s="5">
        <f t="shared" si="81"/>
        <v>3.4660721995431062E-2</v>
      </c>
      <c r="AI43" s="5">
        <f t="shared" si="82"/>
        <v>3.3188322153960247E-2</v>
      </c>
      <c r="AJ43" s="5">
        <f t="shared" si="83"/>
        <v>1.5889235191642037E-2</v>
      </c>
      <c r="AK43" s="5">
        <f t="shared" si="84"/>
        <v>5.0714182698384201E-3</v>
      </c>
      <c r="AL43" s="5">
        <f t="shared" si="85"/>
        <v>9.3032889800892323E-5</v>
      </c>
      <c r="AM43" s="5">
        <f t="shared" si="86"/>
        <v>3.4814428956768216E-4</v>
      </c>
      <c r="AN43" s="5">
        <f t="shared" si="87"/>
        <v>6.9657995404505619E-4</v>
      </c>
      <c r="AO43" s="5">
        <f t="shared" si="88"/>
        <v>6.9687145088600014E-4</v>
      </c>
      <c r="AP43" s="5">
        <f t="shared" si="89"/>
        <v>4.6477537980614645E-4</v>
      </c>
      <c r="AQ43" s="5">
        <f t="shared" si="90"/>
        <v>2.3248493685525389E-4</v>
      </c>
      <c r="AR43" s="5">
        <f t="shared" si="91"/>
        <v>1.3870090567751252E-2</v>
      </c>
      <c r="AS43" s="5">
        <f t="shared" si="92"/>
        <v>1.3280884169920451E-2</v>
      </c>
      <c r="AT43" s="5">
        <f t="shared" si="93"/>
        <v>6.358353735084526E-3</v>
      </c>
      <c r="AU43" s="5">
        <f t="shared" si="94"/>
        <v>2.0294161996648402E-3</v>
      </c>
      <c r="AV43" s="5">
        <f t="shared" si="95"/>
        <v>4.8580146879096173E-4</v>
      </c>
      <c r="AW43" s="5">
        <f t="shared" si="96"/>
        <v>4.9510053868335655E-6</v>
      </c>
      <c r="AX43" s="5">
        <f t="shared" si="97"/>
        <v>5.5559165981197836E-5</v>
      </c>
      <c r="AY43" s="5">
        <f t="shared" si="98"/>
        <v>1.1116483149565078E-4</v>
      </c>
      <c r="AZ43" s="5">
        <f t="shared" si="99"/>
        <v>1.1121135048750071E-4</v>
      </c>
      <c r="BA43" s="5">
        <f t="shared" si="100"/>
        <v>7.4171925964058757E-5</v>
      </c>
      <c r="BB43" s="5">
        <f t="shared" si="101"/>
        <v>3.710148229318649E-5</v>
      </c>
      <c r="BC43" s="5">
        <f t="shared" si="102"/>
        <v>1.4846803239475225E-5</v>
      </c>
      <c r="BD43" s="5">
        <f t="shared" si="103"/>
        <v>4.6252982550628267E-3</v>
      </c>
      <c r="BE43" s="5">
        <f t="shared" si="104"/>
        <v>4.4288139343263032E-3</v>
      </c>
      <c r="BF43" s="5">
        <f t="shared" si="105"/>
        <v>2.1203381688319261E-3</v>
      </c>
      <c r="BG43" s="5">
        <f t="shared" si="106"/>
        <v>6.7675514887628231E-4</v>
      </c>
      <c r="BH43" s="5">
        <f t="shared" si="107"/>
        <v>1.6200158715114245E-4</v>
      </c>
      <c r="BI43" s="5">
        <f t="shared" si="108"/>
        <v>3.1023940381471102E-5</v>
      </c>
      <c r="BJ43" s="8">
        <f t="shared" si="109"/>
        <v>0.17345645629576087</v>
      </c>
      <c r="BK43" s="8">
        <f t="shared" si="110"/>
        <v>0.21052884693924651</v>
      </c>
      <c r="BL43" s="8">
        <f t="shared" si="111"/>
        <v>0.54222115032655938</v>
      </c>
      <c r="BM43" s="8">
        <f t="shared" si="112"/>
        <v>0.56280829332043536</v>
      </c>
      <c r="BN43" s="8">
        <f t="shared" si="113"/>
        <v>0.43258439369220469</v>
      </c>
    </row>
    <row r="44" spans="1:66" x14ac:dyDescent="0.25">
      <c r="A44" t="s">
        <v>112</v>
      </c>
      <c r="B44" t="s">
        <v>131</v>
      </c>
      <c r="C44" t="s">
        <v>113</v>
      </c>
      <c r="D44" s="7" t="s">
        <v>505</v>
      </c>
      <c r="E44">
        <f>VLOOKUP(A44,home!$A$2:$E$405,3,FALSE)</f>
        <v>1.2826</v>
      </c>
      <c r="F44">
        <f>VLOOKUP(B44,home!$B$2:$E$405,3,FALSE)</f>
        <v>0.9153</v>
      </c>
      <c r="G44">
        <f>VLOOKUP(C44,away!$B$2:$E$405,4,FALSE)</f>
        <v>1.1526000000000001</v>
      </c>
      <c r="H44">
        <f>VLOOKUP(A44,away!$A$2:$E$405,3,FALSE)</f>
        <v>1.0616000000000001</v>
      </c>
      <c r="I44">
        <f>VLOOKUP(C44,away!$B$2:$E$405,3,FALSE)</f>
        <v>0.73719999999999997</v>
      </c>
      <c r="J44">
        <f>VLOOKUP(B44,home!$B$2:$E$405,4,FALSE)</f>
        <v>0.81910000000000005</v>
      </c>
      <c r="K44" s="3">
        <f t="shared" si="58"/>
        <v>1.3531106528280001</v>
      </c>
      <c r="L44" s="3">
        <f t="shared" si="59"/>
        <v>0.6410370960320001</v>
      </c>
      <c r="M44" s="5">
        <f t="shared" si="60"/>
        <v>0.13612962136823897</v>
      </c>
      <c r="N44" s="5">
        <f t="shared" si="61"/>
        <v>0.18419844083880629</v>
      </c>
      <c r="O44" s="5">
        <f t="shared" si="62"/>
        <v>8.7264137165831604E-2</v>
      </c>
      <c r="P44" s="5">
        <f t="shared" si="63"/>
        <v>0.11807803360893056</v>
      </c>
      <c r="Q44" s="5">
        <f t="shared" si="64"/>
        <v>0.12462043626664848</v>
      </c>
      <c r="R44" s="5">
        <f t="shared" si="65"/>
        <v>2.7969774538261414E-2</v>
      </c>
      <c r="S44" s="5">
        <f t="shared" si="66"/>
        <v>2.5605048116670786E-2</v>
      </c>
      <c r="T44" s="5">
        <f t="shared" si="67"/>
        <v>7.9886322570613288E-2</v>
      </c>
      <c r="U44" s="5">
        <f t="shared" si="68"/>
        <v>3.7846199884918878E-2</v>
      </c>
      <c r="V44" s="5">
        <f t="shared" si="69"/>
        <v>2.4677409187005444E-3</v>
      </c>
      <c r="W44" s="5">
        <f t="shared" si="70"/>
        <v>5.6208413290824974E-2</v>
      </c>
      <c r="X44" s="5">
        <f t="shared" si="71"/>
        <v>3.6031678028516916E-2</v>
      </c>
      <c r="Y44" s="5">
        <f t="shared" si="72"/>
        <v>1.1548821124280254E-2</v>
      </c>
      <c r="Z44" s="5">
        <f t="shared" si="73"/>
        <v>5.9765543488922912E-3</v>
      </c>
      <c r="AA44" s="5">
        <f t="shared" si="74"/>
        <v>8.0869393566916706E-3</v>
      </c>
      <c r="AB44" s="5">
        <f t="shared" si="75"/>
        <v>5.471261896156758E-3</v>
      </c>
      <c r="AC44" s="5">
        <f t="shared" si="76"/>
        <v>1.3378149819990277E-4</v>
      </c>
      <c r="AD44" s="5">
        <f t="shared" si="77"/>
        <v>1.901405070059356E-2</v>
      </c>
      <c r="AE44" s="5">
        <f t="shared" si="78"/>
        <v>1.2188711844913713E-2</v>
      </c>
      <c r="AF44" s="5">
        <f t="shared" si="79"/>
        <v>3.9067082227171642E-3</v>
      </c>
      <c r="AG44" s="5">
        <f t="shared" si="80"/>
        <v>8.3478163137831588E-4</v>
      </c>
      <c r="AH44" s="5">
        <f t="shared" si="81"/>
        <v>9.5779826102283382E-4</v>
      </c>
      <c r="AI44" s="5">
        <f t="shared" si="82"/>
        <v>1.2960070302501299E-3</v>
      </c>
      <c r="AJ44" s="5">
        <f t="shared" si="83"/>
        <v>8.7682045938571561E-4</v>
      </c>
      <c r="AK44" s="5">
        <f t="shared" si="84"/>
        <v>3.9547836807078419E-4</v>
      </c>
      <c r="AL44" s="5">
        <f t="shared" si="85"/>
        <v>4.6416514148585654E-6</v>
      </c>
      <c r="AM44" s="5">
        <f t="shared" si="86"/>
        <v>5.1456229112769609E-3</v>
      </c>
      <c r="AN44" s="5">
        <f t="shared" si="87"/>
        <v>3.2985351683207094E-3</v>
      </c>
      <c r="AO44" s="5">
        <f t="shared" si="88"/>
        <v>1.057241702729866E-3</v>
      </c>
      <c r="AP44" s="5">
        <f t="shared" si="89"/>
        <v>2.2591038364062682E-4</v>
      </c>
      <c r="AQ44" s="5">
        <f t="shared" si="90"/>
        <v>3.6204234073115621E-5</v>
      </c>
      <c r="AR44" s="5">
        <f t="shared" si="91"/>
        <v>1.227968431661154E-4</v>
      </c>
      <c r="AS44" s="5">
        <f t="shared" si="92"/>
        <v>1.6615771662171995E-4</v>
      </c>
      <c r="AT44" s="5">
        <f t="shared" si="93"/>
        <v>1.1241488820521268E-4</v>
      </c>
      <c r="AU44" s="5">
        <f t="shared" si="94"/>
        <v>5.0703260922314E-5</v>
      </c>
      <c r="AV44" s="5">
        <f t="shared" si="95"/>
        <v>1.7151780621775187E-5</v>
      </c>
      <c r="AW44" s="5">
        <f t="shared" si="96"/>
        <v>1.1183725446050913E-7</v>
      </c>
      <c r="AX44" s="5">
        <f t="shared" si="97"/>
        <v>1.1604328627807814E-3</v>
      </c>
      <c r="AY44" s="5">
        <f t="shared" si="98"/>
        <v>7.4388051249709255E-4</v>
      </c>
      <c r="AZ44" s="5">
        <f t="shared" si="99"/>
        <v>2.3842750176296607E-4</v>
      </c>
      <c r="BA44" s="5">
        <f t="shared" si="100"/>
        <v>5.0946957781432117E-5</v>
      </c>
      <c r="BB44" s="5">
        <f t="shared" si="101"/>
        <v>8.1647224669685389E-6</v>
      </c>
      <c r="BC44" s="5">
        <f t="shared" si="102"/>
        <v>1.046777996026548E-6</v>
      </c>
      <c r="BD44" s="5">
        <f t="shared" si="103"/>
        <v>1.3119555290850595E-5</v>
      </c>
      <c r="BE44" s="5">
        <f t="shared" si="104"/>
        <v>1.7752210024415891E-5</v>
      </c>
      <c r="BF44" s="5">
        <f t="shared" si="105"/>
        <v>1.2010352247638578E-5</v>
      </c>
      <c r="BG44" s="5">
        <f t="shared" si="106"/>
        <v>5.4171118568321591E-6</v>
      </c>
      <c r="BH44" s="5">
        <f t="shared" si="107"/>
        <v>1.8324879402601161E-6</v>
      </c>
      <c r="BI44" s="5">
        <f t="shared" si="108"/>
        <v>4.9591179062895985E-7</v>
      </c>
      <c r="BJ44" s="8">
        <f t="shared" si="109"/>
        <v>0.54040477825461963</v>
      </c>
      <c r="BK44" s="8">
        <f t="shared" si="110"/>
        <v>0.28316274767465272</v>
      </c>
      <c r="BL44" s="8">
        <f t="shared" si="111"/>
        <v>0.17068426907927753</v>
      </c>
      <c r="BM44" s="8">
        <f t="shared" si="112"/>
        <v>0.32122413689548196</v>
      </c>
      <c r="BN44" s="8">
        <f t="shared" si="113"/>
        <v>0.67826044378671724</v>
      </c>
    </row>
    <row r="45" spans="1:66" x14ac:dyDescent="0.25">
      <c r="A45" t="s">
        <v>112</v>
      </c>
      <c r="B45" t="s">
        <v>136</v>
      </c>
      <c r="C45" t="s">
        <v>105</v>
      </c>
      <c r="D45" s="7" t="s">
        <v>505</v>
      </c>
      <c r="E45">
        <f>VLOOKUP(A45,home!$A$2:$E$405,3,FALSE)</f>
        <v>1.2826</v>
      </c>
      <c r="F45">
        <f>VLOOKUP(B45,home!$B$2:$E$405,3,FALSE)</f>
        <v>2.0893999999999999</v>
      </c>
      <c r="G45">
        <f>VLOOKUP(C45,away!$B$2:$E$405,4,FALSE)</f>
        <v>1.0141</v>
      </c>
      <c r="H45">
        <f>VLOOKUP(A45,away!$A$2:$E$405,3,FALSE)</f>
        <v>1.0616000000000001</v>
      </c>
      <c r="I45">
        <f>VLOOKUP(C45,away!$B$2:$E$405,3,FALSE)</f>
        <v>0.91</v>
      </c>
      <c r="J45">
        <f>VLOOKUP(B45,home!$B$2:$E$405,4,FALSE)</f>
        <v>0.66090000000000004</v>
      </c>
      <c r="K45" s="3">
        <f t="shared" si="58"/>
        <v>2.7176505286039996</v>
      </c>
      <c r="L45" s="3">
        <f t="shared" si="59"/>
        <v>0.63846641040000018</v>
      </c>
      <c r="M45" s="5">
        <f t="shared" si="60"/>
        <v>3.4870400285159933E-2</v>
      </c>
      <c r="N45" s="5">
        <f t="shared" si="61"/>
        <v>9.4765561767597942E-2</v>
      </c>
      <c r="O45" s="5">
        <f t="shared" si="62"/>
        <v>2.2263579299277202E-2</v>
      </c>
      <c r="P45" s="5">
        <f t="shared" si="63"/>
        <v>6.0504628051297756E-2</v>
      </c>
      <c r="Q45" s="5">
        <f t="shared" si="64"/>
        <v>0.12876983951558379</v>
      </c>
      <c r="R45" s="5">
        <f t="shared" si="65"/>
        <v>7.1072737789326327E-3</v>
      </c>
      <c r="S45" s="5">
        <f t="shared" si="66"/>
        <v>2.6245827304023285E-2</v>
      </c>
      <c r="T45" s="5">
        <f t="shared" si="67"/>
        <v>8.2215217203298871E-2</v>
      </c>
      <c r="U45" s="5">
        <f t="shared" si="68"/>
        <v>1.9315086342249616E-2</v>
      </c>
      <c r="V45" s="5">
        <f t="shared" si="69"/>
        <v>5.0599872223444963E-3</v>
      </c>
      <c r="W45" s="5">
        <f t="shared" si="70"/>
        <v>0.11665047414259282</v>
      </c>
      <c r="X45" s="5">
        <f t="shared" si="71"/>
        <v>7.4477409497279268E-2</v>
      </c>
      <c r="Y45" s="5">
        <f t="shared" si="72"/>
        <v>2.3775662148809384E-2</v>
      </c>
      <c r="Z45" s="5">
        <f t="shared" si="73"/>
        <v>1.5125851924550546E-3</v>
      </c>
      <c r="AA45" s="5">
        <f t="shared" si="74"/>
        <v>4.1106779478340613E-3</v>
      </c>
      <c r="AB45" s="5">
        <f t="shared" si="75"/>
        <v>5.5856930489260222E-3</v>
      </c>
      <c r="AC45" s="5">
        <f t="shared" si="76"/>
        <v>5.4873302702407724E-4</v>
      </c>
      <c r="AD45" s="5">
        <f t="shared" si="77"/>
        <v>7.9253805678881142E-2</v>
      </c>
      <c r="AE45" s="5">
        <f t="shared" si="78"/>
        <v>5.0600892822334383E-2</v>
      </c>
      <c r="AF45" s="5">
        <f t="shared" si="79"/>
        <v>1.6153485201655483E-2</v>
      </c>
      <c r="AG45" s="5">
        <f t="shared" si="80"/>
        <v>3.4378192373835008E-3</v>
      </c>
      <c r="AH45" s="5">
        <f t="shared" si="81"/>
        <v>2.4143370956274297E-4</v>
      </c>
      <c r="AI45" s="5">
        <f t="shared" si="82"/>
        <v>6.561324484160129E-4</v>
      </c>
      <c r="AJ45" s="5">
        <f t="shared" si="83"/>
        <v>8.9156934763600715E-4</v>
      </c>
      <c r="AK45" s="5">
        <f t="shared" si="84"/>
        <v>8.0765796963003917E-4</v>
      </c>
      <c r="AL45" s="5">
        <f t="shared" si="85"/>
        <v>3.8084894269119249E-5</v>
      </c>
      <c r="AM45" s="5">
        <f t="shared" si="86"/>
        <v>4.3076829379418022E-2</v>
      </c>
      <c r="AN45" s="5">
        <f t="shared" si="87"/>
        <v>2.7503108625290287E-2</v>
      </c>
      <c r="AO45" s="5">
        <f t="shared" si="88"/>
        <v>8.7799055194151855E-3</v>
      </c>
      <c r="AP45" s="5">
        <f t="shared" si="89"/>
        <v>1.8685582535440549E-3</v>
      </c>
      <c r="AQ45" s="5">
        <f t="shared" si="90"/>
        <v>2.9825292019089141E-4</v>
      </c>
      <c r="AR45" s="5">
        <f t="shared" si="91"/>
        <v>3.0829462778816149E-5</v>
      </c>
      <c r="AS45" s="5">
        <f t="shared" si="92"/>
        <v>8.3783705817427041E-5</v>
      </c>
      <c r="AT45" s="5">
        <f t="shared" si="93"/>
        <v>1.138474162015663E-4</v>
      </c>
      <c r="AU45" s="5">
        <f t="shared" si="94"/>
        <v>1.0313249694012872E-4</v>
      </c>
      <c r="AV45" s="5">
        <f t="shared" si="95"/>
        <v>7.0069521206397807E-5</v>
      </c>
      <c r="AW45" s="5">
        <f t="shared" si="96"/>
        <v>1.835616345160356E-6</v>
      </c>
      <c r="AX45" s="5">
        <f t="shared" si="97"/>
        <v>1.9511294688926605E-2</v>
      </c>
      <c r="AY45" s="5">
        <f t="shared" si="98"/>
        <v>1.2457306282295556E-2</v>
      </c>
      <c r="AZ45" s="5">
        <f t="shared" si="99"/>
        <v>3.9767858126553077E-3</v>
      </c>
      <c r="BA45" s="5">
        <f t="shared" si="100"/>
        <v>8.4634805424522747E-4</v>
      </c>
      <c r="BB45" s="5">
        <f t="shared" si="101"/>
        <v>1.3509120103574371E-4</v>
      </c>
      <c r="BC45" s="5">
        <f t="shared" si="102"/>
        <v>1.725023884038322E-5</v>
      </c>
      <c r="BD45" s="5">
        <f t="shared" si="103"/>
        <v>3.2805960724918603E-6</v>
      </c>
      <c r="BE45" s="5">
        <f t="shared" si="104"/>
        <v>8.9155136505437094E-6</v>
      </c>
      <c r="BF45" s="5">
        <f t="shared" si="105"/>
        <v>1.2114625192588144E-5</v>
      </c>
      <c r="BG45" s="5">
        <f t="shared" si="106"/>
        <v>1.0974439186158832E-5</v>
      </c>
      <c r="BH45" s="5">
        <f t="shared" si="107"/>
        <v>7.4561726138492491E-6</v>
      </c>
      <c r="BI45" s="5">
        <f t="shared" si="108"/>
        <v>4.0526542890780175E-6</v>
      </c>
      <c r="BJ45" s="8">
        <f t="shared" si="109"/>
        <v>0.78857089819127391</v>
      </c>
      <c r="BK45" s="8">
        <f t="shared" si="110"/>
        <v>0.13972496706641421</v>
      </c>
      <c r="BL45" s="8">
        <f t="shared" si="111"/>
        <v>6.1427560496413389E-2</v>
      </c>
      <c r="BM45" s="8">
        <f t="shared" si="112"/>
        <v>0.63049925758275671</v>
      </c>
      <c r="BN45" s="8">
        <f t="shared" si="113"/>
        <v>0.34828128269784919</v>
      </c>
    </row>
    <row r="46" spans="1:66" x14ac:dyDescent="0.25">
      <c r="A46" t="s">
        <v>134</v>
      </c>
      <c r="B46" t="s">
        <v>290</v>
      </c>
      <c r="C46" t="s">
        <v>496</v>
      </c>
      <c r="D46" s="7" t="s">
        <v>505</v>
      </c>
      <c r="E46">
        <f>VLOOKUP(A46,home!$A$2:$E$405,3,FALSE)</f>
        <v>1.5399</v>
      </c>
      <c r="F46">
        <f>VLOOKUP(B46,home!$B$2:$E$405,3,FALSE)</f>
        <v>0.87529999999999997</v>
      </c>
      <c r="G46" t="e">
        <f>VLOOKUP(C46,away!$B$2:$E$405,4,FALSE)</f>
        <v>#N/A</v>
      </c>
      <c r="H46">
        <f>VLOOKUP(A46,away!$A$2:$E$405,3,FALSE)</f>
        <v>1.25</v>
      </c>
      <c r="I46" t="e">
        <f>VLOOKUP(C46,away!$B$2:$E$405,3,FALSE)</f>
        <v>#N/A</v>
      </c>
      <c r="J46">
        <f>VLOOKUP(B46,home!$B$2:$E$405,4,FALSE)</f>
        <v>1.2522</v>
      </c>
      <c r="K46" s="3" t="e">
        <f t="shared" si="58"/>
        <v>#N/A</v>
      </c>
      <c r="L46" s="3" t="e">
        <f t="shared" si="59"/>
        <v>#N/A</v>
      </c>
      <c r="M46" s="5" t="e">
        <f t="shared" si="60"/>
        <v>#N/A</v>
      </c>
      <c r="N46" s="5" t="e">
        <f t="shared" si="61"/>
        <v>#N/A</v>
      </c>
      <c r="O46" s="5" t="e">
        <f t="shared" si="62"/>
        <v>#N/A</v>
      </c>
      <c r="P46" s="5" t="e">
        <f t="shared" si="63"/>
        <v>#N/A</v>
      </c>
      <c r="Q46" s="5" t="e">
        <f t="shared" si="64"/>
        <v>#N/A</v>
      </c>
      <c r="R46" s="5" t="e">
        <f t="shared" si="65"/>
        <v>#N/A</v>
      </c>
      <c r="S46" s="5" t="e">
        <f t="shared" si="66"/>
        <v>#N/A</v>
      </c>
      <c r="T46" s="5" t="e">
        <f t="shared" si="67"/>
        <v>#N/A</v>
      </c>
      <c r="U46" s="5" t="e">
        <f t="shared" si="68"/>
        <v>#N/A</v>
      </c>
      <c r="V46" s="5" t="e">
        <f t="shared" si="69"/>
        <v>#N/A</v>
      </c>
      <c r="W46" s="5" t="e">
        <f t="shared" si="70"/>
        <v>#N/A</v>
      </c>
      <c r="X46" s="5" t="e">
        <f t="shared" si="71"/>
        <v>#N/A</v>
      </c>
      <c r="Y46" s="5" t="e">
        <f t="shared" si="72"/>
        <v>#N/A</v>
      </c>
      <c r="Z46" s="5" t="e">
        <f t="shared" si="73"/>
        <v>#N/A</v>
      </c>
      <c r="AA46" s="5" t="e">
        <f t="shared" si="74"/>
        <v>#N/A</v>
      </c>
      <c r="AB46" s="5" t="e">
        <f t="shared" si="75"/>
        <v>#N/A</v>
      </c>
      <c r="AC46" s="5" t="e">
        <f t="shared" si="76"/>
        <v>#N/A</v>
      </c>
      <c r="AD46" s="5" t="e">
        <f t="shared" si="77"/>
        <v>#N/A</v>
      </c>
      <c r="AE46" s="5" t="e">
        <f t="shared" si="78"/>
        <v>#N/A</v>
      </c>
      <c r="AF46" s="5" t="e">
        <f t="shared" si="79"/>
        <v>#N/A</v>
      </c>
      <c r="AG46" s="5" t="e">
        <f t="shared" si="80"/>
        <v>#N/A</v>
      </c>
      <c r="AH46" s="5" t="e">
        <f t="shared" si="81"/>
        <v>#N/A</v>
      </c>
      <c r="AI46" s="5" t="e">
        <f t="shared" si="82"/>
        <v>#N/A</v>
      </c>
      <c r="AJ46" s="5" t="e">
        <f t="shared" si="83"/>
        <v>#N/A</v>
      </c>
      <c r="AK46" s="5" t="e">
        <f t="shared" si="84"/>
        <v>#N/A</v>
      </c>
      <c r="AL46" s="5" t="e">
        <f t="shared" si="85"/>
        <v>#N/A</v>
      </c>
      <c r="AM46" s="5" t="e">
        <f t="shared" si="86"/>
        <v>#N/A</v>
      </c>
      <c r="AN46" s="5" t="e">
        <f t="shared" si="87"/>
        <v>#N/A</v>
      </c>
      <c r="AO46" s="5" t="e">
        <f t="shared" si="88"/>
        <v>#N/A</v>
      </c>
      <c r="AP46" s="5" t="e">
        <f t="shared" si="89"/>
        <v>#N/A</v>
      </c>
      <c r="AQ46" s="5" t="e">
        <f t="shared" si="90"/>
        <v>#N/A</v>
      </c>
      <c r="AR46" s="5" t="e">
        <f t="shared" si="91"/>
        <v>#N/A</v>
      </c>
      <c r="AS46" s="5" t="e">
        <f t="shared" si="92"/>
        <v>#N/A</v>
      </c>
      <c r="AT46" s="5" t="e">
        <f t="shared" si="93"/>
        <v>#N/A</v>
      </c>
      <c r="AU46" s="5" t="e">
        <f t="shared" si="94"/>
        <v>#N/A</v>
      </c>
      <c r="AV46" s="5" t="e">
        <f t="shared" si="95"/>
        <v>#N/A</v>
      </c>
      <c r="AW46" s="5" t="e">
        <f t="shared" si="96"/>
        <v>#N/A</v>
      </c>
      <c r="AX46" s="5" t="e">
        <f t="shared" si="97"/>
        <v>#N/A</v>
      </c>
      <c r="AY46" s="5" t="e">
        <f t="shared" si="98"/>
        <v>#N/A</v>
      </c>
      <c r="AZ46" s="5" t="e">
        <f t="shared" si="99"/>
        <v>#N/A</v>
      </c>
      <c r="BA46" s="5" t="e">
        <f t="shared" si="100"/>
        <v>#N/A</v>
      </c>
      <c r="BB46" s="5" t="e">
        <f t="shared" si="101"/>
        <v>#N/A</v>
      </c>
      <c r="BC46" s="5" t="e">
        <f t="shared" si="102"/>
        <v>#N/A</v>
      </c>
      <c r="BD46" s="5" t="e">
        <f t="shared" si="103"/>
        <v>#N/A</v>
      </c>
      <c r="BE46" s="5" t="e">
        <f t="shared" si="104"/>
        <v>#N/A</v>
      </c>
      <c r="BF46" s="5" t="e">
        <f t="shared" si="105"/>
        <v>#N/A</v>
      </c>
      <c r="BG46" s="5" t="e">
        <f t="shared" si="106"/>
        <v>#N/A</v>
      </c>
      <c r="BH46" s="5" t="e">
        <f t="shared" si="107"/>
        <v>#N/A</v>
      </c>
      <c r="BI46" s="5" t="e">
        <f t="shared" si="108"/>
        <v>#N/A</v>
      </c>
      <c r="BJ46" s="8" t="e">
        <f t="shared" si="109"/>
        <v>#N/A</v>
      </c>
      <c r="BK46" s="8" t="e">
        <f t="shared" si="110"/>
        <v>#N/A</v>
      </c>
      <c r="BL46" s="8" t="e">
        <f t="shared" si="111"/>
        <v>#N/A</v>
      </c>
      <c r="BM46" s="8" t="e">
        <f t="shared" si="112"/>
        <v>#N/A</v>
      </c>
      <c r="BN46" s="8" t="e">
        <f t="shared" si="113"/>
        <v>#N/A</v>
      </c>
    </row>
    <row r="47" spans="1:66" x14ac:dyDescent="0.25">
      <c r="A47" t="s">
        <v>134</v>
      </c>
      <c r="B47" t="s">
        <v>292</v>
      </c>
      <c r="C47" t="s">
        <v>310</v>
      </c>
      <c r="D47" s="7" t="s">
        <v>505</v>
      </c>
      <c r="E47">
        <f>VLOOKUP(A47,home!$A$2:$E$405,3,FALSE)</f>
        <v>1.5399</v>
      </c>
      <c r="F47">
        <f>VLOOKUP(B47,home!$B$2:$E$405,3,FALSE)</f>
        <v>0.98819999999999997</v>
      </c>
      <c r="G47">
        <f>VLOOKUP(C47,away!$B$2:$E$405,4,FALSE)</f>
        <v>1.0729</v>
      </c>
      <c r="H47">
        <f>VLOOKUP(A47,away!$A$2:$E$405,3,FALSE)</f>
        <v>1.25</v>
      </c>
      <c r="I47">
        <f>VLOOKUP(C47,away!$B$2:$E$405,3,FALSE)</f>
        <v>0.97389999999999999</v>
      </c>
      <c r="J47">
        <f>VLOOKUP(B47,home!$B$2:$E$405,4,FALSE)</f>
        <v>1.0783</v>
      </c>
      <c r="K47" s="3">
        <f t="shared" si="58"/>
        <v>1.6326632372219998</v>
      </c>
      <c r="L47" s="3">
        <f t="shared" si="59"/>
        <v>1.3126954625000002</v>
      </c>
      <c r="M47" s="5">
        <f t="shared" si="60"/>
        <v>5.2583194855671443E-2</v>
      </c>
      <c r="N47" s="5">
        <f t="shared" si="61"/>
        <v>8.5850649136535742E-2</v>
      </c>
      <c r="O47" s="5">
        <f t="shared" si="62"/>
        <v>6.9025721290793249E-2</v>
      </c>
      <c r="P47" s="5">
        <f t="shared" si="63"/>
        <v>0.11269575757421002</v>
      </c>
      <c r="Q47" s="5">
        <f t="shared" si="64"/>
        <v>7.0082599368433265E-2</v>
      </c>
      <c r="R47" s="5">
        <f t="shared" si="65"/>
        <v>4.5304875567106988E-2</v>
      </c>
      <c r="S47" s="5">
        <f t="shared" si="66"/>
        <v>6.0382094555516089E-2</v>
      </c>
      <c r="T47" s="5">
        <f t="shared" si="67"/>
        <v>9.199711019114773E-2</v>
      </c>
      <c r="U47" s="5">
        <f t="shared" si="68"/>
        <v>7.3967604805332779E-2</v>
      </c>
      <c r="V47" s="5">
        <f t="shared" si="69"/>
        <v>1.4378919831556801E-2</v>
      </c>
      <c r="W47" s="5">
        <f t="shared" si="70"/>
        <v>3.8140427852599572E-2</v>
      </c>
      <c r="X47" s="5">
        <f t="shared" si="71"/>
        <v>5.0066766579916079E-2</v>
      </c>
      <c r="Y47" s="5">
        <f t="shared" si="72"/>
        <v>3.2861208655751255E-2</v>
      </c>
      <c r="Z47" s="5">
        <f t="shared" si="73"/>
        <v>1.9823834862022823E-2</v>
      </c>
      <c r="AA47" s="5">
        <f t="shared" si="74"/>
        <v>3.2365646399984516E-2</v>
      </c>
      <c r="AB47" s="5">
        <f t="shared" si="75"/>
        <v>2.6421100513090646E-2</v>
      </c>
      <c r="AC47" s="5">
        <f t="shared" si="76"/>
        <v>1.9260469860711495E-3</v>
      </c>
      <c r="AD47" s="5">
        <f t="shared" si="77"/>
        <v>1.5567618601714342E-2</v>
      </c>
      <c r="AE47" s="5">
        <f t="shared" si="78"/>
        <v>2.0435542300401014E-2</v>
      </c>
      <c r="AF47" s="5">
        <f t="shared" si="79"/>
        <v>1.3412821825731617E-2</v>
      </c>
      <c r="AG47" s="5">
        <f t="shared" si="80"/>
        <v>5.8689834499862873E-3</v>
      </c>
      <c r="AH47" s="5">
        <f t="shared" si="81"/>
        <v>6.5056645181816707E-3</v>
      </c>
      <c r="AI47" s="5">
        <f t="shared" si="82"/>
        <v>1.0621559292534789E-2</v>
      </c>
      <c r="AJ47" s="5">
        <f t="shared" si="83"/>
        <v>8.6707146894476322E-3</v>
      </c>
      <c r="AK47" s="5">
        <f t="shared" si="84"/>
        <v>4.7187857046339715E-3</v>
      </c>
      <c r="AL47" s="5">
        <f t="shared" si="85"/>
        <v>1.6511535658081131E-4</v>
      </c>
      <c r="AM47" s="5">
        <f t="shared" si="86"/>
        <v>5.0833357164224678E-3</v>
      </c>
      <c r="AN47" s="5">
        <f t="shared" si="87"/>
        <v>6.672871729311961E-3</v>
      </c>
      <c r="AO47" s="5">
        <f t="shared" si="88"/>
        <v>4.3797242204561713E-3</v>
      </c>
      <c r="AP47" s="5">
        <f t="shared" si="89"/>
        <v>1.9164147037313889E-3</v>
      </c>
      <c r="AQ47" s="5">
        <f t="shared" si="90"/>
        <v>6.2891722146411928E-4</v>
      </c>
      <c r="AR47" s="5">
        <f t="shared" si="91"/>
        <v>1.7079912587128648E-3</v>
      </c>
      <c r="AS47" s="5">
        <f t="shared" si="92"/>
        <v>2.788574537597024E-3</v>
      </c>
      <c r="AT47" s="5">
        <f t="shared" si="93"/>
        <v>2.2764015658939991E-3</v>
      </c>
      <c r="AU47" s="5">
        <f t="shared" si="94"/>
        <v>1.2388657165965753E-3</v>
      </c>
      <c r="AV47" s="5">
        <f t="shared" si="95"/>
        <v>5.056626278354795E-4</v>
      </c>
      <c r="AW47" s="5">
        <f t="shared" si="96"/>
        <v>9.829819968614834E-6</v>
      </c>
      <c r="AX47" s="5">
        <f t="shared" si="97"/>
        <v>1.3832292244434221E-3</v>
      </c>
      <c r="AY47" s="5">
        <f t="shared" si="98"/>
        <v>1.8157587265242746E-3</v>
      </c>
      <c r="AZ47" s="5">
        <f t="shared" si="99"/>
        <v>1.1917691206515973E-3</v>
      </c>
      <c r="BA47" s="5">
        <f t="shared" si="100"/>
        <v>5.2147663900898894E-4</v>
      </c>
      <c r="BB47" s="5">
        <f t="shared" si="101"/>
        <v>1.7113500445671266E-4</v>
      </c>
      <c r="BC47" s="5">
        <f t="shared" si="102"/>
        <v>4.4929628765048771E-5</v>
      </c>
      <c r="BD47" s="5">
        <f t="shared" si="103"/>
        <v>3.7367872921700688E-4</v>
      </c>
      <c r="BE47" s="5">
        <f t="shared" si="104"/>
        <v>6.1009152372444152E-4</v>
      </c>
      <c r="BF47" s="5">
        <f t="shared" si="105"/>
        <v>4.9803700106282464E-4</v>
      </c>
      <c r="BG47" s="5">
        <f t="shared" si="106"/>
        <v>2.7104223413718922E-4</v>
      </c>
      <c r="BH47" s="5">
        <f t="shared" si="107"/>
        <v>1.1063017285257668E-4</v>
      </c>
      <c r="BI47" s="5">
        <f t="shared" si="108"/>
        <v>3.6124363228783424E-5</v>
      </c>
      <c r="BJ47" s="8">
        <f t="shared" si="109"/>
        <v>0.44809328989745312</v>
      </c>
      <c r="BK47" s="8">
        <f t="shared" si="110"/>
        <v>0.24394688788613064</v>
      </c>
      <c r="BL47" s="8">
        <f t="shared" si="111"/>
        <v>0.288018772511965</v>
      </c>
      <c r="BM47" s="8">
        <f t="shared" si="112"/>
        <v>0.56253405845826554</v>
      </c>
      <c r="BN47" s="8">
        <f t="shared" si="113"/>
        <v>0.43554279779275068</v>
      </c>
    </row>
    <row r="48" spans="1:66" x14ac:dyDescent="0.25">
      <c r="A48" t="s">
        <v>134</v>
      </c>
      <c r="B48" t="s">
        <v>298</v>
      </c>
      <c r="C48" t="s">
        <v>325</v>
      </c>
      <c r="D48" s="7" t="s">
        <v>505</v>
      </c>
      <c r="E48">
        <f>VLOOKUP(A48,home!$A$2:$E$405,3,FALSE)</f>
        <v>1.5399</v>
      </c>
      <c r="F48">
        <f>VLOOKUP(B48,home!$B$2:$E$405,3,FALSE)</f>
        <v>0.98819999999999997</v>
      </c>
      <c r="G48">
        <f>VLOOKUP(C48,away!$B$2:$E$405,4,FALSE)</f>
        <v>1.4237</v>
      </c>
      <c r="H48">
        <f>VLOOKUP(A48,away!$A$2:$E$405,3,FALSE)</f>
        <v>1.25</v>
      </c>
      <c r="I48">
        <f>VLOOKUP(C48,away!$B$2:$E$405,3,FALSE)</f>
        <v>1.0239</v>
      </c>
      <c r="J48">
        <f>VLOOKUP(B48,home!$B$2:$E$405,4,FALSE)</f>
        <v>1.0435000000000001</v>
      </c>
      <c r="K48" s="3">
        <f t="shared" si="58"/>
        <v>2.166485833566</v>
      </c>
      <c r="L48" s="3">
        <f t="shared" si="59"/>
        <v>1.3355495625000002</v>
      </c>
      <c r="M48" s="5">
        <f t="shared" si="60"/>
        <v>3.0135982295900698E-2</v>
      </c>
      <c r="N48" s="5">
        <f t="shared" si="61"/>
        <v>6.5289178724664637E-2</v>
      </c>
      <c r="O48" s="5">
        <f t="shared" si="62"/>
        <v>4.0248097970797932E-2</v>
      </c>
      <c r="P48" s="5">
        <f t="shared" si="63"/>
        <v>8.719693408171017E-2</v>
      </c>
      <c r="Q48" s="5">
        <f t="shared" si="64"/>
        <v>7.072404039607233E-2</v>
      </c>
      <c r="R48" s="5">
        <f t="shared" si="65"/>
        <v>2.6876664818178166E-2</v>
      </c>
      <c r="S48" s="5">
        <f t="shared" si="66"/>
        <v>6.3074974946845913E-2</v>
      </c>
      <c r="T48" s="5">
        <f t="shared" si="67"/>
        <v>9.445546120920674E-2</v>
      </c>
      <c r="U48" s="5">
        <f t="shared" si="68"/>
        <v>5.8227913582084699E-2</v>
      </c>
      <c r="V48" s="5">
        <f t="shared" si="69"/>
        <v>2.0278248472549502E-2</v>
      </c>
      <c r="W48" s="5">
        <f t="shared" si="70"/>
        <v>5.107421053688007E-2</v>
      </c>
      <c r="X48" s="5">
        <f t="shared" si="71"/>
        <v>6.8212139537563068E-2</v>
      </c>
      <c r="Y48" s="5">
        <f t="shared" si="72"/>
        <v>4.5550346558290669E-2</v>
      </c>
      <c r="Z48" s="5">
        <f t="shared" si="73"/>
        <v>1.1965039313125666E-2</v>
      </c>
      <c r="AA48" s="5">
        <f t="shared" si="74"/>
        <v>2.5922088169947014E-2</v>
      </c>
      <c r="AB48" s="5">
        <f t="shared" si="75"/>
        <v>2.8079918398319515E-2</v>
      </c>
      <c r="AC48" s="5">
        <f t="shared" si="76"/>
        <v>3.6671301228705148E-3</v>
      </c>
      <c r="AD48" s="5">
        <f t="shared" si="77"/>
        <v>2.7662888397179501E-2</v>
      </c>
      <c r="AE48" s="5">
        <f t="shared" si="78"/>
        <v>3.6945158496339413E-2</v>
      </c>
      <c r="AF48" s="5">
        <f t="shared" si="79"/>
        <v>2.4671045133139637E-2</v>
      </c>
      <c r="AG48" s="5">
        <f t="shared" si="80"/>
        <v>1.0983134511327469E-2</v>
      </c>
      <c r="AH48" s="5">
        <f t="shared" si="81"/>
        <v>3.9949757549850732E-3</v>
      </c>
      <c r="AI48" s="5">
        <f t="shared" si="82"/>
        <v>8.6550583786147942E-3</v>
      </c>
      <c r="AJ48" s="5">
        <f t="shared" si="83"/>
        <v>9.3755306829778357E-3</v>
      </c>
      <c r="AK48" s="5">
        <f t="shared" si="84"/>
        <v>6.7706514689449479E-3</v>
      </c>
      <c r="AL48" s="5">
        <f t="shared" si="85"/>
        <v>4.2442618986604633E-4</v>
      </c>
      <c r="AM48" s="5">
        <f t="shared" si="86"/>
        <v>1.1986251165601333E-2</v>
      </c>
      <c r="AN48" s="5">
        <f t="shared" si="87"/>
        <v>1.6008232500233976E-2</v>
      </c>
      <c r="AO48" s="5">
        <f t="shared" si="88"/>
        <v>1.0689893956042888E-2</v>
      </c>
      <c r="AP48" s="5">
        <f t="shared" si="89"/>
        <v>4.7589610653881592E-3</v>
      </c>
      <c r="AQ48" s="5">
        <f t="shared" si="90"/>
        <v>1.5889570922084232E-3</v>
      </c>
      <c r="AR48" s="5">
        <f t="shared" si="91"/>
        <v>1.0670976243536841E-3</v>
      </c>
      <c r="AS48" s="5">
        <f t="shared" si="92"/>
        <v>2.3118518861941894E-3</v>
      </c>
      <c r="AT48" s="5">
        <f t="shared" si="93"/>
        <v>2.5042971803712752E-3</v>
      </c>
      <c r="AU48" s="5">
        <f t="shared" si="94"/>
        <v>1.8085081214378814E-3</v>
      </c>
      <c r="AV48" s="5">
        <f t="shared" si="95"/>
        <v>9.7952680624605742E-4</v>
      </c>
      <c r="AW48" s="5">
        <f t="shared" si="96"/>
        <v>3.4112656182638446E-5</v>
      </c>
      <c r="AX48" s="5">
        <f t="shared" si="97"/>
        <v>4.3280072246398727E-3</v>
      </c>
      <c r="AY48" s="5">
        <f t="shared" si="98"/>
        <v>5.7802681553646221E-3</v>
      </c>
      <c r="AZ48" s="5">
        <f t="shared" si="99"/>
        <v>3.8599173030149526E-3</v>
      </c>
      <c r="BA48" s="5">
        <f t="shared" si="100"/>
        <v>1.7183702884426004E-3</v>
      </c>
      <c r="BB48" s="5">
        <f t="shared" si="101"/>
        <v>5.7374217173562867E-4</v>
      </c>
      <c r="BC48" s="5">
        <f t="shared" si="102"/>
        <v>1.5325222128986376E-4</v>
      </c>
      <c r="BD48" s="5">
        <f t="shared" si="103"/>
        <v>2.3752696089172532E-4</v>
      </c>
      <c r="BE48" s="5">
        <f t="shared" si="104"/>
        <v>5.1459879586190818E-4</v>
      </c>
      <c r="BF48" s="5">
        <f t="shared" si="105"/>
        <v>5.5743550060247322E-4</v>
      </c>
      <c r="BG48" s="5">
        <f t="shared" si="106"/>
        <v>4.0255870506067647E-4</v>
      </c>
      <c r="BH48" s="5">
        <f t="shared" si="107"/>
        <v>2.1803443292315732E-4</v>
      </c>
      <c r="BI48" s="5">
        <f t="shared" si="108"/>
        <v>9.4473702031523329E-5</v>
      </c>
      <c r="BJ48" s="8">
        <f t="shared" si="109"/>
        <v>0.55701345664462576</v>
      </c>
      <c r="BK48" s="8">
        <f t="shared" si="110"/>
        <v>0.21055796426510745</v>
      </c>
      <c r="BL48" s="8">
        <f t="shared" si="111"/>
        <v>0.21884680894082451</v>
      </c>
      <c r="BM48" s="8">
        <f t="shared" si="112"/>
        <v>0.67216621537717747</v>
      </c>
      <c r="BN48" s="8">
        <f t="shared" si="113"/>
        <v>0.32047089828732395</v>
      </c>
    </row>
    <row r="49" spans="1:66" x14ac:dyDescent="0.25">
      <c r="A49" t="s">
        <v>134</v>
      </c>
      <c r="B49" t="s">
        <v>306</v>
      </c>
      <c r="C49" t="s">
        <v>472</v>
      </c>
      <c r="D49" s="7" t="s">
        <v>505</v>
      </c>
      <c r="E49">
        <f>VLOOKUP(A49,home!$A$2:$E$405,3,FALSE)</f>
        <v>1.5399</v>
      </c>
      <c r="F49">
        <f>VLOOKUP(B49,home!$B$2:$E$405,3,FALSE)</f>
        <v>1.3552999999999999</v>
      </c>
      <c r="G49">
        <f>VLOOKUP(C49,away!$B$2:$E$405,4,FALSE)</f>
        <v>1.3835</v>
      </c>
      <c r="H49">
        <f>VLOOKUP(A49,away!$A$2:$E$405,3,FALSE)</f>
        <v>1.25</v>
      </c>
      <c r="I49">
        <f>VLOOKUP(C49,away!$B$2:$E$405,3,FALSE)</f>
        <v>0.93910000000000005</v>
      </c>
      <c r="J49">
        <f>VLOOKUP(B49,home!$B$2:$E$405,4,FALSE)</f>
        <v>0.93910000000000005</v>
      </c>
      <c r="K49" s="3">
        <f t="shared" si="58"/>
        <v>2.8874011212449999</v>
      </c>
      <c r="L49" s="3">
        <f t="shared" si="59"/>
        <v>1.1023860125</v>
      </c>
      <c r="M49" s="5">
        <f t="shared" si="60"/>
        <v>1.8503652503842161E-2</v>
      </c>
      <c r="N49" s="5">
        <f t="shared" si="61"/>
        <v>5.3427466986721711E-2</v>
      </c>
      <c r="O49" s="5">
        <f t="shared" si="62"/>
        <v>2.0398167700396201E-2</v>
      </c>
      <c r="P49" s="5">
        <f t="shared" si="63"/>
        <v>5.8897692289467535E-2</v>
      </c>
      <c r="Q49" s="5">
        <f t="shared" si="64"/>
        <v>7.7133264041370261E-2</v>
      </c>
      <c r="R49" s="5">
        <f t="shared" si="65"/>
        <v>1.1243327376773032E-2</v>
      </c>
      <c r="S49" s="5">
        <f t="shared" si="66"/>
        <v>4.6868289332396701E-2</v>
      </c>
      <c r="T49" s="5">
        <f t="shared" si="67"/>
        <v>8.5030631377675789E-2</v>
      </c>
      <c r="U49" s="5">
        <f t="shared" si="68"/>
        <v>3.2463996074219056E-2</v>
      </c>
      <c r="V49" s="5">
        <f t="shared" si="69"/>
        <v>1.6575911057200129E-2</v>
      </c>
      <c r="W49" s="5">
        <f t="shared" si="70"/>
        <v>7.4238224359446353E-2</v>
      </c>
      <c r="X49" s="5">
        <f t="shared" si="71"/>
        <v>8.1839180126690433E-2</v>
      </c>
      <c r="Y49" s="5">
        <f t="shared" si="72"/>
        <v>4.5109183723065757E-2</v>
      </c>
      <c r="Z49" s="5">
        <f t="shared" si="73"/>
        <v>4.131495611370971E-3</v>
      </c>
      <c r="AA49" s="5">
        <f t="shared" si="74"/>
        <v>1.1929285060691339E-2</v>
      </c>
      <c r="AB49" s="5">
        <f t="shared" si="75"/>
        <v>1.72223155299457E-2</v>
      </c>
      <c r="AC49" s="5">
        <f t="shared" si="76"/>
        <v>3.2976020162162464E-3</v>
      </c>
      <c r="AD49" s="5">
        <f t="shared" si="77"/>
        <v>5.3588883063675818E-2</v>
      </c>
      <c r="AE49" s="5">
        <f t="shared" si="78"/>
        <v>5.9075635114894366E-2</v>
      </c>
      <c r="AF49" s="5">
        <f t="shared" si="79"/>
        <v>3.2562076915106694E-2</v>
      </c>
      <c r="AG49" s="5">
        <f t="shared" si="80"/>
        <v>1.196532604305426E-2</v>
      </c>
      <c r="AH49" s="5">
        <f t="shared" si="81"/>
        <v>1.1386257431701232E-3</v>
      </c>
      <c r="AI49" s="5">
        <f t="shared" si="82"/>
        <v>3.2876692475078354E-3</v>
      </c>
      <c r="AJ49" s="5">
        <f t="shared" si="83"/>
        <v>4.7464099357684151E-3</v>
      </c>
      <c r="AK49" s="5">
        <f t="shared" si="84"/>
        <v>4.5682631234753761E-3</v>
      </c>
      <c r="AL49" s="5">
        <f t="shared" si="85"/>
        <v>4.1985472609562557E-4</v>
      </c>
      <c r="AM49" s="5">
        <f t="shared" si="86"/>
        <v>3.0946520208864962E-2</v>
      </c>
      <c r="AN49" s="5">
        <f t="shared" si="87"/>
        <v>3.4115011013801308E-2</v>
      </c>
      <c r="AO49" s="5">
        <f t="shared" si="88"/>
        <v>1.8803955478949006E-2</v>
      </c>
      <c r="AP49" s="5">
        <f t="shared" si="89"/>
        <v>6.9097391665553761E-3</v>
      </c>
      <c r="AQ49" s="5">
        <f t="shared" si="90"/>
        <v>1.904299951808513E-3</v>
      </c>
      <c r="AR49" s="5">
        <f t="shared" si="91"/>
        <v>2.5104101854863211E-4</v>
      </c>
      <c r="AS49" s="5">
        <f t="shared" si="92"/>
        <v>7.2485611843580724E-4</v>
      </c>
      <c r="AT49" s="5">
        <f t="shared" si="93"/>
        <v>1.0464751845564242E-3</v>
      </c>
      <c r="AU49" s="5">
        <f t="shared" si="94"/>
        <v>1.0071978737477623E-3</v>
      </c>
      <c r="AV49" s="5">
        <f t="shared" si="95"/>
        <v>7.2704606749371728E-4</v>
      </c>
      <c r="AW49" s="5">
        <f t="shared" si="96"/>
        <v>3.712251234170613E-5</v>
      </c>
      <c r="AX49" s="5">
        <f t="shared" si="97"/>
        <v>1.4892502858284621E-2</v>
      </c>
      <c r="AY49" s="5">
        <f t="shared" si="98"/>
        <v>1.6417286842089235E-2</v>
      </c>
      <c r="AZ49" s="5">
        <f t="shared" si="99"/>
        <v>9.0490936889597359E-3</v>
      </c>
      <c r="BA49" s="5">
        <f t="shared" si="100"/>
        <v>3.3251981028370801E-3</v>
      </c>
      <c r="BB49" s="5">
        <f t="shared" si="101"/>
        <v>9.1641296933978316E-4</v>
      </c>
      <c r="BC49" s="5">
        <f t="shared" si="102"/>
        <v>2.0204816781475358E-4</v>
      </c>
      <c r="BD49" s="5">
        <f t="shared" si="103"/>
        <v>4.6124017901960798E-5</v>
      </c>
      <c r="BE49" s="5">
        <f t="shared" si="104"/>
        <v>1.3317854100644607E-4</v>
      </c>
      <c r="BF49" s="5">
        <f t="shared" si="105"/>
        <v>1.9226993431389281E-4</v>
      </c>
      <c r="BG49" s="5">
        <f t="shared" si="106"/>
        <v>1.8505347463987885E-4</v>
      </c>
      <c r="BH49" s="5">
        <f t="shared" si="107"/>
        <v>1.3358090254136733E-4</v>
      </c>
      <c r="BI49" s="5">
        <f t="shared" si="108"/>
        <v>7.714032955497265E-5</v>
      </c>
      <c r="BJ49" s="8">
        <f t="shared" si="109"/>
        <v>0.71145194020100577</v>
      </c>
      <c r="BK49" s="8">
        <f t="shared" si="110"/>
        <v>0.16098028876730761</v>
      </c>
      <c r="BL49" s="8">
        <f t="shared" si="111"/>
        <v>0.11152202325468795</v>
      </c>
      <c r="BM49" s="8">
        <f t="shared" si="112"/>
        <v>0.73210201260605401</v>
      </c>
      <c r="BN49" s="8">
        <f t="shared" si="113"/>
        <v>0.23960357089857087</v>
      </c>
    </row>
    <row r="50" spans="1:66" x14ac:dyDescent="0.25">
      <c r="A50" t="s">
        <v>134</v>
      </c>
      <c r="B50" t="s">
        <v>471</v>
      </c>
      <c r="C50" t="s">
        <v>300</v>
      </c>
      <c r="D50" s="7" t="s">
        <v>505</v>
      </c>
      <c r="E50">
        <f>VLOOKUP(A50,home!$A$2:$E$405,3,FALSE)</f>
        <v>1.5399</v>
      </c>
      <c r="F50">
        <f>VLOOKUP(B50,home!$B$2:$E$405,3,FALSE)</f>
        <v>0.96</v>
      </c>
      <c r="G50">
        <f>VLOOKUP(C50,away!$B$2:$E$405,4,FALSE)</f>
        <v>0.59289999999999998</v>
      </c>
      <c r="H50">
        <f>VLOOKUP(A50,away!$A$2:$E$405,3,FALSE)</f>
        <v>1.25</v>
      </c>
      <c r="I50">
        <f>VLOOKUP(C50,away!$B$2:$E$405,3,FALSE)</f>
        <v>1.0435000000000001</v>
      </c>
      <c r="J50">
        <f>VLOOKUP(B50,home!$B$2:$E$405,4,FALSE)</f>
        <v>1.0086999999999999</v>
      </c>
      <c r="K50" s="3">
        <f t="shared" si="58"/>
        <v>0.8764864416</v>
      </c>
      <c r="L50" s="3">
        <f t="shared" si="59"/>
        <v>1.3157230625</v>
      </c>
      <c r="M50" s="5">
        <f t="shared" si="60"/>
        <v>0.11166974108496695</v>
      </c>
      <c r="N50" s="5">
        <f t="shared" si="61"/>
        <v>9.7877013997956008E-2</v>
      </c>
      <c r="O50" s="5">
        <f t="shared" si="62"/>
        <v>0.14692645372889482</v>
      </c>
      <c r="P50" s="5">
        <f t="shared" si="63"/>
        <v>0.12877904460574605</v>
      </c>
      <c r="Q50" s="5">
        <f t="shared" si="64"/>
        <v>4.289393785675092E-2</v>
      </c>
      <c r="R50" s="5">
        <f t="shared" si="65"/>
        <v>9.6657261831223015E-2</v>
      </c>
      <c r="S50" s="5">
        <f t="shared" si="66"/>
        <v>3.7127430780354166E-2</v>
      </c>
      <c r="T50" s="5">
        <f t="shared" si="67"/>
        <v>5.6436543279569013E-2</v>
      </c>
      <c r="U50" s="5">
        <f t="shared" si="68"/>
        <v>8.4718779477248152E-2</v>
      </c>
      <c r="V50" s="5">
        <f t="shared" si="69"/>
        <v>4.7573168464897743E-3</v>
      </c>
      <c r="W50" s="5">
        <f t="shared" si="70"/>
        <v>1.2531984986091716E-2</v>
      </c>
      <c r="X50" s="5">
        <f t="shared" si="71"/>
        <v>1.6488621665104616E-2</v>
      </c>
      <c r="Y50" s="5">
        <f t="shared" si="72"/>
        <v>1.0847229896807647E-2</v>
      </c>
      <c r="Z50" s="5">
        <f t="shared" si="73"/>
        <v>4.2391396183147051E-2</v>
      </c>
      <c r="AA50" s="5">
        <f t="shared" si="74"/>
        <v>3.715548399502238E-2</v>
      </c>
      <c r="AB50" s="5">
        <f t="shared" si="75"/>
        <v>1.628313897636146E-2</v>
      </c>
      <c r="AC50" s="5">
        <f t="shared" si="76"/>
        <v>3.4288760345093587E-4</v>
      </c>
      <c r="AD50" s="5">
        <f t="shared" si="77"/>
        <v>2.7460287316610384E-3</v>
      </c>
      <c r="AE50" s="5">
        <f t="shared" si="78"/>
        <v>3.6130133325340524E-3</v>
      </c>
      <c r="AF50" s="5">
        <f t="shared" si="79"/>
        <v>2.376862483367517E-3</v>
      </c>
      <c r="AG50" s="5">
        <f t="shared" si="80"/>
        <v>1.0424309285858887E-3</v>
      </c>
      <c r="AH50" s="5">
        <f t="shared" si="81"/>
        <v>1.3943834402435254E-2</v>
      </c>
      <c r="AI50" s="5">
        <f t="shared" si="82"/>
        <v>1.2221581797650137E-2</v>
      </c>
      <c r="AJ50" s="5">
        <f t="shared" si="83"/>
        <v>5.3560253702728501E-3</v>
      </c>
      <c r="AK50" s="5">
        <f t="shared" si="84"/>
        <v>1.564827872636591E-3</v>
      </c>
      <c r="AL50" s="5">
        <f t="shared" si="85"/>
        <v>1.5816903505119657E-5</v>
      </c>
      <c r="AM50" s="5">
        <f t="shared" si="86"/>
        <v>4.8137139030898909E-4</v>
      </c>
      <c r="AN50" s="5">
        <f t="shared" si="87"/>
        <v>6.3335143985722604E-4</v>
      </c>
      <c r="AO50" s="5">
        <f t="shared" si="88"/>
        <v>4.1665754804386698E-4</v>
      </c>
      <c r="AP50" s="5">
        <f t="shared" si="89"/>
        <v>1.8273531504200594E-4</v>
      </c>
      <c r="AQ50" s="5">
        <f t="shared" si="90"/>
        <v>6.0107267083492549E-5</v>
      </c>
      <c r="AR50" s="5">
        <f t="shared" si="91"/>
        <v>3.6692449005929946E-3</v>
      </c>
      <c r="AS50" s="5">
        <f t="shared" si="92"/>
        <v>3.2160434062796996E-3</v>
      </c>
      <c r="AT50" s="5">
        <f t="shared" si="93"/>
        <v>1.4094092206006184E-3</v>
      </c>
      <c r="AU50" s="5">
        <f t="shared" si="94"/>
        <v>4.1177602417415517E-4</v>
      </c>
      <c r="AV50" s="5">
        <f t="shared" si="95"/>
        <v>9.0229025541150202E-5</v>
      </c>
      <c r="AW50" s="5">
        <f t="shared" si="96"/>
        <v>5.066740407474204E-7</v>
      </c>
      <c r="AX50" s="5">
        <f t="shared" si="97"/>
        <v>7.0319249496661723E-5</v>
      </c>
      <c r="AY50" s="5">
        <f t="shared" si="98"/>
        <v>9.2520658300449364E-5</v>
      </c>
      <c r="AZ50" s="5">
        <f t="shared" si="99"/>
        <v>6.0865781941791638E-5</v>
      </c>
      <c r="BA50" s="5">
        <f t="shared" si="100"/>
        <v>2.6694171005970444E-5</v>
      </c>
      <c r="BB50" s="5">
        <f t="shared" si="101"/>
        <v>8.7805341067185278E-6</v>
      </c>
      <c r="BC50" s="5">
        <f t="shared" si="102"/>
        <v>2.3105502450554813E-6</v>
      </c>
      <c r="BD50" s="5">
        <f t="shared" si="103"/>
        <v>8.0461835627845368E-4</v>
      </c>
      <c r="BE50" s="5">
        <f t="shared" si="104"/>
        <v>7.0523707994054284E-4</v>
      </c>
      <c r="BF50" s="5">
        <f t="shared" si="105"/>
        <v>3.0906536934073055E-4</v>
      </c>
      <c r="BG50" s="5">
        <f t="shared" si="106"/>
        <v>9.0297201931748889E-5</v>
      </c>
      <c r="BH50" s="5">
        <f t="shared" si="107"/>
        <v>1.9786068301898805E-5</v>
      </c>
      <c r="BI50" s="5">
        <f t="shared" si="108"/>
        <v>3.468444119837169E-6</v>
      </c>
      <c r="BJ50" s="8">
        <f t="shared" si="109"/>
        <v>0.24888938106386066</v>
      </c>
      <c r="BK50" s="8">
        <f t="shared" si="110"/>
        <v>0.28278475848281343</v>
      </c>
      <c r="BL50" s="8">
        <f t="shared" si="111"/>
        <v>0.42555656254884644</v>
      </c>
      <c r="BM50" s="8">
        <f t="shared" si="112"/>
        <v>0.37472663118887012</v>
      </c>
      <c r="BN50" s="8">
        <f t="shared" si="113"/>
        <v>0.62480345310553775</v>
      </c>
    </row>
    <row r="51" spans="1:66" x14ac:dyDescent="0.25">
      <c r="A51" t="s">
        <v>134</v>
      </c>
      <c r="B51" t="s">
        <v>324</v>
      </c>
      <c r="C51" t="s">
        <v>444</v>
      </c>
      <c r="D51" s="7" t="s">
        <v>505</v>
      </c>
      <c r="E51">
        <f>VLOOKUP(A51,home!$A$2:$E$405,3,FALSE)</f>
        <v>1.5399</v>
      </c>
      <c r="F51">
        <f>VLOOKUP(B51,home!$B$2:$E$405,3,FALSE)</f>
        <v>0.93169999999999997</v>
      </c>
      <c r="G51">
        <f>VLOOKUP(C51,away!$B$2:$E$405,4,FALSE)</f>
        <v>0.84699999999999998</v>
      </c>
      <c r="H51">
        <f>VLOOKUP(A51,away!$A$2:$E$405,3,FALSE)</f>
        <v>1.25</v>
      </c>
      <c r="I51">
        <f>VLOOKUP(C51,away!$B$2:$E$405,3,FALSE)</f>
        <v>1.1477999999999999</v>
      </c>
      <c r="J51">
        <f>VLOOKUP(B51,home!$B$2:$E$405,4,FALSE)</f>
        <v>0.8</v>
      </c>
      <c r="K51" s="3">
        <f t="shared" si="58"/>
        <v>1.21521193101</v>
      </c>
      <c r="L51" s="3">
        <f t="shared" si="59"/>
        <v>1.1477999999999999</v>
      </c>
      <c r="M51" s="5">
        <f t="shared" si="60"/>
        <v>9.4136263845739879E-2</v>
      </c>
      <c r="N51" s="5">
        <f t="shared" si="61"/>
        <v>0.11439551096604839</v>
      </c>
      <c r="O51" s="5">
        <f t="shared" si="62"/>
        <v>0.1080496036421402</v>
      </c>
      <c r="P51" s="5">
        <f t="shared" si="63"/>
        <v>0.1313031674868303</v>
      </c>
      <c r="Q51" s="5">
        <f t="shared" si="64"/>
        <v>6.9507394889963658E-2</v>
      </c>
      <c r="R51" s="5">
        <f t="shared" si="65"/>
        <v>6.2009667530224272E-2</v>
      </c>
      <c r="S51" s="5">
        <f t="shared" si="66"/>
        <v>4.5786079369812493E-2</v>
      </c>
      <c r="T51" s="5">
        <f t="shared" si="67"/>
        <v>7.9780587854700269E-2</v>
      </c>
      <c r="U51" s="5">
        <f t="shared" si="68"/>
        <v>7.5354887820691926E-2</v>
      </c>
      <c r="V51" s="5">
        <f t="shared" si="69"/>
        <v>7.0959278750209291E-3</v>
      </c>
      <c r="W51" s="5">
        <f t="shared" si="70"/>
        <v>2.8155405187902445E-2</v>
      </c>
      <c r="X51" s="5">
        <f t="shared" si="71"/>
        <v>3.2316774074674419E-2</v>
      </c>
      <c r="Y51" s="5">
        <f t="shared" si="72"/>
        <v>1.8546596641455651E-2</v>
      </c>
      <c r="Z51" s="5">
        <f t="shared" si="73"/>
        <v>2.3724898797063795E-2</v>
      </c>
      <c r="AA51" s="5">
        <f t="shared" si="74"/>
        <v>2.8830780080196718E-2</v>
      </c>
      <c r="AB51" s="5">
        <f t="shared" si="75"/>
        <v>1.7517753966890252E-2</v>
      </c>
      <c r="AC51" s="5">
        <f t="shared" si="76"/>
        <v>6.1859649524593564E-4</v>
      </c>
      <c r="AD51" s="5">
        <f t="shared" si="77"/>
        <v>8.5536960766899803E-3</v>
      </c>
      <c r="AE51" s="5">
        <f t="shared" si="78"/>
        <v>9.8179323568247569E-3</v>
      </c>
      <c r="AF51" s="5">
        <f t="shared" si="79"/>
        <v>5.6345113795817289E-3</v>
      </c>
      <c r="AG51" s="5">
        <f t="shared" si="80"/>
        <v>2.1557640538279687E-3</v>
      </c>
      <c r="AH51" s="5">
        <f t="shared" si="81"/>
        <v>6.807859709817456E-3</v>
      </c>
      <c r="AI51" s="5">
        <f t="shared" si="82"/>
        <v>8.2729923440124486E-3</v>
      </c>
      <c r="AJ51" s="5">
        <f t="shared" si="83"/>
        <v>5.026719500799158E-3</v>
      </c>
      <c r="AK51" s="5">
        <f t="shared" si="84"/>
        <v>2.0361765037372557E-3</v>
      </c>
      <c r="AL51" s="5">
        <f t="shared" si="85"/>
        <v>3.4513236835123879E-5</v>
      </c>
      <c r="AM51" s="5">
        <f t="shared" si="86"/>
        <v>2.0789107053254159E-3</v>
      </c>
      <c r="AN51" s="5">
        <f t="shared" si="87"/>
        <v>2.386173707572512E-3</v>
      </c>
      <c r="AO51" s="5">
        <f t="shared" si="88"/>
        <v>1.3694250907758648E-3</v>
      </c>
      <c r="AP51" s="5">
        <f t="shared" si="89"/>
        <v>5.2394203973084568E-4</v>
      </c>
      <c r="AQ51" s="5">
        <f t="shared" si="90"/>
        <v>1.5034516830076614E-4</v>
      </c>
      <c r="AR51" s="5">
        <f t="shared" si="91"/>
        <v>1.5628122749856953E-3</v>
      </c>
      <c r="AS51" s="5">
        <f t="shared" si="92"/>
        <v>1.8991481224914977E-3</v>
      </c>
      <c r="AT51" s="5">
        <f t="shared" si="93"/>
        <v>1.1539337286034547E-3</v>
      </c>
      <c r="AU51" s="5">
        <f t="shared" si="94"/>
        <v>4.6742467819792444E-4</v>
      </c>
      <c r="AV51" s="5">
        <f t="shared" si="95"/>
        <v>1.4200501144865697E-4</v>
      </c>
      <c r="AW51" s="5">
        <f t="shared" si="96"/>
        <v>1.3372156050831431E-6</v>
      </c>
      <c r="AX51" s="5">
        <f t="shared" si="97"/>
        <v>4.2105284876930987E-4</v>
      </c>
      <c r="AY51" s="5">
        <f t="shared" si="98"/>
        <v>4.8328445981741375E-4</v>
      </c>
      <c r="AZ51" s="5">
        <f t="shared" si="99"/>
        <v>2.7735695148921379E-4</v>
      </c>
      <c r="BA51" s="5">
        <f t="shared" si="100"/>
        <v>1.0611676963977315E-4</v>
      </c>
      <c r="BB51" s="5">
        <f t="shared" si="101"/>
        <v>3.0450207048132906E-5</v>
      </c>
      <c r="BC51" s="5">
        <f t="shared" si="102"/>
        <v>6.99014952996939E-6</v>
      </c>
      <c r="BD51" s="5">
        <f t="shared" si="103"/>
        <v>2.9896598820476324E-4</v>
      </c>
      <c r="BE51" s="5">
        <f t="shared" si="104"/>
        <v>3.6330703583262316E-4</v>
      </c>
      <c r="BF51" s="5">
        <f t="shared" si="105"/>
        <v>2.2074752228184067E-4</v>
      </c>
      <c r="BG51" s="5">
        <f t="shared" si="106"/>
        <v>8.9418340939262855E-5</v>
      </c>
      <c r="BH51" s="5">
        <f t="shared" si="107"/>
        <v>2.7165558690128054E-5</v>
      </c>
      <c r="BI51" s="5">
        <f t="shared" si="108"/>
        <v>6.6023822065591914E-6</v>
      </c>
      <c r="BJ51" s="8">
        <f t="shared" si="109"/>
        <v>0.37669822157966842</v>
      </c>
      <c r="BK51" s="8">
        <f t="shared" si="110"/>
        <v>0.27945783276930208</v>
      </c>
      <c r="BL51" s="8">
        <f t="shared" si="111"/>
        <v>0.32013797174239222</v>
      </c>
      <c r="BM51" s="8">
        <f t="shared" si="112"/>
        <v>0.42013536928326745</v>
      </c>
      <c r="BN51" s="8">
        <f t="shared" si="113"/>
        <v>0.57940160836094667</v>
      </c>
    </row>
    <row r="52" spans="1:66" x14ac:dyDescent="0.25">
      <c r="A52" t="s">
        <v>134</v>
      </c>
      <c r="B52" t="s">
        <v>497</v>
      </c>
      <c r="C52" t="s">
        <v>366</v>
      </c>
      <c r="D52" s="7" t="s">
        <v>505</v>
      </c>
      <c r="E52">
        <f>VLOOKUP(A52,home!$A$2:$E$405,3,FALSE)</f>
        <v>1.5399</v>
      </c>
      <c r="F52" t="e">
        <f>VLOOKUP(B52,home!$B$2:$E$405,3,FALSE)</f>
        <v>#N/A</v>
      </c>
      <c r="G52">
        <f>VLOOKUP(C52,away!$B$2:$E$405,4,FALSE)</f>
        <v>0.67759999999999998</v>
      </c>
      <c r="H52">
        <f>VLOOKUP(A52,away!$A$2:$E$405,3,FALSE)</f>
        <v>1.25</v>
      </c>
      <c r="I52">
        <f>VLOOKUP(C52,away!$B$2:$E$405,3,FALSE)</f>
        <v>1.1477999999999999</v>
      </c>
      <c r="J52" t="e">
        <f>VLOOKUP(B52,home!$B$2:$E$405,4,FALSE)</f>
        <v>#N/A</v>
      </c>
      <c r="K52" s="3" t="e">
        <f t="shared" si="58"/>
        <v>#N/A</v>
      </c>
      <c r="L52" s="3" t="e">
        <f t="shared" si="59"/>
        <v>#N/A</v>
      </c>
      <c r="M52" s="5" t="e">
        <f t="shared" si="60"/>
        <v>#N/A</v>
      </c>
      <c r="N52" s="5" t="e">
        <f t="shared" si="61"/>
        <v>#N/A</v>
      </c>
      <c r="O52" s="5" t="e">
        <f t="shared" si="62"/>
        <v>#N/A</v>
      </c>
      <c r="P52" s="5" t="e">
        <f t="shared" si="63"/>
        <v>#N/A</v>
      </c>
      <c r="Q52" s="5" t="e">
        <f t="shared" si="64"/>
        <v>#N/A</v>
      </c>
      <c r="R52" s="5" t="e">
        <f t="shared" si="65"/>
        <v>#N/A</v>
      </c>
      <c r="S52" s="5" t="e">
        <f t="shared" si="66"/>
        <v>#N/A</v>
      </c>
      <c r="T52" s="5" t="e">
        <f t="shared" si="67"/>
        <v>#N/A</v>
      </c>
      <c r="U52" s="5" t="e">
        <f t="shared" si="68"/>
        <v>#N/A</v>
      </c>
      <c r="V52" s="5" t="e">
        <f t="shared" si="69"/>
        <v>#N/A</v>
      </c>
      <c r="W52" s="5" t="e">
        <f t="shared" si="70"/>
        <v>#N/A</v>
      </c>
      <c r="X52" s="5" t="e">
        <f t="shared" si="71"/>
        <v>#N/A</v>
      </c>
      <c r="Y52" s="5" t="e">
        <f t="shared" si="72"/>
        <v>#N/A</v>
      </c>
      <c r="Z52" s="5" t="e">
        <f t="shared" si="73"/>
        <v>#N/A</v>
      </c>
      <c r="AA52" s="5" t="e">
        <f t="shared" si="74"/>
        <v>#N/A</v>
      </c>
      <c r="AB52" s="5" t="e">
        <f t="shared" si="75"/>
        <v>#N/A</v>
      </c>
      <c r="AC52" s="5" t="e">
        <f t="shared" si="76"/>
        <v>#N/A</v>
      </c>
      <c r="AD52" s="5" t="e">
        <f t="shared" si="77"/>
        <v>#N/A</v>
      </c>
      <c r="AE52" s="5" t="e">
        <f t="shared" si="78"/>
        <v>#N/A</v>
      </c>
      <c r="AF52" s="5" t="e">
        <f t="shared" si="79"/>
        <v>#N/A</v>
      </c>
      <c r="AG52" s="5" t="e">
        <f t="shared" si="80"/>
        <v>#N/A</v>
      </c>
      <c r="AH52" s="5" t="e">
        <f t="shared" si="81"/>
        <v>#N/A</v>
      </c>
      <c r="AI52" s="5" t="e">
        <f t="shared" si="82"/>
        <v>#N/A</v>
      </c>
      <c r="AJ52" s="5" t="e">
        <f t="shared" si="83"/>
        <v>#N/A</v>
      </c>
      <c r="AK52" s="5" t="e">
        <f t="shared" si="84"/>
        <v>#N/A</v>
      </c>
      <c r="AL52" s="5" t="e">
        <f t="shared" si="85"/>
        <v>#N/A</v>
      </c>
      <c r="AM52" s="5" t="e">
        <f t="shared" si="86"/>
        <v>#N/A</v>
      </c>
      <c r="AN52" s="5" t="e">
        <f t="shared" si="87"/>
        <v>#N/A</v>
      </c>
      <c r="AO52" s="5" t="e">
        <f t="shared" si="88"/>
        <v>#N/A</v>
      </c>
      <c r="AP52" s="5" t="e">
        <f t="shared" si="89"/>
        <v>#N/A</v>
      </c>
      <c r="AQ52" s="5" t="e">
        <f t="shared" si="90"/>
        <v>#N/A</v>
      </c>
      <c r="AR52" s="5" t="e">
        <f t="shared" si="91"/>
        <v>#N/A</v>
      </c>
      <c r="AS52" s="5" t="e">
        <f t="shared" si="92"/>
        <v>#N/A</v>
      </c>
      <c r="AT52" s="5" t="e">
        <f t="shared" si="93"/>
        <v>#N/A</v>
      </c>
      <c r="AU52" s="5" t="e">
        <f t="shared" si="94"/>
        <v>#N/A</v>
      </c>
      <c r="AV52" s="5" t="e">
        <f t="shared" si="95"/>
        <v>#N/A</v>
      </c>
      <c r="AW52" s="5" t="e">
        <f t="shared" si="96"/>
        <v>#N/A</v>
      </c>
      <c r="AX52" s="5" t="e">
        <f t="shared" si="97"/>
        <v>#N/A</v>
      </c>
      <c r="AY52" s="5" t="e">
        <f t="shared" si="98"/>
        <v>#N/A</v>
      </c>
      <c r="AZ52" s="5" t="e">
        <f t="shared" si="99"/>
        <v>#N/A</v>
      </c>
      <c r="BA52" s="5" t="e">
        <f t="shared" si="100"/>
        <v>#N/A</v>
      </c>
      <c r="BB52" s="5" t="e">
        <f t="shared" si="101"/>
        <v>#N/A</v>
      </c>
      <c r="BC52" s="5" t="e">
        <f t="shared" si="102"/>
        <v>#N/A</v>
      </c>
      <c r="BD52" s="5" t="e">
        <f t="shared" si="103"/>
        <v>#N/A</v>
      </c>
      <c r="BE52" s="5" t="e">
        <f t="shared" si="104"/>
        <v>#N/A</v>
      </c>
      <c r="BF52" s="5" t="e">
        <f t="shared" si="105"/>
        <v>#N/A</v>
      </c>
      <c r="BG52" s="5" t="e">
        <f t="shared" si="106"/>
        <v>#N/A</v>
      </c>
      <c r="BH52" s="5" t="e">
        <f t="shared" si="107"/>
        <v>#N/A</v>
      </c>
      <c r="BI52" s="5" t="e">
        <f t="shared" si="108"/>
        <v>#N/A</v>
      </c>
      <c r="BJ52" s="8" t="e">
        <f t="shared" si="109"/>
        <v>#N/A</v>
      </c>
      <c r="BK52" s="8" t="e">
        <f t="shared" si="110"/>
        <v>#N/A</v>
      </c>
      <c r="BL52" s="8" t="e">
        <f t="shared" si="111"/>
        <v>#N/A</v>
      </c>
      <c r="BM52" s="8" t="e">
        <f t="shared" si="112"/>
        <v>#N/A</v>
      </c>
      <c r="BN52" s="8" t="e">
        <f t="shared" si="113"/>
        <v>#N/A</v>
      </c>
    </row>
    <row r="53" spans="1:66" x14ac:dyDescent="0.25">
      <c r="A53" t="s">
        <v>134</v>
      </c>
      <c r="B53" t="s">
        <v>135</v>
      </c>
      <c r="C53" t="s">
        <v>498</v>
      </c>
      <c r="D53" s="7" t="s">
        <v>505</v>
      </c>
      <c r="E53">
        <f>VLOOKUP(A53,home!$A$2:$E$405,3,FALSE)</f>
        <v>1.5399</v>
      </c>
      <c r="F53">
        <f>VLOOKUP(B53,home!$B$2:$E$405,3,FALSE)</f>
        <v>0.76229999999999998</v>
      </c>
      <c r="G53" t="e">
        <f>VLOOKUP(C53,away!$B$2:$E$405,4,FALSE)</f>
        <v>#N/A</v>
      </c>
      <c r="H53">
        <f>VLOOKUP(A53,away!$A$2:$E$405,3,FALSE)</f>
        <v>1.25</v>
      </c>
      <c r="I53" t="e">
        <f>VLOOKUP(C53,away!$B$2:$E$405,3,FALSE)</f>
        <v>#N/A</v>
      </c>
      <c r="J53">
        <f>VLOOKUP(B53,home!$B$2:$E$405,4,FALSE)</f>
        <v>0.90429999999999999</v>
      </c>
      <c r="K53" s="3" t="e">
        <f t="shared" si="58"/>
        <v>#N/A</v>
      </c>
      <c r="L53" s="3" t="e">
        <f t="shared" si="59"/>
        <v>#N/A</v>
      </c>
      <c r="M53" s="5" t="e">
        <f t="shared" si="60"/>
        <v>#N/A</v>
      </c>
      <c r="N53" s="5" t="e">
        <f t="shared" si="61"/>
        <v>#N/A</v>
      </c>
      <c r="O53" s="5" t="e">
        <f t="shared" si="62"/>
        <v>#N/A</v>
      </c>
      <c r="P53" s="5" t="e">
        <f t="shared" si="63"/>
        <v>#N/A</v>
      </c>
      <c r="Q53" s="5" t="e">
        <f t="shared" si="64"/>
        <v>#N/A</v>
      </c>
      <c r="R53" s="5" t="e">
        <f t="shared" si="65"/>
        <v>#N/A</v>
      </c>
      <c r="S53" s="5" t="e">
        <f t="shared" si="66"/>
        <v>#N/A</v>
      </c>
      <c r="T53" s="5" t="e">
        <f t="shared" si="67"/>
        <v>#N/A</v>
      </c>
      <c r="U53" s="5" t="e">
        <f t="shared" si="68"/>
        <v>#N/A</v>
      </c>
      <c r="V53" s="5" t="e">
        <f t="shared" si="69"/>
        <v>#N/A</v>
      </c>
      <c r="W53" s="5" t="e">
        <f t="shared" si="70"/>
        <v>#N/A</v>
      </c>
      <c r="X53" s="5" t="e">
        <f t="shared" si="71"/>
        <v>#N/A</v>
      </c>
      <c r="Y53" s="5" t="e">
        <f t="shared" si="72"/>
        <v>#N/A</v>
      </c>
      <c r="Z53" s="5" t="e">
        <f t="shared" si="73"/>
        <v>#N/A</v>
      </c>
      <c r="AA53" s="5" t="e">
        <f t="shared" si="74"/>
        <v>#N/A</v>
      </c>
      <c r="AB53" s="5" t="e">
        <f t="shared" si="75"/>
        <v>#N/A</v>
      </c>
      <c r="AC53" s="5" t="e">
        <f t="shared" si="76"/>
        <v>#N/A</v>
      </c>
      <c r="AD53" s="5" t="e">
        <f t="shared" si="77"/>
        <v>#N/A</v>
      </c>
      <c r="AE53" s="5" t="e">
        <f t="shared" si="78"/>
        <v>#N/A</v>
      </c>
      <c r="AF53" s="5" t="e">
        <f t="shared" si="79"/>
        <v>#N/A</v>
      </c>
      <c r="AG53" s="5" t="e">
        <f t="shared" si="80"/>
        <v>#N/A</v>
      </c>
      <c r="AH53" s="5" t="e">
        <f t="shared" si="81"/>
        <v>#N/A</v>
      </c>
      <c r="AI53" s="5" t="e">
        <f t="shared" si="82"/>
        <v>#N/A</v>
      </c>
      <c r="AJ53" s="5" t="e">
        <f t="shared" si="83"/>
        <v>#N/A</v>
      </c>
      <c r="AK53" s="5" t="e">
        <f t="shared" si="84"/>
        <v>#N/A</v>
      </c>
      <c r="AL53" s="5" t="e">
        <f t="shared" si="85"/>
        <v>#N/A</v>
      </c>
      <c r="AM53" s="5" t="e">
        <f t="shared" si="86"/>
        <v>#N/A</v>
      </c>
      <c r="AN53" s="5" t="e">
        <f t="shared" si="87"/>
        <v>#N/A</v>
      </c>
      <c r="AO53" s="5" t="e">
        <f t="shared" si="88"/>
        <v>#N/A</v>
      </c>
      <c r="AP53" s="5" t="e">
        <f t="shared" si="89"/>
        <v>#N/A</v>
      </c>
      <c r="AQ53" s="5" t="e">
        <f t="shared" si="90"/>
        <v>#N/A</v>
      </c>
      <c r="AR53" s="5" t="e">
        <f t="shared" si="91"/>
        <v>#N/A</v>
      </c>
      <c r="AS53" s="5" t="e">
        <f t="shared" si="92"/>
        <v>#N/A</v>
      </c>
      <c r="AT53" s="5" t="e">
        <f t="shared" si="93"/>
        <v>#N/A</v>
      </c>
      <c r="AU53" s="5" t="e">
        <f t="shared" si="94"/>
        <v>#N/A</v>
      </c>
      <c r="AV53" s="5" t="e">
        <f t="shared" si="95"/>
        <v>#N/A</v>
      </c>
      <c r="AW53" s="5" t="e">
        <f t="shared" si="96"/>
        <v>#N/A</v>
      </c>
      <c r="AX53" s="5" t="e">
        <f t="shared" si="97"/>
        <v>#N/A</v>
      </c>
      <c r="AY53" s="5" t="e">
        <f t="shared" si="98"/>
        <v>#N/A</v>
      </c>
      <c r="AZ53" s="5" t="e">
        <f t="shared" si="99"/>
        <v>#N/A</v>
      </c>
      <c r="BA53" s="5" t="e">
        <f t="shared" si="100"/>
        <v>#N/A</v>
      </c>
      <c r="BB53" s="5" t="e">
        <f t="shared" si="101"/>
        <v>#N/A</v>
      </c>
      <c r="BC53" s="5" t="e">
        <f t="shared" si="102"/>
        <v>#N/A</v>
      </c>
      <c r="BD53" s="5" t="e">
        <f t="shared" si="103"/>
        <v>#N/A</v>
      </c>
      <c r="BE53" s="5" t="e">
        <f t="shared" si="104"/>
        <v>#N/A</v>
      </c>
      <c r="BF53" s="5" t="e">
        <f t="shared" si="105"/>
        <v>#N/A</v>
      </c>
      <c r="BG53" s="5" t="e">
        <f t="shared" si="106"/>
        <v>#N/A</v>
      </c>
      <c r="BH53" s="5" t="e">
        <f t="shared" si="107"/>
        <v>#N/A</v>
      </c>
      <c r="BI53" s="5" t="e">
        <f t="shared" si="108"/>
        <v>#N/A</v>
      </c>
      <c r="BJ53" s="8" t="e">
        <f t="shared" si="109"/>
        <v>#N/A</v>
      </c>
      <c r="BK53" s="8" t="e">
        <f t="shared" si="110"/>
        <v>#N/A</v>
      </c>
      <c r="BL53" s="8" t="e">
        <f t="shared" si="111"/>
        <v>#N/A</v>
      </c>
      <c r="BM53" s="8" t="e">
        <f t="shared" si="112"/>
        <v>#N/A</v>
      </c>
      <c r="BN53" s="8" t="e">
        <f t="shared" si="113"/>
        <v>#N/A</v>
      </c>
    </row>
    <row r="54" spans="1:66" x14ac:dyDescent="0.25">
      <c r="A54" t="s">
        <v>134</v>
      </c>
      <c r="B54" t="s">
        <v>352</v>
      </c>
      <c r="C54" t="s">
        <v>445</v>
      </c>
      <c r="D54" s="7" t="s">
        <v>505</v>
      </c>
      <c r="E54">
        <f>VLOOKUP(A54,home!$A$2:$E$405,3,FALSE)</f>
        <v>1.5399</v>
      </c>
      <c r="F54">
        <f>VLOOKUP(B54,home!$B$2:$E$405,3,FALSE)</f>
        <v>1.0164</v>
      </c>
      <c r="G54">
        <f>VLOOKUP(C54,away!$B$2:$E$405,4,FALSE)</f>
        <v>0.98819999999999997</v>
      </c>
      <c r="H54">
        <f>VLOOKUP(A54,away!$A$2:$E$405,3,FALSE)</f>
        <v>1.25</v>
      </c>
      <c r="I54">
        <f>VLOOKUP(C54,away!$B$2:$E$405,3,FALSE)</f>
        <v>0.8</v>
      </c>
      <c r="J54">
        <f>VLOOKUP(B54,home!$B$2:$E$405,4,FALSE)</f>
        <v>0.93910000000000005</v>
      </c>
      <c r="K54" s="3">
        <f t="shared" si="58"/>
        <v>1.546685538552</v>
      </c>
      <c r="L54" s="3">
        <f t="shared" si="59"/>
        <v>0.93910000000000005</v>
      </c>
      <c r="M54" s="5">
        <f t="shared" si="60"/>
        <v>8.3260124778800501E-2</v>
      </c>
      <c r="N54" s="5">
        <f t="shared" si="61"/>
        <v>0.12877723093340579</v>
      </c>
      <c r="O54" s="5">
        <f t="shared" si="62"/>
        <v>7.8189583179771552E-2</v>
      </c>
      <c r="P54" s="5">
        <f t="shared" si="63"/>
        <v>0.12093469756956136</v>
      </c>
      <c r="Q54" s="5">
        <f t="shared" si="64"/>
        <v>9.9588940389734995E-2</v>
      </c>
      <c r="R54" s="5">
        <f t="shared" si="65"/>
        <v>3.6713918782061733E-2</v>
      </c>
      <c r="S54" s="5">
        <f t="shared" si="66"/>
        <v>4.3914181954136065E-2</v>
      </c>
      <c r="T54" s="5">
        <f t="shared" si="67"/>
        <v>9.3523973920000142E-2</v>
      </c>
      <c r="U54" s="5">
        <f t="shared" si="68"/>
        <v>5.6784887243787538E-2</v>
      </c>
      <c r="V54" s="5">
        <f t="shared" si="69"/>
        <v>7.0872238965228951E-3</v>
      </c>
      <c r="W54" s="5">
        <f t="shared" si="70"/>
        <v>5.1344257966840119E-2</v>
      </c>
      <c r="X54" s="5">
        <f t="shared" si="71"/>
        <v>4.8217392656659558E-2</v>
      </c>
      <c r="Y54" s="5">
        <f t="shared" si="72"/>
        <v>2.2640476721934494E-2</v>
      </c>
      <c r="Z54" s="5">
        <f t="shared" si="73"/>
        <v>1.1492680376078059E-2</v>
      </c>
      <c r="AA54" s="5">
        <f t="shared" si="74"/>
        <v>1.7775562536880295E-2</v>
      </c>
      <c r="AB54" s="5">
        <f t="shared" si="75"/>
        <v>1.3746602757709728E-2</v>
      </c>
      <c r="AC54" s="5">
        <f t="shared" si="76"/>
        <v>6.4338367316499247E-4</v>
      </c>
      <c r="AD54" s="5">
        <f t="shared" si="77"/>
        <v>1.9853355321248729E-2</v>
      </c>
      <c r="AE54" s="5">
        <f t="shared" si="78"/>
        <v>1.8644285982184681E-2</v>
      </c>
      <c r="AF54" s="5">
        <f t="shared" si="79"/>
        <v>8.7544244829348156E-3</v>
      </c>
      <c r="AG54" s="5">
        <f t="shared" si="80"/>
        <v>2.7404266773080289E-3</v>
      </c>
      <c r="AH54" s="5">
        <f t="shared" si="81"/>
        <v>2.6981940352937264E-3</v>
      </c>
      <c r="AI54" s="5">
        <f t="shared" si="82"/>
        <v>4.1732576945960713E-3</v>
      </c>
      <c r="AJ54" s="5">
        <f t="shared" si="83"/>
        <v>3.2273586624413015E-3</v>
      </c>
      <c r="AK54" s="5">
        <f t="shared" si="84"/>
        <v>1.6639029903061627E-3</v>
      </c>
      <c r="AL54" s="5">
        <f t="shared" si="85"/>
        <v>3.73803955457021E-5</v>
      </c>
      <c r="AM54" s="5">
        <f t="shared" si="86"/>
        <v>6.1413795134219584E-3</v>
      </c>
      <c r="AN54" s="5">
        <f t="shared" si="87"/>
        <v>5.7673695010545612E-3</v>
      </c>
      <c r="AO54" s="5">
        <f t="shared" si="88"/>
        <v>2.7080683492201689E-3</v>
      </c>
      <c r="AP54" s="5">
        <f t="shared" si="89"/>
        <v>8.4771566225088702E-4</v>
      </c>
      <c r="AQ54" s="5">
        <f t="shared" si="90"/>
        <v>1.9902244460495201E-4</v>
      </c>
      <c r="AR54" s="5">
        <f t="shared" si="91"/>
        <v>5.0677480370886789E-4</v>
      </c>
      <c r="AS54" s="5">
        <f t="shared" si="92"/>
        <v>7.8382126019903428E-4</v>
      </c>
      <c r="AT54" s="5">
        <f t="shared" si="93"/>
        <v>6.061625039797254E-4</v>
      </c>
      <c r="AU54" s="5">
        <f t="shared" si="94"/>
        <v>3.1251425963930361E-4</v>
      </c>
      <c r="AV54" s="5">
        <f t="shared" si="95"/>
        <v>1.2084032149384893E-4</v>
      </c>
      <c r="AW54" s="5">
        <f t="shared" si="96"/>
        <v>1.5081872232623146E-6</v>
      </c>
      <c r="AX54" s="5">
        <f t="shared" si="97"/>
        <v>1.5831304800282128E-3</v>
      </c>
      <c r="AY54" s="5">
        <f t="shared" si="98"/>
        <v>1.4867178337944946E-3</v>
      </c>
      <c r="AZ54" s="5">
        <f t="shared" si="99"/>
        <v>6.980883588582049E-4</v>
      </c>
      <c r="BA54" s="5">
        <f t="shared" si="100"/>
        <v>2.1852492593458009E-4</v>
      </c>
      <c r="BB54" s="5">
        <f t="shared" si="101"/>
        <v>5.1304189486291047E-5</v>
      </c>
      <c r="BC54" s="5">
        <f t="shared" si="102"/>
        <v>9.6359528693151866E-6</v>
      </c>
      <c r="BD54" s="5">
        <f t="shared" si="103"/>
        <v>7.9318703027166269E-5</v>
      </c>
      <c r="BE54" s="5">
        <f t="shared" si="104"/>
        <v>1.226810909088188E-4</v>
      </c>
      <c r="BF54" s="5">
        <f t="shared" si="105"/>
        <v>9.4874534581226643E-5</v>
      </c>
      <c r="BG54" s="5">
        <f t="shared" si="106"/>
        <v>4.8913690204544977E-5</v>
      </c>
      <c r="BH54" s="5">
        <f t="shared" si="107"/>
        <v>1.8913524319145579E-5</v>
      </c>
      <c r="BI54" s="5">
        <f t="shared" si="108"/>
        <v>5.850654909494804E-6</v>
      </c>
      <c r="BJ54" s="8">
        <f t="shared" si="109"/>
        <v>0.5137957222637749</v>
      </c>
      <c r="BK54" s="8">
        <f t="shared" si="110"/>
        <v>0.25736371010152598</v>
      </c>
      <c r="BL54" s="8">
        <f t="shared" si="111"/>
        <v>0.21767393322981926</v>
      </c>
      <c r="BM54" s="8">
        <f t="shared" si="112"/>
        <v>0.45137634069129107</v>
      </c>
      <c r="BN54" s="8">
        <f t="shared" si="113"/>
        <v>0.54746449563333599</v>
      </c>
    </row>
    <row r="55" spans="1:66" x14ac:dyDescent="0.25">
      <c r="A55" t="s">
        <v>134</v>
      </c>
      <c r="B55" t="s">
        <v>123</v>
      </c>
      <c r="C55" t="s">
        <v>133</v>
      </c>
      <c r="D55" s="7" t="s">
        <v>505</v>
      </c>
      <c r="E55">
        <f>VLOOKUP(A55,home!$A$2:$E$405,3,FALSE)</f>
        <v>1.5399</v>
      </c>
      <c r="F55">
        <f>VLOOKUP(B55,home!$B$2:$E$405,3,FALSE)</f>
        <v>0.90349999999999997</v>
      </c>
      <c r="G55">
        <f>VLOOKUP(C55,away!$B$2:$E$405,4,FALSE)</f>
        <v>0.96</v>
      </c>
      <c r="H55">
        <f>VLOOKUP(A55,away!$A$2:$E$405,3,FALSE)</f>
        <v>1.25</v>
      </c>
      <c r="I55">
        <f>VLOOKUP(C55,away!$B$2:$E$405,3,FALSE)</f>
        <v>0.90429999999999999</v>
      </c>
      <c r="J55">
        <f>VLOOKUP(B55,home!$B$2:$E$405,4,FALSE)</f>
        <v>0.66090000000000004</v>
      </c>
      <c r="K55" s="3">
        <f t="shared" si="58"/>
        <v>1.3356476639999999</v>
      </c>
      <c r="L55" s="3">
        <f t="shared" si="59"/>
        <v>0.74706483749999997</v>
      </c>
      <c r="M55" s="5">
        <f t="shared" si="60"/>
        <v>0.12459179799261395</v>
      </c>
      <c r="N55" s="5">
        <f t="shared" si="61"/>
        <v>0.16641074394239469</v>
      </c>
      <c r="O55" s="5">
        <f t="shared" si="62"/>
        <v>9.3078151321184951E-2</v>
      </c>
      <c r="P55" s="5">
        <f t="shared" si="63"/>
        <v>0.12431961538157918</v>
      </c>
      <c r="Q55" s="5">
        <f t="shared" si="64"/>
        <v>0.11113306070558084</v>
      </c>
      <c r="R55" s="5">
        <f t="shared" si="65"/>
        <v>3.4767706995780717E-2</v>
      </c>
      <c r="S55" s="5">
        <f t="shared" si="66"/>
        <v>3.1012006844824587E-2</v>
      </c>
      <c r="T55" s="5">
        <f t="shared" si="67"/>
        <v>8.3023601936892358E-2</v>
      </c>
      <c r="U55" s="5">
        <f t="shared" si="68"/>
        <v>4.6437406631550972E-2</v>
      </c>
      <c r="V55" s="5">
        <f t="shared" si="69"/>
        <v>3.4382509079664463E-3</v>
      </c>
      <c r="W55" s="5">
        <f t="shared" si="70"/>
        <v>4.9478204308193059E-2</v>
      </c>
      <c r="X55" s="5">
        <f t="shared" si="71"/>
        <v>3.6963426661292043E-2</v>
      </c>
      <c r="Y55" s="5">
        <f t="shared" si="72"/>
        <v>1.3807038166080652E-2</v>
      </c>
      <c r="Z55" s="5">
        <f t="shared" si="73"/>
        <v>8.6579104590168449E-3</v>
      </c>
      <c r="AA55" s="5">
        <f t="shared" si="74"/>
        <v>1.1563917879707016E-2</v>
      </c>
      <c r="AB55" s="5">
        <f t="shared" si="75"/>
        <v>7.722659951359255E-3</v>
      </c>
      <c r="AC55" s="5">
        <f t="shared" si="76"/>
        <v>2.1442123265263716E-4</v>
      </c>
      <c r="AD55" s="5">
        <f t="shared" si="77"/>
        <v>1.6521362000788208E-2</v>
      </c>
      <c r="AE55" s="5">
        <f t="shared" si="78"/>
        <v>1.2342528618397516E-2</v>
      </c>
      <c r="AF55" s="5">
        <f t="shared" si="79"/>
        <v>4.6103345683211191E-3</v>
      </c>
      <c r="AG55" s="5">
        <f t="shared" si="80"/>
        <v>1.1480729483678163E-3</v>
      </c>
      <c r="AH55" s="5">
        <f t="shared" si="81"/>
        <v>1.6170051175387423E-3</v>
      </c>
      <c r="AI55" s="5">
        <f t="shared" si="82"/>
        <v>2.1597491079166664E-3</v>
      </c>
      <c r="AJ55" s="5">
        <f t="shared" si="83"/>
        <v>1.4423319254074898E-3</v>
      </c>
      <c r="AK55" s="5">
        <f t="shared" si="84"/>
        <v>6.4214908896104508E-4</v>
      </c>
      <c r="AL55" s="5">
        <f t="shared" si="85"/>
        <v>8.5581123645395141E-6</v>
      </c>
      <c r="AM55" s="5">
        <f t="shared" si="86"/>
        <v>4.4133437124902275E-3</v>
      </c>
      <c r="AN55" s="5">
        <f t="shared" si="87"/>
        <v>3.2970539034031577E-3</v>
      </c>
      <c r="AO55" s="5">
        <f t="shared" si="88"/>
        <v>1.2315565192873102E-3</v>
      </c>
      <c r="AP55" s="5">
        <f t="shared" si="89"/>
        <v>3.0668419031781331E-4</v>
      </c>
      <c r="AQ55" s="5">
        <f t="shared" si="90"/>
        <v>5.727824370089907E-5</v>
      </c>
      <c r="AR55" s="5">
        <f t="shared" si="91"/>
        <v>2.4160153307414982E-4</v>
      </c>
      <c r="AS55" s="5">
        <f t="shared" si="92"/>
        <v>3.226945232693069E-4</v>
      </c>
      <c r="AT55" s="5">
        <f t="shared" si="93"/>
        <v>2.1550309309512173E-4</v>
      </c>
      <c r="AU55" s="5">
        <f t="shared" si="94"/>
        <v>9.5945400959091264E-5</v>
      </c>
      <c r="AV55" s="5">
        <f t="shared" si="95"/>
        <v>3.2037312665638414E-5</v>
      </c>
      <c r="AW55" s="5">
        <f t="shared" si="96"/>
        <v>2.3720600987781115E-7</v>
      </c>
      <c r="AX55" s="5">
        <f t="shared" si="97"/>
        <v>9.8244537000277601E-4</v>
      </c>
      <c r="AY55" s="5">
        <f t="shared" si="98"/>
        <v>7.3395039069375104E-4</v>
      </c>
      <c r="AZ55" s="5">
        <f t="shared" si="99"/>
        <v>2.7415426467834427E-4</v>
      </c>
      <c r="BA55" s="5">
        <f t="shared" si="100"/>
        <v>6.8270337063953078E-5</v>
      </c>
      <c r="BB55" s="5">
        <f t="shared" si="101"/>
        <v>1.2750592066188084E-5</v>
      </c>
      <c r="BC55" s="5">
        <f t="shared" si="102"/>
        <v>1.9051037979911182E-6</v>
      </c>
      <c r="BD55" s="5">
        <f t="shared" si="103"/>
        <v>3.008200167429842E-5</v>
      </c>
      <c r="BE55" s="5">
        <f t="shared" si="104"/>
        <v>4.0178955264720774E-5</v>
      </c>
      <c r="BF55" s="5">
        <f t="shared" si="105"/>
        <v>2.6832463870642405E-5</v>
      </c>
      <c r="BG55" s="5">
        <f t="shared" si="106"/>
        <v>1.1946239229395971E-5</v>
      </c>
      <c r="BH55" s="5">
        <f t="shared" si="107"/>
        <v>3.9889916300819748E-6</v>
      </c>
      <c r="BI55" s="5">
        <f t="shared" si="108"/>
        <v>1.0655774704869082E-6</v>
      </c>
      <c r="BJ55" s="8">
        <f t="shared" si="109"/>
        <v>0.50681776648381061</v>
      </c>
      <c r="BK55" s="8">
        <f t="shared" si="110"/>
        <v>0.28431860086269511</v>
      </c>
      <c r="BL55" s="8">
        <f t="shared" si="111"/>
        <v>0.20045295411160974</v>
      </c>
      <c r="BM55" s="8">
        <f t="shared" si="112"/>
        <v>0.34521244239331433</v>
      </c>
      <c r="BN55" s="8">
        <f t="shared" si="113"/>
        <v>0.65430107633913426</v>
      </c>
    </row>
    <row r="56" spans="1:66" x14ac:dyDescent="0.25">
      <c r="A56" t="s">
        <v>134</v>
      </c>
      <c r="B56" t="s">
        <v>365</v>
      </c>
      <c r="C56" t="s">
        <v>473</v>
      </c>
      <c r="D56" s="7" t="s">
        <v>505</v>
      </c>
      <c r="E56">
        <f>VLOOKUP(A56,home!$A$2:$E$405,3,FALSE)</f>
        <v>1.5399</v>
      </c>
      <c r="F56">
        <f>VLOOKUP(B56,home!$B$2:$E$405,3,FALSE)</f>
        <v>0.98819999999999997</v>
      </c>
      <c r="G56">
        <f>VLOOKUP(C56,away!$B$2:$E$405,4,FALSE)</f>
        <v>0.87529999999999997</v>
      </c>
      <c r="H56">
        <f>VLOOKUP(A56,away!$A$2:$E$405,3,FALSE)</f>
        <v>1.25</v>
      </c>
      <c r="I56">
        <f>VLOOKUP(C56,away!$B$2:$E$405,3,FALSE)</f>
        <v>0.97389999999999999</v>
      </c>
      <c r="J56">
        <f>VLOOKUP(B56,home!$B$2:$E$405,4,FALSE)</f>
        <v>1.113</v>
      </c>
      <c r="K56" s="3">
        <f t="shared" si="58"/>
        <v>1.331969551254</v>
      </c>
      <c r="L56" s="3">
        <f t="shared" si="59"/>
        <v>1.3549383750000001</v>
      </c>
      <c r="M56" s="5">
        <f t="shared" si="60"/>
        <v>6.8091157079084016E-2</v>
      </c>
      <c r="N56" s="5">
        <f t="shared" si="61"/>
        <v>9.069534793899317E-2</v>
      </c>
      <c r="O56" s="5">
        <f t="shared" si="62"/>
        <v>9.2259321724603841E-2</v>
      </c>
      <c r="P56" s="5">
        <f t="shared" si="63"/>
        <v>0.122886607356519</v>
      </c>
      <c r="Q56" s="5">
        <f t="shared" si="64"/>
        <v>6.0401720947563062E-2</v>
      </c>
      <c r="R56" s="5">
        <f t="shared" si="65"/>
        <v>6.2502847728068481E-2</v>
      </c>
      <c r="S56" s="5">
        <f t="shared" si="66"/>
        <v>5.5444491309114427E-2</v>
      </c>
      <c r="T56" s="5">
        <f t="shared" si="67"/>
        <v>8.1840609627894564E-2</v>
      </c>
      <c r="U56" s="5">
        <f t="shared" si="68"/>
        <v>8.3251890040452484E-2</v>
      </c>
      <c r="V56" s="5">
        <f t="shared" si="69"/>
        <v>1.1118078447024105E-2</v>
      </c>
      <c r="W56" s="5">
        <f t="shared" si="70"/>
        <v>2.681775104849829E-2</v>
      </c>
      <c r="X56" s="5">
        <f t="shared" si="71"/>
        <v>3.6336400026806819E-2</v>
      </c>
      <c r="Y56" s="5">
        <f t="shared" si="72"/>
        <v>2.4616791402835805E-2</v>
      </c>
      <c r="Z56" s="5">
        <f t="shared" si="73"/>
        <v>2.8229168977847184E-2</v>
      </c>
      <c r="AA56" s="5">
        <f t="shared" si="74"/>
        <v>3.7600393535696462E-2</v>
      </c>
      <c r="AB56" s="5">
        <f t="shared" si="75"/>
        <v>2.5041289652357707E-2</v>
      </c>
      <c r="AC56" s="5">
        <f t="shared" si="76"/>
        <v>1.2540752346626234E-3</v>
      </c>
      <c r="AD56" s="5">
        <f t="shared" si="77"/>
        <v>8.93010695742745E-3</v>
      </c>
      <c r="AE56" s="5">
        <f t="shared" si="78"/>
        <v>1.2099744609472943E-2</v>
      </c>
      <c r="AF56" s="5">
        <f t="shared" si="79"/>
        <v>8.1972041495371427E-3</v>
      </c>
      <c r="AG56" s="5">
        <f t="shared" si="80"/>
        <v>3.7022354899723712E-3</v>
      </c>
      <c r="AH56" s="5">
        <f t="shared" si="81"/>
        <v>9.5621960856111712E-3</v>
      </c>
      <c r="AI56" s="5">
        <f t="shared" si="82"/>
        <v>1.2736554029154268E-2</v>
      </c>
      <c r="AJ56" s="5">
        <f t="shared" si="83"/>
        <v>8.4823510773674674E-3</v>
      </c>
      <c r="AK56" s="5">
        <f t="shared" si="84"/>
        <v>3.7660777860333418E-3</v>
      </c>
      <c r="AL56" s="5">
        <f t="shared" si="85"/>
        <v>9.0531021981918216E-5</v>
      </c>
      <c r="AM56" s="5">
        <f t="shared" si="86"/>
        <v>2.3789261113469711E-3</v>
      </c>
      <c r="AN56" s="5">
        <f t="shared" si="87"/>
        <v>3.2232982795535343E-3</v>
      </c>
      <c r="AO56" s="5">
        <f t="shared" si="88"/>
        <v>2.1836852665192814E-3</v>
      </c>
      <c r="AP56" s="5">
        <f t="shared" si="89"/>
        <v>9.8625298884302565E-4</v>
      </c>
      <c r="AQ56" s="5">
        <f t="shared" si="90"/>
        <v>3.3407800551046564E-4</v>
      </c>
      <c r="AR56" s="5">
        <f t="shared" si="91"/>
        <v>2.5912372851338706E-3</v>
      </c>
      <c r="AS56" s="5">
        <f t="shared" si="92"/>
        <v>3.4514491638723954E-3</v>
      </c>
      <c r="AT56" s="5">
        <f t="shared" si="93"/>
        <v>2.2986125969895539E-3</v>
      </c>
      <c r="AU56" s="5">
        <f t="shared" si="94"/>
        <v>1.0205606631063222E-3</v>
      </c>
      <c r="AV56" s="5">
        <f t="shared" si="95"/>
        <v>3.3983893211630354E-4</v>
      </c>
      <c r="AW56" s="5">
        <f t="shared" si="96"/>
        <v>4.5384626160271455E-6</v>
      </c>
      <c r="AX56" s="5">
        <f t="shared" si="97"/>
        <v>5.2810952416620807E-4</v>
      </c>
      <c r="AY56" s="5">
        <f t="shared" si="98"/>
        <v>7.1555586049578518E-4</v>
      </c>
      <c r="AZ56" s="5">
        <f t="shared" si="99"/>
        <v>4.8476704742094319E-4</v>
      </c>
      <c r="BA56" s="5">
        <f t="shared" si="100"/>
        <v>2.1894315849536024E-4</v>
      </c>
      <c r="BB56" s="5">
        <f t="shared" si="101"/>
        <v>7.4163621847267718E-5</v>
      </c>
      <c r="BC56" s="5">
        <f t="shared" si="102"/>
        <v>2.0097427453970272E-5</v>
      </c>
      <c r="BD56" s="5">
        <f t="shared" si="103"/>
        <v>5.8516113939311647E-4</v>
      </c>
      <c r="BE56" s="5">
        <f t="shared" si="104"/>
        <v>7.7941682024872875E-4</v>
      </c>
      <c r="BF56" s="5">
        <f t="shared" si="105"/>
        <v>5.1907973615325943E-4</v>
      </c>
      <c r="BG56" s="5">
        <f t="shared" si="106"/>
        <v>2.3046613440970049E-4</v>
      </c>
      <c r="BH56" s="5">
        <f t="shared" si="107"/>
        <v>7.6743468407233282E-5</v>
      </c>
      <c r="BI56" s="5">
        <f t="shared" si="108"/>
        <v>2.0443992635211597E-5</v>
      </c>
      <c r="BJ56" s="8">
        <f t="shared" si="109"/>
        <v>0.36478578949065438</v>
      </c>
      <c r="BK56" s="8">
        <f t="shared" si="110"/>
        <v>0.25960049630888188</v>
      </c>
      <c r="BL56" s="8">
        <f t="shared" si="111"/>
        <v>0.34711593159181087</v>
      </c>
      <c r="BM56" s="8">
        <f t="shared" si="112"/>
        <v>0.50218336619648307</v>
      </c>
      <c r="BN56" s="8">
        <f t="shared" si="113"/>
        <v>0.49683700277483156</v>
      </c>
    </row>
    <row r="57" spans="1:66" x14ac:dyDescent="0.25">
      <c r="A57" t="s">
        <v>134</v>
      </c>
      <c r="B57" t="s">
        <v>108</v>
      </c>
      <c r="C57" t="s">
        <v>499</v>
      </c>
      <c r="D57" s="7" t="s">
        <v>505</v>
      </c>
      <c r="E57">
        <f>VLOOKUP(A57,home!$A$2:$E$405,3,FALSE)</f>
        <v>1.5399</v>
      </c>
      <c r="F57">
        <f>VLOOKUP(B57,home!$B$2:$E$405,3,FALSE)</f>
        <v>0.98309999999999997</v>
      </c>
      <c r="G57" t="e">
        <f>VLOOKUP(C57,away!$B$2:$E$405,4,FALSE)</f>
        <v>#N/A</v>
      </c>
      <c r="H57">
        <f>VLOOKUP(A57,away!$A$2:$E$405,3,FALSE)</f>
        <v>1.25</v>
      </c>
      <c r="I57" t="e">
        <f>VLOOKUP(C57,away!$B$2:$E$405,3,FALSE)</f>
        <v>#N/A</v>
      </c>
      <c r="J57">
        <f>VLOOKUP(B57,home!$B$2:$E$405,4,FALSE)</f>
        <v>1.5563</v>
      </c>
      <c r="K57" s="3" t="e">
        <f t="shared" si="58"/>
        <v>#N/A</v>
      </c>
      <c r="L57" s="3" t="e">
        <f t="shared" si="59"/>
        <v>#N/A</v>
      </c>
      <c r="M57" s="5" t="e">
        <f t="shared" si="60"/>
        <v>#N/A</v>
      </c>
      <c r="N57" s="5" t="e">
        <f t="shared" si="61"/>
        <v>#N/A</v>
      </c>
      <c r="O57" s="5" t="e">
        <f t="shared" si="62"/>
        <v>#N/A</v>
      </c>
      <c r="P57" s="5" t="e">
        <f t="shared" si="63"/>
        <v>#N/A</v>
      </c>
      <c r="Q57" s="5" t="e">
        <f t="shared" si="64"/>
        <v>#N/A</v>
      </c>
      <c r="R57" s="5" t="e">
        <f t="shared" si="65"/>
        <v>#N/A</v>
      </c>
      <c r="S57" s="5" t="e">
        <f t="shared" si="66"/>
        <v>#N/A</v>
      </c>
      <c r="T57" s="5" t="e">
        <f t="shared" si="67"/>
        <v>#N/A</v>
      </c>
      <c r="U57" s="5" t="e">
        <f t="shared" si="68"/>
        <v>#N/A</v>
      </c>
      <c r="V57" s="5" t="e">
        <f t="shared" si="69"/>
        <v>#N/A</v>
      </c>
      <c r="W57" s="5" t="e">
        <f t="shared" si="70"/>
        <v>#N/A</v>
      </c>
      <c r="X57" s="5" t="e">
        <f t="shared" si="71"/>
        <v>#N/A</v>
      </c>
      <c r="Y57" s="5" t="e">
        <f t="shared" si="72"/>
        <v>#N/A</v>
      </c>
      <c r="Z57" s="5" t="e">
        <f t="shared" si="73"/>
        <v>#N/A</v>
      </c>
      <c r="AA57" s="5" t="e">
        <f t="shared" si="74"/>
        <v>#N/A</v>
      </c>
      <c r="AB57" s="5" t="e">
        <f t="shared" si="75"/>
        <v>#N/A</v>
      </c>
      <c r="AC57" s="5" t="e">
        <f t="shared" si="76"/>
        <v>#N/A</v>
      </c>
      <c r="AD57" s="5" t="e">
        <f t="shared" si="77"/>
        <v>#N/A</v>
      </c>
      <c r="AE57" s="5" t="e">
        <f t="shared" si="78"/>
        <v>#N/A</v>
      </c>
      <c r="AF57" s="5" t="e">
        <f t="shared" si="79"/>
        <v>#N/A</v>
      </c>
      <c r="AG57" s="5" t="e">
        <f t="shared" si="80"/>
        <v>#N/A</v>
      </c>
      <c r="AH57" s="5" t="e">
        <f t="shared" si="81"/>
        <v>#N/A</v>
      </c>
      <c r="AI57" s="5" t="e">
        <f t="shared" si="82"/>
        <v>#N/A</v>
      </c>
      <c r="AJ57" s="5" t="e">
        <f t="shared" si="83"/>
        <v>#N/A</v>
      </c>
      <c r="AK57" s="5" t="e">
        <f t="shared" si="84"/>
        <v>#N/A</v>
      </c>
      <c r="AL57" s="5" t="e">
        <f t="shared" si="85"/>
        <v>#N/A</v>
      </c>
      <c r="AM57" s="5" t="e">
        <f t="shared" si="86"/>
        <v>#N/A</v>
      </c>
      <c r="AN57" s="5" t="e">
        <f t="shared" si="87"/>
        <v>#N/A</v>
      </c>
      <c r="AO57" s="5" t="e">
        <f t="shared" si="88"/>
        <v>#N/A</v>
      </c>
      <c r="AP57" s="5" t="e">
        <f t="shared" si="89"/>
        <v>#N/A</v>
      </c>
      <c r="AQ57" s="5" t="e">
        <f t="shared" si="90"/>
        <v>#N/A</v>
      </c>
      <c r="AR57" s="5" t="e">
        <f t="shared" si="91"/>
        <v>#N/A</v>
      </c>
      <c r="AS57" s="5" t="e">
        <f t="shared" si="92"/>
        <v>#N/A</v>
      </c>
      <c r="AT57" s="5" t="e">
        <f t="shared" si="93"/>
        <v>#N/A</v>
      </c>
      <c r="AU57" s="5" t="e">
        <f t="shared" si="94"/>
        <v>#N/A</v>
      </c>
      <c r="AV57" s="5" t="e">
        <f t="shared" si="95"/>
        <v>#N/A</v>
      </c>
      <c r="AW57" s="5" t="e">
        <f t="shared" si="96"/>
        <v>#N/A</v>
      </c>
      <c r="AX57" s="5" t="e">
        <f t="shared" si="97"/>
        <v>#N/A</v>
      </c>
      <c r="AY57" s="5" t="e">
        <f t="shared" si="98"/>
        <v>#N/A</v>
      </c>
      <c r="AZ57" s="5" t="e">
        <f t="shared" si="99"/>
        <v>#N/A</v>
      </c>
      <c r="BA57" s="5" t="e">
        <f t="shared" si="100"/>
        <v>#N/A</v>
      </c>
      <c r="BB57" s="5" t="e">
        <f t="shared" si="101"/>
        <v>#N/A</v>
      </c>
      <c r="BC57" s="5" t="e">
        <f t="shared" si="102"/>
        <v>#N/A</v>
      </c>
      <c r="BD57" s="5" t="e">
        <f t="shared" si="103"/>
        <v>#N/A</v>
      </c>
      <c r="BE57" s="5" t="e">
        <f t="shared" si="104"/>
        <v>#N/A</v>
      </c>
      <c r="BF57" s="5" t="e">
        <f t="shared" si="105"/>
        <v>#N/A</v>
      </c>
      <c r="BG57" s="5" t="e">
        <f t="shared" si="106"/>
        <v>#N/A</v>
      </c>
      <c r="BH57" s="5" t="e">
        <f t="shared" si="107"/>
        <v>#N/A</v>
      </c>
      <c r="BI57" s="5" t="e">
        <f t="shared" si="108"/>
        <v>#N/A</v>
      </c>
      <c r="BJ57" s="8" t="e">
        <f t="shared" si="109"/>
        <v>#N/A</v>
      </c>
      <c r="BK57" s="8" t="e">
        <f t="shared" si="110"/>
        <v>#N/A</v>
      </c>
      <c r="BL57" s="8" t="e">
        <f t="shared" si="111"/>
        <v>#N/A</v>
      </c>
      <c r="BM57" s="8" t="e">
        <f t="shared" si="112"/>
        <v>#N/A</v>
      </c>
      <c r="BN57" s="8" t="e">
        <f t="shared" si="113"/>
        <v>#N/A</v>
      </c>
    </row>
    <row r="58" spans="1:66" x14ac:dyDescent="0.25">
      <c r="A58" t="s">
        <v>141</v>
      </c>
      <c r="B58" t="s">
        <v>240</v>
      </c>
      <c r="C58" t="s">
        <v>143</v>
      </c>
      <c r="D58" s="7" t="s">
        <v>505</v>
      </c>
      <c r="E58">
        <f>VLOOKUP(A58,home!$A$2:$E$405,3,FALSE)</f>
        <v>1.3167</v>
      </c>
      <c r="F58">
        <f>VLOOKUP(B58,home!$B$2:$E$405,3,FALSE)</f>
        <v>1.3502000000000001</v>
      </c>
      <c r="G58">
        <f>VLOOKUP(C58,away!$B$2:$E$405,4,FALSE)</f>
        <v>0.80169999999999997</v>
      </c>
      <c r="H58">
        <f>VLOOKUP(A58,away!$A$2:$E$405,3,FALSE)</f>
        <v>1.0889</v>
      </c>
      <c r="I58">
        <f>VLOOKUP(C58,away!$B$2:$E$405,3,FALSE)</f>
        <v>0.71430000000000005</v>
      </c>
      <c r="J58">
        <f>VLOOKUP(B58,home!$B$2:$E$405,4,FALSE)</f>
        <v>1.3774999999999999</v>
      </c>
      <c r="K58" s="3">
        <f t="shared" si="58"/>
        <v>1.4252689461779999</v>
      </c>
      <c r="L58" s="3">
        <f t="shared" si="59"/>
        <v>1.0714212494249999</v>
      </c>
      <c r="M58" s="5">
        <f t="shared" si="60"/>
        <v>8.2357134022308556E-2</v>
      </c>
      <c r="N58" s="5">
        <f t="shared" si="61"/>
        <v>0.11738106561821603</v>
      </c>
      <c r="O58" s="5">
        <f t="shared" si="62"/>
        <v>8.8239183433244009E-2</v>
      </c>
      <c r="P58" s="5">
        <f t="shared" si="63"/>
        <v>0.12576456798350694</v>
      </c>
      <c r="Q58" s="5">
        <f t="shared" si="64"/>
        <v>8.3649793847462725E-2</v>
      </c>
      <c r="R58" s="5">
        <f t="shared" si="65"/>
        <v>4.7270668081144017E-2</v>
      </c>
      <c r="S58" s="5">
        <f t="shared" si="66"/>
        <v>4.8012618299083126E-2</v>
      </c>
      <c r="T58" s="5">
        <f t="shared" si="67"/>
        <v>8.9624166638192199E-2</v>
      </c>
      <c r="U58" s="5">
        <f t="shared" si="68"/>
        <v>6.7373415281142143E-2</v>
      </c>
      <c r="V58" s="5">
        <f t="shared" si="69"/>
        <v>8.1464793141128537E-3</v>
      </c>
      <c r="W58" s="5">
        <f t="shared" si="70"/>
        <v>3.9741151174993376E-2</v>
      </c>
      <c r="X58" s="5">
        <f t="shared" si="71"/>
        <v>4.2579513845499212E-2</v>
      </c>
      <c r="Y58" s="5">
        <f t="shared" si="72"/>
        <v>2.2810297962126917E-2</v>
      </c>
      <c r="Z58" s="5">
        <f t="shared" si="73"/>
        <v>1.6882266085551267E-2</v>
      </c>
      <c r="AA58" s="5">
        <f t="shared" si="74"/>
        <v>2.4061769592850241E-2</v>
      </c>
      <c r="AB58" s="5">
        <f t="shared" si="75"/>
        <v>1.7147246495389758E-2</v>
      </c>
      <c r="AC58" s="5">
        <f t="shared" si="76"/>
        <v>7.7751191782643306E-4</v>
      </c>
      <c r="AD58" s="5">
        <f t="shared" si="77"/>
        <v>1.4160457163770859E-2</v>
      </c>
      <c r="AE58" s="5">
        <f t="shared" si="78"/>
        <v>1.5171814706836565E-2</v>
      </c>
      <c r="AF58" s="5">
        <f t="shared" si="79"/>
        <v>8.1277023346217094E-3</v>
      </c>
      <c r="AG58" s="5">
        <f t="shared" si="80"/>
        <v>2.9027309967716275E-3</v>
      </c>
      <c r="AH58" s="5">
        <f t="shared" si="81"/>
        <v>4.5220046556266593E-3</v>
      </c>
      <c r="AI58" s="5">
        <f t="shared" si="82"/>
        <v>6.4450728101370187E-3</v>
      </c>
      <c r="AJ58" s="5">
        <f t="shared" si="83"/>
        <v>4.5929810660722357E-3</v>
      </c>
      <c r="AK58" s="5">
        <f t="shared" si="84"/>
        <v>2.1820777612854268E-3</v>
      </c>
      <c r="AL58" s="5">
        <f t="shared" si="85"/>
        <v>4.7492400802088139E-5</v>
      </c>
      <c r="AM58" s="5">
        <f t="shared" si="86"/>
        <v>4.0364919718412755E-3</v>
      </c>
      <c r="AN58" s="5">
        <f t="shared" si="87"/>
        <v>4.3247832717641611E-3</v>
      </c>
      <c r="AO58" s="5">
        <f t="shared" si="88"/>
        <v>2.3168323482629476E-3</v>
      </c>
      <c r="AP58" s="5">
        <f t="shared" si="89"/>
        <v>8.2743446976138153E-4</v>
      </c>
      <c r="AQ58" s="5">
        <f t="shared" si="90"/>
        <v>2.2163271835226288E-4</v>
      </c>
      <c r="AR58" s="5">
        <f t="shared" si="91"/>
        <v>9.689943756074368E-4</v>
      </c>
      <c r="AS58" s="5">
        <f t="shared" si="92"/>
        <v>1.3810775925744204E-3</v>
      </c>
      <c r="AT58" s="5">
        <f t="shared" si="93"/>
        <v>9.84203502479297E-4</v>
      </c>
      <c r="AU58" s="5">
        <f t="shared" si="94"/>
        <v>4.6758489626778796E-4</v>
      </c>
      <c r="AV58" s="5">
        <f t="shared" si="95"/>
        <v>1.6660855808808502E-4</v>
      </c>
      <c r="AW58" s="5">
        <f t="shared" si="96"/>
        <v>2.0145530196962599E-6</v>
      </c>
      <c r="AX58" s="5">
        <f t="shared" si="97"/>
        <v>9.5884777649369451E-4</v>
      </c>
      <c r="AY58" s="5">
        <f t="shared" si="98"/>
        <v>1.0273298826992572E-3</v>
      </c>
      <c r="AZ58" s="5">
        <f t="shared" si="99"/>
        <v>5.5035153324663828E-4</v>
      </c>
      <c r="BA58" s="5">
        <f t="shared" si="100"/>
        <v>1.9655277579135925E-4</v>
      </c>
      <c r="BB58" s="5">
        <f t="shared" si="101"/>
        <v>5.2647705154082491E-5</v>
      </c>
      <c r="BC58" s="5">
        <f t="shared" si="102"/>
        <v>1.1281574007109218E-5</v>
      </c>
      <c r="BD58" s="5">
        <f t="shared" si="103"/>
        <v>1.7303352743318619E-4</v>
      </c>
      <c r="BE58" s="5">
        <f t="shared" si="104"/>
        <v>2.4661931329815934E-4</v>
      </c>
      <c r="BF58" s="5">
        <f t="shared" si="105"/>
        <v>1.7574942438580482E-4</v>
      </c>
      <c r="BG58" s="5">
        <f t="shared" si="106"/>
        <v>8.3496732295248693E-5</v>
      </c>
      <c r="BH58" s="5">
        <f t="shared" si="107"/>
        <v>2.9751324911938947E-5</v>
      </c>
      <c r="BI58" s="5">
        <f t="shared" si="108"/>
        <v>8.4807279009276874E-6</v>
      </c>
      <c r="BJ58" s="8">
        <f t="shared" si="109"/>
        <v>0.45067288031586528</v>
      </c>
      <c r="BK58" s="8">
        <f t="shared" si="110"/>
        <v>0.26613313382033921</v>
      </c>
      <c r="BL58" s="8">
        <f t="shared" si="111"/>
        <v>0.26652001915213391</v>
      </c>
      <c r="BM58" s="8">
        <f t="shared" si="112"/>
        <v>0.45452057105832772</v>
      </c>
      <c r="BN58" s="8">
        <f t="shared" si="113"/>
        <v>0.54466241298588225</v>
      </c>
    </row>
    <row r="59" spans="1:66" x14ac:dyDescent="0.25">
      <c r="A59" t="s">
        <v>141</v>
      </c>
      <c r="B59" t="s">
        <v>146</v>
      </c>
      <c r="C59" t="s">
        <v>154</v>
      </c>
      <c r="D59" s="7" t="s">
        <v>505</v>
      </c>
      <c r="E59">
        <f>VLOOKUP(A59,home!$A$2:$E$405,3,FALSE)</f>
        <v>1.3167</v>
      </c>
      <c r="F59">
        <f>VLOOKUP(B59,home!$B$2:$E$405,3,FALSE)</f>
        <v>0.3377</v>
      </c>
      <c r="G59">
        <f>VLOOKUP(C59,away!$B$2:$E$405,4,FALSE)</f>
        <v>0.71730000000000005</v>
      </c>
      <c r="H59">
        <f>VLOOKUP(A59,away!$A$2:$E$405,3,FALSE)</f>
        <v>1.0889</v>
      </c>
      <c r="I59">
        <f>VLOOKUP(C59,away!$B$2:$E$405,3,FALSE)</f>
        <v>1.0204</v>
      </c>
      <c r="J59">
        <f>VLOOKUP(B59,home!$B$2:$E$405,4,FALSE)</f>
        <v>1.2605</v>
      </c>
      <c r="K59" s="3">
        <f t="shared" si="58"/>
        <v>0.31894715090699999</v>
      </c>
      <c r="L59" s="3">
        <f t="shared" si="59"/>
        <v>1.4005586423799998</v>
      </c>
      <c r="M59" s="5">
        <f t="shared" si="60"/>
        <v>0.1791546654750476</v>
      </c>
      <c r="N59" s="5">
        <f t="shared" si="61"/>
        <v>5.7140870124963113E-2</v>
      </c>
      <c r="O59" s="5">
        <f t="shared" si="62"/>
        <v>0.25091661505377566</v>
      </c>
      <c r="P59" s="5">
        <f t="shared" si="63"/>
        <v>8.0029139486630221E-2</v>
      </c>
      <c r="Q59" s="5">
        <f t="shared" si="64"/>
        <v>9.1124588633519476E-3</v>
      </c>
      <c r="R59" s="5">
        <f t="shared" si="65"/>
        <v>0.17571171686515058</v>
      </c>
      <c r="S59" s="5">
        <f t="shared" si="66"/>
        <v>8.9373379559888576E-3</v>
      </c>
      <c r="T59" s="5">
        <f t="shared" si="67"/>
        <v>1.2762533014399799E-2</v>
      </c>
      <c r="U59" s="5">
        <f t="shared" si="68"/>
        <v>5.6042751475117246E-2</v>
      </c>
      <c r="V59" s="5">
        <f t="shared" si="69"/>
        <v>4.435940333841539E-4</v>
      </c>
      <c r="W59" s="5">
        <f t="shared" si="70"/>
        <v>9.687975974077812E-4</v>
      </c>
      <c r="X59" s="5">
        <f t="shared" si="71"/>
        <v>1.3568578477664477E-3</v>
      </c>
      <c r="Y59" s="5">
        <f t="shared" si="72"/>
        <v>9.5017949258521242E-4</v>
      </c>
      <c r="Z59" s="5">
        <f t="shared" si="73"/>
        <v>8.2031521207638042E-2</v>
      </c>
      <c r="AA59" s="5">
        <f t="shared" si="74"/>
        <v>2.6163719973743303E-2</v>
      </c>
      <c r="AB59" s="5">
        <f t="shared" si="75"/>
        <v>4.172421971376997E-3</v>
      </c>
      <c r="AC59" s="5">
        <f t="shared" si="76"/>
        <v>1.2384707048726633E-5</v>
      </c>
      <c r="AD59" s="5">
        <f t="shared" si="77"/>
        <v>7.7248808374689659E-5</v>
      </c>
      <c r="AE59" s="5">
        <f t="shared" si="78"/>
        <v>1.0819148618272812E-4</v>
      </c>
      <c r="AF59" s="5">
        <f t="shared" si="79"/>
        <v>7.5764260502578115E-5</v>
      </c>
      <c r="AG59" s="5">
        <f t="shared" si="80"/>
        <v>3.5370763276805131E-5</v>
      </c>
      <c r="AH59" s="5">
        <f t="shared" si="81"/>
        <v>2.8722488993733912E-2</v>
      </c>
      <c r="AI59" s="5">
        <f t="shared" si="82"/>
        <v>9.1609560315090988E-3</v>
      </c>
      <c r="AJ59" s="5">
        <f t="shared" si="83"/>
        <v>1.4609304129170617E-3</v>
      </c>
      <c r="AK59" s="5">
        <f t="shared" si="84"/>
        <v>1.5531986429109467E-4</v>
      </c>
      <c r="AL59" s="5">
        <f t="shared" si="85"/>
        <v>2.2129202056234315E-7</v>
      </c>
      <c r="AM59" s="5">
        <f t="shared" si="86"/>
        <v>4.9276574684136195E-6</v>
      </c>
      <c r="AN59" s="5">
        <f t="shared" si="87"/>
        <v>6.9014732540750451E-6</v>
      </c>
      <c r="AO59" s="5">
        <f t="shared" si="88"/>
        <v>4.8329590055746132E-6</v>
      </c>
      <c r="AP59" s="5">
        <f t="shared" si="89"/>
        <v>2.2562808345085904E-6</v>
      </c>
      <c r="AQ59" s="5">
        <f t="shared" si="90"/>
        <v>7.9001340560184082E-7</v>
      </c>
      <c r="AR59" s="5">
        <f t="shared" si="91"/>
        <v>8.0455060381677008E-3</v>
      </c>
      <c r="AS59" s="5">
        <f t="shared" si="92"/>
        <v>2.5660912284786539E-3</v>
      </c>
      <c r="AT59" s="5">
        <f t="shared" si="93"/>
        <v>4.09223743145355E-4</v>
      </c>
      <c r="AU59" s="5">
        <f t="shared" si="94"/>
        <v>4.3506915653236325E-5</v>
      </c>
      <c r="AV59" s="5">
        <f t="shared" si="95"/>
        <v>3.4691016980877217E-6</v>
      </c>
      <c r="AW59" s="5">
        <f t="shared" si="96"/>
        <v>2.7458909028722525E-9</v>
      </c>
      <c r="AX59" s="5">
        <f t="shared" si="97"/>
        <v>2.6194371836602042E-7</v>
      </c>
      <c r="AY59" s="5">
        <f t="shared" si="98"/>
        <v>3.668675385746826E-7</v>
      </c>
      <c r="AZ59" s="5">
        <f t="shared" si="99"/>
        <v>2.5690975087972491E-7</v>
      </c>
      <c r="BA59" s="5">
        <f t="shared" si="100"/>
        <v>1.199390573020971E-7</v>
      </c>
      <c r="BB59" s="5">
        <f t="shared" si="101"/>
        <v>4.199542081584051E-8</v>
      </c>
      <c r="BC59" s="5">
        <f t="shared" si="102"/>
        <v>1.1763409912802088E-8</v>
      </c>
      <c r="BD59" s="5">
        <f t="shared" si="103"/>
        <v>1.8780338356793734E-3</v>
      </c>
      <c r="BE59" s="5">
        <f t="shared" si="104"/>
        <v>5.9899354119688118E-4</v>
      </c>
      <c r="BF59" s="5">
        <f t="shared" si="105"/>
        <v>9.5523641688219975E-5</v>
      </c>
      <c r="BG59" s="5">
        <f t="shared" si="106"/>
        <v>1.0155664453572965E-5</v>
      </c>
      <c r="BH59" s="5">
        <f t="shared" si="107"/>
        <v>8.0978006075864818E-7</v>
      </c>
      <c r="BI59" s="5">
        <f t="shared" si="108"/>
        <v>5.1655408648053691E-8</v>
      </c>
      <c r="BJ59" s="8">
        <f t="shared" si="109"/>
        <v>8.2609040061675132E-2</v>
      </c>
      <c r="BK59" s="8">
        <f t="shared" si="110"/>
        <v>0.26857770981765866</v>
      </c>
      <c r="BL59" s="8">
        <f t="shared" si="111"/>
        <v>0.56615828578724536</v>
      </c>
      <c r="BM59" s="8">
        <f t="shared" si="112"/>
        <v>0.24731072688365052</v>
      </c>
      <c r="BN59" s="8">
        <f t="shared" si="113"/>
        <v>0.7520654658689192</v>
      </c>
    </row>
    <row r="60" spans="1:66" x14ac:dyDescent="0.25">
      <c r="A60" t="s">
        <v>141</v>
      </c>
      <c r="B60" t="s">
        <v>148</v>
      </c>
      <c r="C60" t="s">
        <v>428</v>
      </c>
      <c r="D60" s="7" t="s">
        <v>505</v>
      </c>
      <c r="E60">
        <f>VLOOKUP(A60,home!$A$2:$E$405,3,FALSE)</f>
        <v>1.3167</v>
      </c>
      <c r="F60">
        <f>VLOOKUP(B60,home!$B$2:$E$405,3,FALSE)</f>
        <v>0.80169999999999997</v>
      </c>
      <c r="G60">
        <f>VLOOKUP(C60,away!$B$2:$E$405,4,FALSE)</f>
        <v>0.92820000000000003</v>
      </c>
      <c r="H60">
        <f>VLOOKUP(A60,away!$A$2:$E$405,3,FALSE)</f>
        <v>1.0889</v>
      </c>
      <c r="I60">
        <f>VLOOKUP(C60,away!$B$2:$E$405,3,FALSE)</f>
        <v>0.81630000000000003</v>
      </c>
      <c r="J60">
        <f>VLOOKUP(B60,home!$B$2:$E$405,4,FALSE)</f>
        <v>1.0204</v>
      </c>
      <c r="K60" s="3">
        <f t="shared" si="58"/>
        <v>0.97980642559799991</v>
      </c>
      <c r="L60" s="3">
        <f t="shared" si="59"/>
        <v>0.90700199902800005</v>
      </c>
      <c r="M60" s="5">
        <f t="shared" si="60"/>
        <v>0.15155473614067366</v>
      </c>
      <c r="N60" s="5">
        <f t="shared" si="61"/>
        <v>0.14849430430044147</v>
      </c>
      <c r="O60" s="5">
        <f t="shared" si="62"/>
        <v>0.13746044864175211</v>
      </c>
      <c r="P60" s="5">
        <f t="shared" si="63"/>
        <v>0.13468463084477256</v>
      </c>
      <c r="Q60" s="5">
        <f t="shared" si="64"/>
        <v>7.2747836759138637E-2</v>
      </c>
      <c r="R60" s="5">
        <f t="shared" si="65"/>
        <v>6.2338450852677453E-2</v>
      </c>
      <c r="S60" s="5">
        <f t="shared" si="66"/>
        <v>2.9923099481620773E-2</v>
      </c>
      <c r="T60" s="5">
        <f t="shared" si="67"/>
        <v>6.5982433365501358E-2</v>
      </c>
      <c r="U60" s="5">
        <f t="shared" si="68"/>
        <v>6.1079614707278476E-2</v>
      </c>
      <c r="V60" s="5">
        <f t="shared" si="69"/>
        <v>2.9546945729470972E-3</v>
      </c>
      <c r="W60" s="5">
        <f t="shared" si="70"/>
        <v>2.3759599301652806E-2</v>
      </c>
      <c r="X60" s="5">
        <f t="shared" si="71"/>
        <v>2.1550004062703368E-2</v>
      </c>
      <c r="Y60" s="5">
        <f t="shared" si="72"/>
        <v>9.7729483819667395E-3</v>
      </c>
      <c r="Z60" s="5">
        <f t="shared" si="73"/>
        <v>1.8847033179895726E-2</v>
      </c>
      <c r="AA60" s="5">
        <f t="shared" si="74"/>
        <v>1.8466444213120537E-2</v>
      </c>
      <c r="AB60" s="5">
        <f t="shared" si="75"/>
        <v>9.046770348981251E-3</v>
      </c>
      <c r="AC60" s="5">
        <f t="shared" si="76"/>
        <v>1.6411230273556581E-4</v>
      </c>
      <c r="AD60" s="5">
        <f t="shared" si="77"/>
        <v>5.8199520163482914E-3</v>
      </c>
      <c r="AE60" s="5">
        <f t="shared" si="78"/>
        <v>5.2787081130749392E-3</v>
      </c>
      <c r="AF60" s="5">
        <f t="shared" si="79"/>
        <v>2.3938994054221465E-3</v>
      </c>
      <c r="AG60" s="5">
        <f t="shared" si="80"/>
        <v>7.2375718206327581E-4</v>
      </c>
      <c r="AH60" s="5">
        <f t="shared" si="81"/>
        <v>4.2735741924781164E-3</v>
      </c>
      <c r="AI60" s="5">
        <f t="shared" si="82"/>
        <v>4.1872754540598417E-3</v>
      </c>
      <c r="AJ60" s="5">
        <f t="shared" si="83"/>
        <v>2.0513596978183079E-3</v>
      </c>
      <c r="AK60" s="5">
        <f t="shared" si="84"/>
        <v>6.6997847104504986E-4</v>
      </c>
      <c r="AL60" s="5">
        <f t="shared" si="85"/>
        <v>5.8337747730981608E-6</v>
      </c>
      <c r="AM60" s="5">
        <f t="shared" si="86"/>
        <v>1.1404852764580187E-3</v>
      </c>
      <c r="AN60" s="5">
        <f t="shared" si="87"/>
        <v>1.0344224256094241E-3</v>
      </c>
      <c r="AO60" s="5">
        <f t="shared" si="88"/>
        <v>4.6911160393357028E-4</v>
      </c>
      <c r="AP60" s="5">
        <f t="shared" si="89"/>
        <v>1.4182838751165987E-4</v>
      </c>
      <c r="AQ60" s="5">
        <f t="shared" si="90"/>
        <v>3.2159657747998328E-5</v>
      </c>
      <c r="AR60" s="5">
        <f t="shared" si="91"/>
        <v>7.7522806711442479E-4</v>
      </c>
      <c r="AS60" s="5">
        <f t="shared" si="92"/>
        <v>7.5957344146263081E-4</v>
      </c>
      <c r="AT60" s="5">
        <f t="shared" si="93"/>
        <v>3.7211746932933596E-4</v>
      </c>
      <c r="AU60" s="5">
        <f t="shared" si="94"/>
        <v>1.2153436250871669E-4</v>
      </c>
      <c r="AV60" s="5">
        <f t="shared" si="95"/>
        <v>2.9770037329249312E-5</v>
      </c>
      <c r="AW60" s="5">
        <f t="shared" si="96"/>
        <v>1.4401100621658566E-7</v>
      </c>
      <c r="AX60" s="5">
        <f t="shared" si="97"/>
        <v>1.8624246702891295E-4</v>
      </c>
      <c r="AY60" s="5">
        <f t="shared" si="98"/>
        <v>1.6892228989913042E-4</v>
      </c>
      <c r="AZ60" s="5">
        <f t="shared" si="99"/>
        <v>7.6606427309449318E-5</v>
      </c>
      <c r="BA60" s="5">
        <f t="shared" si="100"/>
        <v>2.3160727569354568E-5</v>
      </c>
      <c r="BB60" s="5">
        <f t="shared" si="101"/>
        <v>5.2517065510868757E-6</v>
      </c>
      <c r="BC60" s="5">
        <f t="shared" si="102"/>
        <v>9.5266166802884833E-7</v>
      </c>
      <c r="BD60" s="5">
        <f t="shared" si="103"/>
        <v>1.1718890109589925E-4</v>
      </c>
      <c r="BE60" s="5">
        <f t="shared" si="104"/>
        <v>1.1482243830253057E-4</v>
      </c>
      <c r="BF60" s="5">
        <f t="shared" si="105"/>
        <v>5.6251881425824676E-5</v>
      </c>
      <c r="BG60" s="5">
        <f t="shared" si="106"/>
        <v>1.8371984957666603E-5</v>
      </c>
      <c r="BH60" s="5">
        <f t="shared" si="107"/>
        <v>4.5002472281278828E-6</v>
      </c>
      <c r="BI60" s="5">
        <f t="shared" si="108"/>
        <v>8.818742301798578E-7</v>
      </c>
      <c r="BJ60" s="8">
        <f t="shared" si="109"/>
        <v>0.35980258651959968</v>
      </c>
      <c r="BK60" s="8">
        <f t="shared" si="110"/>
        <v>0.31945602940742185</v>
      </c>
      <c r="BL60" s="8">
        <f t="shared" si="111"/>
        <v>0.30194415728419588</v>
      </c>
      <c r="BM60" s="8">
        <f t="shared" si="112"/>
        <v>0.29260062057276437</v>
      </c>
      <c r="BN60" s="8">
        <f t="shared" si="113"/>
        <v>0.70728040753945587</v>
      </c>
    </row>
    <row r="61" spans="1:66" x14ac:dyDescent="0.25">
      <c r="A61" t="s">
        <v>141</v>
      </c>
      <c r="B61" t="s">
        <v>500</v>
      </c>
      <c r="C61" t="s">
        <v>427</v>
      </c>
      <c r="D61" s="7" t="s">
        <v>505</v>
      </c>
      <c r="E61">
        <f>VLOOKUP(A61,home!$A$2:$E$405,3,FALSE)</f>
        <v>1.3167</v>
      </c>
      <c r="F61" t="e">
        <f>VLOOKUP(B61,home!$B$2:$E$405,3,FALSE)</f>
        <v>#N/A</v>
      </c>
      <c r="G61">
        <f>VLOOKUP(C61,away!$B$2:$E$405,4,FALSE)</f>
        <v>1.1392</v>
      </c>
      <c r="H61">
        <f>VLOOKUP(A61,away!$A$2:$E$405,3,FALSE)</f>
        <v>1.0889</v>
      </c>
      <c r="I61">
        <f>VLOOKUP(C61,away!$B$2:$E$405,3,FALSE)</f>
        <v>1.2244999999999999</v>
      </c>
      <c r="J61" t="e">
        <f>VLOOKUP(B61,home!$B$2:$E$405,4,FALSE)</f>
        <v>#N/A</v>
      </c>
      <c r="K61" s="3" t="e">
        <f t="shared" si="58"/>
        <v>#N/A</v>
      </c>
      <c r="L61" s="3" t="e">
        <f t="shared" si="59"/>
        <v>#N/A</v>
      </c>
      <c r="M61" s="5" t="e">
        <f t="shared" si="60"/>
        <v>#N/A</v>
      </c>
      <c r="N61" s="5" t="e">
        <f t="shared" si="61"/>
        <v>#N/A</v>
      </c>
      <c r="O61" s="5" t="e">
        <f t="shared" si="62"/>
        <v>#N/A</v>
      </c>
      <c r="P61" s="5" t="e">
        <f t="shared" si="63"/>
        <v>#N/A</v>
      </c>
      <c r="Q61" s="5" t="e">
        <f t="shared" si="64"/>
        <v>#N/A</v>
      </c>
      <c r="R61" s="5" t="e">
        <f t="shared" si="65"/>
        <v>#N/A</v>
      </c>
      <c r="S61" s="5" t="e">
        <f t="shared" si="66"/>
        <v>#N/A</v>
      </c>
      <c r="T61" s="5" t="e">
        <f t="shared" si="67"/>
        <v>#N/A</v>
      </c>
      <c r="U61" s="5" t="e">
        <f t="shared" si="68"/>
        <v>#N/A</v>
      </c>
      <c r="V61" s="5" t="e">
        <f t="shared" si="69"/>
        <v>#N/A</v>
      </c>
      <c r="W61" s="5" t="e">
        <f t="shared" si="70"/>
        <v>#N/A</v>
      </c>
      <c r="X61" s="5" t="e">
        <f t="shared" si="71"/>
        <v>#N/A</v>
      </c>
      <c r="Y61" s="5" t="e">
        <f t="shared" si="72"/>
        <v>#N/A</v>
      </c>
      <c r="Z61" s="5" t="e">
        <f t="shared" si="73"/>
        <v>#N/A</v>
      </c>
      <c r="AA61" s="5" t="e">
        <f t="shared" si="74"/>
        <v>#N/A</v>
      </c>
      <c r="AB61" s="5" t="e">
        <f t="shared" si="75"/>
        <v>#N/A</v>
      </c>
      <c r="AC61" s="5" t="e">
        <f t="shared" si="76"/>
        <v>#N/A</v>
      </c>
      <c r="AD61" s="5" t="e">
        <f t="shared" si="77"/>
        <v>#N/A</v>
      </c>
      <c r="AE61" s="5" t="e">
        <f t="shared" si="78"/>
        <v>#N/A</v>
      </c>
      <c r="AF61" s="5" t="e">
        <f t="shared" si="79"/>
        <v>#N/A</v>
      </c>
      <c r="AG61" s="5" t="e">
        <f t="shared" si="80"/>
        <v>#N/A</v>
      </c>
      <c r="AH61" s="5" t="e">
        <f t="shared" si="81"/>
        <v>#N/A</v>
      </c>
      <c r="AI61" s="5" t="e">
        <f t="shared" si="82"/>
        <v>#N/A</v>
      </c>
      <c r="AJ61" s="5" t="e">
        <f t="shared" si="83"/>
        <v>#N/A</v>
      </c>
      <c r="AK61" s="5" t="e">
        <f t="shared" si="84"/>
        <v>#N/A</v>
      </c>
      <c r="AL61" s="5" t="e">
        <f t="shared" si="85"/>
        <v>#N/A</v>
      </c>
      <c r="AM61" s="5" t="e">
        <f t="shared" si="86"/>
        <v>#N/A</v>
      </c>
      <c r="AN61" s="5" t="e">
        <f t="shared" si="87"/>
        <v>#N/A</v>
      </c>
      <c r="AO61" s="5" t="e">
        <f t="shared" si="88"/>
        <v>#N/A</v>
      </c>
      <c r="AP61" s="5" t="e">
        <f t="shared" si="89"/>
        <v>#N/A</v>
      </c>
      <c r="AQ61" s="5" t="e">
        <f t="shared" si="90"/>
        <v>#N/A</v>
      </c>
      <c r="AR61" s="5" t="e">
        <f t="shared" si="91"/>
        <v>#N/A</v>
      </c>
      <c r="AS61" s="5" t="e">
        <f t="shared" si="92"/>
        <v>#N/A</v>
      </c>
      <c r="AT61" s="5" t="e">
        <f t="shared" si="93"/>
        <v>#N/A</v>
      </c>
      <c r="AU61" s="5" t="e">
        <f t="shared" si="94"/>
        <v>#N/A</v>
      </c>
      <c r="AV61" s="5" t="e">
        <f t="shared" si="95"/>
        <v>#N/A</v>
      </c>
      <c r="AW61" s="5" t="e">
        <f t="shared" si="96"/>
        <v>#N/A</v>
      </c>
      <c r="AX61" s="5" t="e">
        <f t="shared" si="97"/>
        <v>#N/A</v>
      </c>
      <c r="AY61" s="5" t="e">
        <f t="shared" si="98"/>
        <v>#N/A</v>
      </c>
      <c r="AZ61" s="5" t="e">
        <f t="shared" si="99"/>
        <v>#N/A</v>
      </c>
      <c r="BA61" s="5" t="e">
        <f t="shared" si="100"/>
        <v>#N/A</v>
      </c>
      <c r="BB61" s="5" t="e">
        <f t="shared" si="101"/>
        <v>#N/A</v>
      </c>
      <c r="BC61" s="5" t="e">
        <f t="shared" si="102"/>
        <v>#N/A</v>
      </c>
      <c r="BD61" s="5" t="e">
        <f t="shared" si="103"/>
        <v>#N/A</v>
      </c>
      <c r="BE61" s="5" t="e">
        <f t="shared" si="104"/>
        <v>#N/A</v>
      </c>
      <c r="BF61" s="5" t="e">
        <f t="shared" si="105"/>
        <v>#N/A</v>
      </c>
      <c r="BG61" s="5" t="e">
        <f t="shared" si="106"/>
        <v>#N/A</v>
      </c>
      <c r="BH61" s="5" t="e">
        <f t="shared" si="107"/>
        <v>#N/A</v>
      </c>
      <c r="BI61" s="5" t="e">
        <f t="shared" si="108"/>
        <v>#N/A</v>
      </c>
      <c r="BJ61" s="8" t="e">
        <f t="shared" si="109"/>
        <v>#N/A</v>
      </c>
      <c r="BK61" s="8" t="e">
        <f t="shared" si="110"/>
        <v>#N/A</v>
      </c>
      <c r="BL61" s="8" t="e">
        <f t="shared" si="111"/>
        <v>#N/A</v>
      </c>
      <c r="BM61" s="8" t="e">
        <f t="shared" si="112"/>
        <v>#N/A</v>
      </c>
      <c r="BN61" s="8" t="e">
        <f t="shared" si="113"/>
        <v>#N/A</v>
      </c>
    </row>
    <row r="62" spans="1:66" x14ac:dyDescent="0.25">
      <c r="A62" t="s">
        <v>141</v>
      </c>
      <c r="B62" t="s">
        <v>501</v>
      </c>
      <c r="C62" t="s">
        <v>144</v>
      </c>
      <c r="D62" s="7" t="s">
        <v>505</v>
      </c>
      <c r="E62">
        <f>VLOOKUP(A62,home!$A$2:$E$405,3,FALSE)</f>
        <v>1.3167</v>
      </c>
      <c r="F62" t="e">
        <f>VLOOKUP(B62,home!$B$2:$E$405,3,FALSE)</f>
        <v>#N/A</v>
      </c>
      <c r="G62">
        <f>VLOOKUP(C62,away!$B$2:$E$405,4,FALSE)</f>
        <v>1.8386</v>
      </c>
      <c r="H62">
        <f>VLOOKUP(A62,away!$A$2:$E$405,3,FALSE)</f>
        <v>1.0889</v>
      </c>
      <c r="I62">
        <f>VLOOKUP(C62,away!$B$2:$E$405,3,FALSE)</f>
        <v>1.0504</v>
      </c>
      <c r="J62" t="e">
        <f>VLOOKUP(B62,home!$B$2:$E$405,4,FALSE)</f>
        <v>#N/A</v>
      </c>
      <c r="K62" s="3" t="e">
        <f t="shared" si="58"/>
        <v>#N/A</v>
      </c>
      <c r="L62" s="3" t="e">
        <f t="shared" si="59"/>
        <v>#N/A</v>
      </c>
      <c r="M62" s="5" t="e">
        <f t="shared" si="60"/>
        <v>#N/A</v>
      </c>
      <c r="N62" s="5" t="e">
        <f t="shared" si="61"/>
        <v>#N/A</v>
      </c>
      <c r="O62" s="5" t="e">
        <f t="shared" si="62"/>
        <v>#N/A</v>
      </c>
      <c r="P62" s="5" t="e">
        <f t="shared" si="63"/>
        <v>#N/A</v>
      </c>
      <c r="Q62" s="5" t="e">
        <f t="shared" si="64"/>
        <v>#N/A</v>
      </c>
      <c r="R62" s="5" t="e">
        <f t="shared" si="65"/>
        <v>#N/A</v>
      </c>
      <c r="S62" s="5" t="e">
        <f t="shared" si="66"/>
        <v>#N/A</v>
      </c>
      <c r="T62" s="5" t="e">
        <f t="shared" si="67"/>
        <v>#N/A</v>
      </c>
      <c r="U62" s="5" t="e">
        <f t="shared" si="68"/>
        <v>#N/A</v>
      </c>
      <c r="V62" s="5" t="e">
        <f t="shared" si="69"/>
        <v>#N/A</v>
      </c>
      <c r="W62" s="5" t="e">
        <f t="shared" si="70"/>
        <v>#N/A</v>
      </c>
      <c r="X62" s="5" t="e">
        <f t="shared" si="71"/>
        <v>#N/A</v>
      </c>
      <c r="Y62" s="5" t="e">
        <f t="shared" si="72"/>
        <v>#N/A</v>
      </c>
      <c r="Z62" s="5" t="e">
        <f t="shared" si="73"/>
        <v>#N/A</v>
      </c>
      <c r="AA62" s="5" t="e">
        <f t="shared" si="74"/>
        <v>#N/A</v>
      </c>
      <c r="AB62" s="5" t="e">
        <f t="shared" si="75"/>
        <v>#N/A</v>
      </c>
      <c r="AC62" s="5" t="e">
        <f t="shared" si="76"/>
        <v>#N/A</v>
      </c>
      <c r="AD62" s="5" t="e">
        <f t="shared" si="77"/>
        <v>#N/A</v>
      </c>
      <c r="AE62" s="5" t="e">
        <f t="shared" si="78"/>
        <v>#N/A</v>
      </c>
      <c r="AF62" s="5" t="e">
        <f t="shared" si="79"/>
        <v>#N/A</v>
      </c>
      <c r="AG62" s="5" t="e">
        <f t="shared" si="80"/>
        <v>#N/A</v>
      </c>
      <c r="AH62" s="5" t="e">
        <f t="shared" si="81"/>
        <v>#N/A</v>
      </c>
      <c r="AI62" s="5" t="e">
        <f t="shared" si="82"/>
        <v>#N/A</v>
      </c>
      <c r="AJ62" s="5" t="e">
        <f t="shared" si="83"/>
        <v>#N/A</v>
      </c>
      <c r="AK62" s="5" t="e">
        <f t="shared" si="84"/>
        <v>#N/A</v>
      </c>
      <c r="AL62" s="5" t="e">
        <f t="shared" si="85"/>
        <v>#N/A</v>
      </c>
      <c r="AM62" s="5" t="e">
        <f t="shared" si="86"/>
        <v>#N/A</v>
      </c>
      <c r="AN62" s="5" t="e">
        <f t="shared" si="87"/>
        <v>#N/A</v>
      </c>
      <c r="AO62" s="5" t="e">
        <f t="shared" si="88"/>
        <v>#N/A</v>
      </c>
      <c r="AP62" s="5" t="e">
        <f t="shared" si="89"/>
        <v>#N/A</v>
      </c>
      <c r="AQ62" s="5" t="e">
        <f t="shared" si="90"/>
        <v>#N/A</v>
      </c>
      <c r="AR62" s="5" t="e">
        <f t="shared" si="91"/>
        <v>#N/A</v>
      </c>
      <c r="AS62" s="5" t="e">
        <f t="shared" si="92"/>
        <v>#N/A</v>
      </c>
      <c r="AT62" s="5" t="e">
        <f t="shared" si="93"/>
        <v>#N/A</v>
      </c>
      <c r="AU62" s="5" t="e">
        <f t="shared" si="94"/>
        <v>#N/A</v>
      </c>
      <c r="AV62" s="5" t="e">
        <f t="shared" si="95"/>
        <v>#N/A</v>
      </c>
      <c r="AW62" s="5" t="e">
        <f t="shared" si="96"/>
        <v>#N/A</v>
      </c>
      <c r="AX62" s="5" t="e">
        <f t="shared" si="97"/>
        <v>#N/A</v>
      </c>
      <c r="AY62" s="5" t="e">
        <f t="shared" si="98"/>
        <v>#N/A</v>
      </c>
      <c r="AZ62" s="5" t="e">
        <f t="shared" si="99"/>
        <v>#N/A</v>
      </c>
      <c r="BA62" s="5" t="e">
        <f t="shared" si="100"/>
        <v>#N/A</v>
      </c>
      <c r="BB62" s="5" t="e">
        <f t="shared" si="101"/>
        <v>#N/A</v>
      </c>
      <c r="BC62" s="5" t="e">
        <f t="shared" si="102"/>
        <v>#N/A</v>
      </c>
      <c r="BD62" s="5" t="e">
        <f t="shared" si="103"/>
        <v>#N/A</v>
      </c>
      <c r="BE62" s="5" t="e">
        <f t="shared" si="104"/>
        <v>#N/A</v>
      </c>
      <c r="BF62" s="5" t="e">
        <f t="shared" si="105"/>
        <v>#N/A</v>
      </c>
      <c r="BG62" s="5" t="e">
        <f t="shared" si="106"/>
        <v>#N/A</v>
      </c>
      <c r="BH62" s="5" t="e">
        <f t="shared" si="107"/>
        <v>#N/A</v>
      </c>
      <c r="BI62" s="5" t="e">
        <f t="shared" si="108"/>
        <v>#N/A</v>
      </c>
      <c r="BJ62" s="8" t="e">
        <f t="shared" si="109"/>
        <v>#N/A</v>
      </c>
      <c r="BK62" s="8" t="e">
        <f t="shared" si="110"/>
        <v>#N/A</v>
      </c>
      <c r="BL62" s="8" t="e">
        <f t="shared" si="111"/>
        <v>#N/A</v>
      </c>
      <c r="BM62" s="8" t="e">
        <f t="shared" si="112"/>
        <v>#N/A</v>
      </c>
      <c r="BN62" s="8" t="e">
        <f t="shared" si="113"/>
        <v>#N/A</v>
      </c>
    </row>
    <row r="63" spans="1:66" x14ac:dyDescent="0.25">
      <c r="A63" t="s">
        <v>141</v>
      </c>
      <c r="B63" t="s">
        <v>467</v>
      </c>
      <c r="C63" t="s">
        <v>139</v>
      </c>
      <c r="D63" s="7" t="s">
        <v>505</v>
      </c>
      <c r="E63">
        <f>VLOOKUP(A63,home!$A$2:$E$405,3,FALSE)</f>
        <v>1.3167</v>
      </c>
      <c r="F63">
        <f>VLOOKUP(B63,home!$B$2:$E$405,3,FALSE)</f>
        <v>1.0548</v>
      </c>
      <c r="G63">
        <f>VLOOKUP(C63,away!$B$2:$E$405,4,FALSE)</f>
        <v>1.651</v>
      </c>
      <c r="H63">
        <f>VLOOKUP(A63,away!$A$2:$E$405,3,FALSE)</f>
        <v>1.0889</v>
      </c>
      <c r="I63">
        <f>VLOOKUP(C63,away!$B$2:$E$405,3,FALSE)</f>
        <v>0.54620000000000002</v>
      </c>
      <c r="J63">
        <f>VLOOKUP(B63,home!$B$2:$E$405,4,FALSE)</f>
        <v>1.2244999999999999</v>
      </c>
      <c r="K63" s="3">
        <f t="shared" si="58"/>
        <v>2.29299986916</v>
      </c>
      <c r="L63" s="3">
        <f t="shared" si="59"/>
        <v>0.72828016690999997</v>
      </c>
      <c r="M63" s="5">
        <f t="shared" si="60"/>
        <v>4.8738791005407636E-2</v>
      </c>
      <c r="N63" s="5">
        <f t="shared" si="61"/>
        <v>0.11175804139841629</v>
      </c>
      <c r="O63" s="5">
        <f t="shared" si="62"/>
        <v>3.549549484840988E-2</v>
      </c>
      <c r="P63" s="5">
        <f t="shared" si="63"/>
        <v>8.13911650431733E-2</v>
      </c>
      <c r="Q63" s="5">
        <f t="shared" si="64"/>
        <v>0.12813058715207326</v>
      </c>
      <c r="R63" s="5">
        <f t="shared" si="65"/>
        <v>1.2925332456376492E-2</v>
      </c>
      <c r="S63" s="5">
        <f t="shared" si="66"/>
        <v>3.3979719287405369E-2</v>
      </c>
      <c r="T63" s="5">
        <f t="shared" si="67"/>
        <v>9.3314965397388205E-2</v>
      </c>
      <c r="U63" s="5">
        <f t="shared" si="68"/>
        <v>2.9637785631320794E-2</v>
      </c>
      <c r="V63" s="5">
        <f t="shared" si="69"/>
        <v>6.3049230479249119E-3</v>
      </c>
      <c r="W63" s="5">
        <f t="shared" si="70"/>
        <v>9.7934473191699303E-2</v>
      </c>
      <c r="X63" s="5">
        <f t="shared" si="71"/>
        <v>7.1323734482293691E-2</v>
      </c>
      <c r="Y63" s="5">
        <f t="shared" si="72"/>
        <v>2.5971830626704676E-2</v>
      </c>
      <c r="Z63" s="5">
        <f t="shared" si="73"/>
        <v>3.1377544262323714E-3</v>
      </c>
      <c r="AA63" s="5">
        <f t="shared" si="74"/>
        <v>7.1948704888070382E-3</v>
      </c>
      <c r="AB63" s="5">
        <f t="shared" si="75"/>
        <v>8.2489185447288445E-3</v>
      </c>
      <c r="AC63" s="5">
        <f t="shared" si="76"/>
        <v>6.5805519304072831E-4</v>
      </c>
      <c r="AD63" s="5">
        <f t="shared" si="77"/>
        <v>5.6140933553705016E-2</v>
      </c>
      <c r="AE63" s="5">
        <f t="shared" si="78"/>
        <v>4.0886328458975503E-2</v>
      </c>
      <c r="AF63" s="5">
        <f t="shared" si="79"/>
        <v>1.4888351057219877E-2</v>
      </c>
      <c r="AG63" s="5">
        <f t="shared" si="80"/>
        <v>3.6142969309889235E-3</v>
      </c>
      <c r="AH63" s="5">
        <f t="shared" si="81"/>
        <v>5.7129107931477559E-4</v>
      </c>
      <c r="AI63" s="5">
        <f t="shared" si="82"/>
        <v>1.3099703701210555E-3</v>
      </c>
      <c r="AJ63" s="5">
        <f t="shared" si="83"/>
        <v>1.501880943645529E-3</v>
      </c>
      <c r="AK63" s="5">
        <f t="shared" si="84"/>
        <v>1.1479376024243651E-3</v>
      </c>
      <c r="AL63" s="5">
        <f t="shared" si="85"/>
        <v>4.3956674114753985E-5</v>
      </c>
      <c r="AM63" s="5">
        <f t="shared" si="86"/>
        <v>2.5746230658633153E-2</v>
      </c>
      <c r="AN63" s="5">
        <f t="shared" si="87"/>
        <v>1.8750469161372709E-2</v>
      </c>
      <c r="AO63" s="5">
        <f t="shared" si="88"/>
        <v>6.8277974052426606E-3</v>
      </c>
      <c r="AP63" s="5">
        <f t="shared" si="89"/>
        <v>1.657516477972597E-3</v>
      </c>
      <c r="AQ63" s="5">
        <f t="shared" si="90"/>
        <v>3.0178409430848949E-4</v>
      </c>
      <c r="AR63" s="5">
        <f t="shared" si="91"/>
        <v>8.3211992519511768E-5</v>
      </c>
      <c r="AS63" s="5">
        <f t="shared" si="92"/>
        <v>1.9080508795978336E-4</v>
      </c>
      <c r="AT63" s="5">
        <f t="shared" si="93"/>
        <v>2.1875802086342285E-4</v>
      </c>
      <c r="AU63" s="5">
        <f t="shared" si="94"/>
        <v>1.6720403773917637E-4</v>
      </c>
      <c r="AV63" s="5">
        <f t="shared" si="95"/>
        <v>9.5849709164738797E-5</v>
      </c>
      <c r="AW63" s="5">
        <f t="shared" si="96"/>
        <v>2.0390357362292879E-6</v>
      </c>
      <c r="AX63" s="5">
        <f t="shared" si="97"/>
        <v>9.8393505886014976E-3</v>
      </c>
      <c r="AY63" s="5">
        <f t="shared" si="98"/>
        <v>7.165803888952705E-3</v>
      </c>
      <c r="AZ63" s="5">
        <f t="shared" si="99"/>
        <v>2.6093564261454008E-3</v>
      </c>
      <c r="BA63" s="5">
        <f t="shared" si="100"/>
        <v>6.3344751118695137E-4</v>
      </c>
      <c r="BB63" s="5">
        <f t="shared" si="101"/>
        <v>1.1533181479398923E-4</v>
      </c>
      <c r="BC63" s="5">
        <f t="shared" si="102"/>
        <v>1.6798774665639938E-5</v>
      </c>
      <c r="BD63" s="5">
        <f t="shared" si="103"/>
        <v>1.0100273966837281E-5</v>
      </c>
      <c r="BE63" s="5">
        <f t="shared" si="104"/>
        <v>2.3159926884438033E-5</v>
      </c>
      <c r="BF63" s="5">
        <f t="shared" si="105"/>
        <v>2.65528546578858E-5</v>
      </c>
      <c r="BG63" s="5">
        <f t="shared" si="106"/>
        <v>2.0295230752118878E-5</v>
      </c>
      <c r="BH63" s="5">
        <f t="shared" si="107"/>
        <v>1.1634240364795149E-5</v>
      </c>
      <c r="BI63" s="5">
        <f t="shared" si="108"/>
        <v>5.3354623268502499E-6</v>
      </c>
      <c r="BJ63" s="8">
        <f t="shared" si="109"/>
        <v>0.71762742905134047</v>
      </c>
      <c r="BK63" s="8">
        <f t="shared" si="110"/>
        <v>0.17828241414001941</v>
      </c>
      <c r="BL63" s="8">
        <f t="shared" si="111"/>
        <v>9.8886388802348318E-2</v>
      </c>
      <c r="BM63" s="8">
        <f t="shared" si="112"/>
        <v>0.5723308096628672</v>
      </c>
      <c r="BN63" s="8">
        <f t="shared" si="113"/>
        <v>0.41843941190385686</v>
      </c>
    </row>
    <row r="64" spans="1:66" x14ac:dyDescent="0.25">
      <c r="A64" t="s">
        <v>141</v>
      </c>
      <c r="B64" t="s">
        <v>157</v>
      </c>
      <c r="C64" t="s">
        <v>147</v>
      </c>
      <c r="D64" s="7" t="s">
        <v>505</v>
      </c>
      <c r="E64">
        <f>VLOOKUP(A64,home!$A$2:$E$405,3,FALSE)</f>
        <v>1.3167</v>
      </c>
      <c r="F64">
        <f>VLOOKUP(B64,home!$B$2:$E$405,3,FALSE)</f>
        <v>0.97040000000000004</v>
      </c>
      <c r="G64">
        <f>VLOOKUP(C64,away!$B$2:$E$405,4,FALSE)</f>
        <v>1.0548</v>
      </c>
      <c r="H64">
        <f>VLOOKUP(A64,away!$A$2:$E$405,3,FALSE)</f>
        <v>1.0889</v>
      </c>
      <c r="I64">
        <f>VLOOKUP(C64,away!$B$2:$E$405,3,FALSE)</f>
        <v>0.96940000000000004</v>
      </c>
      <c r="J64">
        <f>VLOOKUP(B64,home!$B$2:$E$405,4,FALSE)</f>
        <v>1.1224000000000001</v>
      </c>
      <c r="K64" s="3">
        <f t="shared" si="58"/>
        <v>1.347745047264</v>
      </c>
      <c r="L64" s="3">
        <f t="shared" si="59"/>
        <v>1.184782610384</v>
      </c>
      <c r="M64" s="5">
        <f t="shared" si="60"/>
        <v>7.9457923812627507E-2</v>
      </c>
      <c r="N64" s="5">
        <f t="shared" si="61"/>
        <v>0.10708902328434897</v>
      </c>
      <c r="O64" s="5">
        <f t="shared" si="62"/>
        <v>9.4140366390417798E-2</v>
      </c>
      <c r="P64" s="5">
        <f t="shared" si="63"/>
        <v>0.12687721255030393</v>
      </c>
      <c r="Q64" s="5">
        <f t="shared" si="64"/>
        <v>7.2164350373910266E-2</v>
      </c>
      <c r="R64" s="5">
        <f t="shared" si="65"/>
        <v>5.5767934517272702E-2</v>
      </c>
      <c r="S64" s="5">
        <f t="shared" si="66"/>
        <v>5.0648904137288599E-2</v>
      </c>
      <c r="T64" s="5">
        <f t="shared" si="67"/>
        <v>8.5499067412666982E-2</v>
      </c>
      <c r="U64" s="5">
        <f t="shared" si="68"/>
        <v>7.5160957541797357E-2</v>
      </c>
      <c r="V64" s="5">
        <f t="shared" si="69"/>
        <v>8.9861561207057617E-3</v>
      </c>
      <c r="W64" s="5">
        <f t="shared" si="70"/>
        <v>3.2419715268487179E-2</v>
      </c>
      <c r="X64" s="5">
        <f t="shared" si="71"/>
        <v>3.8410314883704257E-2</v>
      </c>
      <c r="Y64" s="5">
        <f t="shared" si="72"/>
        <v>2.2753936566793274E-2</v>
      </c>
      <c r="Z64" s="5">
        <f t="shared" si="73"/>
        <v>2.2024293011032779E-2</v>
      </c>
      <c r="AA64" s="5">
        <f t="shared" si="74"/>
        <v>2.9683131825110558E-2</v>
      </c>
      <c r="AB64" s="5">
        <f t="shared" si="75"/>
        <v>2.0002646952288591E-2</v>
      </c>
      <c r="AC64" s="5">
        <f t="shared" si="76"/>
        <v>8.968098974823451E-4</v>
      </c>
      <c r="AD64" s="5">
        <f t="shared" si="77"/>
        <v>1.0923377671703167E-2</v>
      </c>
      <c r="AE64" s="5">
        <f t="shared" si="78"/>
        <v>1.2941827912090777E-2</v>
      </c>
      <c r="AF64" s="5">
        <f t="shared" si="79"/>
        <v>7.6666263284137139E-3</v>
      </c>
      <c r="AG64" s="5">
        <f t="shared" si="80"/>
        <v>3.0277618514055675E-3</v>
      </c>
      <c r="AH64" s="5">
        <f t="shared" si="81"/>
        <v>6.5234998413683755E-3</v>
      </c>
      <c r="AI64" s="5">
        <f t="shared" si="82"/>
        <v>8.7920146020317169E-3</v>
      </c>
      <c r="AJ64" s="5">
        <f t="shared" si="83"/>
        <v>5.9246970676805084E-3</v>
      </c>
      <c r="AK64" s="5">
        <f t="shared" si="84"/>
        <v>2.661660376501983E-3</v>
      </c>
      <c r="AL64" s="5">
        <f t="shared" si="85"/>
        <v>5.7280499927686786E-5</v>
      </c>
      <c r="AM64" s="5">
        <f t="shared" si="86"/>
        <v>2.9443856312864223E-3</v>
      </c>
      <c r="AN64" s="5">
        <f t="shared" si="87"/>
        <v>3.4884568942126692E-3</v>
      </c>
      <c r="AO64" s="5">
        <f t="shared" si="88"/>
        <v>2.0665315326686743E-3</v>
      </c>
      <c r="AP64" s="5">
        <f t="shared" si="89"/>
        <v>8.1613020790534678E-4</v>
      </c>
      <c r="AQ64" s="5">
        <f t="shared" si="90"/>
        <v>2.4173421953383332E-4</v>
      </c>
      <c r="AR64" s="5">
        <f t="shared" si="91"/>
        <v>1.5457858341792064E-3</v>
      </c>
      <c r="AS64" s="5">
        <f t="shared" si="92"/>
        <v>2.0833252021458764E-3</v>
      </c>
      <c r="AT64" s="5">
        <f t="shared" si="93"/>
        <v>1.4038956115161884E-3</v>
      </c>
      <c r="AU64" s="5">
        <f t="shared" si="94"/>
        <v>6.306977857655358E-4</v>
      </c>
      <c r="AV64" s="5">
        <f t="shared" si="95"/>
        <v>2.1250495427146802E-4</v>
      </c>
      <c r="AW64" s="5">
        <f t="shared" si="96"/>
        <v>2.5406843632146502E-6</v>
      </c>
      <c r="AX64" s="5">
        <f t="shared" si="97"/>
        <v>6.6138019196692558E-4</v>
      </c>
      <c r="AY64" s="5">
        <f t="shared" si="98"/>
        <v>7.8359175029484517E-4</v>
      </c>
      <c r="AZ64" s="5">
        <f t="shared" si="99"/>
        <v>4.6419293969484715E-4</v>
      </c>
      <c r="BA64" s="5">
        <f t="shared" si="100"/>
        <v>1.8332257427116125E-4</v>
      </c>
      <c r="BB64" s="5">
        <f t="shared" si="101"/>
        <v>5.4299349521825284E-5</v>
      </c>
      <c r="BC64" s="5">
        <f t="shared" si="102"/>
        <v>1.286658501372427E-5</v>
      </c>
      <c r="BD64" s="5">
        <f t="shared" si="103"/>
        <v>3.0523669595224165E-4</v>
      </c>
      <c r="BE64" s="5">
        <f t="shared" si="104"/>
        <v>4.1138124521286114E-4</v>
      </c>
      <c r="BF64" s="5">
        <f t="shared" si="105"/>
        <v>2.772185178864654E-4</v>
      </c>
      <c r="BG64" s="5">
        <f t="shared" si="106"/>
        <v>1.2453996149711677E-4</v>
      </c>
      <c r="BH64" s="5">
        <f t="shared" si="107"/>
        <v>4.1962029073547093E-5</v>
      </c>
      <c r="BI64" s="5">
        <f t="shared" si="108"/>
        <v>1.1310823371404218E-5</v>
      </c>
      <c r="BJ64" s="8">
        <f t="shared" si="109"/>
        <v>0.40461289342989437</v>
      </c>
      <c r="BK64" s="8">
        <f t="shared" si="110"/>
        <v>0.26770787876863072</v>
      </c>
      <c r="BL64" s="8">
        <f t="shared" si="111"/>
        <v>0.30570476777534145</v>
      </c>
      <c r="BM64" s="8">
        <f t="shared" si="112"/>
        <v>0.46377197099008655</v>
      </c>
      <c r="BN64" s="8">
        <f t="shared" si="113"/>
        <v>0.53549681092888124</v>
      </c>
    </row>
    <row r="65" spans="1:66" x14ac:dyDescent="0.25">
      <c r="A65" t="s">
        <v>141</v>
      </c>
      <c r="B65" t="s">
        <v>145</v>
      </c>
      <c r="C65" t="s">
        <v>153</v>
      </c>
      <c r="D65" s="7" t="s">
        <v>505</v>
      </c>
      <c r="E65">
        <f>VLOOKUP(A65,home!$A$2:$E$405,3,FALSE)</f>
        <v>1.3167</v>
      </c>
      <c r="F65">
        <f>VLOOKUP(B65,home!$B$2:$E$405,3,FALSE)</f>
        <v>1.3080000000000001</v>
      </c>
      <c r="G65">
        <f>VLOOKUP(C65,away!$B$2:$E$405,4,FALSE)</f>
        <v>0.92820000000000003</v>
      </c>
      <c r="H65">
        <f>VLOOKUP(A65,away!$A$2:$E$405,3,FALSE)</f>
        <v>1.0889</v>
      </c>
      <c r="I65">
        <f>VLOOKUP(C65,away!$B$2:$E$405,3,FALSE)</f>
        <v>1.1735</v>
      </c>
      <c r="J65">
        <f>VLOOKUP(B65,home!$B$2:$E$405,4,FALSE)</f>
        <v>0.86729999999999996</v>
      </c>
      <c r="K65" s="3">
        <f t="shared" si="58"/>
        <v>1.59858650952</v>
      </c>
      <c r="L65" s="3">
        <f t="shared" si="59"/>
        <v>1.1082568852949999</v>
      </c>
      <c r="M65" s="5">
        <f t="shared" si="60"/>
        <v>6.6747168984728961E-2</v>
      </c>
      <c r="N65" s="5">
        <f t="shared" si="61"/>
        <v>0.10670112388763948</v>
      </c>
      <c r="O65" s="5">
        <f t="shared" si="62"/>
        <v>7.3973009601274717E-2</v>
      </c>
      <c r="P65" s="5">
        <f t="shared" si="63"/>
        <v>0.11825225521719124</v>
      </c>
      <c r="Q65" s="5">
        <f t="shared" si="64"/>
        <v>8.5285488598701359E-2</v>
      </c>
      <c r="R65" s="5">
        <f t="shared" si="65"/>
        <v>4.0990548608302931E-2</v>
      </c>
      <c r="S65" s="5">
        <f t="shared" si="66"/>
        <v>5.237523956690595E-2</v>
      </c>
      <c r="T65" s="5">
        <f t="shared" si="67"/>
        <v>9.4518229955258978E-2</v>
      </c>
      <c r="U65" s="5">
        <f t="shared" si="68"/>
        <v>6.5526938023056883E-2</v>
      </c>
      <c r="V65" s="5">
        <f t="shared" si="69"/>
        <v>1.0310033936078156E-2</v>
      </c>
      <c r="W65" s="5">
        <f t="shared" si="70"/>
        <v>4.5445410510568579E-2</v>
      </c>
      <c r="X65" s="5">
        <f t="shared" si="71"/>
        <v>5.0365189103395373E-2</v>
      </c>
      <c r="Y65" s="5">
        <f t="shared" si="72"/>
        <v>2.7908783801511319E-2</v>
      </c>
      <c r="Z65" s="5">
        <f t="shared" si="73"/>
        <v>1.5142685909057027E-2</v>
      </c>
      <c r="AA65" s="5">
        <f t="shared" si="74"/>
        <v>2.4206893412117167E-2</v>
      </c>
      <c r="AB65" s="5">
        <f t="shared" si="75"/>
        <v>1.9348406622999536E-2</v>
      </c>
      <c r="AC65" s="5">
        <f t="shared" si="76"/>
        <v>1.1416071861657848E-3</v>
      </c>
      <c r="AD65" s="5">
        <f t="shared" si="77"/>
        <v>1.816210504044834E-2</v>
      </c>
      <c r="AE65" s="5">
        <f t="shared" si="78"/>
        <v>2.0128277962527891E-2</v>
      </c>
      <c r="AF65" s="5">
        <f t="shared" si="79"/>
        <v>1.1153651320551575E-2</v>
      </c>
      <c r="AG65" s="5">
        <f t="shared" si="80"/>
        <v>4.1203702907269824E-3</v>
      </c>
      <c r="AH65" s="5">
        <f t="shared" si="81"/>
        <v>4.1954964801430069E-3</v>
      </c>
      <c r="AI65" s="5">
        <f t="shared" si="82"/>
        <v>6.706864073895257E-3</v>
      </c>
      <c r="AJ65" s="5">
        <f t="shared" si="83"/>
        <v>5.3607512148566537E-3</v>
      </c>
      <c r="AK65" s="5">
        <f t="shared" si="84"/>
        <v>2.8565415243209319E-3</v>
      </c>
      <c r="AL65" s="5">
        <f t="shared" si="85"/>
        <v>8.0900883971358705E-5</v>
      </c>
      <c r="AM65" s="5">
        <f t="shared" si="86"/>
        <v>5.8067392204291758E-3</v>
      </c>
      <c r="AN65" s="5">
        <f t="shared" si="87"/>
        <v>6.4353587221531528E-3</v>
      </c>
      <c r="AO65" s="5">
        <f t="shared" si="88"/>
        <v>3.5660153065847325E-3</v>
      </c>
      <c r="AP65" s="5">
        <f t="shared" si="89"/>
        <v>1.3173536721966294E-3</v>
      </c>
      <c r="AQ65" s="5">
        <f t="shared" si="90"/>
        <v>3.6499156939514177E-4</v>
      </c>
      <c r="AR65" s="5">
        <f t="shared" si="91"/>
        <v>9.2993757226988462E-4</v>
      </c>
      <c r="AS65" s="5">
        <f t="shared" si="92"/>
        <v>1.4865856577264179E-3</v>
      </c>
      <c r="AT65" s="5">
        <f t="shared" si="93"/>
        <v>1.1882178888436841E-3</v>
      </c>
      <c r="AU65" s="5">
        <f t="shared" si="94"/>
        <v>6.3315636249194928E-4</v>
      </c>
      <c r="AV65" s="5">
        <f t="shared" si="95"/>
        <v>2.5303880487409633E-4</v>
      </c>
      <c r="AW65" s="5">
        <f t="shared" si="96"/>
        <v>3.981322405876227E-6</v>
      </c>
      <c r="AX65" s="5">
        <f t="shared" si="97"/>
        <v>1.5470958303464622E-3</v>
      </c>
      <c r="AY65" s="5">
        <f t="shared" si="98"/>
        <v>1.7145796061926516E-3</v>
      </c>
      <c r="AZ65" s="5">
        <f t="shared" si="99"/>
        <v>9.5009732697469787E-4</v>
      </c>
      <c r="BA65" s="5">
        <f t="shared" si="100"/>
        <v>3.5098396810669444E-4</v>
      </c>
      <c r="BB65" s="5">
        <f t="shared" si="101"/>
        <v>9.7245099820601215E-5</v>
      </c>
      <c r="BC65" s="5">
        <f t="shared" si="102"/>
        <v>2.1554510287476164E-5</v>
      </c>
      <c r="BD65" s="5">
        <f t="shared" si="103"/>
        <v>1.7176828622710269E-4</v>
      </c>
      <c r="BE65" s="5">
        <f t="shared" si="104"/>
        <v>2.7458646512601643E-4</v>
      </c>
      <c r="BF65" s="5">
        <f t="shared" si="105"/>
        <v>2.1947510942361693E-4</v>
      </c>
      <c r="BG65" s="5">
        <f t="shared" si="106"/>
        <v>1.1694998303333992E-4</v>
      </c>
      <c r="BH65" s="5">
        <f t="shared" si="107"/>
        <v>4.6738666291422533E-5</v>
      </c>
      <c r="BI65" s="5">
        <f t="shared" si="108"/>
        <v>1.4943160281285027E-5</v>
      </c>
      <c r="BJ65" s="8">
        <f t="shared" si="109"/>
        <v>0.48596064530381733</v>
      </c>
      <c r="BK65" s="8">
        <f t="shared" si="110"/>
        <v>0.25062178538123414</v>
      </c>
      <c r="BL65" s="8">
        <f t="shared" si="111"/>
        <v>0.24850084751755588</v>
      </c>
      <c r="BM65" s="8">
        <f t="shared" si="112"/>
        <v>0.50656577093003907</v>
      </c>
      <c r="BN65" s="8">
        <f t="shared" si="113"/>
        <v>0.49194959489783868</v>
      </c>
    </row>
    <row r="66" spans="1:66" x14ac:dyDescent="0.25">
      <c r="A66" t="s">
        <v>141</v>
      </c>
      <c r="B66" t="s">
        <v>156</v>
      </c>
      <c r="C66" t="s">
        <v>150</v>
      </c>
      <c r="D66" s="7" t="s">
        <v>505</v>
      </c>
      <c r="E66">
        <f>VLOOKUP(A66,home!$A$2:$E$405,3,FALSE)</f>
        <v>1.3167</v>
      </c>
      <c r="F66">
        <f>VLOOKUP(B66,home!$B$2:$E$405,3,FALSE)</f>
        <v>1.097</v>
      </c>
      <c r="G66">
        <f>VLOOKUP(C66,away!$B$2:$E$405,4,FALSE)</f>
        <v>1.2758</v>
      </c>
      <c r="H66">
        <f>VLOOKUP(A66,away!$A$2:$E$405,3,FALSE)</f>
        <v>1.0889</v>
      </c>
      <c r="I66">
        <f>VLOOKUP(C66,away!$B$2:$E$405,3,FALSE)</f>
        <v>0.67230000000000001</v>
      </c>
      <c r="J66">
        <f>VLOOKUP(B66,home!$B$2:$E$405,4,FALSE)</f>
        <v>1.1735</v>
      </c>
      <c r="K66" s="3">
        <f t="shared" si="58"/>
        <v>1.84279090842</v>
      </c>
      <c r="L66" s="3">
        <f t="shared" si="59"/>
        <v>0.85908117604499989</v>
      </c>
      <c r="M66" s="5">
        <f t="shared" si="60"/>
        <v>6.7079816037519877E-2</v>
      </c>
      <c r="N66" s="5">
        <f t="shared" si="61"/>
        <v>0.12361407513242771</v>
      </c>
      <c r="O66" s="5">
        <f t="shared" si="62"/>
        <v>5.7627007250394817E-2</v>
      </c>
      <c r="P66" s="5">
        <f t="shared" si="63"/>
        <v>0.10619452504048098</v>
      </c>
      <c r="Q66" s="5">
        <f t="shared" si="64"/>
        <v>0.11389744690339233</v>
      </c>
      <c r="R66" s="5">
        <f t="shared" si="65"/>
        <v>2.4753138580311456E-2</v>
      </c>
      <c r="S66" s="5">
        <f t="shared" si="66"/>
        <v>4.202932347885989E-2</v>
      </c>
      <c r="T66" s="5">
        <f t="shared" si="67"/>
        <v>9.7847152634289211E-2</v>
      </c>
      <c r="U66" s="5">
        <f t="shared" si="68"/>
        <v>4.5614858730658292E-2</v>
      </c>
      <c r="V66" s="5">
        <f t="shared" si="69"/>
        <v>7.3929905997916915E-3</v>
      </c>
      <c r="W66" s="5">
        <f t="shared" si="70"/>
        <v>6.9963059881940362E-2</v>
      </c>
      <c r="X66" s="5">
        <f t="shared" si="71"/>
        <v>6.0103947763084073E-2</v>
      </c>
      <c r="Y66" s="5">
        <f t="shared" si="72"/>
        <v>2.581708506462875E-2</v>
      </c>
      <c r="Z66" s="5">
        <f t="shared" si="73"/>
        <v>7.0883184674596098E-3</v>
      </c>
      <c r="AA66" s="5">
        <f t="shared" si="74"/>
        <v>1.3062288827820154E-2</v>
      </c>
      <c r="AB66" s="5">
        <f t="shared" si="75"/>
        <v>1.2035533547531563E-2</v>
      </c>
      <c r="AC66" s="5">
        <f t="shared" si="76"/>
        <v>7.3149343922478355E-4</v>
      </c>
      <c r="AD66" s="5">
        <f t="shared" si="77"/>
        <v>3.223182266892094E-2</v>
      </c>
      <c r="AE66" s="5">
        <f t="shared" si="78"/>
        <v>2.7689752124490489E-2</v>
      </c>
      <c r="AF66" s="5">
        <f t="shared" si="79"/>
        <v>1.189387240975091E-2</v>
      </c>
      <c r="AG66" s="5">
        <f t="shared" si="80"/>
        <v>3.4059339658326637E-3</v>
      </c>
      <c r="AH66" s="5">
        <f t="shared" si="81"/>
        <v>1.5223602413016726E-3</v>
      </c>
      <c r="AI66" s="5">
        <f t="shared" si="82"/>
        <v>2.8053916120107996E-3</v>
      </c>
      <c r="AJ66" s="5">
        <f t="shared" si="83"/>
        <v>2.5848750785856154E-3</v>
      </c>
      <c r="AK66" s="5">
        <f t="shared" si="84"/>
        <v>1.5877947647396683E-3</v>
      </c>
      <c r="AL66" s="5">
        <f t="shared" si="85"/>
        <v>4.6321294802153059E-5</v>
      </c>
      <c r="AM66" s="5">
        <f t="shared" si="86"/>
        <v>1.1879301955218627E-2</v>
      </c>
      <c r="AN66" s="5">
        <f t="shared" si="87"/>
        <v>1.0205284694282883E-2</v>
      </c>
      <c r="AO66" s="5">
        <f t="shared" si="88"/>
        <v>4.3835839885192881E-3</v>
      </c>
      <c r="AP66" s="5">
        <f t="shared" si="89"/>
        <v>1.2552848293830607E-3</v>
      </c>
      <c r="AQ66" s="5">
        <f t="shared" si="90"/>
        <v>2.6959789187446165E-4</v>
      </c>
      <c r="AR66" s="5">
        <f t="shared" si="91"/>
        <v>2.6156620529231827E-4</v>
      </c>
      <c r="AS66" s="5">
        <f t="shared" si="92"/>
        <v>4.8201182506260332E-4</v>
      </c>
      <c r="AT66" s="5">
        <f t="shared" si="93"/>
        <v>4.4412350448814857E-4</v>
      </c>
      <c r="AU66" s="5">
        <f t="shared" si="94"/>
        <v>2.7280891876212972E-4</v>
      </c>
      <c r="AV66" s="5">
        <f t="shared" si="95"/>
        <v>1.2568244880768579E-4</v>
      </c>
      <c r="AW66" s="5">
        <f t="shared" si="96"/>
        <v>2.0369879211519182E-6</v>
      </c>
      <c r="AX66" s="5">
        <f t="shared" si="97"/>
        <v>3.6485116069088037E-3</v>
      </c>
      <c r="AY66" s="5">
        <f t="shared" si="98"/>
        <v>3.1343676420770472E-3</v>
      </c>
      <c r="AZ66" s="5">
        <f t="shared" si="99"/>
        <v>1.3463381200564716E-3</v>
      </c>
      <c r="BA66" s="5">
        <f t="shared" si="100"/>
        <v>3.8553791184410931E-4</v>
      </c>
      <c r="BB66" s="5">
        <f t="shared" si="101"/>
        <v>8.2802090679242704E-5</v>
      </c>
      <c r="BC66" s="5">
        <f t="shared" si="102"/>
        <v>1.4226743487941716E-5</v>
      </c>
      <c r="BD66" s="5">
        <f t="shared" si="103"/>
        <v>3.7451100542692096E-5</v>
      </c>
      <c r="BE66" s="5">
        <f t="shared" si="104"/>
        <v>6.9014547590396313E-5</v>
      </c>
      <c r="BF66" s="5">
        <f t="shared" si="105"/>
        <v>6.3589690424150879E-5</v>
      </c>
      <c r="BG66" s="5">
        <f t="shared" si="106"/>
        <v>3.9060834460955862E-5</v>
      </c>
      <c r="BH66" s="5">
        <f t="shared" si="107"/>
        <v>1.7995237654987029E-5</v>
      </c>
      <c r="BI66" s="5">
        <f t="shared" si="108"/>
        <v>6.6322920690934632E-6</v>
      </c>
      <c r="BJ66" s="8">
        <f t="shared" si="109"/>
        <v>0.60306898602308945</v>
      </c>
      <c r="BK66" s="8">
        <f t="shared" si="110"/>
        <v>0.22660883753275643</v>
      </c>
      <c r="BL66" s="8">
        <f t="shared" si="111"/>
        <v>0.16341318523850917</v>
      </c>
      <c r="BM66" s="8">
        <f t="shared" si="112"/>
        <v>0.50388098766313183</v>
      </c>
      <c r="BN66" s="8">
        <f t="shared" si="113"/>
        <v>0.49316600894452717</v>
      </c>
    </row>
    <row r="67" spans="1:66" x14ac:dyDescent="0.25">
      <c r="A67" t="s">
        <v>184</v>
      </c>
      <c r="B67" t="s">
        <v>185</v>
      </c>
      <c r="C67" t="s">
        <v>191</v>
      </c>
      <c r="D67" s="7" t="s">
        <v>505</v>
      </c>
      <c r="E67">
        <f>VLOOKUP(A67,home!$A$2:$E$405,3,FALSE)</f>
        <v>1.6847000000000001</v>
      </c>
      <c r="F67">
        <f>VLOOKUP(B67,home!$B$2:$E$405,3,FALSE)</f>
        <v>1.7478</v>
      </c>
      <c r="G67">
        <f>VLOOKUP(C67,away!$B$2:$E$405,4,FALSE)</f>
        <v>0.89039999999999997</v>
      </c>
      <c r="H67">
        <f>VLOOKUP(A67,away!$A$2:$E$405,3,FALSE)</f>
        <v>1.2386999999999999</v>
      </c>
      <c r="I67">
        <f>VLOOKUP(C67,away!$B$2:$E$405,3,FALSE)</f>
        <v>0.62790000000000001</v>
      </c>
      <c r="J67">
        <f>VLOOKUP(B67,home!$B$2:$E$405,4,FALSE)</f>
        <v>0.62790000000000001</v>
      </c>
      <c r="K67" s="3">
        <f t="shared" si="58"/>
        <v>2.6217994148640003</v>
      </c>
      <c r="L67" s="3">
        <f t="shared" si="59"/>
        <v>0.48836789246700002</v>
      </c>
      <c r="M67" s="5">
        <f t="shared" si="60"/>
        <v>4.4593493897670915E-2</v>
      </c>
      <c r="N67" s="5">
        <f t="shared" si="61"/>
        <v>0.11691519620765496</v>
      </c>
      <c r="O67" s="5">
        <f t="shared" si="62"/>
        <v>2.1778030632545572E-2</v>
      </c>
      <c r="P67" s="5">
        <f t="shared" si="63"/>
        <v>5.7097627969298251E-2</v>
      </c>
      <c r="Q67" s="5">
        <f t="shared" si="64"/>
        <v>0.15326409650296982</v>
      </c>
      <c r="R67" s="5">
        <f t="shared" si="65"/>
        <v>5.3178454610490235E-3</v>
      </c>
      <c r="S67" s="5">
        <f t="shared" si="66"/>
        <v>1.8276988607359743E-2</v>
      </c>
      <c r="T67" s="5">
        <f t="shared" si="67"/>
        <v>7.4849263800014276E-2</v>
      </c>
      <c r="U67" s="5">
        <f t="shared" si="68"/>
        <v>1.3942324118115508E-2</v>
      </c>
      <c r="V67" s="5">
        <f t="shared" si="69"/>
        <v>2.6002116369930679E-3</v>
      </c>
      <c r="W67" s="5">
        <f t="shared" si="70"/>
        <v>0.1339425728437153</v>
      </c>
      <c r="X67" s="5">
        <f t="shared" si="71"/>
        <v>6.5413252011292874E-2</v>
      </c>
      <c r="Y67" s="5">
        <f t="shared" si="72"/>
        <v>1.5972866012083923E-2</v>
      </c>
      <c r="Z67" s="5">
        <f t="shared" si="73"/>
        <v>8.6568832675923814E-4</v>
      </c>
      <c r="AA67" s="5">
        <f t="shared" si="74"/>
        <v>2.2696611485519659E-3</v>
      </c>
      <c r="AB67" s="5">
        <f t="shared" si="75"/>
        <v>2.9752981356065498E-3</v>
      </c>
      <c r="AC67" s="5">
        <f t="shared" si="76"/>
        <v>2.0808236767559101E-4</v>
      </c>
      <c r="AD67" s="5">
        <f t="shared" si="77"/>
        <v>8.7792639776757872E-2</v>
      </c>
      <c r="AE67" s="5">
        <f t="shared" si="78"/>
        <v>4.2875106461889759E-2</v>
      </c>
      <c r="AF67" s="5">
        <f t="shared" si="79"/>
        <v>1.0469412691045676E-2</v>
      </c>
      <c r="AG67" s="5">
        <f t="shared" si="80"/>
        <v>1.7043083370977474E-3</v>
      </c>
      <c r="AH67" s="5">
        <f t="shared" si="81"/>
        <v>1.0569359591817316E-4</v>
      </c>
      <c r="AI67" s="5">
        <f t="shared" si="82"/>
        <v>2.7710740793313846E-4</v>
      </c>
      <c r="AJ67" s="5">
        <f t="shared" si="83"/>
        <v>3.6326001998679121E-4</v>
      </c>
      <c r="AK67" s="5">
        <f t="shared" si="84"/>
        <v>3.1746496928161807E-4</v>
      </c>
      <c r="AL67" s="5">
        <f t="shared" si="85"/>
        <v>1.065716863879299E-5</v>
      </c>
      <c r="AM67" s="5">
        <f t="shared" si="86"/>
        <v>4.6034938319213931E-2</v>
      </c>
      <c r="AN67" s="5">
        <f t="shared" si="87"/>
        <v>2.248198580680285E-2</v>
      </c>
      <c r="AO67" s="5">
        <f t="shared" si="88"/>
        <v>5.4897400134706568E-3</v>
      </c>
      <c r="AP67" s="5">
        <f t="shared" si="89"/>
        <v>8.936709201901418E-4</v>
      </c>
      <c r="AQ67" s="5">
        <f t="shared" si="90"/>
        <v>1.09110045963076E-4</v>
      </c>
      <c r="AR67" s="5">
        <f t="shared" si="91"/>
        <v>1.0323471737163392E-5</v>
      </c>
      <c r="AS67" s="5">
        <f t="shared" si="92"/>
        <v>2.7066072159860025E-5</v>
      </c>
      <c r="AT67" s="5">
        <f t="shared" si="93"/>
        <v>3.5480906075693918E-5</v>
      </c>
      <c r="AU67" s="5">
        <f t="shared" si="94"/>
        <v>3.1007939596032953E-5</v>
      </c>
      <c r="AV67" s="5">
        <f t="shared" si="95"/>
        <v>2.0324149472254365E-5</v>
      </c>
      <c r="AW67" s="5">
        <f t="shared" si="96"/>
        <v>3.7904075046625215E-7</v>
      </c>
      <c r="AX67" s="5">
        <f t="shared" si="97"/>
        <v>2.0115729058102581E-2</v>
      </c>
      <c r="AY67" s="5">
        <f t="shared" si="98"/>
        <v>9.82387620554275E-3</v>
      </c>
      <c r="AZ67" s="5">
        <f t="shared" si="99"/>
        <v>2.3988328591788106E-3</v>
      </c>
      <c r="BA67" s="5">
        <f t="shared" si="100"/>
        <v>3.9050431593924798E-4</v>
      </c>
      <c r="BB67" s="5">
        <f t="shared" si="101"/>
        <v>4.7677442443629502E-5</v>
      </c>
      <c r="BC67" s="5">
        <f t="shared" si="102"/>
        <v>4.6568264168824086E-6</v>
      </c>
      <c r="BD67" s="5">
        <f t="shared" si="103"/>
        <v>8.4027535587018754E-7</v>
      </c>
      <c r="BE67" s="5">
        <f t="shared" si="104"/>
        <v>2.203033436345097E-6</v>
      </c>
      <c r="BF67" s="5">
        <f t="shared" si="105"/>
        <v>2.8879558871677022E-6</v>
      </c>
      <c r="BG67" s="5">
        <f t="shared" si="106"/>
        <v>2.5238803517097751E-6</v>
      </c>
      <c r="BH67" s="5">
        <f t="shared" si="107"/>
        <v>1.6542770073248591E-6</v>
      </c>
      <c r="BI67" s="5">
        <f t="shared" si="108"/>
        <v>8.6743649796545661E-7</v>
      </c>
      <c r="BJ67" s="8">
        <f t="shared" si="109"/>
        <v>0.81098943645778665</v>
      </c>
      <c r="BK67" s="8">
        <f t="shared" si="110"/>
        <v>0.13261093785317912</v>
      </c>
      <c r="BL67" s="8">
        <f t="shared" si="111"/>
        <v>4.7481864886565729E-2</v>
      </c>
      <c r="BM67" s="8">
        <f t="shared" si="112"/>
        <v>0.58315813968830998</v>
      </c>
      <c r="BN67" s="8">
        <f t="shared" si="113"/>
        <v>0.39896629067118855</v>
      </c>
    </row>
    <row r="68" spans="1:66" x14ac:dyDescent="0.25">
      <c r="A68" t="s">
        <v>184</v>
      </c>
      <c r="B68" t="s">
        <v>197</v>
      </c>
      <c r="C68" t="s">
        <v>267</v>
      </c>
      <c r="D68" s="7" t="s">
        <v>505</v>
      </c>
      <c r="E68">
        <f>VLOOKUP(A68,home!$A$2:$E$405,3,FALSE)</f>
        <v>1.6847000000000001</v>
      </c>
      <c r="F68">
        <f>VLOOKUP(B68,home!$B$2:$E$405,3,FALSE)</f>
        <v>1.5054000000000001</v>
      </c>
      <c r="G68">
        <f>VLOOKUP(C68,away!$B$2:$E$405,4,FALSE)</f>
        <v>0.71850000000000003</v>
      </c>
      <c r="H68">
        <f>VLOOKUP(A68,away!$A$2:$E$405,3,FALSE)</f>
        <v>1.2386999999999999</v>
      </c>
      <c r="I68">
        <f>VLOOKUP(C68,away!$B$2:$E$405,3,FALSE)</f>
        <v>1.1472</v>
      </c>
      <c r="J68">
        <f>VLOOKUP(B68,home!$B$2:$E$405,4,FALSE)</f>
        <v>0.9778</v>
      </c>
      <c r="K68" s="3">
        <f t="shared" si="58"/>
        <v>1.8222218925300002</v>
      </c>
      <c r="L68" s="3">
        <f t="shared" si="59"/>
        <v>1.3894896265919998</v>
      </c>
      <c r="M68" s="5">
        <f t="shared" si="60"/>
        <v>4.0287601231277011E-2</v>
      </c>
      <c r="N68" s="5">
        <f t="shared" si="61"/>
        <v>7.3412948961151553E-2</v>
      </c>
      <c r="O68" s="5">
        <f t="shared" si="62"/>
        <v>5.5979203991134485E-2</v>
      </c>
      <c r="P68" s="5">
        <f t="shared" si="63"/>
        <v>0.10200653103904801</v>
      </c>
      <c r="Q68" s="5">
        <f t="shared" si="64"/>
        <v>6.6887341396098962E-2</v>
      </c>
      <c r="R68" s="5">
        <f t="shared" si="65"/>
        <v>3.8891261625279429E-2</v>
      </c>
      <c r="S68" s="5">
        <f t="shared" si="66"/>
        <v>6.4569073713813957E-2</v>
      </c>
      <c r="T68" s="5">
        <f t="shared" si="67"/>
        <v>9.2939267020197155E-2</v>
      </c>
      <c r="U68" s="5">
        <f t="shared" si="68"/>
        <v>7.0868508361696045E-2</v>
      </c>
      <c r="V68" s="5">
        <f t="shared" si="69"/>
        <v>1.8165134407647717E-2</v>
      </c>
      <c r="W68" s="5">
        <f t="shared" si="70"/>
        <v>4.0627859275033221E-2</v>
      </c>
      <c r="X68" s="5">
        <f t="shared" si="71"/>
        <v>5.6451989013298225E-2</v>
      </c>
      <c r="Y68" s="5">
        <f t="shared" si="72"/>
        <v>3.9219726567231723E-2</v>
      </c>
      <c r="Z68" s="5">
        <f t="shared" si="73"/>
        <v>1.8013001531133766E-2</v>
      </c>
      <c r="AA68" s="5">
        <f t="shared" si="74"/>
        <v>3.2823685740208358E-2</v>
      </c>
      <c r="AB68" s="5">
        <f t="shared" si="75"/>
        <v>2.9906019374666231E-2</v>
      </c>
      <c r="AC68" s="5">
        <f t="shared" si="76"/>
        <v>2.8745853099831319E-3</v>
      </c>
      <c r="AD68" s="5">
        <f t="shared" si="77"/>
        <v>1.8508243654398401E-2</v>
      </c>
      <c r="AE68" s="5">
        <f t="shared" si="78"/>
        <v>2.5717012564223783E-2</v>
      </c>
      <c r="AF68" s="5">
        <f t="shared" si="79"/>
        <v>1.7866761092462539E-2</v>
      </c>
      <c r="AG68" s="5">
        <f t="shared" si="80"/>
        <v>8.2752263995914174E-3</v>
      </c>
      <c r="AH68" s="5">
        <f t="shared" si="81"/>
        <v>6.2572196928240391E-3</v>
      </c>
      <c r="AI68" s="5">
        <f t="shared" si="82"/>
        <v>1.1402042710633806E-2</v>
      </c>
      <c r="AJ68" s="5">
        <f t="shared" si="83"/>
        <v>1.0388525923439515E-2</v>
      </c>
      <c r="AK68" s="5">
        <f t="shared" si="84"/>
        <v>6.3100664562689736E-3</v>
      </c>
      <c r="AL68" s="5">
        <f t="shared" si="85"/>
        <v>2.9113321884207039E-4</v>
      </c>
      <c r="AM68" s="5">
        <f t="shared" si="86"/>
        <v>6.7452253558648468E-3</v>
      </c>
      <c r="AN68" s="5">
        <f t="shared" si="87"/>
        <v>9.372420660999534E-3</v>
      </c>
      <c r="AO68" s="5">
        <f t="shared" si="88"/>
        <v>6.5114406422576944E-3</v>
      </c>
      <c r="AP68" s="5">
        <f t="shared" si="89"/>
        <v>3.015859742195539E-3</v>
      </c>
      <c r="AQ68" s="5">
        <f t="shared" si="90"/>
        <v>1.0476264567592804E-3</v>
      </c>
      <c r="AR68" s="5">
        <f t="shared" si="91"/>
        <v>1.7388683708972359E-3</v>
      </c>
      <c r="AS68" s="5">
        <f t="shared" si="92"/>
        <v>3.1686040136769192E-3</v>
      </c>
      <c r="AT68" s="5">
        <f t="shared" si="93"/>
        <v>2.8869498012402558E-3</v>
      </c>
      <c r="AU68" s="5">
        <f t="shared" si="94"/>
        <v>1.7535543768183756E-3</v>
      </c>
      <c r="AV68" s="5">
        <f t="shared" si="95"/>
        <v>7.9884129379506185E-4</v>
      </c>
      <c r="AW68" s="5">
        <f t="shared" si="96"/>
        <v>2.0476033442252648E-5</v>
      </c>
      <c r="AX68" s="5">
        <f t="shared" si="97"/>
        <v>2.0485495522508967E-3</v>
      </c>
      <c r="AY68" s="5">
        <f t="shared" si="98"/>
        <v>2.846438352412307E-3</v>
      </c>
      <c r="AZ68" s="5">
        <f t="shared" si="99"/>
        <v>1.977548281705262E-3</v>
      </c>
      <c r="BA68" s="5">
        <f t="shared" si="100"/>
        <v>9.1592760783809873E-4</v>
      </c>
      <c r="BB68" s="5">
        <f t="shared" si="101"/>
        <v>3.1816797745006561E-4</v>
      </c>
      <c r="BC68" s="5">
        <f t="shared" si="102"/>
        <v>8.8418220836124675E-5</v>
      </c>
      <c r="BD68" s="5">
        <f t="shared" si="103"/>
        <v>4.0268992722844004E-4</v>
      </c>
      <c r="BE68" s="5">
        <f t="shared" si="104"/>
        <v>7.3379040129697602E-4</v>
      </c>
      <c r="BF68" s="5">
        <f t="shared" si="105"/>
        <v>6.6856446688586208E-4</v>
      </c>
      <c r="BG68" s="5">
        <f t="shared" si="106"/>
        <v>4.060909360423554E-4</v>
      </c>
      <c r="BH68" s="5">
        <f t="shared" si="107"/>
        <v>1.8499694850359515E-4</v>
      </c>
      <c r="BI68" s="5">
        <f t="shared" si="108"/>
        <v>6.7421097922899245E-5</v>
      </c>
      <c r="BJ68" s="8">
        <f t="shared" si="109"/>
        <v>0.4747939987942566</v>
      </c>
      <c r="BK68" s="8">
        <f t="shared" si="110"/>
        <v>0.23104049727302423</v>
      </c>
      <c r="BL68" s="8">
        <f t="shared" si="111"/>
        <v>0.27563690551045883</v>
      </c>
      <c r="BM68" s="8">
        <f t="shared" si="112"/>
        <v>0.61919355254591402</v>
      </c>
      <c r="BN68" s="8">
        <f t="shared" si="113"/>
        <v>0.37746488824398949</v>
      </c>
    </row>
    <row r="69" spans="1:66" x14ac:dyDescent="0.25">
      <c r="A69" t="s">
        <v>184</v>
      </c>
      <c r="B69" t="s">
        <v>186</v>
      </c>
      <c r="C69" t="s">
        <v>192</v>
      </c>
      <c r="D69" s="7" t="s">
        <v>505</v>
      </c>
      <c r="E69">
        <f>VLOOKUP(A69,home!$A$2:$E$405,3,FALSE)</f>
        <v>1.6847000000000001</v>
      </c>
      <c r="F69">
        <f>VLOOKUP(B69,home!$B$2:$E$405,3,FALSE)</f>
        <v>0.68730000000000002</v>
      </c>
      <c r="G69">
        <f>VLOOKUP(C69,away!$B$2:$E$405,4,FALSE)</f>
        <v>1.3520000000000001</v>
      </c>
      <c r="H69">
        <f>VLOOKUP(A69,away!$A$2:$E$405,3,FALSE)</f>
        <v>1.2386999999999999</v>
      </c>
      <c r="I69">
        <f>VLOOKUP(C69,away!$B$2:$E$405,3,FALSE)</f>
        <v>0.67269999999999996</v>
      </c>
      <c r="J69">
        <f>VLOOKUP(B69,home!$B$2:$E$405,4,FALSE)</f>
        <v>0.93479999999999996</v>
      </c>
      <c r="K69" s="3">
        <f t="shared" ref="K69:K97" si="114">E69*F69*G69</f>
        <v>1.5654731071200003</v>
      </c>
      <c r="L69" s="3">
        <f t="shared" ref="L69:L97" si="115">H69*I69*J69</f>
        <v>0.77894405845199988</v>
      </c>
      <c r="M69" s="5">
        <f t="shared" ref="M69:M97" si="116">_xlfn.POISSON.DIST(0,K69,FALSE) * _xlfn.POISSON.DIST(0,L69,FALSE)</f>
        <v>9.5903081462345149E-2</v>
      </c>
      <c r="N69" s="5">
        <f t="shared" ref="N69:N97" si="117">_xlfn.POISSON.DIST(1,K69,FALSE) * _xlfn.POISSON.DIST(0,L69,FALSE)</f>
        <v>0.15013369491923997</v>
      </c>
      <c r="O69" s="5">
        <f t="shared" ref="O69:O97" si="118">_xlfn.POISSON.DIST(0,K69,FALSE) * _xlfn.POISSON.DIST(1,L69,FALSE)</f>
        <v>7.4703135492331887E-2</v>
      </c>
      <c r="P69" s="5">
        <f t="shared" ref="P69:P97" si="119">_xlfn.POISSON.DIST(1,K69,FALSE) * _xlfn.POISSON.DIST(1,L69,FALSE)</f>
        <v>0.11694574963078717</v>
      </c>
      <c r="Q69" s="5">
        <f t="shared" ref="Q69:Q97" si="120">_xlfn.POISSON.DIST(2,K69,FALSE) * _xlfn.POISSON.DIST(0,L69,FALSE)</f>
        <v>0.11751513093431443</v>
      </c>
      <c r="R69" s="5">
        <f t="shared" ref="R69:R97" si="121">_xlfn.POISSON.DIST(0,K69,FALSE) * _xlfn.POISSON.DIST(2,L69,FALSE)</f>
        <v>2.9094781769743318E-2</v>
      </c>
      <c r="S69" s="5">
        <f t="shared" ref="S69:S97" si="122">_xlfn.POISSON.DIST(2,K69,FALSE) * _xlfn.POISSON.DIST(2,L69,FALSE)</f>
        <v>3.5651378840409184E-2</v>
      </c>
      <c r="T69" s="5">
        <f t="shared" ref="T69:T97" si="123">_xlfn.POISSON.DIST(2,K69,FALSE) * _xlfn.POISSON.DIST(1,L69,FALSE)</f>
        <v>9.1537713019493039E-2</v>
      </c>
      <c r="U69" s="5">
        <f t="shared" ref="U69:U97" si="124">_xlfn.POISSON.DIST(1,K69,FALSE) * _xlfn.POISSON.DIST(2,L69,FALSE)</f>
        <v>4.5547098418058408E-2</v>
      </c>
      <c r="V69" s="5">
        <f t="shared" ref="V69:V97" si="125">_xlfn.POISSON.DIST(3,K69,FALSE) * _xlfn.POISSON.DIST(3,L69,FALSE)</f>
        <v>4.8304289894536643E-3</v>
      </c>
      <c r="W69" s="5">
        <f t="shared" ref="W69:W97" si="126">_xlfn.POISSON.DIST(3,K69,FALSE) * _xlfn.POISSON.DIST(0,L69,FALSE)</f>
        <v>6.1322259052451603E-2</v>
      </c>
      <c r="X69" s="5">
        <f t="shared" ref="X69:X97" si="127">_xlfn.POISSON.DIST(3,K69,FALSE) * _xlfn.POISSON.DIST(1,L69,FALSE)</f>
        <v>4.776660933976154E-2</v>
      </c>
      <c r="Y69" s="5">
        <f t="shared" ref="Y69:Y97" si="128">_xlfn.POISSON.DIST(3,K69,FALSE) * _xlfn.POISSON.DIST(2,L69,FALSE)</f>
        <v>1.8603758268802527E-2</v>
      </c>
      <c r="Z69" s="5">
        <f t="shared" ref="Z69:Z97" si="129">_xlfn.POISSON.DIST(0,K69,FALSE) * _xlfn.POISSON.DIST(3,L69,FALSE)</f>
        <v>7.5544024638330405E-3</v>
      </c>
      <c r="AA69" s="5">
        <f t="shared" ref="AA69:AA97" si="130">_xlfn.POISSON.DIST(1,K69,FALSE) * _xlfn.POISSON.DIST(3,L69,FALSE)</f>
        <v>1.1826213897491694E-2</v>
      </c>
      <c r="AB69" s="5">
        <f t="shared" ref="AB69:AB97" si="131">_xlfn.POISSON.DIST(2,K69,FALSE) * _xlfn.POISSON.DIST(3,L69,FALSE)</f>
        <v>9.2568099077860282E-3</v>
      </c>
      <c r="AC69" s="5">
        <f t="shared" ref="AC69:AC97" si="132">_xlfn.POISSON.DIST(4,K69,FALSE) * _xlfn.POISSON.DIST(4,L69,FALSE)</f>
        <v>3.6814389237830648E-4</v>
      </c>
      <c r="AD69" s="5">
        <f t="shared" ref="AD69:AD97" si="133">_xlfn.POISSON.DIST(4,K69,FALSE) * _xlfn.POISSON.DIST(0,L69,FALSE)</f>
        <v>2.3999586853614762E-2</v>
      </c>
      <c r="AE69" s="5">
        <f t="shared" ref="AE69:AE97" si="134">_xlfn.POISSON.DIST(4,K69,FALSE) * _xlfn.POISSON.DIST(1,L69,FALSE)</f>
        <v>1.8694335584925947E-2</v>
      </c>
      <c r="AF69" s="5">
        <f t="shared" ref="AF69:AF97" si="135">_xlfn.POISSON.DIST(4,K69,FALSE) * _xlfn.POISSON.DIST(2,L69,FALSE)</f>
        <v>7.2809208152929284E-3</v>
      </c>
      <c r="AG69" s="5">
        <f t="shared" ref="AG69:AG97" si="136">_xlfn.POISSON.DIST(4,K69,FALSE) * _xlfn.POISSON.DIST(3,L69,FALSE)</f>
        <v>1.8904766697106393E-3</v>
      </c>
      <c r="AH69" s="5">
        <f t="shared" ref="AH69:AH97" si="137">_xlfn.POISSON.DIST(0,K69,FALSE) * _xlfn.POISSON.DIST(4,L69,FALSE)</f>
        <v>1.4711142285894735E-3</v>
      </c>
      <c r="AI69" s="5">
        <f t="shared" ref="AI69:AI97" si="138">_xlfn.POISSON.DIST(1,K69,FALSE) * _xlfn.POISSON.DIST(4,L69,FALSE)</f>
        <v>2.3029897623584056E-3</v>
      </c>
      <c r="AJ69" s="5">
        <f t="shared" ref="AJ69:AJ97" si="139">_xlfn.POISSON.DIST(2,K69,FALSE) * _xlfn.POISSON.DIST(4,L69,FALSE)</f>
        <v>1.8026342694723826E-3</v>
      </c>
      <c r="AK69" s="5">
        <f t="shared" ref="AK69:AK97" si="140">_xlfn.POISSON.DIST(3,K69,FALSE) * _xlfn.POISSON.DIST(4,L69,FALSE)</f>
        <v>9.4065849027730728E-4</v>
      </c>
      <c r="AL69" s="5">
        <f t="shared" ref="AL69:AL97" si="141">_xlfn.POISSON.DIST(5,K69,FALSE) * _xlfn.POISSON.DIST(5,L69,FALSE)</f>
        <v>1.7956821745328771E-5</v>
      </c>
      <c r="AM69" s="5">
        <f t="shared" ref="AM69:AM97" si="142">_xlfn.POISSON.DIST(5,K69,FALSE) * _xlfn.POISSON.DIST(0,L69,FALSE)</f>
        <v>7.514141560264925E-3</v>
      </c>
      <c r="AN69" s="5">
        <f t="shared" ref="AN69:AN97" si="143">_xlfn.POISSON.DIST(5,K69,FALSE) * _xlfn.POISSON.DIST(1,L69,FALSE)</f>
        <v>5.8530959227356032E-3</v>
      </c>
      <c r="AO69" s="5">
        <f t="shared" ref="AO69:AO97" si="144">_xlfn.POISSON.DIST(5,K69,FALSE) * _xlfn.POISSON.DIST(2,L69,FALSE)</f>
        <v>2.2796171462822618E-3</v>
      </c>
      <c r="AP69" s="5">
        <f t="shared" ref="AP69:AP97" si="145">_xlfn.POISSON.DIST(5,K69,FALSE) * _xlfn.POISSON.DIST(3,L69,FALSE)</f>
        <v>5.9189807721395711E-4</v>
      </c>
      <c r="AQ69" s="5">
        <f t="shared" ref="AQ69:AQ97" si="146">_xlfn.POISSON.DIST(5,K69,FALSE) * _xlfn.POISSON.DIST(4,L69,FALSE)</f>
        <v>1.1526387261374371E-4</v>
      </c>
      <c r="AR69" s="5">
        <f t="shared" ref="AR69:AR97" si="147">_xlfn.POISSON.DIST(0,K69,FALSE) * _xlfn.POISSON.DIST(5,L69,FALSE)</f>
        <v>2.2918313753279355E-4</v>
      </c>
      <c r="AS69" s="5">
        <f t="shared" ref="AS69:AS97" si="148">_xlfn.POISSON.DIST(1,K69,FALSE) * _xlfn.POISSON.DIST(5,L69,FALSE)</f>
        <v>3.5878003841297268E-4</v>
      </c>
      <c r="AT69" s="5">
        <f t="shared" ref="AT69:AT97" si="149">_xlfn.POISSON.DIST(2,K69,FALSE) * _xlfn.POISSON.DIST(5,L69,FALSE)</f>
        <v>2.8083025075349477E-4</v>
      </c>
      <c r="AU69" s="5">
        <f t="shared" ref="AU69:AU97" si="150">_xlfn.POISSON.DIST(3,K69,FALSE) * _xlfn.POISSON.DIST(5,L69,FALSE)</f>
        <v>1.4654406840678737E-4</v>
      </c>
      <c r="AV69" s="5">
        <f t="shared" ref="AV69:AV97" si="151">_xlfn.POISSON.DIST(4,K69,FALSE) * _xlfn.POISSON.DIST(5,L69,FALSE)</f>
        <v>5.7352699524694865E-5</v>
      </c>
      <c r="AW69" s="5">
        <f t="shared" ref="AW69:AW97" si="152">_xlfn.POISSON.DIST(6,K69,FALSE) * _xlfn.POISSON.DIST(6,L69,FALSE)</f>
        <v>6.0824542513046603E-7</v>
      </c>
      <c r="AX69" s="5">
        <f t="shared" ref="AX69:AX97" si="153">_xlfn.POISSON.DIST(6,K69,FALSE) * _xlfn.POISSON.DIST(0,L69,FALSE)</f>
        <v>1.9605310892812406E-3</v>
      </c>
      <c r="AY69" s="5">
        <f t="shared" ref="AY69:AY97" si="154">_xlfn.POISSON.DIST(6,K69,FALSE) * _xlfn.POISSON.DIST(1,L69,FALSE)</f>
        <v>1.5271440434060498E-3</v>
      </c>
      <c r="AZ69" s="5">
        <f t="shared" ref="AZ69:AZ97" si="155">_xlfn.POISSON.DIST(6,K69,FALSE) * _xlfn.POISSON.DIST(2,L69,FALSE)</f>
        <v>5.9477988950575262E-4</v>
      </c>
      <c r="BA69" s="5">
        <f t="shared" ref="BA69:BA97" si="156">_xlfn.POISSON.DIST(6,K69,FALSE) * _xlfn.POISSON.DIST(3,L69,FALSE)</f>
        <v>1.5443342033908102E-4</v>
      </c>
      <c r="BB69" s="5">
        <f t="shared" ref="BB69:BB97" si="157">_xlfn.POISSON.DIST(6,K69,FALSE) * _xlfn.POISSON.DIST(4,L69,FALSE)</f>
        <v>3.0073748799886844E-5</v>
      </c>
      <c r="BC69" s="5">
        <f t="shared" ref="BC69:BC97" si="158">_xlfn.POISSON.DIST(6,K69,FALSE) * _xlfn.POISSON.DIST(5,L69,FALSE)</f>
        <v>4.6851535886099639E-6</v>
      </c>
      <c r="BD69" s="5">
        <f t="shared" ref="BD69:BD97" si="159">_xlfn.POISSON.DIST(0,K69,FALSE) * _xlfn.POISSON.DIST(6,L69,FALSE)</f>
        <v>2.9753473879759504E-5</v>
      </c>
      <c r="BE69" s="5">
        <f t="shared" ref="BE69:BE97" si="160">_xlfn.POISSON.DIST(1,K69,FALSE) * _xlfn.POISSON.DIST(6,L69,FALSE)</f>
        <v>4.6578263202160879E-5</v>
      </c>
      <c r="BF69" s="5">
        <f t="shared" ref="BF69:BF97" si="161">_xlfn.POISSON.DIST(2,K69,FALSE) * _xlfn.POISSON.DIST(6,L69,FALSE)</f>
        <v>3.645850920966999E-5</v>
      </c>
      <c r="BG69" s="5">
        <f t="shared" ref="BG69:BG97" si="162">_xlfn.POISSON.DIST(3,K69,FALSE) * _xlfn.POISSON.DIST(6,L69,FALSE)</f>
        <v>1.9024938564475071E-5</v>
      </c>
      <c r="BH69" s="5">
        <f t="shared" ref="BH69:BH97" si="163">_xlfn.POISSON.DIST(4,K69,FALSE) * _xlfn.POISSON.DIST(6,L69,FALSE)</f>
        <v>7.4457574218239822E-6</v>
      </c>
      <c r="BI69" s="5">
        <f t="shared" ref="BI69:BI97" si="164">_xlfn.POISSON.DIST(5,K69,FALSE) * _xlfn.POISSON.DIST(6,L69,FALSE)</f>
        <v>2.3312266012009188E-6</v>
      </c>
      <c r="BJ69" s="8">
        <f t="shared" ref="BJ69:BJ97" si="165">SUM(N69,Q69,T69,W69,X69,Y69,AD69,AE69,AF69,AG69,AM69,AN69,AO69,AP69,AQ69,AX69,AY69,AZ69,BA69,BB69,BC69)</f>
        <v>0.55937014938163865</v>
      </c>
      <c r="BK69" s="8">
        <f t="shared" ref="BK69:BK97" si="166">SUM(M69,P69,S69,V69,AC69,AL69,AY69)</f>
        <v>0.25524388368052486</v>
      </c>
      <c r="BL69" s="8">
        <f t="shared" ref="BL69:BL97" si="167">SUM(O69,R69,U69,AA69,AB69,AH69,AI69,AJ69,AK69,AR69,AS69,AT69,AU69,AV69,BD69,BE69,BF69,BG69,BH69,BI69)</f>
        <v>0.17815971859961871</v>
      </c>
      <c r="BM69" s="8">
        <f t="shared" ref="BM69:BM97" si="168">SUM(S69:BI69)</f>
        <v>0.41450604411887226</v>
      </c>
      <c r="BN69" s="8">
        <f t="shared" ref="BN69:BN97" si="169">SUM(M69:R69)</f>
        <v>0.58429557420876188</v>
      </c>
    </row>
    <row r="70" spans="1:66" x14ac:dyDescent="0.25">
      <c r="A70" t="s">
        <v>184</v>
      </c>
      <c r="B70" t="s">
        <v>193</v>
      </c>
      <c r="C70" t="s">
        <v>196</v>
      </c>
      <c r="D70" s="7" t="s">
        <v>505</v>
      </c>
      <c r="E70">
        <f>VLOOKUP(A70,home!$A$2:$E$405,3,FALSE)</f>
        <v>1.6847000000000001</v>
      </c>
      <c r="F70">
        <f>VLOOKUP(B70,home!$B$2:$E$405,3,FALSE)</f>
        <v>0.52759999999999996</v>
      </c>
      <c r="G70">
        <f>VLOOKUP(C70,away!$B$2:$E$405,4,FALSE)</f>
        <v>0.93720000000000003</v>
      </c>
      <c r="H70">
        <f>VLOOKUP(A70,away!$A$2:$E$405,3,FALSE)</f>
        <v>1.2386999999999999</v>
      </c>
      <c r="I70">
        <f>VLOOKUP(C70,away!$B$2:$E$405,3,FALSE)</f>
        <v>0.8498</v>
      </c>
      <c r="J70">
        <f>VLOOKUP(B70,home!$B$2:$E$405,4,FALSE)</f>
        <v>1.1212</v>
      </c>
      <c r="K70" s="3">
        <f t="shared" si="114"/>
        <v>0.83302808318400001</v>
      </c>
      <c r="L70" s="3">
        <f t="shared" si="115"/>
        <v>1.1802281079119998</v>
      </c>
      <c r="M70" s="5">
        <f t="shared" si="116"/>
        <v>0.13355309149527517</v>
      </c>
      <c r="N70" s="5">
        <f t="shared" si="117"/>
        <v>0.11125347581160645</v>
      </c>
      <c r="O70" s="5">
        <f t="shared" si="118"/>
        <v>0.15762311248126681</v>
      </c>
      <c r="P70" s="5">
        <f t="shared" si="119"/>
        <v>0.13130447925576572</v>
      </c>
      <c r="Q70" s="5">
        <f t="shared" si="120"/>
        <v>4.6338634851450018E-2</v>
      </c>
      <c r="R70" s="5">
        <f t="shared" si="121"/>
        <v>9.3015613903482966E-2</v>
      </c>
      <c r="S70" s="5">
        <f t="shared" si="122"/>
        <v>3.2273431636057941E-2</v>
      </c>
      <c r="T70" s="5">
        <f t="shared" si="123"/>
        <v>5.4690159333951903E-2</v>
      </c>
      <c r="U70" s="5">
        <f t="shared" si="124"/>
        <v>7.7484618556201437E-2</v>
      </c>
      <c r="V70" s="5">
        <f t="shared" si="125"/>
        <v>3.5255609979388774E-3</v>
      </c>
      <c r="W70" s="5">
        <f t="shared" si="126"/>
        <v>1.2867128055888903E-2</v>
      </c>
      <c r="X70" s="5">
        <f t="shared" si="127"/>
        <v>1.5186146199663167E-2</v>
      </c>
      <c r="Y70" s="5">
        <f t="shared" si="128"/>
        <v>8.9615582978517377E-3</v>
      </c>
      <c r="Z70" s="5">
        <f t="shared" si="129"/>
        <v>3.6593214001193579E-2</v>
      </c>
      <c r="AA70" s="5">
        <f t="shared" si="130"/>
        <v>3.04831749169562E-2</v>
      </c>
      <c r="AB70" s="5">
        <f t="shared" si="131"/>
        <v>1.2696670385217306E-2</v>
      </c>
      <c r="AC70" s="5">
        <f t="shared" si="132"/>
        <v>2.1663760537844756E-4</v>
      </c>
      <c r="AD70" s="5">
        <f t="shared" si="133"/>
        <v>2.6796697551200498E-3</v>
      </c>
      <c r="AE70" s="5">
        <f t="shared" si="134"/>
        <v>3.1626215649143479E-3</v>
      </c>
      <c r="AF70" s="5">
        <f t="shared" si="135"/>
        <v>1.8663074328002752E-3</v>
      </c>
      <c r="AG70" s="5">
        <f t="shared" si="136"/>
        <v>7.342228300653232E-4</v>
      </c>
      <c r="AH70" s="5">
        <f t="shared" si="137"/>
        <v>1.0797084930761902E-2</v>
      </c>
      <c r="AI70" s="5">
        <f t="shared" si="138"/>
        <v>8.9942749638474376E-3</v>
      </c>
      <c r="AJ70" s="5">
        <f t="shared" si="139"/>
        <v>3.7462418163818362E-3</v>
      </c>
      <c r="AK70" s="5">
        <f t="shared" si="140"/>
        <v>1.040241546481436E-3</v>
      </c>
      <c r="AL70" s="5">
        <f t="shared" si="141"/>
        <v>8.5196044937498095E-6</v>
      </c>
      <c r="AM70" s="5">
        <f t="shared" si="142"/>
        <v>4.4644803193475893E-4</v>
      </c>
      <c r="AN70" s="5">
        <f t="shared" si="143"/>
        <v>5.269105160113966E-4</v>
      </c>
      <c r="AO70" s="5">
        <f t="shared" si="144"/>
        <v>3.109373006755332E-4</v>
      </c>
      <c r="AP70" s="5">
        <f t="shared" si="145"/>
        <v>1.2232564735184962E-4</v>
      </c>
      <c r="AQ70" s="5">
        <f t="shared" si="146"/>
        <v>3.609304183079601E-5</v>
      </c>
      <c r="AR70" s="5">
        <f t="shared" si="147"/>
        <v>2.5486046237596575E-3</v>
      </c>
      <c r="AS70" s="5">
        <f t="shared" si="148"/>
        <v>2.123059224524387E-3</v>
      </c>
      <c r="AT70" s="5">
        <f t="shared" si="149"/>
        <v>8.8428397814582988E-4</v>
      </c>
      <c r="AU70" s="5">
        <f t="shared" si="150"/>
        <v>2.455444624350476E-4</v>
      </c>
      <c r="AV70" s="5">
        <f t="shared" si="151"/>
        <v>5.1136358219678339E-5</v>
      </c>
      <c r="AW70" s="5">
        <f t="shared" si="152"/>
        <v>2.3267114619034276E-7</v>
      </c>
      <c r="AX70" s="5">
        <f t="shared" si="153"/>
        <v>6.1983958047313553E-5</v>
      </c>
      <c r="AY70" s="5">
        <f t="shared" si="154"/>
        <v>7.3155209527077641E-5</v>
      </c>
      <c r="AZ70" s="5">
        <f t="shared" si="155"/>
        <v>4.3169917262024392E-5</v>
      </c>
      <c r="BA70" s="5">
        <f t="shared" si="156"/>
        <v>1.6983449922958868E-5</v>
      </c>
      <c r="BB70" s="5">
        <f t="shared" si="157"/>
        <v>5.0110862420979865E-6</v>
      </c>
      <c r="BC70" s="5">
        <f t="shared" si="158"/>
        <v>1.1828449668190321E-6</v>
      </c>
      <c r="BD70" s="5">
        <f t="shared" si="159"/>
        <v>5.0132246881927172E-4</v>
      </c>
      <c r="BE70" s="5">
        <f t="shared" si="160"/>
        <v>4.1761569525758851E-4</v>
      </c>
      <c r="BF70" s="5">
        <f t="shared" si="161"/>
        <v>1.7394280106399125E-4</v>
      </c>
      <c r="BG70" s="5">
        <f t="shared" si="162"/>
        <v>4.829974605133082E-5</v>
      </c>
      <c r="BH70" s="5">
        <f t="shared" si="163"/>
        <v>1.0058761217853519E-5</v>
      </c>
      <c r="BI70" s="5">
        <f t="shared" si="164"/>
        <v>1.6758461153028158E-6</v>
      </c>
      <c r="BJ70" s="8">
        <f t="shared" si="165"/>
        <v>0.25938412513708481</v>
      </c>
      <c r="BK70" s="8">
        <f t="shared" si="166"/>
        <v>0.30095487580443697</v>
      </c>
      <c r="BL70" s="8">
        <f t="shared" si="167"/>
        <v>0.40288657746620721</v>
      </c>
      <c r="BM70" s="8">
        <f t="shared" si="168"/>
        <v>0.32665746207169455</v>
      </c>
      <c r="BN70" s="8">
        <f t="shared" si="169"/>
        <v>0.67308840779884727</v>
      </c>
    </row>
    <row r="71" spans="1:66" x14ac:dyDescent="0.25">
      <c r="A71" t="s">
        <v>184</v>
      </c>
      <c r="B71" t="s">
        <v>190</v>
      </c>
      <c r="C71" t="s">
        <v>268</v>
      </c>
      <c r="D71" s="7" t="s">
        <v>505</v>
      </c>
      <c r="E71">
        <f>VLOOKUP(A71,home!$A$2:$E$405,3,FALSE)</f>
        <v>1.6847000000000001</v>
      </c>
      <c r="F71">
        <f>VLOOKUP(B71,home!$B$2:$E$405,3,FALSE)</f>
        <v>0.75849999999999995</v>
      </c>
      <c r="G71">
        <f>VLOOKUP(C71,away!$B$2:$E$405,4,FALSE)</f>
        <v>0.79139999999999999</v>
      </c>
      <c r="H71">
        <f>VLOOKUP(A71,away!$A$2:$E$405,3,FALSE)</f>
        <v>1.2386999999999999</v>
      </c>
      <c r="I71">
        <f>VLOOKUP(C71,away!$B$2:$E$405,3,FALSE)</f>
        <v>1.794</v>
      </c>
      <c r="J71">
        <f>VLOOKUP(B71,home!$B$2:$E$405,4,FALSE)</f>
        <v>1.1212</v>
      </c>
      <c r="K71" s="3">
        <f t="shared" si="114"/>
        <v>1.0112864934299999</v>
      </c>
      <c r="L71" s="3">
        <f t="shared" si="115"/>
        <v>2.4915618093599998</v>
      </c>
      <c r="M71" s="5">
        <f t="shared" si="116"/>
        <v>3.0111494507750348E-2</v>
      </c>
      <c r="N71" s="5">
        <f t="shared" si="117"/>
        <v>3.0451347692679549E-2</v>
      </c>
      <c r="O71" s="5">
        <f t="shared" si="118"/>
        <v>7.5024649738264143E-2</v>
      </c>
      <c r="P71" s="5">
        <f t="shared" si="119"/>
        <v>7.5871414954623101E-2</v>
      </c>
      <c r="Q71" s="5">
        <f t="shared" si="120"/>
        <v>1.5397518314173807E-2</v>
      </c>
      <c r="R71" s="5">
        <f t="shared" si="121"/>
        <v>9.3464276024234835E-2</v>
      </c>
      <c r="S71" s="5">
        <f t="shared" si="122"/>
        <v>4.7792974919718435E-2</v>
      </c>
      <c r="T71" s="5">
        <f t="shared" si="123"/>
        <v>3.8363868590516617E-2</v>
      </c>
      <c r="U71" s="5">
        <f t="shared" si="124"/>
        <v>9.4519159961522062E-2</v>
      </c>
      <c r="V71" s="5">
        <f t="shared" si="125"/>
        <v>1.3380348569091495E-2</v>
      </c>
      <c r="W71" s="5">
        <f t="shared" si="126"/>
        <v>5.1904341011550122E-3</v>
      </c>
      <c r="X71" s="5">
        <f t="shared" si="127"/>
        <v>1.2932287380437623E-2</v>
      </c>
      <c r="Y71" s="5">
        <f t="shared" si="128"/>
        <v>1.6110796672383333E-2</v>
      </c>
      <c r="Z71" s="5">
        <f t="shared" si="129"/>
        <v>7.7624006893821679E-2</v>
      </c>
      <c r="AA71" s="5">
        <f t="shared" si="130"/>
        <v>7.8500109737639059E-2</v>
      </c>
      <c r="AB71" s="5">
        <f t="shared" si="131"/>
        <v>3.9693050355223594E-2</v>
      </c>
      <c r="AC71" s="5">
        <f t="shared" si="132"/>
        <v>2.1071396386970701E-3</v>
      </c>
      <c r="AD71" s="5">
        <f t="shared" si="133"/>
        <v>1.3122539753841359E-3</v>
      </c>
      <c r="AE71" s="5">
        <f t="shared" si="134"/>
        <v>3.2695618892479498E-3</v>
      </c>
      <c r="AF71" s="5">
        <f t="shared" si="135"/>
        <v>4.0731577682945616E-3</v>
      </c>
      <c r="AG71" s="5">
        <f t="shared" si="136"/>
        <v>3.3828414463269126E-3</v>
      </c>
      <c r="AH71" s="5">
        <f t="shared" si="137"/>
        <v>4.8351252766535853E-2</v>
      </c>
      <c r="AI71" s="5">
        <f t="shared" si="138"/>
        <v>4.8896968863217621E-2</v>
      </c>
      <c r="AJ71" s="5">
        <f t="shared" si="139"/>
        <v>2.4724422090519615E-2</v>
      </c>
      <c r="AK71" s="5">
        <f t="shared" si="140"/>
        <v>8.3344913726682707E-3</v>
      </c>
      <c r="AL71" s="5">
        <f t="shared" si="141"/>
        <v>2.1237294064400692E-4</v>
      </c>
      <c r="AM71" s="5">
        <f t="shared" si="142"/>
        <v>2.654129442511602E-4</v>
      </c>
      <c r="AN71" s="5">
        <f t="shared" si="143"/>
        <v>6.6129275560598529E-4</v>
      </c>
      <c r="AO71" s="5">
        <f t="shared" si="144"/>
        <v>8.2382588733715463E-4</v>
      </c>
      <c r="AP71" s="5">
        <f t="shared" si="145"/>
        <v>6.8420437281712287E-4</v>
      </c>
      <c r="AQ71" s="5">
        <f t="shared" si="146"/>
        <v>4.2618437127706359E-4</v>
      </c>
      <c r="AR71" s="5">
        <f t="shared" si="147"/>
        <v>2.4094026965562558E-2</v>
      </c>
      <c r="AS71" s="5">
        <f t="shared" si="148"/>
        <v>2.4365964042611616E-2</v>
      </c>
      <c r="AT71" s="5">
        <f t="shared" si="149"/>
        <v>1.2320485167847083E-2</v>
      </c>
      <c r="AU71" s="5">
        <f t="shared" si="150"/>
        <v>4.1531800809161343E-3</v>
      </c>
      <c r="AV71" s="5">
        <f t="shared" si="151"/>
        <v>1.0500137301532497E-3</v>
      </c>
      <c r="AW71" s="5">
        <f t="shared" si="152"/>
        <v>1.4864234635074952E-5</v>
      </c>
      <c r="AX71" s="5">
        <f t="shared" si="153"/>
        <v>4.4734754283781277E-5</v>
      </c>
      <c r="AY71" s="5">
        <f t="shared" si="154"/>
        <v>1.1145940532457306E-4</v>
      </c>
      <c r="AZ71" s="5">
        <f t="shared" si="155"/>
        <v>1.3885399880034146E-4</v>
      </c>
      <c r="BA71" s="5">
        <f t="shared" si="156"/>
        <v>1.1532110682928335E-4</v>
      </c>
      <c r="BB71" s="5">
        <f t="shared" si="157"/>
        <v>7.183241639724176E-5</v>
      </c>
      <c r="BC71" s="5">
        <f t="shared" si="158"/>
        <v>3.5794981073882523E-5</v>
      </c>
      <c r="BD71" s="5">
        <f t="shared" si="159"/>
        <v>1.000529290351428E-2</v>
      </c>
      <c r="BE71" s="5">
        <f t="shared" si="160"/>
        <v>1.0118217576135019E-2</v>
      </c>
      <c r="BF71" s="5">
        <f t="shared" si="161"/>
        <v>5.1162083861656877E-3</v>
      </c>
      <c r="BG71" s="5">
        <f t="shared" si="162"/>
        <v>1.7246508128342193E-3</v>
      </c>
      <c r="BH71" s="5">
        <f t="shared" si="163"/>
        <v>4.3602901822557897E-4</v>
      </c>
      <c r="BI71" s="5">
        <f t="shared" si="164"/>
        <v>8.8190051375014304E-5</v>
      </c>
      <c r="BJ71" s="8">
        <f t="shared" si="165"/>
        <v>0.1338629848245971</v>
      </c>
      <c r="BK71" s="8">
        <f t="shared" si="166"/>
        <v>0.169587204935849</v>
      </c>
      <c r="BL71" s="8">
        <f t="shared" si="167"/>
        <v>0.60498063964516546</v>
      </c>
      <c r="BM71" s="8">
        <f t="shared" si="168"/>
        <v>0.66563753989701802</v>
      </c>
      <c r="BN71" s="8">
        <f t="shared" si="169"/>
        <v>0.32032070123172579</v>
      </c>
    </row>
    <row r="72" spans="1:66" x14ac:dyDescent="0.25">
      <c r="A72" t="s">
        <v>31</v>
      </c>
      <c r="B72" t="s">
        <v>33</v>
      </c>
      <c r="C72" t="s">
        <v>283</v>
      </c>
      <c r="D72" s="7" t="s">
        <v>505</v>
      </c>
      <c r="E72">
        <f>VLOOKUP(A72,home!$A$2:$E$405,3,FALSE)</f>
        <v>1.55</v>
      </c>
      <c r="F72">
        <f>VLOOKUP(B72,home!$B$2:$E$405,3,FALSE)</f>
        <v>1.0274000000000001</v>
      </c>
      <c r="G72">
        <f>VLOOKUP(C72,away!$B$2:$E$405,4,FALSE)</f>
        <v>0.82189999999999996</v>
      </c>
      <c r="H72">
        <f>VLOOKUP(A72,away!$A$2:$E$405,3,FALSE)</f>
        <v>1.25</v>
      </c>
      <c r="I72">
        <f>VLOOKUP(C72,away!$B$2:$E$405,3,FALSE)</f>
        <v>1.3278000000000001</v>
      </c>
      <c r="J72">
        <f>VLOOKUP(B72,home!$B$2:$E$405,4,FALSE)</f>
        <v>0.41489999999999999</v>
      </c>
      <c r="K72" s="3">
        <f t="shared" si="114"/>
        <v>1.3088510930000001</v>
      </c>
      <c r="L72" s="3">
        <f t="shared" si="115"/>
        <v>0.68863027499999996</v>
      </c>
      <c r="M72" s="5">
        <f t="shared" si="116"/>
        <v>0.13567657262247146</v>
      </c>
      <c r="N72" s="5">
        <f t="shared" si="117"/>
        <v>0.17758043037141566</v>
      </c>
      <c r="O72" s="5">
        <f t="shared" si="118"/>
        <v>9.3430995516069967E-2</v>
      </c>
      <c r="P72" s="5">
        <f t="shared" si="119"/>
        <v>0.12228726060128629</v>
      </c>
      <c r="Q72" s="5">
        <f t="shared" si="120"/>
        <v>0.11621317019351893</v>
      </c>
      <c r="R72" s="5">
        <f t="shared" si="121"/>
        <v>3.2169706067877508E-2</v>
      </c>
      <c r="S72" s="5">
        <f t="shared" si="122"/>
        <v>2.7554819922702933E-2</v>
      </c>
      <c r="T72" s="5">
        <f t="shared" si="123"/>
        <v>8.0027907348984725E-2</v>
      </c>
      <c r="U72" s="5">
        <f t="shared" si="124"/>
        <v>4.2105354948430214E-2</v>
      </c>
      <c r="V72" s="5">
        <f t="shared" si="125"/>
        <v>2.7595064903890732E-3</v>
      </c>
      <c r="W72" s="5">
        <f t="shared" si="126"/>
        <v>5.0701911609594093E-2</v>
      </c>
      <c r="X72" s="5">
        <f t="shared" si="127"/>
        <v>3.4914871334740465E-2</v>
      </c>
      <c r="Y72" s="5">
        <f t="shared" si="128"/>
        <v>1.2021718724415971E-2</v>
      </c>
      <c r="Z72" s="5">
        <f t="shared" si="129"/>
        <v>7.3843445120638862E-3</v>
      </c>
      <c r="AA72" s="5">
        <f t="shared" si="130"/>
        <v>9.66500738570337E-3</v>
      </c>
      <c r="AB72" s="5">
        <f t="shared" si="131"/>
        <v>6.3250277403154665E-3</v>
      </c>
      <c r="AC72" s="5">
        <f t="shared" si="132"/>
        <v>1.5544894873824875E-4</v>
      </c>
      <c r="AD72" s="5">
        <f t="shared" si="133"/>
        <v>1.6590313106851658E-2</v>
      </c>
      <c r="AE72" s="5">
        <f t="shared" si="134"/>
        <v>1.1424591877107359E-2</v>
      </c>
      <c r="AF72" s="5">
        <f t="shared" si="135"/>
        <v>3.9336599230476027E-3</v>
      </c>
      <c r="AG72" s="5">
        <f t="shared" si="136"/>
        <v>9.0294577152158322E-4</v>
      </c>
      <c r="AH72" s="5">
        <f t="shared" si="137"/>
        <v>1.2712707980093235E-3</v>
      </c>
      <c r="AI72" s="5">
        <f t="shared" si="138"/>
        <v>1.6639041734734855E-3</v>
      </c>
      <c r="AJ72" s="5">
        <f t="shared" si="139"/>
        <v>1.0889013980490169E-3</v>
      </c>
      <c r="AK72" s="5">
        <f t="shared" si="140"/>
        <v>4.7506992833522797E-4</v>
      </c>
      <c r="AL72" s="5">
        <f t="shared" si="141"/>
        <v>5.6043355863491986E-6</v>
      </c>
      <c r="AM72" s="5">
        <f t="shared" si="142"/>
        <v>4.342849888623E-3</v>
      </c>
      <c r="AN72" s="5">
        <f t="shared" si="143"/>
        <v>2.9906179130861749E-3</v>
      </c>
      <c r="AO72" s="5">
        <f t="shared" si="144"/>
        <v>1.0297150179542293E-3</v>
      </c>
      <c r="AP72" s="5">
        <f t="shared" si="145"/>
        <v>2.3636431199515031E-4</v>
      </c>
      <c r="AQ72" s="5">
        <f t="shared" si="146"/>
        <v>4.0691905292351534E-5</v>
      </c>
      <c r="AR72" s="5">
        <f t="shared" si="147"/>
        <v>1.75087111846526E-4</v>
      </c>
      <c r="AS72" s="5">
        <f t="shared" si="148"/>
        <v>2.2916295771053884E-4</v>
      </c>
      <c r="AT72" s="5">
        <f t="shared" si="149"/>
        <v>1.4997009383727582E-4</v>
      </c>
      <c r="AU72" s="5">
        <f t="shared" si="150"/>
        <v>6.5429507078743673E-5</v>
      </c>
      <c r="AV72" s="5">
        <f t="shared" si="151"/>
        <v>2.140937046361623E-5</v>
      </c>
      <c r="AW72" s="5">
        <f t="shared" si="152"/>
        <v>1.4031302389411567E-7</v>
      </c>
      <c r="AX72" s="5">
        <f t="shared" si="153"/>
        <v>9.4735730390985856E-4</v>
      </c>
      <c r="AY72" s="5">
        <f t="shared" si="154"/>
        <v>6.5237892071470425E-4</v>
      </c>
      <c r="AZ72" s="5">
        <f t="shared" si="155"/>
        <v>2.2462393778798498E-4</v>
      </c>
      <c r="BA72" s="5">
        <f t="shared" si="156"/>
        <v>5.1560948016841001E-5</v>
      </c>
      <c r="BB72" s="5">
        <f t="shared" si="157"/>
        <v>8.8766074530244789E-6</v>
      </c>
      <c r="BC72" s="5">
        <f t="shared" si="158"/>
        <v>1.2225401262886595E-6</v>
      </c>
      <c r="BD72" s="5">
        <f t="shared" si="159"/>
        <v>2.0095047663304818E-5</v>
      </c>
      <c r="BE72" s="5">
        <f t="shared" si="160"/>
        <v>2.630142509800361E-5</v>
      </c>
      <c r="BF72" s="5">
        <f t="shared" si="161"/>
        <v>1.7212324493489835E-5</v>
      </c>
      <c r="BG72" s="5">
        <f t="shared" si="162"/>
        <v>7.5094565754582808E-6</v>
      </c>
      <c r="BH72" s="5">
        <f t="shared" si="163"/>
        <v>2.4571901116561526E-6</v>
      </c>
      <c r="BI72" s="5">
        <f t="shared" si="164"/>
        <v>6.4321919266998887E-7</v>
      </c>
      <c r="BJ72" s="8">
        <f t="shared" si="165"/>
        <v>0.51483777955615762</v>
      </c>
      <c r="BK72" s="8">
        <f t="shared" si="166"/>
        <v>0.28909159184188904</v>
      </c>
      <c r="BL72" s="8">
        <f t="shared" si="167"/>
        <v>0.18891051566033479</v>
      </c>
      <c r="BM72" s="8">
        <f t="shared" si="168"/>
        <v>0.32221385759011489</v>
      </c>
      <c r="BN72" s="8">
        <f t="shared" si="169"/>
        <v>0.67735813537263989</v>
      </c>
    </row>
    <row r="73" spans="1:66" x14ac:dyDescent="0.25">
      <c r="A73" t="s">
        <v>31</v>
      </c>
      <c r="B73" t="s">
        <v>202</v>
      </c>
      <c r="C73" t="s">
        <v>345</v>
      </c>
      <c r="D73" s="7" t="s">
        <v>505</v>
      </c>
      <c r="E73">
        <f>VLOOKUP(A73,home!$A$2:$E$405,3,FALSE)</f>
        <v>1.55</v>
      </c>
      <c r="F73">
        <f>VLOOKUP(B73,home!$B$2:$E$405,3,FALSE)</f>
        <v>0.89610000000000001</v>
      </c>
      <c r="G73">
        <f>VLOOKUP(C73,away!$B$2:$E$405,4,FALSE)</f>
        <v>1.0752999999999999</v>
      </c>
      <c r="H73">
        <f>VLOOKUP(A73,away!$A$2:$E$405,3,FALSE)</f>
        <v>1.25</v>
      </c>
      <c r="I73">
        <f>VLOOKUP(C73,away!$B$2:$E$405,3,FALSE)</f>
        <v>1.3777999999999999</v>
      </c>
      <c r="J73">
        <f>VLOOKUP(B73,home!$B$2:$E$405,4,FALSE)</f>
        <v>0.8</v>
      </c>
      <c r="K73" s="3">
        <f t="shared" si="114"/>
        <v>1.4935433115000001</v>
      </c>
      <c r="L73" s="3">
        <f t="shared" si="115"/>
        <v>1.3777999999999999</v>
      </c>
      <c r="M73" s="5">
        <f t="shared" si="116"/>
        <v>5.6622813393039546E-2</v>
      </c>
      <c r="N73" s="5">
        <f t="shared" si="117"/>
        <v>8.4568624221486838E-2</v>
      </c>
      <c r="O73" s="5">
        <f t="shared" si="118"/>
        <v>7.801491229292988E-2</v>
      </c>
      <c r="P73" s="5">
        <f t="shared" si="119"/>
        <v>0.11651865045236455</v>
      </c>
      <c r="Q73" s="5">
        <f t="shared" si="120"/>
        <v>6.315345153437929E-2</v>
      </c>
      <c r="R73" s="5">
        <f t="shared" si="121"/>
        <v>5.3744473078599406E-2</v>
      </c>
      <c r="S73" s="5">
        <f t="shared" si="122"/>
        <v>5.9943135503530309E-2</v>
      </c>
      <c r="T73" s="5">
        <f t="shared" si="123"/>
        <v>8.7012825524067777E-2</v>
      </c>
      <c r="U73" s="5">
        <f t="shared" si="124"/>
        <v>8.0269698296633954E-2</v>
      </c>
      <c r="V73" s="5">
        <f t="shared" si="125"/>
        <v>1.3705691387581547E-2</v>
      </c>
      <c r="W73" s="5">
        <f t="shared" si="126"/>
        <v>3.1440805045770549E-2</v>
      </c>
      <c r="X73" s="5">
        <f t="shared" si="127"/>
        <v>4.3319141192062656E-2</v>
      </c>
      <c r="Y73" s="5">
        <f t="shared" si="128"/>
        <v>2.9842556367211972E-2</v>
      </c>
      <c r="Z73" s="5">
        <f t="shared" si="129"/>
        <v>2.4683045002564744E-2</v>
      </c>
      <c r="AA73" s="5">
        <f t="shared" si="130"/>
        <v>3.6865196771034073E-2</v>
      </c>
      <c r="AB73" s="5">
        <f t="shared" si="131"/>
        <v>2.7529884032254676E-2</v>
      </c>
      <c r="AC73" s="5">
        <f t="shared" si="132"/>
        <v>1.7627266382372879E-3</v>
      </c>
      <c r="AD73" s="5">
        <f t="shared" si="133"/>
        <v>1.1739551021071513E-2</v>
      </c>
      <c r="AE73" s="5">
        <f t="shared" si="134"/>
        <v>1.6174753396832327E-2</v>
      </c>
      <c r="AF73" s="5">
        <f t="shared" si="135"/>
        <v>1.1142787615077792E-2</v>
      </c>
      <c r="AG73" s="5">
        <f t="shared" si="136"/>
        <v>5.1175109253513923E-3</v>
      </c>
      <c r="AH73" s="5">
        <f t="shared" si="137"/>
        <v>8.5020748511334312E-3</v>
      </c>
      <c r="AI73" s="5">
        <f t="shared" si="138"/>
        <v>1.2698217027782692E-2</v>
      </c>
      <c r="AJ73" s="5">
        <f t="shared" si="139"/>
        <v>9.4826685549101279E-3</v>
      </c>
      <c r="AK73" s="5">
        <f t="shared" si="140"/>
        <v>4.7209253984524663E-3</v>
      </c>
      <c r="AL73" s="5">
        <f t="shared" si="141"/>
        <v>1.4509383529084067E-4</v>
      </c>
      <c r="AM73" s="5">
        <f t="shared" si="142"/>
        <v>3.5067055815068706E-3</v>
      </c>
      <c r="AN73" s="5">
        <f t="shared" si="143"/>
        <v>4.8315389502001658E-3</v>
      </c>
      <c r="AO73" s="5">
        <f t="shared" si="144"/>
        <v>3.328447182792895E-3</v>
      </c>
      <c r="AP73" s="5">
        <f t="shared" si="145"/>
        <v>1.5286448428173496E-3</v>
      </c>
      <c r="AQ73" s="5">
        <f t="shared" si="146"/>
        <v>5.2654171610843638E-4</v>
      </c>
      <c r="AR73" s="5">
        <f t="shared" si="147"/>
        <v>2.3428317459783274E-3</v>
      </c>
      <c r="AS73" s="5">
        <f t="shared" si="148"/>
        <v>3.4991206841757977E-3</v>
      </c>
      <c r="AT73" s="5">
        <f t="shared" si="149"/>
        <v>2.6130441469910341E-3</v>
      </c>
      <c r="AU73" s="5">
        <f t="shared" si="150"/>
        <v>1.3008982027975611E-3</v>
      </c>
      <c r="AV73" s="5">
        <f t="shared" si="151"/>
        <v>4.8573695243266693E-4</v>
      </c>
      <c r="AW73" s="5">
        <f t="shared" si="152"/>
        <v>8.293740859700819E-6</v>
      </c>
      <c r="AX73" s="5">
        <f t="shared" si="153"/>
        <v>8.7290277777655101E-4</v>
      </c>
      <c r="AY73" s="5">
        <f t="shared" si="154"/>
        <v>1.2026854472205319E-3</v>
      </c>
      <c r="AZ73" s="5">
        <f t="shared" si="155"/>
        <v>8.2853000459022453E-4</v>
      </c>
      <c r="BA73" s="5">
        <f t="shared" si="156"/>
        <v>3.8051621344147035E-4</v>
      </c>
      <c r="BB73" s="5">
        <f t="shared" si="157"/>
        <v>1.3106880971991452E-4</v>
      </c>
      <c r="BC73" s="5">
        <f t="shared" si="158"/>
        <v>3.611732120641963E-5</v>
      </c>
      <c r="BD73" s="5">
        <f t="shared" si="159"/>
        <v>5.3799226326815591E-4</v>
      </c>
      <c r="BE73" s="5">
        <f t="shared" si="160"/>
        <v>8.0351474644290138E-4</v>
      </c>
      <c r="BF73" s="5">
        <f t="shared" si="161"/>
        <v>6.0004203762070707E-4</v>
      </c>
      <c r="BG73" s="5">
        <f t="shared" si="162"/>
        <v>2.9872959063574628E-4</v>
      </c>
      <c r="BH73" s="5">
        <f t="shared" si="163"/>
        <v>1.1154139551028795E-4</v>
      </c>
      <c r="BI73" s="5">
        <f t="shared" si="164"/>
        <v>3.3318381043953337E-5</v>
      </c>
      <c r="BJ73" s="8">
        <f t="shared" si="165"/>
        <v>0.40068570569069295</v>
      </c>
      <c r="BK73" s="8">
        <f t="shared" si="166"/>
        <v>0.24990079665726461</v>
      </c>
      <c r="BL73" s="8">
        <f t="shared" si="167"/>
        <v>0.3244548204506279</v>
      </c>
      <c r="BM73" s="8">
        <f t="shared" si="168"/>
        <v>0.54590705112198978</v>
      </c>
      <c r="BN73" s="8">
        <f t="shared" si="169"/>
        <v>0.45262292497279949</v>
      </c>
    </row>
    <row r="74" spans="1:66" x14ac:dyDescent="0.25">
      <c r="A74" t="s">
        <v>31</v>
      </c>
      <c r="B74" t="s">
        <v>32</v>
      </c>
      <c r="C74" t="s">
        <v>198</v>
      </c>
      <c r="D74" s="7" t="s">
        <v>505</v>
      </c>
      <c r="E74">
        <f>VLOOKUP(A74,home!$A$2:$E$405,3,FALSE)</f>
        <v>1.55</v>
      </c>
      <c r="F74">
        <f>VLOOKUP(B74,home!$B$2:$E$405,3,FALSE)</f>
        <v>1.0394000000000001</v>
      </c>
      <c r="G74">
        <f>VLOOKUP(C74,away!$B$2:$E$405,4,FALSE)</f>
        <v>0.93189999999999995</v>
      </c>
      <c r="H74">
        <f>VLOOKUP(A74,away!$A$2:$E$405,3,FALSE)</f>
        <v>1.25</v>
      </c>
      <c r="I74">
        <f>VLOOKUP(C74,away!$B$2:$E$405,3,FALSE)</f>
        <v>1.4666999999999999</v>
      </c>
      <c r="J74">
        <f>VLOOKUP(B74,home!$B$2:$E$405,4,FALSE)</f>
        <v>0.71109999999999995</v>
      </c>
      <c r="K74" s="3">
        <f t="shared" si="114"/>
        <v>1.501356133</v>
      </c>
      <c r="L74" s="3">
        <f t="shared" si="115"/>
        <v>1.3037129624999997</v>
      </c>
      <c r="M74" s="5">
        <f t="shared" si="116"/>
        <v>6.0502590571404884E-2</v>
      </c>
      <c r="N74" s="5">
        <f t="shared" si="117"/>
        <v>9.0835935416766697E-2</v>
      </c>
      <c r="O74" s="5">
        <f t="shared" si="118"/>
        <v>7.8878011592770816E-2</v>
      </c>
      <c r="P74" s="5">
        <f t="shared" si="119"/>
        <v>0.11842398646365157</v>
      </c>
      <c r="Q74" s="5">
        <f t="shared" si="120"/>
        <v>6.8188544367377313E-2</v>
      </c>
      <c r="R74" s="5">
        <f t="shared" si="121"/>
        <v>5.1417143084860284E-2</v>
      </c>
      <c r="S74" s="5">
        <f t="shared" si="122"/>
        <v>5.7948925977771917E-2</v>
      </c>
      <c r="T74" s="5">
        <f t="shared" si="123"/>
        <v>8.8898289185756152E-2</v>
      </c>
      <c r="U74" s="5">
        <f t="shared" si="124"/>
        <v>7.7195443111793521E-2</v>
      </c>
      <c r="V74" s="5">
        <f t="shared" si="125"/>
        <v>1.2602844790543249E-2</v>
      </c>
      <c r="W74" s="5">
        <f t="shared" si="126"/>
        <v>3.4125096428768181E-2</v>
      </c>
      <c r="X74" s="5">
        <f t="shared" si="127"/>
        <v>4.4489330560747539E-2</v>
      </c>
      <c r="Y74" s="5">
        <f t="shared" si="128"/>
        <v>2.9000658472496971E-2</v>
      </c>
      <c r="Z74" s="5">
        <f t="shared" si="129"/>
        <v>2.2344398644816528E-2</v>
      </c>
      <c r="AA74" s="5">
        <f t="shared" si="130"/>
        <v>3.3546899943592182E-2</v>
      </c>
      <c r="AB74" s="5">
        <f t="shared" si="131"/>
        <v>2.5182921986724741E-2</v>
      </c>
      <c r="AC74" s="5">
        <f t="shared" si="132"/>
        <v>1.5417512568298404E-3</v>
      </c>
      <c r="AD74" s="5">
        <f t="shared" si="133"/>
        <v>1.2808480703136879E-2</v>
      </c>
      <c r="AE74" s="5">
        <f t="shared" si="134"/>
        <v>1.6698582322610664E-2</v>
      </c>
      <c r="AF74" s="5">
        <f t="shared" si="135"/>
        <v>1.0885079114680436E-2</v>
      </c>
      <c r="AG74" s="5">
        <f t="shared" si="136"/>
        <v>4.7303395798823028E-3</v>
      </c>
      <c r="AH74" s="5">
        <f t="shared" si="137"/>
        <v>7.2826705381286846E-3</v>
      </c>
      <c r="AI74" s="5">
        <f t="shared" si="138"/>
        <v>1.0933882077037911E-2</v>
      </c>
      <c r="AJ74" s="5">
        <f t="shared" si="139"/>
        <v>8.207825456929824E-3</v>
      </c>
      <c r="AK74" s="5">
        <f t="shared" si="140"/>
        <v>4.1076230294517079E-3</v>
      </c>
      <c r="AL74" s="5">
        <f t="shared" si="141"/>
        <v>1.2070909906157101E-4</v>
      </c>
      <c r="AM74" s="5">
        <f t="shared" si="142"/>
        <v>3.8460182116133402E-3</v>
      </c>
      <c r="AN74" s="5">
        <f t="shared" si="143"/>
        <v>5.0141037964913796E-3</v>
      </c>
      <c r="AO74" s="5">
        <f t="shared" si="144"/>
        <v>3.2684760574031358E-3</v>
      </c>
      <c r="AP74" s="5">
        <f t="shared" si="145"/>
        <v>1.4203848678857873E-3</v>
      </c>
      <c r="AQ74" s="5">
        <f t="shared" si="146"/>
        <v>4.6294354100038772E-4</v>
      </c>
      <c r="AR74" s="5">
        <f t="shared" si="147"/>
        <v>1.8989023964350415E-3</v>
      </c>
      <c r="AS74" s="5">
        <f t="shared" si="148"/>
        <v>2.8509287588561467E-3</v>
      </c>
      <c r="AT74" s="5">
        <f t="shared" si="149"/>
        <v>2.1401296884273773E-3</v>
      </c>
      <c r="AU74" s="5">
        <f t="shared" si="150"/>
        <v>1.0710322777119411E-3</v>
      </c>
      <c r="AV74" s="5">
        <f t="shared" si="151"/>
        <v>4.0200021969594553E-4</v>
      </c>
      <c r="AW74" s="5">
        <f t="shared" si="152"/>
        <v>6.5630122328014355E-6</v>
      </c>
      <c r="AX74" s="5">
        <f t="shared" si="153"/>
        <v>9.6237383827256268E-4</v>
      </c>
      <c r="AY74" s="5">
        <f t="shared" si="154"/>
        <v>1.2546592477268184E-3</v>
      </c>
      <c r="AZ74" s="5">
        <f t="shared" si="155"/>
        <v>8.1785776239097572E-4</v>
      </c>
      <c r="BA74" s="5">
        <f t="shared" si="156"/>
        <v>3.5541725543678665E-4</v>
      </c>
      <c r="BB74" s="5">
        <f t="shared" si="157"/>
        <v>1.1584052075227809E-4</v>
      </c>
      <c r="BC74" s="5">
        <f t="shared" si="158"/>
        <v>3.0204557697499009E-5</v>
      </c>
      <c r="BD74" s="5">
        <f t="shared" si="159"/>
        <v>4.1260394479244626E-4</v>
      </c>
      <c r="BE74" s="5">
        <f t="shared" si="160"/>
        <v>6.194654630141326E-4</v>
      </c>
      <c r="BF74" s="5">
        <f t="shared" si="161"/>
        <v>4.6501913603897642E-4</v>
      </c>
      <c r="BG74" s="5">
        <f t="shared" si="162"/>
        <v>2.3271977728482626E-4</v>
      </c>
      <c r="BH74" s="5">
        <f t="shared" si="163"/>
        <v>8.7348816224242008E-5</v>
      </c>
      <c r="BI74" s="5">
        <f t="shared" si="164"/>
        <v>2.6228336189711121E-5</v>
      </c>
      <c r="BJ74" s="8">
        <f t="shared" si="165"/>
        <v>0.41820861580889412</v>
      </c>
      <c r="BK74" s="8">
        <f t="shared" si="166"/>
        <v>0.25239546740698987</v>
      </c>
      <c r="BL74" s="8">
        <f t="shared" si="167"/>
        <v>0.3069587996359604</v>
      </c>
      <c r="BM74" s="8">
        <f t="shared" si="168"/>
        <v>0.5304129737643356</v>
      </c>
      <c r="BN74" s="8">
        <f t="shared" si="169"/>
        <v>0.4682462114968316</v>
      </c>
    </row>
    <row r="75" spans="1:66" x14ac:dyDescent="0.25">
      <c r="A75" t="s">
        <v>31</v>
      </c>
      <c r="B75" t="s">
        <v>341</v>
      </c>
      <c r="C75" t="s">
        <v>201</v>
      </c>
      <c r="D75" s="7" t="s">
        <v>505</v>
      </c>
      <c r="E75">
        <f>VLOOKUP(A75,home!$A$2:$E$405,3,FALSE)</f>
        <v>1.55</v>
      </c>
      <c r="F75">
        <f>VLOOKUP(B75,home!$B$2:$E$405,3,FALSE)</f>
        <v>1.3977999999999999</v>
      </c>
      <c r="G75">
        <f>VLOOKUP(C75,away!$B$2:$E$405,4,FALSE)</f>
        <v>0.89610000000000001</v>
      </c>
      <c r="H75">
        <f>VLOOKUP(A75,away!$A$2:$E$405,3,FALSE)</f>
        <v>1.25</v>
      </c>
      <c r="I75">
        <f>VLOOKUP(C75,away!$B$2:$E$405,3,FALSE)</f>
        <v>0.5333</v>
      </c>
      <c r="J75">
        <f>VLOOKUP(B75,home!$B$2:$E$405,4,FALSE)</f>
        <v>0.88890000000000002</v>
      </c>
      <c r="K75" s="3">
        <f t="shared" si="114"/>
        <v>1.9414812989999999</v>
      </c>
      <c r="L75" s="3">
        <f t="shared" si="115"/>
        <v>0.59256296250000007</v>
      </c>
      <c r="M75" s="5">
        <f t="shared" si="116"/>
        <v>7.933750895320156E-2</v>
      </c>
      <c r="N75" s="5">
        <f t="shared" si="117"/>
        <v>0.15403228994188589</v>
      </c>
      <c r="O75" s="5">
        <f t="shared" si="118"/>
        <v>4.70124693426794E-2</v>
      </c>
      <c r="P75" s="5">
        <f t="shared" si="119"/>
        <v>9.127383004862287E-2</v>
      </c>
      <c r="Q75" s="5">
        <f t="shared" si="120"/>
        <v>0.14952540518215865</v>
      </c>
      <c r="R75" s="5">
        <f t="shared" si="121"/>
        <v>1.3928924054069265E-2</v>
      </c>
      <c r="S75" s="5">
        <f t="shared" si="122"/>
        <v>2.6251492395163955E-2</v>
      </c>
      <c r="T75" s="5">
        <f t="shared" si="123"/>
        <v>8.8603217063752807E-2</v>
      </c>
      <c r="U75" s="5">
        <f t="shared" si="124"/>
        <v>2.7042745566166742E-2</v>
      </c>
      <c r="V75" s="5">
        <f t="shared" si="125"/>
        <v>3.3556696742160293E-3</v>
      </c>
      <c r="W75" s="5">
        <f t="shared" si="126"/>
        <v>9.6766925962186223E-2</v>
      </c>
      <c r="X75" s="5">
        <f t="shared" si="127"/>
        <v>5.7340496320171241E-2</v>
      </c>
      <c r="Y75" s="5">
        <f t="shared" si="128"/>
        <v>1.698892718535051E-2</v>
      </c>
      <c r="Z75" s="5">
        <f t="shared" si="129"/>
        <v>2.7512548339722657E-3</v>
      </c>
      <c r="AA75" s="5">
        <f t="shared" si="130"/>
        <v>5.3415098089405035E-3</v>
      </c>
      <c r="AB75" s="5">
        <f t="shared" si="131"/>
        <v>5.1852207012415266E-3</v>
      </c>
      <c r="AC75" s="5">
        <f t="shared" si="132"/>
        <v>2.4128311720467109E-4</v>
      </c>
      <c r="AD75" s="5">
        <f t="shared" si="133"/>
        <v>4.6967794279325549E-2</v>
      </c>
      <c r="AE75" s="5">
        <f t="shared" si="134"/>
        <v>2.7831375320247705E-2</v>
      </c>
      <c r="AF75" s="5">
        <f t="shared" si="135"/>
        <v>8.2459211051076828E-3</v>
      </c>
      <c r="AG75" s="5">
        <f t="shared" si="136"/>
        <v>1.6287424795279615E-3</v>
      </c>
      <c r="AH75" s="5">
        <f t="shared" si="137"/>
        <v>4.0757292875276283E-4</v>
      </c>
      <c r="AI75" s="5">
        <f t="shared" si="138"/>
        <v>7.9129521915214838E-4</v>
      </c>
      <c r="AJ75" s="5">
        <f t="shared" si="139"/>
        <v>7.6814243498600152E-4</v>
      </c>
      <c r="AK75" s="5">
        <f t="shared" si="140"/>
        <v>4.97111390831215E-4</v>
      </c>
      <c r="AL75" s="5">
        <f t="shared" si="141"/>
        <v>1.1103365620582621E-5</v>
      </c>
      <c r="AM75" s="5">
        <f t="shared" si="142"/>
        <v>1.823741884971794E-2</v>
      </c>
      <c r="AN75" s="5">
        <f t="shared" si="143"/>
        <v>1.0806818941942208E-2</v>
      </c>
      <c r="AO75" s="5">
        <f t="shared" si="144"/>
        <v>3.2018603237191951E-3</v>
      </c>
      <c r="AP75" s="5">
        <f t="shared" si="145"/>
        <v>6.3243461297808525E-4</v>
      </c>
      <c r="AQ75" s="5">
        <f t="shared" si="146"/>
        <v>9.3689331963458787E-5</v>
      </c>
      <c r="AR75" s="5">
        <f t="shared" si="147"/>
        <v>4.8302524419307736E-5</v>
      </c>
      <c r="AS75" s="5">
        <f t="shared" si="148"/>
        <v>9.3778447854576797E-5</v>
      </c>
      <c r="AT75" s="5">
        <f t="shared" si="149"/>
        <v>9.1034551379453783E-5</v>
      </c>
      <c r="AU75" s="5">
        <f t="shared" si="150"/>
        <v>5.8913959688688046E-5</v>
      </c>
      <c r="AV75" s="5">
        <f t="shared" si="151"/>
        <v>2.8595087746406935E-5</v>
      </c>
      <c r="AW75" s="5">
        <f t="shared" si="152"/>
        <v>3.5482961057849997E-7</v>
      </c>
      <c r="AX75" s="5">
        <f t="shared" si="153"/>
        <v>5.9012679397929101E-3</v>
      </c>
      <c r="AY75" s="5">
        <f t="shared" si="154"/>
        <v>3.4968728129099592E-3</v>
      </c>
      <c r="AZ75" s="5">
        <f t="shared" si="155"/>
        <v>1.0360586567518168E-3</v>
      </c>
      <c r="BA75" s="5">
        <f t="shared" si="156"/>
        <v>2.0464332898954246E-4</v>
      </c>
      <c r="BB75" s="5">
        <f t="shared" si="157"/>
        <v>3.0316014320476353E-5</v>
      </c>
      <c r="BC75" s="5">
        <f t="shared" si="158"/>
        <v>3.5928294513867802E-6</v>
      </c>
      <c r="BD75" s="5">
        <f t="shared" si="159"/>
        <v>4.7703811610222633E-6</v>
      </c>
      <c r="BE75" s="5">
        <f t="shared" si="160"/>
        <v>9.2616058132266306E-6</v>
      </c>
      <c r="BF75" s="5">
        <f t="shared" si="161"/>
        <v>8.9906172425445977E-6</v>
      </c>
      <c r="BG75" s="5">
        <f t="shared" si="162"/>
        <v>5.8183717476224271E-6</v>
      </c>
      <c r="BH75" s="5">
        <f t="shared" si="163"/>
        <v>2.8240649846597233E-6</v>
      </c>
      <c r="BI75" s="5">
        <f t="shared" si="164"/>
        <v>1.0965738709755146E-6</v>
      </c>
      <c r="BJ75" s="8">
        <f t="shared" si="165"/>
        <v>0.69157606848225117</v>
      </c>
      <c r="BK75" s="8">
        <f t="shared" si="166"/>
        <v>0.20396776036693959</v>
      </c>
      <c r="BL75" s="8">
        <f t="shared" si="167"/>
        <v>0.10132837763272806</v>
      </c>
      <c r="BM75" s="8">
        <f t="shared" si="168"/>
        <v>0.4610165158099741</v>
      </c>
      <c r="BN75" s="8">
        <f t="shared" si="169"/>
        <v>0.53511042752261773</v>
      </c>
    </row>
    <row r="76" spans="1:66" x14ac:dyDescent="0.25">
      <c r="A76" t="s">
        <v>282</v>
      </c>
      <c r="B76" t="s">
        <v>319</v>
      </c>
      <c r="C76" t="s">
        <v>293</v>
      </c>
      <c r="D76" s="7" t="s">
        <v>505</v>
      </c>
      <c r="E76">
        <f>VLOOKUP(A76,home!$A$2:$E$405,3,FALSE)</f>
        <v>1.6222000000000001</v>
      </c>
      <c r="F76">
        <f>VLOOKUP(B76,home!$B$2:$E$405,3,FALSE)</f>
        <v>1.3013999999999999</v>
      </c>
      <c r="G76">
        <f>VLOOKUP(C76,away!$B$2:$E$405,4,FALSE)</f>
        <v>1.1194</v>
      </c>
      <c r="H76">
        <f>VLOOKUP(A76,away!$A$2:$E$405,3,FALSE)</f>
        <v>1.3389</v>
      </c>
      <c r="I76">
        <f>VLOOKUP(C76,away!$B$2:$E$405,3,FALSE)</f>
        <v>1.1312</v>
      </c>
      <c r="J76">
        <f>VLOOKUP(B76,home!$B$2:$E$405,4,FALSE)</f>
        <v>0.70540000000000003</v>
      </c>
      <c r="K76" s="3">
        <f t="shared" si="114"/>
        <v>2.3632001309519999</v>
      </c>
      <c r="L76" s="3">
        <f t="shared" si="115"/>
        <v>1.068373219872</v>
      </c>
      <c r="M76" s="5">
        <f t="shared" si="116"/>
        <v>3.2336024817788384E-2</v>
      </c>
      <c r="N76" s="5">
        <f t="shared" si="117"/>
        <v>7.6416498083864623E-2</v>
      </c>
      <c r="O76" s="5">
        <f t="shared" si="118"/>
        <v>3.454694295244147E-2</v>
      </c>
      <c r="P76" s="5">
        <f t="shared" si="119"/>
        <v>8.1641340109200961E-2</v>
      </c>
      <c r="Q76" s="5">
        <f t="shared" si="120"/>
        <v>9.0293739139341078E-2</v>
      </c>
      <c r="R76" s="5">
        <f t="shared" si="121"/>
        <v>1.8454514339417093E-2</v>
      </c>
      <c r="S76" s="5">
        <f t="shared" si="122"/>
        <v>5.1531600222854003E-2</v>
      </c>
      <c r="T76" s="5">
        <f t="shared" si="123"/>
        <v>9.6467412818580248E-2</v>
      </c>
      <c r="U76" s="5">
        <f t="shared" si="124"/>
        <v>4.3611710703566037E-2</v>
      </c>
      <c r="V76" s="5">
        <f t="shared" si="125"/>
        <v>1.445621553969335E-2</v>
      </c>
      <c r="W76" s="5">
        <f t="shared" si="126"/>
        <v>7.1127392052745514E-2</v>
      </c>
      <c r="X76" s="5">
        <f t="shared" si="127"/>
        <v>7.5990600868489827E-2</v>
      </c>
      <c r="Y76" s="5">
        <f t="shared" si="128"/>
        <v>4.0593161464938229E-2</v>
      </c>
      <c r="Z76" s="5">
        <f t="shared" si="129"/>
        <v>6.5721029686590122E-3</v>
      </c>
      <c r="AA76" s="5">
        <f t="shared" si="130"/>
        <v>1.5531194596165004E-2</v>
      </c>
      <c r="AB76" s="5">
        <f t="shared" si="131"/>
        <v>1.8351660551749069E-2</v>
      </c>
      <c r="AC76" s="5">
        <f t="shared" si="132"/>
        <v>2.2811725007528738E-3</v>
      </c>
      <c r="AD76" s="5">
        <f t="shared" si="133"/>
        <v>4.2022065553330615E-2</v>
      </c>
      <c r="AE76" s="5">
        <f t="shared" si="134"/>
        <v>4.4895249480884088E-2</v>
      </c>
      <c r="AF76" s="5">
        <f t="shared" si="135"/>
        <v>2.3982441122424428E-2</v>
      </c>
      <c r="AG76" s="5">
        <f t="shared" si="136"/>
        <v>8.5407326141184164E-3</v>
      </c>
      <c r="AH76" s="5">
        <f t="shared" si="137"/>
        <v>1.7553647024891393E-3</v>
      </c>
      <c r="AI76" s="5">
        <f t="shared" si="138"/>
        <v>4.1482780947908523E-3</v>
      </c>
      <c r="AJ76" s="5">
        <f t="shared" si="139"/>
        <v>4.9016056684175286E-3</v>
      </c>
      <c r="AK76" s="5">
        <f t="shared" si="140"/>
        <v>3.8611583858264558E-3</v>
      </c>
      <c r="AL76" s="5">
        <f t="shared" si="141"/>
        <v>2.3037832390488576E-4</v>
      </c>
      <c r="AM76" s="5">
        <f t="shared" si="142"/>
        <v>1.9861310163700883E-2</v>
      </c>
      <c r="AN76" s="5">
        <f t="shared" si="143"/>
        <v>2.1219291890469592E-2</v>
      </c>
      <c r="AO76" s="5">
        <f t="shared" si="144"/>
        <v>1.1335061600212406E-2</v>
      </c>
      <c r="AP76" s="5">
        <f t="shared" si="145"/>
        <v>4.0366920864221313E-3</v>
      </c>
      <c r="AQ76" s="5">
        <f t="shared" si="146"/>
        <v>1.0781734305006583E-3</v>
      </c>
      <c r="AR76" s="5">
        <f t="shared" si="147"/>
        <v>3.7507692784959562E-4</v>
      </c>
      <c r="AS76" s="5">
        <f t="shared" si="148"/>
        <v>8.8638184501123817E-4</v>
      </c>
      <c r="AT76" s="5">
        <f t="shared" si="149"/>
        <v>1.0473488461020168E-3</v>
      </c>
      <c r="AU76" s="5">
        <f t="shared" si="150"/>
        <v>8.2503164342023739E-4</v>
      </c>
      <c r="AV76" s="5">
        <f t="shared" si="151"/>
        <v>4.8742872194256225E-4</v>
      </c>
      <c r="AW76" s="5">
        <f t="shared" si="152"/>
        <v>1.6157070087284515E-5</v>
      </c>
      <c r="AX76" s="5">
        <f t="shared" si="153"/>
        <v>7.8227084632893663E-3</v>
      </c>
      <c r="AY76" s="5">
        <f t="shared" si="154"/>
        <v>8.3575722290444056E-3</v>
      </c>
      <c r="AZ76" s="5">
        <f t="shared" si="155"/>
        <v>4.464503176328489E-3</v>
      </c>
      <c r="BA76" s="5">
        <f t="shared" si="156"/>
        <v>1.5899185445409465E-3</v>
      </c>
      <c r="BB76" s="5">
        <f t="shared" si="157"/>
        <v>4.2465659869135364E-4</v>
      </c>
      <c r="BC76" s="5">
        <f t="shared" si="158"/>
        <v>9.0738347536754689E-5</v>
      </c>
      <c r="BD76" s="5">
        <f t="shared" si="159"/>
        <v>6.6787024184395002E-5</v>
      </c>
      <c r="BE76" s="5">
        <f t="shared" si="160"/>
        <v>1.5783110429845666E-4</v>
      </c>
      <c r="BF76" s="5">
        <f t="shared" si="161"/>
        <v>1.8649324317320578E-4</v>
      </c>
      <c r="BG76" s="5">
        <f t="shared" si="162"/>
        <v>1.4690695222952768E-4</v>
      </c>
      <c r="BH76" s="5">
        <f t="shared" si="163"/>
        <v>8.6792632186644768E-5</v>
      </c>
      <c r="BI76" s="5">
        <f t="shared" si="164"/>
        <v>4.1021671949829531E-5</v>
      </c>
      <c r="BJ76" s="8">
        <f t="shared" si="165"/>
        <v>0.65060991972945392</v>
      </c>
      <c r="BK76" s="8">
        <f t="shared" si="166"/>
        <v>0.19083430374323884</v>
      </c>
      <c r="BL76" s="8">
        <f t="shared" si="167"/>
        <v>0.14946953060721038</v>
      </c>
      <c r="BM76" s="8">
        <f t="shared" si="168"/>
        <v>0.65545538244755153</v>
      </c>
      <c r="BN76" s="8">
        <f t="shared" si="169"/>
        <v>0.33368905944205357</v>
      </c>
    </row>
    <row r="77" spans="1:66" s="14" customFormat="1" x14ac:dyDescent="0.25">
      <c r="A77" t="s">
        <v>282</v>
      </c>
      <c r="B77" t="s">
        <v>187</v>
      </c>
      <c r="C77" t="s">
        <v>308</v>
      </c>
      <c r="D77" s="7" t="s">
        <v>505</v>
      </c>
      <c r="E77">
        <f>VLOOKUP(A77,home!$A$2:$E$405,3,FALSE)</f>
        <v>1.6222000000000001</v>
      </c>
      <c r="F77">
        <f>VLOOKUP(B77,home!$B$2:$E$405,3,FALSE)</f>
        <v>0.6452</v>
      </c>
      <c r="G77">
        <f>VLOOKUP(C77,away!$B$2:$E$405,4,FALSE)</f>
        <v>1.4695</v>
      </c>
      <c r="H77">
        <f>VLOOKUP(A77,away!$A$2:$E$405,3,FALSE)</f>
        <v>1.3389</v>
      </c>
      <c r="I77">
        <f>VLOOKUP(C77,away!$B$2:$E$405,3,FALSE)</f>
        <v>0.75560000000000005</v>
      </c>
      <c r="J77">
        <f>VLOOKUP(B77,home!$B$2:$E$405,4,FALSE)</f>
        <v>1.3332999999999999</v>
      </c>
      <c r="K77" s="3">
        <f t="shared" si="114"/>
        <v>1.53804253508</v>
      </c>
      <c r="L77" s="3">
        <f t="shared" si="115"/>
        <v>1.3488633975720001</v>
      </c>
      <c r="M77" s="5">
        <f t="shared" si="116"/>
        <v>5.574843545339124E-2</v>
      </c>
      <c r="N77" s="5">
        <f t="shared" si="117"/>
        <v>8.5743464991477614E-2</v>
      </c>
      <c r="O77" s="5">
        <f t="shared" si="118"/>
        <v>7.5197024054984657E-2</v>
      </c>
      <c r="P77" s="5">
        <f t="shared" si="119"/>
        <v>0.11565622150800034</v>
      </c>
      <c r="Q77" s="5">
        <f t="shared" si="120"/>
        <v>6.5938548131017738E-2</v>
      </c>
      <c r="R77" s="5">
        <f t="shared" si="121"/>
        <v>5.0715256677055023E-2</v>
      </c>
      <c r="S77" s="5">
        <f t="shared" si="122"/>
        <v>5.9985367592472708E-2</v>
      </c>
      <c r="T77" s="5">
        <f t="shared" si="123"/>
        <v>8.8942094062969448E-2</v>
      </c>
      <c r="U77" s="5">
        <f t="shared" si="124"/>
        <v>7.8002221946810599E-2</v>
      </c>
      <c r="V77" s="5">
        <f t="shared" si="125"/>
        <v>1.382735558225094E-2</v>
      </c>
      <c r="W77" s="5">
        <f t="shared" si="126"/>
        <v>3.3805430575641712E-2</v>
      </c>
      <c r="X77" s="5">
        <f t="shared" si="127"/>
        <v>4.5598907942644457E-2</v>
      </c>
      <c r="Y77" s="5">
        <f t="shared" si="128"/>
        <v>3.0753348946544138E-2</v>
      </c>
      <c r="Z77" s="5">
        <f t="shared" si="129"/>
        <v>2.2802651143382837E-2</v>
      </c>
      <c r="AA77" s="5">
        <f t="shared" si="130"/>
        <v>3.5071447371113396E-2</v>
      </c>
      <c r="AB77" s="5">
        <f t="shared" si="131"/>
        <v>2.6970688911796031E-2</v>
      </c>
      <c r="AC77" s="5">
        <f t="shared" si="132"/>
        <v>1.7928975125989599E-3</v>
      </c>
      <c r="AD77" s="5">
        <f t="shared" si="133"/>
        <v>1.2998547535507735E-2</v>
      </c>
      <c r="AE77" s="5">
        <f t="shared" si="134"/>
        <v>1.7533264992246111E-2</v>
      </c>
      <c r="AF77" s="5">
        <f t="shared" si="135"/>
        <v>1.1824989693985651E-2</v>
      </c>
      <c r="AG77" s="5">
        <f t="shared" si="136"/>
        <v>5.3167652582944581E-3</v>
      </c>
      <c r="AH77" s="5">
        <f t="shared" si="137"/>
        <v>7.6894153737281108E-3</v>
      </c>
      <c r="AI77" s="5">
        <f t="shared" si="138"/>
        <v>1.182664791469191E-2</v>
      </c>
      <c r="AJ77" s="5">
        <f t="shared" si="139"/>
        <v>9.0949437701056714E-3</v>
      </c>
      <c r="AK77" s="5">
        <f t="shared" si="140"/>
        <v>4.6628034575277944E-3</v>
      </c>
      <c r="AL77" s="5">
        <f t="shared" si="141"/>
        <v>1.4878247267165141E-4</v>
      </c>
      <c r="AM77" s="5">
        <f t="shared" si="142"/>
        <v>3.9984638007740346E-3</v>
      </c>
      <c r="AN77" s="5">
        <f t="shared" si="143"/>
        <v>5.3933814673807175E-3</v>
      </c>
      <c r="AO77" s="5">
        <f t="shared" si="144"/>
        <v>3.6374674252465078E-3</v>
      </c>
      <c r="AP77" s="5">
        <f t="shared" si="145"/>
        <v>1.6354822232584937E-3</v>
      </c>
      <c r="AQ77" s="5">
        <f t="shared" si="146"/>
        <v>5.5151052708326534E-4</v>
      </c>
      <c r="AR77" s="5">
        <f t="shared" si="147"/>
        <v>2.0743941892698518E-3</v>
      </c>
      <c r="AS77" s="5">
        <f t="shared" si="148"/>
        <v>3.1905064976198243E-3</v>
      </c>
      <c r="AT77" s="5">
        <f t="shared" si="149"/>
        <v>2.4535673508942041E-3</v>
      </c>
      <c r="AU77" s="5">
        <f t="shared" si="150"/>
        <v>1.2578969827862806E-3</v>
      </c>
      <c r="AV77" s="5">
        <f t="shared" si="151"/>
        <v>4.8367476606852368E-4</v>
      </c>
      <c r="AW77" s="5">
        <f t="shared" si="152"/>
        <v>8.5740416230091533E-6</v>
      </c>
      <c r="AX77" s="5">
        <f t="shared" si="153"/>
        <v>1.0249679000946857E-3</v>
      </c>
      <c r="AY77" s="5">
        <f t="shared" si="154"/>
        <v>1.3825416841239562E-3</v>
      </c>
      <c r="AZ77" s="5">
        <f t="shared" si="155"/>
        <v>9.3242993666617737E-4</v>
      </c>
      <c r="BA77" s="5">
        <f t="shared" si="156"/>
        <v>4.1924020412312837E-4</v>
      </c>
      <c r="BB77" s="5">
        <f t="shared" si="157"/>
        <v>1.4137444153307553E-4</v>
      </c>
      <c r="BC77" s="5">
        <f t="shared" si="158"/>
        <v>3.8138961907229629E-5</v>
      </c>
      <c r="BD77" s="5">
        <f t="shared" si="159"/>
        <v>4.6634573234035856E-4</v>
      </c>
      <c r="BE77" s="5">
        <f t="shared" si="160"/>
        <v>7.172595723925042E-4</v>
      </c>
      <c r="BF77" s="5">
        <f t="shared" si="161"/>
        <v>5.5158786551648214E-4</v>
      </c>
      <c r="BG77" s="5">
        <f t="shared" si="162"/>
        <v>2.8278853299944543E-4</v>
      </c>
      <c r="BH77" s="5">
        <f t="shared" si="163"/>
        <v>1.0873519804650536E-4</v>
      </c>
      <c r="BI77" s="5">
        <f t="shared" si="164"/>
        <v>3.3447871931174547E-5</v>
      </c>
      <c r="BJ77" s="8">
        <f t="shared" si="165"/>
        <v>0.41761036070252033</v>
      </c>
      <c r="BK77" s="8">
        <f t="shared" si="166"/>
        <v>0.24854160180550974</v>
      </c>
      <c r="BL77" s="8">
        <f t="shared" si="167"/>
        <v>0.31085065403767831</v>
      </c>
      <c r="BM77" s="8">
        <f t="shared" si="168"/>
        <v>0.54943234923066375</v>
      </c>
      <c r="BN77" s="8">
        <f t="shared" si="169"/>
        <v>0.44899895081592661</v>
      </c>
    </row>
    <row r="78" spans="1:66" x14ac:dyDescent="0.25">
      <c r="A78" t="s">
        <v>282</v>
      </c>
      <c r="B78" t="s">
        <v>337</v>
      </c>
      <c r="C78" t="s">
        <v>430</v>
      </c>
      <c r="D78" s="7" t="s">
        <v>505</v>
      </c>
      <c r="E78">
        <f>VLOOKUP(A78,home!$A$2:$E$405,3,FALSE)</f>
        <v>1.6222000000000001</v>
      </c>
      <c r="F78">
        <f>VLOOKUP(B78,home!$B$2:$E$405,3,FALSE)</f>
        <v>1.0617000000000001</v>
      </c>
      <c r="G78">
        <f>VLOOKUP(C78,away!$B$2:$E$405,4,FALSE)</f>
        <v>1.2329000000000001</v>
      </c>
      <c r="H78">
        <f>VLOOKUP(A78,away!$A$2:$E$405,3,FALSE)</f>
        <v>1.3389</v>
      </c>
      <c r="I78">
        <f>VLOOKUP(C78,away!$B$2:$E$405,3,FALSE)</f>
        <v>0.74690000000000001</v>
      </c>
      <c r="J78">
        <f>VLOOKUP(B78,home!$B$2:$E$405,4,FALSE)</f>
        <v>1.0788</v>
      </c>
      <c r="K78" s="3">
        <f t="shared" si="114"/>
        <v>2.1234110204460004</v>
      </c>
      <c r="L78" s="3">
        <f t="shared" si="115"/>
        <v>1.0788263335079999</v>
      </c>
      <c r="M78" s="5">
        <f t="shared" si="116"/>
        <v>4.067110644683361E-2</v>
      </c>
      <c r="N78" s="5">
        <f t="shared" si="117"/>
        <v>8.6361475642938876E-2</v>
      </c>
      <c r="O78" s="5">
        <f t="shared" si="118"/>
        <v>4.3877060647751084E-2</v>
      </c>
      <c r="P78" s="5">
        <f t="shared" si="119"/>
        <v>9.316903412421218E-2</v>
      </c>
      <c r="Q78" s="5">
        <f t="shared" si="120"/>
        <v>9.1690454561097617E-2</v>
      </c>
      <c r="R78" s="5">
        <f t="shared" si="121"/>
        <v>2.3667864231860722E-2</v>
      </c>
      <c r="S78" s="5">
        <f t="shared" si="122"/>
        <v>5.3357713116226384E-2</v>
      </c>
      <c r="T78" s="5">
        <f t="shared" si="123"/>
        <v>9.8918076911830813E-2</v>
      </c>
      <c r="U78" s="5">
        <f t="shared" si="124"/>
        <v>5.0256603740352769E-2</v>
      </c>
      <c r="V78" s="5">
        <f t="shared" si="125"/>
        <v>1.3581267523322107E-2</v>
      </c>
      <c r="W78" s="5">
        <f t="shared" si="126"/>
        <v>6.4898840561579296E-2</v>
      </c>
      <c r="X78" s="5">
        <f t="shared" si="127"/>
        <v>7.0014578211968867E-2</v>
      </c>
      <c r="Y78" s="5">
        <f t="shared" si="128"/>
        <v>3.7766785352263729E-2</v>
      </c>
      <c r="Z78" s="5">
        <f t="shared" si="129"/>
        <v>8.5111717304078138E-3</v>
      </c>
      <c r="AA78" s="5">
        <f t="shared" si="130"/>
        <v>1.8072715849256408E-2</v>
      </c>
      <c r="AB78" s="5">
        <f t="shared" si="131"/>
        <v>1.9187902001850079E-2</v>
      </c>
      <c r="AC78" s="5">
        <f t="shared" si="132"/>
        <v>1.9444909541995088E-3</v>
      </c>
      <c r="AD78" s="5">
        <f t="shared" si="133"/>
        <v>3.4451728315656356E-2</v>
      </c>
      <c r="AE78" s="5">
        <f t="shared" si="134"/>
        <v>3.7167431741793294E-2</v>
      </c>
      <c r="AF78" s="5">
        <f t="shared" si="135"/>
        <v>2.0048602055953855E-2</v>
      </c>
      <c r="AG78" s="5">
        <f t="shared" si="136"/>
        <v>7.2096532826618825E-3</v>
      </c>
      <c r="AH78" s="5">
        <f t="shared" si="137"/>
        <v>2.2955190479432004E-3</v>
      </c>
      <c r="AI78" s="5">
        <f t="shared" si="138"/>
        <v>4.874330444046302E-3</v>
      </c>
      <c r="AJ78" s="5">
        <f t="shared" si="139"/>
        <v>5.1751034910916824E-3</v>
      </c>
      <c r="AK78" s="5">
        <f t="shared" si="140"/>
        <v>3.6629572616442159E-3</v>
      </c>
      <c r="AL78" s="5">
        <f t="shared" si="141"/>
        <v>1.7817695154456802E-4</v>
      </c>
      <c r="AM78" s="5">
        <f t="shared" si="142"/>
        <v>1.4631035915775251E-2</v>
      </c>
      <c r="AN78" s="5">
        <f t="shared" si="143"/>
        <v>1.5784346832439674E-2</v>
      </c>
      <c r="AO78" s="5">
        <f t="shared" si="144"/>
        <v>8.5142845100297532E-3</v>
      </c>
      <c r="AP78" s="5">
        <f t="shared" si="145"/>
        <v>3.0618114467997858E-3</v>
      </c>
      <c r="AQ78" s="5">
        <f t="shared" si="146"/>
        <v>8.257907042609593E-4</v>
      </c>
      <c r="AR78" s="5">
        <f t="shared" si="147"/>
        <v>4.9529327959806763E-4</v>
      </c>
      <c r="AS78" s="5">
        <f t="shared" si="148"/>
        <v>1.0517112082513789E-3</v>
      </c>
      <c r="AT78" s="5">
        <f t="shared" si="149"/>
        <v>1.1166075849637785E-3</v>
      </c>
      <c r="AU78" s="5">
        <f t="shared" si="150"/>
        <v>7.9033895047522676E-4</v>
      </c>
      <c r="AV78" s="5">
        <f t="shared" si="151"/>
        <v>4.1955360933170572E-4</v>
      </c>
      <c r="AW78" s="5">
        <f t="shared" si="152"/>
        <v>1.1337952397555438E-5</v>
      </c>
      <c r="AX78" s="5">
        <f t="shared" si="153"/>
        <v>5.1779504840163987E-3</v>
      </c>
      <c r="AY78" s="5">
        <f t="shared" si="154"/>
        <v>5.5861093357573851E-3</v>
      </c>
      <c r="AZ78" s="5">
        <f t="shared" si="155"/>
        <v>3.0132209266349741E-3</v>
      </c>
      <c r="BA78" s="5">
        <f t="shared" si="156"/>
        <v>1.0835806947770625E-3</v>
      </c>
      <c r="BB78" s="5">
        <f t="shared" si="157"/>
        <v>2.9224884700159738E-4</v>
      </c>
      <c r="BC78" s="5">
        <f t="shared" si="158"/>
        <v>6.3057150416534767E-5</v>
      </c>
      <c r="BD78" s="5">
        <f t="shared" si="159"/>
        <v>8.905590547332263E-5</v>
      </c>
      <c r="BE78" s="5">
        <f t="shared" si="160"/>
        <v>1.8910229111785055E-4</v>
      </c>
      <c r="BF78" s="5">
        <f t="shared" si="161"/>
        <v>2.0077094447561584E-4</v>
      </c>
      <c r="BG78" s="5">
        <f t="shared" si="162"/>
        <v>1.4210641202829156E-4</v>
      </c>
      <c r="BH78" s="5">
        <f t="shared" si="163"/>
        <v>7.5437580344228623E-5</v>
      </c>
      <c r="BI78" s="5">
        <f t="shared" si="164"/>
        <v>3.2036997891743138E-5</v>
      </c>
      <c r="BJ78" s="8">
        <f t="shared" si="165"/>
        <v>0.60656106348565397</v>
      </c>
      <c r="BK78" s="8">
        <f t="shared" si="166"/>
        <v>0.20848789845209575</v>
      </c>
      <c r="BL78" s="8">
        <f t="shared" si="167"/>
        <v>0.17567207147974773</v>
      </c>
      <c r="BM78" s="8">
        <f t="shared" si="168"/>
        <v>0.61422043810985161</v>
      </c>
      <c r="BN78" s="8">
        <f t="shared" si="169"/>
        <v>0.37943699565469413</v>
      </c>
    </row>
    <row r="79" spans="1:66" x14ac:dyDescent="0.25">
      <c r="A79" t="s">
        <v>282</v>
      </c>
      <c r="B79" t="s">
        <v>199</v>
      </c>
      <c r="C79" t="s">
        <v>195</v>
      </c>
      <c r="D79" s="7" t="s">
        <v>505</v>
      </c>
      <c r="E79">
        <f>VLOOKUP(A79,home!$A$2:$E$405,3,FALSE)</f>
        <v>1.6222000000000001</v>
      </c>
      <c r="F79">
        <f>VLOOKUP(B79,home!$B$2:$E$405,3,FALSE)</f>
        <v>1.0274000000000001</v>
      </c>
      <c r="G79">
        <f>VLOOKUP(C79,away!$B$2:$E$405,4,FALSE)</f>
        <v>0.82189999999999996</v>
      </c>
      <c r="H79">
        <f>VLOOKUP(A79,away!$A$2:$E$405,3,FALSE)</f>
        <v>1.3389</v>
      </c>
      <c r="I79">
        <f>VLOOKUP(C79,away!$B$2:$E$405,3,FALSE)</f>
        <v>1.0373000000000001</v>
      </c>
      <c r="J79">
        <f>VLOOKUP(B79,home!$B$2:$E$405,4,FALSE)</f>
        <v>1.0373000000000001</v>
      </c>
      <c r="K79" s="3">
        <f t="shared" si="114"/>
        <v>1.369818221332</v>
      </c>
      <c r="L79" s="3">
        <f t="shared" si="115"/>
        <v>1.4406447381810004</v>
      </c>
      <c r="M79" s="5">
        <f t="shared" si="116"/>
        <v>6.0177126369333325E-2</v>
      </c>
      <c r="N79" s="5">
        <f t="shared" si="117"/>
        <v>8.2431724208111165E-2</v>
      </c>
      <c r="O79" s="5">
        <f t="shared" si="118"/>
        <v>8.6693860462833172E-2</v>
      </c>
      <c r="P79" s="5">
        <f t="shared" si="119"/>
        <v>0.11875482973960273</v>
      </c>
      <c r="Q79" s="5">
        <f t="shared" si="120"/>
        <v>5.6458238918042421E-2</v>
      </c>
      <c r="R79" s="5">
        <f t="shared" si="121"/>
        <v>6.2447526954189259E-2</v>
      </c>
      <c r="S79" s="5">
        <f t="shared" si="122"/>
        <v>5.8588330971171464E-2</v>
      </c>
      <c r="T79" s="5">
        <f t="shared" si="123"/>
        <v>8.1336264824243568E-2</v>
      </c>
      <c r="U79" s="5">
        <f t="shared" si="124"/>
        <v>8.5541760298969649E-2</v>
      </c>
      <c r="V79" s="5">
        <f t="shared" si="125"/>
        <v>1.2846607431141121E-2</v>
      </c>
      <c r="W79" s="5">
        <f t="shared" si="126"/>
        <v>2.5779174804749994E-2</v>
      </c>
      <c r="X79" s="5">
        <f t="shared" si="127"/>
        <v>3.7138632537111291E-2</v>
      </c>
      <c r="Y79" s="5">
        <f t="shared" si="128"/>
        <v>2.6751787773913547E-2</v>
      </c>
      <c r="Z79" s="5">
        <f t="shared" si="129"/>
        <v>2.9988233706322979E-2</v>
      </c>
      <c r="AA79" s="5">
        <f t="shared" si="130"/>
        <v>4.107842895648367E-2</v>
      </c>
      <c r="AB79" s="5">
        <f t="shared" si="131"/>
        <v>2.8134990244141699E-2</v>
      </c>
      <c r="AC79" s="5">
        <f t="shared" si="132"/>
        <v>1.5844856366742913E-3</v>
      </c>
      <c r="AD79" s="5">
        <f t="shared" si="133"/>
        <v>8.8281958446123319E-3</v>
      </c>
      <c r="AE79" s="5">
        <f t="shared" si="134"/>
        <v>1.2718293891172128E-2</v>
      </c>
      <c r="AF79" s="5">
        <f t="shared" si="135"/>
        <v>9.1612715864783454E-3</v>
      </c>
      <c r="AG79" s="5">
        <f t="shared" si="136"/>
        <v>4.3993792353690438E-3</v>
      </c>
      <c r="AH79" s="5">
        <f t="shared" si="137"/>
        <v>1.0800597774089078E-2</v>
      </c>
      <c r="AI79" s="5">
        <f t="shared" si="138"/>
        <v>1.4794855632225058E-2</v>
      </c>
      <c r="AJ79" s="5">
        <f t="shared" si="139"/>
        <v>1.0133131413499127E-2</v>
      </c>
      <c r="AK79" s="5">
        <f t="shared" si="140"/>
        <v>4.6268493497875979E-3</v>
      </c>
      <c r="AL79" s="5">
        <f t="shared" si="141"/>
        <v>1.2507431534915686E-4</v>
      </c>
      <c r="AM79" s="5">
        <f t="shared" si="142"/>
        <v>2.4186047058874839E-3</v>
      </c>
      <c r="AN79" s="5">
        <f t="shared" si="143"/>
        <v>3.4843501432766091E-3</v>
      </c>
      <c r="AO79" s="5">
        <f t="shared" si="144"/>
        <v>2.5098553499458319E-3</v>
      </c>
      <c r="AP79" s="5">
        <f t="shared" si="145"/>
        <v>1.2052699678316318E-3</v>
      </c>
      <c r="AQ79" s="5">
        <f t="shared" si="146"/>
        <v>4.3409145931105593E-4</v>
      </c>
      <c r="AR79" s="5">
        <f t="shared" si="147"/>
        <v>3.1119648704901704E-3</v>
      </c>
      <c r="AS79" s="5">
        <f t="shared" si="148"/>
        <v>4.2628261837425125E-3</v>
      </c>
      <c r="AT79" s="5">
        <f t="shared" si="149"/>
        <v>2.9196484904308235E-3</v>
      </c>
      <c r="AU79" s="5">
        <f t="shared" si="150"/>
        <v>1.3331292340255368E-3</v>
      </c>
      <c r="AV79" s="5">
        <f t="shared" si="151"/>
        <v>4.5653617903963789E-4</v>
      </c>
      <c r="AW79" s="5">
        <f t="shared" si="152"/>
        <v>6.8562314473507791E-6</v>
      </c>
      <c r="AX79" s="5">
        <f t="shared" si="153"/>
        <v>5.521747993873327E-4</v>
      </c>
      <c r="AY79" s="5">
        <f t="shared" si="154"/>
        <v>7.9548771929351017E-4</v>
      </c>
      <c r="AZ79" s="5">
        <f t="shared" si="155"/>
        <v>5.7300759854390026E-4</v>
      </c>
      <c r="BA79" s="5">
        <f t="shared" si="156"/>
        <v>2.7516679392666695E-4</v>
      </c>
      <c r="BB79" s="5">
        <f t="shared" si="157"/>
        <v>9.9104398448147081E-5</v>
      </c>
      <c r="BC79" s="5">
        <f t="shared" si="158"/>
        <v>2.8554846030983271E-5</v>
      </c>
      <c r="BD79" s="5">
        <f t="shared" si="159"/>
        <v>7.4720596934596377E-4</v>
      </c>
      <c r="BE79" s="5">
        <f t="shared" si="160"/>
        <v>1.0235363518981409E-3</v>
      </c>
      <c r="BF79" s="5">
        <f t="shared" si="161"/>
        <v>7.010293725128779E-4</v>
      </c>
      <c r="BG79" s="5">
        <f t="shared" si="162"/>
        <v>3.2009426938569289E-4</v>
      </c>
      <c r="BH79" s="5">
        <f t="shared" si="163"/>
        <v>1.0961774068711892E-4</v>
      </c>
      <c r="BI79" s="5">
        <f t="shared" si="164"/>
        <v>3.0031275714892331E-5</v>
      </c>
      <c r="BJ79" s="8">
        <f t="shared" si="165"/>
        <v>0.35737863140568699</v>
      </c>
      <c r="BK79" s="8">
        <f t="shared" si="166"/>
        <v>0.25287194218256559</v>
      </c>
      <c r="BL79" s="8">
        <f t="shared" si="167"/>
        <v>0.35926762102349152</v>
      </c>
      <c r="BM79" s="8">
        <f t="shared" si="168"/>
        <v>0.53175449017810916</v>
      </c>
      <c r="BN79" s="8">
        <f t="shared" si="169"/>
        <v>0.46696330665211205</v>
      </c>
    </row>
    <row r="80" spans="1:66" x14ac:dyDescent="0.25">
      <c r="A80" t="s">
        <v>282</v>
      </c>
      <c r="B80" t="s">
        <v>355</v>
      </c>
      <c r="C80" t="s">
        <v>502</v>
      </c>
      <c r="D80" s="7" t="s">
        <v>505</v>
      </c>
      <c r="E80">
        <f>VLOOKUP(A80,home!$A$2:$E$405,3,FALSE)</f>
        <v>1.6222000000000001</v>
      </c>
      <c r="F80">
        <f>VLOOKUP(B80,home!$B$2:$E$405,3,FALSE)</f>
        <v>1.5671999999999999</v>
      </c>
      <c r="G80" t="e">
        <f>VLOOKUP(C80,away!$B$2:$E$405,4,FALSE)</f>
        <v>#N/A</v>
      </c>
      <c r="H80">
        <f>VLOOKUP(A80,away!$A$2:$E$405,3,FALSE)</f>
        <v>1.3389</v>
      </c>
      <c r="I80" t="e">
        <f>VLOOKUP(C80,away!$B$2:$E$405,3,FALSE)</f>
        <v>#N/A</v>
      </c>
      <c r="J80">
        <f>VLOOKUP(B80,home!$B$2:$E$405,4,FALSE)</f>
        <v>0.8145</v>
      </c>
      <c r="K80" s="3" t="e">
        <f t="shared" si="114"/>
        <v>#N/A</v>
      </c>
      <c r="L80" s="3" t="e">
        <f t="shared" si="115"/>
        <v>#N/A</v>
      </c>
      <c r="M80" s="5" t="e">
        <f t="shared" si="116"/>
        <v>#N/A</v>
      </c>
      <c r="N80" s="5" t="e">
        <f t="shared" si="117"/>
        <v>#N/A</v>
      </c>
      <c r="O80" s="5" t="e">
        <f t="shared" si="118"/>
        <v>#N/A</v>
      </c>
      <c r="P80" s="5" t="e">
        <f t="shared" si="119"/>
        <v>#N/A</v>
      </c>
      <c r="Q80" s="5" t="e">
        <f t="shared" si="120"/>
        <v>#N/A</v>
      </c>
      <c r="R80" s="5" t="e">
        <f t="shared" si="121"/>
        <v>#N/A</v>
      </c>
      <c r="S80" s="5" t="e">
        <f t="shared" si="122"/>
        <v>#N/A</v>
      </c>
      <c r="T80" s="5" t="e">
        <f t="shared" si="123"/>
        <v>#N/A</v>
      </c>
      <c r="U80" s="5" t="e">
        <f t="shared" si="124"/>
        <v>#N/A</v>
      </c>
      <c r="V80" s="5" t="e">
        <f t="shared" si="125"/>
        <v>#N/A</v>
      </c>
      <c r="W80" s="5" t="e">
        <f t="shared" si="126"/>
        <v>#N/A</v>
      </c>
      <c r="X80" s="5" t="e">
        <f t="shared" si="127"/>
        <v>#N/A</v>
      </c>
      <c r="Y80" s="5" t="e">
        <f t="shared" si="128"/>
        <v>#N/A</v>
      </c>
      <c r="Z80" s="5" t="e">
        <f t="shared" si="129"/>
        <v>#N/A</v>
      </c>
      <c r="AA80" s="5" t="e">
        <f t="shared" si="130"/>
        <v>#N/A</v>
      </c>
      <c r="AB80" s="5" t="e">
        <f t="shared" si="131"/>
        <v>#N/A</v>
      </c>
      <c r="AC80" s="5" t="e">
        <f t="shared" si="132"/>
        <v>#N/A</v>
      </c>
      <c r="AD80" s="5" t="e">
        <f t="shared" si="133"/>
        <v>#N/A</v>
      </c>
      <c r="AE80" s="5" t="e">
        <f t="shared" si="134"/>
        <v>#N/A</v>
      </c>
      <c r="AF80" s="5" t="e">
        <f t="shared" si="135"/>
        <v>#N/A</v>
      </c>
      <c r="AG80" s="5" t="e">
        <f t="shared" si="136"/>
        <v>#N/A</v>
      </c>
      <c r="AH80" s="5" t="e">
        <f t="shared" si="137"/>
        <v>#N/A</v>
      </c>
      <c r="AI80" s="5" t="e">
        <f t="shared" si="138"/>
        <v>#N/A</v>
      </c>
      <c r="AJ80" s="5" t="e">
        <f t="shared" si="139"/>
        <v>#N/A</v>
      </c>
      <c r="AK80" s="5" t="e">
        <f t="shared" si="140"/>
        <v>#N/A</v>
      </c>
      <c r="AL80" s="5" t="e">
        <f t="shared" si="141"/>
        <v>#N/A</v>
      </c>
      <c r="AM80" s="5" t="e">
        <f t="shared" si="142"/>
        <v>#N/A</v>
      </c>
      <c r="AN80" s="5" t="e">
        <f t="shared" si="143"/>
        <v>#N/A</v>
      </c>
      <c r="AO80" s="5" t="e">
        <f t="shared" si="144"/>
        <v>#N/A</v>
      </c>
      <c r="AP80" s="5" t="e">
        <f t="shared" si="145"/>
        <v>#N/A</v>
      </c>
      <c r="AQ80" s="5" t="e">
        <f t="shared" si="146"/>
        <v>#N/A</v>
      </c>
      <c r="AR80" s="5" t="e">
        <f t="shared" si="147"/>
        <v>#N/A</v>
      </c>
      <c r="AS80" s="5" t="e">
        <f t="shared" si="148"/>
        <v>#N/A</v>
      </c>
      <c r="AT80" s="5" t="e">
        <f t="shared" si="149"/>
        <v>#N/A</v>
      </c>
      <c r="AU80" s="5" t="e">
        <f t="shared" si="150"/>
        <v>#N/A</v>
      </c>
      <c r="AV80" s="5" t="e">
        <f t="shared" si="151"/>
        <v>#N/A</v>
      </c>
      <c r="AW80" s="5" t="e">
        <f t="shared" si="152"/>
        <v>#N/A</v>
      </c>
      <c r="AX80" s="5" t="e">
        <f t="shared" si="153"/>
        <v>#N/A</v>
      </c>
      <c r="AY80" s="5" t="e">
        <f t="shared" si="154"/>
        <v>#N/A</v>
      </c>
      <c r="AZ80" s="5" t="e">
        <f t="shared" si="155"/>
        <v>#N/A</v>
      </c>
      <c r="BA80" s="5" t="e">
        <f t="shared" si="156"/>
        <v>#N/A</v>
      </c>
      <c r="BB80" s="5" t="e">
        <f t="shared" si="157"/>
        <v>#N/A</v>
      </c>
      <c r="BC80" s="5" t="e">
        <f t="shared" si="158"/>
        <v>#N/A</v>
      </c>
      <c r="BD80" s="5" t="e">
        <f t="shared" si="159"/>
        <v>#N/A</v>
      </c>
      <c r="BE80" s="5" t="e">
        <f t="shared" si="160"/>
        <v>#N/A</v>
      </c>
      <c r="BF80" s="5" t="e">
        <f t="shared" si="161"/>
        <v>#N/A</v>
      </c>
      <c r="BG80" s="5" t="e">
        <f t="shared" si="162"/>
        <v>#N/A</v>
      </c>
      <c r="BH80" s="5" t="e">
        <f t="shared" si="163"/>
        <v>#N/A</v>
      </c>
      <c r="BI80" s="5" t="e">
        <f t="shared" si="164"/>
        <v>#N/A</v>
      </c>
      <c r="BJ80" s="8" t="e">
        <f t="shared" si="165"/>
        <v>#N/A</v>
      </c>
      <c r="BK80" s="8" t="e">
        <f t="shared" si="166"/>
        <v>#N/A</v>
      </c>
      <c r="BL80" s="8" t="e">
        <f t="shared" si="167"/>
        <v>#N/A</v>
      </c>
      <c r="BM80" s="8" t="e">
        <f t="shared" si="168"/>
        <v>#N/A</v>
      </c>
      <c r="BN80" s="8" t="e">
        <f t="shared" si="169"/>
        <v>#N/A</v>
      </c>
    </row>
    <row r="81" spans="1:66" x14ac:dyDescent="0.25">
      <c r="A81" t="s">
        <v>288</v>
      </c>
      <c r="B81" t="s">
        <v>469</v>
      </c>
      <c r="C81" t="s">
        <v>312</v>
      </c>
      <c r="D81" s="7" t="s">
        <v>505</v>
      </c>
      <c r="E81">
        <f>VLOOKUP(A81,home!$A$2:$E$405,3,FALSE)</f>
        <v>1.4888999999999999</v>
      </c>
      <c r="F81">
        <f>VLOOKUP(B81,home!$B$2:$E$405,3,FALSE)</f>
        <v>0.82089999999999996</v>
      </c>
      <c r="G81">
        <f>VLOOKUP(C81,away!$B$2:$E$405,4,FALSE)</f>
        <v>0.85819999999999996</v>
      </c>
      <c r="H81">
        <f>VLOOKUP(A81,away!$A$2:$E$405,3,FALSE)</f>
        <v>1.2278</v>
      </c>
      <c r="I81">
        <f>VLOOKUP(C81,away!$B$2:$E$405,3,FALSE)</f>
        <v>1.0860000000000001</v>
      </c>
      <c r="J81">
        <f>VLOOKUP(B81,home!$B$2:$E$405,4,FALSE)</f>
        <v>1.3122</v>
      </c>
      <c r="K81" s="3">
        <f t="shared" si="114"/>
        <v>1.0489246601819999</v>
      </c>
      <c r="L81" s="3">
        <f t="shared" si="115"/>
        <v>1.7496754077600001</v>
      </c>
      <c r="M81" s="5">
        <f t="shared" si="116"/>
        <v>6.0895252197229487E-2</v>
      </c>
      <c r="N81" s="5">
        <f t="shared" si="117"/>
        <v>6.3874531717676125E-2</v>
      </c>
      <c r="O81" s="5">
        <f t="shared" si="118"/>
        <v>0.10654692521883553</v>
      </c>
      <c r="P81" s="5">
        <f t="shared" si="119"/>
        <v>0.11175969732860402</v>
      </c>
      <c r="Q81" s="5">
        <f t="shared" si="120"/>
        <v>3.3499785738123899E-2</v>
      </c>
      <c r="R81" s="5">
        <f t="shared" si="121"/>
        <v>9.3211267413920162E-2</v>
      </c>
      <c r="S81" s="5">
        <f t="shared" si="122"/>
        <v>5.1277519577911539E-2</v>
      </c>
      <c r="T81" s="5">
        <f t="shared" si="123"/>
        <v>5.8613751271224562E-2</v>
      </c>
      <c r="U81" s="5">
        <f t="shared" si="124"/>
        <v>9.7771596997279733E-2</v>
      </c>
      <c r="V81" s="5">
        <f t="shared" si="125"/>
        <v>1.0456498588443122E-2</v>
      </c>
      <c r="W81" s="5">
        <f t="shared" si="126"/>
        <v>1.1712917123843808E-2</v>
      </c>
      <c r="X81" s="5">
        <f t="shared" si="127"/>
        <v>2.04938030447205E-2</v>
      </c>
      <c r="Y81" s="5">
        <f t="shared" si="128"/>
        <v>1.7928751599412242E-2</v>
      </c>
      <c r="Z81" s="5">
        <f t="shared" si="129"/>
        <v>5.4363154106759057E-2</v>
      </c>
      <c r="AA81" s="5">
        <f t="shared" si="130"/>
        <v>5.702285294785394E-2</v>
      </c>
      <c r="AB81" s="5">
        <f t="shared" si="131"/>
        <v>2.9906338325467921E-2</v>
      </c>
      <c r="AC81" s="5">
        <f t="shared" si="132"/>
        <v>1.1994111560376971E-3</v>
      </c>
      <c r="AD81" s="5">
        <f t="shared" si="133"/>
        <v>3.0714919034669479E-3</v>
      </c>
      <c r="AE81" s="5">
        <f t="shared" si="134"/>
        <v>5.3741138486300705E-3</v>
      </c>
      <c r="AF81" s="5">
        <f t="shared" si="135"/>
        <v>4.7014774197252423E-3</v>
      </c>
      <c r="AG81" s="5">
        <f t="shared" si="136"/>
        <v>2.7420198071440656E-3</v>
      </c>
      <c r="AH81" s="5">
        <f t="shared" si="137"/>
        <v>2.377946845721584E-2</v>
      </c>
      <c r="AI81" s="5">
        <f t="shared" si="138"/>
        <v>2.4942870870793714E-2</v>
      </c>
      <c r="AJ81" s="5">
        <f t="shared" si="139"/>
        <v>1.3081596176055399E-2</v>
      </c>
      <c r="AK81" s="5">
        <f t="shared" si="140"/>
        <v>4.5738696078690202E-3</v>
      </c>
      <c r="AL81" s="5">
        <f t="shared" si="141"/>
        <v>8.8050101073346198E-5</v>
      </c>
      <c r="AM81" s="5">
        <f t="shared" si="142"/>
        <v>6.4435272021916669E-4</v>
      </c>
      <c r="AN81" s="5">
        <f t="shared" si="143"/>
        <v>1.1274081084907358E-3</v>
      </c>
      <c r="AO81" s="5">
        <f t="shared" si="144"/>
        <v>9.8629912096772948E-4</v>
      </c>
      <c r="AP81" s="5">
        <f t="shared" si="145"/>
        <v>5.7523443888418051E-4</v>
      </c>
      <c r="AQ81" s="5">
        <f t="shared" si="146"/>
        <v>2.516183878530683E-4</v>
      </c>
      <c r="AR81" s="5">
        <f t="shared" si="147"/>
        <v>8.3212702338390336E-3</v>
      </c>
      <c r="AS81" s="5">
        <f t="shared" si="148"/>
        <v>8.7283855523121994E-3</v>
      </c>
      <c r="AT81" s="5">
        <f t="shared" si="149"/>
        <v>4.5777094246982749E-3</v>
      </c>
      <c r="AU81" s="5">
        <f t="shared" si="150"/>
        <v>1.6005574342378593E-3</v>
      </c>
      <c r="AV81" s="5">
        <f t="shared" si="151"/>
        <v>4.1971604070242997E-4</v>
      </c>
      <c r="AW81" s="5">
        <f t="shared" si="152"/>
        <v>4.4887884845268582E-6</v>
      </c>
      <c r="AX81" s="5">
        <f t="shared" si="153"/>
        <v>1.1264624301553942E-4</v>
      </c>
      <c r="AY81" s="5">
        <f t="shared" si="154"/>
        <v>1.9709436118084598E-4</v>
      </c>
      <c r="AZ81" s="5">
        <f t="shared" si="155"/>
        <v>1.7242557838314675E-4</v>
      </c>
      <c r="BA81" s="5">
        <f t="shared" si="156"/>
        <v>1.0056293138859538E-4</v>
      </c>
      <c r="BB81" s="5">
        <f t="shared" si="157"/>
        <v>4.3988121995720376E-5</v>
      </c>
      <c r="BC81" s="5">
        <f t="shared" si="158"/>
        <v>1.5392987057891728E-5</v>
      </c>
      <c r="BD81" s="5">
        <f t="shared" si="159"/>
        <v>2.4265869815789137E-3</v>
      </c>
      <c r="BE81" s="5">
        <f t="shared" si="160"/>
        <v>2.545306925054727E-3</v>
      </c>
      <c r="BF81" s="5">
        <f t="shared" si="161"/>
        <v>1.3349176007109603E-3</v>
      </c>
      <c r="BG81" s="5">
        <f t="shared" si="162"/>
        <v>4.667426635655716E-4</v>
      </c>
      <c r="BH81" s="5">
        <f t="shared" si="163"/>
        <v>1.2239447244323965E-4</v>
      </c>
      <c r="BI81" s="5">
        <f t="shared" si="164"/>
        <v>2.5676516083136071E-5</v>
      </c>
      <c r="BJ81" s="8">
        <f t="shared" si="165"/>
        <v>0.2262396664734041</v>
      </c>
      <c r="BK81" s="8">
        <f t="shared" si="166"/>
        <v>0.23587352331048009</v>
      </c>
      <c r="BL81" s="8">
        <f t="shared" si="167"/>
        <v>0.48140604986051766</v>
      </c>
      <c r="BM81" s="8">
        <f t="shared" si="168"/>
        <v>0.52790232856407526</v>
      </c>
      <c r="BN81" s="8">
        <f t="shared" si="169"/>
        <v>0.46978745961438922</v>
      </c>
    </row>
    <row r="82" spans="1:66" x14ac:dyDescent="0.25">
      <c r="A82" t="s">
        <v>288</v>
      </c>
      <c r="B82" t="s">
        <v>313</v>
      </c>
      <c r="C82" t="s">
        <v>342</v>
      </c>
      <c r="D82" s="7" t="s">
        <v>505</v>
      </c>
      <c r="E82">
        <f>VLOOKUP(A82,home!$A$2:$E$405,3,FALSE)</f>
        <v>1.4888999999999999</v>
      </c>
      <c r="F82">
        <f>VLOOKUP(B82,home!$B$2:$E$405,3,FALSE)</f>
        <v>1.0448</v>
      </c>
      <c r="G82">
        <f>VLOOKUP(C82,away!$B$2:$E$405,4,FALSE)</f>
        <v>1.7465999999999999</v>
      </c>
      <c r="H82">
        <f>VLOOKUP(A82,away!$A$2:$E$405,3,FALSE)</f>
        <v>1.2278</v>
      </c>
      <c r="I82">
        <f>VLOOKUP(C82,away!$B$2:$E$405,3,FALSE)</f>
        <v>0.37340000000000001</v>
      </c>
      <c r="J82">
        <f>VLOOKUP(B82,home!$B$2:$E$405,4,FALSE)</f>
        <v>1.0860000000000001</v>
      </c>
      <c r="K82" s="3">
        <f t="shared" si="114"/>
        <v>2.7170157107519994</v>
      </c>
      <c r="L82" s="3">
        <f t="shared" si="115"/>
        <v>0.4978881247200001</v>
      </c>
      <c r="M82" s="5">
        <f t="shared" si="116"/>
        <v>4.0159195528024376E-2</v>
      </c>
      <c r="N82" s="5">
        <f t="shared" si="117"/>
        <v>0.10911316518080368</v>
      </c>
      <c r="O82" s="5">
        <f t="shared" si="118"/>
        <v>1.9994786551711875E-2</v>
      </c>
      <c r="P82" s="5">
        <f t="shared" si="119"/>
        <v>5.4326149194133956E-2</v>
      </c>
      <c r="Q82" s="5">
        <f t="shared" si="120"/>
        <v>0.14823109202306084</v>
      </c>
      <c r="R82" s="5">
        <f t="shared" si="121"/>
        <v>4.9775833902042507E-3</v>
      </c>
      <c r="S82" s="5">
        <f t="shared" si="122"/>
        <v>1.8372694270007026E-2</v>
      </c>
      <c r="T82" s="5">
        <f t="shared" si="123"/>
        <v>7.3802500432559523E-2</v>
      </c>
      <c r="U82" s="5">
        <f t="shared" si="124"/>
        <v>1.3524172272763148E-2</v>
      </c>
      <c r="V82" s="5">
        <f t="shared" si="125"/>
        <v>2.7615585557182821E-3</v>
      </c>
      <c r="W82" s="5">
        <f t="shared" si="126"/>
        <v>0.13424873528286055</v>
      </c>
      <c r="X82" s="5">
        <f t="shared" si="127"/>
        <v>6.6840851056015158E-2</v>
      </c>
      <c r="Y82" s="5">
        <f t="shared" si="128"/>
        <v>1.6639632993484112E-2</v>
      </c>
      <c r="Z82" s="5">
        <f t="shared" si="129"/>
        <v>8.2609321992873827E-4</v>
      </c>
      <c r="AA82" s="5">
        <f t="shared" si="130"/>
        <v>2.2445082570920886E-3</v>
      </c>
      <c r="AB82" s="5">
        <f t="shared" si="131"/>
        <v>3.0491820987158967E-3</v>
      </c>
      <c r="AC82" s="5">
        <f t="shared" si="132"/>
        <v>2.3348457329280334E-4</v>
      </c>
      <c r="AD82" s="5">
        <f t="shared" si="133"/>
        <v>9.1188980728029612E-2</v>
      </c>
      <c r="AE82" s="5">
        <f t="shared" si="134"/>
        <v>4.5401910609806889E-2</v>
      </c>
      <c r="AF82" s="5">
        <f t="shared" si="135"/>
        <v>1.1302536066110914E-2</v>
      </c>
      <c r="AG82" s="5">
        <f t="shared" si="136"/>
        <v>1.8757994955120433E-3</v>
      </c>
      <c r="AH82" s="5">
        <f t="shared" si="137"/>
        <v>1.0282550102855651E-4</v>
      </c>
      <c r="AI82" s="5">
        <f t="shared" si="138"/>
        <v>2.7937850176053394E-4</v>
      </c>
      <c r="AJ82" s="5">
        <f t="shared" si="139"/>
        <v>3.7953788926486297E-4</v>
      </c>
      <c r="AK82" s="5">
        <f t="shared" si="140"/>
        <v>3.4373680265276178E-4</v>
      </c>
      <c r="AL82" s="5">
        <f t="shared" si="141"/>
        <v>1.2634035713571021E-5</v>
      </c>
      <c r="AM82" s="5">
        <f t="shared" si="142"/>
        <v>4.9552378657103546E-2</v>
      </c>
      <c r="AN82" s="5">
        <f t="shared" si="143"/>
        <v>2.4671540885000644E-2</v>
      </c>
      <c r="AO82" s="5">
        <f t="shared" si="144"/>
        <v>6.1418336125928907E-3</v>
      </c>
      <c r="AP82" s="5">
        <f t="shared" si="145"/>
        <v>1.0193153399053793E-3</v>
      </c>
      <c r="AQ82" s="5">
        <f t="shared" si="146"/>
        <v>1.2687625077095467E-4</v>
      </c>
      <c r="AR82" s="5">
        <f t="shared" si="147"/>
        <v>1.0239119176100491E-5</v>
      </c>
      <c r="AS82" s="5">
        <f t="shared" si="148"/>
        <v>2.7819847665727103E-5</v>
      </c>
      <c r="AT82" s="5">
        <f t="shared" si="149"/>
        <v>3.7793481589253945E-5</v>
      </c>
      <c r="AU82" s="5">
        <f t="shared" si="150"/>
        <v>3.4228494414006472E-5</v>
      </c>
      <c r="AV82" s="5">
        <f t="shared" si="151"/>
        <v>2.3249839269560662E-5</v>
      </c>
      <c r="AW82" s="5">
        <f t="shared" si="152"/>
        <v>4.7474840795422743E-7</v>
      </c>
      <c r="AX82" s="5">
        <f t="shared" si="153"/>
        <v>2.2439098552747064E-2</v>
      </c>
      <c r="AY82" s="5">
        <f t="shared" si="154"/>
        <v>1.1172160698834505E-2</v>
      </c>
      <c r="AZ82" s="5">
        <f t="shared" si="155"/>
        <v>2.7812430697065986E-3</v>
      </c>
      <c r="BA82" s="5">
        <f t="shared" si="156"/>
        <v>4.6158263212223827E-4</v>
      </c>
      <c r="BB82" s="5">
        <f t="shared" si="157"/>
        <v>5.7454127777665716E-5</v>
      </c>
      <c r="BC82" s="5">
        <f t="shared" si="158"/>
        <v>5.7211455873290516E-6</v>
      </c>
      <c r="BD82" s="5">
        <f t="shared" si="159"/>
        <v>8.4965597422887747E-7</v>
      </c>
      <c r="BE82" s="5">
        <f t="shared" si="160"/>
        <v>2.3085286307141562E-6</v>
      </c>
      <c r="BF82" s="5">
        <f t="shared" si="161"/>
        <v>3.1361542791855819E-6</v>
      </c>
      <c r="BG82" s="5">
        <f t="shared" si="162"/>
        <v>2.840326815963113E-6</v>
      </c>
      <c r="BH82" s="5">
        <f t="shared" si="163"/>
        <v>1.9293031456604953E-6</v>
      </c>
      <c r="BI82" s="5">
        <f t="shared" si="164"/>
        <v>1.0483893915125637E-6</v>
      </c>
      <c r="BJ82" s="8">
        <f t="shared" si="165"/>
        <v>0.81707440884039217</v>
      </c>
      <c r="BK82" s="8">
        <f t="shared" si="166"/>
        <v>0.12703787685572454</v>
      </c>
      <c r="BL82" s="8">
        <f t="shared" si="167"/>
        <v>4.5041154405545895E-2</v>
      </c>
      <c r="BM82" s="8">
        <f t="shared" si="168"/>
        <v>0.60200587550322593</v>
      </c>
      <c r="BN82" s="8">
        <f t="shared" si="169"/>
        <v>0.37680197186793896</v>
      </c>
    </row>
    <row r="83" spans="1:66" x14ac:dyDescent="0.25">
      <c r="A83" t="s">
        <v>288</v>
      </c>
      <c r="B83" t="s">
        <v>316</v>
      </c>
      <c r="C83" t="s">
        <v>357</v>
      </c>
      <c r="D83" s="7" t="s">
        <v>505</v>
      </c>
      <c r="E83">
        <f>VLOOKUP(A83,home!$A$2:$E$405,3,FALSE)</f>
        <v>1.4888999999999999</v>
      </c>
      <c r="F83">
        <f>VLOOKUP(B83,home!$B$2:$E$405,3,FALSE)</f>
        <v>0.78359999999999996</v>
      </c>
      <c r="G83">
        <f>VLOOKUP(C83,away!$B$2:$E$405,4,FALSE)</f>
        <v>1.2685999999999999</v>
      </c>
      <c r="H83">
        <f>VLOOKUP(A83,away!$A$2:$E$405,3,FALSE)</f>
        <v>1.2278</v>
      </c>
      <c r="I83">
        <f>VLOOKUP(C83,away!$B$2:$E$405,3,FALSE)</f>
        <v>0.67869999999999997</v>
      </c>
      <c r="J83">
        <f>VLOOKUP(B83,home!$B$2:$E$405,4,FALSE)</f>
        <v>1.0860000000000001</v>
      </c>
      <c r="K83" s="3">
        <f t="shared" si="114"/>
        <v>1.4800782079439998</v>
      </c>
      <c r="L83" s="3">
        <f t="shared" si="115"/>
        <v>0.90497233596000004</v>
      </c>
      <c r="M83" s="5">
        <f t="shared" si="116"/>
        <v>9.2084325160365105E-2</v>
      </c>
      <c r="N83" s="5">
        <f t="shared" si="117"/>
        <v>0.13629200296308577</v>
      </c>
      <c r="O83" s="5">
        <f t="shared" si="118"/>
        <v>8.3333766845675811E-2</v>
      </c>
      <c r="P83" s="5">
        <f t="shared" si="119"/>
        <v>0.12334049229417098</v>
      </c>
      <c r="Q83" s="5">
        <f t="shared" si="120"/>
        <v>0.10086141175135117</v>
      </c>
      <c r="R83" s="5">
        <f t="shared" si="121"/>
        <v>3.770737682333862E-2</v>
      </c>
      <c r="S83" s="5">
        <f t="shared" si="122"/>
        <v>4.1301483756532892E-2</v>
      </c>
      <c r="T83" s="5">
        <f t="shared" si="123"/>
        <v>9.1276787400843662E-2</v>
      </c>
      <c r="U83" s="5">
        <f t="shared" si="124"/>
        <v>5.5809866714956143E-2</v>
      </c>
      <c r="V83" s="5">
        <f t="shared" si="125"/>
        <v>6.1467155000943206E-3</v>
      </c>
      <c r="W83" s="5">
        <f t="shared" si="126"/>
        <v>4.9760925851880584E-2</v>
      </c>
      <c r="X83" s="5">
        <f t="shared" si="127"/>
        <v>4.5032261307708724E-2</v>
      </c>
      <c r="Y83" s="5">
        <f t="shared" si="128"/>
        <v>2.0376475354599143E-2</v>
      </c>
      <c r="Z83" s="5">
        <f t="shared" si="129"/>
        <v>1.1374710962246909E-2</v>
      </c>
      <c r="AA83" s="5">
        <f t="shared" si="130"/>
        <v>1.6835461816883376E-2</v>
      </c>
      <c r="AB83" s="5">
        <f t="shared" si="131"/>
        <v>1.2458900077921194E-2</v>
      </c>
      <c r="AC83" s="5">
        <f t="shared" si="132"/>
        <v>5.1456838233159094E-4</v>
      </c>
      <c r="AD83" s="5">
        <f t="shared" si="133"/>
        <v>1.841251549012142E-2</v>
      </c>
      <c r="AE83" s="5">
        <f t="shared" si="134"/>
        <v>1.6662817153994865E-2</v>
      </c>
      <c r="AF83" s="5">
        <f t="shared" si="135"/>
        <v>7.5396942817625451E-3</v>
      </c>
      <c r="AG83" s="5">
        <f t="shared" si="136"/>
        <v>2.2744049155303024E-3</v>
      </c>
      <c r="AH83" s="5">
        <f t="shared" si="137"/>
        <v>2.5734496875936008E-3</v>
      </c>
      <c r="AI83" s="5">
        <f t="shared" si="138"/>
        <v>3.808906801847583E-3</v>
      </c>
      <c r="AJ83" s="5">
        <f t="shared" si="139"/>
        <v>2.8187399767521416E-3</v>
      </c>
      <c r="AK83" s="5">
        <f t="shared" si="140"/>
        <v>1.3906518711504739E-3</v>
      </c>
      <c r="AL83" s="5">
        <f t="shared" si="141"/>
        <v>2.7569129701614422E-5</v>
      </c>
      <c r="AM83" s="5">
        <f t="shared" si="142"/>
        <v>5.4503925860720018E-3</v>
      </c>
      <c r="AN83" s="5">
        <f t="shared" si="143"/>
        <v>4.9324545105166448E-3</v>
      </c>
      <c r="AO83" s="5">
        <f t="shared" si="144"/>
        <v>2.2318674401993433E-3</v>
      </c>
      <c r="AP83" s="5">
        <f t="shared" si="145"/>
        <v>6.7325943030342196E-4</v>
      </c>
      <c r="AQ83" s="5">
        <f t="shared" si="146"/>
        <v>1.5232028983719662E-4</v>
      </c>
      <c r="AR83" s="5">
        <f t="shared" si="147"/>
        <v>4.6578015505142271E-4</v>
      </c>
      <c r="AS83" s="5">
        <f t="shared" si="148"/>
        <v>6.8939105718438811E-4</v>
      </c>
      <c r="AT83" s="5">
        <f t="shared" si="149"/>
        <v>5.1017634024504448E-4</v>
      </c>
      <c r="AU83" s="5">
        <f t="shared" si="150"/>
        <v>2.5170029446843791E-4</v>
      </c>
      <c r="AV83" s="5">
        <f t="shared" si="151"/>
        <v>9.3134030193955673E-5</v>
      </c>
      <c r="AW83" s="5">
        <f t="shared" si="152"/>
        <v>1.0257476333051829E-6</v>
      </c>
      <c r="AX83" s="5">
        <f t="shared" si="153"/>
        <v>1.3445012152307877E-3</v>
      </c>
      <c r="AY83" s="5">
        <f t="shared" si="154"/>
        <v>1.2167364054484647E-3</v>
      </c>
      <c r="AZ83" s="5">
        <f t="shared" si="155"/>
        <v>5.5055639354313537E-4</v>
      </c>
      <c r="BA83" s="5">
        <f t="shared" si="156"/>
        <v>1.660794351808148E-4</v>
      </c>
      <c r="BB83" s="5">
        <f t="shared" si="157"/>
        <v>3.7574323602624836E-5</v>
      </c>
      <c r="BC83" s="5">
        <f t="shared" si="158"/>
        <v>6.8007446805568744E-6</v>
      </c>
      <c r="BD83" s="5">
        <f t="shared" si="159"/>
        <v>7.0253025826782817E-5</v>
      </c>
      <c r="BE83" s="5">
        <f t="shared" si="160"/>
        <v>1.0397997256834826E-4</v>
      </c>
      <c r="BF83" s="5">
        <f t="shared" si="161"/>
        <v>7.6949245730513599E-5</v>
      </c>
      <c r="BG83" s="5">
        <f t="shared" si="162"/>
        <v>3.7963633907820349E-5</v>
      </c>
      <c r="BH83" s="5">
        <f t="shared" si="163"/>
        <v>1.4047286810332206E-5</v>
      </c>
      <c r="BI83" s="5">
        <f t="shared" si="164"/>
        <v>4.1582166177423692E-6</v>
      </c>
      <c r="BJ83" s="8">
        <f t="shared" si="165"/>
        <v>0.50525183924549322</v>
      </c>
      <c r="BK83" s="8">
        <f t="shared" si="166"/>
        <v>0.26463189062864495</v>
      </c>
      <c r="BL83" s="8">
        <f t="shared" si="167"/>
        <v>0.21905465387472373</v>
      </c>
      <c r="BM83" s="8">
        <f t="shared" si="168"/>
        <v>0.42547800821530624</v>
      </c>
      <c r="BN83" s="8">
        <f t="shared" si="169"/>
        <v>0.5736193758379875</v>
      </c>
    </row>
    <row r="84" spans="1:66" x14ac:dyDescent="0.25">
      <c r="A84" t="s">
        <v>288</v>
      </c>
      <c r="B84" t="s">
        <v>503</v>
      </c>
      <c r="C84" t="s">
        <v>307</v>
      </c>
      <c r="D84" s="7" t="s">
        <v>505</v>
      </c>
      <c r="E84">
        <f>VLOOKUP(A84,home!$A$2:$E$405,3,FALSE)</f>
        <v>1.4888999999999999</v>
      </c>
      <c r="F84" t="e">
        <f>VLOOKUP(B84,home!$B$2:$E$405,3,FALSE)</f>
        <v>#N/A</v>
      </c>
      <c r="G84">
        <f>VLOOKUP(C84,away!$B$2:$E$405,4,FALSE)</f>
        <v>1.2329000000000001</v>
      </c>
      <c r="H84">
        <f>VLOOKUP(A84,away!$A$2:$E$405,3,FALSE)</f>
        <v>1.2278</v>
      </c>
      <c r="I84">
        <f>VLOOKUP(C84,away!$B$2:$E$405,3,FALSE)</f>
        <v>0.49790000000000001</v>
      </c>
      <c r="J84" t="e">
        <f>VLOOKUP(B84,home!$B$2:$E$405,4,FALSE)</f>
        <v>#N/A</v>
      </c>
      <c r="K84" s="3" t="e">
        <f t="shared" si="114"/>
        <v>#N/A</v>
      </c>
      <c r="L84" s="3" t="e">
        <f t="shared" si="115"/>
        <v>#N/A</v>
      </c>
      <c r="M84" s="5" t="e">
        <f t="shared" si="116"/>
        <v>#N/A</v>
      </c>
      <c r="N84" s="5" t="e">
        <f t="shared" si="117"/>
        <v>#N/A</v>
      </c>
      <c r="O84" s="5" t="e">
        <f t="shared" si="118"/>
        <v>#N/A</v>
      </c>
      <c r="P84" s="5" t="e">
        <f t="shared" si="119"/>
        <v>#N/A</v>
      </c>
      <c r="Q84" s="5" t="e">
        <f t="shared" si="120"/>
        <v>#N/A</v>
      </c>
      <c r="R84" s="5" t="e">
        <f t="shared" si="121"/>
        <v>#N/A</v>
      </c>
      <c r="S84" s="5" t="e">
        <f t="shared" si="122"/>
        <v>#N/A</v>
      </c>
      <c r="T84" s="5" t="e">
        <f t="shared" si="123"/>
        <v>#N/A</v>
      </c>
      <c r="U84" s="5" t="e">
        <f t="shared" si="124"/>
        <v>#N/A</v>
      </c>
      <c r="V84" s="5" t="e">
        <f t="shared" si="125"/>
        <v>#N/A</v>
      </c>
      <c r="W84" s="5" t="e">
        <f t="shared" si="126"/>
        <v>#N/A</v>
      </c>
      <c r="X84" s="5" t="e">
        <f t="shared" si="127"/>
        <v>#N/A</v>
      </c>
      <c r="Y84" s="5" t="e">
        <f t="shared" si="128"/>
        <v>#N/A</v>
      </c>
      <c r="Z84" s="5" t="e">
        <f t="shared" si="129"/>
        <v>#N/A</v>
      </c>
      <c r="AA84" s="5" t="e">
        <f t="shared" si="130"/>
        <v>#N/A</v>
      </c>
      <c r="AB84" s="5" t="e">
        <f t="shared" si="131"/>
        <v>#N/A</v>
      </c>
      <c r="AC84" s="5" t="e">
        <f t="shared" si="132"/>
        <v>#N/A</v>
      </c>
      <c r="AD84" s="5" t="e">
        <f t="shared" si="133"/>
        <v>#N/A</v>
      </c>
      <c r="AE84" s="5" t="e">
        <f t="shared" si="134"/>
        <v>#N/A</v>
      </c>
      <c r="AF84" s="5" t="e">
        <f t="shared" si="135"/>
        <v>#N/A</v>
      </c>
      <c r="AG84" s="5" t="e">
        <f t="shared" si="136"/>
        <v>#N/A</v>
      </c>
      <c r="AH84" s="5" t="e">
        <f t="shared" si="137"/>
        <v>#N/A</v>
      </c>
      <c r="AI84" s="5" t="e">
        <f t="shared" si="138"/>
        <v>#N/A</v>
      </c>
      <c r="AJ84" s="5" t="e">
        <f t="shared" si="139"/>
        <v>#N/A</v>
      </c>
      <c r="AK84" s="5" t="e">
        <f t="shared" si="140"/>
        <v>#N/A</v>
      </c>
      <c r="AL84" s="5" t="e">
        <f t="shared" si="141"/>
        <v>#N/A</v>
      </c>
      <c r="AM84" s="5" t="e">
        <f t="shared" si="142"/>
        <v>#N/A</v>
      </c>
      <c r="AN84" s="5" t="e">
        <f t="shared" si="143"/>
        <v>#N/A</v>
      </c>
      <c r="AO84" s="5" t="e">
        <f t="shared" si="144"/>
        <v>#N/A</v>
      </c>
      <c r="AP84" s="5" t="e">
        <f t="shared" si="145"/>
        <v>#N/A</v>
      </c>
      <c r="AQ84" s="5" t="e">
        <f t="shared" si="146"/>
        <v>#N/A</v>
      </c>
      <c r="AR84" s="5" t="e">
        <f t="shared" si="147"/>
        <v>#N/A</v>
      </c>
      <c r="AS84" s="5" t="e">
        <f t="shared" si="148"/>
        <v>#N/A</v>
      </c>
      <c r="AT84" s="5" t="e">
        <f t="shared" si="149"/>
        <v>#N/A</v>
      </c>
      <c r="AU84" s="5" t="e">
        <f t="shared" si="150"/>
        <v>#N/A</v>
      </c>
      <c r="AV84" s="5" t="e">
        <f t="shared" si="151"/>
        <v>#N/A</v>
      </c>
      <c r="AW84" s="5" t="e">
        <f t="shared" si="152"/>
        <v>#N/A</v>
      </c>
      <c r="AX84" s="5" t="e">
        <f t="shared" si="153"/>
        <v>#N/A</v>
      </c>
      <c r="AY84" s="5" t="e">
        <f t="shared" si="154"/>
        <v>#N/A</v>
      </c>
      <c r="AZ84" s="5" t="e">
        <f t="shared" si="155"/>
        <v>#N/A</v>
      </c>
      <c r="BA84" s="5" t="e">
        <f t="shared" si="156"/>
        <v>#N/A</v>
      </c>
      <c r="BB84" s="5" t="e">
        <f t="shared" si="157"/>
        <v>#N/A</v>
      </c>
      <c r="BC84" s="5" t="e">
        <f t="shared" si="158"/>
        <v>#N/A</v>
      </c>
      <c r="BD84" s="5" t="e">
        <f t="shared" si="159"/>
        <v>#N/A</v>
      </c>
      <c r="BE84" s="5" t="e">
        <f t="shared" si="160"/>
        <v>#N/A</v>
      </c>
      <c r="BF84" s="5" t="e">
        <f t="shared" si="161"/>
        <v>#N/A</v>
      </c>
      <c r="BG84" s="5" t="e">
        <f t="shared" si="162"/>
        <v>#N/A</v>
      </c>
      <c r="BH84" s="5" t="e">
        <f t="shared" si="163"/>
        <v>#N/A</v>
      </c>
      <c r="BI84" s="5" t="e">
        <f t="shared" si="164"/>
        <v>#N/A</v>
      </c>
      <c r="BJ84" s="8" t="e">
        <f t="shared" si="165"/>
        <v>#N/A</v>
      </c>
      <c r="BK84" s="8" t="e">
        <f t="shared" si="166"/>
        <v>#N/A</v>
      </c>
      <c r="BL84" s="8" t="e">
        <f t="shared" si="167"/>
        <v>#N/A</v>
      </c>
      <c r="BM84" s="8" t="e">
        <f t="shared" si="168"/>
        <v>#N/A</v>
      </c>
      <c r="BN84" s="8" t="e">
        <f t="shared" si="169"/>
        <v>#N/A</v>
      </c>
    </row>
    <row r="85" spans="1:66" x14ac:dyDescent="0.25">
      <c r="A85" t="s">
        <v>288</v>
      </c>
      <c r="B85" t="s">
        <v>354</v>
      </c>
      <c r="C85" t="s">
        <v>320</v>
      </c>
      <c r="D85" s="7" t="s">
        <v>505</v>
      </c>
      <c r="E85">
        <f>VLOOKUP(A85,home!$A$2:$E$405,3,FALSE)</f>
        <v>1.4888999999999999</v>
      </c>
      <c r="F85">
        <f>VLOOKUP(B85,home!$B$2:$E$405,3,FALSE)</f>
        <v>0.97009999999999996</v>
      </c>
      <c r="G85">
        <f>VLOOKUP(C85,away!$B$2:$E$405,4,FALSE)</f>
        <v>0.74629999999999996</v>
      </c>
      <c r="H85">
        <f>VLOOKUP(A85,away!$A$2:$E$405,3,FALSE)</f>
        <v>1.2278</v>
      </c>
      <c r="I85">
        <f>VLOOKUP(C85,away!$B$2:$E$405,3,FALSE)</f>
        <v>0.76919999999999999</v>
      </c>
      <c r="J85">
        <f>VLOOKUP(B85,home!$B$2:$E$405,4,FALSE)</f>
        <v>1.0860000000000001</v>
      </c>
      <c r="K85" s="3">
        <f t="shared" si="114"/>
        <v>1.0779422045069997</v>
      </c>
      <c r="L85" s="3">
        <f t="shared" si="115"/>
        <v>1.02564420336</v>
      </c>
      <c r="M85" s="5">
        <f t="shared" si="116"/>
        <v>0.12201803615166613</v>
      </c>
      <c r="N85" s="5">
        <f t="shared" si="117"/>
        <v>0.13152839087894178</v>
      </c>
      <c r="O85" s="5">
        <f t="shared" si="118"/>
        <v>0.12514709148432729</v>
      </c>
      <c r="P85" s="5">
        <f t="shared" si="119"/>
        <v>0.1349013316822549</v>
      </c>
      <c r="Q85" s="5">
        <f t="shared" si="120"/>
        <v>7.0890001809652423E-2</v>
      </c>
      <c r="R85" s="5">
        <f t="shared" si="121"/>
        <v>6.4178194474131936E-2</v>
      </c>
      <c r="S85" s="5">
        <f t="shared" si="122"/>
        <v>3.7286228052026499E-2</v>
      </c>
      <c r="T85" s="5">
        <f t="shared" si="123"/>
        <v>7.2707919432249912E-2</v>
      </c>
      <c r="U85" s="5">
        <f t="shared" si="124"/>
        <v>6.9180384432724715E-2</v>
      </c>
      <c r="V85" s="5">
        <f t="shared" si="125"/>
        <v>4.5803445460167493E-3</v>
      </c>
      <c r="W85" s="5">
        <f t="shared" si="126"/>
        <v>2.547177494273398E-2</v>
      </c>
      <c r="X85" s="5">
        <f t="shared" si="127"/>
        <v>2.6124978319305603E-2</v>
      </c>
      <c r="Y85" s="5">
        <f t="shared" si="128"/>
        <v>1.3397466288050729E-2</v>
      </c>
      <c r="Z85" s="5">
        <f t="shared" si="129"/>
        <v>2.1941331048168068E-2</v>
      </c>
      <c r="AA85" s="5">
        <f t="shared" si="130"/>
        <v>2.3651486759880165E-2</v>
      </c>
      <c r="AB85" s="5">
        <f t="shared" si="131"/>
        <v>1.2747467888906671E-2</v>
      </c>
      <c r="AC85" s="5">
        <f t="shared" si="132"/>
        <v>3.1649756375626167E-4</v>
      </c>
      <c r="AD85" s="5">
        <f t="shared" si="133"/>
        <v>6.8642753086192061E-3</v>
      </c>
      <c r="AE85" s="5">
        <f t="shared" si="134"/>
        <v>7.0403041805524626E-3</v>
      </c>
      <c r="AF85" s="5">
        <f t="shared" si="135"/>
        <v>3.6104235863374033E-3</v>
      </c>
      <c r="AG85" s="5">
        <f t="shared" si="136"/>
        <v>1.2343366743337268E-3</v>
      </c>
      <c r="AH85" s="5">
        <f t="shared" si="137"/>
        <v>5.6259997508890918E-3</v>
      </c>
      <c r="AI85" s="5">
        <f t="shared" si="138"/>
        <v>6.0645025740292185E-3</v>
      </c>
      <c r="AJ85" s="5">
        <f t="shared" si="139"/>
        <v>3.2685916369437152E-3</v>
      </c>
      <c r="AK85" s="5">
        <f t="shared" si="140"/>
        <v>1.1744509582534172E-3</v>
      </c>
      <c r="AL85" s="5">
        <f t="shared" si="141"/>
        <v>1.3996600558900607E-5</v>
      </c>
      <c r="AM85" s="5">
        <f t="shared" si="142"/>
        <v>1.4798584117031912E-3</v>
      </c>
      <c r="AN85" s="5">
        <f t="shared" si="143"/>
        <v>1.5178082017569142E-3</v>
      </c>
      <c r="AO85" s="5">
        <f t="shared" si="144"/>
        <v>7.7836559197212198E-4</v>
      </c>
      <c r="AP85" s="5">
        <f t="shared" si="145"/>
        <v>2.6610871916702734E-4</v>
      </c>
      <c r="AQ85" s="5">
        <f t="shared" si="146"/>
        <v>6.8233216319303909E-5</v>
      </c>
      <c r="AR85" s="5">
        <f t="shared" si="147"/>
        <v>1.1540548065208406E-3</v>
      </c>
      <c r="AS85" s="5">
        <f t="shared" si="148"/>
        <v>1.2440043822629738E-3</v>
      </c>
      <c r="AT85" s="5">
        <f t="shared" si="149"/>
        <v>6.7048241311645914E-4</v>
      </c>
      <c r="AU85" s="5">
        <f t="shared" si="150"/>
        <v>2.4091376349264301E-4</v>
      </c>
      <c r="AV85" s="5">
        <f t="shared" si="151"/>
        <v>6.492277832883438E-5</v>
      </c>
      <c r="AW85" s="5">
        <f t="shared" si="152"/>
        <v>4.2984539052382752E-7</v>
      </c>
      <c r="AX85" s="5">
        <f t="shared" si="153"/>
        <v>2.6586697311159398E-4</v>
      </c>
      <c r="AY85" s="5">
        <f t="shared" si="154"/>
        <v>2.7268491983677536E-4</v>
      </c>
      <c r="AZ85" s="5">
        <f t="shared" si="155"/>
        <v>1.398388536871374E-4</v>
      </c>
      <c r="BA85" s="5">
        <f t="shared" si="156"/>
        <v>4.7808303229573226E-5</v>
      </c>
      <c r="BB85" s="5">
        <f t="shared" si="157"/>
        <v>1.2258577269972233E-5</v>
      </c>
      <c r="BC85" s="5">
        <f t="shared" si="158"/>
        <v>2.5145877436775359E-6</v>
      </c>
      <c r="BD85" s="5">
        <f t="shared" si="159"/>
        <v>1.9727493711130768E-4</v>
      </c>
      <c r="BE85" s="5">
        <f t="shared" si="160"/>
        <v>2.126509806037427E-4</v>
      </c>
      <c r="BF85" s="5">
        <f t="shared" si="161"/>
        <v>1.1461273341128683E-4</v>
      </c>
      <c r="BG85" s="5">
        <f t="shared" si="162"/>
        <v>4.1181967505978536E-5</v>
      </c>
      <c r="BH85" s="5">
        <f t="shared" si="163"/>
        <v>1.1097945209832532E-5</v>
      </c>
      <c r="BI85" s="5">
        <f t="shared" si="164"/>
        <v>2.3925887049969564E-6</v>
      </c>
      <c r="BJ85" s="8">
        <f t="shared" si="165"/>
        <v>0.36372121777657457</v>
      </c>
      <c r="BK85" s="8">
        <f t="shared" si="166"/>
        <v>0.29938911951611619</v>
      </c>
      <c r="BL85" s="8">
        <f t="shared" si="167"/>
        <v>0.31499175925635509</v>
      </c>
      <c r="BM85" s="8">
        <f t="shared" si="168"/>
        <v>0.35110812604179314</v>
      </c>
      <c r="BN85" s="8">
        <f t="shared" si="169"/>
        <v>0.6486630464809745</v>
      </c>
    </row>
    <row r="86" spans="1:66" x14ac:dyDescent="0.25">
      <c r="A86" t="s">
        <v>10</v>
      </c>
      <c r="B86" t="s">
        <v>12</v>
      </c>
      <c r="C86" t="s">
        <v>211</v>
      </c>
      <c r="D86" s="7" t="s">
        <v>506</v>
      </c>
      <c r="E86">
        <f>VLOOKUP(A86,home!$A$2:$E$405,3,FALSE)</f>
        <v>1.6503000000000001</v>
      </c>
      <c r="F86">
        <f>VLOOKUP(B86,home!$B$2:$E$405,3,FALSE)</f>
        <v>0.96240000000000003</v>
      </c>
      <c r="G86">
        <f>VLOOKUP(C86,away!$B$2:$E$405,4,FALSE)</f>
        <v>0.53469999999999995</v>
      </c>
      <c r="H86">
        <f>VLOOKUP(A86,away!$A$2:$E$405,3,FALSE)</f>
        <v>1.3855999999999999</v>
      </c>
      <c r="I86">
        <f>VLOOKUP(C86,away!$B$2:$E$405,3,FALSE)</f>
        <v>0.97640000000000005</v>
      </c>
      <c r="J86">
        <f>VLOOKUP(B86,home!$B$2:$E$405,4,FALSE)</f>
        <v>0.97640000000000005</v>
      </c>
      <c r="K86" s="3">
        <f t="shared" si="114"/>
        <v>0.84923659058400003</v>
      </c>
      <c r="L86" s="3">
        <f t="shared" si="115"/>
        <v>1.3209714037760001</v>
      </c>
      <c r="M86" s="5">
        <f t="shared" si="116"/>
        <v>0.11415387108006582</v>
      </c>
      <c r="N86" s="5">
        <f t="shared" si="117"/>
        <v>9.6943644278000576E-2</v>
      </c>
      <c r="O86" s="5">
        <f t="shared" si="118"/>
        <v>0.15079399932709908</v>
      </c>
      <c r="P86" s="5">
        <f t="shared" si="119"/>
        <v>0.12805978186907163</v>
      </c>
      <c r="Q86" s="5">
        <f t="shared" si="120"/>
        <v>4.1164044972718659E-2</v>
      </c>
      <c r="R86" s="5">
        <f t="shared" si="121"/>
        <v>9.9597280486057649E-2</v>
      </c>
      <c r="S86" s="5">
        <f t="shared" si="122"/>
        <v>3.5914918121462511E-2</v>
      </c>
      <c r="T86" s="5">
        <f t="shared" si="123"/>
        <v>5.4376526272710571E-2</v>
      </c>
      <c r="U86" s="5">
        <f t="shared" si="124"/>
        <v>8.4581654911417961E-2</v>
      </c>
      <c r="V86" s="5">
        <f t="shared" si="125"/>
        <v>4.4766638582392085E-3</v>
      </c>
      <c r="W86" s="5">
        <f t="shared" si="126"/>
        <v>1.1652671069092679E-2</v>
      </c>
      <c r="X86" s="5">
        <f t="shared" si="127"/>
        <v>1.5392845259879342E-2</v>
      </c>
      <c r="Y86" s="5">
        <f t="shared" si="128"/>
        <v>1.0166754205524781E-2</v>
      </c>
      <c r="Z86" s="5">
        <f t="shared" si="129"/>
        <v>4.3855053138646544E-2</v>
      </c>
      <c r="AA86" s="5">
        <f t="shared" si="130"/>
        <v>3.7243315807344336E-2</v>
      </c>
      <c r="AB86" s="5">
        <f t="shared" si="131"/>
        <v>1.5814193269136152E-2</v>
      </c>
      <c r="AC86" s="5">
        <f t="shared" si="132"/>
        <v>3.1387492150024141E-4</v>
      </c>
      <c r="AD86" s="5">
        <f t="shared" si="133"/>
        <v>2.4739686624782697E-3</v>
      </c>
      <c r="AE86" s="5">
        <f t="shared" si="134"/>
        <v>3.2680418569717537E-3</v>
      </c>
      <c r="AF86" s="5">
        <f t="shared" si="135"/>
        <v>2.1584949197013515E-3</v>
      </c>
      <c r="AG86" s="5">
        <f t="shared" si="136"/>
        <v>9.5043668804041992E-4</v>
      </c>
      <c r="AH86" s="5">
        <f t="shared" si="137"/>
        <v>1.4482817776807249E-2</v>
      </c>
      <c r="AI86" s="5">
        <f t="shared" si="138"/>
        <v>1.2299338790825134E-2</v>
      </c>
      <c r="AJ86" s="5">
        <f t="shared" si="139"/>
        <v>5.2225242705789378E-3</v>
      </c>
      <c r="AK86" s="5">
        <f t="shared" si="140"/>
        <v>1.4783862352628829E-3</v>
      </c>
      <c r="AL86" s="5">
        <f t="shared" si="141"/>
        <v>1.4084412066341897E-5</v>
      </c>
      <c r="AM86" s="5">
        <f t="shared" si="142"/>
        <v>4.2019694242694113E-4</v>
      </c>
      <c r="AN86" s="5">
        <f t="shared" si="143"/>
        <v>5.5506814490009955E-4</v>
      </c>
      <c r="AO86" s="5">
        <f t="shared" si="144"/>
        <v>3.6661457328001235E-4</v>
      </c>
      <c r="AP86" s="5">
        <f t="shared" si="145"/>
        <v>1.6142912250347908E-4</v>
      </c>
      <c r="AQ86" s="5">
        <f t="shared" si="146"/>
        <v>5.331081364093716E-5</v>
      </c>
      <c r="AR86" s="5">
        <f t="shared" si="147"/>
        <v>3.8262776258522154E-3</v>
      </c>
      <c r="AS86" s="5">
        <f t="shared" si="148"/>
        <v>3.2494149656065777E-3</v>
      </c>
      <c r="AT86" s="5">
        <f t="shared" si="149"/>
        <v>1.3797610433921778E-3</v>
      </c>
      <c r="AU86" s="5">
        <f t="shared" si="150"/>
        <v>3.9058118810366522E-4</v>
      </c>
      <c r="AV86" s="5">
        <f t="shared" si="151"/>
        <v>8.2923959132851136E-5</v>
      </c>
      <c r="AW86" s="5">
        <f t="shared" si="152"/>
        <v>4.3889267858487737E-7</v>
      </c>
      <c r="AX86" s="5">
        <f t="shared" si="153"/>
        <v>5.9474436460079443E-5</v>
      </c>
      <c r="AY86" s="5">
        <f t="shared" si="154"/>
        <v>7.8564029819457669E-5</v>
      </c>
      <c r="AZ86" s="5">
        <f t="shared" si="155"/>
        <v>5.1890418378454263E-5</v>
      </c>
      <c r="BA86" s="5">
        <f t="shared" si="156"/>
        <v>2.2848586269303567E-5</v>
      </c>
      <c r="BB86" s="5">
        <f t="shared" si="157"/>
        <v>7.5455822696147428E-6</v>
      </c>
      <c r="BC86" s="5">
        <f t="shared" si="158"/>
        <v>1.9934996806000565E-6</v>
      </c>
      <c r="BD86" s="5">
        <f t="shared" si="159"/>
        <v>8.4240055444311695E-4</v>
      </c>
      <c r="BE86" s="5">
        <f t="shared" si="160"/>
        <v>7.1539737476134402E-4</v>
      </c>
      <c r="BF86" s="5">
        <f t="shared" si="161"/>
        <v>3.0377081372753395E-4</v>
      </c>
      <c r="BG86" s="5">
        <f t="shared" si="162"/>
        <v>8.59910967229661E-5</v>
      </c>
      <c r="BH86" s="5">
        <f t="shared" si="163"/>
        <v>1.8256696450397671E-5</v>
      </c>
      <c r="BI86" s="5">
        <f t="shared" si="164"/>
        <v>3.1008509297725483E-6</v>
      </c>
      <c r="BJ86" s="8">
        <f t="shared" si="165"/>
        <v>0.24032636433474738</v>
      </c>
      <c r="BK86" s="8">
        <f t="shared" si="166"/>
        <v>0.28301175829222525</v>
      </c>
      <c r="BL86" s="8">
        <f t="shared" si="167"/>
        <v>0.4324113870436519</v>
      </c>
      <c r="BM86" s="8">
        <f t="shared" si="168"/>
        <v>0.36881381565911692</v>
      </c>
      <c r="BN86" s="8">
        <f t="shared" si="169"/>
        <v>0.63071262201301337</v>
      </c>
    </row>
    <row r="87" spans="1:66" x14ac:dyDescent="0.25">
      <c r="A87" t="s">
        <v>10</v>
      </c>
      <c r="B87" t="s">
        <v>41</v>
      </c>
      <c r="C87" t="s">
        <v>210</v>
      </c>
      <c r="D87" s="7" t="s">
        <v>506</v>
      </c>
      <c r="E87">
        <f>VLOOKUP(A87,home!$A$2:$E$405,3,FALSE)</f>
        <v>1.6503000000000001</v>
      </c>
      <c r="F87">
        <f>VLOOKUP(B87,home!$B$2:$E$405,3,FALSE)</f>
        <v>1.0337000000000001</v>
      </c>
      <c r="G87">
        <f>VLOOKUP(C87,away!$B$2:$E$405,4,FALSE)</f>
        <v>0.78420000000000001</v>
      </c>
      <c r="H87">
        <f>VLOOKUP(A87,away!$A$2:$E$405,3,FALSE)</f>
        <v>1.3855999999999999</v>
      </c>
      <c r="I87">
        <f>VLOOKUP(C87,away!$B$2:$E$405,3,FALSE)</f>
        <v>1.5283</v>
      </c>
      <c r="J87">
        <f>VLOOKUP(B87,home!$B$2:$E$405,4,FALSE)</f>
        <v>1.1462000000000001</v>
      </c>
      <c r="K87" s="3">
        <f t="shared" si="114"/>
        <v>1.3377786292620002</v>
      </c>
      <c r="L87" s="3">
        <f t="shared" si="115"/>
        <v>2.4272074245760002</v>
      </c>
      <c r="M87" s="5">
        <f t="shared" si="116"/>
        <v>2.3167935336831407E-2</v>
      </c>
      <c r="N87" s="5">
        <f t="shared" si="117"/>
        <v>3.0993568777736975E-2</v>
      </c>
      <c r="O87" s="5">
        <f t="shared" si="118"/>
        <v>5.6233384661653861E-2</v>
      </c>
      <c r="P87" s="5">
        <f t="shared" si="119"/>
        <v>7.5227820251430086E-2</v>
      </c>
      <c r="Q87" s="5">
        <f t="shared" si="120"/>
        <v>2.0731266977709252E-2</v>
      </c>
      <c r="R87" s="5">
        <f t="shared" si="121"/>
        <v>6.8245044379902225E-2</v>
      </c>
      <c r="S87" s="5">
        <f t="shared" si="122"/>
        <v>6.1067428511688317E-2</v>
      </c>
      <c r="T87" s="5">
        <f t="shared" si="123"/>
        <v>5.0319085129163152E-2</v>
      </c>
      <c r="U87" s="5">
        <f t="shared" si="124"/>
        <v>9.1296761924469963E-2</v>
      </c>
      <c r="V87" s="5">
        <f t="shared" si="125"/>
        <v>2.203222048300834E-2</v>
      </c>
      <c r="W87" s="5">
        <f t="shared" si="126"/>
        <v>9.244615306768152E-3</v>
      </c>
      <c r="X87" s="5">
        <f t="shared" si="127"/>
        <v>2.2438598909936592E-2</v>
      </c>
      <c r="Y87" s="5">
        <f t="shared" si="128"/>
        <v>2.7231566935640526E-2</v>
      </c>
      <c r="Z87" s="5">
        <f t="shared" si="129"/>
        <v>5.5214959469805779E-2</v>
      </c>
      <c r="AA87" s="5">
        <f t="shared" si="130"/>
        <v>7.3865392794273677E-2</v>
      </c>
      <c r="AB87" s="5">
        <f t="shared" si="131"/>
        <v>4.9407771961111339E-2</v>
      </c>
      <c r="AC87" s="5">
        <f t="shared" si="132"/>
        <v>4.4712549320285845E-3</v>
      </c>
      <c r="AD87" s="5">
        <f t="shared" si="133"/>
        <v>3.0918121982857014E-3</v>
      </c>
      <c r="AE87" s="5">
        <f t="shared" si="134"/>
        <v>7.5044695230736978E-3</v>
      </c>
      <c r="AF87" s="5">
        <f t="shared" si="135"/>
        <v>9.1074520719543993E-3</v>
      </c>
      <c r="AG87" s="5">
        <f t="shared" si="136"/>
        <v>7.3685584293392663E-3</v>
      </c>
      <c r="AH87" s="5">
        <f t="shared" si="137"/>
        <v>3.350453989319388E-2</v>
      </c>
      <c r="AI87" s="5">
        <f t="shared" si="138"/>
        <v>4.4821657452370912E-2</v>
      </c>
      <c r="AJ87" s="5">
        <f t="shared" si="139"/>
        <v>2.9980727733941843E-2</v>
      </c>
      <c r="AK87" s="5">
        <f t="shared" si="140"/>
        <v>1.3369192284063317E-2</v>
      </c>
      <c r="AL87" s="5">
        <f t="shared" si="141"/>
        <v>5.8073843427943481E-4</v>
      </c>
      <c r="AM87" s="5">
        <f t="shared" si="142"/>
        <v>8.2723205691163535E-4</v>
      </c>
      <c r="AN87" s="5">
        <f t="shared" si="143"/>
        <v>2.0078637903831976E-3</v>
      </c>
      <c r="AO87" s="5">
        <f t="shared" si="144"/>
        <v>2.4367509497777036E-3</v>
      </c>
      <c r="AP87" s="5">
        <f t="shared" si="145"/>
        <v>1.9714999990476881E-3</v>
      </c>
      <c r="AQ87" s="5">
        <f t="shared" si="146"/>
        <v>1.1963098588100313E-3</v>
      </c>
      <c r="AR87" s="5">
        <f t="shared" si="147"/>
        <v>1.6264493597152593E-2</v>
      </c>
      <c r="AS87" s="5">
        <f t="shared" si="148"/>
        <v>2.1758291950039373E-2</v>
      </c>
      <c r="AT87" s="5">
        <f t="shared" si="149"/>
        <v>1.4553888990003046E-2</v>
      </c>
      <c r="AU87" s="5">
        <f t="shared" si="150"/>
        <v>6.4899605544925304E-3</v>
      </c>
      <c r="AV87" s="5">
        <f t="shared" si="151"/>
        <v>2.1705326336383672E-3</v>
      </c>
      <c r="AW87" s="5">
        <f t="shared" si="152"/>
        <v>5.2380448705780224E-5</v>
      </c>
      <c r="AX87" s="5">
        <f t="shared" si="153"/>
        <v>1.8444222786280541E-4</v>
      </c>
      <c r="AY87" s="5">
        <f t="shared" si="154"/>
        <v>4.4767954487393968E-4</v>
      </c>
      <c r="AZ87" s="5">
        <f t="shared" si="155"/>
        <v>5.4330555757441557E-4</v>
      </c>
      <c r="BA87" s="5">
        <f t="shared" si="156"/>
        <v>4.3957176105267507E-4</v>
      </c>
      <c r="BB87" s="5">
        <f t="shared" si="157"/>
        <v>2.6673296051525012E-4</v>
      </c>
      <c r="BC87" s="5">
        <f t="shared" si="158"/>
        <v>1.2948324442835042E-4</v>
      </c>
      <c r="BD87" s="5">
        <f t="shared" si="159"/>
        <v>6.5795499359962688E-3</v>
      </c>
      <c r="BE87" s="5">
        <f t="shared" si="160"/>
        <v>8.8019812945379708E-3</v>
      </c>
      <c r="BF87" s="5">
        <f t="shared" si="161"/>
        <v>5.8875512354983868E-3</v>
      </c>
      <c r="BG87" s="5">
        <f t="shared" si="162"/>
        <v>2.625413407178276E-3</v>
      </c>
      <c r="BH87" s="5">
        <f t="shared" si="163"/>
        <v>8.7805548727525799E-4</v>
      </c>
      <c r="BI87" s="5">
        <f t="shared" si="164"/>
        <v>2.3492877323661444E-4</v>
      </c>
      <c r="BJ87" s="8">
        <f t="shared" si="165"/>
        <v>0.1984818662108454</v>
      </c>
      <c r="BK87" s="8">
        <f t="shared" si="166"/>
        <v>0.1869950774941401</v>
      </c>
      <c r="BL87" s="8">
        <f t="shared" si="167"/>
        <v>0.54696912094402983</v>
      </c>
      <c r="BM87" s="8">
        <f t="shared" si="168"/>
        <v>0.71266670463738913</v>
      </c>
      <c r="BN87" s="8">
        <f t="shared" si="169"/>
        <v>0.27459902038526379</v>
      </c>
    </row>
    <row r="88" spans="1:66" x14ac:dyDescent="0.25">
      <c r="A88" t="s">
        <v>10</v>
      </c>
      <c r="B88" t="s">
        <v>465</v>
      </c>
      <c r="C88" t="s">
        <v>214</v>
      </c>
      <c r="D88" s="7" t="s">
        <v>506</v>
      </c>
      <c r="E88">
        <f>VLOOKUP(A88,home!$A$2:$E$405,3,FALSE)</f>
        <v>1.6503000000000001</v>
      </c>
      <c r="F88">
        <f>VLOOKUP(B88,home!$B$2:$E$405,3,FALSE)</f>
        <v>1.4258</v>
      </c>
      <c r="G88">
        <f>VLOOKUP(C88,away!$B$2:$E$405,4,FALSE)</f>
        <v>0.74850000000000005</v>
      </c>
      <c r="H88">
        <f>VLOOKUP(A88,away!$A$2:$E$405,3,FALSE)</f>
        <v>1.3855999999999999</v>
      </c>
      <c r="I88">
        <f>VLOOKUP(C88,away!$B$2:$E$405,3,FALSE)</f>
        <v>0.89149999999999996</v>
      </c>
      <c r="J88">
        <f>VLOOKUP(B88,home!$B$2:$E$405,4,FALSE)</f>
        <v>1.1037999999999999</v>
      </c>
      <c r="K88" s="3">
        <f t="shared" si="114"/>
        <v>1.7612188083900002</v>
      </c>
      <c r="L88" s="3">
        <f t="shared" si="115"/>
        <v>1.3634826371199997</v>
      </c>
      <c r="M88" s="5">
        <f t="shared" si="116"/>
        <v>4.3950053150566944E-2</v>
      </c>
      <c r="N88" s="5">
        <f t="shared" si="117"/>
        <v>7.7405660238518692E-2</v>
      </c>
      <c r="O88" s="5">
        <f t="shared" si="118"/>
        <v>5.9925134371299156E-2</v>
      </c>
      <c r="P88" s="5">
        <f t="shared" si="119"/>
        <v>0.10554127375003015</v>
      </c>
      <c r="Q88" s="5">
        <f t="shared" si="120"/>
        <v>6.8164152343962559E-2</v>
      </c>
      <c r="R88" s="5">
        <f t="shared" si="121"/>
        <v>4.0853440121174672E-2</v>
      </c>
      <c r="S88" s="5">
        <f t="shared" si="122"/>
        <v>6.3361473230864121E-2</v>
      </c>
      <c r="T88" s="5">
        <f t="shared" si="123"/>
        <v>9.294063819499547E-2</v>
      </c>
      <c r="U88" s="5">
        <f t="shared" si="124"/>
        <v>7.1951847128847488E-2</v>
      </c>
      <c r="V88" s="5">
        <f t="shared" si="125"/>
        <v>1.6906187597782171E-2</v>
      </c>
      <c r="W88" s="5">
        <f t="shared" si="126"/>
        <v>4.0017329055382724E-2</v>
      </c>
      <c r="X88" s="5">
        <f t="shared" si="127"/>
        <v>5.4562933350932021E-2</v>
      </c>
      <c r="Y88" s="5">
        <f t="shared" si="128"/>
        <v>3.7197806127165799E-2</v>
      </c>
      <c r="Z88" s="5">
        <f t="shared" si="129"/>
        <v>1.8567652090614412E-2</v>
      </c>
      <c r="AA88" s="5">
        <f t="shared" si="130"/>
        <v>3.2701698089632011E-2</v>
      </c>
      <c r="AB88" s="5">
        <f t="shared" si="131"/>
        <v>2.8797422870875621E-2</v>
      </c>
      <c r="AC88" s="5">
        <f t="shared" si="132"/>
        <v>2.5373982017924414E-3</v>
      </c>
      <c r="AD88" s="5">
        <f t="shared" si="133"/>
        <v>1.7619818148467921E-2</v>
      </c>
      <c r="AE88" s="5">
        <f t="shared" si="134"/>
        <v>2.4024316114647868E-2</v>
      </c>
      <c r="AF88" s="5">
        <f t="shared" si="135"/>
        <v>1.6378368945502295E-2</v>
      </c>
      <c r="AG88" s="5">
        <f t="shared" si="136"/>
        <v>7.4438738938459254E-3</v>
      </c>
      <c r="AH88" s="5">
        <f t="shared" si="137"/>
        <v>6.3291678094094051E-3</v>
      </c>
      <c r="AI88" s="5">
        <f t="shared" si="138"/>
        <v>1.1147049387388381E-2</v>
      </c>
      <c r="AJ88" s="5">
        <f t="shared" si="139"/>
        <v>9.8161965195603228E-3</v>
      </c>
      <c r="AK88" s="5">
        <f t="shared" si="140"/>
        <v>5.7628233123673675E-3</v>
      </c>
      <c r="AL88" s="5">
        <f t="shared" si="141"/>
        <v>2.4373143514594916E-4</v>
      </c>
      <c r="AM88" s="5">
        <f t="shared" si="142"/>
        <v>6.2064710246986397E-3</v>
      </c>
      <c r="AN88" s="5">
        <f t="shared" si="143"/>
        <v>8.4624154799649663E-3</v>
      </c>
      <c r="AO88" s="5">
        <f t="shared" si="144"/>
        <v>5.7691782875138728E-3</v>
      </c>
      <c r="AP88" s="5">
        <f t="shared" si="145"/>
        <v>2.6220581418249529E-3</v>
      </c>
      <c r="AQ88" s="5">
        <f t="shared" si="146"/>
        <v>8.9378268747436344E-4</v>
      </c>
      <c r="AR88" s="5">
        <f t="shared" si="147"/>
        <v>1.7259420831097099E-3</v>
      </c>
      <c r="AS88" s="5">
        <f t="shared" si="148"/>
        <v>3.0397616589646383E-3</v>
      </c>
      <c r="AT88" s="5">
        <f t="shared" si="149"/>
        <v>2.6768427033956551E-3</v>
      </c>
      <c r="AU88" s="5">
        <f t="shared" si="150"/>
        <v>1.5715019054406544E-3</v>
      </c>
      <c r="AV88" s="5">
        <f t="shared" si="151"/>
        <v>6.9193967832070085E-4</v>
      </c>
      <c r="AW88" s="5">
        <f t="shared" si="152"/>
        <v>1.6258181651807422E-5</v>
      </c>
      <c r="AX88" s="5">
        <f t="shared" si="153"/>
        <v>1.8218255837378001E-3</v>
      </c>
      <c r="AY88" s="5">
        <f t="shared" si="154"/>
        <v>2.4840275512874981E-3</v>
      </c>
      <c r="AZ88" s="5">
        <f t="shared" si="155"/>
        <v>1.6934642181541074E-3</v>
      </c>
      <c r="BA88" s="5">
        <f t="shared" si="156"/>
        <v>7.6966968601237349E-4</v>
      </c>
      <c r="BB88" s="5">
        <f t="shared" si="157"/>
        <v>2.6235781329886836E-4</v>
      </c>
      <c r="BC88" s="5">
        <f t="shared" si="158"/>
        <v>7.1544064629155534E-5</v>
      </c>
      <c r="BD88" s="5">
        <f t="shared" si="159"/>
        <v>3.9221534383246831E-4</v>
      </c>
      <c r="BE88" s="5">
        <f t="shared" si="160"/>
        <v>6.9077704049689409E-4</v>
      </c>
      <c r="BF88" s="5">
        <f t="shared" si="161"/>
        <v>6.0830475806355534E-4</v>
      </c>
      <c r="BG88" s="5">
        <f t="shared" si="162"/>
        <v>3.5711926037822081E-4</v>
      </c>
      <c r="BH88" s="5">
        <f t="shared" si="163"/>
        <v>1.5724128955411202E-4</v>
      </c>
      <c r="BI88" s="5">
        <f t="shared" si="164"/>
        <v>5.5387263323640084E-5</v>
      </c>
      <c r="BJ88" s="8">
        <f t="shared" si="165"/>
        <v>0.46681169095201797</v>
      </c>
      <c r="BK88" s="8">
        <f t="shared" si="166"/>
        <v>0.23502414491746929</v>
      </c>
      <c r="BL88" s="8">
        <f t="shared" si="167"/>
        <v>0.27925181259543475</v>
      </c>
      <c r="BM88" s="8">
        <f t="shared" si="168"/>
        <v>0.60134781721034825</v>
      </c>
      <c r="BN88" s="8">
        <f t="shared" si="169"/>
        <v>0.39583971397555218</v>
      </c>
    </row>
    <row r="89" spans="1:66" x14ac:dyDescent="0.25">
      <c r="A89" t="s">
        <v>10</v>
      </c>
      <c r="B89" t="s">
        <v>37</v>
      </c>
      <c r="C89" t="s">
        <v>215</v>
      </c>
      <c r="D89" s="7" t="s">
        <v>506</v>
      </c>
      <c r="E89">
        <f>VLOOKUP(A89,home!$A$2:$E$405,3,FALSE)</f>
        <v>1.6503000000000001</v>
      </c>
      <c r="F89">
        <f>VLOOKUP(B89,home!$B$2:$E$405,3,FALSE)</f>
        <v>0.57030000000000003</v>
      </c>
      <c r="G89">
        <f>VLOOKUP(C89,away!$B$2:$E$405,4,FALSE)</f>
        <v>0.74850000000000005</v>
      </c>
      <c r="H89">
        <f>VLOOKUP(A89,away!$A$2:$E$405,3,FALSE)</f>
        <v>1.3855999999999999</v>
      </c>
      <c r="I89">
        <f>VLOOKUP(C89,away!$B$2:$E$405,3,FALSE)</f>
        <v>0.72170000000000001</v>
      </c>
      <c r="J89">
        <f>VLOOKUP(B89,home!$B$2:$E$405,4,FALSE)</f>
        <v>1.2312000000000001</v>
      </c>
      <c r="K89" s="3">
        <f t="shared" si="114"/>
        <v>0.70446281836500013</v>
      </c>
      <c r="L89" s="3">
        <f t="shared" si="115"/>
        <v>1.2311846346240001</v>
      </c>
      <c r="M89" s="5">
        <f t="shared" si="116"/>
        <v>0.14433079116346867</v>
      </c>
      <c r="N89" s="5">
        <f t="shared" si="117"/>
        <v>0.1016756759198674</v>
      </c>
      <c r="O89" s="5">
        <f t="shared" si="118"/>
        <v>0.17769785238358804</v>
      </c>
      <c r="P89" s="5">
        <f t="shared" si="119"/>
        <v>0.12518152990755019</v>
      </c>
      <c r="Q89" s="5">
        <f t="shared" si="120"/>
        <v>3.5813366608838076E-2</v>
      </c>
      <c r="R89" s="5">
        <f t="shared" si="121"/>
        <v>0.10938943273017866</v>
      </c>
      <c r="S89" s="5">
        <f t="shared" si="122"/>
        <v>2.7143229978290998E-2</v>
      </c>
      <c r="T89" s="5">
        <f t="shared" si="123"/>
        <v>4.4092866682957678E-2</v>
      </c>
      <c r="U89" s="5">
        <f t="shared" si="124"/>
        <v>7.7060788080450263E-2</v>
      </c>
      <c r="V89" s="5">
        <f t="shared" si="125"/>
        <v>2.6157743672054431E-3</v>
      </c>
      <c r="W89" s="5">
        <f t="shared" si="126"/>
        <v>8.4097283921336884E-3</v>
      </c>
      <c r="X89" s="5">
        <f t="shared" si="127"/>
        <v>1.0353928377756194E-2</v>
      </c>
      <c r="Y89" s="5">
        <f t="shared" si="128"/>
        <v>6.3737987633454138E-3</v>
      </c>
      <c r="Z89" s="5">
        <f t="shared" si="129"/>
        <v>4.4892862922543901E-2</v>
      </c>
      <c r="AA89" s="5">
        <f t="shared" si="130"/>
        <v>3.1625352738888897E-2</v>
      </c>
      <c r="AB89" s="5">
        <f t="shared" si="131"/>
        <v>1.1139442561112474E-2</v>
      </c>
      <c r="AC89" s="5">
        <f t="shared" si="132"/>
        <v>1.4179520987004168E-4</v>
      </c>
      <c r="AD89" s="5">
        <f t="shared" si="133"/>
        <v>1.4810852412016644E-3</v>
      </c>
      <c r="AE89" s="5">
        <f t="shared" si="134"/>
        <v>1.8234893915358701E-3</v>
      </c>
      <c r="AF89" s="5">
        <f t="shared" si="135"/>
        <v>1.1225260601294153E-3</v>
      </c>
      <c r="AG89" s="5">
        <f t="shared" si="136"/>
        <v>4.6067894573211768E-4</v>
      </c>
      <c r="AH89" s="5">
        <f t="shared" si="137"/>
        <v>1.3817850758629381E-2</v>
      </c>
      <c r="AI89" s="5">
        <f t="shared" si="138"/>
        <v>9.7341620891710102E-3</v>
      </c>
      <c r="AJ89" s="5">
        <f t="shared" si="139"/>
        <v>3.4286776298795732E-3</v>
      </c>
      <c r="AK89" s="5">
        <f t="shared" si="140"/>
        <v>8.0512530213666439E-4</v>
      </c>
      <c r="AL89" s="5">
        <f t="shared" si="141"/>
        <v>4.9192943964369251E-6</v>
      </c>
      <c r="AM89" s="5">
        <f t="shared" si="142"/>
        <v>2.0867389665114619E-4</v>
      </c>
      <c r="AN89" s="5">
        <f t="shared" si="143"/>
        <v>2.5691609520400781E-4</v>
      </c>
      <c r="AO89" s="5">
        <f t="shared" si="144"/>
        <v>1.5815557440138558E-4</v>
      </c>
      <c r="AP89" s="5">
        <f t="shared" si="145"/>
        <v>6.4906237694372938E-5</v>
      </c>
      <c r="AQ89" s="5">
        <f t="shared" si="146"/>
        <v>1.9977890635141259E-5</v>
      </c>
      <c r="AR89" s="5">
        <f t="shared" si="147"/>
        <v>3.4024651075104154E-3</v>
      </c>
      <c r="AS89" s="5">
        <f t="shared" si="148"/>
        <v>2.3969101590253605E-3</v>
      </c>
      <c r="AT89" s="5">
        <f t="shared" si="149"/>
        <v>8.4426704299735296E-4</v>
      </c>
      <c r="AU89" s="5">
        <f t="shared" si="150"/>
        <v>1.9825158018753339E-4</v>
      </c>
      <c r="AV89" s="5">
        <f t="shared" si="151"/>
        <v>3.4915216731056137E-5</v>
      </c>
      <c r="AW89" s="5">
        <f t="shared" si="152"/>
        <v>1.1851725271116067E-7</v>
      </c>
      <c r="AX89" s="5">
        <f t="shared" si="153"/>
        <v>2.4500500225678858E-5</v>
      </c>
      <c r="AY89" s="5">
        <f t="shared" si="154"/>
        <v>3.0164639418457657E-5</v>
      </c>
      <c r="AZ89" s="5">
        <f t="shared" si="155"/>
        <v>1.8569120280489251E-5</v>
      </c>
      <c r="BA89" s="5">
        <f t="shared" si="156"/>
        <v>7.6206718559410915E-6</v>
      </c>
      <c r="BB89" s="5">
        <f t="shared" si="157"/>
        <v>2.345613523636558E-6</v>
      </c>
      <c r="BC89" s="5">
        <f t="shared" si="158"/>
        <v>5.775766658135178E-7</v>
      </c>
      <c r="BD89" s="5">
        <f t="shared" si="159"/>
        <v>6.9817712670185324E-4</v>
      </c>
      <c r="BE89" s="5">
        <f t="shared" si="160"/>
        <v>4.9183982639436536E-4</v>
      </c>
      <c r="BF89" s="5">
        <f t="shared" si="161"/>
        <v>1.732414351429635E-4</v>
      </c>
      <c r="BG89" s="5">
        <f t="shared" si="162"/>
        <v>4.0680716552803153E-5</v>
      </c>
      <c r="BH89" s="5">
        <f t="shared" si="163"/>
        <v>7.1645130589738536E-6</v>
      </c>
      <c r="BI89" s="5">
        <f t="shared" si="164"/>
        <v>1.0094266123475143E-6</v>
      </c>
      <c r="BJ89" s="8">
        <f t="shared" si="165"/>
        <v>0.21239955220005355</v>
      </c>
      <c r="BK89" s="8">
        <f t="shared" si="166"/>
        <v>0.29944820456020027</v>
      </c>
      <c r="BL89" s="8">
        <f t="shared" si="167"/>
        <v>0.44298760642495</v>
      </c>
      <c r="BM89" s="8">
        <f t="shared" si="168"/>
        <v>0.30560953127209106</v>
      </c>
      <c r="BN89" s="8">
        <f t="shared" si="169"/>
        <v>0.69408864871349096</v>
      </c>
    </row>
    <row r="90" spans="1:66" x14ac:dyDescent="0.25">
      <c r="A90" t="s">
        <v>16</v>
      </c>
      <c r="B90" t="s">
        <v>224</v>
      </c>
      <c r="C90" t="s">
        <v>272</v>
      </c>
      <c r="D90" s="7" t="s">
        <v>506</v>
      </c>
      <c r="E90">
        <f>VLOOKUP(A90,home!$A$2:$E$405,3,FALSE)</f>
        <v>1.6396999999999999</v>
      </c>
      <c r="F90">
        <f>VLOOKUP(B90,home!$B$2:$E$405,3,FALSE)</f>
        <v>1.1479999999999999</v>
      </c>
      <c r="G90">
        <f>VLOOKUP(C90,away!$B$2:$E$405,4,FALSE)</f>
        <v>0.95289999999999997</v>
      </c>
      <c r="H90">
        <f>VLOOKUP(A90,away!$A$2:$E$405,3,FALSE)</f>
        <v>1.2963</v>
      </c>
      <c r="I90">
        <f>VLOOKUP(C90,away!$B$2:$E$405,3,FALSE)</f>
        <v>1.4945999999999999</v>
      </c>
      <c r="J90">
        <f>VLOOKUP(B90,home!$B$2:$E$405,4,FALSE)</f>
        <v>1.1345000000000001</v>
      </c>
      <c r="K90" s="3">
        <f t="shared" si="114"/>
        <v>1.7937157092399998</v>
      </c>
      <c r="L90" s="3">
        <f t="shared" si="115"/>
        <v>2.19803700231</v>
      </c>
      <c r="M90" s="5">
        <f t="shared" si="116"/>
        <v>1.8467317856155931E-2</v>
      </c>
      <c r="N90" s="5">
        <f t="shared" si="117"/>
        <v>3.3125118146115247E-2</v>
      </c>
      <c r="O90" s="5">
        <f t="shared" si="118"/>
        <v>4.0591847981250914E-2</v>
      </c>
      <c r="P90" s="5">
        <f t="shared" si="119"/>
        <v>7.2810235391051747E-2</v>
      </c>
      <c r="Q90" s="5">
        <f t="shared" si="120"/>
        <v>2.9708522394558956E-2</v>
      </c>
      <c r="R90" s="5">
        <f t="shared" si="121"/>
        <v>4.4611191927466008E-2</v>
      </c>
      <c r="S90" s="5">
        <f t="shared" si="122"/>
        <v>7.1766382359813155E-2</v>
      </c>
      <c r="T90" s="5">
        <f t="shared" si="123"/>
        <v>6.5300431507195861E-2</v>
      </c>
      <c r="U90" s="5">
        <f t="shared" si="124"/>
        <v>8.001979576821644E-2</v>
      </c>
      <c r="V90" s="5">
        <f t="shared" si="125"/>
        <v>3.143888651462181E-2</v>
      </c>
      <c r="W90" s="5">
        <f t="shared" si="126"/>
        <v>1.7762881105809574E-2</v>
      </c>
      <c r="X90" s="5">
        <f t="shared" si="127"/>
        <v>3.904346993820261E-2</v>
      </c>
      <c r="Y90" s="5">
        <f t="shared" si="128"/>
        <v>4.2909495811373745E-2</v>
      </c>
      <c r="Z90" s="5">
        <f t="shared" si="129"/>
        <v>3.2685683524574474E-2</v>
      </c>
      <c r="AA90" s="5">
        <f t="shared" si="130"/>
        <v>5.8628824005276282E-2</v>
      </c>
      <c r="AB90" s="5">
        <f t="shared" si="131"/>
        <v>5.2581721316265644E-2</v>
      </c>
      <c r="AC90" s="5">
        <f t="shared" si="132"/>
        <v>7.7470397481107902E-3</v>
      </c>
      <c r="AD90" s="5">
        <f t="shared" si="133"/>
        <v>7.9653897202132569E-3</v>
      </c>
      <c r="AE90" s="5">
        <f t="shared" si="134"/>
        <v>1.7508221342848438E-2</v>
      </c>
      <c r="AF90" s="5">
        <f t="shared" si="135"/>
        <v>1.9241859178107276E-2</v>
      </c>
      <c r="AG90" s="5">
        <f t="shared" si="136"/>
        <v>1.4098106155572689E-2</v>
      </c>
      <c r="AH90" s="5">
        <f t="shared" si="137"/>
        <v>1.7961085458202262E-2</v>
      </c>
      <c r="AI90" s="5">
        <f t="shared" si="138"/>
        <v>3.2217081141379521E-2</v>
      </c>
      <c r="AJ90" s="5">
        <f t="shared" si="139"/>
        <v>2.8894142274576099E-2</v>
      </c>
      <c r="AK90" s="5">
        <f t="shared" si="140"/>
        <v>1.7275958967640906E-2</v>
      </c>
      <c r="AL90" s="5">
        <f t="shared" si="141"/>
        <v>1.2217557352666758E-3</v>
      </c>
      <c r="AM90" s="5">
        <f t="shared" si="142"/>
        <v>2.8575289342730624E-3</v>
      </c>
      <c r="AN90" s="5">
        <f t="shared" si="143"/>
        <v>6.2809543327036503E-3</v>
      </c>
      <c r="AO90" s="5">
        <f t="shared" si="144"/>
        <v>6.9028850165509708E-3</v>
      </c>
      <c r="AP90" s="5">
        <f t="shared" si="145"/>
        <v>5.0575988963567691E-3</v>
      </c>
      <c r="AQ90" s="5">
        <f t="shared" si="146"/>
        <v>2.7791973792586E-3</v>
      </c>
      <c r="AR90" s="5">
        <f t="shared" si="147"/>
        <v>7.8958260877561252E-3</v>
      </c>
      <c r="AS90" s="5">
        <f t="shared" si="148"/>
        <v>1.4162867291035171E-2</v>
      </c>
      <c r="AT90" s="5">
        <f t="shared" si="149"/>
        <v>1.2702078773905574E-2</v>
      </c>
      <c r="AU90" s="5">
        <f t="shared" si="150"/>
        <v>7.5946394122527929E-3</v>
      </c>
      <c r="AV90" s="5">
        <f t="shared" si="151"/>
        <v>3.4056560049427705E-3</v>
      </c>
      <c r="AW90" s="5">
        <f t="shared" si="152"/>
        <v>1.3380443129019305E-4</v>
      </c>
      <c r="AX90" s="5">
        <f t="shared" si="153"/>
        <v>8.5426575650223823E-4</v>
      </c>
      <c r="AY90" s="5">
        <f t="shared" si="154"/>
        <v>1.8777077425982641E-3</v>
      </c>
      <c r="AZ90" s="5">
        <f t="shared" si="155"/>
        <v>2.0636355488774833E-3</v>
      </c>
      <c r="BA90" s="5">
        <f t="shared" si="156"/>
        <v>1.5119824319050046E-3</v>
      </c>
      <c r="BB90" s="5">
        <f t="shared" si="157"/>
        <v>8.3084833304246516E-4</v>
      </c>
      <c r="BC90" s="5">
        <f t="shared" si="158"/>
        <v>3.6524707586698405E-4</v>
      </c>
      <c r="BD90" s="5">
        <f t="shared" si="159"/>
        <v>2.8925529841154264E-3</v>
      </c>
      <c r="BE90" s="5">
        <f t="shared" si="160"/>
        <v>5.1884177274168801E-3</v>
      </c>
      <c r="BF90" s="5">
        <f t="shared" si="161"/>
        <v>4.653273191883479E-3</v>
      </c>
      <c r="BG90" s="5">
        <f t="shared" si="162"/>
        <v>2.7822164078889172E-3</v>
      </c>
      <c r="BH90" s="5">
        <f t="shared" si="163"/>
        <v>1.2476263193339091E-3</v>
      </c>
      <c r="BI90" s="5">
        <f t="shared" si="164"/>
        <v>4.4757738565010213E-4</v>
      </c>
      <c r="BJ90" s="8">
        <f t="shared" si="165"/>
        <v>0.31804534674793306</v>
      </c>
      <c r="BK90" s="8">
        <f t="shared" si="166"/>
        <v>0.20532932534761839</v>
      </c>
      <c r="BL90" s="8">
        <f t="shared" si="167"/>
        <v>0.43575438042645509</v>
      </c>
      <c r="BM90" s="8">
        <f t="shared" si="168"/>
        <v>0.75075659903867464</v>
      </c>
      <c r="BN90" s="8">
        <f t="shared" si="169"/>
        <v>0.23931423369659879</v>
      </c>
    </row>
    <row r="91" spans="1:66" x14ac:dyDescent="0.25">
      <c r="A91" t="s">
        <v>16</v>
      </c>
      <c r="B91" t="s">
        <v>463</v>
      </c>
      <c r="C91" t="s">
        <v>464</v>
      </c>
      <c r="D91" s="7" t="s">
        <v>506</v>
      </c>
      <c r="E91">
        <f>VLOOKUP(A91,home!$A$2:$E$405,3,FALSE)</f>
        <v>1.6396999999999999</v>
      </c>
      <c r="F91">
        <f>VLOOKUP(B91,home!$B$2:$E$405,3,FALSE)</f>
        <v>0.72419999999999995</v>
      </c>
      <c r="G91">
        <f>VLOOKUP(C91,away!$B$2:$E$405,4,FALSE)</f>
        <v>1.3341000000000001</v>
      </c>
      <c r="H91">
        <f>VLOOKUP(A91,away!$A$2:$E$405,3,FALSE)</f>
        <v>1.2963</v>
      </c>
      <c r="I91">
        <f>VLOOKUP(C91,away!$B$2:$E$405,3,FALSE)</f>
        <v>0.8679</v>
      </c>
      <c r="J91">
        <f>VLOOKUP(B91,home!$B$2:$E$405,4,FALSE)</f>
        <v>1.0607</v>
      </c>
      <c r="K91" s="3">
        <f t="shared" si="114"/>
        <v>1.5842047142340001</v>
      </c>
      <c r="L91" s="3">
        <f t="shared" si="115"/>
        <v>1.1933498373390001</v>
      </c>
      <c r="M91" s="5">
        <f t="shared" si="116"/>
        <v>6.2190405000841477E-2</v>
      </c>
      <c r="N91" s="5">
        <f t="shared" si="117"/>
        <v>9.85223327824548E-2</v>
      </c>
      <c r="O91" s="5">
        <f t="shared" si="118"/>
        <v>7.4214909691800723E-2</v>
      </c>
      <c r="P91" s="5">
        <f t="shared" si="119"/>
        <v>0.11757160980020127</v>
      </c>
      <c r="Q91" s="5">
        <f t="shared" si="120"/>
        <v>7.8039772025647963E-2</v>
      </c>
      <c r="R91" s="5">
        <f t="shared" si="121"/>
        <v>4.4282175204419495E-2</v>
      </c>
      <c r="S91" s="5">
        <f t="shared" si="122"/>
        <v>5.5567588886194577E-2</v>
      </c>
      <c r="T91" s="5">
        <f t="shared" si="123"/>
        <v>9.3128749252779655E-2</v>
      </c>
      <c r="U91" s="5">
        <f t="shared" si="124"/>
        <v>7.0152030715377303E-2</v>
      </c>
      <c r="V91" s="5">
        <f t="shared" si="125"/>
        <v>1.1672345200691455E-2</v>
      </c>
      <c r="W91" s="5">
        <f t="shared" si="126"/>
        <v>4.1210324913592708E-2</v>
      </c>
      <c r="X91" s="5">
        <f t="shared" si="127"/>
        <v>4.9178334532323204E-2</v>
      </c>
      <c r="Y91" s="5">
        <f t="shared" si="128"/>
        <v>2.9343478757375419E-2</v>
      </c>
      <c r="Z91" s="5">
        <f t="shared" si="129"/>
        <v>1.7614708859070374E-2</v>
      </c>
      <c r="AA91" s="5">
        <f t="shared" si="130"/>
        <v>2.790530481439869E-2</v>
      </c>
      <c r="AB91" s="5">
        <f t="shared" si="131"/>
        <v>2.2103857719553581E-2</v>
      </c>
      <c r="AC91" s="5">
        <f t="shared" si="132"/>
        <v>1.3791681523966386E-3</v>
      </c>
      <c r="AD91" s="5">
        <f t="shared" si="133"/>
        <v>1.6321397750807105E-2</v>
      </c>
      <c r="AE91" s="5">
        <f t="shared" si="134"/>
        <v>1.9477137351070782E-2</v>
      </c>
      <c r="AF91" s="5">
        <f t="shared" si="135"/>
        <v>1.1621519344864844E-2</v>
      </c>
      <c r="AG91" s="5">
        <f t="shared" si="136"/>
        <v>4.6228460732755028E-3</v>
      </c>
      <c r="AH91" s="5">
        <f t="shared" si="137"/>
        <v>5.2551274879363667E-3</v>
      </c>
      <c r="AI91" s="5">
        <f t="shared" si="138"/>
        <v>8.3251977402894698E-3</v>
      </c>
      <c r="AJ91" s="5">
        <f t="shared" si="139"/>
        <v>6.5944087535484142E-3</v>
      </c>
      <c r="AK91" s="5">
        <f t="shared" si="140"/>
        <v>3.4822978116524506E-3</v>
      </c>
      <c r="AL91" s="5">
        <f t="shared" si="141"/>
        <v>1.0429327151688313E-4</v>
      </c>
      <c r="AM91" s="5">
        <f t="shared" si="142"/>
        <v>5.1712870519433681E-3</v>
      </c>
      <c r="AN91" s="5">
        <f t="shared" si="143"/>
        <v>6.1711545622698954E-3</v>
      </c>
      <c r="AO91" s="5">
        <f t="shared" si="144"/>
        <v>3.6821731465393045E-3</v>
      </c>
      <c r="AP91" s="5">
        <f t="shared" si="145"/>
        <v>1.4647069084922381E-3</v>
      </c>
      <c r="AQ91" s="5">
        <f t="shared" si="146"/>
        <v>4.3697693774963039E-4</v>
      </c>
      <c r="AR91" s="5">
        <f t="shared" si="147"/>
        <v>1.254241106584914E-3</v>
      </c>
      <c r="AS91" s="5">
        <f t="shared" si="148"/>
        <v>1.9869746738378894E-3</v>
      </c>
      <c r="AT91" s="5">
        <f t="shared" si="149"/>
        <v>1.5738873226787754E-3</v>
      </c>
      <c r="AU91" s="5">
        <f t="shared" si="150"/>
        <v>8.3111990542028146E-4</v>
      </c>
      <c r="AV91" s="5">
        <f t="shared" si="151"/>
        <v>3.2916601806513152E-4</v>
      </c>
      <c r="AW91" s="5">
        <f t="shared" si="152"/>
        <v>5.4768755116750461E-6</v>
      </c>
      <c r="AX91" s="5">
        <f t="shared" si="153"/>
        <v>1.3653962210576549E-3</v>
      </c>
      <c r="AY91" s="5">
        <f t="shared" si="154"/>
        <v>1.6293953583024379E-3</v>
      </c>
      <c r="AZ91" s="5">
        <f t="shared" si="155"/>
        <v>9.7221934289556825E-4</v>
      </c>
      <c r="BA91" s="5">
        <f t="shared" si="156"/>
        <v>3.8673259823408541E-4</v>
      </c>
      <c r="BB91" s="5">
        <f t="shared" si="157"/>
        <v>1.1537682079908364E-4</v>
      </c>
      <c r="BC91" s="5">
        <f t="shared" si="158"/>
        <v>2.7536982066655477E-5</v>
      </c>
      <c r="BD91" s="5">
        <f t="shared" si="159"/>
        <v>2.4945807008783244E-4</v>
      </c>
      <c r="BE91" s="5">
        <f t="shared" si="160"/>
        <v>3.951926506368597E-4</v>
      </c>
      <c r="BF91" s="5">
        <f t="shared" si="161"/>
        <v>3.1303303008477186E-4</v>
      </c>
      <c r="BG91" s="5">
        <f t="shared" si="162"/>
        <v>1.6530280065708299E-4</v>
      </c>
      <c r="BH91" s="5">
        <f t="shared" si="163"/>
        <v>6.5468369019258514E-5</v>
      </c>
      <c r="BI91" s="5">
        <f t="shared" si="164"/>
        <v>2.0743059766704109E-5</v>
      </c>
      <c r="BJ91" s="8">
        <f t="shared" si="165"/>
        <v>0.46288884871454183</v>
      </c>
      <c r="BK91" s="8">
        <f t="shared" si="166"/>
        <v>0.25011480567014471</v>
      </c>
      <c r="BL91" s="8">
        <f t="shared" si="167"/>
        <v>0.269499896945816</v>
      </c>
      <c r="BM91" s="8">
        <f t="shared" si="168"/>
        <v>0.52367313720141651</v>
      </c>
      <c r="BN91" s="8">
        <f t="shared" si="169"/>
        <v>0.47482120450536575</v>
      </c>
    </row>
    <row r="92" spans="1:66" x14ac:dyDescent="0.25">
      <c r="A92" t="s">
        <v>16</v>
      </c>
      <c r="B92" t="s">
        <v>55</v>
      </c>
      <c r="C92" t="s">
        <v>57</v>
      </c>
      <c r="D92" s="7" t="s">
        <v>506</v>
      </c>
      <c r="E92">
        <f>VLOOKUP(A92,home!$A$2:$E$405,3,FALSE)</f>
        <v>1.6396999999999999</v>
      </c>
      <c r="F92">
        <f>VLOOKUP(B92,home!$B$2:$E$405,3,FALSE)</f>
        <v>0.64570000000000005</v>
      </c>
      <c r="G92">
        <f>VLOOKUP(C92,away!$B$2:$E$405,4,FALSE)</f>
        <v>1.0404</v>
      </c>
      <c r="H92">
        <f>VLOOKUP(A92,away!$A$2:$E$405,3,FALSE)</f>
        <v>1.2963</v>
      </c>
      <c r="I92">
        <f>VLOOKUP(C92,away!$B$2:$E$405,3,FALSE)</f>
        <v>1.0437000000000001</v>
      </c>
      <c r="J92">
        <f>VLOOKUP(B92,home!$B$2:$E$405,4,FALSE)</f>
        <v>0.77139999999999997</v>
      </c>
      <c r="K92" s="3">
        <f t="shared" si="114"/>
        <v>1.101527963316</v>
      </c>
      <c r="L92" s="3">
        <f t="shared" si="115"/>
        <v>1.0436643263340002</v>
      </c>
      <c r="M92" s="5">
        <f t="shared" si="116"/>
        <v>0.1170455282364317</v>
      </c>
      <c r="N92" s="5">
        <f t="shared" si="117"/>
        <v>0.12892892233352196</v>
      </c>
      <c r="O92" s="5">
        <f t="shared" si="118"/>
        <v>0.12215624237728269</v>
      </c>
      <c r="P92" s="5">
        <f t="shared" si="119"/>
        <v>0.13455851687218384</v>
      </c>
      <c r="Q92" s="5">
        <f t="shared" si="120"/>
        <v>7.1009406615285639E-2</v>
      </c>
      <c r="R92" s="5">
        <f t="shared" si="121"/>
        <v>6.3745056204089767E-2</v>
      </c>
      <c r="S92" s="5">
        <f t="shared" si="122"/>
        <v>3.8672973533571742E-2</v>
      </c>
      <c r="T92" s="5">
        <f t="shared" si="123"/>
        <v>7.4109984518519176E-2</v>
      </c>
      <c r="U92" s="5">
        <f t="shared" si="124"/>
        <v>7.0216961931954952E-2</v>
      </c>
      <c r="V92" s="5">
        <f t="shared" si="125"/>
        <v>4.9399371339814736E-3</v>
      </c>
      <c r="W92" s="5">
        <f t="shared" si="126"/>
        <v>2.6072949015071095E-2</v>
      </c>
      <c r="X92" s="5">
        <f t="shared" si="127"/>
        <v>2.721140676935491E-2</v>
      </c>
      <c r="Y92" s="5">
        <f t="shared" si="128"/>
        <v>1.4199787257269619E-2</v>
      </c>
      <c r="Z92" s="5">
        <f t="shared" si="129"/>
        <v>2.2176147046788115E-2</v>
      </c>
      <c r="AA92" s="5">
        <f t="shared" si="130"/>
        <v>2.4427646090644638E-2</v>
      </c>
      <c r="AB92" s="5">
        <f t="shared" si="131"/>
        <v>1.3453867623415926E-2</v>
      </c>
      <c r="AC92" s="5">
        <f t="shared" si="132"/>
        <v>3.5494233750629669E-4</v>
      </c>
      <c r="AD92" s="5">
        <f t="shared" si="133"/>
        <v>7.180020606553289E-3</v>
      </c>
      <c r="AE92" s="5">
        <f t="shared" si="134"/>
        <v>7.493531369402678E-3</v>
      </c>
      <c r="AF92" s="5">
        <f t="shared" si="135"/>
        <v>3.9103656842551706E-3</v>
      </c>
      <c r="AG92" s="5">
        <f t="shared" si="136"/>
        <v>1.3603697225259218E-3</v>
      </c>
      <c r="AH92" s="5">
        <f t="shared" si="137"/>
        <v>5.7861133920674608E-3</v>
      </c>
      <c r="AI92" s="5">
        <f t="shared" si="138"/>
        <v>6.3735657002795014E-3</v>
      </c>
      <c r="AJ92" s="5">
        <f t="shared" si="139"/>
        <v>3.5103304224447991E-3</v>
      </c>
      <c r="AK92" s="5">
        <f t="shared" si="140"/>
        <v>1.2889090402672713E-3</v>
      </c>
      <c r="AL92" s="5">
        <f t="shared" si="141"/>
        <v>1.6322029633978763E-5</v>
      </c>
      <c r="AM92" s="5">
        <f t="shared" si="142"/>
        <v>1.581798695060711E-3</v>
      </c>
      <c r="AN92" s="5">
        <f t="shared" si="143"/>
        <v>1.6508668694765376E-3</v>
      </c>
      <c r="AO92" s="5">
        <f t="shared" si="144"/>
        <v>8.6147542959967495E-4</v>
      </c>
      <c r="AP92" s="5">
        <f t="shared" si="145"/>
        <v>2.9969705796214612E-4</v>
      </c>
      <c r="AQ92" s="5">
        <f t="shared" si="146"/>
        <v>7.8195782025586248E-5</v>
      </c>
      <c r="AR92" s="5">
        <f t="shared" si="147"/>
        <v>1.2077520270848451E-3</v>
      </c>
      <c r="AS92" s="5">
        <f t="shared" si="148"/>
        <v>1.3303726305855398E-3</v>
      </c>
      <c r="AT92" s="5">
        <f t="shared" si="149"/>
        <v>7.3272132711011979E-4</v>
      </c>
      <c r="AU92" s="5">
        <f t="shared" si="150"/>
        <v>2.6903767704326896E-4</v>
      </c>
      <c r="AV92" s="5">
        <f t="shared" si="151"/>
        <v>7.4088131112184911E-5</v>
      </c>
      <c r="AW92" s="5">
        <f t="shared" si="152"/>
        <v>5.2122834710940638E-7</v>
      </c>
      <c r="AX92" s="5">
        <f t="shared" si="153"/>
        <v>2.9039924915768856E-4</v>
      </c>
      <c r="AY92" s="5">
        <f t="shared" si="154"/>
        <v>3.0307933674005852E-4</v>
      </c>
      <c r="AZ92" s="5">
        <f t="shared" si="155"/>
        <v>1.5815654590228435E-4</v>
      </c>
      <c r="BA92" s="5">
        <f t="shared" si="156"/>
        <v>5.5020781644806665E-5</v>
      </c>
      <c r="BB92" s="5">
        <f t="shared" si="157"/>
        <v>1.4355806752424316E-5</v>
      </c>
      <c r="BC92" s="5">
        <f t="shared" si="158"/>
        <v>2.9965286766500041E-6</v>
      </c>
      <c r="BD92" s="5">
        <f t="shared" si="159"/>
        <v>2.1008128428767124E-4</v>
      </c>
      <c r="BE92" s="5">
        <f t="shared" si="160"/>
        <v>2.3141040921220807E-4</v>
      </c>
      <c r="BF92" s="5">
        <f t="shared" si="161"/>
        <v>1.274525183748229E-4</v>
      </c>
      <c r="BG92" s="5">
        <f t="shared" si="162"/>
        <v>4.6797504328304588E-5</v>
      </c>
      <c r="BH92" s="5">
        <f t="shared" si="163"/>
        <v>1.2887189907757253E-5</v>
      </c>
      <c r="BI92" s="5">
        <f t="shared" si="164"/>
        <v>2.8391200103916714E-6</v>
      </c>
      <c r="BJ92" s="8">
        <f t="shared" si="165"/>
        <v>0.36677278597475799</v>
      </c>
      <c r="BK92" s="8">
        <f t="shared" si="166"/>
        <v>0.29589129948004911</v>
      </c>
      <c r="BL92" s="8">
        <f t="shared" si="167"/>
        <v>0.31520413260150421</v>
      </c>
      <c r="BM92" s="8">
        <f t="shared" si="168"/>
        <v>0.36229813435591068</v>
      </c>
      <c r="BN92" s="8">
        <f t="shared" si="169"/>
        <v>0.63744367263879564</v>
      </c>
    </row>
    <row r="93" spans="1:66" x14ac:dyDescent="0.25">
      <c r="A93" t="s">
        <v>70</v>
      </c>
      <c r="B93" t="s">
        <v>68</v>
      </c>
      <c r="C93" t="s">
        <v>309</v>
      </c>
      <c r="D93" s="7" t="s">
        <v>506</v>
      </c>
      <c r="E93">
        <f>VLOOKUP(A93,home!$A$2:$E$405,3,FALSE)</f>
        <v>1.3243</v>
      </c>
      <c r="F93">
        <f>VLOOKUP(B93,home!$B$2:$E$405,3,FALSE)</f>
        <v>0.71830000000000005</v>
      </c>
      <c r="G93">
        <f>VLOOKUP(C93,away!$B$2:$E$405,4,FALSE)</f>
        <v>0.72230000000000005</v>
      </c>
      <c r="H93">
        <f>VLOOKUP(A93,away!$A$2:$E$405,3,FALSE)</f>
        <v>1.1069</v>
      </c>
      <c r="I93">
        <f>VLOOKUP(C93,away!$B$2:$E$405,3,FALSE)</f>
        <v>1.0998000000000001</v>
      </c>
      <c r="J93">
        <f>VLOOKUP(B93,home!$B$2:$E$405,4,FALSE)</f>
        <v>1.1877</v>
      </c>
      <c r="K93" s="3">
        <f t="shared" si="114"/>
        <v>0.68708403958700015</v>
      </c>
      <c r="L93" s="3">
        <f t="shared" si="115"/>
        <v>1.445868709974</v>
      </c>
      <c r="M93" s="5">
        <f t="shared" si="116"/>
        <v>0.11848691463077472</v>
      </c>
      <c r="N93" s="5">
        <f t="shared" si="117"/>
        <v>8.1410467942712728E-2</v>
      </c>
      <c r="O93" s="5">
        <f t="shared" si="118"/>
        <v>0.17131652240599773</v>
      </c>
      <c r="P93" s="5">
        <f t="shared" si="119"/>
        <v>0.11770884826270973</v>
      </c>
      <c r="Q93" s="5">
        <f t="shared" si="120"/>
        <v>2.7967916589373511E-2</v>
      </c>
      <c r="R93" s="5">
        <f t="shared" si="121"/>
        <v>0.12385059962419591</v>
      </c>
      <c r="S93" s="5">
        <f t="shared" si="122"/>
        <v>2.9233972803050252E-2</v>
      </c>
      <c r="T93" s="5">
        <f t="shared" si="123"/>
        <v>4.0437935479737917E-2</v>
      </c>
      <c r="U93" s="5">
        <f t="shared" si="124"/>
        <v>8.5095770295064724E-2</v>
      </c>
      <c r="V93" s="5">
        <f t="shared" si="125"/>
        <v>3.2268891646656775E-3</v>
      </c>
      <c r="W93" s="5">
        <f t="shared" si="126"/>
        <v>6.4054363696863436E-3</v>
      </c>
      <c r="X93" s="5">
        <f t="shared" si="127"/>
        <v>9.2614200206589357E-3</v>
      </c>
      <c r="Y93" s="5">
        <f t="shared" si="128"/>
        <v>6.6953987088987565E-3</v>
      </c>
      <c r="Z93" s="5">
        <f t="shared" si="129"/>
        <v>5.9690568902714181E-2</v>
      </c>
      <c r="AA93" s="5">
        <f t="shared" si="130"/>
        <v>4.1012437206923033E-2</v>
      </c>
      <c r="AB93" s="5">
        <f t="shared" si="131"/>
        <v>1.4089495514720426E-2</v>
      </c>
      <c r="AC93" s="5">
        <f t="shared" si="132"/>
        <v>2.0035619978999328E-4</v>
      </c>
      <c r="AD93" s="5">
        <f t="shared" si="133"/>
        <v>1.1002682740503954E-3</v>
      </c>
      <c r="AE93" s="5">
        <f t="shared" si="134"/>
        <v>1.5908434700265647E-3</v>
      </c>
      <c r="AF93" s="5">
        <f t="shared" si="135"/>
        <v>1.1500753978889355E-3</v>
      </c>
      <c r="AG93" s="5">
        <f t="shared" si="136"/>
        <v>5.5428601063950346E-4</v>
      </c>
      <c r="AH93" s="5">
        <f t="shared" si="137"/>
        <v>2.1576181464245364E-2</v>
      </c>
      <c r="AI93" s="5">
        <f t="shared" si="138"/>
        <v>1.482464991931586E-2</v>
      </c>
      <c r="AJ93" s="5">
        <f t="shared" si="139"/>
        <v>5.0928901760133169E-3</v>
      </c>
      <c r="AK93" s="5">
        <f t="shared" si="140"/>
        <v>1.1664145184360594E-3</v>
      </c>
      <c r="AL93" s="5">
        <f t="shared" si="141"/>
        <v>7.961620941203258E-6</v>
      </c>
      <c r="AM93" s="5">
        <f t="shared" si="142"/>
        <v>1.5119535407279248E-4</v>
      </c>
      <c r="AN93" s="5">
        <f t="shared" si="143"/>
        <v>2.1860863154729066E-4</v>
      </c>
      <c r="AO93" s="5">
        <f t="shared" si="144"/>
        <v>1.5803969004223132E-4</v>
      </c>
      <c r="AP93" s="5">
        <f t="shared" si="145"/>
        <v>7.6168214255350623E-5</v>
      </c>
      <c r="AQ93" s="5">
        <f t="shared" si="146"/>
        <v>2.7532309421601741E-5</v>
      </c>
      <c r="AR93" s="5">
        <f t="shared" si="147"/>
        <v>6.2392651319746707E-3</v>
      </c>
      <c r="AS93" s="5">
        <f t="shared" si="148"/>
        <v>4.2868994909314746E-3</v>
      </c>
      <c r="AT93" s="5">
        <f t="shared" si="149"/>
        <v>1.4727301097663256E-3</v>
      </c>
      <c r="AU93" s="5">
        <f t="shared" si="150"/>
        <v>3.3729645101321777E-4</v>
      </c>
      <c r="AV93" s="5">
        <f t="shared" si="151"/>
        <v>5.7937752025130087E-5</v>
      </c>
      <c r="AW93" s="5">
        <f t="shared" si="152"/>
        <v>2.1970387433677452E-7</v>
      </c>
      <c r="AX93" s="5">
        <f t="shared" si="153"/>
        <v>1.7313985773853501E-5</v>
      </c>
      <c r="AY93" s="5">
        <f t="shared" si="154"/>
        <v>2.5033750275349751E-5</v>
      </c>
      <c r="AZ93" s="5">
        <f t="shared" si="155"/>
        <v>1.8097758108215604E-5</v>
      </c>
      <c r="BA93" s="5">
        <f t="shared" si="156"/>
        <v>8.7223273897824006E-6</v>
      </c>
      <c r="BB93" s="5">
        <f t="shared" si="157"/>
        <v>3.1528350627588895E-6</v>
      </c>
      <c r="BC93" s="5">
        <f t="shared" si="158"/>
        <v>9.1171711299039763E-7</v>
      </c>
      <c r="BD93" s="5">
        <f t="shared" si="159"/>
        <v>1.5035263712589975E-3</v>
      </c>
      <c r="BE93" s="5">
        <f t="shared" si="160"/>
        <v>1.0330489727902157E-3</v>
      </c>
      <c r="BF93" s="5">
        <f t="shared" si="161"/>
        <v>3.5489573065795117E-4</v>
      </c>
      <c r="BG93" s="5">
        <f t="shared" si="162"/>
        <v>8.1281064084215023E-5</v>
      </c>
      <c r="BH93" s="5">
        <f t="shared" si="163"/>
        <v>1.3961730463228071E-5</v>
      </c>
      <c r="BI93" s="5">
        <f t="shared" si="164"/>
        <v>1.9185764332599249E-6</v>
      </c>
      <c r="BJ93" s="8">
        <f t="shared" si="165"/>
        <v>0.17727882483673582</v>
      </c>
      <c r="BK93" s="8">
        <f t="shared" si="166"/>
        <v>0.26888997643220691</v>
      </c>
      <c r="BL93" s="8">
        <f t="shared" si="167"/>
        <v>0.49340772250631121</v>
      </c>
      <c r="BM93" s="8">
        <f t="shared" si="168"/>
        <v>0.3585010091758028</v>
      </c>
      <c r="BN93" s="8">
        <f t="shared" si="169"/>
        <v>0.64074126945576426</v>
      </c>
    </row>
    <row r="94" spans="1:66" x14ac:dyDescent="0.25">
      <c r="A94" t="s">
        <v>70</v>
      </c>
      <c r="B94" t="s">
        <v>62</v>
      </c>
      <c r="C94" t="s">
        <v>79</v>
      </c>
      <c r="D94" s="7" t="s">
        <v>506</v>
      </c>
      <c r="E94">
        <f>VLOOKUP(A94,home!$A$2:$E$405,3,FALSE)</f>
        <v>1.3243</v>
      </c>
      <c r="F94">
        <f>VLOOKUP(B94,home!$B$2:$E$405,3,FALSE)</f>
        <v>0.85509999999999997</v>
      </c>
      <c r="G94">
        <f>VLOOKUP(C94,away!$B$2:$E$405,4,FALSE)</f>
        <v>1.1163000000000001</v>
      </c>
      <c r="H94">
        <f>VLOOKUP(A94,away!$A$2:$E$405,3,FALSE)</f>
        <v>1.1069</v>
      </c>
      <c r="I94">
        <f>VLOOKUP(C94,away!$B$2:$E$405,3,FALSE)</f>
        <v>0.82489999999999997</v>
      </c>
      <c r="J94">
        <f>VLOOKUP(B94,home!$B$2:$E$405,4,FALSE)</f>
        <v>1.5074000000000001</v>
      </c>
      <c r="K94" s="3">
        <f t="shared" si="114"/>
        <v>1.2641080885590001</v>
      </c>
      <c r="L94" s="3">
        <f t="shared" si="115"/>
        <v>1.3763795203940001</v>
      </c>
      <c r="M94" s="5">
        <f t="shared" si="116"/>
        <v>7.1326481644590795E-2</v>
      </c>
      <c r="N94" s="5">
        <f t="shared" si="117"/>
        <v>9.0164382375382282E-2</v>
      </c>
      <c r="O94" s="5">
        <f t="shared" si="118"/>
        <v>9.8172308597373331E-2</v>
      </c>
      <c r="P94" s="5">
        <f t="shared" si="119"/>
        <v>0.12410040937044992</v>
      </c>
      <c r="Q94" s="5">
        <f t="shared" si="120"/>
        <v>5.6988762530323658E-2</v>
      </c>
      <c r="R94" s="5">
        <f t="shared" si="121"/>
        <v>6.7561177511612239E-2</v>
      </c>
      <c r="S94" s="5">
        <f t="shared" si="122"/>
        <v>5.3980342401626143E-2</v>
      </c>
      <c r="T94" s="5">
        <f t="shared" si="123"/>
        <v>7.8438165639334451E-2</v>
      </c>
      <c r="U94" s="5">
        <f t="shared" si="124"/>
        <v>8.5404630964999464E-2</v>
      </c>
      <c r="V94" s="5">
        <f t="shared" si="125"/>
        <v>1.0435554673755737E-2</v>
      </c>
      <c r="W94" s="5">
        <f t="shared" si="126"/>
        <v>2.4013318557183406E-2</v>
      </c>
      <c r="X94" s="5">
        <f t="shared" si="127"/>
        <v>3.3051439878804441E-2</v>
      </c>
      <c r="Y94" s="5">
        <f t="shared" si="128"/>
        <v>2.2745662484359993E-2</v>
      </c>
      <c r="Z94" s="5">
        <f t="shared" si="129"/>
        <v>3.0996607033562256E-2</v>
      </c>
      <c r="AA94" s="5">
        <f t="shared" si="130"/>
        <v>3.9183061669010845E-2</v>
      </c>
      <c r="AB94" s="5">
        <f t="shared" si="131"/>
        <v>2.4765812595151367E-2</v>
      </c>
      <c r="AC94" s="5">
        <f t="shared" si="132"/>
        <v>1.1347964468809363E-3</v>
      </c>
      <c r="AD94" s="5">
        <f t="shared" si="133"/>
        <v>7.5888575553198691E-3</v>
      </c>
      <c r="AE94" s="5">
        <f t="shared" si="134"/>
        <v>1.0445148122329545E-2</v>
      </c>
      <c r="AF94" s="5">
        <f t="shared" si="135"/>
        <v>7.1882439815281153E-3</v>
      </c>
      <c r="AG94" s="5">
        <f t="shared" si="136"/>
        <v>3.2979172679235753E-3</v>
      </c>
      <c r="AH94" s="5">
        <f t="shared" si="137"/>
        <v>1.0665773780673935E-2</v>
      </c>
      <c r="AI94" s="5">
        <f t="shared" si="138"/>
        <v>1.3482690906890429E-2</v>
      </c>
      <c r="AJ94" s="5">
        <f t="shared" si="139"/>
        <v>8.5217893154705369E-3</v>
      </c>
      <c r="AK94" s="5">
        <f t="shared" si="140"/>
        <v>3.5908209342273242E-3</v>
      </c>
      <c r="AL94" s="5">
        <f t="shared" si="141"/>
        <v>7.8976952381744754E-5</v>
      </c>
      <c r="AM94" s="5">
        <f t="shared" si="142"/>
        <v>1.9186272437203844E-3</v>
      </c>
      <c r="AN94" s="5">
        <f t="shared" si="143"/>
        <v>2.6407592455267252E-3</v>
      </c>
      <c r="AO94" s="5">
        <f t="shared" si="144"/>
        <v>1.8173434719170477E-3</v>
      </c>
      <c r="AP94" s="5">
        <f t="shared" si="145"/>
        <v>8.3378477875611771E-4</v>
      </c>
      <c r="AQ94" s="5">
        <f t="shared" si="146"/>
        <v>2.8690107347404092E-4</v>
      </c>
      <c r="AR94" s="5">
        <f t="shared" si="147"/>
        <v>2.9360305201749752E-3</v>
      </c>
      <c r="AS94" s="5">
        <f t="shared" si="148"/>
        <v>3.711459928809275E-3</v>
      </c>
      <c r="AT94" s="5">
        <f t="shared" si="149"/>
        <v>2.3458432581852078E-3</v>
      </c>
      <c r="AU94" s="5">
        <f t="shared" si="150"/>
        <v>9.8846647905450691E-4</v>
      </c>
      <c r="AV94" s="5">
        <f t="shared" si="151"/>
        <v>3.1238211786055936E-4</v>
      </c>
      <c r="AW94" s="5">
        <f t="shared" si="152"/>
        <v>3.8169834975031213E-6</v>
      </c>
      <c r="AX94" s="5">
        <f t="shared" si="153"/>
        <v>4.0422536961943274E-4</v>
      </c>
      <c r="AY94" s="5">
        <f t="shared" si="154"/>
        <v>5.5636752036788224E-4</v>
      </c>
      <c r="AZ94" s="5">
        <f t="shared" si="155"/>
        <v>3.8288643042337249E-4</v>
      </c>
      <c r="BA94" s="5">
        <f t="shared" si="156"/>
        <v>1.7566568049049737E-4</v>
      </c>
      <c r="BB94" s="5">
        <f t="shared" si="157"/>
        <v>6.0445661265799152E-5</v>
      </c>
      <c r="BC94" s="5">
        <f t="shared" si="158"/>
        <v>1.6639234052583746E-5</v>
      </c>
      <c r="BD94" s="5">
        <f t="shared" si="159"/>
        <v>6.7351537987009639E-4</v>
      </c>
      <c r="BE94" s="5">
        <f t="shared" si="160"/>
        <v>8.513962394626765E-4</v>
      </c>
      <c r="BF94" s="5">
        <f t="shared" si="161"/>
        <v>5.3812843643674245E-4</v>
      </c>
      <c r="BG94" s="5">
        <f t="shared" si="162"/>
        <v>2.2675083639443134E-4</v>
      </c>
      <c r="BH94" s="5">
        <f t="shared" si="163"/>
        <v>7.1659391593429774E-5</v>
      </c>
      <c r="BI94" s="5">
        <f t="shared" si="164"/>
        <v>1.8117043306894271E-5</v>
      </c>
      <c r="BJ94" s="8">
        <f t="shared" si="165"/>
        <v>0.34301554410210316</v>
      </c>
      <c r="BK94" s="8">
        <f t="shared" si="166"/>
        <v>0.26161292901005312</v>
      </c>
      <c r="BL94" s="8">
        <f t="shared" si="167"/>
        <v>0.3640218159065583</v>
      </c>
      <c r="BM94" s="8">
        <f t="shared" si="168"/>
        <v>0.49078082348567426</v>
      </c>
      <c r="BN94" s="8">
        <f t="shared" si="169"/>
        <v>0.50831352202973223</v>
      </c>
    </row>
    <row r="95" spans="1:66" x14ac:dyDescent="0.25">
      <c r="A95" t="s">
        <v>70</v>
      </c>
      <c r="B95" t="s">
        <v>91</v>
      </c>
      <c r="C95" t="s">
        <v>97</v>
      </c>
      <c r="D95" s="7" t="s">
        <v>506</v>
      </c>
      <c r="E95">
        <f>VLOOKUP(A95,home!$A$2:$E$405,3,FALSE)</f>
        <v>1.3243</v>
      </c>
      <c r="F95">
        <f>VLOOKUP(B95,home!$B$2:$E$405,3,FALSE)</f>
        <v>1.0833999999999999</v>
      </c>
      <c r="G95">
        <f>VLOOKUP(C95,away!$B$2:$E$405,4,FALSE)</f>
        <v>0.67600000000000005</v>
      </c>
      <c r="H95">
        <f>VLOOKUP(A95,away!$A$2:$E$405,3,FALSE)</f>
        <v>1.1069</v>
      </c>
      <c r="I95">
        <f>VLOOKUP(C95,away!$B$2:$E$405,3,FALSE)</f>
        <v>1.5546</v>
      </c>
      <c r="J95">
        <f>VLOOKUP(B95,home!$B$2:$E$405,4,FALSE)</f>
        <v>1.2962</v>
      </c>
      <c r="K95" s="3">
        <f t="shared" si="114"/>
        <v>0.96988871511999997</v>
      </c>
      <c r="L95" s="3">
        <f t="shared" si="115"/>
        <v>2.2304837723879998</v>
      </c>
      <c r="M95" s="5">
        <f t="shared" si="116"/>
        <v>4.0747023394050265E-2</v>
      </c>
      <c r="N95" s="5">
        <f t="shared" si="117"/>
        <v>3.9520078164619991E-2</v>
      </c>
      <c r="O95" s="5">
        <f t="shared" si="118"/>
        <v>9.0885574453543311E-2</v>
      </c>
      <c r="P95" s="5">
        <f t="shared" si="119"/>
        <v>8.8148893029690201E-2</v>
      </c>
      <c r="Q95" s="5">
        <f t="shared" si="120"/>
        <v>1.9165038916262627E-2</v>
      </c>
      <c r="R95" s="5">
        <f t="shared" si="121"/>
        <v>0.10135939948139489</v>
      </c>
      <c r="S95" s="5">
        <f t="shared" si="122"/>
        <v>4.7673588738106148E-2</v>
      </c>
      <c r="T95" s="5">
        <f t="shared" si="123"/>
        <v>4.2747308299908277E-2</v>
      </c>
      <c r="U95" s="5">
        <f t="shared" si="124"/>
        <v>9.8307337728344865E-2</v>
      </c>
      <c r="V95" s="5">
        <f t="shared" si="125"/>
        <v>1.145925306378843E-2</v>
      </c>
      <c r="W95" s="5">
        <f t="shared" si="126"/>
        <v>6.1959849899062523E-3</v>
      </c>
      <c r="X95" s="5">
        <f t="shared" si="127"/>
        <v>1.3820043973945519E-2</v>
      </c>
      <c r="Y95" s="5">
        <f t="shared" si="128"/>
        <v>1.5412691908787027E-2</v>
      </c>
      <c r="Z95" s="5">
        <f t="shared" si="129"/>
        <v>7.5360165240747984E-2</v>
      </c>
      <c r="AA95" s="5">
        <f t="shared" si="130"/>
        <v>7.3090973836579934E-2</v>
      </c>
      <c r="AB95" s="5">
        <f t="shared" si="131"/>
        <v>3.5445055350615026E-2</v>
      </c>
      <c r="AC95" s="5">
        <f t="shared" si="132"/>
        <v>1.5493777035433861E-3</v>
      </c>
      <c r="AD95" s="5">
        <f t="shared" si="133"/>
        <v>1.5023539801907449E-3</v>
      </c>
      <c r="AE95" s="5">
        <f t="shared" si="134"/>
        <v>3.3509761731979784E-3</v>
      </c>
      <c r="AF95" s="5">
        <f t="shared" si="135"/>
        <v>3.7371489879884662E-3</v>
      </c>
      <c r="AG95" s="5">
        <f t="shared" si="136"/>
        <v>2.7785500575681701E-3</v>
      </c>
      <c r="AH95" s="5">
        <f t="shared" si="137"/>
        <v>4.2022406413491628E-2</v>
      </c>
      <c r="AI95" s="5">
        <f t="shared" si="138"/>
        <v>4.0757057762631839E-2</v>
      </c>
      <c r="AJ95" s="5">
        <f t="shared" si="139"/>
        <v>1.976490519273531E-2</v>
      </c>
      <c r="AK95" s="5">
        <f t="shared" si="140"/>
        <v>6.3899195006168891E-3</v>
      </c>
      <c r="AL95" s="5">
        <f t="shared" si="141"/>
        <v>1.3407205540532841E-4</v>
      </c>
      <c r="AM95" s="5">
        <f t="shared" si="142"/>
        <v>2.9142323430052404E-4</v>
      </c>
      <c r="AN95" s="5">
        <f t="shared" si="143"/>
        <v>6.5001479500414463E-4</v>
      </c>
      <c r="AO95" s="5">
        <f t="shared" si="144"/>
        <v>7.2492372603442869E-4</v>
      </c>
      <c r="AP95" s="5">
        <f t="shared" si="145"/>
        <v>5.389768690462791E-4</v>
      </c>
      <c r="AQ95" s="5">
        <f t="shared" si="146"/>
        <v>3.005447900250543E-4</v>
      </c>
      <c r="AR95" s="5">
        <f t="shared" si="147"/>
        <v>1.8746059116397287E-2</v>
      </c>
      <c r="AS95" s="5">
        <f t="shared" si="148"/>
        <v>1.8181591189966123E-2</v>
      </c>
      <c r="AT95" s="5">
        <f t="shared" si="149"/>
        <v>8.8170600590366782E-3</v>
      </c>
      <c r="AU95" s="5">
        <f t="shared" si="150"/>
        <v>2.8505223505983185E-3</v>
      </c>
      <c r="AV95" s="5">
        <f t="shared" si="151"/>
        <v>6.9117236501066112E-4</v>
      </c>
      <c r="AW95" s="5">
        <f t="shared" si="152"/>
        <v>8.0566916207625685E-6</v>
      </c>
      <c r="AX95" s="5">
        <f t="shared" si="153"/>
        <v>4.7108017711974964E-5</v>
      </c>
      <c r="AY95" s="5">
        <f t="shared" si="154"/>
        <v>1.050736690559266E-4</v>
      </c>
      <c r="AZ95" s="5">
        <f t="shared" si="155"/>
        <v>1.1718255686725575E-4</v>
      </c>
      <c r="BA95" s="5">
        <f t="shared" si="156"/>
        <v>8.7124597166449307E-5</v>
      </c>
      <c r="BB95" s="5">
        <f t="shared" si="157"/>
        <v>4.858250003890166E-5</v>
      </c>
      <c r="BC95" s="5">
        <f t="shared" si="158"/>
        <v>2.1672495591761892E-5</v>
      </c>
      <c r="BD95" s="5">
        <f t="shared" si="159"/>
        <v>6.9687967758917191E-3</v>
      </c>
      <c r="BE95" s="5">
        <f t="shared" si="160"/>
        <v>6.7589573509020178E-3</v>
      </c>
      <c r="BF95" s="5">
        <f t="shared" si="161"/>
        <v>3.2777182303086183E-3</v>
      </c>
      <c r="BG95" s="5">
        <f t="shared" si="162"/>
        <v>1.0596739743064755E-3</v>
      </c>
      <c r="BH95" s="5">
        <f t="shared" si="163"/>
        <v>2.5694145734655278E-4</v>
      </c>
      <c r="BI95" s="5">
        <f t="shared" si="164"/>
        <v>4.9840923985381693E-5</v>
      </c>
      <c r="BJ95" s="8">
        <f t="shared" si="165"/>
        <v>0.15116280270321777</v>
      </c>
      <c r="BK95" s="8">
        <f t="shared" si="166"/>
        <v>0.18981728165363967</v>
      </c>
      <c r="BL95" s="8">
        <f t="shared" si="167"/>
        <v>0.57568096351370357</v>
      </c>
      <c r="BM95" s="8">
        <f t="shared" si="168"/>
        <v>0.61209818869431243</v>
      </c>
      <c r="BN95" s="8">
        <f t="shared" si="169"/>
        <v>0.3798260074395613</v>
      </c>
    </row>
    <row r="96" spans="1:66" x14ac:dyDescent="0.25">
      <c r="A96" t="s">
        <v>184</v>
      </c>
      <c r="B96" t="s">
        <v>189</v>
      </c>
      <c r="C96" t="s">
        <v>194</v>
      </c>
      <c r="D96" s="7" t="s">
        <v>506</v>
      </c>
      <c r="E96">
        <f>VLOOKUP(A96,home!$A$2:$E$405,3,FALSE)</f>
        <v>1.6847000000000001</v>
      </c>
      <c r="F96">
        <f>VLOOKUP(B96,home!$B$2:$E$405,3,FALSE)</f>
        <v>1.1247</v>
      </c>
      <c r="G96">
        <f>VLOOKUP(C96,away!$B$2:$E$405,4,FALSE)</f>
        <v>1.2496</v>
      </c>
      <c r="H96">
        <f>VLOOKUP(A96,away!$A$2:$E$405,3,FALSE)</f>
        <v>1.2386999999999999</v>
      </c>
      <c r="I96">
        <f>VLOOKUP(C96,away!$B$2:$E$405,3,FALSE)</f>
        <v>0.8498</v>
      </c>
      <c r="J96">
        <f>VLOOKUP(B96,home!$B$2:$E$405,4,FALSE)</f>
        <v>1.1472</v>
      </c>
      <c r="K96" s="3">
        <f t="shared" si="114"/>
        <v>2.3677196996640002</v>
      </c>
      <c r="L96" s="3">
        <f t="shared" si="115"/>
        <v>1.2075969366719999</v>
      </c>
      <c r="M96" s="5">
        <f t="shared" si="116"/>
        <v>2.8006556476698221E-2</v>
      </c>
      <c r="N96" s="5">
        <f t="shared" si="117"/>
        <v>6.6311675489630767E-2</v>
      </c>
      <c r="O96" s="5">
        <f t="shared" si="118"/>
        <v>3.3820631807992128E-2</v>
      </c>
      <c r="P96" s="5">
        <f t="shared" si="119"/>
        <v>8.0077776186865846E-2</v>
      </c>
      <c r="Q96" s="5">
        <f t="shared" si="120"/>
        <v>7.850373018726263E-2</v>
      </c>
      <c r="R96" s="5">
        <f t="shared" si="121"/>
        <v>2.0420845683821451E-2</v>
      </c>
      <c r="S96" s="5">
        <f t="shared" si="122"/>
        <v>5.7240616535354998E-2</v>
      </c>
      <c r="T96" s="5">
        <f t="shared" si="123"/>
        <v>9.4800864091463544E-2</v>
      </c>
      <c r="U96" s="5">
        <f t="shared" si="124"/>
        <v>4.8350838609382621E-2</v>
      </c>
      <c r="V96" s="5">
        <f t="shared" si="125"/>
        <v>1.818503258743899E-2</v>
      </c>
      <c r="W96" s="5">
        <f t="shared" si="126"/>
        <v>6.1958276153829719E-2</v>
      </c>
      <c r="X96" s="5">
        <f t="shared" si="127"/>
        <v>7.4820624484842585E-2</v>
      </c>
      <c r="Y96" s="5">
        <f t="shared" si="128"/>
        <v>4.5176578463890976E-2</v>
      </c>
      <c r="Z96" s="5">
        <f t="shared" si="129"/>
        <v>8.2200502306781359E-3</v>
      </c>
      <c r="AA96" s="5">
        <f t="shared" si="130"/>
        <v>1.9462774863404229E-2</v>
      </c>
      <c r="AB96" s="5">
        <f t="shared" si="131"/>
        <v>2.3041197727103765E-2</v>
      </c>
      <c r="AC96" s="5">
        <f t="shared" si="132"/>
        <v>3.2497233520555045E-3</v>
      </c>
      <c r="AD96" s="5">
        <f t="shared" si="133"/>
        <v>3.667495775166122E-2</v>
      </c>
      <c r="AE96" s="5">
        <f t="shared" si="134"/>
        <v>4.4288566633481095E-2</v>
      </c>
      <c r="AF96" s="5">
        <f t="shared" si="135"/>
        <v>2.6741368698092766E-2</v>
      </c>
      <c r="AG96" s="5">
        <f t="shared" si="136"/>
        <v>1.0764264974077774E-2</v>
      </c>
      <c r="AH96" s="5">
        <f t="shared" si="137"/>
        <v>2.4816268694642196E-3</v>
      </c>
      <c r="AI96" s="5">
        <f t="shared" si="138"/>
        <v>5.8757968260459347E-3</v>
      </c>
      <c r="AJ96" s="5">
        <f t="shared" si="139"/>
        <v>6.9561199481260856E-3</v>
      </c>
      <c r="AK96" s="5">
        <f t="shared" si="140"/>
        <v>5.4900474114679514E-3</v>
      </c>
      <c r="AL96" s="5">
        <f t="shared" si="141"/>
        <v>3.7167099707048531E-4</v>
      </c>
      <c r="AM96" s="5">
        <f t="shared" si="142"/>
        <v>1.7367203990590635E-2</v>
      </c>
      <c r="AN96" s="5">
        <f t="shared" si="143"/>
        <v>2.097258233759498E-2</v>
      </c>
      <c r="AO96" s="5">
        <f t="shared" si="144"/>
        <v>1.2663213092490496E-2</v>
      </c>
      <c r="AP96" s="5">
        <f t="shared" si="145"/>
        <v>5.0973524463054269E-3</v>
      </c>
      <c r="AQ96" s="5">
        <f t="shared" si="146"/>
        <v>1.5388867998239889E-3</v>
      </c>
      <c r="AR96" s="5">
        <f t="shared" si="147"/>
        <v>5.9936100110558348E-4</v>
      </c>
      <c r="AS96" s="5">
        <f t="shared" si="148"/>
        <v>1.4191188495280265E-3</v>
      </c>
      <c r="AT96" s="5">
        <f t="shared" si="149"/>
        <v>1.6800378280960107E-3</v>
      </c>
      <c r="AU96" s="5">
        <f t="shared" si="150"/>
        <v>1.3259528872545485E-3</v>
      </c>
      <c r="AV96" s="5">
        <f t="shared" si="151"/>
        <v>7.8487119299473827E-4</v>
      </c>
      <c r="AW96" s="5">
        <f t="shared" si="152"/>
        <v>2.9519463637145094E-5</v>
      </c>
      <c r="AX96" s="5">
        <f t="shared" si="153"/>
        <v>6.8534451694341157E-3</v>
      </c>
      <c r="AY96" s="5">
        <f t="shared" si="154"/>
        <v>8.2761993922581528E-3</v>
      </c>
      <c r="AZ96" s="5">
        <f t="shared" si="155"/>
        <v>4.9971565166888072E-3</v>
      </c>
      <c r="BA96" s="5">
        <f t="shared" si="156"/>
        <v>2.0115169672079744E-3</v>
      </c>
      <c r="BB96" s="5">
        <f t="shared" si="157"/>
        <v>6.0727543191602508E-4</v>
      </c>
      <c r="BC96" s="5">
        <f t="shared" si="158"/>
        <v>1.4666879025959154E-4</v>
      </c>
      <c r="BD96" s="5">
        <f t="shared" si="159"/>
        <v>1.2063108481596079E-4</v>
      </c>
      <c r="BE96" s="5">
        <f t="shared" si="160"/>
        <v>2.856205959105892E-4</v>
      </c>
      <c r="BF96" s="5">
        <f t="shared" si="161"/>
        <v>3.3813475578363666E-4</v>
      </c>
      <c r="BG96" s="5">
        <f t="shared" si="162"/>
        <v>2.6686944080333072E-4</v>
      </c>
      <c r="BH96" s="5">
        <f t="shared" si="163"/>
        <v>1.5796800805709045E-4</v>
      </c>
      <c r="BI96" s="5">
        <f t="shared" si="164"/>
        <v>7.4804792918690895E-5</v>
      </c>
      <c r="BJ96" s="8">
        <f t="shared" si="165"/>
        <v>0.62057240786280332</v>
      </c>
      <c r="BK96" s="8">
        <f t="shared" si="166"/>
        <v>0.19540757552774221</v>
      </c>
      <c r="BL96" s="8">
        <f t="shared" si="167"/>
        <v>0.17295325018407662</v>
      </c>
      <c r="BM96" s="8">
        <f t="shared" si="168"/>
        <v>0.68176538804440823</v>
      </c>
      <c r="BN96" s="8">
        <f t="shared" si="169"/>
        <v>0.30714121583227105</v>
      </c>
    </row>
    <row r="97" spans="1:66" s="14" customFormat="1" x14ac:dyDescent="0.25">
      <c r="A97" s="14" t="s">
        <v>141</v>
      </c>
      <c r="B97" s="14" t="s">
        <v>155</v>
      </c>
      <c r="C97" s="14" t="s">
        <v>238</v>
      </c>
      <c r="D97" s="20" t="s">
        <v>507</v>
      </c>
      <c r="E97" s="14">
        <f>VLOOKUP(A97,home!$A$2:$E$405,3,FALSE)</f>
        <v>1.3167</v>
      </c>
      <c r="F97" s="14">
        <f>VLOOKUP(B97,home!$B$2:$E$405,3,FALSE)</f>
        <v>0.80169999999999997</v>
      </c>
      <c r="G97" s="14">
        <f>VLOOKUP(C97,away!$B$2:$E$405,4,FALSE)</f>
        <v>0.71730000000000005</v>
      </c>
      <c r="H97" s="14">
        <f>VLOOKUP(A97,away!$A$2:$E$405,3,FALSE)</f>
        <v>1.0889</v>
      </c>
      <c r="I97" s="14">
        <f>VLOOKUP(C97,away!$B$2:$E$405,3,FALSE)</f>
        <v>1.1735</v>
      </c>
      <c r="J97" s="14">
        <f>VLOOKUP(B97,home!$B$2:$E$405,4,FALSE)</f>
        <v>1.3774999999999999</v>
      </c>
      <c r="K97" s="15">
        <f t="shared" si="114"/>
        <v>0.75718072514699997</v>
      </c>
      <c r="L97" s="15">
        <f t="shared" si="115"/>
        <v>1.760202766625</v>
      </c>
      <c r="M97" s="16">
        <f t="shared" si="116"/>
        <v>8.0670405630855174E-2</v>
      </c>
      <c r="N97" s="16">
        <f t="shared" si="117"/>
        <v>6.1082076233473552E-2</v>
      </c>
      <c r="O97" s="16">
        <f t="shared" si="118"/>
        <v>0.14199627117619226</v>
      </c>
      <c r="P97" s="16">
        <f t="shared" si="119"/>
        <v>0.1075168395773593</v>
      </c>
      <c r="Q97" s="16">
        <f t="shared" si="120"/>
        <v>2.3125085387972914E-2</v>
      </c>
      <c r="R97" s="16">
        <f t="shared" si="121"/>
        <v>0.12497111468738371</v>
      </c>
      <c r="S97" s="16">
        <f t="shared" si="122"/>
        <v>3.5824385356388197E-2</v>
      </c>
      <c r="T97" s="16">
        <f t="shared" si="123"/>
        <v>4.0704839278349288E-2</v>
      </c>
      <c r="U97" s="16">
        <f t="shared" si="124"/>
        <v>9.4625719241422088E-2</v>
      </c>
      <c r="V97" s="16">
        <f t="shared" si="125"/>
        <v>5.3051600152761542E-3</v>
      </c>
      <c r="W97" s="16">
        <f t="shared" si="126"/>
        <v>5.8366229743838753E-3</v>
      </c>
      <c r="X97" s="16">
        <f t="shared" si="127"/>
        <v>1.0273639907257534E-2</v>
      </c>
      <c r="Y97" s="16">
        <f t="shared" si="128"/>
        <v>9.0418446940318618E-3</v>
      </c>
      <c r="Z97" s="16">
        <f t="shared" si="129"/>
        <v>7.3324833940314332E-2</v>
      </c>
      <c r="AA97" s="16">
        <f t="shared" si="130"/>
        <v>5.552015093421056E-2</v>
      </c>
      <c r="AB97" s="16">
        <f t="shared" si="131"/>
        <v>2.1019394072318218E-2</v>
      </c>
      <c r="AC97" s="16">
        <f t="shared" si="132"/>
        <v>4.4191704646370658E-4</v>
      </c>
      <c r="AD97" s="16">
        <f t="shared" si="133"/>
        <v>1.1048446040384057E-3</v>
      </c>
      <c r="AE97" s="16">
        <f t="shared" si="134"/>
        <v>1.9447505287191042E-3</v>
      </c>
      <c r="AF97" s="16">
        <f t="shared" si="135"/>
        <v>1.7115776305233997E-3</v>
      </c>
      <c r="AG97" s="16">
        <f t="shared" si="136"/>
        <v>1.004241226846917E-3</v>
      </c>
      <c r="AH97" s="16">
        <f t="shared" si="137"/>
        <v>3.2266643891014982E-2</v>
      </c>
      <c r="AI97" s="16">
        <f t="shared" si="138"/>
        <v>2.4431680819458741E-2</v>
      </c>
      <c r="AJ97" s="16">
        <f t="shared" si="139"/>
        <v>9.2495988997189083E-3</v>
      </c>
      <c r="AK97" s="16">
        <f t="shared" si="140"/>
        <v>2.3345393340693521E-3</v>
      </c>
      <c r="AL97" s="16">
        <f t="shared" si="141"/>
        <v>2.3559333224904758E-5</v>
      </c>
      <c r="AM97" s="16">
        <f t="shared" si="142"/>
        <v>1.6731340769211001E-4</v>
      </c>
      <c r="AN97" s="16">
        <f t="shared" si="143"/>
        <v>2.9450552311310863E-4</v>
      </c>
      <c r="AO97" s="16">
        <f t="shared" si="144"/>
        <v>2.591947182850184E-4</v>
      </c>
      <c r="AP97" s="16">
        <f t="shared" si="145"/>
        <v>1.520784200732923E-4</v>
      </c>
      <c r="AQ97" s="16">
        <f t="shared" si="146"/>
        <v>6.692221393924198E-5</v>
      </c>
      <c r="AR97" s="16">
        <f t="shared" si="147"/>
        <v>1.1359167169333637E-2</v>
      </c>
      <c r="AS97" s="16">
        <f t="shared" si="148"/>
        <v>8.6009424343420383E-3</v>
      </c>
      <c r="AT97" s="16">
        <f t="shared" si="149"/>
        <v>3.2562339146913533E-3</v>
      </c>
      <c r="AU97" s="16">
        <f t="shared" si="150"/>
        <v>8.2185251892475124E-4</v>
      </c>
      <c r="AV97" s="16">
        <f t="shared" si="151"/>
        <v>1.555727215608329E-4</v>
      </c>
      <c r="AW97" s="16">
        <f t="shared" si="152"/>
        <v>8.7221337761936163E-7</v>
      </c>
      <c r="AX97" s="16">
        <f t="shared" si="153"/>
        <v>2.1114414560521245E-5</v>
      </c>
      <c r="AY97" s="16">
        <f t="shared" si="154"/>
        <v>3.7165650925096682E-5</v>
      </c>
      <c r="AZ97" s="16">
        <f t="shared" si="155"/>
        <v>3.2709540790887089E-5</v>
      </c>
      <c r="BA97" s="16">
        <f t="shared" si="156"/>
        <v>1.9191808065050917E-5</v>
      </c>
      <c r="BB97" s="16">
        <f t="shared" si="157"/>
        <v>8.4453684131596489E-6</v>
      </c>
      <c r="BC97" s="16">
        <f t="shared" si="158"/>
        <v>2.9731121692021982E-6</v>
      </c>
      <c r="BD97" s="16">
        <f t="shared" si="159"/>
        <v>3.3324062463361602E-3</v>
      </c>
      <c r="BE97" s="16">
        <f t="shared" si="160"/>
        <v>2.5232337780852058E-3</v>
      </c>
      <c r="BF97" s="16">
        <f t="shared" si="161"/>
        <v>9.5527199090298005E-4</v>
      </c>
      <c r="BG97" s="16">
        <f t="shared" si="162"/>
        <v>2.4110451292817898E-4</v>
      </c>
      <c r="BH97" s="16">
        <f t="shared" si="163"/>
        <v>4.5639922483793192E-5</v>
      </c>
      <c r="BI97" s="16">
        <f t="shared" si="164"/>
        <v>6.9115339203862809E-6</v>
      </c>
      <c r="BJ97" s="17">
        <f t="shared" si="165"/>
        <v>0.1568911366436235</v>
      </c>
      <c r="BK97" s="17">
        <f t="shared" si="166"/>
        <v>0.22981943261049251</v>
      </c>
      <c r="BL97" s="17">
        <f t="shared" si="167"/>
        <v>0.53771344979929803</v>
      </c>
      <c r="BM97" s="17">
        <f t="shared" si="168"/>
        <v>0.45835076686294429</v>
      </c>
      <c r="BN97" s="17">
        <f t="shared" si="169"/>
        <v>0.53936179269323692</v>
      </c>
    </row>
    <row r="98" spans="1:66" x14ac:dyDescent="0.25">
      <c r="A98" t="s">
        <v>10</v>
      </c>
      <c r="B98" t="s">
        <v>211</v>
      </c>
      <c r="C98" t="s">
        <v>37</v>
      </c>
      <c r="D98" s="7" t="s">
        <v>521</v>
      </c>
      <c r="E98">
        <f>VLOOKUP(A98,home!$A$2:$E$405,3,FALSE)</f>
        <v>1.6503000000000001</v>
      </c>
      <c r="F98">
        <f>VLOOKUP(B98,home!$B$2:$E$405,3,FALSE)</f>
        <v>1.2831999999999999</v>
      </c>
      <c r="G98">
        <f>VLOOKUP(C98,away!$B$2:$E$405,4,FALSE)</f>
        <v>1.1406000000000001</v>
      </c>
      <c r="H98">
        <f>VLOOKUP(A98,away!$A$2:$E$405,3,FALSE)</f>
        <v>1.3855999999999999</v>
      </c>
      <c r="I98">
        <f>VLOOKUP(C98,away!$B$2:$E$405,3,FALSE)</f>
        <v>0.89149999999999996</v>
      </c>
      <c r="J98">
        <f>VLOOKUP(B98,home!$B$2:$E$405,4,FALSE)</f>
        <v>0.46700000000000003</v>
      </c>
      <c r="K98" s="3">
        <f t="shared" ref="K98:K161" si="170">E98*F98*G98</f>
        <v>2.4154086533760002</v>
      </c>
      <c r="L98" s="3">
        <f t="shared" ref="L98:L161" si="171">H98*I98*J98</f>
        <v>0.57686754080000002</v>
      </c>
      <c r="M98" s="5">
        <f t="shared" ref="M98:M161" si="172">_xlfn.POISSON.DIST(0,K98,FALSE) * _xlfn.POISSON.DIST(0,L98,FALSE)</f>
        <v>5.0173102925322711E-2</v>
      </c>
      <c r="N98" s="5">
        <f t="shared" ref="N98:N161" si="173">_xlfn.POISSON.DIST(1,K98,FALSE) * _xlfn.POISSON.DIST(0,L98,FALSE)</f>
        <v>0.12118854697254919</v>
      </c>
      <c r="O98" s="5">
        <f t="shared" ref="O98:O161" si="174">_xlfn.POISSON.DIST(0,K98,FALSE) * _xlfn.POISSON.DIST(1,L98,FALSE)</f>
        <v>2.89432344988362E-2</v>
      </c>
      <c r="P98" s="5">
        <f t="shared" ref="P98:P161" si="175">_xlfn.POISSON.DIST(1,K98,FALSE) * _xlfn.POISSON.DIST(1,L98,FALSE)</f>
        <v>6.9909739065179735E-2</v>
      </c>
      <c r="Q98" s="5">
        <f t="shared" ref="Q98:Q161" si="176">_xlfn.POISSON.DIST(2,K98,FALSE) * _xlfn.POISSON.DIST(0,L98,FALSE)</f>
        <v>0.14635993252377963</v>
      </c>
      <c r="R98" s="5">
        <f t="shared" ref="R98:R161" si="177">_xlfn.POISSON.DIST(0,K98,FALSE) * _xlfn.POISSON.DIST(2,L98,FALSE)</f>
        <v>8.3482062540706781E-3</v>
      </c>
      <c r="S98" s="5">
        <f t="shared" ref="S98:S161" si="178">_xlfn.POISSON.DIST(2,K98,FALSE) * _xlfn.POISSON.DIST(2,L98,FALSE)</f>
        <v>2.4352548134385105E-2</v>
      </c>
      <c r="T98" s="5">
        <f t="shared" ref="T98:T161" si="179">_xlfn.POISSON.DIST(2,K98,FALSE) * _xlfn.POISSON.DIST(1,L98,FALSE)</f>
        <v>8.44302943466467E-2</v>
      </c>
      <c r="U98" s="5">
        <f t="shared" ref="U98:U161" si="180">_xlfn.POISSON.DIST(1,K98,FALSE) * _xlfn.POISSON.DIST(2,L98,FALSE)</f>
        <v>2.016432962624996E-2</v>
      </c>
      <c r="V98" s="5">
        <f t="shared" ref="V98:V161" si="181">_xlfn.POISSON.DIST(3,K98,FALSE) * _xlfn.POISSON.DIST(3,L98,FALSE)</f>
        <v>3.7702367434711238E-3</v>
      </c>
      <c r="W98" s="5">
        <f t="shared" ref="W98:W161" si="182">_xlfn.POISSON.DIST(3,K98,FALSE) * _xlfn.POISSON.DIST(0,L98,FALSE)</f>
        <v>0.11783968250848824</v>
      </c>
      <c r="X98" s="5">
        <f t="shared" ref="X98:X161" si="183">_xlfn.POISSON.DIST(3,K98,FALSE) * _xlfn.POISSON.DIST(1,L98,FALSE)</f>
        <v>6.7977887857324393E-2</v>
      </c>
      <c r="Y98" s="5">
        <f t="shared" ref="Y98:Y161" si="184">_xlfn.POISSON.DIST(3,K98,FALSE) * _xlfn.POISSON.DIST(2,L98,FALSE)</f>
        <v>1.9607118498516447E-2</v>
      </c>
      <c r="Z98" s="5">
        <f t="shared" ref="Z98:Z161" si="185">_xlfn.POISSON.DIST(0,K98,FALSE) * _xlfn.POISSON.DIST(3,L98,FALSE)</f>
        <v>1.6052697372923106E-3</v>
      </c>
      <c r="AA98" s="5">
        <f t="shared" ref="AA98:AA161" si="186">_xlfn.POISSON.DIST(1,K98,FALSE) * _xlfn.POISSON.DIST(3,L98,FALSE)</f>
        <v>3.8773824144584658E-3</v>
      </c>
      <c r="AB98" s="5">
        <f t="shared" ref="AB98:AB161" si="187">_xlfn.POISSON.DIST(2,K98,FALSE) * _xlfn.POISSON.DIST(3,L98,FALSE)</f>
        <v>4.6827315181654549E-3</v>
      </c>
      <c r="AC98" s="5">
        <f t="shared" ref="AC98:AC161" si="188">_xlfn.POISSON.DIST(4,K98,FALSE) * _xlfn.POISSON.DIST(4,L98,FALSE)</f>
        <v>3.2833362347342289E-4</v>
      </c>
      <c r="AD98" s="5">
        <f t="shared" ref="AD98:AD161" si="189">_xlfn.POISSON.DIST(4,K98,FALSE) * _xlfn.POISSON.DIST(0,L98,FALSE)</f>
        <v>7.1157747210520747E-2</v>
      </c>
      <c r="AE98" s="5">
        <f t="shared" ref="AE98:AE161" si="190">_xlfn.POISSON.DIST(4,K98,FALSE) * _xlfn.POISSON.DIST(1,L98,FALSE)</f>
        <v>4.1048594642201161E-2</v>
      </c>
      <c r="AF98" s="5">
        <f t="shared" ref="AF98:AF161" si="191">_xlfn.POISSON.DIST(4,K98,FALSE) * _xlfn.POISSON.DIST(2,L98,FALSE)</f>
        <v>1.1839800922271318E-2</v>
      </c>
      <c r="AG98" s="5">
        <f t="shared" ref="AG98:AG161" si="192">_xlfn.POISSON.DIST(4,K98,FALSE) * _xlfn.POISSON.DIST(3,L98,FALSE)</f>
        <v>2.2766656138640757E-3</v>
      </c>
      <c r="AH98" s="5">
        <f t="shared" ref="AH98:AH161" si="193">_xlfn.POISSON.DIST(0,K98,FALSE) * _xlfn.POISSON.DIST(4,L98,FALSE)</f>
        <v>2.315070014181193E-4</v>
      </c>
      <c r="AI98" s="5">
        <f t="shared" ref="AI98:AI161" si="194">_xlfn.POISSON.DIST(1,K98,FALSE) * _xlfn.POISSON.DIST(4,L98,FALSE)</f>
        <v>5.5918401454245535E-4</v>
      </c>
      <c r="AJ98" s="5">
        <f t="shared" ref="AJ98:AJ161" si="195">_xlfn.POISSON.DIST(2,K98,FALSE) * _xlfn.POISSON.DIST(4,L98,FALSE)</f>
        <v>6.7532895377768899E-4</v>
      </c>
      <c r="AK98" s="5">
        <f t="shared" ref="AK98:AK161" si="196">_xlfn.POISSON.DIST(3,K98,FALSE) * _xlfn.POISSON.DIST(4,L98,FALSE)</f>
        <v>5.4373179960999691E-4</v>
      </c>
      <c r="AL98" s="5">
        <f t="shared" ref="AL98:AL161" si="197">_xlfn.POISSON.DIST(5,K98,FALSE) * _xlfn.POISSON.DIST(5,L98,FALSE)</f>
        <v>1.8299619999597102E-5</v>
      </c>
      <c r="AM98" s="5">
        <f t="shared" ref="AM98:AM161" si="198">_xlfn.POISSON.DIST(5,K98,FALSE) * _xlfn.POISSON.DIST(0,L98,FALSE)</f>
        <v>3.4375007673406753E-2</v>
      </c>
      <c r="AN98" s="5">
        <f t="shared" ref="AN98:AN161" si="199">_xlfn.POISSON.DIST(5,K98,FALSE) * _xlfn.POISSON.DIST(1,L98,FALSE)</f>
        <v>1.9829826141539286E-2</v>
      </c>
      <c r="AO98" s="5">
        <f t="shared" ref="AO98:AO161" si="200">_xlfn.POISSON.DIST(5,K98,FALSE) * _xlfn.POISSON.DIST(2,L98,FALSE)</f>
        <v>5.7195915203806591E-3</v>
      </c>
      <c r="AP98" s="5">
        <f t="shared" ref="AP98:AP161" si="201">_xlfn.POISSON.DIST(5,K98,FALSE) * _xlfn.POISSON.DIST(3,L98,FALSE)</f>
        <v>1.0998155649141745E-3</v>
      </c>
      <c r="AQ98" s="5">
        <f t="shared" ref="AQ98:AQ161" si="202">_xlfn.POISSON.DIST(5,K98,FALSE) * _xlfn.POISSON.DIST(4,L98,FALSE)</f>
        <v>1.5861197506640066E-4</v>
      </c>
      <c r="AR98" s="5">
        <f t="shared" ref="AR98:AR161" si="203">_xlfn.POISSON.DIST(0,K98,FALSE) * _xlfn.POISSON.DIST(5,L98,FALSE)</f>
        <v>2.670977491721053E-5</v>
      </c>
      <c r="AS98" s="5">
        <f t="shared" ref="AS98:AS161" si="204">_xlfn.POISSON.DIST(1,K98,FALSE) * _xlfn.POISSON.DIST(5,L98,FALSE)</f>
        <v>6.4515021464755552E-5</v>
      </c>
      <c r="AT98" s="5">
        <f t="shared" ref="AT98:AT161" si="205">_xlfn.POISSON.DIST(2,K98,FALSE) * _xlfn.POISSON.DIST(5,L98,FALSE)</f>
        <v>7.7915070559354504E-5</v>
      </c>
      <c r="AU98" s="5">
        <f t="shared" ref="AU98:AU161" si="206">_xlfn.POISSON.DIST(3,K98,FALSE) * _xlfn.POISSON.DIST(5,L98,FALSE)</f>
        <v>6.2732245219155483E-5</v>
      </c>
      <c r="AV98" s="5">
        <f t="shared" ref="AV98:AV161" si="207">_xlfn.POISSON.DIST(4,K98,FALSE) * _xlfn.POISSON.DIST(5,L98,FALSE)</f>
        <v>3.7881001987013343E-5</v>
      </c>
      <c r="AW98" s="5">
        <f t="shared" ref="AW98:AW161" si="208">_xlfn.POISSON.DIST(6,K98,FALSE) * _xlfn.POISSON.DIST(6,L98,FALSE)</f>
        <v>7.0828214088018324E-7</v>
      </c>
      <c r="AX98" s="5">
        <f t="shared" ref="AX98:AX161" si="209">_xlfn.POISSON.DIST(6,K98,FALSE) * _xlfn.POISSON.DIST(0,L98,FALSE)</f>
        <v>1.3838281832368843E-2</v>
      </c>
      <c r="AY98" s="5">
        <f t="shared" ref="AY98:AY161" si="210">_xlfn.POISSON.DIST(6,K98,FALSE) * _xlfn.POISSON.DIST(1,L98,FALSE)</f>
        <v>7.9828556095359327E-3</v>
      </c>
      <c r="AZ98" s="5">
        <f t="shared" ref="AZ98:AZ161" si="211">_xlfn.POISSON.DIST(6,K98,FALSE) * _xlfn.POISSON.DIST(2,L98,FALSE)</f>
        <v>2.3025251420172388E-3</v>
      </c>
      <c r="BA98" s="5">
        <f t="shared" ref="BA98:BA161" si="212">_xlfn.POISSON.DIST(6,K98,FALSE) * _xlfn.POISSON.DIST(3,L98,FALSE)</f>
        <v>4.4275067210188511E-4</v>
      </c>
      <c r="BB98" s="5">
        <f t="shared" ref="BB98:BB161" si="213">_xlfn.POISSON.DIST(6,K98,FALSE) * _xlfn.POISSON.DIST(4,L98,FALSE)</f>
        <v>6.3852122850740402E-5</v>
      </c>
      <c r="BC98" s="5">
        <f t="shared" ref="BC98:BC161" si="214">_xlfn.POISSON.DIST(6,K98,FALSE) * _xlfn.POISSON.DIST(5,L98,FALSE)</f>
        <v>7.3668434167532235E-6</v>
      </c>
      <c r="BD98" s="5">
        <f t="shared" ref="BD98:BD161" si="215">_xlfn.POISSON.DIST(0,K98,FALSE) * _xlfn.POISSON.DIST(6,L98,FALSE)</f>
        <v>2.5680003619687924E-6</v>
      </c>
      <c r="BE98" s="5">
        <f t="shared" ref="BE98:BE161" si="216">_xlfn.POISSON.DIST(1,K98,FALSE) * _xlfn.POISSON.DIST(6,L98,FALSE)</f>
        <v>6.2027702961721221E-6</v>
      </c>
      <c r="BF98" s="5">
        <f t="shared" ref="BF98:BF161" si="217">_xlfn.POISSON.DIST(2,K98,FALSE) * _xlfn.POISSON.DIST(6,L98,FALSE)</f>
        <v>7.4911125241388815E-6</v>
      </c>
      <c r="BG98" s="5">
        <f t="shared" ref="BG98:BG161" si="218">_xlfn.POISSON.DIST(3,K98,FALSE) * _xlfn.POISSON.DIST(6,L98,FALSE)</f>
        <v>6.0313660047394609E-6</v>
      </c>
      <c r="BH98" s="5">
        <f t="shared" ref="BH98:BH161" si="219">_xlfn.POISSON.DIST(4,K98,FALSE) * _xlfn.POISSON.DIST(6,L98,FALSE)</f>
        <v>3.6420534098813815E-6</v>
      </c>
      <c r="BI98" s="5">
        <f t="shared" ref="BI98:BI161" si="220">_xlfn.POISSON.DIST(5,K98,FALSE) * _xlfn.POISSON.DIST(6,L98,FALSE)</f>
        <v>1.7594094644570118E-6</v>
      </c>
      <c r="BJ98" s="8">
        <f t="shared" ref="BJ98:BJ161" si="221">SUM(N98,Q98,T98,W98,X98,Y98,AD98,AE98,AF98,AG98,AM98,AN98,AO98,AP98,AQ98,AX98,AY98,AZ98,BA98,BB98,BC98)</f>
        <v>0.76954675619376034</v>
      </c>
      <c r="BK98" s="8">
        <f t="shared" ref="BK98:BK161" si="222">SUM(M98,P98,S98,V98,AC98,AL98,AY98)</f>
        <v>0.15653511572136766</v>
      </c>
      <c r="BL98" s="8">
        <f t="shared" ref="BL98:BL161" si="223">SUM(O98,R98,U98,AA98,AB98,AH98,AI98,AJ98,AK98,AR98,AS98,AT98,AU98,AV98,BD98,BE98,BF98,BG98,BH98,BI98)</f>
        <v>6.8323083907337864E-2</v>
      </c>
      <c r="BM98" s="8">
        <f t="shared" ref="BM98:BM161" si="224">SUM(S98:BI98)</f>
        <v>0.56310531599262503</v>
      </c>
      <c r="BN98" s="8">
        <f t="shared" ref="BN98:BN161" si="225">SUM(M98:R98)</f>
        <v>0.42492276223973818</v>
      </c>
    </row>
    <row r="99" spans="1:66" x14ac:dyDescent="0.25">
      <c r="A99" t="s">
        <v>59</v>
      </c>
      <c r="B99" t="s">
        <v>65</v>
      </c>
      <c r="C99" t="s">
        <v>231</v>
      </c>
      <c r="D99" s="7" t="s">
        <v>521</v>
      </c>
      <c r="E99">
        <f>VLOOKUP(A99,home!$A$2:$E$405,3,FALSE)</f>
        <v>1.6243000000000001</v>
      </c>
      <c r="F99">
        <f>VLOOKUP(B99,home!$B$2:$E$405,3,FALSE)</f>
        <v>1.6087</v>
      </c>
      <c r="G99">
        <f>VLOOKUP(C99,away!$B$2:$E$405,4,FALSE)</f>
        <v>0.51300000000000001</v>
      </c>
      <c r="H99">
        <f>VLOOKUP(A99,away!$A$2:$E$405,3,FALSE)</f>
        <v>1.2161999999999999</v>
      </c>
      <c r="I99">
        <f>VLOOKUP(C99,away!$B$2:$E$405,3,FALSE)</f>
        <v>1.5530999999999999</v>
      </c>
      <c r="J99">
        <f>VLOOKUP(B99,home!$B$2:$E$405,4,FALSE)</f>
        <v>0.58919999999999995</v>
      </c>
      <c r="K99" s="3">
        <f t="shared" si="170"/>
        <v>1.3404748533300002</v>
      </c>
      <c r="L99" s="3">
        <f t="shared" si="171"/>
        <v>1.1129282256239998</v>
      </c>
      <c r="M99" s="5">
        <f t="shared" si="172"/>
        <v>8.6000421725652143E-2</v>
      </c>
      <c r="N99" s="5">
        <f t="shared" si="173"/>
        <v>0.11528140269901171</v>
      </c>
      <c r="O99" s="5">
        <f t="shared" si="174"/>
        <v>9.5712296754045731E-2</v>
      </c>
      <c r="P99" s="5">
        <f t="shared" si="175"/>
        <v>0.1282999269532569</v>
      </c>
      <c r="Q99" s="5">
        <f t="shared" si="176"/>
        <v>7.7265910687317224E-2</v>
      </c>
      <c r="R99" s="5">
        <f t="shared" si="177"/>
        <v>5.326045829843893E-2</v>
      </c>
      <c r="S99" s="5">
        <f t="shared" si="178"/>
        <v>4.785113527908761E-2</v>
      </c>
      <c r="T99" s="5">
        <f t="shared" si="179"/>
        <v>8.5991412882458401E-2</v>
      </c>
      <c r="U99" s="5">
        <f t="shared" si="180"/>
        <v>7.1394305025888505E-2</v>
      </c>
      <c r="V99" s="5">
        <f t="shared" si="181"/>
        <v>7.9318695804670627E-3</v>
      </c>
      <c r="W99" s="5">
        <f t="shared" si="182"/>
        <v>3.4524336765330135E-2</v>
      </c>
      <c r="X99" s="5">
        <f t="shared" si="183"/>
        <v>3.842310885708429E-2</v>
      </c>
      <c r="Y99" s="5">
        <f t="shared" si="184"/>
        <v>2.1381081181636313E-2</v>
      </c>
      <c r="Z99" s="5">
        <f t="shared" si="185"/>
        <v>1.9758355783334222E-2</v>
      </c>
      <c r="AA99" s="5">
        <f t="shared" si="186"/>
        <v>2.6485579070706901E-2</v>
      </c>
      <c r="AB99" s="5">
        <f t="shared" si="187"/>
        <v>1.775162636008298E-2</v>
      </c>
      <c r="AC99" s="5">
        <f t="shared" si="188"/>
        <v>7.3957361731252075E-4</v>
      </c>
      <c r="AD99" s="5">
        <f t="shared" si="189"/>
        <v>1.1569751315455366E-2</v>
      </c>
      <c r="AE99" s="5">
        <f t="shared" si="190"/>
        <v>1.2876302802420679E-2</v>
      </c>
      <c r="AF99" s="5">
        <f t="shared" si="191"/>
        <v>7.1652004152476939E-3</v>
      </c>
      <c r="AG99" s="5">
        <f t="shared" si="192"/>
        <v>2.6581179281273204E-3</v>
      </c>
      <c r="AH99" s="5">
        <f t="shared" si="193"/>
        <v>5.4974079607984661E-3</v>
      </c>
      <c r="AI99" s="5">
        <f t="shared" si="194"/>
        <v>7.3691371299464984E-3</v>
      </c>
      <c r="AJ99" s="5">
        <f t="shared" si="195"/>
        <v>4.9390715067168462E-3</v>
      </c>
      <c r="AK99" s="5">
        <f t="shared" si="196"/>
        <v>2.2069003845175484E-3</v>
      </c>
      <c r="AL99" s="5">
        <f t="shared" si="197"/>
        <v>4.4133384080580368E-5</v>
      </c>
      <c r="AM99" s="5">
        <f t="shared" si="198"/>
        <v>3.1017921395299205E-3</v>
      </c>
      <c r="AN99" s="5">
        <f t="shared" si="199"/>
        <v>3.4520720221015043E-3</v>
      </c>
      <c r="AO99" s="5">
        <f t="shared" si="200"/>
        <v>1.9209541951418407E-3</v>
      </c>
      <c r="AP99" s="5">
        <f t="shared" si="201"/>
        <v>7.1262804796806245E-4</v>
      </c>
      <c r="AQ99" s="5">
        <f t="shared" si="202"/>
        <v>1.9827596723874771E-4</v>
      </c>
      <c r="AR99" s="5">
        <f t="shared" si="203"/>
        <v>1.2236440974685379E-3</v>
      </c>
      <c r="AS99" s="5">
        <f t="shared" si="204"/>
        <v>1.6402641420822585E-3</v>
      </c>
      <c r="AT99" s="5">
        <f t="shared" si="205"/>
        <v>1.0993664176400873E-3</v>
      </c>
      <c r="AU99" s="5">
        <f t="shared" si="206"/>
        <v>4.912243458140077E-4</v>
      </c>
      <c r="AV99" s="5">
        <f t="shared" si="207"/>
        <v>1.6461847072678939E-4</v>
      </c>
      <c r="AW99" s="5">
        <f t="shared" si="208"/>
        <v>1.8289025152179192E-6</v>
      </c>
      <c r="AX99" s="5">
        <f t="shared" si="209"/>
        <v>6.9297906054942E-4</v>
      </c>
      <c r="AY99" s="5">
        <f t="shared" si="210"/>
        <v>7.7123595625185233E-4</v>
      </c>
      <c r="AZ99" s="5">
        <f t="shared" si="211"/>
        <v>4.2916513216440156E-4</v>
      </c>
      <c r="BA99" s="5">
        <f t="shared" si="212"/>
        <v>1.5920999634647223E-4</v>
      </c>
      <c r="BB99" s="5">
        <f t="shared" si="213"/>
        <v>4.4297324683870731E-5</v>
      </c>
      <c r="BC99" s="5">
        <f t="shared" si="214"/>
        <v>9.8599485920620946E-6</v>
      </c>
      <c r="BD99" s="5">
        <f t="shared" si="215"/>
        <v>2.2697134236515659E-4</v>
      </c>
      <c r="BE99" s="5">
        <f t="shared" si="216"/>
        <v>3.042493768670465E-4</v>
      </c>
      <c r="BF99" s="5">
        <f t="shared" si="217"/>
        <v>2.0391931941579909E-4</v>
      </c>
      <c r="BG99" s="5">
        <f t="shared" si="218"/>
        <v>9.111623992834889E-5</v>
      </c>
      <c r="BH99" s="5">
        <f t="shared" si="219"/>
        <v>3.0534757088483657E-5</v>
      </c>
      <c r="BI99" s="5">
        <f t="shared" si="220"/>
        <v>8.1862148059304597E-6</v>
      </c>
      <c r="BJ99" s="8">
        <f t="shared" si="221"/>
        <v>0.41862909532465731</v>
      </c>
      <c r="BK99" s="8">
        <f t="shared" si="222"/>
        <v>0.27163829649610866</v>
      </c>
      <c r="BL99" s="8">
        <f t="shared" si="223"/>
        <v>0.29010087721534489</v>
      </c>
      <c r="BM99" s="8">
        <f t="shared" si="224"/>
        <v>0.4435368006479859</v>
      </c>
      <c r="BN99" s="8">
        <f t="shared" si="225"/>
        <v>0.55582041711772268</v>
      </c>
    </row>
    <row r="100" spans="1:66" s="14" customFormat="1" x14ac:dyDescent="0.25">
      <c r="A100" t="s">
        <v>19</v>
      </c>
      <c r="B100" t="s">
        <v>237</v>
      </c>
      <c r="C100" t="s">
        <v>241</v>
      </c>
      <c r="D100" s="7" t="s">
        <v>521</v>
      </c>
      <c r="E100">
        <f>VLOOKUP(A100,home!$A$2:$E$405,3,FALSE)</f>
        <v>1.4805999999999999</v>
      </c>
      <c r="F100">
        <f>VLOOKUP(B100,home!$B$2:$E$405,3,FALSE)</f>
        <v>0.78800000000000003</v>
      </c>
      <c r="G100">
        <f>VLOOKUP(C100,away!$B$2:$E$405,4,FALSE)</f>
        <v>0.6754</v>
      </c>
      <c r="H100">
        <f>VLOOKUP(A100,away!$A$2:$E$405,3,FALSE)</f>
        <v>1.3222</v>
      </c>
      <c r="I100">
        <f>VLOOKUP(C100,away!$B$2:$E$405,3,FALSE)</f>
        <v>1.0084</v>
      </c>
      <c r="J100">
        <f>VLOOKUP(B100,home!$B$2:$E$405,4,FALSE)</f>
        <v>0.71430000000000005</v>
      </c>
      <c r="K100" s="3">
        <f t="shared" si="170"/>
        <v>0.78799782512000005</v>
      </c>
      <c r="L100" s="3">
        <f t="shared" si="171"/>
        <v>0.95238081866400015</v>
      </c>
      <c r="M100" s="5">
        <f t="shared" si="172"/>
        <v>0.1754539534890279</v>
      </c>
      <c r="N100" s="5">
        <f t="shared" si="173"/>
        <v>0.13825733375805963</v>
      </c>
      <c r="O100" s="5">
        <f t="shared" si="174"/>
        <v>0.16709897986171576</v>
      </c>
      <c r="P100" s="5">
        <f t="shared" si="175"/>
        <v>0.13167363271080271</v>
      </c>
      <c r="Q100" s="5">
        <f t="shared" si="176"/>
        <v>5.4473239154120473E-2</v>
      </c>
      <c r="R100" s="5">
        <f t="shared" si="177"/>
        <v>7.9570931619310059E-2</v>
      </c>
      <c r="S100" s="5">
        <f t="shared" si="178"/>
        <v>2.4704409912803153E-2</v>
      </c>
      <c r="T100" s="5">
        <f t="shared" si="179"/>
        <v>5.1879268100881122E-2</v>
      </c>
      <c r="U100" s="5">
        <f t="shared" si="180"/>
        <v>6.2701721058788573E-2</v>
      </c>
      <c r="V100" s="5">
        <f t="shared" si="181"/>
        <v>2.060001962850536E-3</v>
      </c>
      <c r="W100" s="5">
        <f t="shared" si="182"/>
        <v>1.430826466022952E-2</v>
      </c>
      <c r="X100" s="5">
        <f t="shared" si="183"/>
        <v>1.3626916810770572E-2</v>
      </c>
      <c r="Y100" s="5">
        <f t="shared" si="184"/>
        <v>6.489007094053951E-3</v>
      </c>
      <c r="Z100" s="5">
        <f t="shared" si="185"/>
        <v>2.526060966581857E-2</v>
      </c>
      <c r="AA100" s="5">
        <f t="shared" si="186"/>
        <v>1.9905305477870287E-2</v>
      </c>
      <c r="AB100" s="5">
        <f t="shared" si="187"/>
        <v>7.8426687124555049E-3</v>
      </c>
      <c r="AC100" s="5">
        <f t="shared" si="188"/>
        <v>9.6623621342649274E-5</v>
      </c>
      <c r="AD100" s="5">
        <f t="shared" si="189"/>
        <v>2.8187203583755547E-3</v>
      </c>
      <c r="AE100" s="5">
        <f t="shared" si="190"/>
        <v>2.6844952024945943E-3</v>
      </c>
      <c r="AF100" s="5">
        <f t="shared" si="191"/>
        <v>1.2783308693256911E-3</v>
      </c>
      <c r="AG100" s="5">
        <f t="shared" si="192"/>
        <v>4.0581926661728839E-4</v>
      </c>
      <c r="AH100" s="5">
        <f t="shared" si="193"/>
        <v>6.0144300283710098E-3</v>
      </c>
      <c r="AI100" s="5">
        <f t="shared" si="194"/>
        <v>4.7393577816927761E-3</v>
      </c>
      <c r="AJ100" s="5">
        <f t="shared" si="195"/>
        <v>1.8673018122197277E-3</v>
      </c>
      <c r="AK100" s="5">
        <f t="shared" si="196"/>
        <v>4.9047658895726002E-4</v>
      </c>
      <c r="AL100" s="5">
        <f t="shared" si="197"/>
        <v>2.9005406774502379E-6</v>
      </c>
      <c r="AM100" s="5">
        <f t="shared" si="198"/>
        <v>4.4422910240428094E-4</v>
      </c>
      <c r="AN100" s="5">
        <f t="shared" si="199"/>
        <v>4.2307527622216301E-4</v>
      </c>
      <c r="AO100" s="5">
        <f t="shared" si="200"/>
        <v>2.0146438896248076E-4</v>
      </c>
      <c r="AP100" s="5">
        <f t="shared" si="201"/>
        <v>6.395693989724335E-5</v>
      </c>
      <c r="AQ100" s="5">
        <f t="shared" si="202"/>
        <v>1.5227840694645214E-5</v>
      </c>
      <c r="AR100" s="5">
        <f t="shared" si="203"/>
        <v>1.1456055588434659E-3</v>
      </c>
      <c r="AS100" s="5">
        <f t="shared" si="204"/>
        <v>9.0273468881403335E-4</v>
      </c>
      <c r="AT100" s="5">
        <f t="shared" si="205"/>
        <v>3.5567648572291922E-4</v>
      </c>
      <c r="AU100" s="5">
        <f t="shared" si="206"/>
        <v>9.3424099065328347E-5</v>
      </c>
      <c r="AV100" s="5">
        <f t="shared" si="207"/>
        <v>1.8404496719318541E-5</v>
      </c>
      <c r="AW100" s="5">
        <f t="shared" si="208"/>
        <v>6.04661223437954E-8</v>
      </c>
      <c r="AX100" s="5">
        <f t="shared" si="209"/>
        <v>5.8341927758263839E-5</v>
      </c>
      <c r="AY100" s="5">
        <f t="shared" si="210"/>
        <v>5.5563732920851264E-5</v>
      </c>
      <c r="AZ100" s="5">
        <f t="shared" si="211"/>
        <v>2.6458916723594089E-5</v>
      </c>
      <c r="BA100" s="5">
        <f t="shared" si="212"/>
        <v>8.3996549233930498E-6</v>
      </c>
      <c r="BB100" s="5">
        <f t="shared" si="213"/>
        <v>1.9999175581090424E-6</v>
      </c>
      <c r="BC100" s="5">
        <f t="shared" si="214"/>
        <v>3.8093662425047972E-7</v>
      </c>
      <c r="BD100" s="5">
        <f t="shared" si="215"/>
        <v>1.8184212666622822E-4</v>
      </c>
      <c r="BE100" s="5">
        <f t="shared" si="216"/>
        <v>1.4329120032818338E-4</v>
      </c>
      <c r="BF100" s="5">
        <f t="shared" si="217"/>
        <v>5.6456577108721376E-5</v>
      </c>
      <c r="BG100" s="5">
        <f t="shared" si="218"/>
        <v>1.4829219991797341E-5</v>
      </c>
      <c r="BH100" s="5">
        <f t="shared" si="219"/>
        <v>2.9213482754405823E-6</v>
      </c>
      <c r="BI100" s="5">
        <f t="shared" si="220"/>
        <v>4.6040321749304845E-7</v>
      </c>
      <c r="BJ100" s="8">
        <f t="shared" si="221"/>
        <v>0.28752049390961765</v>
      </c>
      <c r="BK100" s="8">
        <f t="shared" si="222"/>
        <v>0.33404708597042532</v>
      </c>
      <c r="BL100" s="8">
        <f t="shared" si="223"/>
        <v>0.35314681914613377</v>
      </c>
      <c r="BM100" s="8">
        <f t="shared" si="224"/>
        <v>0.25339143483216026</v>
      </c>
      <c r="BN100" s="8">
        <f t="shared" si="225"/>
        <v>0.7465280705930365</v>
      </c>
    </row>
    <row r="101" spans="1:66" x14ac:dyDescent="0.25">
      <c r="A101" t="s">
        <v>173</v>
      </c>
      <c r="B101" t="s">
        <v>486</v>
      </c>
      <c r="C101" t="s">
        <v>174</v>
      </c>
      <c r="D101" s="7" t="s">
        <v>521</v>
      </c>
      <c r="E101">
        <f>VLOOKUP(A101,home!$A$2:$E$405,3,FALSE)</f>
        <v>1.7239</v>
      </c>
      <c r="F101">
        <f>VLOOKUP(B101,home!$B$2:$E$405,3,FALSE)</f>
        <v>0.94259999999999999</v>
      </c>
      <c r="G101">
        <f>VLOOKUP(C101,away!$B$2:$E$405,4,FALSE)</f>
        <v>0.90639999999999998</v>
      </c>
      <c r="H101">
        <f>VLOOKUP(A101,away!$A$2:$E$405,3,FALSE)</f>
        <v>1.3199000000000001</v>
      </c>
      <c r="I101">
        <f>VLOOKUP(C101,away!$B$2:$E$405,3,FALSE)</f>
        <v>0.94699999999999995</v>
      </c>
      <c r="J101">
        <f>VLOOKUP(B101,home!$B$2:$E$405,4,FALSE)</f>
        <v>1.4206000000000001</v>
      </c>
      <c r="K101" s="3">
        <f t="shared" si="170"/>
        <v>1.4728529940959998</v>
      </c>
      <c r="L101" s="3">
        <f t="shared" si="171"/>
        <v>1.7756722931800002</v>
      </c>
      <c r="M101" s="5">
        <f t="shared" si="172"/>
        <v>3.8831430832747718E-2</v>
      </c>
      <c r="N101" s="5">
        <f t="shared" si="173"/>
        <v>5.7192989167044204E-2</v>
      </c>
      <c r="O101" s="5">
        <f t="shared" si="174"/>
        <v>6.8951895834245699E-2</v>
      </c>
      <c r="P101" s="5">
        <f t="shared" si="175"/>
        <v>0.10155600622806429</v>
      </c>
      <c r="Q101" s="5">
        <f t="shared" si="176"/>
        <v>4.2118432667990577E-2</v>
      </c>
      <c r="R101" s="5">
        <f t="shared" si="177"/>
        <v>6.1217985497551794E-2</v>
      </c>
      <c r="S101" s="5">
        <f t="shared" si="178"/>
        <v>6.6399963765286021E-2</v>
      </c>
      <c r="T101" s="5">
        <f t="shared" si="179"/>
        <v>7.4788533920718256E-2</v>
      </c>
      <c r="U101" s="5">
        <f t="shared" si="180"/>
        <v>9.0165093232594654E-2</v>
      </c>
      <c r="V101" s="5">
        <f t="shared" si="181"/>
        <v>1.9295123074498346E-2</v>
      </c>
      <c r="W101" s="5">
        <f t="shared" si="182"/>
        <v>2.0678086553893572E-2</v>
      </c>
      <c r="X101" s="5">
        <f t="shared" si="183"/>
        <v>3.6717505369726726E-2</v>
      </c>
      <c r="Y101" s="5">
        <f t="shared" si="184"/>
        <v>3.259912847985582E-2</v>
      </c>
      <c r="Z101" s="5">
        <f t="shared" si="185"/>
        <v>3.6234360230765934E-2</v>
      </c>
      <c r="AA101" s="5">
        <f t="shared" si="186"/>
        <v>5.3367885955036637E-2</v>
      </c>
      <c r="AB101" s="5">
        <f t="shared" si="187"/>
        <v>3.9301525308724786E-2</v>
      </c>
      <c r="AC101" s="5">
        <f t="shared" si="188"/>
        <v>3.1539135905862695E-3</v>
      </c>
      <c r="AD101" s="5">
        <f t="shared" si="189"/>
        <v>7.6139454232695917E-3</v>
      </c>
      <c r="AE101" s="5">
        <f t="shared" si="190"/>
        <v>1.3519871929884481E-2</v>
      </c>
      <c r="AF101" s="5">
        <f t="shared" si="191"/>
        <v>1.2003430996618948E-2</v>
      </c>
      <c r="AG101" s="5">
        <f t="shared" si="192"/>
        <v>7.1047199479314215E-3</v>
      </c>
      <c r="AH101" s="5">
        <f t="shared" si="193"/>
        <v>1.6085087380718587E-2</v>
      </c>
      <c r="AI101" s="5">
        <f t="shared" si="194"/>
        <v>2.3690969108987152E-2</v>
      </c>
      <c r="AJ101" s="5">
        <f t="shared" si="195"/>
        <v>1.7446657392603787E-2</v>
      </c>
      <c r="AK101" s="5">
        <f t="shared" si="196"/>
        <v>8.5654538592212035E-3</v>
      </c>
      <c r="AL101" s="5">
        <f t="shared" si="197"/>
        <v>3.2993774515075369E-4</v>
      </c>
      <c r="AM101" s="5">
        <f t="shared" si="198"/>
        <v>2.2428444627092311E-3</v>
      </c>
      <c r="AN101" s="5">
        <f t="shared" si="199"/>
        <v>3.9825567703449657E-3</v>
      </c>
      <c r="AO101" s="5">
        <f t="shared" si="200"/>
        <v>3.5358578565589907E-3</v>
      </c>
      <c r="AP101" s="5">
        <f t="shared" si="201"/>
        <v>2.0928416095048748E-3</v>
      </c>
      <c r="AQ101" s="5">
        <f t="shared" si="202"/>
        <v>9.2905021500301068E-4</v>
      </c>
      <c r="AR101" s="5">
        <f t="shared" si="203"/>
        <v>5.7123687990642512E-3</v>
      </c>
      <c r="AS101" s="5">
        <f t="shared" si="204"/>
        <v>8.4134794890823542E-3</v>
      </c>
      <c r="AT101" s="5">
        <f t="shared" si="205"/>
        <v>6.1959092281301149E-3</v>
      </c>
      <c r="AU101" s="5">
        <f t="shared" si="206"/>
        <v>3.0418878192661593E-3</v>
      </c>
      <c r="AV101" s="5">
        <f t="shared" si="207"/>
        <v>1.120063395577578E-3</v>
      </c>
      <c r="AW101" s="5">
        <f t="shared" si="208"/>
        <v>2.3969099674925262E-5</v>
      </c>
      <c r="AX101" s="5">
        <f t="shared" si="209"/>
        <v>5.5056336369882118E-4</v>
      </c>
      <c r="AY101" s="5">
        <f t="shared" si="210"/>
        <v>9.7762011055998023E-4</v>
      </c>
      <c r="AZ101" s="5">
        <f t="shared" si="211"/>
        <v>8.6796647178846286E-4</v>
      </c>
      <c r="BA101" s="5">
        <f t="shared" si="212"/>
        <v>5.1374133845465803E-4</v>
      </c>
      <c r="BB101" s="5">
        <f t="shared" si="213"/>
        <v>2.2805906513878628E-4</v>
      </c>
      <c r="BC101" s="5">
        <f t="shared" si="214"/>
        <v>8.0991632635095132E-5</v>
      </c>
      <c r="BD101" s="5">
        <f t="shared" si="215"/>
        <v>1.6905491674873842E-3</v>
      </c>
      <c r="BE101" s="5">
        <f t="shared" si="216"/>
        <v>2.4899304030002937E-3</v>
      </c>
      <c r="BF101" s="5">
        <f t="shared" si="217"/>
        <v>1.8336507245748214E-3</v>
      </c>
      <c r="BG101" s="5">
        <f t="shared" si="218"/>
        <v>9.0023265327210877E-4</v>
      </c>
      <c r="BH101" s="5">
        <f t="shared" si="219"/>
        <v>3.3147758968870271E-4</v>
      </c>
      <c r="BI101" s="5">
        <f t="shared" si="220"/>
        <v>9.7643552089746234E-5</v>
      </c>
      <c r="BJ101" s="8">
        <f t="shared" si="221"/>
        <v>0.32033873735333035</v>
      </c>
      <c r="BK101" s="8">
        <f t="shared" si="222"/>
        <v>0.2305439953468934</v>
      </c>
      <c r="BL101" s="8">
        <f t="shared" si="223"/>
        <v>0.41061974639091775</v>
      </c>
      <c r="BM101" s="8">
        <f t="shared" si="224"/>
        <v>0.62691444808337804</v>
      </c>
      <c r="BN101" s="8">
        <f t="shared" si="225"/>
        <v>0.36986874022764427</v>
      </c>
    </row>
    <row r="102" spans="1:66" x14ac:dyDescent="0.25">
      <c r="A102" t="s">
        <v>27</v>
      </c>
      <c r="B102" t="s">
        <v>181</v>
      </c>
      <c r="C102" t="s">
        <v>264</v>
      </c>
      <c r="D102" s="7" t="s">
        <v>521</v>
      </c>
      <c r="E102">
        <f>VLOOKUP(A102,home!$A$2:$E$405,3,FALSE)</f>
        <v>1.4007000000000001</v>
      </c>
      <c r="F102">
        <f>VLOOKUP(B102,home!$B$2:$E$405,3,FALSE)</f>
        <v>1.651</v>
      </c>
      <c r="G102">
        <f>VLOOKUP(C102,away!$B$2:$E$405,4,FALSE)</f>
        <v>1.1600999999999999</v>
      </c>
      <c r="H102">
        <f>VLOOKUP(A102,away!$A$2:$E$405,3,FALSE)</f>
        <v>1.0741000000000001</v>
      </c>
      <c r="I102">
        <f>VLOOKUP(C102,away!$B$2:$E$405,3,FALSE)</f>
        <v>0.93100000000000005</v>
      </c>
      <c r="J102">
        <f>VLOOKUP(B102,home!$B$2:$E$405,4,FALSE)</f>
        <v>0.6401</v>
      </c>
      <c r="K102" s="3">
        <f t="shared" si="170"/>
        <v>2.6827958675700003</v>
      </c>
      <c r="L102" s="3">
        <f t="shared" si="171"/>
        <v>0.64009174271000013</v>
      </c>
      <c r="M102" s="5">
        <f t="shared" si="172"/>
        <v>3.6048587046901531E-2</v>
      </c>
      <c r="N102" s="5">
        <f t="shared" si="173"/>
        <v>9.6711000361164895E-2</v>
      </c>
      <c r="O102" s="5">
        <f t="shared" si="174"/>
        <v>2.3074402905084338E-2</v>
      </c>
      <c r="P102" s="5">
        <f t="shared" si="175"/>
        <v>6.190391276040548E-2</v>
      </c>
      <c r="Q102" s="5">
        <f t="shared" si="176"/>
        <v>0.129727936058747</v>
      </c>
      <c r="R102" s="5">
        <f t="shared" si="177"/>
        <v>7.3848673837540613E-3</v>
      </c>
      <c r="S102" s="5">
        <f t="shared" si="178"/>
        <v>2.6575898869920275E-2</v>
      </c>
      <c r="T102" s="5">
        <f t="shared" si="179"/>
        <v>8.3037780670014827E-2</v>
      </c>
      <c r="U102" s="5">
        <f t="shared" si="180"/>
        <v>1.9812091699687878E-2</v>
      </c>
      <c r="V102" s="5">
        <f t="shared" si="181"/>
        <v>5.0707862790000443E-3</v>
      </c>
      <c r="W102" s="5">
        <f t="shared" si="182"/>
        <v>0.11601119025559721</v>
      </c>
      <c r="X102" s="5">
        <f t="shared" si="183"/>
        <v>7.4257804944566602E-2</v>
      </c>
      <c r="Y102" s="5">
        <f t="shared" si="184"/>
        <v>2.376590388839345E-2</v>
      </c>
      <c r="Z102" s="5">
        <f t="shared" si="185"/>
        <v>1.5756642111164588E-3</v>
      </c>
      <c r="AA102" s="5">
        <f t="shared" si="186"/>
        <v>4.2271854342611813E-3</v>
      </c>
      <c r="AB102" s="5">
        <f t="shared" si="187"/>
        <v>5.6703378072439975E-3</v>
      </c>
      <c r="AC102" s="5">
        <f t="shared" si="188"/>
        <v>5.4423338256204365E-4</v>
      </c>
      <c r="AD102" s="5">
        <f t="shared" si="189"/>
        <v>7.7808585452398341E-2</v>
      </c>
      <c r="AE102" s="5">
        <f t="shared" si="190"/>
        <v>4.980463306002561E-2</v>
      </c>
      <c r="AF102" s="5">
        <f t="shared" si="191"/>
        <v>1.593976718521194E-2</v>
      </c>
      <c r="AG102" s="5">
        <f t="shared" si="192"/>
        <v>3.4009711186579945E-3</v>
      </c>
      <c r="AH102" s="5">
        <f t="shared" si="193"/>
        <v>2.521424127048279E-4</v>
      </c>
      <c r="AI102" s="5">
        <f t="shared" si="194"/>
        <v>6.7644662284364204E-4</v>
      </c>
      <c r="AJ102" s="5">
        <f t="shared" si="195"/>
        <v>9.0738410219830278E-4</v>
      </c>
      <c r="AK102" s="5">
        <f t="shared" si="196"/>
        <v>8.1144210655877374E-4</v>
      </c>
      <c r="AL102" s="5">
        <f t="shared" si="197"/>
        <v>3.7383075005506368E-5</v>
      </c>
      <c r="AM102" s="5">
        <f t="shared" si="198"/>
        <v>4.1748910302632287E-2</v>
      </c>
      <c r="AN102" s="5">
        <f t="shared" si="199"/>
        <v>2.672313275185538E-2</v>
      </c>
      <c r="AO102" s="5">
        <f t="shared" si="200"/>
        <v>8.5526283069028951E-3</v>
      </c>
      <c r="AP102" s="5">
        <f t="shared" si="201"/>
        <v>1.8248222525721173E-3</v>
      </c>
      <c r="AQ102" s="5">
        <f t="shared" si="202"/>
        <v>2.9201341394621865E-4</v>
      </c>
      <c r="AR102" s="5">
        <f t="shared" si="203"/>
        <v>3.2278855271867493E-5</v>
      </c>
      <c r="AS102" s="5">
        <f t="shared" si="204"/>
        <v>8.6597579533256248E-5</v>
      </c>
      <c r="AT102" s="5">
        <f t="shared" si="205"/>
        <v>1.1616181425669216E-4</v>
      </c>
      <c r="AU102" s="5">
        <f t="shared" si="206"/>
        <v>1.0387947841909588E-4</v>
      </c>
      <c r="AV102" s="5">
        <f t="shared" si="207"/>
        <v>6.9671858857019376E-5</v>
      </c>
      <c r="AW102" s="5">
        <f t="shared" si="208"/>
        <v>1.7832095231528071E-6</v>
      </c>
      <c r="AX102" s="5">
        <f t="shared" si="209"/>
        <v>1.8667300672575413E-2</v>
      </c>
      <c r="AY102" s="5">
        <f t="shared" si="210"/>
        <v>1.1948785019200355E-2</v>
      </c>
      <c r="AZ102" s="5">
        <f t="shared" si="211"/>
        <v>3.8241593131035484E-3</v>
      </c>
      <c r="BA102" s="5">
        <f t="shared" si="212"/>
        <v>8.1593759970837582E-4</v>
      </c>
      <c r="BB102" s="5">
        <f t="shared" si="213"/>
        <v>1.3056873003498717E-4</v>
      </c>
      <c r="BC102" s="5">
        <f t="shared" si="214"/>
        <v>1.6715193190305304E-5</v>
      </c>
      <c r="BD102" s="5">
        <f t="shared" si="215"/>
        <v>3.4435714539422539E-6</v>
      </c>
      <c r="BE102" s="5">
        <f t="shared" si="216"/>
        <v>9.2383992663182989E-6</v>
      </c>
      <c r="BF102" s="5">
        <f t="shared" si="217"/>
        <v>1.2392369687320228E-5</v>
      </c>
      <c r="BG102" s="5">
        <f t="shared" si="218"/>
        <v>1.1082066062180815E-5</v>
      </c>
      <c r="BH102" s="5">
        <f t="shared" si="219"/>
        <v>7.4327302589391099E-6</v>
      </c>
      <c r="BI102" s="5">
        <f t="shared" si="220"/>
        <v>3.9880996046888671E-6</v>
      </c>
      <c r="BJ102" s="8">
        <f t="shared" si="221"/>
        <v>0.78501054655049973</v>
      </c>
      <c r="BK102" s="8">
        <f t="shared" si="222"/>
        <v>0.14212958643299523</v>
      </c>
      <c r="BL102" s="8">
        <f t="shared" si="223"/>
        <v>6.3272467297008333E-2</v>
      </c>
      <c r="BM102" s="8">
        <f t="shared" si="224"/>
        <v>0.62519055616588515</v>
      </c>
      <c r="BN102" s="8">
        <f t="shared" si="225"/>
        <v>0.35485070651605727</v>
      </c>
    </row>
    <row r="103" spans="1:66" x14ac:dyDescent="0.25">
      <c r="A103" t="s">
        <v>285</v>
      </c>
      <c r="B103" t="s">
        <v>291</v>
      </c>
      <c r="C103" t="s">
        <v>363</v>
      </c>
      <c r="D103" s="7" t="s">
        <v>521</v>
      </c>
      <c r="E103">
        <f>VLOOKUP(A103,home!$A$2:$E$405,3,FALSE)</f>
        <v>1.45</v>
      </c>
      <c r="F103">
        <f>VLOOKUP(B103,home!$B$2:$E$405,3,FALSE)</f>
        <v>1.1111</v>
      </c>
      <c r="G103">
        <f>VLOOKUP(C103,away!$B$2:$E$405,4,FALSE)</f>
        <v>1.0728</v>
      </c>
      <c r="H103">
        <f>VLOOKUP(A103,away!$A$2:$E$405,3,FALSE)</f>
        <v>1.0583</v>
      </c>
      <c r="I103">
        <f>VLOOKUP(C103,away!$B$2:$E$405,3,FALSE)</f>
        <v>0.89239999999999997</v>
      </c>
      <c r="J103">
        <f>VLOOKUP(B103,home!$B$2:$E$405,4,FALSE)</f>
        <v>1.1549</v>
      </c>
      <c r="K103" s="3">
        <f t="shared" si="170"/>
        <v>1.7283827159999998</v>
      </c>
      <c r="L103" s="3">
        <f t="shared" si="171"/>
        <v>1.0907186499079999</v>
      </c>
      <c r="M103" s="5">
        <f t="shared" si="172"/>
        <v>5.9659530715542031E-2</v>
      </c>
      <c r="N103" s="5">
        <f t="shared" si="173"/>
        <v>0.10311450173341392</v>
      </c>
      <c r="O103" s="5">
        <f t="shared" si="174"/>
        <v>6.5071762796200847E-2</v>
      </c>
      <c r="P103" s="5">
        <f t="shared" si="175"/>
        <v>0.11246891011660536</v>
      </c>
      <c r="Q103" s="5">
        <f t="shared" si="176"/>
        <v>8.9110661282492357E-2</v>
      </c>
      <c r="R103" s="5">
        <f t="shared" si="177"/>
        <v>3.5487492632102907E-2</v>
      </c>
      <c r="S103" s="5">
        <f t="shared" si="178"/>
        <v>5.300601425750813E-2</v>
      </c>
      <c r="T103" s="5">
        <f t="shared" si="179"/>
        <v>9.7194660166449134E-2</v>
      </c>
      <c r="U103" s="5">
        <f t="shared" si="180"/>
        <v>6.1335968899503997E-2</v>
      </c>
      <c r="V103" s="5">
        <f t="shared" si="181"/>
        <v>1.1102870985231711E-2</v>
      </c>
      <c r="W103" s="5">
        <f t="shared" si="182"/>
        <v>5.1339108923996714E-2</v>
      </c>
      <c r="X103" s="5">
        <f t="shared" si="183"/>
        <v>5.5996523573061445E-2</v>
      </c>
      <c r="Y103" s="5">
        <f t="shared" si="184"/>
        <v>3.0538226295575538E-2</v>
      </c>
      <c r="Z103" s="5">
        <f t="shared" si="185"/>
        <v>1.2902290017435793E-2</v>
      </c>
      <c r="AA103" s="5">
        <f t="shared" si="186"/>
        <v>2.2300095062955355E-2</v>
      </c>
      <c r="AB103" s="5">
        <f t="shared" si="187"/>
        <v>1.927154943598449E-2</v>
      </c>
      <c r="AC103" s="5">
        <f t="shared" si="188"/>
        <v>1.3081813834870048E-3</v>
      </c>
      <c r="AD103" s="5">
        <f t="shared" si="189"/>
        <v>2.2183407129769326E-2</v>
      </c>
      <c r="AE103" s="5">
        <f t="shared" si="190"/>
        <v>2.41958558749415E-2</v>
      </c>
      <c r="AF103" s="5">
        <f t="shared" si="191"/>
        <v>1.319543562664237E-2</v>
      </c>
      <c r="AG103" s="5">
        <f t="shared" si="192"/>
        <v>4.7975025772130971E-3</v>
      </c>
      <c r="AH103" s="5">
        <f t="shared" si="193"/>
        <v>3.518192087134758E-3</v>
      </c>
      <c r="AI103" s="5">
        <f t="shared" si="194"/>
        <v>6.0807823949716802E-3</v>
      </c>
      <c r="AJ103" s="5">
        <f t="shared" si="195"/>
        <v>5.2549595956130702E-3</v>
      </c>
      <c r="AK103" s="5">
        <f t="shared" si="196"/>
        <v>3.0275271127786592E-3</v>
      </c>
      <c r="AL103" s="5">
        <f t="shared" si="197"/>
        <v>9.8646256630568647E-5</v>
      </c>
      <c r="AM103" s="5">
        <f t="shared" si="198"/>
        <v>7.6682834930168866E-3</v>
      </c>
      <c r="AN103" s="5">
        <f t="shared" si="199"/>
        <v>8.3639398186151799E-3</v>
      </c>
      <c r="AO103" s="5">
        <f t="shared" si="200"/>
        <v>4.5613525734358555E-3</v>
      </c>
      <c r="AP103" s="5">
        <f t="shared" si="201"/>
        <v>1.6583841068841126E-3</v>
      </c>
      <c r="AQ103" s="5">
        <f t="shared" si="202"/>
        <v>4.5220761852238087E-4</v>
      </c>
      <c r="AR103" s="5">
        <f t="shared" si="203"/>
        <v>7.6747154467932653E-4</v>
      </c>
      <c r="AS103" s="5">
        <f t="shared" si="204"/>
        <v>1.3264845528455694E-3</v>
      </c>
      <c r="AT103" s="5">
        <f t="shared" si="205"/>
        <v>1.1463364870896357E-3</v>
      </c>
      <c r="AU103" s="5">
        <f t="shared" si="206"/>
        <v>6.6043605700196102E-4</v>
      </c>
      <c r="AV103" s="5">
        <f t="shared" si="207"/>
        <v>2.8537156648634511E-4</v>
      </c>
      <c r="AW103" s="5">
        <f t="shared" si="208"/>
        <v>5.1657188145877344E-6</v>
      </c>
      <c r="AX103" s="5">
        <f t="shared" si="209"/>
        <v>2.2089547751197492E-3</v>
      </c>
      <c r="AY103" s="5">
        <f t="shared" si="210"/>
        <v>2.4093481700264421E-3</v>
      </c>
      <c r="AZ103" s="5">
        <f t="shared" si="211"/>
        <v>1.3139604915847756E-3</v>
      </c>
      <c r="BA103" s="5">
        <f t="shared" si="212"/>
        <v>4.7772040447126616E-4</v>
      </c>
      <c r="BB103" s="5">
        <f t="shared" si="213"/>
        <v>1.3026463864960076E-4</v>
      </c>
      <c r="BC103" s="5">
        <f t="shared" si="214"/>
        <v>2.841641415972921E-5</v>
      </c>
      <c r="BD103" s="5">
        <f t="shared" si="215"/>
        <v>1.3951592117590701E-4</v>
      </c>
      <c r="BE103" s="5">
        <f t="shared" si="216"/>
        <v>2.4113690676725601E-4</v>
      </c>
      <c r="BF103" s="5">
        <f t="shared" si="217"/>
        <v>2.0838843092311441E-4</v>
      </c>
      <c r="BG103" s="5">
        <f t="shared" si="218"/>
        <v>1.200583207406236E-4</v>
      </c>
      <c r="BH103" s="5">
        <f t="shared" si="219"/>
        <v>5.1876681620019551E-5</v>
      </c>
      <c r="BI103" s="5">
        <f t="shared" si="220"/>
        <v>1.7932551975095317E-5</v>
      </c>
      <c r="BJ103" s="8">
        <f t="shared" si="221"/>
        <v>0.52093871568804151</v>
      </c>
      <c r="BK103" s="8">
        <f t="shared" si="222"/>
        <v>0.24005350188503125</v>
      </c>
      <c r="BL103" s="8">
        <f t="shared" si="223"/>
        <v>0.22631333903855061</v>
      </c>
      <c r="BM103" s="8">
        <f t="shared" si="224"/>
        <v>0.53289080490148977</v>
      </c>
      <c r="BN103" s="8">
        <f t="shared" si="225"/>
        <v>0.46491285927635739</v>
      </c>
    </row>
    <row r="104" spans="1:66" s="14" customFormat="1" x14ac:dyDescent="0.25">
      <c r="A104" t="s">
        <v>285</v>
      </c>
      <c r="B104" t="s">
        <v>348</v>
      </c>
      <c r="C104" t="s">
        <v>361</v>
      </c>
      <c r="D104" s="7" t="s">
        <v>521</v>
      </c>
      <c r="E104">
        <f>VLOOKUP(A104,home!$A$2:$E$405,3,FALSE)</f>
        <v>1.45</v>
      </c>
      <c r="F104">
        <f>VLOOKUP(B104,home!$B$2:$E$405,3,FALSE)</f>
        <v>0.88119999999999998</v>
      </c>
      <c r="G104">
        <f>VLOOKUP(C104,away!$B$2:$E$405,4,FALSE)</f>
        <v>0.95789999999999997</v>
      </c>
      <c r="H104">
        <f>VLOOKUP(A104,away!$A$2:$E$405,3,FALSE)</f>
        <v>1.0583</v>
      </c>
      <c r="I104">
        <f>VLOOKUP(C104,away!$B$2:$E$405,3,FALSE)</f>
        <v>0.7349</v>
      </c>
      <c r="J104">
        <f>VLOOKUP(B104,home!$B$2:$E$405,4,FALSE)</f>
        <v>1.2074</v>
      </c>
      <c r="K104" s="3">
        <f t="shared" si="170"/>
        <v>1.2239471459999998</v>
      </c>
      <c r="L104" s="3">
        <f t="shared" si="171"/>
        <v>0.9390489145580001</v>
      </c>
      <c r="M104" s="5">
        <f t="shared" si="172"/>
        <v>0.11498011707602913</v>
      </c>
      <c r="N104" s="5">
        <f t="shared" si="173"/>
        <v>0.14072958614195169</v>
      </c>
      <c r="O104" s="5">
        <f t="shared" si="174"/>
        <v>0.10797195413599693</v>
      </c>
      <c r="P104" s="5">
        <f t="shared" si="175"/>
        <v>0.13215196511279631</v>
      </c>
      <c r="Q104" s="5">
        <f t="shared" si="176"/>
        <v>8.6122787658101468E-2</v>
      </c>
      <c r="R104" s="5">
        <f t="shared" si="177"/>
        <v>5.069547316705704E-2</v>
      </c>
      <c r="S104" s="5">
        <f t="shared" si="178"/>
        <v>3.7972091017323011E-2</v>
      </c>
      <c r="T104" s="5">
        <f t="shared" si="179"/>
        <v>8.0873510269049306E-2</v>
      </c>
      <c r="U104" s="5">
        <f t="shared" si="180"/>
        <v>6.2048579697939032E-2</v>
      </c>
      <c r="V104" s="5">
        <f t="shared" si="181"/>
        <v>4.8492311105532314E-3</v>
      </c>
      <c r="W104" s="5">
        <f t="shared" si="182"/>
        <v>3.5136580053232447E-2</v>
      </c>
      <c r="X104" s="5">
        <f t="shared" si="183"/>
        <v>3.2994967360268204E-2</v>
      </c>
      <c r="Y104" s="5">
        <f t="shared" si="184"/>
        <v>1.5491944142768249E-2</v>
      </c>
      <c r="Z104" s="5">
        <f t="shared" si="185"/>
        <v>1.5868509683509713E-2</v>
      </c>
      <c r="AA104" s="5">
        <f t="shared" si="186"/>
        <v>1.9422217138405074E-2</v>
      </c>
      <c r="AB104" s="5">
        <f t="shared" si="187"/>
        <v>1.1885883617771589E-2</v>
      </c>
      <c r="AC104" s="5">
        <f t="shared" si="188"/>
        <v>3.4834034616283526E-4</v>
      </c>
      <c r="AD104" s="5">
        <f t="shared" si="189"/>
        <v>1.0751329219088593E-2</v>
      </c>
      <c r="AE104" s="5">
        <f t="shared" si="190"/>
        <v>1.0096024033240853E-2</v>
      </c>
      <c r="AF104" s="5">
        <f t="shared" si="191"/>
        <v>4.7403302048831522E-3</v>
      </c>
      <c r="AG104" s="5">
        <f t="shared" si="192"/>
        <v>1.4838006445140092E-3</v>
      </c>
      <c r="AH104" s="5">
        <f t="shared" si="193"/>
        <v>3.7253266984882271E-3</v>
      </c>
      <c r="AI104" s="5">
        <f t="shared" si="194"/>
        <v>4.5596029805322676E-3</v>
      </c>
      <c r="AJ104" s="5">
        <f t="shared" si="195"/>
        <v>2.7903565274577809E-3</v>
      </c>
      <c r="AK104" s="5">
        <f t="shared" si="196"/>
        <v>1.1384163027014743E-3</v>
      </c>
      <c r="AL104" s="5">
        <f t="shared" si="197"/>
        <v>1.6014546669160582E-5</v>
      </c>
      <c r="AM104" s="5">
        <f t="shared" si="198"/>
        <v>2.6318117426819771E-3</v>
      </c>
      <c r="AN104" s="5">
        <f t="shared" si="199"/>
        <v>2.4713999602865087E-3</v>
      </c>
      <c r="AO104" s="5">
        <f t="shared" si="200"/>
        <v>1.1603827250728652E-3</v>
      </c>
      <c r="AP104" s="5">
        <f t="shared" si="201"/>
        <v>3.6321871281717617E-4</v>
      </c>
      <c r="AQ104" s="5">
        <f t="shared" si="202"/>
        <v>8.5270034504530813E-5</v>
      </c>
      <c r="AR104" s="5">
        <f t="shared" si="203"/>
        <v>6.996527985178619E-4</v>
      </c>
      <c r="AS104" s="5">
        <f t="shared" si="204"/>
        <v>8.5633804593684992E-4</v>
      </c>
      <c r="AT104" s="5">
        <f t="shared" si="205"/>
        <v>5.2405625366781219E-4</v>
      </c>
      <c r="AU104" s="5">
        <f t="shared" si="206"/>
        <v>2.1380571867339029E-4</v>
      </c>
      <c r="AV104" s="5">
        <f t="shared" si="207"/>
        <v>6.542172479219372E-5</v>
      </c>
      <c r="AW104" s="5">
        <f t="shared" si="208"/>
        <v>5.112849717314231E-7</v>
      </c>
      <c r="AX104" s="5">
        <f t="shared" si="209"/>
        <v>5.3686641187748231E-4</v>
      </c>
      <c r="AY104" s="5">
        <f t="shared" si="210"/>
        <v>5.0414382133619792E-4</v>
      </c>
      <c r="AZ104" s="5">
        <f t="shared" si="211"/>
        <v>2.3670785410343949E-4</v>
      </c>
      <c r="BA104" s="5">
        <f t="shared" si="212"/>
        <v>7.4093417821062779E-5</v>
      </c>
      <c r="BB104" s="5">
        <f t="shared" si="213"/>
        <v>1.7394335895190344E-5</v>
      </c>
      <c r="BC104" s="5">
        <f t="shared" si="214"/>
        <v>3.2668264483671515E-6</v>
      </c>
      <c r="BD104" s="5">
        <f t="shared" si="215"/>
        <v>1.0950136683594416E-4</v>
      </c>
      <c r="BE104" s="5">
        <f t="shared" si="216"/>
        <v>1.3402388542195287E-4</v>
      </c>
      <c r="BF104" s="5">
        <f t="shared" si="217"/>
        <v>8.2019076029015117E-5</v>
      </c>
      <c r="BG104" s="5">
        <f t="shared" si="218"/>
        <v>3.3462338007756698E-5</v>
      </c>
      <c r="BH104" s="5">
        <f t="shared" si="219"/>
        <v>1.0239033275770282E-5</v>
      </c>
      <c r="BI104" s="5">
        <f t="shared" si="220"/>
        <v>2.506407111135612E-6</v>
      </c>
      <c r="BJ104" s="8">
        <f t="shared" si="221"/>
        <v>0.4265054155699427</v>
      </c>
      <c r="BK104" s="8">
        <f t="shared" si="222"/>
        <v>0.29082190303086985</v>
      </c>
      <c r="BL104" s="8">
        <f t="shared" si="223"/>
        <v>0.26696883691461915</v>
      </c>
      <c r="BM104" s="8">
        <f t="shared" si="224"/>
        <v>0.36700914937064449</v>
      </c>
      <c r="BN104" s="8">
        <f t="shared" si="225"/>
        <v>0.63265188329193256</v>
      </c>
    </row>
    <row r="105" spans="1:66" x14ac:dyDescent="0.25">
      <c r="A105" t="s">
        <v>287</v>
      </c>
      <c r="B105" t="s">
        <v>508</v>
      </c>
      <c r="C105" t="s">
        <v>329</v>
      </c>
      <c r="D105" s="7" t="s">
        <v>521</v>
      </c>
      <c r="E105">
        <f>VLOOKUP(A105,home!$A$2:$E$405,3,FALSE)</f>
        <v>1.1707000000000001</v>
      </c>
      <c r="F105" t="e">
        <f>VLOOKUP(B105,home!$B$2:$E$405,3,FALSE)</f>
        <v>#N/A</v>
      </c>
      <c r="G105">
        <f>VLOOKUP(C105,away!$B$2:$E$405,4,FALSE)</f>
        <v>0.77280000000000004</v>
      </c>
      <c r="H105">
        <f>VLOOKUP(A105,away!$A$2:$E$405,3,FALSE)</f>
        <v>0.82930000000000004</v>
      </c>
      <c r="I105">
        <f>VLOOKUP(C105,away!$B$2:$E$405,3,FALSE)</f>
        <v>1.2058</v>
      </c>
      <c r="J105" t="e">
        <f>VLOOKUP(B105,home!$B$2:$E$405,4,FALSE)</f>
        <v>#N/A</v>
      </c>
      <c r="K105" s="3" t="e">
        <f t="shared" si="170"/>
        <v>#N/A</v>
      </c>
      <c r="L105" s="3" t="e">
        <f t="shared" si="171"/>
        <v>#N/A</v>
      </c>
      <c r="M105" s="5" t="e">
        <f t="shared" si="172"/>
        <v>#N/A</v>
      </c>
      <c r="N105" s="5" t="e">
        <f t="shared" si="173"/>
        <v>#N/A</v>
      </c>
      <c r="O105" s="5" t="e">
        <f t="shared" si="174"/>
        <v>#N/A</v>
      </c>
      <c r="P105" s="5" t="e">
        <f t="shared" si="175"/>
        <v>#N/A</v>
      </c>
      <c r="Q105" s="5" t="e">
        <f t="shared" si="176"/>
        <v>#N/A</v>
      </c>
      <c r="R105" s="5" t="e">
        <f t="shared" si="177"/>
        <v>#N/A</v>
      </c>
      <c r="S105" s="5" t="e">
        <f t="shared" si="178"/>
        <v>#N/A</v>
      </c>
      <c r="T105" s="5" t="e">
        <f t="shared" si="179"/>
        <v>#N/A</v>
      </c>
      <c r="U105" s="5" t="e">
        <f t="shared" si="180"/>
        <v>#N/A</v>
      </c>
      <c r="V105" s="5" t="e">
        <f t="shared" si="181"/>
        <v>#N/A</v>
      </c>
      <c r="W105" s="5" t="e">
        <f t="shared" si="182"/>
        <v>#N/A</v>
      </c>
      <c r="X105" s="5" t="e">
        <f t="shared" si="183"/>
        <v>#N/A</v>
      </c>
      <c r="Y105" s="5" t="e">
        <f t="shared" si="184"/>
        <v>#N/A</v>
      </c>
      <c r="Z105" s="5" t="e">
        <f t="shared" si="185"/>
        <v>#N/A</v>
      </c>
      <c r="AA105" s="5" t="e">
        <f t="shared" si="186"/>
        <v>#N/A</v>
      </c>
      <c r="AB105" s="5" t="e">
        <f t="shared" si="187"/>
        <v>#N/A</v>
      </c>
      <c r="AC105" s="5" t="e">
        <f t="shared" si="188"/>
        <v>#N/A</v>
      </c>
      <c r="AD105" s="5" t="e">
        <f t="shared" si="189"/>
        <v>#N/A</v>
      </c>
      <c r="AE105" s="5" t="e">
        <f t="shared" si="190"/>
        <v>#N/A</v>
      </c>
      <c r="AF105" s="5" t="e">
        <f t="shared" si="191"/>
        <v>#N/A</v>
      </c>
      <c r="AG105" s="5" t="e">
        <f t="shared" si="192"/>
        <v>#N/A</v>
      </c>
      <c r="AH105" s="5" t="e">
        <f t="shared" si="193"/>
        <v>#N/A</v>
      </c>
      <c r="AI105" s="5" t="e">
        <f t="shared" si="194"/>
        <v>#N/A</v>
      </c>
      <c r="AJ105" s="5" t="e">
        <f t="shared" si="195"/>
        <v>#N/A</v>
      </c>
      <c r="AK105" s="5" t="e">
        <f t="shared" si="196"/>
        <v>#N/A</v>
      </c>
      <c r="AL105" s="5" t="e">
        <f t="shared" si="197"/>
        <v>#N/A</v>
      </c>
      <c r="AM105" s="5" t="e">
        <f t="shared" si="198"/>
        <v>#N/A</v>
      </c>
      <c r="AN105" s="5" t="e">
        <f t="shared" si="199"/>
        <v>#N/A</v>
      </c>
      <c r="AO105" s="5" t="e">
        <f t="shared" si="200"/>
        <v>#N/A</v>
      </c>
      <c r="AP105" s="5" t="e">
        <f t="shared" si="201"/>
        <v>#N/A</v>
      </c>
      <c r="AQ105" s="5" t="e">
        <f t="shared" si="202"/>
        <v>#N/A</v>
      </c>
      <c r="AR105" s="5" t="e">
        <f t="shared" si="203"/>
        <v>#N/A</v>
      </c>
      <c r="AS105" s="5" t="e">
        <f t="shared" si="204"/>
        <v>#N/A</v>
      </c>
      <c r="AT105" s="5" t="e">
        <f t="shared" si="205"/>
        <v>#N/A</v>
      </c>
      <c r="AU105" s="5" t="e">
        <f t="shared" si="206"/>
        <v>#N/A</v>
      </c>
      <c r="AV105" s="5" t="e">
        <f t="shared" si="207"/>
        <v>#N/A</v>
      </c>
      <c r="AW105" s="5" t="e">
        <f t="shared" si="208"/>
        <v>#N/A</v>
      </c>
      <c r="AX105" s="5" t="e">
        <f t="shared" si="209"/>
        <v>#N/A</v>
      </c>
      <c r="AY105" s="5" t="e">
        <f t="shared" si="210"/>
        <v>#N/A</v>
      </c>
      <c r="AZ105" s="5" t="e">
        <f t="shared" si="211"/>
        <v>#N/A</v>
      </c>
      <c r="BA105" s="5" t="e">
        <f t="shared" si="212"/>
        <v>#N/A</v>
      </c>
      <c r="BB105" s="5" t="e">
        <f t="shared" si="213"/>
        <v>#N/A</v>
      </c>
      <c r="BC105" s="5" t="e">
        <f t="shared" si="214"/>
        <v>#N/A</v>
      </c>
      <c r="BD105" s="5" t="e">
        <f t="shared" si="215"/>
        <v>#N/A</v>
      </c>
      <c r="BE105" s="5" t="e">
        <f t="shared" si="216"/>
        <v>#N/A</v>
      </c>
      <c r="BF105" s="5" t="e">
        <f t="shared" si="217"/>
        <v>#N/A</v>
      </c>
      <c r="BG105" s="5" t="e">
        <f t="shared" si="218"/>
        <v>#N/A</v>
      </c>
      <c r="BH105" s="5" t="e">
        <f t="shared" si="219"/>
        <v>#N/A</v>
      </c>
      <c r="BI105" s="5" t="e">
        <f t="shared" si="220"/>
        <v>#N/A</v>
      </c>
      <c r="BJ105" s="8" t="e">
        <f t="shared" si="221"/>
        <v>#N/A</v>
      </c>
      <c r="BK105" s="8" t="e">
        <f t="shared" si="222"/>
        <v>#N/A</v>
      </c>
      <c r="BL105" s="8" t="e">
        <f t="shared" si="223"/>
        <v>#N/A</v>
      </c>
      <c r="BM105" s="8" t="e">
        <f t="shared" si="224"/>
        <v>#N/A</v>
      </c>
      <c r="BN105" s="8" t="e">
        <f t="shared" si="225"/>
        <v>#N/A</v>
      </c>
    </row>
    <row r="106" spans="1:66" x14ac:dyDescent="0.25">
      <c r="A106" t="s">
        <v>287</v>
      </c>
      <c r="B106" t="s">
        <v>362</v>
      </c>
      <c r="C106" t="s">
        <v>353</v>
      </c>
      <c r="D106" s="7" t="s">
        <v>521</v>
      </c>
      <c r="E106">
        <f>VLOOKUP(A106,home!$A$2:$E$405,3,FALSE)</f>
        <v>1.1707000000000001</v>
      </c>
      <c r="F106">
        <f>VLOOKUP(B106,home!$B$2:$E$405,3,FALSE)</f>
        <v>0.80459999999999998</v>
      </c>
      <c r="G106">
        <f>VLOOKUP(C106,away!$B$2:$E$405,4,FALSE)</f>
        <v>1.0576000000000001</v>
      </c>
      <c r="H106">
        <f>VLOOKUP(A106,away!$A$2:$E$405,3,FALSE)</f>
        <v>0.82930000000000004</v>
      </c>
      <c r="I106">
        <f>VLOOKUP(C106,away!$B$2:$E$405,3,FALSE)</f>
        <v>0.86129999999999995</v>
      </c>
      <c r="J106">
        <f>VLOOKUP(B106,home!$B$2:$E$405,4,FALSE)</f>
        <v>1.3124</v>
      </c>
      <c r="K106" s="3">
        <f t="shared" si="170"/>
        <v>0.9962012646720001</v>
      </c>
      <c r="L106" s="3">
        <f t="shared" si="171"/>
        <v>0.93741594051600008</v>
      </c>
      <c r="M106" s="5">
        <f t="shared" si="172"/>
        <v>0.14462411609523892</v>
      </c>
      <c r="N106" s="5">
        <f t="shared" si="173"/>
        <v>0.14407472735614718</v>
      </c>
      <c r="O106" s="5">
        <f t="shared" si="174"/>
        <v>0.1355729518107136</v>
      </c>
      <c r="P106" s="5">
        <f t="shared" si="175"/>
        <v>0.135057946049149</v>
      </c>
      <c r="Q106" s="5">
        <f t="shared" si="176"/>
        <v>7.1763712799733703E-2</v>
      </c>
      <c r="R106" s="5">
        <f t="shared" si="177"/>
        <v>6.3544123065085209E-2</v>
      </c>
      <c r="S106" s="5">
        <f t="shared" si="178"/>
        <v>3.1531132710610428E-2</v>
      </c>
      <c r="T106" s="5">
        <f t="shared" si="179"/>
        <v>6.7272448329082482E-2</v>
      </c>
      <c r="U106" s="5">
        <f t="shared" si="180"/>
        <v>6.3302735759911077E-2</v>
      </c>
      <c r="V106" s="5">
        <f t="shared" si="181"/>
        <v>3.2717226908822077E-3</v>
      </c>
      <c r="W106" s="5">
        <f t="shared" si="182"/>
        <v>2.3830367149550977E-2</v>
      </c>
      <c r="X106" s="5">
        <f t="shared" si="183"/>
        <v>2.2338966034337923E-2</v>
      </c>
      <c r="Y106" s="5">
        <f t="shared" si="184"/>
        <v>1.047045142761693E-2</v>
      </c>
      <c r="Z106" s="5">
        <f t="shared" si="185"/>
        <v>1.9855757962440438E-2</v>
      </c>
      <c r="AA106" s="5">
        <f t="shared" si="186"/>
        <v>1.9780331193204298E-2</v>
      </c>
      <c r="AB106" s="5">
        <f t="shared" si="187"/>
        <v>9.8525954751505669E-3</v>
      </c>
      <c r="AC106" s="5">
        <f t="shared" si="188"/>
        <v>1.9095715094204999E-4</v>
      </c>
      <c r="AD106" s="5">
        <f t="shared" si="189"/>
        <v>5.934960472995192E-3</v>
      </c>
      <c r="AE106" s="5">
        <f t="shared" si="190"/>
        <v>5.5635265537180723E-3</v>
      </c>
      <c r="AF106" s="5">
        <f t="shared" si="191"/>
        <v>2.6076692384696832E-3</v>
      </c>
      <c r="AG106" s="5">
        <f t="shared" si="192"/>
        <v>8.1482357057823353E-4</v>
      </c>
      <c r="AH106" s="5">
        <f t="shared" si="193"/>
        <v>4.6532760062547897E-3</v>
      </c>
      <c r="AI106" s="5">
        <f t="shared" si="194"/>
        <v>4.6355994422988944E-3</v>
      </c>
      <c r="AJ106" s="5">
        <f t="shared" si="195"/>
        <v>2.3089950134654882E-3</v>
      </c>
      <c r="AK106" s="5">
        <f t="shared" si="196"/>
        <v>7.6674125084522061E-4</v>
      </c>
      <c r="AL106" s="5">
        <f t="shared" si="197"/>
        <v>7.1330511911711879E-6</v>
      </c>
      <c r="AM106" s="5">
        <f t="shared" si="198"/>
        <v>1.1824830257952286E-3</v>
      </c>
      <c r="AN106" s="5">
        <f t="shared" si="199"/>
        <v>1.1084784377700398E-3</v>
      </c>
      <c r="AO106" s="5">
        <f t="shared" si="200"/>
        <v>5.195526786419541E-4</v>
      </c>
      <c r="AP106" s="5">
        <f t="shared" si="201"/>
        <v>1.6234565429891823E-4</v>
      </c>
      <c r="AQ106" s="5">
        <f t="shared" si="202"/>
        <v>3.8046351053326451E-5</v>
      </c>
      <c r="AR106" s="5">
        <f t="shared" si="203"/>
        <v>8.7241102077677442E-4</v>
      </c>
      <c r="AS106" s="5">
        <f t="shared" si="204"/>
        <v>8.690969622116131E-4</v>
      </c>
      <c r="AT106" s="5">
        <f t="shared" si="205"/>
        <v>4.3289774643890121E-4</v>
      </c>
      <c r="AU106" s="5">
        <f t="shared" si="206"/>
        <v>1.4375109415869743E-4</v>
      </c>
      <c r="AV106" s="5">
        <f t="shared" si="207"/>
        <v>3.5801255449719535E-5</v>
      </c>
      <c r="AW106" s="5">
        <f t="shared" si="208"/>
        <v>1.8503430919820655E-7</v>
      </c>
      <c r="AX106" s="5">
        <f t="shared" si="209"/>
        <v>1.9633184762506324E-4</v>
      </c>
      <c r="AY106" s="5">
        <f t="shared" si="210"/>
        <v>1.8404460359469269E-4</v>
      </c>
      <c r="AZ106" s="5">
        <f t="shared" si="211"/>
        <v>8.6263172587806606E-5</v>
      </c>
      <c r="BA106" s="5">
        <f t="shared" si="212"/>
        <v>2.6954824354430929E-5</v>
      </c>
      <c r="BB106" s="5">
        <f t="shared" si="213"/>
        <v>6.3169705059131124E-6</v>
      </c>
      <c r="BC106" s="5">
        <f t="shared" si="214"/>
        <v>1.1843257696024751E-6</v>
      </c>
      <c r="BD106" s="5">
        <f t="shared" si="215"/>
        <v>1.3630199959299721E-4</v>
      </c>
      <c r="BE106" s="5">
        <f t="shared" si="216"/>
        <v>1.3578422437186623E-4</v>
      </c>
      <c r="BF106" s="5">
        <f t="shared" si="217"/>
        <v>6.7634208020879883E-5</v>
      </c>
      <c r="BG106" s="5">
        <f t="shared" si="218"/>
        <v>2.2459094521829894E-5</v>
      </c>
      <c r="BH106" s="5">
        <f t="shared" si="219"/>
        <v>5.5934445915087316E-6</v>
      </c>
      <c r="BI106" s="5">
        <f t="shared" si="220"/>
        <v>1.1144393151867518E-6</v>
      </c>
      <c r="BJ106" s="8">
        <f t="shared" si="221"/>
        <v>0.35818365482422732</v>
      </c>
      <c r="BK106" s="8">
        <f t="shared" si="222"/>
        <v>0.31486705235160845</v>
      </c>
      <c r="BL106" s="8">
        <f t="shared" si="223"/>
        <v>0.30714019450637908</v>
      </c>
      <c r="BM106" s="8">
        <f t="shared" si="224"/>
        <v>0.30522522289930215</v>
      </c>
      <c r="BN106" s="8">
        <f t="shared" si="225"/>
        <v>0.69463757717606756</v>
      </c>
    </row>
    <row r="107" spans="1:66" x14ac:dyDescent="0.25">
      <c r="A107" t="s">
        <v>34</v>
      </c>
      <c r="B107" t="s">
        <v>209</v>
      </c>
      <c r="C107" t="s">
        <v>208</v>
      </c>
      <c r="D107" s="7" t="s">
        <v>521</v>
      </c>
      <c r="E107">
        <f>VLOOKUP(A107,home!$A$2:$E$405,3,FALSE)</f>
        <v>1.6539999999999999</v>
      </c>
      <c r="F107">
        <f>VLOOKUP(B107,home!$B$2:$E$405,3,FALSE)</f>
        <v>1.1736</v>
      </c>
      <c r="G107">
        <f>VLOOKUP(C107,away!$B$2:$E$405,4,FALSE)</f>
        <v>0.94469999999999998</v>
      </c>
      <c r="H107">
        <f>VLOOKUP(A107,away!$A$2:$E$405,3,FALSE)</f>
        <v>1.3683000000000001</v>
      </c>
      <c r="I107">
        <f>VLOOKUP(C107,away!$B$2:$E$405,3,FALSE)</f>
        <v>0.68520000000000003</v>
      </c>
      <c r="J107">
        <f>VLOOKUP(B107,home!$B$2:$E$405,4,FALSE)</f>
        <v>0.51590000000000003</v>
      </c>
      <c r="K107" s="3">
        <f t="shared" si="170"/>
        <v>1.8337896676799998</v>
      </c>
      <c r="L107" s="3">
        <f t="shared" si="171"/>
        <v>0.48368677064400006</v>
      </c>
      <c r="M107" s="5">
        <f t="shared" si="172"/>
        <v>9.8521898243106462E-2</v>
      </c>
      <c r="N107" s="5">
        <f t="shared" si="173"/>
        <v>0.18066843903842894</v>
      </c>
      <c r="O107" s="5">
        <f t="shared" si="174"/>
        <v>4.7653738798924962E-2</v>
      </c>
      <c r="P107" s="5">
        <f t="shared" si="175"/>
        <v>8.7386933835790104E-2</v>
      </c>
      <c r="Q107" s="5">
        <f t="shared" si="176"/>
        <v>0.16565395839227248</v>
      </c>
      <c r="R107" s="5">
        <f t="shared" si="177"/>
        <v>1.1524741514382351E-2</v>
      </c>
      <c r="S107" s="5">
        <f t="shared" si="178"/>
        <v>1.9377611326513083E-2</v>
      </c>
      <c r="T107" s="5">
        <f t="shared" si="179"/>
        <v>8.0124628179153848E-2</v>
      </c>
      <c r="U107" s="5">
        <f t="shared" si="180"/>
        <v>2.1133951911757109E-2</v>
      </c>
      <c r="V107" s="5">
        <f t="shared" si="181"/>
        <v>1.9097277628204162E-3</v>
      </c>
      <c r="W107" s="5">
        <f t="shared" si="182"/>
        <v>0.1012581724366806</v>
      </c>
      <c r="X107" s="5">
        <f t="shared" si="183"/>
        <v>4.8977238427211349E-2</v>
      </c>
      <c r="Y107" s="5">
        <f t="shared" si="184"/>
        <v>1.1844821144959541E-2</v>
      </c>
      <c r="Z107" s="5">
        <f t="shared" si="185"/>
        <v>1.8581216685328143E-3</v>
      </c>
      <c r="AA107" s="5">
        <f t="shared" si="186"/>
        <v>3.4074043170477962E-3</v>
      </c>
      <c r="AB107" s="5">
        <f t="shared" si="187"/>
        <v>3.1242314151052378E-3</v>
      </c>
      <c r="AC107" s="5">
        <f t="shared" si="188"/>
        <v>1.0586812210657196E-4</v>
      </c>
      <c r="AD107" s="5">
        <f t="shared" si="189"/>
        <v>4.6421547595636201E-2</v>
      </c>
      <c r="AE107" s="5">
        <f t="shared" si="190"/>
        <v>2.2453488444830024E-2</v>
      </c>
      <c r="AF107" s="5">
        <f t="shared" si="191"/>
        <v>5.4302276577861018E-3</v>
      </c>
      <c r="AG107" s="5">
        <f t="shared" si="192"/>
        <v>8.7550975988543085E-4</v>
      </c>
      <c r="AH107" s="5">
        <f t="shared" si="193"/>
        <v>2.2468721732906948E-4</v>
      </c>
      <c r="AI107" s="5">
        <f t="shared" si="194"/>
        <v>4.1202909759781818E-4</v>
      </c>
      <c r="AJ107" s="5">
        <f t="shared" si="195"/>
        <v>3.7778735097919664E-4</v>
      </c>
      <c r="AK107" s="5">
        <f t="shared" si="196"/>
        <v>2.3092751360194943E-4</v>
      </c>
      <c r="AL107" s="5">
        <f t="shared" si="197"/>
        <v>3.7561154410638548E-6</v>
      </c>
      <c r="AM107" s="5">
        <f t="shared" si="198"/>
        <v>1.7025470867718596E-2</v>
      </c>
      <c r="AN107" s="5">
        <f t="shared" si="199"/>
        <v>8.2349950227003105E-3</v>
      </c>
      <c r="AO107" s="5">
        <f t="shared" si="200"/>
        <v>1.9915790743996633E-3</v>
      </c>
      <c r="AP107" s="5">
        <f t="shared" si="201"/>
        <v>3.2110015032618E-4</v>
      </c>
      <c r="AQ107" s="5">
        <f t="shared" si="202"/>
        <v>3.8827973691143236E-5</v>
      </c>
      <c r="AR107" s="5">
        <f t="shared" si="203"/>
        <v>2.1735646910976852E-5</v>
      </c>
      <c r="AS107" s="5">
        <f t="shared" si="204"/>
        <v>3.9858604725690052E-5</v>
      </c>
      <c r="AT107" s="5">
        <f t="shared" si="205"/>
        <v>3.6546148757055819E-5</v>
      </c>
      <c r="AU107" s="5">
        <f t="shared" si="206"/>
        <v>2.2339316661395074E-5</v>
      </c>
      <c r="AV107" s="5">
        <f t="shared" si="207"/>
        <v>1.0241402019174497E-5</v>
      </c>
      <c r="AW107" s="5">
        <f t="shared" si="208"/>
        <v>9.2544403658560656E-8</v>
      </c>
      <c r="AX107" s="5">
        <f t="shared" si="209"/>
        <v>5.2035220941015333E-3</v>
      </c>
      <c r="AY107" s="5">
        <f t="shared" si="210"/>
        <v>2.5168747976706757E-3</v>
      </c>
      <c r="AZ107" s="5">
        <f t="shared" si="211"/>
        <v>6.0868952150030001E-4</v>
      </c>
      <c r="BA107" s="5">
        <f t="shared" si="212"/>
        <v>9.8138356326440604E-5</v>
      </c>
      <c r="BB107" s="5">
        <f t="shared" si="213"/>
        <v>1.1867056161961554E-5</v>
      </c>
      <c r="BC107" s="5">
        <f t="shared" si="214"/>
        <v>1.1479876144060337E-6</v>
      </c>
      <c r="BD107" s="5">
        <f t="shared" si="215"/>
        <v>1.7522074770381047E-6</v>
      </c>
      <c r="BE107" s="5">
        <f t="shared" si="216"/>
        <v>3.2131799670241166E-6</v>
      </c>
      <c r="BF107" s="5">
        <f t="shared" si="217"/>
        <v>2.9461481119625943E-6</v>
      </c>
      <c r="BG107" s="5">
        <f t="shared" si="218"/>
        <v>1.8008719890573144E-6</v>
      </c>
      <c r="BH107" s="5">
        <f t="shared" si="219"/>
        <v>8.2560511158690891E-7</v>
      </c>
      <c r="BI107" s="5">
        <f t="shared" si="220"/>
        <v>3.027972246423733E-7</v>
      </c>
      <c r="BJ107" s="8">
        <f t="shared" si="221"/>
        <v>0.69976024397905567</v>
      </c>
      <c r="BK107" s="8">
        <f t="shared" si="222"/>
        <v>0.20982267020344841</v>
      </c>
      <c r="BL107" s="8">
        <f t="shared" si="223"/>
        <v>8.8231061065681099E-2</v>
      </c>
      <c r="BM107" s="8">
        <f t="shared" si="224"/>
        <v>0.40574560484054567</v>
      </c>
      <c r="BN107" s="8">
        <f t="shared" si="225"/>
        <v>0.59140970982290531</v>
      </c>
    </row>
    <row r="108" spans="1:66" x14ac:dyDescent="0.25">
      <c r="A108" t="s">
        <v>10</v>
      </c>
      <c r="B108" t="s">
        <v>494</v>
      </c>
      <c r="C108" t="s">
        <v>41</v>
      </c>
      <c r="D108" s="7" t="s">
        <v>522</v>
      </c>
      <c r="E108">
        <f>VLOOKUP(A108,home!$A$2:$E$405,3,FALSE)</f>
        <v>1.6503000000000001</v>
      </c>
      <c r="F108" t="e">
        <f>VLOOKUP(B108,home!$B$2:$E$405,3,FALSE)</f>
        <v>#N/A</v>
      </c>
      <c r="G108">
        <f>VLOOKUP(C108,away!$B$2:$E$405,4,FALSE)</f>
        <v>1.2831999999999999</v>
      </c>
      <c r="H108">
        <f>VLOOKUP(A108,away!$A$2:$E$405,3,FALSE)</f>
        <v>1.3855999999999999</v>
      </c>
      <c r="I108">
        <f>VLOOKUP(C108,away!$B$2:$E$405,3,FALSE)</f>
        <v>0.84909999999999997</v>
      </c>
      <c r="J108" t="e">
        <f>VLOOKUP(B108,home!$B$2:$E$405,4,FALSE)</f>
        <v>#N/A</v>
      </c>
      <c r="K108" s="3" t="e">
        <f t="shared" si="170"/>
        <v>#N/A</v>
      </c>
      <c r="L108" s="3" t="e">
        <f t="shared" si="171"/>
        <v>#N/A</v>
      </c>
      <c r="M108" s="5" t="e">
        <f t="shared" si="172"/>
        <v>#N/A</v>
      </c>
      <c r="N108" s="5" t="e">
        <f t="shared" si="173"/>
        <v>#N/A</v>
      </c>
      <c r="O108" s="5" t="e">
        <f t="shared" si="174"/>
        <v>#N/A</v>
      </c>
      <c r="P108" s="5" t="e">
        <f t="shared" si="175"/>
        <v>#N/A</v>
      </c>
      <c r="Q108" s="5" t="e">
        <f t="shared" si="176"/>
        <v>#N/A</v>
      </c>
      <c r="R108" s="5" t="e">
        <f t="shared" si="177"/>
        <v>#N/A</v>
      </c>
      <c r="S108" s="5" t="e">
        <f t="shared" si="178"/>
        <v>#N/A</v>
      </c>
      <c r="T108" s="5" t="e">
        <f t="shared" si="179"/>
        <v>#N/A</v>
      </c>
      <c r="U108" s="5" t="e">
        <f t="shared" si="180"/>
        <v>#N/A</v>
      </c>
      <c r="V108" s="5" t="e">
        <f t="shared" si="181"/>
        <v>#N/A</v>
      </c>
      <c r="W108" s="5" t="e">
        <f t="shared" si="182"/>
        <v>#N/A</v>
      </c>
      <c r="X108" s="5" t="e">
        <f t="shared" si="183"/>
        <v>#N/A</v>
      </c>
      <c r="Y108" s="5" t="e">
        <f t="shared" si="184"/>
        <v>#N/A</v>
      </c>
      <c r="Z108" s="5" t="e">
        <f t="shared" si="185"/>
        <v>#N/A</v>
      </c>
      <c r="AA108" s="5" t="e">
        <f t="shared" si="186"/>
        <v>#N/A</v>
      </c>
      <c r="AB108" s="5" t="e">
        <f t="shared" si="187"/>
        <v>#N/A</v>
      </c>
      <c r="AC108" s="5" t="e">
        <f t="shared" si="188"/>
        <v>#N/A</v>
      </c>
      <c r="AD108" s="5" t="e">
        <f t="shared" si="189"/>
        <v>#N/A</v>
      </c>
      <c r="AE108" s="5" t="e">
        <f t="shared" si="190"/>
        <v>#N/A</v>
      </c>
      <c r="AF108" s="5" t="e">
        <f t="shared" si="191"/>
        <v>#N/A</v>
      </c>
      <c r="AG108" s="5" t="e">
        <f t="shared" si="192"/>
        <v>#N/A</v>
      </c>
      <c r="AH108" s="5" t="e">
        <f t="shared" si="193"/>
        <v>#N/A</v>
      </c>
      <c r="AI108" s="5" t="e">
        <f t="shared" si="194"/>
        <v>#N/A</v>
      </c>
      <c r="AJ108" s="5" t="e">
        <f t="shared" si="195"/>
        <v>#N/A</v>
      </c>
      <c r="AK108" s="5" t="e">
        <f t="shared" si="196"/>
        <v>#N/A</v>
      </c>
      <c r="AL108" s="5" t="e">
        <f t="shared" si="197"/>
        <v>#N/A</v>
      </c>
      <c r="AM108" s="5" t="e">
        <f t="shared" si="198"/>
        <v>#N/A</v>
      </c>
      <c r="AN108" s="5" t="e">
        <f t="shared" si="199"/>
        <v>#N/A</v>
      </c>
      <c r="AO108" s="5" t="e">
        <f t="shared" si="200"/>
        <v>#N/A</v>
      </c>
      <c r="AP108" s="5" t="e">
        <f t="shared" si="201"/>
        <v>#N/A</v>
      </c>
      <c r="AQ108" s="5" t="e">
        <f t="shared" si="202"/>
        <v>#N/A</v>
      </c>
      <c r="AR108" s="5" t="e">
        <f t="shared" si="203"/>
        <v>#N/A</v>
      </c>
      <c r="AS108" s="5" t="e">
        <f t="shared" si="204"/>
        <v>#N/A</v>
      </c>
      <c r="AT108" s="5" t="e">
        <f t="shared" si="205"/>
        <v>#N/A</v>
      </c>
      <c r="AU108" s="5" t="e">
        <f t="shared" si="206"/>
        <v>#N/A</v>
      </c>
      <c r="AV108" s="5" t="e">
        <f t="shared" si="207"/>
        <v>#N/A</v>
      </c>
      <c r="AW108" s="5" t="e">
        <f t="shared" si="208"/>
        <v>#N/A</v>
      </c>
      <c r="AX108" s="5" t="e">
        <f t="shared" si="209"/>
        <v>#N/A</v>
      </c>
      <c r="AY108" s="5" t="e">
        <f t="shared" si="210"/>
        <v>#N/A</v>
      </c>
      <c r="AZ108" s="5" t="e">
        <f t="shared" si="211"/>
        <v>#N/A</v>
      </c>
      <c r="BA108" s="5" t="e">
        <f t="shared" si="212"/>
        <v>#N/A</v>
      </c>
      <c r="BB108" s="5" t="e">
        <f t="shared" si="213"/>
        <v>#N/A</v>
      </c>
      <c r="BC108" s="5" t="e">
        <f t="shared" si="214"/>
        <v>#N/A</v>
      </c>
      <c r="BD108" s="5" t="e">
        <f t="shared" si="215"/>
        <v>#N/A</v>
      </c>
      <c r="BE108" s="5" t="e">
        <f t="shared" si="216"/>
        <v>#N/A</v>
      </c>
      <c r="BF108" s="5" t="e">
        <f t="shared" si="217"/>
        <v>#N/A</v>
      </c>
      <c r="BG108" s="5" t="e">
        <f t="shared" si="218"/>
        <v>#N/A</v>
      </c>
      <c r="BH108" s="5" t="e">
        <f t="shared" si="219"/>
        <v>#N/A</v>
      </c>
      <c r="BI108" s="5" t="e">
        <f t="shared" si="220"/>
        <v>#N/A</v>
      </c>
      <c r="BJ108" s="8" t="e">
        <f t="shared" si="221"/>
        <v>#N/A</v>
      </c>
      <c r="BK108" s="8" t="e">
        <f t="shared" si="222"/>
        <v>#N/A</v>
      </c>
      <c r="BL108" s="8" t="e">
        <f t="shared" si="223"/>
        <v>#N/A</v>
      </c>
      <c r="BM108" s="8" t="e">
        <f t="shared" si="224"/>
        <v>#N/A</v>
      </c>
      <c r="BN108" s="8" t="e">
        <f t="shared" si="225"/>
        <v>#N/A</v>
      </c>
    </row>
    <row r="109" spans="1:66" x14ac:dyDescent="0.25">
      <c r="A109" t="s">
        <v>10</v>
      </c>
      <c r="B109" t="s">
        <v>429</v>
      </c>
      <c r="C109" t="s">
        <v>216</v>
      </c>
      <c r="D109" s="7" t="s">
        <v>522</v>
      </c>
      <c r="E109">
        <f>VLOOKUP(A109,home!$A$2:$E$405,3,FALSE)</f>
        <v>1.6503000000000001</v>
      </c>
      <c r="F109">
        <f>VLOOKUP(B109,home!$B$2:$E$405,3,FALSE)</f>
        <v>1.1762999999999999</v>
      </c>
      <c r="G109">
        <f>VLOOKUP(C109,away!$B$2:$E$405,4,FALSE)</f>
        <v>0.85550000000000004</v>
      </c>
      <c r="H109">
        <f>VLOOKUP(A109,away!$A$2:$E$405,3,FALSE)</f>
        <v>1.3855999999999999</v>
      </c>
      <c r="I109">
        <f>VLOOKUP(C109,away!$B$2:$E$405,3,FALSE)</f>
        <v>1.1462000000000001</v>
      </c>
      <c r="J109">
        <f>VLOOKUP(B109,home!$B$2:$E$405,4,FALSE)</f>
        <v>0.67930000000000001</v>
      </c>
      <c r="K109" s="3">
        <f t="shared" si="170"/>
        <v>1.660737569895</v>
      </c>
      <c r="L109" s="3">
        <f t="shared" si="171"/>
        <v>1.0788470872960001</v>
      </c>
      <c r="M109" s="5">
        <f t="shared" si="172"/>
        <v>6.4597171292700303E-2</v>
      </c>
      <c r="N109" s="5">
        <f t="shared" si="173"/>
        <v>0.10727894927473014</v>
      </c>
      <c r="O109" s="5">
        <f t="shared" si="174"/>
        <v>6.9690470096690507E-2</v>
      </c>
      <c r="P109" s="5">
        <f t="shared" si="175"/>
        <v>0.11573758195321794</v>
      </c>
      <c r="Q109" s="5">
        <f t="shared" si="176"/>
        <v>8.9081090759702178E-2</v>
      </c>
      <c r="R109" s="5">
        <f t="shared" si="177"/>
        <v>3.759268033805177E-2</v>
      </c>
      <c r="S109" s="5">
        <f t="shared" si="178"/>
        <v>5.1841232395773443E-2</v>
      </c>
      <c r="T109" s="5">
        <f t="shared" si="179"/>
        <v>9.6104875299255321E-2</v>
      </c>
      <c r="U109" s="5">
        <f t="shared" si="180"/>
        <v>6.2431576590455638E-2</v>
      </c>
      <c r="V109" s="5">
        <f t="shared" si="181"/>
        <v>1.0320333026787004E-2</v>
      </c>
      <c r="W109" s="5">
        <f t="shared" si="182"/>
        <v>4.9313438063954579E-2</v>
      </c>
      <c r="X109" s="5">
        <f t="shared" si="183"/>
        <v>5.32016590198491E-2</v>
      </c>
      <c r="Y109" s="5">
        <f t="shared" si="184"/>
        <v>2.8698227436439582E-2</v>
      </c>
      <c r="Z109" s="5">
        <f t="shared" si="185"/>
        <v>1.3518917895452261E-2</v>
      </c>
      <c r="AA109" s="5">
        <f t="shared" si="186"/>
        <v>2.245137485330341E-2</v>
      </c>
      <c r="AB109" s="5">
        <f t="shared" si="187"/>
        <v>1.8642920857338416E-2</v>
      </c>
      <c r="AC109" s="5">
        <f t="shared" si="188"/>
        <v>1.1556721114574951E-3</v>
      </c>
      <c r="AD109" s="5">
        <f t="shared" si="189"/>
        <v>2.0474169823374893E-2</v>
      </c>
      <c r="AE109" s="5">
        <f t="shared" si="190"/>
        <v>2.2088498478751665E-2</v>
      </c>
      <c r="AF109" s="5">
        <f t="shared" si="191"/>
        <v>1.191505612327168E-2</v>
      </c>
      <c r="AG109" s="5">
        <f t="shared" si="192"/>
        <v>4.2848411978533424E-3</v>
      </c>
      <c r="AH109" s="5">
        <f t="shared" si="193"/>
        <v>3.6462112987256092E-3</v>
      </c>
      <c r="AI109" s="5">
        <f t="shared" si="194"/>
        <v>6.055400091569259E-3</v>
      </c>
      <c r="AJ109" s="5">
        <f t="shared" si="195"/>
        <v>5.0282152164073477E-3</v>
      </c>
      <c r="AK109" s="5">
        <f t="shared" si="196"/>
        <v>2.7835153064684668E-3</v>
      </c>
      <c r="AL109" s="5">
        <f t="shared" si="197"/>
        <v>8.2823871717104008E-5</v>
      </c>
      <c r="AM109" s="5">
        <f t="shared" si="198"/>
        <v>6.800444607617819E-3</v>
      </c>
      <c r="AN109" s="5">
        <f t="shared" si="199"/>
        <v>7.3366398572462738E-3</v>
      </c>
      <c r="AO109" s="5">
        <f t="shared" si="200"/>
        <v>3.9575562702649416E-3</v>
      </c>
      <c r="AP109" s="5">
        <f t="shared" si="201"/>
        <v>1.4231993516617854E-3</v>
      </c>
      <c r="AQ109" s="5">
        <f t="shared" si="202"/>
        <v>3.8385361879546807E-4</v>
      </c>
      <c r="AR109" s="5">
        <f t="shared" si="203"/>
        <v>7.8674088785917807E-4</v>
      </c>
      <c r="AS109" s="5">
        <f t="shared" si="204"/>
        <v>1.3065701502402859E-3</v>
      </c>
      <c r="AT109" s="5">
        <f t="shared" si="205"/>
        <v>1.0849350681036991E-3</v>
      </c>
      <c r="AU109" s="5">
        <f t="shared" si="206"/>
        <v>6.0059747616546786E-4</v>
      </c>
      <c r="AV109" s="5">
        <f t="shared" si="207"/>
        <v>2.4935869826302751E-4</v>
      </c>
      <c r="AW109" s="5">
        <f t="shared" si="208"/>
        <v>4.1220564171912275E-6</v>
      </c>
      <c r="AX109" s="5">
        <f t="shared" si="209"/>
        <v>1.8822923086434639E-3</v>
      </c>
      <c r="AY109" s="5">
        <f t="shared" si="210"/>
        <v>2.0307055746196646E-3</v>
      </c>
      <c r="AZ109" s="5">
        <f t="shared" si="211"/>
        <v>1.0954103971670876E-3</v>
      </c>
      <c r="BA109" s="5">
        <f t="shared" si="212"/>
        <v>3.9392677212582249E-4</v>
      </c>
      <c r="BB109" s="5">
        <f t="shared" si="213"/>
        <v>1.0624668767896465E-4</v>
      </c>
      <c r="BC109" s="5">
        <f t="shared" si="214"/>
        <v>2.2924785907459773E-5</v>
      </c>
      <c r="BD109" s="5">
        <f t="shared" si="215"/>
        <v>1.4146218588725719E-4</v>
      </c>
      <c r="BE109" s="5">
        <f t="shared" si="216"/>
        <v>2.3493156682243823E-4</v>
      </c>
      <c r="BF109" s="5">
        <f t="shared" si="217"/>
        <v>1.950798396881605E-4</v>
      </c>
      <c r="BG109" s="5">
        <f t="shared" si="218"/>
        <v>1.0799213963307396E-4</v>
      </c>
      <c r="BH109" s="5">
        <f t="shared" si="219"/>
        <v>4.4836650885498218E-5</v>
      </c>
      <c r="BI109" s="5">
        <f t="shared" si="220"/>
        <v>1.4892382126762533E-5</v>
      </c>
      <c r="BJ109" s="8">
        <f t="shared" si="221"/>
        <v>0.50787400570891117</v>
      </c>
      <c r="BK109" s="8">
        <f t="shared" si="222"/>
        <v>0.24576552022627293</v>
      </c>
      <c r="BL109" s="8">
        <f t="shared" si="223"/>
        <v>0.23308976169468534</v>
      </c>
      <c r="BM109" s="8">
        <f t="shared" si="224"/>
        <v>0.51424367829202633</v>
      </c>
      <c r="BN109" s="8">
        <f t="shared" si="225"/>
        <v>0.48397794371509284</v>
      </c>
    </row>
    <row r="110" spans="1:66" x14ac:dyDescent="0.25">
      <c r="A110" t="s">
        <v>59</v>
      </c>
      <c r="B110" t="s">
        <v>273</v>
      </c>
      <c r="C110" t="s">
        <v>83</v>
      </c>
      <c r="D110" s="7" t="s">
        <v>522</v>
      </c>
      <c r="E110">
        <f>VLOOKUP(A110,home!$A$2:$E$405,3,FALSE)</f>
        <v>1.6243000000000001</v>
      </c>
      <c r="F110">
        <f>VLOOKUP(B110,home!$B$2:$E$405,3,FALSE)</f>
        <v>1.6416999999999999</v>
      </c>
      <c r="G110">
        <f>VLOOKUP(C110,away!$B$2:$E$405,4,FALSE)</f>
        <v>1.4706999999999999</v>
      </c>
      <c r="H110">
        <f>VLOOKUP(A110,away!$A$2:$E$405,3,FALSE)</f>
        <v>1.2161999999999999</v>
      </c>
      <c r="I110">
        <f>VLOOKUP(C110,away!$B$2:$E$405,3,FALSE)</f>
        <v>0.45679999999999998</v>
      </c>
      <c r="J110">
        <f>VLOOKUP(B110,home!$B$2:$E$405,4,FALSE)</f>
        <v>1.1419999999999999</v>
      </c>
      <c r="K110" s="3">
        <f t="shared" si="170"/>
        <v>3.9217881950170002</v>
      </c>
      <c r="L110" s="3">
        <f t="shared" si="171"/>
        <v>0.6344497027199999</v>
      </c>
      <c r="M110" s="5">
        <f t="shared" si="172"/>
        <v>1.0501492408908533E-2</v>
      </c>
      <c r="N110" s="5">
        <f t="shared" si="173"/>
        <v>4.1184628959318133E-2</v>
      </c>
      <c r="O110" s="5">
        <f t="shared" si="174"/>
        <v>6.662668736948354E-3</v>
      </c>
      <c r="P110" s="5">
        <f t="shared" si="175"/>
        <v>2.6129575599872886E-2</v>
      </c>
      <c r="Q110" s="5">
        <f t="shared" si="176"/>
        <v>8.0758695834404565E-2</v>
      </c>
      <c r="R110" s="5">
        <f t="shared" si="177"/>
        <v>2.1135640997393601E-3</v>
      </c>
      <c r="S110" s="5">
        <f t="shared" si="178"/>
        <v>1.6253754572309265E-2</v>
      </c>
      <c r="T110" s="5">
        <f t="shared" si="179"/>
        <v>5.1237330564192871E-2</v>
      </c>
      <c r="U110" s="5">
        <f t="shared" si="180"/>
        <v>8.2889507357695562E-3</v>
      </c>
      <c r="V110" s="5">
        <f t="shared" si="181"/>
        <v>4.4935804501955428E-3</v>
      </c>
      <c r="W110" s="5">
        <f t="shared" si="182"/>
        <v>0.10557283332277882</v>
      </c>
      <c r="X110" s="5">
        <f t="shared" si="183"/>
        <v>6.6980652716945116E-2</v>
      </c>
      <c r="Y110" s="5">
        <f t="shared" si="184"/>
        <v>2.124792760212869E-2</v>
      </c>
      <c r="Z110" s="5">
        <f t="shared" si="185"/>
        <v>4.4698337158643374E-4</v>
      </c>
      <c r="AA110" s="5">
        <f t="shared" si="186"/>
        <v>1.7529741100565733E-3</v>
      </c>
      <c r="AB110" s="5">
        <f t="shared" si="187"/>
        <v>3.4373965854951507E-3</v>
      </c>
      <c r="AC110" s="5">
        <f t="shared" si="188"/>
        <v>6.9880156978860972E-4</v>
      </c>
      <c r="AD110" s="5">
        <f t="shared" si="189"/>
        <v>0.10350857285994282</v>
      </c>
      <c r="AE110" s="5">
        <f t="shared" si="190"/>
        <v>6.5670983279962167E-2</v>
      </c>
      <c r="AF110" s="5">
        <f t="shared" si="191"/>
        <v>2.0832467909651039E-2</v>
      </c>
      <c r="AG110" s="5">
        <f t="shared" si="192"/>
        <v>4.4057176907340134E-3</v>
      </c>
      <c r="AH110" s="5">
        <f t="shared" si="193"/>
        <v>7.0897116805949023E-5</v>
      </c>
      <c r="AI110" s="5">
        <f t="shared" si="194"/>
        <v>2.7804347575031231E-4</v>
      </c>
      <c r="AJ110" s="5">
        <f t="shared" si="195"/>
        <v>5.4521381044953519E-4</v>
      </c>
      <c r="AK110" s="5">
        <f t="shared" si="196"/>
        <v>7.1273769519374129E-4</v>
      </c>
      <c r="AL110" s="5">
        <f t="shared" si="197"/>
        <v>6.9549689648346278E-5</v>
      </c>
      <c r="AM110" s="5">
        <f t="shared" si="198"/>
        <v>8.1187739825036145E-2</v>
      </c>
      <c r="AN110" s="5">
        <f t="shared" si="199"/>
        <v>5.150953739650288E-2</v>
      </c>
      <c r="AO110" s="5">
        <f t="shared" si="200"/>
        <v>1.6340105344227984E-2</v>
      </c>
      <c r="AP110" s="5">
        <f t="shared" si="201"/>
        <v>3.4556583260196422E-3</v>
      </c>
      <c r="AQ110" s="5">
        <f t="shared" si="202"/>
        <v>5.4811034941126347E-4</v>
      </c>
      <c r="AR110" s="5">
        <f t="shared" si="203"/>
        <v>8.9961309362478941E-6</v>
      </c>
      <c r="AS110" s="5">
        <f t="shared" si="204"/>
        <v>3.528092010660423E-5</v>
      </c>
      <c r="AT110" s="5">
        <f t="shared" si="205"/>
        <v>6.9182147991709195E-5</v>
      </c>
      <c r="AU110" s="5">
        <f t="shared" si="206"/>
        <v>9.0439243766601406E-5</v>
      </c>
      <c r="AV110" s="5">
        <f t="shared" si="207"/>
        <v>8.8670889642530545E-5</v>
      </c>
      <c r="AW110" s="5">
        <f t="shared" si="208"/>
        <v>4.8069989664636241E-6</v>
      </c>
      <c r="AX110" s="5">
        <f t="shared" si="209"/>
        <v>5.3066853270989742E-2</v>
      </c>
      <c r="AY110" s="5">
        <f t="shared" si="210"/>
        <v>3.3668249282065299E-2</v>
      </c>
      <c r="AZ110" s="5">
        <f t="shared" si="211"/>
        <v>1.0680405374054586E-2</v>
      </c>
      <c r="BA110" s="5">
        <f t="shared" si="212"/>
        <v>2.2587266714993409E-3</v>
      </c>
      <c r="BB110" s="5">
        <f t="shared" si="213"/>
        <v>3.5826211631462284E-4</v>
      </c>
      <c r="BC110" s="5">
        <f t="shared" si="214"/>
        <v>4.5459858638330101E-5</v>
      </c>
      <c r="BD110" s="5">
        <f t="shared" si="215"/>
        <v>9.5126543302211155E-7</v>
      </c>
      <c r="BE110" s="5">
        <f t="shared" si="216"/>
        <v>3.7306615455538523E-6</v>
      </c>
      <c r="BF110" s="5">
        <f t="shared" si="217"/>
        <v>7.3154322044784879E-6</v>
      </c>
      <c r="BG110" s="5">
        <f t="shared" si="218"/>
        <v>9.5631918869903092E-6</v>
      </c>
      <c r="BH110" s="5">
        <f t="shared" si="219"/>
        <v>9.3762032622702352E-6</v>
      </c>
      <c r="BI110" s="5">
        <f t="shared" si="220"/>
        <v>7.3542966536102572E-6</v>
      </c>
      <c r="BJ110" s="8">
        <f t="shared" si="221"/>
        <v>0.81451891855481795</v>
      </c>
      <c r="BK110" s="8">
        <f t="shared" si="222"/>
        <v>9.1815003572788489E-2</v>
      </c>
      <c r="BL110" s="8">
        <f t="shared" si="223"/>
        <v>2.4193306749638151E-2</v>
      </c>
      <c r="BM110" s="8">
        <f t="shared" si="224"/>
        <v>0.72996014432654044</v>
      </c>
      <c r="BN110" s="8">
        <f t="shared" si="225"/>
        <v>0.16735062563919184</v>
      </c>
    </row>
    <row r="111" spans="1:66" x14ac:dyDescent="0.25">
      <c r="A111" t="s">
        <v>59</v>
      </c>
      <c r="B111" t="s">
        <v>75</v>
      </c>
      <c r="C111" t="s">
        <v>64</v>
      </c>
      <c r="D111" s="7" t="s">
        <v>522</v>
      </c>
      <c r="E111">
        <f>VLOOKUP(A111,home!$A$2:$E$405,3,FALSE)</f>
        <v>1.6243000000000001</v>
      </c>
      <c r="F111">
        <f>VLOOKUP(B111,home!$B$2:$E$405,3,FALSE)</f>
        <v>0.64810000000000001</v>
      </c>
      <c r="G111">
        <f>VLOOKUP(C111,away!$B$2:$E$405,4,FALSE)</f>
        <v>0.9919</v>
      </c>
      <c r="H111">
        <f>VLOOKUP(A111,away!$A$2:$E$405,3,FALSE)</f>
        <v>1.2161999999999999</v>
      </c>
      <c r="I111">
        <f>VLOOKUP(C111,away!$B$2:$E$405,3,FALSE)</f>
        <v>0.68520000000000003</v>
      </c>
      <c r="J111">
        <f>VLOOKUP(B111,home!$B$2:$E$405,4,FALSE)</f>
        <v>1.2117</v>
      </c>
      <c r="K111" s="3">
        <f t="shared" si="170"/>
        <v>1.044181888477</v>
      </c>
      <c r="L111" s="3">
        <f t="shared" si="171"/>
        <v>1.0097583688079999</v>
      </c>
      <c r="M111" s="5">
        <f t="shared" si="172"/>
        <v>0.12822865297991951</v>
      </c>
      <c r="N111" s="5">
        <f t="shared" si="173"/>
        <v>0.13389403702543426</v>
      </c>
      <c r="O111" s="5">
        <f t="shared" si="174"/>
        <v>0.12947995546745059</v>
      </c>
      <c r="P111" s="5">
        <f t="shared" si="175"/>
        <v>0.13520062441992042</v>
      </c>
      <c r="Q111" s="5">
        <f t="shared" si="176"/>
        <v>6.9904864218513649E-2</v>
      </c>
      <c r="R111" s="5">
        <f t="shared" si="177"/>
        <v>6.537173431307268E-2</v>
      </c>
      <c r="S111" s="5">
        <f t="shared" si="178"/>
        <v>3.5637917927748342E-2</v>
      </c>
      <c r="T111" s="5">
        <f t="shared" si="179"/>
        <v>7.0587021665031044E-2</v>
      </c>
      <c r="U111" s="5">
        <f t="shared" si="180"/>
        <v>6.8259980988040925E-2</v>
      </c>
      <c r="V111" s="5">
        <f t="shared" si="181"/>
        <v>4.1750668260565841E-3</v>
      </c>
      <c r="W111" s="5">
        <f t="shared" si="182"/>
        <v>2.4331131044471953E-2</v>
      </c>
      <c r="X111" s="5">
        <f t="shared" si="183"/>
        <v>2.4568563194719679E-2</v>
      </c>
      <c r="Y111" s="5">
        <f t="shared" si="184"/>
        <v>1.2404156147728202E-2</v>
      </c>
      <c r="Z111" s="5">
        <f t="shared" si="185"/>
        <v>2.2003218602039406E-2</v>
      </c>
      <c r="AA111" s="5">
        <f t="shared" si="186"/>
        <v>2.2975362352449763E-2</v>
      </c>
      <c r="AB111" s="5">
        <f t="shared" si="187"/>
        <v>1.199522862481218E-2</v>
      </c>
      <c r="AC111" s="5">
        <f t="shared" si="188"/>
        <v>2.7512944102192058E-4</v>
      </c>
      <c r="AD111" s="5">
        <f t="shared" si="189"/>
        <v>6.3515315906995194E-3</v>
      </c>
      <c r="AE111" s="5">
        <f t="shared" si="190"/>
        <v>6.413512178457227E-3</v>
      </c>
      <c r="AF111" s="5">
        <f t="shared" si="191"/>
        <v>3.2380487978246053E-3</v>
      </c>
      <c r="AG111" s="5">
        <f t="shared" si="192"/>
        <v>1.0898822907373595E-3</v>
      </c>
      <c r="AH111" s="5">
        <f t="shared" si="193"/>
        <v>5.5544835310302873E-3</v>
      </c>
      <c r="AI111" s="5">
        <f t="shared" si="194"/>
        <v>5.7998911029456006E-3</v>
      </c>
      <c r="AJ111" s="5">
        <f t="shared" si="195"/>
        <v>3.0280706224173437E-3</v>
      </c>
      <c r="AK111" s="5">
        <f t="shared" si="196"/>
        <v>1.0539521669858224E-3</v>
      </c>
      <c r="AL111" s="5">
        <f t="shared" si="197"/>
        <v>1.1603544561383632E-5</v>
      </c>
      <c r="AM111" s="5">
        <f t="shared" si="198"/>
        <v>1.32643085021959E-3</v>
      </c>
      <c r="AN111" s="5">
        <f t="shared" si="199"/>
        <v>1.3393746516543413E-3</v>
      </c>
      <c r="AO111" s="5">
        <f t="shared" si="200"/>
        <v>6.7622238173863536E-4</v>
      </c>
      <c r="AP111" s="5">
        <f t="shared" si="201"/>
        <v>2.2760706971195499E-4</v>
      </c>
      <c r="AQ111" s="5">
        <f t="shared" si="202"/>
        <v>5.7457035860378098E-5</v>
      </c>
      <c r="AR111" s="5">
        <f t="shared" si="203"/>
        <v>1.121737245972809E-3</v>
      </c>
      <c r="AS111" s="5">
        <f t="shared" si="204"/>
        <v>1.1712977158748767E-3</v>
      </c>
      <c r="AT111" s="5">
        <f t="shared" si="205"/>
        <v>6.1152393046551257E-4</v>
      </c>
      <c r="AU111" s="5">
        <f t="shared" si="206"/>
        <v>2.1284740418745223E-4</v>
      </c>
      <c r="AV111" s="5">
        <f t="shared" si="207"/>
        <v>5.5562851115470285E-5</v>
      </c>
      <c r="AW111" s="5">
        <f t="shared" si="208"/>
        <v>3.3984570914832708E-7</v>
      </c>
      <c r="AX111" s="5">
        <f t="shared" si="209"/>
        <v>2.3083917835274066E-4</v>
      </c>
      <c r="AY111" s="5">
        <f t="shared" si="210"/>
        <v>2.3309179219044231E-4</v>
      </c>
      <c r="AZ111" s="5">
        <f t="shared" si="211"/>
        <v>1.1768319393237715E-4</v>
      </c>
      <c r="BA111" s="5">
        <f t="shared" si="212"/>
        <v>3.961052998042422E-5</v>
      </c>
      <c r="BB111" s="5">
        <f t="shared" si="213"/>
        <v>9.9992660351633832E-6</v>
      </c>
      <c r="BC111" s="5">
        <f t="shared" si="214"/>
        <v>2.0193685121887636E-6</v>
      </c>
      <c r="BD111" s="5">
        <f t="shared" si="215"/>
        <v>1.8878059528744682E-4</v>
      </c>
      <c r="BE111" s="5">
        <f t="shared" si="216"/>
        <v>1.9712127849505847E-4</v>
      </c>
      <c r="BF111" s="5">
        <f t="shared" si="217"/>
        <v>1.0291523441898539E-4</v>
      </c>
      <c r="BG111" s="5">
        <f t="shared" si="218"/>
        <v>3.5820741276223115E-5</v>
      </c>
      <c r="BH111" s="5">
        <f t="shared" si="219"/>
        <v>9.350842318113166E-6</v>
      </c>
      <c r="BI111" s="5">
        <f t="shared" si="220"/>
        <v>1.9527960381156115E-6</v>
      </c>
      <c r="BJ111" s="8">
        <f t="shared" si="221"/>
        <v>0.35704308347180569</v>
      </c>
      <c r="BK111" s="8">
        <f t="shared" si="222"/>
        <v>0.30376208693141854</v>
      </c>
      <c r="BL111" s="8">
        <f t="shared" si="223"/>
        <v>0.31722756980465516</v>
      </c>
      <c r="BM111" s="8">
        <f t="shared" si="224"/>
        <v>0.33772333843912644</v>
      </c>
      <c r="BN111" s="8">
        <f t="shared" si="225"/>
        <v>0.66207986842431099</v>
      </c>
    </row>
    <row r="112" spans="1:66" x14ac:dyDescent="0.25">
      <c r="A112" t="s">
        <v>59</v>
      </c>
      <c r="B112" t="s">
        <v>63</v>
      </c>
      <c r="C112" t="s">
        <v>76</v>
      </c>
      <c r="D112" s="7" t="s">
        <v>522</v>
      </c>
      <c r="E112">
        <f>VLOOKUP(A112,home!$A$2:$E$405,3,FALSE)</f>
        <v>1.6243000000000001</v>
      </c>
      <c r="F112">
        <f>VLOOKUP(B112,home!$B$2:$E$405,3,FALSE)</f>
        <v>1.1989000000000001</v>
      </c>
      <c r="G112">
        <f>VLOOKUP(C112,away!$B$2:$E$405,4,FALSE)</f>
        <v>0.59099999999999997</v>
      </c>
      <c r="H112">
        <f>VLOOKUP(A112,away!$A$2:$E$405,3,FALSE)</f>
        <v>1.2161999999999999</v>
      </c>
      <c r="I112">
        <f>VLOOKUP(C112,away!$B$2:$E$405,3,FALSE)</f>
        <v>1.0213000000000001</v>
      </c>
      <c r="J112">
        <f>VLOOKUP(B112,home!$B$2:$E$405,4,FALSE)</f>
        <v>0.90880000000000005</v>
      </c>
      <c r="K112" s="3">
        <f t="shared" si="170"/>
        <v>1.15089760257</v>
      </c>
      <c r="L112" s="3">
        <f t="shared" si="171"/>
        <v>1.1288250785280001</v>
      </c>
      <c r="M112" s="5">
        <f t="shared" si="172"/>
        <v>0.10231257599292239</v>
      </c>
      <c r="N112" s="5">
        <f t="shared" si="173"/>
        <v>0.11775129842301531</v>
      </c>
      <c r="O112" s="5">
        <f t="shared" si="174"/>
        <v>0.11549300162961257</v>
      </c>
      <c r="P112" s="5">
        <f t="shared" si="175"/>
        <v>0.13292061868913421</v>
      </c>
      <c r="Q112" s="5">
        <f t="shared" si="176"/>
        <v>6.7759843527276487E-2</v>
      </c>
      <c r="R112" s="5">
        <f t="shared" si="177"/>
        <v>6.5185698316990948E-2</v>
      </c>
      <c r="S112" s="5">
        <f t="shared" si="178"/>
        <v>4.3171356749742151E-2</v>
      </c>
      <c r="T112" s="5">
        <f t="shared" si="179"/>
        <v>7.6489010690722864E-2</v>
      </c>
      <c r="U112" s="5">
        <f t="shared" si="180"/>
        <v>7.5022063914876161E-2</v>
      </c>
      <c r="V112" s="5">
        <f t="shared" si="181"/>
        <v>6.2318432760645774E-3</v>
      </c>
      <c r="W112" s="5">
        <f t="shared" si="182"/>
        <v>2.599488048868694E-2</v>
      </c>
      <c r="X112" s="5">
        <f t="shared" si="183"/>
        <v>2.9343673008968008E-2</v>
      </c>
      <c r="Y112" s="5">
        <f t="shared" si="184"/>
        <v>1.656193699432414E-2</v>
      </c>
      <c r="Z112" s="5">
        <f t="shared" si="185"/>
        <v>2.4527750340526604E-2</v>
      </c>
      <c r="AA112" s="5">
        <f t="shared" si="186"/>
        <v>2.822892906334757E-2</v>
      </c>
      <c r="AB112" s="5">
        <f t="shared" si="187"/>
        <v>1.624430339106266E-2</v>
      </c>
      <c r="AC112" s="5">
        <f t="shared" si="188"/>
        <v>5.0601090322313299E-4</v>
      </c>
      <c r="AD112" s="5">
        <f t="shared" si="189"/>
        <v>7.4793614083808729E-3</v>
      </c>
      <c r="AE112" s="5">
        <f t="shared" si="190"/>
        <v>8.44289072915483E-3</v>
      </c>
      <c r="AF112" s="5">
        <f t="shared" si="191"/>
        <v>4.7652733951707637E-3</v>
      </c>
      <c r="AG112" s="5">
        <f t="shared" si="192"/>
        <v>1.7930533715036754E-3</v>
      </c>
      <c r="AH112" s="5">
        <f t="shared" si="193"/>
        <v>6.9218849260650316E-3</v>
      </c>
      <c r="AI112" s="5">
        <f t="shared" si="194"/>
        <v>7.9663807666736659E-3</v>
      </c>
      <c r="AJ112" s="5">
        <f t="shared" si="195"/>
        <v>4.584244262762242E-3</v>
      </c>
      <c r="AK112" s="5">
        <f t="shared" si="196"/>
        <v>1.7586652438694465E-3</v>
      </c>
      <c r="AL112" s="5">
        <f t="shared" si="197"/>
        <v>2.6295607032519294E-5</v>
      </c>
      <c r="AM112" s="5">
        <f t="shared" si="198"/>
        <v>1.7215958227320223E-3</v>
      </c>
      <c r="AN112" s="5">
        <f t="shared" si="199"/>
        <v>1.9433805397889516E-3</v>
      </c>
      <c r="AO112" s="5">
        <f t="shared" si="200"/>
        <v>1.0968683452185256E-3</v>
      </c>
      <c r="AP112" s="5">
        <f t="shared" si="201"/>
        <v>4.1272416530872645E-4</v>
      </c>
      <c r="AQ112" s="5">
        <f t="shared" si="202"/>
        <v>1.1647334707875663E-4</v>
      </c>
      <c r="AR112" s="5">
        <f t="shared" si="203"/>
        <v>1.5627194590454281E-3</v>
      </c>
      <c r="AS112" s="5">
        <f t="shared" si="204"/>
        <v>1.7985300789048705E-3</v>
      </c>
      <c r="AT112" s="5">
        <f t="shared" si="205"/>
        <v>1.0349619779808244E-3</v>
      </c>
      <c r="AU112" s="5">
        <f t="shared" si="206"/>
        <v>3.9704508640307854E-4</v>
      </c>
      <c r="AV112" s="5">
        <f t="shared" si="207"/>
        <v>1.1423955951337548E-4</v>
      </c>
      <c r="AW112" s="5">
        <f t="shared" si="208"/>
        <v>9.4895153993869187E-7</v>
      </c>
      <c r="AX112" s="5">
        <f t="shared" si="209"/>
        <v>3.302300841628022E-4</v>
      </c>
      <c r="AY112" s="5">
        <f t="shared" si="210"/>
        <v>3.7277200068738326E-4</v>
      </c>
      <c r="AZ112" s="5">
        <f t="shared" si="211"/>
        <v>2.103971914744876E-4</v>
      </c>
      <c r="BA112" s="5">
        <f t="shared" si="212"/>
        <v>7.9167208729419704E-5</v>
      </c>
      <c r="BB112" s="5">
        <f t="shared" si="213"/>
        <v>2.2341482652707442E-5</v>
      </c>
      <c r="BC112" s="5">
        <f t="shared" si="214"/>
        <v>5.0439251819748874E-6</v>
      </c>
      <c r="BD112" s="5">
        <f t="shared" si="215"/>
        <v>2.9400615267903112E-4</v>
      </c>
      <c r="BE112" s="5">
        <f t="shared" si="216"/>
        <v>3.3837097625912633E-4</v>
      </c>
      <c r="BF112" s="5">
        <f t="shared" si="217"/>
        <v>1.9471517267794948E-4</v>
      </c>
      <c r="BG112" s="5">
        <f t="shared" si="218"/>
        <v>7.4699075139685189E-5</v>
      </c>
      <c r="BH112" s="5">
        <f t="shared" si="219"/>
        <v>2.1492746623115008E-5</v>
      </c>
      <c r="BI112" s="5">
        <f t="shared" si="220"/>
        <v>4.9471901122374974E-6</v>
      </c>
      <c r="BJ112" s="8">
        <f t="shared" si="221"/>
        <v>0.36269221615021946</v>
      </c>
      <c r="BK112" s="8">
        <f t="shared" si="222"/>
        <v>0.28554147321880635</v>
      </c>
      <c r="BL112" s="8">
        <f t="shared" si="223"/>
        <v>0.32724089899059894</v>
      </c>
      <c r="BM112" s="8">
        <f t="shared" si="224"/>
        <v>0.39820747907205212</v>
      </c>
      <c r="BN112" s="8">
        <f t="shared" si="225"/>
        <v>0.60142303657895191</v>
      </c>
    </row>
    <row r="113" spans="1:66" x14ac:dyDescent="0.25">
      <c r="A113" t="s">
        <v>59</v>
      </c>
      <c r="B113" t="s">
        <v>318</v>
      </c>
      <c r="C113" t="s">
        <v>66</v>
      </c>
      <c r="D113" s="7" t="s">
        <v>522</v>
      </c>
      <c r="E113">
        <f>VLOOKUP(A113,home!$A$2:$E$405,3,FALSE)</f>
        <v>1.6243000000000001</v>
      </c>
      <c r="F113">
        <f>VLOOKUP(B113,home!$B$2:$E$405,3,FALSE)</f>
        <v>0.51300000000000001</v>
      </c>
      <c r="G113">
        <f>VLOOKUP(C113,away!$B$2:$E$405,4,FALSE)</f>
        <v>0.75249999999999995</v>
      </c>
      <c r="H113">
        <f>VLOOKUP(A113,away!$A$2:$E$405,3,FALSE)</f>
        <v>1.2161999999999999</v>
      </c>
      <c r="I113">
        <f>VLOOKUP(C113,away!$B$2:$E$405,3,FALSE)</f>
        <v>1.0506</v>
      </c>
      <c r="J113">
        <f>VLOOKUP(B113,home!$B$2:$E$405,4,FALSE)</f>
        <v>1.2333000000000001</v>
      </c>
      <c r="K113" s="3">
        <f t="shared" si="170"/>
        <v>0.62703258974999998</v>
      </c>
      <c r="L113" s="3">
        <f t="shared" si="171"/>
        <v>1.5758363966760001</v>
      </c>
      <c r="M113" s="5">
        <f t="shared" si="172"/>
        <v>0.11048572118424954</v>
      </c>
      <c r="N113" s="5">
        <f t="shared" si="173"/>
        <v>6.9278147884556426E-2</v>
      </c>
      <c r="O113" s="5">
        <f t="shared" si="174"/>
        <v>0.17410742075513702</v>
      </c>
      <c r="P113" s="5">
        <f t="shared" si="175"/>
        <v>0.10917102693078647</v>
      </c>
      <c r="Q113" s="5">
        <f t="shared" si="176"/>
        <v>2.1719828240568447E-2</v>
      </c>
      <c r="R113" s="5">
        <f t="shared" si="177"/>
        <v>0.13718240527866368</v>
      </c>
      <c r="S113" s="5">
        <f t="shared" si="178"/>
        <v>2.6967994129411393E-2</v>
      </c>
      <c r="T113" s="5">
        <f t="shared" si="179"/>
        <v>3.4226895871039012E-2</v>
      </c>
      <c r="U113" s="5">
        <f t="shared" si="180"/>
        <v>8.6017838850014558E-2</v>
      </c>
      <c r="V113" s="5">
        <f t="shared" si="181"/>
        <v>2.9607884387577686E-3</v>
      </c>
      <c r="W113" s="5">
        <f t="shared" si="182"/>
        <v>4.5396800502029407E-3</v>
      </c>
      <c r="X113" s="5">
        <f t="shared" si="183"/>
        <v>7.1537930523737272E-3</v>
      </c>
      <c r="Y113" s="5">
        <f t="shared" si="184"/>
        <v>5.6366037331092083E-3</v>
      </c>
      <c r="Z113" s="5">
        <f t="shared" si="185"/>
        <v>7.2059009073892025E-2</v>
      </c>
      <c r="AA113" s="5">
        <f t="shared" si="186"/>
        <v>4.5183347074421266E-2</v>
      </c>
      <c r="AB113" s="5">
        <f t="shared" si="187"/>
        <v>1.4165715564823725E-2</v>
      </c>
      <c r="AC113" s="5">
        <f t="shared" si="188"/>
        <v>1.8284733477287582E-4</v>
      </c>
      <c r="AD113" s="5">
        <f t="shared" si="189"/>
        <v>7.116318346287898E-4</v>
      </c>
      <c r="AE113" s="5">
        <f t="shared" si="190"/>
        <v>1.1214153460413633E-3</v>
      </c>
      <c r="AF113" s="5">
        <f t="shared" si="191"/>
        <v>8.8358355904149589E-4</v>
      </c>
      <c r="AG113" s="5">
        <f t="shared" si="192"/>
        <v>4.6412771061403555E-4</v>
      </c>
      <c r="AH113" s="5">
        <f t="shared" si="193"/>
        <v>2.8388302301761311E-2</v>
      </c>
      <c r="AI113" s="5">
        <f t="shared" si="194"/>
        <v>1.7800390710879278E-2</v>
      </c>
      <c r="AJ113" s="5">
        <f t="shared" si="195"/>
        <v>5.5807125430022385E-3</v>
      </c>
      <c r="AK113" s="5">
        <f t="shared" si="196"/>
        <v>1.166429546163001E-3</v>
      </c>
      <c r="AL113" s="5">
        <f t="shared" si="197"/>
        <v>7.2268637412153859E-6</v>
      </c>
      <c r="AM113" s="5">
        <f t="shared" si="198"/>
        <v>8.9243270443166762E-5</v>
      </c>
      <c r="AN113" s="5">
        <f t="shared" si="199"/>
        <v>1.4063279372274171E-4</v>
      </c>
      <c r="AO113" s="5">
        <f t="shared" si="200"/>
        <v>1.1080713745726226E-4</v>
      </c>
      <c r="AP113" s="5">
        <f t="shared" si="201"/>
        <v>5.8204640072211467E-5</v>
      </c>
      <c r="AQ113" s="5">
        <f t="shared" si="202"/>
        <v>2.2930247570304317E-5</v>
      </c>
      <c r="AR113" s="5">
        <f t="shared" si="203"/>
        <v>8.9470640013913014E-3</v>
      </c>
      <c r="AS113" s="5">
        <f t="shared" si="204"/>
        <v>5.6101007114513846E-3</v>
      </c>
      <c r="AT113" s="5">
        <f t="shared" si="205"/>
        <v>1.7588579889298394E-3</v>
      </c>
      <c r="AU113" s="5">
        <f t="shared" si="206"/>
        <v>3.6762042660038483E-4</v>
      </c>
      <c r="AV113" s="5">
        <f t="shared" si="207"/>
        <v>5.7627497034059746E-5</v>
      </c>
      <c r="AW113" s="5">
        <f t="shared" si="208"/>
        <v>1.9835749102055314E-7</v>
      </c>
      <c r="AX113" s="5">
        <f t="shared" si="209"/>
        <v>9.3264064972897458E-6</v>
      </c>
      <c r="AY113" s="5">
        <f t="shared" si="210"/>
        <v>1.469689080862471E-5</v>
      </c>
      <c r="AZ113" s="5">
        <f t="shared" si="211"/>
        <v>1.1579947727101894E-5</v>
      </c>
      <c r="BA113" s="5">
        <f t="shared" si="212"/>
        <v>6.082701033324229E-6</v>
      </c>
      <c r="BB113" s="5">
        <f t="shared" si="213"/>
        <v>2.3963354196027597E-6</v>
      </c>
      <c r="BC113" s="5">
        <f t="shared" si="214"/>
        <v>7.5524651457077606E-7</v>
      </c>
      <c r="BD113" s="5">
        <f t="shared" si="215"/>
        <v>2.3498515161303347E-3</v>
      </c>
      <c r="BE113" s="5">
        <f t="shared" si="216"/>
        <v>1.4734334816871677E-3</v>
      </c>
      <c r="BF113" s="5">
        <f t="shared" si="217"/>
        <v>4.619454059233319E-4</v>
      </c>
      <c r="BG113" s="5">
        <f t="shared" si="218"/>
        <v>9.6551608066407289E-5</v>
      </c>
      <c r="BH113" s="5">
        <f t="shared" si="219"/>
        <v>1.5135251212601583E-5</v>
      </c>
      <c r="BI113" s="5">
        <f t="shared" si="220"/>
        <v>1.89805915287088E-6</v>
      </c>
      <c r="BJ113" s="8">
        <f t="shared" si="221"/>
        <v>0.14620236289944169</v>
      </c>
      <c r="BK113" s="8">
        <f t="shared" si="222"/>
        <v>0.24979030177252787</v>
      </c>
      <c r="BL113" s="8">
        <f t="shared" si="223"/>
        <v>0.53073264857244584</v>
      </c>
      <c r="BM113" s="8">
        <f t="shared" si="224"/>
        <v>0.37682527351102824</v>
      </c>
      <c r="BN113" s="8">
        <f t="shared" si="225"/>
        <v>0.62194455027396156</v>
      </c>
    </row>
    <row r="114" spans="1:66" x14ac:dyDescent="0.25">
      <c r="A114" t="s">
        <v>59</v>
      </c>
      <c r="B114" t="s">
        <v>227</v>
      </c>
      <c r="C114" t="s">
        <v>232</v>
      </c>
      <c r="D114" s="7" t="s">
        <v>522</v>
      </c>
      <c r="E114">
        <f>VLOOKUP(A114,home!$A$2:$E$405,3,FALSE)</f>
        <v>1.6243000000000001</v>
      </c>
      <c r="F114">
        <f>VLOOKUP(B114,home!$B$2:$E$405,3,FALSE)</f>
        <v>1.5430999999999999</v>
      </c>
      <c r="G114">
        <f>VLOOKUP(C114,away!$B$2:$E$405,4,FALSE)</f>
        <v>0.84250000000000003</v>
      </c>
      <c r="H114">
        <f>VLOOKUP(A114,away!$A$2:$E$405,3,FALSE)</f>
        <v>1.2161999999999999</v>
      </c>
      <c r="I114">
        <f>VLOOKUP(C114,away!$B$2:$E$405,3,FALSE)</f>
        <v>0.82220000000000004</v>
      </c>
      <c r="J114">
        <f>VLOOKUP(B114,home!$B$2:$E$405,4,FALSE)</f>
        <v>0.74629999999999996</v>
      </c>
      <c r="K114" s="3">
        <f t="shared" si="170"/>
        <v>2.1116903005249998</v>
      </c>
      <c r="L114" s="3">
        <f t="shared" si="171"/>
        <v>0.74626987933199995</v>
      </c>
      <c r="M114" s="5">
        <f t="shared" si="172"/>
        <v>5.7385697461098395E-2</v>
      </c>
      <c r="N114" s="5">
        <f t="shared" si="173"/>
        <v>0.12118082071746358</v>
      </c>
      <c r="O114" s="5">
        <f t="shared" si="174"/>
        <v>4.2825217519676557E-2</v>
      </c>
      <c r="P114" s="5">
        <f t="shared" si="175"/>
        <v>9.0433596454174273E-2</v>
      </c>
      <c r="Q114" s="5">
        <f t="shared" si="176"/>
        <v>0.12794818185936344</v>
      </c>
      <c r="R114" s="5">
        <f t="shared" si="177"/>
        <v>1.5979584955387833E-2</v>
      </c>
      <c r="S114" s="5">
        <f t="shared" si="178"/>
        <v>3.5628369652475005E-2</v>
      </c>
      <c r="T114" s="5">
        <f t="shared" si="179"/>
        <v>9.5483874236935939E-2</v>
      </c>
      <c r="U114" s="5">
        <f t="shared" si="180"/>
        <v>3.3743934556707697E-2</v>
      </c>
      <c r="V114" s="5">
        <f t="shared" si="181"/>
        <v>6.2384913663592082E-3</v>
      </c>
      <c r="W114" s="5">
        <f t="shared" si="182"/>
        <v>9.0062311534075484E-2</v>
      </c>
      <c r="X114" s="5">
        <f t="shared" si="183"/>
        <v>6.7210790360895514E-2</v>
      </c>
      <c r="Y114" s="5">
        <f t="shared" si="184"/>
        <v>2.507869420621691E-2</v>
      </c>
      <c r="Z114" s="5">
        <f t="shared" si="185"/>
        <v>3.9750276454775741E-3</v>
      </c>
      <c r="AA114" s="5">
        <f t="shared" si="186"/>
        <v>8.3940273232737204E-3</v>
      </c>
      <c r="AB114" s="5">
        <f t="shared" si="187"/>
        <v>8.8627930404494727E-3</v>
      </c>
      <c r="AC114" s="5">
        <f t="shared" si="188"/>
        <v>6.1444884752275149E-4</v>
      </c>
      <c r="AD114" s="5">
        <f t="shared" si="189"/>
        <v>4.7545927427342032E-2</v>
      </c>
      <c r="AE114" s="5">
        <f t="shared" si="190"/>
        <v>3.5482093523930565E-2</v>
      </c>
      <c r="AF114" s="5">
        <f t="shared" si="191"/>
        <v>1.3239608826275196E-2</v>
      </c>
      <c r="AG114" s="5">
        <f t="shared" si="192"/>
        <v>3.2934404270624248E-3</v>
      </c>
      <c r="AH114" s="5">
        <f t="shared" si="193"/>
        <v>7.4161085033297815E-4</v>
      </c>
      <c r="AI114" s="5">
        <f t="shared" si="194"/>
        <v>1.5660524394122473E-3</v>
      </c>
      <c r="AJ114" s="5">
        <f t="shared" si="195"/>
        <v>1.6535088732101792E-3</v>
      </c>
      <c r="AK114" s="5">
        <f t="shared" si="196"/>
        <v>1.1638995497966524E-3</v>
      </c>
      <c r="AL114" s="5">
        <f t="shared" si="197"/>
        <v>3.8732173051498439E-5</v>
      </c>
      <c r="AM114" s="5">
        <f t="shared" si="198"/>
        <v>2.0080454755556733E-2</v>
      </c>
      <c r="AN114" s="5">
        <f t="shared" si="199"/>
        <v>1.4985438547361009E-2</v>
      </c>
      <c r="AO114" s="5">
        <f t="shared" si="200"/>
        <v>5.591590708238098E-3</v>
      </c>
      <c r="AP114" s="5">
        <f t="shared" si="201"/>
        <v>1.3909452410369263E-3</v>
      </c>
      <c r="AQ114" s="5">
        <f t="shared" si="202"/>
        <v>2.5950513429651162E-4</v>
      </c>
      <c r="AR114" s="5">
        <f t="shared" si="203"/>
        <v>1.1068836795785873E-4</v>
      </c>
      <c r="AS114" s="5">
        <f t="shared" si="204"/>
        <v>2.3373955299755246E-4</v>
      </c>
      <c r="AT114" s="5">
        <f t="shared" si="205"/>
        <v>2.4679277345699037E-4</v>
      </c>
      <c r="AU114" s="5">
        <f t="shared" si="206"/>
        <v>1.7371663531626339E-4</v>
      </c>
      <c r="AV114" s="5">
        <f t="shared" si="207"/>
        <v>9.1708933459298055E-5</v>
      </c>
      <c r="AW114" s="5">
        <f t="shared" si="208"/>
        <v>1.6954910478574082E-6</v>
      </c>
      <c r="AX114" s="5">
        <f t="shared" si="209"/>
        <v>7.0672835895733794E-3</v>
      </c>
      <c r="AY114" s="5">
        <f t="shared" si="210"/>
        <v>5.2741008715959494E-3</v>
      </c>
      <c r="AZ114" s="5">
        <f t="shared" si="211"/>
        <v>1.967951310515352E-3</v>
      </c>
      <c r="BA114" s="5">
        <f t="shared" si="212"/>
        <v>4.8954092900984768E-4</v>
      </c>
      <c r="BB114" s="5">
        <f t="shared" si="213"/>
        <v>9.133241250506354E-5</v>
      </c>
      <c r="BC114" s="5">
        <f t="shared" si="214"/>
        <v>1.3631725691850847E-5</v>
      </c>
      <c r="BD114" s="5">
        <f t="shared" si="215"/>
        <v>1.3767232499894534E-5</v>
      </c>
      <c r="BE114" s="5">
        <f t="shared" si="216"/>
        <v>2.9072131335099831E-5</v>
      </c>
      <c r="BF114" s="5">
        <f t="shared" si="217"/>
        <v>3.0695668877959622E-5</v>
      </c>
      <c r="BG114" s="5">
        <f t="shared" si="218"/>
        <v>2.1606582079238145E-5</v>
      </c>
      <c r="BH114" s="5">
        <f t="shared" si="219"/>
        <v>1.1406602451056123E-5</v>
      </c>
      <c r="BI114" s="5">
        <f t="shared" si="220"/>
        <v>4.8174423515679778E-6</v>
      </c>
      <c r="BJ114" s="8">
        <f t="shared" si="221"/>
        <v>0.68373751834494179</v>
      </c>
      <c r="BK114" s="8">
        <f t="shared" si="222"/>
        <v>0.19561343682627708</v>
      </c>
      <c r="BL114" s="8">
        <f t="shared" si="223"/>
        <v>0.11589864103103009</v>
      </c>
      <c r="BM114" s="8">
        <f t="shared" si="224"/>
        <v>0.53819911950001442</v>
      </c>
      <c r="BN114" s="8">
        <f t="shared" si="225"/>
        <v>0.45575309896716404</v>
      </c>
    </row>
    <row r="115" spans="1:66" x14ac:dyDescent="0.25">
      <c r="A115" t="s">
        <v>59</v>
      </c>
      <c r="B115" t="s">
        <v>274</v>
      </c>
      <c r="C115" t="s">
        <v>294</v>
      </c>
      <c r="D115" s="7" t="s">
        <v>522</v>
      </c>
      <c r="E115">
        <f>VLOOKUP(A115,home!$A$2:$E$405,3,FALSE)</f>
        <v>1.6243000000000001</v>
      </c>
      <c r="F115">
        <f>VLOOKUP(B115,home!$B$2:$E$405,3,FALSE)</f>
        <v>1.1665000000000001</v>
      </c>
      <c r="G115">
        <f>VLOOKUP(C115,away!$B$2:$E$405,4,FALSE)</f>
        <v>0.81010000000000004</v>
      </c>
      <c r="H115">
        <f>VLOOKUP(A115,away!$A$2:$E$405,3,FALSE)</f>
        <v>1.2161999999999999</v>
      </c>
      <c r="I115">
        <f>VLOOKUP(C115,away!$B$2:$E$405,3,FALSE)</f>
        <v>0.77900000000000003</v>
      </c>
      <c r="J115">
        <f>VLOOKUP(B115,home!$B$2:$E$405,4,FALSE)</f>
        <v>0.60589999999999999</v>
      </c>
      <c r="K115" s="3">
        <f t="shared" si="170"/>
        <v>1.5349336940950005</v>
      </c>
      <c r="L115" s="3">
        <f t="shared" si="171"/>
        <v>0.57404165681999997</v>
      </c>
      <c r="M115" s="5">
        <f t="shared" si="172"/>
        <v>0.12136225647071694</v>
      </c>
      <c r="N115" s="5">
        <f t="shared" si="173"/>
        <v>0.18628301664830244</v>
      </c>
      <c r="O115" s="5">
        <f t="shared" si="174"/>
        <v>6.9666990779864116E-2</v>
      </c>
      <c r="P115" s="5">
        <f t="shared" si="175"/>
        <v>0.10693421151421917</v>
      </c>
      <c r="Q115" s="5">
        <f t="shared" si="176"/>
        <v>0.14296603944556968</v>
      </c>
      <c r="R115" s="5">
        <f t="shared" si="177"/>
        <v>1.9995877406468427E-2</v>
      </c>
      <c r="S115" s="5">
        <f t="shared" si="178"/>
        <v>2.3555357993295997E-2</v>
      </c>
      <c r="T115" s="5">
        <f t="shared" si="179"/>
        <v>8.2068462152328298E-2</v>
      </c>
      <c r="U115" s="5">
        <f t="shared" si="180"/>
        <v>3.0692345974181339E-2</v>
      </c>
      <c r="V115" s="5">
        <f t="shared" si="181"/>
        <v>2.3061111119337513E-3</v>
      </c>
      <c r="W115" s="5">
        <f t="shared" si="182"/>
        <v>7.3147797018773275E-2</v>
      </c>
      <c r="X115" s="5">
        <f t="shared" si="183"/>
        <v>4.198988259338967E-2</v>
      </c>
      <c r="Y115" s="5">
        <f t="shared" si="184"/>
        <v>1.2051970886793339E-2</v>
      </c>
      <c r="Z115" s="5">
        <f t="shared" si="185"/>
        <v>3.8261555319929136E-3</v>
      </c>
      <c r="AA115" s="5">
        <f t="shared" si="186"/>
        <v>5.8728950449039048E-3</v>
      </c>
      <c r="AB115" s="5">
        <f t="shared" si="187"/>
        <v>4.5072522431532881E-3</v>
      </c>
      <c r="AC115" s="5">
        <f t="shared" si="188"/>
        <v>1.2699694523556244E-4</v>
      </c>
      <c r="AD115" s="5">
        <f t="shared" si="189"/>
        <v>2.8069254573234222E-2</v>
      </c>
      <c r="AE115" s="5">
        <f t="shared" si="190"/>
        <v>1.6112921400921736E-2</v>
      </c>
      <c r="AF115" s="5">
        <f t="shared" si="191"/>
        <v>4.6247440485977735E-3</v>
      </c>
      <c r="AG115" s="5">
        <f t="shared" si="192"/>
        <v>8.8493191200850012E-4</v>
      </c>
      <c r="AH115" s="5">
        <f t="shared" si="193"/>
        <v>5.4909316520905505E-4</v>
      </c>
      <c r="AI115" s="5">
        <f t="shared" si="194"/>
        <v>8.4282160047665126E-4</v>
      </c>
      <c r="AJ115" s="5">
        <f t="shared" si="195"/>
        <v>6.4683763634134359E-4</v>
      </c>
      <c r="AK115" s="5">
        <f t="shared" si="196"/>
        <v>3.3095096087636566E-4</v>
      </c>
      <c r="AL115" s="5">
        <f t="shared" si="197"/>
        <v>4.4759610107467263E-6</v>
      </c>
      <c r="AM115" s="5">
        <f t="shared" si="198"/>
        <v>8.6168889225174787E-3</v>
      </c>
      <c r="AN115" s="5">
        <f t="shared" si="199"/>
        <v>4.9464531937158376E-3</v>
      </c>
      <c r="AO115" s="5">
        <f t="shared" si="200"/>
        <v>1.4197350933516097E-3</v>
      </c>
      <c r="AP115" s="5">
        <f t="shared" si="201"/>
        <v>2.716623617443518E-4</v>
      </c>
      <c r="AQ115" s="5">
        <f t="shared" si="202"/>
        <v>3.8986378057840468E-5</v>
      </c>
      <c r="AR115" s="5">
        <f t="shared" si="203"/>
        <v>6.304047006102879E-5</v>
      </c>
      <c r="AS115" s="5">
        <f t="shared" si="204"/>
        <v>9.6762941588260194E-5</v>
      </c>
      <c r="AT115" s="5">
        <f t="shared" si="205"/>
        <v>7.4262349691783493E-5</v>
      </c>
      <c r="AU115" s="5">
        <f t="shared" si="206"/>
        <v>3.799592758152799E-5</v>
      </c>
      <c r="AV115" s="5">
        <f t="shared" si="207"/>
        <v>1.4580307370820212E-5</v>
      </c>
      <c r="AW115" s="5">
        <f t="shared" si="208"/>
        <v>1.095511202419741E-7</v>
      </c>
      <c r="AX115" s="5">
        <f t="shared" si="209"/>
        <v>2.2043921909076763E-3</v>
      </c>
      <c r="AY115" s="5">
        <f t="shared" si="210"/>
        <v>1.2654129455497121E-3</v>
      </c>
      <c r="AZ115" s="5">
        <f t="shared" si="211"/>
        <v>3.6319987191241654E-4</v>
      </c>
      <c r="BA115" s="5">
        <f t="shared" si="212"/>
        <v>6.9497285409805126E-5</v>
      </c>
      <c r="BB115" s="5">
        <f t="shared" si="213"/>
        <v>9.9735842152842352E-6</v>
      </c>
      <c r="BC115" s="5">
        <f t="shared" si="214"/>
        <v>1.1450505614751122E-6</v>
      </c>
      <c r="BD115" s="5">
        <f t="shared" si="215"/>
        <v>6.0313093134240937E-6</v>
      </c>
      <c r="BE115" s="5">
        <f t="shared" si="216"/>
        <v>9.2576598846836251E-6</v>
      </c>
      <c r="BF115" s="5">
        <f t="shared" si="217"/>
        <v>7.1049470427362678E-6</v>
      </c>
      <c r="BG115" s="5">
        <f t="shared" si="218"/>
        <v>3.6352075368855096E-6</v>
      </c>
      <c r="BH115" s="5">
        <f t="shared" si="219"/>
        <v>1.3949506333484151E-6</v>
      </c>
      <c r="BI115" s="5">
        <f t="shared" si="220"/>
        <v>4.2823134574512872E-7</v>
      </c>
      <c r="BJ115" s="8">
        <f t="shared" si="221"/>
        <v>0.60740636755786226</v>
      </c>
      <c r="BK115" s="8">
        <f t="shared" si="222"/>
        <v>0.2555548229419618</v>
      </c>
      <c r="BL115" s="8">
        <f t="shared" si="223"/>
        <v>0.13341955911352474</v>
      </c>
      <c r="BM115" s="8">
        <f t="shared" si="224"/>
        <v>0.35173320948577164</v>
      </c>
      <c r="BN115" s="8">
        <f t="shared" si="225"/>
        <v>0.64720839226514071</v>
      </c>
    </row>
    <row r="116" spans="1:66" x14ac:dyDescent="0.25">
      <c r="A116" t="s">
        <v>70</v>
      </c>
      <c r="B116" t="s">
        <v>309</v>
      </c>
      <c r="C116" t="s">
        <v>71</v>
      </c>
      <c r="D116" s="7" t="s">
        <v>522</v>
      </c>
      <c r="E116">
        <f>VLOOKUP(A116,home!$A$2:$E$405,3,FALSE)</f>
        <v>1.3243</v>
      </c>
      <c r="F116">
        <f>VLOOKUP(B116,home!$B$2:$E$405,3,FALSE)</f>
        <v>0.9849</v>
      </c>
      <c r="G116">
        <f>VLOOKUP(C116,away!$B$2:$E$405,4,FALSE)</f>
        <v>1.2148000000000001</v>
      </c>
      <c r="H116">
        <f>VLOOKUP(A116,away!$A$2:$E$405,3,FALSE)</f>
        <v>1.1069</v>
      </c>
      <c r="I116">
        <f>VLOOKUP(C116,away!$B$2:$E$405,3,FALSE)</f>
        <v>1.4925999999999999</v>
      </c>
      <c r="J116">
        <f>VLOOKUP(B116,home!$B$2:$E$405,4,FALSE)</f>
        <v>0.94269999999999998</v>
      </c>
      <c r="K116" s="3">
        <f t="shared" si="170"/>
        <v>1.5844673694360001</v>
      </c>
      <c r="L116" s="3">
        <f t="shared" si="171"/>
        <v>1.5574902327379998</v>
      </c>
      <c r="M116" s="5">
        <f t="shared" si="172"/>
        <v>4.3198150282910019E-2</v>
      </c>
      <c r="N116" s="5">
        <f t="shared" si="173"/>
        <v>6.8446059543263438E-2</v>
      </c>
      <c r="O116" s="5">
        <f t="shared" si="174"/>
        <v>6.7280697137980613E-2</v>
      </c>
      <c r="P116" s="5">
        <f t="shared" si="175"/>
        <v>0.10660406920803636</v>
      </c>
      <c r="Q116" s="5">
        <f t="shared" si="176"/>
        <v>5.4225273956387231E-2</v>
      </c>
      <c r="R116" s="5">
        <f t="shared" si="177"/>
        <v>5.2394514322104166E-2</v>
      </c>
      <c r="S116" s="5">
        <f t="shared" si="178"/>
        <v>6.5769179335716757E-2</v>
      </c>
      <c r="T116" s="5">
        <f t="shared" si="179"/>
        <v>8.4455334554615347E-2</v>
      </c>
      <c r="U116" s="5">
        <f t="shared" si="180"/>
        <v>8.3017398280821206E-2</v>
      </c>
      <c r="V116" s="5">
        <f t="shared" si="181"/>
        <v>1.8033853815352129E-2</v>
      </c>
      <c r="W116" s="5">
        <f t="shared" si="182"/>
        <v>2.863939239420777E-2</v>
      </c>
      <c r="X116" s="5">
        <f t="shared" si="183"/>
        <v>4.4605573925529565E-2</v>
      </c>
      <c r="Y116" s="5">
        <f t="shared" si="184"/>
        <v>3.4736372857342553E-2</v>
      </c>
      <c r="Z116" s="5">
        <f t="shared" si="185"/>
        <v>2.7201314768576155E-2</v>
      </c>
      <c r="AA116" s="5">
        <f t="shared" si="186"/>
        <v>4.3099595656566472E-2</v>
      </c>
      <c r="AB116" s="5">
        <f t="shared" si="187"/>
        <v>3.4144951476857574E-2</v>
      </c>
      <c r="AC116" s="5">
        <f t="shared" si="188"/>
        <v>2.7814880203620349E-3</v>
      </c>
      <c r="AD116" s="5">
        <f t="shared" si="189"/>
        <v>1.1344545682273947E-2</v>
      </c>
      <c r="AE116" s="5">
        <f t="shared" si="190"/>
        <v>1.766901909499172E-2</v>
      </c>
      <c r="AF116" s="5">
        <f t="shared" si="191"/>
        <v>1.3759662331255411E-2</v>
      </c>
      <c r="AG116" s="5">
        <f t="shared" si="192"/>
        <v>7.1435132289010914E-3</v>
      </c>
      <c r="AH116" s="5">
        <f t="shared" si="193"/>
        <v>1.0591445517422315E-2</v>
      </c>
      <c r="AI116" s="5">
        <f t="shared" si="194"/>
        <v>1.6781799817514848E-2</v>
      </c>
      <c r="AJ116" s="5">
        <f t="shared" si="195"/>
        <v>1.3295107105629651E-2</v>
      </c>
      <c r="AK116" s="5">
        <f t="shared" si="196"/>
        <v>7.021887794008962E-3</v>
      </c>
      <c r="AL116" s="5">
        <f t="shared" si="197"/>
        <v>2.7456540567785041E-4</v>
      </c>
      <c r="AM116" s="5">
        <f t="shared" si="198"/>
        <v>3.5950124909278269E-3</v>
      </c>
      <c r="AN116" s="5">
        <f t="shared" si="199"/>
        <v>5.5991968411911973E-3</v>
      </c>
      <c r="AO116" s="5">
        <f t="shared" si="200"/>
        <v>4.3603471956663769E-3</v>
      </c>
      <c r="AP116" s="5">
        <f t="shared" si="201"/>
        <v>2.2637327228656359E-3</v>
      </c>
      <c r="AQ116" s="5">
        <f t="shared" si="202"/>
        <v>8.8143540134815628E-4</v>
      </c>
      <c r="AR116" s="5">
        <f t="shared" si="203"/>
        <v>3.299214588792385E-3</v>
      </c>
      <c r="AS116" s="5">
        <f t="shared" si="204"/>
        <v>5.2274978607087449E-3</v>
      </c>
      <c r="AT116" s="5">
        <f t="shared" si="205"/>
        <v>4.1413998920447519E-3</v>
      </c>
      <c r="AU116" s="5">
        <f t="shared" si="206"/>
        <v>2.1873043309102278E-3</v>
      </c>
      <c r="AV116" s="5">
        <f t="shared" si="207"/>
        <v>8.6642808483832488E-4</v>
      </c>
      <c r="AW116" s="5">
        <f t="shared" si="208"/>
        <v>1.8821400991916651E-5</v>
      </c>
      <c r="AX116" s="5">
        <f t="shared" si="209"/>
        <v>9.4936333076499574E-4</v>
      </c>
      <c r="AY116" s="5">
        <f t="shared" si="210"/>
        <v>1.4786241149860959E-3</v>
      </c>
      <c r="AZ116" s="5">
        <f t="shared" si="211"/>
        <v>1.151471308490857E-3</v>
      </c>
      <c r="BA116" s="5">
        <f t="shared" si="212"/>
        <v>5.9780177208418458E-4</v>
      </c>
      <c r="BB116" s="5">
        <f t="shared" si="213"/>
        <v>2.327676052836463E-4</v>
      </c>
      <c r="BC116" s="5">
        <f t="shared" si="214"/>
        <v>7.2506654345418629E-5</v>
      </c>
      <c r="BD116" s="5">
        <f t="shared" si="215"/>
        <v>8.5641574962514366E-4</v>
      </c>
      <c r="BE116" s="5">
        <f t="shared" si="216"/>
        <v>1.3569628099521114E-3</v>
      </c>
      <c r="BF116" s="5">
        <f t="shared" si="217"/>
        <v>1.0750316469536527E-3</v>
      </c>
      <c r="BG116" s="5">
        <f t="shared" si="218"/>
        <v>5.6778418856970152E-4</v>
      </c>
      <c r="BH116" s="5">
        <f t="shared" si="219"/>
        <v>2.2490887991759726E-4</v>
      </c>
      <c r="BI116" s="5">
        <f t="shared" si="220"/>
        <v>7.1272156265166515E-5</v>
      </c>
      <c r="BJ116" s="8">
        <f t="shared" si="221"/>
        <v>0.3862070070067225</v>
      </c>
      <c r="BK116" s="8">
        <f t="shared" si="222"/>
        <v>0.23813993018304128</v>
      </c>
      <c r="BL116" s="8">
        <f t="shared" si="223"/>
        <v>0.34750161729748369</v>
      </c>
      <c r="BM116" s="8">
        <f t="shared" si="224"/>
        <v>0.60544130209114722</v>
      </c>
      <c r="BN116" s="8">
        <f t="shared" si="225"/>
        <v>0.39214876445068181</v>
      </c>
    </row>
    <row r="117" spans="1:66" x14ac:dyDescent="0.25">
      <c r="A117" t="s">
        <v>70</v>
      </c>
      <c r="B117" t="s">
        <v>72</v>
      </c>
      <c r="C117" t="s">
        <v>62</v>
      </c>
      <c r="D117" s="7" t="s">
        <v>522</v>
      </c>
      <c r="E117">
        <f>VLOOKUP(A117,home!$A$2:$E$405,3,FALSE)</f>
        <v>1.3243</v>
      </c>
      <c r="F117">
        <f>VLOOKUP(B117,home!$B$2:$E$405,3,FALSE)</f>
        <v>0.78790000000000004</v>
      </c>
      <c r="G117">
        <f>VLOOKUP(C117,away!$B$2:$E$405,4,FALSE)</f>
        <v>1.3285</v>
      </c>
      <c r="H117">
        <f>VLOOKUP(A117,away!$A$2:$E$405,3,FALSE)</f>
        <v>1.1069</v>
      </c>
      <c r="I117">
        <f>VLOOKUP(C117,away!$B$2:$E$405,3,FALSE)</f>
        <v>0.95209999999999995</v>
      </c>
      <c r="J117">
        <f>VLOOKUP(B117,home!$B$2:$E$405,4,FALSE)</f>
        <v>0.94269999999999998</v>
      </c>
      <c r="K117" s="3">
        <f t="shared" si="170"/>
        <v>1.3861781161450002</v>
      </c>
      <c r="L117" s="3">
        <f t="shared" si="171"/>
        <v>0.99349219522299992</v>
      </c>
      <c r="M117" s="5">
        <f t="shared" si="172"/>
        <v>9.2581095414059997E-2</v>
      </c>
      <c r="N117" s="5">
        <f t="shared" si="173"/>
        <v>0.12833388843170218</v>
      </c>
      <c r="O117" s="5">
        <f t="shared" si="174"/>
        <v>9.1978595719064485E-2</v>
      </c>
      <c r="P117" s="5">
        <f t="shared" si="175"/>
        <v>0.12749871653951536</v>
      </c>
      <c r="Q117" s="5">
        <f t="shared" si="176"/>
        <v>8.8946813851909806E-2</v>
      </c>
      <c r="R117" s="5">
        <f t="shared" si="177"/>
        <v>4.5690008487231086E-2</v>
      </c>
      <c r="S117" s="5">
        <f t="shared" si="178"/>
        <v>4.389644194238751E-2</v>
      </c>
      <c r="T117" s="5">
        <f t="shared" si="179"/>
        <v>8.8367965351825423E-2</v>
      </c>
      <c r="U117" s="5">
        <f t="shared" si="180"/>
        <v>6.3334489891479051E-2</v>
      </c>
      <c r="V117" s="5">
        <f t="shared" si="181"/>
        <v>6.7169220470081224E-3</v>
      </c>
      <c r="W117" s="5">
        <f t="shared" si="182"/>
        <v>4.1098708954113446E-2</v>
      </c>
      <c r="X117" s="5">
        <f t="shared" si="183"/>
        <v>4.0831246579653334E-2</v>
      </c>
      <c r="Y117" s="5">
        <f t="shared" si="184"/>
        <v>2.0282762399055694E-2</v>
      </c>
      <c r="Z117" s="5">
        <f t="shared" si="185"/>
        <v>1.513088894391224E-2</v>
      </c>
      <c r="AA117" s="5">
        <f t="shared" si="186"/>
        <v>2.0974107131871478E-2</v>
      </c>
      <c r="AB117" s="5">
        <f t="shared" si="187"/>
        <v>1.4536924155940514E-2</v>
      </c>
      <c r="AC117" s="5">
        <f t="shared" si="188"/>
        <v>5.781410720645426E-4</v>
      </c>
      <c r="AD117" s="5">
        <f t="shared" si="189"/>
        <v>1.4242532738501158E-2</v>
      </c>
      <c r="AE117" s="5">
        <f t="shared" si="190"/>
        <v>1.4149845115908961E-2</v>
      </c>
      <c r="AF117" s="5">
        <f t="shared" si="191"/>
        <v>7.0288803431349167E-3</v>
      </c>
      <c r="AG117" s="5">
        <f t="shared" si="192"/>
        <v>2.3277125873536345E-3</v>
      </c>
      <c r="AH117" s="5">
        <f t="shared" si="193"/>
        <v>3.7581050181406967E-3</v>
      </c>
      <c r="AI117" s="5">
        <f t="shared" si="194"/>
        <v>5.2094029343213418E-3</v>
      </c>
      <c r="AJ117" s="5">
        <f t="shared" si="195"/>
        <v>3.610580172868898E-3</v>
      </c>
      <c r="AK117" s="5">
        <f t="shared" si="196"/>
        <v>1.6683024074059659E-3</v>
      </c>
      <c r="AL117" s="5">
        <f t="shared" si="197"/>
        <v>3.1847644203101164E-5</v>
      </c>
      <c r="AM117" s="5">
        <f t="shared" si="198"/>
        <v>3.9485374401178001E-3</v>
      </c>
      <c r="AN117" s="5">
        <f t="shared" si="199"/>
        <v>3.9228411293028382E-3</v>
      </c>
      <c r="AO117" s="5">
        <f t="shared" si="200"/>
        <v>1.948656022531074E-3</v>
      </c>
      <c r="AP117" s="5">
        <f t="shared" si="201"/>
        <v>6.4532484985297225E-4</v>
      </c>
      <c r="AQ117" s="5">
        <f t="shared" si="202"/>
        <v>1.6028130042809551E-4</v>
      </c>
      <c r="AR117" s="5">
        <f t="shared" si="203"/>
        <v>7.4672960087023487E-4</v>
      </c>
      <c r="AS117" s="5">
        <f t="shared" si="204"/>
        <v>1.0351002314040101E-3</v>
      </c>
      <c r="AT117" s="5">
        <f t="shared" si="205"/>
        <v>7.1741664439443236E-4</v>
      </c>
      <c r="AU117" s="5">
        <f t="shared" si="206"/>
        <v>3.3148908420591391E-4</v>
      </c>
      <c r="AV117" s="5">
        <f t="shared" si="207"/>
        <v>1.1487572856679626E-4</v>
      </c>
      <c r="AW117" s="5">
        <f t="shared" si="208"/>
        <v>1.2183114053631059E-6</v>
      </c>
      <c r="AX117" s="5">
        <f t="shared" si="209"/>
        <v>9.1222936504508213E-4</v>
      </c>
      <c r="AY117" s="5">
        <f t="shared" si="210"/>
        <v>9.06292754425522E-4</v>
      </c>
      <c r="AZ117" s="5">
        <f t="shared" si="211"/>
        <v>4.5019738905445543E-4</v>
      </c>
      <c r="BA117" s="5">
        <f t="shared" si="212"/>
        <v>1.4908919744512466E-4</v>
      </c>
      <c r="BB117" s="5">
        <f t="shared" si="213"/>
        <v>3.7029738513448028E-5</v>
      </c>
      <c r="BC117" s="5">
        <f t="shared" si="214"/>
        <v>7.3577512408518333E-6</v>
      </c>
      <c r="BD117" s="5">
        <f t="shared" si="215"/>
        <v>1.2364500506776064E-4</v>
      </c>
      <c r="BE117" s="5">
        <f t="shared" si="216"/>
        <v>1.7139400019556742E-4</v>
      </c>
      <c r="BF117" s="5">
        <f t="shared" si="217"/>
        <v>1.1879130615482375E-4</v>
      </c>
      <c r="BG117" s="5">
        <f t="shared" si="218"/>
        <v>5.4888636326699185E-5</v>
      </c>
      <c r="BH117" s="5">
        <f t="shared" si="219"/>
        <v>1.9021356625277974E-5</v>
      </c>
      <c r="BI117" s="5">
        <f t="shared" si="220"/>
        <v>5.2733976586700013E-6</v>
      </c>
      <c r="BJ117" s="8">
        <f t="shared" si="221"/>
        <v>0.45869819329111577</v>
      </c>
      <c r="BK117" s="8">
        <f t="shared" si="222"/>
        <v>0.27220945741366415</v>
      </c>
      <c r="BL117" s="8">
        <f t="shared" si="223"/>
        <v>0.25419914090979373</v>
      </c>
      <c r="BM117" s="8">
        <f t="shared" si="224"/>
        <v>0.42430348767198289</v>
      </c>
      <c r="BN117" s="8">
        <f t="shared" si="225"/>
        <v>0.57502911844348292</v>
      </c>
    </row>
    <row r="118" spans="1:66" x14ac:dyDescent="0.25">
      <c r="A118" t="s">
        <v>70</v>
      </c>
      <c r="B118" t="s">
        <v>79</v>
      </c>
      <c r="C118" t="s">
        <v>344</v>
      </c>
      <c r="D118" s="7" t="s">
        <v>522</v>
      </c>
      <c r="E118">
        <f>VLOOKUP(A118,home!$A$2:$E$405,3,FALSE)</f>
        <v>1.3243</v>
      </c>
      <c r="F118">
        <f>VLOOKUP(B118,home!$B$2:$E$405,3,FALSE)</f>
        <v>0.65659999999999996</v>
      </c>
      <c r="G118">
        <f>VLOOKUP(C118,away!$B$2:$E$405,4,FALSE)</f>
        <v>1.1819</v>
      </c>
      <c r="H118">
        <f>VLOOKUP(A118,away!$A$2:$E$405,3,FALSE)</f>
        <v>1.1069</v>
      </c>
      <c r="I118">
        <f>VLOOKUP(C118,away!$B$2:$E$405,3,FALSE)</f>
        <v>0.90339999999999998</v>
      </c>
      <c r="J118">
        <f>VLOOKUP(B118,home!$B$2:$E$405,4,FALSE)</f>
        <v>0.94269999999999998</v>
      </c>
      <c r="K118" s="3">
        <f t="shared" si="170"/>
        <v>1.0277038656219999</v>
      </c>
      <c r="L118" s="3">
        <f t="shared" si="171"/>
        <v>0.94267498074199996</v>
      </c>
      <c r="M118" s="5">
        <f t="shared" si="172"/>
        <v>0.13940403349861782</v>
      </c>
      <c r="N118" s="5">
        <f t="shared" si="173"/>
        <v>0.14326606410982828</v>
      </c>
      <c r="O118" s="5">
        <f t="shared" si="174"/>
        <v>0.13141269459366667</v>
      </c>
      <c r="P118" s="5">
        <f t="shared" si="175"/>
        <v>0.1350533342257145</v>
      </c>
      <c r="Q118" s="5">
        <f t="shared" si="176"/>
        <v>7.3617543949059894E-2</v>
      </c>
      <c r="R118" s="5">
        <f t="shared" si="177"/>
        <v>6.1939729672669516E-2</v>
      </c>
      <c r="S118" s="5">
        <f t="shared" si="178"/>
        <v>3.2709604284268057E-2</v>
      </c>
      <c r="T118" s="5">
        <f t="shared" si="179"/>
        <v>6.939741682445337E-2</v>
      </c>
      <c r="U118" s="5">
        <f t="shared" si="180"/>
        <v>6.365569962018415E-2</v>
      </c>
      <c r="V118" s="5">
        <f t="shared" si="181"/>
        <v>3.5209734602421896E-3</v>
      </c>
      <c r="W118" s="5">
        <f t="shared" si="182"/>
        <v>2.5219011498015441E-2</v>
      </c>
      <c r="X118" s="5">
        <f t="shared" si="183"/>
        <v>2.3773331178223975E-2</v>
      </c>
      <c r="Y118" s="5">
        <f t="shared" si="184"/>
        <v>1.1205262255302738E-2</v>
      </c>
      <c r="Z118" s="5">
        <f t="shared" si="185"/>
        <v>1.9463011158782809E-2</v>
      </c>
      <c r="AA118" s="5">
        <f t="shared" si="186"/>
        <v>2.0002211804525213E-2</v>
      </c>
      <c r="AB118" s="5">
        <f t="shared" si="187"/>
        <v>1.0278175196250279E-2</v>
      </c>
      <c r="AC118" s="5">
        <f t="shared" si="188"/>
        <v>2.1319290123457651E-4</v>
      </c>
      <c r="AD118" s="5">
        <f t="shared" si="189"/>
        <v>6.4794189009190319E-3</v>
      </c>
      <c r="AE118" s="5">
        <f t="shared" si="190"/>
        <v>6.1079860876431975E-3</v>
      </c>
      <c r="AF118" s="5">
        <f t="shared" si="191"/>
        <v>2.8789228337707277E-3</v>
      </c>
      <c r="AG118" s="5">
        <f t="shared" si="192"/>
        <v>9.0462950896084168E-4</v>
      </c>
      <c r="AH118" s="5">
        <f t="shared" si="193"/>
        <v>4.5868234173217278E-3</v>
      </c>
      <c r="AI118" s="5">
        <f t="shared" si="194"/>
        <v>4.7138961569070511E-3</v>
      </c>
      <c r="AJ118" s="5">
        <f t="shared" si="195"/>
        <v>2.4222446512970328E-3</v>
      </c>
      <c r="AK118" s="5">
        <f t="shared" si="196"/>
        <v>8.297833972067245E-4</v>
      </c>
      <c r="AL118" s="5">
        <f t="shared" si="197"/>
        <v>8.2615721862218595E-6</v>
      </c>
      <c r="AM118" s="5">
        <f t="shared" si="198"/>
        <v>1.3317847702917483E-3</v>
      </c>
      <c r="AN118" s="5">
        <f t="shared" si="199"/>
        <v>1.2554401826872625E-3</v>
      </c>
      <c r="AO118" s="5">
        <f t="shared" si="200"/>
        <v>5.91736025018724E-4</v>
      </c>
      <c r="AP118" s="5">
        <f t="shared" si="201"/>
        <v>1.8593824866295779E-4</v>
      </c>
      <c r="AQ118" s="5">
        <f t="shared" si="202"/>
        <v>4.3819833744388723E-5</v>
      </c>
      <c r="AR118" s="5">
        <f t="shared" si="203"/>
        <v>8.6477673531814322E-4</v>
      </c>
      <c r="AS118" s="5">
        <f t="shared" si="204"/>
        <v>8.8873439378642878E-4</v>
      </c>
      <c r="AT118" s="5">
        <f t="shared" si="205"/>
        <v>4.5667788600276872E-4</v>
      </c>
      <c r="AU118" s="5">
        <f t="shared" si="206"/>
        <v>1.5644320959637612E-4</v>
      </c>
      <c r="AV118" s="5">
        <f t="shared" si="207"/>
        <v>4.0194322813127122E-5</v>
      </c>
      <c r="AW118" s="5">
        <f t="shared" si="208"/>
        <v>2.2232595780402528E-7</v>
      </c>
      <c r="AX118" s="5">
        <f t="shared" si="209"/>
        <v>2.2811339276755606E-4</v>
      </c>
      <c r="AY118" s="5">
        <f t="shared" si="210"/>
        <v>2.1503678813414813E-4</v>
      </c>
      <c r="AZ118" s="5">
        <f t="shared" si="211"/>
        <v>1.0135490005658981E-4</v>
      </c>
      <c r="BA118" s="5">
        <f t="shared" si="212"/>
        <v>3.1848242819651048E-5</v>
      </c>
      <c r="BB118" s="5">
        <f t="shared" si="213"/>
        <v>7.505635421670271E-6</v>
      </c>
      <c r="BC118" s="5">
        <f t="shared" si="214"/>
        <v>1.4150749453158995E-6</v>
      </c>
      <c r="BD118" s="5">
        <f t="shared" si="215"/>
        <v>1.3586723205202662E-4</v>
      </c>
      <c r="BE118" s="5">
        <f t="shared" si="216"/>
        <v>1.3963127959122905E-4</v>
      </c>
      <c r="BF118" s="5">
        <f t="shared" si="217"/>
        <v>7.174980289882618E-5</v>
      </c>
      <c r="BG118" s="5">
        <f t="shared" si="218"/>
        <v>2.4579183265580076E-5</v>
      </c>
      <c r="BH118" s="5">
        <f t="shared" si="219"/>
        <v>6.3150304139670531E-6</v>
      </c>
      <c r="BI118" s="5">
        <f t="shared" si="220"/>
        <v>1.2979962335908882E-6</v>
      </c>
      <c r="BJ118" s="8">
        <f t="shared" si="221"/>
        <v>0.36684358024072755</v>
      </c>
      <c r="BK118" s="8">
        <f t="shared" si="222"/>
        <v>0.31112443673039752</v>
      </c>
      <c r="BL118" s="8">
        <f t="shared" si="223"/>
        <v>0.30262752558200051</v>
      </c>
      <c r="BM118" s="8">
        <f t="shared" si="224"/>
        <v>0.31515033920017532</v>
      </c>
      <c r="BN118" s="8">
        <f t="shared" si="225"/>
        <v>0.6846934000495567</v>
      </c>
    </row>
    <row r="119" spans="1:66" x14ac:dyDescent="0.25">
      <c r="A119" t="s">
        <v>70</v>
      </c>
      <c r="B119" t="s">
        <v>86</v>
      </c>
      <c r="C119" t="s">
        <v>68</v>
      </c>
      <c r="D119" s="7" t="s">
        <v>522</v>
      </c>
      <c r="E119">
        <f>VLOOKUP(A119,home!$A$2:$E$405,3,FALSE)</f>
        <v>1.3243</v>
      </c>
      <c r="F119">
        <f>VLOOKUP(B119,home!$B$2:$E$405,3,FALSE)</f>
        <v>0.85360000000000003</v>
      </c>
      <c r="G119">
        <f>VLOOKUP(C119,away!$B$2:$E$405,4,FALSE)</f>
        <v>1.3285</v>
      </c>
      <c r="H119">
        <f>VLOOKUP(A119,away!$A$2:$E$405,3,FALSE)</f>
        <v>1.1069</v>
      </c>
      <c r="I119">
        <f>VLOOKUP(C119,away!$B$2:$E$405,3,FALSE)</f>
        <v>1.2117</v>
      </c>
      <c r="J119">
        <f>VLOOKUP(B119,home!$B$2:$E$405,4,FALSE)</f>
        <v>0.98199999999999998</v>
      </c>
      <c r="K119" s="3">
        <f t="shared" si="170"/>
        <v>1.5017662646800001</v>
      </c>
      <c r="L119" s="3">
        <f t="shared" si="171"/>
        <v>1.3170885768599998</v>
      </c>
      <c r="M119" s="5">
        <f t="shared" si="172"/>
        <v>5.9674240056677874E-2</v>
      </c>
      <c r="N119" s="5">
        <f t="shared" si="173"/>
        <v>8.9616760587534747E-2</v>
      </c>
      <c r="O119" s="5">
        <f t="shared" si="174"/>
        <v>7.8596259911451832E-2</v>
      </c>
      <c r="P119" s="5">
        <f t="shared" si="175"/>
        <v>0.11803321166503944</v>
      </c>
      <c r="Q119" s="5">
        <f t="shared" si="176"/>
        <v>6.7291713900131972E-2</v>
      </c>
      <c r="R119" s="5">
        <f t="shared" si="177"/>
        <v>5.1759118056646382E-2</v>
      </c>
      <c r="S119" s="5">
        <f t="shared" si="178"/>
        <v>5.8366219003089609E-2</v>
      </c>
      <c r="T119" s="5">
        <f t="shared" si="179"/>
        <v>8.862914769519506E-2</v>
      </c>
      <c r="U119" s="5">
        <f t="shared" si="180"/>
        <v>7.7730097387060978E-2</v>
      </c>
      <c r="V119" s="5">
        <f t="shared" si="181"/>
        <v>1.2827333266482398E-2</v>
      </c>
      <c r="W119" s="5">
        <f t="shared" si="182"/>
        <v>3.3685475275905472E-2</v>
      </c>
      <c r="X119" s="5">
        <f t="shared" si="183"/>
        <v>4.4366754691995039E-2</v>
      </c>
      <c r="Y119" s="5">
        <f t="shared" si="184"/>
        <v>2.9217472898588236E-2</v>
      </c>
      <c r="Z119" s="5">
        <f t="shared" si="185"/>
        <v>2.2723781046919037E-2</v>
      </c>
      <c r="AA119" s="5">
        <f t="shared" si="186"/>
        <v>3.4125807782237783E-2</v>
      </c>
      <c r="AB119" s="5">
        <f t="shared" si="187"/>
        <v>2.5624493441159458E-2</v>
      </c>
      <c r="AC119" s="5">
        <f t="shared" si="188"/>
        <v>1.585746359214935E-3</v>
      </c>
      <c r="AD119" s="5">
        <f t="shared" si="189"/>
        <v>1.2646927594766766E-2</v>
      </c>
      <c r="AE119" s="5">
        <f t="shared" si="190"/>
        <v>1.6657123867442815E-2</v>
      </c>
      <c r="AF119" s="5">
        <f t="shared" si="191"/>
        <v>1.0969453784575499E-2</v>
      </c>
      <c r="AG119" s="5">
        <f t="shared" si="192"/>
        <v>4.8159140913526946E-3</v>
      </c>
      <c r="AH119" s="5">
        <f t="shared" si="193"/>
        <v>7.482308109991208E-3</v>
      </c>
      <c r="AI119" s="5">
        <f t="shared" si="194"/>
        <v>1.1236677901526366E-2</v>
      </c>
      <c r="AJ119" s="5">
        <f t="shared" si="195"/>
        <v>8.4374318997937781E-3</v>
      </c>
      <c r="AK119" s="5">
        <f t="shared" si="196"/>
        <v>4.2236835292150587E-3</v>
      </c>
      <c r="AL119" s="5">
        <f t="shared" si="197"/>
        <v>1.2546166351612323E-4</v>
      </c>
      <c r="AM119" s="5">
        <f t="shared" si="198"/>
        <v>3.7985458427342591E-3</v>
      </c>
      <c r="AN119" s="5">
        <f t="shared" si="199"/>
        <v>5.0030213381443327E-3</v>
      </c>
      <c r="AO119" s="5">
        <f t="shared" si="200"/>
        <v>3.2947111271283661E-3</v>
      </c>
      <c r="AP119" s="5">
        <f t="shared" si="201"/>
        <v>1.4464754631981021E-3</v>
      </c>
      <c r="AQ119" s="5">
        <f t="shared" si="202"/>
        <v>4.7628407732162431E-4</v>
      </c>
      <c r="AR119" s="5">
        <f t="shared" si="203"/>
        <v>1.9709725080432707E-3</v>
      </c>
      <c r="AS119" s="5">
        <f t="shared" si="204"/>
        <v>2.9599400211911138E-3</v>
      </c>
      <c r="AT119" s="5">
        <f t="shared" si="205"/>
        <v>2.2225690346505101E-3</v>
      </c>
      <c r="AU119" s="5">
        <f t="shared" si="206"/>
        <v>1.1125930657201765E-3</v>
      </c>
      <c r="AV119" s="5">
        <f t="shared" si="207"/>
        <v>4.1771368310386493E-4</v>
      </c>
      <c r="AW119" s="5">
        <f t="shared" si="208"/>
        <v>6.8932791843317782E-6</v>
      </c>
      <c r="AX119" s="5">
        <f t="shared" si="209"/>
        <v>9.5075466690979578E-4</v>
      </c>
      <c r="AY119" s="5">
        <f t="shared" si="210"/>
        <v>1.2522281111832258E-3</v>
      </c>
      <c r="AZ119" s="5">
        <f t="shared" si="211"/>
        <v>8.2464767043120043E-4</v>
      </c>
      <c r="BA119" s="5">
        <f t="shared" si="212"/>
        <v>3.6204467555304797E-4</v>
      </c>
      <c r="BB119" s="5">
        <f t="shared" si="213"/>
        <v>1.1921122662097609E-4</v>
      </c>
      <c r="BC119" s="5">
        <f t="shared" si="214"/>
        <v>3.1402348963191258E-5</v>
      </c>
      <c r="BD119" s="5">
        <f t="shared" si="215"/>
        <v>4.3265756260814933E-4</v>
      </c>
      <c r="BE119" s="5">
        <f t="shared" si="216"/>
        <v>6.4975053168359357E-4</v>
      </c>
      <c r="BF119" s="5">
        <f t="shared" si="217"/>
        <v>4.8788671447015734E-4</v>
      </c>
      <c r="BG119" s="5">
        <f t="shared" si="218"/>
        <v>2.4423060292561526E-4</v>
      </c>
      <c r="BH119" s="5">
        <f t="shared" si="219"/>
        <v>9.1694320069036399E-5</v>
      </c>
      <c r="BI119" s="5">
        <f t="shared" si="220"/>
        <v>2.7540687308489819E-5</v>
      </c>
      <c r="BJ119" s="8">
        <f t="shared" si="221"/>
        <v>0.41545607093567644</v>
      </c>
      <c r="BK119" s="8">
        <f t="shared" si="222"/>
        <v>0.25186444012520365</v>
      </c>
      <c r="BL119" s="8">
        <f t="shared" si="223"/>
        <v>0.30983342675085684</v>
      </c>
      <c r="BM119" s="8">
        <f t="shared" si="224"/>
        <v>0.53366107984917466</v>
      </c>
      <c r="BN119" s="8">
        <f t="shared" si="225"/>
        <v>0.46497130417748228</v>
      </c>
    </row>
    <row r="120" spans="1:66" x14ac:dyDescent="0.25">
      <c r="A120" t="s">
        <v>70</v>
      </c>
      <c r="B120" t="s">
        <v>100</v>
      </c>
      <c r="C120" t="s">
        <v>349</v>
      </c>
      <c r="D120" s="7" t="s">
        <v>522</v>
      </c>
      <c r="E120">
        <f>VLOOKUP(A120,home!$A$2:$E$405,3,FALSE)</f>
        <v>1.3243</v>
      </c>
      <c r="F120">
        <f>VLOOKUP(B120,home!$B$2:$E$405,3,FALSE)</f>
        <v>0.78790000000000004</v>
      </c>
      <c r="G120">
        <f>VLOOKUP(C120,away!$B$2:$E$405,4,FALSE)</f>
        <v>0.64529999999999998</v>
      </c>
      <c r="H120">
        <f>VLOOKUP(A120,away!$A$2:$E$405,3,FALSE)</f>
        <v>1.1069</v>
      </c>
      <c r="I120">
        <f>VLOOKUP(C120,away!$B$2:$E$405,3,FALSE)</f>
        <v>1.2133</v>
      </c>
      <c r="J120">
        <f>VLOOKUP(B120,home!$B$2:$E$405,4,FALSE)</f>
        <v>1.0605</v>
      </c>
      <c r="K120" s="3">
        <f t="shared" si="170"/>
        <v>0.67331632544100006</v>
      </c>
      <c r="L120" s="3">
        <f t="shared" si="171"/>
        <v>1.4242533770850001</v>
      </c>
      <c r="M120" s="5">
        <f t="shared" si="172"/>
        <v>0.12275439572938456</v>
      </c>
      <c r="N120" s="5">
        <f t="shared" si="173"/>
        <v>8.2652538664239605E-2</v>
      </c>
      <c r="O120" s="5">
        <f t="shared" si="174"/>
        <v>0.1748333626696045</v>
      </c>
      <c r="P120" s="5">
        <f t="shared" si="175"/>
        <v>0.1177181573171918</v>
      </c>
      <c r="Q120" s="5">
        <f t="shared" si="176"/>
        <v>2.7825651810887992E-2</v>
      </c>
      <c r="R120" s="5">
        <f t="shared" si="177"/>
        <v>0.12450350360465541</v>
      </c>
      <c r="S120" s="5">
        <f t="shared" si="178"/>
        <v>2.8222135101183054E-2</v>
      </c>
      <c r="T120" s="5">
        <f t="shared" si="179"/>
        <v>3.9630778561248574E-2</v>
      </c>
      <c r="U120" s="5">
        <f t="shared" si="180"/>
        <v>8.3830241551616877E-2</v>
      </c>
      <c r="V120" s="5">
        <f t="shared" si="181"/>
        <v>3.0071407761705798E-3</v>
      </c>
      <c r="W120" s="5">
        <f t="shared" si="182"/>
        <v>6.2451552101026042E-3</v>
      </c>
      <c r="X120" s="5">
        <f t="shared" si="183"/>
        <v>8.894683398408619E-3</v>
      </c>
      <c r="Y120" s="5">
        <f t="shared" si="184"/>
        <v>6.3341414341426807E-3</v>
      </c>
      <c r="Z120" s="5">
        <f t="shared" si="185"/>
        <v>5.9108178489281647E-2</v>
      </c>
      <c r="AA120" s="5">
        <f t="shared" si="186"/>
        <v>3.9798501543913879E-2</v>
      </c>
      <c r="AB120" s="5">
        <f t="shared" si="187"/>
        <v>1.3398490408803029E-2</v>
      </c>
      <c r="AC120" s="5">
        <f t="shared" si="188"/>
        <v>1.8023543518585203E-4</v>
      </c>
      <c r="AD120" s="5">
        <f t="shared" si="189"/>
        <v>1.0512412394687505E-3</v>
      </c>
      <c r="AE120" s="5">
        <f t="shared" si="190"/>
        <v>1.4972338854443894E-3</v>
      </c>
      <c r="AF120" s="5">
        <f t="shared" si="191"/>
        <v>1.0662202088151339E-3</v>
      </c>
      <c r="AG120" s="5">
        <f t="shared" si="192"/>
        <v>5.0618924437374291E-4</v>
      </c>
      <c r="AH120" s="5">
        <f t="shared" si="193"/>
        <v>2.10462557066756E-2</v>
      </c>
      <c r="AI120" s="5">
        <f t="shared" si="194"/>
        <v>1.4170787556710493E-2</v>
      </c>
      <c r="AJ120" s="5">
        <f t="shared" si="195"/>
        <v>4.7707113031446773E-3</v>
      </c>
      <c r="AK120" s="5">
        <f t="shared" si="196"/>
        <v>1.0707326014577398E-3</v>
      </c>
      <c r="AL120" s="5">
        <f t="shared" si="197"/>
        <v>6.9136370024953181E-6</v>
      </c>
      <c r="AM120" s="5">
        <f t="shared" si="198"/>
        <v>1.4156357770222833E-4</v>
      </c>
      <c r="AN120" s="5">
        <f t="shared" si="199"/>
        <v>2.0162240361463354E-4</v>
      </c>
      <c r="AO120" s="5">
        <f t="shared" si="200"/>
        <v>1.4358069462206839E-4</v>
      </c>
      <c r="AP120" s="5">
        <f t="shared" si="201"/>
        <v>6.8165096399897012E-5</v>
      </c>
      <c r="AQ120" s="5">
        <f t="shared" si="202"/>
        <v>2.4271092186719489E-5</v>
      </c>
      <c r="AR120" s="5">
        <f t="shared" si="203"/>
        <v>5.9950401530454349E-3</v>
      </c>
      <c r="AS120" s="5">
        <f t="shared" si="204"/>
        <v>4.0365584067198028E-3</v>
      </c>
      <c r="AT120" s="5">
        <f t="shared" si="205"/>
        <v>1.3589403369202776E-3</v>
      </c>
      <c r="AU120" s="5">
        <f t="shared" si="206"/>
        <v>3.0499890471623868E-4</v>
      </c>
      <c r="AV120" s="5">
        <f t="shared" si="207"/>
        <v>5.1340185446766877E-5</v>
      </c>
      <c r="AW120" s="5">
        <f t="shared" si="208"/>
        <v>1.8416643237043632E-7</v>
      </c>
      <c r="AX120" s="5">
        <f t="shared" si="209"/>
        <v>1.5886177992457636E-5</v>
      </c>
      <c r="AY120" s="5">
        <f t="shared" si="210"/>
        <v>2.2625942654731197E-5</v>
      </c>
      <c r="AZ120" s="5">
        <f t="shared" si="211"/>
        <v>1.6112537617866232E-5</v>
      </c>
      <c r="BA120" s="5">
        <f t="shared" si="212"/>
        <v>7.6494453718850278E-6</v>
      </c>
      <c r="BB120" s="5">
        <f t="shared" si="213"/>
        <v>2.7236871009336205E-6</v>
      </c>
      <c r="BC120" s="5">
        <f t="shared" si="214"/>
        <v>7.758441103255124E-7</v>
      </c>
      <c r="BD120" s="5">
        <f t="shared" si="215"/>
        <v>1.4230760306225222E-3</v>
      </c>
      <c r="BE120" s="5">
        <f t="shared" si="216"/>
        <v>9.5818032376192069E-4</v>
      </c>
      <c r="BF120" s="5">
        <f t="shared" si="217"/>
        <v>3.2257922735262206E-4</v>
      </c>
      <c r="BG120" s="5">
        <f t="shared" si="218"/>
        <v>7.2399286674888142E-5</v>
      </c>
      <c r="BH120" s="5">
        <f t="shared" si="219"/>
        <v>1.2186905417121311E-5</v>
      </c>
      <c r="BI120" s="5">
        <f t="shared" si="220"/>
        <v>1.6411284747906282E-6</v>
      </c>
      <c r="BJ120" s="8">
        <f t="shared" si="221"/>
        <v>0.17634881015650583</v>
      </c>
      <c r="BK120" s="8">
        <f t="shared" si="222"/>
        <v>0.27191160393877312</v>
      </c>
      <c r="BL120" s="8">
        <f t="shared" si="223"/>
        <v>0.49195952783573466</v>
      </c>
      <c r="BM120" s="8">
        <f t="shared" si="224"/>
        <v>0.34901806884810904</v>
      </c>
      <c r="BN120" s="8">
        <f t="shared" si="225"/>
        <v>0.65028760979596401</v>
      </c>
    </row>
    <row r="121" spans="1:66" x14ac:dyDescent="0.25">
      <c r="A121" t="s">
        <v>70</v>
      </c>
      <c r="B121" t="s">
        <v>97</v>
      </c>
      <c r="C121" t="s">
        <v>74</v>
      </c>
      <c r="D121" s="7" t="s">
        <v>522</v>
      </c>
      <c r="E121">
        <f>VLOOKUP(A121,home!$A$2:$E$405,3,FALSE)</f>
        <v>1.3243</v>
      </c>
      <c r="F121">
        <f>VLOOKUP(B121,home!$B$2:$E$405,3,FALSE)</f>
        <v>1.8436999999999999</v>
      </c>
      <c r="G121">
        <f>VLOOKUP(C121,away!$B$2:$E$405,4,FALSE)</f>
        <v>0.88639999999999997</v>
      </c>
      <c r="H121">
        <f>VLOOKUP(A121,away!$A$2:$E$405,3,FALSE)</f>
        <v>1.1069</v>
      </c>
      <c r="I121">
        <f>VLOOKUP(C121,away!$B$2:$E$405,3,FALSE)</f>
        <v>1.1783999999999999</v>
      </c>
      <c r="J121">
        <f>VLOOKUP(B121,home!$B$2:$E$405,4,FALSE)</f>
        <v>0.4929</v>
      </c>
      <c r="K121" s="3">
        <f t="shared" si="170"/>
        <v>2.1642447970239997</v>
      </c>
      <c r="L121" s="3">
        <f t="shared" si="171"/>
        <v>0.64292444618400002</v>
      </c>
      <c r="M121" s="5">
        <f t="shared" si="172"/>
        <v>6.0375659528111837E-2</v>
      </c>
      <c r="N121" s="5">
        <f t="shared" si="173"/>
        <v>0.13066770700060851</v>
      </c>
      <c r="O121" s="5">
        <f t="shared" si="174"/>
        <v>3.8816987465105042E-2</v>
      </c>
      <c r="P121" s="5">
        <f t="shared" si="175"/>
        <v>8.4009463157499409E-2</v>
      </c>
      <c r="Q121" s="5">
        <f t="shared" si="176"/>
        <v>0.14139845250756175</v>
      </c>
      <c r="R121" s="5">
        <f t="shared" si="177"/>
        <v>1.2478195084266964E-2</v>
      </c>
      <c r="S121" s="5">
        <f t="shared" si="178"/>
        <v>2.9223655506094837E-2</v>
      </c>
      <c r="T121" s="5">
        <f t="shared" si="179"/>
        <v>9.0908521769698755E-2</v>
      </c>
      <c r="U121" s="5">
        <f t="shared" si="180"/>
        <v>2.700586878737523E-2</v>
      </c>
      <c r="V121" s="5">
        <f t="shared" si="181"/>
        <v>4.5181261414049267E-3</v>
      </c>
      <c r="W121" s="5">
        <f t="shared" si="182"/>
        <v>0.10200695504891188</v>
      </c>
      <c r="X121" s="5">
        <f t="shared" si="183"/>
        <v>6.5582765081737854E-2</v>
      </c>
      <c r="Y121" s="5">
        <f t="shared" si="184"/>
        <v>2.1082381459695841E-2</v>
      </c>
      <c r="Z121" s="5">
        <f t="shared" si="185"/>
        <v>2.6741788879760839E-3</v>
      </c>
      <c r="AA121" s="5">
        <f t="shared" si="186"/>
        <v>5.7875777446136645E-3</v>
      </c>
      <c r="AB121" s="5">
        <f t="shared" si="187"/>
        <v>6.2628675105760104E-3</v>
      </c>
      <c r="AC121" s="5">
        <f t="shared" si="188"/>
        <v>3.929205024258996E-4</v>
      </c>
      <c r="AD121" s="5">
        <f t="shared" si="189"/>
        <v>5.5192005431217141E-2</v>
      </c>
      <c r="AE121" s="5">
        <f t="shared" si="190"/>
        <v>3.5484289525649595E-2</v>
      </c>
      <c r="AF121" s="5">
        <f t="shared" si="191"/>
        <v>1.1406858595755489E-2</v>
      </c>
      <c r="AG121" s="5">
        <f t="shared" si="192"/>
        <v>2.4445827484584331E-3</v>
      </c>
      <c r="AH121" s="5">
        <f t="shared" si="193"/>
        <v>4.2982374513724208E-4</v>
      </c>
      <c r="AI121" s="5">
        <f t="shared" si="194"/>
        <v>9.3024380405064592E-4</v>
      </c>
      <c r="AJ121" s="5">
        <f t="shared" si="195"/>
        <v>1.0066376564402118E-3</v>
      </c>
      <c r="AK121" s="5">
        <f t="shared" si="196"/>
        <v>7.2620343681305374E-4</v>
      </c>
      <c r="AL121" s="5">
        <f t="shared" si="197"/>
        <v>2.1869104689120803E-5</v>
      </c>
      <c r="AM121" s="5">
        <f t="shared" si="198"/>
        <v>2.3889802118366409E-2</v>
      </c>
      <c r="AN121" s="5">
        <f t="shared" si="199"/>
        <v>1.5359337796396073E-2</v>
      </c>
      <c r="AO121" s="5">
        <f t="shared" si="200"/>
        <v>4.9374468732504614E-3</v>
      </c>
      <c r="AP121" s="5">
        <f t="shared" si="201"/>
        <v>1.0581350988491589E-3</v>
      </c>
      <c r="AQ121" s="5">
        <f t="shared" si="202"/>
        <v>1.7007523060386185E-4</v>
      </c>
      <c r="AR121" s="5">
        <f t="shared" si="203"/>
        <v>5.5268838659818851E-5</v>
      </c>
      <c r="AS121" s="5">
        <f t="shared" si="204"/>
        <v>1.1961529650707184E-4</v>
      </c>
      <c r="AT121" s="5">
        <f t="shared" si="205"/>
        <v>1.2943839155495662E-4</v>
      </c>
      <c r="AU121" s="5">
        <f t="shared" si="206"/>
        <v>9.3378788485990041E-5</v>
      </c>
      <c r="AV121" s="5">
        <f t="shared" si="207"/>
        <v>5.0523639283302128E-5</v>
      </c>
      <c r="AW121" s="5">
        <f t="shared" si="208"/>
        <v>8.4526877176976161E-7</v>
      </c>
      <c r="AX121" s="5">
        <f t="shared" si="209"/>
        <v>8.6172299894345696E-3</v>
      </c>
      <c r="AY121" s="5">
        <f t="shared" si="210"/>
        <v>5.5402278185973765E-3</v>
      </c>
      <c r="AZ121" s="5">
        <f t="shared" si="211"/>
        <v>1.7809739510024542E-3</v>
      </c>
      <c r="BA121" s="5">
        <f t="shared" si="212"/>
        <v>3.8167723037212781E-4</v>
      </c>
      <c r="BB121" s="5">
        <f t="shared" si="213"/>
        <v>6.1347405489510805E-5</v>
      </c>
      <c r="BC121" s="5">
        <f t="shared" si="214"/>
        <v>7.8883493398338072E-6</v>
      </c>
      <c r="BD121" s="5">
        <f t="shared" si="215"/>
        <v>5.9222812477661441E-6</v>
      </c>
      <c r="BE121" s="5">
        <f t="shared" si="216"/>
        <v>1.2817266376990679E-5</v>
      </c>
      <c r="BF121" s="5">
        <f t="shared" si="217"/>
        <v>1.3869851034236365E-5</v>
      </c>
      <c r="BG121" s="5">
        <f t="shared" si="218"/>
        <v>1.0005917645448E-5</v>
      </c>
      <c r="BH121" s="5">
        <f t="shared" si="219"/>
        <v>5.4138138009028649E-6</v>
      </c>
      <c r="BI121" s="5">
        <f t="shared" si="220"/>
        <v>2.3433636701321503E-6</v>
      </c>
      <c r="BJ121" s="8">
        <f t="shared" si="221"/>
        <v>0.71797866103099717</v>
      </c>
      <c r="BK121" s="8">
        <f t="shared" si="222"/>
        <v>0.1840819217588234</v>
      </c>
      <c r="BL121" s="8">
        <f t="shared" si="223"/>
        <v>9.3943002682644688E-2</v>
      </c>
      <c r="BM121" s="8">
        <f t="shared" si="224"/>
        <v>0.52539191706746202</v>
      </c>
      <c r="BN121" s="8">
        <f t="shared" si="225"/>
        <v>0.46774646474315351</v>
      </c>
    </row>
    <row r="122" spans="1:66" x14ac:dyDescent="0.25">
      <c r="A122" t="s">
        <v>70</v>
      </c>
      <c r="B122" t="s">
        <v>84</v>
      </c>
      <c r="C122" t="s">
        <v>77</v>
      </c>
      <c r="D122" s="7" t="s">
        <v>522</v>
      </c>
      <c r="E122">
        <f>VLOOKUP(A122,home!$A$2:$E$405,3,FALSE)</f>
        <v>1.3243</v>
      </c>
      <c r="F122">
        <f>VLOOKUP(B122,home!$B$2:$E$405,3,FALSE)</f>
        <v>1.1163000000000001</v>
      </c>
      <c r="G122">
        <f>VLOOKUP(C122,away!$B$2:$E$405,4,FALSE)</f>
        <v>1.0506</v>
      </c>
      <c r="H122">
        <f>VLOOKUP(A122,away!$A$2:$E$405,3,FALSE)</f>
        <v>1.1069</v>
      </c>
      <c r="I122">
        <f>VLOOKUP(C122,away!$B$2:$E$405,3,FALSE)</f>
        <v>0.98199999999999998</v>
      </c>
      <c r="J122">
        <f>VLOOKUP(B122,home!$B$2:$E$405,4,FALSE)</f>
        <v>0.86409999999999998</v>
      </c>
      <c r="K122" s="3">
        <f t="shared" si="170"/>
        <v>1.553118884154</v>
      </c>
      <c r="L122" s="3">
        <f t="shared" si="171"/>
        <v>0.93925578878000004</v>
      </c>
      <c r="M122" s="5">
        <f t="shared" si="172"/>
        <v>8.2713316104273613E-2</v>
      </c>
      <c r="N122" s="5">
        <f t="shared" si="173"/>
        <v>0.12846361321254651</v>
      </c>
      <c r="O122" s="5">
        <f t="shared" si="174"/>
        <v>7.7688960960128992E-2</v>
      </c>
      <c r="P122" s="5">
        <f t="shared" si="175"/>
        <v>0.12066019235747921</v>
      </c>
      <c r="Q122" s="5">
        <f t="shared" si="176"/>
        <v>9.9759631803530674E-2</v>
      </c>
      <c r="R122" s="5">
        <f t="shared" si="177"/>
        <v>3.6484903153052292E-2</v>
      </c>
      <c r="S122" s="5">
        <f t="shared" si="178"/>
        <v>4.4004045253699067E-2</v>
      </c>
      <c r="T122" s="5">
        <f t="shared" si="179"/>
        <v>9.3699811658027585E-2</v>
      </c>
      <c r="U122" s="5">
        <f t="shared" si="180"/>
        <v>5.6665392073535333E-2</v>
      </c>
      <c r="V122" s="5">
        <f t="shared" si="181"/>
        <v>7.1324489814715538E-3</v>
      </c>
      <c r="W122" s="5">
        <f t="shared" si="182"/>
        <v>5.1646189343437808E-2</v>
      </c>
      <c r="X122" s="5">
        <f t="shared" si="183"/>
        <v>4.8508982309251908E-2</v>
      </c>
      <c r="Y122" s="5">
        <f t="shared" si="184"/>
        <v>2.2781171220895732E-2</v>
      </c>
      <c r="Z122" s="5">
        <f t="shared" si="185"/>
        <v>1.1422885496527348E-2</v>
      </c>
      <c r="AA122" s="5">
        <f t="shared" si="186"/>
        <v>1.7741099176185465E-2</v>
      </c>
      <c r="AB122" s="5">
        <f t="shared" si="187"/>
        <v>1.3777018078091313E-2</v>
      </c>
      <c r="AC122" s="5">
        <f t="shared" si="188"/>
        <v>6.5029029379572222E-4</v>
      </c>
      <c r="AD122" s="5">
        <f t="shared" si="189"/>
        <v>2.0053167990971593E-2</v>
      </c>
      <c r="AE122" s="5">
        <f t="shared" si="190"/>
        <v>1.8835054118897871E-2</v>
      </c>
      <c r="AF122" s="5">
        <f t="shared" si="191"/>
        <v>8.8454668065797038E-3</v>
      </c>
      <c r="AG122" s="5">
        <f t="shared" si="192"/>
        <v>2.7693853008471095E-3</v>
      </c>
      <c r="AH122" s="5">
        <f t="shared" si="193"/>
        <v>2.6822528317961033E-3</v>
      </c>
      <c r="AI122" s="5">
        <f t="shared" si="194"/>
        <v>4.1658575251380713E-3</v>
      </c>
      <c r="AJ122" s="5">
        <f t="shared" si="195"/>
        <v>3.2350359954934934E-3</v>
      </c>
      <c r="AK122" s="5">
        <f t="shared" si="196"/>
        <v>1.6747984985062926E-3</v>
      </c>
      <c r="AL122" s="5">
        <f t="shared" si="197"/>
        <v>3.7945112411489639E-5</v>
      </c>
      <c r="AM122" s="5">
        <f t="shared" si="198"/>
        <v>6.2289907787780961E-3</v>
      </c>
      <c r="AN122" s="5">
        <f t="shared" si="199"/>
        <v>5.8506156472245673E-3</v>
      </c>
      <c r="AO122" s="5">
        <f t="shared" si="200"/>
        <v>2.7476123072912606E-3</v>
      </c>
      <c r="AP122" s="5">
        <f t="shared" si="201"/>
        <v>8.6023692164882964E-4</v>
      </c>
      <c r="AQ122" s="5">
        <f t="shared" si="202"/>
        <v>2.0199562709523759E-4</v>
      </c>
      <c r="AR122" s="5">
        <f t="shared" si="203"/>
        <v>5.0386429984720774E-4</v>
      </c>
      <c r="AS122" s="5">
        <f t="shared" si="204"/>
        <v>7.8256115914373181E-4</v>
      </c>
      <c r="AT122" s="5">
        <f t="shared" si="205"/>
        <v>6.07705257135787E-4</v>
      </c>
      <c r="AU122" s="5">
        <f t="shared" si="206"/>
        <v>3.1461283695241761E-4</v>
      </c>
      <c r="AV122" s="5">
        <f t="shared" si="207"/>
        <v>1.2215778456701586E-4</v>
      </c>
      <c r="AW122" s="5">
        <f t="shared" si="208"/>
        <v>1.5375948779868258E-6</v>
      </c>
      <c r="AX122" s="5">
        <f t="shared" si="209"/>
        <v>1.6123938679568979E-3</v>
      </c>
      <c r="AY122" s="5">
        <f t="shared" si="210"/>
        <v>1.5144502742718913E-3</v>
      </c>
      <c r="AZ122" s="5">
        <f t="shared" si="211"/>
        <v>7.1122809346466629E-4</v>
      </c>
      <c r="BA122" s="5">
        <f t="shared" si="212"/>
        <v>2.2267503464321696E-4</v>
      </c>
      <c r="BB122" s="5">
        <f t="shared" si="213"/>
        <v>5.2287203826357128E-5</v>
      </c>
      <c r="BC122" s="5">
        <f t="shared" si="214"/>
        <v>9.8222117746051444E-6</v>
      </c>
      <c r="BD122" s="5">
        <f t="shared" si="215"/>
        <v>7.8876243398511898E-5</v>
      </c>
      <c r="BE122" s="5">
        <f t="shared" si="216"/>
        <v>1.2250418313335611E-4</v>
      </c>
      <c r="BF122" s="5">
        <f t="shared" si="217"/>
        <v>9.5131780106137682E-5</v>
      </c>
      <c r="BG122" s="5">
        <f t="shared" si="218"/>
        <v>4.9250321388676073E-5</v>
      </c>
      <c r="BH122" s="5">
        <f t="shared" si="219"/>
        <v>1.9122901049851625E-5</v>
      </c>
      <c r="BI122" s="5">
        <f t="shared" si="220"/>
        <v>5.9400277480665761E-6</v>
      </c>
      <c r="BJ122" s="8">
        <f t="shared" si="221"/>
        <v>0.51537478173296192</v>
      </c>
      <c r="BK122" s="8">
        <f t="shared" si="222"/>
        <v>0.25671268837740252</v>
      </c>
      <c r="BL122" s="8">
        <f t="shared" si="223"/>
        <v>0.2168170450863981</v>
      </c>
      <c r="BM122" s="8">
        <f t="shared" si="224"/>
        <v>0.45304387042288502</v>
      </c>
      <c r="BN122" s="8">
        <f t="shared" si="225"/>
        <v>0.54577061759101131</v>
      </c>
    </row>
    <row r="123" spans="1:66" x14ac:dyDescent="0.25">
      <c r="A123" t="s">
        <v>70</v>
      </c>
      <c r="B123" t="s">
        <v>78</v>
      </c>
      <c r="C123" t="s">
        <v>91</v>
      </c>
      <c r="D123" s="7" t="s">
        <v>522</v>
      </c>
      <c r="E123">
        <f>VLOOKUP(A123,home!$A$2:$E$405,3,FALSE)</f>
        <v>1.3243</v>
      </c>
      <c r="F123">
        <f>VLOOKUP(B123,home!$B$2:$E$405,3,FALSE)</f>
        <v>0.65659999999999996</v>
      </c>
      <c r="G123">
        <f>VLOOKUP(C123,away!$B$2:$E$405,4,FALSE)</f>
        <v>0.72230000000000005</v>
      </c>
      <c r="H123">
        <f>VLOOKUP(A123,away!$A$2:$E$405,3,FALSE)</f>
        <v>1.1069</v>
      </c>
      <c r="I123">
        <f>VLOOKUP(C123,away!$B$2:$E$405,3,FALSE)</f>
        <v>1.3748</v>
      </c>
      <c r="J123">
        <f>VLOOKUP(B123,home!$B$2:$E$405,4,FALSE)</f>
        <v>1.0998000000000001</v>
      </c>
      <c r="K123" s="3">
        <f t="shared" si="170"/>
        <v>0.62806540497399999</v>
      </c>
      <c r="L123" s="3">
        <f t="shared" si="171"/>
        <v>1.6736383787760003</v>
      </c>
      <c r="M123" s="5">
        <f t="shared" si="172"/>
        <v>0.10008816977111487</v>
      </c>
      <c r="N123" s="5">
        <f t="shared" si="173"/>
        <v>6.2861916880401728E-2</v>
      </c>
      <c r="O123" s="5">
        <f t="shared" si="174"/>
        <v>0.16751140219038579</v>
      </c>
      <c r="P123" s="5">
        <f t="shared" si="175"/>
        <v>0.10520811665446723</v>
      </c>
      <c r="Q123" s="5">
        <f t="shared" si="176"/>
        <v>1.9740697641465719E-2</v>
      </c>
      <c r="R123" s="5">
        <f t="shared" si="177"/>
        <v>0.14017675579420594</v>
      </c>
      <c r="S123" s="5">
        <f t="shared" si="178"/>
        <v>2.7647492793834643E-2</v>
      </c>
      <c r="T123" s="5">
        <f t="shared" si="179"/>
        <v>3.3038789196569898E-2</v>
      </c>
      <c r="U123" s="5">
        <f t="shared" si="180"/>
        <v>8.8040170895829439E-2</v>
      </c>
      <c r="V123" s="5">
        <f t="shared" si="181"/>
        <v>3.2290869736920813E-3</v>
      </c>
      <c r="W123" s="5">
        <f t="shared" si="182"/>
        <v>4.1328164195521509E-3</v>
      </c>
      <c r="X123" s="5">
        <f t="shared" si="183"/>
        <v>6.9168401721980965E-3</v>
      </c>
      <c r="Y123" s="5">
        <f t="shared" si="184"/>
        <v>5.7881445860251679E-3</v>
      </c>
      <c r="Z123" s="5">
        <f t="shared" si="185"/>
        <v>7.8201732769831361E-2</v>
      </c>
      <c r="AA123" s="5">
        <f t="shared" si="186"/>
        <v>4.9115802961752664E-2</v>
      </c>
      <c r="AB123" s="5">
        <f t="shared" si="187"/>
        <v>1.5423968338898187E-2</v>
      </c>
      <c r="AC123" s="5">
        <f t="shared" si="188"/>
        <v>2.1214180444134581E-4</v>
      </c>
      <c r="AD123" s="5">
        <f t="shared" si="189"/>
        <v>6.4891975455730452E-4</v>
      </c>
      <c r="AE123" s="5">
        <f t="shared" si="190"/>
        <v>1.0860570059730071E-3</v>
      </c>
      <c r="AF123" s="5">
        <f t="shared" si="191"/>
        <v>9.0883334336749042E-4</v>
      </c>
      <c r="AG123" s="5">
        <f t="shared" si="192"/>
        <v>5.0701945445704615E-4</v>
      </c>
      <c r="AH123" s="5">
        <f t="shared" si="193"/>
        <v>3.2720355312593659E-2</v>
      </c>
      <c r="AI123" s="5">
        <f t="shared" si="194"/>
        <v>2.0550523210297308E-2</v>
      </c>
      <c r="AJ123" s="5">
        <f t="shared" si="195"/>
        <v>6.453536341251483E-3</v>
      </c>
      <c r="AK123" s="5">
        <f t="shared" si="196"/>
        <v>1.3510809718941797E-3</v>
      </c>
      <c r="AL123" s="5">
        <f t="shared" si="197"/>
        <v>8.9197513592242672E-6</v>
      </c>
      <c r="AM123" s="5">
        <f t="shared" si="198"/>
        <v>8.1512809688332442E-5</v>
      </c>
      <c r="AN123" s="5">
        <f t="shared" si="199"/>
        <v>1.3642296665625735E-4</v>
      </c>
      <c r="AO123" s="5">
        <f t="shared" si="200"/>
        <v>1.1416135637119547E-4</v>
      </c>
      <c r="AP123" s="5">
        <f t="shared" si="201"/>
        <v>6.3688275798652258E-5</v>
      </c>
      <c r="AQ123" s="5">
        <f t="shared" si="202"/>
        <v>2.6647785663673799E-5</v>
      </c>
      <c r="AR123" s="5">
        <f t="shared" si="203"/>
        <v>1.0952408483668782E-2</v>
      </c>
      <c r="AS123" s="5">
        <f t="shared" si="204"/>
        <v>6.8788288697361061E-3</v>
      </c>
      <c r="AT123" s="5">
        <f t="shared" si="205"/>
        <v>2.1601772199088252E-3</v>
      </c>
      <c r="AU123" s="5">
        <f t="shared" si="206"/>
        <v>4.5224419347921526E-4</v>
      </c>
      <c r="AV123" s="5">
        <f t="shared" si="207"/>
        <v>7.1009733131165812E-5</v>
      </c>
      <c r="AW123" s="5">
        <f t="shared" si="208"/>
        <v>2.6044543294958628E-7</v>
      </c>
      <c r="AX123" s="5">
        <f t="shared" si="209"/>
        <v>8.5325626379118489E-6</v>
      </c>
      <c r="AY123" s="5">
        <f t="shared" si="210"/>
        <v>1.4280424300119459E-5</v>
      </c>
      <c r="AZ123" s="5">
        <f t="shared" si="211"/>
        <v>1.1950133086942666E-5</v>
      </c>
      <c r="BA123" s="5">
        <f t="shared" si="212"/>
        <v>6.6667337885960548E-6</v>
      </c>
      <c r="BB123" s="5">
        <f t="shared" si="213"/>
        <v>2.7894253824192723E-6</v>
      </c>
      <c r="BC123" s="5">
        <f t="shared" si="214"/>
        <v>9.3369787494976245E-7</v>
      </c>
      <c r="BD123" s="5">
        <f t="shared" si="215"/>
        <v>3.0550618630499895E-3</v>
      </c>
      <c r="BE123" s="5">
        <f t="shared" si="216"/>
        <v>1.9187786662371144E-3</v>
      </c>
      <c r="BF123" s="5">
        <f t="shared" si="217"/>
        <v>6.0255925003284243E-4</v>
      </c>
      <c r="BG123" s="5">
        <f t="shared" si="218"/>
        <v>1.2614887313090232E-4</v>
      </c>
      <c r="BH123" s="5">
        <f t="shared" si="219"/>
        <v>1.980743577249347E-5</v>
      </c>
      <c r="BI123" s="5">
        <f t="shared" si="220"/>
        <v>2.4880730339895219E-6</v>
      </c>
      <c r="BJ123" s="8">
        <f t="shared" si="221"/>
        <v>0.13609762062581665</v>
      </c>
      <c r="BK123" s="8">
        <f t="shared" si="222"/>
        <v>0.23640820817320954</v>
      </c>
      <c r="BL123" s="8">
        <f t="shared" si="223"/>
        <v>0.54758310867828974</v>
      </c>
      <c r="BM123" s="8">
        <f t="shared" si="224"/>
        <v>0.40268959133623933</v>
      </c>
      <c r="BN123" s="8">
        <f t="shared" si="225"/>
        <v>0.59558705893204134</v>
      </c>
    </row>
    <row r="124" spans="1:66" x14ac:dyDescent="0.25">
      <c r="A124" t="s">
        <v>70</v>
      </c>
      <c r="B124" t="s">
        <v>82</v>
      </c>
      <c r="C124" t="s">
        <v>73</v>
      </c>
      <c r="D124" s="7" t="s">
        <v>522</v>
      </c>
      <c r="E124">
        <f>VLOOKUP(A124,home!$A$2:$E$405,3,FALSE)</f>
        <v>1.3243</v>
      </c>
      <c r="F124">
        <f>VLOOKUP(B124,home!$B$2:$E$405,3,FALSE)</f>
        <v>1.2148000000000001</v>
      </c>
      <c r="G124">
        <f>VLOOKUP(C124,away!$B$2:$E$405,4,FALSE)</f>
        <v>1.1491</v>
      </c>
      <c r="H124">
        <f>VLOOKUP(A124,away!$A$2:$E$405,3,FALSE)</f>
        <v>1.1069</v>
      </c>
      <c r="I124">
        <f>VLOOKUP(C124,away!$B$2:$E$405,3,FALSE)</f>
        <v>0.98199999999999998</v>
      </c>
      <c r="J124">
        <f>VLOOKUP(B124,home!$B$2:$E$405,4,FALSE)</f>
        <v>1.1783999999999999</v>
      </c>
      <c r="K124" s="3">
        <f t="shared" si="170"/>
        <v>1.8486257023240003</v>
      </c>
      <c r="L124" s="3">
        <f t="shared" si="171"/>
        <v>1.28089228272</v>
      </c>
      <c r="M124" s="5">
        <f t="shared" si="172"/>
        <v>4.3738874964348147E-2</v>
      </c>
      <c r="N124" s="5">
        <f t="shared" si="173"/>
        <v>8.0856808449829731E-2</v>
      </c>
      <c r="O124" s="5">
        <f t="shared" si="174"/>
        <v>5.602478739668855E-2</v>
      </c>
      <c r="P124" s="5">
        <f t="shared" si="175"/>
        <v>0.10356886194875618</v>
      </c>
      <c r="Q124" s="5">
        <f t="shared" si="176"/>
        <v>7.4736987154121831E-2</v>
      </c>
      <c r="R124" s="5">
        <f t="shared" si="177"/>
        <v>3.5880858908723549E-2</v>
      </c>
      <c r="S124" s="5">
        <f t="shared" si="178"/>
        <v>6.1309928376665893E-2</v>
      </c>
      <c r="T124" s="5">
        <f t="shared" si="179"/>
        <v>9.573003007945842E-2</v>
      </c>
      <c r="U124" s="5">
        <f t="shared" si="180"/>
        <v>6.6330278000127432E-2</v>
      </c>
      <c r="V124" s="5">
        <f t="shared" si="181"/>
        <v>1.6130576729655514E-2</v>
      </c>
      <c r="W124" s="5">
        <f t="shared" si="182"/>
        <v>4.6053571789122748E-2</v>
      </c>
      <c r="X124" s="5">
        <f t="shared" si="183"/>
        <v>5.898966469637882E-2</v>
      </c>
      <c r="Y124" s="5">
        <f t="shared" si="184"/>
        <v>3.7779703134916041E-2</v>
      </c>
      <c r="Z124" s="5">
        <f t="shared" si="185"/>
        <v>1.5319838424516383E-2</v>
      </c>
      <c r="AA124" s="5">
        <f t="shared" si="186"/>
        <v>2.8320647067011803E-2</v>
      </c>
      <c r="AB124" s="5">
        <f t="shared" si="187"/>
        <v>2.6177138037262418E-2</v>
      </c>
      <c r="AC124" s="5">
        <f t="shared" si="188"/>
        <v>2.3872148572483421E-3</v>
      </c>
      <c r="AD124" s="5">
        <f t="shared" si="189"/>
        <v>2.1283954123298955E-2</v>
      </c>
      <c r="AE124" s="5">
        <f t="shared" si="190"/>
        <v>2.7262452582300152E-2</v>
      </c>
      <c r="AF124" s="5">
        <f t="shared" si="191"/>
        <v>1.7460132560344104E-2</v>
      </c>
      <c r="AG124" s="5">
        <f t="shared" si="192"/>
        <v>7.4548496839376508E-3</v>
      </c>
      <c r="AH124" s="5">
        <f t="shared" si="193"/>
        <v>4.9057657026200891E-3</v>
      </c>
      <c r="AI124" s="5">
        <f t="shared" si="194"/>
        <v>9.0689245674430551E-3</v>
      </c>
      <c r="AJ124" s="5">
        <f t="shared" si="195"/>
        <v>8.3825235239063985E-3</v>
      </c>
      <c r="AK124" s="5">
        <f t="shared" si="196"/>
        <v>5.1653828122096394E-3</v>
      </c>
      <c r="AL124" s="5">
        <f t="shared" si="197"/>
        <v>2.2610652532229156E-4</v>
      </c>
      <c r="AM124" s="5">
        <f t="shared" si="198"/>
        <v>7.8692129278830712E-3</v>
      </c>
      <c r="AN124" s="5">
        <f t="shared" si="199"/>
        <v>1.0079614110405881E-2</v>
      </c>
      <c r="AO124" s="5">
        <f t="shared" si="200"/>
        <v>6.455449963407257E-3</v>
      </c>
      <c r="AP124" s="5">
        <f t="shared" si="201"/>
        <v>2.7562453465378198E-3</v>
      </c>
      <c r="AQ124" s="5">
        <f t="shared" si="202"/>
        <v>8.8261334841580128E-4</v>
      </c>
      <c r="AR124" s="5">
        <f t="shared" si="203"/>
        <v>1.2567514858637054E-3</v>
      </c>
      <c r="AS124" s="5">
        <f t="shared" si="204"/>
        <v>2.3232630982015232E-3</v>
      </c>
      <c r="AT124" s="5">
        <f t="shared" si="205"/>
        <v>2.147421938298112E-3</v>
      </c>
      <c r="AU124" s="5">
        <f t="shared" si="206"/>
        <v>1.323259796290771E-3</v>
      </c>
      <c r="AV124" s="5">
        <f t="shared" si="207"/>
        <v>6.1155301756878511E-4</v>
      </c>
      <c r="AW124" s="5">
        <f t="shared" si="208"/>
        <v>1.4872096381273565E-5</v>
      </c>
      <c r="AX124" s="5">
        <f t="shared" si="209"/>
        <v>2.4245382125908221E-3</v>
      </c>
      <c r="AY124" s="5">
        <f t="shared" si="210"/>
        <v>3.1055722856673262E-3</v>
      </c>
      <c r="AZ124" s="5">
        <f t="shared" si="211"/>
        <v>1.9889517870701951E-3</v>
      </c>
      <c r="BA124" s="5">
        <f t="shared" si="212"/>
        <v>8.4921099825345503E-4</v>
      </c>
      <c r="BB124" s="5">
        <f t="shared" si="213"/>
        <v>2.7193695351594949E-4</v>
      </c>
      <c r="BC124" s="5">
        <f t="shared" si="214"/>
        <v>6.9664389028993362E-5</v>
      </c>
      <c r="BD124" s="5">
        <f t="shared" si="215"/>
        <v>2.682938799232854E-4</v>
      </c>
      <c r="BE124" s="5">
        <f t="shared" si="216"/>
        <v>4.9597496220241447E-4</v>
      </c>
      <c r="BF124" s="5">
        <f t="shared" si="217"/>
        <v>4.5843603141827906E-4</v>
      </c>
      <c r="BG124" s="5">
        <f t="shared" si="218"/>
        <v>2.8249221018374781E-4</v>
      </c>
      <c r="BH124" s="5">
        <f t="shared" si="219"/>
        <v>1.3055559011299753E-4</v>
      </c>
      <c r="BI124" s="5">
        <f t="shared" si="220"/>
        <v>4.8269683892992897E-5</v>
      </c>
      <c r="BJ124" s="8">
        <f t="shared" si="221"/>
        <v>0.50436116457648494</v>
      </c>
      <c r="BK124" s="8">
        <f t="shared" si="222"/>
        <v>0.23046713568766369</v>
      </c>
      <c r="BL124" s="8">
        <f t="shared" si="223"/>
        <v>0.24960257770994951</v>
      </c>
      <c r="BM124" s="8">
        <f t="shared" si="224"/>
        <v>0.60185283738686068</v>
      </c>
      <c r="BN124" s="8">
        <f t="shared" si="225"/>
        <v>0.39480717882246802</v>
      </c>
    </row>
    <row r="125" spans="1:66" x14ac:dyDescent="0.25">
      <c r="A125" t="s">
        <v>70</v>
      </c>
      <c r="B125" t="s">
        <v>69</v>
      </c>
      <c r="C125" t="s">
        <v>80</v>
      </c>
      <c r="D125" s="7" t="s">
        <v>522</v>
      </c>
      <c r="E125">
        <f>VLOOKUP(A125,home!$A$2:$E$405,3,FALSE)</f>
        <v>1.3243</v>
      </c>
      <c r="F125">
        <f>VLOOKUP(B125,home!$B$2:$E$405,3,FALSE)</f>
        <v>0.51300000000000001</v>
      </c>
      <c r="G125">
        <f>VLOOKUP(C125,away!$B$2:$E$405,4,FALSE)</f>
        <v>0.88639999999999997</v>
      </c>
      <c r="H125">
        <f>VLOOKUP(A125,away!$A$2:$E$405,3,FALSE)</f>
        <v>1.1069</v>
      </c>
      <c r="I125">
        <f>VLOOKUP(C125,away!$B$2:$E$405,3,FALSE)</f>
        <v>1.1783999999999999</v>
      </c>
      <c r="J125">
        <f>VLOOKUP(B125,home!$B$2:$E$405,4,FALSE)</f>
        <v>1.5074000000000001</v>
      </c>
      <c r="K125" s="3">
        <f t="shared" si="170"/>
        <v>0.60218993376000007</v>
      </c>
      <c r="L125" s="3">
        <f t="shared" si="171"/>
        <v>1.966208785104</v>
      </c>
      <c r="M125" s="5">
        <f t="shared" si="172"/>
        <v>7.6658198523871984E-2</v>
      </c>
      <c r="N125" s="5">
        <f t="shared" si="173"/>
        <v>4.61627954912514E-2</v>
      </c>
      <c r="O125" s="5">
        <f t="shared" si="174"/>
        <v>0.15072602338788355</v>
      </c>
      <c r="P125" s="5">
        <f t="shared" si="175"/>
        <v>9.0765694039857805E-2</v>
      </c>
      <c r="Q125" s="5">
        <f t="shared" si="176"/>
        <v>1.3899385379526553E-2</v>
      </c>
      <c r="R125" s="5">
        <f t="shared" si="177"/>
        <v>0.14817941566452383</v>
      </c>
      <c r="S125" s="5">
        <f t="shared" si="178"/>
        <v>2.6867352002707102E-2</v>
      </c>
      <c r="T125" s="5">
        <f t="shared" si="179"/>
        <v>2.7329093640771202E-2</v>
      </c>
      <c r="U125" s="5">
        <f t="shared" si="180"/>
        <v>8.9232152503615117E-2</v>
      </c>
      <c r="V125" s="5">
        <f t="shared" si="181"/>
        <v>3.5346423742696458E-3</v>
      </c>
      <c r="W125" s="5">
        <f t="shared" si="182"/>
        <v>2.7900233203339364E-3</v>
      </c>
      <c r="X125" s="5">
        <f t="shared" si="183"/>
        <v>5.4857683630856165E-3</v>
      </c>
      <c r="Y125" s="5">
        <f t="shared" si="184"/>
        <v>5.3930829742722657E-3</v>
      </c>
      <c r="Z125" s="5">
        <f t="shared" si="185"/>
        <v>9.7117222950388007E-2</v>
      </c>
      <c r="AA125" s="5">
        <f t="shared" si="186"/>
        <v>5.8483014055449305E-2</v>
      </c>
      <c r="AB125" s="5">
        <f t="shared" si="187"/>
        <v>1.7608941180068081E-2</v>
      </c>
      <c r="AC125" s="5">
        <f t="shared" si="188"/>
        <v>2.6157041456512326E-4</v>
      </c>
      <c r="AD125" s="5">
        <f t="shared" si="189"/>
        <v>4.2003098961518711E-4</v>
      </c>
      <c r="AE125" s="5">
        <f t="shared" si="190"/>
        <v>8.2586862179730776E-4</v>
      </c>
      <c r="AF125" s="5">
        <f t="shared" si="191"/>
        <v>8.1191506975979979E-4</v>
      </c>
      <c r="AG125" s="5">
        <f t="shared" si="192"/>
        <v>5.3213151430668169E-4</v>
      </c>
      <c r="AH125" s="5">
        <f t="shared" si="193"/>
        <v>4.7738184237489198E-2</v>
      </c>
      <c r="AI125" s="5">
        <f t="shared" si="194"/>
        <v>2.8747454003796295E-2</v>
      </c>
      <c r="AJ125" s="5">
        <f t="shared" si="195"/>
        <v>8.6557137111573697E-3</v>
      </c>
      <c r="AK125" s="5">
        <f t="shared" si="196"/>
        <v>1.7374612221224604E-3</v>
      </c>
      <c r="AL125" s="5">
        <f t="shared" si="197"/>
        <v>1.2388300625615893E-5</v>
      </c>
      <c r="AM125" s="5">
        <f t="shared" si="198"/>
        <v>5.0587686762703382E-5</v>
      </c>
      <c r="AN125" s="5">
        <f t="shared" si="199"/>
        <v>9.9465954130916715E-5</v>
      </c>
      <c r="AO125" s="5">
        <f t="shared" si="200"/>
        <v>9.7785416415479979E-5</v>
      </c>
      <c r="AP125" s="5">
        <f t="shared" si="201"/>
        <v>6.4088848270389871E-5</v>
      </c>
      <c r="AQ125" s="5">
        <f t="shared" si="202"/>
        <v>3.1503014124109481E-5</v>
      </c>
      <c r="AR125" s="5">
        <f t="shared" si="203"/>
        <v>1.8772647446532915E-2</v>
      </c>
      <c r="AS125" s="5">
        <f t="shared" si="204"/>
        <v>1.1304699322327489E-2</v>
      </c>
      <c r="AT125" s="5">
        <f t="shared" si="205"/>
        <v>3.403788068044554E-3</v>
      </c>
      <c r="AU125" s="5">
        <f t="shared" si="206"/>
        <v>6.8324230374294294E-4</v>
      </c>
      <c r="AV125" s="5">
        <f t="shared" si="207"/>
        <v>1.0286040940824814E-4</v>
      </c>
      <c r="AW125" s="5">
        <f t="shared" si="208"/>
        <v>4.0744815801052015E-7</v>
      </c>
      <c r="AX125" s="5">
        <f t="shared" si="209"/>
        <v>5.0772326234506602E-6</v>
      </c>
      <c r="AY125" s="5">
        <f t="shared" si="210"/>
        <v>9.9828993882453148E-6</v>
      </c>
      <c r="AZ125" s="5">
        <f t="shared" si="211"/>
        <v>9.8142322389886444E-6</v>
      </c>
      <c r="BA125" s="5">
        <f t="shared" si="212"/>
        <v>6.4322765491167904E-6</v>
      </c>
      <c r="BB125" s="5">
        <f t="shared" si="213"/>
        <v>3.1617996647729701E-6</v>
      </c>
      <c r="BC125" s="5">
        <f t="shared" si="214"/>
        <v>1.2433516555230995E-6</v>
      </c>
      <c r="BD125" s="5">
        <f t="shared" si="215"/>
        <v>6.1518240548388663E-3</v>
      </c>
      <c r="BE125" s="5">
        <f t="shared" si="216"/>
        <v>3.7045665200865913E-3</v>
      </c>
      <c r="BF125" s="5">
        <f t="shared" si="217"/>
        <v>1.1154263336702291E-3</v>
      </c>
      <c r="BG125" s="5">
        <f t="shared" si="218"/>
        <v>2.2389950332901169E-4</v>
      </c>
      <c r="BH125" s="5">
        <f t="shared" si="219"/>
        <v>3.3707506769648612E-5</v>
      </c>
      <c r="BI125" s="5">
        <f t="shared" si="220"/>
        <v>4.0596642537658924E-6</v>
      </c>
      <c r="BJ125" s="8">
        <f t="shared" si="221"/>
        <v>0.10402923807654366</v>
      </c>
      <c r="BK125" s="8">
        <f t="shared" si="222"/>
        <v>0.19810982855528553</v>
      </c>
      <c r="BL125" s="8">
        <f t="shared" si="223"/>
        <v>0.59660908109910937</v>
      </c>
      <c r="BM125" s="8">
        <f t="shared" si="224"/>
        <v>0.46946428274318136</v>
      </c>
      <c r="BN125" s="8">
        <f t="shared" si="225"/>
        <v>0.52639151248691507</v>
      </c>
    </row>
    <row r="126" spans="1:66" x14ac:dyDescent="0.25">
      <c r="A126" t="s">
        <v>70</v>
      </c>
      <c r="B126" t="s">
        <v>85</v>
      </c>
      <c r="C126" t="s">
        <v>106</v>
      </c>
      <c r="D126" s="7" t="s">
        <v>522</v>
      </c>
      <c r="E126">
        <f>VLOOKUP(A126,home!$A$2:$E$405,3,FALSE)</f>
        <v>1.3243</v>
      </c>
      <c r="F126">
        <f>VLOOKUP(B126,home!$B$2:$E$405,3,FALSE)</f>
        <v>1.1491</v>
      </c>
      <c r="G126">
        <f>VLOOKUP(C126,away!$B$2:$E$405,4,FALSE)</f>
        <v>0.9526</v>
      </c>
      <c r="H126">
        <f>VLOOKUP(A126,away!$A$2:$E$405,3,FALSE)</f>
        <v>1.1069</v>
      </c>
      <c r="I126">
        <f>VLOOKUP(C126,away!$B$2:$E$405,3,FALSE)</f>
        <v>1.4408000000000001</v>
      </c>
      <c r="J126">
        <f>VLOOKUP(B126,home!$B$2:$E$405,4,FALSE)</f>
        <v>0.90339999999999998</v>
      </c>
      <c r="K126" s="3">
        <f t="shared" si="170"/>
        <v>1.449622031638</v>
      </c>
      <c r="L126" s="3">
        <f t="shared" si="171"/>
        <v>1.4407617611679999</v>
      </c>
      <c r="M126" s="5">
        <f t="shared" si="172"/>
        <v>5.5554886953476892E-2</v>
      </c>
      <c r="N126" s="5">
        <f t="shared" si="173"/>
        <v>8.0533588092918579E-2</v>
      </c>
      <c r="O126" s="5">
        <f t="shared" si="174"/>
        <v>8.0041356768580499E-2</v>
      </c>
      <c r="P126" s="5">
        <f t="shared" si="175"/>
        <v>0.11602971421393164</v>
      </c>
      <c r="Q126" s="5">
        <f t="shared" si="176"/>
        <v>5.8371631793177253E-2</v>
      </c>
      <c r="R126" s="5">
        <f t="shared" si="177"/>
        <v>5.7660263072088151E-2</v>
      </c>
      <c r="S126" s="5">
        <f t="shared" si="178"/>
        <v>6.0583754728188166E-2</v>
      </c>
      <c r="T126" s="5">
        <f t="shared" si="179"/>
        <v>8.409961502458807E-2</v>
      </c>
      <c r="U126" s="5">
        <f t="shared" si="180"/>
        <v>8.3585587699341962E-2</v>
      </c>
      <c r="V126" s="5">
        <f t="shared" si="181"/>
        <v>1.4059200694431758E-2</v>
      </c>
      <c r="W126" s="5">
        <f t="shared" si="182"/>
        <v>2.8205601156683625E-2</v>
      </c>
      <c r="X126" s="5">
        <f t="shared" si="183"/>
        <v>4.0637551597305671E-2</v>
      </c>
      <c r="Y126" s="5">
        <f t="shared" si="184"/>
        <v>2.9274515204444802E-2</v>
      </c>
      <c r="Z126" s="5">
        <f t="shared" si="185"/>
        <v>2.769156739105063E-2</v>
      </c>
      <c r="AA126" s="5">
        <f t="shared" si="186"/>
        <v>4.0142306180655396E-2</v>
      </c>
      <c r="AB126" s="5">
        <f t="shared" si="187"/>
        <v>2.9095585720118167E-2</v>
      </c>
      <c r="AC126" s="5">
        <f t="shared" si="188"/>
        <v>1.8352177550299352E-3</v>
      </c>
      <c r="AD126" s="5">
        <f t="shared" si="189"/>
        <v>1.0221865213080713E-2</v>
      </c>
      <c r="AE126" s="5">
        <f t="shared" si="190"/>
        <v>1.4727272526820078E-2</v>
      </c>
      <c r="AF126" s="5">
        <f t="shared" si="191"/>
        <v>1.0609245551471202E-2</v>
      </c>
      <c r="AG126" s="5">
        <f t="shared" si="192"/>
        <v>5.0951317684671373E-3</v>
      </c>
      <c r="AH126" s="5">
        <f t="shared" si="193"/>
        <v>9.9742378509581169E-3</v>
      </c>
      <c r="AI126" s="5">
        <f t="shared" si="194"/>
        <v>1.4458874937546544E-2</v>
      </c>
      <c r="AJ126" s="5">
        <f t="shared" si="195"/>
        <v>1.0479951831082992E-2</v>
      </c>
      <c r="AK126" s="5">
        <f t="shared" si="196"/>
        <v>5.0639896882809683E-3</v>
      </c>
      <c r="AL126" s="5">
        <f t="shared" si="197"/>
        <v>1.5331849514141054E-4</v>
      </c>
      <c r="AM126" s="5">
        <f t="shared" si="198"/>
        <v>2.963568203463171E-3</v>
      </c>
      <c r="AN126" s="5">
        <f t="shared" si="199"/>
        <v>4.2697957441630834E-3</v>
      </c>
      <c r="AO126" s="5">
        <f t="shared" si="200"/>
        <v>3.0758792180940187E-3</v>
      </c>
      <c r="AP126" s="5">
        <f t="shared" si="201"/>
        <v>1.477203053133729E-3</v>
      </c>
      <c r="AQ126" s="5">
        <f t="shared" si="202"/>
        <v>5.3207441810892465E-4</v>
      </c>
      <c r="AR126" s="5">
        <f t="shared" si="203"/>
        <v>2.8741000984909876E-3</v>
      </c>
      <c r="AS126" s="5">
        <f t="shared" si="204"/>
        <v>4.1663588239054805E-3</v>
      </c>
      <c r="AT126" s="5">
        <f t="shared" si="205"/>
        <v>3.0198227714213865E-3</v>
      </c>
      <c r="AU126" s="5">
        <f t="shared" si="206"/>
        <v>1.4592005403648552E-3</v>
      </c>
      <c r="AV126" s="5">
        <f t="shared" si="207"/>
        <v>5.2882231297274231E-4</v>
      </c>
      <c r="AW126" s="5">
        <f t="shared" si="208"/>
        <v>8.8948576356494302E-6</v>
      </c>
      <c r="AX126" s="5">
        <f t="shared" si="209"/>
        <v>7.1600896000034242E-4</v>
      </c>
      <c r="AY126" s="5">
        <f t="shared" si="210"/>
        <v>1.0315983302221614E-3</v>
      </c>
      <c r="AZ126" s="5">
        <f t="shared" si="211"/>
        <v>7.4314371353442483E-4</v>
      </c>
      <c r="BA126" s="5">
        <f t="shared" si="212"/>
        <v>3.5689768183759507E-4</v>
      </c>
      <c r="BB126" s="5">
        <f t="shared" si="213"/>
        <v>1.2855113316027753E-4</v>
      </c>
      <c r="BC126" s="5">
        <f t="shared" si="214"/>
        <v>3.7042311402428687E-5</v>
      </c>
      <c r="BD126" s="5">
        <f t="shared" si="215"/>
        <v>6.9014891994583221E-4</v>
      </c>
      <c r="BE126" s="5">
        <f t="shared" si="216"/>
        <v>1.0004550794646485E-3</v>
      </c>
      <c r="BF126" s="5">
        <f t="shared" si="217"/>
        <v>7.251408624280504E-4</v>
      </c>
      <c r="BG126" s="5">
        <f t="shared" si="218"/>
        <v>3.5039339007222724E-4</v>
      </c>
      <c r="BH126" s="5">
        <f t="shared" si="219"/>
        <v>1.269844944972571E-4</v>
      </c>
      <c r="BI126" s="5">
        <f t="shared" si="220"/>
        <v>3.6815904179927645E-5</v>
      </c>
      <c r="BJ126" s="8">
        <f t="shared" si="221"/>
        <v>0.37710778069607731</v>
      </c>
      <c r="BK126" s="8">
        <f t="shared" si="222"/>
        <v>0.24924769117042195</v>
      </c>
      <c r="BL126" s="8">
        <f t="shared" si="223"/>
        <v>0.34548039694639621</v>
      </c>
      <c r="BM126" s="8">
        <f t="shared" si="224"/>
        <v>0.55031329183718647</v>
      </c>
      <c r="BN126" s="8">
        <f t="shared" si="225"/>
        <v>0.44819144089417307</v>
      </c>
    </row>
    <row r="127" spans="1:66" x14ac:dyDescent="0.25">
      <c r="A127" t="s">
        <v>70</v>
      </c>
      <c r="B127" t="s">
        <v>61</v>
      </c>
      <c r="C127" t="s">
        <v>88</v>
      </c>
      <c r="D127" s="7" t="s">
        <v>522</v>
      </c>
      <c r="E127">
        <f>VLOOKUP(A127,home!$A$2:$E$405,3,FALSE)</f>
        <v>1.3243</v>
      </c>
      <c r="F127">
        <f>VLOOKUP(B127,home!$B$2:$E$405,3,FALSE)</f>
        <v>1.0178</v>
      </c>
      <c r="G127">
        <f>VLOOKUP(C127,away!$B$2:$E$405,4,FALSE)</f>
        <v>1.0506</v>
      </c>
      <c r="H127">
        <f>VLOOKUP(A127,away!$A$2:$E$405,3,FALSE)</f>
        <v>1.1069</v>
      </c>
      <c r="I127">
        <f>VLOOKUP(C127,away!$B$2:$E$405,3,FALSE)</f>
        <v>1.1783999999999999</v>
      </c>
      <c r="J127">
        <f>VLOOKUP(B127,home!$B$2:$E$405,4,FALSE)</f>
        <v>0.78559999999999997</v>
      </c>
      <c r="K127" s="3">
        <f t="shared" si="170"/>
        <v>1.4160748905239999</v>
      </c>
      <c r="L127" s="3">
        <f t="shared" si="171"/>
        <v>1.0247138261759998</v>
      </c>
      <c r="M127" s="5">
        <f t="shared" si="172"/>
        <v>8.7092133345972197E-2</v>
      </c>
      <c r="N127" s="5">
        <f t="shared" si="173"/>
        <v>0.12332898319339917</v>
      </c>
      <c r="O127" s="5">
        <f t="shared" si="174"/>
        <v>8.9244513190781541E-2</v>
      </c>
      <c r="P127" s="5">
        <f t="shared" si="175"/>
        <v>0.12637691424650363</v>
      </c>
      <c r="Q127" s="5">
        <f t="shared" si="176"/>
        <v>8.7321538187014491E-2</v>
      </c>
      <c r="R127" s="5">
        <f t="shared" si="177"/>
        <v>4.5725043288470123E-2</v>
      </c>
      <c r="S127" s="5">
        <f t="shared" si="178"/>
        <v>4.584548523752164E-2</v>
      </c>
      <c r="T127" s="5">
        <f t="shared" si="179"/>
        <v>8.9479587503189281E-2</v>
      </c>
      <c r="U127" s="5">
        <f t="shared" si="180"/>
        <v>6.4750085668925483E-2</v>
      </c>
      <c r="V127" s="5">
        <f t="shared" si="181"/>
        <v>7.3916753236684968E-3</v>
      </c>
      <c r="W127" s="5">
        <f t="shared" si="182"/>
        <v>4.1217945876187934E-2</v>
      </c>
      <c r="X127" s="5">
        <f t="shared" si="183"/>
        <v>4.2236599025903807E-2</v>
      </c>
      <c r="Y127" s="5">
        <f t="shared" si="184"/>
        <v>2.1640213496247698E-2</v>
      </c>
      <c r="Z127" s="5">
        <f t="shared" si="185"/>
        <v>1.5618361353397147E-2</v>
      </c>
      <c r="AA127" s="5">
        <f t="shared" si="186"/>
        <v>2.2116769343676134E-2</v>
      </c>
      <c r="AB127" s="5">
        <f t="shared" si="187"/>
        <v>1.5659500863545374E-2</v>
      </c>
      <c r="AC127" s="5">
        <f t="shared" si="188"/>
        <v>6.7036559634382059E-4</v>
      </c>
      <c r="AD127" s="5">
        <f t="shared" si="189"/>
        <v>1.4591924548561751E-2</v>
      </c>
      <c r="AE127" s="5">
        <f t="shared" si="190"/>
        <v>1.4952546835428208E-2</v>
      </c>
      <c r="AF127" s="5">
        <f t="shared" si="191"/>
        <v>7.6610407394037388E-3</v>
      </c>
      <c r="AG127" s="5">
        <f t="shared" si="192"/>
        <v>2.6167914561882055E-3</v>
      </c>
      <c r="AH127" s="5">
        <f t="shared" si="193"/>
        <v>4.001087705259739E-3</v>
      </c>
      <c r="AI127" s="5">
        <f t="shared" si="194"/>
        <v>5.6658398342026069E-3</v>
      </c>
      <c r="AJ127" s="5">
        <f t="shared" si="195"/>
        <v>4.0116267614724883E-3</v>
      </c>
      <c r="AK127" s="5">
        <f t="shared" si="196"/>
        <v>1.8935879756917667E-3</v>
      </c>
      <c r="AL127" s="5">
        <f t="shared" si="197"/>
        <v>3.890993697279425E-5</v>
      </c>
      <c r="AM127" s="5">
        <f t="shared" si="198"/>
        <v>4.1326515915278078E-3</v>
      </c>
      <c r="AN127" s="5">
        <f t="shared" si="199"/>
        <v>4.2347852246067946E-3</v>
      </c>
      <c r="AO127" s="5">
        <f t="shared" si="200"/>
        <v>2.1697214852702098E-3</v>
      </c>
      <c r="AP127" s="5">
        <f t="shared" si="201"/>
        <v>7.4111453496916995E-4</v>
      </c>
      <c r="AQ127" s="5">
        <f t="shared" si="202"/>
        <v>1.8985757769072624E-4</v>
      </c>
      <c r="AR127" s="5">
        <f t="shared" si="203"/>
        <v>8.1999397826449175E-4</v>
      </c>
      <c r="AS127" s="5">
        <f t="shared" si="204"/>
        <v>1.1611728830012295E-3</v>
      </c>
      <c r="AT127" s="5">
        <f t="shared" si="205"/>
        <v>8.2215388158770177E-4</v>
      </c>
      <c r="AU127" s="5">
        <f t="shared" si="206"/>
        <v>3.8807715595439536E-4</v>
      </c>
      <c r="AV127" s="5">
        <f t="shared" si="207"/>
        <v>1.3738657903324646E-4</v>
      </c>
      <c r="AW127" s="5">
        <f t="shared" si="208"/>
        <v>1.5683639265525167E-6</v>
      </c>
      <c r="AX127" s="5">
        <f t="shared" si="209"/>
        <v>9.7535735834109491E-4</v>
      </c>
      <c r="AY127" s="5">
        <f t="shared" si="210"/>
        <v>9.9946217055461905E-4</v>
      </c>
      <c r="AZ127" s="5">
        <f t="shared" si="211"/>
        <v>5.1208135245359675E-4</v>
      </c>
      <c r="BA127" s="5">
        <f t="shared" si="212"/>
        <v>1.7491228066203527E-4</v>
      </c>
      <c r="BB127" s="5">
        <f t="shared" si="213"/>
        <v>4.4808758090591125E-5</v>
      </c>
      <c r="BC127" s="5">
        <f t="shared" si="214"/>
        <v>9.1832307898408854E-6</v>
      </c>
      <c r="BD127" s="5">
        <f t="shared" si="215"/>
        <v>1.4004319448478113E-4</v>
      </c>
      <c r="BE127" s="5">
        <f t="shared" si="216"/>
        <v>1.9831165129866767E-4</v>
      </c>
      <c r="BF127" s="5">
        <f t="shared" si="217"/>
        <v>1.4041207495119726E-4</v>
      </c>
      <c r="BG127" s="5">
        <f t="shared" si="218"/>
        <v>6.6278004554921427E-5</v>
      </c>
      <c r="BH127" s="5">
        <f t="shared" si="219"/>
        <v>2.3463654511064889E-5</v>
      </c>
      <c r="BI127" s="5">
        <f t="shared" si="220"/>
        <v>6.6452583986098313E-6</v>
      </c>
      <c r="BJ127" s="8">
        <f t="shared" si="221"/>
        <v>0.4592311064264808</v>
      </c>
      <c r="BK127" s="8">
        <f t="shared" si="222"/>
        <v>0.26841494585753722</v>
      </c>
      <c r="BL127" s="8">
        <f t="shared" si="223"/>
        <v>0.25697199294806555</v>
      </c>
      <c r="BM127" s="8">
        <f t="shared" si="224"/>
        <v>0.44014938732671149</v>
      </c>
      <c r="BN127" s="8">
        <f t="shared" si="225"/>
        <v>0.55908912545214118</v>
      </c>
    </row>
    <row r="128" spans="1:66" x14ac:dyDescent="0.25">
      <c r="A128" t="s">
        <v>89</v>
      </c>
      <c r="B128" t="s">
        <v>94</v>
      </c>
      <c r="C128" t="s">
        <v>87</v>
      </c>
      <c r="D128" s="7" t="s">
        <v>522</v>
      </c>
      <c r="E128">
        <f>VLOOKUP(A128,home!$A$2:$E$405,3,FALSE)</f>
        <v>1.4149</v>
      </c>
      <c r="F128">
        <f>VLOOKUP(B128,home!$B$2:$E$405,3,FALSE)</f>
        <v>0.82969999999999999</v>
      </c>
      <c r="G128">
        <f>VLOOKUP(C128,away!$B$2:$E$405,4,FALSE)</f>
        <v>0.70679999999999998</v>
      </c>
      <c r="H128">
        <f>VLOOKUP(A128,away!$A$2:$E$405,3,FALSE)</f>
        <v>1.1467000000000001</v>
      </c>
      <c r="I128">
        <f>VLOOKUP(C128,away!$B$2:$E$405,3,FALSE)</f>
        <v>1.3270999999999999</v>
      </c>
      <c r="J128">
        <f>VLOOKUP(B128,home!$B$2:$E$405,4,FALSE)</f>
        <v>1.365</v>
      </c>
      <c r="K128" s="3">
        <f t="shared" si="170"/>
        <v>0.82974258020399994</v>
      </c>
      <c r="L128" s="3">
        <f t="shared" si="171"/>
        <v>2.07723730305</v>
      </c>
      <c r="M128" s="5">
        <f t="shared" si="172"/>
        <v>5.464050162294308E-2</v>
      </c>
      <c r="N128" s="5">
        <f t="shared" si="173"/>
        <v>4.5337550800261632E-2</v>
      </c>
      <c r="O128" s="5">
        <f t="shared" si="174"/>
        <v>0.11350128822854141</v>
      </c>
      <c r="P128" s="5">
        <f t="shared" si="175"/>
        <v>9.4176851751227822E-2</v>
      </c>
      <c r="Q128" s="5">
        <f t="shared" si="176"/>
        <v>1.8809248190569502E-2</v>
      </c>
      <c r="R128" s="5">
        <f t="shared" si="177"/>
        <v>0.11788455492627808</v>
      </c>
      <c r="S128" s="5">
        <f t="shared" si="178"/>
        <v>4.0580151821156665E-2</v>
      </c>
      <c r="T128" s="5">
        <f t="shared" si="179"/>
        <v>3.9071271983776676E-2</v>
      </c>
      <c r="U128" s="5">
        <f t="shared" si="180"/>
        <v>9.7813834770730121E-2</v>
      </c>
      <c r="V128" s="5">
        <f t="shared" si="181"/>
        <v>7.7714247949784293E-3</v>
      </c>
      <c r="W128" s="5">
        <f t="shared" si="182"/>
        <v>5.2022780417801872E-3</v>
      </c>
      <c r="X128" s="5">
        <f t="shared" si="183"/>
        <v>1.0806366009223708E-2</v>
      </c>
      <c r="Y128" s="5">
        <f t="shared" si="184"/>
        <v>1.1223693292385529E-2</v>
      </c>
      <c r="Z128" s="5">
        <f t="shared" si="185"/>
        <v>8.1624731648770488E-2</v>
      </c>
      <c r="AA128" s="5">
        <f t="shared" si="186"/>
        <v>6.7727515446709907E-2</v>
      </c>
      <c r="AB128" s="5">
        <f t="shared" si="187"/>
        <v>2.8098201708779667E-2</v>
      </c>
      <c r="AC128" s="5">
        <f t="shared" si="188"/>
        <v>8.3716325238811749E-4</v>
      </c>
      <c r="AD128" s="5">
        <f t="shared" si="189"/>
        <v>1.079137901331326E-3</v>
      </c>
      <c r="AE128" s="5">
        <f t="shared" si="190"/>
        <v>2.24162550378052E-3</v>
      </c>
      <c r="AF128" s="5">
        <f t="shared" si="191"/>
        <v>2.3281940579605734E-3</v>
      </c>
      <c r="AG128" s="5">
        <f t="shared" si="192"/>
        <v>1.6120705153116854E-3</v>
      </c>
      <c r="AH128" s="5">
        <f t="shared" si="193"/>
        <v>4.2388484358068003E-2</v>
      </c>
      <c r="AI128" s="5">
        <f t="shared" si="194"/>
        <v>3.5171530382200236E-2</v>
      </c>
      <c r="AJ128" s="5">
        <f t="shared" si="195"/>
        <v>1.4591658184525097E-2</v>
      </c>
      <c r="AK128" s="5">
        <f t="shared" si="196"/>
        <v>4.0357733704942242E-3</v>
      </c>
      <c r="AL128" s="5">
        <f t="shared" si="197"/>
        <v>5.7716453670788891E-5</v>
      </c>
      <c r="AM128" s="5">
        <f t="shared" si="198"/>
        <v>1.7908133332931683E-4</v>
      </c>
      <c r="AN128" s="5">
        <f t="shared" si="199"/>
        <v>3.7199442587158805E-4</v>
      </c>
      <c r="AO128" s="5">
        <f t="shared" si="200"/>
        <v>3.8636034897356557E-4</v>
      </c>
      <c r="AP128" s="5">
        <f t="shared" si="201"/>
        <v>2.6752070976910199E-4</v>
      </c>
      <c r="AQ128" s="5">
        <f t="shared" si="202"/>
        <v>1.3892599941769785E-4</v>
      </c>
      <c r="AR128" s="5">
        <f t="shared" si="203"/>
        <v>1.7610188185666054E-2</v>
      </c>
      <c r="AS128" s="5">
        <f t="shared" si="204"/>
        <v>1.4611922983052547E-2</v>
      </c>
      <c r="AT128" s="5">
        <f t="shared" si="205"/>
        <v>6.062067338850073E-3</v>
      </c>
      <c r="AU128" s="5">
        <f t="shared" si="206"/>
        <v>1.6766517983692855E-3</v>
      </c>
      <c r="AV128" s="5">
        <f t="shared" si="207"/>
        <v>3.4779734732065184E-4</v>
      </c>
      <c r="AW128" s="5">
        <f t="shared" si="208"/>
        <v>2.7632910364171235E-6</v>
      </c>
      <c r="AX128" s="5">
        <f t="shared" si="209"/>
        <v>2.4765234597173309E-5</v>
      </c>
      <c r="AY128" s="5">
        <f t="shared" si="210"/>
        <v>5.1443269124032828E-5</v>
      </c>
      <c r="AZ128" s="5">
        <f t="shared" si="211"/>
        <v>5.3429938807640669E-5</v>
      </c>
      <c r="BA128" s="5">
        <f t="shared" si="212"/>
        <v>3.699555399697001E-5</v>
      </c>
      <c r="BB128" s="5">
        <f t="shared" si="213"/>
        <v>1.9212136202376663E-5</v>
      </c>
      <c r="BC128" s="5">
        <f t="shared" si="214"/>
        <v>7.9816331981708308E-6</v>
      </c>
      <c r="BD128" s="5">
        <f t="shared" si="215"/>
        <v>6.0967566354993277E-3</v>
      </c>
      <c r="BE128" s="5">
        <f t="shared" si="216"/>
        <v>5.0587385816150687E-3</v>
      </c>
      <c r="BF128" s="5">
        <f t="shared" si="217"/>
        <v>2.0987254016434048E-3</v>
      </c>
      <c r="BG128" s="5">
        <f t="shared" si="218"/>
        <v>5.8046727663309185E-4</v>
      </c>
      <c r="BH128" s="5">
        <f t="shared" si="219"/>
        <v>1.2040960395938262E-4</v>
      </c>
      <c r="BI128" s="5">
        <f t="shared" si="220"/>
        <v>1.9981795094119986E-5</v>
      </c>
      <c r="BJ128" s="8">
        <f t="shared" si="221"/>
        <v>0.13924914687966897</v>
      </c>
      <c r="BK128" s="8">
        <f t="shared" si="222"/>
        <v>0.19811525296548893</v>
      </c>
      <c r="BL128" s="8">
        <f t="shared" si="223"/>
        <v>0.57549654832402986</v>
      </c>
      <c r="BM128" s="8">
        <f t="shared" si="224"/>
        <v>0.55008700432004909</v>
      </c>
      <c r="BN128" s="8">
        <f t="shared" si="225"/>
        <v>0.44434999551982152</v>
      </c>
    </row>
    <row r="129" spans="1:66" x14ac:dyDescent="0.25">
      <c r="A129" t="s">
        <v>89</v>
      </c>
      <c r="B129" t="s">
        <v>96</v>
      </c>
      <c r="C129" t="s">
        <v>81</v>
      </c>
      <c r="D129" s="7" t="s">
        <v>522</v>
      </c>
      <c r="E129">
        <f>VLOOKUP(A129,home!$A$2:$E$405,3,FALSE)</f>
        <v>1.4149</v>
      </c>
      <c r="F129">
        <f>VLOOKUP(B129,home!$B$2:$E$405,3,FALSE)</f>
        <v>0.86040000000000005</v>
      </c>
      <c r="G129">
        <f>VLOOKUP(C129,away!$B$2:$E$405,4,FALSE)</f>
        <v>0.79900000000000004</v>
      </c>
      <c r="H129">
        <f>VLOOKUP(A129,away!$A$2:$E$405,3,FALSE)</f>
        <v>1.1467000000000001</v>
      </c>
      <c r="I129">
        <f>VLOOKUP(C129,away!$B$2:$E$405,3,FALSE)</f>
        <v>1.0237000000000001</v>
      </c>
      <c r="J129">
        <f>VLOOKUP(B129,home!$B$2:$E$405,4,FALSE)</f>
        <v>1.2512000000000001</v>
      </c>
      <c r="K129" s="3">
        <f t="shared" si="170"/>
        <v>0.97268658804000019</v>
      </c>
      <c r="L129" s="3">
        <f t="shared" si="171"/>
        <v>1.4687546396480005</v>
      </c>
      <c r="M129" s="5">
        <f t="shared" si="172"/>
        <v>8.7035323308597978E-2</v>
      </c>
      <c r="N129" s="5">
        <f t="shared" si="173"/>
        <v>8.4658091667998467E-2</v>
      </c>
      <c r="O129" s="5">
        <f t="shared" si="174"/>
        <v>0.12783353492276703</v>
      </c>
      <c r="P129" s="5">
        <f t="shared" si="175"/>
        <v>0.12434196492111847</v>
      </c>
      <c r="Q129" s="5">
        <f t="shared" si="176"/>
        <v>4.117289516726149E-2</v>
      </c>
      <c r="R129" s="5">
        <f t="shared" si="177"/>
        <v>9.3878048760209415E-2</v>
      </c>
      <c r="S129" s="5">
        <f t="shared" si="178"/>
        <v>4.4409912127359549E-2</v>
      </c>
      <c r="T129" s="5">
        <f t="shared" si="179"/>
        <v>6.047288080465605E-2</v>
      </c>
      <c r="U129" s="5">
        <f t="shared" si="180"/>
        <v>9.131391894042086E-2</v>
      </c>
      <c r="V129" s="5">
        <f t="shared" si="181"/>
        <v>7.0495205930622045E-3</v>
      </c>
      <c r="W129" s="5">
        <f t="shared" si="182"/>
        <v>1.3349440973324068E-2</v>
      </c>
      <c r="X129" s="5">
        <f t="shared" si="183"/>
        <v>1.9607053366276845E-2</v>
      </c>
      <c r="Y129" s="5">
        <f t="shared" si="184"/>
        <v>1.4398975300772535E-2</v>
      </c>
      <c r="Z129" s="5">
        <f t="shared" si="185"/>
        <v>4.5961273225886244E-2</v>
      </c>
      <c r="AA129" s="5">
        <f t="shared" si="186"/>
        <v>4.4705914036061507E-2</v>
      </c>
      <c r="AB129" s="5">
        <f t="shared" si="187"/>
        <v>2.1742421494473106E-2</v>
      </c>
      <c r="AC129" s="5">
        <f t="shared" si="188"/>
        <v>6.2945078573535551E-4</v>
      </c>
      <c r="AD129" s="5">
        <f t="shared" si="189"/>
        <v>3.2462055481459907E-3</v>
      </c>
      <c r="AE129" s="5">
        <f t="shared" si="190"/>
        <v>4.7678794600905048E-3</v>
      </c>
      <c r="AF129" s="5">
        <f t="shared" si="191"/>
        <v>3.501422539145167E-3</v>
      </c>
      <c r="AG129" s="5">
        <f t="shared" si="192"/>
        <v>1.7142435332458481E-3</v>
      </c>
      <c r="AH129" s="5">
        <f t="shared" si="193"/>
        <v>1.6876458323662469E-2</v>
      </c>
      <c r="AI129" s="5">
        <f t="shared" si="194"/>
        <v>1.6415504665042508E-2</v>
      </c>
      <c r="AJ129" s="5">
        <f t="shared" si="195"/>
        <v>7.9835706117974501E-3</v>
      </c>
      <c r="AK129" s="5">
        <f t="shared" si="196"/>
        <v>2.5885040195885605E-3</v>
      </c>
      <c r="AL129" s="5">
        <f t="shared" si="197"/>
        <v>3.5970290932092981E-5</v>
      </c>
      <c r="AM129" s="5">
        <f t="shared" si="198"/>
        <v>6.3150811974052872E-4</v>
      </c>
      <c r="AN129" s="5">
        <f t="shared" si="199"/>
        <v>9.2753048084428657E-4</v>
      </c>
      <c r="AO129" s="5">
        <f t="shared" si="200"/>
        <v>6.8115734857749353E-4</v>
      </c>
      <c r="AP129" s="5">
        <f t="shared" si="201"/>
        <v>3.3348433868450784E-4</v>
      </c>
      <c r="AQ129" s="5">
        <f t="shared" si="202"/>
        <v>1.2245166742320409E-4</v>
      </c>
      <c r="AR129" s="5">
        <f t="shared" si="203"/>
        <v>4.957475292741073E-3</v>
      </c>
      <c r="AS129" s="5">
        <f t="shared" si="204"/>
        <v>4.8220697277889159E-3</v>
      </c>
      <c r="AT129" s="5">
        <f t="shared" si="205"/>
        <v>2.3451812754069858E-3</v>
      </c>
      <c r="AU129" s="5">
        <f t="shared" si="206"/>
        <v>7.603754577036393E-4</v>
      </c>
      <c r="AV129" s="5">
        <f t="shared" si="207"/>
        <v>1.8490175239577655E-4</v>
      </c>
      <c r="AW129" s="5">
        <f t="shared" si="208"/>
        <v>1.4274589529530335E-6</v>
      </c>
      <c r="AX129" s="5">
        <f t="shared" si="209"/>
        <v>1.0237657971832841E-4</v>
      </c>
      <c r="AY129" s="5">
        <f t="shared" si="210"/>
        <v>1.5036607645258824E-4</v>
      </c>
      <c r="AZ129" s="5">
        <f t="shared" si="211"/>
        <v>1.1042543621770249E-4</v>
      </c>
      <c r="BA129" s="5">
        <f t="shared" si="212"/>
        <v>5.4062623926634938E-5</v>
      </c>
      <c r="BB129" s="5">
        <f t="shared" si="213"/>
        <v>1.9851182430947526E-5</v>
      </c>
      <c r="BC129" s="5">
        <f t="shared" si="214"/>
        <v>5.8313032595906103E-6</v>
      </c>
      <c r="BD129" s="5">
        <f t="shared" si="215"/>
        <v>1.2135524728589611E-3</v>
      </c>
      <c r="BE129" s="5">
        <f t="shared" si="216"/>
        <v>1.180406214232688E-3</v>
      </c>
      <c r="BF129" s="5">
        <f t="shared" si="217"/>
        <v>5.7408264651160321E-4</v>
      </c>
      <c r="BG129" s="5">
        <f t="shared" si="218"/>
        <v>1.8613416356278169E-4</v>
      </c>
      <c r="BH129" s="5">
        <f t="shared" si="219"/>
        <v>4.5262551118390353E-5</v>
      </c>
      <c r="BI129" s="5">
        <f t="shared" si="220"/>
        <v>8.8052552826666433E-6</v>
      </c>
      <c r="BJ129" s="8">
        <f t="shared" si="221"/>
        <v>0.25002813351819281</v>
      </c>
      <c r="BK129" s="8">
        <f t="shared" si="222"/>
        <v>0.26365250810325824</v>
      </c>
      <c r="BL129" s="8">
        <f t="shared" si="223"/>
        <v>0.43961612258362637</v>
      </c>
      <c r="BM129" s="8">
        <f t="shared" si="224"/>
        <v>0.44018924006551119</v>
      </c>
      <c r="BN129" s="8">
        <f t="shared" si="225"/>
        <v>0.5589198587479528</v>
      </c>
    </row>
    <row r="130" spans="1:66" x14ac:dyDescent="0.25">
      <c r="A130" t="s">
        <v>89</v>
      </c>
      <c r="B130" t="s">
        <v>116</v>
      </c>
      <c r="C130" t="s">
        <v>115</v>
      </c>
      <c r="D130" s="7" t="s">
        <v>522</v>
      </c>
      <c r="E130">
        <f>VLOOKUP(A130,home!$A$2:$E$405,3,FALSE)</f>
        <v>1.4149</v>
      </c>
      <c r="F130">
        <f>VLOOKUP(B130,home!$B$2:$E$405,3,FALSE)</f>
        <v>0.76819999999999999</v>
      </c>
      <c r="G130">
        <f>VLOOKUP(C130,away!$B$2:$E$405,4,FALSE)</f>
        <v>0.70679999999999998</v>
      </c>
      <c r="H130">
        <f>VLOOKUP(A130,away!$A$2:$E$405,3,FALSE)</f>
        <v>1.1467000000000001</v>
      </c>
      <c r="I130">
        <f>VLOOKUP(C130,away!$B$2:$E$405,3,FALSE)</f>
        <v>1.1375</v>
      </c>
      <c r="J130">
        <f>VLOOKUP(B130,home!$B$2:$E$405,4,FALSE)</f>
        <v>1.0237000000000001</v>
      </c>
      <c r="K130" s="3">
        <f t="shared" si="170"/>
        <v>0.76823942402400003</v>
      </c>
      <c r="L130" s="3">
        <f t="shared" si="171"/>
        <v>1.335284848625</v>
      </c>
      <c r="M130" s="5">
        <f t="shared" si="172"/>
        <v>0.12202561800448992</v>
      </c>
      <c r="N130" s="5">
        <f t="shared" si="173"/>
        <v>9.3744890491941985E-2</v>
      </c>
      <c r="O130" s="5">
        <f t="shared" si="174"/>
        <v>0.16293895886549736</v>
      </c>
      <c r="P130" s="5">
        <f t="shared" si="175"/>
        <v>0.12517613190989993</v>
      </c>
      <c r="Q130" s="5">
        <f t="shared" si="176"/>
        <v>3.6009260338361229E-2</v>
      </c>
      <c r="R130" s="5">
        <f t="shared" si="177"/>
        <v>0.10878496151191541</v>
      </c>
      <c r="S130" s="5">
        <f t="shared" si="178"/>
        <v>3.2101996810514268E-2</v>
      </c>
      <c r="T130" s="5">
        <f t="shared" si="179"/>
        <v>4.8082619740006882E-2</v>
      </c>
      <c r="U130" s="5">
        <f t="shared" si="180"/>
        <v>8.3572896174386901E-2</v>
      </c>
      <c r="V130" s="5">
        <f t="shared" si="181"/>
        <v>3.6589801142105421E-3</v>
      </c>
      <c r="W130" s="5">
        <f t="shared" si="182"/>
        <v>9.221244473957637E-3</v>
      </c>
      <c r="X130" s="5">
        <f t="shared" si="183"/>
        <v>1.2312988031542637E-2</v>
      </c>
      <c r="Y130" s="5">
        <f t="shared" si="184"/>
        <v>8.2206731799099268E-3</v>
      </c>
      <c r="Z130" s="5">
        <f t="shared" si="185"/>
        <v>4.8419636955038148E-2</v>
      </c>
      <c r="AA130" s="5">
        <f t="shared" si="186"/>
        <v>3.7197874005789694E-2</v>
      </c>
      <c r="AB130" s="5">
        <f t="shared" si="187"/>
        <v>1.4288436650562597E-2</v>
      </c>
      <c r="AC130" s="5">
        <f t="shared" si="188"/>
        <v>2.3459058481026628E-4</v>
      </c>
      <c r="AD130" s="5">
        <f t="shared" si="189"/>
        <v>1.7710308858644263E-3</v>
      </c>
      <c r="AE130" s="5">
        <f t="shared" si="190"/>
        <v>2.3648307083416796E-3</v>
      </c>
      <c r="AF130" s="5">
        <f t="shared" si="191"/>
        <v>1.5788613072058861E-3</v>
      </c>
      <c r="AG130" s="5">
        <f t="shared" si="192"/>
        <v>7.0274319386409386E-4</v>
      </c>
      <c r="AH130" s="5">
        <f t="shared" si="193"/>
        <v>1.6163501900496383E-2</v>
      </c>
      <c r="AI130" s="5">
        <f t="shared" si="194"/>
        <v>1.2417439390248171E-2</v>
      </c>
      <c r="AJ130" s="5">
        <f t="shared" si="195"/>
        <v>4.7697832425085919E-3</v>
      </c>
      <c r="AK130" s="5">
        <f t="shared" si="196"/>
        <v>1.2214451769813764E-3</v>
      </c>
      <c r="AL130" s="5">
        <f t="shared" si="197"/>
        <v>9.6258941259203405E-6</v>
      </c>
      <c r="AM130" s="5">
        <f t="shared" si="198"/>
        <v>2.7211514953704038E-4</v>
      </c>
      <c r="AN130" s="5">
        <f t="shared" si="199"/>
        <v>3.6335123625813614E-4</v>
      </c>
      <c r="AO130" s="5">
        <f t="shared" si="200"/>
        <v>2.4258870025232603E-4</v>
      </c>
      <c r="AP130" s="5">
        <f t="shared" si="201"/>
        <v>1.0797500529818758E-4</v>
      </c>
      <c r="AQ130" s="5">
        <f t="shared" si="202"/>
        <v>3.6044347151218473E-5</v>
      </c>
      <c r="AR130" s="5">
        <f t="shared" si="203"/>
        <v>4.3165758376908416E-3</v>
      </c>
      <c r="AS130" s="5">
        <f t="shared" si="204"/>
        <v>3.3161637353035277E-3</v>
      </c>
      <c r="AT130" s="5">
        <f t="shared" si="205"/>
        <v>1.2738038589894291E-3</v>
      </c>
      <c r="AU130" s="5">
        <f t="shared" si="206"/>
        <v>3.2619544764986264E-4</v>
      </c>
      <c r="AV130" s="5">
        <f t="shared" si="207"/>
        <v>6.2649050705445311E-5</v>
      </c>
      <c r="AW130" s="5">
        <f t="shared" si="208"/>
        <v>2.7428944215008099E-7</v>
      </c>
      <c r="AX130" s="5">
        <f t="shared" si="209"/>
        <v>3.484159762475675E-5</v>
      </c>
      <c r="AY130" s="5">
        <f t="shared" si="210"/>
        <v>4.6523457410226464E-5</v>
      </c>
      <c r="AZ130" s="5">
        <f t="shared" si="211"/>
        <v>3.1061033892762945E-5</v>
      </c>
      <c r="BA130" s="5">
        <f t="shared" si="212"/>
        <v>1.3825109313211326E-5</v>
      </c>
      <c r="BB130" s="5">
        <f t="shared" si="213"/>
        <v>4.6151147491288626E-6</v>
      </c>
      <c r="BC130" s="5">
        <f t="shared" si="214"/>
        <v>1.2324985598355074E-6</v>
      </c>
      <c r="BD130" s="5">
        <f t="shared" si="215"/>
        <v>9.6064305233489137E-4</v>
      </c>
      <c r="BE130" s="5">
        <f t="shared" si="216"/>
        <v>7.3800386521841416E-4</v>
      </c>
      <c r="BF130" s="5">
        <f t="shared" si="217"/>
        <v>2.8348183217144013E-4</v>
      </c>
      <c r="BG130" s="5">
        <f t="shared" si="218"/>
        <v>7.2593973156218492E-5</v>
      </c>
      <c r="BH130" s="5">
        <f t="shared" si="219"/>
        <v>1.3942388031286749E-5</v>
      </c>
      <c r="BI130" s="5">
        <f t="shared" si="220"/>
        <v>2.1422184301349694E-6</v>
      </c>
      <c r="BJ130" s="8">
        <f t="shared" si="221"/>
        <v>0.21516331560104321</v>
      </c>
      <c r="BK130" s="8">
        <f t="shared" si="222"/>
        <v>0.28325346677546115</v>
      </c>
      <c r="BL130" s="8">
        <f t="shared" si="223"/>
        <v>0.45272149217806801</v>
      </c>
      <c r="BM130" s="8">
        <f t="shared" si="224"/>
        <v>0.35083184121953659</v>
      </c>
      <c r="BN130" s="8">
        <f t="shared" si="225"/>
        <v>0.64867982112210587</v>
      </c>
    </row>
    <row r="131" spans="1:66" x14ac:dyDescent="0.25">
      <c r="A131" t="s">
        <v>89</v>
      </c>
      <c r="B131" t="s">
        <v>125</v>
      </c>
      <c r="C131" t="s">
        <v>101</v>
      </c>
      <c r="D131" s="7" t="s">
        <v>522</v>
      </c>
      <c r="E131">
        <f>VLOOKUP(A131,home!$A$2:$E$405,3,FALSE)</f>
        <v>1.4149</v>
      </c>
      <c r="F131">
        <f>VLOOKUP(B131,home!$B$2:$E$405,3,FALSE)</f>
        <v>1.1062000000000001</v>
      </c>
      <c r="G131">
        <f>VLOOKUP(C131,away!$B$2:$E$405,4,FALSE)</f>
        <v>1.2476</v>
      </c>
      <c r="H131">
        <f>VLOOKUP(A131,away!$A$2:$E$405,3,FALSE)</f>
        <v>1.1467000000000001</v>
      </c>
      <c r="I131">
        <f>VLOOKUP(C131,away!$B$2:$E$405,3,FALSE)</f>
        <v>0.78559999999999997</v>
      </c>
      <c r="J131">
        <f>VLOOKUP(B131,home!$B$2:$E$405,4,FALSE)</f>
        <v>1.0237000000000001</v>
      </c>
      <c r="K131" s="3">
        <f t="shared" si="170"/>
        <v>1.9526965852880001</v>
      </c>
      <c r="L131" s="3">
        <f t="shared" si="171"/>
        <v>0.92219760622400004</v>
      </c>
      <c r="M131" s="5">
        <f t="shared" si="172"/>
        <v>5.6422109126009819E-2</v>
      </c>
      <c r="N131" s="5">
        <f t="shared" si="173"/>
        <v>0.11017525982510627</v>
      </c>
      <c r="O131" s="5">
        <f t="shared" si="174"/>
        <v>5.2032333974115559E-2</v>
      </c>
      <c r="P131" s="5">
        <f t="shared" si="175"/>
        <v>0.10160336087582024</v>
      </c>
      <c r="Q131" s="5">
        <f t="shared" si="176"/>
        <v>0.10756942682185161</v>
      </c>
      <c r="R131" s="5">
        <f t="shared" si="177"/>
        <v>2.3992046918588538E-2</v>
      </c>
      <c r="S131" s="5">
        <f t="shared" si="178"/>
        <v>4.5741124805379209E-2</v>
      </c>
      <c r="T131" s="5">
        <f t="shared" si="179"/>
        <v>9.9200267917999296E-2</v>
      </c>
      <c r="U131" s="5">
        <f t="shared" si="180"/>
        <v>4.6849188091997319E-2</v>
      </c>
      <c r="V131" s="5">
        <f t="shared" si="181"/>
        <v>9.1521491258910823E-3</v>
      </c>
      <c r="W131" s="5">
        <f t="shared" si="182"/>
        <v>7.0016817478805671E-2</v>
      </c>
      <c r="X131" s="5">
        <f t="shared" si="183"/>
        <v>6.4569341474377318E-2</v>
      </c>
      <c r="Y131" s="5">
        <f t="shared" si="184"/>
        <v>2.9772846071565402E-2</v>
      </c>
      <c r="Z131" s="5">
        <f t="shared" si="185"/>
        <v>7.3751360789120844E-3</v>
      </c>
      <c r="AA131" s="5">
        <f t="shared" si="186"/>
        <v>1.4401403037325957E-2</v>
      </c>
      <c r="AB131" s="5">
        <f t="shared" si="187"/>
        <v>1.4060785267171316E-2</v>
      </c>
      <c r="AC131" s="5">
        <f t="shared" si="188"/>
        <v>1.0300584345740193E-3</v>
      </c>
      <c r="AD131" s="5">
        <f t="shared" si="189"/>
        <v>3.4180400100899268E-2</v>
      </c>
      <c r="AE131" s="5">
        <f t="shared" si="190"/>
        <v>3.1521083152827874E-2</v>
      </c>
      <c r="AF131" s="5">
        <f t="shared" si="191"/>
        <v>1.453433371456276E-2</v>
      </c>
      <c r="AG131" s="5">
        <f t="shared" si="192"/>
        <v>4.4678425865435191E-3</v>
      </c>
      <c r="AH131" s="5">
        <f t="shared" si="193"/>
        <v>1.700333209387245E-3</v>
      </c>
      <c r="AI131" s="5">
        <f t="shared" si="194"/>
        <v>3.320234851822259E-3</v>
      </c>
      <c r="AJ131" s="5">
        <f t="shared" si="195"/>
        <v>3.2417056287537675E-3</v>
      </c>
      <c r="AK131" s="5">
        <f t="shared" si="196"/>
        <v>2.1100225039254569E-3</v>
      </c>
      <c r="AL131" s="5">
        <f t="shared" si="197"/>
        <v>7.4196020299397829E-5</v>
      </c>
      <c r="AM131" s="5">
        <f t="shared" si="198"/>
        <v>1.3348790112160719E-2</v>
      </c>
      <c r="AN131" s="5">
        <f t="shared" si="199"/>
        <v>1.2310222287421216E-2</v>
      </c>
      <c r="AO131" s="5">
        <f t="shared" si="200"/>
        <v>5.6762287627725901E-3</v>
      </c>
      <c r="AP131" s="5">
        <f t="shared" si="201"/>
        <v>1.7448681924695669E-3</v>
      </c>
      <c r="AQ131" s="5">
        <f t="shared" si="202"/>
        <v>4.0227831756795799E-4</v>
      </c>
      <c r="AR131" s="5">
        <f t="shared" si="203"/>
        <v>3.136086430960179E-4</v>
      </c>
      <c r="AS131" s="5">
        <f t="shared" si="204"/>
        <v>6.1238252649039725E-4</v>
      </c>
      <c r="AT131" s="5">
        <f t="shared" si="205"/>
        <v>5.9789863418391851E-4</v>
      </c>
      <c r="AU131" s="5">
        <f t="shared" si="206"/>
        <v>3.8917154043976559E-4</v>
      </c>
      <c r="AV131" s="5">
        <f t="shared" si="207"/>
        <v>1.8998348452700035E-4</v>
      </c>
      <c r="AW131" s="5">
        <f t="shared" si="208"/>
        <v>3.7113923477887054E-6</v>
      </c>
      <c r="AX131" s="5">
        <f t="shared" si="209"/>
        <v>4.3443561449570747E-3</v>
      </c>
      <c r="AY131" s="5">
        <f t="shared" si="210"/>
        <v>4.0063548374639386E-3</v>
      </c>
      <c r="AZ131" s="5">
        <f t="shared" si="211"/>
        <v>1.8473254203965935E-3</v>
      </c>
      <c r="BA131" s="5">
        <f t="shared" si="212"/>
        <v>5.6786636020216116E-4</v>
      </c>
      <c r="BB131" s="5">
        <f t="shared" si="213"/>
        <v>1.3092124950839215E-4</v>
      </c>
      <c r="BC131" s="5">
        <f t="shared" si="214"/>
        <v>2.4147052580098869E-5</v>
      </c>
      <c r="BD131" s="5">
        <f t="shared" si="215"/>
        <v>4.8201523325717391E-5</v>
      </c>
      <c r="BE131" s="5">
        <f t="shared" si="216"/>
        <v>9.4122950003808236E-5</v>
      </c>
      <c r="BF131" s="5">
        <f t="shared" si="217"/>
        <v>9.1896781534834749E-5</v>
      </c>
      <c r="BG131" s="5">
        <f t="shared" si="218"/>
        <v>5.9815510500676382E-5</v>
      </c>
      <c r="BH131" s="5">
        <f t="shared" si="219"/>
        <v>2.9200385775482334E-5</v>
      </c>
      <c r="BI131" s="5">
        <f t="shared" si="220"/>
        <v>1.1403898718575326E-5</v>
      </c>
      <c r="BJ131" s="8">
        <f t="shared" si="221"/>
        <v>0.61041097788203935</v>
      </c>
      <c r="BK131" s="8">
        <f t="shared" si="222"/>
        <v>0.21802935322543771</v>
      </c>
      <c r="BL131" s="8">
        <f t="shared" si="223"/>
        <v>0.16414573936168358</v>
      </c>
      <c r="BM131" s="8">
        <f t="shared" si="224"/>
        <v>0.54416402556146459</v>
      </c>
      <c r="BN131" s="8">
        <f t="shared" si="225"/>
        <v>0.45179453754149201</v>
      </c>
    </row>
    <row r="132" spans="1:66" x14ac:dyDescent="0.25">
      <c r="A132" t="s">
        <v>89</v>
      </c>
      <c r="B132" t="s">
        <v>98</v>
      </c>
      <c r="C132" t="s">
        <v>120</v>
      </c>
      <c r="D132" s="7" t="s">
        <v>522</v>
      </c>
      <c r="E132">
        <f>VLOOKUP(A132,home!$A$2:$E$405,3,FALSE)</f>
        <v>1.4149</v>
      </c>
      <c r="F132">
        <f>VLOOKUP(B132,home!$B$2:$E$405,3,FALSE)</f>
        <v>0.76819999999999999</v>
      </c>
      <c r="G132">
        <f>VLOOKUP(C132,away!$B$2:$E$405,4,FALSE)</f>
        <v>1.2906</v>
      </c>
      <c r="H132">
        <f>VLOOKUP(A132,away!$A$2:$E$405,3,FALSE)</f>
        <v>1.1467000000000001</v>
      </c>
      <c r="I132">
        <f>VLOOKUP(C132,away!$B$2:$E$405,3,FALSE)</f>
        <v>0.64459999999999995</v>
      </c>
      <c r="J132">
        <f>VLOOKUP(B132,home!$B$2:$E$405,4,FALSE)</f>
        <v>0.94789999999999996</v>
      </c>
      <c r="K132" s="3">
        <f t="shared" si="170"/>
        <v>1.4027869279080001</v>
      </c>
      <c r="L132" s="3">
        <f t="shared" si="171"/>
        <v>0.70065243707799996</v>
      </c>
      <c r="M132" s="5">
        <f t="shared" si="172"/>
        <v>0.12203597935441357</v>
      </c>
      <c r="N132" s="5">
        <f t="shared" si="173"/>
        <v>0.17119047657282191</v>
      </c>
      <c r="O132" s="5">
        <f t="shared" si="174"/>
        <v>8.5504806345870363E-2</v>
      </c>
      <c r="P132" s="5">
        <f t="shared" si="175"/>
        <v>0.11994502461529194</v>
      </c>
      <c r="Q132" s="5">
        <f t="shared" si="176"/>
        <v>0.1200718813593477</v>
      </c>
      <c r="R132" s="5">
        <f t="shared" si="177"/>
        <v>2.9954575474058252E-2</v>
      </c>
      <c r="S132" s="5">
        <f t="shared" si="178"/>
        <v>2.9472474031984483E-2</v>
      </c>
      <c r="T132" s="5">
        <f t="shared" si="179"/>
        <v>8.4128656298967444E-2</v>
      </c>
      <c r="U132" s="5">
        <f t="shared" si="180"/>
        <v>4.2019886906042497E-2</v>
      </c>
      <c r="V132" s="5">
        <f t="shared" si="181"/>
        <v>3.2186105568947358E-3</v>
      </c>
      <c r="W132" s="5">
        <f t="shared" si="182"/>
        <v>5.6145088526737739E-2</v>
      </c>
      <c r="X132" s="5">
        <f t="shared" si="183"/>
        <v>3.9338193106218854E-2</v>
      </c>
      <c r="Y132" s="5">
        <f t="shared" si="184"/>
        <v>1.3781200435058608E-2</v>
      </c>
      <c r="Z132" s="5">
        <f t="shared" si="185"/>
        <v>6.9959154358452662E-3</v>
      </c>
      <c r="AA132" s="5">
        <f t="shared" si="186"/>
        <v>9.8137787221535388E-3</v>
      </c>
      <c r="AB132" s="5">
        <f t="shared" si="187"/>
        <v>6.8833202524093322E-3</v>
      </c>
      <c r="AC132" s="5">
        <f t="shared" si="188"/>
        <v>1.9771644626653668E-4</v>
      </c>
      <c r="AD132" s="5">
        <f t="shared" si="189"/>
        <v>1.968989906288628E-2</v>
      </c>
      <c r="AE132" s="5">
        <f t="shared" si="190"/>
        <v>1.37957757642311E-2</v>
      </c>
      <c r="AF132" s="5">
        <f t="shared" si="191"/>
        <v>4.8330219552950634E-3</v>
      </c>
      <c r="AG132" s="5">
        <f t="shared" si="192"/>
        <v>1.1287562038096556E-3</v>
      </c>
      <c r="AH132" s="5">
        <f t="shared" si="193"/>
        <v>1.2254262999291459E-3</v>
      </c>
      <c r="AI132" s="5">
        <f t="shared" si="194"/>
        <v>1.7190119946552738E-3</v>
      </c>
      <c r="AJ132" s="5">
        <f t="shared" si="195"/>
        <v>1.205703777509738E-3</v>
      </c>
      <c r="AK132" s="5">
        <f t="shared" si="196"/>
        <v>5.6378183267331871E-4</v>
      </c>
      <c r="AL132" s="5">
        <f t="shared" si="197"/>
        <v>7.773151537683826E-6</v>
      </c>
      <c r="AM132" s="5">
        <f t="shared" si="198"/>
        <v>5.5241466034489685E-3</v>
      </c>
      <c r="AN132" s="5">
        <f t="shared" si="199"/>
        <v>3.8705067804826756E-3</v>
      </c>
      <c r="AO132" s="5">
        <f t="shared" si="200"/>
        <v>1.355940004236055E-3</v>
      </c>
      <c r="AP132" s="5">
        <f t="shared" si="201"/>
        <v>3.1668088949984852E-4</v>
      </c>
      <c r="AQ132" s="5">
        <f t="shared" si="202"/>
        <v>5.547080925102441E-5</v>
      </c>
      <c r="AR132" s="5">
        <f t="shared" si="203"/>
        <v>1.7171958470096649E-4</v>
      </c>
      <c r="AS132" s="5">
        <f t="shared" si="204"/>
        <v>2.4088598868430636E-4</v>
      </c>
      <c r="AT132" s="5">
        <f t="shared" si="205"/>
        <v>1.6895585802126977E-4</v>
      </c>
      <c r="AU132" s="5">
        <f t="shared" si="206"/>
        <v>7.9003023008572412E-5</v>
      </c>
      <c r="AV132" s="5">
        <f t="shared" si="207"/>
        <v>2.7706101985410079E-5</v>
      </c>
      <c r="AW132" s="5">
        <f t="shared" si="208"/>
        <v>2.1222130497409649E-7</v>
      </c>
      <c r="AX132" s="5">
        <f t="shared" si="209"/>
        <v>1.2915334405275971E-3</v>
      </c>
      <c r="AY132" s="5">
        <f t="shared" si="210"/>
        <v>9.0491605267339502E-4</v>
      </c>
      <c r="AZ132" s="5">
        <f t="shared" si="211"/>
        <v>3.17015818828309E-4</v>
      </c>
      <c r="BA132" s="5">
        <f t="shared" si="212"/>
        <v>7.4039302018110798E-5</v>
      </c>
      <c r="BB132" s="5">
        <f t="shared" si="213"/>
        <v>1.2968954349635851E-5</v>
      </c>
      <c r="BC132" s="5">
        <f t="shared" si="214"/>
        <v>1.817345894285138E-6</v>
      </c>
      <c r="BD132" s="5">
        <f t="shared" si="215"/>
        <v>2.0052624252459031E-5</v>
      </c>
      <c r="BE132" s="5">
        <f t="shared" si="216"/>
        <v>2.8129559171600456E-5</v>
      </c>
      <c r="BF132" s="5">
        <f t="shared" si="217"/>
        <v>1.9729888946867862E-5</v>
      </c>
      <c r="BG132" s="5">
        <f t="shared" si="218"/>
        <v>9.2256101012475923E-6</v>
      </c>
      <c r="BH132" s="5">
        <f t="shared" si="219"/>
        <v>3.2353913130015303E-6</v>
      </c>
      <c r="BI132" s="5">
        <f t="shared" si="220"/>
        <v>9.0771292810912897E-7</v>
      </c>
      <c r="BJ132" s="8">
        <f t="shared" si="221"/>
        <v>0.53782798528658438</v>
      </c>
      <c r="BK132" s="8">
        <f t="shared" si="222"/>
        <v>0.27578249420906237</v>
      </c>
      <c r="BL132" s="8">
        <f t="shared" si="223"/>
        <v>0.17965984294841522</v>
      </c>
      <c r="BM132" s="8">
        <f t="shared" si="224"/>
        <v>0.35065879032673497</v>
      </c>
      <c r="BN132" s="8">
        <f t="shared" si="225"/>
        <v>0.6487027437218037</v>
      </c>
    </row>
    <row r="133" spans="1:66" x14ac:dyDescent="0.25">
      <c r="A133" t="s">
        <v>89</v>
      </c>
      <c r="B133" t="s">
        <v>126</v>
      </c>
      <c r="C133" t="s">
        <v>99</v>
      </c>
      <c r="D133" s="7" t="s">
        <v>522</v>
      </c>
      <c r="E133">
        <f>VLOOKUP(A133,home!$A$2:$E$405,3,FALSE)</f>
        <v>1.4149</v>
      </c>
      <c r="F133">
        <f>VLOOKUP(B133,home!$B$2:$E$405,3,FALSE)</f>
        <v>1.0848</v>
      </c>
      <c r="G133">
        <f>VLOOKUP(C133,away!$B$2:$E$405,4,FALSE)</f>
        <v>0.86040000000000005</v>
      </c>
      <c r="H133">
        <f>VLOOKUP(A133,away!$A$2:$E$405,3,FALSE)</f>
        <v>1.1467000000000001</v>
      </c>
      <c r="I133">
        <f>VLOOKUP(C133,away!$B$2:$E$405,3,FALSE)</f>
        <v>1.0237000000000001</v>
      </c>
      <c r="J133">
        <f>VLOOKUP(B133,home!$B$2:$E$405,4,FALSE)</f>
        <v>0.53239999999999998</v>
      </c>
      <c r="K133" s="3">
        <f t="shared" si="170"/>
        <v>1.3206137806080001</v>
      </c>
      <c r="L133" s="3">
        <f t="shared" si="171"/>
        <v>0.62497200299600009</v>
      </c>
      <c r="M133" s="5">
        <f t="shared" si="172"/>
        <v>0.14290348829478206</v>
      </c>
      <c r="N133" s="5">
        <f t="shared" si="173"/>
        <v>0.18872031593904323</v>
      </c>
      <c r="O133" s="5">
        <f t="shared" si="174"/>
        <v>8.9310679314705391E-2</v>
      </c>
      <c r="P133" s="5">
        <f t="shared" si="175"/>
        <v>0.11794491385846181</v>
      </c>
      <c r="Q133" s="5">
        <f t="shared" si="176"/>
        <v>0.12461332495489806</v>
      </c>
      <c r="R133" s="5">
        <f t="shared" si="177"/>
        <v>2.7908337070122431E-2</v>
      </c>
      <c r="S133" s="5">
        <f t="shared" si="178"/>
        <v>2.4336359579243242E-2</v>
      </c>
      <c r="T133" s="5">
        <f t="shared" si="179"/>
        <v>7.7879839297054082E-2</v>
      </c>
      <c r="U133" s="5">
        <f t="shared" si="180"/>
        <v>3.6856134528656784E-2</v>
      </c>
      <c r="V133" s="5">
        <f t="shared" si="181"/>
        <v>2.2317702888955092E-3</v>
      </c>
      <c r="W133" s="5">
        <f t="shared" si="182"/>
        <v>5.4855358060940385E-2</v>
      </c>
      <c r="X133" s="5">
        <f t="shared" si="183"/>
        <v>3.4283063002408694E-2</v>
      </c>
      <c r="Y133" s="5">
        <f t="shared" si="184"/>
        <v>1.0712977276726711E-2</v>
      </c>
      <c r="Z133" s="5">
        <f t="shared" si="185"/>
        <v>5.8139764396673123E-3</v>
      </c>
      <c r="AA133" s="5">
        <f t="shared" si="186"/>
        <v>7.6780174063548904E-3</v>
      </c>
      <c r="AB133" s="5">
        <f t="shared" si="187"/>
        <v>5.0698477972901815E-3</v>
      </c>
      <c r="AC133" s="5">
        <f t="shared" si="188"/>
        <v>1.151240067757616E-4</v>
      </c>
      <c r="AD133" s="5">
        <f t="shared" si="189"/>
        <v>1.8110685448866008E-2</v>
      </c>
      <c r="AE133" s="5">
        <f t="shared" si="190"/>
        <v>1.1318671360608303E-2</v>
      </c>
      <c r="AF133" s="5">
        <f t="shared" si="191"/>
        <v>3.5369263557464164E-3</v>
      </c>
      <c r="AG133" s="5">
        <f t="shared" si="192"/>
        <v>7.3682664966672699E-4</v>
      </c>
      <c r="AH133" s="5">
        <f t="shared" si="193"/>
        <v>9.0839312521760827E-4</v>
      </c>
      <c r="AI133" s="5">
        <f t="shared" si="194"/>
        <v>1.1996364793719423E-3</v>
      </c>
      <c r="AJ133" s="5">
        <f t="shared" si="195"/>
        <v>7.9212823318932583E-4</v>
      </c>
      <c r="AK133" s="5">
        <f t="shared" si="196"/>
        <v>3.4869848691949701E-4</v>
      </c>
      <c r="AL133" s="5">
        <f t="shared" si="197"/>
        <v>3.8006884854199767E-6</v>
      </c>
      <c r="AM133" s="5">
        <f t="shared" si="198"/>
        <v>4.7834441560058432E-3</v>
      </c>
      <c r="AN133" s="5">
        <f t="shared" si="199"/>
        <v>2.9895186753984828E-3</v>
      </c>
      <c r="AO133" s="5">
        <f t="shared" si="200"/>
        <v>9.3418273727886934E-4</v>
      </c>
      <c r="AP133" s="5">
        <f t="shared" si="201"/>
        <v>1.9461268549382038E-4</v>
      </c>
      <c r="AQ133" s="5">
        <f t="shared" si="202"/>
        <v>3.0406869965375878E-5</v>
      </c>
      <c r="AR133" s="5">
        <f t="shared" si="203"/>
        <v>1.1354405419500902E-4</v>
      </c>
      <c r="AS133" s="5">
        <f t="shared" si="204"/>
        <v>1.4994784267603054E-4</v>
      </c>
      <c r="AT133" s="5">
        <f t="shared" si="205"/>
        <v>9.9011593705203142E-5</v>
      </c>
      <c r="AU133" s="5">
        <f t="shared" si="206"/>
        <v>4.3585358362350527E-5</v>
      </c>
      <c r="AV133" s="5">
        <f t="shared" si="207"/>
        <v>1.4389856221514564E-5</v>
      </c>
      <c r="AW133" s="5">
        <f t="shared" si="208"/>
        <v>8.713570749445804E-8</v>
      </c>
      <c r="AX133" s="5">
        <f t="shared" si="209"/>
        <v>1.0528470451983524E-3</v>
      </c>
      <c r="AY133" s="5">
        <f t="shared" si="210"/>
        <v>6.5799992668603448E-4</v>
      </c>
      <c r="AZ133" s="5">
        <f t="shared" si="211"/>
        <v>2.0561576607609609E-4</v>
      </c>
      <c r="BA133" s="5">
        <f t="shared" si="212"/>
        <v>4.2834699057378258E-5</v>
      </c>
      <c r="BB133" s="5">
        <f t="shared" si="213"/>
        <v>6.6926219169051415E-6</v>
      </c>
      <c r="BC133" s="5">
        <f t="shared" si="214"/>
        <v>8.3654026494062734E-7</v>
      </c>
      <c r="BD133" s="5">
        <f t="shared" si="215"/>
        <v>1.1826975829756857E-5</v>
      </c>
      <c r="BE133" s="5">
        <f t="shared" si="216"/>
        <v>1.5618867263694642E-5</v>
      </c>
      <c r="BF133" s="5">
        <f t="shared" si="217"/>
        <v>1.0313245672961156E-5</v>
      </c>
      <c r="BG133" s="5">
        <f t="shared" si="218"/>
        <v>4.5399381195027761E-6</v>
      </c>
      <c r="BH133" s="5">
        <f t="shared" si="219"/>
        <v>1.4988762109307345E-6</v>
      </c>
      <c r="BI133" s="5">
        <f t="shared" si="220"/>
        <v>3.9588731591612594E-7</v>
      </c>
      <c r="BJ133" s="8">
        <f t="shared" si="221"/>
        <v>0.53566698006930058</v>
      </c>
      <c r="BK133" s="8">
        <f t="shared" si="222"/>
        <v>0.28819345664332985</v>
      </c>
      <c r="BL133" s="8">
        <f t="shared" si="223"/>
        <v>0.17053654493740097</v>
      </c>
      <c r="BM133" s="8">
        <f t="shared" si="224"/>
        <v>0.30815198586670722</v>
      </c>
      <c r="BN133" s="8">
        <f t="shared" si="225"/>
        <v>0.69140105943201302</v>
      </c>
    </row>
    <row r="134" spans="1:66" x14ac:dyDescent="0.25">
      <c r="A134" t="s">
        <v>89</v>
      </c>
      <c r="B134" t="s">
        <v>330</v>
      </c>
      <c r="C134" t="s">
        <v>367</v>
      </c>
      <c r="D134" s="7" t="s">
        <v>522</v>
      </c>
      <c r="E134">
        <f>VLOOKUP(A134,home!$A$2:$E$405,3,FALSE)</f>
        <v>1.4149</v>
      </c>
      <c r="F134">
        <f>VLOOKUP(B134,home!$B$2:$E$405,3,FALSE)</f>
        <v>0.67600000000000005</v>
      </c>
      <c r="G134">
        <f>VLOOKUP(C134,away!$B$2:$E$405,4,FALSE)</f>
        <v>0.82969999999999999</v>
      </c>
      <c r="H134">
        <f>VLOOKUP(A134,away!$A$2:$E$405,3,FALSE)</f>
        <v>1.1467000000000001</v>
      </c>
      <c r="I134">
        <f>VLOOKUP(C134,away!$B$2:$E$405,3,FALSE)</f>
        <v>1.0237000000000001</v>
      </c>
      <c r="J134">
        <f>VLOOKUP(B134,home!$B$2:$E$405,4,FALSE)</f>
        <v>0.64459999999999995</v>
      </c>
      <c r="K134" s="3">
        <f t="shared" si="170"/>
        <v>0.7935851502800001</v>
      </c>
      <c r="L134" s="3">
        <f t="shared" si="171"/>
        <v>0.7566809788340001</v>
      </c>
      <c r="M134" s="5">
        <f t="shared" si="172"/>
        <v>0.21219149597705358</v>
      </c>
      <c r="N134" s="5">
        <f t="shared" si="173"/>
        <v>0.16839202022308808</v>
      </c>
      <c r="O134" s="5">
        <f t="shared" si="174"/>
        <v>0.1605612688761677</v>
      </c>
      <c r="P134" s="5">
        <f t="shared" si="175"/>
        <v>0.12741903869024104</v>
      </c>
      <c r="Q134" s="5">
        <f t="shared" si="176"/>
        <v>6.6816703337346087E-2</v>
      </c>
      <c r="R134" s="5">
        <f t="shared" si="177"/>
        <v>6.0746829048023823E-2</v>
      </c>
      <c r="S134" s="5">
        <f t="shared" si="178"/>
        <v>1.9128489746946389E-2</v>
      </c>
      <c r="T134" s="5">
        <f t="shared" si="179"/>
        <v>5.0558928483764039E-2</v>
      </c>
      <c r="U134" s="5">
        <f t="shared" si="180"/>
        <v>4.8207781459109457E-2</v>
      </c>
      <c r="V134" s="5">
        <f t="shared" si="181"/>
        <v>1.2762757652411685E-3</v>
      </c>
      <c r="W134" s="5">
        <f t="shared" si="182"/>
        <v>1.7674914519727327E-2</v>
      </c>
      <c r="X134" s="5">
        <f t="shared" si="183"/>
        <v>1.3374271619594555E-2</v>
      </c>
      <c r="Y134" s="5">
        <f t="shared" si="184"/>
        <v>5.0600284701532976E-3</v>
      </c>
      <c r="Z134" s="5">
        <f t="shared" si="185"/>
        <v>1.5321990021706779E-2</v>
      </c>
      <c r="AA134" s="5">
        <f t="shared" si="186"/>
        <v>1.2159303753964837E-2</v>
      </c>
      <c r="AB134" s="5">
        <f t="shared" si="187"/>
        <v>4.8247214484451765E-3</v>
      </c>
      <c r="AC134" s="5">
        <f t="shared" si="188"/>
        <v>4.7899490022525273E-5</v>
      </c>
      <c r="AD134" s="5">
        <f t="shared" si="189"/>
        <v>3.5066374238309915E-3</v>
      </c>
      <c r="AE134" s="5">
        <f t="shared" si="190"/>
        <v>2.6534058382803711E-3</v>
      </c>
      <c r="AF134" s="5">
        <f t="shared" si="191"/>
        <v>1.0038908634769209E-3</v>
      </c>
      <c r="AG134" s="5">
        <f t="shared" si="192"/>
        <v>2.5320837373940872E-4</v>
      </c>
      <c r="AH134" s="5">
        <f t="shared" si="193"/>
        <v>2.8984646018274671E-3</v>
      </c>
      <c r="AI134" s="5">
        <f t="shared" si="194"/>
        <v>2.300178466622511E-3</v>
      </c>
      <c r="AJ134" s="5">
        <f t="shared" si="195"/>
        <v>9.1269373705272269E-4</v>
      </c>
      <c r="AK134" s="5">
        <f t="shared" si="196"/>
        <v>2.4143339882619997E-4</v>
      </c>
      <c r="AL134" s="5">
        <f t="shared" si="197"/>
        <v>1.1505281009155951E-6</v>
      </c>
      <c r="AM134" s="5">
        <f t="shared" si="198"/>
        <v>5.565630773936781E-4</v>
      </c>
      <c r="AN134" s="5">
        <f t="shared" si="199"/>
        <v>4.2114069418511171E-4</v>
      </c>
      <c r="AO134" s="5">
        <f t="shared" si="200"/>
        <v>1.593345763514103E-4</v>
      </c>
      <c r="AP134" s="5">
        <f t="shared" si="201"/>
        <v>4.0188481065228623E-5</v>
      </c>
      <c r="AQ134" s="5">
        <f t="shared" si="202"/>
        <v>7.6024647975722188E-6</v>
      </c>
      <c r="AR134" s="5">
        <f t="shared" si="203"/>
        <v>4.3864260640530172E-4</v>
      </c>
      <c r="AS134" s="5">
        <f t="shared" si="204"/>
        <v>3.4810025872336224E-4</v>
      </c>
      <c r="AT134" s="5">
        <f t="shared" si="205"/>
        <v>1.3812359806574318E-4</v>
      </c>
      <c r="AU134" s="5">
        <f t="shared" si="206"/>
        <v>3.653761210940571E-5</v>
      </c>
      <c r="AV134" s="5">
        <f t="shared" si="207"/>
        <v>7.2489265991787703E-6</v>
      </c>
      <c r="AW134" s="5">
        <f t="shared" si="208"/>
        <v>1.9191153507844594E-8</v>
      </c>
      <c r="AX134" s="5">
        <f t="shared" si="209"/>
        <v>7.3613365568960196E-5</v>
      </c>
      <c r="AY134" s="5">
        <f t="shared" si="210"/>
        <v>5.570183351398588E-5</v>
      </c>
      <c r="AZ134" s="5">
        <f t="shared" si="211"/>
        <v>2.1074258953105671E-5</v>
      </c>
      <c r="BA134" s="5">
        <f t="shared" si="212"/>
        <v>5.3154969642790641E-6</v>
      </c>
      <c r="BB134" s="5">
        <f t="shared" si="213"/>
        <v>1.0055338614799594E-6</v>
      </c>
      <c r="BC134" s="5">
        <f t="shared" si="214"/>
        <v>1.5217366931107755E-7</v>
      </c>
      <c r="BD134" s="5">
        <f t="shared" si="215"/>
        <v>5.5318752795510107E-5</v>
      </c>
      <c r="BE134" s="5">
        <f t="shared" si="216"/>
        <v>4.3900140750527061E-5</v>
      </c>
      <c r="BF134" s="5">
        <f t="shared" si="217"/>
        <v>1.7419249897410084E-5</v>
      </c>
      <c r="BG134" s="5">
        <f t="shared" si="218"/>
        <v>4.6078860158670205E-6</v>
      </c>
      <c r="BH134" s="5">
        <f t="shared" si="219"/>
        <v>9.1418747909373496E-7</v>
      </c>
      <c r="BI134" s="5">
        <f t="shared" si="220"/>
        <v>1.4509712159613925E-7</v>
      </c>
      <c r="BJ134" s="8">
        <f t="shared" si="221"/>
        <v>0.33063570110932511</v>
      </c>
      <c r="BK134" s="8">
        <f t="shared" si="222"/>
        <v>0.36012005203111958</v>
      </c>
      <c r="BL134" s="8">
        <f t="shared" si="223"/>
        <v>0.29394363310600297</v>
      </c>
      <c r="BM134" s="8">
        <f t="shared" si="224"/>
        <v>0.20383833747387375</v>
      </c>
      <c r="BN134" s="8">
        <f t="shared" si="225"/>
        <v>0.79612735615192043</v>
      </c>
    </row>
    <row r="135" spans="1:66" x14ac:dyDescent="0.25">
      <c r="A135" t="s">
        <v>89</v>
      </c>
      <c r="B135" t="s">
        <v>103</v>
      </c>
      <c r="C135" t="s">
        <v>303</v>
      </c>
      <c r="D135" s="7" t="s">
        <v>522</v>
      </c>
      <c r="E135">
        <f>VLOOKUP(A135,home!$A$2:$E$405,3,FALSE)</f>
        <v>1.4149</v>
      </c>
      <c r="F135">
        <f>VLOOKUP(B135,home!$B$2:$E$405,3,FALSE)</f>
        <v>0.8911</v>
      </c>
      <c r="G135">
        <f>VLOOKUP(C135,away!$B$2:$E$405,4,FALSE)</f>
        <v>0.74580000000000002</v>
      </c>
      <c r="H135">
        <f>VLOOKUP(A135,away!$A$2:$E$405,3,FALSE)</f>
        <v>1.1467000000000001</v>
      </c>
      <c r="I135">
        <f>VLOOKUP(C135,away!$B$2:$E$405,3,FALSE)</f>
        <v>1.3106</v>
      </c>
      <c r="J135">
        <f>VLOOKUP(B135,home!$B$2:$E$405,4,FALSE)</f>
        <v>1.1754</v>
      </c>
      <c r="K135" s="3">
        <f t="shared" si="170"/>
        <v>0.94031760946200016</v>
      </c>
      <c r="L135" s="3">
        <f t="shared" si="171"/>
        <v>1.766467544508</v>
      </c>
      <c r="M135" s="5">
        <f t="shared" si="172"/>
        <v>6.6751056509457229E-2</v>
      </c>
      <c r="N135" s="5">
        <f t="shared" si="173"/>
        <v>6.2767193886035716E-2</v>
      </c>
      <c r="O135" s="5">
        <f t="shared" si="174"/>
        <v>0.11791357488557565</v>
      </c>
      <c r="P135" s="5">
        <f t="shared" si="175"/>
        <v>0.11087621085952304</v>
      </c>
      <c r="Q135" s="5">
        <f t="shared" si="176"/>
        <v>2.9510548853777484E-2</v>
      </c>
      <c r="R135" s="5">
        <f t="shared" si="177"/>
        <v>0.10414525154614153</v>
      </c>
      <c r="S135" s="5">
        <f t="shared" si="178"/>
        <v>4.60424702522262E-2</v>
      </c>
      <c r="T135" s="5">
        <f t="shared" si="179"/>
        <v>5.2129426770815682E-2</v>
      </c>
      <c r="U135" s="5">
        <f t="shared" si="180"/>
        <v>9.7929613970686488E-2</v>
      </c>
      <c r="V135" s="5">
        <f t="shared" si="181"/>
        <v>8.4976010653618744E-3</v>
      </c>
      <c r="W135" s="5">
        <f t="shared" si="182"/>
        <v>9.2497629173652045E-3</v>
      </c>
      <c r="X135" s="5">
        <f t="shared" si="183"/>
        <v>1.6339405987919265E-2</v>
      </c>
      <c r="Y135" s="5">
        <f t="shared" si="184"/>
        <v>1.4431515187099533E-2</v>
      </c>
      <c r="Z135" s="5">
        <f t="shared" si="185"/>
        <v>6.1323068923626878E-2</v>
      </c>
      <c r="AA135" s="5">
        <f t="shared" si="186"/>
        <v>5.7663161575138303E-2</v>
      </c>
      <c r="AB135" s="5">
        <f t="shared" si="187"/>
        <v>2.7110843123177554E-2</v>
      </c>
      <c r="AC135" s="5">
        <f t="shared" si="188"/>
        <v>8.8217874067439189E-4</v>
      </c>
      <c r="AD135" s="5">
        <f t="shared" si="189"/>
        <v>2.1744287386367763E-3</v>
      </c>
      <c r="AE135" s="5">
        <f t="shared" si="190"/>
        <v>3.8410577946473329E-3</v>
      </c>
      <c r="AF135" s="5">
        <f t="shared" si="191"/>
        <v>3.3925519654119953E-3</v>
      </c>
      <c r="AG135" s="5">
        <f t="shared" si="192"/>
        <v>1.9976109799857058E-3</v>
      </c>
      <c r="AH135" s="5">
        <f t="shared" si="193"/>
        <v>2.7081302745803493E-2</v>
      </c>
      <c r="AI135" s="5">
        <f t="shared" si="194"/>
        <v>2.5465025859050645E-2</v>
      </c>
      <c r="AJ135" s="5">
        <f t="shared" si="195"/>
        <v>1.1972606120335258E-2</v>
      </c>
      <c r="AK135" s="5">
        <f t="shared" si="196"/>
        <v>3.7526841220345874E-3</v>
      </c>
      <c r="AL135" s="5">
        <f t="shared" si="197"/>
        <v>5.8613386023602124E-5</v>
      </c>
      <c r="AM135" s="5">
        <f t="shared" si="198"/>
        <v>4.0893072669208124E-4</v>
      </c>
      <c r="AN135" s="5">
        <f t="shared" si="199"/>
        <v>7.2236285665363273E-4</v>
      </c>
      <c r="AO135" s="5">
        <f t="shared" si="200"/>
        <v>6.3801527081836374E-4</v>
      </c>
      <c r="AP135" s="5">
        <f t="shared" si="201"/>
        <v>3.7567775626704057E-4</v>
      </c>
      <c r="AQ135" s="5">
        <f t="shared" si="202"/>
        <v>1.6590564090982846E-4</v>
      </c>
      <c r="AR135" s="5">
        <f t="shared" si="203"/>
        <v>9.56764847269145E-3</v>
      </c>
      <c r="AS135" s="5">
        <f t="shared" si="204"/>
        <v>8.9966283400139818E-3</v>
      </c>
      <c r="AT135" s="5">
        <f t="shared" si="205"/>
        <v>4.2298440269500142E-3</v>
      </c>
      <c r="AU135" s="5">
        <f t="shared" si="206"/>
        <v>1.3257989412729192E-3</v>
      </c>
      <c r="AV135" s="5">
        <f t="shared" si="207"/>
        <v>3.1166802277125051E-4</v>
      </c>
      <c r="AW135" s="5">
        <f t="shared" si="208"/>
        <v>2.7044225081219742E-6</v>
      </c>
      <c r="AX135" s="5">
        <f t="shared" si="209"/>
        <v>6.4087460559776038E-5</v>
      </c>
      <c r="AY135" s="5">
        <f t="shared" si="210"/>
        <v>1.1320841908878085E-4</v>
      </c>
      <c r="AZ135" s="5">
        <f t="shared" si="211"/>
        <v>9.9989499042695684E-5</v>
      </c>
      <c r="BA135" s="5">
        <f t="shared" si="212"/>
        <v>5.8876068283511891E-5</v>
      </c>
      <c r="BB135" s="5">
        <f t="shared" si="213"/>
        <v>2.6000665942765137E-5</v>
      </c>
      <c r="BC135" s="5">
        <f t="shared" si="214"/>
        <v>9.1858665046978222E-6</v>
      </c>
      <c r="BD135" s="5">
        <f t="shared" si="215"/>
        <v>2.8168234173784968E-3</v>
      </c>
      <c r="BE135" s="5">
        <f t="shared" si="216"/>
        <v>2.64870866210593E-3</v>
      </c>
      <c r="BF135" s="5">
        <f t="shared" si="217"/>
        <v>1.2453136986563702E-3</v>
      </c>
      <c r="BG135" s="5">
        <f t="shared" si="218"/>
        <v>3.9033013338361322E-4</v>
      </c>
      <c r="BH135" s="5">
        <f t="shared" si="219"/>
        <v>9.1758574481065716E-5</v>
      </c>
      <c r="BI135" s="5">
        <f t="shared" si="220"/>
        <v>1.7256440680735327E-5</v>
      </c>
      <c r="BJ135" s="8">
        <f t="shared" si="221"/>
        <v>0.19851574331245783</v>
      </c>
      <c r="BK135" s="8">
        <f t="shared" si="222"/>
        <v>0.23322133923235511</v>
      </c>
      <c r="BL135" s="8">
        <f t="shared" si="223"/>
        <v>0.50467584267832943</v>
      </c>
      <c r="BM135" s="8">
        <f t="shared" si="224"/>
        <v>0.50566165360967807</v>
      </c>
      <c r="BN135" s="8">
        <f t="shared" si="225"/>
        <v>0.49196383654051062</v>
      </c>
    </row>
    <row r="136" spans="1:66" x14ac:dyDescent="0.25">
      <c r="A136" t="s">
        <v>89</v>
      </c>
      <c r="B136" t="s">
        <v>104</v>
      </c>
      <c r="C136" t="s">
        <v>95</v>
      </c>
      <c r="D136" s="7" t="s">
        <v>522</v>
      </c>
      <c r="E136">
        <f>VLOOKUP(A136,home!$A$2:$E$405,3,FALSE)</f>
        <v>1.4149</v>
      </c>
      <c r="F136">
        <f>VLOOKUP(B136,home!$B$2:$E$405,3,FALSE)</f>
        <v>1.1677</v>
      </c>
      <c r="G136">
        <f>VLOOKUP(C136,away!$B$2:$E$405,4,FALSE)</f>
        <v>1.0754999999999999</v>
      </c>
      <c r="H136">
        <f>VLOOKUP(A136,away!$A$2:$E$405,3,FALSE)</f>
        <v>1.1467000000000001</v>
      </c>
      <c r="I136">
        <f>VLOOKUP(C136,away!$B$2:$E$405,3,FALSE)</f>
        <v>0.98580000000000001</v>
      </c>
      <c r="J136">
        <f>VLOOKUP(B136,home!$B$2:$E$405,4,FALSE)</f>
        <v>0.94789999999999996</v>
      </c>
      <c r="K136" s="3">
        <f t="shared" si="170"/>
        <v>1.7769182241149997</v>
      </c>
      <c r="L136" s="3">
        <f t="shared" si="171"/>
        <v>1.0715221415939999</v>
      </c>
      <c r="M136" s="5">
        <f t="shared" si="172"/>
        <v>5.7934607249776178E-2</v>
      </c>
      <c r="N136" s="5">
        <f t="shared" si="173"/>
        <v>0.10294505942907228</v>
      </c>
      <c r="O136" s="5">
        <f t="shared" si="174"/>
        <v>6.2078214432687441E-2</v>
      </c>
      <c r="P136" s="5">
        <f t="shared" si="175"/>
        <v>0.1103079105459611</v>
      </c>
      <c r="Q136" s="5">
        <f t="shared" si="176"/>
        <v>9.1462476091060133E-2</v>
      </c>
      <c r="R136" s="5">
        <f t="shared" si="177"/>
        <v>3.3259090637622397E-2</v>
      </c>
      <c r="S136" s="5">
        <f t="shared" si="178"/>
        <v>5.2506764551609048E-2</v>
      </c>
      <c r="T136" s="5">
        <f t="shared" si="179"/>
        <v>9.8004068256582755E-2</v>
      </c>
      <c r="U136" s="5">
        <f t="shared" si="180"/>
        <v>5.9098684271483806E-2</v>
      </c>
      <c r="V136" s="5">
        <f t="shared" si="181"/>
        <v>1.1108139872724267E-2</v>
      </c>
      <c r="W136" s="5">
        <f t="shared" si="182"/>
        <v>5.4173780196295714E-2</v>
      </c>
      <c r="X136" s="5">
        <f t="shared" si="183"/>
        <v>5.8048404974177396E-2</v>
      </c>
      <c r="Y136" s="5">
        <f t="shared" si="184"/>
        <v>3.110007560702318E-2</v>
      </c>
      <c r="Z136" s="5">
        <f t="shared" si="185"/>
        <v>1.1879284009164704E-2</v>
      </c>
      <c r="AA136" s="5">
        <f t="shared" si="186"/>
        <v>2.1108516245322662E-2</v>
      </c>
      <c r="AB136" s="5">
        <f t="shared" si="187"/>
        <v>1.8754053600170687E-2</v>
      </c>
      <c r="AC136" s="5">
        <f t="shared" si="188"/>
        <v>1.3218736580556808E-3</v>
      </c>
      <c r="AD136" s="5">
        <f t="shared" si="189"/>
        <v>2.4065594324999544E-2</v>
      </c>
      <c r="AE136" s="5">
        <f t="shared" si="190"/>
        <v>2.5786817169855921E-2</v>
      </c>
      <c r="AF136" s="5">
        <f t="shared" si="191"/>
        <v>1.3815572779368471E-2</v>
      </c>
      <c r="AG136" s="5">
        <f t="shared" si="192"/>
        <v>4.9345640439655593E-3</v>
      </c>
      <c r="AH136" s="5">
        <f t="shared" si="193"/>
        <v>3.1822289605258794E-3</v>
      </c>
      <c r="AI136" s="5">
        <f t="shared" si="194"/>
        <v>5.6545606332649677E-3</v>
      </c>
      <c r="AJ136" s="5">
        <f t="shared" si="195"/>
        <v>5.0238459193058882E-3</v>
      </c>
      <c r="AK136" s="5">
        <f t="shared" si="196"/>
        <v>2.9756544563868015E-3</v>
      </c>
      <c r="AL136" s="5">
        <f t="shared" si="197"/>
        <v>1.0067427960439426E-4</v>
      </c>
      <c r="AM136" s="5">
        <f t="shared" si="198"/>
        <v>8.5525186260500333E-3</v>
      </c>
      <c r="AN136" s="5">
        <f t="shared" si="199"/>
        <v>9.1642130742077051E-3</v>
      </c>
      <c r="AO136" s="5">
        <f t="shared" si="200"/>
        <v>4.9098286096493863E-3</v>
      </c>
      <c r="AP136" s="5">
        <f t="shared" si="201"/>
        <v>1.7536633555570011E-3</v>
      </c>
      <c r="AQ136" s="5">
        <f t="shared" si="202"/>
        <v>4.6977227859533937E-4</v>
      </c>
      <c r="AR136" s="5">
        <f t="shared" si="203"/>
        <v>6.8196575816502792E-4</v>
      </c>
      <c r="AS136" s="5">
        <f t="shared" si="204"/>
        <v>1.2117973839058406E-3</v>
      </c>
      <c r="AT136" s="5">
        <f t="shared" si="205"/>
        <v>1.0766324276985848E-3</v>
      </c>
      <c r="AU136" s="5">
        <f t="shared" si="206"/>
        <v>6.3769592715026311E-4</v>
      </c>
      <c r="AV136" s="5">
        <f t="shared" si="207"/>
        <v>2.8328337859930361E-4</v>
      </c>
      <c r="AW136" s="5">
        <f t="shared" si="208"/>
        <v>5.3245709813836478E-6</v>
      </c>
      <c r="AX136" s="5">
        <f t="shared" si="209"/>
        <v>2.5328543681185501E-3</v>
      </c>
      <c r="AY136" s="5">
        <f t="shared" si="210"/>
        <v>2.7140095368721057E-3</v>
      </c>
      <c r="AZ136" s="5">
        <f t="shared" si="211"/>
        <v>1.4540606556278693E-3</v>
      </c>
      <c r="BA136" s="5">
        <f t="shared" si="212"/>
        <v>5.1935272924198347E-4</v>
      </c>
      <c r="BB136" s="5">
        <f t="shared" si="213"/>
        <v>1.3912448717001469E-4</v>
      </c>
      <c r="BC136" s="5">
        <f t="shared" si="214"/>
        <v>2.981499368811623E-5</v>
      </c>
      <c r="BD136" s="5">
        <f t="shared" si="215"/>
        <v>1.2179023494712774E-4</v>
      </c>
      <c r="BE136" s="5">
        <f t="shared" si="216"/>
        <v>2.1641128799679881E-4</v>
      </c>
      <c r="BF136" s="5">
        <f t="shared" si="217"/>
        <v>1.9227258077285578E-4</v>
      </c>
      <c r="BG136" s="5">
        <f t="shared" si="218"/>
        <v>1.1388421759097021E-4</v>
      </c>
      <c r="BH136" s="5">
        <f t="shared" si="219"/>
        <v>5.0590735419118278E-5</v>
      </c>
      <c r="BI136" s="5">
        <f t="shared" si="220"/>
        <v>1.7979119947522281E-5</v>
      </c>
      <c r="BJ136" s="8">
        <f t="shared" si="221"/>
        <v>0.53657562558717908</v>
      </c>
      <c r="BK136" s="8">
        <f t="shared" si="222"/>
        <v>0.23599397969460278</v>
      </c>
      <c r="BL136" s="8">
        <f t="shared" si="223"/>
        <v>0.21573915220896403</v>
      </c>
      <c r="BM136" s="8">
        <f t="shared" si="224"/>
        <v>0.5394919981478401</v>
      </c>
      <c r="BN136" s="8">
        <f t="shared" si="225"/>
        <v>0.45798735838617949</v>
      </c>
    </row>
    <row r="137" spans="1:66" x14ac:dyDescent="0.25">
      <c r="A137" t="s">
        <v>89</v>
      </c>
      <c r="B137" t="s">
        <v>122</v>
      </c>
      <c r="C137" t="s">
        <v>346</v>
      </c>
      <c r="D137" s="7" t="s">
        <v>522</v>
      </c>
      <c r="E137">
        <f>VLOOKUP(A137,home!$A$2:$E$405,3,FALSE)</f>
        <v>1.4149</v>
      </c>
      <c r="F137">
        <f>VLOOKUP(B137,home!$B$2:$E$405,3,FALSE)</f>
        <v>0.70679999999999998</v>
      </c>
      <c r="G137">
        <f>VLOOKUP(C137,away!$B$2:$E$405,4,FALSE)</f>
        <v>1.4446000000000001</v>
      </c>
      <c r="H137">
        <f>VLOOKUP(A137,away!$A$2:$E$405,3,FALSE)</f>
        <v>1.1467000000000001</v>
      </c>
      <c r="I137">
        <f>VLOOKUP(C137,away!$B$2:$E$405,3,FALSE)</f>
        <v>0.58919999999999995</v>
      </c>
      <c r="J137">
        <f>VLOOKUP(B137,home!$B$2:$E$405,4,FALSE)</f>
        <v>1.1375</v>
      </c>
      <c r="K137" s="3">
        <f t="shared" si="170"/>
        <v>1.4446741368720002</v>
      </c>
      <c r="L137" s="3">
        <f t="shared" si="171"/>
        <v>0.76853554049999995</v>
      </c>
      <c r="M137" s="5">
        <f t="shared" si="172"/>
        <v>0.10934910929182047</v>
      </c>
      <c r="N137" s="5">
        <f t="shared" si="173"/>
        <v>0.15797383008388274</v>
      </c>
      <c r="O137" s="5">
        <f t="shared" si="174"/>
        <v>8.4038676812782806E-2</v>
      </c>
      <c r="P137" s="5">
        <f t="shared" si="175"/>
        <v>0.12140850288837199</v>
      </c>
      <c r="Q137" s="5">
        <f t="shared" si="176"/>
        <v>0.11411035331239869</v>
      </c>
      <c r="R137" s="5">
        <f t="shared" si="177"/>
        <v>3.2293354953608425E-2</v>
      </c>
      <c r="S137" s="5">
        <f t="shared" si="178"/>
        <v>3.3699461909330826E-2</v>
      </c>
      <c r="T137" s="5">
        <f t="shared" si="179"/>
        <v>8.7697862059590279E-2</v>
      </c>
      <c r="U137" s="5">
        <f t="shared" si="180"/>
        <v>4.6653374694305381E-2</v>
      </c>
      <c r="V137" s="5">
        <f t="shared" si="181"/>
        <v>4.1573281971768964E-3</v>
      </c>
      <c r="W137" s="5">
        <f t="shared" si="182"/>
        <v>5.4950758726582817E-2</v>
      </c>
      <c r="X137" s="5">
        <f t="shared" si="183"/>
        <v>4.2231611058819417E-2</v>
      </c>
      <c r="Y137" s="5">
        <f t="shared" si="184"/>
        <v>1.6228247015637777E-2</v>
      </c>
      <c r="Z137" s="5">
        <f t="shared" si="185"/>
        <v>8.2728636679432668E-3</v>
      </c>
      <c r="AA137" s="5">
        <f t="shared" si="186"/>
        <v>1.195159217894567E-2</v>
      </c>
      <c r="AB137" s="5">
        <f t="shared" si="187"/>
        <v>8.6330780576822433E-3</v>
      </c>
      <c r="AC137" s="5">
        <f t="shared" si="188"/>
        <v>2.8848828519482565E-4</v>
      </c>
      <c r="AD137" s="5">
        <f t="shared" si="189"/>
        <v>1.9846484983446901E-2</v>
      </c>
      <c r="AE137" s="5">
        <f t="shared" si="190"/>
        <v>1.5252729063778496E-2</v>
      </c>
      <c r="AF137" s="5">
        <f t="shared" si="191"/>
        <v>5.8611321875655324E-3</v>
      </c>
      <c r="AG137" s="5">
        <f t="shared" si="192"/>
        <v>1.5014961312375412E-3</v>
      </c>
      <c r="AH137" s="5">
        <f t="shared" si="193"/>
        <v>1.5894974376313977E-3</v>
      </c>
      <c r="AI137" s="5">
        <f t="shared" si="194"/>
        <v>2.2963058387703954E-3</v>
      </c>
      <c r="AJ137" s="5">
        <f t="shared" si="195"/>
        <v>1.658706827809878E-3</v>
      </c>
      <c r="AK137" s="5">
        <f t="shared" si="196"/>
        <v>7.9876361826330912E-4</v>
      </c>
      <c r="AL137" s="5">
        <f t="shared" si="197"/>
        <v>1.2812150380801462E-5</v>
      </c>
      <c r="AM137" s="5">
        <f t="shared" si="198"/>
        <v>5.7343407126808502E-3</v>
      </c>
      <c r="AN137" s="5">
        <f t="shared" si="199"/>
        <v>4.4070446390313319E-3</v>
      </c>
      <c r="AO137" s="5">
        <f t="shared" si="200"/>
        <v>1.6934852168327857E-3</v>
      </c>
      <c r="AP137" s="5">
        <f t="shared" si="201"/>
        <v>4.3383452548244821E-4</v>
      </c>
      <c r="AQ137" s="5">
        <f t="shared" si="202"/>
        <v>8.3354312882303591E-5</v>
      </c>
      <c r="AR137" s="5">
        <f t="shared" si="203"/>
        <v>2.4431705447068228E-4</v>
      </c>
      <c r="AS137" s="5">
        <f t="shared" si="204"/>
        <v>3.5295852979054239E-4</v>
      </c>
      <c r="AT137" s="5">
        <f t="shared" si="205"/>
        <v>2.5495502968838105E-4</v>
      </c>
      <c r="AU137" s="5">
        <f t="shared" si="206"/>
        <v>1.2277564581874561E-4</v>
      </c>
      <c r="AV137" s="5">
        <f t="shared" si="207"/>
        <v>4.4342700038024703E-5</v>
      </c>
      <c r="AW137" s="5">
        <f t="shared" si="208"/>
        <v>3.9514217013231127E-7</v>
      </c>
      <c r="AX137" s="5">
        <f t="shared" si="209"/>
        <v>1.3807089532703611E-3</v>
      </c>
      <c r="AY137" s="5">
        <f t="shared" si="210"/>
        <v>1.0611239016748261E-3</v>
      </c>
      <c r="AZ137" s="5">
        <f t="shared" si="211"/>
        <v>4.0775571565556567E-4</v>
      </c>
      <c r="BA137" s="5">
        <f t="shared" si="212"/>
        <v>1.0445825310777149E-4</v>
      </c>
      <c r="BB137" s="5">
        <f t="shared" si="213"/>
        <v>2.006997000296674E-5</v>
      </c>
      <c r="BC137" s="5">
        <f t="shared" si="214"/>
        <v>3.0848970488097662E-6</v>
      </c>
      <c r="BD137" s="5">
        <f t="shared" si="215"/>
        <v>3.1294389918498946E-5</v>
      </c>
      <c r="BE137" s="5">
        <f t="shared" si="216"/>
        <v>4.5210195744443294E-5</v>
      </c>
      <c r="BF137" s="5">
        <f t="shared" si="217"/>
        <v>3.2657000257458899E-5</v>
      </c>
      <c r="BG137" s="5">
        <f t="shared" si="218"/>
        <v>1.5726241219924364E-5</v>
      </c>
      <c r="BH137" s="5">
        <f t="shared" si="219"/>
        <v>5.6798234901587786E-6</v>
      </c>
      <c r="BI137" s="5">
        <f t="shared" si="220"/>
        <v>1.641098819646088E-6</v>
      </c>
      <c r="BJ137" s="8">
        <f t="shared" si="221"/>
        <v>0.53098376572061001</v>
      </c>
      <c r="BK137" s="8">
        <f t="shared" si="222"/>
        <v>0.26997682662395067</v>
      </c>
      <c r="BL137" s="8">
        <f t="shared" si="223"/>
        <v>0.19106490812905599</v>
      </c>
      <c r="BM137" s="8">
        <f t="shared" si="224"/>
        <v>0.38006380803919038</v>
      </c>
      <c r="BN137" s="8">
        <f t="shared" si="225"/>
        <v>0.61917382734286519</v>
      </c>
    </row>
    <row r="138" spans="1:66" x14ac:dyDescent="0.25">
      <c r="A138" t="s">
        <v>89</v>
      </c>
      <c r="B138" t="s">
        <v>130</v>
      </c>
      <c r="C138" t="s">
        <v>350</v>
      </c>
      <c r="D138" s="7" t="s">
        <v>522</v>
      </c>
      <c r="E138">
        <f>VLOOKUP(A138,home!$A$2:$E$405,3,FALSE)</f>
        <v>1.4149</v>
      </c>
      <c r="F138">
        <f>VLOOKUP(B138,home!$B$2:$E$405,3,FALSE)</f>
        <v>1.3559000000000001</v>
      </c>
      <c r="G138">
        <f>VLOOKUP(C138,away!$B$2:$E$405,4,FALSE)</f>
        <v>0.8911</v>
      </c>
      <c r="H138">
        <f>VLOOKUP(A138,away!$A$2:$E$405,3,FALSE)</f>
        <v>1.1467000000000001</v>
      </c>
      <c r="I138">
        <f>VLOOKUP(C138,away!$B$2:$E$405,3,FALSE)</f>
        <v>0.75829999999999997</v>
      </c>
      <c r="J138">
        <f>VLOOKUP(B138,home!$B$2:$E$405,4,FALSE)</f>
        <v>0.65529999999999999</v>
      </c>
      <c r="K138" s="3">
        <f t="shared" si="170"/>
        <v>1.7095422991010001</v>
      </c>
      <c r="L138" s="3">
        <f t="shared" si="171"/>
        <v>0.569811272333</v>
      </c>
      <c r="M138" s="5">
        <f t="shared" si="172"/>
        <v>0.1023503475239598</v>
      </c>
      <c r="N138" s="5">
        <f t="shared" si="173"/>
        <v>0.17497224841989656</v>
      </c>
      <c r="O138" s="5">
        <f t="shared" si="174"/>
        <v>5.8320381746352248E-2</v>
      </c>
      <c r="P138" s="5">
        <f t="shared" si="175"/>
        <v>9.9701159495107008E-2</v>
      </c>
      <c r="Q138" s="5">
        <f t="shared" si="176"/>
        <v>0.14956122992131068</v>
      </c>
      <c r="R138" s="5">
        <f t="shared" si="177"/>
        <v>1.6615805462917622E-2</v>
      </c>
      <c r="S138" s="5">
        <f t="shared" si="178"/>
        <v>2.4280135449324641E-2</v>
      </c>
      <c r="T138" s="5">
        <f t="shared" si="179"/>
        <v>8.5221674713150397E-2</v>
      </c>
      <c r="U138" s="5">
        <f t="shared" si="180"/>
        <v>2.8405422272491147E-2</v>
      </c>
      <c r="V138" s="5">
        <f t="shared" si="181"/>
        <v>2.6279644330135855E-3</v>
      </c>
      <c r="W138" s="5">
        <f t="shared" si="182"/>
        <v>8.5227082952016919E-2</v>
      </c>
      <c r="X138" s="5">
        <f t="shared" si="183"/>
        <v>4.8563352574118895E-2</v>
      </c>
      <c r="Y138" s="5">
        <f t="shared" si="184"/>
        <v>1.383597285950738E-2</v>
      </c>
      <c r="Z138" s="5">
        <f t="shared" si="185"/>
        <v>3.1559577505542338E-3</v>
      </c>
      <c r="AA138" s="5">
        <f t="shared" si="186"/>
        <v>5.3952432687481055E-3</v>
      </c>
      <c r="AB138" s="5">
        <f t="shared" si="187"/>
        <v>4.6116982909324171E-3</v>
      </c>
      <c r="AC138" s="5">
        <f t="shared" si="188"/>
        <v>1.5999646521841336E-4</v>
      </c>
      <c r="AD138" s="5">
        <f t="shared" si="189"/>
        <v>3.6424825833865672E-2</v>
      </c>
      <c r="AE138" s="5">
        <f t="shared" si="190"/>
        <v>2.0755276352902929E-2</v>
      </c>
      <c r="AF138" s="5">
        <f t="shared" si="191"/>
        <v>5.9132952131353226E-3</v>
      </c>
      <c r="AG138" s="5">
        <f t="shared" si="192"/>
        <v>1.1231540896924255E-3</v>
      </c>
      <c r="AH138" s="5">
        <f t="shared" si="193"/>
        <v>4.4957507531812518E-4</v>
      </c>
      <c r="AI138" s="5">
        <f t="shared" si="194"/>
        <v>7.6856760787785293E-4</v>
      </c>
      <c r="AJ138" s="5">
        <f t="shared" si="195"/>
        <v>6.5694941769303054E-4</v>
      </c>
      <c r="AK138" s="5">
        <f t="shared" si="196"/>
        <v>3.7436093930533557E-4</v>
      </c>
      <c r="AL138" s="5">
        <f t="shared" si="197"/>
        <v>6.23420769281125E-6</v>
      </c>
      <c r="AM138" s="5">
        <f t="shared" si="198"/>
        <v>1.2453956100076043E-2</v>
      </c>
      <c r="AN138" s="5">
        <f t="shared" si="199"/>
        <v>7.0964045709636563E-3</v>
      </c>
      <c r="AO138" s="5">
        <f t="shared" si="200"/>
        <v>2.0218056587852592E-3</v>
      </c>
      <c r="AP138" s="5">
        <f t="shared" si="201"/>
        <v>3.840158849474959E-4</v>
      </c>
      <c r="AQ138" s="5">
        <f t="shared" si="202"/>
        <v>5.4704144999503903E-5</v>
      </c>
      <c r="AR138" s="5">
        <f t="shared" si="203"/>
        <v>5.1234589135245062E-5</v>
      </c>
      <c r="AS138" s="5">
        <f t="shared" si="204"/>
        <v>8.758769730376196E-5</v>
      </c>
      <c r="AT138" s="5">
        <f t="shared" si="205"/>
        <v>7.4867436710817858E-5</v>
      </c>
      <c r="AU138" s="5">
        <f t="shared" si="206"/>
        <v>4.2663016627470059E-5</v>
      </c>
      <c r="AV138" s="5">
        <f t="shared" si="207"/>
        <v>1.8233557882977346E-5</v>
      </c>
      <c r="AW138" s="5">
        <f t="shared" si="208"/>
        <v>1.6869012241428159E-7</v>
      </c>
      <c r="AX138" s="5">
        <f t="shared" si="209"/>
        <v>3.5484274573711555E-3</v>
      </c>
      <c r="AY138" s="5">
        <f t="shared" si="210"/>
        <v>2.0219339642660104E-3</v>
      </c>
      <c r="AZ138" s="5">
        <f t="shared" si="211"/>
        <v>5.7606038237586088E-4</v>
      </c>
      <c r="BA138" s="5">
        <f t="shared" si="212"/>
        <v>1.0941523314074127E-4</v>
      </c>
      <c r="BB138" s="5">
        <f t="shared" si="213"/>
        <v>1.5586508302134405E-5</v>
      </c>
      <c r="BC138" s="5">
        <f t="shared" si="214"/>
        <v>1.776273625373615E-6</v>
      </c>
      <c r="BD138" s="5">
        <f t="shared" si="215"/>
        <v>4.8656744037687454E-6</v>
      </c>
      <c r="BE138" s="5">
        <f t="shared" si="216"/>
        <v>8.3180762068957072E-6</v>
      </c>
      <c r="BF138" s="5">
        <f t="shared" si="217"/>
        <v>7.1100515614169095E-6</v>
      </c>
      <c r="BG138" s="5">
        <f t="shared" si="218"/>
        <v>4.0516446310104398E-6</v>
      </c>
      <c r="BH138" s="5">
        <f t="shared" si="219"/>
        <v>1.7316144694094529E-6</v>
      </c>
      <c r="BI138" s="5">
        <f t="shared" si="220"/>
        <v>5.9205363623815874E-7</v>
      </c>
      <c r="BJ138" s="8">
        <f t="shared" si="221"/>
        <v>0.64988219910845058</v>
      </c>
      <c r="BK138" s="8">
        <f t="shared" si="222"/>
        <v>0.23114777153858226</v>
      </c>
      <c r="BL138" s="8">
        <f t="shared" si="223"/>
        <v>0.1158992594942049</v>
      </c>
      <c r="BM138" s="8">
        <f t="shared" si="224"/>
        <v>0.39654225004810434</v>
      </c>
      <c r="BN138" s="8">
        <f t="shared" si="225"/>
        <v>0.60152117256954385</v>
      </c>
    </row>
    <row r="139" spans="1:66" x14ac:dyDescent="0.25">
      <c r="A139" t="s">
        <v>89</v>
      </c>
      <c r="B139" t="s">
        <v>109</v>
      </c>
      <c r="C139" t="s">
        <v>102</v>
      </c>
      <c r="D139" s="7" t="s">
        <v>522</v>
      </c>
      <c r="E139">
        <f>VLOOKUP(A139,home!$A$2:$E$405,3,FALSE)</f>
        <v>1.4149</v>
      </c>
      <c r="F139">
        <f>VLOOKUP(B139,home!$B$2:$E$405,3,FALSE)</f>
        <v>0.55810000000000004</v>
      </c>
      <c r="G139">
        <f>VLOOKUP(C139,away!$B$2:$E$405,4,FALSE)</f>
        <v>0.74580000000000002</v>
      </c>
      <c r="H139">
        <f>VLOOKUP(A139,away!$A$2:$E$405,3,FALSE)</f>
        <v>1.1467000000000001</v>
      </c>
      <c r="I139">
        <f>VLOOKUP(C139,away!$B$2:$E$405,3,FALSE)</f>
        <v>1.2696000000000001</v>
      </c>
      <c r="J139">
        <f>VLOOKUP(B139,home!$B$2:$E$405,4,FALSE)</f>
        <v>1.3748</v>
      </c>
      <c r="K139" s="3">
        <f t="shared" si="170"/>
        <v>0.58892521360200012</v>
      </c>
      <c r="L139" s="3">
        <f t="shared" si="171"/>
        <v>2.0015030199360004</v>
      </c>
      <c r="M139" s="5">
        <f t="shared" si="172"/>
        <v>7.4987920865894619E-2</v>
      </c>
      <c r="N139" s="5">
        <f t="shared" si="173"/>
        <v>4.4162277313516858E-2</v>
      </c>
      <c r="O139" s="5">
        <f t="shared" si="174"/>
        <v>0.15008855007180988</v>
      </c>
      <c r="P139" s="5">
        <f t="shared" si="175"/>
        <v>8.8390931410255114E-2</v>
      </c>
      <c r="Q139" s="5">
        <f t="shared" si="176"/>
        <v>1.3004139300006838E-2</v>
      </c>
      <c r="R139" s="5">
        <f t="shared" si="177"/>
        <v>0.15020134311327157</v>
      </c>
      <c r="S139" s="5">
        <f t="shared" si="178"/>
        <v>2.6047384249874069E-2</v>
      </c>
      <c r="T139" s="5">
        <f t="shared" si="179"/>
        <v>2.6027824080632114E-2</v>
      </c>
      <c r="U139" s="5">
        <f t="shared" si="180"/>
        <v>8.8457358076290765E-2</v>
      </c>
      <c r="V139" s="5">
        <f t="shared" si="181"/>
        <v>3.4114421037735663E-3</v>
      </c>
      <c r="W139" s="5">
        <f t="shared" si="182"/>
        <v>2.5528218383222309E-3</v>
      </c>
      <c r="X139" s="5">
        <f t="shared" si="183"/>
        <v>5.1094806187605172E-3</v>
      </c>
      <c r="Y139" s="5">
        <f t="shared" si="184"/>
        <v>5.1133204443768203E-3</v>
      </c>
      <c r="Z139" s="5">
        <f t="shared" si="185"/>
        <v>0.10020948061321883</v>
      </c>
      <c r="AA139" s="5">
        <f t="shared" si="186"/>
        <v>5.9015889775085373E-2</v>
      </c>
      <c r="AB139" s="5">
        <f t="shared" si="187"/>
        <v>1.7377972745852122E-2</v>
      </c>
      <c r="AC139" s="5">
        <f t="shared" si="188"/>
        <v>2.5132426456386271E-4</v>
      </c>
      <c r="AD139" s="5">
        <f t="shared" si="189"/>
        <v>3.7585528660544253E-4</v>
      </c>
      <c r="AE139" s="5">
        <f t="shared" si="190"/>
        <v>7.5227549119970412E-4</v>
      </c>
      <c r="AF139" s="5">
        <f t="shared" si="191"/>
        <v>7.5284083373002313E-4</v>
      </c>
      <c r="AG139" s="5">
        <f t="shared" si="192"/>
        <v>5.0227106741392588E-4</v>
      </c>
      <c r="AH139" s="5">
        <f t="shared" si="193"/>
        <v>5.0142394518393876E-2</v>
      </c>
      <c r="AI139" s="5">
        <f t="shared" si="194"/>
        <v>2.953012040226087E-2</v>
      </c>
      <c r="AJ139" s="5">
        <f t="shared" si="195"/>
        <v>8.6955162327971309E-3</v>
      </c>
      <c r="AK139" s="5">
        <f t="shared" si="196"/>
        <v>1.7070029182599034E-3</v>
      </c>
      <c r="AL139" s="5">
        <f t="shared" si="197"/>
        <v>1.1849794246476159E-5</v>
      </c>
      <c r="AM139" s="5">
        <f t="shared" si="198"/>
        <v>4.4270130989510242E-5</v>
      </c>
      <c r="AN139" s="5">
        <f t="shared" si="199"/>
        <v>8.8606800868467069E-5</v>
      </c>
      <c r="AO139" s="5">
        <f t="shared" si="200"/>
        <v>8.8673389762552348E-5</v>
      </c>
      <c r="AP139" s="5">
        <f t="shared" si="201"/>
        <v>5.9160019132570185E-5</v>
      </c>
      <c r="AQ139" s="5">
        <f t="shared" si="202"/>
        <v>2.9602239238327691E-5</v>
      </c>
      <c r="AR139" s="5">
        <f t="shared" si="203"/>
        <v>2.0072030811077522E-2</v>
      </c>
      <c r="AS139" s="5">
        <f t="shared" si="204"/>
        <v>1.1820925032839756E-2</v>
      </c>
      <c r="AT139" s="5">
        <f t="shared" si="205"/>
        <v>3.4808203999691914E-3</v>
      </c>
      <c r="AU139" s="5">
        <f t="shared" si="206"/>
        <v>6.8331429918735184E-4</v>
      </c>
      <c r="AV139" s="5">
        <f t="shared" si="207"/>
        <v>1.0060525490155303E-4</v>
      </c>
      <c r="AW139" s="5">
        <f t="shared" si="208"/>
        <v>3.8799372929047555E-7</v>
      </c>
      <c r="AX139" s="5">
        <f t="shared" si="209"/>
        <v>4.3452993915309725E-6</v>
      </c>
      <c r="AY139" s="5">
        <f t="shared" si="210"/>
        <v>8.6971298546753066E-6</v>
      </c>
      <c r="AZ139" s="5">
        <f t="shared" si="211"/>
        <v>8.7036658344540898E-6</v>
      </c>
      <c r="BA139" s="5">
        <f t="shared" si="212"/>
        <v>5.8068044840578826E-6</v>
      </c>
      <c r="BB139" s="5">
        <f t="shared" si="213"/>
        <v>2.90558417775494E-6</v>
      </c>
      <c r="BC139" s="5">
        <f t="shared" si="214"/>
        <v>1.1631071012909534E-6</v>
      </c>
      <c r="BD139" s="5">
        <f t="shared" si="215"/>
        <v>6.6957050474366914E-3</v>
      </c>
      <c r="BE139" s="5">
        <f t="shared" si="216"/>
        <v>3.9432695252776427E-3</v>
      </c>
      <c r="BF139" s="5">
        <f t="shared" si="217"/>
        <v>1.1611454237321966E-3</v>
      </c>
      <c r="BG139" s="5">
        <f t="shared" si="218"/>
        <v>2.2794260556482297E-4</v>
      </c>
      <c r="BH139" s="5">
        <f t="shared" si="219"/>
        <v>3.356028691781495E-5</v>
      </c>
      <c r="BI139" s="5">
        <f t="shared" si="220"/>
        <v>3.9528998283237162E-6</v>
      </c>
      <c r="BJ139" s="8">
        <f t="shared" si="221"/>
        <v>9.8695040445399645E-2</v>
      </c>
      <c r="BK139" s="8">
        <f t="shared" si="222"/>
        <v>0.1931095498184624</v>
      </c>
      <c r="BL139" s="8">
        <f t="shared" si="223"/>
        <v>0.60343941944075441</v>
      </c>
      <c r="BM139" s="8">
        <f t="shared" si="224"/>
        <v>0.47461001910695488</v>
      </c>
      <c r="BN139" s="8">
        <f t="shared" si="225"/>
        <v>0.52083516207475489</v>
      </c>
    </row>
    <row r="140" spans="1:66" x14ac:dyDescent="0.25">
      <c r="A140" t="s">
        <v>112</v>
      </c>
      <c r="B140" t="s">
        <v>90</v>
      </c>
      <c r="C140" t="s">
        <v>136</v>
      </c>
      <c r="D140" s="7" t="s">
        <v>522</v>
      </c>
      <c r="E140">
        <f>VLOOKUP(A140,home!$A$2:$E$405,3,FALSE)</f>
        <v>1.2826</v>
      </c>
      <c r="F140">
        <f>VLOOKUP(B140,home!$B$2:$E$405,3,FALSE)</f>
        <v>0.88139999999999996</v>
      </c>
      <c r="G140">
        <f>VLOOKUP(C140,away!$B$2:$E$405,4,FALSE)</f>
        <v>0.67759999999999998</v>
      </c>
      <c r="H140">
        <f>VLOOKUP(A140,away!$A$2:$E$405,3,FALSE)</f>
        <v>1.0616000000000001</v>
      </c>
      <c r="I140">
        <f>VLOOKUP(C140,away!$B$2:$E$405,3,FALSE)</f>
        <v>1.4609000000000001</v>
      </c>
      <c r="J140">
        <f>VLOOKUP(B140,home!$B$2:$E$405,4,FALSE)</f>
        <v>1.2286999999999999</v>
      </c>
      <c r="K140" s="3">
        <f t="shared" si="170"/>
        <v>0.76601571446399996</v>
      </c>
      <c r="L140" s="3">
        <f t="shared" si="171"/>
        <v>1.9055803123280002</v>
      </c>
      <c r="M140" s="5">
        <f t="shared" si="172"/>
        <v>6.9141785058589922E-2</v>
      </c>
      <c r="N140" s="5">
        <f t="shared" si="173"/>
        <v>5.2963693880972072E-2</v>
      </c>
      <c r="O140" s="5">
        <f t="shared" si="174"/>
        <v>0.13175522436686321</v>
      </c>
      <c r="P140" s="5">
        <f t="shared" si="175"/>
        <v>0.10092657232774735</v>
      </c>
      <c r="Q140" s="5">
        <f t="shared" si="176"/>
        <v>2.0285510904442697E-2</v>
      </c>
      <c r="R140" s="5">
        <f t="shared" si="177"/>
        <v>0.12553508079992651</v>
      </c>
      <c r="S140" s="5">
        <f t="shared" si="178"/>
        <v>3.6830742051266019E-2</v>
      </c>
      <c r="T140" s="5">
        <f t="shared" si="179"/>
        <v>3.8655670205020962E-2</v>
      </c>
      <c r="U140" s="5">
        <f t="shared" si="180"/>
        <v>9.6161844609251659E-2</v>
      </c>
      <c r="V140" s="5">
        <f t="shared" si="181"/>
        <v>5.9735554000004756E-3</v>
      </c>
      <c r="W140" s="5">
        <f t="shared" si="182"/>
        <v>5.1796733762446466E-3</v>
      </c>
      <c r="X140" s="5">
        <f t="shared" si="183"/>
        <v>9.8702836100613006E-3</v>
      </c>
      <c r="Y140" s="5">
        <f t="shared" si="184"/>
        <v>9.4043090622132793E-3</v>
      </c>
      <c r="Z140" s="5">
        <f t="shared" si="185"/>
        <v>7.9739059492948253E-2</v>
      </c>
      <c r="AA140" s="5">
        <f t="shared" si="186"/>
        <v>6.108137262817815E-2</v>
      </c>
      <c r="AB140" s="5">
        <f t="shared" si="187"/>
        <v>2.3394645647107842E-2</v>
      </c>
      <c r="AC140" s="5">
        <f t="shared" si="188"/>
        <v>5.4497659286373615E-4</v>
      </c>
      <c r="AD140" s="5">
        <f t="shared" si="189"/>
        <v>9.9192780049855035E-4</v>
      </c>
      <c r="AE140" s="5">
        <f t="shared" si="190"/>
        <v>1.8901980878808537E-3</v>
      </c>
      <c r="AF140" s="5">
        <f t="shared" si="191"/>
        <v>1.8009621313328933E-3</v>
      </c>
      <c r="AG140" s="5">
        <f t="shared" si="192"/>
        <v>1.1439593269054122E-3</v>
      </c>
      <c r="AH140" s="5">
        <f t="shared" si="193"/>
        <v>3.7987295473328332E-2</v>
      </c>
      <c r="AI140" s="5">
        <f t="shared" si="194"/>
        <v>2.9098865282556674E-2</v>
      </c>
      <c r="AJ140" s="5">
        <f t="shared" si="195"/>
        <v>1.1145094039754664E-2</v>
      </c>
      <c r="AK140" s="5">
        <f t="shared" si="196"/>
        <v>2.8457723912103799E-3</v>
      </c>
      <c r="AL140" s="5">
        <f t="shared" si="197"/>
        <v>3.1820190624226795E-5</v>
      </c>
      <c r="AM140" s="5">
        <f t="shared" si="198"/>
        <v>1.5196645655912025E-4</v>
      </c>
      <c r="AN140" s="5">
        <f t="shared" si="199"/>
        <v>2.8958428775330779E-4</v>
      </c>
      <c r="AO140" s="5">
        <f t="shared" si="200"/>
        <v>2.7591305875111495E-4</v>
      </c>
      <c r="AP140" s="5">
        <f t="shared" si="201"/>
        <v>1.7525816422344121E-4</v>
      </c>
      <c r="AQ140" s="5">
        <f t="shared" si="202"/>
        <v>8.3492126829734275E-5</v>
      </c>
      <c r="AR140" s="5">
        <f t="shared" si="203"/>
        <v>1.44775684745122E-2</v>
      </c>
      <c r="AS140" s="5">
        <f t="shared" si="204"/>
        <v>1.1090044958704946E-2</v>
      </c>
      <c r="AT140" s="5">
        <f t="shared" si="205"/>
        <v>4.2475743562401238E-3</v>
      </c>
      <c r="AU140" s="5">
        <f t="shared" si="206"/>
        <v>1.0845695684114146E-3</v>
      </c>
      <c r="AV140" s="5">
        <f t="shared" si="207"/>
        <v>2.0769933320814545E-4</v>
      </c>
      <c r="AW140" s="5">
        <f t="shared" si="208"/>
        <v>1.2902242864657442E-6</v>
      </c>
      <c r="AX140" s="5">
        <f t="shared" si="209"/>
        <v>1.9401448965949476E-5</v>
      </c>
      <c r="AY140" s="5">
        <f t="shared" si="210"/>
        <v>3.697101918014976E-5</v>
      </c>
      <c r="AZ140" s="5">
        <f t="shared" si="211"/>
        <v>3.5225623138197139E-5</v>
      </c>
      <c r="BA140" s="5">
        <f t="shared" si="212"/>
        <v>2.2375084647211385E-5</v>
      </c>
      <c r="BB140" s="5">
        <f t="shared" si="213"/>
        <v>1.0659380197599629E-5</v>
      </c>
      <c r="BC140" s="5">
        <f t="shared" si="214"/>
        <v>4.0624610092329586E-6</v>
      </c>
      <c r="BD140" s="5">
        <f t="shared" si="215"/>
        <v>4.5980282425684953E-3</v>
      </c>
      <c r="BE140" s="5">
        <f t="shared" si="216"/>
        <v>3.5221618893567564E-3</v>
      </c>
      <c r="BF140" s="5">
        <f t="shared" si="217"/>
        <v>1.3490156780667434E-3</v>
      </c>
      <c r="BG140" s="5">
        <f t="shared" si="218"/>
        <v>3.4445573615247808E-4</v>
      </c>
      <c r="BH140" s="5">
        <f t="shared" si="219"/>
        <v>6.5964626707515873E-5</v>
      </c>
      <c r="BI140" s="5">
        <f t="shared" si="220"/>
        <v>1.0105988131341769E-5</v>
      </c>
      <c r="BJ140" s="8">
        <f t="shared" si="221"/>
        <v>0.14329109749682778</v>
      </c>
      <c r="BK140" s="8">
        <f t="shared" si="222"/>
        <v>0.21348642264027187</v>
      </c>
      <c r="BL140" s="8">
        <f t="shared" si="223"/>
        <v>0.56000238409023761</v>
      </c>
      <c r="BM140" s="8">
        <f t="shared" si="224"/>
        <v>0.49587541558685011</v>
      </c>
      <c r="BN140" s="8">
        <f t="shared" si="225"/>
        <v>0.50060786733854179</v>
      </c>
    </row>
    <row r="141" spans="1:66" x14ac:dyDescent="0.25">
      <c r="A141" t="s">
        <v>112</v>
      </c>
      <c r="B141" t="s">
        <v>113</v>
      </c>
      <c r="C141" t="s">
        <v>358</v>
      </c>
      <c r="D141" s="7" t="s">
        <v>522</v>
      </c>
      <c r="E141">
        <f>VLOOKUP(A141,home!$A$2:$E$405,3,FALSE)</f>
        <v>1.2826</v>
      </c>
      <c r="F141">
        <f>VLOOKUP(B141,home!$B$2:$E$405,3,FALSE)</f>
        <v>0.98309999999999997</v>
      </c>
      <c r="G141">
        <f>VLOOKUP(C141,away!$B$2:$E$405,4,FALSE)</f>
        <v>1.2542</v>
      </c>
      <c r="H141">
        <f>VLOOKUP(A141,away!$A$2:$E$405,3,FALSE)</f>
        <v>1.0616000000000001</v>
      </c>
      <c r="I141">
        <f>VLOOKUP(C141,away!$B$2:$E$405,3,FALSE)</f>
        <v>0.81910000000000005</v>
      </c>
      <c r="J141">
        <f>VLOOKUP(B141,home!$B$2:$E$405,4,FALSE)</f>
        <v>0.7782</v>
      </c>
      <c r="K141" s="3">
        <f t="shared" si="170"/>
        <v>1.581450956052</v>
      </c>
      <c r="L141" s="3">
        <f t="shared" si="171"/>
        <v>0.67668891499200012</v>
      </c>
      <c r="M141" s="5">
        <f t="shared" si="172"/>
        <v>0.10454477075551745</v>
      </c>
      <c r="N141" s="5">
        <f t="shared" si="173"/>
        <v>0.16533242766155024</v>
      </c>
      <c r="O141" s="5">
        <f t="shared" si="174"/>
        <v>7.0744287490638477E-2</v>
      </c>
      <c r="P141" s="5">
        <f t="shared" si="175"/>
        <v>0.11187862108728776</v>
      </c>
      <c r="Q141" s="5">
        <f t="shared" si="176"/>
        <v>0.1307325628958784</v>
      </c>
      <c r="R141" s="5">
        <f t="shared" si="177"/>
        <v>2.3935937571961136E-2</v>
      </c>
      <c r="S141" s="5">
        <f t="shared" si="178"/>
        <v>2.9931735862867931E-2</v>
      </c>
      <c r="T141" s="5">
        <f t="shared" si="179"/>
        <v>8.8465276140135357E-2</v>
      </c>
      <c r="U141" s="5">
        <f t="shared" si="180"/>
        <v>3.7853511357178925E-2</v>
      </c>
      <c r="V141" s="5">
        <f t="shared" si="181"/>
        <v>3.5590507842145429E-3</v>
      </c>
      <c r="W141" s="5">
        <f t="shared" si="182"/>
        <v>6.8915712192938391E-2</v>
      </c>
      <c r="X141" s="5">
        <f t="shared" si="183"/>
        <v>4.6634498509740434E-2</v>
      </c>
      <c r="Y141" s="5">
        <f t="shared" si="184"/>
        <v>1.5778524098876145E-2</v>
      </c>
      <c r="Z141" s="5">
        <f t="shared" si="185"/>
        <v>5.399061208295545E-3</v>
      </c>
      <c r="AA141" s="5">
        <f t="shared" si="186"/>
        <v>8.5383505096422556E-3</v>
      </c>
      <c r="AB141" s="5">
        <f t="shared" si="187"/>
        <v>6.7514912882904142E-3</v>
      </c>
      <c r="AC141" s="5">
        <f t="shared" si="188"/>
        <v>2.3804496104874436E-4</v>
      </c>
      <c r="AD141" s="5">
        <f t="shared" si="189"/>
        <v>2.7246704733631704E-2</v>
      </c>
      <c r="AE141" s="5">
        <f t="shared" si="190"/>
        <v>1.843754306330863E-2</v>
      </c>
      <c r="AF141" s="5">
        <f t="shared" si="191"/>
        <v>6.2382405053142964E-3</v>
      </c>
      <c r="AG141" s="5">
        <f t="shared" si="192"/>
        <v>1.4071160663334263E-3</v>
      </c>
      <c r="AH141" s="5">
        <f t="shared" si="193"/>
        <v>9.1337121775422725E-4</v>
      </c>
      <c r="AI141" s="5">
        <f t="shared" si="194"/>
        <v>1.4444517855478022E-3</v>
      </c>
      <c r="AJ141" s="5">
        <f t="shared" si="195"/>
        <v>1.1421648286127953E-3</v>
      </c>
      <c r="AK141" s="5">
        <f t="shared" si="196"/>
        <v>6.0209255339289155E-4</v>
      </c>
      <c r="AL141" s="5">
        <f t="shared" si="197"/>
        <v>1.0189755759737087E-5</v>
      </c>
      <c r="AM141" s="5">
        <f t="shared" si="198"/>
        <v>8.6178654500536911E-3</v>
      </c>
      <c r="AN141" s="5">
        <f t="shared" si="199"/>
        <v>5.8316140209438757E-3</v>
      </c>
      <c r="AO141" s="5">
        <f t="shared" si="200"/>
        <v>1.9730942822423227E-3</v>
      </c>
      <c r="AP141" s="5">
        <f t="shared" si="201"/>
        <v>4.4505700967582568E-4</v>
      </c>
      <c r="AQ141" s="5">
        <f t="shared" si="202"/>
        <v>7.5291286246779638E-5</v>
      </c>
      <c r="AR141" s="5">
        <f t="shared" si="203"/>
        <v>1.2361363566540604E-4</v>
      </c>
      <c r="AS141" s="5">
        <f t="shared" si="204"/>
        <v>1.9548890230411994E-4</v>
      </c>
      <c r="AT141" s="5">
        <f t="shared" si="205"/>
        <v>1.5457805572320328E-4</v>
      </c>
      <c r="AU141" s="5">
        <f t="shared" si="206"/>
        <v>8.1485871336039762E-5</v>
      </c>
      <c r="AV141" s="5">
        <f t="shared" si="207"/>
        <v>3.2216477282277561E-5</v>
      </c>
      <c r="AW141" s="5">
        <f t="shared" si="208"/>
        <v>3.0290473624549087E-7</v>
      </c>
      <c r="AX141" s="5">
        <f t="shared" si="209"/>
        <v>2.2714552591858147E-3</v>
      </c>
      <c r="AY141" s="5">
        <f t="shared" si="210"/>
        <v>1.5370685947913212E-3</v>
      </c>
      <c r="AZ141" s="5">
        <f t="shared" si="211"/>
        <v>5.2005863983880856E-4</v>
      </c>
      <c r="BA141" s="5">
        <f t="shared" si="212"/>
        <v>1.1730597224157962E-4</v>
      </c>
      <c r="BB141" s="5">
        <f t="shared" si="213"/>
        <v>1.9844912769559048E-5</v>
      </c>
      <c r="BC141" s="5">
        <f t="shared" si="214"/>
        <v>2.685766498028761E-6</v>
      </c>
      <c r="BD141" s="5">
        <f t="shared" si="215"/>
        <v>1.3941329499439995E-5</v>
      </c>
      <c r="BE141" s="5">
        <f t="shared" si="216"/>
        <v>2.2047528865525332E-5</v>
      </c>
      <c r="BF141" s="5">
        <f t="shared" si="217"/>
        <v>1.7433542801484553E-5</v>
      </c>
      <c r="BG141" s="5">
        <f t="shared" si="218"/>
        <v>9.19009764359374E-6</v>
      </c>
      <c r="BH141" s="5">
        <f t="shared" si="219"/>
        <v>3.6334221761681354E-6</v>
      </c>
      <c r="BI141" s="5">
        <f t="shared" si="220"/>
        <v>1.1492157948483283E-6</v>
      </c>
      <c r="BJ141" s="8">
        <f t="shared" si="221"/>
        <v>0.59059994706219443</v>
      </c>
      <c r="BK141" s="8">
        <f t="shared" si="222"/>
        <v>0.25169948180148743</v>
      </c>
      <c r="BL141" s="8">
        <f t="shared" si="223"/>
        <v>0.15258043668211099</v>
      </c>
      <c r="BM141" s="8">
        <f t="shared" si="224"/>
        <v>0.39157355360120022</v>
      </c>
      <c r="BN141" s="8">
        <f t="shared" si="225"/>
        <v>0.60716860746283341</v>
      </c>
    </row>
    <row r="142" spans="1:66" x14ac:dyDescent="0.25">
      <c r="A142" t="s">
        <v>112</v>
      </c>
      <c r="B142" t="s">
        <v>117</v>
      </c>
      <c r="C142" t="s">
        <v>119</v>
      </c>
      <c r="D142" s="7" t="s">
        <v>522</v>
      </c>
      <c r="E142">
        <f>VLOOKUP(A142,home!$A$2:$E$405,3,FALSE)</f>
        <v>1.2826</v>
      </c>
      <c r="F142">
        <f>VLOOKUP(B142,home!$B$2:$E$405,3,FALSE)</f>
        <v>1.1187</v>
      </c>
      <c r="G142">
        <f>VLOOKUP(C142,away!$B$2:$E$405,4,FALSE)</f>
        <v>0.94920000000000004</v>
      </c>
      <c r="H142">
        <f>VLOOKUP(A142,away!$A$2:$E$405,3,FALSE)</f>
        <v>1.0616000000000001</v>
      </c>
      <c r="I142">
        <f>VLOOKUP(C142,away!$B$2:$E$405,3,FALSE)</f>
        <v>0.7782</v>
      </c>
      <c r="J142">
        <f>VLOOKUP(B142,home!$B$2:$E$405,4,FALSE)</f>
        <v>0.94199999999999995</v>
      </c>
      <c r="K142" s="3">
        <f t="shared" si="170"/>
        <v>1.3619545133040001</v>
      </c>
      <c r="L142" s="3">
        <f t="shared" si="171"/>
        <v>0.77822116703999999</v>
      </c>
      <c r="M142" s="5">
        <f t="shared" si="172"/>
        <v>0.11763417519400256</v>
      </c>
      <c r="N142" s="5">
        <f t="shared" si="173"/>
        <v>0.16021239582426522</v>
      </c>
      <c r="O142" s="5">
        <f t="shared" si="174"/>
        <v>9.1545405103264491E-2</v>
      </c>
      <c r="P142" s="5">
        <f t="shared" si="175"/>
        <v>0.1246806776526341</v>
      </c>
      <c r="Q142" s="5">
        <f t="shared" si="176"/>
        <v>0.10910099779005249</v>
      </c>
      <c r="R142" s="5">
        <f t="shared" si="177"/>
        <v>3.5621285998306031E-2</v>
      </c>
      <c r="S142" s="5">
        <f t="shared" si="178"/>
        <v>3.3037319627316548E-2</v>
      </c>
      <c r="T142" s="5">
        <f t="shared" si="179"/>
        <v>8.4904705825403118E-2</v>
      </c>
      <c r="U142" s="5">
        <f t="shared" si="180"/>
        <v>4.8514571235085478E-2</v>
      </c>
      <c r="V142" s="5">
        <f t="shared" si="181"/>
        <v>3.8907017286310087E-3</v>
      </c>
      <c r="W142" s="5">
        <f t="shared" si="182"/>
        <v>4.9530198782043927E-2</v>
      </c>
      <c r="X142" s="5">
        <f t="shared" si="183"/>
        <v>3.8545449099885415E-2</v>
      </c>
      <c r="Y142" s="5">
        <f t="shared" si="184"/>
        <v>1.4998442191296871E-2</v>
      </c>
      <c r="Z142" s="5">
        <f t="shared" si="185"/>
        <v>9.2404129203557776E-3</v>
      </c>
      <c r="AA142" s="5">
        <f t="shared" si="186"/>
        <v>1.2585022081671145E-2</v>
      </c>
      <c r="AB142" s="5">
        <f t="shared" si="187"/>
        <v>8.5701138120812606E-3</v>
      </c>
      <c r="AC142" s="5">
        <f t="shared" si="188"/>
        <v>2.5773511782926201E-4</v>
      </c>
      <c r="AD142" s="5">
        <f t="shared" si="189"/>
        <v>1.6864469444012244E-2</v>
      </c>
      <c r="AE142" s="5">
        <f t="shared" si="190"/>
        <v>1.312428709222963E-2</v>
      </c>
      <c r="AF142" s="5">
        <f t="shared" si="191"/>
        <v>5.106799008741475E-3</v>
      </c>
      <c r="AG142" s="5">
        <f t="shared" si="192"/>
        <v>1.3247396948071687E-3</v>
      </c>
      <c r="AH142" s="5">
        <f t="shared" si="193"/>
        <v>1.7977712317026914E-3</v>
      </c>
      <c r="AI142" s="5">
        <f t="shared" si="194"/>
        <v>2.4484826429055718E-3</v>
      </c>
      <c r="AJ142" s="5">
        <f t="shared" si="195"/>
        <v>1.667360993125875E-3</v>
      </c>
      <c r="AK142" s="5">
        <f t="shared" si="196"/>
        <v>7.5695660996494209E-4</v>
      </c>
      <c r="AL142" s="5">
        <f t="shared" si="197"/>
        <v>1.0926956929935525E-5</v>
      </c>
      <c r="AM142" s="5">
        <f t="shared" si="198"/>
        <v>4.5937280547499746E-3</v>
      </c>
      <c r="AN142" s="5">
        <f t="shared" si="199"/>
        <v>3.5749364078319149E-3</v>
      </c>
      <c r="AO142" s="5">
        <f t="shared" si="200"/>
        <v>1.3910455916983689E-3</v>
      </c>
      <c r="AP142" s="5">
        <f t="shared" si="201"/>
        <v>3.6084704125911735E-4</v>
      </c>
      <c r="AQ142" s="5">
        <f t="shared" si="202"/>
        <v>7.020470139290031E-5</v>
      </c>
      <c r="AR142" s="5">
        <f t="shared" si="203"/>
        <v>2.7981272520132146E-4</v>
      </c>
      <c r="AS142" s="5">
        <f t="shared" si="204"/>
        <v>3.8109220396783164E-4</v>
      </c>
      <c r="AT142" s="5">
        <f t="shared" si="205"/>
        <v>2.5951512358947848E-4</v>
      </c>
      <c r="AU142" s="5">
        <f t="shared" si="206"/>
        <v>1.1781593128111192E-4</v>
      </c>
      <c r="AV142" s="5">
        <f t="shared" si="207"/>
        <v>4.0114984836856051E-5</v>
      </c>
      <c r="AW142" s="5">
        <f t="shared" si="208"/>
        <v>3.2170837930829674E-7</v>
      </c>
      <c r="AX142" s="5">
        <f t="shared" si="209"/>
        <v>1.0427414428429906E-3</v>
      </c>
      <c r="AY142" s="5">
        <f t="shared" si="210"/>
        <v>8.1148346257024567E-4</v>
      </c>
      <c r="AZ142" s="5">
        <f t="shared" si="211"/>
        <v>3.1575680363753834E-4</v>
      </c>
      <c r="BA142" s="5">
        <f t="shared" si="212"/>
        <v>8.1909542742541751E-5</v>
      </c>
      <c r="BB142" s="5">
        <f t="shared" si="213"/>
        <v>1.5935934986203395E-5</v>
      </c>
      <c r="BC142" s="5">
        <f t="shared" si="214"/>
        <v>2.4803363845673554E-6</v>
      </c>
      <c r="BD142" s="5">
        <f t="shared" si="215"/>
        <v>3.6292697593135849E-5</v>
      </c>
      <c r="BE142" s="5">
        <f t="shared" si="216"/>
        <v>4.9429003286948585E-5</v>
      </c>
      <c r="BF142" s="5">
        <f t="shared" si="217"/>
        <v>3.3660027057388942E-5</v>
      </c>
      <c r="BG142" s="5">
        <f t="shared" si="218"/>
        <v>1.5281141922915218E-5</v>
      </c>
      <c r="BH142" s="5">
        <f t="shared" si="219"/>
        <v>5.2030550525883341E-6</v>
      </c>
      <c r="BI142" s="5">
        <f t="shared" si="220"/>
        <v>1.4172648623683723E-6</v>
      </c>
      <c r="BJ142" s="8">
        <f t="shared" si="221"/>
        <v>0.50597355407283384</v>
      </c>
      <c r="BK142" s="8">
        <f t="shared" si="222"/>
        <v>0.28032301973991369</v>
      </c>
      <c r="BL142" s="8">
        <f t="shared" si="223"/>
        <v>0.20472660386675945</v>
      </c>
      <c r="BM142" s="8">
        <f t="shared" si="224"/>
        <v>0.36065749128314722</v>
      </c>
      <c r="BN142" s="8">
        <f t="shared" si="225"/>
        <v>0.63879493756252481</v>
      </c>
    </row>
    <row r="143" spans="1:66" x14ac:dyDescent="0.25">
      <c r="A143" t="s">
        <v>112</v>
      </c>
      <c r="B143" t="s">
        <v>93</v>
      </c>
      <c r="C143" t="s">
        <v>92</v>
      </c>
      <c r="D143" s="7" t="s">
        <v>522</v>
      </c>
      <c r="E143">
        <f>VLOOKUP(A143,home!$A$2:$E$405,3,FALSE)</f>
        <v>1.2826</v>
      </c>
      <c r="F143">
        <f>VLOOKUP(B143,home!$B$2:$E$405,3,FALSE)</f>
        <v>0.71189999999999998</v>
      </c>
      <c r="G143">
        <f>VLOOKUP(C143,away!$B$2:$E$405,4,FALSE)</f>
        <v>1.1677</v>
      </c>
      <c r="H143">
        <f>VLOOKUP(A143,away!$A$2:$E$405,3,FALSE)</f>
        <v>1.0616000000000001</v>
      </c>
      <c r="I143">
        <f>VLOOKUP(C143,away!$B$2:$E$405,3,FALSE)</f>
        <v>0.4929</v>
      </c>
      <c r="J143">
        <f>VLOOKUP(B143,home!$B$2:$E$405,4,FALSE)</f>
        <v>0.81910000000000005</v>
      </c>
      <c r="K143" s="3">
        <f t="shared" si="170"/>
        <v>1.066206949038</v>
      </c>
      <c r="L143" s="3">
        <f t="shared" si="171"/>
        <v>0.42860442842400004</v>
      </c>
      <c r="M143" s="5">
        <f t="shared" si="172"/>
        <v>0.22429090706096358</v>
      </c>
      <c r="N143" s="5">
        <f t="shared" si="173"/>
        <v>0.23914052371443559</v>
      </c>
      <c r="O143" s="5">
        <f t="shared" si="174"/>
        <v>9.6132076021564802E-2</v>
      </c>
      <c r="P143" s="5">
        <f t="shared" si="175"/>
        <v>0.10249668747964169</v>
      </c>
      <c r="Q143" s="5">
        <f t="shared" si="176"/>
        <v>0.12748664409045893</v>
      </c>
      <c r="R143" s="5">
        <f t="shared" si="177"/>
        <v>2.0601316748217652E-2</v>
      </c>
      <c r="S143" s="5">
        <f t="shared" si="178"/>
        <v>1.1709760197104046E-2</v>
      </c>
      <c r="T143" s="5">
        <f t="shared" si="179"/>
        <v>5.4641340222085069E-2</v>
      </c>
      <c r="U143" s="5">
        <f t="shared" si="180"/>
        <v>2.1965267076282591E-2</v>
      </c>
      <c r="V143" s="5">
        <f t="shared" si="181"/>
        <v>5.9457090650278516E-4</v>
      </c>
      <c r="W143" s="5">
        <f t="shared" si="182"/>
        <v>4.53090486129272E-2</v>
      </c>
      <c r="X143" s="5">
        <f t="shared" si="183"/>
        <v>1.941965888317889E-2</v>
      </c>
      <c r="Y143" s="5">
        <f t="shared" si="184"/>
        <v>4.161675897906972E-3</v>
      </c>
      <c r="Z143" s="5">
        <f t="shared" si="185"/>
        <v>2.9432718632172029E-3</v>
      </c>
      <c r="AA143" s="5">
        <f t="shared" si="186"/>
        <v>3.1381369134702033E-3</v>
      </c>
      <c r="AB143" s="5">
        <f t="shared" si="187"/>
        <v>1.6729516920872959E-3</v>
      </c>
      <c r="AC143" s="5">
        <f t="shared" si="188"/>
        <v>1.6981726206286565E-5</v>
      </c>
      <c r="AD143" s="5">
        <f t="shared" si="189"/>
        <v>1.2077205621350879E-2</v>
      </c>
      <c r="AE143" s="5">
        <f t="shared" si="190"/>
        <v>5.1763438122982139E-3</v>
      </c>
      <c r="AF143" s="5">
        <f t="shared" si="191"/>
        <v>1.1093019404980926E-3</v>
      </c>
      <c r="AG143" s="5">
        <f t="shared" si="192"/>
        <v>1.5848390805227308E-4</v>
      </c>
      <c r="AH143" s="5">
        <f t="shared" si="193"/>
        <v>3.1537483865766262E-4</v>
      </c>
      <c r="AI143" s="5">
        <f t="shared" si="194"/>
        <v>3.3625484452853795E-4</v>
      </c>
      <c r="AJ143" s="5">
        <f t="shared" si="195"/>
        <v>1.7925862594200974E-4</v>
      </c>
      <c r="AK143" s="5">
        <f t="shared" si="196"/>
        <v>6.3708930884791431E-5</v>
      </c>
      <c r="AL143" s="5">
        <f t="shared" si="197"/>
        <v>3.1041306250680943E-7</v>
      </c>
      <c r="AM143" s="5">
        <f t="shared" si="198"/>
        <v>2.5753601116890218E-3</v>
      </c>
      <c r="AN143" s="5">
        <f t="shared" si="199"/>
        <v>1.103810748656442E-3</v>
      </c>
      <c r="AO143" s="5">
        <f t="shared" si="200"/>
        <v>2.3654908750808093E-4</v>
      </c>
      <c r="AP143" s="5">
        <f t="shared" si="201"/>
        <v>3.3795328815206607E-5</v>
      </c>
      <c r="AQ143" s="5">
        <f t="shared" si="202"/>
        <v>3.621206897560691E-6</v>
      </c>
      <c r="AR143" s="5">
        <f t="shared" si="203"/>
        <v>2.703421049243576E-5</v>
      </c>
      <c r="AS143" s="5">
        <f t="shared" si="204"/>
        <v>2.8824063088791018E-5</v>
      </c>
      <c r="AT143" s="5">
        <f t="shared" si="205"/>
        <v>1.5366208182389352E-5</v>
      </c>
      <c r="AU143" s="5">
        <f t="shared" si="206"/>
        <v>5.4611859814760344E-6</v>
      </c>
      <c r="AV143" s="5">
        <f t="shared" si="207"/>
        <v>1.455688610859664E-6</v>
      </c>
      <c r="AW143" s="5">
        <f t="shared" si="208"/>
        <v>3.9403577199348525E-9</v>
      </c>
      <c r="AX143" s="5">
        <f t="shared" si="209"/>
        <v>4.5764447455968555E-4</v>
      </c>
      <c r="AY143" s="5">
        <f t="shared" si="210"/>
        <v>1.9614844844005586E-4</v>
      </c>
      <c r="AZ143" s="5">
        <f t="shared" si="211"/>
        <v>4.2035046814952292E-5</v>
      </c>
      <c r="BA143" s="5">
        <f t="shared" si="212"/>
        <v>6.0054690712995715E-6</v>
      </c>
      <c r="BB143" s="5">
        <f t="shared" si="213"/>
        <v>6.4349265968059067E-7</v>
      </c>
      <c r="BC143" s="5">
        <f t="shared" si="214"/>
        <v>5.5160760719487861E-8</v>
      </c>
      <c r="BD143" s="5">
        <f t="shared" si="215"/>
        <v>1.931163722667421E-6</v>
      </c>
      <c r="BE143" s="5">
        <f t="shared" si="216"/>
        <v>2.0590201808380976E-6</v>
      </c>
      <c r="BF143" s="5">
        <f t="shared" si="217"/>
        <v>1.0976708125095294E-6</v>
      </c>
      <c r="BG143" s="5">
        <f t="shared" si="218"/>
        <v>3.9011474935128268E-7</v>
      </c>
      <c r="BH143" s="5">
        <f t="shared" si="219"/>
        <v>1.0398576417013876E-7</v>
      </c>
      <c r="BI143" s="5">
        <f t="shared" si="220"/>
        <v>2.2174068871845731E-8</v>
      </c>
      <c r="BJ143" s="8">
        <f t="shared" si="221"/>
        <v>0.51333589527906465</v>
      </c>
      <c r="BK143" s="8">
        <f t="shared" si="222"/>
        <v>0.33930536623192098</v>
      </c>
      <c r="BL143" s="8">
        <f t="shared" si="223"/>
        <v>0.14448809117728981</v>
      </c>
      <c r="BM143" s="8">
        <f t="shared" si="224"/>
        <v>0.18972832492812813</v>
      </c>
      <c r="BN143" s="8">
        <f t="shared" si="225"/>
        <v>0.81014815511528226</v>
      </c>
    </row>
    <row r="144" spans="1:66" x14ac:dyDescent="0.25">
      <c r="A144" t="s">
        <v>112</v>
      </c>
      <c r="B144" t="s">
        <v>124</v>
      </c>
      <c r="C144" t="s">
        <v>121</v>
      </c>
      <c r="D144" s="7" t="s">
        <v>522</v>
      </c>
      <c r="E144">
        <f>VLOOKUP(A144,home!$A$2:$E$405,3,FALSE)</f>
        <v>1.2826</v>
      </c>
      <c r="F144">
        <f>VLOOKUP(B144,home!$B$2:$E$405,3,FALSE)</f>
        <v>1.0508999999999999</v>
      </c>
      <c r="G144">
        <f>VLOOKUP(C144,away!$B$2:$E$405,4,FALSE)</f>
        <v>1.4442999999999999</v>
      </c>
      <c r="H144">
        <f>VLOOKUP(A144,away!$A$2:$E$405,3,FALSE)</f>
        <v>1.0616000000000001</v>
      </c>
      <c r="I144">
        <f>VLOOKUP(C144,away!$B$2:$E$405,3,FALSE)</f>
        <v>0.60670000000000002</v>
      </c>
      <c r="J144">
        <f>VLOOKUP(B144,home!$B$2:$E$405,4,FALSE)</f>
        <v>1.3106</v>
      </c>
      <c r="K144" s="3">
        <f t="shared" si="170"/>
        <v>1.9467493522619996</v>
      </c>
      <c r="L144" s="3">
        <f t="shared" si="171"/>
        <v>0.84412170683200005</v>
      </c>
      <c r="M144" s="5">
        <f t="shared" si="172"/>
        <v>6.136773570277787E-2</v>
      </c>
      <c r="N144" s="5">
        <f t="shared" si="173"/>
        <v>0.1194675997291684</v>
      </c>
      <c r="O144" s="5">
        <f t="shared" si="174"/>
        <v>5.1801837805843923E-2</v>
      </c>
      <c r="P144" s="5">
        <f t="shared" si="175"/>
        <v>0.10084519419450781</v>
      </c>
      <c r="Q144" s="5">
        <f t="shared" si="176"/>
        <v>0.11628673619452723</v>
      </c>
      <c r="R144" s="5">
        <f t="shared" si="177"/>
        <v>2.1863527872851698E-2</v>
      </c>
      <c r="S144" s="5">
        <f t="shared" si="178"/>
        <v>4.1429560157568476E-2</v>
      </c>
      <c r="T144" s="5">
        <f t="shared" si="179"/>
        <v>9.8160158238446829E-2</v>
      </c>
      <c r="U144" s="5">
        <f t="shared" si="180"/>
        <v>4.2562808724636213E-2</v>
      </c>
      <c r="V144" s="5">
        <f t="shared" si="181"/>
        <v>7.5645469102276468E-3</v>
      </c>
      <c r="W144" s="5">
        <f t="shared" si="182"/>
        <v>7.5460376121119291E-2</v>
      </c>
      <c r="X144" s="5">
        <f t="shared" si="183"/>
        <v>6.3697741489543908E-2</v>
      </c>
      <c r="Y144" s="5">
        <f t="shared" si="184"/>
        <v>2.6884323133748656E-2</v>
      </c>
      <c r="Z144" s="5">
        <f t="shared" si="185"/>
        <v>6.1518261551335275E-3</v>
      </c>
      <c r="AA144" s="5">
        <f t="shared" si="186"/>
        <v>1.1976063582734623E-2</v>
      </c>
      <c r="AB144" s="5">
        <f t="shared" si="187"/>
        <v>1.1657197011168576E-2</v>
      </c>
      <c r="AC144" s="5">
        <f t="shared" si="188"/>
        <v>7.7692311910658451E-4</v>
      </c>
      <c r="AD144" s="5">
        <f t="shared" si="189"/>
        <v>3.6725609583808966E-2</v>
      </c>
      <c r="AE144" s="5">
        <f t="shared" si="190"/>
        <v>3.100088424633048E-2</v>
      </c>
      <c r="AF144" s="5">
        <f t="shared" si="191"/>
        <v>1.3084259661656873E-2</v>
      </c>
      <c r="AG144" s="5">
        <f t="shared" si="192"/>
        <v>3.6815691994102956E-3</v>
      </c>
      <c r="AH144" s="5">
        <f t="shared" si="193"/>
        <v>1.2982224985512633E-3</v>
      </c>
      <c r="AI144" s="5">
        <f t="shared" si="194"/>
        <v>2.5273138081466262E-3</v>
      </c>
      <c r="AJ144" s="5">
        <f t="shared" si="195"/>
        <v>2.4600232594861266E-3</v>
      </c>
      <c r="AK144" s="5">
        <f t="shared" si="196"/>
        <v>1.596349562318023E-3</v>
      </c>
      <c r="AL144" s="5">
        <f t="shared" si="197"/>
        <v>5.1068504922504272E-5</v>
      </c>
      <c r="AM144" s="5">
        <f t="shared" si="198"/>
        <v>1.4299111333741446E-2</v>
      </c>
      <c r="AN144" s="5">
        <f t="shared" si="199"/>
        <v>1.2070190265218625E-2</v>
      </c>
      <c r="AO144" s="5">
        <f t="shared" si="200"/>
        <v>5.094354804231668E-3</v>
      </c>
      <c r="AP144" s="5">
        <f t="shared" si="201"/>
        <v>1.4334184908519451E-3</v>
      </c>
      <c r="AQ144" s="5">
        <f t="shared" si="202"/>
        <v>3.0249491577562335E-4</v>
      </c>
      <c r="AR144" s="5">
        <f t="shared" si="203"/>
        <v>2.1917155826495929E-4</v>
      </c>
      <c r="AS144" s="5">
        <f t="shared" si="204"/>
        <v>4.2667208908656257E-4</v>
      </c>
      <c r="AT144" s="5">
        <f t="shared" si="205"/>
        <v>4.1531180652877001E-4</v>
      </c>
      <c r="AU144" s="5">
        <f t="shared" si="206"/>
        <v>2.6950266344888125E-4</v>
      </c>
      <c r="AV144" s="5">
        <f t="shared" si="207"/>
        <v>1.3116353387549834E-4</v>
      </c>
      <c r="AW144" s="5">
        <f t="shared" si="208"/>
        <v>2.3311260103427766E-6</v>
      </c>
      <c r="AX144" s="5">
        <f t="shared" si="209"/>
        <v>4.639464287813891E-3</v>
      </c>
      <c r="AY144" s="5">
        <f t="shared" si="210"/>
        <v>3.9162725134155706E-3</v>
      </c>
      <c r="AZ144" s="5">
        <f t="shared" si="211"/>
        <v>1.6529053192217993E-3</v>
      </c>
      <c r="BA144" s="5">
        <f t="shared" si="212"/>
        <v>4.6508441976439902E-4</v>
      </c>
      <c r="BB144" s="5">
        <f t="shared" si="213"/>
        <v>9.8146963558123703E-5</v>
      </c>
      <c r="BC144" s="5">
        <f t="shared" si="214"/>
        <v>1.6569596479812303E-5</v>
      </c>
      <c r="BD144" s="5">
        <f t="shared" si="215"/>
        <v>3.0834578308607758E-5</v>
      </c>
      <c r="BE144" s="5">
        <f t="shared" si="216"/>
        <v>6.0027195349554051E-5</v>
      </c>
      <c r="BF144" s="5">
        <f t="shared" si="217"/>
        <v>5.8428951832424439E-5</v>
      </c>
      <c r="BG144" s="5">
        <f t="shared" si="218"/>
        <v>3.791550804437328E-5</v>
      </c>
      <c r="BH144" s="5">
        <f t="shared" si="219"/>
        <v>1.8452997681517081E-5</v>
      </c>
      <c r="BI144" s="5">
        <f t="shared" si="220"/>
        <v>7.1846722567571155E-6</v>
      </c>
      <c r="BJ144" s="8">
        <f t="shared" si="221"/>
        <v>0.62843727050783393</v>
      </c>
      <c r="BK144" s="8">
        <f t="shared" si="222"/>
        <v>0.21595130110252647</v>
      </c>
      <c r="BL144" s="8">
        <f t="shared" si="223"/>
        <v>0.14941800968041496</v>
      </c>
      <c r="BM144" s="8">
        <f t="shared" si="224"/>
        <v>0.52441183455882678</v>
      </c>
      <c r="BN144" s="8">
        <f t="shared" si="225"/>
        <v>0.47163263149967694</v>
      </c>
    </row>
    <row r="145" spans="1:66" x14ac:dyDescent="0.25">
      <c r="A145" t="s">
        <v>112</v>
      </c>
      <c r="B145" t="s">
        <v>335</v>
      </c>
      <c r="C145" t="s">
        <v>127</v>
      </c>
      <c r="D145" s="7" t="s">
        <v>522</v>
      </c>
      <c r="E145">
        <f>VLOOKUP(A145,home!$A$2:$E$405,3,FALSE)</f>
        <v>1.2826</v>
      </c>
      <c r="F145">
        <f>VLOOKUP(B145,home!$B$2:$E$405,3,FALSE)</f>
        <v>1.2542</v>
      </c>
      <c r="G145">
        <f>VLOOKUP(C145,away!$B$2:$E$405,4,FALSE)</f>
        <v>1.4442999999999999</v>
      </c>
      <c r="H145">
        <f>VLOOKUP(A145,away!$A$2:$E$405,3,FALSE)</f>
        <v>1.0616000000000001</v>
      </c>
      <c r="I145">
        <f>VLOOKUP(C145,away!$B$2:$E$405,3,FALSE)</f>
        <v>0.64459999999999995</v>
      </c>
      <c r="J145">
        <f>VLOOKUP(B145,home!$B$2:$E$405,4,FALSE)</f>
        <v>1.2696000000000001</v>
      </c>
      <c r="K145" s="3">
        <f t="shared" si="170"/>
        <v>2.3233543035559996</v>
      </c>
      <c r="L145" s="3">
        <f t="shared" si="171"/>
        <v>0.86879662425600013</v>
      </c>
      <c r="M145" s="5">
        <f t="shared" si="172"/>
        <v>4.1083408389178198E-2</v>
      </c>
      <c r="N145" s="5">
        <f t="shared" si="173"/>
        <v>9.5451313685745817E-2</v>
      </c>
      <c r="O145" s="5">
        <f t="shared" si="174"/>
        <v>3.5693126521448661E-2</v>
      </c>
      <c r="P145" s="5">
        <f t="shared" si="175"/>
        <v>8.2927779110976527E-2</v>
      </c>
      <c r="Q145" s="5">
        <f t="shared" si="176"/>
        <v>0.11088361021592563</v>
      </c>
      <c r="R145" s="5">
        <f t="shared" si="177"/>
        <v>1.5505033915488452E-2</v>
      </c>
      <c r="S145" s="5">
        <f t="shared" si="178"/>
        <v>4.1847894429387175E-2</v>
      </c>
      <c r="T145" s="5">
        <f t="shared" si="179"/>
        <v>9.6335306240914326E-2</v>
      </c>
      <c r="U145" s="5">
        <f t="shared" si="180"/>
        <v>3.602368727433182E-2</v>
      </c>
      <c r="V145" s="5">
        <f t="shared" si="181"/>
        <v>9.3856568099095899E-3</v>
      </c>
      <c r="W145" s="5">
        <f t="shared" si="182"/>
        <v>8.5873970996332288E-2</v>
      </c>
      <c r="X145" s="5">
        <f t="shared" si="183"/>
        <v>7.4607016113071162E-2</v>
      </c>
      <c r="Y145" s="5">
        <f t="shared" si="184"/>
        <v>3.2409161872424617E-2</v>
      </c>
      <c r="Z145" s="5">
        <f t="shared" si="185"/>
        <v>4.4902403749170526E-3</v>
      </c>
      <c r="AA145" s="5">
        <f t="shared" si="186"/>
        <v>1.0432419299064438E-2</v>
      </c>
      <c r="AB145" s="5">
        <f t="shared" si="187"/>
        <v>1.2119103137491016E-2</v>
      </c>
      <c r="AC145" s="5">
        <f t="shared" si="188"/>
        <v>1.184072392695873E-3</v>
      </c>
      <c r="AD145" s="5">
        <f t="shared" si="189"/>
        <v>4.9878915019442915E-2</v>
      </c>
      <c r="AE145" s="5">
        <f t="shared" si="190"/>
        <v>4.3334632990443912E-2</v>
      </c>
      <c r="AF145" s="5">
        <f t="shared" si="191"/>
        <v>1.8824491427735183E-2</v>
      </c>
      <c r="AG145" s="5">
        <f t="shared" si="192"/>
        <v>5.4515515352507793E-3</v>
      </c>
      <c r="AH145" s="5">
        <f t="shared" si="193"/>
        <v>9.7527641995648286E-4</v>
      </c>
      <c r="AI145" s="5">
        <f t="shared" si="194"/>
        <v>2.2659126674625827E-3</v>
      </c>
      <c r="AJ145" s="5">
        <f t="shared" si="195"/>
        <v>2.6322589737156235E-3</v>
      </c>
      <c r="AK145" s="5">
        <f t="shared" si="196"/>
        <v>2.0385567382186979E-3</v>
      </c>
      <c r="AL145" s="5">
        <f t="shared" si="197"/>
        <v>9.5603064772740434E-5</v>
      </c>
      <c r="AM145" s="5">
        <f t="shared" si="198"/>
        <v>2.3177278373425328E-2</v>
      </c>
      <c r="AN145" s="5">
        <f t="shared" si="199"/>
        <v>2.0136341210273523E-2</v>
      </c>
      <c r="AO145" s="5">
        <f t="shared" si="200"/>
        <v>8.7471926341763078E-3</v>
      </c>
      <c r="AP145" s="5">
        <f t="shared" si="201"/>
        <v>2.533177144096442E-3</v>
      </c>
      <c r="AQ145" s="5">
        <f t="shared" si="202"/>
        <v>5.5020393785836094E-4</v>
      </c>
      <c r="AR145" s="5">
        <f t="shared" si="203"/>
        <v>1.6946337227493393E-4</v>
      </c>
      <c r="AS145" s="5">
        <f t="shared" si="204"/>
        <v>3.9372345527008016E-4</v>
      </c>
      <c r="AT145" s="5">
        <f t="shared" si="205"/>
        <v>4.5737954210633953E-4</v>
      </c>
      <c r="AU145" s="5">
        <f t="shared" si="206"/>
        <v>3.5421824250374549E-4</v>
      </c>
      <c r="AV145" s="5">
        <f t="shared" si="207"/>
        <v>2.0574361952977992E-4</v>
      </c>
      <c r="AW145" s="5">
        <f t="shared" si="208"/>
        <v>5.3604701512914263E-6</v>
      </c>
      <c r="AX145" s="5">
        <f t="shared" si="209"/>
        <v>8.9748382422688566E-3</v>
      </c>
      <c r="AY145" s="5">
        <f t="shared" si="210"/>
        <v>7.7973091681268376E-3</v>
      </c>
      <c r="AZ145" s="5">
        <f t="shared" si="211"/>
        <v>3.3871379417744784E-3</v>
      </c>
      <c r="BA145" s="5">
        <f t="shared" si="212"/>
        <v>9.8091133656769418E-4</v>
      </c>
      <c r="BB145" s="5">
        <f t="shared" si="213"/>
        <v>2.1305311447611348E-4</v>
      </c>
      <c r="BC145" s="5">
        <f t="shared" si="214"/>
        <v>3.7019965328814916E-5</v>
      </c>
      <c r="BD145" s="5">
        <f t="shared" si="215"/>
        <v>2.4538200961250067E-5</v>
      </c>
      <c r="BE145" s="5">
        <f t="shared" si="216"/>
        <v>5.7010934804842304E-5</v>
      </c>
      <c r="BF145" s="5">
        <f t="shared" si="217"/>
        <v>6.622830036429045E-5</v>
      </c>
      <c r="BG145" s="5">
        <f t="shared" si="218"/>
        <v>5.129060222285787E-5</v>
      </c>
      <c r="BH145" s="5">
        <f t="shared" si="219"/>
        <v>2.9791560351613936E-5</v>
      </c>
      <c r="BI145" s="5">
        <f t="shared" si="220"/>
        <v>1.3843269990514098E-5</v>
      </c>
      <c r="BJ145" s="8">
        <f t="shared" si="221"/>
        <v>0.68958443316565943</v>
      </c>
      <c r="BK145" s="8">
        <f t="shared" si="222"/>
        <v>0.18432172336504699</v>
      </c>
      <c r="BL145" s="8">
        <f t="shared" si="223"/>
        <v>0.119508606047558</v>
      </c>
      <c r="BM145" s="8">
        <f t="shared" si="224"/>
        <v>0.60856878241644263</v>
      </c>
      <c r="BN145" s="8">
        <f t="shared" si="225"/>
        <v>0.38154427183876327</v>
      </c>
    </row>
    <row r="146" spans="1:66" x14ac:dyDescent="0.25">
      <c r="A146" t="s">
        <v>112</v>
      </c>
      <c r="B146" t="s">
        <v>105</v>
      </c>
      <c r="C146" t="s">
        <v>131</v>
      </c>
      <c r="D146" s="7" t="s">
        <v>522</v>
      </c>
      <c r="E146">
        <f>VLOOKUP(A146,home!$A$2:$E$405,3,FALSE)</f>
        <v>1.2826</v>
      </c>
      <c r="F146">
        <f>VLOOKUP(B146,home!$B$2:$E$405,3,FALSE)</f>
        <v>0.61460000000000004</v>
      </c>
      <c r="G146">
        <f>VLOOKUP(C146,away!$B$2:$E$405,4,FALSE)</f>
        <v>0.94920000000000004</v>
      </c>
      <c r="H146">
        <f>VLOOKUP(A146,away!$A$2:$E$405,3,FALSE)</f>
        <v>1.0616000000000001</v>
      </c>
      <c r="I146">
        <f>VLOOKUP(C146,away!$B$2:$E$405,3,FALSE)</f>
        <v>0.73719999999999997</v>
      </c>
      <c r="J146">
        <f>VLOOKUP(B146,home!$B$2:$E$405,4,FALSE)</f>
        <v>1.2512000000000001</v>
      </c>
      <c r="K146" s="3">
        <f t="shared" si="170"/>
        <v>0.74824103323200009</v>
      </c>
      <c r="L146" s="3">
        <f t="shared" si="171"/>
        <v>0.97920353382400005</v>
      </c>
      <c r="M146" s="5">
        <f t="shared" si="172"/>
        <v>0.17773802773961619</v>
      </c>
      <c r="N146" s="5">
        <f t="shared" si="173"/>
        <v>0.13299088552050831</v>
      </c>
      <c r="O146" s="5">
        <f t="shared" si="174"/>
        <v>0.17404170485754028</v>
      </c>
      <c r="P146" s="5">
        <f t="shared" si="175"/>
        <v>0.13022514506806476</v>
      </c>
      <c r="Q146" s="5">
        <f t="shared" si="176"/>
        <v>4.9754618796151881E-2</v>
      </c>
      <c r="R146" s="5">
        <f t="shared" si="177"/>
        <v>8.5211126214628549E-2</v>
      </c>
      <c r="S146" s="5">
        <f t="shared" si="178"/>
        <v>2.3853348413490072E-2</v>
      </c>
      <c r="T146" s="5">
        <f t="shared" si="179"/>
        <v>4.8719898549257935E-2</v>
      </c>
      <c r="U146" s="5">
        <f t="shared" si="180"/>
        <v>6.3758461121696031E-2</v>
      </c>
      <c r="V146" s="5">
        <f t="shared" si="181"/>
        <v>1.9418752900361214E-3</v>
      </c>
      <c r="W146" s="5">
        <f t="shared" si="182"/>
        <v>1.2409482458698995E-2</v>
      </c>
      <c r="X146" s="5">
        <f t="shared" si="183"/>
        <v>1.2151409076484996E-2</v>
      </c>
      <c r="Y146" s="5">
        <f t="shared" si="184"/>
        <v>5.9493513543175678E-3</v>
      </c>
      <c r="Z146" s="5">
        <f t="shared" si="185"/>
        <v>2.781301197016239E-2</v>
      </c>
      <c r="AA146" s="5">
        <f t="shared" si="186"/>
        <v>2.0810836813848294E-2</v>
      </c>
      <c r="AB146" s="5">
        <f t="shared" si="187"/>
        <v>7.7857610200081952E-3</v>
      </c>
      <c r="AC146" s="5">
        <f t="shared" si="188"/>
        <v>8.8923356246922358E-5</v>
      </c>
      <c r="AD146" s="5">
        <f t="shared" si="189"/>
        <v>2.3213209941928287E-3</v>
      </c>
      <c r="AE146" s="5">
        <f t="shared" si="190"/>
        <v>2.2730457206534588E-3</v>
      </c>
      <c r="AF146" s="5">
        <f t="shared" si="191"/>
        <v>1.1128872011036937E-3</v>
      </c>
      <c r="AG146" s="5">
        <f t="shared" si="192"/>
        <v>3.6324769335607923E-4</v>
      </c>
      <c r="AH146" s="5">
        <f t="shared" si="193"/>
        <v>6.8086499018680541E-3</v>
      </c>
      <c r="AI146" s="5">
        <f t="shared" si="194"/>
        <v>5.0945112374887096E-3</v>
      </c>
      <c r="AJ146" s="5">
        <f t="shared" si="195"/>
        <v>1.9059611760752933E-3</v>
      </c>
      <c r="AK146" s="5">
        <f t="shared" si="196"/>
        <v>4.7537278656221863E-4</v>
      </c>
      <c r="AL146" s="5">
        <f t="shared" si="197"/>
        <v>2.6060955248494828E-6</v>
      </c>
      <c r="AM146" s="5">
        <f t="shared" si="198"/>
        <v>3.4738152383159525E-4</v>
      </c>
      <c r="AN146" s="5">
        <f t="shared" si="199"/>
        <v>3.4015721572106412E-4</v>
      </c>
      <c r="AO146" s="5">
        <f t="shared" si="200"/>
        <v>1.6654157384489934E-4</v>
      </c>
      <c r="AP146" s="5">
        <f t="shared" si="201"/>
        <v>5.4359365879178706E-5</v>
      </c>
      <c r="AQ146" s="5">
        <f t="shared" si="202"/>
        <v>1.3307220791330885E-5</v>
      </c>
      <c r="AR146" s="5">
        <f t="shared" si="203"/>
        <v>1.3334108088959265E-3</v>
      </c>
      <c r="AS146" s="5">
        <f t="shared" si="204"/>
        <v>9.9771268137100518E-4</v>
      </c>
      <c r="AT146" s="5">
        <f t="shared" si="205"/>
        <v>3.7326478378885505E-4</v>
      </c>
      <c r="AU146" s="5">
        <f t="shared" si="206"/>
        <v>9.3097342497097354E-5</v>
      </c>
      <c r="AV146" s="5">
        <f t="shared" si="207"/>
        <v>1.7414812935295374E-5</v>
      </c>
      <c r="AW146" s="5">
        <f t="shared" si="208"/>
        <v>5.3039854357689219E-8</v>
      </c>
      <c r="AX146" s="5">
        <f t="shared" si="209"/>
        <v>4.3320851719576566E-5</v>
      </c>
      <c r="AY146" s="5">
        <f t="shared" si="210"/>
        <v>4.2419931092074875E-5</v>
      </c>
      <c r="AZ146" s="5">
        <f t="shared" si="211"/>
        <v>2.0768873214965147E-5</v>
      </c>
      <c r="BA146" s="5">
        <f t="shared" si="212"/>
        <v>6.7789846818788319E-6</v>
      </c>
      <c r="BB146" s="5">
        <f t="shared" si="213"/>
        <v>1.6595014390586286E-6</v>
      </c>
      <c r="BC146" s="5">
        <f t="shared" si="214"/>
        <v>3.2499793470244467E-7</v>
      </c>
      <c r="BD146" s="5">
        <f t="shared" si="215"/>
        <v>2.176134293516682E-4</v>
      </c>
      <c r="BE146" s="5">
        <f t="shared" si="216"/>
        <v>1.6282729722325108E-4</v>
      </c>
      <c r="BF146" s="5">
        <f t="shared" si="217"/>
        <v>6.0917032556349672E-5</v>
      </c>
      <c r="BG146" s="5">
        <f t="shared" si="218"/>
        <v>1.5193541127130159E-5</v>
      </c>
      <c r="BH146" s="5">
        <f t="shared" si="219"/>
        <v>2.8421077278541887E-6</v>
      </c>
      <c r="BI146" s="5">
        <f t="shared" si="220"/>
        <v>4.2531632456925416E-7</v>
      </c>
      <c r="BJ146" s="8">
        <f t="shared" si="221"/>
        <v>0.26908316740487603</v>
      </c>
      <c r="BK146" s="8">
        <f t="shared" si="222"/>
        <v>0.33389234589407096</v>
      </c>
      <c r="BL146" s="8">
        <f t="shared" si="223"/>
        <v>0.36916710428351457</v>
      </c>
      <c r="BM146" s="8">
        <f t="shared" si="224"/>
        <v>0.24995175446487641</v>
      </c>
      <c r="BN146" s="8">
        <f t="shared" si="225"/>
        <v>0.74996150819650997</v>
      </c>
    </row>
    <row r="147" spans="1:66" x14ac:dyDescent="0.25">
      <c r="A147" t="s">
        <v>112</v>
      </c>
      <c r="B147" t="s">
        <v>128</v>
      </c>
      <c r="C147" t="s">
        <v>111</v>
      </c>
      <c r="D147" s="7" t="s">
        <v>522</v>
      </c>
      <c r="E147">
        <f>VLOOKUP(A147,home!$A$2:$E$405,3,FALSE)</f>
        <v>1.2826</v>
      </c>
      <c r="F147">
        <f>VLOOKUP(B147,home!$B$2:$E$405,3,FALSE)</f>
        <v>0.9153</v>
      </c>
      <c r="G147">
        <f>VLOOKUP(C147,away!$B$2:$E$405,4,FALSE)</f>
        <v>1.1863999999999999</v>
      </c>
      <c r="H147">
        <f>VLOOKUP(A147,away!$A$2:$E$405,3,FALSE)</f>
        <v>1.0616000000000001</v>
      </c>
      <c r="I147">
        <f>VLOOKUP(C147,away!$B$2:$E$405,3,FALSE)</f>
        <v>0.7782</v>
      </c>
      <c r="J147">
        <f>VLOOKUP(B147,home!$B$2:$E$405,4,FALSE)</f>
        <v>1.2286999999999999</v>
      </c>
      <c r="K147" s="3">
        <f t="shared" si="170"/>
        <v>1.392790628592</v>
      </c>
      <c r="L147" s="3">
        <f t="shared" si="171"/>
        <v>1.015074679344</v>
      </c>
      <c r="M147" s="5">
        <f t="shared" si="172"/>
        <v>9.0007227354605479E-2</v>
      </c>
      <c r="N147" s="5">
        <f t="shared" si="173"/>
        <v>0.12536122276504402</v>
      </c>
      <c r="O147" s="5">
        <f t="shared" si="174"/>
        <v>9.1364057445618638E-2</v>
      </c>
      <c r="P147" s="5">
        <f t="shared" si="175"/>
        <v>0.12725100300039879</v>
      </c>
      <c r="Q147" s="5">
        <f t="shared" si="176"/>
        <v>8.7300968127993706E-2</v>
      </c>
      <c r="R147" s="5">
        <f t="shared" si="177"/>
        <v>4.6370670657589062E-2</v>
      </c>
      <c r="S147" s="5">
        <f t="shared" si="178"/>
        <v>4.4976437560985905E-2</v>
      </c>
      <c r="T147" s="5">
        <f t="shared" si="179"/>
        <v>8.8617002228943961E-2</v>
      </c>
      <c r="U147" s="5">
        <f t="shared" si="180"/>
        <v>6.4584635533416077E-2</v>
      </c>
      <c r="V147" s="5">
        <f t="shared" si="181"/>
        <v>7.0652311415343267E-3</v>
      </c>
      <c r="W147" s="5">
        <f t="shared" si="182"/>
        <v>4.0530656758559512E-2</v>
      </c>
      <c r="X147" s="5">
        <f t="shared" si="183"/>
        <v>4.1141643412796518E-2</v>
      </c>
      <c r="Y147" s="5">
        <f t="shared" si="184"/>
        <v>2.0880920247464803E-2</v>
      </c>
      <c r="Z147" s="5">
        <f t="shared" si="185"/>
        <v>1.5689897882906156E-2</v>
      </c>
      <c r="AA147" s="5">
        <f t="shared" si="186"/>
        <v>2.1852742734877154E-2</v>
      </c>
      <c r="AB147" s="5">
        <f t="shared" si="187"/>
        <v>1.5218147645084407E-2</v>
      </c>
      <c r="AC147" s="5">
        <f t="shared" si="188"/>
        <v>6.2429552576916808E-4</v>
      </c>
      <c r="AD147" s="5">
        <f t="shared" si="189"/>
        <v>1.4112679726000176E-2</v>
      </c>
      <c r="AE147" s="5">
        <f t="shared" si="190"/>
        <v>1.4325423847554197E-2</v>
      </c>
      <c r="AF147" s="5">
        <f t="shared" si="191"/>
        <v>7.2706875092614824E-3</v>
      </c>
      <c r="AG147" s="5">
        <f t="shared" si="192"/>
        <v>2.4600969306913423E-3</v>
      </c>
      <c r="AH147" s="5">
        <f t="shared" si="193"/>
        <v>3.9816045156077663E-3</v>
      </c>
      <c r="AI147" s="5">
        <f t="shared" si="194"/>
        <v>5.5455414560980857E-3</v>
      </c>
      <c r="AJ147" s="5">
        <f t="shared" si="195"/>
        <v>3.8618890852609245E-3</v>
      </c>
      <c r="AK147" s="5">
        <f t="shared" si="196"/>
        <v>1.7929343088710493E-3</v>
      </c>
      <c r="AL147" s="5">
        <f t="shared" si="197"/>
        <v>3.5304823471477814E-5</v>
      </c>
      <c r="AM147" s="5">
        <f t="shared" si="198"/>
        <v>3.9312016133386668E-3</v>
      </c>
      <c r="AN147" s="5">
        <f t="shared" si="199"/>
        <v>3.9904632170963614E-3</v>
      </c>
      <c r="AO147" s="5">
        <f t="shared" si="200"/>
        <v>2.0253090852640578E-3</v>
      </c>
      <c r="AP147" s="5">
        <f t="shared" si="201"/>
        <v>6.8527999009896799E-4</v>
      </c>
      <c r="AQ147" s="5">
        <f t="shared" si="202"/>
        <v>1.739025915526423E-4</v>
      </c>
      <c r="AR147" s="5">
        <f t="shared" si="203"/>
        <v>8.0832518539103546E-4</v>
      </c>
      <c r="AS147" s="5">
        <f t="shared" si="204"/>
        <v>1.1258277430675253E-3</v>
      </c>
      <c r="AT147" s="5">
        <f t="shared" si="205"/>
        <v>7.8402116497666566E-4</v>
      </c>
      <c r="AU147" s="5">
        <f t="shared" si="206"/>
        <v>3.6399244373242748E-4</v>
      </c>
      <c r="AV147" s="5">
        <f t="shared" si="207"/>
        <v>1.2674131612720648E-4</v>
      </c>
      <c r="AW147" s="5">
        <f t="shared" si="208"/>
        <v>1.3864856342770185E-6</v>
      </c>
      <c r="AX147" s="5">
        <f t="shared" si="209"/>
        <v>9.1255679436064163E-4</v>
      </c>
      <c r="AY147" s="5">
        <f t="shared" si="210"/>
        <v>9.263132954188168E-4</v>
      </c>
      <c r="AZ147" s="5">
        <f t="shared" si="211"/>
        <v>4.7013858565966962E-4</v>
      </c>
      <c r="BA147" s="5">
        <f t="shared" si="212"/>
        <v>1.59075258028577E-4</v>
      </c>
      <c r="BB147" s="5">
        <f t="shared" si="213"/>
        <v>4.0368316633730449E-5</v>
      </c>
      <c r="BC147" s="5">
        <f t="shared" si="214"/>
        <v>8.1953712125282035E-6</v>
      </c>
      <c r="BD147" s="5">
        <f t="shared" si="215"/>
        <v>1.3675173806108071E-4</v>
      </c>
      <c r="BE147" s="5">
        <f t="shared" si="216"/>
        <v>1.9046653921514115E-4</v>
      </c>
      <c r="BF147" s="5">
        <f t="shared" si="217"/>
        <v>1.3264000543959965E-4</v>
      </c>
      <c r="BG147" s="5">
        <f t="shared" si="218"/>
        <v>6.1579918850888769E-5</v>
      </c>
      <c r="BH147" s="5">
        <f t="shared" si="219"/>
        <v>2.1441983471243435E-5</v>
      </c>
      <c r="BI147" s="5">
        <f t="shared" si="220"/>
        <v>5.9728387274344747E-6</v>
      </c>
      <c r="BJ147" s="8">
        <f t="shared" si="221"/>
        <v>0.45532410567297432</v>
      </c>
      <c r="BK147" s="8">
        <f t="shared" si="222"/>
        <v>0.27088581270218393</v>
      </c>
      <c r="BL147" s="8">
        <f t="shared" si="223"/>
        <v>0.25832998425948345</v>
      </c>
      <c r="BM147" s="8">
        <f t="shared" si="224"/>
        <v>0.43164972435651361</v>
      </c>
      <c r="BN147" s="8">
        <f t="shared" si="225"/>
        <v>0.56765514935124972</v>
      </c>
    </row>
    <row r="148" spans="1:66" x14ac:dyDescent="0.25">
      <c r="A148" t="s">
        <v>112</v>
      </c>
      <c r="B148" t="s">
        <v>338</v>
      </c>
      <c r="C148" t="s">
        <v>447</v>
      </c>
      <c r="D148" s="7" t="s">
        <v>522</v>
      </c>
      <c r="E148">
        <f>VLOOKUP(A148,home!$A$2:$E$405,3,FALSE)</f>
        <v>1.2826</v>
      </c>
      <c r="F148">
        <f>VLOOKUP(B148,home!$B$2:$E$405,3,FALSE)</f>
        <v>1.5246999999999999</v>
      </c>
      <c r="G148">
        <f>VLOOKUP(C148,away!$B$2:$E$405,4,FALSE)</f>
        <v>1.0508999999999999</v>
      </c>
      <c r="H148">
        <f>VLOOKUP(A148,away!$A$2:$E$405,3,FALSE)</f>
        <v>1.0616000000000001</v>
      </c>
      <c r="I148">
        <f>VLOOKUP(C148,away!$B$2:$E$405,3,FALSE)</f>
        <v>1.0239</v>
      </c>
      <c r="J148">
        <f>VLOOKUP(B148,home!$B$2:$E$405,4,FALSE)</f>
        <v>0.41739999999999999</v>
      </c>
      <c r="K148" s="3">
        <f t="shared" si="170"/>
        <v>2.0551192531979998</v>
      </c>
      <c r="L148" s="3">
        <f t="shared" si="171"/>
        <v>0.45370221297600005</v>
      </c>
      <c r="M148" s="5">
        <f t="shared" si="172"/>
        <v>8.136407307042913E-2</v>
      </c>
      <c r="N148" s="5">
        <f t="shared" si="173"/>
        <v>0.16721287308564778</v>
      </c>
      <c r="O148" s="5">
        <f t="shared" si="174"/>
        <v>3.6915060008794673E-2</v>
      </c>
      <c r="P148" s="5">
        <f t="shared" si="175"/>
        <v>7.5864850557033459E-2</v>
      </c>
      <c r="Q148" s="5">
        <f t="shared" si="176"/>
        <v>0.17182119743043428</v>
      </c>
      <c r="R148" s="5">
        <f t="shared" si="177"/>
        <v>8.3742222090659908E-3</v>
      </c>
      <c r="S148" s="5">
        <f t="shared" si="178"/>
        <v>1.7684327163227966E-2</v>
      </c>
      <c r="T148" s="5">
        <f t="shared" si="179"/>
        <v>7.7955657510374254E-2</v>
      </c>
      <c r="U148" s="5">
        <f t="shared" si="180"/>
        <v>1.7210025292409802E-2</v>
      </c>
      <c r="V148" s="5">
        <f t="shared" si="181"/>
        <v>1.8321201740541964E-3</v>
      </c>
      <c r="W148" s="5">
        <f t="shared" si="182"/>
        <v>0.11770435031560672</v>
      </c>
      <c r="X148" s="5">
        <f t="shared" si="183"/>
        <v>5.3402724215093123E-2</v>
      </c>
      <c r="Y148" s="5">
        <f t="shared" si="184"/>
        <v>1.2114467077667387E-2</v>
      </c>
      <c r="Z148" s="5">
        <f t="shared" si="185"/>
        <v>1.2664677160686693E-3</v>
      </c>
      <c r="AA148" s="5">
        <f t="shared" si="186"/>
        <v>2.6027421868464197E-3</v>
      </c>
      <c r="AB148" s="5">
        <f t="shared" si="187"/>
        <v>2.6744727896493726E-3</v>
      </c>
      <c r="AC148" s="5">
        <f t="shared" si="188"/>
        <v>1.067681947648705E-4</v>
      </c>
      <c r="AD148" s="5">
        <f t="shared" si="189"/>
        <v>6.0474119129691355E-2</v>
      </c>
      <c r="AE148" s="5">
        <f t="shared" si="190"/>
        <v>2.743724167691523E-2</v>
      </c>
      <c r="AF148" s="5">
        <f t="shared" si="191"/>
        <v>6.2241686333868885E-3</v>
      </c>
      <c r="AG148" s="5">
        <f t="shared" si="192"/>
        <v>9.4130636096781233E-4</v>
      </c>
      <c r="AH148" s="5">
        <f t="shared" si="193"/>
        <v>1.4364980136075394E-4</v>
      </c>
      <c r="AI148" s="5">
        <f t="shared" si="194"/>
        <v>2.9521747249455364E-4</v>
      </c>
      <c r="AJ148" s="5">
        <f t="shared" si="195"/>
        <v>3.0335355580200416E-4</v>
      </c>
      <c r="AK148" s="5">
        <f t="shared" si="196"/>
        <v>2.0780924435159084E-4</v>
      </c>
      <c r="AL148" s="5">
        <f t="shared" si="197"/>
        <v>3.9820784945560853E-6</v>
      </c>
      <c r="AM148" s="5">
        <f t="shared" si="198"/>
        <v>2.4856305308723629E-2</v>
      </c>
      <c r="AN148" s="5">
        <f t="shared" si="199"/>
        <v>1.1277360724975011E-2</v>
      </c>
      <c r="AO148" s="5">
        <f t="shared" si="200"/>
        <v>2.5582817587248949E-3</v>
      </c>
      <c r="AP148" s="5">
        <f t="shared" si="201"/>
        <v>3.8689936511653944E-4</v>
      </c>
      <c r="AQ148" s="5">
        <f t="shared" si="202"/>
        <v>4.3884274538095845E-5</v>
      </c>
      <c r="AR148" s="5">
        <f t="shared" si="203"/>
        <v>1.3034846554187383E-5</v>
      </c>
      <c r="AS148" s="5">
        <f t="shared" si="204"/>
        <v>2.6788164115992092E-5</v>
      </c>
      <c r="AT148" s="5">
        <f t="shared" si="205"/>
        <v>2.7526435916301574E-5</v>
      </c>
      <c r="AU148" s="5">
        <f t="shared" si="206"/>
        <v>1.885670280783743E-5</v>
      </c>
      <c r="AV148" s="5">
        <f t="shared" si="207"/>
        <v>9.6881932480548699E-6</v>
      </c>
      <c r="AW148" s="5">
        <f t="shared" si="208"/>
        <v>1.0313717730400587E-7</v>
      </c>
      <c r="AX148" s="5">
        <f t="shared" si="209"/>
        <v>8.5137786005542639E-3</v>
      </c>
      <c r="AY148" s="5">
        <f t="shared" si="210"/>
        <v>3.8627201918591831E-3</v>
      </c>
      <c r="AZ148" s="5">
        <f t="shared" si="211"/>
        <v>8.7626234957679529E-4</v>
      </c>
      <c r="BA148" s="5">
        <f t="shared" si="212"/>
        <v>1.325207223835138E-4</v>
      </c>
      <c r="BB148" s="5">
        <f t="shared" si="213"/>
        <v>1.5031236252644588E-5</v>
      </c>
      <c r="BC148" s="5">
        <f t="shared" si="214"/>
        <v>1.3639410303179863E-6</v>
      </c>
      <c r="BD148" s="5">
        <f t="shared" si="215"/>
        <v>9.8565645457289958E-7</v>
      </c>
      <c r="BE148" s="5">
        <f t="shared" si="216"/>
        <v>2.0256415568316454E-6</v>
      </c>
      <c r="BF148" s="5">
        <f t="shared" si="217"/>
        <v>2.0814674817613433E-6</v>
      </c>
      <c r="BG148" s="5">
        <f t="shared" si="218"/>
        <v>1.4258879655577643E-6</v>
      </c>
      <c r="BH148" s="5">
        <f t="shared" si="219"/>
        <v>7.3259245273027192E-7</v>
      </c>
      <c r="BI148" s="5">
        <f t="shared" si="220"/>
        <v>3.011129708707054E-7</v>
      </c>
      <c r="BJ148" s="8">
        <f t="shared" si="221"/>
        <v>0.74781251390951975</v>
      </c>
      <c r="BK148" s="8">
        <f t="shared" si="222"/>
        <v>0.18071884142986339</v>
      </c>
      <c r="BL148" s="8">
        <f t="shared" si="223"/>
        <v>6.8829999262299879E-2</v>
      </c>
      <c r="BM148" s="8">
        <f t="shared" si="224"/>
        <v>0.45321292890166442</v>
      </c>
      <c r="BN148" s="8">
        <f t="shared" si="225"/>
        <v>0.54155227636140535</v>
      </c>
    </row>
    <row r="149" spans="1:66" x14ac:dyDescent="0.25">
      <c r="A149" t="s">
        <v>112</v>
      </c>
      <c r="B149" t="s">
        <v>129</v>
      </c>
      <c r="C149" t="s">
        <v>118</v>
      </c>
      <c r="D149" s="7" t="s">
        <v>522</v>
      </c>
      <c r="E149">
        <f>VLOOKUP(A149,home!$A$2:$E$405,3,FALSE)</f>
        <v>1.2826</v>
      </c>
      <c r="F149">
        <f>VLOOKUP(B149,home!$B$2:$E$405,3,FALSE)</f>
        <v>0.94920000000000004</v>
      </c>
      <c r="G149">
        <f>VLOOKUP(C149,away!$B$2:$E$405,4,FALSE)</f>
        <v>1.3897999999999999</v>
      </c>
      <c r="H149">
        <f>VLOOKUP(A149,away!$A$2:$E$405,3,FALSE)</f>
        <v>1.0616000000000001</v>
      </c>
      <c r="I149">
        <f>VLOOKUP(C149,away!$B$2:$E$405,3,FALSE)</f>
        <v>0.69620000000000004</v>
      </c>
      <c r="J149">
        <f>VLOOKUP(B149,home!$B$2:$E$405,4,FALSE)</f>
        <v>0.94199999999999995</v>
      </c>
      <c r="K149" s="3">
        <f t="shared" si="170"/>
        <v>1.6920035600159999</v>
      </c>
      <c r="L149" s="3">
        <f t="shared" si="171"/>
        <v>0.69621893664000001</v>
      </c>
      <c r="M149" s="5">
        <f t="shared" si="172"/>
        <v>9.1792700785635215E-2</v>
      </c>
      <c r="N149" s="5">
        <f t="shared" si="173"/>
        <v>0.15531357651277827</v>
      </c>
      <c r="O149" s="5">
        <f t="shared" si="174"/>
        <v>6.3907816532288636E-2</v>
      </c>
      <c r="P149" s="5">
        <f t="shared" si="175"/>
        <v>0.10813225308548176</v>
      </c>
      <c r="Q149" s="5">
        <f t="shared" si="176"/>
        <v>0.13139556218921911</v>
      </c>
      <c r="R149" s="5">
        <f t="shared" si="177"/>
        <v>2.2246916034547103E-2</v>
      </c>
      <c r="S149" s="5">
        <f t="shared" si="178"/>
        <v>3.1845081518650752E-2</v>
      </c>
      <c r="T149" s="5">
        <f t="shared" si="179"/>
        <v>9.1480078586593128E-2</v>
      </c>
      <c r="U149" s="5">
        <f t="shared" si="180"/>
        <v>3.7641861129830735E-2</v>
      </c>
      <c r="V149" s="5">
        <f t="shared" si="181"/>
        <v>4.1681847428807718E-3</v>
      </c>
      <c r="W149" s="5">
        <f t="shared" si="182"/>
        <v>7.4107252998154141E-2</v>
      </c>
      <c r="X149" s="5">
        <f t="shared" si="183"/>
        <v>5.1594872879686324E-2</v>
      </c>
      <c r="Y149" s="5">
        <f t="shared" si="184"/>
        <v>1.7960663766185592E-2</v>
      </c>
      <c r="Z149" s="5">
        <f t="shared" si="185"/>
        <v>5.162908075030585E-3</v>
      </c>
      <c r="AA149" s="5">
        <f t="shared" si="186"/>
        <v>8.735658842987104E-3</v>
      </c>
      <c r="AB149" s="5">
        <f t="shared" si="187"/>
        <v>7.3903829307097159E-3</v>
      </c>
      <c r="AC149" s="5">
        <f t="shared" si="188"/>
        <v>3.0688388324088319E-4</v>
      </c>
      <c r="AD149" s="5">
        <f t="shared" si="189"/>
        <v>3.1347433973970801E-2</v>
      </c>
      <c r="AE149" s="5">
        <f t="shared" si="190"/>
        <v>2.1824677147750559E-2</v>
      </c>
      <c r="AF149" s="5">
        <f t="shared" si="191"/>
        <v>7.5973767581591009E-3</v>
      </c>
      <c r="AG149" s="5">
        <f t="shared" si="192"/>
        <v>1.7631458559396603E-3</v>
      </c>
      <c r="AH149" s="5">
        <f t="shared" si="193"/>
        <v>8.9862859249196559E-4</v>
      </c>
      <c r="AI149" s="5">
        <f t="shared" si="194"/>
        <v>1.5204827776285732E-3</v>
      </c>
      <c r="AJ149" s="5">
        <f t="shared" si="195"/>
        <v>1.2863311363452809E-3</v>
      </c>
      <c r="AK149" s="5">
        <f t="shared" si="196"/>
        <v>7.2549228735188046E-4</v>
      </c>
      <c r="AL149" s="5">
        <f t="shared" si="197"/>
        <v>1.4460428965023598E-5</v>
      </c>
      <c r="AM149" s="5">
        <f t="shared" si="198"/>
        <v>1.0607993976265009E-2</v>
      </c>
      <c r="AN149" s="5">
        <f t="shared" si="199"/>
        <v>7.3854862860387501E-3</v>
      </c>
      <c r="AO149" s="5">
        <f t="shared" si="200"/>
        <v>2.5709577043176008E-3</v>
      </c>
      <c r="AP149" s="5">
        <f t="shared" si="201"/>
        <v>5.9664981301547199E-4</v>
      </c>
      <c r="AQ149" s="5">
        <f t="shared" si="202"/>
        <v>1.0384972459102167E-4</v>
      </c>
      <c r="AR149" s="5">
        <f t="shared" si="203"/>
        <v>1.2512844861981126E-4</v>
      </c>
      <c r="AS149" s="5">
        <f t="shared" si="204"/>
        <v>2.1171778052399984E-4</v>
      </c>
      <c r="AT149" s="5">
        <f t="shared" si="205"/>
        <v>1.7911361918264692E-4</v>
      </c>
      <c r="AU149" s="5">
        <f t="shared" si="206"/>
        <v>1.0102029376812955E-4</v>
      </c>
      <c r="AV149" s="5">
        <f t="shared" si="207"/>
        <v>4.2731674172384336E-5</v>
      </c>
      <c r="AW149" s="5">
        <f t="shared" si="208"/>
        <v>4.7317934601786156E-7</v>
      </c>
      <c r="AX149" s="5">
        <f t="shared" si="209"/>
        <v>2.9914605954114502E-3</v>
      </c>
      <c r="AY149" s="5">
        <f t="shared" si="210"/>
        <v>2.0827115147378211E-3</v>
      </c>
      <c r="AZ149" s="5">
        <f t="shared" si="211"/>
        <v>7.2501159805932473E-4</v>
      </c>
      <c r="BA149" s="5">
        <f t="shared" si="212"/>
        <v>1.6825560128417677E-4</v>
      </c>
      <c r="BB149" s="5">
        <f t="shared" si="213"/>
        <v>2.9285683952448335E-5</v>
      </c>
      <c r="BC149" s="5">
        <f t="shared" si="214"/>
        <v>4.0778495480297401E-6</v>
      </c>
      <c r="BD149" s="5">
        <f t="shared" si="215"/>
        <v>1.451946590691631E-5</v>
      </c>
      <c r="BE149" s="5">
        <f t="shared" si="216"/>
        <v>2.4566988004033338E-5</v>
      </c>
      <c r="BF149" s="5">
        <f t="shared" si="217"/>
        <v>2.0783715580847385E-5</v>
      </c>
      <c r="BG149" s="5">
        <f t="shared" si="218"/>
        <v>1.1722040251051258E-5</v>
      </c>
      <c r="BH149" s="5">
        <f t="shared" si="219"/>
        <v>4.9584334588573946E-6</v>
      </c>
      <c r="BI149" s="5">
        <f t="shared" si="220"/>
        <v>1.6779374128978304E-6</v>
      </c>
      <c r="BJ149" s="8">
        <f t="shared" si="221"/>
        <v>0.61165038101565761</v>
      </c>
      <c r="BK149" s="8">
        <f t="shared" si="222"/>
        <v>0.23834227595959223</v>
      </c>
      <c r="BL149" s="8">
        <f t="shared" si="223"/>
        <v>0.14509151066106254</v>
      </c>
      <c r="BM149" s="8">
        <f t="shared" si="224"/>
        <v>0.42537601223600136</v>
      </c>
      <c r="BN149" s="8">
        <f t="shared" si="225"/>
        <v>0.57278882513995</v>
      </c>
    </row>
    <row r="150" spans="1:66" x14ac:dyDescent="0.25">
      <c r="A150" t="s">
        <v>112</v>
      </c>
      <c r="B150" t="s">
        <v>110</v>
      </c>
      <c r="C150" t="s">
        <v>107</v>
      </c>
      <c r="D150" s="7" t="s">
        <v>522</v>
      </c>
      <c r="E150">
        <f>VLOOKUP(A150,home!$A$2:$E$405,3,FALSE)</f>
        <v>1.2826</v>
      </c>
      <c r="F150">
        <f>VLOOKUP(B150,home!$B$2:$E$405,3,FALSE)</f>
        <v>1.0508999999999999</v>
      </c>
      <c r="G150">
        <f>VLOOKUP(C150,away!$B$2:$E$405,4,FALSE)</f>
        <v>1.1526000000000001</v>
      </c>
      <c r="H150">
        <f>VLOOKUP(A150,away!$A$2:$E$405,3,FALSE)</f>
        <v>1.0616000000000001</v>
      </c>
      <c r="I150">
        <f>VLOOKUP(C150,away!$B$2:$E$405,3,FALSE)</f>
        <v>0.65529999999999999</v>
      </c>
      <c r="J150">
        <f>VLOOKUP(B150,home!$B$2:$E$405,4,FALSE)</f>
        <v>0.9829</v>
      </c>
      <c r="K150" s="3">
        <f t="shared" si="170"/>
        <v>1.5535714902839999</v>
      </c>
      <c r="L150" s="3">
        <f t="shared" si="171"/>
        <v>0.68377058319200013</v>
      </c>
      <c r="M150" s="5">
        <f t="shared" si="172"/>
        <v>0.10674183963709276</v>
      </c>
      <c r="N150" s="5">
        <f t="shared" si="173"/>
        <v>0.16583107888065393</v>
      </c>
      <c r="O150" s="5">
        <f t="shared" si="174"/>
        <v>7.298692993964187E-2</v>
      </c>
      <c r="P150" s="5">
        <f t="shared" si="175"/>
        <v>0.11339041351758329</v>
      </c>
      <c r="Q150" s="5">
        <f t="shared" si="176"/>
        <v>0.12881521817601058</v>
      </c>
      <c r="R150" s="5">
        <f t="shared" si="177"/>
        <v>2.4953157825111288E-2</v>
      </c>
      <c r="S150" s="5">
        <f t="shared" si="178"/>
        <v>3.0113275922079498E-2</v>
      </c>
      <c r="T150" s="5">
        <f t="shared" si="179"/>
        <v>8.8080056856215477E-2</v>
      </c>
      <c r="U150" s="5">
        <f t="shared" si="180"/>
        <v>3.8766514589649997E-2</v>
      </c>
      <c r="V150" s="5">
        <f t="shared" si="181"/>
        <v>3.5543251110266398E-3</v>
      </c>
      <c r="W150" s="5">
        <f t="shared" si="182"/>
        <v>6.670788349098776E-2</v>
      </c>
      <c r="X150" s="5">
        <f t="shared" si="183"/>
        <v>4.5612888398136694E-2</v>
      </c>
      <c r="Y150" s="5">
        <f t="shared" si="184"/>
        <v>1.5594375650532772E-2</v>
      </c>
      <c r="Z150" s="5">
        <f t="shared" si="185"/>
        <v>5.687411759519455E-3</v>
      </c>
      <c r="AA150" s="5">
        <f t="shared" si="186"/>
        <v>8.835800763095385E-3</v>
      </c>
      <c r="AB150" s="5">
        <f t="shared" si="187"/>
        <v>6.8635240796873038E-3</v>
      </c>
      <c r="AC150" s="5">
        <f t="shared" si="188"/>
        <v>2.3598197031119309E-4</v>
      </c>
      <c r="AD150" s="5">
        <f t="shared" si="189"/>
        <v>2.5908866492196321E-2</v>
      </c>
      <c r="AE150" s="5">
        <f t="shared" si="190"/>
        <v>1.7715720751212749E-2</v>
      </c>
      <c r="AF150" s="5">
        <f t="shared" si="191"/>
        <v>6.0567443548616802E-3</v>
      </c>
      <c r="AG150" s="5">
        <f t="shared" si="192"/>
        <v>1.3804745399228751E-3</v>
      </c>
      <c r="AH150" s="5">
        <f t="shared" si="193"/>
        <v>9.7222121391491432E-4</v>
      </c>
      <c r="AI150" s="5">
        <f t="shared" si="194"/>
        <v>1.510415160187513E-3</v>
      </c>
      <c r="AJ150" s="5">
        <f t="shared" si="195"/>
        <v>1.1732689656800308E-3</v>
      </c>
      <c r="AK150" s="5">
        <f t="shared" si="196"/>
        <v>6.0758573850516404E-4</v>
      </c>
      <c r="AL150" s="5">
        <f t="shared" si="197"/>
        <v>1.0027218300622895E-5</v>
      </c>
      <c r="AM150" s="5">
        <f t="shared" si="198"/>
        <v>8.0502552655701293E-3</v>
      </c>
      <c r="AN150" s="5">
        <f t="shared" si="199"/>
        <v>5.5045277377833565E-3</v>
      </c>
      <c r="AO150" s="5">
        <f t="shared" si="200"/>
        <v>1.8819170707303336E-3</v>
      </c>
      <c r="AP150" s="5">
        <f t="shared" si="201"/>
        <v>4.2893317765742024E-4</v>
      </c>
      <c r="AQ150" s="5">
        <f t="shared" si="202"/>
        <v>7.3322972259303002E-5</v>
      </c>
      <c r="AR150" s="5">
        <f t="shared" si="203"/>
        <v>1.3295525328604709E-4</v>
      </c>
      <c r="AS150" s="5">
        <f t="shared" si="204"/>
        <v>2.0655549098869084E-4</v>
      </c>
      <c r="AT150" s="5">
        <f t="shared" si="205"/>
        <v>1.6044936098082193E-4</v>
      </c>
      <c r="AU150" s="5">
        <f t="shared" si="206"/>
        <v>8.308985095136363E-5</v>
      </c>
      <c r="AV150" s="5">
        <f t="shared" si="207"/>
        <v>3.2271505892496354E-5</v>
      </c>
      <c r="AW150" s="5">
        <f t="shared" si="208"/>
        <v>2.9588273534130859E-7</v>
      </c>
      <c r="AX150" s="5">
        <f t="shared" si="209"/>
        <v>2.0844411783497315E-3</v>
      </c>
      <c r="AY150" s="5">
        <f t="shared" si="210"/>
        <v>1.4252795601496159E-3</v>
      </c>
      <c r="AZ150" s="5">
        <f t="shared" si="211"/>
        <v>4.8728211802757015E-4</v>
      </c>
      <c r="BA150" s="5">
        <f t="shared" si="212"/>
        <v>1.1106305934091489E-4</v>
      </c>
      <c r="BB150" s="5">
        <f t="shared" si="213"/>
        <v>1.8985413214156274E-5</v>
      </c>
      <c r="BC150" s="5">
        <f t="shared" si="214"/>
        <v>2.5963334131169486E-6</v>
      </c>
      <c r="BD150" s="5">
        <f t="shared" si="215"/>
        <v>1.515181517964008E-5</v>
      </c>
      <c r="BE150" s="5">
        <f t="shared" si="216"/>
        <v>2.3539428089141168E-5</v>
      </c>
      <c r="BF150" s="5">
        <f t="shared" si="217"/>
        <v>1.8285092188440054E-5</v>
      </c>
      <c r="BG150" s="5">
        <f t="shared" si="218"/>
        <v>9.4690659737250439E-6</v>
      </c>
      <c r="BH150" s="5">
        <f t="shared" si="219"/>
        <v>3.6777177340993825E-6</v>
      </c>
      <c r="BI150" s="5">
        <f t="shared" si="220"/>
        <v>1.1427194842017351E-6</v>
      </c>
      <c r="BJ150" s="8">
        <f t="shared" si="221"/>
        <v>0.58177191147722662</v>
      </c>
      <c r="BK150" s="8">
        <f t="shared" si="222"/>
        <v>0.25547114293654366</v>
      </c>
      <c r="BL150" s="8">
        <f t="shared" si="223"/>
        <v>0.15735600557622217</v>
      </c>
      <c r="BM150" s="8">
        <f t="shared" si="224"/>
        <v>0.38614285009600369</v>
      </c>
      <c r="BN150" s="8">
        <f t="shared" si="225"/>
        <v>0.61271863797609372</v>
      </c>
    </row>
    <row r="151" spans="1:66" x14ac:dyDescent="0.25">
      <c r="A151" t="s">
        <v>112</v>
      </c>
      <c r="B151" t="s">
        <v>132</v>
      </c>
      <c r="C151" t="s">
        <v>356</v>
      </c>
      <c r="D151" s="7" t="s">
        <v>522</v>
      </c>
      <c r="E151">
        <f>VLOOKUP(A151,home!$A$2:$E$405,3,FALSE)</f>
        <v>1.2826</v>
      </c>
      <c r="F151">
        <f>VLOOKUP(B151,home!$B$2:$E$405,3,FALSE)</f>
        <v>0.94920000000000004</v>
      </c>
      <c r="G151">
        <f>VLOOKUP(C151,away!$B$2:$E$405,4,FALSE)</f>
        <v>0.71189999999999998</v>
      </c>
      <c r="H151">
        <f>VLOOKUP(A151,away!$A$2:$E$405,3,FALSE)</f>
        <v>1.0616000000000001</v>
      </c>
      <c r="I151">
        <f>VLOOKUP(C151,away!$B$2:$E$405,3,FALSE)</f>
        <v>1.3514999999999999</v>
      </c>
      <c r="J151">
        <f>VLOOKUP(B151,home!$B$2:$E$405,4,FALSE)</f>
        <v>0.7782</v>
      </c>
      <c r="K151" s="3">
        <f t="shared" si="170"/>
        <v>0.86669832664799995</v>
      </c>
      <c r="L151" s="3">
        <f t="shared" si="171"/>
        <v>1.1165243176799999</v>
      </c>
      <c r="M151" s="5">
        <f t="shared" si="172"/>
        <v>0.1376250054515043</v>
      </c>
      <c r="N151" s="5">
        <f t="shared" si="173"/>
        <v>0.11927936192974066</v>
      </c>
      <c r="O151" s="5">
        <f t="shared" si="174"/>
        <v>0.15366166530744713</v>
      </c>
      <c r="P151" s="5">
        <f t="shared" si="175"/>
        <v>0.13317830819190946</v>
      </c>
      <c r="Q151" s="5">
        <f t="shared" si="176"/>
        <v>5.1689611694073684E-2</v>
      </c>
      <c r="R151" s="5">
        <f t="shared" si="177"/>
        <v>8.5783493005484976E-2</v>
      </c>
      <c r="S151" s="5">
        <f t="shared" si="178"/>
        <v>3.2218821199446045E-2</v>
      </c>
      <c r="T151" s="5">
        <f t="shared" si="179"/>
        <v>5.7712708427869769E-2</v>
      </c>
      <c r="U151" s="5">
        <f t="shared" si="180"/>
        <v>7.4348409841874241E-2</v>
      </c>
      <c r="V151" s="5">
        <f t="shared" si="181"/>
        <v>3.4642025869926845E-3</v>
      </c>
      <c r="W151" s="5">
        <f t="shared" si="182"/>
        <v>1.4933099986779517E-2</v>
      </c>
      <c r="X151" s="5">
        <f t="shared" si="183"/>
        <v>1.6673169273586218E-2</v>
      </c>
      <c r="Y151" s="5">
        <f t="shared" si="184"/>
        <v>9.3079994733769982E-3</v>
      </c>
      <c r="Z151" s="5">
        <f t="shared" si="185"/>
        <v>3.1926451998718727E-2</v>
      </c>
      <c r="AA151" s="5">
        <f t="shared" si="186"/>
        <v>2.7670602523097217E-2</v>
      </c>
      <c r="AB151" s="5">
        <f t="shared" si="187"/>
        <v>1.1991032452055139E-2</v>
      </c>
      <c r="AC151" s="5">
        <f t="shared" si="188"/>
        <v>2.0951708514749723E-4</v>
      </c>
      <c r="AD151" s="5">
        <f t="shared" si="189"/>
        <v>3.2356231925522692E-3</v>
      </c>
      <c r="AE151" s="5">
        <f t="shared" si="190"/>
        <v>3.6126519773340055E-3</v>
      </c>
      <c r="AF151" s="5">
        <f t="shared" si="191"/>
        <v>2.0168068920040773E-3</v>
      </c>
      <c r="AG151" s="5">
        <f t="shared" si="192"/>
        <v>7.5060464632905797E-4</v>
      </c>
      <c r="AH151" s="5">
        <f t="shared" si="193"/>
        <v>8.9116650084531714E-3</v>
      </c>
      <c r="AI151" s="5">
        <f t="shared" si="194"/>
        <v>7.7237251504738988E-3</v>
      </c>
      <c r="AJ151" s="5">
        <f t="shared" si="195"/>
        <v>3.3470698317023995E-3</v>
      </c>
      <c r="AK151" s="5">
        <f t="shared" si="196"/>
        <v>9.6696660743682413E-4</v>
      </c>
      <c r="AL151" s="5">
        <f t="shared" si="197"/>
        <v>8.1099014952123063E-6</v>
      </c>
      <c r="AM151" s="5">
        <f t="shared" si="198"/>
        <v>5.6086184132970248E-4</v>
      </c>
      <c r="AN151" s="5">
        <f t="shared" si="199"/>
        <v>6.2621588470339437E-4</v>
      </c>
      <c r="AO151" s="5">
        <f t="shared" si="200"/>
        <v>3.4959263169441756E-4</v>
      </c>
      <c r="AP151" s="5">
        <f t="shared" si="201"/>
        <v>1.3010955818952173E-4</v>
      </c>
      <c r="AQ151" s="5">
        <f t="shared" si="202"/>
        <v>3.631762142030049E-5</v>
      </c>
      <c r="AR151" s="5">
        <f t="shared" si="203"/>
        <v>1.9900181385911807E-3</v>
      </c>
      <c r="AS151" s="5">
        <f t="shared" si="204"/>
        <v>1.7247453907161441E-3</v>
      </c>
      <c r="AT151" s="5">
        <f t="shared" si="205"/>
        <v>7.4741697201376634E-4</v>
      </c>
      <c r="AU151" s="5">
        <f t="shared" si="206"/>
        <v>2.1592834631754877E-4</v>
      </c>
      <c r="AV151" s="5">
        <f t="shared" si="207"/>
        <v>4.6786184107322333E-5</v>
      </c>
      <c r="AW151" s="5">
        <f t="shared" si="208"/>
        <v>2.1799635037899323E-7</v>
      </c>
      <c r="AX151" s="5">
        <f t="shared" si="209"/>
        <v>8.1016336560194819E-5</v>
      </c>
      <c r="AY151" s="5">
        <f t="shared" si="210"/>
        <v>9.0456709898804742E-5</v>
      </c>
      <c r="AZ151" s="5">
        <f t="shared" si="211"/>
        <v>5.0498558149670345E-5</v>
      </c>
      <c r="BA151" s="5">
        <f t="shared" si="212"/>
        <v>1.8794289393961499E-5</v>
      </c>
      <c r="BB151" s="5">
        <f t="shared" si="213"/>
        <v>5.2460702854683289E-6</v>
      </c>
      <c r="BC151" s="5">
        <f t="shared" si="214"/>
        <v>1.1714730091967691E-6</v>
      </c>
      <c r="BD151" s="5">
        <f t="shared" si="215"/>
        <v>3.7031727406022373E-4</v>
      </c>
      <c r="BE151" s="5">
        <f t="shared" si="216"/>
        <v>3.2095336175684471E-4</v>
      </c>
      <c r="BF151" s="5">
        <f t="shared" si="217"/>
        <v>1.3908487078335372E-4</v>
      </c>
      <c r="BG151" s="5">
        <f t="shared" si="218"/>
        <v>4.0181541589995324E-5</v>
      </c>
      <c r="BH151" s="5">
        <f t="shared" si="219"/>
        <v>8.7063187145464903E-6</v>
      </c>
      <c r="BI151" s="5">
        <f t="shared" si="220"/>
        <v>1.5091503722323224E-6</v>
      </c>
      <c r="BJ151" s="8">
        <f t="shared" si="221"/>
        <v>0.28116191846828092</v>
      </c>
      <c r="BK151" s="8">
        <f t="shared" si="222"/>
        <v>0.30679442112639399</v>
      </c>
      <c r="BL151" s="8">
        <f t="shared" si="223"/>
        <v>0.38001027727704817</v>
      </c>
      <c r="BM151" s="8">
        <f t="shared" si="224"/>
        <v>0.31858538457673313</v>
      </c>
      <c r="BN151" s="8">
        <f t="shared" si="225"/>
        <v>0.68121744558016017</v>
      </c>
    </row>
    <row r="152" spans="1:66" x14ac:dyDescent="0.25">
      <c r="A152" t="s">
        <v>134</v>
      </c>
      <c r="B152" t="s">
        <v>300</v>
      </c>
      <c r="C152" t="s">
        <v>324</v>
      </c>
      <c r="D152" s="7" t="s">
        <v>522</v>
      </c>
      <c r="E152">
        <f>VLOOKUP(A152,home!$A$2:$E$405,3,FALSE)</f>
        <v>1.5399</v>
      </c>
      <c r="F152">
        <f>VLOOKUP(B152,home!$B$2:$E$405,3,FALSE)</f>
        <v>0.62119999999999997</v>
      </c>
      <c r="G152">
        <f>VLOOKUP(C152,away!$B$2:$E$405,4,FALSE)</f>
        <v>0.70589999999999997</v>
      </c>
      <c r="H152">
        <f>VLOOKUP(A152,away!$A$2:$E$405,3,FALSE)</f>
        <v>1.25</v>
      </c>
      <c r="I152">
        <f>VLOOKUP(C152,away!$B$2:$E$405,3,FALSE)</f>
        <v>0.55649999999999999</v>
      </c>
      <c r="J152">
        <f>VLOOKUP(B152,home!$B$2:$E$405,4,FALSE)</f>
        <v>0.66090000000000004</v>
      </c>
      <c r="K152" s="3">
        <f t="shared" si="170"/>
        <v>0.67525397269199994</v>
      </c>
      <c r="L152" s="3">
        <f t="shared" si="171"/>
        <v>0.4597385625</v>
      </c>
      <c r="M152" s="5">
        <f t="shared" si="172"/>
        <v>0.3214245206977695</v>
      </c>
      <c r="N152" s="5">
        <f t="shared" si="173"/>
        <v>0.21704318452179078</v>
      </c>
      <c r="O152" s="5">
        <f t="shared" si="174"/>
        <v>0.14777124709784406</v>
      </c>
      <c r="P152" s="5">
        <f t="shared" si="175"/>
        <v>9.9783121652470358E-2</v>
      </c>
      <c r="Q152" s="5">
        <f t="shared" si="176"/>
        <v>7.3279636297031006E-2</v>
      </c>
      <c r="R152" s="5">
        <f t="shared" si="177"/>
        <v>3.3968070359797556E-2</v>
      </c>
      <c r="S152" s="5">
        <f t="shared" si="178"/>
        <v>7.7441753238809367E-3</v>
      </c>
      <c r="T152" s="5">
        <f t="shared" si="179"/>
        <v>3.3689474651719863E-2</v>
      </c>
      <c r="U152" s="5">
        <f t="shared" si="180"/>
        <v>2.2937074455134668E-2</v>
      </c>
      <c r="V152" s="5">
        <f t="shared" si="181"/>
        <v>2.6712267099921329E-4</v>
      </c>
      <c r="W152" s="5">
        <f t="shared" si="182"/>
        <v>1.6494121842331691E-2</v>
      </c>
      <c r="X152" s="5">
        <f t="shared" si="183"/>
        <v>7.5829838654934241E-3</v>
      </c>
      <c r="Y152" s="5">
        <f t="shared" si="184"/>
        <v>1.7430950508913194E-3</v>
      </c>
      <c r="Z152" s="5">
        <f t="shared" si="185"/>
        <v>5.2054772793707306E-3</v>
      </c>
      <c r="AA152" s="5">
        <f t="shared" si="186"/>
        <v>3.5150192126530292E-3</v>
      </c>
      <c r="AB152" s="5">
        <f t="shared" si="187"/>
        <v>1.1867653437163317E-3</v>
      </c>
      <c r="AC152" s="5">
        <f t="shared" si="188"/>
        <v>5.1828524778119601E-6</v>
      </c>
      <c r="AD152" s="5">
        <f t="shared" si="189"/>
        <v>2.7844303250250902E-3</v>
      </c>
      <c r="AE152" s="5">
        <f t="shared" si="190"/>
        <v>1.2801099950084428E-3</v>
      </c>
      <c r="AF152" s="5">
        <f t="shared" si="191"/>
        <v>2.9425796447353177E-4</v>
      </c>
      <c r="AG152" s="5">
        <f t="shared" si="192"/>
        <v>4.5093911197079205E-5</v>
      </c>
      <c r="AH152" s="5">
        <f t="shared" si="193"/>
        <v>5.9828966038607742E-4</v>
      </c>
      <c r="AI152" s="5">
        <f t="shared" si="194"/>
        <v>4.039974699962462E-4</v>
      </c>
      <c r="AJ152" s="5">
        <f t="shared" si="195"/>
        <v>1.3640044828624114E-4</v>
      </c>
      <c r="AK152" s="5">
        <f t="shared" si="196"/>
        <v>3.070164819408468E-5</v>
      </c>
      <c r="AL152" s="5">
        <f t="shared" si="197"/>
        <v>6.4358649200456883E-8</v>
      </c>
      <c r="AM152" s="5">
        <f t="shared" si="198"/>
        <v>3.7603952773145386E-4</v>
      </c>
      <c r="AN152" s="5">
        <f t="shared" si="199"/>
        <v>1.7287987192243751E-4</v>
      </c>
      <c r="AO152" s="5">
        <f t="shared" si="200"/>
        <v>3.9739771901402755E-5</v>
      </c>
      <c r="AP152" s="5">
        <f t="shared" si="201"/>
        <v>6.0899685360096006E-6</v>
      </c>
      <c r="AQ152" s="5">
        <f t="shared" si="202"/>
        <v>6.9994834510382061E-7</v>
      </c>
      <c r="AR152" s="5">
        <f t="shared" si="203"/>
        <v>5.5011365684901697E-5</v>
      </c>
      <c r="AS152" s="5">
        <f t="shared" si="204"/>
        <v>3.7146643221942228E-5</v>
      </c>
      <c r="AT152" s="5">
        <f t="shared" si="205"/>
        <v>1.254170920389442E-5</v>
      </c>
      <c r="AU152" s="5">
        <f t="shared" si="206"/>
        <v>2.8229463214258427E-6</v>
      </c>
      <c r="AV152" s="5">
        <f t="shared" si="207"/>
        <v>4.7655142955976682E-7</v>
      </c>
      <c r="AW152" s="5">
        <f t="shared" si="208"/>
        <v>5.5498660468445907E-10</v>
      </c>
      <c r="AX152" s="5">
        <f t="shared" si="209"/>
        <v>4.2320364164981266E-5</v>
      </c>
      <c r="AY152" s="5">
        <f t="shared" si="210"/>
        <v>1.9456303385685004E-5</v>
      </c>
      <c r="AZ152" s="5">
        <f t="shared" si="211"/>
        <v>4.472406475049352E-6</v>
      </c>
      <c r="BA152" s="5">
        <f t="shared" si="212"/>
        <v>6.8537924125162735E-7</v>
      </c>
      <c r="BB152" s="5">
        <f t="shared" si="213"/>
        <v>7.8773816785090945E-8</v>
      </c>
      <c r="BC152" s="5">
        <f t="shared" si="214"/>
        <v>7.2430722582832169E-9</v>
      </c>
      <c r="BD152" s="5">
        <f t="shared" si="215"/>
        <v>4.2151410301897554E-6</v>
      </c>
      <c r="BE152" s="5">
        <f t="shared" si="216"/>
        <v>2.8462907260926813E-6</v>
      </c>
      <c r="BF152" s="5">
        <f t="shared" si="217"/>
        <v>9.6098456011523999E-7</v>
      </c>
      <c r="BG152" s="5">
        <f t="shared" si="218"/>
        <v>2.1630288063782996E-7</v>
      </c>
      <c r="BH152" s="5">
        <f t="shared" si="219"/>
        <v>3.6514844863854535E-8</v>
      </c>
      <c r="BI152" s="5">
        <f t="shared" si="220"/>
        <v>4.93135881130997E-9</v>
      </c>
      <c r="BJ152" s="8">
        <f t="shared" si="221"/>
        <v>0.35489885798355458</v>
      </c>
      <c r="BK152" s="8">
        <f t="shared" si="222"/>
        <v>0.42924364385963271</v>
      </c>
      <c r="BL152" s="8">
        <f t="shared" si="223"/>
        <v>0.21066384507727073</v>
      </c>
      <c r="BM152" s="8">
        <f t="shared" si="224"/>
        <v>0.10672258782472646</v>
      </c>
      <c r="BN152" s="8">
        <f t="shared" si="225"/>
        <v>0.89326978062670337</v>
      </c>
    </row>
    <row r="153" spans="1:66" x14ac:dyDescent="0.25">
      <c r="A153" t="s">
        <v>134</v>
      </c>
      <c r="B153" t="s">
        <v>310</v>
      </c>
      <c r="C153" t="s">
        <v>123</v>
      </c>
      <c r="D153" s="7" t="s">
        <v>522</v>
      </c>
      <c r="E153">
        <f>VLOOKUP(A153,home!$A$2:$E$405,3,FALSE)</f>
        <v>1.5399</v>
      </c>
      <c r="F153">
        <f>VLOOKUP(B153,home!$B$2:$E$405,3,FALSE)</f>
        <v>0.93169999999999997</v>
      </c>
      <c r="G153">
        <f>VLOOKUP(C153,away!$B$2:$E$405,4,FALSE)</f>
        <v>0.73409999999999997</v>
      </c>
      <c r="H153">
        <f>VLOOKUP(A153,away!$A$2:$E$405,3,FALSE)</f>
        <v>1.25</v>
      </c>
      <c r="I153">
        <f>VLOOKUP(C153,away!$B$2:$E$405,3,FALSE)</f>
        <v>0.86960000000000004</v>
      </c>
      <c r="J153">
        <f>VLOOKUP(B153,home!$B$2:$E$405,4,FALSE)</f>
        <v>1.1826000000000001</v>
      </c>
      <c r="K153" s="3">
        <f t="shared" si="170"/>
        <v>1.053231497703</v>
      </c>
      <c r="L153" s="3">
        <f t="shared" si="171"/>
        <v>1.2854862</v>
      </c>
      <c r="M153" s="5">
        <f t="shared" si="172"/>
        <v>9.645123861185069E-2</v>
      </c>
      <c r="N153" s="5">
        <f t="shared" si="173"/>
        <v>0.10158548249846891</v>
      </c>
      <c r="O153" s="5">
        <f t="shared" si="174"/>
        <v>0.12398673620844124</v>
      </c>
      <c r="P153" s="5">
        <f t="shared" si="175"/>
        <v>0.13058673587212333</v>
      </c>
      <c r="Q153" s="5">
        <f t="shared" si="176"/>
        <v>5.3496514938372153E-2</v>
      </c>
      <c r="R153" s="5">
        <f t="shared" si="177"/>
        <v>7.9691619189495772E-2</v>
      </c>
      <c r="S153" s="5">
        <f t="shared" si="178"/>
        <v>4.4200820619737645E-2</v>
      </c>
      <c r="T153" s="5">
        <f t="shared" si="179"/>
        <v>6.8769031701371261E-2</v>
      </c>
      <c r="U153" s="5">
        <f t="shared" si="180"/>
        <v>8.3933723433329763E-2</v>
      </c>
      <c r="V153" s="5">
        <f t="shared" si="181"/>
        <v>6.6493482678955202E-3</v>
      </c>
      <c r="W153" s="5">
        <f t="shared" si="182"/>
        <v>1.8781404850144207E-2</v>
      </c>
      <c r="X153" s="5">
        <f t="shared" si="183"/>
        <v>2.4143236751473451E-2</v>
      </c>
      <c r="Y153" s="5">
        <f t="shared" si="184"/>
        <v>1.5517898833675976E-2</v>
      </c>
      <c r="Z153" s="5">
        <f t="shared" si="185"/>
        <v>3.4147492241250667E-2</v>
      </c>
      <c r="AA153" s="5">
        <f t="shared" si="186"/>
        <v>3.5965214396054004E-2</v>
      </c>
      <c r="AB153" s="5">
        <f t="shared" si="187"/>
        <v>1.8939848311782727E-2</v>
      </c>
      <c r="AC153" s="5">
        <f t="shared" si="188"/>
        <v>5.6266558786495047E-4</v>
      </c>
      <c r="AD153" s="5">
        <f t="shared" si="189"/>
        <v>4.9452917898209414E-3</v>
      </c>
      <c r="AE153" s="5">
        <f t="shared" si="190"/>
        <v>6.3571043507881222E-3</v>
      </c>
      <c r="AF153" s="5">
        <f t="shared" si="191"/>
        <v>4.0859849574490454E-3</v>
      </c>
      <c r="AG153" s="5">
        <f t="shared" si="192"/>
        <v>1.7508257587361116E-3</v>
      </c>
      <c r="AH153" s="5">
        <f t="shared" si="193"/>
        <v>1.0974032510183706E-2</v>
      </c>
      <c r="AI153" s="5">
        <f t="shared" si="194"/>
        <v>1.1558196696542195E-2</v>
      </c>
      <c r="AJ153" s="5">
        <f t="shared" si="195"/>
        <v>6.0867284087225016E-3</v>
      </c>
      <c r="AK153" s="5">
        <f t="shared" si="196"/>
        <v>2.1369113593433997E-3</v>
      </c>
      <c r="AL153" s="5">
        <f t="shared" si="197"/>
        <v>3.047204517613124E-5</v>
      </c>
      <c r="AM153" s="5">
        <f t="shared" si="198"/>
        <v>1.0417074156742923E-3</v>
      </c>
      <c r="AN153" s="5">
        <f t="shared" si="199"/>
        <v>1.3391005072869665E-3</v>
      </c>
      <c r="AO153" s="5">
        <f t="shared" si="200"/>
        <v>8.6069761126519753E-4</v>
      </c>
      <c r="AP153" s="5">
        <f t="shared" si="201"/>
        <v>3.6880496721812528E-4</v>
      </c>
      <c r="AQ153" s="5">
        <f t="shared" si="202"/>
        <v>1.1852342396258817E-4</v>
      </c>
      <c r="AR153" s="5">
        <f t="shared" si="203"/>
        <v>2.8213934700384987E-3</v>
      </c>
      <c r="AS153" s="5">
        <f t="shared" si="204"/>
        <v>2.9715804700581119E-3</v>
      </c>
      <c r="AT153" s="5">
        <f t="shared" si="205"/>
        <v>1.5648810745121449E-3</v>
      </c>
      <c r="AU153" s="5">
        <f t="shared" si="206"/>
        <v>5.4939401261183544E-4</v>
      </c>
      <c r="AV153" s="5">
        <f t="shared" si="207"/>
        <v>1.4465976968305606E-4</v>
      </c>
      <c r="AW153" s="5">
        <f t="shared" si="208"/>
        <v>1.1460151529441504E-6</v>
      </c>
      <c r="AX153" s="5">
        <f t="shared" si="209"/>
        <v>1.8285984359649266E-4</v>
      </c>
      <c r="AY153" s="5">
        <f t="shared" si="210"/>
        <v>2.3506380547744972E-4</v>
      </c>
      <c r="AZ153" s="5">
        <f t="shared" si="211"/>
        <v>1.5108563903037302E-4</v>
      </c>
      <c r="BA153" s="5">
        <f t="shared" si="212"/>
        <v>6.4739501330575297E-5</v>
      </c>
      <c r="BB153" s="5">
        <f t="shared" si="213"/>
        <v>2.0805433888834056E-5</v>
      </c>
      <c r="BC153" s="5">
        <f t="shared" si="214"/>
        <v>5.3490196298216955E-6</v>
      </c>
      <c r="BD153" s="5">
        <f t="shared" si="215"/>
        <v>6.0447706175076766E-4</v>
      </c>
      <c r="BE153" s="5">
        <f t="shared" si="216"/>
        <v>6.3665428107486971E-4</v>
      </c>
      <c r="BF153" s="5">
        <f t="shared" si="217"/>
        <v>3.3527217098775587E-4</v>
      </c>
      <c r="BG153" s="5">
        <f t="shared" si="218"/>
        <v>1.1770640359585682E-4</v>
      </c>
      <c r="BH153" s="5">
        <f t="shared" si="219"/>
        <v>3.099302293712451E-5</v>
      </c>
      <c r="BI153" s="5">
        <f t="shared" si="220"/>
        <v>6.5285655932822166E-6</v>
      </c>
      <c r="BJ153" s="8">
        <f t="shared" si="221"/>
        <v>0.30382151359866089</v>
      </c>
      <c r="BK153" s="8">
        <f t="shared" si="222"/>
        <v>0.27871634481012569</v>
      </c>
      <c r="BL153" s="8">
        <f t="shared" si="223"/>
        <v>0.38305655081673862</v>
      </c>
      <c r="BM153" s="8">
        <f t="shared" si="224"/>
        <v>0.4137096563576993</v>
      </c>
      <c r="BN153" s="8">
        <f t="shared" si="225"/>
        <v>0.58579832731875203</v>
      </c>
    </row>
    <row r="154" spans="1:66" x14ac:dyDescent="0.25">
      <c r="A154" t="s">
        <v>134</v>
      </c>
      <c r="B154" t="s">
        <v>472</v>
      </c>
      <c r="C154" t="s">
        <v>135</v>
      </c>
      <c r="D154" s="7" t="s">
        <v>522</v>
      </c>
      <c r="E154">
        <f>VLOOKUP(A154,home!$A$2:$E$405,3,FALSE)</f>
        <v>1.5399</v>
      </c>
      <c r="F154">
        <f>VLOOKUP(B154,home!$B$2:$E$405,3,FALSE)</f>
        <v>1.1294</v>
      </c>
      <c r="G154">
        <f>VLOOKUP(C154,away!$B$2:$E$405,4,FALSE)</f>
        <v>1.1294</v>
      </c>
      <c r="H154">
        <f>VLOOKUP(A154,away!$A$2:$E$405,3,FALSE)</f>
        <v>1.25</v>
      </c>
      <c r="I154">
        <f>VLOOKUP(C154,away!$B$2:$E$405,3,FALSE)</f>
        <v>0.69569999999999999</v>
      </c>
      <c r="J154">
        <f>VLOOKUP(B154,home!$B$2:$E$405,4,FALSE)</f>
        <v>1.4609000000000001</v>
      </c>
      <c r="K154" s="3">
        <f t="shared" si="170"/>
        <v>1.964210759964</v>
      </c>
      <c r="L154" s="3">
        <f t="shared" si="171"/>
        <v>1.2704351625000001</v>
      </c>
      <c r="M154" s="5">
        <f t="shared" si="172"/>
        <v>3.9374143972091213E-2</v>
      </c>
      <c r="N154" s="5">
        <f t="shared" si="173"/>
        <v>7.7339117254353204E-2</v>
      </c>
      <c r="O154" s="5">
        <f t="shared" si="174"/>
        <v>5.00222969954821E-2</v>
      </c>
      <c r="P154" s="5">
        <f t="shared" si="175"/>
        <v>9.8254333996640783E-2</v>
      </c>
      <c r="Q154" s="5">
        <f t="shared" si="176"/>
        <v>7.5955163138559031E-2</v>
      </c>
      <c r="R154" s="5">
        <f t="shared" si="177"/>
        <v>3.177504250603929E-2</v>
      </c>
      <c r="S154" s="5">
        <f t="shared" si="178"/>
        <v>6.1296025609891606E-2</v>
      </c>
      <c r="T154" s="5">
        <f t="shared" si="179"/>
        <v>9.6496110024649279E-2</v>
      </c>
      <c r="U154" s="5">
        <f t="shared" si="180"/>
        <v>6.2412880388675818E-2</v>
      </c>
      <c r="V154" s="5">
        <f t="shared" si="181"/>
        <v>1.6995361155476986E-2</v>
      </c>
      <c r="W154" s="5">
        <f t="shared" si="182"/>
        <v>4.9730649570526204E-2</v>
      </c>
      <c r="X154" s="5">
        <f t="shared" si="183"/>
        <v>6.3179565868362028E-2</v>
      </c>
      <c r="Y154" s="5">
        <f t="shared" si="184"/>
        <v>4.0132771015325988E-2</v>
      </c>
      <c r="Z154" s="5">
        <f t="shared" si="185"/>
        <v>1.3456043763201477E-2</v>
      </c>
      <c r="AA154" s="5">
        <f t="shared" si="186"/>
        <v>2.6430505946226809E-2</v>
      </c>
      <c r="AB154" s="5">
        <f t="shared" si="187"/>
        <v>2.59575420854356E-2</v>
      </c>
      <c r="AC154" s="5">
        <f t="shared" si="188"/>
        <v>2.6506415805309168E-3</v>
      </c>
      <c r="AD154" s="5">
        <f t="shared" si="189"/>
        <v>2.4420369246606656E-2</v>
      </c>
      <c r="AE154" s="5">
        <f t="shared" si="190"/>
        <v>3.1024495772122736E-2</v>
      </c>
      <c r="AF154" s="5">
        <f t="shared" si="191"/>
        <v>1.970730516386866E-2</v>
      </c>
      <c r="AG154" s="5">
        <f t="shared" si="192"/>
        <v>8.3456178127655229E-3</v>
      </c>
      <c r="AH154" s="5">
        <f t="shared" si="193"/>
        <v>4.2737577862274976E-3</v>
      </c>
      <c r="AI154" s="5">
        <f t="shared" si="194"/>
        <v>8.3945610291879733E-3</v>
      </c>
      <c r="AJ154" s="5">
        <f t="shared" si="195"/>
        <v>8.2443435493527468E-3</v>
      </c>
      <c r="AK154" s="5">
        <f t="shared" si="196"/>
        <v>5.3978761028261515E-3</v>
      </c>
      <c r="AL154" s="5">
        <f t="shared" si="197"/>
        <v>2.6457669616230254E-4</v>
      </c>
      <c r="AM154" s="5">
        <f t="shared" si="198"/>
        <v>9.5933504072957532E-3</v>
      </c>
      <c r="AN154" s="5">
        <f t="shared" si="199"/>
        <v>1.2187729683612224E-2</v>
      </c>
      <c r="AO154" s="5">
        <f t="shared" si="200"/>
        <v>7.7418601705529864E-3</v>
      </c>
      <c r="AP154" s="5">
        <f t="shared" si="201"/>
        <v>3.2785104612762538E-3</v>
      </c>
      <c r="AQ154" s="5">
        <f t="shared" si="202"/>
        <v>1.0412837426573623E-3</v>
      </c>
      <c r="AR154" s="5">
        <f t="shared" si="203"/>
        <v>1.0859064335263127E-3</v>
      </c>
      <c r="AS154" s="5">
        <f t="shared" si="204"/>
        <v>2.1329491010465152E-3</v>
      </c>
      <c r="AT154" s="5">
        <f t="shared" si="205"/>
        <v>2.0947807873655539E-3</v>
      </c>
      <c r="AU154" s="5">
        <f t="shared" si="206"/>
        <v>1.3715303207697599E-3</v>
      </c>
      <c r="AV154" s="5">
        <f t="shared" si="207"/>
        <v>6.7349365341820957E-4</v>
      </c>
      <c r="AW154" s="5">
        <f t="shared" si="208"/>
        <v>1.8339592411826787E-5</v>
      </c>
      <c r="AX154" s="5">
        <f t="shared" si="209"/>
        <v>3.140560349019223E-3</v>
      </c>
      <c r="AY154" s="5">
        <f t="shared" si="210"/>
        <v>3.989878297347294E-3</v>
      </c>
      <c r="AZ154" s="5">
        <f t="shared" si="211"/>
        <v>2.5344408415228169E-3</v>
      </c>
      <c r="BA154" s="5">
        <f t="shared" si="212"/>
        <v>1.0732809207822254E-3</v>
      </c>
      <c r="BB154" s="5">
        <f t="shared" si="213"/>
        <v>3.4088345525052927E-4</v>
      </c>
      <c r="BC154" s="5">
        <f t="shared" si="214"/>
        <v>8.661406557295342E-5</v>
      </c>
      <c r="BD154" s="5">
        <f t="shared" si="215"/>
        <v>2.2992895272279943E-4</v>
      </c>
      <c r="BE154" s="5">
        <f t="shared" si="216"/>
        <v>4.5162892296537642E-4</v>
      </c>
      <c r="BF154" s="5">
        <f t="shared" si="217"/>
        <v>4.4354719499977254E-4</v>
      </c>
      <c r="BG154" s="5">
        <f t="shared" si="218"/>
        <v>2.9040672432346785E-4</v>
      </c>
      <c r="BH154" s="5">
        <f t="shared" si="219"/>
        <v>1.4260500317051362E-4</v>
      </c>
      <c r="BI154" s="5">
        <f t="shared" si="220"/>
        <v>5.6021256330444654E-5</v>
      </c>
      <c r="BJ154" s="8">
        <f t="shared" si="221"/>
        <v>0.53133955726202886</v>
      </c>
      <c r="BK154" s="8">
        <f t="shared" si="222"/>
        <v>0.22282496130814111</v>
      </c>
      <c r="BL154" s="8">
        <f t="shared" si="223"/>
        <v>0.23188160474009276</v>
      </c>
      <c r="BM154" s="8">
        <f t="shared" si="224"/>
        <v>0.62281053050536306</v>
      </c>
      <c r="BN154" s="8">
        <f t="shared" si="225"/>
        <v>0.37272009786316562</v>
      </c>
    </row>
    <row r="155" spans="1:66" s="10" customFormat="1" x14ac:dyDescent="0.25">
      <c r="A155" t="s">
        <v>134</v>
      </c>
      <c r="B155" t="s">
        <v>445</v>
      </c>
      <c r="C155" t="s">
        <v>365</v>
      </c>
      <c r="D155" s="7" t="s">
        <v>522</v>
      </c>
      <c r="E155">
        <f>VLOOKUP(A155,home!$A$2:$E$405,3,FALSE)</f>
        <v>1.5399</v>
      </c>
      <c r="F155">
        <f>VLOOKUP(B155,home!$B$2:$E$405,3,FALSE)</f>
        <v>0.93169999999999997</v>
      </c>
      <c r="G155">
        <f>VLOOKUP(C155,away!$B$2:$E$405,4,FALSE)</f>
        <v>1.1294</v>
      </c>
      <c r="H155">
        <f>VLOOKUP(A155,away!$A$2:$E$405,3,FALSE)</f>
        <v>1.25</v>
      </c>
      <c r="I155">
        <f>VLOOKUP(C155,away!$B$2:$E$405,3,FALSE)</f>
        <v>0.76519999999999999</v>
      </c>
      <c r="J155">
        <f>VLOOKUP(B155,home!$B$2:$E$405,4,FALSE)</f>
        <v>0.76519999999999999</v>
      </c>
      <c r="K155" s="3">
        <f t="shared" si="170"/>
        <v>1.6203782230019999</v>
      </c>
      <c r="L155" s="3">
        <f t="shared" si="171"/>
        <v>0.73191380000000006</v>
      </c>
      <c r="M155" s="5">
        <f t="shared" si="172"/>
        <v>9.5150824215513435E-2</v>
      </c>
      <c r="N155" s="5">
        <f t="shared" si="173"/>
        <v>0.15418032345950933</v>
      </c>
      <c r="O155" s="5">
        <f t="shared" si="174"/>
        <v>6.9642201324708469E-2</v>
      </c>
      <c r="P155" s="5">
        <f t="shared" si="175"/>
        <v>0.11284670642847862</v>
      </c>
      <c r="Q155" s="5">
        <f t="shared" si="176"/>
        <v>0.12491521927459666</v>
      </c>
      <c r="R155" s="5">
        <f t="shared" si="177"/>
        <v>2.54860441059662E-2</v>
      </c>
      <c r="S155" s="5">
        <f t="shared" si="178"/>
        <v>3.3458404739911386E-2</v>
      </c>
      <c r="T155" s="5">
        <f t="shared" si="179"/>
        <v>9.1427172817103289E-2</v>
      </c>
      <c r="U155" s="5">
        <f t="shared" si="180"/>
        <v>4.1297030859776103E-2</v>
      </c>
      <c r="V155" s="5">
        <f t="shared" si="181"/>
        <v>4.4089893987655148E-3</v>
      </c>
      <c r="W155" s="5">
        <f t="shared" si="182"/>
        <v>6.7469967011358684E-2</v>
      </c>
      <c r="X155" s="5">
        <f t="shared" si="183"/>
        <v>4.9382199941158181E-2</v>
      </c>
      <c r="Y155" s="5">
        <f t="shared" si="184"/>
        <v>1.8071756805646429E-2</v>
      </c>
      <c r="Z155" s="5">
        <f t="shared" si="185"/>
        <v>6.2178624628551104E-3</v>
      </c>
      <c r="AA155" s="5">
        <f t="shared" si="186"/>
        <v>1.0075288928432001E-2</v>
      </c>
      <c r="AB155" s="5">
        <f t="shared" si="187"/>
        <v>8.1628893850421869E-3</v>
      </c>
      <c r="AC155" s="5">
        <f t="shared" si="188"/>
        <v>3.2681005158837053E-4</v>
      </c>
      <c r="AD155" s="5">
        <f t="shared" si="189"/>
        <v>2.7331716312967255E-2</v>
      </c>
      <c r="AE155" s="5">
        <f t="shared" si="190"/>
        <v>2.0004460347145855E-2</v>
      </c>
      <c r="AF155" s="5">
        <f t="shared" si="191"/>
        <v>7.3207702948144193E-3</v>
      </c>
      <c r="AG155" s="5">
        <f t="shared" si="192"/>
        <v>1.7860576018015814E-3</v>
      </c>
      <c r="AH155" s="5">
        <f t="shared" si="193"/>
        <v>1.1377348357664106E-3</v>
      </c>
      <c r="AI155" s="5">
        <f t="shared" si="194"/>
        <v>1.8435607514266485E-3</v>
      </c>
      <c r="AJ155" s="5">
        <f t="shared" si="195"/>
        <v>1.4936328471964724E-3</v>
      </c>
      <c r="AK155" s="5">
        <f t="shared" si="196"/>
        <v>8.067500462525457E-4</v>
      </c>
      <c r="AL155" s="5">
        <f t="shared" si="197"/>
        <v>1.5503570569578296E-5</v>
      </c>
      <c r="AM155" s="5">
        <f t="shared" si="198"/>
        <v>8.8575435821601264E-3</v>
      </c>
      <c r="AN155" s="5">
        <f t="shared" si="199"/>
        <v>6.4829583818844317E-3</v>
      </c>
      <c r="AO155" s="5">
        <f t="shared" si="200"/>
        <v>2.3724833522634423E-3</v>
      </c>
      <c r="AP155" s="5">
        <f t="shared" si="201"/>
        <v>5.7881776859729174E-4</v>
      </c>
      <c r="AQ155" s="5">
        <f t="shared" si="202"/>
        <v>1.0591117813039112E-4</v>
      </c>
      <c r="AR155" s="5">
        <f t="shared" si="203"/>
        <v>1.6654476540763397E-4</v>
      </c>
      <c r="AS155" s="5">
        <f t="shared" si="204"/>
        <v>2.6986551102150684E-4</v>
      </c>
      <c r="AT155" s="5">
        <f t="shared" si="205"/>
        <v>2.1864209859927798E-4</v>
      </c>
      <c r="AU155" s="5">
        <f t="shared" si="206"/>
        <v>1.1809429840057534E-4</v>
      </c>
      <c r="AV155" s="5">
        <f t="shared" si="207"/>
        <v>4.7839357347248079E-5</v>
      </c>
      <c r="AW155" s="5">
        <f t="shared" si="208"/>
        <v>5.1074669291349455E-7</v>
      </c>
      <c r="AX155" s="5">
        <f t="shared" si="209"/>
        <v>2.3920951216372327E-3</v>
      </c>
      <c r="AY155" s="5">
        <f t="shared" si="210"/>
        <v>1.7508074304389692E-3</v>
      </c>
      <c r="AZ155" s="5">
        <f t="shared" si="211"/>
        <v>6.4072005974041076E-4</v>
      </c>
      <c r="BA155" s="5">
        <f t="shared" si="212"/>
        <v>1.5631728455361041E-4</v>
      </c>
      <c r="BB155" s="5">
        <f t="shared" si="213"/>
        <v>2.8602694435828572E-5</v>
      </c>
      <c r="BC155" s="5">
        <f t="shared" si="214"/>
        <v>4.1869413549532309E-6</v>
      </c>
      <c r="BD155" s="5">
        <f t="shared" si="215"/>
        <v>2.0316068686601647E-5</v>
      </c>
      <c r="BE155" s="5">
        <f t="shared" si="216"/>
        <v>3.2919715276782148E-5</v>
      </c>
      <c r="BF155" s="5">
        <f t="shared" si="217"/>
        <v>2.6671194870962028E-5</v>
      </c>
      <c r="BG155" s="5">
        <f t="shared" si="218"/>
        <v>1.4405807783449832E-5</v>
      </c>
      <c r="BH155" s="5">
        <f t="shared" si="219"/>
        <v>5.8357143042637086E-6</v>
      </c>
      <c r="BI155" s="5">
        <f t="shared" si="220"/>
        <v>1.8912128748580354E-6</v>
      </c>
      <c r="BJ155" s="8">
        <f t="shared" si="221"/>
        <v>0.58526008766129822</v>
      </c>
      <c r="BK155" s="8">
        <f t="shared" si="222"/>
        <v>0.24795804583526593</v>
      </c>
      <c r="BL155" s="8">
        <f t="shared" si="223"/>
        <v>0.16086815882914021</v>
      </c>
      <c r="BM155" s="8">
        <f t="shared" si="224"/>
        <v>0.4163325392960408</v>
      </c>
      <c r="BN155" s="8">
        <f t="shared" si="225"/>
        <v>0.5822213188087727</v>
      </c>
    </row>
    <row r="156" spans="1:66" x14ac:dyDescent="0.25">
      <c r="A156" t="s">
        <v>134</v>
      </c>
      <c r="B156" t="s">
        <v>499</v>
      </c>
      <c r="C156" t="s">
        <v>352</v>
      </c>
      <c r="D156" s="7" t="s">
        <v>522</v>
      </c>
      <c r="E156">
        <f>VLOOKUP(A156,home!$A$2:$E$405,3,FALSE)</f>
        <v>1.5399</v>
      </c>
      <c r="F156" t="e">
        <f>VLOOKUP(B156,home!$B$2:$E$405,3,FALSE)</f>
        <v>#N/A</v>
      </c>
      <c r="G156">
        <f>VLOOKUP(C156,away!$B$2:$E$405,4,FALSE)</f>
        <v>1.1011</v>
      </c>
      <c r="H156">
        <f>VLOOKUP(A156,away!$A$2:$E$405,3,FALSE)</f>
        <v>1.25</v>
      </c>
      <c r="I156">
        <f>VLOOKUP(C156,away!$B$2:$E$405,3,FALSE)</f>
        <v>0.90429999999999999</v>
      </c>
      <c r="J156" t="e">
        <f>VLOOKUP(B156,home!$B$2:$E$405,4,FALSE)</f>
        <v>#N/A</v>
      </c>
      <c r="K156" s="3" t="e">
        <f t="shared" si="170"/>
        <v>#N/A</v>
      </c>
      <c r="L156" s="3" t="e">
        <f t="shared" si="171"/>
        <v>#N/A</v>
      </c>
      <c r="M156" s="5" t="e">
        <f t="shared" si="172"/>
        <v>#N/A</v>
      </c>
      <c r="N156" s="5" t="e">
        <f t="shared" si="173"/>
        <v>#N/A</v>
      </c>
      <c r="O156" s="5" t="e">
        <f t="shared" si="174"/>
        <v>#N/A</v>
      </c>
      <c r="P156" s="5" t="e">
        <f t="shared" si="175"/>
        <v>#N/A</v>
      </c>
      <c r="Q156" s="5" t="e">
        <f t="shared" si="176"/>
        <v>#N/A</v>
      </c>
      <c r="R156" s="5" t="e">
        <f t="shared" si="177"/>
        <v>#N/A</v>
      </c>
      <c r="S156" s="5" t="e">
        <f t="shared" si="178"/>
        <v>#N/A</v>
      </c>
      <c r="T156" s="5" t="e">
        <f t="shared" si="179"/>
        <v>#N/A</v>
      </c>
      <c r="U156" s="5" t="e">
        <f t="shared" si="180"/>
        <v>#N/A</v>
      </c>
      <c r="V156" s="5" t="e">
        <f t="shared" si="181"/>
        <v>#N/A</v>
      </c>
      <c r="W156" s="5" t="e">
        <f t="shared" si="182"/>
        <v>#N/A</v>
      </c>
      <c r="X156" s="5" t="e">
        <f t="shared" si="183"/>
        <v>#N/A</v>
      </c>
      <c r="Y156" s="5" t="e">
        <f t="shared" si="184"/>
        <v>#N/A</v>
      </c>
      <c r="Z156" s="5" t="e">
        <f t="shared" si="185"/>
        <v>#N/A</v>
      </c>
      <c r="AA156" s="5" t="e">
        <f t="shared" si="186"/>
        <v>#N/A</v>
      </c>
      <c r="AB156" s="5" t="e">
        <f t="shared" si="187"/>
        <v>#N/A</v>
      </c>
      <c r="AC156" s="5" t="e">
        <f t="shared" si="188"/>
        <v>#N/A</v>
      </c>
      <c r="AD156" s="5" t="e">
        <f t="shared" si="189"/>
        <v>#N/A</v>
      </c>
      <c r="AE156" s="5" t="e">
        <f t="shared" si="190"/>
        <v>#N/A</v>
      </c>
      <c r="AF156" s="5" t="e">
        <f t="shared" si="191"/>
        <v>#N/A</v>
      </c>
      <c r="AG156" s="5" t="e">
        <f t="shared" si="192"/>
        <v>#N/A</v>
      </c>
      <c r="AH156" s="5" t="e">
        <f t="shared" si="193"/>
        <v>#N/A</v>
      </c>
      <c r="AI156" s="5" t="e">
        <f t="shared" si="194"/>
        <v>#N/A</v>
      </c>
      <c r="AJ156" s="5" t="e">
        <f t="shared" si="195"/>
        <v>#N/A</v>
      </c>
      <c r="AK156" s="5" t="e">
        <f t="shared" si="196"/>
        <v>#N/A</v>
      </c>
      <c r="AL156" s="5" t="e">
        <f t="shared" si="197"/>
        <v>#N/A</v>
      </c>
      <c r="AM156" s="5" t="e">
        <f t="shared" si="198"/>
        <v>#N/A</v>
      </c>
      <c r="AN156" s="5" t="e">
        <f t="shared" si="199"/>
        <v>#N/A</v>
      </c>
      <c r="AO156" s="5" t="e">
        <f t="shared" si="200"/>
        <v>#N/A</v>
      </c>
      <c r="AP156" s="5" t="e">
        <f t="shared" si="201"/>
        <v>#N/A</v>
      </c>
      <c r="AQ156" s="5" t="e">
        <f t="shared" si="202"/>
        <v>#N/A</v>
      </c>
      <c r="AR156" s="5" t="e">
        <f t="shared" si="203"/>
        <v>#N/A</v>
      </c>
      <c r="AS156" s="5" t="e">
        <f t="shared" si="204"/>
        <v>#N/A</v>
      </c>
      <c r="AT156" s="5" t="e">
        <f t="shared" si="205"/>
        <v>#N/A</v>
      </c>
      <c r="AU156" s="5" t="e">
        <f t="shared" si="206"/>
        <v>#N/A</v>
      </c>
      <c r="AV156" s="5" t="e">
        <f t="shared" si="207"/>
        <v>#N/A</v>
      </c>
      <c r="AW156" s="5" t="e">
        <f t="shared" si="208"/>
        <v>#N/A</v>
      </c>
      <c r="AX156" s="5" t="e">
        <f t="shared" si="209"/>
        <v>#N/A</v>
      </c>
      <c r="AY156" s="5" t="e">
        <f t="shared" si="210"/>
        <v>#N/A</v>
      </c>
      <c r="AZ156" s="5" t="e">
        <f t="shared" si="211"/>
        <v>#N/A</v>
      </c>
      <c r="BA156" s="5" t="e">
        <f t="shared" si="212"/>
        <v>#N/A</v>
      </c>
      <c r="BB156" s="5" t="e">
        <f t="shared" si="213"/>
        <v>#N/A</v>
      </c>
      <c r="BC156" s="5" t="e">
        <f t="shared" si="214"/>
        <v>#N/A</v>
      </c>
      <c r="BD156" s="5" t="e">
        <f t="shared" si="215"/>
        <v>#N/A</v>
      </c>
      <c r="BE156" s="5" t="e">
        <f t="shared" si="216"/>
        <v>#N/A</v>
      </c>
      <c r="BF156" s="5" t="e">
        <f t="shared" si="217"/>
        <v>#N/A</v>
      </c>
      <c r="BG156" s="5" t="e">
        <f t="shared" si="218"/>
        <v>#N/A</v>
      </c>
      <c r="BH156" s="5" t="e">
        <f t="shared" si="219"/>
        <v>#N/A</v>
      </c>
      <c r="BI156" s="5" t="e">
        <f t="shared" si="220"/>
        <v>#N/A</v>
      </c>
      <c r="BJ156" s="8" t="e">
        <f t="shared" si="221"/>
        <v>#N/A</v>
      </c>
      <c r="BK156" s="8" t="e">
        <f t="shared" si="222"/>
        <v>#N/A</v>
      </c>
      <c r="BL156" s="8" t="e">
        <f t="shared" si="223"/>
        <v>#N/A</v>
      </c>
      <c r="BM156" s="8" t="e">
        <f t="shared" si="224"/>
        <v>#N/A</v>
      </c>
      <c r="BN156" s="8" t="e">
        <f t="shared" si="225"/>
        <v>#N/A</v>
      </c>
    </row>
    <row r="157" spans="1:66" x14ac:dyDescent="0.25">
      <c r="A157" t="s">
        <v>134</v>
      </c>
      <c r="B157" t="s">
        <v>498</v>
      </c>
      <c r="C157" t="s">
        <v>306</v>
      </c>
      <c r="D157" s="7" t="s">
        <v>522</v>
      </c>
      <c r="E157">
        <f>VLOOKUP(A157,home!$A$2:$E$405,3,FALSE)</f>
        <v>1.5399</v>
      </c>
      <c r="F157" t="e">
        <f>VLOOKUP(B157,home!$B$2:$E$405,3,FALSE)</f>
        <v>#N/A</v>
      </c>
      <c r="G157">
        <f>VLOOKUP(C157,away!$B$2:$E$405,4,FALSE)</f>
        <v>0.70589999999999997</v>
      </c>
      <c r="H157">
        <f>VLOOKUP(A157,away!$A$2:$E$405,3,FALSE)</f>
        <v>1.25</v>
      </c>
      <c r="I157">
        <f>VLOOKUP(C157,away!$B$2:$E$405,3,FALSE)</f>
        <v>1.1477999999999999</v>
      </c>
      <c r="J157" t="e">
        <f>VLOOKUP(B157,home!$B$2:$E$405,4,FALSE)</f>
        <v>#N/A</v>
      </c>
      <c r="K157" s="3" t="e">
        <f t="shared" si="170"/>
        <v>#N/A</v>
      </c>
      <c r="L157" s="3" t="e">
        <f t="shared" si="171"/>
        <v>#N/A</v>
      </c>
      <c r="M157" s="5" t="e">
        <f t="shared" si="172"/>
        <v>#N/A</v>
      </c>
      <c r="N157" s="5" t="e">
        <f t="shared" si="173"/>
        <v>#N/A</v>
      </c>
      <c r="O157" s="5" t="e">
        <f t="shared" si="174"/>
        <v>#N/A</v>
      </c>
      <c r="P157" s="5" t="e">
        <f t="shared" si="175"/>
        <v>#N/A</v>
      </c>
      <c r="Q157" s="5" t="e">
        <f t="shared" si="176"/>
        <v>#N/A</v>
      </c>
      <c r="R157" s="5" t="e">
        <f t="shared" si="177"/>
        <v>#N/A</v>
      </c>
      <c r="S157" s="5" t="e">
        <f t="shared" si="178"/>
        <v>#N/A</v>
      </c>
      <c r="T157" s="5" t="e">
        <f t="shared" si="179"/>
        <v>#N/A</v>
      </c>
      <c r="U157" s="5" t="e">
        <f t="shared" si="180"/>
        <v>#N/A</v>
      </c>
      <c r="V157" s="5" t="e">
        <f t="shared" si="181"/>
        <v>#N/A</v>
      </c>
      <c r="W157" s="5" t="e">
        <f t="shared" si="182"/>
        <v>#N/A</v>
      </c>
      <c r="X157" s="5" t="e">
        <f t="shared" si="183"/>
        <v>#N/A</v>
      </c>
      <c r="Y157" s="5" t="e">
        <f t="shared" si="184"/>
        <v>#N/A</v>
      </c>
      <c r="Z157" s="5" t="e">
        <f t="shared" si="185"/>
        <v>#N/A</v>
      </c>
      <c r="AA157" s="5" t="e">
        <f t="shared" si="186"/>
        <v>#N/A</v>
      </c>
      <c r="AB157" s="5" t="e">
        <f t="shared" si="187"/>
        <v>#N/A</v>
      </c>
      <c r="AC157" s="5" t="e">
        <f t="shared" si="188"/>
        <v>#N/A</v>
      </c>
      <c r="AD157" s="5" t="e">
        <f t="shared" si="189"/>
        <v>#N/A</v>
      </c>
      <c r="AE157" s="5" t="e">
        <f t="shared" si="190"/>
        <v>#N/A</v>
      </c>
      <c r="AF157" s="5" t="e">
        <f t="shared" si="191"/>
        <v>#N/A</v>
      </c>
      <c r="AG157" s="5" t="e">
        <f t="shared" si="192"/>
        <v>#N/A</v>
      </c>
      <c r="AH157" s="5" t="e">
        <f t="shared" si="193"/>
        <v>#N/A</v>
      </c>
      <c r="AI157" s="5" t="e">
        <f t="shared" si="194"/>
        <v>#N/A</v>
      </c>
      <c r="AJ157" s="5" t="e">
        <f t="shared" si="195"/>
        <v>#N/A</v>
      </c>
      <c r="AK157" s="5" t="e">
        <f t="shared" si="196"/>
        <v>#N/A</v>
      </c>
      <c r="AL157" s="5" t="e">
        <f t="shared" si="197"/>
        <v>#N/A</v>
      </c>
      <c r="AM157" s="5" t="e">
        <f t="shared" si="198"/>
        <v>#N/A</v>
      </c>
      <c r="AN157" s="5" t="e">
        <f t="shared" si="199"/>
        <v>#N/A</v>
      </c>
      <c r="AO157" s="5" t="e">
        <f t="shared" si="200"/>
        <v>#N/A</v>
      </c>
      <c r="AP157" s="5" t="e">
        <f t="shared" si="201"/>
        <v>#N/A</v>
      </c>
      <c r="AQ157" s="5" t="e">
        <f t="shared" si="202"/>
        <v>#N/A</v>
      </c>
      <c r="AR157" s="5" t="e">
        <f t="shared" si="203"/>
        <v>#N/A</v>
      </c>
      <c r="AS157" s="5" t="e">
        <f t="shared" si="204"/>
        <v>#N/A</v>
      </c>
      <c r="AT157" s="5" t="e">
        <f t="shared" si="205"/>
        <v>#N/A</v>
      </c>
      <c r="AU157" s="5" t="e">
        <f t="shared" si="206"/>
        <v>#N/A</v>
      </c>
      <c r="AV157" s="5" t="e">
        <f t="shared" si="207"/>
        <v>#N/A</v>
      </c>
      <c r="AW157" s="5" t="e">
        <f t="shared" si="208"/>
        <v>#N/A</v>
      </c>
      <c r="AX157" s="5" t="e">
        <f t="shared" si="209"/>
        <v>#N/A</v>
      </c>
      <c r="AY157" s="5" t="e">
        <f t="shared" si="210"/>
        <v>#N/A</v>
      </c>
      <c r="AZ157" s="5" t="e">
        <f t="shared" si="211"/>
        <v>#N/A</v>
      </c>
      <c r="BA157" s="5" t="e">
        <f t="shared" si="212"/>
        <v>#N/A</v>
      </c>
      <c r="BB157" s="5" t="e">
        <f t="shared" si="213"/>
        <v>#N/A</v>
      </c>
      <c r="BC157" s="5" t="e">
        <f t="shared" si="214"/>
        <v>#N/A</v>
      </c>
      <c r="BD157" s="5" t="e">
        <f t="shared" si="215"/>
        <v>#N/A</v>
      </c>
      <c r="BE157" s="5" t="e">
        <f t="shared" si="216"/>
        <v>#N/A</v>
      </c>
      <c r="BF157" s="5" t="e">
        <f t="shared" si="217"/>
        <v>#N/A</v>
      </c>
      <c r="BG157" s="5" t="e">
        <f t="shared" si="218"/>
        <v>#N/A</v>
      </c>
      <c r="BH157" s="5" t="e">
        <f t="shared" si="219"/>
        <v>#N/A</v>
      </c>
      <c r="BI157" s="5" t="e">
        <f t="shared" si="220"/>
        <v>#N/A</v>
      </c>
      <c r="BJ157" s="8" t="e">
        <f t="shared" si="221"/>
        <v>#N/A</v>
      </c>
      <c r="BK157" s="8" t="e">
        <f t="shared" si="222"/>
        <v>#N/A</v>
      </c>
      <c r="BL157" s="8" t="e">
        <f t="shared" si="223"/>
        <v>#N/A</v>
      </c>
      <c r="BM157" s="8" t="e">
        <f t="shared" si="224"/>
        <v>#N/A</v>
      </c>
      <c r="BN157" s="8" t="e">
        <f t="shared" si="225"/>
        <v>#N/A</v>
      </c>
    </row>
    <row r="158" spans="1:66" x14ac:dyDescent="0.25">
      <c r="A158" t="s">
        <v>134</v>
      </c>
      <c r="B158" t="s">
        <v>325</v>
      </c>
      <c r="C158" t="s">
        <v>471</v>
      </c>
      <c r="D158" s="7" t="s">
        <v>522</v>
      </c>
      <c r="E158">
        <f>VLOOKUP(A158,home!$A$2:$E$405,3,FALSE)</f>
        <v>1.5399</v>
      </c>
      <c r="F158">
        <f>VLOOKUP(B158,home!$B$2:$E$405,3,FALSE)</f>
        <v>0.9153</v>
      </c>
      <c r="G158">
        <f>VLOOKUP(C158,away!$B$2:$E$405,4,FALSE)</f>
        <v>0.93169999999999997</v>
      </c>
      <c r="H158">
        <f>VLOOKUP(A158,away!$A$2:$E$405,3,FALSE)</f>
        <v>1.25</v>
      </c>
      <c r="I158">
        <f>VLOOKUP(C158,away!$B$2:$E$405,3,FALSE)</f>
        <v>1.1477999999999999</v>
      </c>
      <c r="J158">
        <f>VLOOKUP(B158,home!$B$2:$E$405,4,FALSE)</f>
        <v>1.4743999999999999</v>
      </c>
      <c r="K158" s="3">
        <f t="shared" si="170"/>
        <v>1.3132036368989999</v>
      </c>
      <c r="L158" s="3">
        <f t="shared" si="171"/>
        <v>2.1153953999999997</v>
      </c>
      <c r="M158" s="5">
        <f t="shared" si="172"/>
        <v>3.2432345479617215E-2</v>
      </c>
      <c r="N158" s="5">
        <f t="shared" si="173"/>
        <v>4.2590274036998173E-2</v>
      </c>
      <c r="O158" s="5">
        <f t="shared" si="174"/>
        <v>6.8607234438793047E-2</v>
      </c>
      <c r="P158" s="5">
        <f t="shared" si="175"/>
        <v>9.0095269782605347E-2</v>
      </c>
      <c r="Q158" s="5">
        <f t="shared" si="176"/>
        <v>2.7964851380955526E-2</v>
      </c>
      <c r="R158" s="5">
        <f t="shared" si="177"/>
        <v>7.2565714069272202E-2</v>
      </c>
      <c r="S158" s="5">
        <f t="shared" si="178"/>
        <v>6.2569924539545255E-2</v>
      </c>
      <c r="T158" s="5">
        <f t="shared" si="179"/>
        <v>5.9156717972956963E-2</v>
      </c>
      <c r="U158" s="5">
        <f t="shared" si="180"/>
        <v>9.5293559629941196E-2</v>
      </c>
      <c r="V158" s="5">
        <f t="shared" si="181"/>
        <v>1.9312867201974292E-2</v>
      </c>
      <c r="W158" s="5">
        <f t="shared" si="182"/>
        <v>1.2241181512936941E-2</v>
      </c>
      <c r="X158" s="5">
        <f t="shared" si="183"/>
        <v>2.5894939063031842E-2</v>
      </c>
      <c r="Y158" s="5">
        <f t="shared" si="184"/>
        <v>2.738901748860894E-2</v>
      </c>
      <c r="Z158" s="5">
        <f t="shared" si="185"/>
        <v>5.1168392579951205E-2</v>
      </c>
      <c r="AA158" s="5">
        <f t="shared" si="186"/>
        <v>6.719451923026773E-2</v>
      </c>
      <c r="AB158" s="5">
        <f t="shared" si="187"/>
        <v>4.4120043516433692E-2</v>
      </c>
      <c r="AC158" s="5">
        <f t="shared" si="188"/>
        <v>3.3531300987987493E-3</v>
      </c>
      <c r="AD158" s="5">
        <f t="shared" si="189"/>
        <v>4.0187910206823992E-3</v>
      </c>
      <c r="AE158" s="5">
        <f t="shared" si="190"/>
        <v>8.501332038712851E-3</v>
      </c>
      <c r="AF158" s="5">
        <f t="shared" si="191"/>
        <v>8.9918393442828953E-3</v>
      </c>
      <c r="AG158" s="5">
        <f t="shared" si="192"/>
        <v>6.3404318621450139E-3</v>
      </c>
      <c r="AH158" s="5">
        <f t="shared" si="193"/>
        <v>2.7060345572255728E-2</v>
      </c>
      <c r="AI158" s="5">
        <f t="shared" si="194"/>
        <v>3.5535744221229973E-2</v>
      </c>
      <c r="AJ158" s="5">
        <f t="shared" si="195"/>
        <v>2.3332834275615912E-2</v>
      </c>
      <c r="AK158" s="5">
        <f t="shared" si="196"/>
        <v>1.0213587609966822E-2</v>
      </c>
      <c r="AL158" s="5">
        <f t="shared" si="197"/>
        <v>3.7259243067364192E-4</v>
      </c>
      <c r="AM158" s="5">
        <f t="shared" si="198"/>
        <v>1.0554981968594328E-3</v>
      </c>
      <c r="AN158" s="5">
        <f t="shared" si="199"/>
        <v>2.2327960303447384E-3</v>
      </c>
      <c r="AO158" s="5">
        <f t="shared" si="200"/>
        <v>2.3616232258647607E-3</v>
      </c>
      <c r="AP158" s="5">
        <f t="shared" si="201"/>
        <v>1.6652556361758243E-3</v>
      </c>
      <c r="AQ158" s="5">
        <f t="shared" si="202"/>
        <v>8.8066852814760305E-4</v>
      </c>
      <c r="AR158" s="5">
        <f t="shared" si="203"/>
        <v>1.1448666109192025E-2</v>
      </c>
      <c r="AS158" s="5">
        <f t="shared" si="204"/>
        <v>1.5034429972233291E-2</v>
      </c>
      <c r="AT158" s="5">
        <f t="shared" si="205"/>
        <v>9.8716340591200446E-3</v>
      </c>
      <c r="AU158" s="5">
        <f t="shared" si="206"/>
        <v>4.321155249524161E-3</v>
      </c>
      <c r="AV158" s="5">
        <f t="shared" si="207"/>
        <v>1.4186391973200836E-3</v>
      </c>
      <c r="AW158" s="5">
        <f t="shared" si="208"/>
        <v>2.8751145965954323E-5</v>
      </c>
      <c r="AX158" s="5">
        <f t="shared" si="209"/>
        <v>2.3101401180935729E-4</v>
      </c>
      <c r="AY158" s="5">
        <f t="shared" si="210"/>
        <v>4.8868597791706003E-4</v>
      </c>
      <c r="AZ158" s="5">
        <f t="shared" si="211"/>
        <v>5.168820348651253E-4</v>
      </c>
      <c r="BA158" s="5">
        <f t="shared" si="212"/>
        <v>3.6446995963210834E-4</v>
      </c>
      <c r="BB158" s="5">
        <f t="shared" si="213"/>
        <v>1.9274951901098692E-4</v>
      </c>
      <c r="BC158" s="5">
        <f t="shared" si="214"/>
        <v>8.1548289173610837E-5</v>
      </c>
      <c r="BD158" s="5">
        <f t="shared" si="215"/>
        <v>4.036409270586779E-3</v>
      </c>
      <c r="BE158" s="5">
        <f t="shared" si="216"/>
        <v>5.3006273341473977E-3</v>
      </c>
      <c r="BF158" s="5">
        <f t="shared" si="217"/>
        <v>3.4804015465243073E-3</v>
      </c>
      <c r="BG158" s="5">
        <f t="shared" si="218"/>
        <v>1.5234919895882083E-3</v>
      </c>
      <c r="BH158" s="5">
        <f t="shared" si="219"/>
        <v>5.0016380537843221E-4</v>
      </c>
      <c r="BI158" s="5">
        <f t="shared" si="220"/>
        <v>1.3136338565364E-4</v>
      </c>
      <c r="BJ158" s="8">
        <f t="shared" si="221"/>
        <v>0.23316056713111211</v>
      </c>
      <c r="BK158" s="8">
        <f t="shared" si="222"/>
        <v>0.20862481551113154</v>
      </c>
      <c r="BL158" s="8">
        <f t="shared" si="223"/>
        <v>0.50099056448304469</v>
      </c>
      <c r="BM158" s="8">
        <f t="shared" si="224"/>
        <v>0.65922871568504693</v>
      </c>
      <c r="BN158" s="8">
        <f t="shared" si="225"/>
        <v>0.3342556891882415</v>
      </c>
    </row>
    <row r="159" spans="1:66" x14ac:dyDescent="0.25">
      <c r="A159" t="s">
        <v>134</v>
      </c>
      <c r="B159" t="s">
        <v>133</v>
      </c>
      <c r="C159" t="s">
        <v>290</v>
      </c>
      <c r="D159" s="7" t="s">
        <v>522</v>
      </c>
      <c r="E159">
        <f>VLOOKUP(A159,home!$A$2:$E$405,3,FALSE)</f>
        <v>1.5399</v>
      </c>
      <c r="F159">
        <f>VLOOKUP(B159,home!$B$2:$E$405,3,FALSE)</f>
        <v>1.0447</v>
      </c>
      <c r="G159">
        <f>VLOOKUP(C159,away!$B$2:$E$405,4,FALSE)</f>
        <v>1.1294</v>
      </c>
      <c r="H159">
        <f>VLOOKUP(A159,away!$A$2:$E$405,3,FALSE)</f>
        <v>1.25</v>
      </c>
      <c r="I159">
        <f>VLOOKUP(C159,away!$B$2:$E$405,3,FALSE)</f>
        <v>1.1477999999999999</v>
      </c>
      <c r="J159">
        <f>VLOOKUP(B159,home!$B$2:$E$405,4,FALSE)</f>
        <v>1.0435000000000001</v>
      </c>
      <c r="K159" s="3">
        <f t="shared" si="170"/>
        <v>1.8169036487820001</v>
      </c>
      <c r="L159" s="3">
        <f t="shared" si="171"/>
        <v>1.4971616250000002</v>
      </c>
      <c r="M159" s="5">
        <f t="shared" si="172"/>
        <v>3.6368026842865185E-2</v>
      </c>
      <c r="N159" s="5">
        <f t="shared" si="173"/>
        <v>6.6077200669803479E-2</v>
      </c>
      <c r="O159" s="5">
        <f t="shared" si="174"/>
        <v>5.4448814166107661E-2</v>
      </c>
      <c r="P159" s="5">
        <f t="shared" si="175"/>
        <v>9.8928249130254067E-2</v>
      </c>
      <c r="Q159" s="5">
        <f t="shared" si="176"/>
        <v>6.0027953499133195E-2</v>
      </c>
      <c r="R159" s="5">
        <f t="shared" si="177"/>
        <v>4.0759337548126398E-2</v>
      </c>
      <c r="S159" s="5">
        <f t="shared" si="178"/>
        <v>6.7276116726536342E-2</v>
      </c>
      <c r="T159" s="5">
        <f t="shared" si="179"/>
        <v>8.9871548406186691E-2</v>
      </c>
      <c r="U159" s="5">
        <f t="shared" si="180"/>
        <v>7.4055789113128032E-2</v>
      </c>
      <c r="V159" s="5">
        <f t="shared" si="181"/>
        <v>2.0333820708305132E-2</v>
      </c>
      <c r="W159" s="5">
        <f t="shared" si="182"/>
        <v>3.6355002580497106E-2</v>
      </c>
      <c r="X159" s="5">
        <f t="shared" si="183"/>
        <v>5.442931474029624E-2</v>
      </c>
      <c r="Y159" s="5">
        <f t="shared" si="184"/>
        <v>4.0744740652109201E-2</v>
      </c>
      <c r="Z159" s="5">
        <f t="shared" si="185"/>
        <v>2.0341105345825485E-2</v>
      </c>
      <c r="AA159" s="5">
        <f t="shared" si="186"/>
        <v>3.6957828523089369E-2</v>
      </c>
      <c r="AB159" s="5">
        <f t="shared" si="187"/>
        <v>3.3574406747330289E-2</v>
      </c>
      <c r="AC159" s="5">
        <f t="shared" si="188"/>
        <v>3.4570016842894961E-3</v>
      </c>
      <c r="AD159" s="5">
        <f t="shared" si="189"/>
        <v>1.6513384209996061E-2</v>
      </c>
      <c r="AE159" s="5">
        <f t="shared" si="190"/>
        <v>2.4723205138087043E-2</v>
      </c>
      <c r="AF159" s="5">
        <f t="shared" si="191"/>
        <v>1.8507316989873381E-2</v>
      </c>
      <c r="AG159" s="5">
        <f t="shared" si="192"/>
        <v>9.2361482596496503E-3</v>
      </c>
      <c r="AH159" s="5">
        <f t="shared" si="193"/>
        <v>7.613480583463064E-3</v>
      </c>
      <c r="AI159" s="5">
        <f t="shared" si="194"/>
        <v>1.3832960652024951E-2</v>
      </c>
      <c r="AJ159" s="5">
        <f t="shared" si="195"/>
        <v>1.2566578341060989E-2</v>
      </c>
      <c r="AK159" s="5">
        <f t="shared" si="196"/>
        <v>7.6107540135261862E-3</v>
      </c>
      <c r="AL159" s="5">
        <f t="shared" si="197"/>
        <v>3.7614922068194949E-4</v>
      </c>
      <c r="AM159" s="5">
        <f t="shared" si="198"/>
        <v>6.0006456049761792E-3</v>
      </c>
      <c r="AN159" s="5">
        <f t="shared" si="199"/>
        <v>8.9839363249952439E-3</v>
      </c>
      <c r="AO159" s="5">
        <f t="shared" si="200"/>
        <v>6.7252023536132077E-3</v>
      </c>
      <c r="AP159" s="5">
        <f t="shared" si="201"/>
        <v>3.3562382947297923E-3</v>
      </c>
      <c r="AQ159" s="5">
        <f t="shared" si="202"/>
        <v>1.2562077948062205E-3</v>
      </c>
      <c r="AR159" s="5">
        <f t="shared" si="203"/>
        <v>2.2797221924487012E-3</v>
      </c>
      <c r="AS159" s="5">
        <f t="shared" si="204"/>
        <v>4.1420355696693461E-3</v>
      </c>
      <c r="AT159" s="5">
        <f t="shared" si="205"/>
        <v>3.762839769958534E-3</v>
      </c>
      <c r="AU159" s="5">
        <f t="shared" si="206"/>
        <v>2.2789057692732271E-3</v>
      </c>
      <c r="AV159" s="5">
        <f t="shared" si="207"/>
        <v>1.0351380518557195E-3</v>
      </c>
      <c r="AW159" s="5">
        <f t="shared" si="208"/>
        <v>2.8422236542000715E-5</v>
      </c>
      <c r="AX159" s="5">
        <f t="shared" si="209"/>
        <v>1.8170991491214827E-3</v>
      </c>
      <c r="AY159" s="5">
        <f t="shared" si="210"/>
        <v>2.7204911148848367E-3</v>
      </c>
      <c r="AZ159" s="5">
        <f t="shared" si="211"/>
        <v>2.0365074491795225E-3</v>
      </c>
      <c r="BA159" s="5">
        <f t="shared" si="212"/>
        <v>1.0163269339794067E-3</v>
      </c>
      <c r="BB159" s="5">
        <f t="shared" si="213"/>
        <v>3.8040142100196885E-4</v>
      </c>
      <c r="BC159" s="5">
        <f t="shared" si="214"/>
        <v>1.1390448192392335E-4</v>
      </c>
      <c r="BD159" s="5">
        <f t="shared" si="215"/>
        <v>5.688520970325104E-4</v>
      </c>
      <c r="BE159" s="5">
        <f t="shared" si="216"/>
        <v>1.0335494507156605E-3</v>
      </c>
      <c r="BF159" s="5">
        <f t="shared" si="217"/>
        <v>9.3892988410095805E-4</v>
      </c>
      <c r="BG159" s="5">
        <f t="shared" si="218"/>
        <v>5.6864837745783023E-4</v>
      </c>
      <c r="BH159" s="5">
        <f t="shared" si="219"/>
        <v>2.5829482796927404E-4</v>
      </c>
      <c r="BI159" s="5">
        <f t="shared" si="220"/>
        <v>9.3859363079778561E-5</v>
      </c>
      <c r="BJ159" s="8">
        <f t="shared" si="221"/>
        <v>0.45089277606884393</v>
      </c>
      <c r="BK159" s="8">
        <f t="shared" si="222"/>
        <v>0.22945985542781702</v>
      </c>
      <c r="BL159" s="8">
        <f t="shared" si="223"/>
        <v>0.29838072504141855</v>
      </c>
      <c r="BM159" s="8">
        <f t="shared" si="224"/>
        <v>0.63977281114927198</v>
      </c>
      <c r="BN159" s="8">
        <f t="shared" si="225"/>
        <v>0.35660958185628999</v>
      </c>
    </row>
    <row r="160" spans="1:66" x14ac:dyDescent="0.25">
      <c r="A160" t="s">
        <v>134</v>
      </c>
      <c r="B160" t="s">
        <v>496</v>
      </c>
      <c r="C160" t="s">
        <v>108</v>
      </c>
      <c r="D160" s="7" t="s">
        <v>522</v>
      </c>
      <c r="E160">
        <f>VLOOKUP(A160,home!$A$2:$E$405,3,FALSE)</f>
        <v>1.5399</v>
      </c>
      <c r="F160" t="e">
        <f>VLOOKUP(B160,home!$B$2:$E$405,3,FALSE)</f>
        <v>#N/A</v>
      </c>
      <c r="G160">
        <f>VLOOKUP(C160,away!$B$2:$E$405,4,FALSE)</f>
        <v>1.0848</v>
      </c>
      <c r="H160">
        <f>VLOOKUP(A160,away!$A$2:$E$405,3,FALSE)</f>
        <v>1.25</v>
      </c>
      <c r="I160">
        <f>VLOOKUP(C160,away!$B$2:$E$405,3,FALSE)</f>
        <v>0.69620000000000004</v>
      </c>
      <c r="J160" t="e">
        <f>VLOOKUP(B160,home!$B$2:$E$405,4,FALSE)</f>
        <v>#N/A</v>
      </c>
      <c r="K160" s="3" t="e">
        <f t="shared" si="170"/>
        <v>#N/A</v>
      </c>
      <c r="L160" s="3" t="e">
        <f t="shared" si="171"/>
        <v>#N/A</v>
      </c>
      <c r="M160" s="5" t="e">
        <f t="shared" si="172"/>
        <v>#N/A</v>
      </c>
      <c r="N160" s="5" t="e">
        <f t="shared" si="173"/>
        <v>#N/A</v>
      </c>
      <c r="O160" s="5" t="e">
        <f t="shared" si="174"/>
        <v>#N/A</v>
      </c>
      <c r="P160" s="5" t="e">
        <f t="shared" si="175"/>
        <v>#N/A</v>
      </c>
      <c r="Q160" s="5" t="e">
        <f t="shared" si="176"/>
        <v>#N/A</v>
      </c>
      <c r="R160" s="5" t="e">
        <f t="shared" si="177"/>
        <v>#N/A</v>
      </c>
      <c r="S160" s="5" t="e">
        <f t="shared" si="178"/>
        <v>#N/A</v>
      </c>
      <c r="T160" s="5" t="e">
        <f t="shared" si="179"/>
        <v>#N/A</v>
      </c>
      <c r="U160" s="5" t="e">
        <f t="shared" si="180"/>
        <v>#N/A</v>
      </c>
      <c r="V160" s="5" t="e">
        <f t="shared" si="181"/>
        <v>#N/A</v>
      </c>
      <c r="W160" s="5" t="e">
        <f t="shared" si="182"/>
        <v>#N/A</v>
      </c>
      <c r="X160" s="5" t="e">
        <f t="shared" si="183"/>
        <v>#N/A</v>
      </c>
      <c r="Y160" s="5" t="e">
        <f t="shared" si="184"/>
        <v>#N/A</v>
      </c>
      <c r="Z160" s="5" t="e">
        <f t="shared" si="185"/>
        <v>#N/A</v>
      </c>
      <c r="AA160" s="5" t="e">
        <f t="shared" si="186"/>
        <v>#N/A</v>
      </c>
      <c r="AB160" s="5" t="e">
        <f t="shared" si="187"/>
        <v>#N/A</v>
      </c>
      <c r="AC160" s="5" t="e">
        <f t="shared" si="188"/>
        <v>#N/A</v>
      </c>
      <c r="AD160" s="5" t="e">
        <f t="shared" si="189"/>
        <v>#N/A</v>
      </c>
      <c r="AE160" s="5" t="e">
        <f t="shared" si="190"/>
        <v>#N/A</v>
      </c>
      <c r="AF160" s="5" t="e">
        <f t="shared" si="191"/>
        <v>#N/A</v>
      </c>
      <c r="AG160" s="5" t="e">
        <f t="shared" si="192"/>
        <v>#N/A</v>
      </c>
      <c r="AH160" s="5" t="e">
        <f t="shared" si="193"/>
        <v>#N/A</v>
      </c>
      <c r="AI160" s="5" t="e">
        <f t="shared" si="194"/>
        <v>#N/A</v>
      </c>
      <c r="AJ160" s="5" t="e">
        <f t="shared" si="195"/>
        <v>#N/A</v>
      </c>
      <c r="AK160" s="5" t="e">
        <f t="shared" si="196"/>
        <v>#N/A</v>
      </c>
      <c r="AL160" s="5" t="e">
        <f t="shared" si="197"/>
        <v>#N/A</v>
      </c>
      <c r="AM160" s="5" t="e">
        <f t="shared" si="198"/>
        <v>#N/A</v>
      </c>
      <c r="AN160" s="5" t="e">
        <f t="shared" si="199"/>
        <v>#N/A</v>
      </c>
      <c r="AO160" s="5" t="e">
        <f t="shared" si="200"/>
        <v>#N/A</v>
      </c>
      <c r="AP160" s="5" t="e">
        <f t="shared" si="201"/>
        <v>#N/A</v>
      </c>
      <c r="AQ160" s="5" t="e">
        <f t="shared" si="202"/>
        <v>#N/A</v>
      </c>
      <c r="AR160" s="5" t="e">
        <f t="shared" si="203"/>
        <v>#N/A</v>
      </c>
      <c r="AS160" s="5" t="e">
        <f t="shared" si="204"/>
        <v>#N/A</v>
      </c>
      <c r="AT160" s="5" t="e">
        <f t="shared" si="205"/>
        <v>#N/A</v>
      </c>
      <c r="AU160" s="5" t="e">
        <f t="shared" si="206"/>
        <v>#N/A</v>
      </c>
      <c r="AV160" s="5" t="e">
        <f t="shared" si="207"/>
        <v>#N/A</v>
      </c>
      <c r="AW160" s="5" t="e">
        <f t="shared" si="208"/>
        <v>#N/A</v>
      </c>
      <c r="AX160" s="5" t="e">
        <f t="shared" si="209"/>
        <v>#N/A</v>
      </c>
      <c r="AY160" s="5" t="e">
        <f t="shared" si="210"/>
        <v>#N/A</v>
      </c>
      <c r="AZ160" s="5" t="e">
        <f t="shared" si="211"/>
        <v>#N/A</v>
      </c>
      <c r="BA160" s="5" t="e">
        <f t="shared" si="212"/>
        <v>#N/A</v>
      </c>
      <c r="BB160" s="5" t="e">
        <f t="shared" si="213"/>
        <v>#N/A</v>
      </c>
      <c r="BC160" s="5" t="e">
        <f t="shared" si="214"/>
        <v>#N/A</v>
      </c>
      <c r="BD160" s="5" t="e">
        <f t="shared" si="215"/>
        <v>#N/A</v>
      </c>
      <c r="BE160" s="5" t="e">
        <f t="shared" si="216"/>
        <v>#N/A</v>
      </c>
      <c r="BF160" s="5" t="e">
        <f t="shared" si="217"/>
        <v>#N/A</v>
      </c>
      <c r="BG160" s="5" t="e">
        <f t="shared" si="218"/>
        <v>#N/A</v>
      </c>
      <c r="BH160" s="5" t="e">
        <f t="shared" si="219"/>
        <v>#N/A</v>
      </c>
      <c r="BI160" s="5" t="e">
        <f t="shared" si="220"/>
        <v>#N/A</v>
      </c>
      <c r="BJ160" s="8" t="e">
        <f t="shared" si="221"/>
        <v>#N/A</v>
      </c>
      <c r="BK160" s="8" t="e">
        <f t="shared" si="222"/>
        <v>#N/A</v>
      </c>
      <c r="BL160" s="8" t="e">
        <f t="shared" si="223"/>
        <v>#N/A</v>
      </c>
      <c r="BM160" s="8" t="e">
        <f t="shared" si="224"/>
        <v>#N/A</v>
      </c>
      <c r="BN160" s="8" t="e">
        <f t="shared" si="225"/>
        <v>#N/A</v>
      </c>
    </row>
    <row r="161" spans="1:66" x14ac:dyDescent="0.25">
      <c r="A161" t="s">
        <v>134</v>
      </c>
      <c r="B161" t="s">
        <v>366</v>
      </c>
      <c r="C161" t="s">
        <v>292</v>
      </c>
      <c r="D161" s="7" t="s">
        <v>522</v>
      </c>
      <c r="E161">
        <f>VLOOKUP(A161,home!$A$2:$E$405,3,FALSE)</f>
        <v>1.5399</v>
      </c>
      <c r="F161">
        <f>VLOOKUP(B161,home!$B$2:$E$405,3,FALSE)</f>
        <v>1.0729</v>
      </c>
      <c r="G161">
        <f>VLOOKUP(C161,away!$B$2:$E$405,4,FALSE)</f>
        <v>1.44</v>
      </c>
      <c r="H161">
        <f>VLOOKUP(A161,away!$A$2:$E$405,3,FALSE)</f>
        <v>1.25</v>
      </c>
      <c r="I161">
        <f>VLOOKUP(C161,away!$B$2:$E$405,3,FALSE)</f>
        <v>1.1477999999999999</v>
      </c>
      <c r="J161">
        <f>VLOOKUP(B161,home!$B$2:$E$405,4,FALSE)</f>
        <v>0.83479999999999999</v>
      </c>
      <c r="K161" s="3">
        <f t="shared" si="170"/>
        <v>2.3791085423999996</v>
      </c>
      <c r="L161" s="3">
        <f t="shared" si="171"/>
        <v>1.1977293</v>
      </c>
      <c r="M161" s="5">
        <f t="shared" si="172"/>
        <v>2.7963985121265557E-2</v>
      </c>
      <c r="N161" s="5">
        <f t="shared" si="173"/>
        <v>6.6529355881549374E-2</v>
      </c>
      <c r="O161" s="5">
        <f t="shared" si="174"/>
        <v>3.3493284324503811E-2</v>
      </c>
      <c r="P161" s="5">
        <f t="shared" si="175"/>
        <v>7.9684158849459008E-2</v>
      </c>
      <c r="Q161" s="5">
        <f t="shared" si="176"/>
        <v>7.9140279449081891E-2</v>
      </c>
      <c r="R161" s="5">
        <f t="shared" si="177"/>
        <v>2.0057943994344466E-2</v>
      </c>
      <c r="S161" s="5">
        <f t="shared" si="178"/>
        <v>5.676556063103122E-2</v>
      </c>
      <c r="T161" s="5">
        <f t="shared" si="179"/>
        <v>9.4788631506353249E-2</v>
      </c>
      <c r="U161" s="5">
        <f t="shared" si="180"/>
        <v>4.7720025899925689E-2</v>
      </c>
      <c r="V161" s="5">
        <f t="shared" si="181"/>
        <v>1.7972783885679196E-2</v>
      </c>
      <c r="W161" s="5">
        <f t="shared" si="182"/>
        <v>6.2761104961744613E-2</v>
      </c>
      <c r="X161" s="5">
        <f t="shared" si="183"/>
        <v>7.5170814313056902E-2</v>
      </c>
      <c r="Y161" s="5">
        <f t="shared" si="184"/>
        <v>4.5017143403803826E-2</v>
      </c>
      <c r="Z161" s="5">
        <f t="shared" si="185"/>
        <v>8.0079957399284696E-3</v>
      </c>
      <c r="AA161" s="5">
        <f t="shared" si="186"/>
        <v>1.9051891072366628E-2</v>
      </c>
      <c r="AB161" s="5">
        <f t="shared" si="187"/>
        <v>2.2663258399570868E-2</v>
      </c>
      <c r="AC161" s="5">
        <f t="shared" si="188"/>
        <v>3.2008719427483461E-3</v>
      </c>
      <c r="AD161" s="5">
        <f t="shared" si="189"/>
        <v>3.7328870236237419E-2</v>
      </c>
      <c r="AE161" s="5">
        <f t="shared" si="190"/>
        <v>4.4709881617839474E-2</v>
      </c>
      <c r="AF161" s="5">
        <f t="shared" si="191"/>
        <v>2.6775167606608877E-2</v>
      </c>
      <c r="AG161" s="5">
        <f t="shared" si="192"/>
        <v>1.0689800918282113E-2</v>
      </c>
      <c r="AH161" s="5">
        <f t="shared" si="193"/>
        <v>2.3978527829968755E-3</v>
      </c>
      <c r="AI161" s="5">
        <f t="shared" si="194"/>
        <v>5.7047520394454786E-3</v>
      </c>
      <c r="AJ161" s="5">
        <f t="shared" si="195"/>
        <v>6.7861121546592797E-3</v>
      </c>
      <c r="AK161" s="5">
        <f t="shared" si="196"/>
        <v>5.3816324656114529E-3</v>
      </c>
      <c r="AL161" s="5">
        <f t="shared" si="197"/>
        <v>3.6483897017778504E-4</v>
      </c>
      <c r="AM161" s="5">
        <f t="shared" si="198"/>
        <v>1.7761886811434709E-2</v>
      </c>
      <c r="AN161" s="5">
        <f t="shared" si="199"/>
        <v>2.1273932257338927E-2</v>
      </c>
      <c r="AO161" s="5">
        <f t="shared" si="200"/>
        <v>1.2740205995414989E-2</v>
      </c>
      <c r="AP161" s="5">
        <f t="shared" si="201"/>
        <v>5.0864393362480675E-3</v>
      </c>
      <c r="AQ161" s="5">
        <f t="shared" si="202"/>
        <v>1.5230443564242147E-3</v>
      </c>
      <c r="AR161" s="5">
        <f t="shared" si="203"/>
        <v>5.7439570705637992E-4</v>
      </c>
      <c r="AS161" s="5">
        <f t="shared" si="204"/>
        <v>1.3665497333757212E-3</v>
      </c>
      <c r="AT161" s="5">
        <f t="shared" si="205"/>
        <v>1.6255850721443104E-3</v>
      </c>
      <c r="AU161" s="5">
        <f t="shared" si="206"/>
        <v>1.2891477771788159E-3</v>
      </c>
      <c r="AV161" s="5">
        <f t="shared" si="207"/>
        <v>7.6675562227552336E-4</v>
      </c>
      <c r="AW161" s="5">
        <f t="shared" si="208"/>
        <v>2.8878301787151635E-5</v>
      </c>
      <c r="AX161" s="5">
        <f t="shared" si="209"/>
        <v>7.0429094403710356E-3</v>
      </c>
      <c r="AY161" s="5">
        <f t="shared" si="210"/>
        <v>8.4354989939789925E-3</v>
      </c>
      <c r="AZ161" s="5">
        <f t="shared" si="211"/>
        <v>5.0517221526045824E-3</v>
      </c>
      <c r="BA161" s="5">
        <f t="shared" si="212"/>
        <v>2.0168652125445272E-3</v>
      </c>
      <c r="BB161" s="5">
        <f t="shared" si="213"/>
        <v>6.0391463980382656E-4</v>
      </c>
      <c r="BC161" s="5">
        <f t="shared" si="214"/>
        <v>1.4466525175839789E-4</v>
      </c>
      <c r="BD161" s="5">
        <f t="shared" si="215"/>
        <v>1.1466176135594061E-4</v>
      </c>
      <c r="BE161" s="5">
        <f t="shared" si="216"/>
        <v>2.7279277592854846E-4</v>
      </c>
      <c r="BF161" s="5">
        <f t="shared" si="217"/>
        <v>3.2450181175830932E-4</v>
      </c>
      <c r="BG161" s="5">
        <f t="shared" si="218"/>
        <v>2.5734167745949011E-4</v>
      </c>
      <c r="BH161" s="5">
        <f t="shared" si="219"/>
        <v>1.5306094578985464E-4</v>
      </c>
      <c r="BI161" s="5">
        <f t="shared" si="220"/>
        <v>7.2829720727293293E-5</v>
      </c>
      <c r="BJ161" s="8">
        <f t="shared" si="221"/>
        <v>0.62459213434248018</v>
      </c>
      <c r="BK161" s="8">
        <f t="shared" si="222"/>
        <v>0.19438769839434009</v>
      </c>
      <c r="BL161" s="8">
        <f t="shared" si="223"/>
        <v>0.1700743757384747</v>
      </c>
      <c r="BM161" s="8">
        <f t="shared" si="224"/>
        <v>0.68178657590282743</v>
      </c>
      <c r="BN161" s="8">
        <f t="shared" si="225"/>
        <v>0.30686900762020408</v>
      </c>
    </row>
    <row r="162" spans="1:66" x14ac:dyDescent="0.25">
      <c r="A162" t="s">
        <v>134</v>
      </c>
      <c r="B162" t="s">
        <v>473</v>
      </c>
      <c r="C162" t="s">
        <v>497</v>
      </c>
      <c r="D162" s="7" t="s">
        <v>522</v>
      </c>
      <c r="E162">
        <f>VLOOKUP(A162,home!$A$2:$E$405,3,FALSE)</f>
        <v>1.5399</v>
      </c>
      <c r="F162">
        <f>VLOOKUP(B162,home!$B$2:$E$405,3,FALSE)</f>
        <v>0.76229999999999998</v>
      </c>
      <c r="G162" t="e">
        <f>VLOOKUP(C162,away!$B$2:$E$405,4,FALSE)</f>
        <v>#N/A</v>
      </c>
      <c r="H162">
        <f>VLOOKUP(A162,away!$A$2:$E$405,3,FALSE)</f>
        <v>1.25</v>
      </c>
      <c r="I162" t="e">
        <f>VLOOKUP(C162,away!$B$2:$E$405,3,FALSE)</f>
        <v>#N/A</v>
      </c>
      <c r="J162">
        <f>VLOOKUP(B162,home!$B$2:$E$405,4,FALSE)</f>
        <v>1.113</v>
      </c>
      <c r="K162" s="3" t="e">
        <f t="shared" ref="K162:K225" si="226">E162*F162*G162</f>
        <v>#N/A</v>
      </c>
      <c r="L162" s="3" t="e">
        <f t="shared" ref="L162:L225" si="227">H162*I162*J162</f>
        <v>#N/A</v>
      </c>
      <c r="M162" s="5" t="e">
        <f t="shared" ref="M162:M225" si="228">_xlfn.POISSON.DIST(0,K162,FALSE) * _xlfn.POISSON.DIST(0,L162,FALSE)</f>
        <v>#N/A</v>
      </c>
      <c r="N162" s="5" t="e">
        <f t="shared" ref="N162:N225" si="229">_xlfn.POISSON.DIST(1,K162,FALSE) * _xlfn.POISSON.DIST(0,L162,FALSE)</f>
        <v>#N/A</v>
      </c>
      <c r="O162" s="5" t="e">
        <f t="shared" ref="O162:O225" si="230">_xlfn.POISSON.DIST(0,K162,FALSE) * _xlfn.POISSON.DIST(1,L162,FALSE)</f>
        <v>#N/A</v>
      </c>
      <c r="P162" s="5" t="e">
        <f t="shared" ref="P162:P225" si="231">_xlfn.POISSON.DIST(1,K162,FALSE) * _xlfn.POISSON.DIST(1,L162,FALSE)</f>
        <v>#N/A</v>
      </c>
      <c r="Q162" s="5" t="e">
        <f t="shared" ref="Q162:Q225" si="232">_xlfn.POISSON.DIST(2,K162,FALSE) * _xlfn.POISSON.DIST(0,L162,FALSE)</f>
        <v>#N/A</v>
      </c>
      <c r="R162" s="5" t="e">
        <f t="shared" ref="R162:R225" si="233">_xlfn.POISSON.DIST(0,K162,FALSE) * _xlfn.POISSON.DIST(2,L162,FALSE)</f>
        <v>#N/A</v>
      </c>
      <c r="S162" s="5" t="e">
        <f t="shared" ref="S162:S225" si="234">_xlfn.POISSON.DIST(2,K162,FALSE) * _xlfn.POISSON.DIST(2,L162,FALSE)</f>
        <v>#N/A</v>
      </c>
      <c r="T162" s="5" t="e">
        <f t="shared" ref="T162:T225" si="235">_xlfn.POISSON.DIST(2,K162,FALSE) * _xlfn.POISSON.DIST(1,L162,FALSE)</f>
        <v>#N/A</v>
      </c>
      <c r="U162" s="5" t="e">
        <f t="shared" ref="U162:U225" si="236">_xlfn.POISSON.DIST(1,K162,FALSE) * _xlfn.POISSON.DIST(2,L162,FALSE)</f>
        <v>#N/A</v>
      </c>
      <c r="V162" s="5" t="e">
        <f t="shared" ref="V162:V225" si="237">_xlfn.POISSON.DIST(3,K162,FALSE) * _xlfn.POISSON.DIST(3,L162,FALSE)</f>
        <v>#N/A</v>
      </c>
      <c r="W162" s="5" t="e">
        <f t="shared" ref="W162:W225" si="238">_xlfn.POISSON.DIST(3,K162,FALSE) * _xlfn.POISSON.DIST(0,L162,FALSE)</f>
        <v>#N/A</v>
      </c>
      <c r="X162" s="5" t="e">
        <f t="shared" ref="X162:X225" si="239">_xlfn.POISSON.DIST(3,K162,FALSE) * _xlfn.POISSON.DIST(1,L162,FALSE)</f>
        <v>#N/A</v>
      </c>
      <c r="Y162" s="5" t="e">
        <f t="shared" ref="Y162:Y225" si="240">_xlfn.POISSON.DIST(3,K162,FALSE) * _xlfn.POISSON.DIST(2,L162,FALSE)</f>
        <v>#N/A</v>
      </c>
      <c r="Z162" s="5" t="e">
        <f t="shared" ref="Z162:Z225" si="241">_xlfn.POISSON.DIST(0,K162,FALSE) * _xlfn.POISSON.DIST(3,L162,FALSE)</f>
        <v>#N/A</v>
      </c>
      <c r="AA162" s="5" t="e">
        <f t="shared" ref="AA162:AA225" si="242">_xlfn.POISSON.DIST(1,K162,FALSE) * _xlfn.POISSON.DIST(3,L162,FALSE)</f>
        <v>#N/A</v>
      </c>
      <c r="AB162" s="5" t="e">
        <f t="shared" ref="AB162:AB225" si="243">_xlfn.POISSON.DIST(2,K162,FALSE) * _xlfn.POISSON.DIST(3,L162,FALSE)</f>
        <v>#N/A</v>
      </c>
      <c r="AC162" s="5" t="e">
        <f t="shared" ref="AC162:AC225" si="244">_xlfn.POISSON.DIST(4,K162,FALSE) * _xlfn.POISSON.DIST(4,L162,FALSE)</f>
        <v>#N/A</v>
      </c>
      <c r="AD162" s="5" t="e">
        <f t="shared" ref="AD162:AD225" si="245">_xlfn.POISSON.DIST(4,K162,FALSE) * _xlfn.POISSON.DIST(0,L162,FALSE)</f>
        <v>#N/A</v>
      </c>
      <c r="AE162" s="5" t="e">
        <f t="shared" ref="AE162:AE225" si="246">_xlfn.POISSON.DIST(4,K162,FALSE) * _xlfn.POISSON.DIST(1,L162,FALSE)</f>
        <v>#N/A</v>
      </c>
      <c r="AF162" s="5" t="e">
        <f t="shared" ref="AF162:AF225" si="247">_xlfn.POISSON.DIST(4,K162,FALSE) * _xlfn.POISSON.DIST(2,L162,FALSE)</f>
        <v>#N/A</v>
      </c>
      <c r="AG162" s="5" t="e">
        <f t="shared" ref="AG162:AG225" si="248">_xlfn.POISSON.DIST(4,K162,FALSE) * _xlfn.POISSON.DIST(3,L162,FALSE)</f>
        <v>#N/A</v>
      </c>
      <c r="AH162" s="5" t="e">
        <f t="shared" ref="AH162:AH225" si="249">_xlfn.POISSON.DIST(0,K162,FALSE) * _xlfn.POISSON.DIST(4,L162,FALSE)</f>
        <v>#N/A</v>
      </c>
      <c r="AI162" s="5" t="e">
        <f t="shared" ref="AI162:AI225" si="250">_xlfn.POISSON.DIST(1,K162,FALSE) * _xlfn.POISSON.DIST(4,L162,FALSE)</f>
        <v>#N/A</v>
      </c>
      <c r="AJ162" s="5" t="e">
        <f t="shared" ref="AJ162:AJ225" si="251">_xlfn.POISSON.DIST(2,K162,FALSE) * _xlfn.POISSON.DIST(4,L162,FALSE)</f>
        <v>#N/A</v>
      </c>
      <c r="AK162" s="5" t="e">
        <f t="shared" ref="AK162:AK225" si="252">_xlfn.POISSON.DIST(3,K162,FALSE) * _xlfn.POISSON.DIST(4,L162,FALSE)</f>
        <v>#N/A</v>
      </c>
      <c r="AL162" s="5" t="e">
        <f t="shared" ref="AL162:AL225" si="253">_xlfn.POISSON.DIST(5,K162,FALSE) * _xlfn.POISSON.DIST(5,L162,FALSE)</f>
        <v>#N/A</v>
      </c>
      <c r="AM162" s="5" t="e">
        <f t="shared" ref="AM162:AM225" si="254">_xlfn.POISSON.DIST(5,K162,FALSE) * _xlfn.POISSON.DIST(0,L162,FALSE)</f>
        <v>#N/A</v>
      </c>
      <c r="AN162" s="5" t="e">
        <f t="shared" ref="AN162:AN225" si="255">_xlfn.POISSON.DIST(5,K162,FALSE) * _xlfn.POISSON.DIST(1,L162,FALSE)</f>
        <v>#N/A</v>
      </c>
      <c r="AO162" s="5" t="e">
        <f t="shared" ref="AO162:AO225" si="256">_xlfn.POISSON.DIST(5,K162,FALSE) * _xlfn.POISSON.DIST(2,L162,FALSE)</f>
        <v>#N/A</v>
      </c>
      <c r="AP162" s="5" t="e">
        <f t="shared" ref="AP162:AP225" si="257">_xlfn.POISSON.DIST(5,K162,FALSE) * _xlfn.POISSON.DIST(3,L162,FALSE)</f>
        <v>#N/A</v>
      </c>
      <c r="AQ162" s="5" t="e">
        <f t="shared" ref="AQ162:AQ225" si="258">_xlfn.POISSON.DIST(5,K162,FALSE) * _xlfn.POISSON.DIST(4,L162,FALSE)</f>
        <v>#N/A</v>
      </c>
      <c r="AR162" s="5" t="e">
        <f t="shared" ref="AR162:AR225" si="259">_xlfn.POISSON.DIST(0,K162,FALSE) * _xlfn.POISSON.DIST(5,L162,FALSE)</f>
        <v>#N/A</v>
      </c>
      <c r="AS162" s="5" t="e">
        <f t="shared" ref="AS162:AS225" si="260">_xlfn.POISSON.DIST(1,K162,FALSE) * _xlfn.POISSON.DIST(5,L162,FALSE)</f>
        <v>#N/A</v>
      </c>
      <c r="AT162" s="5" t="e">
        <f t="shared" ref="AT162:AT225" si="261">_xlfn.POISSON.DIST(2,K162,FALSE) * _xlfn.POISSON.DIST(5,L162,FALSE)</f>
        <v>#N/A</v>
      </c>
      <c r="AU162" s="5" t="e">
        <f t="shared" ref="AU162:AU225" si="262">_xlfn.POISSON.DIST(3,K162,FALSE) * _xlfn.POISSON.DIST(5,L162,FALSE)</f>
        <v>#N/A</v>
      </c>
      <c r="AV162" s="5" t="e">
        <f t="shared" ref="AV162:AV225" si="263">_xlfn.POISSON.DIST(4,K162,FALSE) * _xlfn.POISSON.DIST(5,L162,FALSE)</f>
        <v>#N/A</v>
      </c>
      <c r="AW162" s="5" t="e">
        <f t="shared" ref="AW162:AW225" si="264">_xlfn.POISSON.DIST(6,K162,FALSE) * _xlfn.POISSON.DIST(6,L162,FALSE)</f>
        <v>#N/A</v>
      </c>
      <c r="AX162" s="5" t="e">
        <f t="shared" ref="AX162:AX225" si="265">_xlfn.POISSON.DIST(6,K162,FALSE) * _xlfn.POISSON.DIST(0,L162,FALSE)</f>
        <v>#N/A</v>
      </c>
      <c r="AY162" s="5" t="e">
        <f t="shared" ref="AY162:AY225" si="266">_xlfn.POISSON.DIST(6,K162,FALSE) * _xlfn.POISSON.DIST(1,L162,FALSE)</f>
        <v>#N/A</v>
      </c>
      <c r="AZ162" s="5" t="e">
        <f t="shared" ref="AZ162:AZ225" si="267">_xlfn.POISSON.DIST(6,K162,FALSE) * _xlfn.POISSON.DIST(2,L162,FALSE)</f>
        <v>#N/A</v>
      </c>
      <c r="BA162" s="5" t="e">
        <f t="shared" ref="BA162:BA225" si="268">_xlfn.POISSON.DIST(6,K162,FALSE) * _xlfn.POISSON.DIST(3,L162,FALSE)</f>
        <v>#N/A</v>
      </c>
      <c r="BB162" s="5" t="e">
        <f t="shared" ref="BB162:BB225" si="269">_xlfn.POISSON.DIST(6,K162,FALSE) * _xlfn.POISSON.DIST(4,L162,FALSE)</f>
        <v>#N/A</v>
      </c>
      <c r="BC162" s="5" t="e">
        <f t="shared" ref="BC162:BC225" si="270">_xlfn.POISSON.DIST(6,K162,FALSE) * _xlfn.POISSON.DIST(5,L162,FALSE)</f>
        <v>#N/A</v>
      </c>
      <c r="BD162" s="5" t="e">
        <f t="shared" ref="BD162:BD225" si="271">_xlfn.POISSON.DIST(0,K162,FALSE) * _xlfn.POISSON.DIST(6,L162,FALSE)</f>
        <v>#N/A</v>
      </c>
      <c r="BE162" s="5" t="e">
        <f t="shared" ref="BE162:BE225" si="272">_xlfn.POISSON.DIST(1,K162,FALSE) * _xlfn.POISSON.DIST(6,L162,FALSE)</f>
        <v>#N/A</v>
      </c>
      <c r="BF162" s="5" t="e">
        <f t="shared" ref="BF162:BF225" si="273">_xlfn.POISSON.DIST(2,K162,FALSE) * _xlfn.POISSON.DIST(6,L162,FALSE)</f>
        <v>#N/A</v>
      </c>
      <c r="BG162" s="5" t="e">
        <f t="shared" ref="BG162:BG225" si="274">_xlfn.POISSON.DIST(3,K162,FALSE) * _xlfn.POISSON.DIST(6,L162,FALSE)</f>
        <v>#N/A</v>
      </c>
      <c r="BH162" s="5" t="e">
        <f t="shared" ref="BH162:BH225" si="275">_xlfn.POISSON.DIST(4,K162,FALSE) * _xlfn.POISSON.DIST(6,L162,FALSE)</f>
        <v>#N/A</v>
      </c>
      <c r="BI162" s="5" t="e">
        <f t="shared" ref="BI162:BI225" si="276">_xlfn.POISSON.DIST(5,K162,FALSE) * _xlfn.POISSON.DIST(6,L162,FALSE)</f>
        <v>#N/A</v>
      </c>
      <c r="BJ162" s="8" t="e">
        <f t="shared" ref="BJ162:BJ225" si="277">SUM(N162,Q162,T162,W162,X162,Y162,AD162,AE162,AF162,AG162,AM162,AN162,AO162,AP162,AQ162,AX162,AY162,AZ162,BA162,BB162,BC162)</f>
        <v>#N/A</v>
      </c>
      <c r="BK162" s="8" t="e">
        <f t="shared" ref="BK162:BK225" si="278">SUM(M162,P162,S162,V162,AC162,AL162,AY162)</f>
        <v>#N/A</v>
      </c>
      <c r="BL162" s="8" t="e">
        <f t="shared" ref="BL162:BL225" si="279">SUM(O162,R162,U162,AA162,AB162,AH162,AI162,AJ162,AK162,AR162,AS162,AT162,AU162,AV162,BD162,BE162,BF162,BG162,BH162,BI162)</f>
        <v>#N/A</v>
      </c>
      <c r="BM162" s="8" t="e">
        <f t="shared" ref="BM162:BM225" si="280">SUM(S162:BI162)</f>
        <v>#N/A</v>
      </c>
      <c r="BN162" s="8" t="e">
        <f t="shared" ref="BN162:BN225" si="281">SUM(M162:R162)</f>
        <v>#N/A</v>
      </c>
    </row>
    <row r="163" spans="1:66" x14ac:dyDescent="0.25">
      <c r="A163" t="s">
        <v>134</v>
      </c>
      <c r="B163" t="s">
        <v>444</v>
      </c>
      <c r="C163" t="s">
        <v>298</v>
      </c>
      <c r="D163" s="7" t="s">
        <v>522</v>
      </c>
      <c r="E163">
        <f>VLOOKUP(A163,home!$A$2:$E$405,3,FALSE)</f>
        <v>1.5399</v>
      </c>
      <c r="F163">
        <f>VLOOKUP(B163,home!$B$2:$E$405,3,FALSE)</f>
        <v>0.98819999999999997</v>
      </c>
      <c r="G163">
        <f>VLOOKUP(C163,away!$B$2:$E$405,4,FALSE)</f>
        <v>1.0447</v>
      </c>
      <c r="H163">
        <f>VLOOKUP(A163,away!$A$2:$E$405,3,FALSE)</f>
        <v>1.25</v>
      </c>
      <c r="I163">
        <f>VLOOKUP(C163,away!$B$2:$E$405,3,FALSE)</f>
        <v>1.3913</v>
      </c>
      <c r="J163">
        <f>VLOOKUP(B163,home!$B$2:$E$405,4,FALSE)</f>
        <v>0.8</v>
      </c>
      <c r="K163" s="3">
        <f t="shared" si="226"/>
        <v>1.5897504743459998</v>
      </c>
      <c r="L163" s="3">
        <f t="shared" si="227"/>
        <v>1.3913000000000002</v>
      </c>
      <c r="M163" s="5">
        <f t="shared" si="228"/>
        <v>5.0739505311005663E-2</v>
      </c>
      <c r="N163" s="5">
        <f t="shared" si="229"/>
        <v>8.0663152636252636E-2</v>
      </c>
      <c r="O163" s="5">
        <f t="shared" si="230"/>
        <v>7.0593873739202187E-2</v>
      </c>
      <c r="P163" s="5">
        <f t="shared" si="231"/>
        <v>0.1122266442628183</v>
      </c>
      <c r="Q163" s="5">
        <f t="shared" si="232"/>
        <v>6.4117142582863218E-2</v>
      </c>
      <c r="R163" s="5">
        <f t="shared" si="233"/>
        <v>4.9108628266676023E-2</v>
      </c>
      <c r="S163" s="5">
        <f t="shared" si="234"/>
        <v>6.2056279447807755E-2</v>
      </c>
      <c r="T163" s="5">
        <f t="shared" si="235"/>
        <v>8.9206180475537591E-2</v>
      </c>
      <c r="U163" s="5">
        <f t="shared" si="236"/>
        <v>7.8070465081429577E-2</v>
      </c>
      <c r="V163" s="5">
        <f t="shared" si="237"/>
        <v>1.5250812196259138E-2</v>
      </c>
      <c r="W163" s="5">
        <f t="shared" si="238"/>
        <v>3.3976752611605633E-2</v>
      </c>
      <c r="X163" s="5">
        <f t="shared" si="239"/>
        <v>4.7271855908526922E-2</v>
      </c>
      <c r="Y163" s="5">
        <f t="shared" si="240"/>
        <v>3.2884666562766764E-2</v>
      </c>
      <c r="Z163" s="5">
        <f t="shared" si="241"/>
        <v>2.2774944835808792E-2</v>
      </c>
      <c r="AA163" s="5">
        <f t="shared" si="242"/>
        <v>3.6206479355931007E-2</v>
      </c>
      <c r="AB163" s="5">
        <f t="shared" si="243"/>
        <v>2.8779633865244986E-2</v>
      </c>
      <c r="AC163" s="5">
        <f t="shared" si="244"/>
        <v>2.1082530571811934E-3</v>
      </c>
      <c r="AD163" s="5">
        <f t="shared" si="245"/>
        <v>1.3503639645259186E-2</v>
      </c>
      <c r="AE163" s="5">
        <f t="shared" si="246"/>
        <v>1.8787613838449107E-2</v>
      </c>
      <c r="AF163" s="5">
        <f t="shared" si="247"/>
        <v>1.3069603566717127E-2</v>
      </c>
      <c r="AG163" s="5">
        <f t="shared" si="248"/>
        <v>6.0612464807911813E-3</v>
      </c>
      <c r="AH163" s="5">
        <f t="shared" si="249"/>
        <v>7.9216951875151938E-3</v>
      </c>
      <c r="AI163" s="5">
        <f t="shared" si="250"/>
        <v>1.2593518681976704E-2</v>
      </c>
      <c r="AJ163" s="5">
        <f t="shared" si="251"/>
        <v>1.001027614917884E-2</v>
      </c>
      <c r="AK163" s="5">
        <f t="shared" si="252"/>
        <v>5.3046137521638361E-3</v>
      </c>
      <c r="AL163" s="5">
        <f t="shared" si="253"/>
        <v>1.8652303715933362E-4</v>
      </c>
      <c r="AM163" s="5">
        <f t="shared" si="254"/>
        <v>4.2934835062896489E-3</v>
      </c>
      <c r="AN163" s="5">
        <f t="shared" si="255"/>
        <v>5.9735236023007897E-3</v>
      </c>
      <c r="AO163" s="5">
        <f t="shared" si="256"/>
        <v>4.1554816939405456E-3</v>
      </c>
      <c r="AP163" s="5">
        <f t="shared" si="257"/>
        <v>1.9271738935931612E-3</v>
      </c>
      <c r="AQ163" s="5">
        <f t="shared" si="258"/>
        <v>6.7031925953904147E-4</v>
      </c>
      <c r="AR163" s="5">
        <f t="shared" si="259"/>
        <v>2.2042909028779775E-3</v>
      </c>
      <c r="AS163" s="5">
        <f t="shared" si="260"/>
        <v>3.5042725084468364E-3</v>
      </c>
      <c r="AT163" s="5">
        <f t="shared" si="261"/>
        <v>2.7854594412705029E-3</v>
      </c>
      <c r="AU163" s="5">
        <f t="shared" si="262"/>
        <v>1.4760618226771084E-3</v>
      </c>
      <c r="AV163" s="5">
        <f t="shared" si="263"/>
        <v>5.8664249569123866E-4</v>
      </c>
      <c r="AW163" s="5">
        <f t="shared" si="264"/>
        <v>1.1459870924042923E-5</v>
      </c>
      <c r="AX163" s="5">
        <f t="shared" si="265"/>
        <v>1.1375945734534486E-3</v>
      </c>
      <c r="AY163" s="5">
        <f t="shared" si="266"/>
        <v>1.5827353300457833E-3</v>
      </c>
      <c r="AZ163" s="5">
        <f t="shared" si="267"/>
        <v>1.1010298323463495E-3</v>
      </c>
      <c r="BA163" s="5">
        <f t="shared" si="268"/>
        <v>5.1062093524782551E-4</v>
      </c>
      <c r="BB163" s="5">
        <f t="shared" si="269"/>
        <v>1.7760672680257496E-4</v>
      </c>
      <c r="BC163" s="5">
        <f t="shared" si="270"/>
        <v>4.9420847800084487E-5</v>
      </c>
      <c r="BD163" s="5">
        <f t="shared" si="271"/>
        <v>5.1113832219568827E-4</v>
      </c>
      <c r="BE163" s="5">
        <f t="shared" si="272"/>
        <v>8.1258239016701378E-4</v>
      </c>
      <c r="BF163" s="5">
        <f t="shared" si="273"/>
        <v>6.4590162010660836E-4</v>
      </c>
      <c r="BG163" s="5">
        <f t="shared" si="274"/>
        <v>3.4227413564844343E-4</v>
      </c>
      <c r="BH163" s="5">
        <f t="shared" si="275"/>
        <v>1.3603261737587003E-4</v>
      </c>
      <c r="BI163" s="5">
        <f t="shared" si="276"/>
        <v>4.325158359996347E-5</v>
      </c>
      <c r="BJ163" s="8">
        <f t="shared" si="277"/>
        <v>0.4211208445101286</v>
      </c>
      <c r="BK163" s="8">
        <f t="shared" si="278"/>
        <v>0.24415075264227715</v>
      </c>
      <c r="BL163" s="8">
        <f t="shared" si="279"/>
        <v>0.31163709191937566</v>
      </c>
      <c r="BM163" s="8">
        <f t="shared" si="280"/>
        <v>0.57066341164965051</v>
      </c>
      <c r="BN163" s="8">
        <f t="shared" si="281"/>
        <v>0.42744894679881801</v>
      </c>
    </row>
    <row r="164" spans="1:66" x14ac:dyDescent="0.25">
      <c r="A164" t="s">
        <v>19</v>
      </c>
      <c r="B164" t="s">
        <v>137</v>
      </c>
      <c r="C164" t="s">
        <v>242</v>
      </c>
      <c r="D164" s="7" t="s">
        <v>522</v>
      </c>
      <c r="E164">
        <f>VLOOKUP(A164,home!$A$2:$E$405,3,FALSE)</f>
        <v>1.4805999999999999</v>
      </c>
      <c r="F164">
        <f>VLOOKUP(B164,home!$B$2:$E$405,3,FALSE)</f>
        <v>1.2758</v>
      </c>
      <c r="G164">
        <f>VLOOKUP(C164,away!$B$2:$E$405,4,FALSE)</f>
        <v>0.71289999999999998</v>
      </c>
      <c r="H164">
        <f>VLOOKUP(A164,away!$A$2:$E$405,3,FALSE)</f>
        <v>1.3222</v>
      </c>
      <c r="I164">
        <f>VLOOKUP(C164,away!$B$2:$E$405,3,FALSE)</f>
        <v>0.71430000000000005</v>
      </c>
      <c r="J164">
        <f>VLOOKUP(B164,home!$B$2:$E$405,4,FALSE)</f>
        <v>0.9244</v>
      </c>
      <c r="K164" s="3">
        <f t="shared" si="226"/>
        <v>1.3466320842919999</v>
      </c>
      <c r="L164" s="3">
        <f t="shared" si="227"/>
        <v>0.87304723202400014</v>
      </c>
      <c r="M164" s="5">
        <f t="shared" si="228"/>
        <v>0.10864394357926206</v>
      </c>
      <c r="N164" s="5">
        <f t="shared" si="229"/>
        <v>0.14630342018784412</v>
      </c>
      <c r="O164" s="5">
        <f t="shared" si="230"/>
        <v>9.4851294218046389E-2</v>
      </c>
      <c r="P164" s="5">
        <f t="shared" si="231"/>
        <v>0.12772979603064152</v>
      </c>
      <c r="Q164" s="5">
        <f t="shared" si="232"/>
        <v>9.8508439833302389E-2</v>
      </c>
      <c r="R164" s="5">
        <f t="shared" si="233"/>
        <v>4.1404829935479712E-2</v>
      </c>
      <c r="S164" s="5">
        <f t="shared" si="234"/>
        <v>3.7542131334101052E-2</v>
      </c>
      <c r="T164" s="5">
        <f t="shared" si="235"/>
        <v>8.6002520727467419E-2</v>
      </c>
      <c r="U164" s="5">
        <f t="shared" si="236"/>
        <v>5.5757072435770841E-2</v>
      </c>
      <c r="V164" s="5">
        <f t="shared" si="237"/>
        <v>4.9041428560952557E-3</v>
      </c>
      <c r="W164" s="5">
        <f t="shared" si="238"/>
        <v>4.4218208551024374E-2</v>
      </c>
      <c r="X164" s="5">
        <f t="shared" si="239"/>
        <v>3.8604584580531807E-2</v>
      </c>
      <c r="Y164" s="5">
        <f t="shared" si="240"/>
        <v>1.6851812855734841E-2</v>
      </c>
      <c r="Z164" s="5">
        <f t="shared" si="241"/>
        <v>1.2049457389198343E-2</v>
      </c>
      <c r="AA164" s="5">
        <f t="shared" si="242"/>
        <v>1.6226185918603805E-2</v>
      </c>
      <c r="AB164" s="5">
        <f t="shared" si="243"/>
        <v>1.0925351281839472E-2</v>
      </c>
      <c r="AC164" s="5">
        <f t="shared" si="244"/>
        <v>3.6035439832017411E-4</v>
      </c>
      <c r="AD164" s="5">
        <f t="shared" si="245"/>
        <v>1.4886414586181075E-2</v>
      </c>
      <c r="AE164" s="5">
        <f t="shared" si="246"/>
        <v>1.299654304922709E-2</v>
      </c>
      <c r="AF164" s="5">
        <f t="shared" si="247"/>
        <v>5.6732979675042329E-3</v>
      </c>
      <c r="AG164" s="5">
        <f t="shared" si="248"/>
        <v>1.6510190289923193E-3</v>
      </c>
      <c r="AH164" s="5">
        <f t="shared" si="249"/>
        <v>2.6299363552576868E-3</v>
      </c>
      <c r="AI164" s="5">
        <f t="shared" si="250"/>
        <v>3.5415566756359647E-3</v>
      </c>
      <c r="AJ164" s="5">
        <f t="shared" si="251"/>
        <v>2.3845869238749528E-3</v>
      </c>
      <c r="AK164" s="5">
        <f t="shared" si="252"/>
        <v>1.0703870864910592E-3</v>
      </c>
      <c r="AL164" s="5">
        <f t="shared" si="253"/>
        <v>1.6946363425256303E-5</v>
      </c>
      <c r="AM164" s="5">
        <f t="shared" si="254"/>
        <v>4.0093047003647696E-3</v>
      </c>
      <c r="AN164" s="5">
        <f t="shared" si="255"/>
        <v>3.5003123709942754E-3</v>
      </c>
      <c r="AO164" s="5">
        <f t="shared" si="256"/>
        <v>1.5279690133579583E-3</v>
      </c>
      <c r="AP164" s="5">
        <f t="shared" si="257"/>
        <v>4.4466303924353608E-4</v>
      </c>
      <c r="AQ164" s="5">
        <f t="shared" si="258"/>
        <v>9.7052958898737111E-5</v>
      </c>
      <c r="AR164" s="5">
        <f t="shared" si="259"/>
        <v>4.5921173107140237E-4</v>
      </c>
      <c r="AS164" s="5">
        <f t="shared" si="260"/>
        <v>6.1838925054401989E-4</v>
      </c>
      <c r="AT164" s="5">
        <f t="shared" si="261"/>
        <v>4.1637140268193068E-4</v>
      </c>
      <c r="AU164" s="5">
        <f t="shared" si="262"/>
        <v>1.8689969661105072E-4</v>
      </c>
      <c r="AV164" s="5">
        <f t="shared" si="263"/>
        <v>6.2921282000220433E-5</v>
      </c>
      <c r="AW164" s="5">
        <f t="shared" si="264"/>
        <v>5.5342747052079787E-7</v>
      </c>
      <c r="AX164" s="5">
        <f t="shared" si="265"/>
        <v>8.9984305753565376E-4</v>
      </c>
      <c r="AY164" s="5">
        <f t="shared" si="266"/>
        <v>7.8560549063751563E-4</v>
      </c>
      <c r="AZ164" s="5">
        <f t="shared" si="267"/>
        <v>3.4293534953196972E-4</v>
      </c>
      <c r="BA164" s="5">
        <f t="shared" si="268"/>
        <v>9.9799585890689721E-5</v>
      </c>
      <c r="BB164" s="5">
        <f t="shared" si="269"/>
        <v>2.1782438054752027E-5</v>
      </c>
      <c r="BC164" s="5">
        <f t="shared" si="270"/>
        <v>3.803419450087102E-6</v>
      </c>
      <c r="BD164" s="5">
        <f t="shared" si="271"/>
        <v>6.6818921787472859E-5</v>
      </c>
      <c r="BE164" s="5">
        <f t="shared" si="272"/>
        <v>8.9980503916808701E-5</v>
      </c>
      <c r="BF164" s="5">
        <f t="shared" si="273"/>
        <v>6.0585316767568282E-5</v>
      </c>
      <c r="BG164" s="5">
        <f t="shared" si="274"/>
        <v>2.7195377132067186E-5</v>
      </c>
      <c r="BH164" s="5">
        <f t="shared" si="275"/>
        <v>9.155541847615658E-6</v>
      </c>
      <c r="BI164" s="5">
        <f t="shared" si="276"/>
        <v>2.4658292802154603E-6</v>
      </c>
      <c r="BJ164" s="8">
        <f t="shared" si="277"/>
        <v>0.47742933279176947</v>
      </c>
      <c r="BK164" s="8">
        <f t="shared" si="278"/>
        <v>0.27998292005248282</v>
      </c>
      <c r="BL164" s="8">
        <f t="shared" si="279"/>
        <v>0.23079119568464024</v>
      </c>
      <c r="BM164" s="8">
        <f t="shared" si="280"/>
        <v>0.38202613007034758</v>
      </c>
      <c r="BN164" s="8">
        <f t="shared" si="281"/>
        <v>0.61744172378457618</v>
      </c>
    </row>
    <row r="165" spans="1:66" x14ac:dyDescent="0.25">
      <c r="A165" t="s">
        <v>19</v>
      </c>
      <c r="B165" t="s">
        <v>140</v>
      </c>
      <c r="C165" t="s">
        <v>331</v>
      </c>
      <c r="D165" s="7" t="s">
        <v>522</v>
      </c>
      <c r="E165">
        <f>VLOOKUP(A165,home!$A$2:$E$405,3,FALSE)</f>
        <v>1.4805999999999999</v>
      </c>
      <c r="F165">
        <f>VLOOKUP(B165,home!$B$2:$E$405,3,FALSE)</f>
        <v>1.6134999999999999</v>
      </c>
      <c r="G165">
        <f>VLOOKUP(C165,away!$B$2:$E$405,4,FALSE)</f>
        <v>1.1256999999999999</v>
      </c>
      <c r="H165">
        <f>VLOOKUP(A165,away!$A$2:$E$405,3,FALSE)</f>
        <v>1.3222</v>
      </c>
      <c r="I165">
        <f>VLOOKUP(C165,away!$B$2:$E$405,3,FALSE)</f>
        <v>1.0925</v>
      </c>
      <c r="J165">
        <f>VLOOKUP(B165,home!$B$2:$E$405,4,FALSE)</f>
        <v>0.9244</v>
      </c>
      <c r="K165" s="3">
        <f t="shared" si="226"/>
        <v>2.6892388761699997</v>
      </c>
      <c r="L165" s="3">
        <f t="shared" si="227"/>
        <v>1.3352990354000001</v>
      </c>
      <c r="M165" s="5">
        <f t="shared" si="228"/>
        <v>1.7871680542379493E-2</v>
      </c>
      <c r="N165" s="5">
        <f t="shared" si="229"/>
        <v>4.8061218097057878E-2</v>
      </c>
      <c r="O165" s="5">
        <f t="shared" si="230"/>
        <v>2.3864037789216284E-2</v>
      </c>
      <c r="P165" s="5">
        <f t="shared" si="231"/>
        <v>6.4176098165150408E-2</v>
      </c>
      <c r="Q165" s="5">
        <f t="shared" si="232"/>
        <v>6.4624048071346599E-2</v>
      </c>
      <c r="R165" s="5">
        <f t="shared" si="233"/>
        <v>1.5932813320344831E-2</v>
      </c>
      <c r="S165" s="5">
        <f t="shared" si="234"/>
        <v>5.7613098638605462E-2</v>
      </c>
      <c r="T165" s="5">
        <f t="shared" si="235"/>
        <v>8.6292429053312331E-2</v>
      </c>
      <c r="U165" s="5">
        <f t="shared" si="236"/>
        <v>4.2847140987830538E-2</v>
      </c>
      <c r="V165" s="5">
        <f t="shared" si="237"/>
        <v>2.2987229961464906E-2</v>
      </c>
      <c r="W165" s="5">
        <f t="shared" si="238"/>
        <v>5.7929834136314716E-2</v>
      </c>
      <c r="X165" s="5">
        <f t="shared" si="239"/>
        <v>7.7353651643103025E-2</v>
      </c>
      <c r="Y165" s="5">
        <f t="shared" si="240"/>
        <v>5.1645128211851563E-2</v>
      </c>
      <c r="Z165" s="5">
        <f t="shared" si="241"/>
        <v>7.0916900859549076E-3</v>
      </c>
      <c r="AA165" s="5">
        <f t="shared" si="242"/>
        <v>1.9071248676899306E-2</v>
      </c>
      <c r="AB165" s="5">
        <f t="shared" si="243"/>
        <v>2.5643571679511642E-2</v>
      </c>
      <c r="AC165" s="5">
        <f t="shared" si="244"/>
        <v>5.159107460031574E-3</v>
      </c>
      <c r="AD165" s="5">
        <f t="shared" si="245"/>
        <v>3.8946790512364375E-2</v>
      </c>
      <c r="AE165" s="5">
        <f t="shared" si="246"/>
        <v>5.2005611803086021E-2</v>
      </c>
      <c r="AF165" s="5">
        <f t="shared" si="247"/>
        <v>3.472152163802382E-2</v>
      </c>
      <c r="AG165" s="5">
        <f t="shared" si="248"/>
        <v>1.5454538116957812E-2</v>
      </c>
      <c r="AH165" s="5">
        <f t="shared" si="249"/>
        <v>2.3673817327828327E-3</v>
      </c>
      <c r="AI165" s="5">
        <f t="shared" si="250"/>
        <v>6.3664549905342923E-3</v>
      </c>
      <c r="AJ165" s="5">
        <f t="shared" si="251"/>
        <v>8.5604591319656618E-3</v>
      </c>
      <c r="AK165" s="5">
        <f t="shared" si="252"/>
        <v>7.673706498515516E-3</v>
      </c>
      <c r="AL165" s="5">
        <f t="shared" si="253"/>
        <v>7.4104141692645463E-4</v>
      </c>
      <c r="AM165" s="5">
        <f t="shared" si="254"/>
        <v>2.0947444629579835E-2</v>
      </c>
      <c r="AN165" s="5">
        <f t="shared" si="255"/>
        <v>2.7971102607972864E-2</v>
      </c>
      <c r="AO165" s="5">
        <f t="shared" si="256"/>
        <v>1.86748931657503E-2</v>
      </c>
      <c r="AP165" s="5">
        <f t="shared" si="257"/>
        <v>8.3121889434748103E-3</v>
      </c>
      <c r="AQ165" s="5">
        <f t="shared" si="258"/>
        <v>2.7748144695711142E-3</v>
      </c>
      <c r="AR165" s="5">
        <f t="shared" si="259"/>
        <v>6.3223250884169961E-4</v>
      </c>
      <c r="AS165" s="5">
        <f t="shared" si="260"/>
        <v>1.7002242415555919E-3</v>
      </c>
      <c r="AT165" s="5">
        <f t="shared" si="261"/>
        <v>2.286154564298975E-3</v>
      </c>
      <c r="AU165" s="5">
        <f t="shared" si="262"/>
        <v>2.0493385770820969E-3</v>
      </c>
      <c r="AV165" s="5">
        <f t="shared" si="263"/>
        <v>1.3777902429810214E-3</v>
      </c>
      <c r="AW165" s="5">
        <f t="shared" si="264"/>
        <v>7.3917606691804004E-5</v>
      </c>
      <c r="AX165" s="5">
        <f t="shared" si="265"/>
        <v>9.3887804090474342E-3</v>
      </c>
      <c r="AY165" s="5">
        <f t="shared" si="266"/>
        <v>1.2536829423783457E-2</v>
      </c>
      <c r="AZ165" s="5">
        <f t="shared" si="267"/>
        <v>8.3702081182761966E-3</v>
      </c>
      <c r="BA165" s="5">
        <f t="shared" si="268"/>
        <v>3.7255769421438178E-3</v>
      </c>
      <c r="BB165" s="5">
        <f t="shared" si="269"/>
        <v>1.2436898242882803E-3</v>
      </c>
      <c r="BC165" s="5">
        <f t="shared" si="270"/>
        <v>3.3213956454178735E-4</v>
      </c>
      <c r="BD165" s="5">
        <f t="shared" si="271"/>
        <v>1.4070324320080701E-4</v>
      </c>
      <c r="BE165" s="5">
        <f t="shared" si="272"/>
        <v>3.7838463161881248E-4</v>
      </c>
      <c r="BF165" s="5">
        <f t="shared" si="273"/>
        <v>5.0878333074728726E-4</v>
      </c>
      <c r="BG165" s="5">
        <f t="shared" si="274"/>
        <v>4.5607997086428802E-4</v>
      </c>
      <c r="BH165" s="5">
        <f t="shared" si="275"/>
        <v>3.0662699707268109E-4</v>
      </c>
      <c r="BI165" s="5">
        <f t="shared" si="276"/>
        <v>1.6491864820222373E-4</v>
      </c>
      <c r="BJ165" s="8">
        <f t="shared" si="277"/>
        <v>0.64131243938184801</v>
      </c>
      <c r="BK165" s="8">
        <f t="shared" si="278"/>
        <v>0.18108508560834174</v>
      </c>
      <c r="BL165" s="8">
        <f t="shared" si="279"/>
        <v>0.16232805176406634</v>
      </c>
      <c r="BM165" s="8">
        <f t="shared" si="280"/>
        <v>0.74482445903762395</v>
      </c>
      <c r="BN165" s="8">
        <f t="shared" si="281"/>
        <v>0.23452989598549548</v>
      </c>
    </row>
    <row r="166" spans="1:66" x14ac:dyDescent="0.25">
      <c r="A166" t="s">
        <v>141</v>
      </c>
      <c r="B166" t="s">
        <v>154</v>
      </c>
      <c r="C166" t="s">
        <v>240</v>
      </c>
      <c r="D166" s="7" t="s">
        <v>522</v>
      </c>
      <c r="E166">
        <f>VLOOKUP(A166,home!$A$2:$E$405,3,FALSE)</f>
        <v>1.3167</v>
      </c>
      <c r="F166">
        <f>VLOOKUP(B166,home!$B$2:$E$405,3,FALSE)</f>
        <v>0.67510000000000003</v>
      </c>
      <c r="G166">
        <f>VLOOKUP(C166,away!$B$2:$E$405,4,FALSE)</f>
        <v>1.1814</v>
      </c>
      <c r="H166">
        <f>VLOOKUP(A166,away!$A$2:$E$405,3,FALSE)</f>
        <v>1.0889</v>
      </c>
      <c r="I166">
        <f>VLOOKUP(C166,away!$B$2:$E$405,3,FALSE)</f>
        <v>1.3774999999999999</v>
      </c>
      <c r="J166">
        <f>VLOOKUP(B166,home!$B$2:$E$405,4,FALSE)</f>
        <v>1.2244999999999999</v>
      </c>
      <c r="K166" s="3">
        <f t="shared" si="226"/>
        <v>1.0501513864380001</v>
      </c>
      <c r="L166" s="3">
        <f t="shared" si="227"/>
        <v>1.8367007138749998</v>
      </c>
      <c r="M166" s="5">
        <f t="shared" si="228"/>
        <v>5.5751436602846025E-2</v>
      </c>
      <c r="N166" s="5">
        <f t="shared" si="229"/>
        <v>5.8547448444389021E-2</v>
      </c>
      <c r="O166" s="5">
        <f t="shared" si="230"/>
        <v>0.10239870340800408</v>
      </c>
      <c r="P166" s="5">
        <f t="shared" si="231"/>
        <v>0.10753414035336907</v>
      </c>
      <c r="Q166" s="5">
        <f t="shared" si="232"/>
        <v>3.0741842078141225E-2</v>
      </c>
      <c r="R166" s="5">
        <f t="shared" si="233"/>
        <v>9.4037885824677772E-2</v>
      </c>
      <c r="S166" s="5">
        <f t="shared" si="234"/>
        <v>5.1853333502027525E-2</v>
      </c>
      <c r="T166" s="5">
        <f t="shared" si="235"/>
        <v>5.6463563290754498E-2</v>
      </c>
      <c r="U166" s="5">
        <f t="shared" si="236"/>
        <v>9.875401617648373E-2</v>
      </c>
      <c r="V166" s="5">
        <f t="shared" si="237"/>
        <v>1.1112825032690498E-2</v>
      </c>
      <c r="W166" s="5">
        <f t="shared" si="238"/>
        <v>1.0761196026672687E-2</v>
      </c>
      <c r="X166" s="5">
        <f t="shared" si="239"/>
        <v>1.9765096424338536E-2</v>
      </c>
      <c r="Y166" s="5">
        <f t="shared" si="240"/>
        <v>1.8151283356195404E-2</v>
      </c>
      <c r="Z166" s="5">
        <f t="shared" si="241"/>
        <v>5.7573150675160452E-2</v>
      </c>
      <c r="AA166" s="5">
        <f t="shared" si="242"/>
        <v>6.0460524003123642E-2</v>
      </c>
      <c r="AB166" s="5">
        <f t="shared" si="243"/>
        <v>3.1746351553324129E-2</v>
      </c>
      <c r="AC166" s="5">
        <f t="shared" si="244"/>
        <v>1.3396606432994251E-3</v>
      </c>
      <c r="AD166" s="5">
        <f t="shared" si="245"/>
        <v>2.825221231785355E-3</v>
      </c>
      <c r="AE166" s="5">
        <f t="shared" si="246"/>
        <v>5.1890858532749684E-3</v>
      </c>
      <c r="AF166" s="5">
        <f t="shared" si="247"/>
        <v>4.7653988455344E-3</v>
      </c>
      <c r="AG166" s="5">
        <f t="shared" si="248"/>
        <v>2.9175371538307103E-3</v>
      </c>
      <c r="AH166" s="5">
        <f t="shared" si="249"/>
        <v>2.643616173627503E-2</v>
      </c>
      <c r="AI166" s="5">
        <f t="shared" si="250"/>
        <v>2.7761971899448436E-2</v>
      </c>
      <c r="AJ166" s="5">
        <f t="shared" si="251"/>
        <v>1.4577136640229284E-2</v>
      </c>
      <c r="AK166" s="5">
        <f t="shared" si="252"/>
        <v>5.1027334176776511E-3</v>
      </c>
      <c r="AL166" s="5">
        <f t="shared" si="253"/>
        <v>1.0335823750600257E-4</v>
      </c>
      <c r="AM166" s="5">
        <f t="shared" si="254"/>
        <v>5.9338199871069317E-4</v>
      </c>
      <c r="AN166" s="5">
        <f t="shared" si="255"/>
        <v>1.0898651406325043E-3</v>
      </c>
      <c r="AO166" s="5">
        <f t="shared" si="256"/>
        <v>1.0008780409135993E-3</v>
      </c>
      <c r="AP166" s="5">
        <f t="shared" si="257"/>
        <v>6.1277113741593954E-4</v>
      </c>
      <c r="AQ166" s="5">
        <f t="shared" si="258"/>
        <v>2.8136929638346292E-4</v>
      </c>
      <c r="AR166" s="5">
        <f t="shared" si="259"/>
        <v>9.7110634266262628E-3</v>
      </c>
      <c r="AS166" s="5">
        <f t="shared" si="260"/>
        <v>1.0198086721258926E-2</v>
      </c>
      <c r="AT166" s="5">
        <f t="shared" si="261"/>
        <v>5.3547674546725087E-3</v>
      </c>
      <c r="AU166" s="5">
        <f t="shared" si="262"/>
        <v>1.8744388221924721E-3</v>
      </c>
      <c r="AV166" s="5">
        <f t="shared" si="263"/>
        <v>4.9211113197965913E-4</v>
      </c>
      <c r="AW166" s="5">
        <f t="shared" si="264"/>
        <v>5.5377443045516202E-6</v>
      </c>
      <c r="AX166" s="5">
        <f t="shared" si="265"/>
        <v>1.0385682143889763E-4</v>
      </c>
      <c r="AY166" s="5">
        <f t="shared" si="266"/>
        <v>1.9075389807761168E-4</v>
      </c>
      <c r="AZ166" s="5">
        <f t="shared" si="267"/>
        <v>1.7517891038679423E-4</v>
      </c>
      <c r="BA166" s="5">
        <f t="shared" si="268"/>
        <v>1.0725040992108983E-4</v>
      </c>
      <c r="BB166" s="5">
        <f t="shared" si="269"/>
        <v>4.924672611636301E-5</v>
      </c>
      <c r="BC166" s="5">
        <f t="shared" si="270"/>
        <v>1.8090299402786111E-5</v>
      </c>
      <c r="BD166" s="5">
        <f t="shared" si="271"/>
        <v>2.9727195213616418E-3</v>
      </c>
      <c r="BE166" s="5">
        <f t="shared" si="272"/>
        <v>3.1218055268492366E-3</v>
      </c>
      <c r="BF166" s="5">
        <f t="shared" si="273"/>
        <v>1.6391842011052682E-3</v>
      </c>
      <c r="BG166" s="5">
        <f t="shared" si="274"/>
        <v>5.7379718713932099E-4</v>
      </c>
      <c r="BH166" s="5">
        <f t="shared" si="275"/>
        <v>1.5064347790214565E-4</v>
      </c>
      <c r="BI166" s="5">
        <f t="shared" si="276"/>
        <v>3.1639691435356107E-5</v>
      </c>
      <c r="BJ166" s="8">
        <f t="shared" si="277"/>
        <v>0.21435031538431654</v>
      </c>
      <c r="BK166" s="8">
        <f t="shared" si="278"/>
        <v>0.22788550826981618</v>
      </c>
      <c r="BL166" s="8">
        <f t="shared" si="279"/>
        <v>0.49739574182176666</v>
      </c>
      <c r="BM166" s="8">
        <f t="shared" si="280"/>
        <v>0.54800804328585995</v>
      </c>
      <c r="BN166" s="8">
        <f t="shared" si="281"/>
        <v>0.44901145671142717</v>
      </c>
    </row>
    <row r="167" spans="1:66" x14ac:dyDescent="0.25">
      <c r="A167" t="s">
        <v>141</v>
      </c>
      <c r="B167" t="s">
        <v>139</v>
      </c>
      <c r="C167" t="s">
        <v>466</v>
      </c>
      <c r="D167" s="7" t="s">
        <v>522</v>
      </c>
      <c r="E167">
        <f>VLOOKUP(A167,home!$A$2:$E$405,3,FALSE)</f>
        <v>1.3167</v>
      </c>
      <c r="F167">
        <f>VLOOKUP(B167,home!$B$2:$E$405,3,FALSE)</f>
        <v>0.6754</v>
      </c>
      <c r="G167">
        <f>VLOOKUP(C167,away!$B$2:$E$405,4,FALSE)</f>
        <v>1.3502000000000001</v>
      </c>
      <c r="H167">
        <f>VLOOKUP(A167,away!$A$2:$E$405,3,FALSE)</f>
        <v>1.0889</v>
      </c>
      <c r="I167">
        <f>VLOOKUP(C167,away!$B$2:$E$405,3,FALSE)</f>
        <v>1.0713999999999999</v>
      </c>
      <c r="J167">
        <f>VLOOKUP(B167,home!$B$2:$E$405,4,FALSE)</f>
        <v>1.4705999999999999</v>
      </c>
      <c r="K167" s="3">
        <f t="shared" si="226"/>
        <v>1.200731752836</v>
      </c>
      <c r="L167" s="3">
        <f t="shared" si="227"/>
        <v>1.7156717546759996</v>
      </c>
      <c r="M167" s="5">
        <f t="shared" si="228"/>
        <v>5.4128008629724333E-2</v>
      </c>
      <c r="N167" s="5">
        <f t="shared" si="229"/>
        <v>6.4993218679491038E-2</v>
      </c>
      <c r="O167" s="5">
        <f t="shared" si="230"/>
        <v>9.2865895542876775E-2</v>
      </c>
      <c r="P167" s="5">
        <f t="shared" si="231"/>
        <v>0.11150702953388332</v>
      </c>
      <c r="Q167" s="5">
        <f t="shared" si="232"/>
        <v>3.9019710693739378E-2</v>
      </c>
      <c r="R167" s="5">
        <f t="shared" si="233"/>
        <v>7.9663696977802775E-2</v>
      </c>
      <c r="S167" s="5">
        <f t="shared" si="234"/>
        <v>5.7427836115895456E-2</v>
      </c>
      <c r="T167" s="5">
        <f t="shared" si="235"/>
        <v>6.6945015512877681E-2</v>
      </c>
      <c r="U167" s="5">
        <f t="shared" si="236"/>
        <v>9.5654730509553074E-2</v>
      </c>
      <c r="V167" s="5">
        <f t="shared" si="237"/>
        <v>1.3144986363401339E-2</v>
      </c>
      <c r="W167" s="5">
        <f t="shared" si="238"/>
        <v>1.5617401872149097E-2</v>
      </c>
      <c r="X167" s="5">
        <f t="shared" si="239"/>
        <v>2.6794335273470277E-2</v>
      </c>
      <c r="Y167" s="5">
        <f t="shared" si="240"/>
        <v>2.2985142107005897E-2</v>
      </c>
      <c r="Z167" s="5">
        <f t="shared" si="241"/>
        <v>4.555891825929468E-2</v>
      </c>
      <c r="AA167" s="5">
        <f t="shared" si="242"/>
        <v>5.4704039778794948E-2</v>
      </c>
      <c r="AB167" s="5">
        <f t="shared" si="243"/>
        <v>3.2842438785401371E-2</v>
      </c>
      <c r="AC167" s="5">
        <f t="shared" si="244"/>
        <v>1.6924675641047961E-3</v>
      </c>
      <c r="AD167" s="5">
        <f t="shared" si="245"/>
        <v>4.6880775811724519E-3</v>
      </c>
      <c r="AE167" s="5">
        <f t="shared" si="246"/>
        <v>8.0432022897473556E-3</v>
      </c>
      <c r="AF167" s="5">
        <f t="shared" si="247"/>
        <v>6.8997474928324341E-3</v>
      </c>
      <c r="AG167" s="5">
        <f t="shared" si="248"/>
        <v>3.9459006292830515E-3</v>
      </c>
      <c r="AH167" s="5">
        <f t="shared" si="249"/>
        <v>1.954103730776614E-2</v>
      </c>
      <c r="AI167" s="5">
        <f t="shared" si="250"/>
        <v>2.3463543978787707E-2</v>
      </c>
      <c r="AJ167" s="5">
        <f t="shared" si="251"/>
        <v>1.4086711144697173E-2</v>
      </c>
      <c r="AK167" s="5">
        <f t="shared" si="252"/>
        <v>5.6381204548222172E-3</v>
      </c>
      <c r="AL167" s="5">
        <f t="shared" si="253"/>
        <v>1.3946349435965498E-4</v>
      </c>
      <c r="AM167" s="5">
        <f t="shared" si="254"/>
        <v>1.1258247222944702E-3</v>
      </c>
      <c r="AN167" s="5">
        <f t="shared" si="255"/>
        <v>1.9315456767565735E-3</v>
      </c>
      <c r="AO167" s="5">
        <f t="shared" si="256"/>
        <v>1.6569491802388963E-3</v>
      </c>
      <c r="AP167" s="5">
        <f t="shared" si="257"/>
        <v>9.4759363582314223E-4</v>
      </c>
      <c r="AQ167" s="5">
        <f t="shared" si="258"/>
        <v>4.0643990897312526E-4</v>
      </c>
      <c r="AR167" s="5">
        <f t="shared" si="259"/>
        <v>6.7052011532008557E-3</v>
      </c>
      <c r="AS167" s="5">
        <f t="shared" si="260"/>
        <v>8.0511479338008316E-3</v>
      </c>
      <c r="AT167" s="5">
        <f t="shared" si="261"/>
        <v>4.8336344854473081E-3</v>
      </c>
      <c r="AU167" s="5">
        <f t="shared" si="262"/>
        <v>1.9346328027598943E-3</v>
      </c>
      <c r="AV167" s="5">
        <f t="shared" si="263"/>
        <v>5.8074375908797769E-4</v>
      </c>
      <c r="AW167" s="5">
        <f t="shared" si="264"/>
        <v>7.9806495226908927E-6</v>
      </c>
      <c r="AX167" s="5">
        <f t="shared" si="265"/>
        <v>2.253022486977905E-4</v>
      </c>
      <c r="AY167" s="5">
        <f t="shared" si="266"/>
        <v>3.8654470435578665E-4</v>
      </c>
      <c r="AZ167" s="5">
        <f t="shared" si="267"/>
        <v>3.3159191559140408E-4</v>
      </c>
      <c r="BA167" s="5">
        <f t="shared" si="268"/>
        <v>1.8963429455302677E-4</v>
      </c>
      <c r="BB167" s="5">
        <f t="shared" si="269"/>
        <v>8.1337550720634214E-5</v>
      </c>
      <c r="BC167" s="5">
        <f t="shared" si="270"/>
        <v>2.7909707673183704E-5</v>
      </c>
      <c r="BD167" s="5">
        <f t="shared" si="271"/>
        <v>1.9173207046612772E-3</v>
      </c>
      <c r="BE167" s="5">
        <f t="shared" si="272"/>
        <v>2.3021878504566901E-3</v>
      </c>
      <c r="BF167" s="5">
        <f t="shared" si="273"/>
        <v>1.3821550265183027E-3</v>
      </c>
      <c r="BG167" s="5">
        <f t="shared" si="274"/>
        <v>5.5319914256080321E-4</v>
      </c>
      <c r="BH167" s="5">
        <f t="shared" si="275"/>
        <v>1.6606094402860135E-4</v>
      </c>
      <c r="BI167" s="5">
        <f t="shared" si="276"/>
        <v>3.9878929680212656E-5</v>
      </c>
      <c r="BJ167" s="8">
        <f t="shared" si="277"/>
        <v>0.26724242567744672</v>
      </c>
      <c r="BK167" s="8">
        <f t="shared" si="278"/>
        <v>0.23842633640572466</v>
      </c>
      <c r="BL167" s="8">
        <f t="shared" si="279"/>
        <v>0.44692637721270495</v>
      </c>
      <c r="BM167" s="8">
        <f t="shared" si="280"/>
        <v>0.55559793344282027</v>
      </c>
      <c r="BN167" s="8">
        <f t="shared" si="281"/>
        <v>0.44217756005751763</v>
      </c>
    </row>
    <row r="168" spans="1:66" x14ac:dyDescent="0.25">
      <c r="A168" t="s">
        <v>141</v>
      </c>
      <c r="B168" t="s">
        <v>150</v>
      </c>
      <c r="C168" t="s">
        <v>148</v>
      </c>
      <c r="D168" s="7" t="s">
        <v>522</v>
      </c>
      <c r="E168">
        <f>VLOOKUP(A168,home!$A$2:$E$405,3,FALSE)</f>
        <v>1.3167</v>
      </c>
      <c r="F168">
        <f>VLOOKUP(B168,home!$B$2:$E$405,3,FALSE)</f>
        <v>0.63790000000000002</v>
      </c>
      <c r="G168">
        <f>VLOOKUP(C168,away!$B$2:$E$405,4,FALSE)</f>
        <v>1.2236</v>
      </c>
      <c r="H168">
        <f>VLOOKUP(A168,away!$A$2:$E$405,3,FALSE)</f>
        <v>1.0889</v>
      </c>
      <c r="I168">
        <f>VLOOKUP(C168,away!$B$2:$E$405,3,FALSE)</f>
        <v>0.86729999999999996</v>
      </c>
      <c r="J168">
        <f>VLOOKUP(B168,home!$B$2:$E$405,4,FALSE)</f>
        <v>1.0504</v>
      </c>
      <c r="K168" s="3">
        <f t="shared" si="226"/>
        <v>1.0277296971480001</v>
      </c>
      <c r="L168" s="3">
        <f t="shared" si="227"/>
        <v>0.99200087968799999</v>
      </c>
      <c r="M168" s="5">
        <f t="shared" si="228"/>
        <v>0.13269121035033116</v>
      </c>
      <c r="N168" s="5">
        <f t="shared" si="229"/>
        <v>0.13637069742754743</v>
      </c>
      <c r="O168" s="5">
        <f t="shared" si="230"/>
        <v>0.13162979739439395</v>
      </c>
      <c r="P168" s="5">
        <f t="shared" si="231"/>
        <v>0.13527985181179311</v>
      </c>
      <c r="Q168" s="5">
        <f t="shared" si="232"/>
        <v>7.0076107783537414E-2</v>
      </c>
      <c r="R168" s="5">
        <f t="shared" si="233"/>
        <v>6.5288437404196001E-2</v>
      </c>
      <c r="S168" s="5">
        <f t="shared" si="234"/>
        <v>3.4479748616926806E-2</v>
      </c>
      <c r="T168" s="5">
        <f t="shared" si="235"/>
        <v>6.9515560566380225E-2</v>
      </c>
      <c r="U168" s="5">
        <f t="shared" si="236"/>
        <v>6.7098866000680518E-2</v>
      </c>
      <c r="V168" s="5">
        <f t="shared" si="237"/>
        <v>3.9058228759427881E-3</v>
      </c>
      <c r="W168" s="5">
        <f t="shared" si="238"/>
        <v>2.4006432343228513E-2</v>
      </c>
      <c r="X168" s="5">
        <f t="shared" si="239"/>
        <v>2.381440200265314E-2</v>
      </c>
      <c r="Y168" s="5">
        <f t="shared" si="240"/>
        <v>1.1811953867937789E-2</v>
      </c>
      <c r="Z168" s="5">
        <f t="shared" si="241"/>
        <v>2.1588729112805786E-2</v>
      </c>
      <c r="AA168" s="5">
        <f t="shared" si="242"/>
        <v>2.2187378032914106E-2</v>
      </c>
      <c r="AB168" s="5">
        <f t="shared" si="243"/>
        <v>1.14013136531375E-2</v>
      </c>
      <c r="AC168" s="5">
        <f t="shared" si="244"/>
        <v>2.4887629070608082E-4</v>
      </c>
      <c r="AD168" s="5">
        <f t="shared" si="245"/>
        <v>6.1680308604275475E-3</v>
      </c>
      <c r="AE168" s="5">
        <f t="shared" si="246"/>
        <v>6.1186920394868585E-3</v>
      </c>
      <c r="AF168" s="5">
        <f t="shared" si="247"/>
        <v>3.034873942855463E-3</v>
      </c>
      <c r="AG168" s="5">
        <f t="shared" si="248"/>
        <v>1.0035325403516028E-3</v>
      </c>
      <c r="AH168" s="5">
        <f t="shared" si="249"/>
        <v>5.3540095678123187E-3</v>
      </c>
      <c r="AI168" s="5">
        <f t="shared" si="250"/>
        <v>5.5024746316552492E-3</v>
      </c>
      <c r="AJ168" s="5">
        <f t="shared" si="251"/>
        <v>2.8275282933778009E-3</v>
      </c>
      <c r="AK168" s="5">
        <f t="shared" si="252"/>
        <v>9.6864493221018985E-4</v>
      </c>
      <c r="AL168" s="5">
        <f t="shared" si="253"/>
        <v>1.0149262377605061E-5</v>
      </c>
      <c r="AM168" s="5">
        <f t="shared" si="254"/>
        <v>1.2678136976373448E-3</v>
      </c>
      <c r="AN168" s="5">
        <f t="shared" si="255"/>
        <v>1.2576723033367421E-3</v>
      </c>
      <c r="AO168" s="5">
        <f t="shared" si="256"/>
        <v>6.2380601563464058E-4</v>
      </c>
      <c r="AP168" s="5">
        <f t="shared" si="257"/>
        <v>2.0627203875474328E-4</v>
      </c>
      <c r="AQ168" s="5">
        <f t="shared" si="258"/>
        <v>5.1155510974935636E-5</v>
      </c>
      <c r="AR168" s="5">
        <f t="shared" si="259"/>
        <v>1.0622364402255581E-3</v>
      </c>
      <c r="AS168" s="5">
        <f t="shared" si="260"/>
        <v>1.0916919350125824E-3</v>
      </c>
      <c r="AT168" s="5">
        <f t="shared" si="261"/>
        <v>5.6098211087469768E-4</v>
      </c>
      <c r="AU168" s="5">
        <f t="shared" si="262"/>
        <v>1.9217932497156634E-4</v>
      </c>
      <c r="AV168" s="5">
        <f t="shared" si="263"/>
        <v>4.9377099862783731E-5</v>
      </c>
      <c r="AW168" s="5">
        <f t="shared" si="264"/>
        <v>2.8742394273819193E-7</v>
      </c>
      <c r="AX168" s="5">
        <f t="shared" si="265"/>
        <v>2.1716163125215239E-4</v>
      </c>
      <c r="AY168" s="5">
        <f t="shared" si="266"/>
        <v>2.1542452923661623E-4</v>
      </c>
      <c r="AZ168" s="5">
        <f t="shared" si="267"/>
        <v>1.0685066125454828E-4</v>
      </c>
      <c r="BA168" s="5">
        <f t="shared" si="268"/>
        <v>3.5331983319918801E-5</v>
      </c>
      <c r="BB168" s="5">
        <f t="shared" si="269"/>
        <v>8.7623396336202967E-6</v>
      </c>
      <c r="BC168" s="5">
        <f t="shared" si="270"/>
        <v>1.7384497249352729E-6</v>
      </c>
      <c r="BD168" s="5">
        <f t="shared" si="271"/>
        <v>1.7562324719006713E-4</v>
      </c>
      <c r="BE168" s="5">
        <f t="shared" si="272"/>
        <v>1.8049322664679605E-4</v>
      </c>
      <c r="BF168" s="5">
        <f t="shared" si="273"/>
        <v>9.2749124579488506E-5</v>
      </c>
      <c r="BG168" s="5">
        <f t="shared" si="274"/>
        <v>3.1773676571606623E-5</v>
      </c>
      <c r="BH168" s="5">
        <f t="shared" si="275"/>
        <v>8.1636877500539451E-6</v>
      </c>
      <c r="BI168" s="5">
        <f t="shared" si="276"/>
        <v>1.6780128677947562E-6</v>
      </c>
      <c r="BJ168" s="8">
        <f t="shared" si="277"/>
        <v>0.35591227253516611</v>
      </c>
      <c r="BK168" s="8">
        <f t="shared" si="278"/>
        <v>0.30683108373731416</v>
      </c>
      <c r="BL168" s="8">
        <f t="shared" si="279"/>
        <v>0.31570539779693058</v>
      </c>
      <c r="BM168" s="8">
        <f t="shared" si="280"/>
        <v>0.32848624390512376</v>
      </c>
      <c r="BN168" s="8">
        <f t="shared" si="281"/>
        <v>0.67133610217179907</v>
      </c>
    </row>
    <row r="169" spans="1:66" x14ac:dyDescent="0.25">
      <c r="A169" t="s">
        <v>141</v>
      </c>
      <c r="B169" t="s">
        <v>427</v>
      </c>
      <c r="C169" t="s">
        <v>156</v>
      </c>
      <c r="D169" s="7" t="s">
        <v>522</v>
      </c>
      <c r="E169">
        <f>VLOOKUP(A169,home!$A$2:$E$405,3,FALSE)</f>
        <v>1.3167</v>
      </c>
      <c r="F169">
        <f>VLOOKUP(B169,home!$B$2:$E$405,3,FALSE)</f>
        <v>1.0548</v>
      </c>
      <c r="G169">
        <f>VLOOKUP(C169,away!$B$2:$E$405,4,FALSE)</f>
        <v>1.0125999999999999</v>
      </c>
      <c r="H169">
        <f>VLOOKUP(A169,away!$A$2:$E$405,3,FALSE)</f>
        <v>1.0889</v>
      </c>
      <c r="I169">
        <f>VLOOKUP(C169,away!$B$2:$E$405,3,FALSE)</f>
        <v>0.76529999999999998</v>
      </c>
      <c r="J169">
        <f>VLOOKUP(B169,home!$B$2:$E$405,4,FALSE)</f>
        <v>0.71430000000000005</v>
      </c>
      <c r="K169" s="3">
        <f t="shared" si="226"/>
        <v>1.4063547350159997</v>
      </c>
      <c r="L169" s="3">
        <f t="shared" si="227"/>
        <v>0.595251311931</v>
      </c>
      <c r="M169" s="5">
        <f t="shared" si="228"/>
        <v>0.13511810286576764</v>
      </c>
      <c r="N169" s="5">
        <f t="shared" si="229"/>
        <v>0.19002398375165125</v>
      </c>
      <c r="O169" s="5">
        <f t="shared" si="230"/>
        <v>8.0429227996475991E-2</v>
      </c>
      <c r="P169" s="5">
        <f t="shared" si="231"/>
        <v>0.11311202562652541</v>
      </c>
      <c r="Q169" s="5">
        <f t="shared" si="232"/>
        <v>0.13362056465786909</v>
      </c>
      <c r="R169" s="5">
        <f t="shared" si="233"/>
        <v>2.3937801741249924E-2</v>
      </c>
      <c r="S169" s="5">
        <f t="shared" si="234"/>
        <v>2.3672494784148582E-2</v>
      </c>
      <c r="T169" s="5">
        <f t="shared" si="235"/>
        <v>7.953781641355756E-2</v>
      </c>
      <c r="U169" s="5">
        <f t="shared" si="236"/>
        <v>3.3665040824681074E-2</v>
      </c>
      <c r="V169" s="5">
        <f t="shared" si="237"/>
        <v>2.2018957899935178E-3</v>
      </c>
      <c r="W169" s="5">
        <f t="shared" si="238"/>
        <v>6.2639304600701912E-2</v>
      </c>
      <c r="X169" s="5">
        <f t="shared" si="239"/>
        <v>3.7286128242013321E-2</v>
      </c>
      <c r="Y169" s="5">
        <f t="shared" si="240"/>
        <v>1.1097308376442971E-2</v>
      </c>
      <c r="Z169" s="5">
        <f t="shared" si="241"/>
        <v>4.7496692970743978E-3</v>
      </c>
      <c r="AA169" s="5">
        <f t="shared" si="242"/>
        <v>6.6797199057006939E-3</v>
      </c>
      <c r="AB169" s="5">
        <f t="shared" si="243"/>
        <v>4.6970278589813994E-3</v>
      </c>
      <c r="AC169" s="5">
        <f t="shared" si="244"/>
        <v>1.1520518334621009E-4</v>
      </c>
      <c r="AD169" s="5">
        <f t="shared" si="245"/>
        <v>2.2023270655826668E-2</v>
      </c>
      <c r="AE169" s="5">
        <f t="shared" si="246"/>
        <v>1.3109380750892316E-2</v>
      </c>
      <c r="AF169" s="5">
        <f t="shared" si="247"/>
        <v>3.9016880452858249E-3</v>
      </c>
      <c r="AG169" s="5">
        <f t="shared" si="248"/>
        <v>7.7416164256729537E-4</v>
      </c>
      <c r="AH169" s="5">
        <f t="shared" si="249"/>
        <v>7.0681172008048136E-4</v>
      </c>
      <c r="AI169" s="5">
        <f t="shared" si="250"/>
        <v>9.9402800929998818E-4</v>
      </c>
      <c r="AJ169" s="5">
        <f t="shared" si="251"/>
        <v>6.9897799880878344E-4</v>
      </c>
      <c r="AK169" s="5">
        <f t="shared" si="252"/>
        <v>3.2767033943224675E-4</v>
      </c>
      <c r="AL169" s="5">
        <f t="shared" si="253"/>
        <v>3.8576893471959839E-6</v>
      </c>
      <c r="AM169" s="5">
        <f t="shared" si="254"/>
        <v>6.1945061934721504E-3</v>
      </c>
      <c r="AN169" s="5">
        <f t="shared" si="255"/>
        <v>3.6872879384290012E-3</v>
      </c>
      <c r="AO169" s="5">
        <f t="shared" si="256"/>
        <v>1.0974314914086077E-3</v>
      </c>
      <c r="AP169" s="5">
        <f t="shared" si="257"/>
        <v>2.1774917833845589E-4</v>
      </c>
      <c r="AQ169" s="5">
        <f t="shared" si="258"/>
        <v>3.2403871019465783E-5</v>
      </c>
      <c r="AR169" s="5">
        <f t="shared" si="259"/>
        <v>8.4146120733222658E-5</v>
      </c>
      <c r="AS169" s="5">
        <f t="shared" si="260"/>
        <v>1.1833929532639567E-4</v>
      </c>
      <c r="AT169" s="5">
        <f t="shared" si="261"/>
        <v>8.3213514160366658E-5</v>
      </c>
      <c r="AU169" s="5">
        <f t="shared" si="262"/>
        <v>3.9009239885584194E-5</v>
      </c>
      <c r="AV169" s="5">
        <f t="shared" si="263"/>
        <v>1.3715207305616592E-5</v>
      </c>
      <c r="AW169" s="5">
        <f t="shared" si="264"/>
        <v>8.9705690191782391E-8</v>
      </c>
      <c r="AX169" s="5">
        <f t="shared" si="265"/>
        <v>1.4519455193792474E-3</v>
      </c>
      <c r="AY169" s="5">
        <f t="shared" si="266"/>
        <v>8.6427247526283388E-4</v>
      </c>
      <c r="AZ169" s="5">
        <f t="shared" si="267"/>
        <v>2.5722966238302732E-4</v>
      </c>
      <c r="BA169" s="5">
        <f t="shared" si="268"/>
        <v>5.1038764667021734E-5</v>
      </c>
      <c r="BB169" s="5">
        <f t="shared" si="269"/>
        <v>7.5952229068455629E-6</v>
      </c>
      <c r="BC169" s="5">
        <f t="shared" si="270"/>
        <v>9.0421327994164097E-7</v>
      </c>
      <c r="BD169" s="5">
        <f t="shared" si="271"/>
        <v>8.3480147933925161E-6</v>
      </c>
      <c r="BE169" s="5">
        <f t="shared" si="272"/>
        <v>1.1740270132671177E-5</v>
      </c>
      <c r="BF169" s="5">
        <f t="shared" si="273"/>
        <v>8.2554922457245161E-6</v>
      </c>
      <c r="BG169" s="5">
        <f t="shared" si="274"/>
        <v>3.8700502032208472E-6</v>
      </c>
      <c r="BH169" s="5">
        <f t="shared" si="275"/>
        <v>1.3606658570123185E-6</v>
      </c>
      <c r="BI169" s="5">
        <f t="shared" si="276"/>
        <v>3.8271577415677537E-7</v>
      </c>
      <c r="BJ169" s="8">
        <f t="shared" si="277"/>
        <v>0.56787597166735471</v>
      </c>
      <c r="BK169" s="8">
        <f t="shared" si="278"/>
        <v>0.27508785441439138</v>
      </c>
      <c r="BL169" s="8">
        <f t="shared" si="279"/>
        <v>0.15250868698112793</v>
      </c>
      <c r="BM169" s="8">
        <f t="shared" si="280"/>
        <v>0.3231162929508366</v>
      </c>
      <c r="BN169" s="8">
        <f t="shared" si="281"/>
        <v>0.67624170663953931</v>
      </c>
    </row>
    <row r="170" spans="1:66" x14ac:dyDescent="0.25">
      <c r="A170" t="s">
        <v>141</v>
      </c>
      <c r="B170" t="s">
        <v>147</v>
      </c>
      <c r="C170" t="s">
        <v>155</v>
      </c>
      <c r="D170" s="7" t="s">
        <v>522</v>
      </c>
      <c r="E170">
        <f>VLOOKUP(A170,home!$A$2:$E$405,3,FALSE)</f>
        <v>1.3167</v>
      </c>
      <c r="F170">
        <f>VLOOKUP(B170,home!$B$2:$E$405,3,FALSE)</f>
        <v>1.3080000000000001</v>
      </c>
      <c r="G170">
        <f>VLOOKUP(C170,away!$B$2:$E$405,4,FALSE)</f>
        <v>0.97040000000000004</v>
      </c>
      <c r="H170">
        <f>VLOOKUP(A170,away!$A$2:$E$405,3,FALSE)</f>
        <v>1.0889</v>
      </c>
      <c r="I170">
        <f>VLOOKUP(C170,away!$B$2:$E$405,3,FALSE)</f>
        <v>0.86729999999999996</v>
      </c>
      <c r="J170">
        <f>VLOOKUP(B170,home!$B$2:$E$405,4,FALSE)</f>
        <v>0.76529999999999998</v>
      </c>
      <c r="K170" s="3">
        <f t="shared" si="226"/>
        <v>1.6712651894400001</v>
      </c>
      <c r="L170" s="3">
        <f t="shared" si="227"/>
        <v>0.722751592941</v>
      </c>
      <c r="M170" s="5">
        <f t="shared" si="228"/>
        <v>9.1262365590416825E-2</v>
      </c>
      <c r="N170" s="5">
        <f t="shared" si="229"/>
        <v>0.15252361471721054</v>
      </c>
      <c r="O170" s="5">
        <f t="shared" si="230"/>
        <v>6.5960020106037673E-2</v>
      </c>
      <c r="P170" s="5">
        <f t="shared" si="231"/>
        <v>0.11023668549798327</v>
      </c>
      <c r="Q170" s="5">
        <f t="shared" si="232"/>
        <v>0.12745370392221625</v>
      </c>
      <c r="R170" s="5">
        <f t="shared" si="233"/>
        <v>2.3836354801029552E-2</v>
      </c>
      <c r="S170" s="5">
        <f t="shared" si="234"/>
        <v>3.3288987062092247E-2</v>
      </c>
      <c r="T170" s="5">
        <f t="shared" si="235"/>
        <v>9.2117367536012365E-2</v>
      </c>
      <c r="U170" s="5">
        <f t="shared" si="236"/>
        <v>3.9836870022101713E-2</v>
      </c>
      <c r="V170" s="5">
        <f t="shared" si="237"/>
        <v>4.4677873678567476E-3</v>
      </c>
      <c r="W170" s="5">
        <f t="shared" si="238"/>
        <v>7.1002979543464156E-2</v>
      </c>
      <c r="X170" s="5">
        <f t="shared" si="239"/>
        <v>5.1317516568595956E-2</v>
      </c>
      <c r="Y170" s="5">
        <f t="shared" si="240"/>
        <v>1.854490842286444E-2</v>
      </c>
      <c r="Z170" s="5">
        <f t="shared" si="241"/>
        <v>5.7425878007836542E-3</v>
      </c>
      <c r="AA170" s="5">
        <f t="shared" si="242"/>
        <v>9.5973870887525285E-3</v>
      </c>
      <c r="AB170" s="5">
        <f t="shared" si="243"/>
        <v>8.0198894755065045E-3</v>
      </c>
      <c r="AC170" s="5">
        <f t="shared" si="244"/>
        <v>3.3729269710191747E-4</v>
      </c>
      <c r="AD170" s="5">
        <f t="shared" si="245"/>
        <v>2.9666202014378022E-2</v>
      </c>
      <c r="AE170" s="5">
        <f t="shared" si="246"/>
        <v>2.1441294762401218E-2</v>
      </c>
      <c r="AF170" s="5">
        <f t="shared" si="247"/>
        <v>7.7483649721214994E-3</v>
      </c>
      <c r="AG170" s="5">
        <f t="shared" si="248"/>
        <v>1.8667143754296869E-3</v>
      </c>
      <c r="AH170" s="5">
        <f t="shared" si="249"/>
        <v>1.037616120154985E-3</v>
      </c>
      <c r="AI170" s="5">
        <f t="shared" si="250"/>
        <v>1.734131701616819E-3</v>
      </c>
      <c r="AJ170" s="5">
        <f t="shared" si="251"/>
        <v>1.4490969734082715E-3</v>
      </c>
      <c r="AK170" s="5">
        <f t="shared" si="252"/>
        <v>8.0727510926003536E-4</v>
      </c>
      <c r="AL170" s="5">
        <f t="shared" si="253"/>
        <v>1.6296763175332373E-5</v>
      </c>
      <c r="AM170" s="5">
        <f t="shared" si="254"/>
        <v>9.9160181459049621E-3</v>
      </c>
      <c r="AN170" s="5">
        <f t="shared" si="255"/>
        <v>7.1668179105846726E-3</v>
      </c>
      <c r="AO170" s="5">
        <f t="shared" si="256"/>
        <v>2.5899145305965801E-3</v>
      </c>
      <c r="AP170" s="5">
        <f t="shared" si="257"/>
        <v>6.2395495085657362E-4</v>
      </c>
      <c r="AQ170" s="5">
        <f t="shared" si="258"/>
        <v>1.1274110866375297E-4</v>
      </c>
      <c r="AR170" s="5">
        <f t="shared" si="259"/>
        <v>1.4998774074065515E-4</v>
      </c>
      <c r="AS170" s="5">
        <f t="shared" si="260"/>
        <v>2.5066928994260863E-4</v>
      </c>
      <c r="AT170" s="5">
        <f t="shared" si="261"/>
        <v>2.094674291713621E-4</v>
      </c>
      <c r="AU170" s="5">
        <f t="shared" si="262"/>
        <v>1.1669187423186213E-4</v>
      </c>
      <c r="AV170" s="5">
        <f t="shared" si="263"/>
        <v>4.8755766823555436E-5</v>
      </c>
      <c r="AW170" s="5">
        <f t="shared" si="264"/>
        <v>5.4680600911566678E-7</v>
      </c>
      <c r="AX170" s="5">
        <f t="shared" si="265"/>
        <v>2.762049324184388E-3</v>
      </c>
      <c r="AY170" s="5">
        <f t="shared" si="266"/>
        <v>1.9962755488358787E-3</v>
      </c>
      <c r="AZ170" s="5">
        <f t="shared" si="267"/>
        <v>7.2140566643515017E-4</v>
      </c>
      <c r="BA170" s="5">
        <f t="shared" si="268"/>
        <v>1.7379903152422283E-4</v>
      </c>
      <c r="BB170" s="5">
        <f t="shared" si="269"/>
        <v>3.1403381721433777E-5</v>
      </c>
      <c r="BC170" s="5">
        <f t="shared" si="270"/>
        <v>4.5393688325801105E-6</v>
      </c>
      <c r="BD170" s="5">
        <f t="shared" si="271"/>
        <v>1.8067313090321696E-5</v>
      </c>
      <c r="BE170" s="5">
        <f t="shared" si="272"/>
        <v>3.0195271434568284E-5</v>
      </c>
      <c r="BF170" s="5">
        <f t="shared" si="273"/>
        <v>2.5232153017142998E-5</v>
      </c>
      <c r="BG170" s="5">
        <f t="shared" si="274"/>
        <v>1.4056539664058191E-5</v>
      </c>
      <c r="BH170" s="5">
        <f t="shared" si="275"/>
        <v>5.8730513561307724E-6</v>
      </c>
      <c r="BI170" s="5">
        <f t="shared" si="276"/>
        <v>1.9630852574589496E-6</v>
      </c>
      <c r="BJ170" s="8">
        <f t="shared" si="277"/>
        <v>0.59978158580283436</v>
      </c>
      <c r="BK170" s="8">
        <f t="shared" si="278"/>
        <v>0.24160569052746222</v>
      </c>
      <c r="BL170" s="8">
        <f t="shared" si="279"/>
        <v>0.1531496009125978</v>
      </c>
      <c r="BM170" s="8">
        <f t="shared" si="280"/>
        <v>0.42701099166595713</v>
      </c>
      <c r="BN170" s="8">
        <f t="shared" si="281"/>
        <v>0.57127274463489408</v>
      </c>
    </row>
    <row r="171" spans="1:66" s="14" customFormat="1" x14ac:dyDescent="0.25">
      <c r="A171" t="s">
        <v>141</v>
      </c>
      <c r="B171" t="s">
        <v>143</v>
      </c>
      <c r="C171" t="s">
        <v>157</v>
      </c>
      <c r="D171" s="7" t="s">
        <v>522</v>
      </c>
      <c r="E171">
        <f>VLOOKUP(A171,home!$A$2:$E$405,3,FALSE)</f>
        <v>1.3167</v>
      </c>
      <c r="F171">
        <f>VLOOKUP(B171,home!$B$2:$E$405,3,FALSE)</f>
        <v>0.80169999999999997</v>
      </c>
      <c r="G171">
        <f>VLOOKUP(C171,away!$B$2:$E$405,4,FALSE)</f>
        <v>0.84389999999999998</v>
      </c>
      <c r="H171">
        <f>VLOOKUP(A171,away!$A$2:$E$405,3,FALSE)</f>
        <v>1.0889</v>
      </c>
      <c r="I171">
        <f>VLOOKUP(C171,away!$B$2:$E$405,3,FALSE)</f>
        <v>1.0204</v>
      </c>
      <c r="J171">
        <f>VLOOKUP(B171,home!$B$2:$E$405,4,FALSE)</f>
        <v>0.71430000000000005</v>
      </c>
      <c r="K171" s="3">
        <f t="shared" si="226"/>
        <v>0.89081948132099986</v>
      </c>
      <c r="L171" s="3">
        <f t="shared" si="227"/>
        <v>0.79366841590799997</v>
      </c>
      <c r="M171" s="5">
        <f t="shared" si="228"/>
        <v>0.18553942288392483</v>
      </c>
      <c r="N171" s="5">
        <f t="shared" si="229"/>
        <v>0.16528213245805556</v>
      </c>
      <c r="O171" s="5">
        <f t="shared" si="230"/>
        <v>0.14725677984876917</v>
      </c>
      <c r="P171" s="5">
        <f t="shared" si="231"/>
        <v>0.1311792082458812</v>
      </c>
      <c r="Q171" s="5">
        <f t="shared" si="232"/>
        <v>7.3618271753956938E-2</v>
      </c>
      <c r="R171" s="5">
        <f t="shared" si="233"/>
        <v>5.8436527597142851E-2</v>
      </c>
      <c r="S171" s="5">
        <f t="shared" si="234"/>
        <v>2.3186426378481485E-2</v>
      </c>
      <c r="T171" s="5">
        <f t="shared" si="235"/>
        <v>5.8428497124847663E-2</v>
      </c>
      <c r="U171" s="5">
        <f t="shared" si="236"/>
        <v>5.2056397204287091E-2</v>
      </c>
      <c r="V171" s="5">
        <f t="shared" si="237"/>
        <v>1.8214619879124939E-3</v>
      </c>
      <c r="W171" s="5">
        <f t="shared" si="238"/>
        <v>2.186019688653611E-2</v>
      </c>
      <c r="X171" s="5">
        <f t="shared" si="239"/>
        <v>1.734974783437411E-2</v>
      </c>
      <c r="Y171" s="5">
        <f t="shared" si="240"/>
        <v>6.8849734400554755E-3</v>
      </c>
      <c r="Z171" s="5">
        <f t="shared" si="241"/>
        <v>1.5459742096396162E-2</v>
      </c>
      <c r="AA171" s="5">
        <f t="shared" si="242"/>
        <v>1.3771839435668056E-2</v>
      </c>
      <c r="AB171" s="5">
        <f t="shared" si="243"/>
        <v>6.1341114314589548E-3</v>
      </c>
      <c r="AC171" s="5">
        <f t="shared" si="244"/>
        <v>8.0487591838437583E-5</v>
      </c>
      <c r="AD171" s="5">
        <f t="shared" si="245"/>
        <v>4.868372313009758E-3</v>
      </c>
      <c r="AE171" s="5">
        <f t="shared" si="246"/>
        <v>3.8638733417168205E-3</v>
      </c>
      <c r="AF171" s="5">
        <f t="shared" si="247"/>
        <v>1.5333171171947695E-3</v>
      </c>
      <c r="AG171" s="5">
        <f t="shared" si="248"/>
        <v>4.0564845582953123E-4</v>
      </c>
      <c r="AH171" s="5">
        <f t="shared" si="249"/>
        <v>3.0674772549982411E-3</v>
      </c>
      <c r="AI171" s="5">
        <f t="shared" si="250"/>
        <v>2.7325684972614975E-3</v>
      </c>
      <c r="AJ171" s="5">
        <f t="shared" si="251"/>
        <v>1.2171126257022955E-3</v>
      </c>
      <c r="AK171" s="5">
        <f t="shared" si="252"/>
        <v>3.6140921264578638E-4</v>
      </c>
      <c r="AL171" s="5">
        <f t="shared" si="253"/>
        <v>2.2762383124559498E-6</v>
      </c>
      <c r="AM171" s="5">
        <f t="shared" si="254"/>
        <v>8.6736817975057411E-4</v>
      </c>
      <c r="AN171" s="5">
        <f t="shared" si="255"/>
        <v>6.8840272923164356E-4</v>
      </c>
      <c r="AO171" s="5">
        <f t="shared" si="256"/>
        <v>2.7318175180801119E-4</v>
      </c>
      <c r="AP171" s="5">
        <f t="shared" si="257"/>
        <v>7.2271909404145534E-5</v>
      </c>
      <c r="AQ171" s="5">
        <f t="shared" si="258"/>
        <v>1.4339982962858668E-5</v>
      </c>
      <c r="AR171" s="5">
        <f t="shared" si="259"/>
        <v>4.8691196276165493E-4</v>
      </c>
      <c r="AS171" s="5">
        <f t="shared" si="260"/>
        <v>4.3375066211632742E-4</v>
      </c>
      <c r="AT171" s="5">
        <f t="shared" si="261"/>
        <v>1.9319676992455353E-4</v>
      </c>
      <c r="AU171" s="5">
        <f t="shared" si="262"/>
        <v>5.7367815459027772E-5</v>
      </c>
      <c r="AV171" s="5">
        <f t="shared" si="263"/>
        <v>1.2776091902932488E-5</v>
      </c>
      <c r="AW171" s="5">
        <f t="shared" si="264"/>
        <v>4.4703757856972157E-8</v>
      </c>
      <c r="AX171" s="5">
        <f t="shared" si="265"/>
        <v>1.2877807866662429E-4</v>
      </c>
      <c r="AY171" s="5">
        <f t="shared" si="266"/>
        <v>1.0220709369901551E-4</v>
      </c>
      <c r="AZ171" s="5">
        <f t="shared" si="267"/>
        <v>4.0559271075329083E-5</v>
      </c>
      <c r="BA171" s="5">
        <f t="shared" si="268"/>
        <v>1.0730204141579863E-5</v>
      </c>
      <c r="BB171" s="5">
        <f t="shared" si="269"/>
        <v>2.1290560308542878E-6</v>
      </c>
      <c r="BC171" s="5">
        <f t="shared" si="270"/>
        <v>3.3795290547749935E-7</v>
      </c>
      <c r="BD171" s="5">
        <f t="shared" si="271"/>
        <v>6.4407774361949612E-5</v>
      </c>
      <c r="BE171" s="5">
        <f t="shared" si="272"/>
        <v>5.7375700150151945E-5</v>
      </c>
      <c r="BF171" s="5">
        <f t="shared" si="273"/>
        <v>2.5555695724093785E-5</v>
      </c>
      <c r="BG171" s="5">
        <f t="shared" si="274"/>
        <v>7.5885038699115064E-6</v>
      </c>
      <c r="BH171" s="5">
        <f t="shared" si="275"/>
        <v>1.6899967703492419E-6</v>
      </c>
      <c r="BI171" s="5">
        <f t="shared" si="276"/>
        <v>3.0109640927933544E-7</v>
      </c>
      <c r="BJ171" s="8">
        <f t="shared" si="277"/>
        <v>0.35629533693525289</v>
      </c>
      <c r="BK171" s="8">
        <f t="shared" si="278"/>
        <v>0.34191149042004992</v>
      </c>
      <c r="BL171" s="8">
        <f t="shared" si="279"/>
        <v>0.28637514517738416</v>
      </c>
      <c r="BM171" s="8">
        <f t="shared" si="280"/>
        <v>0.23862720945141139</v>
      </c>
      <c r="BN171" s="8">
        <f t="shared" si="281"/>
        <v>0.76131234278773063</v>
      </c>
    </row>
    <row r="172" spans="1:66" x14ac:dyDescent="0.25">
      <c r="A172" t="s">
        <v>141</v>
      </c>
      <c r="B172" t="s">
        <v>153</v>
      </c>
      <c r="C172" t="s">
        <v>501</v>
      </c>
      <c r="D172" s="7" t="s">
        <v>522</v>
      </c>
      <c r="E172">
        <f>VLOOKUP(A172,home!$A$2:$E$405,3,FALSE)</f>
        <v>1.3167</v>
      </c>
      <c r="F172">
        <f>VLOOKUP(B172,home!$B$2:$E$405,3,FALSE)</f>
        <v>1.0125999999999999</v>
      </c>
      <c r="G172" t="e">
        <f>VLOOKUP(C172,away!$B$2:$E$405,4,FALSE)</f>
        <v>#N/A</v>
      </c>
      <c r="H172">
        <f>VLOOKUP(A172,away!$A$2:$E$405,3,FALSE)</f>
        <v>1.0889</v>
      </c>
      <c r="I172" t="e">
        <f>VLOOKUP(C172,away!$B$2:$E$405,3,FALSE)</f>
        <v>#N/A</v>
      </c>
      <c r="J172">
        <f>VLOOKUP(B172,home!$B$2:$E$405,4,FALSE)</f>
        <v>1.2244999999999999</v>
      </c>
      <c r="K172" s="3" t="e">
        <f t="shared" si="226"/>
        <v>#N/A</v>
      </c>
      <c r="L172" s="3" t="e">
        <f t="shared" si="227"/>
        <v>#N/A</v>
      </c>
      <c r="M172" s="5" t="e">
        <f t="shared" si="228"/>
        <v>#N/A</v>
      </c>
      <c r="N172" s="5" t="e">
        <f t="shared" si="229"/>
        <v>#N/A</v>
      </c>
      <c r="O172" s="5" t="e">
        <f t="shared" si="230"/>
        <v>#N/A</v>
      </c>
      <c r="P172" s="5" t="e">
        <f t="shared" si="231"/>
        <v>#N/A</v>
      </c>
      <c r="Q172" s="5" t="e">
        <f t="shared" si="232"/>
        <v>#N/A</v>
      </c>
      <c r="R172" s="5" t="e">
        <f t="shared" si="233"/>
        <v>#N/A</v>
      </c>
      <c r="S172" s="5" t="e">
        <f t="shared" si="234"/>
        <v>#N/A</v>
      </c>
      <c r="T172" s="5" t="e">
        <f t="shared" si="235"/>
        <v>#N/A</v>
      </c>
      <c r="U172" s="5" t="e">
        <f t="shared" si="236"/>
        <v>#N/A</v>
      </c>
      <c r="V172" s="5" t="e">
        <f t="shared" si="237"/>
        <v>#N/A</v>
      </c>
      <c r="W172" s="5" t="e">
        <f t="shared" si="238"/>
        <v>#N/A</v>
      </c>
      <c r="X172" s="5" t="e">
        <f t="shared" si="239"/>
        <v>#N/A</v>
      </c>
      <c r="Y172" s="5" t="e">
        <f t="shared" si="240"/>
        <v>#N/A</v>
      </c>
      <c r="Z172" s="5" t="e">
        <f t="shared" si="241"/>
        <v>#N/A</v>
      </c>
      <c r="AA172" s="5" t="e">
        <f t="shared" si="242"/>
        <v>#N/A</v>
      </c>
      <c r="AB172" s="5" t="e">
        <f t="shared" si="243"/>
        <v>#N/A</v>
      </c>
      <c r="AC172" s="5" t="e">
        <f t="shared" si="244"/>
        <v>#N/A</v>
      </c>
      <c r="AD172" s="5" t="e">
        <f t="shared" si="245"/>
        <v>#N/A</v>
      </c>
      <c r="AE172" s="5" t="e">
        <f t="shared" si="246"/>
        <v>#N/A</v>
      </c>
      <c r="AF172" s="5" t="e">
        <f t="shared" si="247"/>
        <v>#N/A</v>
      </c>
      <c r="AG172" s="5" t="e">
        <f t="shared" si="248"/>
        <v>#N/A</v>
      </c>
      <c r="AH172" s="5" t="e">
        <f t="shared" si="249"/>
        <v>#N/A</v>
      </c>
      <c r="AI172" s="5" t="e">
        <f t="shared" si="250"/>
        <v>#N/A</v>
      </c>
      <c r="AJ172" s="5" t="e">
        <f t="shared" si="251"/>
        <v>#N/A</v>
      </c>
      <c r="AK172" s="5" t="e">
        <f t="shared" si="252"/>
        <v>#N/A</v>
      </c>
      <c r="AL172" s="5" t="e">
        <f t="shared" si="253"/>
        <v>#N/A</v>
      </c>
      <c r="AM172" s="5" t="e">
        <f t="shared" si="254"/>
        <v>#N/A</v>
      </c>
      <c r="AN172" s="5" t="e">
        <f t="shared" si="255"/>
        <v>#N/A</v>
      </c>
      <c r="AO172" s="5" t="e">
        <f t="shared" si="256"/>
        <v>#N/A</v>
      </c>
      <c r="AP172" s="5" t="e">
        <f t="shared" si="257"/>
        <v>#N/A</v>
      </c>
      <c r="AQ172" s="5" t="e">
        <f t="shared" si="258"/>
        <v>#N/A</v>
      </c>
      <c r="AR172" s="5" t="e">
        <f t="shared" si="259"/>
        <v>#N/A</v>
      </c>
      <c r="AS172" s="5" t="e">
        <f t="shared" si="260"/>
        <v>#N/A</v>
      </c>
      <c r="AT172" s="5" t="e">
        <f t="shared" si="261"/>
        <v>#N/A</v>
      </c>
      <c r="AU172" s="5" t="e">
        <f t="shared" si="262"/>
        <v>#N/A</v>
      </c>
      <c r="AV172" s="5" t="e">
        <f t="shared" si="263"/>
        <v>#N/A</v>
      </c>
      <c r="AW172" s="5" t="e">
        <f t="shared" si="264"/>
        <v>#N/A</v>
      </c>
      <c r="AX172" s="5" t="e">
        <f t="shared" si="265"/>
        <v>#N/A</v>
      </c>
      <c r="AY172" s="5" t="e">
        <f t="shared" si="266"/>
        <v>#N/A</v>
      </c>
      <c r="AZ172" s="5" t="e">
        <f t="shared" si="267"/>
        <v>#N/A</v>
      </c>
      <c r="BA172" s="5" t="e">
        <f t="shared" si="268"/>
        <v>#N/A</v>
      </c>
      <c r="BB172" s="5" t="e">
        <f t="shared" si="269"/>
        <v>#N/A</v>
      </c>
      <c r="BC172" s="5" t="e">
        <f t="shared" si="270"/>
        <v>#N/A</v>
      </c>
      <c r="BD172" s="5" t="e">
        <f t="shared" si="271"/>
        <v>#N/A</v>
      </c>
      <c r="BE172" s="5" t="e">
        <f t="shared" si="272"/>
        <v>#N/A</v>
      </c>
      <c r="BF172" s="5" t="e">
        <f t="shared" si="273"/>
        <v>#N/A</v>
      </c>
      <c r="BG172" s="5" t="e">
        <f t="shared" si="274"/>
        <v>#N/A</v>
      </c>
      <c r="BH172" s="5" t="e">
        <f t="shared" si="275"/>
        <v>#N/A</v>
      </c>
      <c r="BI172" s="5" t="e">
        <f t="shared" si="276"/>
        <v>#N/A</v>
      </c>
      <c r="BJ172" s="8" t="e">
        <f t="shared" si="277"/>
        <v>#N/A</v>
      </c>
      <c r="BK172" s="8" t="e">
        <f t="shared" si="278"/>
        <v>#N/A</v>
      </c>
      <c r="BL172" s="8" t="e">
        <f t="shared" si="279"/>
        <v>#N/A</v>
      </c>
      <c r="BM172" s="8" t="e">
        <f t="shared" si="280"/>
        <v>#N/A</v>
      </c>
      <c r="BN172" s="8" t="e">
        <f t="shared" si="281"/>
        <v>#N/A</v>
      </c>
    </row>
    <row r="173" spans="1:66" x14ac:dyDescent="0.25">
      <c r="A173" t="s">
        <v>141</v>
      </c>
      <c r="B173" t="s">
        <v>428</v>
      </c>
      <c r="C173" t="s">
        <v>146</v>
      </c>
      <c r="D173" s="7" t="s">
        <v>522</v>
      </c>
      <c r="E173">
        <f>VLOOKUP(A173,home!$A$2:$E$405,3,FALSE)</f>
        <v>1.3167</v>
      </c>
      <c r="F173">
        <f>VLOOKUP(B173,home!$B$2:$E$405,3,FALSE)</f>
        <v>1.1392</v>
      </c>
      <c r="G173">
        <f>VLOOKUP(C173,away!$B$2:$E$405,4,FALSE)</f>
        <v>1.5384</v>
      </c>
      <c r="H173">
        <f>VLOOKUP(A173,away!$A$2:$E$405,3,FALSE)</f>
        <v>1.0889</v>
      </c>
      <c r="I173">
        <f>VLOOKUP(C173,away!$B$2:$E$405,3,FALSE)</f>
        <v>0.54620000000000002</v>
      </c>
      <c r="J173">
        <f>VLOOKUP(B173,home!$B$2:$E$405,4,FALSE)</f>
        <v>1.0713999999999999</v>
      </c>
      <c r="K173" s="3">
        <f t="shared" si="226"/>
        <v>2.3075763701759997</v>
      </c>
      <c r="L173" s="3">
        <f t="shared" si="227"/>
        <v>0.63722284265199991</v>
      </c>
      <c r="M173" s="5">
        <f t="shared" si="228"/>
        <v>5.2612622695515567E-2</v>
      </c>
      <c r="N173" s="5">
        <f t="shared" si="229"/>
        <v>0.12140764490515724</v>
      </c>
      <c r="O173" s="5">
        <f t="shared" si="230"/>
        <v>3.3525964993413551E-2</v>
      </c>
      <c r="P173" s="5">
        <f t="shared" si="231"/>
        <v>7.736372460614889E-2</v>
      </c>
      <c r="Q173" s="5">
        <f t="shared" si="232"/>
        <v>0.14007870627092975</v>
      </c>
      <c r="R173" s="5">
        <f t="shared" si="233"/>
        <v>1.0681755357877212E-2</v>
      </c>
      <c r="S173" s="5">
        <f t="shared" si="234"/>
        <v>2.8439686040619066E-2</v>
      </c>
      <c r="T173" s="5">
        <f t="shared" si="235"/>
        <v>8.9261351404976375E-2</v>
      </c>
      <c r="U173" s="5">
        <f t="shared" si="236"/>
        <v>2.4648966255838331E-2</v>
      </c>
      <c r="V173" s="5">
        <f t="shared" si="237"/>
        <v>4.6465402872044263E-3</v>
      </c>
      <c r="W173" s="5">
        <f t="shared" si="238"/>
        <v>0.1077474375185407</v>
      </c>
      <c r="X173" s="5">
        <f t="shared" si="239"/>
        <v>6.8659128424033253E-2</v>
      </c>
      <c r="Y173" s="5">
        <f t="shared" si="240"/>
        <v>2.1875582494185596E-2</v>
      </c>
      <c r="Z173" s="5">
        <f t="shared" si="241"/>
        <v>2.2688861712199166E-3</v>
      </c>
      <c r="AA173" s="5">
        <f t="shared" si="242"/>
        <v>5.2356281153261774E-3</v>
      </c>
      <c r="AB173" s="5">
        <f t="shared" si="243"/>
        <v>6.0408058609778964E-3</v>
      </c>
      <c r="AC173" s="5">
        <f t="shared" si="244"/>
        <v>4.2702877742742087E-4</v>
      </c>
      <c r="AD173" s="5">
        <f t="shared" si="245"/>
        <v>6.2158860191199872E-2</v>
      </c>
      <c r="AE173" s="5">
        <f t="shared" si="246"/>
        <v>3.9609045587044617E-2</v>
      </c>
      <c r="AF173" s="5">
        <f t="shared" si="247"/>
        <v>1.2619894311854611E-2</v>
      </c>
      <c r="AG173" s="5">
        <f t="shared" si="248"/>
        <v>2.6805616424559341E-3</v>
      </c>
      <c r="AH173" s="5">
        <f t="shared" si="249"/>
        <v>3.6144652391964174E-4</v>
      </c>
      <c r="AI173" s="5">
        <f t="shared" si="250"/>
        <v>8.3406545767921955E-4</v>
      </c>
      <c r="AJ173" s="5">
        <f t="shared" si="251"/>
        <v>9.6233487066029887E-4</v>
      </c>
      <c r="AK173" s="5">
        <f t="shared" si="252"/>
        <v>7.4022040257736086E-4</v>
      </c>
      <c r="AL173" s="5">
        <f t="shared" si="253"/>
        <v>2.5116814211667352E-5</v>
      </c>
      <c r="AM173" s="5">
        <f t="shared" si="254"/>
        <v>2.8687263394857283E-2</v>
      </c>
      <c r="AN173" s="5">
        <f t="shared" si="255"/>
        <v>1.828017952837762E-2</v>
      </c>
      <c r="AO173" s="5">
        <f t="shared" si="256"/>
        <v>5.8242739816308405E-3</v>
      </c>
      <c r="AP173" s="5">
        <f t="shared" si="257"/>
        <v>1.237120140986296E-3</v>
      </c>
      <c r="AQ173" s="5">
        <f t="shared" si="258"/>
        <v>1.9708030323533252E-4</v>
      </c>
      <c r="AR173" s="5">
        <f t="shared" si="259"/>
        <v>4.6064396287751649E-5</v>
      </c>
      <c r="AS173" s="5">
        <f t="shared" si="260"/>
        <v>1.0629711238003875E-4</v>
      </c>
      <c r="AT173" s="5">
        <f t="shared" si="261"/>
        <v>1.2264435237306008E-4</v>
      </c>
      <c r="AU173" s="5">
        <f t="shared" si="262"/>
        <v>9.4337069823870754E-5</v>
      </c>
      <c r="AV173" s="5">
        <f t="shared" si="263"/>
        <v>5.4422498289301878E-5</v>
      </c>
      <c r="AW173" s="5">
        <f t="shared" si="264"/>
        <v>1.0259104913645582E-6</v>
      </c>
      <c r="AX173" s="5">
        <f t="shared" si="265"/>
        <v>1.1033008522497945E-2</v>
      </c>
      <c r="AY173" s="5">
        <f t="shared" si="266"/>
        <v>7.0304850537098815E-3</v>
      </c>
      <c r="AZ173" s="5">
        <f t="shared" si="267"/>
        <v>2.2399928355737045E-3</v>
      </c>
      <c r="BA173" s="5">
        <f t="shared" si="268"/>
        <v>4.7579153406813015E-4</v>
      </c>
      <c r="BB173" s="5">
        <f t="shared" si="269"/>
        <v>7.5796308462162406E-5</v>
      </c>
      <c r="BC173" s="5">
        <f t="shared" si="270"/>
        <v>9.6598278281573948E-6</v>
      </c>
      <c r="BD173" s="5">
        <f t="shared" si="271"/>
        <v>4.8922142579215556E-6</v>
      </c>
      <c r="BE173" s="5">
        <f t="shared" si="272"/>
        <v>1.1289158019417895E-5</v>
      </c>
      <c r="BF173" s="5">
        <f t="shared" si="273"/>
        <v>1.3025297142395816E-5</v>
      </c>
      <c r="BG173" s="5">
        <f t="shared" si="274"/>
        <v>1.0018955966771185E-5</v>
      </c>
      <c r="BH173" s="5">
        <f t="shared" si="275"/>
        <v>5.7798765106887573E-6</v>
      </c>
      <c r="BI173" s="5">
        <f t="shared" si="276"/>
        <v>2.6675012917201364E-6</v>
      </c>
      <c r="BJ173" s="8">
        <f t="shared" si="277"/>
        <v>0.74118886418160546</v>
      </c>
      <c r="BK173" s="8">
        <f t="shared" si="278"/>
        <v>0.17054520427483691</v>
      </c>
      <c r="BL173" s="8">
        <f t="shared" si="279"/>
        <v>8.3502626270612626E-2</v>
      </c>
      <c r="BM173" s="8">
        <f t="shared" si="280"/>
        <v>0.55480570292601428</v>
      </c>
      <c r="BN173" s="8">
        <f t="shared" si="281"/>
        <v>0.43567041882904212</v>
      </c>
    </row>
    <row r="174" spans="1:66" x14ac:dyDescent="0.25">
      <c r="A174" t="s">
        <v>141</v>
      </c>
      <c r="B174" t="s">
        <v>144</v>
      </c>
      <c r="C174" t="s">
        <v>467</v>
      </c>
      <c r="D174" s="7" t="s">
        <v>522</v>
      </c>
      <c r="E174">
        <f>VLOOKUP(A174,home!$A$2:$E$405,3,FALSE)</f>
        <v>1.3167</v>
      </c>
      <c r="F174">
        <f>VLOOKUP(B174,home!$B$2:$E$405,3,FALSE)</f>
        <v>0.6754</v>
      </c>
      <c r="G174">
        <f>VLOOKUP(C174,away!$B$2:$E$405,4,FALSE)</f>
        <v>1.3080000000000001</v>
      </c>
      <c r="H174">
        <f>VLOOKUP(A174,away!$A$2:$E$405,3,FALSE)</f>
        <v>1.0889</v>
      </c>
      <c r="I174">
        <f>VLOOKUP(C174,away!$B$2:$E$405,3,FALSE)</f>
        <v>0.76529999999999998</v>
      </c>
      <c r="J174">
        <f>VLOOKUP(B174,home!$B$2:$E$405,4,FALSE)</f>
        <v>1.2184999999999999</v>
      </c>
      <c r="K174" s="3">
        <f t="shared" si="226"/>
        <v>1.16320332744</v>
      </c>
      <c r="L174" s="3">
        <f t="shared" si="227"/>
        <v>1.015418904645</v>
      </c>
      <c r="M174" s="5">
        <f t="shared" si="228"/>
        <v>0.11319738297394723</v>
      </c>
      <c r="N174" s="5">
        <f t="shared" si="229"/>
        <v>0.13167157253279543</v>
      </c>
      <c r="O174" s="5">
        <f t="shared" si="230"/>
        <v>0.11494276262808607</v>
      </c>
      <c r="P174" s="5">
        <f t="shared" si="231"/>
        <v>0.13370180395413581</v>
      </c>
      <c r="Q174" s="5">
        <f t="shared" si="232"/>
        <v>7.6580405649702477E-2</v>
      </c>
      <c r="R174" s="5">
        <f t="shared" si="233"/>
        <v>5.8357527062340687E-2</v>
      </c>
      <c r="S174" s="5">
        <f t="shared" si="234"/>
        <v>3.9480092010396615E-2</v>
      </c>
      <c r="T174" s="5">
        <f t="shared" si="235"/>
        <v>7.7761191622090664E-2</v>
      </c>
      <c r="U174" s="5">
        <f t="shared" si="236"/>
        <v>6.7881669660084534E-2</v>
      </c>
      <c r="V174" s="5">
        <f t="shared" si="237"/>
        <v>5.1812736138767152E-3</v>
      </c>
      <c r="W174" s="5">
        <f t="shared" si="238"/>
        <v>2.9692860889479627E-2</v>
      </c>
      <c r="X174" s="5">
        <f t="shared" si="239"/>
        <v>3.0150692280171761E-2</v>
      </c>
      <c r="Y174" s="5">
        <f t="shared" si="240"/>
        <v>1.530779146471023E-2</v>
      </c>
      <c r="Z174" s="5">
        <f t="shared" si="241"/>
        <v>1.9752445402477645E-2</v>
      </c>
      <c r="AA174" s="5">
        <f t="shared" si="242"/>
        <v>2.2976110217238926E-2</v>
      </c>
      <c r="AB174" s="5">
        <f t="shared" si="243"/>
        <v>1.336294392816025E-2</v>
      </c>
      <c r="AC174" s="5">
        <f t="shared" si="244"/>
        <v>3.8248765715431744E-4</v>
      </c>
      <c r="AD174" s="5">
        <f t="shared" si="245"/>
        <v>8.6347086469639421E-3</v>
      </c>
      <c r="AE174" s="5">
        <f t="shared" si="246"/>
        <v>8.7678463962288355E-3</v>
      </c>
      <c r="AF174" s="5">
        <f t="shared" si="247"/>
        <v>4.4515184918771464E-3</v>
      </c>
      <c r="AG174" s="5">
        <f t="shared" si="248"/>
        <v>1.5067186770096183E-3</v>
      </c>
      <c r="AH174" s="5">
        <f t="shared" si="249"/>
        <v>5.0142516186610017E-3</v>
      </c>
      <c r="AI174" s="5">
        <f t="shared" si="250"/>
        <v>5.8325941674478837E-3</v>
      </c>
      <c r="AJ174" s="5">
        <f t="shared" si="251"/>
        <v>3.3922464715912576E-3</v>
      </c>
      <c r="AK174" s="5">
        <f t="shared" si="252"/>
        <v>1.3152907944171831E-3</v>
      </c>
      <c r="AL174" s="5">
        <f t="shared" si="253"/>
        <v>1.8070838179533923E-5</v>
      </c>
      <c r="AM174" s="5">
        <f t="shared" si="254"/>
        <v>2.0087843659246777E-3</v>
      </c>
      <c r="AN174" s="5">
        <f t="shared" si="255"/>
        <v>2.039757620515237E-3</v>
      </c>
      <c r="AO174" s="5">
        <f t="shared" si="256"/>
        <v>1.0356042243824365E-3</v>
      </c>
      <c r="AP174" s="5">
        <f t="shared" si="257"/>
        <v>3.5052403572271619E-4</v>
      </c>
      <c r="AQ174" s="5">
        <f t="shared" si="258"/>
        <v>8.8982183101326306E-5</v>
      </c>
      <c r="AR174" s="5">
        <f t="shared" si="259"/>
        <v>1.0183131772470348E-3</v>
      </c>
      <c r="AS174" s="5">
        <f t="shared" si="260"/>
        <v>1.1845052761497495E-3</v>
      </c>
      <c r="AT174" s="5">
        <f t="shared" si="261"/>
        <v>6.8891023929381246E-4</v>
      </c>
      <c r="AU174" s="5">
        <f t="shared" si="262"/>
        <v>2.6711422755134972E-4</v>
      </c>
      <c r="AV174" s="5">
        <f t="shared" si="263"/>
        <v>7.7677039573573892E-5</v>
      </c>
      <c r="AW174" s="5">
        <f t="shared" si="264"/>
        <v>5.9289348297110479E-7</v>
      </c>
      <c r="AX174" s="5">
        <f t="shared" si="265"/>
        <v>3.8943744309217224E-4</v>
      </c>
      <c r="AY174" s="5">
        <f t="shared" si="266"/>
        <v>3.9544214189240302E-4</v>
      </c>
      <c r="AZ174" s="5">
        <f t="shared" si="267"/>
        <v>2.0076971328542823E-4</v>
      </c>
      <c r="BA174" s="5">
        <f t="shared" si="268"/>
        <v>6.7955120783393428E-5</v>
      </c>
      <c r="BB174" s="5">
        <f t="shared" si="269"/>
        <v>1.7250728577723E-5</v>
      </c>
      <c r="BC174" s="5">
        <f t="shared" si="270"/>
        <v>3.5033431833439386E-6</v>
      </c>
      <c r="BD174" s="5">
        <f t="shared" si="271"/>
        <v>1.7233574183762561E-4</v>
      </c>
      <c r="BE174" s="5">
        <f t="shared" si="272"/>
        <v>2.0046150834236693E-4</v>
      </c>
      <c r="BF174" s="5">
        <f t="shared" si="273"/>
        <v>1.1658874676374127E-4</v>
      </c>
      <c r="BG174" s="5">
        <f t="shared" si="274"/>
        <v>4.5205472725881116E-5</v>
      </c>
      <c r="BH174" s="5">
        <f t="shared" si="275"/>
        <v>1.3145789073310782E-5</v>
      </c>
      <c r="BI174" s="5">
        <f t="shared" si="276"/>
        <v>3.0582451183798962E-6</v>
      </c>
      <c r="BJ174" s="8">
        <f t="shared" si="277"/>
        <v>0.39112331757149055</v>
      </c>
      <c r="BK174" s="8">
        <f t="shared" si="278"/>
        <v>0.29235655318958259</v>
      </c>
      <c r="BL174" s="8">
        <f t="shared" si="279"/>
        <v>0.2968627120117045</v>
      </c>
      <c r="BM174" s="8">
        <f t="shared" si="280"/>
        <v>0.3712487241258382</v>
      </c>
      <c r="BN174" s="8">
        <f t="shared" si="281"/>
        <v>0.62845145480100761</v>
      </c>
    </row>
    <row r="175" spans="1:66" x14ac:dyDescent="0.25">
      <c r="A175" t="s">
        <v>173</v>
      </c>
      <c r="B175" t="s">
        <v>176</v>
      </c>
      <c r="C175" t="s">
        <v>177</v>
      </c>
      <c r="D175" s="7" t="s">
        <v>522</v>
      </c>
      <c r="E175">
        <f>VLOOKUP(A175,home!$A$2:$E$405,3,FALSE)</f>
        <v>1.7239</v>
      </c>
      <c r="F175">
        <f>VLOOKUP(B175,home!$B$2:$E$405,3,FALSE)</f>
        <v>1.8426</v>
      </c>
      <c r="G175">
        <f>VLOOKUP(C175,away!$B$2:$E$405,4,FALSE)</f>
        <v>1.1942999999999999</v>
      </c>
      <c r="H175">
        <f>VLOOKUP(A175,away!$A$2:$E$405,3,FALSE)</f>
        <v>1.3199000000000001</v>
      </c>
      <c r="I175">
        <f>VLOOKUP(C175,away!$B$2:$E$405,3,FALSE)</f>
        <v>1.5598000000000001</v>
      </c>
      <c r="J175">
        <f>VLOOKUP(B175,home!$B$2:$E$405,4,FALSE)</f>
        <v>0.62390000000000001</v>
      </c>
      <c r="K175" s="3">
        <f t="shared" si="226"/>
        <v>3.7936439566019997</v>
      </c>
      <c r="L175" s="3">
        <f t="shared" si="227"/>
        <v>1.2844728544780002</v>
      </c>
      <c r="M175" s="5">
        <f t="shared" si="228"/>
        <v>6.2316333157556346E-3</v>
      </c>
      <c r="N175" s="5">
        <f t="shared" si="229"/>
        <v>2.3640598068076044E-2</v>
      </c>
      <c r="O175" s="5">
        <f t="shared" si="230"/>
        <v>8.0043638331488455E-3</v>
      </c>
      <c r="P175" s="5">
        <f t="shared" si="231"/>
        <v>3.0365706482068735E-2</v>
      </c>
      <c r="Q175" s="5">
        <f t="shared" si="232"/>
        <v>4.4842005995706813E-2</v>
      </c>
      <c r="R175" s="5">
        <f t="shared" si="233"/>
        <v>5.1406940305225822E-3</v>
      </c>
      <c r="S175" s="5">
        <f t="shared" si="234"/>
        <v>3.6991751738016956E-2</v>
      </c>
      <c r="T175" s="5">
        <f t="shared" si="235"/>
        <v>5.759833944182513E-2</v>
      </c>
      <c r="U175" s="5">
        <f t="shared" si="236"/>
        <v>1.950196284163197E-2</v>
      </c>
      <c r="V175" s="5">
        <f t="shared" si="237"/>
        <v>2.0028290758489223E-2</v>
      </c>
      <c r="W175" s="5">
        <f t="shared" si="238"/>
        <v>5.6704868349174584E-2</v>
      </c>
      <c r="X175" s="5">
        <f t="shared" si="239"/>
        <v>7.2835864111263485E-2</v>
      </c>
      <c r="Y175" s="5">
        <f t="shared" si="240"/>
        <v>4.6777845141683171E-2</v>
      </c>
      <c r="Z175" s="5">
        <f t="shared" si="241"/>
        <v>2.2010273117944539E-3</v>
      </c>
      <c r="AA175" s="5">
        <f t="shared" si="242"/>
        <v>8.3499139597049757E-3</v>
      </c>
      <c r="AB175" s="5">
        <f t="shared" si="243"/>
        <v>1.583830031569073E-2</v>
      </c>
      <c r="AC175" s="5">
        <f t="shared" si="244"/>
        <v>6.099656860547197E-3</v>
      </c>
      <c r="AD175" s="5">
        <f t="shared" si="245"/>
        <v>5.3779520280689545E-2</v>
      </c>
      <c r="AE175" s="5">
        <f t="shared" si="246"/>
        <v>6.9078333927394805E-2</v>
      </c>
      <c r="AF175" s="5">
        <f t="shared" si="247"/>
        <v>4.436462238115265E-2</v>
      </c>
      <c r="AG175" s="5">
        <f t="shared" si="248"/>
        <v>1.8995051049252584E-2</v>
      </c>
      <c r="AH175" s="5">
        <f t="shared" si="249"/>
        <v>7.06789958491165E-4</v>
      </c>
      <c r="AI175" s="5">
        <f t="shared" si="250"/>
        <v>2.6813094546169862E-3</v>
      </c>
      <c r="AJ175" s="5">
        <f t="shared" si="251"/>
        <v>5.0859667041437684E-3</v>
      </c>
      <c r="AK175" s="5">
        <f t="shared" si="252"/>
        <v>6.4314489502179982E-3</v>
      </c>
      <c r="AL175" s="5">
        <f t="shared" si="253"/>
        <v>1.1889042919159855E-3</v>
      </c>
      <c r="AM175" s="5">
        <f t="shared" si="254"/>
        <v>4.080407042035851E-2</v>
      </c>
      <c r="AN175" s="5">
        <f t="shared" si="255"/>
        <v>5.2411720807159223E-2</v>
      </c>
      <c r="AO175" s="5">
        <f t="shared" si="256"/>
        <v>3.3660716316637904E-2</v>
      </c>
      <c r="AP175" s="5">
        <f t="shared" si="257"/>
        <v>1.4412092123668705E-2</v>
      </c>
      <c r="AQ175" s="5">
        <f t="shared" si="258"/>
        <v>4.6279852772721586E-3</v>
      </c>
      <c r="AR175" s="5">
        <f t="shared" si="259"/>
        <v>1.8157050309990677E-4</v>
      </c>
      <c r="AS175" s="5">
        <f t="shared" si="260"/>
        <v>6.8881384178214598E-4</v>
      </c>
      <c r="AT175" s="5">
        <f t="shared" si="261"/>
        <v>1.3065572340503224E-3</v>
      </c>
      <c r="AU175" s="5">
        <f t="shared" si="262"/>
        <v>1.6522043183032097E-3</v>
      </c>
      <c r="AV175" s="5">
        <f t="shared" si="263"/>
        <v>1.5669687318006747E-3</v>
      </c>
      <c r="AW175" s="5">
        <f t="shared" si="264"/>
        <v>1.6092588025533707E-4</v>
      </c>
      <c r="AX175" s="5">
        <f t="shared" si="265"/>
        <v>2.5799352525825908E-2</v>
      </c>
      <c r="AY175" s="5">
        <f t="shared" si="266"/>
        <v>3.3138567982531814E-2</v>
      </c>
      <c r="AZ175" s="5">
        <f t="shared" si="267"/>
        <v>2.1282795504917951E-2</v>
      </c>
      <c r="BA175" s="5">
        <f t="shared" si="268"/>
        <v>9.1123910311578429E-3</v>
      </c>
      <c r="BB175" s="5">
        <f t="shared" si="269"/>
        <v>2.9261547297277589E-3</v>
      </c>
      <c r="BC175" s="5">
        <f t="shared" si="270"/>
        <v>7.5171326366754298E-4</v>
      </c>
      <c r="BD175" s="5">
        <f t="shared" si="271"/>
        <v>3.8870397067623958E-5</v>
      </c>
      <c r="BE175" s="5">
        <f t="shared" si="272"/>
        <v>1.4746044692631174E-4</v>
      </c>
      <c r="BF175" s="5">
        <f t="shared" si="273"/>
        <v>2.7970621665991631E-4</v>
      </c>
      <c r="BG175" s="5">
        <f t="shared" si="274"/>
        <v>3.5370193281863364E-4</v>
      </c>
      <c r="BH175" s="5">
        <f t="shared" si="275"/>
        <v>3.3545479996896401E-4</v>
      </c>
      <c r="BI175" s="5">
        <f t="shared" si="276"/>
        <v>2.5451921492307855E-4</v>
      </c>
      <c r="BJ175" s="8">
        <f t="shared" si="277"/>
        <v>0.72754460872914395</v>
      </c>
      <c r="BK175" s="8">
        <f t="shared" si="278"/>
        <v>0.13404451142932555</v>
      </c>
      <c r="BL175" s="8">
        <f t="shared" si="279"/>
        <v>7.8546577685569802E-2</v>
      </c>
      <c r="BM175" s="8">
        <f t="shared" si="280"/>
        <v>0.79113408132827845</v>
      </c>
      <c r="BN175" s="8">
        <f t="shared" si="281"/>
        <v>0.11822500172527865</v>
      </c>
    </row>
    <row r="176" spans="1:66" x14ac:dyDescent="0.25">
      <c r="A176" t="s">
        <v>173</v>
      </c>
      <c r="B176" t="s">
        <v>260</v>
      </c>
      <c r="C176" t="s">
        <v>257</v>
      </c>
      <c r="D176" s="7" t="s">
        <v>522</v>
      </c>
      <c r="E176">
        <f>VLOOKUP(A176,home!$A$2:$E$405,3,FALSE)</f>
        <v>1.7239</v>
      </c>
      <c r="F176">
        <f>VLOOKUP(B176,home!$B$2:$E$405,3,FALSE)</f>
        <v>0.68879999999999997</v>
      </c>
      <c r="G176">
        <f>VLOOKUP(C176,away!$B$2:$E$405,4,FALSE)</f>
        <v>1.2326999999999999</v>
      </c>
      <c r="H176">
        <f>VLOOKUP(A176,away!$A$2:$E$405,3,FALSE)</f>
        <v>1.3199000000000001</v>
      </c>
      <c r="I176">
        <f>VLOOKUP(C176,away!$B$2:$E$405,3,FALSE)</f>
        <v>0.75760000000000005</v>
      </c>
      <c r="J176">
        <f>VLOOKUP(B176,home!$B$2:$E$405,4,FALSE)</f>
        <v>1.2312000000000001</v>
      </c>
      <c r="K176" s="3">
        <f t="shared" si="226"/>
        <v>1.4637354938639999</v>
      </c>
      <c r="L176" s="3">
        <f t="shared" si="227"/>
        <v>1.2311461226880003</v>
      </c>
      <c r="M176" s="5">
        <f t="shared" si="228"/>
        <v>6.7550378147574849E-2</v>
      </c>
      <c r="N176" s="5">
        <f t="shared" si="229"/>
        <v>9.8875886118540424E-2</v>
      </c>
      <c r="O176" s="5">
        <f t="shared" si="230"/>
        <v>8.3164386142494981E-2</v>
      </c>
      <c r="P176" s="5">
        <f t="shared" si="231"/>
        <v>0.1217306638221813</v>
      </c>
      <c r="Q176" s="5">
        <f t="shared" si="232"/>
        <v>7.2364071999481194E-2</v>
      </c>
      <c r="R176" s="5">
        <f t="shared" si="233"/>
        <v>5.1193755772530193E-2</v>
      </c>
      <c r="S176" s="5">
        <f t="shared" si="234"/>
        <v>5.4841863661428382E-2</v>
      </c>
      <c r="T176" s="5">
        <f t="shared" si="235"/>
        <v>8.9090746664076556E-2</v>
      </c>
      <c r="U176" s="5">
        <f t="shared" si="236"/>
        <v>7.4934117388457483E-2</v>
      </c>
      <c r="V176" s="5">
        <f t="shared" si="237"/>
        <v>1.0981000241473384E-2</v>
      </c>
      <c r="W176" s="5">
        <f t="shared" si="238"/>
        <v>3.5307286888723553E-2</v>
      </c>
      <c r="X176" s="5">
        <f t="shared" si="239"/>
        <v>4.3468429355684866E-2</v>
      </c>
      <c r="Y176" s="5">
        <f t="shared" si="240"/>
        <v>2.6757994130294342E-2</v>
      </c>
      <c r="Z176" s="5">
        <f t="shared" si="241"/>
        <v>2.1008997975062327E-2</v>
      </c>
      <c r="AA176" s="5">
        <f t="shared" si="242"/>
        <v>3.0751616026615632E-2</v>
      </c>
      <c r="AB176" s="5">
        <f t="shared" si="243"/>
        <v>2.2506115935917167E-2</v>
      </c>
      <c r="AC176" s="5">
        <f t="shared" si="244"/>
        <v>1.2367847574311453E-3</v>
      </c>
      <c r="AD176" s="5">
        <f t="shared" si="245"/>
        <v>1.2920132252765918E-2</v>
      </c>
      <c r="AE176" s="5">
        <f t="shared" si="246"/>
        <v>1.5906570727608937E-2</v>
      </c>
      <c r="AF176" s="5">
        <f t="shared" si="247"/>
        <v>9.7916564382790946E-3</v>
      </c>
      <c r="AG176" s="5">
        <f t="shared" si="248"/>
        <v>4.0183199528934345E-3</v>
      </c>
      <c r="AH176" s="5">
        <f t="shared" si="249"/>
        <v>6.4662865996395098E-3</v>
      </c>
      <c r="AI176" s="5">
        <f t="shared" si="250"/>
        <v>9.464933209389504E-3</v>
      </c>
      <c r="AJ176" s="5">
        <f t="shared" si="251"/>
        <v>6.9270793428177595E-3</v>
      </c>
      <c r="AK176" s="5">
        <f t="shared" si="252"/>
        <v>3.3798039676314886E-3</v>
      </c>
      <c r="AL176" s="5">
        <f t="shared" si="253"/>
        <v>8.9151021004405057E-5</v>
      </c>
      <c r="AM176" s="5">
        <f t="shared" si="254"/>
        <v>3.7823312327581026E-3</v>
      </c>
      <c r="AN176" s="5">
        <f t="shared" si="255"/>
        <v>4.6566024319318619E-3</v>
      </c>
      <c r="AO176" s="5">
        <f t="shared" si="256"/>
        <v>2.8664790144862129E-3</v>
      </c>
      <c r="AP176" s="5">
        <f t="shared" si="257"/>
        <v>1.1763515081504071E-3</v>
      </c>
      <c r="AQ176" s="5">
        <f t="shared" si="258"/>
        <v>3.6206514954438887E-4</v>
      </c>
      <c r="AR176" s="5">
        <f t="shared" si="259"/>
        <v>1.5921887350671109E-3</v>
      </c>
      <c r="AS176" s="5">
        <f t="shared" si="260"/>
        <v>2.3305431644481552E-3</v>
      </c>
      <c r="AT176" s="5">
        <f t="shared" si="261"/>
        <v>1.7056493748924448E-3</v>
      </c>
      <c r="AU176" s="5">
        <f t="shared" si="262"/>
        <v>8.3220651003900522E-4</v>
      </c>
      <c r="AV176" s="5">
        <f t="shared" si="263"/>
        <v>3.0453255174219462E-4</v>
      </c>
      <c r="AW176" s="5">
        <f t="shared" si="264"/>
        <v>4.4626828749872592E-6</v>
      </c>
      <c r="AX176" s="5">
        <f t="shared" si="265"/>
        <v>9.2272207915640176E-4</v>
      </c>
      <c r="AY176" s="5">
        <f t="shared" si="266"/>
        <v>1.136005710072014E-3</v>
      </c>
      <c r="AZ176" s="5">
        <f t="shared" si="267"/>
        <v>6.9929451265329453E-4</v>
      </c>
      <c r="BA176" s="5">
        <f t="shared" si="268"/>
        <v>2.8697790929003275E-4</v>
      </c>
      <c r="BB176" s="5">
        <f t="shared" si="269"/>
        <v>8.8327935079883136E-5</v>
      </c>
      <c r="BC176" s="5">
        <f t="shared" si="270"/>
        <v>2.1748918959727103E-5</v>
      </c>
      <c r="BD176" s="5">
        <f t="shared" si="271"/>
        <v>3.2670283129423083E-4</v>
      </c>
      <c r="BE176" s="5">
        <f t="shared" si="272"/>
        <v>4.7820653011122809E-4</v>
      </c>
      <c r="BF176" s="5">
        <f t="shared" si="273"/>
        <v>3.4998393576067408E-4</v>
      </c>
      <c r="BG176" s="5">
        <f t="shared" si="274"/>
        <v>1.7076130301837224E-4</v>
      </c>
      <c r="BH176" s="5">
        <f t="shared" si="275"/>
        <v>6.2487345051614275E-5</v>
      </c>
      <c r="BI176" s="5">
        <f t="shared" si="276"/>
        <v>1.8292988973874959E-5</v>
      </c>
      <c r="BJ176" s="8">
        <f t="shared" si="277"/>
        <v>0.42450000093043067</v>
      </c>
      <c r="BK176" s="8">
        <f t="shared" si="278"/>
        <v>0.2575658473611655</v>
      </c>
      <c r="BL176" s="8">
        <f t="shared" si="279"/>
        <v>0.29695964965589255</v>
      </c>
      <c r="BM176" s="8">
        <f t="shared" si="280"/>
        <v>0.50402381089255099</v>
      </c>
      <c r="BN176" s="8">
        <f t="shared" si="281"/>
        <v>0.49487914200280297</v>
      </c>
    </row>
    <row r="177" spans="1:66" x14ac:dyDescent="0.25">
      <c r="A177" t="s">
        <v>173</v>
      </c>
      <c r="B177" t="s">
        <v>261</v>
      </c>
      <c r="C177" t="s">
        <v>509</v>
      </c>
      <c r="D177" s="7" t="s">
        <v>522</v>
      </c>
      <c r="E177">
        <f>VLOOKUP(A177,home!$A$2:$E$405,3,FALSE)</f>
        <v>1.7239</v>
      </c>
      <c r="F177">
        <f>VLOOKUP(B177,home!$B$2:$E$405,3,FALSE)</f>
        <v>1.6037999999999999</v>
      </c>
      <c r="G177" t="e">
        <f>VLOOKUP(C177,away!$B$2:$E$405,4,FALSE)</f>
        <v>#N/A</v>
      </c>
      <c r="H177">
        <f>VLOOKUP(A177,away!$A$2:$E$405,3,FALSE)</f>
        <v>1.3199000000000001</v>
      </c>
      <c r="I177" t="e">
        <f>VLOOKUP(C177,away!$B$2:$E$405,3,FALSE)</f>
        <v>#N/A</v>
      </c>
      <c r="J177">
        <f>VLOOKUP(B177,home!$B$2:$E$405,4,FALSE)</f>
        <v>0.62390000000000001</v>
      </c>
      <c r="K177" s="3" t="e">
        <f t="shared" si="226"/>
        <v>#N/A</v>
      </c>
      <c r="L177" s="3" t="e">
        <f t="shared" si="227"/>
        <v>#N/A</v>
      </c>
      <c r="M177" s="5" t="e">
        <f t="shared" si="228"/>
        <v>#N/A</v>
      </c>
      <c r="N177" s="5" t="e">
        <f t="shared" si="229"/>
        <v>#N/A</v>
      </c>
      <c r="O177" s="5" t="e">
        <f t="shared" si="230"/>
        <v>#N/A</v>
      </c>
      <c r="P177" s="5" t="e">
        <f t="shared" si="231"/>
        <v>#N/A</v>
      </c>
      <c r="Q177" s="5" t="e">
        <f t="shared" si="232"/>
        <v>#N/A</v>
      </c>
      <c r="R177" s="5" t="e">
        <f t="shared" si="233"/>
        <v>#N/A</v>
      </c>
      <c r="S177" s="5" t="e">
        <f t="shared" si="234"/>
        <v>#N/A</v>
      </c>
      <c r="T177" s="5" t="e">
        <f t="shared" si="235"/>
        <v>#N/A</v>
      </c>
      <c r="U177" s="5" t="e">
        <f t="shared" si="236"/>
        <v>#N/A</v>
      </c>
      <c r="V177" s="5" t="e">
        <f t="shared" si="237"/>
        <v>#N/A</v>
      </c>
      <c r="W177" s="5" t="e">
        <f t="shared" si="238"/>
        <v>#N/A</v>
      </c>
      <c r="X177" s="5" t="e">
        <f t="shared" si="239"/>
        <v>#N/A</v>
      </c>
      <c r="Y177" s="5" t="e">
        <f t="shared" si="240"/>
        <v>#N/A</v>
      </c>
      <c r="Z177" s="5" t="e">
        <f t="shared" si="241"/>
        <v>#N/A</v>
      </c>
      <c r="AA177" s="5" t="e">
        <f t="shared" si="242"/>
        <v>#N/A</v>
      </c>
      <c r="AB177" s="5" t="e">
        <f t="shared" si="243"/>
        <v>#N/A</v>
      </c>
      <c r="AC177" s="5" t="e">
        <f t="shared" si="244"/>
        <v>#N/A</v>
      </c>
      <c r="AD177" s="5" t="e">
        <f t="shared" si="245"/>
        <v>#N/A</v>
      </c>
      <c r="AE177" s="5" t="e">
        <f t="shared" si="246"/>
        <v>#N/A</v>
      </c>
      <c r="AF177" s="5" t="e">
        <f t="shared" si="247"/>
        <v>#N/A</v>
      </c>
      <c r="AG177" s="5" t="e">
        <f t="shared" si="248"/>
        <v>#N/A</v>
      </c>
      <c r="AH177" s="5" t="e">
        <f t="shared" si="249"/>
        <v>#N/A</v>
      </c>
      <c r="AI177" s="5" t="e">
        <f t="shared" si="250"/>
        <v>#N/A</v>
      </c>
      <c r="AJ177" s="5" t="e">
        <f t="shared" si="251"/>
        <v>#N/A</v>
      </c>
      <c r="AK177" s="5" t="e">
        <f t="shared" si="252"/>
        <v>#N/A</v>
      </c>
      <c r="AL177" s="5" t="e">
        <f t="shared" si="253"/>
        <v>#N/A</v>
      </c>
      <c r="AM177" s="5" t="e">
        <f t="shared" si="254"/>
        <v>#N/A</v>
      </c>
      <c r="AN177" s="5" t="e">
        <f t="shared" si="255"/>
        <v>#N/A</v>
      </c>
      <c r="AO177" s="5" t="e">
        <f t="shared" si="256"/>
        <v>#N/A</v>
      </c>
      <c r="AP177" s="5" t="e">
        <f t="shared" si="257"/>
        <v>#N/A</v>
      </c>
      <c r="AQ177" s="5" t="e">
        <f t="shared" si="258"/>
        <v>#N/A</v>
      </c>
      <c r="AR177" s="5" t="e">
        <f t="shared" si="259"/>
        <v>#N/A</v>
      </c>
      <c r="AS177" s="5" t="e">
        <f t="shared" si="260"/>
        <v>#N/A</v>
      </c>
      <c r="AT177" s="5" t="e">
        <f t="shared" si="261"/>
        <v>#N/A</v>
      </c>
      <c r="AU177" s="5" t="e">
        <f t="shared" si="262"/>
        <v>#N/A</v>
      </c>
      <c r="AV177" s="5" t="e">
        <f t="shared" si="263"/>
        <v>#N/A</v>
      </c>
      <c r="AW177" s="5" t="e">
        <f t="shared" si="264"/>
        <v>#N/A</v>
      </c>
      <c r="AX177" s="5" t="e">
        <f t="shared" si="265"/>
        <v>#N/A</v>
      </c>
      <c r="AY177" s="5" t="e">
        <f t="shared" si="266"/>
        <v>#N/A</v>
      </c>
      <c r="AZ177" s="5" t="e">
        <f t="shared" si="267"/>
        <v>#N/A</v>
      </c>
      <c r="BA177" s="5" t="e">
        <f t="shared" si="268"/>
        <v>#N/A</v>
      </c>
      <c r="BB177" s="5" t="e">
        <f t="shared" si="269"/>
        <v>#N/A</v>
      </c>
      <c r="BC177" s="5" t="e">
        <f t="shared" si="270"/>
        <v>#N/A</v>
      </c>
      <c r="BD177" s="5" t="e">
        <f t="shared" si="271"/>
        <v>#N/A</v>
      </c>
      <c r="BE177" s="5" t="e">
        <f t="shared" si="272"/>
        <v>#N/A</v>
      </c>
      <c r="BF177" s="5" t="e">
        <f t="shared" si="273"/>
        <v>#N/A</v>
      </c>
      <c r="BG177" s="5" t="e">
        <f t="shared" si="274"/>
        <v>#N/A</v>
      </c>
      <c r="BH177" s="5" t="e">
        <f t="shared" si="275"/>
        <v>#N/A</v>
      </c>
      <c r="BI177" s="5" t="e">
        <f t="shared" si="276"/>
        <v>#N/A</v>
      </c>
      <c r="BJ177" s="8" t="e">
        <f t="shared" si="277"/>
        <v>#N/A</v>
      </c>
      <c r="BK177" s="8" t="e">
        <f t="shared" si="278"/>
        <v>#N/A</v>
      </c>
      <c r="BL177" s="8" t="e">
        <f t="shared" si="279"/>
        <v>#N/A</v>
      </c>
      <c r="BM177" s="8" t="e">
        <f t="shared" si="280"/>
        <v>#N/A</v>
      </c>
      <c r="BN177" s="8" t="e">
        <f t="shared" si="281"/>
        <v>#N/A</v>
      </c>
    </row>
    <row r="178" spans="1:66" x14ac:dyDescent="0.25">
      <c r="A178" t="s">
        <v>173</v>
      </c>
      <c r="B178" t="s">
        <v>510</v>
      </c>
      <c r="C178" t="s">
        <v>175</v>
      </c>
      <c r="D178" s="7" t="s">
        <v>522</v>
      </c>
      <c r="E178">
        <f>VLOOKUP(A178,home!$A$2:$E$405,3,FALSE)</f>
        <v>1.7239</v>
      </c>
      <c r="F178" t="e">
        <f>VLOOKUP(B178,home!$B$2:$E$405,3,FALSE)</f>
        <v>#N/A</v>
      </c>
      <c r="G178">
        <f>VLOOKUP(C178,away!$B$2:$E$405,4,FALSE)</f>
        <v>0.68879999999999997</v>
      </c>
      <c r="H178">
        <f>VLOOKUP(A178,away!$A$2:$E$405,3,FALSE)</f>
        <v>1.3199000000000001</v>
      </c>
      <c r="I178">
        <f>VLOOKUP(C178,away!$B$2:$E$405,3,FALSE)</f>
        <v>1.0891</v>
      </c>
      <c r="J178" t="e">
        <f>VLOOKUP(B178,home!$B$2:$E$405,4,FALSE)</f>
        <v>#N/A</v>
      </c>
      <c r="K178" s="3" t="e">
        <f t="shared" si="226"/>
        <v>#N/A</v>
      </c>
      <c r="L178" s="3" t="e">
        <f t="shared" si="227"/>
        <v>#N/A</v>
      </c>
      <c r="M178" s="5" t="e">
        <f t="shared" si="228"/>
        <v>#N/A</v>
      </c>
      <c r="N178" s="5" t="e">
        <f t="shared" si="229"/>
        <v>#N/A</v>
      </c>
      <c r="O178" s="5" t="e">
        <f t="shared" si="230"/>
        <v>#N/A</v>
      </c>
      <c r="P178" s="5" t="e">
        <f t="shared" si="231"/>
        <v>#N/A</v>
      </c>
      <c r="Q178" s="5" t="e">
        <f t="shared" si="232"/>
        <v>#N/A</v>
      </c>
      <c r="R178" s="5" t="e">
        <f t="shared" si="233"/>
        <v>#N/A</v>
      </c>
      <c r="S178" s="5" t="e">
        <f t="shared" si="234"/>
        <v>#N/A</v>
      </c>
      <c r="T178" s="5" t="e">
        <f t="shared" si="235"/>
        <v>#N/A</v>
      </c>
      <c r="U178" s="5" t="e">
        <f t="shared" si="236"/>
        <v>#N/A</v>
      </c>
      <c r="V178" s="5" t="e">
        <f t="shared" si="237"/>
        <v>#N/A</v>
      </c>
      <c r="W178" s="5" t="e">
        <f t="shared" si="238"/>
        <v>#N/A</v>
      </c>
      <c r="X178" s="5" t="e">
        <f t="shared" si="239"/>
        <v>#N/A</v>
      </c>
      <c r="Y178" s="5" t="e">
        <f t="shared" si="240"/>
        <v>#N/A</v>
      </c>
      <c r="Z178" s="5" t="e">
        <f t="shared" si="241"/>
        <v>#N/A</v>
      </c>
      <c r="AA178" s="5" t="e">
        <f t="shared" si="242"/>
        <v>#N/A</v>
      </c>
      <c r="AB178" s="5" t="e">
        <f t="shared" si="243"/>
        <v>#N/A</v>
      </c>
      <c r="AC178" s="5" t="e">
        <f t="shared" si="244"/>
        <v>#N/A</v>
      </c>
      <c r="AD178" s="5" t="e">
        <f t="shared" si="245"/>
        <v>#N/A</v>
      </c>
      <c r="AE178" s="5" t="e">
        <f t="shared" si="246"/>
        <v>#N/A</v>
      </c>
      <c r="AF178" s="5" t="e">
        <f t="shared" si="247"/>
        <v>#N/A</v>
      </c>
      <c r="AG178" s="5" t="e">
        <f t="shared" si="248"/>
        <v>#N/A</v>
      </c>
      <c r="AH178" s="5" t="e">
        <f t="shared" si="249"/>
        <v>#N/A</v>
      </c>
      <c r="AI178" s="5" t="e">
        <f t="shared" si="250"/>
        <v>#N/A</v>
      </c>
      <c r="AJ178" s="5" t="e">
        <f t="shared" si="251"/>
        <v>#N/A</v>
      </c>
      <c r="AK178" s="5" t="e">
        <f t="shared" si="252"/>
        <v>#N/A</v>
      </c>
      <c r="AL178" s="5" t="e">
        <f t="shared" si="253"/>
        <v>#N/A</v>
      </c>
      <c r="AM178" s="5" t="e">
        <f t="shared" si="254"/>
        <v>#N/A</v>
      </c>
      <c r="AN178" s="5" t="e">
        <f t="shared" si="255"/>
        <v>#N/A</v>
      </c>
      <c r="AO178" s="5" t="e">
        <f t="shared" si="256"/>
        <v>#N/A</v>
      </c>
      <c r="AP178" s="5" t="e">
        <f t="shared" si="257"/>
        <v>#N/A</v>
      </c>
      <c r="AQ178" s="5" t="e">
        <f t="shared" si="258"/>
        <v>#N/A</v>
      </c>
      <c r="AR178" s="5" t="e">
        <f t="shared" si="259"/>
        <v>#N/A</v>
      </c>
      <c r="AS178" s="5" t="e">
        <f t="shared" si="260"/>
        <v>#N/A</v>
      </c>
      <c r="AT178" s="5" t="e">
        <f t="shared" si="261"/>
        <v>#N/A</v>
      </c>
      <c r="AU178" s="5" t="e">
        <f t="shared" si="262"/>
        <v>#N/A</v>
      </c>
      <c r="AV178" s="5" t="e">
        <f t="shared" si="263"/>
        <v>#N/A</v>
      </c>
      <c r="AW178" s="5" t="e">
        <f t="shared" si="264"/>
        <v>#N/A</v>
      </c>
      <c r="AX178" s="5" t="e">
        <f t="shared" si="265"/>
        <v>#N/A</v>
      </c>
      <c r="AY178" s="5" t="e">
        <f t="shared" si="266"/>
        <v>#N/A</v>
      </c>
      <c r="AZ178" s="5" t="e">
        <f t="shared" si="267"/>
        <v>#N/A</v>
      </c>
      <c r="BA178" s="5" t="e">
        <f t="shared" si="268"/>
        <v>#N/A</v>
      </c>
      <c r="BB178" s="5" t="e">
        <f t="shared" si="269"/>
        <v>#N/A</v>
      </c>
      <c r="BC178" s="5" t="e">
        <f t="shared" si="270"/>
        <v>#N/A</v>
      </c>
      <c r="BD178" s="5" t="e">
        <f t="shared" si="271"/>
        <v>#N/A</v>
      </c>
      <c r="BE178" s="5" t="e">
        <f t="shared" si="272"/>
        <v>#N/A</v>
      </c>
      <c r="BF178" s="5" t="e">
        <f t="shared" si="273"/>
        <v>#N/A</v>
      </c>
      <c r="BG178" s="5" t="e">
        <f t="shared" si="274"/>
        <v>#N/A</v>
      </c>
      <c r="BH178" s="5" t="e">
        <f t="shared" si="275"/>
        <v>#N/A</v>
      </c>
      <c r="BI178" s="5" t="e">
        <f t="shared" si="276"/>
        <v>#N/A</v>
      </c>
      <c r="BJ178" s="8" t="e">
        <f t="shared" si="277"/>
        <v>#N/A</v>
      </c>
      <c r="BK178" s="8" t="e">
        <f t="shared" si="278"/>
        <v>#N/A</v>
      </c>
      <c r="BL178" s="8" t="e">
        <f t="shared" si="279"/>
        <v>#N/A</v>
      </c>
      <c r="BM178" s="8" t="e">
        <f t="shared" si="280"/>
        <v>#N/A</v>
      </c>
      <c r="BN178" s="8" t="e">
        <f t="shared" si="281"/>
        <v>#N/A</v>
      </c>
    </row>
    <row r="179" spans="1:66" x14ac:dyDescent="0.25">
      <c r="A179" t="s">
        <v>27</v>
      </c>
      <c r="B179" t="s">
        <v>265</v>
      </c>
      <c r="C179" t="s">
        <v>278</v>
      </c>
      <c r="D179" s="7" t="s">
        <v>522</v>
      </c>
      <c r="E179">
        <f>VLOOKUP(A179,home!$A$2:$E$405,3,FALSE)</f>
        <v>1.4007000000000001</v>
      </c>
      <c r="F179">
        <f>VLOOKUP(B179,home!$B$2:$E$405,3,FALSE)</f>
        <v>0.62470000000000003</v>
      </c>
      <c r="G179">
        <f>VLOOKUP(C179,away!$B$2:$E$405,4,FALSE)</f>
        <v>1.1338999999999999</v>
      </c>
      <c r="H179">
        <f>VLOOKUP(A179,away!$A$2:$E$405,3,FALSE)</f>
        <v>1.0741000000000001</v>
      </c>
      <c r="I179">
        <f>VLOOKUP(C179,away!$B$2:$E$405,3,FALSE)</f>
        <v>0.60240000000000005</v>
      </c>
      <c r="J179">
        <f>VLOOKUP(B179,home!$B$2:$E$405,4,FALSE)</f>
        <v>0.81459999999999999</v>
      </c>
      <c r="K179" s="3">
        <f t="shared" si="226"/>
        <v>0.99218210513100003</v>
      </c>
      <c r="L179" s="3">
        <f t="shared" si="227"/>
        <v>0.52707702446400007</v>
      </c>
      <c r="M179" s="5">
        <f t="shared" si="228"/>
        <v>0.21887398415557524</v>
      </c>
      <c r="N179" s="5">
        <f t="shared" si="229"/>
        <v>0.21716285035788779</v>
      </c>
      <c r="O179" s="5">
        <f t="shared" si="230"/>
        <v>0.11536344830130128</v>
      </c>
      <c r="P179" s="5">
        <f t="shared" si="231"/>
        <v>0.1144615489907564</v>
      </c>
      <c r="Q179" s="5">
        <f t="shared" si="232"/>
        <v>0.10773254701216872</v>
      </c>
      <c r="R179" s="5">
        <f t="shared" si="233"/>
        <v>3.0402711531278191E-2</v>
      </c>
      <c r="S179" s="5">
        <f t="shared" si="234"/>
        <v>1.4964599662117497E-2</v>
      </c>
      <c r="T179" s="5">
        <f t="shared" si="235"/>
        <v>5.6783350317101883E-2</v>
      </c>
      <c r="U179" s="5">
        <f t="shared" si="236"/>
        <v>3.0165026328794125E-2</v>
      </c>
      <c r="V179" s="5">
        <f t="shared" si="237"/>
        <v>8.6953700472435272E-4</v>
      </c>
      <c r="W179" s="5">
        <f t="shared" si="238"/>
        <v>3.5630101761885996E-2</v>
      </c>
      <c r="X179" s="5">
        <f t="shared" si="239"/>
        <v>1.8779808018004395E-2</v>
      </c>
      <c r="Y179" s="5">
        <f t="shared" si="240"/>
        <v>4.9492026650674635E-3</v>
      </c>
      <c r="Z179" s="5">
        <f t="shared" si="241"/>
        <v>5.3415235765144845E-3</v>
      </c>
      <c r="AA179" s="5">
        <f t="shared" si="242"/>
        <v>5.2997641067530094E-3</v>
      </c>
      <c r="AB179" s="5">
        <f t="shared" si="243"/>
        <v>2.629165554067957E-3</v>
      </c>
      <c r="AC179" s="5">
        <f t="shared" si="244"/>
        <v>2.8420620902455948E-5</v>
      </c>
      <c r="AD179" s="5">
        <f t="shared" si="245"/>
        <v>8.8378873430349485E-3</v>
      </c>
      <c r="AE179" s="5">
        <f t="shared" si="246"/>
        <v>4.6582473633149084E-3</v>
      </c>
      <c r="AF179" s="5">
        <f t="shared" si="247"/>
        <v>1.2276275797366478E-3</v>
      </c>
      <c r="AG179" s="5">
        <f t="shared" si="248"/>
        <v>2.1568476395917809E-4</v>
      </c>
      <c r="AH179" s="5">
        <f t="shared" si="249"/>
        <v>7.038485882033894E-4</v>
      </c>
      <c r="AI179" s="5">
        <f t="shared" si="250"/>
        <v>6.9834597393712134E-4</v>
      </c>
      <c r="AJ179" s="5">
        <f t="shared" si="251"/>
        <v>3.4644318926534574E-4</v>
      </c>
      <c r="AK179" s="5">
        <f t="shared" si="252"/>
        <v>1.1457824427786273E-4</v>
      </c>
      <c r="AL179" s="5">
        <f t="shared" si="253"/>
        <v>5.9450981427960018E-7</v>
      </c>
      <c r="AM179" s="5">
        <f t="shared" si="254"/>
        <v>1.7537587337846077E-3</v>
      </c>
      <c r="AN179" s="5">
        <f t="shared" si="255"/>
        <v>9.2436593503094342E-4</v>
      </c>
      <c r="AO179" s="5">
        <f t="shared" si="256"/>
        <v>2.4360602327599642E-4</v>
      </c>
      <c r="AP179" s="5">
        <f t="shared" si="257"/>
        <v>4.2799712629940045E-5</v>
      </c>
      <c r="AQ179" s="5">
        <f t="shared" si="258"/>
        <v>5.6396862952257702E-6</v>
      </c>
      <c r="AR179" s="5">
        <f t="shared" si="259"/>
        <v>7.4196483908685996E-5</v>
      </c>
      <c r="AS179" s="5">
        <f t="shared" si="260"/>
        <v>7.3616423597838441E-5</v>
      </c>
      <c r="AT179" s="5">
        <f t="shared" si="261"/>
        <v>3.6520449068759381E-5</v>
      </c>
      <c r="AU179" s="5">
        <f t="shared" si="262"/>
        <v>1.2078312012457053E-5</v>
      </c>
      <c r="AV179" s="5">
        <f t="shared" si="263"/>
        <v>2.9959712597371705E-6</v>
      </c>
      <c r="AW179" s="5">
        <f t="shared" si="264"/>
        <v>8.6361863140341053E-9</v>
      </c>
      <c r="AX179" s="5">
        <f t="shared" si="265"/>
        <v>2.9000800539638139E-4</v>
      </c>
      <c r="AY179" s="5">
        <f t="shared" si="266"/>
        <v>1.5285655655506437E-4</v>
      </c>
      <c r="AZ179" s="5">
        <f t="shared" si="267"/>
        <v>4.0283589499428235E-5</v>
      </c>
      <c r="BA179" s="5">
        <f t="shared" si="268"/>
        <v>7.0775181626959579E-6</v>
      </c>
      <c r="BB179" s="5">
        <f t="shared" si="269"/>
        <v>9.3259930344592546E-7</v>
      </c>
      <c r="BC179" s="5">
        <f t="shared" si="270"/>
        <v>9.8310333175495541E-8</v>
      </c>
      <c r="BD179" s="5">
        <f t="shared" si="271"/>
        <v>6.5178769940468757E-6</v>
      </c>
      <c r="BE179" s="5">
        <f t="shared" si="272"/>
        <v>6.4669209169383439E-6</v>
      </c>
      <c r="BF179" s="5">
        <f t="shared" si="273"/>
        <v>3.2081816045417913E-6</v>
      </c>
      <c r="BG179" s="5">
        <f t="shared" si="274"/>
        <v>1.0610334593456079E-6</v>
      </c>
      <c r="BH179" s="5">
        <f t="shared" si="275"/>
        <v>2.6318460282698815E-7</v>
      </c>
      <c r="BI179" s="5">
        <f t="shared" si="276"/>
        <v>5.2225410654189457E-8</v>
      </c>
      <c r="BJ179" s="8">
        <f t="shared" si="277"/>
        <v>0.45943873385242867</v>
      </c>
      <c r="BK179" s="8">
        <f t="shared" si="278"/>
        <v>0.34935154150044528</v>
      </c>
      <c r="BL179" s="8">
        <f t="shared" si="279"/>
        <v>0.18594030888071414</v>
      </c>
      <c r="BM179" s="8">
        <f t="shared" si="280"/>
        <v>0.19592216954076638</v>
      </c>
      <c r="BN179" s="8">
        <f t="shared" si="281"/>
        <v>0.8039970903489676</v>
      </c>
    </row>
    <row r="180" spans="1:66" x14ac:dyDescent="0.25">
      <c r="A180" t="s">
        <v>27</v>
      </c>
      <c r="B180" t="s">
        <v>511</v>
      </c>
      <c r="C180" t="s">
        <v>477</v>
      </c>
      <c r="D180" s="7" t="s">
        <v>522</v>
      </c>
      <c r="E180">
        <f>VLOOKUP(A180,home!$A$2:$E$405,3,FALSE)</f>
        <v>1.4007000000000001</v>
      </c>
      <c r="F180" t="e">
        <f>VLOOKUP(B180,home!$B$2:$E$405,3,FALSE)</f>
        <v>#N/A</v>
      </c>
      <c r="G180">
        <f>VLOOKUP(C180,away!$B$2:$E$405,4,FALSE)</f>
        <v>0.98170000000000002</v>
      </c>
      <c r="H180">
        <f>VLOOKUP(A180,away!$A$2:$E$405,3,FALSE)</f>
        <v>1.0741000000000001</v>
      </c>
      <c r="I180">
        <f>VLOOKUP(C180,away!$B$2:$E$405,3,FALSE)</f>
        <v>0.75639999999999996</v>
      </c>
      <c r="J180" t="e">
        <f>VLOOKUP(B180,home!$B$2:$E$405,4,FALSE)</f>
        <v>#N/A</v>
      </c>
      <c r="K180" s="3" t="e">
        <f t="shared" si="226"/>
        <v>#N/A</v>
      </c>
      <c r="L180" s="3" t="e">
        <f t="shared" si="227"/>
        <v>#N/A</v>
      </c>
      <c r="M180" s="5" t="e">
        <f t="shared" si="228"/>
        <v>#N/A</v>
      </c>
      <c r="N180" s="5" t="e">
        <f t="shared" si="229"/>
        <v>#N/A</v>
      </c>
      <c r="O180" s="5" t="e">
        <f t="shared" si="230"/>
        <v>#N/A</v>
      </c>
      <c r="P180" s="5" t="e">
        <f t="shared" si="231"/>
        <v>#N/A</v>
      </c>
      <c r="Q180" s="5" t="e">
        <f t="shared" si="232"/>
        <v>#N/A</v>
      </c>
      <c r="R180" s="5" t="e">
        <f t="shared" si="233"/>
        <v>#N/A</v>
      </c>
      <c r="S180" s="5" t="e">
        <f t="shared" si="234"/>
        <v>#N/A</v>
      </c>
      <c r="T180" s="5" t="e">
        <f t="shared" si="235"/>
        <v>#N/A</v>
      </c>
      <c r="U180" s="5" t="e">
        <f t="shared" si="236"/>
        <v>#N/A</v>
      </c>
      <c r="V180" s="5" t="e">
        <f t="shared" si="237"/>
        <v>#N/A</v>
      </c>
      <c r="W180" s="5" t="e">
        <f t="shared" si="238"/>
        <v>#N/A</v>
      </c>
      <c r="X180" s="5" t="e">
        <f t="shared" si="239"/>
        <v>#N/A</v>
      </c>
      <c r="Y180" s="5" t="e">
        <f t="shared" si="240"/>
        <v>#N/A</v>
      </c>
      <c r="Z180" s="5" t="e">
        <f t="shared" si="241"/>
        <v>#N/A</v>
      </c>
      <c r="AA180" s="5" t="e">
        <f t="shared" si="242"/>
        <v>#N/A</v>
      </c>
      <c r="AB180" s="5" t="e">
        <f t="shared" si="243"/>
        <v>#N/A</v>
      </c>
      <c r="AC180" s="5" t="e">
        <f t="shared" si="244"/>
        <v>#N/A</v>
      </c>
      <c r="AD180" s="5" t="e">
        <f t="shared" si="245"/>
        <v>#N/A</v>
      </c>
      <c r="AE180" s="5" t="e">
        <f t="shared" si="246"/>
        <v>#N/A</v>
      </c>
      <c r="AF180" s="5" t="e">
        <f t="shared" si="247"/>
        <v>#N/A</v>
      </c>
      <c r="AG180" s="5" t="e">
        <f t="shared" si="248"/>
        <v>#N/A</v>
      </c>
      <c r="AH180" s="5" t="e">
        <f t="shared" si="249"/>
        <v>#N/A</v>
      </c>
      <c r="AI180" s="5" t="e">
        <f t="shared" si="250"/>
        <v>#N/A</v>
      </c>
      <c r="AJ180" s="5" t="e">
        <f t="shared" si="251"/>
        <v>#N/A</v>
      </c>
      <c r="AK180" s="5" t="e">
        <f t="shared" si="252"/>
        <v>#N/A</v>
      </c>
      <c r="AL180" s="5" t="e">
        <f t="shared" si="253"/>
        <v>#N/A</v>
      </c>
      <c r="AM180" s="5" t="e">
        <f t="shared" si="254"/>
        <v>#N/A</v>
      </c>
      <c r="AN180" s="5" t="e">
        <f t="shared" si="255"/>
        <v>#N/A</v>
      </c>
      <c r="AO180" s="5" t="e">
        <f t="shared" si="256"/>
        <v>#N/A</v>
      </c>
      <c r="AP180" s="5" t="e">
        <f t="shared" si="257"/>
        <v>#N/A</v>
      </c>
      <c r="AQ180" s="5" t="e">
        <f t="shared" si="258"/>
        <v>#N/A</v>
      </c>
      <c r="AR180" s="5" t="e">
        <f t="shared" si="259"/>
        <v>#N/A</v>
      </c>
      <c r="AS180" s="5" t="e">
        <f t="shared" si="260"/>
        <v>#N/A</v>
      </c>
      <c r="AT180" s="5" t="e">
        <f t="shared" si="261"/>
        <v>#N/A</v>
      </c>
      <c r="AU180" s="5" t="e">
        <f t="shared" si="262"/>
        <v>#N/A</v>
      </c>
      <c r="AV180" s="5" t="e">
        <f t="shared" si="263"/>
        <v>#N/A</v>
      </c>
      <c r="AW180" s="5" t="e">
        <f t="shared" si="264"/>
        <v>#N/A</v>
      </c>
      <c r="AX180" s="5" t="e">
        <f t="shared" si="265"/>
        <v>#N/A</v>
      </c>
      <c r="AY180" s="5" t="e">
        <f t="shared" si="266"/>
        <v>#N/A</v>
      </c>
      <c r="AZ180" s="5" t="e">
        <f t="shared" si="267"/>
        <v>#N/A</v>
      </c>
      <c r="BA180" s="5" t="e">
        <f t="shared" si="268"/>
        <v>#N/A</v>
      </c>
      <c r="BB180" s="5" t="e">
        <f t="shared" si="269"/>
        <v>#N/A</v>
      </c>
      <c r="BC180" s="5" t="e">
        <f t="shared" si="270"/>
        <v>#N/A</v>
      </c>
      <c r="BD180" s="5" t="e">
        <f t="shared" si="271"/>
        <v>#N/A</v>
      </c>
      <c r="BE180" s="5" t="e">
        <f t="shared" si="272"/>
        <v>#N/A</v>
      </c>
      <c r="BF180" s="5" t="e">
        <f t="shared" si="273"/>
        <v>#N/A</v>
      </c>
      <c r="BG180" s="5" t="e">
        <f t="shared" si="274"/>
        <v>#N/A</v>
      </c>
      <c r="BH180" s="5" t="e">
        <f t="shared" si="275"/>
        <v>#N/A</v>
      </c>
      <c r="BI180" s="5" t="e">
        <f t="shared" si="276"/>
        <v>#N/A</v>
      </c>
      <c r="BJ180" s="8" t="e">
        <f t="shared" si="277"/>
        <v>#N/A</v>
      </c>
      <c r="BK180" s="8" t="e">
        <f t="shared" si="278"/>
        <v>#N/A</v>
      </c>
      <c r="BL180" s="8" t="e">
        <f t="shared" si="279"/>
        <v>#N/A</v>
      </c>
      <c r="BM180" s="8" t="e">
        <f t="shared" si="280"/>
        <v>#N/A</v>
      </c>
      <c r="BN180" s="8" t="e">
        <f t="shared" si="281"/>
        <v>#N/A</v>
      </c>
    </row>
    <row r="181" spans="1:66" x14ac:dyDescent="0.25">
      <c r="A181" t="s">
        <v>27</v>
      </c>
      <c r="B181" t="s">
        <v>28</v>
      </c>
      <c r="C181" t="s">
        <v>431</v>
      </c>
      <c r="D181" s="7" t="s">
        <v>522</v>
      </c>
      <c r="E181">
        <f>VLOOKUP(A181,home!$A$2:$E$405,3,FALSE)</f>
        <v>1.4007000000000001</v>
      </c>
      <c r="F181">
        <f>VLOOKUP(B181,home!$B$2:$E$405,3,FALSE)</f>
        <v>1.7638</v>
      </c>
      <c r="G181">
        <f>VLOOKUP(C181,away!$B$2:$E$405,4,FALSE)</f>
        <v>0.79790000000000005</v>
      </c>
      <c r="H181">
        <f>VLOOKUP(A181,away!$A$2:$E$405,3,FALSE)</f>
        <v>1.0741000000000001</v>
      </c>
      <c r="I181">
        <f>VLOOKUP(C181,away!$B$2:$E$405,3,FALSE)</f>
        <v>0.87619999999999998</v>
      </c>
      <c r="J181">
        <f>VLOOKUP(B181,home!$B$2:$E$405,4,FALSE)</f>
        <v>0.65720000000000001</v>
      </c>
      <c r="K181" s="3">
        <f t="shared" si="226"/>
        <v>1.9712555632140003</v>
      </c>
      <c r="L181" s="3">
        <f t="shared" si="227"/>
        <v>0.61850828322399998</v>
      </c>
      <c r="M181" s="5">
        <f t="shared" si="228"/>
        <v>7.50377584270569E-2</v>
      </c>
      <c r="N181" s="5">
        <f t="shared" si="229"/>
        <v>0.14791859875044414</v>
      </c>
      <c r="O181" s="5">
        <f t="shared" si="230"/>
        <v>4.641147514169619E-2</v>
      </c>
      <c r="P181" s="5">
        <f t="shared" si="231"/>
        <v>9.1488878570036902E-2</v>
      </c>
      <c r="Q181" s="5">
        <f t="shared" si="232"/>
        <v>0.14579268034481624</v>
      </c>
      <c r="R181" s="5">
        <f t="shared" si="233"/>
        <v>1.4352940905891932E-2</v>
      </c>
      <c r="S181" s="5">
        <f t="shared" si="234"/>
        <v>2.7886676912595682E-2</v>
      </c>
      <c r="T181" s="5">
        <f t="shared" si="235"/>
        <v>9.0173980426697692E-2</v>
      </c>
      <c r="U181" s="5">
        <f t="shared" si="236"/>
        <v>2.8293314609221264E-2</v>
      </c>
      <c r="V181" s="5">
        <f t="shared" si="237"/>
        <v>3.7778325816808915E-3</v>
      </c>
      <c r="W181" s="5">
        <f t="shared" si="238"/>
        <v>9.579821073519984E-2</v>
      </c>
      <c r="X181" s="5">
        <f t="shared" si="239"/>
        <v>5.9251986857759412E-2</v>
      </c>
      <c r="Y181" s="5">
        <f t="shared" si="240"/>
        <v>1.8323922334501891E-2</v>
      </c>
      <c r="Z181" s="5">
        <f t="shared" si="241"/>
        <v>2.9591376129729139E-3</v>
      </c>
      <c r="AA181" s="5">
        <f t="shared" si="242"/>
        <v>5.8332164818886536E-3</v>
      </c>
      <c r="AB181" s="5">
        <f t="shared" si="243"/>
        <v>5.7493802206773038E-3</v>
      </c>
      <c r="AC181" s="5">
        <f t="shared" si="244"/>
        <v>2.8787979009537042E-4</v>
      </c>
      <c r="AD181" s="5">
        <f t="shared" si="245"/>
        <v>4.7210688964427448E-2</v>
      </c>
      <c r="AE181" s="5">
        <f t="shared" si="246"/>
        <v>2.920020218121026E-2</v>
      </c>
      <c r="AF181" s="5">
        <f t="shared" si="247"/>
        <v>9.0302834604470295E-3</v>
      </c>
      <c r="AG181" s="5">
        <f t="shared" si="248"/>
        <v>1.8617683733823912E-3</v>
      </c>
      <c r="AH181" s="5">
        <f t="shared" si="249"/>
        <v>4.5756278120586053E-4</v>
      </c>
      <c r="AI181" s="5">
        <f t="shared" si="250"/>
        <v>9.0197317797172289E-4</v>
      </c>
      <c r="AJ181" s="5">
        <f t="shared" si="251"/>
        <v>8.8900982247328518E-4</v>
      </c>
      <c r="AK181" s="5">
        <f t="shared" si="252"/>
        <v>5.841551861007849E-4</v>
      </c>
      <c r="AL181" s="5">
        <f t="shared" si="253"/>
        <v>1.4039757962336071E-5</v>
      </c>
      <c r="AM181" s="5">
        <f t="shared" si="254"/>
        <v>1.8612866652858689E-2</v>
      </c>
      <c r="AN181" s="5">
        <f t="shared" si="255"/>
        <v>1.1512212199336866E-2</v>
      </c>
      <c r="AO181" s="5">
        <f t="shared" si="256"/>
        <v>3.560199301761117E-3</v>
      </c>
      <c r="AP181" s="5">
        <f t="shared" si="257"/>
        <v>7.3400425268918394E-4</v>
      </c>
      <c r="AQ181" s="5">
        <f t="shared" si="258"/>
        <v>1.1349692755247554E-4</v>
      </c>
      <c r="AR181" s="5">
        <f t="shared" si="259"/>
        <v>5.6601274054167112E-5</v>
      </c>
      <c r="AS181" s="5">
        <f t="shared" si="260"/>
        <v>1.1157557636427716E-4</v>
      </c>
      <c r="AT181" s="5">
        <f t="shared" si="261"/>
        <v>1.0997198781344494E-4</v>
      </c>
      <c r="AU181" s="5">
        <f t="shared" si="262"/>
        <v>7.2260964258318553E-5</v>
      </c>
      <c r="AV181" s="5">
        <f t="shared" si="263"/>
        <v>3.5611206949354607E-5</v>
      </c>
      <c r="AW181" s="5">
        <f t="shared" si="264"/>
        <v>4.7549458147404948E-7</v>
      </c>
      <c r="AX181" s="5">
        <f t="shared" si="265"/>
        <v>6.1151194894680048E-3</v>
      </c>
      <c r="AY181" s="5">
        <f t="shared" si="266"/>
        <v>3.7822520571404788E-3</v>
      </c>
      <c r="AZ181" s="5">
        <f t="shared" si="267"/>
        <v>1.1696771132911998E-3</v>
      </c>
      <c r="BA181" s="5">
        <f t="shared" si="268"/>
        <v>2.4115166108938139E-4</v>
      </c>
      <c r="BB181" s="5">
        <f t="shared" si="269"/>
        <v>3.7288574974252284E-5</v>
      </c>
      <c r="BC181" s="5">
        <f t="shared" si="270"/>
        <v>4.6126584982388386E-6</v>
      </c>
      <c r="BD181" s="5">
        <f t="shared" si="271"/>
        <v>5.8347261405890028E-6</v>
      </c>
      <c r="BE181" s="5">
        <f t="shared" si="272"/>
        <v>1.1501736364466224E-5</v>
      </c>
      <c r="BF181" s="5">
        <f t="shared" si="273"/>
        <v>1.1336430897537408E-5</v>
      </c>
      <c r="BG181" s="5">
        <f t="shared" si="274"/>
        <v>7.449000824587235E-6</v>
      </c>
      <c r="BH181" s="5">
        <f t="shared" si="275"/>
        <v>3.6709710789633145E-6</v>
      </c>
      <c r="BI181" s="5">
        <f t="shared" si="276"/>
        <v>1.4472844323608273E-6</v>
      </c>
      <c r="BJ181" s="8">
        <f t="shared" si="277"/>
        <v>0.690445203317546</v>
      </c>
      <c r="BK181" s="8">
        <f t="shared" si="278"/>
        <v>0.20227531809656854</v>
      </c>
      <c r="BL181" s="8">
        <f t="shared" si="279"/>
        <v>0.10390028948630506</v>
      </c>
      <c r="BM181" s="8">
        <f t="shared" si="280"/>
        <v>0.47479583981089135</v>
      </c>
      <c r="BN181" s="8">
        <f t="shared" si="281"/>
        <v>0.52100233213994229</v>
      </c>
    </row>
    <row r="182" spans="1:66" x14ac:dyDescent="0.25">
      <c r="A182" t="s">
        <v>184</v>
      </c>
      <c r="B182" t="s">
        <v>268</v>
      </c>
      <c r="C182" t="s">
        <v>186</v>
      </c>
      <c r="D182" s="7" t="s">
        <v>522</v>
      </c>
      <c r="E182">
        <f>VLOOKUP(A182,home!$A$2:$E$405,3,FALSE)</f>
        <v>1.6847000000000001</v>
      </c>
      <c r="F182">
        <f>VLOOKUP(B182,home!$B$2:$E$405,3,FALSE)</f>
        <v>1.5620000000000001</v>
      </c>
      <c r="G182">
        <f>VLOOKUP(C182,away!$B$2:$E$405,4,FALSE)</f>
        <v>1.1872</v>
      </c>
      <c r="H182">
        <f>VLOOKUP(A182,away!$A$2:$E$405,3,FALSE)</f>
        <v>1.2386999999999999</v>
      </c>
      <c r="I182">
        <f>VLOOKUP(C182,away!$B$2:$E$405,3,FALSE)</f>
        <v>0.62790000000000001</v>
      </c>
      <c r="J182">
        <f>VLOOKUP(B182,home!$B$2:$E$405,4,FALSE)</f>
        <v>0.5524</v>
      </c>
      <c r="K182" s="3">
        <f t="shared" si="226"/>
        <v>3.1241184620800007</v>
      </c>
      <c r="L182" s="3">
        <f t="shared" si="227"/>
        <v>0.42964552285200003</v>
      </c>
      <c r="M182" s="5">
        <f t="shared" si="228"/>
        <v>2.8616723767698062E-2</v>
      </c>
      <c r="N182" s="5">
        <f t="shared" si="229"/>
        <v>8.9402035046909079E-2</v>
      </c>
      <c r="O182" s="5">
        <f t="shared" si="230"/>
        <v>1.2295047245483888E-2</v>
      </c>
      <c r="P182" s="5">
        <f t="shared" si="231"/>
        <v>3.8411184091762078E-2</v>
      </c>
      <c r="Q182" s="5">
        <f t="shared" si="232"/>
        <v>0.139651274118786</v>
      </c>
      <c r="R182" s="5">
        <f t="shared" si="233"/>
        <v>2.6412560011379836E-3</v>
      </c>
      <c r="S182" s="5">
        <f t="shared" si="234"/>
        <v>1.2889482696449142E-2</v>
      </c>
      <c r="T182" s="5">
        <f t="shared" si="235"/>
        <v>6.000054468571378E-2</v>
      </c>
      <c r="U182" s="5">
        <f t="shared" si="236"/>
        <v>8.2515966362347714E-3</v>
      </c>
      <c r="V182" s="5">
        <f t="shared" si="237"/>
        <v>1.9223424763783617E-3</v>
      </c>
      <c r="W182" s="5">
        <f t="shared" si="238"/>
        <v>0.14542904124249809</v>
      </c>
      <c r="X182" s="5">
        <f t="shared" si="239"/>
        <v>6.2482936462498154E-2</v>
      </c>
      <c r="Y182" s="5">
        <f t="shared" si="240"/>
        <v>1.3422756952879157E-2</v>
      </c>
      <c r="Z182" s="5">
        <f t="shared" si="241"/>
        <v>3.7826793853163734E-4</v>
      </c>
      <c r="AA182" s="5">
        <f t="shared" si="242"/>
        <v>1.1817538503796313E-3</v>
      </c>
      <c r="AB182" s="5">
        <f t="shared" si="243"/>
        <v>1.8459695108025667E-3</v>
      </c>
      <c r="AC182" s="5">
        <f t="shared" si="244"/>
        <v>1.6126813499640419E-4</v>
      </c>
      <c r="AD182" s="5">
        <f t="shared" si="245"/>
        <v>0.11358438816707053</v>
      </c>
      <c r="AE182" s="5">
        <f t="shared" si="246"/>
        <v>4.8801023841865541E-2</v>
      </c>
      <c r="AF182" s="5">
        <f t="shared" si="247"/>
        <v>1.0483570702125617E-2</v>
      </c>
      <c r="AG182" s="5">
        <f t="shared" si="248"/>
        <v>1.501406405223557E-3</v>
      </c>
      <c r="AH182" s="5">
        <f t="shared" si="249"/>
        <v>4.0630281557143373E-5</v>
      </c>
      <c r="AI182" s="5">
        <f t="shared" si="250"/>
        <v>1.2693381273218019E-4</v>
      </c>
      <c r="AJ182" s="5">
        <f t="shared" si="251"/>
        <v>1.9827813390940483E-4</v>
      </c>
      <c r="AK182" s="5">
        <f t="shared" si="252"/>
        <v>2.0648145959104738E-4</v>
      </c>
      <c r="AL182" s="5">
        <f t="shared" si="253"/>
        <v>8.6585733178502246E-6</v>
      </c>
      <c r="AM182" s="5">
        <f t="shared" si="254"/>
        <v>7.0970216815361239E-2</v>
      </c>
      <c r="AN182" s="5">
        <f t="shared" si="255"/>
        <v>3.049203591055568E-2</v>
      </c>
      <c r="AO182" s="5">
        <f t="shared" si="256"/>
        <v>6.550383355806327E-3</v>
      </c>
      <c r="AP182" s="5">
        <f t="shared" si="257"/>
        <v>9.3811429392881617E-4</v>
      </c>
      <c r="AQ182" s="5">
        <f t="shared" si="258"/>
        <v>1.0076415157749524E-4</v>
      </c>
      <c r="AR182" s="5">
        <f t="shared" si="259"/>
        <v>3.4913237126485672E-6</v>
      </c>
      <c r="AS182" s="5">
        <f t="shared" si="260"/>
        <v>1.0907308867783081E-5</v>
      </c>
      <c r="AT182" s="5">
        <f t="shared" si="261"/>
        <v>1.7037862502725019E-5</v>
      </c>
      <c r="AU182" s="5">
        <f t="shared" si="262"/>
        <v>1.7742766933047933E-5</v>
      </c>
      <c r="AV182" s="5">
        <f t="shared" si="263"/>
        <v>1.38576264359794E-5</v>
      </c>
      <c r="AW182" s="5">
        <f t="shared" si="264"/>
        <v>3.22835750389059E-7</v>
      </c>
      <c r="AX182" s="5">
        <f t="shared" si="265"/>
        <v>3.6953227435115081E-2</v>
      </c>
      <c r="AY182" s="5">
        <f t="shared" si="266"/>
        <v>1.587678872242889E-2</v>
      </c>
      <c r="AZ182" s="5">
        <f t="shared" si="267"/>
        <v>3.4106955959293484E-3</v>
      </c>
      <c r="BA182" s="5">
        <f t="shared" si="268"/>
        <v>4.88463364200693E-4</v>
      </c>
      <c r="BB182" s="5">
        <f t="shared" si="269"/>
        <v>5.2466524376513405E-5</v>
      </c>
      <c r="BC182" s="5">
        <f t="shared" si="270"/>
        <v>4.5084014595948604E-6</v>
      </c>
      <c r="BD182" s="5">
        <f t="shared" si="271"/>
        <v>2.5000526699441327E-7</v>
      </c>
      <c r="BE182" s="5">
        <f t="shared" si="272"/>
        <v>7.8104607023448631E-7</v>
      </c>
      <c r="BF182" s="5">
        <f t="shared" si="273"/>
        <v>1.220040223877296E-6</v>
      </c>
      <c r="BG182" s="5">
        <f t="shared" si="274"/>
        <v>1.2705167292984258E-6</v>
      </c>
      <c r="BH182" s="5">
        <f t="shared" si="275"/>
        <v>9.9231119259567778E-7</v>
      </c>
      <c r="BI182" s="5">
        <f t="shared" si="276"/>
        <v>6.2001954338335605E-7</v>
      </c>
      <c r="BJ182" s="8">
        <f t="shared" si="277"/>
        <v>0.85059664219630926</v>
      </c>
      <c r="BK182" s="8">
        <f t="shared" si="278"/>
        <v>9.7886448463030795E-2</v>
      </c>
      <c r="BL182" s="8">
        <f t="shared" si="279"/>
        <v>2.6856117759307185E-2</v>
      </c>
      <c r="BM182" s="8">
        <f t="shared" si="280"/>
        <v>0.64882349019872321</v>
      </c>
      <c r="BN182" s="8">
        <f t="shared" si="281"/>
        <v>0.31101752027177709</v>
      </c>
    </row>
    <row r="183" spans="1:66" x14ac:dyDescent="0.25">
      <c r="A183" t="s">
        <v>184</v>
      </c>
      <c r="B183" t="s">
        <v>191</v>
      </c>
      <c r="C183" t="s">
        <v>193</v>
      </c>
      <c r="D183" s="7" t="s">
        <v>522</v>
      </c>
      <c r="E183">
        <f>VLOOKUP(A183,home!$A$2:$E$405,3,FALSE)</f>
        <v>1.6847000000000001</v>
      </c>
      <c r="F183">
        <f>VLOOKUP(B183,home!$B$2:$E$405,3,FALSE)</f>
        <v>0.68730000000000002</v>
      </c>
      <c r="G183">
        <f>VLOOKUP(C183,away!$B$2:$E$405,4,FALSE)</f>
        <v>1.0622</v>
      </c>
      <c r="H183">
        <f>VLOOKUP(A183,away!$A$2:$E$405,3,FALSE)</f>
        <v>1.2386999999999999</v>
      </c>
      <c r="I183">
        <f>VLOOKUP(C183,away!$B$2:$E$405,3,FALSE)</f>
        <v>0.97729999999999995</v>
      </c>
      <c r="J183">
        <f>VLOOKUP(B183,home!$B$2:$E$405,4,FALSE)</f>
        <v>1.2746999999999999</v>
      </c>
      <c r="K183" s="3">
        <f t="shared" si="226"/>
        <v>1.2299153360820001</v>
      </c>
      <c r="L183" s="3">
        <f t="shared" si="227"/>
        <v>1.5431282507969999</v>
      </c>
      <c r="M183" s="5">
        <f t="shared" si="228"/>
        <v>6.247157742475111E-2</v>
      </c>
      <c r="N183" s="5">
        <f t="shared" si="229"/>
        <v>7.6834751143935454E-2</v>
      </c>
      <c r="O183" s="5">
        <f t="shared" si="230"/>
        <v>9.6401655995985505E-2</v>
      </c>
      <c r="P183" s="5">
        <f t="shared" si="231"/>
        <v>0.1185658751331639</v>
      </c>
      <c r="Q183" s="5">
        <f t="shared" si="232"/>
        <v>4.7250119387985109E-2</v>
      </c>
      <c r="R183" s="5">
        <f t="shared" si="233"/>
        <v>7.4380059395509623E-2</v>
      </c>
      <c r="S183" s="5">
        <f t="shared" si="234"/>
        <v>5.6257050508393747E-2</v>
      </c>
      <c r="T183" s="5">
        <f t="shared" si="235"/>
        <v>7.2912994081130861E-2</v>
      </c>
      <c r="U183" s="5">
        <f t="shared" si="236"/>
        <v>9.1481175749227359E-2</v>
      </c>
      <c r="V183" s="5">
        <f t="shared" si="237"/>
        <v>1.1863468691418059E-2</v>
      </c>
      <c r="W183" s="5">
        <f t="shared" si="238"/>
        <v>1.9371215488996105E-2</v>
      </c>
      <c r="X183" s="5">
        <f t="shared" si="239"/>
        <v>2.9892269873346308E-2</v>
      </c>
      <c r="Y183" s="5">
        <f t="shared" si="240"/>
        <v>2.3063803061004376E-2</v>
      </c>
      <c r="Z183" s="5">
        <f t="shared" si="241"/>
        <v>3.8259323649723245E-2</v>
      </c>
      <c r="AA183" s="5">
        <f t="shared" si="242"/>
        <v>4.7055728904919381E-2</v>
      </c>
      <c r="AB183" s="5">
        <f t="shared" si="243"/>
        <v>2.8937281315338705E-2</v>
      </c>
      <c r="AC183" s="5">
        <f t="shared" si="244"/>
        <v>1.4072425068095648E-3</v>
      </c>
      <c r="AD183" s="5">
        <f t="shared" si="245"/>
        <v>5.9562387521163726E-3</v>
      </c>
      <c r="AE183" s="5">
        <f t="shared" si="246"/>
        <v>9.1912402868826425E-3</v>
      </c>
      <c r="AF183" s="5">
        <f t="shared" si="247"/>
        <v>7.0916312732760651E-3</v>
      </c>
      <c r="AG183" s="5">
        <f t="shared" si="248"/>
        <v>3.6477655206759319E-3</v>
      </c>
      <c r="AH183" s="5">
        <f t="shared" si="249"/>
        <v>1.4759760795068433E-2</v>
      </c>
      <c r="AI183" s="5">
        <f t="shared" si="250"/>
        <v>1.8153256158756521E-2</v>
      </c>
      <c r="AJ183" s="5">
        <f t="shared" si="251"/>
        <v>1.1163484074739834E-2</v>
      </c>
      <c r="AK183" s="5">
        <f t="shared" si="252"/>
        <v>4.5767134225432309E-3</v>
      </c>
      <c r="AL183" s="5">
        <f t="shared" si="253"/>
        <v>1.0683318476818689E-4</v>
      </c>
      <c r="AM183" s="5">
        <f t="shared" si="254"/>
        <v>1.4651338773187673E-3</v>
      </c>
      <c r="AN183" s="5">
        <f t="shared" si="255"/>
        <v>2.2608894772903356E-3</v>
      </c>
      <c r="AO183" s="5">
        <f t="shared" si="256"/>
        <v>1.7444212121681896E-3</v>
      </c>
      <c r="AP183" s="5">
        <f t="shared" si="257"/>
        <v>8.9728855126209358E-4</v>
      </c>
      <c r="AQ183" s="5">
        <f t="shared" si="258"/>
        <v>3.461578281423122E-4</v>
      </c>
      <c r="AR183" s="5">
        <f t="shared" si="259"/>
        <v>4.5552407715752146E-3</v>
      </c>
      <c r="AS183" s="5">
        <f t="shared" si="260"/>
        <v>5.6025604845063599E-3</v>
      </c>
      <c r="AT183" s="5">
        <f t="shared" si="261"/>
        <v>3.4453375306106866E-3</v>
      </c>
      <c r="AU183" s="5">
        <f t="shared" si="262"/>
        <v>1.4124911556256566E-3</v>
      </c>
      <c r="AV183" s="5">
        <f t="shared" si="263"/>
        <v>4.3431113359604552E-4</v>
      </c>
      <c r="AW183" s="5">
        <f t="shared" si="264"/>
        <v>5.6322368985233502E-6</v>
      </c>
      <c r="AX183" s="5">
        <f t="shared" si="265"/>
        <v>3.0033177085460593E-4</v>
      </c>
      <c r="AY183" s="5">
        <f t="shared" si="266"/>
        <v>4.6345044021763336E-4</v>
      </c>
      <c r="AZ183" s="5">
        <f t="shared" si="267"/>
        <v>3.575817335720681E-4</v>
      </c>
      <c r="BA183" s="5">
        <f t="shared" si="268"/>
        <v>1.8393149168134145E-4</v>
      </c>
      <c r="BB183" s="5">
        <f t="shared" si="269"/>
        <v>7.0957470256177848E-5</v>
      </c>
      <c r="BC183" s="5">
        <f t="shared" si="270"/>
        <v>2.1899295391479162E-5</v>
      </c>
      <c r="BD183" s="5">
        <f t="shared" si="271"/>
        <v>1.1715534539666749E-3</v>
      </c>
      <c r="BE183" s="5">
        <f t="shared" si="272"/>
        <v>1.4409115600734512E-3</v>
      </c>
      <c r="BF183" s="5">
        <f t="shared" si="273"/>
        <v>8.8609961283608884E-4</v>
      </c>
      <c r="BG183" s="5">
        <f t="shared" si="274"/>
        <v>3.6327583437447601E-4</v>
      </c>
      <c r="BH183" s="5">
        <f t="shared" si="275"/>
        <v>1.1169962998128818E-4</v>
      </c>
      <c r="BI183" s="5">
        <f t="shared" si="276"/>
        <v>2.7476217589734204E-5</v>
      </c>
      <c r="BJ183" s="8">
        <f t="shared" si="277"/>
        <v>0.30332407201750416</v>
      </c>
      <c r="BK183" s="8">
        <f t="shared" si="278"/>
        <v>0.25113549788952216</v>
      </c>
      <c r="BL183" s="8">
        <f t="shared" si="279"/>
        <v>0.40636007319682421</v>
      </c>
      <c r="BM183" s="8">
        <f t="shared" si="280"/>
        <v>0.52271711006892407</v>
      </c>
      <c r="BN183" s="8">
        <f t="shared" si="281"/>
        <v>0.47590403848133073</v>
      </c>
    </row>
    <row r="184" spans="1:66" x14ac:dyDescent="0.25">
      <c r="A184" t="s">
        <v>184</v>
      </c>
      <c r="B184" t="s">
        <v>194</v>
      </c>
      <c r="C184" t="s">
        <v>197</v>
      </c>
      <c r="D184" s="7" t="s">
        <v>522</v>
      </c>
      <c r="E184">
        <f>VLOOKUP(A184,home!$A$2:$E$405,3,FALSE)</f>
        <v>1.6847000000000001</v>
      </c>
      <c r="F184">
        <f>VLOOKUP(B184,home!$B$2:$E$405,3,FALSE)</f>
        <v>0.75849999999999995</v>
      </c>
      <c r="G184">
        <f>VLOOKUP(C184,away!$B$2:$E$405,4,FALSE)</f>
        <v>0.6452</v>
      </c>
      <c r="H184">
        <f>VLOOKUP(A184,away!$A$2:$E$405,3,FALSE)</f>
        <v>1.2386999999999999</v>
      </c>
      <c r="I184">
        <f>VLOOKUP(C184,away!$B$2:$E$405,3,FALSE)</f>
        <v>1.0667</v>
      </c>
      <c r="J184">
        <f>VLOOKUP(B184,home!$B$2:$E$405,4,FALSE)</f>
        <v>0.80730000000000002</v>
      </c>
      <c r="K184" s="3">
        <f t="shared" si="226"/>
        <v>0.82446556173999996</v>
      </c>
      <c r="L184" s="3">
        <f t="shared" si="227"/>
        <v>1.0667026774170001</v>
      </c>
      <c r="M184" s="5">
        <f t="shared" si="228"/>
        <v>0.15089542388373414</v>
      </c>
      <c r="N184" s="5">
        <f t="shared" si="229"/>
        <v>0.12440808041629826</v>
      </c>
      <c r="O184" s="5">
        <f t="shared" si="230"/>
        <v>0.16096055266675238</v>
      </c>
      <c r="P184" s="5">
        <f t="shared" si="231"/>
        <v>0.13270643247237482</v>
      </c>
      <c r="Q184" s="5">
        <f t="shared" si="232"/>
        <v>5.1285088952709224E-2</v>
      </c>
      <c r="R184" s="5">
        <f t="shared" si="233"/>
        <v>8.5848526244072382E-2</v>
      </c>
      <c r="S184" s="5">
        <f t="shared" si="234"/>
        <v>2.9177487239630207E-2</v>
      </c>
      <c r="T184" s="5">
        <f t="shared" si="235"/>
        <v>5.4705941697423946E-2</v>
      </c>
      <c r="U184" s="5">
        <f t="shared" si="236"/>
        <v>7.0779153414370258E-2</v>
      </c>
      <c r="V184" s="5">
        <f t="shared" si="237"/>
        <v>2.8511579892155393E-3</v>
      </c>
      <c r="W184" s="5">
        <f t="shared" si="238"/>
        <v>1.4094263224093762E-2</v>
      </c>
      <c r="X184" s="5">
        <f t="shared" si="239"/>
        <v>1.5034388317360778E-2</v>
      </c>
      <c r="Y184" s="5">
        <f t="shared" si="240"/>
        <v>8.0186111357278024E-3</v>
      </c>
      <c r="Z184" s="5">
        <f t="shared" si="241"/>
        <v>3.0524950932285206E-2</v>
      </c>
      <c r="AA184" s="5">
        <f t="shared" si="242"/>
        <v>2.5166770817472452E-2</v>
      </c>
      <c r="AB184" s="5">
        <f t="shared" si="243"/>
        <v>1.0374567919604633E-2</v>
      </c>
      <c r="AC184" s="5">
        <f t="shared" si="244"/>
        <v>1.5671739549215802E-4</v>
      </c>
      <c r="AD184" s="5">
        <f t="shared" si="245"/>
        <v>2.9050586615909707E-3</v>
      </c>
      <c r="AE184" s="5">
        <f t="shared" si="246"/>
        <v>3.0988338523725355E-3</v>
      </c>
      <c r="AF184" s="5">
        <f t="shared" si="247"/>
        <v>1.6527671835981097E-3</v>
      </c>
      <c r="AG184" s="5">
        <f t="shared" si="248"/>
        <v>5.876703932970194E-4</v>
      </c>
      <c r="AH184" s="5">
        <f t="shared" si="249"/>
        <v>8.1402617218727952E-3</v>
      </c>
      <c r="AI184" s="5">
        <f t="shared" si="250"/>
        <v>6.711365453234472E-3</v>
      </c>
      <c r="AJ184" s="5">
        <f t="shared" si="251"/>
        <v>2.7666448442216942E-3</v>
      </c>
      <c r="AK184" s="5">
        <f t="shared" si="252"/>
        <v>7.6033446520877145E-4</v>
      </c>
      <c r="AL184" s="5">
        <f t="shared" si="253"/>
        <v>5.5130648569306048E-6</v>
      </c>
      <c r="AM184" s="5">
        <f t="shared" si="254"/>
        <v>4.7902416426325067E-4</v>
      </c>
      <c r="AN184" s="5">
        <f t="shared" si="255"/>
        <v>5.1097635856705041E-4</v>
      </c>
      <c r="AO184" s="5">
        <f t="shared" si="256"/>
        <v>2.7252992489013077E-4</v>
      </c>
      <c r="AP184" s="5">
        <f t="shared" si="257"/>
        <v>9.6902800185518813E-5</v>
      </c>
      <c r="AQ184" s="5">
        <f t="shared" si="258"/>
        <v>2.5841619101774372E-5</v>
      </c>
      <c r="AR184" s="5">
        <f t="shared" si="259"/>
        <v>1.7366477947193663E-3</v>
      </c>
      <c r="AS184" s="5">
        <f t="shared" si="260"/>
        <v>1.4318062996178343E-3</v>
      </c>
      <c r="AT184" s="5">
        <f t="shared" si="261"/>
        <v>5.9023749255864423E-4</v>
      </c>
      <c r="AU184" s="5">
        <f t="shared" si="262"/>
        <v>1.6221016195412395E-4</v>
      </c>
      <c r="AV184" s="5">
        <f t="shared" si="263"/>
        <v>3.3434173073860777E-5</v>
      </c>
      <c r="AW184" s="5">
        <f t="shared" si="264"/>
        <v>1.3468105377620857E-7</v>
      </c>
      <c r="AX184" s="5">
        <f t="shared" si="265"/>
        <v>6.5823154446055794E-5</v>
      </c>
      <c r="AY184" s="5">
        <f t="shared" si="266"/>
        <v>7.0213735083640428E-5</v>
      </c>
      <c r="AZ184" s="5">
        <f t="shared" si="267"/>
        <v>3.7448589602583592E-5</v>
      </c>
      <c r="BA184" s="5">
        <f t="shared" si="268"/>
        <v>1.3315503598188784E-5</v>
      </c>
      <c r="BB184" s="5">
        <f t="shared" si="269"/>
        <v>3.5509208348359183E-6</v>
      </c>
      <c r="BC184" s="5">
        <f t="shared" si="270"/>
        <v>7.5755535236305684E-7</v>
      </c>
      <c r="BD184" s="5">
        <f t="shared" si="271"/>
        <v>3.0874780872624608E-4</v>
      </c>
      <c r="BE184" s="5">
        <f t="shared" si="272"/>
        <v>2.5455193555747849E-4</v>
      </c>
      <c r="BF184" s="5">
        <f t="shared" si="273"/>
        <v>1.0493465227070038E-4</v>
      </c>
      <c r="BG184" s="5">
        <f t="shared" si="274"/>
        <v>2.8838335676784858E-5</v>
      </c>
      <c r="BH184" s="5">
        <f t="shared" si="275"/>
        <v>5.944053655851776E-6</v>
      </c>
      <c r="BI184" s="5">
        <f t="shared" si="276"/>
        <v>9.801335072769074E-7</v>
      </c>
      <c r="BJ184" s="8">
        <f t="shared" si="277"/>
        <v>0.27736708816039785</v>
      </c>
      <c r="BK184" s="8">
        <f t="shared" si="278"/>
        <v>0.31586294578038743</v>
      </c>
      <c r="BL184" s="8">
        <f t="shared" si="279"/>
        <v>0.37616651038812798</v>
      </c>
      <c r="BM184" s="8">
        <f t="shared" si="280"/>
        <v>0.29374731157122741</v>
      </c>
      <c r="BN184" s="8">
        <f t="shared" si="281"/>
        <v>0.7061041046359412</v>
      </c>
    </row>
    <row r="185" spans="1:66" x14ac:dyDescent="0.25">
      <c r="A185" t="s">
        <v>31</v>
      </c>
      <c r="B185" t="s">
        <v>283</v>
      </c>
      <c r="C185" t="s">
        <v>341</v>
      </c>
      <c r="D185" s="7" t="s">
        <v>522</v>
      </c>
      <c r="E185">
        <f>VLOOKUP(A185,home!$A$2:$E$405,3,FALSE)</f>
        <v>1.55</v>
      </c>
      <c r="F185">
        <f>VLOOKUP(B185,home!$B$2:$E$405,3,FALSE)</f>
        <v>1.7123999999999999</v>
      </c>
      <c r="G185">
        <f>VLOOKUP(C185,away!$B$2:$E$405,4,FALSE)</f>
        <v>0.89610000000000001</v>
      </c>
      <c r="H185">
        <f>VLOOKUP(A185,away!$A$2:$E$405,3,FALSE)</f>
        <v>1.25</v>
      </c>
      <c r="I185">
        <f>VLOOKUP(C185,away!$B$2:$E$405,3,FALSE)</f>
        <v>1.1556</v>
      </c>
      <c r="J185">
        <f>VLOOKUP(B185,home!$B$2:$E$405,4,FALSE)</f>
        <v>1.1203000000000001</v>
      </c>
      <c r="K185" s="3">
        <f t="shared" si="226"/>
        <v>2.3784465419999998</v>
      </c>
      <c r="L185" s="3">
        <f t="shared" si="227"/>
        <v>1.6182733499999999</v>
      </c>
      <c r="M185" s="5">
        <f t="shared" si="228"/>
        <v>1.8375814800169234E-2</v>
      </c>
      <c r="N185" s="5">
        <f t="shared" si="229"/>
        <v>4.370589316789493E-2</v>
      </c>
      <c r="O185" s="5">
        <f t="shared" si="230"/>
        <v>2.9737091375649439E-2</v>
      </c>
      <c r="P185" s="5">
        <f t="shared" si="231"/>
        <v>7.0728082151551436E-2</v>
      </c>
      <c r="Q185" s="5">
        <f t="shared" si="232"/>
        <v>5.1976065235100573E-2</v>
      </c>
      <c r="R185" s="5">
        <f t="shared" si="233"/>
        <v>2.4061371239864165E-2</v>
      </c>
      <c r="S185" s="5">
        <f t="shared" si="234"/>
        <v>6.8057684233824287E-2</v>
      </c>
      <c r="T185" s="5">
        <f t="shared" si="235"/>
        <v>8.4111481207824731E-2</v>
      </c>
      <c r="U185" s="5">
        <f t="shared" si="236"/>
        <v>5.7228685221233179E-2</v>
      </c>
      <c r="V185" s="5">
        <f t="shared" si="237"/>
        <v>2.9105826410543961E-2</v>
      </c>
      <c r="W185" s="5">
        <f t="shared" si="238"/>
        <v>4.1207430875063782E-2</v>
      </c>
      <c r="X185" s="5">
        <f t="shared" si="239"/>
        <v>6.6684887207082891E-2</v>
      </c>
      <c r="Y185" s="5">
        <f t="shared" si="240"/>
        <v>5.3957187907489094E-2</v>
      </c>
      <c r="Z185" s="5">
        <f t="shared" si="241"/>
        <v>1.2979291947309549E-2</v>
      </c>
      <c r="AA185" s="5">
        <f t="shared" si="242"/>
        <v>3.087055204968684E-2</v>
      </c>
      <c r="AB185" s="5">
        <f t="shared" si="243"/>
        <v>3.6711978886104349E-2</v>
      </c>
      <c r="AC185" s="5">
        <f t="shared" si="244"/>
        <v>7.0017278956073506E-3</v>
      </c>
      <c r="AD185" s="5">
        <f t="shared" si="245"/>
        <v>2.4502417867374875E-2</v>
      </c>
      <c r="AE185" s="5">
        <f t="shared" si="246"/>
        <v>3.965160984533659E-2</v>
      </c>
      <c r="AF185" s="5">
        <f t="shared" si="247"/>
        <v>3.2083571748652916E-2</v>
      </c>
      <c r="AG185" s="5">
        <f t="shared" si="248"/>
        <v>1.7306663044552643E-2</v>
      </c>
      <c r="AH185" s="5">
        <f t="shared" si="249"/>
        <v>5.2510105650501616E-3</v>
      </c>
      <c r="AI185" s="5">
        <f t="shared" si="250"/>
        <v>1.2489247920449023E-2</v>
      </c>
      <c r="AJ185" s="5">
        <f t="shared" si="251"/>
        <v>1.4852504264286338E-2</v>
      </c>
      <c r="AK185" s="5">
        <f t="shared" si="252"/>
        <v>1.1775295802477362E-2</v>
      </c>
      <c r="AL185" s="5">
        <f t="shared" si="253"/>
        <v>1.0779794881231927E-3</v>
      </c>
      <c r="AM185" s="5">
        <f t="shared" si="254"/>
        <v>1.1655538209459351E-2</v>
      </c>
      <c r="AN185" s="5">
        <f t="shared" si="255"/>
        <v>1.8861846864274782E-2</v>
      </c>
      <c r="AO185" s="5">
        <f t="shared" si="256"/>
        <v>1.5261812056118476E-2</v>
      </c>
      <c r="AP185" s="5">
        <f t="shared" si="257"/>
        <v>8.2325945743750798E-3</v>
      </c>
      <c r="AQ185" s="5">
        <f t="shared" si="258"/>
        <v>3.3306471002664461E-3</v>
      </c>
      <c r="AR185" s="5">
        <f t="shared" si="259"/>
        <v>1.6995140915978221E-3</v>
      </c>
      <c r="AS185" s="5">
        <f t="shared" si="260"/>
        <v>4.0422034142411113E-3</v>
      </c>
      <c r="AT185" s="5">
        <f t="shared" si="261"/>
        <v>4.8070823663311831E-3</v>
      </c>
      <c r="AU185" s="5">
        <f t="shared" si="262"/>
        <v>3.8111294771031924E-3</v>
      </c>
      <c r="AV185" s="5">
        <f t="shared" si="263"/>
        <v>2.2661419314825896E-3</v>
      </c>
      <c r="AW185" s="5">
        <f t="shared" si="264"/>
        <v>1.1525327451505929E-4</v>
      </c>
      <c r="AX185" s="5">
        <f t="shared" si="265"/>
        <v>4.6203457582395793E-3</v>
      </c>
      <c r="AY185" s="5">
        <f t="shared" si="266"/>
        <v>7.4769824083446533E-3</v>
      </c>
      <c r="AZ185" s="5">
        <f t="shared" si="267"/>
        <v>6.0499006849214854E-3</v>
      </c>
      <c r="BA185" s="5">
        <f t="shared" si="268"/>
        <v>3.2634643495183962E-3</v>
      </c>
      <c r="BB185" s="5">
        <f t="shared" si="269"/>
        <v>1.3202943463751767E-3</v>
      </c>
      <c r="BC185" s="5">
        <f t="shared" si="270"/>
        <v>4.2731943097892307E-4</v>
      </c>
      <c r="BD185" s="5">
        <f t="shared" si="271"/>
        <v>4.5837972706370251E-4</v>
      </c>
      <c r="BE185" s="5">
        <f t="shared" si="272"/>
        <v>1.090231676757567E-3</v>
      </c>
      <c r="BF185" s="5">
        <f t="shared" si="273"/>
        <v>1.2965288807814488E-3</v>
      </c>
      <c r="BG185" s="5">
        <f t="shared" si="274"/>
        <v>1.0279082110325889E-3</v>
      </c>
      <c r="BH185" s="5">
        <f t="shared" si="275"/>
        <v>6.1120618250596693E-4</v>
      </c>
      <c r="BI185" s="5">
        <f t="shared" si="276"/>
        <v>2.9074424624606738E-4</v>
      </c>
      <c r="BJ185" s="8">
        <f t="shared" si="277"/>
        <v>0.53568795388924528</v>
      </c>
      <c r="BK185" s="8">
        <f t="shared" si="278"/>
        <v>0.20182409738816412</v>
      </c>
      <c r="BL185" s="8">
        <f t="shared" si="279"/>
        <v>0.24437880752994406</v>
      </c>
      <c r="BM185" s="8">
        <f t="shared" si="280"/>
        <v>0.7489241036506038</v>
      </c>
      <c r="BN185" s="8">
        <f t="shared" si="281"/>
        <v>0.23858431797022975</v>
      </c>
    </row>
    <row r="186" spans="1:66" x14ac:dyDescent="0.25">
      <c r="A186" t="s">
        <v>31</v>
      </c>
      <c r="B186" t="s">
        <v>198</v>
      </c>
      <c r="C186" t="s">
        <v>202</v>
      </c>
      <c r="D186" s="7" t="s">
        <v>522</v>
      </c>
      <c r="E186">
        <f>VLOOKUP(A186,home!$A$2:$E$405,3,FALSE)</f>
        <v>1.55</v>
      </c>
      <c r="F186">
        <f>VLOOKUP(B186,home!$B$2:$E$405,3,FALSE)</f>
        <v>1.0036</v>
      </c>
      <c r="G186">
        <f>VLOOKUP(C186,away!$B$2:$E$405,4,FALSE)</f>
        <v>1.0394000000000001</v>
      </c>
      <c r="H186">
        <f>VLOOKUP(A186,away!$A$2:$E$405,3,FALSE)</f>
        <v>1.25</v>
      </c>
      <c r="I186">
        <f>VLOOKUP(C186,away!$B$2:$E$405,3,FALSE)</f>
        <v>1.2</v>
      </c>
      <c r="J186">
        <f>VLOOKUP(B186,home!$B$2:$E$405,4,FALSE)</f>
        <v>0.75560000000000005</v>
      </c>
      <c r="K186" s="3">
        <f t="shared" si="226"/>
        <v>1.6168698520000004</v>
      </c>
      <c r="L186" s="3">
        <f t="shared" si="227"/>
        <v>1.1334</v>
      </c>
      <c r="M186" s="5">
        <f t="shared" si="228"/>
        <v>6.391061247291252E-2</v>
      </c>
      <c r="N186" s="5">
        <f t="shared" si="229"/>
        <v>0.10333514253030744</v>
      </c>
      <c r="O186" s="5">
        <f t="shared" si="230"/>
        <v>7.2436288176799035E-2</v>
      </c>
      <c r="P186" s="5">
        <f t="shared" si="231"/>
        <v>0.11712005054385044</v>
      </c>
      <c r="Q186" s="5">
        <f t="shared" si="232"/>
        <v>8.3539738304688582E-2</v>
      </c>
      <c r="R186" s="5">
        <f t="shared" si="233"/>
        <v>4.1049644509792024E-2</v>
      </c>
      <c r="S186" s="5">
        <f t="shared" si="234"/>
        <v>5.3657388454882451E-2</v>
      </c>
      <c r="T186" s="5">
        <f t="shared" si="235"/>
        <v>9.4683939394534039E-2</v>
      </c>
      <c r="U186" s="5">
        <f t="shared" si="236"/>
        <v>6.6371932643200057E-2</v>
      </c>
      <c r="V186" s="5">
        <f t="shared" si="237"/>
        <v>1.0925599929033478E-2</v>
      </c>
      <c r="W186" s="5">
        <f t="shared" si="238"/>
        <v>4.5024294769606871E-2</v>
      </c>
      <c r="X186" s="5">
        <f t="shared" si="239"/>
        <v>5.1030535691872429E-2</v>
      </c>
      <c r="Y186" s="5">
        <f t="shared" si="240"/>
        <v>2.8919004576584112E-2</v>
      </c>
      <c r="Z186" s="5">
        <f t="shared" si="241"/>
        <v>1.5508555695799429E-2</v>
      </c>
      <c r="AA186" s="5">
        <f t="shared" si="242"/>
        <v>2.5075316152600984E-2</v>
      </c>
      <c r="AB186" s="5">
        <f t="shared" si="243"/>
        <v>2.0271761358254592E-2</v>
      </c>
      <c r="AC186" s="5">
        <f t="shared" si="244"/>
        <v>1.2513637860737034E-3</v>
      </c>
      <c r="AD186" s="5">
        <f t="shared" si="245"/>
        <v>1.8199606205134656E-2</v>
      </c>
      <c r="AE186" s="5">
        <f t="shared" si="246"/>
        <v>2.0627433672899619E-2</v>
      </c>
      <c r="AF186" s="5">
        <f t="shared" si="247"/>
        <v>1.1689566662432217E-2</v>
      </c>
      <c r="AG186" s="5">
        <f t="shared" si="248"/>
        <v>4.4163182850668918E-3</v>
      </c>
      <c r="AH186" s="5">
        <f t="shared" si="249"/>
        <v>4.3943492564047669E-3</v>
      </c>
      <c r="AI186" s="5">
        <f t="shared" si="250"/>
        <v>7.1050908318394867E-3</v>
      </c>
      <c r="AJ186" s="5">
        <f t="shared" si="251"/>
        <v>5.7440035808614372E-3</v>
      </c>
      <c r="AK186" s="5">
        <f t="shared" si="252"/>
        <v>3.095768739891635E-3</v>
      </c>
      <c r="AL186" s="5">
        <f t="shared" si="253"/>
        <v>9.1727983320963024E-5</v>
      </c>
      <c r="AM186" s="5">
        <f t="shared" si="254"/>
        <v>5.8852789182708767E-3</v>
      </c>
      <c r="AN186" s="5">
        <f t="shared" si="255"/>
        <v>6.6703751259682116E-3</v>
      </c>
      <c r="AO186" s="5">
        <f t="shared" si="256"/>
        <v>3.780101583886186E-3</v>
      </c>
      <c r="AP186" s="5">
        <f t="shared" si="257"/>
        <v>1.4281223783922012E-3</v>
      </c>
      <c r="AQ186" s="5">
        <f t="shared" si="258"/>
        <v>4.046584759174301E-4</v>
      </c>
      <c r="AR186" s="5">
        <f t="shared" si="259"/>
        <v>9.9611108944183202E-4</v>
      </c>
      <c r="AS186" s="5">
        <f t="shared" si="260"/>
        <v>1.6105819897613742E-3</v>
      </c>
      <c r="AT186" s="5">
        <f t="shared" si="261"/>
        <v>1.30205073170967E-3</v>
      </c>
      <c r="AU186" s="5">
        <f t="shared" si="262"/>
        <v>7.0174885795863554E-4</v>
      </c>
      <c r="AV186" s="5">
        <f t="shared" si="263"/>
        <v>2.8365914302718695E-4</v>
      </c>
      <c r="AW186" s="5">
        <f t="shared" si="264"/>
        <v>4.6693627705370773E-6</v>
      </c>
      <c r="AX186" s="5">
        <f t="shared" si="265"/>
        <v>1.5859550089272246E-3</v>
      </c>
      <c r="AY186" s="5">
        <f t="shared" si="266"/>
        <v>1.7975214071181162E-3</v>
      </c>
      <c r="AZ186" s="5">
        <f t="shared" si="267"/>
        <v>1.0186553814138367E-3</v>
      </c>
      <c r="BA186" s="5">
        <f t="shared" si="268"/>
        <v>3.8484800309814752E-4</v>
      </c>
      <c r="BB186" s="5">
        <f t="shared" si="269"/>
        <v>1.0904668167786006E-4</v>
      </c>
      <c r="BC186" s="5">
        <f t="shared" si="270"/>
        <v>2.4718701802737309E-5</v>
      </c>
      <c r="BD186" s="5">
        <f t="shared" si="271"/>
        <v>1.8816538479556207E-4</v>
      </c>
      <c r="BE186" s="5">
        <f t="shared" si="272"/>
        <v>3.0423893786592356E-4</v>
      </c>
      <c r="BF186" s="5">
        <f t="shared" si="273"/>
        <v>2.4595738321995663E-4</v>
      </c>
      <c r="BG186" s="5">
        <f t="shared" si="274"/>
        <v>1.3256035926838625E-4</v>
      </c>
      <c r="BH186" s="5">
        <f t="shared" si="275"/>
        <v>5.358321211783561E-5</v>
      </c>
      <c r="BI186" s="5">
        <f t="shared" si="276"/>
        <v>1.7327416049329911E-5</v>
      </c>
      <c r="BJ186" s="8">
        <f t="shared" si="277"/>
        <v>0.48455486175959972</v>
      </c>
      <c r="BK186" s="8">
        <f t="shared" si="278"/>
        <v>0.24875426457719166</v>
      </c>
      <c r="BL186" s="8">
        <f t="shared" si="279"/>
        <v>0.25138013975485973</v>
      </c>
      <c r="BM186" s="8">
        <f t="shared" si="280"/>
        <v>0.51701349320475287</v>
      </c>
      <c r="BN186" s="8">
        <f t="shared" si="281"/>
        <v>0.48139147653835007</v>
      </c>
    </row>
    <row r="187" spans="1:66" x14ac:dyDescent="0.25">
      <c r="A187" t="s">
        <v>31</v>
      </c>
      <c r="B187" t="s">
        <v>188</v>
      </c>
      <c r="C187" t="s">
        <v>33</v>
      </c>
      <c r="D187" s="7" t="s">
        <v>522</v>
      </c>
      <c r="E187">
        <f>VLOOKUP(A187,home!$A$2:$E$405,3,FALSE)</f>
        <v>1.55</v>
      </c>
      <c r="F187">
        <f>VLOOKUP(B187,home!$B$2:$E$405,3,FALSE)</f>
        <v>0.71850000000000003</v>
      </c>
      <c r="G187">
        <f>VLOOKUP(C187,away!$B$2:$E$405,4,FALSE)</f>
        <v>0.37669999999999998</v>
      </c>
      <c r="H187">
        <f>VLOOKUP(A187,away!$A$2:$E$405,3,FALSE)</f>
        <v>1.25</v>
      </c>
      <c r="I187">
        <f>VLOOKUP(C187,away!$B$2:$E$405,3,FALSE)</f>
        <v>1.3693</v>
      </c>
      <c r="J187">
        <f>VLOOKUP(B187,home!$B$2:$E$405,4,FALSE)</f>
        <v>1.4871000000000001</v>
      </c>
      <c r="K187" s="3">
        <f t="shared" si="226"/>
        <v>0.41952137249999999</v>
      </c>
      <c r="L187" s="3">
        <f t="shared" si="227"/>
        <v>2.5453575375000002</v>
      </c>
      <c r="M187" s="5">
        <f t="shared" si="228"/>
        <v>5.1566713080360448E-2</v>
      </c>
      <c r="N187" s="5">
        <f t="shared" si="229"/>
        <v>2.1633338246786517E-2</v>
      </c>
      <c r="O187" s="5">
        <f t="shared" si="230"/>
        <v>0.13125572182319531</v>
      </c>
      <c r="P187" s="5">
        <f t="shared" si="231"/>
        <v>5.5064580567745096E-2</v>
      </c>
      <c r="Q187" s="5">
        <f t="shared" si="232"/>
        <v>4.5378238765243122E-3</v>
      </c>
      <c r="R187" s="5">
        <f t="shared" si="233"/>
        <v>0.16704637044133674</v>
      </c>
      <c r="S187" s="5">
        <f t="shared" si="234"/>
        <v>1.4699928752374233E-2</v>
      </c>
      <c r="T187" s="5">
        <f t="shared" si="235"/>
        <v>1.1550384207958626E-2</v>
      </c>
      <c r="U187" s="5">
        <f t="shared" si="236"/>
        <v>7.0079522598693017E-2</v>
      </c>
      <c r="V187" s="5">
        <f t="shared" si="237"/>
        <v>1.7441169630834476E-3</v>
      </c>
      <c r="W187" s="5">
        <f t="shared" si="238"/>
        <v>6.3457136694758333E-4</v>
      </c>
      <c r="X187" s="5">
        <f t="shared" si="239"/>
        <v>1.6152110119417096E-3</v>
      </c>
      <c r="Y187" s="5">
        <f t="shared" si="240"/>
        <v>2.0556447619494173E-3</v>
      </c>
      <c r="Z187" s="5">
        <f t="shared" si="241"/>
        <v>0.14173091270495791</v>
      </c>
      <c r="AA187" s="5">
        <f t="shared" si="242"/>
        <v>5.9459147023661632E-2</v>
      </c>
      <c r="AB187" s="5">
        <f t="shared" si="243"/>
        <v>1.247219148352291E-2</v>
      </c>
      <c r="AC187" s="5">
        <f t="shared" si="244"/>
        <v>1.1640148180912538E-4</v>
      </c>
      <c r="AD187" s="5">
        <f t="shared" si="245"/>
        <v>6.6554062702762823E-5</v>
      </c>
      <c r="AE187" s="5">
        <f t="shared" si="246"/>
        <v>1.6940388515172496E-4</v>
      </c>
      <c r="AF187" s="5">
        <f t="shared" si="247"/>
        <v>2.1559672797636382E-4</v>
      </c>
      <c r="AG187" s="5">
        <f t="shared" si="248"/>
        <v>1.8292358553832495E-4</v>
      </c>
      <c r="AH187" s="5">
        <f t="shared" si="249"/>
        <v>9.0188961737579815E-2</v>
      </c>
      <c r="AI187" s="5">
        <f t="shared" si="250"/>
        <v>3.7836197012499469E-2</v>
      </c>
      <c r="AJ187" s="5">
        <f t="shared" si="251"/>
        <v>7.9365466504320893E-3</v>
      </c>
      <c r="AK187" s="5">
        <f t="shared" si="252"/>
        <v>1.109850314566516E-3</v>
      </c>
      <c r="AL187" s="5">
        <f t="shared" si="253"/>
        <v>4.9718885617509998E-6</v>
      </c>
      <c r="AM187" s="5">
        <f t="shared" si="254"/>
        <v>5.5841703461028218E-6</v>
      </c>
      <c r="AN187" s="5">
        <f t="shared" si="255"/>
        <v>1.4213710081136801E-5</v>
      </c>
      <c r="AO187" s="5">
        <f t="shared" si="256"/>
        <v>1.8089487045430651E-5</v>
      </c>
      <c r="AP187" s="5">
        <f t="shared" si="257"/>
        <v>1.5348070733531838E-5</v>
      </c>
      <c r="AQ187" s="5">
        <f t="shared" si="258"/>
        <v>9.7665818819196072E-6</v>
      </c>
      <c r="AR187" s="5">
        <f t="shared" si="259"/>
        <v>4.5912630711609559E-2</v>
      </c>
      <c r="AS187" s="5">
        <f t="shared" si="260"/>
        <v>1.9261329851220095E-2</v>
      </c>
      <c r="AT187" s="5">
        <f t="shared" si="261"/>
        <v>4.0402697676795371E-3</v>
      </c>
      <c r="AU187" s="5">
        <f t="shared" si="262"/>
        <v>5.6499317273572532E-4</v>
      </c>
      <c r="AV187" s="5">
        <f t="shared" si="263"/>
        <v>5.9256677819805258E-5</v>
      </c>
      <c r="AW187" s="5">
        <f t="shared" si="264"/>
        <v>1.4747614300018148E-7</v>
      </c>
      <c r="AX187" s="5">
        <f t="shared" si="265"/>
        <v>3.90446467978476E-7</v>
      </c>
      <c r="AY187" s="5">
        <f t="shared" si="266"/>
        <v>9.9382586025926632E-7</v>
      </c>
      <c r="AZ187" s="5">
        <f t="shared" si="267"/>
        <v>1.2648210721866729E-6</v>
      </c>
      <c r="BA187" s="5">
        <f t="shared" si="268"/>
        <v>1.0731406165597267E-6</v>
      </c>
      <c r="BB187" s="5">
        <f t="shared" si="269"/>
        <v>6.8288163928942454E-7</v>
      </c>
      <c r="BC187" s="5">
        <f t="shared" si="270"/>
        <v>3.4763558555713844E-7</v>
      </c>
      <c r="BD187" s="5">
        <f t="shared" si="271"/>
        <v>1.9477343441374907E-2</v>
      </c>
      <c r="BE187" s="5">
        <f t="shared" si="272"/>
        <v>8.171161853179473E-3</v>
      </c>
      <c r="BF187" s="5">
        <f t="shared" si="273"/>
        <v>1.7139885177827482E-3</v>
      </c>
      <c r="BG187" s="5">
        <f t="shared" si="274"/>
        <v>2.3968493847648643E-4</v>
      </c>
      <c r="BH187" s="5">
        <f t="shared" si="275"/>
        <v>2.5138238589308411E-5</v>
      </c>
      <c r="BI187" s="5">
        <f t="shared" si="276"/>
        <v>2.1092056710438246E-6</v>
      </c>
      <c r="BJ187" s="8">
        <f t="shared" si="277"/>
        <v>4.2729206504807285E-2</v>
      </c>
      <c r="BK187" s="8">
        <f t="shared" si="278"/>
        <v>0.12319770655979435</v>
      </c>
      <c r="BL187" s="8">
        <f t="shared" si="279"/>
        <v>0.67685241546162611</v>
      </c>
      <c r="BM187" s="8">
        <f t="shared" si="280"/>
        <v>0.55340484684551994</v>
      </c>
      <c r="BN187" s="8">
        <f t="shared" si="281"/>
        <v>0.43110454803594839</v>
      </c>
    </row>
    <row r="188" spans="1:66" x14ac:dyDescent="0.25">
      <c r="A188" t="s">
        <v>31</v>
      </c>
      <c r="B188" t="s">
        <v>345</v>
      </c>
      <c r="C188" t="s">
        <v>200</v>
      </c>
      <c r="D188" s="7" t="s">
        <v>522</v>
      </c>
      <c r="E188">
        <f>VLOOKUP(A188,home!$A$2:$E$405,3,FALSE)</f>
        <v>1.55</v>
      </c>
      <c r="F188">
        <f>VLOOKUP(B188,home!$B$2:$E$405,3,FALSE)</f>
        <v>1.147</v>
      </c>
      <c r="G188">
        <f>VLOOKUP(C188,away!$B$2:$E$405,4,FALSE)</f>
        <v>0.89610000000000001</v>
      </c>
      <c r="H188">
        <f>VLOOKUP(A188,away!$A$2:$E$405,3,FALSE)</f>
        <v>1.25</v>
      </c>
      <c r="I188">
        <f>VLOOKUP(C188,away!$B$2:$E$405,3,FALSE)</f>
        <v>0.8</v>
      </c>
      <c r="J188">
        <f>VLOOKUP(B188,home!$B$2:$E$405,4,FALSE)</f>
        <v>0.9778</v>
      </c>
      <c r="K188" s="3">
        <f t="shared" si="226"/>
        <v>1.5931313850000002</v>
      </c>
      <c r="L188" s="3">
        <f t="shared" si="227"/>
        <v>0.9778</v>
      </c>
      <c r="M188" s="5">
        <f t="shared" si="228"/>
        <v>7.6464294551084638E-2</v>
      </c>
      <c r="N188" s="5">
        <f t="shared" si="229"/>
        <v>0.12181766748121743</v>
      </c>
      <c r="O188" s="5">
        <f t="shared" si="230"/>
        <v>7.4766787212050559E-2</v>
      </c>
      <c r="P188" s="5">
        <f t="shared" si="231"/>
        <v>0.1191133152631344</v>
      </c>
      <c r="Q188" s="5">
        <f t="shared" si="232"/>
        <v>9.703577465591072E-2</v>
      </c>
      <c r="R188" s="5">
        <f t="shared" si="233"/>
        <v>3.6553482267971518E-2</v>
      </c>
      <c r="S188" s="5">
        <f t="shared" si="234"/>
        <v>4.6387604686184851E-2</v>
      </c>
      <c r="T188" s="5">
        <f t="shared" si="235"/>
        <v>9.4881580458549497E-2</v>
      </c>
      <c r="U188" s="5">
        <f t="shared" si="236"/>
        <v>5.8234499832146409E-2</v>
      </c>
      <c r="V188" s="5">
        <f t="shared" si="237"/>
        <v>8.0289927238824804E-3</v>
      </c>
      <c r="W188" s="5">
        <f t="shared" si="238"/>
        <v>5.1530246024039661E-2</v>
      </c>
      <c r="X188" s="5">
        <f t="shared" si="239"/>
        <v>5.0386274562305974E-2</v>
      </c>
      <c r="Y188" s="5">
        <f t="shared" si="240"/>
        <v>2.4633849633511392E-2</v>
      </c>
      <c r="Z188" s="5">
        <f t="shared" si="241"/>
        <v>1.1913998320540851E-2</v>
      </c>
      <c r="AA188" s="5">
        <f t="shared" si="242"/>
        <v>1.8980564645290923E-2</v>
      </c>
      <c r="AB188" s="5">
        <f t="shared" si="243"/>
        <v>1.5119266620717185E-2</v>
      </c>
      <c r="AC188" s="5">
        <f t="shared" si="244"/>
        <v>7.8170467273314754E-4</v>
      </c>
      <c r="AD188" s="5">
        <f t="shared" si="245"/>
        <v>2.0523613054417262E-2</v>
      </c>
      <c r="AE188" s="5">
        <f t="shared" si="246"/>
        <v>2.0067988844609197E-2</v>
      </c>
      <c r="AF188" s="5">
        <f t="shared" si="247"/>
        <v>9.8112397461294354E-3</v>
      </c>
      <c r="AG188" s="5">
        <f t="shared" si="248"/>
        <v>3.1978100745884545E-3</v>
      </c>
      <c r="AH188" s="5">
        <f t="shared" si="249"/>
        <v>2.9123768894562104E-3</v>
      </c>
      <c r="AI188" s="5">
        <f t="shared" si="250"/>
        <v>4.639799027541365E-3</v>
      </c>
      <c r="AJ188" s="5">
        <f t="shared" si="251"/>
        <v>3.6959047254343149E-3</v>
      </c>
      <c r="AK188" s="5">
        <f t="shared" si="252"/>
        <v>1.9626872713530718E-3</v>
      </c>
      <c r="AL188" s="5">
        <f t="shared" si="253"/>
        <v>4.8708451793129331E-5</v>
      </c>
      <c r="AM188" s="5">
        <f t="shared" si="254"/>
        <v>6.5393624181175683E-3</v>
      </c>
      <c r="AN188" s="5">
        <f t="shared" si="255"/>
        <v>6.3941885724353572E-3</v>
      </c>
      <c r="AO188" s="5">
        <f t="shared" si="256"/>
        <v>3.1261187930636462E-3</v>
      </c>
      <c r="AP188" s="5">
        <f t="shared" si="257"/>
        <v>1.0189063186192113E-3</v>
      </c>
      <c r="AQ188" s="5">
        <f t="shared" si="258"/>
        <v>2.4907164958646612E-4</v>
      </c>
      <c r="AR188" s="5">
        <f t="shared" si="259"/>
        <v>5.6954442450205672E-4</v>
      </c>
      <c r="AS188" s="5">
        <f t="shared" si="260"/>
        <v>9.0735909782598955E-4</v>
      </c>
      <c r="AT188" s="5">
        <f t="shared" si="261"/>
        <v>7.227711281059348E-4</v>
      </c>
      <c r="AU188" s="5">
        <f t="shared" si="262"/>
        <v>3.8382312278580685E-4</v>
      </c>
      <c r="AV188" s="5">
        <f t="shared" si="263"/>
        <v>1.5287016579969439E-4</v>
      </c>
      <c r="AW188" s="5">
        <f t="shared" si="264"/>
        <v>2.1076740633855522E-6</v>
      </c>
      <c r="AX188" s="5">
        <f t="shared" si="265"/>
        <v>1.7363439176987646E-3</v>
      </c>
      <c r="AY188" s="5">
        <f t="shared" si="266"/>
        <v>1.697797082725852E-3</v>
      </c>
      <c r="AZ188" s="5">
        <f t="shared" si="267"/>
        <v>8.3005299374466898E-4</v>
      </c>
      <c r="BA188" s="5">
        <f t="shared" si="268"/>
        <v>2.705419390945125E-4</v>
      </c>
      <c r="BB188" s="5">
        <f t="shared" si="269"/>
        <v>6.6133977011653572E-5</v>
      </c>
      <c r="BC188" s="5">
        <f t="shared" si="270"/>
        <v>1.2933160544398976E-5</v>
      </c>
      <c r="BD188" s="5">
        <f t="shared" si="271"/>
        <v>9.281675637968515E-5</v>
      </c>
      <c r="BE188" s="5">
        <f t="shared" si="272"/>
        <v>1.478692876423754E-4</v>
      </c>
      <c r="BF188" s="5">
        <f t="shared" si="273"/>
        <v>1.1778760151033048E-4</v>
      </c>
      <c r="BG188" s="5">
        <f t="shared" si="274"/>
        <v>6.2550374909993637E-5</v>
      </c>
      <c r="BH188" s="5">
        <f t="shared" si="275"/>
        <v>2.4912741353156853E-5</v>
      </c>
      <c r="BI188" s="5">
        <f t="shared" si="276"/>
        <v>7.9378540272203082E-6</v>
      </c>
      <c r="BJ188" s="8">
        <f t="shared" si="277"/>
        <v>0.51582749535792105</v>
      </c>
      <c r="BK188" s="8">
        <f t="shared" si="278"/>
        <v>0.25252241743153847</v>
      </c>
      <c r="BL188" s="8">
        <f t="shared" si="279"/>
        <v>0.2200556110468038</v>
      </c>
      <c r="BM188" s="8">
        <f t="shared" si="280"/>
        <v>0.47287251131677238</v>
      </c>
      <c r="BN188" s="8">
        <f t="shared" si="281"/>
        <v>0.52575132143136927</v>
      </c>
    </row>
    <row r="189" spans="1:66" s="10" customFormat="1" x14ac:dyDescent="0.25">
      <c r="A189" t="s">
        <v>31</v>
      </c>
      <c r="B189" t="s">
        <v>201</v>
      </c>
      <c r="C189" t="s">
        <v>32</v>
      </c>
      <c r="D189" s="7" t="s">
        <v>522</v>
      </c>
      <c r="E189">
        <f>VLOOKUP(A189,home!$A$2:$E$405,3,FALSE)</f>
        <v>1.55</v>
      </c>
      <c r="F189">
        <f>VLOOKUP(B189,home!$B$2:$E$405,3,FALSE)</f>
        <v>1.2185999999999999</v>
      </c>
      <c r="G189">
        <f>VLOOKUP(C189,away!$B$2:$E$405,4,FALSE)</f>
        <v>0.9677</v>
      </c>
      <c r="H189">
        <f>VLOOKUP(A189,away!$A$2:$E$405,3,FALSE)</f>
        <v>1.25</v>
      </c>
      <c r="I189">
        <f>VLOOKUP(C189,away!$B$2:$E$405,3,FALSE)</f>
        <v>1.0667</v>
      </c>
      <c r="J189">
        <f>VLOOKUP(B189,home!$B$2:$E$405,4,FALSE)</f>
        <v>1.0667</v>
      </c>
      <c r="K189" s="3">
        <f t="shared" si="226"/>
        <v>1.8278207909999999</v>
      </c>
      <c r="L189" s="3">
        <f t="shared" si="227"/>
        <v>1.4223111124999999</v>
      </c>
      <c r="M189" s="5">
        <f t="shared" si="228"/>
        <v>3.8769093715291629E-2</v>
      </c>
      <c r="N189" s="5">
        <f t="shared" si="229"/>
        <v>7.086295554103747E-2</v>
      </c>
      <c r="O189" s="5">
        <f t="shared" si="230"/>
        <v>5.514171281281318E-2</v>
      </c>
      <c r="P189" s="5">
        <f t="shared" si="231"/>
        <v>0.10078916913061102</v>
      </c>
      <c r="Q189" s="5">
        <f t="shared" si="232"/>
        <v>6.476239172480848E-2</v>
      </c>
      <c r="R189" s="5">
        <f t="shared" si="233"/>
        <v>3.9214335447973925E-2</v>
      </c>
      <c r="S189" s="5">
        <f t="shared" si="234"/>
        <v>6.5506152198446535E-2</v>
      </c>
      <c r="T189" s="5">
        <f t="shared" si="235"/>
        <v>9.211226942227313E-2</v>
      </c>
      <c r="U189" s="5">
        <f t="shared" si="236"/>
        <v>7.1676777637055031E-2</v>
      </c>
      <c r="V189" s="5">
        <f t="shared" si="237"/>
        <v>1.8922033048942792E-2</v>
      </c>
      <c r="W189" s="5">
        <f t="shared" si="238"/>
        <v>3.9458015356497102E-2</v>
      </c>
      <c r="X189" s="5">
        <f t="shared" si="239"/>
        <v>5.6121573718741456E-2</v>
      </c>
      <c r="Y189" s="5">
        <f t="shared" si="240"/>
        <v>3.9911168975576977E-2</v>
      </c>
      <c r="Z189" s="5">
        <f t="shared" si="241"/>
        <v>1.859166169231866E-2</v>
      </c>
      <c r="AA189" s="5">
        <f t="shared" si="242"/>
        <v>3.3982225780458286E-2</v>
      </c>
      <c r="AB189" s="5">
        <f t="shared" si="243"/>
        <v>3.1056709402988936E-2</v>
      </c>
      <c r="AC189" s="5">
        <f t="shared" si="244"/>
        <v>3.0745108514631686E-3</v>
      </c>
      <c r="AD189" s="5">
        <f t="shared" si="245"/>
        <v>1.8030545210050673E-2</v>
      </c>
      <c r="AE189" s="5">
        <f t="shared" si="246"/>
        <v>2.5645044816688715E-2</v>
      </c>
      <c r="AF189" s="5">
        <f t="shared" si="247"/>
        <v>1.8237616111668447E-2</v>
      </c>
      <c r="AG189" s="5">
        <f t="shared" si="248"/>
        <v>8.6465213537116909E-3</v>
      </c>
      <c r="AH189" s="5">
        <f t="shared" si="249"/>
        <v>6.6107817562063419E-3</v>
      </c>
      <c r="AI189" s="5">
        <f t="shared" si="250"/>
        <v>1.2083324338757443E-2</v>
      </c>
      <c r="AJ189" s="5">
        <f t="shared" si="251"/>
        <v>1.1043075725388594E-2</v>
      </c>
      <c r="AK189" s="5">
        <f t="shared" si="252"/>
        <v>6.728254469150893E-3</v>
      </c>
      <c r="AL189" s="5">
        <f t="shared" si="253"/>
        <v>3.1971590203027685E-4</v>
      </c>
      <c r="AM189" s="5">
        <f t="shared" si="254"/>
        <v>6.591321081599215E-3</v>
      </c>
      <c r="AN189" s="5">
        <f t="shared" si="255"/>
        <v>9.3749092204140801E-3</v>
      </c>
      <c r="AO189" s="5">
        <f t="shared" si="256"/>
        <v>6.6670187814368313E-3</v>
      </c>
      <c r="AP189" s="5">
        <f t="shared" si="257"/>
        <v>3.1608583000279377E-3</v>
      </c>
      <c r="AQ189" s="5">
        <f t="shared" si="258"/>
        <v>1.123930971291898E-3</v>
      </c>
      <c r="AR189" s="5">
        <f t="shared" si="259"/>
        <v>1.8805176708329083E-3</v>
      </c>
      <c r="AS189" s="5">
        <f t="shared" si="260"/>
        <v>3.4372492965912835E-3</v>
      </c>
      <c r="AT189" s="5">
        <f t="shared" si="261"/>
        <v>3.1413378640798378E-3</v>
      </c>
      <c r="AU189" s="5">
        <f t="shared" si="262"/>
        <v>1.9139342198402198E-3</v>
      </c>
      <c r="AV189" s="5">
        <f t="shared" si="263"/>
        <v>8.7458218990757984E-4</v>
      </c>
      <c r="AW189" s="5">
        <f t="shared" si="264"/>
        <v>2.3088193480523629E-5</v>
      </c>
      <c r="AX189" s="5">
        <f t="shared" si="265"/>
        <v>2.0079589521839417E-3</v>
      </c>
      <c r="AY189" s="5">
        <f t="shared" si="266"/>
        <v>2.8559423311350762E-3</v>
      </c>
      <c r="AZ189" s="5">
        <f t="shared" si="267"/>
        <v>2.0310192571162873E-3</v>
      </c>
      <c r="BA189" s="5">
        <f t="shared" si="268"/>
        <v>9.6291375303266338E-4</v>
      </c>
      <c r="BB189" s="5">
        <f t="shared" si="269"/>
        <v>3.4239073282935919E-4</v>
      </c>
      <c r="BC189" s="5">
        <f t="shared" si="270"/>
        <v>9.7397228824043185E-5</v>
      </c>
      <c r="BD189" s="5">
        <f t="shared" si="271"/>
        <v>4.4578019674637663E-4</v>
      </c>
      <c r="BE189" s="5">
        <f t="shared" si="272"/>
        <v>8.1480631182909765E-4</v>
      </c>
      <c r="BF189" s="5">
        <f t="shared" si="273"/>
        <v>7.4465995869962712E-4</v>
      </c>
      <c r="BG189" s="5">
        <f t="shared" si="274"/>
        <v>4.5370165157879324E-4</v>
      </c>
      <c r="BH189" s="5">
        <f t="shared" si="275"/>
        <v>2.0732132791668914E-4</v>
      </c>
      <c r="BI189" s="5">
        <f t="shared" si="276"/>
        <v>7.5789246716770605E-5</v>
      </c>
      <c r="BJ189" s="8">
        <f t="shared" si="277"/>
        <v>0.46900376284094547</v>
      </c>
      <c r="BK189" s="8">
        <f t="shared" si="278"/>
        <v>0.23023661717792052</v>
      </c>
      <c r="BL189" s="8">
        <f t="shared" si="279"/>
        <v>0.28152687730553178</v>
      </c>
      <c r="BM189" s="8">
        <f t="shared" si="280"/>
        <v>0.62698640650652615</v>
      </c>
      <c r="BN189" s="8">
        <f t="shared" si="281"/>
        <v>0.36953965837253572</v>
      </c>
    </row>
    <row r="190" spans="1:66" x14ac:dyDescent="0.25">
      <c r="A190" t="s">
        <v>282</v>
      </c>
      <c r="B190" t="s">
        <v>195</v>
      </c>
      <c r="C190" t="s">
        <v>355</v>
      </c>
      <c r="D190" s="7" t="s">
        <v>522</v>
      </c>
      <c r="E190">
        <f>VLOOKUP(A190,home!$A$2:$E$405,3,FALSE)</f>
        <v>1.6222000000000001</v>
      </c>
      <c r="F190">
        <f>VLOOKUP(B190,home!$B$2:$E$405,3,FALSE)</f>
        <v>1.0617000000000001</v>
      </c>
      <c r="G190">
        <f>VLOOKUP(C190,away!$B$2:$E$405,4,FALSE)</f>
        <v>0.70889999999999997</v>
      </c>
      <c r="H190">
        <f>VLOOKUP(A190,away!$A$2:$E$405,3,FALSE)</f>
        <v>1.3389</v>
      </c>
      <c r="I190">
        <f>VLOOKUP(C190,away!$B$2:$E$405,3,FALSE)</f>
        <v>1.1312</v>
      </c>
      <c r="J190">
        <f>VLOOKUP(B190,home!$B$2:$E$405,4,FALSE)</f>
        <v>0.95430000000000004</v>
      </c>
      <c r="K190" s="3">
        <f t="shared" si="226"/>
        <v>1.2209311966860001</v>
      </c>
      <c r="L190" s="3">
        <f t="shared" si="227"/>
        <v>1.4453481198240001</v>
      </c>
      <c r="M190" s="5">
        <f t="shared" si="228"/>
        <v>6.9510370861845028E-2</v>
      </c>
      <c r="N190" s="5">
        <f t="shared" si="229"/>
        <v>8.4867380278440124E-2</v>
      </c>
      <c r="O190" s="5">
        <f t="shared" si="230"/>
        <v>0.10046668383343667</v>
      </c>
      <c r="P190" s="5">
        <f t="shared" si="231"/>
        <v>0.12266290851983186</v>
      </c>
      <c r="Q190" s="5">
        <f t="shared" si="232"/>
        <v>5.1808616081480872E-2</v>
      </c>
      <c r="R190" s="5">
        <f t="shared" si="233"/>
        <v>7.2604666291804995E-2</v>
      </c>
      <c r="S190" s="5">
        <f t="shared" si="234"/>
        <v>5.4114907387163916E-2</v>
      </c>
      <c r="T190" s="5">
        <f t="shared" si="235"/>
        <v>7.488148584405184E-2</v>
      </c>
      <c r="U190" s="5">
        <f t="shared" si="236"/>
        <v>8.8645302100641171E-2</v>
      </c>
      <c r="V190" s="5">
        <f t="shared" si="237"/>
        <v>1.0610554067270794E-2</v>
      </c>
      <c r="W190" s="5">
        <f t="shared" si="238"/>
        <v>2.1084918543669333E-2</v>
      </c>
      <c r="X190" s="5">
        <f t="shared" si="239"/>
        <v>3.0475047373734663E-2</v>
      </c>
      <c r="Y190" s="5">
        <f t="shared" si="240"/>
        <v>2.2023526211587367E-2</v>
      </c>
      <c r="Z190" s="5">
        <f t="shared" si="241"/>
        <v>3.4979672638436432E-2</v>
      </c>
      <c r="AA190" s="5">
        <f t="shared" si="242"/>
        <v>4.2707773574130727E-2</v>
      </c>
      <c r="AB190" s="5">
        <f t="shared" si="243"/>
        <v>2.6071626548829083E-2</v>
      </c>
      <c r="AC190" s="5">
        <f t="shared" si="244"/>
        <v>1.1702583071067916E-3</v>
      </c>
      <c r="AD190" s="5">
        <f t="shared" si="245"/>
        <v>6.4358087073872593E-3</v>
      </c>
      <c r="AE190" s="5">
        <f t="shared" si="246"/>
        <v>9.3019840147691036E-3</v>
      </c>
      <c r="AF190" s="5">
        <f t="shared" si="247"/>
        <v>6.7223025531897157E-3</v>
      </c>
      <c r="AG190" s="5">
        <f t="shared" si="248"/>
        <v>3.2386891187136096E-3</v>
      </c>
      <c r="AH190" s="5">
        <f t="shared" si="249"/>
        <v>1.2639451020005785E-2</v>
      </c>
      <c r="AI190" s="5">
        <f t="shared" si="250"/>
        <v>1.5431900059309748E-2</v>
      </c>
      <c r="AJ190" s="5">
        <f t="shared" si="251"/>
        <v>9.420644103275904E-3</v>
      </c>
      <c r="AK190" s="5">
        <f t="shared" si="252"/>
        <v>3.8339860928551868E-3</v>
      </c>
      <c r="AL190" s="5">
        <f t="shared" si="253"/>
        <v>8.2604817606006062E-5</v>
      </c>
      <c r="AM190" s="5">
        <f t="shared" si="254"/>
        <v>1.5715359253505015E-3</v>
      </c>
      <c r="AN190" s="5">
        <f t="shared" si="255"/>
        <v>2.2714164949412178E-3</v>
      </c>
      <c r="AO190" s="5">
        <f t="shared" si="256"/>
        <v>1.6414937801502551E-3</v>
      </c>
      <c r="AP190" s="5">
        <f t="shared" si="257"/>
        <v>7.9084331628098714E-4</v>
      </c>
      <c r="AQ190" s="5">
        <f t="shared" si="258"/>
        <v>2.8576097506552558E-4</v>
      </c>
      <c r="AR190" s="5">
        <f t="shared" si="259"/>
        <v>3.6536813534745797E-3</v>
      </c>
      <c r="AS190" s="5">
        <f t="shared" si="260"/>
        <v>4.4608935472070432E-3</v>
      </c>
      <c r="AT190" s="5">
        <f t="shared" si="261"/>
        <v>2.7232220484401759E-3</v>
      </c>
      <c r="AU190" s="5">
        <f t="shared" si="262"/>
        <v>1.1082889181479214E-3</v>
      </c>
      <c r="AV190" s="5">
        <f t="shared" si="263"/>
        <v>3.3828612877704364E-4</v>
      </c>
      <c r="AW190" s="5">
        <f t="shared" si="264"/>
        <v>4.0491748288267032E-6</v>
      </c>
      <c r="AX190" s="5">
        <f t="shared" si="265"/>
        <v>3.1978953966220453E-4</v>
      </c>
      <c r="AY190" s="5">
        <f t="shared" si="266"/>
        <v>4.6220720989014982E-4</v>
      </c>
      <c r="AZ190" s="5">
        <f t="shared" si="267"/>
        <v>3.3402516089191259E-4</v>
      </c>
      <c r="BA190" s="5">
        <f t="shared" si="268"/>
        <v>1.6092754608967831E-4</v>
      </c>
      <c r="BB190" s="5">
        <f t="shared" si="269"/>
        <v>5.8149081542151695E-5</v>
      </c>
      <c r="BC190" s="5">
        <f t="shared" si="270"/>
        <v>1.680913313528828E-5</v>
      </c>
      <c r="BD190" s="5">
        <f t="shared" si="271"/>
        <v>8.8014024578008212E-4</v>
      </c>
      <c r="BE190" s="5">
        <f t="shared" si="272"/>
        <v>1.0745906835317859E-3</v>
      </c>
      <c r="BF190" s="5">
        <f t="shared" si="273"/>
        <v>6.5600064459604517E-4</v>
      </c>
      <c r="BG190" s="5">
        <f t="shared" si="274"/>
        <v>2.6697721734447895E-4</v>
      </c>
      <c r="BH190" s="5">
        <f t="shared" si="275"/>
        <v>8.149020336507327E-5</v>
      </c>
      <c r="BI190" s="5">
        <f t="shared" si="276"/>
        <v>1.9898786302540889E-5</v>
      </c>
      <c r="BJ190" s="8">
        <f t="shared" si="277"/>
        <v>0.31875271689002388</v>
      </c>
      <c r="BK190" s="8">
        <f t="shared" si="278"/>
        <v>0.25861381117071452</v>
      </c>
      <c r="BL190" s="8">
        <f t="shared" si="279"/>
        <v>0.38708550340125603</v>
      </c>
      <c r="BM190" s="8">
        <f t="shared" si="280"/>
        <v>0.49705292019852998</v>
      </c>
      <c r="BN190" s="8">
        <f t="shared" si="281"/>
        <v>0.5019206258668395</v>
      </c>
    </row>
    <row r="191" spans="1:66" x14ac:dyDescent="0.25">
      <c r="A191" t="s">
        <v>282</v>
      </c>
      <c r="B191" t="s">
        <v>293</v>
      </c>
      <c r="C191" t="s">
        <v>337</v>
      </c>
      <c r="D191" s="7" t="s">
        <v>522</v>
      </c>
      <c r="E191">
        <f>VLOOKUP(A191,home!$A$2:$E$405,3,FALSE)</f>
        <v>1.6222000000000001</v>
      </c>
      <c r="F191">
        <f>VLOOKUP(B191,home!$B$2:$E$405,3,FALSE)</f>
        <v>1.3432999999999999</v>
      </c>
      <c r="G191">
        <f>VLOOKUP(C191,away!$B$2:$E$405,4,FALSE)</f>
        <v>0.99319999999999997</v>
      </c>
      <c r="H191">
        <f>VLOOKUP(A191,away!$A$2:$E$405,3,FALSE)</f>
        <v>1.3389</v>
      </c>
      <c r="I191">
        <f>VLOOKUP(C191,away!$B$2:$E$405,3,FALSE)</f>
        <v>0.78839999999999999</v>
      </c>
      <c r="J191">
        <f>VLOOKUP(B191,home!$B$2:$E$405,4,FALSE)</f>
        <v>0.95020000000000004</v>
      </c>
      <c r="K191" s="3">
        <f t="shared" si="226"/>
        <v>2.164283371432</v>
      </c>
      <c r="L191" s="3">
        <f t="shared" si="227"/>
        <v>1.0030204397520002</v>
      </c>
      <c r="M191" s="5">
        <f t="shared" si="228"/>
        <v>4.2117000342841354E-2</v>
      </c>
      <c r="N191" s="5">
        <f t="shared" si="229"/>
        <v>9.1153123496607369E-2</v>
      </c>
      <c r="O191" s="5">
        <f t="shared" si="230"/>
        <v>4.2244212204911875E-2</v>
      </c>
      <c r="P191" s="5">
        <f t="shared" si="231"/>
        <v>9.1428446014335515E-2</v>
      </c>
      <c r="Q191" s="5">
        <f t="shared" si="232"/>
        <v>9.8640594718897454E-2</v>
      </c>
      <c r="R191" s="5">
        <f t="shared" si="233"/>
        <v>2.1185904151373756E-2</v>
      </c>
      <c r="S191" s="5">
        <f t="shared" si="234"/>
        <v>4.9618685284747929E-2</v>
      </c>
      <c r="T191" s="5">
        <f t="shared" si="235"/>
        <v>9.8938532692347356E-2</v>
      </c>
      <c r="U191" s="5">
        <f t="shared" si="236"/>
        <v>4.5852300063570391E-2</v>
      </c>
      <c r="V191" s="5">
        <f t="shared" si="237"/>
        <v>1.1968139684767887E-2</v>
      </c>
      <c r="W191" s="5">
        <f t="shared" si="238"/>
        <v>7.1162066299424301E-2</v>
      </c>
      <c r="X191" s="5">
        <f t="shared" si="239"/>
        <v>7.1377007033309556E-2</v>
      </c>
      <c r="Y191" s="5">
        <f t="shared" si="240"/>
        <v>3.5796298491365869E-2</v>
      </c>
      <c r="Z191" s="5">
        <f t="shared" si="241"/>
        <v>7.0832982994848779E-3</v>
      </c>
      <c r="AA191" s="5">
        <f t="shared" si="242"/>
        <v>1.5330264724467683E-2</v>
      </c>
      <c r="AB191" s="5">
        <f t="shared" si="243"/>
        <v>1.6589518511407993E-2</v>
      </c>
      <c r="AC191" s="5">
        <f t="shared" si="244"/>
        <v>1.6237926552128226E-3</v>
      </c>
      <c r="AD191" s="5">
        <f t="shared" si="245"/>
        <v>3.8503719192146388E-2</v>
      </c>
      <c r="AE191" s="5">
        <f t="shared" si="246"/>
        <v>3.8620017356194206E-2</v>
      </c>
      <c r="AF191" s="5">
        <f t="shared" si="247"/>
        <v>1.9368333395919889E-2</v>
      </c>
      <c r="AG191" s="5">
        <f t="shared" si="248"/>
        <v>6.4756114266796404E-3</v>
      </c>
      <c r="AH191" s="5">
        <f t="shared" si="249"/>
        <v>1.7761732438109792E-3</v>
      </c>
      <c r="AI191" s="5">
        <f t="shared" si="250"/>
        <v>3.8441422163625377E-3</v>
      </c>
      <c r="AJ191" s="5">
        <f t="shared" si="251"/>
        <v>4.1599065381465981E-3</v>
      </c>
      <c r="AK191" s="5">
        <f t="shared" si="252"/>
        <v>3.0010721824073128E-3</v>
      </c>
      <c r="AL191" s="5">
        <f t="shared" si="253"/>
        <v>1.4099849268190727E-4</v>
      </c>
      <c r="AM191" s="5">
        <f t="shared" si="254"/>
        <v>1.6666591837169915E-2</v>
      </c>
      <c r="AN191" s="5">
        <f t="shared" si="255"/>
        <v>1.6716932273685266E-2</v>
      </c>
      <c r="AO191" s="5">
        <f t="shared" si="256"/>
        <v>8.383712380228097E-3</v>
      </c>
      <c r="AP191" s="5">
        <f t="shared" si="257"/>
        <v>2.8030116261235586E-3</v>
      </c>
      <c r="AQ191" s="5">
        <f t="shared" si="258"/>
        <v>7.0286948846610519E-4</v>
      </c>
      <c r="AR191" s="5">
        <f t="shared" si="259"/>
        <v>3.5630761361660511E-4</v>
      </c>
      <c r="AS191" s="5">
        <f t="shared" si="260"/>
        <v>7.7115064326503636E-4</v>
      </c>
      <c r="AT191" s="5">
        <f t="shared" si="261"/>
        <v>8.344942570438044E-4</v>
      </c>
      <c r="AU191" s="5">
        <f t="shared" si="262"/>
        <v>6.0202734802513572E-4</v>
      </c>
      <c r="AV191" s="5">
        <f t="shared" si="263"/>
        <v>3.2573944461952671E-4</v>
      </c>
      <c r="AW191" s="5">
        <f t="shared" si="264"/>
        <v>8.5022892387955808E-6</v>
      </c>
      <c r="AX191" s="5">
        <f t="shared" si="265"/>
        <v>6.0118712619385258E-3</v>
      </c>
      <c r="AY191" s="5">
        <f t="shared" si="266"/>
        <v>6.0300297568819921E-3</v>
      </c>
      <c r="AZ191" s="5">
        <f t="shared" si="267"/>
        <v>3.0241215492327104E-3</v>
      </c>
      <c r="BA191" s="5">
        <f t="shared" si="268"/>
        <v>1.011085242058298E-3</v>
      </c>
      <c r="BB191" s="5">
        <f t="shared" si="269"/>
        <v>2.5353479102901787E-4</v>
      </c>
      <c r="BC191" s="5">
        <f t="shared" si="270"/>
        <v>5.0860115518071404E-5</v>
      </c>
      <c r="BD191" s="5">
        <f t="shared" si="271"/>
        <v>5.9563969882785472E-5</v>
      </c>
      <c r="BE191" s="5">
        <f t="shared" si="272"/>
        <v>1.2891330955378905E-4</v>
      </c>
      <c r="BF191" s="5">
        <f t="shared" si="273"/>
        <v>1.3950246611176584E-4</v>
      </c>
      <c r="BG191" s="5">
        <f t="shared" si="274"/>
        <v>1.0064095589315029E-4</v>
      </c>
      <c r="BH191" s="5">
        <f t="shared" si="275"/>
        <v>5.4453886831141639E-5</v>
      </c>
      <c r="BI191" s="5">
        <f t="shared" si="276"/>
        <v>2.3570728355695959E-5</v>
      </c>
      <c r="BJ191" s="8">
        <f t="shared" si="277"/>
        <v>0.63168992442522331</v>
      </c>
      <c r="BK191" s="8">
        <f t="shared" si="278"/>
        <v>0.2029270922314694</v>
      </c>
      <c r="BL191" s="8">
        <f t="shared" si="279"/>
        <v>0.1573798584596576</v>
      </c>
      <c r="BM191" s="8">
        <f t="shared" si="280"/>
        <v>0.6062893650192247</v>
      </c>
      <c r="BN191" s="8">
        <f t="shared" si="281"/>
        <v>0.38676928092896734</v>
      </c>
    </row>
    <row r="192" spans="1:66" x14ac:dyDescent="0.25">
      <c r="A192" t="s">
        <v>282</v>
      </c>
      <c r="B192" t="s">
        <v>308</v>
      </c>
      <c r="C192" t="s">
        <v>319</v>
      </c>
      <c r="D192" s="7" t="s">
        <v>522</v>
      </c>
      <c r="E192">
        <f>VLOOKUP(A192,home!$A$2:$E$405,3,FALSE)</f>
        <v>1.6222000000000001</v>
      </c>
      <c r="F192">
        <f>VLOOKUP(B192,home!$B$2:$E$405,3,FALSE)</f>
        <v>0.75270000000000004</v>
      </c>
      <c r="G192">
        <f>VLOOKUP(C192,away!$B$2:$E$405,4,FALSE)</f>
        <v>0.75339999999999996</v>
      </c>
      <c r="H192">
        <f>VLOOKUP(A192,away!$A$2:$E$405,3,FALSE)</f>
        <v>1.3389</v>
      </c>
      <c r="I192">
        <f>VLOOKUP(C192,away!$B$2:$E$405,3,FALSE)</f>
        <v>1.3278000000000001</v>
      </c>
      <c r="J192">
        <f>VLOOKUP(B192,home!$B$2:$E$405,4,FALSE)</f>
        <v>1.5111000000000001</v>
      </c>
      <c r="K192" s="3">
        <f t="shared" si="226"/>
        <v>0.91992395679600014</v>
      </c>
      <c r="L192" s="3">
        <f t="shared" si="227"/>
        <v>2.686420614762</v>
      </c>
      <c r="M192" s="5">
        <f t="shared" si="228"/>
        <v>2.7150913912731368E-2</v>
      </c>
      <c r="N192" s="5">
        <f t="shared" si="229"/>
        <v>2.4976776157227411E-2</v>
      </c>
      <c r="O192" s="5">
        <f t="shared" si="230"/>
        <v>7.2938774844789944E-2</v>
      </c>
      <c r="P192" s="5">
        <f t="shared" si="231"/>
        <v>6.7098126359071725E-2</v>
      </c>
      <c r="Q192" s="5">
        <f t="shared" si="232"/>
        <v>1.1488367375282315E-2</v>
      </c>
      <c r="R192" s="5">
        <f t="shared" si="233"/>
        <v>9.7972114179263853E-2</v>
      </c>
      <c r="S192" s="5">
        <f t="shared" si="234"/>
        <v>4.1454944899542066E-2</v>
      </c>
      <c r="T192" s="5">
        <f t="shared" si="235"/>
        <v>3.0862586946917622E-2</v>
      </c>
      <c r="U192" s="5">
        <f t="shared" si="236"/>
        <v>9.0126894931457924E-2</v>
      </c>
      <c r="V192" s="5">
        <f t="shared" si="237"/>
        <v>1.1383079610417134E-2</v>
      </c>
      <c r="W192" s="5">
        <f t="shared" si="238"/>
        <v>3.5228081243319298E-3</v>
      </c>
      <c r="X192" s="5">
        <f t="shared" si="239"/>
        <v>9.463744367056352E-3</v>
      </c>
      <c r="Y192" s="5">
        <f t="shared" si="240"/>
        <v>1.271179898024897E-2</v>
      </c>
      <c r="Z192" s="5">
        <f t="shared" si="241"/>
        <v>8.7731435734330288E-2</v>
      </c>
      <c r="AA192" s="5">
        <f t="shared" si="242"/>
        <v>8.0706249496119112E-2</v>
      </c>
      <c r="AB192" s="5">
        <f t="shared" si="243"/>
        <v>3.7121806187317537E-2</v>
      </c>
      <c r="AC192" s="5">
        <f t="shared" si="244"/>
        <v>1.7581896978452055E-3</v>
      </c>
      <c r="AD192" s="5">
        <f t="shared" si="245"/>
        <v>8.1017889719213097E-4</v>
      </c>
      <c r="AE192" s="5">
        <f t="shared" si="246"/>
        <v>2.1764812910620838E-3</v>
      </c>
      <c r="AF192" s="5">
        <f t="shared" si="247"/>
        <v>2.9234721039764974E-3</v>
      </c>
      <c r="AG192" s="5">
        <f t="shared" si="248"/>
        <v>2.6178919089346999E-3</v>
      </c>
      <c r="AH192" s="5">
        <f t="shared" si="249"/>
        <v>5.8920884379843108E-2</v>
      </c>
      <c r="AI192" s="5">
        <f t="shared" si="250"/>
        <v>5.4202733096624912E-2</v>
      </c>
      <c r="AJ192" s="5">
        <f t="shared" si="251"/>
        <v>2.4931196349702346E-2</v>
      </c>
      <c r="AK192" s="5">
        <f t="shared" si="252"/>
        <v>7.6449349312253953E-3</v>
      </c>
      <c r="AL192" s="5">
        <f t="shared" si="253"/>
        <v>1.7380075659835186E-4</v>
      </c>
      <c r="AM192" s="5">
        <f t="shared" si="254"/>
        <v>1.4906059536352103E-4</v>
      </c>
      <c r="AN192" s="5">
        <f t="shared" si="255"/>
        <v>4.0043945623325988E-4</v>
      </c>
      <c r="AO192" s="5">
        <f t="shared" si="256"/>
        <v>5.3787440509455754E-4</v>
      </c>
      <c r="AP192" s="5">
        <f t="shared" si="257"/>
        <v>4.8165229666628876E-4</v>
      </c>
      <c r="AQ192" s="5">
        <f t="shared" si="258"/>
        <v>3.2348016472794511E-4</v>
      </c>
      <c r="AR192" s="5">
        <f t="shared" si="259"/>
        <v>3.1657255687603768E-2</v>
      </c>
      <c r="AS192" s="5">
        <f t="shared" si="260"/>
        <v>2.9122267913443137E-2</v>
      </c>
      <c r="AT192" s="5">
        <f t="shared" si="261"/>
        <v>1.3395135964903901E-2</v>
      </c>
      <c r="AU192" s="5">
        <f t="shared" si="262"/>
        <v>4.1075021595516027E-3</v>
      </c>
      <c r="AV192" s="5">
        <f t="shared" si="263"/>
        <v>9.4464740979070632E-4</v>
      </c>
      <c r="AW192" s="5">
        <f t="shared" si="264"/>
        <v>1.1930952106582252E-5</v>
      </c>
      <c r="AX192" s="5">
        <f t="shared" si="265"/>
        <v>2.2854068781529624E-5</v>
      </c>
      <c r="AY192" s="5">
        <f t="shared" si="266"/>
        <v>6.1395641505889836E-5</v>
      </c>
      <c r="AZ192" s="5">
        <f t="shared" si="267"/>
        <v>8.2467258498979988E-5</v>
      </c>
      <c r="BA192" s="5">
        <f t="shared" si="268"/>
        <v>7.3847247758188856E-5</v>
      </c>
      <c r="BB192" s="5">
        <f t="shared" si="269"/>
        <v>4.9596192180258853E-5</v>
      </c>
      <c r="BC192" s="5">
        <f t="shared" si="270"/>
        <v>2.6647246617349054E-5</v>
      </c>
      <c r="BD192" s="5">
        <f t="shared" si="271"/>
        <v>1.4174117380995064E-2</v>
      </c>
      <c r="BE192" s="5">
        <f t="shared" si="272"/>
        <v>1.3039110145215938E-2</v>
      </c>
      <c r="BF192" s="5">
        <f t="shared" si="273"/>
        <v>5.9974948989429556E-3</v>
      </c>
      <c r="BG192" s="5">
        <f t="shared" si="274"/>
        <v>1.839079746099811E-3</v>
      </c>
      <c r="BH192" s="5">
        <f t="shared" si="275"/>
        <v>4.2295337922388027E-4</v>
      </c>
      <c r="BI192" s="5">
        <f t="shared" si="276"/>
        <v>7.7816989231174231E-5</v>
      </c>
      <c r="BJ192" s="8">
        <f t="shared" si="277"/>
        <v>0.10376342072565778</v>
      </c>
      <c r="BK192" s="8">
        <f t="shared" si="278"/>
        <v>0.14908045087771174</v>
      </c>
      <c r="BL192" s="8">
        <f t="shared" si="279"/>
        <v>0.63934297007134622</v>
      </c>
      <c r="BM192" s="8">
        <f t="shared" si="280"/>
        <v>0.67824373989128006</v>
      </c>
      <c r="BN192" s="8">
        <f t="shared" si="281"/>
        <v>0.30162507282836659</v>
      </c>
    </row>
    <row r="193" spans="1:66" x14ac:dyDescent="0.25">
      <c r="A193" t="s">
        <v>282</v>
      </c>
      <c r="B193" t="s">
        <v>502</v>
      </c>
      <c r="C193" t="s">
        <v>199</v>
      </c>
      <c r="D193" s="7" t="s">
        <v>522</v>
      </c>
      <c r="E193">
        <f>VLOOKUP(A193,home!$A$2:$E$405,3,FALSE)</f>
        <v>1.6222000000000001</v>
      </c>
      <c r="F193" t="e">
        <f>VLOOKUP(B193,home!$B$2:$E$405,3,FALSE)</f>
        <v>#N/A</v>
      </c>
      <c r="G193">
        <f>VLOOKUP(C193,away!$B$2:$E$405,4,FALSE)</f>
        <v>1.1644000000000001</v>
      </c>
      <c r="H193">
        <f>VLOOKUP(A193,away!$A$2:$E$405,3,FALSE)</f>
        <v>1.3389</v>
      </c>
      <c r="I193">
        <f>VLOOKUP(C193,away!$B$2:$E$405,3,FALSE)</f>
        <v>1.2033</v>
      </c>
      <c r="J193" t="e">
        <f>VLOOKUP(B193,home!$B$2:$E$405,4,FALSE)</f>
        <v>#N/A</v>
      </c>
      <c r="K193" s="3" t="e">
        <f t="shared" si="226"/>
        <v>#N/A</v>
      </c>
      <c r="L193" s="3" t="e">
        <f t="shared" si="227"/>
        <v>#N/A</v>
      </c>
      <c r="M193" s="5" t="e">
        <f t="shared" si="228"/>
        <v>#N/A</v>
      </c>
      <c r="N193" s="5" t="e">
        <f t="shared" si="229"/>
        <v>#N/A</v>
      </c>
      <c r="O193" s="5" t="e">
        <f t="shared" si="230"/>
        <v>#N/A</v>
      </c>
      <c r="P193" s="5" t="e">
        <f t="shared" si="231"/>
        <v>#N/A</v>
      </c>
      <c r="Q193" s="5" t="e">
        <f t="shared" si="232"/>
        <v>#N/A</v>
      </c>
      <c r="R193" s="5" t="e">
        <f t="shared" si="233"/>
        <v>#N/A</v>
      </c>
      <c r="S193" s="5" t="e">
        <f t="shared" si="234"/>
        <v>#N/A</v>
      </c>
      <c r="T193" s="5" t="e">
        <f t="shared" si="235"/>
        <v>#N/A</v>
      </c>
      <c r="U193" s="5" t="e">
        <f t="shared" si="236"/>
        <v>#N/A</v>
      </c>
      <c r="V193" s="5" t="e">
        <f t="shared" si="237"/>
        <v>#N/A</v>
      </c>
      <c r="W193" s="5" t="e">
        <f t="shared" si="238"/>
        <v>#N/A</v>
      </c>
      <c r="X193" s="5" t="e">
        <f t="shared" si="239"/>
        <v>#N/A</v>
      </c>
      <c r="Y193" s="5" t="e">
        <f t="shared" si="240"/>
        <v>#N/A</v>
      </c>
      <c r="Z193" s="5" t="e">
        <f t="shared" si="241"/>
        <v>#N/A</v>
      </c>
      <c r="AA193" s="5" t="e">
        <f t="shared" si="242"/>
        <v>#N/A</v>
      </c>
      <c r="AB193" s="5" t="e">
        <f t="shared" si="243"/>
        <v>#N/A</v>
      </c>
      <c r="AC193" s="5" t="e">
        <f t="shared" si="244"/>
        <v>#N/A</v>
      </c>
      <c r="AD193" s="5" t="e">
        <f t="shared" si="245"/>
        <v>#N/A</v>
      </c>
      <c r="AE193" s="5" t="e">
        <f t="shared" si="246"/>
        <v>#N/A</v>
      </c>
      <c r="AF193" s="5" t="e">
        <f t="shared" si="247"/>
        <v>#N/A</v>
      </c>
      <c r="AG193" s="5" t="e">
        <f t="shared" si="248"/>
        <v>#N/A</v>
      </c>
      <c r="AH193" s="5" t="e">
        <f t="shared" si="249"/>
        <v>#N/A</v>
      </c>
      <c r="AI193" s="5" t="e">
        <f t="shared" si="250"/>
        <v>#N/A</v>
      </c>
      <c r="AJ193" s="5" t="e">
        <f t="shared" si="251"/>
        <v>#N/A</v>
      </c>
      <c r="AK193" s="5" t="e">
        <f t="shared" si="252"/>
        <v>#N/A</v>
      </c>
      <c r="AL193" s="5" t="e">
        <f t="shared" si="253"/>
        <v>#N/A</v>
      </c>
      <c r="AM193" s="5" t="e">
        <f t="shared" si="254"/>
        <v>#N/A</v>
      </c>
      <c r="AN193" s="5" t="e">
        <f t="shared" si="255"/>
        <v>#N/A</v>
      </c>
      <c r="AO193" s="5" t="e">
        <f t="shared" si="256"/>
        <v>#N/A</v>
      </c>
      <c r="AP193" s="5" t="e">
        <f t="shared" si="257"/>
        <v>#N/A</v>
      </c>
      <c r="AQ193" s="5" t="e">
        <f t="shared" si="258"/>
        <v>#N/A</v>
      </c>
      <c r="AR193" s="5" t="e">
        <f t="shared" si="259"/>
        <v>#N/A</v>
      </c>
      <c r="AS193" s="5" t="e">
        <f t="shared" si="260"/>
        <v>#N/A</v>
      </c>
      <c r="AT193" s="5" t="e">
        <f t="shared" si="261"/>
        <v>#N/A</v>
      </c>
      <c r="AU193" s="5" t="e">
        <f t="shared" si="262"/>
        <v>#N/A</v>
      </c>
      <c r="AV193" s="5" t="e">
        <f t="shared" si="263"/>
        <v>#N/A</v>
      </c>
      <c r="AW193" s="5" t="e">
        <f t="shared" si="264"/>
        <v>#N/A</v>
      </c>
      <c r="AX193" s="5" t="e">
        <f t="shared" si="265"/>
        <v>#N/A</v>
      </c>
      <c r="AY193" s="5" t="e">
        <f t="shared" si="266"/>
        <v>#N/A</v>
      </c>
      <c r="AZ193" s="5" t="e">
        <f t="shared" si="267"/>
        <v>#N/A</v>
      </c>
      <c r="BA193" s="5" t="e">
        <f t="shared" si="268"/>
        <v>#N/A</v>
      </c>
      <c r="BB193" s="5" t="e">
        <f t="shared" si="269"/>
        <v>#N/A</v>
      </c>
      <c r="BC193" s="5" t="e">
        <f t="shared" si="270"/>
        <v>#N/A</v>
      </c>
      <c r="BD193" s="5" t="e">
        <f t="shared" si="271"/>
        <v>#N/A</v>
      </c>
      <c r="BE193" s="5" t="e">
        <f t="shared" si="272"/>
        <v>#N/A</v>
      </c>
      <c r="BF193" s="5" t="e">
        <f t="shared" si="273"/>
        <v>#N/A</v>
      </c>
      <c r="BG193" s="5" t="e">
        <f t="shared" si="274"/>
        <v>#N/A</v>
      </c>
      <c r="BH193" s="5" t="e">
        <f t="shared" si="275"/>
        <v>#N/A</v>
      </c>
      <c r="BI193" s="5" t="e">
        <f t="shared" si="276"/>
        <v>#N/A</v>
      </c>
      <c r="BJ193" s="8" t="e">
        <f t="shared" si="277"/>
        <v>#N/A</v>
      </c>
      <c r="BK193" s="8" t="e">
        <f t="shared" si="278"/>
        <v>#N/A</v>
      </c>
      <c r="BL193" s="8" t="e">
        <f t="shared" si="279"/>
        <v>#N/A</v>
      </c>
      <c r="BM193" s="8" t="e">
        <f t="shared" si="280"/>
        <v>#N/A</v>
      </c>
      <c r="BN193" s="8" t="e">
        <f t="shared" si="281"/>
        <v>#N/A</v>
      </c>
    </row>
    <row r="194" spans="1:66" x14ac:dyDescent="0.25">
      <c r="A194" t="s">
        <v>282</v>
      </c>
      <c r="B194" t="s">
        <v>430</v>
      </c>
      <c r="C194" t="s">
        <v>187</v>
      </c>
      <c r="D194" s="7" t="s">
        <v>522</v>
      </c>
      <c r="E194">
        <f>VLOOKUP(A194,home!$A$2:$E$405,3,FALSE)</f>
        <v>1.6222000000000001</v>
      </c>
      <c r="F194">
        <f>VLOOKUP(B194,home!$B$2:$E$405,3,FALSE)</f>
        <v>0.71919999999999995</v>
      </c>
      <c r="G194">
        <f>VLOOKUP(C194,away!$B$2:$E$405,4,FALSE)</f>
        <v>1.1828000000000001</v>
      </c>
      <c r="H194">
        <f>VLOOKUP(A194,away!$A$2:$E$405,3,FALSE)</f>
        <v>1.3389</v>
      </c>
      <c r="I194">
        <f>VLOOKUP(C194,away!$B$2:$E$405,3,FALSE)</f>
        <v>0.57779999999999998</v>
      </c>
      <c r="J194">
        <f>VLOOKUP(B194,home!$B$2:$E$405,4,FALSE)</f>
        <v>0.74690000000000001</v>
      </c>
      <c r="K194" s="3">
        <f t="shared" si="226"/>
        <v>1.379956484672</v>
      </c>
      <c r="L194" s="3">
        <f t="shared" si="227"/>
        <v>0.57781410409799994</v>
      </c>
      <c r="M194" s="5">
        <f t="shared" si="228"/>
        <v>0.14117280257927253</v>
      </c>
      <c r="N194" s="5">
        <f t="shared" si="229"/>
        <v>0.1948123243785872</v>
      </c>
      <c r="O194" s="5">
        <f t="shared" si="230"/>
        <v>8.1571636445346152E-2</v>
      </c>
      <c r="P194" s="5">
        <f t="shared" si="231"/>
        <v>0.11256530867806229</v>
      </c>
      <c r="Q194" s="5">
        <f t="shared" si="232"/>
        <v>0.13441626516012831</v>
      </c>
      <c r="R194" s="5">
        <f t="shared" si="233"/>
        <v>2.3566621016237726E-2</v>
      </c>
      <c r="S194" s="5">
        <f t="shared" si="234"/>
        <v>2.24387213512184E-2</v>
      </c>
      <c r="T194" s="5">
        <f t="shared" si="235"/>
        <v>7.7667613829698737E-2</v>
      </c>
      <c r="U194" s="5">
        <f t="shared" si="236"/>
        <v>3.2520911493164689E-2</v>
      </c>
      <c r="V194" s="5">
        <f t="shared" si="237"/>
        <v>1.9879667952194071E-3</v>
      </c>
      <c r="W194" s="5">
        <f t="shared" si="238"/>
        <v>6.1829532251036684E-2</v>
      </c>
      <c r="X194" s="5">
        <f t="shared" si="239"/>
        <v>3.5725975784431145E-2</v>
      </c>
      <c r="Y194" s="5">
        <f t="shared" si="240"/>
        <v>1.0321486345453962E-2</v>
      </c>
      <c r="Z194" s="5">
        <f t="shared" si="241"/>
        <v>4.539042003038167E-3</v>
      </c>
      <c r="AA194" s="5">
        <f t="shared" si="242"/>
        <v>6.2636804462911028E-3</v>
      </c>
      <c r="AB194" s="5">
        <f t="shared" si="243"/>
        <v>4.3218032248863083E-3</v>
      </c>
      <c r="AC194" s="5">
        <f t="shared" si="244"/>
        <v>9.9070116488954291E-5</v>
      </c>
      <c r="AD194" s="5">
        <f t="shared" si="245"/>
        <v>2.1330515993513662E-2</v>
      </c>
      <c r="AE194" s="5">
        <f t="shared" si="246"/>
        <v>1.2325072988740153E-2</v>
      </c>
      <c r="AF194" s="5">
        <f t="shared" si="247"/>
        <v>3.5608005034656748E-3</v>
      </c>
      <c r="AG194" s="5">
        <f t="shared" si="248"/>
        <v>6.858269175939089E-4</v>
      </c>
      <c r="AH194" s="5">
        <f t="shared" si="249"/>
        <v>6.5568062211217228E-4</v>
      </c>
      <c r="AI194" s="5">
        <f t="shared" si="250"/>
        <v>9.0481072635746325E-4</v>
      </c>
      <c r="AJ194" s="5">
        <f t="shared" si="251"/>
        <v>6.2429971461888222E-4</v>
      </c>
      <c r="AK194" s="5">
        <f t="shared" si="252"/>
        <v>2.8716881318906841E-4</v>
      </c>
      <c r="AL194" s="5">
        <f t="shared" si="253"/>
        <v>3.1597752653776642E-6</v>
      </c>
      <c r="AM194" s="5">
        <f t="shared" si="254"/>
        <v>5.8870367733297978E-3</v>
      </c>
      <c r="AN194" s="5">
        <f t="shared" si="255"/>
        <v>3.4016128789735368E-3</v>
      </c>
      <c r="AO194" s="5">
        <f t="shared" si="256"/>
        <v>9.827499490761562E-4</v>
      </c>
      <c r="AP194" s="5">
        <f t="shared" si="257"/>
        <v>1.8928226045926479E-4</v>
      </c>
      <c r="AQ194" s="5">
        <f t="shared" si="258"/>
        <v>2.7342489937228584E-5</v>
      </c>
      <c r="AR194" s="5">
        <f t="shared" si="259"/>
        <v>7.5772302248032841E-5</v>
      </c>
      <c r="AS194" s="5">
        <f t="shared" si="260"/>
        <v>1.0456247984569969E-4</v>
      </c>
      <c r="AT194" s="5">
        <f t="shared" si="261"/>
        <v>7.2145836058229329E-5</v>
      </c>
      <c r="AU194" s="5">
        <f t="shared" si="262"/>
        <v>3.318603810354551E-5</v>
      </c>
      <c r="AV194" s="5">
        <f t="shared" si="263"/>
        <v>1.1448822120389929E-5</v>
      </c>
      <c r="AW194" s="5">
        <f t="shared" si="264"/>
        <v>6.9985363800434417E-8</v>
      </c>
      <c r="AX194" s="5">
        <f t="shared" si="265"/>
        <v>1.3539757618098293E-3</v>
      </c>
      <c r="AY194" s="5">
        <f t="shared" si="266"/>
        <v>7.8234629178055334E-4</v>
      </c>
      <c r="AZ194" s="5">
        <f t="shared" si="267"/>
        <v>2.2602536083978644E-4</v>
      </c>
      <c r="BA194" s="5">
        <f t="shared" si="268"/>
        <v>4.3533547125689465E-5</v>
      </c>
      <c r="BB194" s="5">
        <f t="shared" si="269"/>
        <v>6.2885743826595776E-6</v>
      </c>
      <c r="BC194" s="5">
        <f t="shared" si="270"/>
        <v>7.267253945940157E-7</v>
      </c>
      <c r="BD194" s="5">
        <f t="shared" si="271"/>
        <v>7.2970508231483239E-6</v>
      </c>
      <c r="BE194" s="5">
        <f t="shared" si="272"/>
        <v>1.0069612602384686E-5</v>
      </c>
      <c r="BF194" s="5">
        <f t="shared" si="273"/>
        <v>6.947813604397823E-6</v>
      </c>
      <c r="BG194" s="5">
        <f t="shared" si="274"/>
        <v>3.1958934792270382E-6</v>
      </c>
      <c r="BH194" s="5">
        <f t="shared" si="275"/>
        <v>1.1025484827450778E-6</v>
      </c>
      <c r="BI194" s="5">
        <f t="shared" si="276"/>
        <v>3.0429378568586899E-7</v>
      </c>
      <c r="BJ194" s="8">
        <f t="shared" si="277"/>
        <v>0.56557633476575853</v>
      </c>
      <c r="BK194" s="8">
        <f t="shared" si="278"/>
        <v>0.27904937558730747</v>
      </c>
      <c r="BL194" s="8">
        <f t="shared" si="279"/>
        <v>0.151042645193357</v>
      </c>
      <c r="BM194" s="8">
        <f t="shared" si="280"/>
        <v>0.31132016298541021</v>
      </c>
      <c r="BN194" s="8">
        <f t="shared" si="281"/>
        <v>0.68810495825763418</v>
      </c>
    </row>
    <row r="195" spans="1:66" x14ac:dyDescent="0.25">
      <c r="A195" t="s">
        <v>288</v>
      </c>
      <c r="B195" t="s">
        <v>307</v>
      </c>
      <c r="C195" t="s">
        <v>469</v>
      </c>
      <c r="D195" s="7" t="s">
        <v>522</v>
      </c>
      <c r="E195">
        <f>VLOOKUP(A195,home!$A$2:$E$405,3,FALSE)</f>
        <v>1.4888999999999999</v>
      </c>
      <c r="F195">
        <f>VLOOKUP(B195,home!$B$2:$E$405,3,FALSE)</f>
        <v>0.78769999999999996</v>
      </c>
      <c r="G195">
        <f>VLOOKUP(C195,away!$B$2:$E$405,4,FALSE)</f>
        <v>0.67159999999999997</v>
      </c>
      <c r="H195">
        <f>VLOOKUP(A195,away!$A$2:$E$405,3,FALSE)</f>
        <v>1.2278</v>
      </c>
      <c r="I195">
        <f>VLOOKUP(C195,away!$B$2:$E$405,3,FALSE)</f>
        <v>0.63349999999999995</v>
      </c>
      <c r="J195">
        <f>VLOOKUP(B195,home!$B$2:$E$405,4,FALSE)</f>
        <v>1.3278000000000001</v>
      </c>
      <c r="K195" s="3">
        <f t="shared" si="226"/>
        <v>0.78765686554799985</v>
      </c>
      <c r="L195" s="3">
        <f t="shared" si="227"/>
        <v>1.03277784414</v>
      </c>
      <c r="M195" s="5">
        <f t="shared" si="228"/>
        <v>0.16195533207723289</v>
      </c>
      <c r="N195" s="5">
        <f t="shared" si="229"/>
        <v>0.12756522922273869</v>
      </c>
      <c r="O195" s="5">
        <f t="shared" si="230"/>
        <v>0.16726387870970236</v>
      </c>
      <c r="P195" s="5">
        <f t="shared" si="231"/>
        <v>0.13174654242388498</v>
      </c>
      <c r="Q195" s="5">
        <f t="shared" si="232"/>
        <v>5.0238814301247228E-2</v>
      </c>
      <c r="R195" s="5">
        <f t="shared" si="233"/>
        <v>8.6373214028150416E-2</v>
      </c>
      <c r="S195" s="5">
        <f t="shared" si="234"/>
        <v>2.6793115141728219E-2</v>
      </c>
      <c r="T195" s="5">
        <f t="shared" si="235"/>
        <v>5.1885534326191904E-2</v>
      </c>
      <c r="U195" s="5">
        <f t="shared" si="236"/>
        <v>6.8032455028719491E-2</v>
      </c>
      <c r="V195" s="5">
        <f t="shared" si="237"/>
        <v>2.4217241709065828E-3</v>
      </c>
      <c r="W195" s="5">
        <f t="shared" si="238"/>
        <v>1.3190315667122811E-2</v>
      </c>
      <c r="X195" s="5">
        <f t="shared" si="239"/>
        <v>1.362266577821716E-2</v>
      </c>
      <c r="Y195" s="5">
        <f t="shared" si="240"/>
        <v>7.0345936969334368E-3</v>
      </c>
      <c r="Z195" s="5">
        <f t="shared" si="241"/>
        <v>2.9734780591812001E-2</v>
      </c>
      <c r="AA195" s="5">
        <f t="shared" si="242"/>
        <v>2.3420804078704144E-2</v>
      </c>
      <c r="AB195" s="5">
        <f t="shared" si="243"/>
        <v>9.2237785646229562E-3</v>
      </c>
      <c r="AC195" s="5">
        <f t="shared" si="244"/>
        <v>1.2312568770086172E-4</v>
      </c>
      <c r="AD195" s="5">
        <f t="shared" si="245"/>
        <v>2.5973606734886563E-3</v>
      </c>
      <c r="AE195" s="5">
        <f t="shared" si="246"/>
        <v>2.6824965568196324E-3</v>
      </c>
      <c r="AF195" s="5">
        <f t="shared" si="247"/>
        <v>1.3852115054325763E-3</v>
      </c>
      <c r="AG195" s="5">
        <f t="shared" si="248"/>
        <v>4.7687191741952682E-4</v>
      </c>
      <c r="AH195" s="5">
        <f t="shared" si="249"/>
        <v>7.6773556488968758E-3</v>
      </c>
      <c r="AI195" s="5">
        <f t="shared" si="250"/>
        <v>6.0471218861073437E-3</v>
      </c>
      <c r="AJ195" s="5">
        <f t="shared" si="251"/>
        <v>2.3815285351990092E-3</v>
      </c>
      <c r="AK195" s="5">
        <f t="shared" si="252"/>
        <v>6.2527576708265717E-4</v>
      </c>
      <c r="AL195" s="5">
        <f t="shared" si="253"/>
        <v>4.006384582735685E-6</v>
      </c>
      <c r="AM195" s="5">
        <f t="shared" si="254"/>
        <v>4.0916579335554344E-4</v>
      </c>
      <c r="AN195" s="5">
        <f t="shared" si="255"/>
        <v>4.2257736595757082E-4</v>
      </c>
      <c r="AO195" s="5">
        <f t="shared" si="256"/>
        <v>2.1821427049800989E-4</v>
      </c>
      <c r="AP195" s="5">
        <f t="shared" si="257"/>
        <v>7.5122287948505836E-5</v>
      </c>
      <c r="AQ195" s="5">
        <f t="shared" si="258"/>
        <v>1.9396158648580535E-5</v>
      </c>
      <c r="AR195" s="5">
        <f t="shared" si="259"/>
        <v>1.5858005631527537E-3</v>
      </c>
      <c r="AS195" s="5">
        <f t="shared" si="260"/>
        <v>1.2490667009571509E-3</v>
      </c>
      <c r="AT195" s="5">
        <f t="shared" si="261"/>
        <v>4.9191798126814511E-4</v>
      </c>
      <c r="AU195" s="5">
        <f t="shared" si="262"/>
        <v>1.2915419174412232E-4</v>
      </c>
      <c r="AV195" s="5">
        <f t="shared" si="263"/>
        <v>2.5432296460390182E-5</v>
      </c>
      <c r="AW195" s="5">
        <f t="shared" si="264"/>
        <v>9.0530331492210515E-8</v>
      </c>
      <c r="AX195" s="5">
        <f t="shared" si="265"/>
        <v>5.3713707713981323E-5</v>
      </c>
      <c r="AY195" s="5">
        <f t="shared" si="266"/>
        <v>5.5474327253611713E-5</v>
      </c>
      <c r="AZ195" s="5">
        <f t="shared" si="267"/>
        <v>2.8646328053050972E-5</v>
      </c>
      <c r="BA195" s="5">
        <f t="shared" si="268"/>
        <v>9.8617643097190634E-6</v>
      </c>
      <c r="BB195" s="5">
        <f t="shared" si="269"/>
        <v>2.5462529208021118E-6</v>
      </c>
      <c r="BC195" s="5">
        <f t="shared" si="270"/>
        <v>5.2594272043623677E-7</v>
      </c>
      <c r="BD195" s="5">
        <f t="shared" si="271"/>
        <v>2.7296328114148301E-4</v>
      </c>
      <c r="BE195" s="5">
        <f t="shared" si="272"/>
        <v>2.1500140243359799E-4</v>
      </c>
      <c r="BF195" s="5">
        <f t="shared" si="273"/>
        <v>8.4673665364635927E-5</v>
      </c>
      <c r="BG195" s="5">
        <f t="shared" si="274"/>
        <v>2.2231264618523133E-5</v>
      </c>
      <c r="BH195" s="5">
        <f t="shared" si="275"/>
        <v>4.3776520516485192E-6</v>
      </c>
      <c r="BI195" s="5">
        <f t="shared" si="276"/>
        <v>6.8961753869224881E-7</v>
      </c>
      <c r="BJ195" s="8">
        <f t="shared" si="277"/>
        <v>0.27197433784499137</v>
      </c>
      <c r="BK195" s="8">
        <f t="shared" si="278"/>
        <v>0.32309932021328985</v>
      </c>
      <c r="BL195" s="8">
        <f t="shared" si="279"/>
        <v>0.37512672086391646</v>
      </c>
      <c r="BM195" s="8">
        <f t="shared" si="280"/>
        <v>0.27473676495413096</v>
      </c>
      <c r="BN195" s="8">
        <f t="shared" si="281"/>
        <v>0.72514301076295662</v>
      </c>
    </row>
    <row r="196" spans="1:66" x14ac:dyDescent="0.25">
      <c r="A196" t="s">
        <v>288</v>
      </c>
      <c r="B196" t="s">
        <v>312</v>
      </c>
      <c r="C196" t="s">
        <v>503</v>
      </c>
      <c r="D196" s="7" t="s">
        <v>522</v>
      </c>
      <c r="E196">
        <f>VLOOKUP(A196,home!$A$2:$E$405,3,FALSE)</f>
        <v>1.4888999999999999</v>
      </c>
      <c r="F196">
        <f>VLOOKUP(B196,home!$B$2:$E$405,3,FALSE)</f>
        <v>0.93279999999999996</v>
      </c>
      <c r="G196" t="e">
        <f>VLOOKUP(C196,away!$B$2:$E$405,4,FALSE)</f>
        <v>#N/A</v>
      </c>
      <c r="H196">
        <f>VLOOKUP(A196,away!$A$2:$E$405,3,FALSE)</f>
        <v>1.2278</v>
      </c>
      <c r="I196" t="e">
        <f>VLOOKUP(C196,away!$B$2:$E$405,3,FALSE)</f>
        <v>#N/A</v>
      </c>
      <c r="J196">
        <f>VLOOKUP(B196,home!$B$2:$E$405,4,FALSE)</f>
        <v>0.72399999999999998</v>
      </c>
      <c r="K196" s="3" t="e">
        <f t="shared" si="226"/>
        <v>#N/A</v>
      </c>
      <c r="L196" s="3" t="e">
        <f t="shared" si="227"/>
        <v>#N/A</v>
      </c>
      <c r="M196" s="5" t="e">
        <f t="shared" si="228"/>
        <v>#N/A</v>
      </c>
      <c r="N196" s="5" t="e">
        <f t="shared" si="229"/>
        <v>#N/A</v>
      </c>
      <c r="O196" s="5" t="e">
        <f t="shared" si="230"/>
        <v>#N/A</v>
      </c>
      <c r="P196" s="5" t="e">
        <f t="shared" si="231"/>
        <v>#N/A</v>
      </c>
      <c r="Q196" s="5" t="e">
        <f t="shared" si="232"/>
        <v>#N/A</v>
      </c>
      <c r="R196" s="5" t="e">
        <f t="shared" si="233"/>
        <v>#N/A</v>
      </c>
      <c r="S196" s="5" t="e">
        <f t="shared" si="234"/>
        <v>#N/A</v>
      </c>
      <c r="T196" s="5" t="e">
        <f t="shared" si="235"/>
        <v>#N/A</v>
      </c>
      <c r="U196" s="5" t="e">
        <f t="shared" si="236"/>
        <v>#N/A</v>
      </c>
      <c r="V196" s="5" t="e">
        <f t="shared" si="237"/>
        <v>#N/A</v>
      </c>
      <c r="W196" s="5" t="e">
        <f t="shared" si="238"/>
        <v>#N/A</v>
      </c>
      <c r="X196" s="5" t="e">
        <f t="shared" si="239"/>
        <v>#N/A</v>
      </c>
      <c r="Y196" s="5" t="e">
        <f t="shared" si="240"/>
        <v>#N/A</v>
      </c>
      <c r="Z196" s="5" t="e">
        <f t="shared" si="241"/>
        <v>#N/A</v>
      </c>
      <c r="AA196" s="5" t="e">
        <f t="shared" si="242"/>
        <v>#N/A</v>
      </c>
      <c r="AB196" s="5" t="e">
        <f t="shared" si="243"/>
        <v>#N/A</v>
      </c>
      <c r="AC196" s="5" t="e">
        <f t="shared" si="244"/>
        <v>#N/A</v>
      </c>
      <c r="AD196" s="5" t="e">
        <f t="shared" si="245"/>
        <v>#N/A</v>
      </c>
      <c r="AE196" s="5" t="e">
        <f t="shared" si="246"/>
        <v>#N/A</v>
      </c>
      <c r="AF196" s="5" t="e">
        <f t="shared" si="247"/>
        <v>#N/A</v>
      </c>
      <c r="AG196" s="5" t="e">
        <f t="shared" si="248"/>
        <v>#N/A</v>
      </c>
      <c r="AH196" s="5" t="e">
        <f t="shared" si="249"/>
        <v>#N/A</v>
      </c>
      <c r="AI196" s="5" t="e">
        <f t="shared" si="250"/>
        <v>#N/A</v>
      </c>
      <c r="AJ196" s="5" t="e">
        <f t="shared" si="251"/>
        <v>#N/A</v>
      </c>
      <c r="AK196" s="5" t="e">
        <f t="shared" si="252"/>
        <v>#N/A</v>
      </c>
      <c r="AL196" s="5" t="e">
        <f t="shared" si="253"/>
        <v>#N/A</v>
      </c>
      <c r="AM196" s="5" t="e">
        <f t="shared" si="254"/>
        <v>#N/A</v>
      </c>
      <c r="AN196" s="5" t="e">
        <f t="shared" si="255"/>
        <v>#N/A</v>
      </c>
      <c r="AO196" s="5" t="e">
        <f t="shared" si="256"/>
        <v>#N/A</v>
      </c>
      <c r="AP196" s="5" t="e">
        <f t="shared" si="257"/>
        <v>#N/A</v>
      </c>
      <c r="AQ196" s="5" t="e">
        <f t="shared" si="258"/>
        <v>#N/A</v>
      </c>
      <c r="AR196" s="5" t="e">
        <f t="shared" si="259"/>
        <v>#N/A</v>
      </c>
      <c r="AS196" s="5" t="e">
        <f t="shared" si="260"/>
        <v>#N/A</v>
      </c>
      <c r="AT196" s="5" t="e">
        <f t="shared" si="261"/>
        <v>#N/A</v>
      </c>
      <c r="AU196" s="5" t="e">
        <f t="shared" si="262"/>
        <v>#N/A</v>
      </c>
      <c r="AV196" s="5" t="e">
        <f t="shared" si="263"/>
        <v>#N/A</v>
      </c>
      <c r="AW196" s="5" t="e">
        <f t="shared" si="264"/>
        <v>#N/A</v>
      </c>
      <c r="AX196" s="5" t="e">
        <f t="shared" si="265"/>
        <v>#N/A</v>
      </c>
      <c r="AY196" s="5" t="e">
        <f t="shared" si="266"/>
        <v>#N/A</v>
      </c>
      <c r="AZ196" s="5" t="e">
        <f t="shared" si="267"/>
        <v>#N/A</v>
      </c>
      <c r="BA196" s="5" t="e">
        <f t="shared" si="268"/>
        <v>#N/A</v>
      </c>
      <c r="BB196" s="5" t="e">
        <f t="shared" si="269"/>
        <v>#N/A</v>
      </c>
      <c r="BC196" s="5" t="e">
        <f t="shared" si="270"/>
        <v>#N/A</v>
      </c>
      <c r="BD196" s="5" t="e">
        <f t="shared" si="271"/>
        <v>#N/A</v>
      </c>
      <c r="BE196" s="5" t="e">
        <f t="shared" si="272"/>
        <v>#N/A</v>
      </c>
      <c r="BF196" s="5" t="e">
        <f t="shared" si="273"/>
        <v>#N/A</v>
      </c>
      <c r="BG196" s="5" t="e">
        <f t="shared" si="274"/>
        <v>#N/A</v>
      </c>
      <c r="BH196" s="5" t="e">
        <f t="shared" si="275"/>
        <v>#N/A</v>
      </c>
      <c r="BI196" s="5" t="e">
        <f t="shared" si="276"/>
        <v>#N/A</v>
      </c>
      <c r="BJ196" s="8" t="e">
        <f t="shared" si="277"/>
        <v>#N/A</v>
      </c>
      <c r="BK196" s="8" t="e">
        <f t="shared" si="278"/>
        <v>#N/A</v>
      </c>
      <c r="BL196" s="8" t="e">
        <f t="shared" si="279"/>
        <v>#N/A</v>
      </c>
      <c r="BM196" s="8" t="e">
        <f t="shared" si="280"/>
        <v>#N/A</v>
      </c>
      <c r="BN196" s="8" t="e">
        <f t="shared" si="281"/>
        <v>#N/A</v>
      </c>
    </row>
    <row r="197" spans="1:66" x14ac:dyDescent="0.25">
      <c r="A197" t="s">
        <v>288</v>
      </c>
      <c r="B197" t="s">
        <v>320</v>
      </c>
      <c r="C197" t="s">
        <v>316</v>
      </c>
      <c r="D197" s="7" t="s">
        <v>522</v>
      </c>
      <c r="E197">
        <f>VLOOKUP(A197,home!$A$2:$E$405,3,FALSE)</f>
        <v>1.4888999999999999</v>
      </c>
      <c r="F197">
        <f>VLOOKUP(B197,home!$B$2:$E$405,3,FALSE)</f>
        <v>0.74629999999999996</v>
      </c>
      <c r="G197">
        <f>VLOOKUP(C197,away!$B$2:$E$405,4,FALSE)</f>
        <v>1.4178999999999999</v>
      </c>
      <c r="H197">
        <f>VLOOKUP(A197,away!$A$2:$E$405,3,FALSE)</f>
        <v>1.2278</v>
      </c>
      <c r="I197">
        <f>VLOOKUP(C197,away!$B$2:$E$405,3,FALSE)</f>
        <v>1.0407</v>
      </c>
      <c r="J197">
        <f>VLOOKUP(B197,home!$B$2:$E$405,4,FALSE)</f>
        <v>1.0407</v>
      </c>
      <c r="K197" s="3">
        <f t="shared" si="226"/>
        <v>1.5755223706529997</v>
      </c>
      <c r="L197" s="3">
        <f t="shared" si="227"/>
        <v>1.3297767584219997</v>
      </c>
      <c r="M197" s="5">
        <f t="shared" si="228"/>
        <v>5.4732416095567823E-2</v>
      </c>
      <c r="N197" s="5">
        <f t="shared" si="229"/>
        <v>8.6232145958455422E-2</v>
      </c>
      <c r="O197" s="5">
        <f t="shared" si="230"/>
        <v>7.2781894856168247E-2</v>
      </c>
      <c r="P197" s="5">
        <f t="shared" si="231"/>
        <v>0.11466950352440756</v>
      </c>
      <c r="Q197" s="5">
        <f t="shared" si="232"/>
        <v>6.7930337513480585E-2</v>
      </c>
      <c r="R197" s="5">
        <f t="shared" si="233"/>
        <v>4.8391836106823127E-2</v>
      </c>
      <c r="S197" s="5">
        <f t="shared" si="234"/>
        <v>6.0060819421778301E-2</v>
      </c>
      <c r="T197" s="5">
        <f t="shared" si="235"/>
        <v>9.0332184017188552E-2</v>
      </c>
      <c r="U197" s="5">
        <f t="shared" si="236"/>
        <v>7.6242420343273401E-2</v>
      </c>
      <c r="V197" s="5">
        <f t="shared" si="237"/>
        <v>1.3981444910978509E-2</v>
      </c>
      <c r="W197" s="5">
        <f t="shared" si="238"/>
        <v>3.5675255466165776E-2</v>
      </c>
      <c r="X197" s="5">
        <f t="shared" si="239"/>
        <v>4.744012556967464E-2</v>
      </c>
      <c r="Y197" s="5">
        <f t="shared" si="240"/>
        <v>3.1542388199587289E-2</v>
      </c>
      <c r="Z197" s="5">
        <f t="shared" si="241"/>
        <v>2.1450112984073316E-2</v>
      </c>
      <c r="AA197" s="5">
        <f t="shared" si="242"/>
        <v>3.3795132859441877E-2</v>
      </c>
      <c r="AB197" s="5">
        <f t="shared" si="243"/>
        <v>2.6622493919620481E-2</v>
      </c>
      <c r="AC197" s="5">
        <f t="shared" si="244"/>
        <v>1.8307767371537507E-3</v>
      </c>
      <c r="AD197" s="5">
        <f t="shared" si="245"/>
        <v>1.4051790766426228E-2</v>
      </c>
      <c r="AE197" s="5">
        <f t="shared" si="246"/>
        <v>1.8685744775402451E-2</v>
      </c>
      <c r="AF197" s="5">
        <f t="shared" si="247"/>
        <v>1.2423934558067749E-2</v>
      </c>
      <c r="AG197" s="5">
        <f t="shared" si="248"/>
        <v>5.5070198078247977E-3</v>
      </c>
      <c r="AH197" s="5">
        <f t="shared" si="249"/>
        <v>7.1309654279366657E-3</v>
      </c>
      <c r="AI197" s="5">
        <f t="shared" si="250"/>
        <v>1.1234995556067358E-2</v>
      </c>
      <c r="AJ197" s="5">
        <f t="shared" si="251"/>
        <v>8.8504934163855797E-3</v>
      </c>
      <c r="AK197" s="5">
        <f t="shared" si="252"/>
        <v>4.6480501229441912E-3</v>
      </c>
      <c r="AL197" s="5">
        <f t="shared" si="253"/>
        <v>1.5342590332346451E-4</v>
      </c>
      <c r="AM197" s="5">
        <f t="shared" si="254"/>
        <v>4.4277821400479592E-3</v>
      </c>
      <c r="AN197" s="5">
        <f t="shared" si="255"/>
        <v>5.8879617811917985E-3</v>
      </c>
      <c r="AO197" s="5">
        <f t="shared" si="256"/>
        <v>3.9148373655529273E-3</v>
      </c>
      <c r="AP197" s="5">
        <f t="shared" si="257"/>
        <v>1.7352865805714312E-3</v>
      </c>
      <c r="AQ197" s="5">
        <f t="shared" si="258"/>
        <v>5.7688594101136851E-4</v>
      </c>
      <c r="AR197" s="5">
        <f t="shared" si="259"/>
        <v>1.8965184182361933E-3</v>
      </c>
      <c r="AS197" s="5">
        <f t="shared" si="260"/>
        <v>2.9880071942865647E-3</v>
      </c>
      <c r="AT197" s="5">
        <f t="shared" si="261"/>
        <v>2.3538360891352931E-3</v>
      </c>
      <c r="AU197" s="5">
        <f t="shared" si="262"/>
        <v>1.2361738050943409E-3</v>
      </c>
      <c r="AV197" s="5">
        <f t="shared" si="263"/>
        <v>4.8690487098534399E-4</v>
      </c>
      <c r="AW197" s="5">
        <f t="shared" si="264"/>
        <v>8.9289316891017247E-6</v>
      </c>
      <c r="AX197" s="5">
        <f t="shared" si="265"/>
        <v>1.1626783023372281E-3</v>
      </c>
      <c r="AY197" s="5">
        <f t="shared" si="266"/>
        <v>1.5461025839695925E-3</v>
      </c>
      <c r="AZ197" s="5">
        <f t="shared" si="267"/>
        <v>1.0279856411494815E-3</v>
      </c>
      <c r="BA197" s="5">
        <f t="shared" si="268"/>
        <v>4.5566380453070625E-4</v>
      </c>
      <c r="BB197" s="5">
        <f t="shared" si="269"/>
        <v>1.5148278422976957E-4</v>
      </c>
      <c r="BC197" s="5">
        <f t="shared" si="270"/>
        <v>4.0287657153960435E-5</v>
      </c>
      <c r="BD197" s="5">
        <f t="shared" si="271"/>
        <v>4.2032435241495689E-4</v>
      </c>
      <c r="BE197" s="5">
        <f t="shared" si="272"/>
        <v>6.6223042015999976E-4</v>
      </c>
      <c r="BF197" s="5">
        <f t="shared" si="273"/>
        <v>5.2167942074450742E-4</v>
      </c>
      <c r="BG197" s="5">
        <f t="shared" si="274"/>
        <v>2.7397253256408998E-4</v>
      </c>
      <c r="BH197" s="5">
        <f t="shared" si="275"/>
        <v>1.0791246349979535E-4</v>
      </c>
      <c r="BI197" s="5">
        <f t="shared" si="276"/>
        <v>3.4003700063240592E-5</v>
      </c>
      <c r="BJ197" s="8">
        <f t="shared" si="277"/>
        <v>0.43074788121401969</v>
      </c>
      <c r="BK197" s="8">
        <f t="shared" si="278"/>
        <v>0.24697448917717899</v>
      </c>
      <c r="BL197" s="8">
        <f t="shared" si="279"/>
        <v>0.30067984587584529</v>
      </c>
      <c r="BM197" s="8">
        <f t="shared" si="280"/>
        <v>0.55357702154393384</v>
      </c>
      <c r="BN197" s="8">
        <f t="shared" si="281"/>
        <v>0.44473813405490281</v>
      </c>
    </row>
    <row r="198" spans="1:66" x14ac:dyDescent="0.25">
      <c r="A198" t="s">
        <v>288</v>
      </c>
      <c r="B198" t="s">
        <v>342</v>
      </c>
      <c r="C198" t="s">
        <v>354</v>
      </c>
      <c r="D198" s="7" t="s">
        <v>522</v>
      </c>
      <c r="E198">
        <f>VLOOKUP(A198,home!$A$2:$E$405,3,FALSE)</f>
        <v>1.4888999999999999</v>
      </c>
      <c r="F198">
        <f>VLOOKUP(B198,home!$B$2:$E$405,3,FALSE)</f>
        <v>0.34250000000000003</v>
      </c>
      <c r="G198">
        <f>VLOOKUP(C198,away!$B$2:$E$405,4,FALSE)</f>
        <v>1.1567000000000001</v>
      </c>
      <c r="H198">
        <f>VLOOKUP(A198,away!$A$2:$E$405,3,FALSE)</f>
        <v>1.2278</v>
      </c>
      <c r="I198">
        <f>VLOOKUP(C198,away!$B$2:$E$405,3,FALSE)</f>
        <v>1.1312</v>
      </c>
      <c r="J198">
        <f>VLOOKUP(B198,home!$B$2:$E$405,4,FALSE)</f>
        <v>1.3693</v>
      </c>
      <c r="K198" s="3">
        <f t="shared" si="226"/>
        <v>0.58985714077500007</v>
      </c>
      <c r="L198" s="3">
        <f t="shared" si="227"/>
        <v>1.901803462048</v>
      </c>
      <c r="M198" s="5">
        <f t="shared" si="228"/>
        <v>8.2772400303705237E-2</v>
      </c>
      <c r="N198" s="5">
        <f t="shared" si="229"/>
        <v>4.8823891378227312E-2</v>
      </c>
      <c r="O198" s="5">
        <f t="shared" si="230"/>
        <v>0.15741683745960955</v>
      </c>
      <c r="P198" s="5">
        <f t="shared" si="231"/>
        <v>9.2853445653768185E-2</v>
      </c>
      <c r="Q198" s="5">
        <f t="shared" si="232"/>
        <v>1.4399560484935171E-2</v>
      </c>
      <c r="R198" s="5">
        <f t="shared" si="233"/>
        <v>0.14968794323266638</v>
      </c>
      <c r="S198" s="5">
        <f t="shared" si="234"/>
        <v>2.6040571308016486E-2</v>
      </c>
      <c r="T198" s="5">
        <f t="shared" si="235"/>
        <v>2.7385133982219284E-2</v>
      </c>
      <c r="U198" s="5">
        <f t="shared" si="236"/>
        <v>8.8294502203711087E-2</v>
      </c>
      <c r="V198" s="5">
        <f t="shared" si="237"/>
        <v>3.2457904162768612E-3</v>
      </c>
      <c r="W198" s="5">
        <f t="shared" si="238"/>
        <v>2.8312278586868447E-3</v>
      </c>
      <c r="X198" s="5">
        <f t="shared" si="239"/>
        <v>5.3844389434973862E-3</v>
      </c>
      <c r="Y198" s="5">
        <f t="shared" si="240"/>
        <v>5.120072311964703E-3</v>
      </c>
      <c r="Z198" s="5">
        <f t="shared" si="241"/>
        <v>9.4892349555576502E-2</v>
      </c>
      <c r="AA198" s="5">
        <f t="shared" si="242"/>
        <v>5.5972929990274194E-2</v>
      </c>
      <c r="AB198" s="5">
        <f t="shared" si="243"/>
        <v>1.6508016222431195E-2</v>
      </c>
      <c r="AC198" s="5">
        <f t="shared" si="244"/>
        <v>2.2756892916257651E-4</v>
      </c>
      <c r="AD198" s="5">
        <f t="shared" si="245"/>
        <v>4.1750499240188698E-4</v>
      </c>
      <c r="AE198" s="5">
        <f t="shared" si="246"/>
        <v>7.9401243997223256E-4</v>
      </c>
      <c r="AF198" s="5">
        <f t="shared" si="247"/>
        <v>7.5502780362418599E-4</v>
      </c>
      <c r="AG198" s="5">
        <f t="shared" si="248"/>
        <v>4.7863816362499163E-4</v>
      </c>
      <c r="AH198" s="5">
        <f t="shared" si="249"/>
        <v>4.5116649726666097E-2</v>
      </c>
      <c r="AI198" s="5">
        <f t="shared" si="250"/>
        <v>2.6612378009118445E-2</v>
      </c>
      <c r="AJ198" s="5">
        <f t="shared" si="251"/>
        <v>7.8487506008410486E-3</v>
      </c>
      <c r="AK198" s="5">
        <f t="shared" si="252"/>
        <v>1.5432138626893883E-3</v>
      </c>
      <c r="AL198" s="5">
        <f t="shared" si="253"/>
        <v>1.0211403375498173E-5</v>
      </c>
      <c r="AM198" s="5">
        <f t="shared" si="254"/>
        <v>4.9253660215493066E-5</v>
      </c>
      <c r="AN198" s="5">
        <f t="shared" si="255"/>
        <v>9.3670781516360554E-5</v>
      </c>
      <c r="AO198" s="5">
        <f t="shared" si="256"/>
        <v>8.9071708290278169E-5</v>
      </c>
      <c r="AP198" s="5">
        <f t="shared" si="257"/>
        <v>5.6465627732326869E-5</v>
      </c>
      <c r="AQ198" s="5">
        <f t="shared" si="258"/>
        <v>2.6846631577013199E-5</v>
      </c>
      <c r="AR198" s="5">
        <f t="shared" si="259"/>
        <v>1.7160600129236106E-2</v>
      </c>
      <c r="AS198" s="5">
        <f t="shared" si="260"/>
        <v>1.0122302526214304E-2</v>
      </c>
      <c r="AT198" s="5">
        <f t="shared" si="261"/>
        <v>2.9853562130861652E-3</v>
      </c>
      <c r="AU198" s="5">
        <f t="shared" si="262"/>
        <v>5.8697789334862915E-4</v>
      </c>
      <c r="AV198" s="5">
        <f t="shared" si="263"/>
        <v>8.6558275467188821E-5</v>
      </c>
      <c r="AW198" s="5">
        <f t="shared" si="264"/>
        <v>3.1819650595305718E-7</v>
      </c>
      <c r="AX198" s="5">
        <f t="shared" si="265"/>
        <v>4.8421038645690149E-6</v>
      </c>
      <c r="AY198" s="5">
        <f t="shared" si="266"/>
        <v>9.2087298932333529E-6</v>
      </c>
      <c r="AZ198" s="5">
        <f t="shared" si="267"/>
        <v>8.7565971960080508E-6</v>
      </c>
      <c r="BA198" s="5">
        <f t="shared" si="268"/>
        <v>5.5511089543759752E-6</v>
      </c>
      <c r="BB198" s="5">
        <f t="shared" si="269"/>
        <v>2.639279556909471E-6</v>
      </c>
      <c r="BC198" s="5">
        <f t="shared" si="270"/>
        <v>1.0038781997285886E-6</v>
      </c>
      <c r="BD198" s="5">
        <f t="shared" si="271"/>
        <v>5.4393481227670969E-3</v>
      </c>
      <c r="BE198" s="5">
        <f t="shared" si="272"/>
        <v>3.2084383313752628E-3</v>
      </c>
      <c r="BF198" s="5">
        <f t="shared" si="273"/>
        <v>9.4626013024896253E-4</v>
      </c>
      <c r="BG198" s="5">
        <f t="shared" si="274"/>
        <v>1.860527649526774E-4</v>
      </c>
      <c r="BH198" s="5">
        <f t="shared" si="275"/>
        <v>2.7436137992067357E-5</v>
      </c>
      <c r="BI198" s="5">
        <f t="shared" si="276"/>
        <v>3.2366803819818426E-6</v>
      </c>
      <c r="BJ198" s="8">
        <f t="shared" si="277"/>
        <v>0.10673681846615032</v>
      </c>
      <c r="BK198" s="8">
        <f t="shared" si="278"/>
        <v>0.20515919674419811</v>
      </c>
      <c r="BL198" s="8">
        <f t="shared" si="279"/>
        <v>0.5897537885130778</v>
      </c>
      <c r="BM198" s="8">
        <f t="shared" si="280"/>
        <v>0.4505791842327036</v>
      </c>
      <c r="BN198" s="8">
        <f t="shared" si="281"/>
        <v>0.54595407851291178</v>
      </c>
    </row>
    <row r="199" spans="1:66" x14ac:dyDescent="0.25">
      <c r="A199" t="s">
        <v>288</v>
      </c>
      <c r="B199" t="s">
        <v>357</v>
      </c>
      <c r="C199" t="s">
        <v>313</v>
      </c>
      <c r="D199" s="7" t="s">
        <v>522</v>
      </c>
      <c r="E199">
        <f>VLOOKUP(A199,home!$A$2:$E$405,3,FALSE)</f>
        <v>1.4888999999999999</v>
      </c>
      <c r="F199">
        <f>VLOOKUP(B199,home!$B$2:$E$405,3,FALSE)</f>
        <v>1.0448</v>
      </c>
      <c r="G199">
        <f>VLOOKUP(C199,away!$B$2:$E$405,4,FALSE)</f>
        <v>0.97009999999999996</v>
      </c>
      <c r="H199">
        <f>VLOOKUP(A199,away!$A$2:$E$405,3,FALSE)</f>
        <v>1.2278</v>
      </c>
      <c r="I199">
        <f>VLOOKUP(C199,away!$B$2:$E$405,3,FALSE)</f>
        <v>1.1763999999999999</v>
      </c>
      <c r="J199">
        <f>VLOOKUP(B199,home!$B$2:$E$405,4,FALSE)</f>
        <v>1.0407</v>
      </c>
      <c r="K199" s="3">
        <f t="shared" si="226"/>
        <v>1.5090901986719998</v>
      </c>
      <c r="L199" s="3">
        <f t="shared" si="227"/>
        <v>1.503170345544</v>
      </c>
      <c r="M199" s="5">
        <f t="shared" si="228"/>
        <v>4.9180378588019685E-2</v>
      </c>
      <c r="N199" s="5">
        <f t="shared" si="229"/>
        <v>7.4217627294158789E-2</v>
      </c>
      <c r="O199" s="5">
        <f t="shared" si="230"/>
        <v>7.3926486676138284E-2</v>
      </c>
      <c r="P199" s="5">
        <f t="shared" si="231"/>
        <v>0.11156173646521649</v>
      </c>
      <c r="Q199" s="5">
        <f t="shared" si="232"/>
        <v>5.6000546959153276E-2</v>
      </c>
      <c r="R199" s="5">
        <f t="shared" si="233"/>
        <v>5.5562051260912362E-2</v>
      </c>
      <c r="S199" s="5">
        <f t="shared" si="234"/>
        <v>6.3267208389110804E-2</v>
      </c>
      <c r="T199" s="5">
        <f t="shared" si="235"/>
        <v>8.4178361523243428E-2</v>
      </c>
      <c r="U199" s="5">
        <f t="shared" si="236"/>
        <v>8.384814697595408E-2</v>
      </c>
      <c r="V199" s="5">
        <f t="shared" si="237"/>
        <v>1.5946286420719658E-2</v>
      </c>
      <c r="W199" s="5">
        <f t="shared" si="238"/>
        <v>2.8169958845443079E-2</v>
      </c>
      <c r="X199" s="5">
        <f t="shared" si="239"/>
        <v>4.2344246771664935E-2</v>
      </c>
      <c r="Y199" s="5">
        <f t="shared" si="240"/>
        <v>3.1825308025781998E-2</v>
      </c>
      <c r="Z199" s="5">
        <f t="shared" si="241"/>
        <v>2.7839742597666365E-2</v>
      </c>
      <c r="AA199" s="5">
        <f t="shared" si="242"/>
        <v>4.2012682687689672E-2</v>
      </c>
      <c r="AB199" s="5">
        <f t="shared" si="243"/>
        <v>3.1700463831954649E-2</v>
      </c>
      <c r="AC199" s="5">
        <f t="shared" si="244"/>
        <v>2.2608043267744243E-3</v>
      </c>
      <c r="AD199" s="5">
        <f t="shared" si="245"/>
        <v>1.0627752197662946E-2</v>
      </c>
      <c r="AE199" s="5">
        <f t="shared" si="246"/>
        <v>1.5975321943317015E-2</v>
      </c>
      <c r="AF199" s="5">
        <f t="shared" si="247"/>
        <v>1.2006815102856245E-2</v>
      </c>
      <c r="AG199" s="5">
        <f t="shared" si="248"/>
        <v>6.0160961356811142E-3</v>
      </c>
      <c r="AH199" s="5">
        <f t="shared" si="249"/>
        <v>1.0461968875097533E-2</v>
      </c>
      <c r="AI199" s="5">
        <f t="shared" si="250"/>
        <v>1.5788054688221215E-2</v>
      </c>
      <c r="AJ199" s="5">
        <f t="shared" si="251"/>
        <v>1.1912799293046079E-2</v>
      </c>
      <c r="AK199" s="5">
        <f t="shared" si="252"/>
        <v>5.9924962172941861E-3</v>
      </c>
      <c r="AL199" s="5">
        <f t="shared" si="253"/>
        <v>2.0513811706562973E-4</v>
      </c>
      <c r="AM199" s="5">
        <f t="shared" si="254"/>
        <v>3.2076473350815893E-3</v>
      </c>
      <c r="AN199" s="5">
        <f t="shared" si="255"/>
        <v>4.8216403530578836E-3</v>
      </c>
      <c r="AO199" s="5">
        <f t="shared" si="256"/>
        <v>3.623873397797457E-3</v>
      </c>
      <c r="AP199" s="5">
        <f t="shared" si="257"/>
        <v>1.8157663425249714E-3</v>
      </c>
      <c r="AQ199" s="5">
        <f t="shared" si="258"/>
        <v>6.8235153013010603E-4</v>
      </c>
      <c r="AR199" s="5">
        <f t="shared" si="259"/>
        <v>3.1452242738101866E-3</v>
      </c>
      <c r="AS199" s="5">
        <f t="shared" si="260"/>
        <v>4.7464271242322114E-3</v>
      </c>
      <c r="AT199" s="5">
        <f t="shared" si="261"/>
        <v>3.5813933259448787E-3</v>
      </c>
      <c r="AU199" s="5">
        <f t="shared" si="262"/>
        <v>1.801548521924243E-3</v>
      </c>
      <c r="AV199" s="5">
        <f t="shared" si="263"/>
        <v>6.7967480421697634E-4</v>
      </c>
      <c r="AW199" s="5">
        <f t="shared" si="264"/>
        <v>1.2926092575544494E-5</v>
      </c>
      <c r="AX199" s="5">
        <f t="shared" si="265"/>
        <v>8.0677152569466311E-4</v>
      </c>
      <c r="AY199" s="5">
        <f t="shared" si="266"/>
        <v>1.2127150330535068E-3</v>
      </c>
      <c r="AZ199" s="5">
        <f t="shared" si="267"/>
        <v>9.1145863764072188E-4</v>
      </c>
      <c r="BA199" s="5">
        <f t="shared" si="268"/>
        <v>4.5669253176382251E-4</v>
      </c>
      <c r="BB199" s="5">
        <f t="shared" si="269"/>
        <v>1.716216676946972E-4</v>
      </c>
      <c r="BC199" s="5">
        <f t="shared" si="270"/>
        <v>5.1595320306295108E-5</v>
      </c>
      <c r="BD199" s="5">
        <f t="shared" si="271"/>
        <v>7.8796797641277234E-4</v>
      </c>
      <c r="BE199" s="5">
        <f t="shared" si="272"/>
        <v>1.1891147500719243E-3</v>
      </c>
      <c r="BF199" s="5">
        <f t="shared" si="273"/>
        <v>8.972407072149229E-4</v>
      </c>
      <c r="BG199" s="5">
        <f t="shared" si="274"/>
        <v>4.5133905236919105E-4</v>
      </c>
      <c r="BH199" s="5">
        <f t="shared" si="275"/>
        <v>1.7027783505206377E-4</v>
      </c>
      <c r="BI199" s="5">
        <f t="shared" si="276"/>
        <v>5.1392922385631354E-5</v>
      </c>
      <c r="BJ199" s="8">
        <f t="shared" si="277"/>
        <v>0.37912416847370844</v>
      </c>
      <c r="BK199" s="8">
        <f t="shared" si="278"/>
        <v>0.24363426733996019</v>
      </c>
      <c r="BL199" s="8">
        <f t="shared" si="279"/>
        <v>0.34870675179994315</v>
      </c>
      <c r="BM199" s="8">
        <f t="shared" si="280"/>
        <v>0.5776563140272013</v>
      </c>
      <c r="BN199" s="8">
        <f t="shared" si="281"/>
        <v>0.42044882724359889</v>
      </c>
    </row>
    <row r="200" spans="1:66" x14ac:dyDescent="0.25">
      <c r="A200" t="s">
        <v>285</v>
      </c>
      <c r="B200" t="s">
        <v>351</v>
      </c>
      <c r="C200" t="s">
        <v>322</v>
      </c>
      <c r="D200" s="7" t="s">
        <v>522</v>
      </c>
      <c r="E200">
        <f>VLOOKUP(A200,home!$A$2:$E$405,3,FALSE)</f>
        <v>1.45</v>
      </c>
      <c r="F200">
        <f>VLOOKUP(B200,home!$B$2:$E$405,3,FALSE)</f>
        <v>0.91949999999999998</v>
      </c>
      <c r="G200">
        <f>VLOOKUP(C200,away!$B$2:$E$405,4,FALSE)</f>
        <v>1.0345</v>
      </c>
      <c r="H200">
        <f>VLOOKUP(A200,away!$A$2:$E$405,3,FALSE)</f>
        <v>1.0583</v>
      </c>
      <c r="I200">
        <f>VLOOKUP(C200,away!$B$2:$E$405,3,FALSE)</f>
        <v>1.1549</v>
      </c>
      <c r="J200">
        <f>VLOOKUP(B200,home!$B$2:$E$405,4,FALSE)</f>
        <v>0.78739999999999999</v>
      </c>
      <c r="K200" s="3">
        <f t="shared" si="226"/>
        <v>1.3792729875</v>
      </c>
      <c r="L200" s="3">
        <f t="shared" si="227"/>
        <v>0.96238442955800008</v>
      </c>
      <c r="M200" s="5">
        <f t="shared" si="228"/>
        <v>9.6168115394185794E-2</v>
      </c>
      <c r="N200" s="5">
        <f t="shared" si="229"/>
        <v>0.13264208382198342</v>
      </c>
      <c r="O200" s="5">
        <f t="shared" si="230"/>
        <v>9.2550696875301403E-2</v>
      </c>
      <c r="P200" s="5">
        <f t="shared" si="231"/>
        <v>0.12765267617440393</v>
      </c>
      <c r="Q200" s="5">
        <f t="shared" si="232"/>
        <v>9.1474821610686249E-2</v>
      </c>
      <c r="R200" s="5">
        <f t="shared" si="233"/>
        <v>4.4534674808766168E-2</v>
      </c>
      <c r="S200" s="5">
        <f t="shared" si="234"/>
        <v>4.2361248496173662E-2</v>
      </c>
      <c r="T200" s="5">
        <f t="shared" si="235"/>
        <v>8.8033944014720089E-2</v>
      </c>
      <c r="U200" s="5">
        <f t="shared" si="236"/>
        <v>6.1425473970827919E-2</v>
      </c>
      <c r="V200" s="5">
        <f t="shared" si="237"/>
        <v>6.2477703925746973E-3</v>
      </c>
      <c r="W200" s="5">
        <f t="shared" si="238"/>
        <v>4.2056250161333575E-2</v>
      </c>
      <c r="X200" s="5">
        <f t="shared" si="239"/>
        <v>4.0474280320863559E-2</v>
      </c>
      <c r="Y200" s="5">
        <f t="shared" si="240"/>
        <v>1.9475908589182436E-2</v>
      </c>
      <c r="Z200" s="5">
        <f t="shared" si="241"/>
        <v>1.4286492537128489E-2</v>
      </c>
      <c r="AA200" s="5">
        <f t="shared" si="242"/>
        <v>1.9704973242581671E-2</v>
      </c>
      <c r="AB200" s="5">
        <f t="shared" si="243"/>
        <v>1.3589268656451593E-2</v>
      </c>
      <c r="AC200" s="5">
        <f t="shared" si="244"/>
        <v>5.1832707718814288E-4</v>
      </c>
      <c r="AD200" s="5">
        <f t="shared" si="245"/>
        <v>1.4501762450767479E-2</v>
      </c>
      <c r="AE200" s="5">
        <f t="shared" si="246"/>
        <v>1.3956270383767483E-2</v>
      </c>
      <c r="AF200" s="5">
        <f t="shared" si="247"/>
        <v>6.7156486560196408E-3</v>
      </c>
      <c r="AG200" s="5">
        <f t="shared" si="248"/>
        <v>2.1543452336451373E-3</v>
      </c>
      <c r="AH200" s="5">
        <f t="shared" si="249"/>
        <v>3.4372744926822558E-3</v>
      </c>
      <c r="AI200" s="5">
        <f t="shared" si="250"/>
        <v>4.7409398583794027E-3</v>
      </c>
      <c r="AJ200" s="5">
        <f t="shared" si="251"/>
        <v>3.2695251410123933E-3</v>
      </c>
      <c r="AK200" s="5">
        <f t="shared" si="252"/>
        <v>1.5031892363168403E-3</v>
      </c>
      <c r="AL200" s="5">
        <f t="shared" si="253"/>
        <v>2.7520904726276282E-5</v>
      </c>
      <c r="AM200" s="5">
        <f t="shared" si="254"/>
        <v>4.0003778438970749E-3</v>
      </c>
      <c r="AN200" s="5">
        <f t="shared" si="255"/>
        <v>3.8499013493153481E-3</v>
      </c>
      <c r="AO200" s="5">
        <f t="shared" si="256"/>
        <v>1.8525425569577134E-3</v>
      </c>
      <c r="AP200" s="5">
        <f t="shared" si="257"/>
        <v>5.9428603730322265E-4</v>
      </c>
      <c r="AQ200" s="5">
        <f t="shared" si="258"/>
        <v>1.4298290725108653E-4</v>
      </c>
      <c r="AR200" s="5">
        <f t="shared" si="259"/>
        <v>6.6159589037485562E-4</v>
      </c>
      <c r="AS200" s="5">
        <f t="shared" si="260"/>
        <v>9.1252134023504978E-4</v>
      </c>
      <c r="AT200" s="5">
        <f t="shared" si="261"/>
        <v>6.2930801755175061E-4</v>
      </c>
      <c r="AU200" s="5">
        <f t="shared" si="262"/>
        <v>2.8932918314210175E-4</v>
      </c>
      <c r="AV200" s="5">
        <f t="shared" si="263"/>
        <v>9.9765981700835306E-5</v>
      </c>
      <c r="AW200" s="5">
        <f t="shared" si="264"/>
        <v>1.0147499178478466E-6</v>
      </c>
      <c r="AX200" s="5">
        <f t="shared" si="265"/>
        <v>9.1960218331345333E-4</v>
      </c>
      <c r="AY200" s="5">
        <f t="shared" si="266"/>
        <v>8.8501082260840911E-4</v>
      </c>
      <c r="AZ200" s="5">
        <f t="shared" si="267"/>
        <v>4.2586031783432518E-4</v>
      </c>
      <c r="BA200" s="5">
        <f t="shared" si="268"/>
        <v>1.3661377968345853E-4</v>
      </c>
      <c r="BB200" s="5">
        <f t="shared" si="269"/>
        <v>3.2868743607606884E-5</v>
      </c>
      <c r="BC200" s="5">
        <f t="shared" si="270"/>
        <v>6.3264734134189843E-6</v>
      </c>
      <c r="BD200" s="5">
        <f t="shared" si="271"/>
        <v>1.061182639260537E-4</v>
      </c>
      <c r="BE200" s="5">
        <f t="shared" si="272"/>
        <v>1.4636605491360159E-4</v>
      </c>
      <c r="BF200" s="5">
        <f t="shared" si="273"/>
        <v>1.0093937291463619E-4</v>
      </c>
      <c r="BG200" s="5">
        <f t="shared" si="274"/>
        <v>4.6407650145448923E-5</v>
      </c>
      <c r="BH200" s="5">
        <f t="shared" si="275"/>
        <v>1.6002204564742035E-5</v>
      </c>
      <c r="BI200" s="5">
        <f t="shared" si="276"/>
        <v>4.4142816993195754E-6</v>
      </c>
      <c r="BJ200" s="8">
        <f t="shared" si="277"/>
        <v>0.46433168825815396</v>
      </c>
      <c r="BK200" s="8">
        <f t="shared" si="278"/>
        <v>0.27386066926186087</v>
      </c>
      <c r="BL200" s="8">
        <f t="shared" si="279"/>
        <v>0.24776878452348802</v>
      </c>
      <c r="BM200" s="8">
        <f t="shared" si="280"/>
        <v>0.41434056982261408</v>
      </c>
      <c r="BN200" s="8">
        <f t="shared" si="281"/>
        <v>0.58502306868532694</v>
      </c>
    </row>
    <row r="201" spans="1:66" x14ac:dyDescent="0.25">
      <c r="A201" t="s">
        <v>285</v>
      </c>
      <c r="B201" t="s">
        <v>327</v>
      </c>
      <c r="C201" t="s">
        <v>334</v>
      </c>
      <c r="D201" s="7" t="s">
        <v>522</v>
      </c>
      <c r="E201">
        <f>VLOOKUP(A201,home!$A$2:$E$405,3,FALSE)</f>
        <v>1.45</v>
      </c>
      <c r="F201">
        <f>VLOOKUP(B201,home!$B$2:$E$405,3,FALSE)</f>
        <v>1.0249999999999999</v>
      </c>
      <c r="G201">
        <f>VLOOKUP(C201,away!$B$2:$E$405,4,FALSE)</f>
        <v>1.0728</v>
      </c>
      <c r="H201">
        <f>VLOOKUP(A201,away!$A$2:$E$405,3,FALSE)</f>
        <v>1.0583</v>
      </c>
      <c r="I201">
        <f>VLOOKUP(C201,away!$B$2:$E$405,3,FALSE)</f>
        <v>0.78739999999999999</v>
      </c>
      <c r="J201">
        <f>VLOOKUP(B201,home!$B$2:$E$405,4,FALSE)</f>
        <v>0.78380000000000005</v>
      </c>
      <c r="K201" s="3">
        <f t="shared" si="226"/>
        <v>1.5944489999999998</v>
      </c>
      <c r="L201" s="3">
        <f t="shared" si="227"/>
        <v>0.65314478819599997</v>
      </c>
      <c r="M201" s="5">
        <f t="shared" si="228"/>
        <v>0.10565314278814175</v>
      </c>
      <c r="N201" s="5">
        <f t="shared" si="229"/>
        <v>0.16845854786540981</v>
      </c>
      <c r="O201" s="5">
        <f t="shared" si="230"/>
        <v>6.9006799568602589E-2</v>
      </c>
      <c r="P201" s="5">
        <f t="shared" si="231"/>
        <v>0.11002782256535881</v>
      </c>
      <c r="Q201" s="5">
        <f t="shared" si="232"/>
        <v>0.13429928159272742</v>
      </c>
      <c r="R201" s="5">
        <f t="shared" si="233"/>
        <v>2.2535715744159378E-2</v>
      </c>
      <c r="S201" s="5">
        <f t="shared" si="234"/>
        <v>2.8645910142847272E-2</v>
      </c>
      <c r="T201" s="5">
        <f t="shared" si="235"/>
        <v>8.7716875830756907E-2</v>
      </c>
      <c r="U201" s="5">
        <f t="shared" si="236"/>
        <v>3.593204943255917E-2</v>
      </c>
      <c r="V201" s="5">
        <f t="shared" si="237"/>
        <v>3.3146693618218807E-3</v>
      </c>
      <c r="W201" s="5">
        <f t="shared" si="238"/>
        <v>7.1377785078747549E-2</v>
      </c>
      <c r="X201" s="5">
        <f t="shared" si="239"/>
        <v>4.6620028317158176E-2</v>
      </c>
      <c r="Y201" s="5">
        <f t="shared" si="240"/>
        <v>1.5224814260450897E-2</v>
      </c>
      <c r="Z201" s="5">
        <f t="shared" si="241"/>
        <v>4.9063617621880806E-3</v>
      </c>
      <c r="AA201" s="5">
        <f t="shared" si="242"/>
        <v>7.8229436053590205E-3</v>
      </c>
      <c r="AB201" s="5">
        <f t="shared" si="243"/>
        <v>6.2366423043105444E-3</v>
      </c>
      <c r="AC201" s="5">
        <f t="shared" si="244"/>
        <v>2.157447963572922E-4</v>
      </c>
      <c r="AD201" s="5">
        <f t="shared" si="245"/>
        <v>2.8452059510255975E-2</v>
      </c>
      <c r="AE201" s="5">
        <f t="shared" si="246"/>
        <v>1.8583314382566128E-2</v>
      </c>
      <c r="AF201" s="5">
        <f t="shared" si="247"/>
        <v>6.068797468190416E-3</v>
      </c>
      <c r="AG201" s="5">
        <f t="shared" si="248"/>
        <v>1.3212678123218835E-3</v>
      </c>
      <c r="AH201" s="5">
        <f t="shared" si="249"/>
        <v>8.0114115349432164E-4</v>
      </c>
      <c r="AI201" s="5">
        <f t="shared" si="250"/>
        <v>1.2773787110478673E-3</v>
      </c>
      <c r="AJ201" s="5">
        <f t="shared" si="251"/>
        <v>1.0183576042257809E-3</v>
      </c>
      <c r="AK201" s="5">
        <f t="shared" si="252"/>
        <v>5.412397545667306E-4</v>
      </c>
      <c r="AL201" s="5">
        <f t="shared" si="253"/>
        <v>8.9871174852221841E-6</v>
      </c>
      <c r="AM201" s="5">
        <f t="shared" si="254"/>
        <v>9.0730715668136241E-3</v>
      </c>
      <c r="AN201" s="5">
        <f t="shared" si="255"/>
        <v>5.9260294067936346E-3</v>
      </c>
      <c r="AO201" s="5">
        <f t="shared" si="256"/>
        <v>1.9352776108717475E-3</v>
      </c>
      <c r="AP201" s="5">
        <f t="shared" si="257"/>
        <v>4.2133882841776288E-4</v>
      </c>
      <c r="AQ201" s="5">
        <f t="shared" si="258"/>
        <v>6.8798814961417619E-5</v>
      </c>
      <c r="AR201" s="5">
        <f t="shared" si="259"/>
        <v>1.046522338028296E-4</v>
      </c>
      <c r="AS201" s="5">
        <f t="shared" si="260"/>
        <v>1.6686264953468782E-4</v>
      </c>
      <c r="AT201" s="5">
        <f t="shared" si="261"/>
        <v>1.3302699234396675E-4</v>
      </c>
      <c r="AU201" s="5">
        <f t="shared" si="262"/>
        <v>7.0701584971948484E-5</v>
      </c>
      <c r="AV201" s="5">
        <f t="shared" si="263"/>
        <v>2.818251786423456E-5</v>
      </c>
      <c r="AW201" s="5">
        <f t="shared" si="264"/>
        <v>2.599788489073187E-7</v>
      </c>
      <c r="AX201" s="5">
        <f t="shared" si="265"/>
        <v>2.4110916477724036E-3</v>
      </c>
      <c r="AY201" s="5">
        <f t="shared" si="266"/>
        <v>1.5747919436054512E-3</v>
      </c>
      <c r="AZ201" s="5">
        <f t="shared" si="267"/>
        <v>5.1428357522947477E-4</v>
      </c>
      <c r="BA201" s="5">
        <f t="shared" si="268"/>
        <v>1.1196721227197899E-4</v>
      </c>
      <c r="BB201" s="5">
        <f t="shared" si="269"/>
        <v>1.8282700286069569E-5</v>
      </c>
      <c r="BC201" s="5">
        <f t="shared" si="270"/>
        <v>2.3882500811991719E-6</v>
      </c>
      <c r="BD201" s="5">
        <f t="shared" si="271"/>
        <v>1.1392176846897895E-5</v>
      </c>
      <c r="BE201" s="5">
        <f t="shared" si="272"/>
        <v>1.81642449813595E-5</v>
      </c>
      <c r="BF201" s="5">
        <f t="shared" si="273"/>
        <v>1.4480981123141838E-5</v>
      </c>
      <c r="BG201" s="5">
        <f t="shared" si="274"/>
        <v>7.6963952902707924E-6</v>
      </c>
      <c r="BH201" s="5">
        <f t="shared" si="275"/>
        <v>3.0678774435442427E-6</v>
      </c>
      <c r="BI201" s="5">
        <f t="shared" si="276"/>
        <v>9.7831482439633456E-7</v>
      </c>
      <c r="BJ201" s="8">
        <f t="shared" si="277"/>
        <v>0.60018009367569003</v>
      </c>
      <c r="BK201" s="8">
        <f t="shared" si="278"/>
        <v>0.24944106871561772</v>
      </c>
      <c r="BL201" s="8">
        <f t="shared" si="279"/>
        <v>0.14573147384735269</v>
      </c>
      <c r="BM201" s="8">
        <f t="shared" si="280"/>
        <v>0.38870315591169208</v>
      </c>
      <c r="BN201" s="8">
        <f t="shared" si="281"/>
        <v>0.60998131012439971</v>
      </c>
    </row>
    <row r="202" spans="1:66" x14ac:dyDescent="0.25">
      <c r="A202" t="s">
        <v>285</v>
      </c>
      <c r="B202" t="s">
        <v>295</v>
      </c>
      <c r="C202" t="s">
        <v>347</v>
      </c>
      <c r="D202" s="7" t="s">
        <v>522</v>
      </c>
      <c r="E202">
        <f>VLOOKUP(A202,home!$A$2:$E$405,3,FALSE)</f>
        <v>1.45</v>
      </c>
      <c r="F202">
        <f>VLOOKUP(B202,home!$B$2:$E$405,3,FALSE)</f>
        <v>0.84289999999999998</v>
      </c>
      <c r="G202">
        <f>VLOOKUP(C202,away!$B$2:$E$405,4,FALSE)</f>
        <v>0.72799999999999998</v>
      </c>
      <c r="H202">
        <f>VLOOKUP(A202,away!$A$2:$E$405,3,FALSE)</f>
        <v>1.0583</v>
      </c>
      <c r="I202">
        <f>VLOOKUP(C202,away!$B$2:$E$405,3,FALSE)</f>
        <v>1.5224</v>
      </c>
      <c r="J202">
        <f>VLOOKUP(B202,home!$B$2:$E$405,4,FALSE)</f>
        <v>0.7349</v>
      </c>
      <c r="K202" s="3">
        <f t="shared" si="226"/>
        <v>0.88976524000000001</v>
      </c>
      <c r="L202" s="3">
        <f t="shared" si="227"/>
        <v>1.184038485608</v>
      </c>
      <c r="M202" s="5">
        <f t="shared" si="228"/>
        <v>0.12570671730816388</v>
      </c>
      <c r="N202" s="5">
        <f t="shared" si="229"/>
        <v>0.11184946749531061</v>
      </c>
      <c r="O202" s="5">
        <f t="shared" si="230"/>
        <v>0.1488415911923113</v>
      </c>
      <c r="P202" s="5">
        <f t="shared" si="231"/>
        <v>0.13243407410920877</v>
      </c>
      <c r="Q202" s="5">
        <f t="shared" si="232"/>
        <v>4.9759884144918609E-2</v>
      </c>
      <c r="R202" s="5">
        <f t="shared" si="233"/>
        <v>8.8117086115414675E-2</v>
      </c>
      <c r="S202" s="5">
        <f t="shared" si="234"/>
        <v>3.4880363517424309E-2</v>
      </c>
      <c r="T202" s="5">
        <f t="shared" si="235"/>
        <v>5.8917617866978945E-2</v>
      </c>
      <c r="U202" s="5">
        <f t="shared" si="236"/>
        <v>7.8403520275582617E-2</v>
      </c>
      <c r="V202" s="5">
        <f t="shared" si="237"/>
        <v>4.0830034525686249E-3</v>
      </c>
      <c r="W202" s="5">
        <f t="shared" si="238"/>
        <v>1.4758205086191903E-2</v>
      </c>
      <c r="X202" s="5">
        <f t="shared" si="239"/>
        <v>1.7474282800546938E-2</v>
      </c>
      <c r="Y202" s="5">
        <f t="shared" si="240"/>
        <v>1.0345111672122763E-2</v>
      </c>
      <c r="Z202" s="5">
        <f t="shared" si="241"/>
        <v>3.4778007066761756E-2</v>
      </c>
      <c r="AA202" s="5">
        <f t="shared" si="242"/>
        <v>3.0944261804478974E-2</v>
      </c>
      <c r="AB202" s="5">
        <f t="shared" si="243"/>
        <v>1.3766564265542529E-2</v>
      </c>
      <c r="AC202" s="5">
        <f t="shared" si="244"/>
        <v>2.6884441490309258E-4</v>
      </c>
      <c r="AD202" s="5">
        <f t="shared" si="245"/>
        <v>3.2828344726211888E-3</v>
      </c>
      <c r="AE202" s="5">
        <f t="shared" si="246"/>
        <v>3.8870023574641291E-3</v>
      </c>
      <c r="AF202" s="5">
        <f t="shared" si="247"/>
        <v>2.3011801924432774E-3</v>
      </c>
      <c r="AG202" s="5">
        <f t="shared" si="248"/>
        <v>9.0822863672388756E-4</v>
      </c>
      <c r="AH202" s="5">
        <f t="shared" si="249"/>
        <v>1.0294624704948229E-2</v>
      </c>
      <c r="AI202" s="5">
        <f t="shared" si="250"/>
        <v>9.159799221308192E-3</v>
      </c>
      <c r="AJ202" s="5">
        <f t="shared" si="251"/>
        <v>4.075035476249547E-3</v>
      </c>
      <c r="AK202" s="5">
        <f t="shared" si="252"/>
        <v>1.2086083061778976E-3</v>
      </c>
      <c r="AL202" s="5">
        <f t="shared" si="253"/>
        <v>1.1329278794176509E-5</v>
      </c>
      <c r="AM202" s="5">
        <f t="shared" si="254"/>
        <v>5.8419040048241335E-4</v>
      </c>
      <c r="AN202" s="5">
        <f t="shared" si="255"/>
        <v>6.917039170939276E-4</v>
      </c>
      <c r="AO202" s="5">
        <f t="shared" si="256"/>
        <v>4.0950202924250795E-4</v>
      </c>
      <c r="AP202" s="5">
        <f t="shared" si="257"/>
        <v>1.616220541859006E-4</v>
      </c>
      <c r="AQ202" s="5">
        <f t="shared" si="258"/>
        <v>4.7841683069781969E-5</v>
      </c>
      <c r="AR202" s="5">
        <f t="shared" si="259"/>
        <v>2.4378463691099215E-3</v>
      </c>
      <c r="AS202" s="5">
        <f t="shared" si="260"/>
        <v>2.1691109596942179E-3</v>
      </c>
      <c r="AT202" s="5">
        <f t="shared" si="261"/>
        <v>9.6499976681947784E-4</v>
      </c>
      <c r="AU202" s="5">
        <f t="shared" si="262"/>
        <v>2.8620774970802561E-4</v>
      </c>
      <c r="AV202" s="5">
        <f t="shared" si="263"/>
        <v>6.3664426777205324E-5</v>
      </c>
      <c r="AW202" s="5">
        <f t="shared" si="264"/>
        <v>3.3154388147809495E-7</v>
      </c>
      <c r="AX202" s="5">
        <f t="shared" si="265"/>
        <v>8.6632051981821767E-5</v>
      </c>
      <c r="AY202" s="5">
        <f t="shared" si="266"/>
        <v>1.0257568363366976E-4</v>
      </c>
      <c r="AZ202" s="5">
        <f t="shared" si="267"/>
        <v>6.0726778554907841E-5</v>
      </c>
      <c r="BA202" s="5">
        <f t="shared" si="268"/>
        <v>2.3967614305335139E-5</v>
      </c>
      <c r="BB202" s="5">
        <f t="shared" si="269"/>
        <v>7.0946444364314147E-6</v>
      </c>
      <c r="BC202" s="5">
        <f t="shared" si="270"/>
        <v>1.6800664108878952E-6</v>
      </c>
      <c r="BD202" s="5">
        <f t="shared" si="271"/>
        <v>4.8108398717097841E-4</v>
      </c>
      <c r="BE202" s="5">
        <f t="shared" si="272"/>
        <v>4.2805180930534262E-4</v>
      </c>
      <c r="BF202" s="5">
        <f t="shared" si="273"/>
        <v>1.9043281041950113E-4</v>
      </c>
      <c r="BG202" s="5">
        <f t="shared" si="274"/>
        <v>5.6480165088927319E-5</v>
      </c>
      <c r="BH202" s="5">
        <f t="shared" si="275"/>
        <v>1.2563521911397256E-5</v>
      </c>
      <c r="BI202" s="5">
        <f t="shared" si="276"/>
        <v>2.2357170177479287E-6</v>
      </c>
      <c r="BJ202" s="8">
        <f t="shared" si="277"/>
        <v>0.27566135164871985</v>
      </c>
      <c r="BK202" s="8">
        <f t="shared" si="278"/>
        <v>0.2974869077646965</v>
      </c>
      <c r="BL202" s="8">
        <f t="shared" si="279"/>
        <v>0.39190376864503673</v>
      </c>
      <c r="BM202" s="8">
        <f t="shared" si="280"/>
        <v>0.34301897062013481</v>
      </c>
      <c r="BN202" s="8">
        <f t="shared" si="281"/>
        <v>0.65670882036532785</v>
      </c>
    </row>
    <row r="203" spans="1:66" x14ac:dyDescent="0.25">
      <c r="A203" t="s">
        <v>287</v>
      </c>
      <c r="B203" t="s">
        <v>487</v>
      </c>
      <c r="C203" t="s">
        <v>314</v>
      </c>
      <c r="D203" s="7" t="s">
        <v>522</v>
      </c>
      <c r="E203">
        <f>VLOOKUP(A203,home!$A$2:$E$405,3,FALSE)</f>
        <v>1.1707000000000001</v>
      </c>
      <c r="F203">
        <f>VLOOKUP(B203,home!$B$2:$E$405,3,FALSE)</f>
        <v>0.8115</v>
      </c>
      <c r="G203">
        <f>VLOOKUP(C203,away!$B$2:$E$405,4,FALSE)</f>
        <v>0.98229999999999995</v>
      </c>
      <c r="H203">
        <f>VLOOKUP(A203,away!$A$2:$E$405,3,FALSE)</f>
        <v>0.82930000000000004</v>
      </c>
      <c r="I203">
        <f>VLOOKUP(C203,away!$B$2:$E$405,3,FALSE)</f>
        <v>1.2058</v>
      </c>
      <c r="J203">
        <f>VLOOKUP(B203,home!$B$2:$E$405,4,FALSE)</f>
        <v>0.90439999999999998</v>
      </c>
      <c r="K203" s="3">
        <f t="shared" si="226"/>
        <v>0.93320764201500006</v>
      </c>
      <c r="L203" s="3">
        <f t="shared" si="227"/>
        <v>0.90437281373599998</v>
      </c>
      <c r="M203" s="5">
        <f t="shared" si="228"/>
        <v>0.15920215714609445</v>
      </c>
      <c r="N203" s="5">
        <f t="shared" si="229"/>
        <v>0.14856866967400831</v>
      </c>
      <c r="O203" s="5">
        <f t="shared" si="230"/>
        <v>0.14397810281105425</v>
      </c>
      <c r="P203" s="5">
        <f t="shared" si="231"/>
        <v>0.13436146582609718</v>
      </c>
      <c r="Q203" s="5">
        <f t="shared" si="232"/>
        <v>6.9322708951893353E-2</v>
      </c>
      <c r="R203" s="5">
        <f t="shared" si="233"/>
        <v>6.5104940977802103E-2</v>
      </c>
      <c r="S203" s="5">
        <f t="shared" si="234"/>
        <v>2.8349181667134779E-2</v>
      </c>
      <c r="T203" s="5">
        <f t="shared" si="235"/>
        <v>6.2693573350625573E-2</v>
      </c>
      <c r="U203" s="5">
        <f t="shared" si="236"/>
        <v>6.0756428453420455E-2</v>
      </c>
      <c r="V203" s="5">
        <f t="shared" si="237"/>
        <v>2.6584212676849929E-3</v>
      </c>
      <c r="W203" s="5">
        <f t="shared" si="238"/>
        <v>2.156416058636285E-2</v>
      </c>
      <c r="X203" s="5">
        <f t="shared" si="239"/>
        <v>1.9502040585343917E-2</v>
      </c>
      <c r="Y203" s="5">
        <f t="shared" si="240"/>
        <v>8.8185576588805728E-3</v>
      </c>
      <c r="Z203" s="5">
        <f t="shared" si="241"/>
        <v>1.9626379553403704E-2</v>
      </c>
      <c r="AA203" s="5">
        <f t="shared" si="242"/>
        <v>1.831548738432328E-2</v>
      </c>
      <c r="AB203" s="5">
        <f t="shared" si="243"/>
        <v>8.546076397139904E-3</v>
      </c>
      <c r="AC203" s="5">
        <f t="shared" si="244"/>
        <v>1.4022634205799675E-4</v>
      </c>
      <c r="AD203" s="5">
        <f t="shared" si="245"/>
        <v>5.0309598632081185E-3</v>
      </c>
      <c r="AE203" s="5">
        <f t="shared" si="246"/>
        <v>4.5498633272824072E-3</v>
      </c>
      <c r="AF203" s="5">
        <f t="shared" si="247"/>
        <v>2.0573863497043146E-3</v>
      </c>
      <c r="AG203" s="5">
        <f t="shared" si="248"/>
        <v>6.2021476067470986E-4</v>
      </c>
      <c r="AH203" s="5">
        <f t="shared" si="249"/>
        <v>4.4373910250406004E-3</v>
      </c>
      <c r="AI203" s="5">
        <f t="shared" si="250"/>
        <v>4.1410072151766633E-3</v>
      </c>
      <c r="AJ203" s="5">
        <f t="shared" si="251"/>
        <v>1.9322097894210577E-3</v>
      </c>
      <c r="AK203" s="5">
        <f t="shared" si="252"/>
        <v>6.010509804879751E-4</v>
      </c>
      <c r="AL203" s="5">
        <f t="shared" si="253"/>
        <v>4.7338596923795186E-6</v>
      </c>
      <c r="AM203" s="5">
        <f t="shared" si="254"/>
        <v>9.3898603820331134E-4</v>
      </c>
      <c r="AN203" s="5">
        <f t="shared" si="255"/>
        <v>8.4919344542874775E-4</v>
      </c>
      <c r="AO203" s="5">
        <f t="shared" si="256"/>
        <v>3.8399373282428244E-4</v>
      </c>
      <c r="AP203" s="5">
        <f t="shared" si="257"/>
        <v>1.1575783087042874E-4</v>
      </c>
      <c r="AQ203" s="5">
        <f t="shared" si="258"/>
        <v>2.6172058804066403E-5</v>
      </c>
      <c r="AR203" s="5">
        <f t="shared" si="259"/>
        <v>8.0261116139256853E-4</v>
      </c>
      <c r="AS203" s="5">
        <f t="shared" si="260"/>
        <v>7.4900286937807953E-4</v>
      </c>
      <c r="AT203" s="5">
        <f t="shared" si="261"/>
        <v>3.4948760079739333E-4</v>
      </c>
      <c r="AU203" s="5">
        <f t="shared" si="262"/>
        <v>1.0871483328453838E-4</v>
      </c>
      <c r="AV203" s="5">
        <f t="shared" si="263"/>
        <v>2.5363378305379476E-5</v>
      </c>
      <c r="AW203" s="5">
        <f t="shared" si="264"/>
        <v>1.1097845285467058E-7</v>
      </c>
      <c r="AX203" s="5">
        <f t="shared" si="265"/>
        <v>1.4604482443278643E-4</v>
      </c>
      <c r="AY203" s="5">
        <f t="shared" si="266"/>
        <v>1.3207896880385915E-4</v>
      </c>
      <c r="AZ203" s="5">
        <f t="shared" si="267"/>
        <v>5.9724314326247735E-5</v>
      </c>
      <c r="BA203" s="5">
        <f t="shared" si="268"/>
        <v>1.8004348731893991E-5</v>
      </c>
      <c r="BB203" s="5">
        <f t="shared" si="269"/>
        <v>4.0706608805367862E-6</v>
      </c>
      <c r="BC203" s="5">
        <f t="shared" si="270"/>
        <v>7.3627900685922368E-7</v>
      </c>
      <c r="BD203" s="5">
        <f t="shared" si="271"/>
        <v>1.2097661906075261E-4</v>
      </c>
      <c r="BE203" s="5">
        <f t="shared" si="272"/>
        <v>1.1289630541263187E-4</v>
      </c>
      <c r="BF203" s="5">
        <f t="shared" si="273"/>
        <v>5.2677847483163728E-5</v>
      </c>
      <c r="BG203" s="5">
        <f t="shared" si="274"/>
        <v>1.6386456612063012E-5</v>
      </c>
      <c r="BH203" s="5">
        <f t="shared" si="275"/>
        <v>3.8229916339811074E-6</v>
      </c>
      <c r="BI203" s="5">
        <f t="shared" si="276"/>
        <v>7.1352900163811649E-7</v>
      </c>
      <c r="BJ203" s="8">
        <f t="shared" si="277"/>
        <v>0.34540289761029719</v>
      </c>
      <c r="BK203" s="8">
        <f t="shared" si="278"/>
        <v>0.32484826507756565</v>
      </c>
      <c r="BL203" s="8">
        <f t="shared" si="279"/>
        <v>0.3101553486262284</v>
      </c>
      <c r="BM203" s="8">
        <f t="shared" si="280"/>
        <v>0.27936287749019434</v>
      </c>
      <c r="BN203" s="8">
        <f t="shared" si="281"/>
        <v>0.72053804538694954</v>
      </c>
    </row>
    <row r="204" spans="1:66" x14ac:dyDescent="0.25">
      <c r="A204" t="s">
        <v>287</v>
      </c>
      <c r="B204" t="s">
        <v>368</v>
      </c>
      <c r="C204" t="s">
        <v>488</v>
      </c>
      <c r="D204" s="7" t="s">
        <v>522</v>
      </c>
      <c r="E204">
        <f>VLOOKUP(A204,home!$A$2:$E$405,3,FALSE)</f>
        <v>1.1707000000000001</v>
      </c>
      <c r="F204">
        <f>VLOOKUP(B204,home!$B$2:$E$405,3,FALSE)</f>
        <v>1.0249999999999999</v>
      </c>
      <c r="G204">
        <f>VLOOKUP(C204,away!$B$2:$E$405,4,FALSE)</f>
        <v>1.1532</v>
      </c>
      <c r="H204">
        <f>VLOOKUP(A204,away!$A$2:$E$405,3,FALSE)</f>
        <v>0.82930000000000004</v>
      </c>
      <c r="I204">
        <f>VLOOKUP(C204,away!$B$2:$E$405,3,FALSE)</f>
        <v>0.84409999999999996</v>
      </c>
      <c r="J204">
        <f>VLOOKUP(B204,home!$B$2:$E$405,4,FALSE)</f>
        <v>0.90439999999999998</v>
      </c>
      <c r="K204" s="3">
        <f t="shared" si="226"/>
        <v>1.383802521</v>
      </c>
      <c r="L204" s="3">
        <f t="shared" si="227"/>
        <v>0.63309097037199991</v>
      </c>
      <c r="M204" s="5">
        <f t="shared" si="228"/>
        <v>0.13306820117914867</v>
      </c>
      <c r="N204" s="5">
        <f t="shared" si="229"/>
        <v>0.18414011225664109</v>
      </c>
      <c r="O204" s="5">
        <f t="shared" si="230"/>
        <v>8.4244276610163732E-2</v>
      </c>
      <c r="P204" s="5">
        <f t="shared" si="231"/>
        <v>0.11657744235296591</v>
      </c>
      <c r="Q204" s="5">
        <f t="shared" si="232"/>
        <v>0.12740677577898149</v>
      </c>
      <c r="R204" s="5">
        <f t="shared" si="233"/>
        <v>2.6667145413707863E-2</v>
      </c>
      <c r="S204" s="5">
        <f t="shared" si="234"/>
        <v>2.5532583940288213E-2</v>
      </c>
      <c r="T204" s="5">
        <f t="shared" si="235"/>
        <v>8.0660079309883212E-2</v>
      </c>
      <c r="U204" s="5">
        <f t="shared" si="236"/>
        <v>3.6902063051362524E-2</v>
      </c>
      <c r="V204" s="5">
        <f t="shared" si="237"/>
        <v>2.485378263047352E-3</v>
      </c>
      <c r="W204" s="5">
        <f t="shared" si="238"/>
        <v>5.8768605838478781E-2</v>
      </c>
      <c r="X204" s="5">
        <f t="shared" si="239"/>
        <v>3.7205873697692113E-2</v>
      </c>
      <c r="Y204" s="5">
        <f t="shared" si="240"/>
        <v>1.1777351341404983E-2</v>
      </c>
      <c r="Z204" s="5">
        <f t="shared" si="241"/>
        <v>5.6275763223385131E-3</v>
      </c>
      <c r="AA204" s="5">
        <f t="shared" si="242"/>
        <v>7.7874543019719432E-3</v>
      </c>
      <c r="AB204" s="5">
        <f t="shared" si="243"/>
        <v>5.3881494476205362E-3</v>
      </c>
      <c r="AC204" s="5">
        <f t="shared" si="244"/>
        <v>1.3608578092768936E-4</v>
      </c>
      <c r="AD204" s="5">
        <f t="shared" si="245"/>
        <v>2.0331036228735559E-2</v>
      </c>
      <c r="AE204" s="5">
        <f t="shared" si="246"/>
        <v>1.2871395454718482E-2</v>
      </c>
      <c r="AF204" s="5">
        <f t="shared" si="247"/>
        <v>4.0743821192347355E-3</v>
      </c>
      <c r="AG204" s="5">
        <f t="shared" si="248"/>
        <v>8.5981817651088158E-4</v>
      </c>
      <c r="AH204" s="5">
        <f t="shared" si="249"/>
        <v>8.9069193868794496E-4</v>
      </c>
      <c r="AI204" s="5">
        <f t="shared" si="250"/>
        <v>1.2325417501907556E-3</v>
      </c>
      <c r="AJ204" s="5">
        <f t="shared" si="251"/>
        <v>8.5279719057586008E-4</v>
      </c>
      <c r="AK204" s="5">
        <f t="shared" si="252"/>
        <v>3.9336763407353092E-4</v>
      </c>
      <c r="AL204" s="5">
        <f t="shared" si="253"/>
        <v>4.7688424854553376E-6</v>
      </c>
      <c r="AM204" s="5">
        <f t="shared" si="254"/>
        <v>5.6268278375733189E-3</v>
      </c>
      <c r="AN204" s="5">
        <f t="shared" si="255"/>
        <v>3.5622938958054747E-3</v>
      </c>
      <c r="AO204" s="5">
        <f t="shared" si="256"/>
        <v>1.1276280496228697E-3</v>
      </c>
      <c r="AP204" s="5">
        <f t="shared" si="257"/>
        <v>2.3796371205147613E-4</v>
      </c>
      <c r="AQ204" s="5">
        <f t="shared" si="258"/>
        <v>3.7663169343998048E-5</v>
      </c>
      <c r="AR204" s="5">
        <f t="shared" si="259"/>
        <v>1.1277780475329381E-4</v>
      </c>
      <c r="AS204" s="5">
        <f t="shared" si="260"/>
        <v>1.5606221053045374E-4</v>
      </c>
      <c r="AT204" s="5">
        <f t="shared" si="261"/>
        <v>1.0797964018243735E-4</v>
      </c>
      <c r="AU204" s="5">
        <f t="shared" si="262"/>
        <v>4.9807499433709903E-5</v>
      </c>
      <c r="AV204" s="5">
        <f t="shared" si="263"/>
        <v>1.7230935820268455E-5</v>
      </c>
      <c r="AW204" s="5">
        <f t="shared" si="264"/>
        <v>1.1605148817845818E-7</v>
      </c>
      <c r="AX204" s="5">
        <f t="shared" si="265"/>
        <v>1.2977364244778225E-3</v>
      </c>
      <c r="AY204" s="5">
        <f t="shared" si="266"/>
        <v>8.2158521225975437E-4</v>
      </c>
      <c r="AZ204" s="5">
        <f t="shared" si="267"/>
        <v>2.6006908963640668E-4</v>
      </c>
      <c r="BA204" s="5">
        <f t="shared" si="268"/>
        <v>5.4882464107225111E-5</v>
      </c>
      <c r="BB204" s="5">
        <f t="shared" si="269"/>
        <v>8.6863981145124E-6</v>
      </c>
      <c r="BC204" s="5">
        <f t="shared" si="270"/>
        <v>1.0998560422708333E-6</v>
      </c>
      <c r="BD204" s="5">
        <f t="shared" si="271"/>
        <v>1.1899768307947783E-5</v>
      </c>
      <c r="BE204" s="5">
        <f t="shared" si="272"/>
        <v>1.6466929383854047E-5</v>
      </c>
      <c r="BF204" s="5">
        <f t="shared" si="273"/>
        <v>1.1393489197253104E-5</v>
      </c>
      <c r="BG204" s="5">
        <f t="shared" si="274"/>
        <v>5.255446358048371E-6</v>
      </c>
      <c r="BH204" s="5">
        <f t="shared" si="275"/>
        <v>1.8181249798119009E-6</v>
      </c>
      <c r="BI204" s="5">
        <f t="shared" si="276"/>
        <v>5.0318518611135641E-7</v>
      </c>
      <c r="BJ204" s="8">
        <f t="shared" si="277"/>
        <v>0.55113186631131628</v>
      </c>
      <c r="BK204" s="8">
        <f t="shared" si="278"/>
        <v>0.27862604557112303</v>
      </c>
      <c r="BL204" s="8">
        <f t="shared" si="279"/>
        <v>0.16484968237248784</v>
      </c>
      <c r="BM204" s="8">
        <f t="shared" si="280"/>
        <v>0.3273097478248857</v>
      </c>
      <c r="BN204" s="8">
        <f t="shared" si="281"/>
        <v>0.67210395359160868</v>
      </c>
    </row>
    <row r="205" spans="1:66" x14ac:dyDescent="0.25">
      <c r="A205" t="s">
        <v>287</v>
      </c>
      <c r="B205" t="s">
        <v>315</v>
      </c>
      <c r="C205" t="s">
        <v>512</v>
      </c>
      <c r="D205" s="7" t="s">
        <v>522</v>
      </c>
      <c r="E205">
        <f>VLOOKUP(A205,home!$A$2:$E$405,3,FALSE)</f>
        <v>1.1707000000000001</v>
      </c>
      <c r="F205">
        <f>VLOOKUP(B205,home!$B$2:$E$405,3,FALSE)</f>
        <v>0.65129999999999999</v>
      </c>
      <c r="G205" t="e">
        <f>VLOOKUP(C205,away!$B$2:$E$405,4,FALSE)</f>
        <v>#N/A</v>
      </c>
      <c r="H205">
        <f>VLOOKUP(A205,away!$A$2:$E$405,3,FALSE)</f>
        <v>0.82930000000000004</v>
      </c>
      <c r="I205" t="e">
        <f>VLOOKUP(C205,away!$B$2:$E$405,3,FALSE)</f>
        <v>#N/A</v>
      </c>
      <c r="J205">
        <f>VLOOKUP(B205,home!$B$2:$E$405,4,FALSE)</f>
        <v>1.4699</v>
      </c>
      <c r="K205" s="3" t="e">
        <f t="shared" si="226"/>
        <v>#N/A</v>
      </c>
      <c r="L205" s="3" t="e">
        <f t="shared" si="227"/>
        <v>#N/A</v>
      </c>
      <c r="M205" s="5" t="e">
        <f t="shared" si="228"/>
        <v>#N/A</v>
      </c>
      <c r="N205" s="5" t="e">
        <f t="shared" si="229"/>
        <v>#N/A</v>
      </c>
      <c r="O205" s="5" t="e">
        <f t="shared" si="230"/>
        <v>#N/A</v>
      </c>
      <c r="P205" s="5" t="e">
        <f t="shared" si="231"/>
        <v>#N/A</v>
      </c>
      <c r="Q205" s="5" t="e">
        <f t="shared" si="232"/>
        <v>#N/A</v>
      </c>
      <c r="R205" s="5" t="e">
        <f t="shared" si="233"/>
        <v>#N/A</v>
      </c>
      <c r="S205" s="5" t="e">
        <f t="shared" si="234"/>
        <v>#N/A</v>
      </c>
      <c r="T205" s="5" t="e">
        <f t="shared" si="235"/>
        <v>#N/A</v>
      </c>
      <c r="U205" s="5" t="e">
        <f t="shared" si="236"/>
        <v>#N/A</v>
      </c>
      <c r="V205" s="5" t="e">
        <f t="shared" si="237"/>
        <v>#N/A</v>
      </c>
      <c r="W205" s="5" t="e">
        <f t="shared" si="238"/>
        <v>#N/A</v>
      </c>
      <c r="X205" s="5" t="e">
        <f t="shared" si="239"/>
        <v>#N/A</v>
      </c>
      <c r="Y205" s="5" t="e">
        <f t="shared" si="240"/>
        <v>#N/A</v>
      </c>
      <c r="Z205" s="5" t="e">
        <f t="shared" si="241"/>
        <v>#N/A</v>
      </c>
      <c r="AA205" s="5" t="e">
        <f t="shared" si="242"/>
        <v>#N/A</v>
      </c>
      <c r="AB205" s="5" t="e">
        <f t="shared" si="243"/>
        <v>#N/A</v>
      </c>
      <c r="AC205" s="5" t="e">
        <f t="shared" si="244"/>
        <v>#N/A</v>
      </c>
      <c r="AD205" s="5" t="e">
        <f t="shared" si="245"/>
        <v>#N/A</v>
      </c>
      <c r="AE205" s="5" t="e">
        <f t="shared" si="246"/>
        <v>#N/A</v>
      </c>
      <c r="AF205" s="5" t="e">
        <f t="shared" si="247"/>
        <v>#N/A</v>
      </c>
      <c r="AG205" s="5" t="e">
        <f t="shared" si="248"/>
        <v>#N/A</v>
      </c>
      <c r="AH205" s="5" t="e">
        <f t="shared" si="249"/>
        <v>#N/A</v>
      </c>
      <c r="AI205" s="5" t="e">
        <f t="shared" si="250"/>
        <v>#N/A</v>
      </c>
      <c r="AJ205" s="5" t="e">
        <f t="shared" si="251"/>
        <v>#N/A</v>
      </c>
      <c r="AK205" s="5" t="e">
        <f t="shared" si="252"/>
        <v>#N/A</v>
      </c>
      <c r="AL205" s="5" t="e">
        <f t="shared" si="253"/>
        <v>#N/A</v>
      </c>
      <c r="AM205" s="5" t="e">
        <f t="shared" si="254"/>
        <v>#N/A</v>
      </c>
      <c r="AN205" s="5" t="e">
        <f t="shared" si="255"/>
        <v>#N/A</v>
      </c>
      <c r="AO205" s="5" t="e">
        <f t="shared" si="256"/>
        <v>#N/A</v>
      </c>
      <c r="AP205" s="5" t="e">
        <f t="shared" si="257"/>
        <v>#N/A</v>
      </c>
      <c r="AQ205" s="5" t="e">
        <f t="shared" si="258"/>
        <v>#N/A</v>
      </c>
      <c r="AR205" s="5" t="e">
        <f t="shared" si="259"/>
        <v>#N/A</v>
      </c>
      <c r="AS205" s="5" t="e">
        <f t="shared" si="260"/>
        <v>#N/A</v>
      </c>
      <c r="AT205" s="5" t="e">
        <f t="shared" si="261"/>
        <v>#N/A</v>
      </c>
      <c r="AU205" s="5" t="e">
        <f t="shared" si="262"/>
        <v>#N/A</v>
      </c>
      <c r="AV205" s="5" t="e">
        <f t="shared" si="263"/>
        <v>#N/A</v>
      </c>
      <c r="AW205" s="5" t="e">
        <f t="shared" si="264"/>
        <v>#N/A</v>
      </c>
      <c r="AX205" s="5" t="e">
        <f t="shared" si="265"/>
        <v>#N/A</v>
      </c>
      <c r="AY205" s="5" t="e">
        <f t="shared" si="266"/>
        <v>#N/A</v>
      </c>
      <c r="AZ205" s="5" t="e">
        <f t="shared" si="267"/>
        <v>#N/A</v>
      </c>
      <c r="BA205" s="5" t="e">
        <f t="shared" si="268"/>
        <v>#N/A</v>
      </c>
      <c r="BB205" s="5" t="e">
        <f t="shared" si="269"/>
        <v>#N/A</v>
      </c>
      <c r="BC205" s="5" t="e">
        <f t="shared" si="270"/>
        <v>#N/A</v>
      </c>
      <c r="BD205" s="5" t="e">
        <f t="shared" si="271"/>
        <v>#N/A</v>
      </c>
      <c r="BE205" s="5" t="e">
        <f t="shared" si="272"/>
        <v>#N/A</v>
      </c>
      <c r="BF205" s="5" t="e">
        <f t="shared" si="273"/>
        <v>#N/A</v>
      </c>
      <c r="BG205" s="5" t="e">
        <f t="shared" si="274"/>
        <v>#N/A</v>
      </c>
      <c r="BH205" s="5" t="e">
        <f t="shared" si="275"/>
        <v>#N/A</v>
      </c>
      <c r="BI205" s="5" t="e">
        <f t="shared" si="276"/>
        <v>#N/A</v>
      </c>
      <c r="BJ205" s="8" t="e">
        <f t="shared" si="277"/>
        <v>#N/A</v>
      </c>
      <c r="BK205" s="8" t="e">
        <f t="shared" si="278"/>
        <v>#N/A</v>
      </c>
      <c r="BL205" s="8" t="e">
        <f t="shared" si="279"/>
        <v>#N/A</v>
      </c>
      <c r="BM205" s="8" t="e">
        <f t="shared" si="280"/>
        <v>#N/A</v>
      </c>
      <c r="BN205" s="8" t="e">
        <f t="shared" si="281"/>
        <v>#N/A</v>
      </c>
    </row>
    <row r="206" spans="1:66" x14ac:dyDescent="0.25">
      <c r="A206" t="s">
        <v>34</v>
      </c>
      <c r="B206" t="s">
        <v>280</v>
      </c>
      <c r="C206" t="s">
        <v>479</v>
      </c>
      <c r="D206" s="7" t="s">
        <v>522</v>
      </c>
      <c r="E206">
        <f>VLOOKUP(A206,home!$A$2:$E$405,3,FALSE)</f>
        <v>1.6539999999999999</v>
      </c>
      <c r="F206">
        <f>VLOOKUP(B206,home!$B$2:$E$405,3,FALSE)</f>
        <v>0.96020000000000005</v>
      </c>
      <c r="G206">
        <f>VLOOKUP(C206,away!$B$2:$E$405,4,FALSE)</f>
        <v>0.8891</v>
      </c>
      <c r="H206">
        <f>VLOOKUP(A206,away!$A$2:$E$405,3,FALSE)</f>
        <v>1.3683000000000001</v>
      </c>
      <c r="I206">
        <f>VLOOKUP(C206,away!$B$2:$E$405,3,FALSE)</f>
        <v>0.77380000000000004</v>
      </c>
      <c r="J206">
        <f>VLOOKUP(B206,home!$B$2:$E$405,4,FALSE)</f>
        <v>1.2037</v>
      </c>
      <c r="K206" s="3">
        <f t="shared" si="226"/>
        <v>1.4120426582800001</v>
      </c>
      <c r="L206" s="3">
        <f t="shared" si="227"/>
        <v>1.2744661729980002</v>
      </c>
      <c r="M206" s="5">
        <f t="shared" si="228"/>
        <v>6.8118337341176546E-2</v>
      </c>
      <c r="N206" s="5">
        <f t="shared" si="229"/>
        <v>9.6185998136848735E-2</v>
      </c>
      <c r="O206" s="5">
        <f t="shared" si="230"/>
        <v>8.6814516702196046E-2</v>
      </c>
      <c r="P206" s="5">
        <f t="shared" si="231"/>
        <v>0.12258580094146236</v>
      </c>
      <c r="Q206" s="5">
        <f t="shared" si="232"/>
        <v>6.790936624923552E-2</v>
      </c>
      <c r="R206" s="5">
        <f t="shared" si="233"/>
        <v>5.532108243105939E-2</v>
      </c>
      <c r="S206" s="5">
        <f t="shared" si="234"/>
        <v>5.5151370317490372E-2</v>
      </c>
      <c r="T206" s="5">
        <f t="shared" si="235"/>
        <v>8.6548190114382736E-2</v>
      </c>
      <c r="U206" s="5">
        <f t="shared" si="236"/>
        <v>7.8115728294880102E-2</v>
      </c>
      <c r="V206" s="5">
        <f t="shared" si="237"/>
        <v>1.1027826585449426E-2</v>
      </c>
      <c r="W206" s="5">
        <f t="shared" si="238"/>
        <v>3.1963640680226876E-2</v>
      </c>
      <c r="X206" s="5">
        <f t="shared" si="239"/>
        <v>4.0736578812811931E-2</v>
      </c>
      <c r="Y206" s="5">
        <f t="shared" si="240"/>
        <v>2.5958695850297926E-2</v>
      </c>
      <c r="Z206" s="5">
        <f t="shared" si="241"/>
        <v>2.3501616070673064E-2</v>
      </c>
      <c r="AA206" s="5">
        <f t="shared" si="242"/>
        <v>3.3185284430309166E-2</v>
      </c>
      <c r="AB206" s="5">
        <f t="shared" si="243"/>
        <v>2.3429518621375829E-2</v>
      </c>
      <c r="AC206" s="5">
        <f t="shared" si="244"/>
        <v>1.2403552106773289E-3</v>
      </c>
      <c r="AD206" s="5">
        <f t="shared" si="245"/>
        <v>1.1283506038603583E-2</v>
      </c>
      <c r="AE206" s="5">
        <f t="shared" si="246"/>
        <v>1.4380446759018933E-2</v>
      </c>
      <c r="AF206" s="5">
        <f t="shared" si="247"/>
        <v>9.1636964734841779E-3</v>
      </c>
      <c r="AG206" s="5">
        <f t="shared" si="248"/>
        <v>3.8929403916922187E-3</v>
      </c>
      <c r="AH206" s="5">
        <f t="shared" si="249"/>
        <v>7.4880036732147461E-3</v>
      </c>
      <c r="AI206" s="5">
        <f t="shared" si="250"/>
        <v>1.0573380611936556E-2</v>
      </c>
      <c r="AJ206" s="5">
        <f t="shared" si="251"/>
        <v>7.4650322331425547E-3</v>
      </c>
      <c r="AK206" s="5">
        <f t="shared" si="252"/>
        <v>3.5136479862108321E-3</v>
      </c>
      <c r="AL206" s="5">
        <f t="shared" si="253"/>
        <v>8.928575939324029E-5</v>
      </c>
      <c r="AM206" s="5">
        <f t="shared" si="254"/>
        <v>3.1865583722936472E-3</v>
      </c>
      <c r="AN206" s="5">
        <f t="shared" si="255"/>
        <v>4.0611608537718209E-3</v>
      </c>
      <c r="AO206" s="5">
        <f t="shared" si="256"/>
        <v>2.5879060656179326E-3</v>
      </c>
      <c r="AP206" s="5">
        <f t="shared" si="257"/>
        <v>1.0993995798421331E-3</v>
      </c>
      <c r="AQ206" s="5">
        <f t="shared" si="258"/>
        <v>3.5028689377925303E-4</v>
      </c>
      <c r="AR206" s="5">
        <f t="shared" si="259"/>
        <v>1.9086414769593925E-3</v>
      </c>
      <c r="AS206" s="5">
        <f t="shared" si="260"/>
        <v>2.6950831848292062E-3</v>
      </c>
      <c r="AT206" s="5">
        <f t="shared" si="261"/>
        <v>1.9027862122959808E-3</v>
      </c>
      <c r="AU206" s="5">
        <f t="shared" si="262"/>
        <v>8.9560510044964952E-4</v>
      </c>
      <c r="AV206" s="5">
        <f t="shared" si="263"/>
        <v>3.1615815170201258E-4</v>
      </c>
      <c r="AW206" s="5">
        <f t="shared" si="264"/>
        <v>4.4632974007291251E-6</v>
      </c>
      <c r="AX206" s="5">
        <f t="shared" si="265"/>
        <v>7.4992605912965131E-4</v>
      </c>
      <c r="AY206" s="5">
        <f t="shared" si="266"/>
        <v>9.557553946104387E-4</v>
      </c>
      <c r="AZ206" s="5">
        <f t="shared" si="267"/>
        <v>6.0903896004567979E-4</v>
      </c>
      <c r="BA206" s="5">
        <f t="shared" si="268"/>
        <v>2.5873318420536659E-4</v>
      </c>
      <c r="BB206" s="5">
        <f t="shared" si="269"/>
        <v>8.2436672775449996E-5</v>
      </c>
      <c r="BC206" s="5">
        <f t="shared" si="270"/>
        <v>2.1012550173363232E-5</v>
      </c>
      <c r="BD206" s="5">
        <f t="shared" si="271"/>
        <v>4.0541649979428205E-4</v>
      </c>
      <c r="BE206" s="5">
        <f t="shared" si="272"/>
        <v>5.7246539208009113E-4</v>
      </c>
      <c r="BF206" s="5">
        <f t="shared" si="273"/>
        <v>4.0417277700303722E-4</v>
      </c>
      <c r="BG206" s="5">
        <f t="shared" si="274"/>
        <v>1.9023640081459276E-4</v>
      </c>
      <c r="BH206" s="5">
        <f t="shared" si="275"/>
        <v>6.7155478276964328E-5</v>
      </c>
      <c r="BI206" s="5">
        <f t="shared" si="276"/>
        <v>1.8965280012853903E-5</v>
      </c>
      <c r="BJ206" s="8">
        <f t="shared" si="277"/>
        <v>0.40198527409284746</v>
      </c>
      <c r="BK206" s="8">
        <f t="shared" si="278"/>
        <v>0.25916873155025977</v>
      </c>
      <c r="BL206" s="8">
        <f t="shared" si="279"/>
        <v>0.31528288093854334</v>
      </c>
      <c r="BM206" s="8">
        <f t="shared" si="280"/>
        <v>0.50205210875313533</v>
      </c>
      <c r="BN206" s="8">
        <f t="shared" si="281"/>
        <v>0.49693510180197864</v>
      </c>
    </row>
    <row r="207" spans="1:66" x14ac:dyDescent="0.25">
      <c r="A207" t="s">
        <v>34</v>
      </c>
      <c r="B207" t="s">
        <v>203</v>
      </c>
      <c r="C207" t="s">
        <v>483</v>
      </c>
      <c r="D207" s="7" t="s">
        <v>522</v>
      </c>
      <c r="E207">
        <f>VLOOKUP(A207,home!$A$2:$E$405,3,FALSE)</f>
        <v>1.6539999999999999</v>
      </c>
      <c r="F207">
        <f>VLOOKUP(B207,home!$B$2:$E$405,3,FALSE)</f>
        <v>0.60460000000000003</v>
      </c>
      <c r="G207">
        <f>VLOOKUP(C207,away!$B$2:$E$405,4,FALSE)</f>
        <v>1.1380999999999999</v>
      </c>
      <c r="H207">
        <f>VLOOKUP(A207,away!$A$2:$E$405,3,FALSE)</f>
        <v>1.3683000000000001</v>
      </c>
      <c r="I207">
        <f>VLOOKUP(C207,away!$B$2:$E$405,3,FALSE)</f>
        <v>0.85980000000000001</v>
      </c>
      <c r="J207">
        <f>VLOOKUP(B207,home!$B$2:$E$405,4,FALSE)</f>
        <v>0.73080000000000001</v>
      </c>
      <c r="K207" s="3">
        <f t="shared" si="226"/>
        <v>1.13810956004</v>
      </c>
      <c r="L207" s="3">
        <f t="shared" si="227"/>
        <v>0.85976013967200005</v>
      </c>
      <c r="M207" s="5">
        <f t="shared" si="228"/>
        <v>0.13562389533553915</v>
      </c>
      <c r="N207" s="5">
        <f t="shared" si="229"/>
        <v>0.15435485185124148</v>
      </c>
      <c r="O207" s="5">
        <f t="shared" si="230"/>
        <v>0.11660401919654384</v>
      </c>
      <c r="P207" s="5">
        <f t="shared" si="231"/>
        <v>0.13270814898667424</v>
      </c>
      <c r="Q207" s="5">
        <f t="shared" si="232"/>
        <v>8.7836366265227922E-2</v>
      </c>
      <c r="R207" s="5">
        <f t="shared" si="233"/>
        <v>5.0125743915368552E-2</v>
      </c>
      <c r="S207" s="5">
        <f t="shared" si="234"/>
        <v>3.2463771896349573E-2</v>
      </c>
      <c r="T207" s="5">
        <f t="shared" si="235"/>
        <v>7.5518206528473311E-2</v>
      </c>
      <c r="U207" s="5">
        <f t="shared" si="236"/>
        <v>5.7048588354197807E-2</v>
      </c>
      <c r="V207" s="5">
        <f t="shared" si="237"/>
        <v>3.5295378745197319E-3</v>
      </c>
      <c r="W207" s="5">
        <f t="shared" si="238"/>
        <v>3.3322469388543614E-2</v>
      </c>
      <c r="X207" s="5">
        <f t="shared" si="239"/>
        <v>2.8649330935710201E-2</v>
      </c>
      <c r="Y207" s="5">
        <f t="shared" si="240"/>
        <v>1.2315776383397776E-2</v>
      </c>
      <c r="Z207" s="5">
        <f t="shared" si="241"/>
        <v>1.4365372196613395E-2</v>
      </c>
      <c r="AA207" s="5">
        <f t="shared" si="242"/>
        <v>1.6349367430498519E-2</v>
      </c>
      <c r="AB207" s="5">
        <f t="shared" si="243"/>
        <v>9.303685686628491E-3</v>
      </c>
      <c r="AC207" s="5">
        <f t="shared" si="244"/>
        <v>2.1585357292083226E-4</v>
      </c>
      <c r="AD207" s="5">
        <f t="shared" si="245"/>
        <v>9.4811552438104352E-3</v>
      </c>
      <c r="AE207" s="5">
        <f t="shared" si="246"/>
        <v>8.151519356670375E-3</v>
      </c>
      <c r="AF207" s="5">
        <f t="shared" si="247"/>
        <v>3.5041757103149666E-3</v>
      </c>
      <c r="AG207" s="5">
        <f t="shared" si="248"/>
        <v>1.0042501993785423E-3</v>
      </c>
      <c r="AH207" s="5">
        <f t="shared" si="249"/>
        <v>3.0876936015501485E-3</v>
      </c>
      <c r="AI207" s="5">
        <f t="shared" si="250"/>
        <v>3.5141336063985629E-3</v>
      </c>
      <c r="AJ207" s="5">
        <f t="shared" si="251"/>
        <v>1.9997345263500239E-3</v>
      </c>
      <c r="AK207" s="5">
        <f t="shared" si="252"/>
        <v>7.5863899399367443E-4</v>
      </c>
      <c r="AL207" s="5">
        <f t="shared" si="253"/>
        <v>8.4485195012615002E-6</v>
      </c>
      <c r="AM207" s="5">
        <f t="shared" si="254"/>
        <v>2.1581186846408077E-3</v>
      </c>
      <c r="AN207" s="5">
        <f t="shared" si="255"/>
        <v>1.8554644217355337E-3</v>
      </c>
      <c r="AO207" s="5">
        <f t="shared" si="256"/>
        <v>7.9762717519388454E-4</v>
      </c>
      <c r="AP207" s="5">
        <f t="shared" si="257"/>
        <v>2.2858935051695909E-4</v>
      </c>
      <c r="AQ207" s="5">
        <f t="shared" si="258"/>
        <v>4.9133002981998111E-5</v>
      </c>
      <c r="AR207" s="5">
        <f t="shared" si="259"/>
        <v>5.3093517642661947E-4</v>
      </c>
      <c r="AS207" s="5">
        <f t="shared" si="260"/>
        <v>6.0426240005265967E-4</v>
      </c>
      <c r="AT207" s="5">
        <f t="shared" si="261"/>
        <v>3.4385840713632357E-4</v>
      </c>
      <c r="AU207" s="5">
        <f t="shared" si="262"/>
        <v>1.3044951348732545E-4</v>
      </c>
      <c r="AV207" s="5">
        <f t="shared" si="263"/>
        <v>3.711645960062301E-5</v>
      </c>
      <c r="AW207" s="5">
        <f t="shared" si="264"/>
        <v>2.2963574333358683E-7</v>
      </c>
      <c r="AX207" s="5">
        <f t="shared" si="265"/>
        <v>4.0936258444844166E-4</v>
      </c>
      <c r="AY207" s="5">
        <f t="shared" si="266"/>
        <v>3.5195363278188305E-4</v>
      </c>
      <c r="AZ207" s="5">
        <f t="shared" si="267"/>
        <v>1.512978522393098E-4</v>
      </c>
      <c r="BA207" s="5">
        <f t="shared" si="268"/>
        <v>4.335995419111422E-5</v>
      </c>
      <c r="BB207" s="5">
        <f t="shared" si="269"/>
        <v>9.3197900678809674E-6</v>
      </c>
      <c r="BC207" s="5">
        <f t="shared" si="270"/>
        <v>1.6025568020950124E-6</v>
      </c>
      <c r="BD207" s="5">
        <f t="shared" si="271"/>
        <v>7.6079483573554695E-5</v>
      </c>
      <c r="BE207" s="5">
        <f t="shared" si="272"/>
        <v>8.6586787577968744E-5</v>
      </c>
      <c r="BF207" s="5">
        <f t="shared" si="273"/>
        <v>4.9272625357819482E-5</v>
      </c>
      <c r="BG207" s="5">
        <f t="shared" si="274"/>
        <v>1.8692548656001223E-5</v>
      </c>
      <c r="BH207" s="5">
        <f t="shared" si="275"/>
        <v>5.3185420817269614E-6</v>
      </c>
      <c r="BI207" s="5">
        <f t="shared" si="276"/>
        <v>1.2106167177377001E-6</v>
      </c>
      <c r="BJ207" s="8">
        <f t="shared" si="277"/>
        <v>0.42019393086836859</v>
      </c>
      <c r="BK207" s="8">
        <f t="shared" si="278"/>
        <v>0.30490160981828662</v>
      </c>
      <c r="BL207" s="8">
        <f t="shared" si="279"/>
        <v>0.26067538787219807</v>
      </c>
      <c r="BM207" s="8">
        <f t="shared" si="280"/>
        <v>0.32253155120783294</v>
      </c>
      <c r="BN207" s="8">
        <f t="shared" si="281"/>
        <v>0.67725302555059519</v>
      </c>
    </row>
    <row r="208" spans="1:66" x14ac:dyDescent="0.25">
      <c r="A208" t="s">
        <v>34</v>
      </c>
      <c r="B208" t="s">
        <v>207</v>
      </c>
      <c r="C208" t="s">
        <v>271</v>
      </c>
      <c r="D208" s="7" t="s">
        <v>522</v>
      </c>
      <c r="E208">
        <f>VLOOKUP(A208,home!$A$2:$E$405,3,FALSE)</f>
        <v>1.6539999999999999</v>
      </c>
      <c r="F208">
        <f>VLOOKUP(B208,home!$B$2:$E$405,3,FALSE)</f>
        <v>0.99580000000000002</v>
      </c>
      <c r="G208">
        <f>VLOOKUP(C208,away!$B$2:$E$405,4,FALSE)</f>
        <v>0.41570000000000001</v>
      </c>
      <c r="H208">
        <f>VLOOKUP(A208,away!$A$2:$E$405,3,FALSE)</f>
        <v>1.3683000000000001</v>
      </c>
      <c r="I208">
        <f>VLOOKUP(C208,away!$B$2:$E$405,3,FALSE)</f>
        <v>1.5987</v>
      </c>
      <c r="J208">
        <f>VLOOKUP(B208,home!$B$2:$E$405,4,FALSE)</f>
        <v>0.90280000000000005</v>
      </c>
      <c r="K208" s="3">
        <f t="shared" si="226"/>
        <v>0.68468001524</v>
      </c>
      <c r="L208" s="3">
        <f t="shared" si="227"/>
        <v>1.9748760923880002</v>
      </c>
      <c r="M208" s="5">
        <f t="shared" si="228"/>
        <v>6.9979278119056659E-2</v>
      </c>
      <c r="N208" s="5">
        <f t="shared" si="229"/>
        <v>4.7913413209039912E-2</v>
      </c>
      <c r="O208" s="5">
        <f t="shared" si="230"/>
        <v>0.13820040331989572</v>
      </c>
      <c r="P208" s="5">
        <f t="shared" si="231"/>
        <v>9.4623054251240346E-2</v>
      </c>
      <c r="Q208" s="5">
        <f t="shared" si="232"/>
        <v>1.6402678243082929E-2</v>
      </c>
      <c r="R208" s="5">
        <f t="shared" si="233"/>
        <v>0.13646433623742066</v>
      </c>
      <c r="S208" s="5">
        <f t="shared" si="234"/>
        <v>3.1986334513912917E-2</v>
      </c>
      <c r="T208" s="5">
        <f t="shared" si="235"/>
        <v>3.2393257113397293E-2</v>
      </c>
      <c r="U208" s="5">
        <f t="shared" si="236"/>
        <v>9.3434403814753653E-2</v>
      </c>
      <c r="V208" s="5">
        <f t="shared" si="237"/>
        <v>4.8056204753435623E-3</v>
      </c>
      <c r="W208" s="5">
        <f t="shared" si="238"/>
        <v>3.7435286631502794E-3</v>
      </c>
      <c r="X208" s="5">
        <f t="shared" si="239"/>
        <v>7.3930052580246982E-3</v>
      </c>
      <c r="Y208" s="5">
        <f t="shared" si="240"/>
        <v>7.3001346674858789E-3</v>
      </c>
      <c r="Z208" s="5">
        <f t="shared" si="241"/>
        <v>8.9833385032959831E-2</v>
      </c>
      <c r="AA208" s="5">
        <f t="shared" si="242"/>
        <v>6.1507123433427721E-2</v>
      </c>
      <c r="AB208" s="5">
        <f t="shared" si="243"/>
        <v>2.1056349104883926E-2</v>
      </c>
      <c r="AC208" s="5">
        <f t="shared" si="244"/>
        <v>4.0612244364653203E-4</v>
      </c>
      <c r="AD208" s="5">
        <f t="shared" si="245"/>
        <v>6.4077981553427744E-4</v>
      </c>
      <c r="AE208" s="5">
        <f t="shared" si="246"/>
        <v>1.2654607381834375E-3</v>
      </c>
      <c r="AF208" s="5">
        <f t="shared" si="247"/>
        <v>1.2495640788470707E-3</v>
      </c>
      <c r="AG208" s="5">
        <f t="shared" si="248"/>
        <v>8.2257807507397137E-4</v>
      </c>
      <c r="AH208" s="5">
        <f t="shared" si="249"/>
        <v>4.4352451099969603E-2</v>
      </c>
      <c r="AI208" s="5">
        <f t="shared" si="250"/>
        <v>3.0367236895058543E-2</v>
      </c>
      <c r="AJ208" s="5">
        <f t="shared" si="251"/>
        <v>1.0395920110052685E-2</v>
      </c>
      <c r="AK208" s="5">
        <f t="shared" si="252"/>
        <v>2.3726262464615652E-3</v>
      </c>
      <c r="AL208" s="5">
        <f t="shared" si="253"/>
        <v>2.1965671582054949E-5</v>
      </c>
      <c r="AM208" s="5">
        <f t="shared" si="254"/>
        <v>8.7745826773098708E-5</v>
      </c>
      <c r="AN208" s="5">
        <f t="shared" si="255"/>
        <v>1.7328713550101156E-4</v>
      </c>
      <c r="AO208" s="5">
        <f t="shared" si="256"/>
        <v>1.7111031050967383E-4</v>
      </c>
      <c r="AP208" s="5">
        <f t="shared" si="257"/>
        <v>1.1264055379554735E-4</v>
      </c>
      <c r="AQ208" s="5">
        <f t="shared" si="258"/>
        <v>5.5612784181042735E-5</v>
      </c>
      <c r="AR208" s="5">
        <f t="shared" si="259"/>
        <v>1.7518119063227547E-2</v>
      </c>
      <c r="AS208" s="5">
        <f t="shared" si="260"/>
        <v>1.199430602718677E-2</v>
      </c>
      <c r="AT208" s="5">
        <f t="shared" si="261"/>
        <v>4.1061308167437303E-3</v>
      </c>
      <c r="AU208" s="5">
        <f t="shared" si="262"/>
        <v>9.3712857006184372E-4</v>
      </c>
      <c r="AV208" s="5">
        <f t="shared" si="263"/>
        <v>1.6040830090794563E-4</v>
      </c>
      <c r="AW208" s="5">
        <f t="shared" si="264"/>
        <v>8.2502952208763708E-7</v>
      </c>
      <c r="AX208" s="5">
        <f t="shared" si="265"/>
        <v>1.0012969002041933E-5</v>
      </c>
      <c r="AY208" s="5">
        <f t="shared" si="266"/>
        <v>1.977437309595475E-5</v>
      </c>
      <c r="AZ208" s="5">
        <f t="shared" si="267"/>
        <v>1.952596833458076E-5</v>
      </c>
      <c r="BA208" s="5">
        <f t="shared" si="268"/>
        <v>1.285378934822956E-5</v>
      </c>
      <c r="BB208" s="5">
        <f t="shared" si="269"/>
        <v>6.3461603201025253E-6</v>
      </c>
      <c r="BC208" s="5">
        <f t="shared" si="270"/>
        <v>2.5065760589263682E-6</v>
      </c>
      <c r="BD208" s="5">
        <f t="shared" si="271"/>
        <v>5.7660190869290957E-3</v>
      </c>
      <c r="BE208" s="5">
        <f t="shared" si="272"/>
        <v>3.9478780363127438E-3</v>
      </c>
      <c r="BF208" s="5">
        <f t="shared" si="273"/>
        <v>1.3515165970341351E-3</v>
      </c>
      <c r="BG208" s="5">
        <f t="shared" si="274"/>
        <v>3.0845213475148153E-4</v>
      </c>
      <c r="BH208" s="5">
        <f t="shared" si="275"/>
        <v>5.2797753080613721E-5</v>
      </c>
      <c r="BI208" s="5">
        <f t="shared" si="276"/>
        <v>7.2299132767744739E-6</v>
      </c>
      <c r="BJ208" s="8">
        <f t="shared" si="277"/>
        <v>0.11979581630873995</v>
      </c>
      <c r="BK208" s="8">
        <f t="shared" si="278"/>
        <v>0.20184214984787802</v>
      </c>
      <c r="BL208" s="8">
        <f t="shared" si="279"/>
        <v>0.58430083656143672</v>
      </c>
      <c r="BM208" s="8">
        <f t="shared" si="280"/>
        <v>0.49217007502770455</v>
      </c>
      <c r="BN208" s="8">
        <f t="shared" si="281"/>
        <v>0.5035831633797363</v>
      </c>
    </row>
    <row r="209" spans="1:66" x14ac:dyDescent="0.25">
      <c r="A209" t="s">
        <v>34</v>
      </c>
      <c r="B209" t="s">
        <v>513</v>
      </c>
      <c r="C209" t="s">
        <v>269</v>
      </c>
      <c r="D209" s="7" t="s">
        <v>522</v>
      </c>
      <c r="E209">
        <f>VLOOKUP(A209,home!$A$2:$E$405,3,FALSE)</f>
        <v>1.6539999999999999</v>
      </c>
      <c r="F209" t="e">
        <f>VLOOKUP(B209,home!$B$2:$E$405,3,FALSE)</f>
        <v>#N/A</v>
      </c>
      <c r="G209">
        <f>VLOOKUP(C209,away!$B$2:$E$405,4,FALSE)</f>
        <v>1.5293000000000001</v>
      </c>
      <c r="H209">
        <f>VLOOKUP(A209,away!$A$2:$E$405,3,FALSE)</f>
        <v>1.3683000000000001</v>
      </c>
      <c r="I209">
        <f>VLOOKUP(C209,away!$B$2:$E$405,3,FALSE)</f>
        <v>0.3009</v>
      </c>
      <c r="J209" t="e">
        <f>VLOOKUP(B209,home!$B$2:$E$405,4,FALSE)</f>
        <v>#N/A</v>
      </c>
      <c r="K209" s="3" t="e">
        <f t="shared" si="226"/>
        <v>#N/A</v>
      </c>
      <c r="L209" s="3" t="e">
        <f t="shared" si="227"/>
        <v>#N/A</v>
      </c>
      <c r="M209" s="5" t="e">
        <f t="shared" si="228"/>
        <v>#N/A</v>
      </c>
      <c r="N209" s="5" t="e">
        <f t="shared" si="229"/>
        <v>#N/A</v>
      </c>
      <c r="O209" s="5" t="e">
        <f t="shared" si="230"/>
        <v>#N/A</v>
      </c>
      <c r="P209" s="5" t="e">
        <f t="shared" si="231"/>
        <v>#N/A</v>
      </c>
      <c r="Q209" s="5" t="e">
        <f t="shared" si="232"/>
        <v>#N/A</v>
      </c>
      <c r="R209" s="5" t="e">
        <f t="shared" si="233"/>
        <v>#N/A</v>
      </c>
      <c r="S209" s="5" t="e">
        <f t="shared" si="234"/>
        <v>#N/A</v>
      </c>
      <c r="T209" s="5" t="e">
        <f t="shared" si="235"/>
        <v>#N/A</v>
      </c>
      <c r="U209" s="5" t="e">
        <f t="shared" si="236"/>
        <v>#N/A</v>
      </c>
      <c r="V209" s="5" t="e">
        <f t="shared" si="237"/>
        <v>#N/A</v>
      </c>
      <c r="W209" s="5" t="e">
        <f t="shared" si="238"/>
        <v>#N/A</v>
      </c>
      <c r="X209" s="5" t="e">
        <f t="shared" si="239"/>
        <v>#N/A</v>
      </c>
      <c r="Y209" s="5" t="e">
        <f t="shared" si="240"/>
        <v>#N/A</v>
      </c>
      <c r="Z209" s="5" t="e">
        <f t="shared" si="241"/>
        <v>#N/A</v>
      </c>
      <c r="AA209" s="5" t="e">
        <f t="shared" si="242"/>
        <v>#N/A</v>
      </c>
      <c r="AB209" s="5" t="e">
        <f t="shared" si="243"/>
        <v>#N/A</v>
      </c>
      <c r="AC209" s="5" t="e">
        <f t="shared" si="244"/>
        <v>#N/A</v>
      </c>
      <c r="AD209" s="5" t="e">
        <f t="shared" si="245"/>
        <v>#N/A</v>
      </c>
      <c r="AE209" s="5" t="e">
        <f t="shared" si="246"/>
        <v>#N/A</v>
      </c>
      <c r="AF209" s="5" t="e">
        <f t="shared" si="247"/>
        <v>#N/A</v>
      </c>
      <c r="AG209" s="5" t="e">
        <f t="shared" si="248"/>
        <v>#N/A</v>
      </c>
      <c r="AH209" s="5" t="e">
        <f t="shared" si="249"/>
        <v>#N/A</v>
      </c>
      <c r="AI209" s="5" t="e">
        <f t="shared" si="250"/>
        <v>#N/A</v>
      </c>
      <c r="AJ209" s="5" t="e">
        <f t="shared" si="251"/>
        <v>#N/A</v>
      </c>
      <c r="AK209" s="5" t="e">
        <f t="shared" si="252"/>
        <v>#N/A</v>
      </c>
      <c r="AL209" s="5" t="e">
        <f t="shared" si="253"/>
        <v>#N/A</v>
      </c>
      <c r="AM209" s="5" t="e">
        <f t="shared" si="254"/>
        <v>#N/A</v>
      </c>
      <c r="AN209" s="5" t="e">
        <f t="shared" si="255"/>
        <v>#N/A</v>
      </c>
      <c r="AO209" s="5" t="e">
        <f t="shared" si="256"/>
        <v>#N/A</v>
      </c>
      <c r="AP209" s="5" t="e">
        <f t="shared" si="257"/>
        <v>#N/A</v>
      </c>
      <c r="AQ209" s="5" t="e">
        <f t="shared" si="258"/>
        <v>#N/A</v>
      </c>
      <c r="AR209" s="5" t="e">
        <f t="shared" si="259"/>
        <v>#N/A</v>
      </c>
      <c r="AS209" s="5" t="e">
        <f t="shared" si="260"/>
        <v>#N/A</v>
      </c>
      <c r="AT209" s="5" t="e">
        <f t="shared" si="261"/>
        <v>#N/A</v>
      </c>
      <c r="AU209" s="5" t="e">
        <f t="shared" si="262"/>
        <v>#N/A</v>
      </c>
      <c r="AV209" s="5" t="e">
        <f t="shared" si="263"/>
        <v>#N/A</v>
      </c>
      <c r="AW209" s="5" t="e">
        <f t="shared" si="264"/>
        <v>#N/A</v>
      </c>
      <c r="AX209" s="5" t="e">
        <f t="shared" si="265"/>
        <v>#N/A</v>
      </c>
      <c r="AY209" s="5" t="e">
        <f t="shared" si="266"/>
        <v>#N/A</v>
      </c>
      <c r="AZ209" s="5" t="e">
        <f t="shared" si="267"/>
        <v>#N/A</v>
      </c>
      <c r="BA209" s="5" t="e">
        <f t="shared" si="268"/>
        <v>#N/A</v>
      </c>
      <c r="BB209" s="5" t="e">
        <f t="shared" si="269"/>
        <v>#N/A</v>
      </c>
      <c r="BC209" s="5" t="e">
        <f t="shared" si="270"/>
        <v>#N/A</v>
      </c>
      <c r="BD209" s="5" t="e">
        <f t="shared" si="271"/>
        <v>#N/A</v>
      </c>
      <c r="BE209" s="5" t="e">
        <f t="shared" si="272"/>
        <v>#N/A</v>
      </c>
      <c r="BF209" s="5" t="e">
        <f t="shared" si="273"/>
        <v>#N/A</v>
      </c>
      <c r="BG209" s="5" t="e">
        <f t="shared" si="274"/>
        <v>#N/A</v>
      </c>
      <c r="BH209" s="5" t="e">
        <f t="shared" si="275"/>
        <v>#N/A</v>
      </c>
      <c r="BI209" s="5" t="e">
        <f t="shared" si="276"/>
        <v>#N/A</v>
      </c>
      <c r="BJ209" s="8" t="e">
        <f t="shared" si="277"/>
        <v>#N/A</v>
      </c>
      <c r="BK209" s="8" t="e">
        <f t="shared" si="278"/>
        <v>#N/A</v>
      </c>
      <c r="BL209" s="8" t="e">
        <f t="shared" si="279"/>
        <v>#N/A</v>
      </c>
      <c r="BM209" s="8" t="e">
        <f t="shared" si="280"/>
        <v>#N/A</v>
      </c>
      <c r="BN209" s="8" t="e">
        <f t="shared" si="281"/>
        <v>#N/A</v>
      </c>
    </row>
    <row r="210" spans="1:66" x14ac:dyDescent="0.25">
      <c r="A210" t="s">
        <v>10</v>
      </c>
      <c r="B210" t="s">
        <v>215</v>
      </c>
      <c r="C210" t="s">
        <v>12</v>
      </c>
      <c r="D210" s="7" t="s">
        <v>523</v>
      </c>
      <c r="E210">
        <f>VLOOKUP(A210,home!$A$2:$E$405,3,FALSE)</f>
        <v>1.6503000000000001</v>
      </c>
      <c r="F210">
        <f>VLOOKUP(B210,home!$B$2:$E$405,3,FALSE)</f>
        <v>0.71289999999999998</v>
      </c>
      <c r="G210">
        <f>VLOOKUP(C210,away!$B$2:$E$405,4,FALSE)</f>
        <v>0.81979999999999997</v>
      </c>
      <c r="H210">
        <f>VLOOKUP(A210,away!$A$2:$E$405,3,FALSE)</f>
        <v>1.3855999999999999</v>
      </c>
      <c r="I210">
        <f>VLOOKUP(C210,away!$B$2:$E$405,3,FALSE)</f>
        <v>0.93400000000000005</v>
      </c>
      <c r="J210">
        <f>VLOOKUP(B210,home!$B$2:$E$405,4,FALSE)</f>
        <v>0.80659999999999998</v>
      </c>
      <c r="K210" s="3">
        <f t="shared" si="226"/>
        <v>0.96449377362600008</v>
      </c>
      <c r="L210" s="3">
        <f t="shared" si="227"/>
        <v>1.0438617126399998</v>
      </c>
      <c r="M210" s="5">
        <f t="shared" si="228"/>
        <v>0.13420920216504642</v>
      </c>
      <c r="N210" s="5">
        <f t="shared" si="229"/>
        <v>0.12944393985150035</v>
      </c>
      <c r="O210" s="5">
        <f t="shared" si="230"/>
        <v>0.14009584762405336</v>
      </c>
      <c r="P210" s="5">
        <f t="shared" si="231"/>
        <v>0.13512157274425629</v>
      </c>
      <c r="Q210" s="5">
        <f t="shared" si="232"/>
        <v>6.2423937010195274E-2</v>
      </c>
      <c r="R210" s="5">
        <f t="shared" si="233"/>
        <v>7.3120345717298363E-2</v>
      </c>
      <c r="S210" s="5">
        <f t="shared" si="234"/>
        <v>3.40100364325771E-2</v>
      </c>
      <c r="T210" s="5">
        <f t="shared" si="235"/>
        <v>6.5161957797193915E-2</v>
      </c>
      <c r="U210" s="5">
        <f t="shared" si="236"/>
        <v>7.0524118169714822E-2</v>
      </c>
      <c r="V210" s="5">
        <f t="shared" si="237"/>
        <v>3.8045823135534344E-3</v>
      </c>
      <c r="W210" s="5">
        <f t="shared" si="238"/>
        <v>2.006916619051833E-2</v>
      </c>
      <c r="X210" s="5">
        <f t="shared" si="239"/>
        <v>2.0949434190891247E-2</v>
      </c>
      <c r="Y210" s="5">
        <f t="shared" si="240"/>
        <v>1.0934156126671347E-2</v>
      </c>
      <c r="Z210" s="5">
        <f t="shared" si="241"/>
        <v>2.5442509769762655E-2</v>
      </c>
      <c r="AA210" s="5">
        <f t="shared" si="242"/>
        <v>2.4539142258354758E-2</v>
      </c>
      <c r="AB210" s="5">
        <f t="shared" si="243"/>
        <v>1.1833924959152912E-2</v>
      </c>
      <c r="AC210" s="5">
        <f t="shared" si="244"/>
        <v>2.3940289560497107E-4</v>
      </c>
      <c r="AD210" s="5">
        <f t="shared" si="245"/>
        <v>4.8391464581550884E-3</v>
      </c>
      <c r="AE210" s="5">
        <f t="shared" si="246"/>
        <v>5.0513997095255597E-3</v>
      </c>
      <c r="AF210" s="5">
        <f t="shared" si="247"/>
        <v>2.6364813760072735E-3</v>
      </c>
      <c r="AG210" s="5">
        <f t="shared" si="248"/>
        <v>9.1737398816747219E-4</v>
      </c>
      <c r="AH210" s="5">
        <f t="shared" si="249"/>
        <v>6.6396154555310926E-3</v>
      </c>
      <c r="AI210" s="5">
        <f t="shared" si="250"/>
        <v>6.4038677661306959E-3</v>
      </c>
      <c r="AJ210" s="5">
        <f t="shared" si="251"/>
        <v>3.0882452937786489E-3</v>
      </c>
      <c r="AK210" s="5">
        <f t="shared" si="252"/>
        <v>9.9286445242643506E-4</v>
      </c>
      <c r="AL210" s="5">
        <f t="shared" si="253"/>
        <v>9.6412154313804828E-6</v>
      </c>
      <c r="AM210" s="5">
        <f t="shared" si="254"/>
        <v>9.3346532571097899E-4</v>
      </c>
      <c r="AN210" s="5">
        <f t="shared" si="255"/>
        <v>9.7440871358671789E-4</v>
      </c>
      <c r="AO210" s="5">
        <f t="shared" si="256"/>
        <v>5.0857397428798504E-4</v>
      </c>
      <c r="AP210" s="5">
        <f t="shared" si="257"/>
        <v>1.7696029993479582E-4</v>
      </c>
      <c r="AQ210" s="5">
        <f t="shared" si="258"/>
        <v>4.6180520439805992E-5</v>
      </c>
      <c r="AR210" s="5">
        <f t="shared" si="259"/>
        <v>1.38616807213634E-3</v>
      </c>
      <c r="AS210" s="5">
        <f t="shared" si="260"/>
        <v>1.3369504747746559E-3</v>
      </c>
      <c r="AT210" s="5">
        <f t="shared" si="261"/>
        <v>6.4474020428324016E-4</v>
      </c>
      <c r="AU210" s="5">
        <f t="shared" si="262"/>
        <v>2.0728263754584688E-4</v>
      </c>
      <c r="AV210" s="5">
        <f t="shared" si="263"/>
        <v>4.998070332343605E-5</v>
      </c>
      <c r="AW210" s="5">
        <f t="shared" si="264"/>
        <v>2.6963215537938425E-7</v>
      </c>
      <c r="AX210" s="5">
        <f t="shared" si="265"/>
        <v>1.5005358242400085E-4</v>
      </c>
      <c r="AY210" s="5">
        <f t="shared" si="266"/>
        <v>1.5663518953688493E-4</v>
      </c>
      <c r="AZ210" s="5">
        <f t="shared" si="267"/>
        <v>8.1752738604831809E-5</v>
      </c>
      <c r="BA210" s="5">
        <f t="shared" si="268"/>
        <v>2.8446184577683329E-5</v>
      </c>
      <c r="BB210" s="5">
        <f t="shared" si="269"/>
        <v>7.4234707378335162E-6</v>
      </c>
      <c r="BC210" s="5">
        <f t="shared" si="270"/>
        <v>1.5498153756255638E-6</v>
      </c>
      <c r="BD210" s="5">
        <f t="shared" si="271"/>
        <v>2.4116129629785441E-4</v>
      </c>
      <c r="BE210" s="5">
        <f t="shared" si="272"/>
        <v>2.325985687188555E-4</v>
      </c>
      <c r="BF210" s="5">
        <f t="shared" si="273"/>
        <v>1.1216993564182772E-4</v>
      </c>
      <c r="BG210" s="5">
        <f t="shared" si="274"/>
        <v>3.6062401504857337E-5</v>
      </c>
      <c r="BH210" s="5">
        <f t="shared" si="275"/>
        <v>8.695490428358945E-6</v>
      </c>
      <c r="BI210" s="5">
        <f t="shared" si="276"/>
        <v>1.6773492753553372E-6</v>
      </c>
      <c r="BJ210" s="8">
        <f t="shared" si="277"/>
        <v>0.32549244251404308</v>
      </c>
      <c r="BK210" s="8">
        <f t="shared" si="278"/>
        <v>0.30755107295600653</v>
      </c>
      <c r="BL210" s="8">
        <f t="shared" si="279"/>
        <v>0.34149545883037175</v>
      </c>
      <c r="BM210" s="8">
        <f t="shared" si="280"/>
        <v>0.32541027340045242</v>
      </c>
      <c r="BN210" s="8">
        <f t="shared" si="281"/>
        <v>0.67441484511235017</v>
      </c>
    </row>
    <row r="211" spans="1:66" x14ac:dyDescent="0.25">
      <c r="A211" t="s">
        <v>10</v>
      </c>
      <c r="B211" t="s">
        <v>212</v>
      </c>
      <c r="C211" t="s">
        <v>38</v>
      </c>
      <c r="D211" t="s">
        <v>523</v>
      </c>
      <c r="E211">
        <f>VLOOKUP(A211,home!$A$2:$E$405,3,FALSE)</f>
        <v>1.6503000000000001</v>
      </c>
      <c r="F211">
        <f>VLOOKUP(B211,home!$B$2:$E$405,3,FALSE)</f>
        <v>1.105</v>
      </c>
      <c r="G211">
        <f>VLOOKUP(C211,away!$B$2:$E$405,4,FALSE)</f>
        <v>0.78420000000000001</v>
      </c>
      <c r="H211">
        <f>VLOOKUP(A211,away!$A$2:$E$405,3,FALSE)</f>
        <v>1.3855999999999999</v>
      </c>
      <c r="I211">
        <f>VLOOKUP(C211,away!$B$2:$E$405,3,FALSE)</f>
        <v>1.4434</v>
      </c>
      <c r="J211">
        <f>VLOOKUP(B211,home!$B$2:$E$405,4,FALSE)</f>
        <v>0.76419999999999999</v>
      </c>
      <c r="K211" s="3">
        <f t="shared" si="226"/>
        <v>1.4300526123000001</v>
      </c>
      <c r="L211" s="3">
        <f t="shared" si="227"/>
        <v>1.5283809255680001</v>
      </c>
      <c r="M211" s="5">
        <f t="shared" si="228"/>
        <v>5.1900153154131032E-2</v>
      </c>
      <c r="N211" s="5">
        <f t="shared" si="229"/>
        <v>7.4219949596835158E-2</v>
      </c>
      <c r="O211" s="5">
        <f t="shared" si="230"/>
        <v>7.932320411483175E-2</v>
      </c>
      <c r="P211" s="5">
        <f t="shared" si="231"/>
        <v>0.11343635526042124</v>
      </c>
      <c r="Q211" s="5">
        <f t="shared" si="232"/>
        <v>5.3069216402864251E-2</v>
      </c>
      <c r="R211" s="5">
        <f t="shared" si="233"/>
        <v>6.0618036062022984E-2</v>
      </c>
      <c r="S211" s="5">
        <f t="shared" si="234"/>
        <v>6.1983471689159575E-2</v>
      </c>
      <c r="T211" s="5">
        <f t="shared" si="235"/>
        <v>8.1109978084978149E-2</v>
      </c>
      <c r="U211" s="5">
        <f t="shared" si="236"/>
        <v>8.6686980822991574E-2</v>
      </c>
      <c r="V211" s="5">
        <f t="shared" si="237"/>
        <v>1.5052790336614332E-2</v>
      </c>
      <c r="W211" s="5">
        <f t="shared" si="238"/>
        <v>2.5297257183210017E-2</v>
      </c>
      <c r="X211" s="5">
        <f t="shared" si="239"/>
        <v>3.8663845348006265E-2</v>
      </c>
      <c r="Y211" s="5">
        <f t="shared" si="240"/>
        <v>2.9546541869501924E-2</v>
      </c>
      <c r="Z211" s="5">
        <f t="shared" si="241"/>
        <v>3.0882483354196352E-2</v>
      </c>
      <c r="AA211" s="5">
        <f t="shared" si="242"/>
        <v>4.4163575994979762E-2</v>
      </c>
      <c r="AB211" s="5">
        <f t="shared" si="243"/>
        <v>3.1578118610065202E-2</v>
      </c>
      <c r="AC211" s="5">
        <f t="shared" si="244"/>
        <v>2.0562724391364664E-3</v>
      </c>
      <c r="AD211" s="5">
        <f t="shared" si="245"/>
        <v>9.0441021797186012E-3</v>
      </c>
      <c r="AE211" s="5">
        <f t="shared" si="246"/>
        <v>1.3822833260369883E-2</v>
      </c>
      <c r="AF211" s="5">
        <f t="shared" si="247"/>
        <v>1.0563277346228132E-2</v>
      </c>
      <c r="AG211" s="5">
        <f t="shared" si="248"/>
        <v>5.3815705358198776E-3</v>
      </c>
      <c r="AH211" s="5">
        <f t="shared" si="249"/>
        <v>1.1800049623181248E-2</v>
      </c>
      <c r="AI211" s="5">
        <f t="shared" si="250"/>
        <v>1.6874691788899974E-2</v>
      </c>
      <c r="AJ211" s="5">
        <f t="shared" si="251"/>
        <v>1.2065848537236887E-2</v>
      </c>
      <c r="AK211" s="5">
        <f t="shared" si="252"/>
        <v>5.7515994067639164E-3</v>
      </c>
      <c r="AL211" s="5">
        <f t="shared" si="253"/>
        <v>1.7977291914756603E-4</v>
      </c>
      <c r="AM211" s="5">
        <f t="shared" si="254"/>
        <v>2.5867083896029442E-3</v>
      </c>
      <c r="AN211" s="5">
        <f t="shared" si="255"/>
        <v>3.9534757626758588E-3</v>
      </c>
      <c r="AO211" s="5">
        <f t="shared" si="256"/>
        <v>3.0212084726845929E-3</v>
      </c>
      <c r="AP211" s="5">
        <f t="shared" si="257"/>
        <v>1.5391858006051867E-3</v>
      </c>
      <c r="AQ211" s="5">
        <f t="shared" si="258"/>
        <v>5.8811555463751978E-4</v>
      </c>
      <c r="AR211" s="5">
        <f t="shared" si="259"/>
        <v>3.606994152965217E-3</v>
      </c>
      <c r="AS211" s="5">
        <f t="shared" si="260"/>
        <v>5.1581914109987345E-3</v>
      </c>
      <c r="AT211" s="5">
        <f t="shared" si="261"/>
        <v>3.6882425510210829E-3</v>
      </c>
      <c r="AU211" s="5">
        <f t="shared" si="262"/>
        <v>1.758126964961239E-3</v>
      </c>
      <c r="AV211" s="5">
        <f t="shared" si="263"/>
        <v>6.2855351474947222E-4</v>
      </c>
      <c r="AW211" s="5">
        <f t="shared" si="264"/>
        <v>1.0914538934266837E-5</v>
      </c>
      <c r="AX211" s="5">
        <f t="shared" si="265"/>
        <v>6.1652151496833618E-4</v>
      </c>
      <c r="AY211" s="5">
        <f t="shared" si="266"/>
        <v>9.4227972367989126E-4</v>
      </c>
      <c r="AZ211" s="5">
        <f t="shared" si="267"/>
        <v>7.2008117811091601E-4</v>
      </c>
      <c r="BA211" s="5">
        <f t="shared" si="268"/>
        <v>3.668527791617524E-4</v>
      </c>
      <c r="BB211" s="5">
        <f t="shared" si="269"/>
        <v>1.401726975406081E-4</v>
      </c>
      <c r="BC211" s="5">
        <f t="shared" si="270"/>
        <v>4.284745544129559E-5</v>
      </c>
      <c r="BD211" s="5">
        <f t="shared" si="271"/>
        <v>9.1881017700455743E-4</v>
      </c>
      <c r="BE211" s="5">
        <f t="shared" si="272"/>
        <v>1.3139468938331929E-3</v>
      </c>
      <c r="BF211" s="5">
        <f t="shared" si="273"/>
        <v>9.3950659397481432E-4</v>
      </c>
      <c r="BG211" s="5">
        <f t="shared" si="274"/>
        <v>4.4784795299558639E-4</v>
      </c>
      <c r="BH211" s="5">
        <f t="shared" si="275"/>
        <v>1.601115337736364E-4</v>
      </c>
      <c r="BI211" s="5">
        <f t="shared" si="276"/>
        <v>4.579358342646972E-5</v>
      </c>
      <c r="BJ211" s="8">
        <f t="shared" si="277"/>
        <v>0.35523602113664121</v>
      </c>
      <c r="BK211" s="8">
        <f t="shared" si="278"/>
        <v>0.2455510955222901</v>
      </c>
      <c r="BL211" s="8">
        <f t="shared" si="279"/>
        <v>0.36752823029067738</v>
      </c>
      <c r="BM211" s="8">
        <f t="shared" si="280"/>
        <v>0.56569955052795318</v>
      </c>
      <c r="BN211" s="8">
        <f t="shared" si="281"/>
        <v>0.43256691459110641</v>
      </c>
    </row>
    <row r="212" spans="1:66" x14ac:dyDescent="0.25">
      <c r="A212" t="s">
        <v>10</v>
      </c>
      <c r="B212" t="s">
        <v>11</v>
      </c>
      <c r="C212" t="s">
        <v>214</v>
      </c>
      <c r="D212" t="s">
        <v>523</v>
      </c>
      <c r="E212">
        <f>VLOOKUP(A212,home!$A$2:$E$405,3,FALSE)</f>
        <v>1.6503000000000001</v>
      </c>
      <c r="F212">
        <f>VLOOKUP(B212,home!$B$2:$E$405,3,FALSE)</f>
        <v>0.78420000000000001</v>
      </c>
      <c r="G212">
        <f>VLOOKUP(C212,away!$B$2:$E$405,4,FALSE)</f>
        <v>0.74850000000000005</v>
      </c>
      <c r="H212">
        <f>VLOOKUP(A212,away!$A$2:$E$405,3,FALSE)</f>
        <v>1.3855999999999999</v>
      </c>
      <c r="I212">
        <f>VLOOKUP(C212,away!$B$2:$E$405,3,FALSE)</f>
        <v>0.89149999999999996</v>
      </c>
      <c r="J212">
        <f>VLOOKUP(B212,home!$B$2:$E$405,4,FALSE)</f>
        <v>1.401</v>
      </c>
      <c r="K212" s="3">
        <f t="shared" si="226"/>
        <v>0.9686826971100001</v>
      </c>
      <c r="L212" s="3">
        <f t="shared" si="227"/>
        <v>1.7306026224</v>
      </c>
      <c r="M212" s="5">
        <f t="shared" si="228"/>
        <v>6.7253560375834257E-2</v>
      </c>
      <c r="N212" s="5">
        <f t="shared" si="229"/>
        <v>6.5147360255113362E-2</v>
      </c>
      <c r="O212" s="5">
        <f t="shared" si="230"/>
        <v>0.11638918795215548</v>
      </c>
      <c r="P212" s="5">
        <f t="shared" si="231"/>
        <v>0.11274419249993671</v>
      </c>
      <c r="Q212" s="5">
        <f t="shared" si="232"/>
        <v>3.155356032076001E-2</v>
      </c>
      <c r="R212" s="5">
        <f t="shared" si="233"/>
        <v>0.1007117169445034</v>
      </c>
      <c r="S212" s="5">
        <f t="shared" si="234"/>
        <v>4.7251226817689153E-2</v>
      </c>
      <c r="T212" s="5">
        <f t="shared" si="235"/>
        <v>5.4606674237163859E-2</v>
      </c>
      <c r="U212" s="5">
        <f t="shared" si="236"/>
        <v>9.7557697600380452E-2</v>
      </c>
      <c r="V212" s="5">
        <f t="shared" si="237"/>
        <v>8.801353799331408E-3</v>
      </c>
      <c r="W212" s="5">
        <f t="shared" si="238"/>
        <v>1.0188462638312299E-2</v>
      </c>
      <c r="X212" s="5">
        <f t="shared" si="239"/>
        <v>1.7632180160087687E-2</v>
      </c>
      <c r="Y212" s="5">
        <f t="shared" si="240"/>
        <v>1.5257148611838503E-2</v>
      </c>
      <c r="Z212" s="5">
        <f t="shared" si="241"/>
        <v>5.8097320483521349E-2</v>
      </c>
      <c r="AA212" s="5">
        <f t="shared" si="242"/>
        <v>5.6277869100841517E-2</v>
      </c>
      <c r="AB212" s="5">
        <f t="shared" si="243"/>
        <v>2.7257699014103343E-2</v>
      </c>
      <c r="AC212" s="5">
        <f t="shared" si="244"/>
        <v>9.2216449347307192E-4</v>
      </c>
      <c r="AD212" s="5">
        <f t="shared" si="245"/>
        <v>2.4673468669712058E-3</v>
      </c>
      <c r="AE212" s="5">
        <f t="shared" si="246"/>
        <v>4.2699969583507927E-3</v>
      </c>
      <c r="AF212" s="5">
        <f t="shared" si="247"/>
        <v>3.6948339668809531E-3</v>
      </c>
      <c r="AG212" s="5">
        <f t="shared" si="248"/>
        <v>2.1314297841389233E-3</v>
      </c>
      <c r="AH212" s="5">
        <f t="shared" si="249"/>
        <v>2.5135843795798828E-2</v>
      </c>
      <c r="AI212" s="5">
        <f t="shared" si="250"/>
        <v>2.4348656962250071E-2</v>
      </c>
      <c r="AJ212" s="5">
        <f t="shared" si="251"/>
        <v>1.1793061348599289E-2</v>
      </c>
      <c r="AK212" s="5">
        <f t="shared" si="252"/>
        <v>3.8079114914482855E-3</v>
      </c>
      <c r="AL212" s="5">
        <f t="shared" si="253"/>
        <v>6.1836839916117202E-5</v>
      </c>
      <c r="AM212" s="5">
        <f t="shared" si="254"/>
        <v>4.7801524356071536E-4</v>
      </c>
      <c r="AN212" s="5">
        <f t="shared" si="255"/>
        <v>8.2725443405334863E-4</v>
      </c>
      <c r="AO212" s="5">
        <f t="shared" si="256"/>
        <v>7.1582434648237664E-4</v>
      </c>
      <c r="AP212" s="5">
        <f t="shared" si="257"/>
        <v>4.1293583040005559E-4</v>
      </c>
      <c r="AQ212" s="5">
        <f t="shared" si="258"/>
        <v>1.7865695774331452E-4</v>
      </c>
      <c r="AR212" s="5">
        <f t="shared" si="259"/>
        <v>8.7000314378492434E-3</v>
      </c>
      <c r="AS212" s="5">
        <f t="shared" si="260"/>
        <v>8.4275699181575962E-3</v>
      </c>
      <c r="AT212" s="5">
        <f t="shared" si="261"/>
        <v>4.0818205792020014E-3</v>
      </c>
      <c r="AU212" s="5">
        <f t="shared" si="262"/>
        <v>1.3179963225934993E-3</v>
      </c>
      <c r="AV212" s="5">
        <f t="shared" si="263"/>
        <v>3.1918005813773314E-4</v>
      </c>
      <c r="AW212" s="5">
        <f t="shared" si="264"/>
        <v>2.8795437843034954E-6</v>
      </c>
      <c r="AX212" s="5">
        <f t="shared" si="265"/>
        <v>7.7174182565347866E-5</v>
      </c>
      <c r="AY212" s="5">
        <f t="shared" si="266"/>
        <v>1.3355784272916737E-4</v>
      </c>
      <c r="AZ212" s="5">
        <f t="shared" si="267"/>
        <v>1.1556777643459191E-4</v>
      </c>
      <c r="BA212" s="5">
        <f t="shared" si="268"/>
        <v>6.6667298987547208E-5</v>
      </c>
      <c r="BB212" s="5">
        <f t="shared" si="269"/>
        <v>2.8843650614043524E-5</v>
      </c>
      <c r="BC212" s="5">
        <f t="shared" si="270"/>
        <v>9.9833794784506167E-6</v>
      </c>
      <c r="BD212" s="5">
        <f t="shared" si="271"/>
        <v>2.5093828702173887E-3</v>
      </c>
      <c r="BE212" s="5">
        <f t="shared" si="272"/>
        <v>2.4307957668038135E-3</v>
      </c>
      <c r="BF212" s="5">
        <f t="shared" si="273"/>
        <v>1.1773348997555443E-3</v>
      </c>
      <c r="BG212" s="5">
        <f t="shared" si="274"/>
        <v>3.8015464869897752E-4</v>
      </c>
      <c r="BH212" s="5">
        <f t="shared" si="275"/>
        <v>9.2062307605157519E-5</v>
      </c>
      <c r="BI212" s="5">
        <f t="shared" si="276"/>
        <v>1.7835832886626896E-5</v>
      </c>
      <c r="BJ212" s="8">
        <f t="shared" si="277"/>
        <v>0.20999347474266652</v>
      </c>
      <c r="BK212" s="8">
        <f t="shared" si="278"/>
        <v>0.23716789266890989</v>
      </c>
      <c r="BL212" s="8">
        <f t="shared" si="279"/>
        <v>0.49273380885198831</v>
      </c>
      <c r="BM212" s="8">
        <f t="shared" si="280"/>
        <v>0.50406224009983802</v>
      </c>
      <c r="BN212" s="8">
        <f t="shared" si="281"/>
        <v>0.49379957834830324</v>
      </c>
    </row>
    <row r="213" spans="1:66" x14ac:dyDescent="0.25">
      <c r="A213" t="s">
        <v>10</v>
      </c>
      <c r="B213" t="s">
        <v>40</v>
      </c>
      <c r="C213" t="s">
        <v>213</v>
      </c>
      <c r="D213" t="s">
        <v>523</v>
      </c>
      <c r="E213">
        <f>VLOOKUP(A213,home!$A$2:$E$405,3,FALSE)</f>
        <v>1.6503000000000001</v>
      </c>
      <c r="F213">
        <f>VLOOKUP(B213,home!$B$2:$E$405,3,FALSE)</f>
        <v>0.81979999999999997</v>
      </c>
      <c r="G213">
        <f>VLOOKUP(C213,away!$B$2:$E$405,4,FALSE)</f>
        <v>0.998</v>
      </c>
      <c r="H213">
        <f>VLOOKUP(A213,away!$A$2:$E$405,3,FALSE)</f>
        <v>1.3855999999999999</v>
      </c>
      <c r="I213">
        <f>VLOOKUP(C213,away!$B$2:$E$405,3,FALSE)</f>
        <v>1.0188999999999999</v>
      </c>
      <c r="J213">
        <f>VLOOKUP(B213,home!$B$2:$E$405,4,FALSE)</f>
        <v>1.1462000000000001</v>
      </c>
      <c r="K213" s="3">
        <f t="shared" si="226"/>
        <v>1.35021010812</v>
      </c>
      <c r="L213" s="3">
        <f t="shared" si="227"/>
        <v>1.6181912222079999</v>
      </c>
      <c r="M213" s="5">
        <f t="shared" si="228"/>
        <v>5.1385392972251961E-2</v>
      </c>
      <c r="N213" s="5">
        <f t="shared" si="229"/>
        <v>6.9381077000853011E-2</v>
      </c>
      <c r="O213" s="5">
        <f t="shared" si="230"/>
        <v>8.3151391857406762E-2</v>
      </c>
      <c r="P213" s="5">
        <f t="shared" si="231"/>
        <v>0.11227184979011767</v>
      </c>
      <c r="Q213" s="5">
        <f t="shared" si="232"/>
        <v>4.6839515739401899E-2</v>
      </c>
      <c r="R213" s="5">
        <f t="shared" si="233"/>
        <v>6.7277426209016694E-2</v>
      </c>
      <c r="S213" s="5">
        <f t="shared" si="234"/>
        <v>6.1325639088239604E-2</v>
      </c>
      <c r="T213" s="5">
        <f t="shared" si="235"/>
        <v>7.5795293221973606E-2</v>
      </c>
      <c r="U213" s="5">
        <f t="shared" si="236"/>
        <v>9.0838660915711758E-2</v>
      </c>
      <c r="V213" s="5">
        <f t="shared" si="237"/>
        <v>1.4887808343415534E-2</v>
      </c>
      <c r="W213" s="5">
        <f t="shared" si="238"/>
        <v>2.1081062536928766E-2</v>
      </c>
      <c r="X213" s="5">
        <f t="shared" si="239"/>
        <v>3.4113190352076037E-2</v>
      </c>
      <c r="Y213" s="5">
        <f t="shared" si="240"/>
        <v>2.7600832594620039E-2</v>
      </c>
      <c r="Z213" s="5">
        <f t="shared" si="241"/>
        <v>3.6289246848059085E-2</v>
      </c>
      <c r="AA213" s="5">
        <f t="shared" si="242"/>
        <v>4.8998107910311228E-2</v>
      </c>
      <c r="AB213" s="5">
        <f t="shared" si="243"/>
        <v>3.307887028962838E-2</v>
      </c>
      <c r="AC213" s="5">
        <f t="shared" si="244"/>
        <v>2.0330215521298625E-3</v>
      </c>
      <c r="AD213" s="5">
        <f t="shared" si="245"/>
        <v>7.115965931817768E-3</v>
      </c>
      <c r="AE213" s="5">
        <f t="shared" si="246"/>
        <v>1.1514993608398682E-2</v>
      </c>
      <c r="AF213" s="5">
        <f t="shared" si="247"/>
        <v>9.3167307904459852E-3</v>
      </c>
      <c r="AG213" s="5">
        <f t="shared" si="248"/>
        <v>5.0254173282582321E-3</v>
      </c>
      <c r="AH213" s="5">
        <f t="shared" si="249"/>
        <v>1.4680735177517135E-2</v>
      </c>
      <c r="AI213" s="5">
        <f t="shared" si="250"/>
        <v>1.9822077031316498E-2</v>
      </c>
      <c r="AJ213" s="5">
        <f t="shared" si="251"/>
        <v>1.3381984385808411E-2</v>
      </c>
      <c r="AK213" s="5">
        <f t="shared" si="252"/>
        <v>6.0228301948075103E-3</v>
      </c>
      <c r="AL213" s="5">
        <f t="shared" si="253"/>
        <v>1.776778007275732E-4</v>
      </c>
      <c r="AM213" s="5">
        <f t="shared" si="254"/>
        <v>1.9216098260355801E-3</v>
      </c>
      <c r="AN213" s="5">
        <f t="shared" si="255"/>
        <v>3.1095321529994173E-3</v>
      </c>
      <c r="AO213" s="5">
        <f t="shared" si="256"/>
        <v>2.5159088175786006E-3</v>
      </c>
      <c r="AP213" s="5">
        <f t="shared" si="257"/>
        <v>1.3570738548271332E-3</v>
      </c>
      <c r="AQ213" s="5">
        <f t="shared" si="258"/>
        <v>5.4900124994231015E-4</v>
      </c>
      <c r="AR213" s="5">
        <f t="shared" si="259"/>
        <v>4.751247359963684E-3</v>
      </c>
      <c r="AS213" s="5">
        <f t="shared" si="260"/>
        <v>6.415182211601431E-3</v>
      </c>
      <c r="AT213" s="5">
        <f t="shared" si="261"/>
        <v>4.3309219337679342E-3</v>
      </c>
      <c r="AU213" s="5">
        <f t="shared" si="262"/>
        <v>1.9492181908173614E-3</v>
      </c>
      <c r="AV213" s="5">
        <f t="shared" si="263"/>
        <v>6.5796352604324511E-4</v>
      </c>
      <c r="AW213" s="5">
        <f t="shared" si="264"/>
        <v>1.0783552700957348E-5</v>
      </c>
      <c r="AX213" s="5">
        <f t="shared" si="265"/>
        <v>4.3242950182932599E-4</v>
      </c>
      <c r="AY213" s="5">
        <f t="shared" si="266"/>
        <v>6.9975362408399358E-4</v>
      </c>
      <c r="AZ213" s="5">
        <f t="shared" si="267"/>
        <v>5.6616758610047752E-4</v>
      </c>
      <c r="BA213" s="5">
        <f t="shared" si="268"/>
        <v>3.0538913937549491E-4</v>
      </c>
      <c r="BB213" s="5">
        <f t="shared" si="269"/>
        <v>1.2354450617377033E-4</v>
      </c>
      <c r="BC213" s="5">
        <f t="shared" si="270"/>
        <v>3.9983727088483422E-5</v>
      </c>
      <c r="BD213" s="5">
        <f t="shared" si="271"/>
        <v>1.2814044620720277E-3</v>
      </c>
      <c r="BE213" s="5">
        <f t="shared" si="272"/>
        <v>1.7301652572797228E-3</v>
      </c>
      <c r="BF213" s="5">
        <f t="shared" si="273"/>
        <v>1.1680433095485612E-3</v>
      </c>
      <c r="BG213" s="5">
        <f t="shared" si="274"/>
        <v>5.2570129442480198E-4</v>
      </c>
      <c r="BH213" s="5">
        <f t="shared" si="275"/>
        <v>1.7745180039603398E-4</v>
      </c>
      <c r="BI213" s="5">
        <f t="shared" si="276"/>
        <v>4.7919442919763515E-5</v>
      </c>
      <c r="BJ213" s="8">
        <f t="shared" si="277"/>
        <v>0.31940447309080855</v>
      </c>
      <c r="BK213" s="8">
        <f t="shared" si="278"/>
        <v>0.24278114317096625</v>
      </c>
      <c r="BL213" s="8">
        <f t="shared" si="279"/>
        <v>0.40028730276035884</v>
      </c>
      <c r="BM213" s="8">
        <f t="shared" si="280"/>
        <v>0.56776654222976175</v>
      </c>
      <c r="BN213" s="8">
        <f t="shared" si="281"/>
        <v>0.43030665356904796</v>
      </c>
    </row>
    <row r="214" spans="1:66" x14ac:dyDescent="0.25">
      <c r="A214" t="s">
        <v>10</v>
      </c>
      <c r="B214" t="s">
        <v>465</v>
      </c>
      <c r="C214" t="s">
        <v>210</v>
      </c>
      <c r="D214" t="s">
        <v>523</v>
      </c>
      <c r="E214">
        <f>VLOOKUP(A214,home!$A$2:$E$405,3,FALSE)</f>
        <v>1.6503000000000001</v>
      </c>
      <c r="F214">
        <f>VLOOKUP(B214,home!$B$2:$E$405,3,FALSE)</f>
        <v>1.4258</v>
      </c>
      <c r="G214">
        <f>VLOOKUP(C214,away!$B$2:$E$405,4,FALSE)</f>
        <v>0.78420000000000001</v>
      </c>
      <c r="H214">
        <f>VLOOKUP(A214,away!$A$2:$E$405,3,FALSE)</f>
        <v>1.3855999999999999</v>
      </c>
      <c r="I214">
        <f>VLOOKUP(C214,away!$B$2:$E$405,3,FALSE)</f>
        <v>1.5283</v>
      </c>
      <c r="J214">
        <f>VLOOKUP(B214,home!$B$2:$E$405,4,FALSE)</f>
        <v>1.1037999999999999</v>
      </c>
      <c r="K214" s="3">
        <f t="shared" si="226"/>
        <v>1.8452208277080002</v>
      </c>
      <c r="L214" s="3">
        <f t="shared" si="227"/>
        <v>2.3374206554239998</v>
      </c>
      <c r="M214" s="5">
        <f t="shared" si="228"/>
        <v>1.5258150142237185E-2</v>
      </c>
      <c r="N214" s="5">
        <f t="shared" si="229"/>
        <v>2.8154656434751835E-2</v>
      </c>
      <c r="O214" s="5">
        <f t="shared" si="230"/>
        <v>3.5664715306025836E-2</v>
      </c>
      <c r="P214" s="5">
        <f t="shared" si="231"/>
        <v>6.5809275496955158E-2</v>
      </c>
      <c r="Q214" s="5">
        <f t="shared" si="232"/>
        <v>2.5975779225183585E-2</v>
      </c>
      <c r="R214" s="5">
        <f t="shared" si="233"/>
        <v>4.1681721113060649E-2</v>
      </c>
      <c r="S214" s="5">
        <f t="shared" si="234"/>
        <v>7.0959793635887405E-2</v>
      </c>
      <c r="T214" s="5">
        <f t="shared" si="235"/>
        <v>6.0716322901677736E-2</v>
      </c>
      <c r="U214" s="5">
        <f t="shared" si="236"/>
        <v>7.6911979932535776E-2</v>
      </c>
      <c r="V214" s="5">
        <f t="shared" si="237"/>
        <v>3.4005961586714796E-2</v>
      </c>
      <c r="W214" s="5">
        <f t="shared" si="238"/>
        <v>1.5977016280751183E-2</v>
      </c>
      <c r="X214" s="5">
        <f t="shared" si="239"/>
        <v>3.7345007866673344E-2</v>
      </c>
      <c r="Y214" s="5">
        <f t="shared" si="240"/>
        <v>4.3645496382267029E-2</v>
      </c>
      <c r="Z214" s="5">
        <f t="shared" si="241"/>
        <v>3.2475905294430188E-2</v>
      </c>
      <c r="AA214" s="5">
        <f t="shared" si="242"/>
        <v>5.9925216847955091E-2</v>
      </c>
      <c r="AB214" s="5">
        <f t="shared" si="243"/>
        <v>5.5287629116382561E-2</v>
      </c>
      <c r="AC214" s="5">
        <f t="shared" si="244"/>
        <v>9.1668537541293831E-3</v>
      </c>
      <c r="AD214" s="5">
        <f t="shared" si="245"/>
        <v>7.3702808014679683E-3</v>
      </c>
      <c r="AE214" s="5">
        <f t="shared" si="246"/>
        <v>1.7227446581626182E-2</v>
      </c>
      <c r="AF214" s="5">
        <f t="shared" si="247"/>
        <v>2.0133894740053313E-2</v>
      </c>
      <c r="AG214" s="5">
        <f t="shared" si="248"/>
        <v>1.5687127146511076E-2</v>
      </c>
      <c r="AH214" s="5">
        <f t="shared" si="249"/>
        <v>1.8977462959698689E-2</v>
      </c>
      <c r="AI214" s="5">
        <f t="shared" si="250"/>
        <v>3.5017609910293124E-2</v>
      </c>
      <c r="AJ214" s="5">
        <f t="shared" si="251"/>
        <v>3.2307611571513482E-2</v>
      </c>
      <c r="AK214" s="5">
        <f t="shared" si="252"/>
        <v>1.9871559255085564E-2</v>
      </c>
      <c r="AL214" s="5">
        <f t="shared" si="253"/>
        <v>1.5814866114755542E-3</v>
      </c>
      <c r="AM214" s="5">
        <f t="shared" si="254"/>
        <v>2.7199591281850217E-3</v>
      </c>
      <c r="AN214" s="5">
        <f t="shared" si="255"/>
        <v>6.3576886481287237E-3</v>
      </c>
      <c r="AO214" s="5">
        <f t="shared" si="256"/>
        <v>7.4302963834453851E-3</v>
      </c>
      <c r="AP214" s="5">
        <f t="shared" si="257"/>
        <v>5.789242747529161E-3</v>
      </c>
      <c r="AQ214" s="5">
        <f t="shared" si="258"/>
        <v>3.3829738943345622E-3</v>
      </c>
      <c r="AR214" s="5">
        <f t="shared" si="259"/>
        <v>8.8716627819087155E-3</v>
      </c>
      <c r="AS214" s="5">
        <f t="shared" si="260"/>
        <v>1.6370176941579856E-2</v>
      </c>
      <c r="AT214" s="5">
        <f t="shared" si="261"/>
        <v>1.5103295722934207E-2</v>
      </c>
      <c r="AU214" s="5">
        <f t="shared" si="262"/>
        <v>9.2896386116637884E-3</v>
      </c>
      <c r="AV214" s="5">
        <f t="shared" si="263"/>
        <v>4.2853586620306104E-3</v>
      </c>
      <c r="AW214" s="5">
        <f t="shared" si="264"/>
        <v>1.8947339825880881E-4</v>
      </c>
      <c r="AX214" s="5">
        <f t="shared" si="265"/>
        <v>8.3648753897358344E-4</v>
      </c>
      <c r="AY214" s="5">
        <f t="shared" si="266"/>
        <v>1.9552232516016422E-3</v>
      </c>
      <c r="AZ214" s="5">
        <f t="shared" si="267"/>
        <v>2.2850896071294779E-3</v>
      </c>
      <c r="BA214" s="5">
        <f t="shared" si="268"/>
        <v>1.7804052157330511E-3</v>
      </c>
      <c r="BB214" s="5">
        <f t="shared" si="269"/>
        <v>1.0403889815697638E-3</v>
      </c>
      <c r="BC214" s="5">
        <f t="shared" si="270"/>
        <v>4.8636533903934092E-4</v>
      </c>
      <c r="BD214" s="5">
        <f t="shared" si="271"/>
        <v>3.4561346390649646E-3</v>
      </c>
      <c r="BE214" s="5">
        <f t="shared" si="272"/>
        <v>6.3773316193657427E-3</v>
      </c>
      <c r="BF214" s="5">
        <f t="shared" si="273"/>
        <v>5.8837925646272309E-3</v>
      </c>
      <c r="BG214" s="5">
        <f t="shared" si="274"/>
        <v>3.6189655287212131E-3</v>
      </c>
      <c r="BH214" s="5">
        <f t="shared" si="275"/>
        <v>1.6694476420884184E-3</v>
      </c>
      <c r="BI214" s="5">
        <f t="shared" si="276"/>
        <v>6.1609991198991213E-4</v>
      </c>
      <c r="BJ214" s="8">
        <f t="shared" si="277"/>
        <v>0.30629714909663303</v>
      </c>
      <c r="BK214" s="8">
        <f t="shared" si="278"/>
        <v>0.19873674447900108</v>
      </c>
      <c r="BL214" s="8">
        <f t="shared" si="279"/>
        <v>0.45118741063852547</v>
      </c>
      <c r="BM214" s="8">
        <f t="shared" si="280"/>
        <v>0.77438716193703283</v>
      </c>
      <c r="BN214" s="8">
        <f t="shared" si="281"/>
        <v>0.21254429771821423</v>
      </c>
    </row>
    <row r="215" spans="1:66" x14ac:dyDescent="0.25">
      <c r="A215" t="s">
        <v>59</v>
      </c>
      <c r="B215" t="s">
        <v>301</v>
      </c>
      <c r="C215" t="s">
        <v>228</v>
      </c>
      <c r="D215" t="s">
        <v>523</v>
      </c>
      <c r="E215">
        <f>VLOOKUP(A215,home!$A$2:$E$405,3,FALSE)</f>
        <v>1.6243000000000001</v>
      </c>
      <c r="F215">
        <f>VLOOKUP(B215,home!$B$2:$E$405,3,FALSE)</f>
        <v>1.1629</v>
      </c>
      <c r="G215">
        <f>VLOOKUP(C215,away!$B$2:$E$405,4,FALSE)</f>
        <v>1.2655000000000001</v>
      </c>
      <c r="H215">
        <f>VLOOKUP(A215,away!$A$2:$E$405,3,FALSE)</f>
        <v>1.2161999999999999</v>
      </c>
      <c r="I215">
        <f>VLOOKUP(C215,away!$B$2:$E$405,3,FALSE)</f>
        <v>1.3247</v>
      </c>
      <c r="J215">
        <f>VLOOKUP(B215,home!$B$2:$E$405,4,FALSE)</f>
        <v>0.82220000000000004</v>
      </c>
      <c r="K215" s="3">
        <f t="shared" si="226"/>
        <v>2.3904010137850005</v>
      </c>
      <c r="L215" s="3">
        <f t="shared" si="227"/>
        <v>1.3246465351080001</v>
      </c>
      <c r="M215" s="5">
        <f t="shared" si="228"/>
        <v>2.4354283068292279E-2</v>
      </c>
      <c r="N215" s="5">
        <f t="shared" si="229"/>
        <v>5.8216502936452731E-2</v>
      </c>
      <c r="O215" s="5">
        <f t="shared" si="230"/>
        <v>3.2260816681452802E-2</v>
      </c>
      <c r="P215" s="5">
        <f t="shared" si="231"/>
        <v>7.7116288900876837E-2</v>
      </c>
      <c r="Q215" s="5">
        <f t="shared" si="232"/>
        <v>6.9580393819157052E-2</v>
      </c>
      <c r="R215" s="5">
        <f t="shared" si="233"/>
        <v>2.1367089518420417E-2</v>
      </c>
      <c r="S215" s="5">
        <f t="shared" si="234"/>
        <v>6.1045956446014349E-2</v>
      </c>
      <c r="T215" s="5">
        <f t="shared" si="235"/>
        <v>9.2169427583996488E-2</v>
      </c>
      <c r="U215" s="5">
        <f t="shared" si="236"/>
        <v>5.1075912446467017E-2</v>
      </c>
      <c r="V215" s="5">
        <f t="shared" si="237"/>
        <v>2.147757109006437E-2</v>
      </c>
      <c r="W215" s="5">
        <f t="shared" si="238"/>
        <v>5.5441681308290865E-2</v>
      </c>
      <c r="X215" s="5">
        <f t="shared" si="239"/>
        <v>7.3440631045589469E-2</v>
      </c>
      <c r="Y215" s="5">
        <f t="shared" si="240"/>
        <v>4.8641438725342566E-2</v>
      </c>
      <c r="Z215" s="5">
        <f t="shared" si="241"/>
        <v>9.4346136986393544E-3</v>
      </c>
      <c r="AA215" s="5">
        <f t="shared" si="242"/>
        <v>2.2552510149897367E-2</v>
      </c>
      <c r="AB215" s="5">
        <f t="shared" si="243"/>
        <v>2.6954771562855591E-2</v>
      </c>
      <c r="AC215" s="5">
        <f t="shared" si="244"/>
        <v>4.2504602076207411E-3</v>
      </c>
      <c r="AD215" s="5">
        <f t="shared" si="245"/>
        <v>3.3131962801320865E-2</v>
      </c>
      <c r="AE215" s="5">
        <f t="shared" si="246"/>
        <v>4.3888139726096835E-2</v>
      </c>
      <c r="AF215" s="5">
        <f t="shared" si="247"/>
        <v>2.9068136110254977E-2</v>
      </c>
      <c r="AG215" s="5">
        <f t="shared" si="248"/>
        <v>1.2835001926832328E-2</v>
      </c>
      <c r="AH215" s="5">
        <f t="shared" si="249"/>
        <v>3.1243820864962761E-3</v>
      </c>
      <c r="AI215" s="5">
        <f t="shared" si="250"/>
        <v>7.4685261070123934E-3</v>
      </c>
      <c r="AJ215" s="5">
        <f t="shared" si="251"/>
        <v>8.9263861888410848E-3</v>
      </c>
      <c r="AK215" s="5">
        <f t="shared" si="252"/>
        <v>7.112547531747386E-3</v>
      </c>
      <c r="AL215" s="5">
        <f t="shared" si="253"/>
        <v>5.3835248019977152E-4</v>
      </c>
      <c r="AM215" s="5">
        <f t="shared" si="254"/>
        <v>1.5839735493792848E-2</v>
      </c>
      <c r="AN215" s="5">
        <f t="shared" si="255"/>
        <v>2.0982050738879904E-2</v>
      </c>
      <c r="AO215" s="5">
        <f t="shared" si="256"/>
        <v>1.3896900405358762E-2</v>
      </c>
      <c r="AP215" s="5">
        <f t="shared" si="257"/>
        <v>6.1361603235664808E-3</v>
      </c>
      <c r="AQ215" s="5">
        <f t="shared" si="258"/>
        <v>2.0320608778698823E-3</v>
      </c>
      <c r="AR215" s="5">
        <f t="shared" si="259"/>
        <v>8.2774038104615826E-4</v>
      </c>
      <c r="AS215" s="5">
        <f t="shared" si="260"/>
        <v>1.9786314460035195E-3</v>
      </c>
      <c r="AT215" s="5">
        <f t="shared" si="261"/>
        <v>2.3648613072168472E-3</v>
      </c>
      <c r="AU215" s="5">
        <f t="shared" si="262"/>
        <v>1.8843222887440245E-3</v>
      </c>
      <c r="AV215" s="5">
        <f t="shared" si="263"/>
        <v>1.1260714773278478E-3</v>
      </c>
      <c r="AW215" s="5">
        <f t="shared" si="264"/>
        <v>4.7351636120355848E-5</v>
      </c>
      <c r="AX215" s="5">
        <f t="shared" si="265"/>
        <v>6.3105532970747762E-3</v>
      </c>
      <c r="AY215" s="5">
        <f t="shared" si="266"/>
        <v>8.3592525595844683E-3</v>
      </c>
      <c r="AZ215" s="5">
        <f t="shared" si="267"/>
        <v>5.5365274695731246E-3</v>
      </c>
      <c r="BA215" s="5">
        <f t="shared" si="268"/>
        <v>2.4446473097001005E-3</v>
      </c>
      <c r="BB215" s="5">
        <f t="shared" si="269"/>
        <v>8.0957339708883367E-4</v>
      </c>
      <c r="BC215" s="5">
        <f t="shared" si="270"/>
        <v>2.1447971907386708E-4</v>
      </c>
      <c r="BD215" s="5">
        <f t="shared" si="271"/>
        <v>1.8274390462029476E-4</v>
      </c>
      <c r="BE215" s="5">
        <f t="shared" si="272"/>
        <v>4.3683121486738202E-4</v>
      </c>
      <c r="BF215" s="5">
        <f t="shared" si="273"/>
        <v>5.2210088943596179E-4</v>
      </c>
      <c r="BG215" s="5">
        <f t="shared" si="274"/>
        <v>4.1601016513525781E-4</v>
      </c>
      <c r="BH215" s="5">
        <f t="shared" si="275"/>
        <v>2.4860778012104657E-4</v>
      </c>
      <c r="BI215" s="5">
        <f t="shared" si="276"/>
        <v>1.1885445792723752E-4</v>
      </c>
      <c r="BJ215" s="8">
        <f t="shared" si="277"/>
        <v>0.598975257574897</v>
      </c>
      <c r="BK215" s="8">
        <f t="shared" si="278"/>
        <v>0.19714216475265281</v>
      </c>
      <c r="BL215" s="8">
        <f t="shared" si="279"/>
        <v>0.19094971758563592</v>
      </c>
      <c r="BM215" s="8">
        <f t="shared" si="280"/>
        <v>0.70529447776370868</v>
      </c>
      <c r="BN215" s="8">
        <f t="shared" si="281"/>
        <v>0.28289537492465211</v>
      </c>
    </row>
    <row r="216" spans="1:66" x14ac:dyDescent="0.25">
      <c r="A216" t="s">
        <v>59</v>
      </c>
      <c r="B216" t="s">
        <v>67</v>
      </c>
      <c r="C216" t="s">
        <v>229</v>
      </c>
      <c r="D216" t="s">
        <v>523</v>
      </c>
      <c r="E216">
        <f>VLOOKUP(A216,home!$A$2:$E$405,3,FALSE)</f>
        <v>1.6243000000000001</v>
      </c>
      <c r="F216">
        <f>VLOOKUP(B216,home!$B$2:$E$405,3,FALSE)</f>
        <v>0.64990000000000003</v>
      </c>
      <c r="G216">
        <f>VLOOKUP(C216,away!$B$2:$E$405,4,FALSE)</f>
        <v>0.88929999999999998</v>
      </c>
      <c r="H216">
        <f>VLOOKUP(A216,away!$A$2:$E$405,3,FALSE)</f>
        <v>1.2161999999999999</v>
      </c>
      <c r="I216">
        <f>VLOOKUP(C216,away!$B$2:$E$405,3,FALSE)</f>
        <v>1.1419999999999999</v>
      </c>
      <c r="J216">
        <f>VLOOKUP(B216,home!$B$2:$E$405,4,FALSE)</f>
        <v>0.82220000000000004</v>
      </c>
      <c r="K216" s="3">
        <f t="shared" si="226"/>
        <v>0.93877404450100022</v>
      </c>
      <c r="L216" s="3">
        <f t="shared" si="227"/>
        <v>1.1419539088799999</v>
      </c>
      <c r="M216" s="5">
        <f t="shared" si="228"/>
        <v>0.12483930192145976</v>
      </c>
      <c r="N216" s="5">
        <f t="shared" si="229"/>
        <v>0.11719589637749026</v>
      </c>
      <c r="O216" s="5">
        <f t="shared" si="230"/>
        <v>0.14256072881106147</v>
      </c>
      <c r="P216" s="5">
        <f t="shared" si="231"/>
        <v>0.13383231197297044</v>
      </c>
      <c r="Q216" s="5">
        <f t="shared" si="232"/>
        <v>5.501023282060833E-2</v>
      </c>
      <c r="R216" s="5">
        <f t="shared" si="233"/>
        <v>8.1398890759286663E-2</v>
      </c>
      <c r="S216" s="5">
        <f t="shared" si="234"/>
        <v>3.5868287174697012E-2</v>
      </c>
      <c r="T216" s="5">
        <f t="shared" si="235"/>
        <v>6.2819150397892543E-2</v>
      </c>
      <c r="U216" s="5">
        <f t="shared" si="236"/>
        <v>7.6415165895990636E-2</v>
      </c>
      <c r="V216" s="5">
        <f t="shared" si="237"/>
        <v>4.2724577607780936E-3</v>
      </c>
      <c r="W216" s="5">
        <f t="shared" si="238"/>
        <v>1.7214059584648049E-2</v>
      </c>
      <c r="X216" s="5">
        <f t="shared" si="239"/>
        <v>1.9657662630382069E-2</v>
      </c>
      <c r="Y216" s="5">
        <f t="shared" si="240"/>
        <v>1.1224072340104557E-2</v>
      </c>
      <c r="Z216" s="5">
        <f t="shared" si="241"/>
        <v>3.0984593827021154E-2</v>
      </c>
      <c r="AA216" s="5">
        <f t="shared" si="242"/>
        <v>2.9087532464213372E-2</v>
      </c>
      <c r="AB216" s="5">
        <f t="shared" si="243"/>
        <v>1.3653310247991868E-2</v>
      </c>
      <c r="AC216" s="5">
        <f t="shared" si="244"/>
        <v>2.8626446716451784E-4</v>
      </c>
      <c r="AD216" s="5">
        <f t="shared" si="245"/>
        <v>4.0400280846403141E-3</v>
      </c>
      <c r="AE216" s="5">
        <f t="shared" si="246"/>
        <v>4.6135258632399858E-3</v>
      </c>
      <c r="AF216" s="5">
        <f t="shared" si="247"/>
        <v>2.6342169466229397E-3</v>
      </c>
      <c r="AG216" s="5">
        <f t="shared" si="248"/>
        <v>1.0027181130113343E-3</v>
      </c>
      <c r="AH216" s="5">
        <f t="shared" si="249"/>
        <v>8.8457445089564872E-3</v>
      </c>
      <c r="AI216" s="5">
        <f t="shared" si="250"/>
        <v>8.3041553492955947E-3</v>
      </c>
      <c r="AJ216" s="5">
        <f t="shared" si="251"/>
        <v>3.8978627517114212E-3</v>
      </c>
      <c r="AK216" s="5">
        <f t="shared" si="252"/>
        <v>1.2197374601113095E-3</v>
      </c>
      <c r="AL216" s="5">
        <f t="shared" si="253"/>
        <v>1.227544047000225E-5</v>
      </c>
      <c r="AM216" s="5">
        <f t="shared" si="254"/>
        <v>7.5853470098308359E-4</v>
      </c>
      <c r="AN216" s="5">
        <f t="shared" si="255"/>
        <v>8.6621166680875424E-4</v>
      </c>
      <c r="AO216" s="5">
        <f t="shared" si="256"/>
        <v>4.9458689941485866E-4</v>
      </c>
      <c r="AP216" s="5">
        <f t="shared" si="257"/>
        <v>1.8826514768921233E-4</v>
      </c>
      <c r="AQ216" s="5">
        <f t="shared" si="258"/>
        <v>5.3747530327391653E-5</v>
      </c>
      <c r="AR216" s="5">
        <f t="shared" si="259"/>
        <v>2.0202865037913312E-3</v>
      </c>
      <c r="AS216" s="5">
        <f t="shared" si="260"/>
        <v>1.8965925322149732E-3</v>
      </c>
      <c r="AT216" s="5">
        <f t="shared" si="261"/>
        <v>8.9023592111892209E-4</v>
      </c>
      <c r="AU216" s="5">
        <f t="shared" si="262"/>
        <v>2.7857679207629463E-4</v>
      </c>
      <c r="AV216" s="5">
        <f t="shared" si="263"/>
        <v>6.5380165450394312E-5</v>
      </c>
      <c r="AW216" s="5">
        <f t="shared" si="264"/>
        <v>3.6554784904831171E-7</v>
      </c>
      <c r="AX216" s="5">
        <f t="shared" si="265"/>
        <v>1.1868211485604096E-4</v>
      </c>
      <c r="AY216" s="5">
        <f t="shared" si="266"/>
        <v>1.355295049740011E-4</v>
      </c>
      <c r="AZ216" s="5">
        <f t="shared" si="267"/>
        <v>7.7384223986816009E-5</v>
      </c>
      <c r="BA216" s="5">
        <f t="shared" si="268"/>
        <v>2.9456405689129982E-5</v>
      </c>
      <c r="BB216" s="5">
        <f t="shared" si="269"/>
        <v>8.4094644045642685E-6</v>
      </c>
      <c r="BC216" s="5">
        <f t="shared" si="270"/>
        <v>1.9206441496758775E-6</v>
      </c>
      <c r="BD216" s="5">
        <f t="shared" si="271"/>
        <v>3.8451234501033627E-4</v>
      </c>
      <c r="BE216" s="5">
        <f t="shared" si="272"/>
        <v>3.6097020928591738E-4</v>
      </c>
      <c r="BF216" s="5">
        <f t="shared" si="273"/>
        <v>1.6943473165785658E-4</v>
      </c>
      <c r="BG216" s="5">
        <f t="shared" si="274"/>
        <v>5.3020309439129231E-5</v>
      </c>
      <c r="BH216" s="5">
        <f t="shared" si="275"/>
        <v>1.2443522583216474E-5</v>
      </c>
      <c r="BI216" s="5">
        <f t="shared" si="276"/>
        <v>2.3363312046571338E-6</v>
      </c>
      <c r="BJ216" s="8">
        <f t="shared" si="277"/>
        <v>0.29814429146192384</v>
      </c>
      <c r="BK216" s="8">
        <f t="shared" si="278"/>
        <v>0.2992464282425138</v>
      </c>
      <c r="BL216" s="8">
        <f t="shared" si="279"/>
        <v>0.37151691761245192</v>
      </c>
      <c r="BM216" s="8">
        <f t="shared" si="280"/>
        <v>0.34491970452390891</v>
      </c>
      <c r="BN216" s="8">
        <f t="shared" si="281"/>
        <v>0.65483736266287684</v>
      </c>
    </row>
    <row r="217" spans="1:66" x14ac:dyDescent="0.25">
      <c r="A217" t="s">
        <v>19</v>
      </c>
      <c r="B217" t="s">
        <v>233</v>
      </c>
      <c r="C217" t="s">
        <v>236</v>
      </c>
      <c r="D217" t="s">
        <v>523</v>
      </c>
      <c r="E217">
        <f>VLOOKUP(A217,home!$A$2:$E$405,3,FALSE)</f>
        <v>1.4805999999999999</v>
      </c>
      <c r="F217">
        <f>VLOOKUP(B217,home!$B$2:$E$405,3,FALSE)</f>
        <v>0.86299999999999999</v>
      </c>
      <c r="G217">
        <f>VLOOKUP(C217,away!$B$2:$E$405,4,FALSE)</f>
        <v>0.56279999999999997</v>
      </c>
      <c r="H217">
        <f>VLOOKUP(A217,away!$A$2:$E$405,3,FALSE)</f>
        <v>1.3222</v>
      </c>
      <c r="I217">
        <f>VLOOKUP(C217,away!$B$2:$E$405,3,FALSE)</f>
        <v>1.0084</v>
      </c>
      <c r="J217">
        <f>VLOOKUP(B217,home!$B$2:$E$405,4,FALSE)</f>
        <v>1.0084</v>
      </c>
      <c r="K217" s="3">
        <f t="shared" si="226"/>
        <v>0.71912208983999981</v>
      </c>
      <c r="L217" s="3">
        <f t="shared" si="227"/>
        <v>1.3445062544320001</v>
      </c>
      <c r="M217" s="5">
        <f t="shared" si="228"/>
        <v>0.1269923609576995</v>
      </c>
      <c r="N217" s="5">
        <f t="shared" si="229"/>
        <v>9.1323012005616461E-2</v>
      </c>
      <c r="O217" s="5">
        <f t="shared" si="230"/>
        <v>0.17074202357271312</v>
      </c>
      <c r="P217" s="5">
        <f t="shared" si="231"/>
        <v>0.12278436081511995</v>
      </c>
      <c r="Q217" s="5">
        <f t="shared" si="232"/>
        <v>3.2836197621981145E-2</v>
      </c>
      <c r="R217" s="5">
        <f t="shared" si="233"/>
        <v>0.11478185929394442</v>
      </c>
      <c r="S217" s="5">
        <f t="shared" si="234"/>
        <v>2.9678949086156658E-2</v>
      </c>
      <c r="T217" s="5">
        <f t="shared" si="235"/>
        <v>4.4148473074518815E-2</v>
      </c>
      <c r="U217" s="5">
        <f t="shared" si="236"/>
        <v>8.254217053118211E-2</v>
      </c>
      <c r="V217" s="5">
        <f t="shared" si="237"/>
        <v>3.1883902007320735E-3</v>
      </c>
      <c r="W217" s="5">
        <f t="shared" si="238"/>
        <v>7.8710783521061065E-3</v>
      </c>
      <c r="X217" s="5">
        <f t="shared" si="239"/>
        <v>1.058271407353098E-2</v>
      </c>
      <c r="Y217" s="5">
        <f t="shared" si="240"/>
        <v>7.1142626303639777E-3</v>
      </c>
      <c r="Z217" s="5">
        <f t="shared" si="241"/>
        <v>5.1441642572014022E-2</v>
      </c>
      <c r="AA217" s="5">
        <f t="shared" si="242"/>
        <v>3.6992821511189024E-2</v>
      </c>
      <c r="AB217" s="5">
        <f t="shared" si="243"/>
        <v>1.3301177557102174E-2</v>
      </c>
      <c r="AC217" s="5">
        <f t="shared" si="244"/>
        <v>1.9267126083103591E-4</v>
      </c>
      <c r="AD217" s="5">
        <f t="shared" si="245"/>
        <v>1.415066578465231E-3</v>
      </c>
      <c r="AE217" s="5">
        <f t="shared" si="246"/>
        <v>1.9025658651841938E-3</v>
      </c>
      <c r="AF217" s="5">
        <f t="shared" si="247"/>
        <v>1.2790058526044893E-3</v>
      </c>
      <c r="AG217" s="5">
        <f t="shared" si="248"/>
        <v>5.7321045609395622E-4</v>
      </c>
      <c r="AH217" s="5">
        <f t="shared" si="249"/>
        <v>1.7290902544082075E-2</v>
      </c>
      <c r="AI217" s="5">
        <f t="shared" si="250"/>
        <v>1.2434269972720071E-2</v>
      </c>
      <c r="AJ217" s="5">
        <f t="shared" si="251"/>
        <v>4.4708791042086067E-3</v>
      </c>
      <c r="AK217" s="5">
        <f t="shared" si="252"/>
        <v>1.0717026416134934E-3</v>
      </c>
      <c r="AL217" s="5">
        <f t="shared" si="253"/>
        <v>7.4514773739696169E-6</v>
      </c>
      <c r="AM217" s="5">
        <f t="shared" si="254"/>
        <v>2.0352112703373107E-4</v>
      </c>
      <c r="AN217" s="5">
        <f t="shared" si="255"/>
        <v>2.7363542820590101E-4</v>
      </c>
      <c r="AO217" s="5">
        <f t="shared" si="256"/>
        <v>1.8395227232850629E-4</v>
      </c>
      <c r="AP217" s="5">
        <f t="shared" si="257"/>
        <v>8.2441660220885075E-5</v>
      </c>
      <c r="AQ217" s="5">
        <f t="shared" si="258"/>
        <v>2.7710831948184457E-5</v>
      </c>
      <c r="AR217" s="5">
        <f t="shared" si="259"/>
        <v>4.6495453230585059E-3</v>
      </c>
      <c r="AS217" s="5">
        <f t="shared" si="260"/>
        <v>3.3435907495236294E-3</v>
      </c>
      <c r="AT217" s="5">
        <f t="shared" si="261"/>
        <v>1.2022249836835617E-3</v>
      </c>
      <c r="AU217" s="5">
        <f t="shared" si="262"/>
        <v>2.8818218090812756E-4</v>
      </c>
      <c r="AV217" s="5">
        <f t="shared" si="263"/>
        <v>5.1809543047325395E-5</v>
      </c>
      <c r="AW217" s="5">
        <f t="shared" si="264"/>
        <v>2.0012684218680079E-7</v>
      </c>
      <c r="AX217" s="5">
        <f t="shared" si="265"/>
        <v>2.4392756366514786E-5</v>
      </c>
      <c r="AY217" s="5">
        <f t="shared" si="266"/>
        <v>3.2796213497615118E-5</v>
      </c>
      <c r="AZ217" s="5">
        <f t="shared" si="267"/>
        <v>2.2047357084615357E-5</v>
      </c>
      <c r="BA217" s="5">
        <f t="shared" si="268"/>
        <v>9.8809364979870046E-6</v>
      </c>
      <c r="BB217" s="5">
        <f t="shared" si="269"/>
        <v>3.3212452302972383E-6</v>
      </c>
      <c r="BC217" s="5">
        <f t="shared" si="270"/>
        <v>8.9308699692741703E-7</v>
      </c>
      <c r="BD217" s="5">
        <f t="shared" si="271"/>
        <v>1.0418904611862027E-3</v>
      </c>
      <c r="BE217" s="5">
        <f t="shared" si="272"/>
        <v>7.4924644583258327E-4</v>
      </c>
      <c r="BF217" s="5">
        <f t="shared" si="273"/>
        <v>2.6939983496615972E-4</v>
      </c>
      <c r="BG217" s="5">
        <f t="shared" si="274"/>
        <v>6.4577124107805293E-5</v>
      </c>
      <c r="BH217" s="5">
        <f t="shared" si="275"/>
        <v>1.1609709111065492E-5</v>
      </c>
      <c r="BI217" s="5">
        <f t="shared" si="276"/>
        <v>1.6697596556767812E-6</v>
      </c>
      <c r="BJ217" s="8">
        <f t="shared" si="277"/>
        <v>0.19991017942587655</v>
      </c>
      <c r="BK217" s="8">
        <f t="shared" si="278"/>
        <v>0.28287698001141082</v>
      </c>
      <c r="BL217" s="8">
        <f t="shared" si="279"/>
        <v>0.46530155284383573</v>
      </c>
      <c r="BM217" s="8">
        <f t="shared" si="280"/>
        <v>0.340037944499407</v>
      </c>
      <c r="BN217" s="8">
        <f t="shared" si="281"/>
        <v>0.65945981426707467</v>
      </c>
    </row>
    <row r="218" spans="1:66" x14ac:dyDescent="0.25">
      <c r="A218" t="s">
        <v>19</v>
      </c>
      <c r="B218" t="s">
        <v>152</v>
      </c>
      <c r="C218" t="s">
        <v>21</v>
      </c>
      <c r="D218" t="s">
        <v>523</v>
      </c>
      <c r="E218">
        <f>VLOOKUP(A218,home!$A$2:$E$405,3,FALSE)</f>
        <v>1.4805999999999999</v>
      </c>
      <c r="F218">
        <f>VLOOKUP(B218,home!$B$2:$E$405,3,FALSE)</f>
        <v>0.6754</v>
      </c>
      <c r="G218">
        <f>VLOOKUP(C218,away!$B$2:$E$405,4,FALSE)</f>
        <v>0.86299999999999999</v>
      </c>
      <c r="H218">
        <f>VLOOKUP(A218,away!$A$2:$E$405,3,FALSE)</f>
        <v>1.3222</v>
      </c>
      <c r="I218">
        <f>VLOOKUP(C218,away!$B$2:$E$405,3,FALSE)</f>
        <v>1.3866000000000001</v>
      </c>
      <c r="J218">
        <f>VLOOKUP(B218,home!$B$2:$E$405,4,FALSE)</f>
        <v>1.1765000000000001</v>
      </c>
      <c r="K218" s="3">
        <f t="shared" si="226"/>
        <v>0.86299761811999987</v>
      </c>
      <c r="L218" s="3">
        <f t="shared" si="227"/>
        <v>2.1569510047800002</v>
      </c>
      <c r="M218" s="5">
        <f t="shared" si="228"/>
        <v>4.8803725691497969E-2</v>
      </c>
      <c r="N218" s="5">
        <f t="shared" si="229"/>
        <v>4.2117499027144588E-2</v>
      </c>
      <c r="O218" s="5">
        <f t="shared" si="230"/>
        <v>0.10526724516728407</v>
      </c>
      <c r="P218" s="5">
        <f t="shared" si="231"/>
        <v>9.0845381845420209E-2</v>
      </c>
      <c r="Q218" s="5">
        <f t="shared" si="232"/>
        <v>1.8173650670798593E-2</v>
      </c>
      <c r="R218" s="5">
        <f t="shared" si="233"/>
        <v>0.11352814511699802</v>
      </c>
      <c r="S218" s="5">
        <f t="shared" si="234"/>
        <v>4.2275888191451783E-2</v>
      </c>
      <c r="T218" s="5">
        <f t="shared" si="235"/>
        <v>3.9199674074899757E-2</v>
      </c>
      <c r="U218" s="5">
        <f t="shared" si="236"/>
        <v>9.7974518825550971E-2</v>
      </c>
      <c r="V218" s="5">
        <f t="shared" si="237"/>
        <v>8.7437978491961936E-3</v>
      </c>
      <c r="W218" s="5">
        <f t="shared" si="238"/>
        <v>5.2279390804813751E-3</v>
      </c>
      <c r="X218" s="5">
        <f t="shared" si="239"/>
        <v>1.1276408452572934E-2</v>
      </c>
      <c r="Y218" s="5">
        <f t="shared" si="240"/>
        <v>1.2161330271043443E-2</v>
      </c>
      <c r="Z218" s="5">
        <f t="shared" si="241"/>
        <v>8.1624882226972853E-2</v>
      </c>
      <c r="AA218" s="5">
        <f t="shared" si="242"/>
        <v>7.0442078941203065E-2</v>
      </c>
      <c r="AB218" s="5">
        <f t="shared" si="243"/>
        <v>3.0395673170839622E-2</v>
      </c>
      <c r="AC218" s="5">
        <f t="shared" si="244"/>
        <v>1.017255397941591E-3</v>
      </c>
      <c r="AD218" s="5">
        <f t="shared" si="245"/>
        <v>1.1279247435329724E-3</v>
      </c>
      <c r="AE218" s="5">
        <f t="shared" si="246"/>
        <v>2.4328784088796691E-3</v>
      </c>
      <c r="AF218" s="5">
        <f t="shared" si="247"/>
        <v>2.6237997642702855E-3</v>
      </c>
      <c r="AG218" s="5">
        <f t="shared" si="248"/>
        <v>1.8864691792947735E-3</v>
      </c>
      <c r="AH218" s="5">
        <f t="shared" si="249"/>
        <v>4.4015217933629565E-2</v>
      </c>
      <c r="AI218" s="5">
        <f t="shared" si="250"/>
        <v>3.7985028237755014E-2</v>
      </c>
      <c r="AJ218" s="5">
        <f t="shared" si="251"/>
        <v>1.6390494446701754E-2</v>
      </c>
      <c r="AK218" s="5">
        <f t="shared" si="252"/>
        <v>4.7149858891042343E-3</v>
      </c>
      <c r="AL218" s="5">
        <f t="shared" si="253"/>
        <v>7.5742541169489342E-5</v>
      </c>
      <c r="AM218" s="5">
        <f t="shared" si="254"/>
        <v>1.9467927341751341E-4</v>
      </c>
      <c r="AN218" s="5">
        <f t="shared" si="255"/>
        <v>4.1991365440774599E-4</v>
      </c>
      <c r="AO218" s="5">
        <f t="shared" si="256"/>
        <v>4.528665893978148E-4</v>
      </c>
      <c r="AP218" s="5">
        <f t="shared" si="257"/>
        <v>3.2560368167763615E-4</v>
      </c>
      <c r="AQ218" s="5">
        <f t="shared" si="258"/>
        <v>1.7557779708866116E-4</v>
      </c>
      <c r="AR218" s="5">
        <f t="shared" si="259"/>
        <v>1.8987733709510599E-2</v>
      </c>
      <c r="AS218" s="5">
        <f t="shared" si="260"/>
        <v>1.6386368964804474E-2</v>
      </c>
      <c r="AT218" s="5">
        <f t="shared" si="261"/>
        <v>7.0706986931308733E-3</v>
      </c>
      <c r="AU218" s="5">
        <f t="shared" si="262"/>
        <v>2.0339987102053806E-3</v>
      </c>
      <c r="AV218" s="5">
        <f t="shared" si="263"/>
        <v>4.3883401054159877E-4</v>
      </c>
      <c r="AW218" s="5">
        <f t="shared" si="264"/>
        <v>3.9164018599161394E-6</v>
      </c>
      <c r="AX218" s="5">
        <f t="shared" si="265"/>
        <v>2.8001291542774363E-5</v>
      </c>
      <c r="AY218" s="5">
        <f t="shared" si="266"/>
        <v>6.0397413928324889E-5</v>
      </c>
      <c r="AZ218" s="5">
        <f t="shared" si="267"/>
        <v>6.5137131329406995E-5</v>
      </c>
      <c r="BA218" s="5">
        <f t="shared" si="268"/>
        <v>4.6832533623150409E-5</v>
      </c>
      <c r="BB218" s="5">
        <f t="shared" si="269"/>
        <v>2.5253870113711856E-5</v>
      </c>
      <c r="BC218" s="5">
        <f t="shared" si="270"/>
        <v>1.0894272103270882E-5</v>
      </c>
      <c r="BD218" s="5">
        <f t="shared" si="271"/>
        <v>6.8259352172039874E-3</v>
      </c>
      <c r="BE218" s="5">
        <f t="shared" si="272"/>
        <v>5.8907658338884644E-3</v>
      </c>
      <c r="BF218" s="5">
        <f t="shared" si="273"/>
        <v>2.5418584417742098E-3</v>
      </c>
      <c r="BG218" s="5">
        <f t="shared" si="274"/>
        <v>7.3120592694978588E-4</v>
      </c>
      <c r="BH218" s="5">
        <f t="shared" si="275"/>
        <v>1.5775724332822296E-4</v>
      </c>
      <c r="BI218" s="5">
        <f t="shared" si="276"/>
        <v>2.7228825046686736E-5</v>
      </c>
      <c r="BJ218" s="8">
        <f t="shared" si="277"/>
        <v>0.13803273118154838</v>
      </c>
      <c r="BK218" s="8">
        <f t="shared" si="278"/>
        <v>0.19182218893060554</v>
      </c>
      <c r="BL218" s="8">
        <f t="shared" si="279"/>
        <v>0.58180577330545058</v>
      </c>
      <c r="BM218" s="8">
        <f t="shared" si="280"/>
        <v>0.57449344711336559</v>
      </c>
      <c r="BN218" s="8">
        <f t="shared" si="281"/>
        <v>0.41873564751914349</v>
      </c>
    </row>
    <row r="219" spans="1:66" x14ac:dyDescent="0.25">
      <c r="A219" t="s">
        <v>19</v>
      </c>
      <c r="B219" t="s">
        <v>20</v>
      </c>
      <c r="C219" t="s">
        <v>149</v>
      </c>
      <c r="D219" t="s">
        <v>523</v>
      </c>
      <c r="E219">
        <f>VLOOKUP(A219,home!$A$2:$E$405,3,FALSE)</f>
        <v>1.4805999999999999</v>
      </c>
      <c r="F219">
        <f>VLOOKUP(B219,home!$B$2:$E$405,3,FALSE)</f>
        <v>1.0130999999999999</v>
      </c>
      <c r="G219">
        <f>VLOOKUP(C219,away!$B$2:$E$405,4,FALSE)</f>
        <v>0.37969999999999998</v>
      </c>
      <c r="H219">
        <f>VLOOKUP(A219,away!$A$2:$E$405,3,FALSE)</f>
        <v>1.3222</v>
      </c>
      <c r="I219">
        <f>VLOOKUP(C219,away!$B$2:$E$405,3,FALSE)</f>
        <v>1.1224000000000001</v>
      </c>
      <c r="J219">
        <f>VLOOKUP(B219,home!$B$2:$E$405,4,FALSE)</f>
        <v>1.0925</v>
      </c>
      <c r="K219" s="3">
        <f t="shared" si="226"/>
        <v>0.5695484280419999</v>
      </c>
      <c r="L219" s="3">
        <f t="shared" si="227"/>
        <v>1.6213107284000001</v>
      </c>
      <c r="M219" s="5">
        <f t="shared" si="228"/>
        <v>0.11182063591562214</v>
      </c>
      <c r="N219" s="5">
        <f t="shared" si="229"/>
        <v>6.3687267408399376E-2</v>
      </c>
      <c r="O219" s="5">
        <f t="shared" si="230"/>
        <v>0.18129599666650853</v>
      </c>
      <c r="P219" s="5">
        <f t="shared" si="231"/>
        <v>0.10325684991171759</v>
      </c>
      <c r="Q219" s="5">
        <f t="shared" si="232"/>
        <v>1.8136491519372182E-2</v>
      </c>
      <c r="R219" s="5">
        <f t="shared" si="233"/>
        <v>0.14696857220569051</v>
      </c>
      <c r="S219" s="5">
        <f t="shared" si="234"/>
        <v>2.3837230414554954E-2</v>
      </c>
      <c r="T219" s="5">
        <f t="shared" si="235"/>
        <v>2.9404888275893735E-2</v>
      </c>
      <c r="U219" s="5">
        <f t="shared" si="236"/>
        <v>8.3705719271328194E-2</v>
      </c>
      <c r="V219" s="5">
        <f t="shared" si="237"/>
        <v>2.4457395076125173E-3</v>
      </c>
      <c r="W219" s="5">
        <f t="shared" si="238"/>
        <v>3.4432034116851627E-3</v>
      </c>
      <c r="X219" s="5">
        <f t="shared" si="239"/>
        <v>5.5825026314286364E-3</v>
      </c>
      <c r="Y219" s="5">
        <f t="shared" si="240"/>
        <v>4.5254857038282414E-3</v>
      </c>
      <c r="Z219" s="5">
        <f t="shared" si="241"/>
        <v>7.9427240951572026E-2</v>
      </c>
      <c r="AA219" s="5">
        <f t="shared" si="242"/>
        <v>4.5237660227681005E-2</v>
      </c>
      <c r="AB219" s="5">
        <f t="shared" si="243"/>
        <v>1.2882519135486907E-2</v>
      </c>
      <c r="AC219" s="5">
        <f t="shared" si="244"/>
        <v>1.4115203065652473E-4</v>
      </c>
      <c r="AD219" s="5">
        <f t="shared" si="245"/>
        <v>4.9026777263853384E-4</v>
      </c>
      <c r="AE219" s="5">
        <f t="shared" si="246"/>
        <v>7.9487639956762684E-4</v>
      </c>
      <c r="AF219" s="5">
        <f t="shared" si="247"/>
        <v>6.4437081718547956E-4</v>
      </c>
      <c r="AG219" s="5">
        <f t="shared" si="248"/>
        <v>3.4824177299023096E-4</v>
      </c>
      <c r="AH219" s="5">
        <f t="shared" si="249"/>
        <v>3.2194059470498887E-2</v>
      </c>
      <c r="AI219" s="5">
        <f t="shared" si="250"/>
        <v>1.83360759637133E-2</v>
      </c>
      <c r="AJ219" s="5">
        <f t="shared" si="251"/>
        <v>5.2216416207958045E-3</v>
      </c>
      <c r="AK219" s="5">
        <f t="shared" si="252"/>
        <v>9.9132592564097699E-4</v>
      </c>
      <c r="AL219" s="5">
        <f t="shared" si="253"/>
        <v>5.2136759641513413E-6</v>
      </c>
      <c r="AM219" s="5">
        <f t="shared" si="254"/>
        <v>5.5846247845185944E-5</v>
      </c>
      <c r="AN219" s="5">
        <f t="shared" si="255"/>
        <v>9.0544120772285353E-5</v>
      </c>
      <c r="AO219" s="5">
        <f t="shared" si="256"/>
        <v>7.3400077200825792E-5</v>
      </c>
      <c r="AP219" s="5">
        <f t="shared" si="257"/>
        <v>3.9668110877029028E-5</v>
      </c>
      <c r="AQ219" s="5">
        <f t="shared" si="258"/>
        <v>1.6078583435071977E-5</v>
      </c>
      <c r="AR219" s="5">
        <f t="shared" si="259"/>
        <v>1.0439314802053488E-2</v>
      </c>
      <c r="AS219" s="5">
        <f t="shared" si="260"/>
        <v>5.9456953353451449E-3</v>
      </c>
      <c r="AT219" s="5">
        <f t="shared" si="261"/>
        <v>1.6931807159312395E-3</v>
      </c>
      <c r="AU219" s="5">
        <f t="shared" si="262"/>
        <v>3.2144947171655516E-4</v>
      </c>
      <c r="AV219" s="5">
        <f t="shared" si="263"/>
        <v>4.5770260327773821E-5</v>
      </c>
      <c r="AW219" s="5">
        <f t="shared" si="264"/>
        <v>1.3373295747509329E-7</v>
      </c>
      <c r="AX219" s="5">
        <f t="shared" si="265"/>
        <v>5.3011904453782596E-6</v>
      </c>
      <c r="AY219" s="5">
        <f t="shared" si="266"/>
        <v>8.5948769423833469E-6</v>
      </c>
      <c r="AZ219" s="5">
        <f t="shared" si="267"/>
        <v>6.9674830979819574E-6</v>
      </c>
      <c r="BA219" s="5">
        <f t="shared" si="268"/>
        <v>3.7654850322346049E-6</v>
      </c>
      <c r="BB219" s="5">
        <f t="shared" si="269"/>
        <v>1.5262553200978963E-6</v>
      </c>
      <c r="BC219" s="5">
        <f t="shared" si="270"/>
        <v>4.9490682495045884E-7</v>
      </c>
      <c r="BD219" s="5">
        <f t="shared" si="271"/>
        <v>2.8208955142857077E-3</v>
      </c>
      <c r="BE219" s="5">
        <f t="shared" si="272"/>
        <v>1.6066366058321534E-3</v>
      </c>
      <c r="BF219" s="5">
        <f t="shared" si="273"/>
        <v>4.5752867664321863E-4</v>
      </c>
      <c r="BG219" s="5">
        <f t="shared" si="274"/>
        <v>8.6861579522093881E-5</v>
      </c>
      <c r="BH219" s="5">
        <f t="shared" si="275"/>
        <v>1.2367969018513434E-5</v>
      </c>
      <c r="BI219" s="5">
        <f t="shared" si="276"/>
        <v>1.4088314625132975E-6</v>
      </c>
      <c r="BJ219" s="8">
        <f t="shared" si="277"/>
        <v>0.1273597830507826</v>
      </c>
      <c r="BK219" s="8">
        <f t="shared" si="278"/>
        <v>0.24151541633307025</v>
      </c>
      <c r="BL219" s="8">
        <f t="shared" si="279"/>
        <v>0.5502646802494825</v>
      </c>
      <c r="BM219" s="8">
        <f t="shared" si="280"/>
        <v>0.37339284581361215</v>
      </c>
      <c r="BN219" s="8">
        <f t="shared" si="281"/>
        <v>0.62516581362731027</v>
      </c>
    </row>
    <row r="220" spans="1:66" x14ac:dyDescent="0.25">
      <c r="A220" t="s">
        <v>19</v>
      </c>
      <c r="B220" t="s">
        <v>235</v>
      </c>
      <c r="C220" t="s">
        <v>142</v>
      </c>
      <c r="D220" t="s">
        <v>523</v>
      </c>
      <c r="E220">
        <f>VLOOKUP(A220,home!$A$2:$E$405,3,FALSE)</f>
        <v>1.4805999999999999</v>
      </c>
      <c r="F220">
        <f>VLOOKUP(B220,home!$B$2:$E$405,3,FALSE)</f>
        <v>0.71289999999999998</v>
      </c>
      <c r="G220">
        <f>VLOOKUP(C220,away!$B$2:$E$405,4,FALSE)</f>
        <v>1.0881000000000001</v>
      </c>
      <c r="H220">
        <f>VLOOKUP(A220,away!$A$2:$E$405,3,FALSE)</f>
        <v>1.3222</v>
      </c>
      <c r="I220">
        <f>VLOOKUP(C220,away!$B$2:$E$405,3,FALSE)</f>
        <v>0.9244</v>
      </c>
      <c r="J220">
        <f>VLOOKUP(B220,home!$B$2:$E$405,4,FALSE)</f>
        <v>1.0925</v>
      </c>
      <c r="K220" s="3">
        <f t="shared" si="226"/>
        <v>1.1485110290939999</v>
      </c>
      <c r="L220" s="3">
        <f t="shared" si="227"/>
        <v>1.3352990354000001</v>
      </c>
      <c r="M220" s="5">
        <f t="shared" si="228"/>
        <v>8.3424765563623979E-2</v>
      </c>
      <c r="N220" s="5">
        <f t="shared" si="229"/>
        <v>9.5814263349403475E-2</v>
      </c>
      <c r="O220" s="5">
        <f t="shared" si="230"/>
        <v>0.11139700898557824</v>
      </c>
      <c r="P220" s="5">
        <f t="shared" si="231"/>
        <v>0.12794069342802003</v>
      </c>
      <c r="Q220" s="5">
        <f t="shared" si="232"/>
        <v>5.5021869100653459E-2</v>
      </c>
      <c r="R220" s="5">
        <f t="shared" si="233"/>
        <v>7.43741593224439E-2</v>
      </c>
      <c r="S220" s="5">
        <f t="shared" si="234"/>
        <v>4.9052643193701617E-2</v>
      </c>
      <c r="T220" s="5">
        <f t="shared" si="235"/>
        <v>7.3470648736007629E-2</v>
      </c>
      <c r="U220" s="5">
        <f t="shared" si="236"/>
        <v>8.541954226142115E-2</v>
      </c>
      <c r="V220" s="5">
        <f t="shared" si="237"/>
        <v>8.358601299532125E-3</v>
      </c>
      <c r="W220" s="5">
        <f t="shared" si="238"/>
        <v>2.1064407834488954E-2</v>
      </c>
      <c r="X220" s="5">
        <f t="shared" si="239"/>
        <v>2.8127283462665301E-2</v>
      </c>
      <c r="Y220" s="5">
        <f t="shared" si="240"/>
        <v>1.8779167238059679E-2</v>
      </c>
      <c r="Z220" s="5">
        <f t="shared" si="241"/>
        <v>3.3103914400648415E-2</v>
      </c>
      <c r="AA220" s="5">
        <f t="shared" si="242"/>
        <v>3.8020210795328399E-2</v>
      </c>
      <c r="AB220" s="5">
        <f t="shared" si="243"/>
        <v>2.1833315713456716E-2</v>
      </c>
      <c r="AC220" s="5">
        <f t="shared" si="244"/>
        <v>8.0117489627143921E-4</v>
      </c>
      <c r="AD220" s="5">
        <f t="shared" si="245"/>
        <v>6.0481761798111561E-3</v>
      </c>
      <c r="AE220" s="5">
        <f t="shared" si="246"/>
        <v>8.0761238188310942E-3</v>
      </c>
      <c r="AF220" s="5">
        <f t="shared" si="247"/>
        <v>5.3920201725280639E-3</v>
      </c>
      <c r="AG220" s="5">
        <f t="shared" si="248"/>
        <v>2.3999864450780215E-3</v>
      </c>
      <c r="AH220" s="5">
        <f t="shared" si="249"/>
        <v>1.1050906241787499E-2</v>
      </c>
      <c r="AI220" s="5">
        <f t="shared" si="250"/>
        <v>1.269208770017667E-2</v>
      </c>
      <c r="AJ220" s="5">
        <f t="shared" si="251"/>
        <v>7.2885013529406031E-3</v>
      </c>
      <c r="AK220" s="5">
        <f t="shared" si="252"/>
        <v>2.7903080631396077E-3</v>
      </c>
      <c r="AL220" s="5">
        <f t="shared" si="253"/>
        <v>4.9147454520763829E-5</v>
      </c>
      <c r="AM220" s="5">
        <f t="shared" si="254"/>
        <v>1.3892794096833439E-3</v>
      </c>
      <c r="AN220" s="5">
        <f t="shared" si="255"/>
        <v>1.8551034556512503E-3</v>
      </c>
      <c r="AO220" s="5">
        <f t="shared" si="256"/>
        <v>1.2385589274491609E-3</v>
      </c>
      <c r="AP220" s="5">
        <f t="shared" si="257"/>
        <v>5.5128218036964115E-4</v>
      </c>
      <c r="AQ220" s="5">
        <f t="shared" si="258"/>
        <v>1.8403164092019761E-4</v>
      </c>
      <c r="AR220" s="5">
        <f t="shared" si="259"/>
        <v>2.9512528889909387E-3</v>
      </c>
      <c r="AS220" s="5">
        <f t="shared" si="260"/>
        <v>3.3895464926516233E-3</v>
      </c>
      <c r="AT220" s="5">
        <f t="shared" si="261"/>
        <v>1.9464657652186372E-3</v>
      </c>
      <c r="AU220" s="5">
        <f t="shared" si="262"/>
        <v>7.4517913303583235E-4</v>
      </c>
      <c r="AV220" s="5">
        <f t="shared" si="263"/>
        <v>2.1396161323558965E-4</v>
      </c>
      <c r="AW220" s="5">
        <f t="shared" si="264"/>
        <v>2.0936893023468074E-6</v>
      </c>
      <c r="AX220" s="5">
        <f t="shared" si="265"/>
        <v>2.6593378741908712E-4</v>
      </c>
      <c r="AY220" s="5">
        <f t="shared" si="266"/>
        <v>3.5510112982097567E-4</v>
      </c>
      <c r="AZ220" s="5">
        <f t="shared" si="267"/>
        <v>2.3708309805969957E-4</v>
      </c>
      <c r="BA220" s="5">
        <f t="shared" si="268"/>
        <v>1.0552561071625348E-4</v>
      </c>
      <c r="BB220" s="5">
        <f t="shared" si="269"/>
        <v>3.5227061549852292E-5</v>
      </c>
      <c r="BC220" s="5">
        <f t="shared" si="270"/>
        <v>9.4077322614988412E-6</v>
      </c>
      <c r="BD220" s="5">
        <f t="shared" si="271"/>
        <v>6.5680085598184283E-4</v>
      </c>
      <c r="BE220" s="5">
        <f t="shared" si="272"/>
        <v>7.5434302701352649E-4</v>
      </c>
      <c r="BF220" s="5">
        <f t="shared" si="273"/>
        <v>4.3318564312259418E-4</v>
      </c>
      <c r="BG220" s="5">
        <f t="shared" si="274"/>
        <v>1.6583949625715894E-4</v>
      </c>
      <c r="BH220" s="5">
        <f t="shared" si="275"/>
        <v>4.7617122627685047E-5</v>
      </c>
      <c r="BI220" s="5">
        <f t="shared" si="276"/>
        <v>1.0937758102323534E-5</v>
      </c>
      <c r="BJ220" s="8">
        <f t="shared" si="277"/>
        <v>0.32042048037142778</v>
      </c>
      <c r="BK220" s="8">
        <f t="shared" si="278"/>
        <v>0.26998212696549095</v>
      </c>
      <c r="BL220" s="8">
        <f t="shared" si="279"/>
        <v>0.37618117023251069</v>
      </c>
      <c r="BM220" s="8">
        <f t="shared" si="280"/>
        <v>0.45136192477983611</v>
      </c>
      <c r="BN220" s="8">
        <f t="shared" si="281"/>
        <v>0.54797275974972304</v>
      </c>
    </row>
    <row r="221" spans="1:66" x14ac:dyDescent="0.25">
      <c r="A221" t="s">
        <v>19</v>
      </c>
      <c r="B221" t="s">
        <v>234</v>
      </c>
      <c r="C221" t="s">
        <v>244</v>
      </c>
      <c r="D221" t="s">
        <v>523</v>
      </c>
      <c r="E221">
        <f>VLOOKUP(A221,home!$A$2:$E$405,3,FALSE)</f>
        <v>1.4805999999999999</v>
      </c>
      <c r="F221">
        <f>VLOOKUP(B221,home!$B$2:$E$405,3,FALSE)</f>
        <v>1.5384</v>
      </c>
      <c r="G221">
        <f>VLOOKUP(C221,away!$B$2:$E$405,4,FALSE)</f>
        <v>0.75949999999999995</v>
      </c>
      <c r="H221">
        <f>VLOOKUP(A221,away!$A$2:$E$405,3,FALSE)</f>
        <v>1.3222</v>
      </c>
      <c r="I221">
        <f>VLOOKUP(C221,away!$B$2:$E$405,3,FALSE)</f>
        <v>1.6326000000000001</v>
      </c>
      <c r="J221">
        <f>VLOOKUP(B221,home!$B$2:$E$405,4,FALSE)</f>
        <v>0.58819999999999995</v>
      </c>
      <c r="K221" s="3">
        <f t="shared" si="226"/>
        <v>1.7299549528799998</v>
      </c>
      <c r="L221" s="3">
        <f t="shared" si="227"/>
        <v>1.269702472104</v>
      </c>
      <c r="M221" s="5">
        <f t="shared" si="228"/>
        <v>4.9804127095386758E-2</v>
      </c>
      <c r="N221" s="5">
        <f t="shared" si="229"/>
        <v>8.6158896342529337E-2</v>
      </c>
      <c r="O221" s="5">
        <f t="shared" si="230"/>
        <v>6.3236423293994384E-2</v>
      </c>
      <c r="P221" s="5">
        <f t="shared" si="231"/>
        <v>0.10939616367986177</v>
      </c>
      <c r="Q221" s="5">
        <f t="shared" si="232"/>
        <v>7.452550473121658E-2</v>
      </c>
      <c r="R221" s="5">
        <f t="shared" si="233"/>
        <v>4.0145721491699822E-2</v>
      </c>
      <c r="S221" s="5">
        <f t="shared" si="234"/>
        <v>6.0072936349985916E-2</v>
      </c>
      <c r="T221" s="5">
        <f t="shared" si="235"/>
        <v>9.4625217592024038E-2</v>
      </c>
      <c r="U221" s="5">
        <f t="shared" si="236"/>
        <v>6.9450289731507159E-2</v>
      </c>
      <c r="V221" s="5">
        <f t="shared" si="237"/>
        <v>1.4661321284315151E-2</v>
      </c>
      <c r="W221" s="5">
        <f t="shared" si="238"/>
        <v>4.2975255341883317E-2</v>
      </c>
      <c r="X221" s="5">
        <f t="shared" si="239"/>
        <v>5.4565787946889877E-2</v>
      </c>
      <c r="Y221" s="5">
        <f t="shared" si="240"/>
        <v>3.4641157924234361E-2</v>
      </c>
      <c r="Z221" s="5">
        <f t="shared" si="241"/>
        <v>1.6991040607469986E-2</v>
      </c>
      <c r="AA221" s="5">
        <f t="shared" si="242"/>
        <v>2.9393734853477904E-2</v>
      </c>
      <c r="AB221" s="5">
        <f t="shared" si="243"/>
        <v>2.5424918596707795E-2</v>
      </c>
      <c r="AC221" s="5">
        <f t="shared" si="244"/>
        <v>2.0127502434564128E-3</v>
      </c>
      <c r="AD221" s="5">
        <f t="shared" si="245"/>
        <v>1.8586313957493428E-2</v>
      </c>
      <c r="AE221" s="5">
        <f t="shared" si="246"/>
        <v>2.3599088779130483E-2</v>
      </c>
      <c r="AF221" s="5">
        <f t="shared" si="247"/>
        <v>1.4981910681131872E-2</v>
      </c>
      <c r="AG221" s="5">
        <f t="shared" si="248"/>
        <v>6.3408563428914893E-3</v>
      </c>
      <c r="AH221" s="5">
        <f t="shared" si="249"/>
        <v>5.3933915657310219E-3</v>
      </c>
      <c r="AI221" s="5">
        <f t="shared" si="250"/>
        <v>9.330324451957599E-3</v>
      </c>
      <c r="AJ221" s="5">
        <f t="shared" si="251"/>
        <v>8.0705204988207116E-3</v>
      </c>
      <c r="AK221" s="5">
        <f t="shared" si="252"/>
        <v>4.6538789697514842E-3</v>
      </c>
      <c r="AL221" s="5">
        <f t="shared" si="253"/>
        <v>1.7684249713533065E-4</v>
      </c>
      <c r="AM221" s="5">
        <f t="shared" si="254"/>
        <v>6.4306971773096869E-3</v>
      </c>
      <c r="AN221" s="5">
        <f t="shared" si="255"/>
        <v>8.1650721033823242E-3</v>
      </c>
      <c r="AO221" s="5">
        <f t="shared" si="256"/>
        <v>5.1836061172859721E-3</v>
      </c>
      <c r="AP221" s="5">
        <f t="shared" si="257"/>
        <v>2.1938791671771395E-3</v>
      </c>
      <c r="AQ221" s="5">
        <f t="shared" si="258"/>
        <v>6.9639345051556952E-4</v>
      </c>
      <c r="AR221" s="5">
        <f t="shared" si="259"/>
        <v>1.3696005208067084E-3</v>
      </c>
      <c r="AS221" s="5">
        <f t="shared" si="260"/>
        <v>2.3693472044365926E-3</v>
      </c>
      <c r="AT221" s="5">
        <f t="shared" si="261"/>
        <v>2.0494319657037327E-3</v>
      </c>
      <c r="AU221" s="5">
        <f t="shared" si="262"/>
        <v>1.1818083265532553E-3</v>
      </c>
      <c r="AV221" s="5">
        <f t="shared" si="263"/>
        <v>5.1111879196890709E-4</v>
      </c>
      <c r="AW221" s="5">
        <f t="shared" si="264"/>
        <v>1.0789986409671608E-5</v>
      </c>
      <c r="AX221" s="5">
        <f t="shared" si="265"/>
        <v>1.8541360720597203E-3</v>
      </c>
      <c r="AY221" s="5">
        <f t="shared" si="266"/>
        <v>2.3542011543114271E-3</v>
      </c>
      <c r="AZ221" s="5">
        <f t="shared" si="267"/>
        <v>1.4945675127296548E-3</v>
      </c>
      <c r="BA221" s="5">
        <f t="shared" si="268"/>
        <v>6.3255202187972328E-4</v>
      </c>
      <c r="BB221" s="5">
        <f t="shared" si="269"/>
        <v>2.0078821647876699E-4</v>
      </c>
      <c r="BC221" s="5">
        <f t="shared" si="270"/>
        <v>5.0988258966488716E-5</v>
      </c>
      <c r="BD221" s="5">
        <f t="shared" si="271"/>
        <v>2.8983086117720055E-4</v>
      </c>
      <c r="BE221" s="5">
        <f t="shared" si="272"/>
        <v>5.0139433379097376E-4</v>
      </c>
      <c r="BF221" s="5">
        <f t="shared" si="273"/>
        <v>4.3369480554383155E-4</v>
      </c>
      <c r="BG221" s="5">
        <f t="shared" si="274"/>
        <v>2.5009082562962653E-4</v>
      </c>
      <c r="BH221" s="5">
        <f t="shared" si="275"/>
        <v>1.0816146561695521E-4</v>
      </c>
      <c r="BI221" s="5">
        <f t="shared" si="276"/>
        <v>3.7422892630962305E-5</v>
      </c>
      <c r="BJ221" s="8">
        <f t="shared" si="277"/>
        <v>0.48025687089152119</v>
      </c>
      <c r="BK221" s="8">
        <f t="shared" si="278"/>
        <v>0.23847834230445278</v>
      </c>
      <c r="BL221" s="8">
        <f t="shared" si="279"/>
        <v>0.26420110544750658</v>
      </c>
      <c r="BM221" s="8">
        <f t="shared" si="280"/>
        <v>0.57431711144836017</v>
      </c>
      <c r="BN221" s="8">
        <f t="shared" si="281"/>
        <v>0.42326683663468867</v>
      </c>
    </row>
    <row r="222" spans="1:66" x14ac:dyDescent="0.25">
      <c r="A222" t="s">
        <v>19</v>
      </c>
      <c r="B222" t="s">
        <v>239</v>
      </c>
      <c r="C222" t="s">
        <v>243</v>
      </c>
      <c r="D222" t="s">
        <v>523</v>
      </c>
      <c r="E222">
        <f>VLOOKUP(A222,home!$A$2:$E$405,3,FALSE)</f>
        <v>1.4805999999999999</v>
      </c>
      <c r="F222">
        <f>VLOOKUP(B222,home!$B$2:$E$405,3,FALSE)</f>
        <v>0.90049999999999997</v>
      </c>
      <c r="G222">
        <f>VLOOKUP(C222,away!$B$2:$E$405,4,FALSE)</f>
        <v>0.93810000000000004</v>
      </c>
      <c r="H222">
        <f>VLOOKUP(A222,away!$A$2:$E$405,3,FALSE)</f>
        <v>1.3222</v>
      </c>
      <c r="I222">
        <f>VLOOKUP(C222,away!$B$2:$E$405,3,FALSE)</f>
        <v>1.2184999999999999</v>
      </c>
      <c r="J222">
        <f>VLOOKUP(B222,home!$B$2:$E$405,4,FALSE)</f>
        <v>1.0504</v>
      </c>
      <c r="K222" s="3">
        <f t="shared" si="226"/>
        <v>1.25075024943</v>
      </c>
      <c r="L222" s="3">
        <f t="shared" si="227"/>
        <v>1.69230017528</v>
      </c>
      <c r="M222" s="5">
        <f t="shared" si="228"/>
        <v>5.2704711523396994E-2</v>
      </c>
      <c r="N222" s="5">
        <f t="shared" si="229"/>
        <v>6.5920431084024983E-2</v>
      </c>
      <c r="O222" s="5">
        <f t="shared" si="230"/>
        <v>8.9192192549126553E-2</v>
      </c>
      <c r="P222" s="5">
        <f t="shared" si="231"/>
        <v>0.11155715707802864</v>
      </c>
      <c r="Q222" s="5">
        <f t="shared" si="232"/>
        <v>4.1224997810438702E-2</v>
      </c>
      <c r="R222" s="5">
        <f t="shared" si="233"/>
        <v>7.5469981542247211E-2</v>
      </c>
      <c r="S222" s="5">
        <f t="shared" si="234"/>
        <v>5.9031720958226397E-2</v>
      </c>
      <c r="T222" s="5">
        <f t="shared" si="235"/>
        <v>6.9765071020523026E-2</v>
      </c>
      <c r="U222" s="5">
        <f t="shared" si="236"/>
        <v>9.4394098238443205E-2</v>
      </c>
      <c r="V222" s="5">
        <f t="shared" si="237"/>
        <v>1.3883243235284108E-2</v>
      </c>
      <c r="W222" s="5">
        <f t="shared" si="238"/>
        <v>1.7187392098052468E-2</v>
      </c>
      <c r="X222" s="5">
        <f t="shared" si="239"/>
        <v>2.9086226660140279E-2</v>
      </c>
      <c r="Y222" s="5">
        <f t="shared" si="240"/>
        <v>2.4611313237594606E-2</v>
      </c>
      <c r="Z222" s="5">
        <f t="shared" si="241"/>
        <v>4.2572620997441094E-2</v>
      </c>
      <c r="AA222" s="5">
        <f t="shared" si="242"/>
        <v>5.3247716331438308E-2</v>
      </c>
      <c r="AB222" s="5">
        <f t="shared" si="243"/>
        <v>3.3299797241562179E-2</v>
      </c>
      <c r="AC222" s="5">
        <f t="shared" si="244"/>
        <v>1.8366184701337463E-3</v>
      </c>
      <c r="AD222" s="5">
        <f t="shared" si="245"/>
        <v>5.374283738422584E-3</v>
      </c>
      <c r="AE222" s="5">
        <f t="shared" si="246"/>
        <v>9.0949013125369918E-3</v>
      </c>
      <c r="AF222" s="5">
        <f t="shared" si="247"/>
        <v>7.6956515426803282E-3</v>
      </c>
      <c r="AG222" s="5">
        <f t="shared" si="248"/>
        <v>4.3411174848572397E-3</v>
      </c>
      <c r="AH222" s="5">
        <f t="shared" si="249"/>
        <v>1.8011413494024658E-2</v>
      </c>
      <c r="AI222" s="5">
        <f t="shared" si="250"/>
        <v>2.252777992023821E-2</v>
      </c>
      <c r="AJ222" s="5">
        <f t="shared" si="251"/>
        <v>1.4088313177171047E-2</v>
      </c>
      <c r="AK222" s="5">
        <f t="shared" si="252"/>
        <v>5.8736537401315476E-3</v>
      </c>
      <c r="AL222" s="5">
        <f t="shared" si="253"/>
        <v>1.5549876224949162E-4</v>
      </c>
      <c r="AM222" s="5">
        <f t="shared" si="254"/>
        <v>1.3443773452679272E-3</v>
      </c>
      <c r="AN222" s="5">
        <f t="shared" si="255"/>
        <v>2.2750900170393743E-3</v>
      </c>
      <c r="AO222" s="5">
        <f t="shared" si="256"/>
        <v>1.925067617306756E-3</v>
      </c>
      <c r="AP222" s="5">
        <f t="shared" si="257"/>
        <v>1.0859307553980247E-3</v>
      </c>
      <c r="AQ222" s="5">
        <f t="shared" si="258"/>
        <v>4.5943020192550543E-4</v>
      </c>
      <c r="AR222" s="5">
        <f t="shared" si="259"/>
        <v>6.0961436425956937E-3</v>
      </c>
      <c r="AS222" s="5">
        <f t="shared" si="260"/>
        <v>7.6247531815376735E-3</v>
      </c>
      <c r="AT222" s="5">
        <f t="shared" si="261"/>
        <v>4.768330971825217E-3</v>
      </c>
      <c r="AU222" s="5">
        <f t="shared" si="262"/>
        <v>1.9879970507917281E-3</v>
      </c>
      <c r="AV222" s="5">
        <f t="shared" si="263"/>
        <v>6.2162195178596443E-4</v>
      </c>
      <c r="AW222" s="5">
        <f t="shared" si="264"/>
        <v>9.1426571343862465E-6</v>
      </c>
      <c r="AX222" s="5">
        <f t="shared" si="265"/>
        <v>2.8024671665365011E-4</v>
      </c>
      <c r="AY222" s="5">
        <f t="shared" si="266"/>
        <v>4.7426156771461655E-4</v>
      </c>
      <c r="AZ222" s="5">
        <f t="shared" si="267"/>
        <v>4.0129646708600669E-4</v>
      </c>
      <c r="BA222" s="5">
        <f t="shared" si="268"/>
        <v>2.2637136052963122E-4</v>
      </c>
      <c r="BB222" s="5">
        <f t="shared" si="269"/>
        <v>9.5772073275666829E-5</v>
      </c>
      <c r="BC222" s="5">
        <f t="shared" si="270"/>
        <v>3.2415019278267974E-5</v>
      </c>
      <c r="BD222" s="5">
        <f t="shared" si="271"/>
        <v>1.719417492482792E-3</v>
      </c>
      <c r="BE222" s="5">
        <f t="shared" si="272"/>
        <v>2.1505618575971574E-3</v>
      </c>
      <c r="BF222" s="5">
        <f t="shared" si="273"/>
        <v>1.3449078899021446E-3</v>
      </c>
      <c r="BG222" s="5">
        <f t="shared" si="274"/>
        <v>5.6071462625182744E-4</v>
      </c>
      <c r="BH222" s="5">
        <f t="shared" si="275"/>
        <v>1.7532848966088059E-4</v>
      </c>
      <c r="BI222" s="5">
        <f t="shared" si="276"/>
        <v>4.3858430435106292E-5</v>
      </c>
      <c r="BJ222" s="8">
        <f t="shared" si="277"/>
        <v>0.28290164513074662</v>
      </c>
      <c r="BK222" s="8">
        <f t="shared" si="278"/>
        <v>0.23964321159503402</v>
      </c>
      <c r="BL222" s="8">
        <f t="shared" si="279"/>
        <v>0.43319858181924908</v>
      </c>
      <c r="BM222" s="8">
        <f t="shared" si="280"/>
        <v>0.56178146904462756</v>
      </c>
      <c r="BN222" s="8">
        <f t="shared" si="281"/>
        <v>0.43606947158726311</v>
      </c>
    </row>
    <row r="223" spans="1:66" x14ac:dyDescent="0.25">
      <c r="A223" t="s">
        <v>173</v>
      </c>
      <c r="B223" t="s">
        <v>436</v>
      </c>
      <c r="C223" t="s">
        <v>474</v>
      </c>
      <c r="D223" t="s">
        <v>523</v>
      </c>
      <c r="E223">
        <f>VLOOKUP(A223,home!$A$2:$E$405,3,FALSE)</f>
        <v>1.7239</v>
      </c>
      <c r="F223">
        <f>VLOOKUP(B223,home!$B$2:$E$405,3,FALSE)</f>
        <v>0.95540000000000003</v>
      </c>
      <c r="G223">
        <f>VLOOKUP(C223,away!$B$2:$E$405,4,FALSE)</f>
        <v>1.5226999999999999</v>
      </c>
      <c r="H223">
        <f>VLOOKUP(A223,away!$A$2:$E$405,3,FALSE)</f>
        <v>1.3199000000000001</v>
      </c>
      <c r="I223">
        <f>VLOOKUP(C223,away!$B$2:$E$405,3,FALSE)</f>
        <v>0.37880000000000003</v>
      </c>
      <c r="J223">
        <f>VLOOKUP(B223,home!$B$2:$E$405,4,FALSE)</f>
        <v>1.2479</v>
      </c>
      <c r="K223" s="3">
        <f t="shared" si="226"/>
        <v>2.507908309162</v>
      </c>
      <c r="L223" s="3">
        <f t="shared" si="227"/>
        <v>0.62392269594800009</v>
      </c>
      <c r="M223" s="5">
        <f t="shared" si="228"/>
        <v>4.363782298157614E-2</v>
      </c>
      <c r="N223" s="5">
        <f t="shared" si="229"/>
        <v>0.10943965884923526</v>
      </c>
      <c r="O223" s="5">
        <f t="shared" si="230"/>
        <v>2.7226628159966577E-2</v>
      </c>
      <c r="P223" s="5">
        <f t="shared" si="231"/>
        <v>6.8281886992844265E-2</v>
      </c>
      <c r="Q223" s="5">
        <f t="shared" si="232"/>
        <v>0.1372323148899259</v>
      </c>
      <c r="R223" s="5">
        <f t="shared" si="233"/>
        <v>8.4936556215700412E-3</v>
      </c>
      <c r="S223" s="5">
        <f t="shared" si="234"/>
        <v>2.6710865556194376E-2</v>
      </c>
      <c r="T223" s="5">
        <f t="shared" si="235"/>
        <v>8.5622355877307446E-2</v>
      </c>
      <c r="U223" s="5">
        <f t="shared" si="236"/>
        <v>2.1301309508496038E-2</v>
      </c>
      <c r="V223" s="5">
        <f t="shared" si="237"/>
        <v>4.643953796582884E-3</v>
      </c>
      <c r="W223" s="5">
        <f t="shared" si="238"/>
        <v>0.11472202093266042</v>
      </c>
      <c r="X223" s="5">
        <f t="shared" si="239"/>
        <v>7.1577672584908381E-2</v>
      </c>
      <c r="Y223" s="5">
        <f t="shared" si="240"/>
        <v>2.2329467224429647E-2</v>
      </c>
      <c r="Z223" s="5">
        <f t="shared" si="241"/>
        <v>1.7664615046212892E-3</v>
      </c>
      <c r="AA223" s="5">
        <f t="shared" si="242"/>
        <v>4.430123485254539E-3</v>
      </c>
      <c r="AB223" s="5">
        <f t="shared" si="243"/>
        <v>5.5551717496417907E-3</v>
      </c>
      <c r="AC223" s="5">
        <f t="shared" si="244"/>
        <v>4.5416153160318803E-4</v>
      </c>
      <c r="AD223" s="5">
        <f t="shared" si="245"/>
        <v>7.1928077385219003E-2</v>
      </c>
      <c r="AE223" s="5">
        <f t="shared" si="246"/>
        <v>4.4877559956542211E-2</v>
      </c>
      <c r="AF223" s="5">
        <f t="shared" si="247"/>
        <v>1.4000064097826916E-2</v>
      </c>
      <c r="AG223" s="5">
        <f t="shared" si="248"/>
        <v>2.9116525784536585E-3</v>
      </c>
      <c r="AH223" s="5">
        <f t="shared" si="249"/>
        <v>2.755338560629188E-4</v>
      </c>
      <c r="AI223" s="5">
        <f t="shared" si="250"/>
        <v>6.9101364707564044E-4</v>
      </c>
      <c r="AJ223" s="5">
        <f t="shared" si="251"/>
        <v>8.6649943362266855E-4</v>
      </c>
      <c r="AK223" s="5">
        <f t="shared" si="252"/>
        <v>7.2436704315548576E-4</v>
      </c>
      <c r="AL223" s="5">
        <f t="shared" si="253"/>
        <v>2.8425805192453141E-5</v>
      </c>
      <c r="AM223" s="5">
        <f t="shared" si="254"/>
        <v>3.6077804587287592E-2</v>
      </c>
      <c r="AN223" s="5">
        <f t="shared" si="255"/>
        <v>2.2509761101985597E-2</v>
      </c>
      <c r="AO223" s="5">
        <f t="shared" si="256"/>
        <v>7.0221754159481399E-3</v>
      </c>
      <c r="AP223" s="5">
        <f t="shared" si="257"/>
        <v>1.4604315389793775E-3</v>
      </c>
      <c r="AQ223" s="5">
        <f t="shared" si="258"/>
        <v>2.2779909576187496E-4</v>
      </c>
      <c r="AR223" s="5">
        <f t="shared" si="259"/>
        <v>3.4382365259944913E-5</v>
      </c>
      <c r="AS223" s="5">
        <f t="shared" si="260"/>
        <v>8.6227819524058722E-5</v>
      </c>
      <c r="AT223" s="5">
        <f t="shared" si="261"/>
        <v>1.0812573253265414E-4</v>
      </c>
      <c r="AU223" s="5">
        <f t="shared" si="262"/>
        <v>9.0389807684290426E-5</v>
      </c>
      <c r="AV223" s="5">
        <f t="shared" si="263"/>
        <v>5.6672337438746801E-5</v>
      </c>
      <c r="AW223" s="5">
        <f t="shared" si="264"/>
        <v>1.2355283439495746E-6</v>
      </c>
      <c r="AX223" s="5">
        <f t="shared" si="265"/>
        <v>1.5079970983463593E-2</v>
      </c>
      <c r="AY223" s="5">
        <f t="shared" si="266"/>
        <v>9.4087361508202183E-3</v>
      </c>
      <c r="AZ223" s="5">
        <f t="shared" si="267"/>
        <v>2.9351620123415799E-3</v>
      </c>
      <c r="BA223" s="5">
        <f t="shared" si="268"/>
        <v>6.1043806526143855E-4</v>
      </c>
      <c r="BB223" s="5">
        <f t="shared" si="269"/>
        <v>9.521654084679948E-5</v>
      </c>
      <c r="BC223" s="5">
        <f t="shared" si="270"/>
        <v>1.1881552172795604E-5</v>
      </c>
      <c r="BD223" s="5">
        <f t="shared" si="271"/>
        <v>3.5753230043422796E-6</v>
      </c>
      <c r="BE223" s="5">
        <f t="shared" si="272"/>
        <v>8.9665822705280464E-6</v>
      </c>
      <c r="BF223" s="5">
        <f t="shared" si="273"/>
        <v>1.1243683090520985E-5</v>
      </c>
      <c r="BG223" s="5">
        <f t="shared" si="274"/>
        <v>9.3993754161006173E-6</v>
      </c>
      <c r="BH223" s="5">
        <f t="shared" si="275"/>
        <v>5.8931929267429442E-6</v>
      </c>
      <c r="BI223" s="5">
        <f t="shared" si="276"/>
        <v>2.9559175016946693E-6</v>
      </c>
      <c r="BJ223" s="8">
        <f t="shared" si="277"/>
        <v>0.77008022142137766</v>
      </c>
      <c r="BK223" s="8">
        <f t="shared" si="278"/>
        <v>0.15316585281481354</v>
      </c>
      <c r="BL223" s="8">
        <f t="shared" si="279"/>
        <v>6.998213464149533E-2</v>
      </c>
      <c r="BM223" s="8">
        <f t="shared" si="280"/>
        <v>0.59127520226471342</v>
      </c>
      <c r="BN223" s="8">
        <f t="shared" si="281"/>
        <v>0.39431196749511821</v>
      </c>
    </row>
    <row r="224" spans="1:66" x14ac:dyDescent="0.25">
      <c r="A224" t="s">
        <v>173</v>
      </c>
      <c r="B224" t="s">
        <v>179</v>
      </c>
      <c r="C224" t="s">
        <v>434</v>
      </c>
      <c r="D224" t="s">
        <v>523</v>
      </c>
      <c r="E224">
        <f>VLOOKUP(A224,home!$A$2:$E$405,3,FALSE)</f>
        <v>1.7239</v>
      </c>
      <c r="F224">
        <f>VLOOKUP(B224,home!$B$2:$E$405,3,FALSE)</f>
        <v>1.2688999999999999</v>
      </c>
      <c r="G224">
        <f>VLOOKUP(C224,away!$B$2:$E$405,4,FALSE)</f>
        <v>1.1238999999999999</v>
      </c>
      <c r="H224">
        <f>VLOOKUP(A224,away!$A$2:$E$405,3,FALSE)</f>
        <v>1.3199000000000001</v>
      </c>
      <c r="I224">
        <f>VLOOKUP(C224,away!$B$2:$E$405,3,FALSE)</f>
        <v>0.85229999999999995</v>
      </c>
      <c r="J224">
        <f>VLOOKUP(B224,home!$B$2:$E$405,4,FALSE)</f>
        <v>0.85229999999999995</v>
      </c>
      <c r="K224" s="3">
        <f t="shared" si="226"/>
        <v>2.4584825963689996</v>
      </c>
      <c r="L224" s="3">
        <f t="shared" si="227"/>
        <v>0.95879554127099997</v>
      </c>
      <c r="M224" s="5">
        <f t="shared" si="228"/>
        <v>3.2801594970005045E-2</v>
      </c>
      <c r="N224" s="5">
        <f t="shared" si="229"/>
        <v>8.0642150366902324E-2</v>
      </c>
      <c r="O224" s="5">
        <f t="shared" si="230"/>
        <v>3.1450023003818092E-2</v>
      </c>
      <c r="P224" s="5">
        <f t="shared" si="231"/>
        <v>7.7319334210291468E-2</v>
      </c>
      <c r="Q224" s="5">
        <f t="shared" si="232"/>
        <v>9.9128661605400681E-2</v>
      </c>
      <c r="R224" s="5">
        <f t="shared" si="233"/>
        <v>1.5077070914465585E-2</v>
      </c>
      <c r="S224" s="5">
        <f t="shared" si="234"/>
        <v>4.5563938645281611E-2</v>
      </c>
      <c r="T224" s="5">
        <f t="shared" si="235"/>
        <v>9.5044118759419927E-2</v>
      </c>
      <c r="U224" s="5">
        <f t="shared" si="236"/>
        <v>3.706671644743488E-2</v>
      </c>
      <c r="V224" s="5">
        <f t="shared" si="237"/>
        <v>1.1933611437266586E-2</v>
      </c>
      <c r="W224" s="5">
        <f t="shared" si="238"/>
        <v>8.1235363119409792E-2</v>
      </c>
      <c r="X224" s="5">
        <f t="shared" si="239"/>
        <v>7.7888103952420726E-2</v>
      </c>
      <c r="Y224" s="5">
        <f t="shared" si="240"/>
        <v>3.7339383393816573E-2</v>
      </c>
      <c r="Z224" s="5">
        <f t="shared" si="241"/>
        <v>4.8186094560720948E-3</v>
      </c>
      <c r="AA224" s="5">
        <f t="shared" si="242"/>
        <v>1.1846467486452336E-2</v>
      </c>
      <c r="AB224" s="5">
        <f t="shared" si="243"/>
        <v>1.4562167071947142E-2</v>
      </c>
      <c r="AC224" s="5">
        <f t="shared" si="244"/>
        <v>1.758105992821235E-3</v>
      </c>
      <c r="AD224" s="5">
        <f t="shared" si="245"/>
        <v>4.9928931609696282E-2</v>
      </c>
      <c r="AE224" s="5">
        <f t="shared" si="246"/>
        <v>4.7871637007801476E-2</v>
      </c>
      <c r="AF224" s="5">
        <f t="shared" si="247"/>
        <v>2.2949556058211924E-2</v>
      </c>
      <c r="AG224" s="5">
        <f t="shared" si="248"/>
        <v>7.3346440075874875E-3</v>
      </c>
      <c r="AH224" s="5">
        <f t="shared" si="249"/>
        <v>1.1550153154020503E-3</v>
      </c>
      <c r="AI224" s="5">
        <f t="shared" si="250"/>
        <v>2.8395850514555919E-3</v>
      </c>
      <c r="AJ224" s="5">
        <f t="shared" si="251"/>
        <v>3.490535214956572E-3</v>
      </c>
      <c r="AK224" s="5">
        <f t="shared" si="252"/>
        <v>2.860473359327952E-3</v>
      </c>
      <c r="AL224" s="5">
        <f t="shared" si="253"/>
        <v>1.6576704268236441E-4</v>
      </c>
      <c r="AM224" s="5">
        <f t="shared" si="254"/>
        <v>2.4549881883547262E-2</v>
      </c>
      <c r="AN224" s="5">
        <f t="shared" si="255"/>
        <v>2.3538317288674813E-2</v>
      </c>
      <c r="AO224" s="5">
        <f t="shared" si="256"/>
        <v>1.1284216832701751E-2</v>
      </c>
      <c r="AP224" s="5">
        <f t="shared" si="257"/>
        <v>3.606418928643202E-3</v>
      </c>
      <c r="AQ224" s="5">
        <f t="shared" si="258"/>
        <v>8.6445459718460945E-4</v>
      </c>
      <c r="AR224" s="5">
        <f t="shared" si="259"/>
        <v>2.2148470690144079E-4</v>
      </c>
      <c r="AS224" s="5">
        <f t="shared" si="260"/>
        <v>5.4451629727908101E-4</v>
      </c>
      <c r="AT224" s="5">
        <f t="shared" si="261"/>
        <v>6.6934192014995477E-4</v>
      </c>
      <c r="AU224" s="5">
        <f t="shared" si="262"/>
        <v>5.4852182056962402E-4</v>
      </c>
      <c r="AV224" s="5">
        <f t="shared" si="263"/>
        <v>3.3713283739976506E-4</v>
      </c>
      <c r="AW224" s="5">
        <f t="shared" si="264"/>
        <v>1.0853975398596141E-5</v>
      </c>
      <c r="AX224" s="5">
        <f t="shared" si="265"/>
        <v>1.0059242892269261E-2</v>
      </c>
      <c r="AY224" s="5">
        <f t="shared" si="266"/>
        <v>9.6447572336697644E-3</v>
      </c>
      <c r="AZ224" s="5">
        <f t="shared" si="267"/>
        <v>4.6236751161418971E-3</v>
      </c>
      <c r="BA224" s="5">
        <f t="shared" si="268"/>
        <v>1.4777196952141748E-3</v>
      </c>
      <c r="BB224" s="5">
        <f t="shared" si="269"/>
        <v>3.5420776375492285E-4</v>
      </c>
      <c r="BC224" s="5">
        <f t="shared" si="270"/>
        <v>6.7922564914358366E-5</v>
      </c>
      <c r="BD224" s="5">
        <f t="shared" si="271"/>
        <v>3.5393091572802602E-5</v>
      </c>
      <c r="BE224" s="5">
        <f t="shared" si="272"/>
        <v>8.7013299663429503E-5</v>
      </c>
      <c r="BF224" s="5">
        <f t="shared" si="273"/>
        <v>1.0696034143759102E-4</v>
      </c>
      <c r="BG224" s="5">
        <f t="shared" si="274"/>
        <v>8.7653379308667804E-5</v>
      </c>
      <c r="BH224" s="5">
        <f t="shared" si="275"/>
        <v>5.3873576885822604E-5</v>
      </c>
      <c r="BI224" s="5">
        <f t="shared" si="276"/>
        <v>2.6489450235588415E-5</v>
      </c>
      <c r="BJ224" s="8">
        <f t="shared" si="277"/>
        <v>0.68943336467738325</v>
      </c>
      <c r="BK224" s="8">
        <f t="shared" si="278"/>
        <v>0.17918710953201805</v>
      </c>
      <c r="BL224" s="8">
        <f t="shared" si="279"/>
        <v>0.12306643458666397</v>
      </c>
      <c r="BM224" s="8">
        <f t="shared" si="280"/>
        <v>0.650452779922983</v>
      </c>
      <c r="BN224" s="8">
        <f t="shared" si="281"/>
        <v>0.33641883507088322</v>
      </c>
    </row>
    <row r="225" spans="1:66" x14ac:dyDescent="0.25">
      <c r="A225" t="s">
        <v>173</v>
      </c>
      <c r="B225" t="s">
        <v>262</v>
      </c>
      <c r="C225" t="s">
        <v>178</v>
      </c>
      <c r="D225" t="s">
        <v>523</v>
      </c>
      <c r="E225">
        <f>VLOOKUP(A225,home!$A$2:$E$405,3,FALSE)</f>
        <v>1.7239</v>
      </c>
      <c r="F225">
        <f>VLOOKUP(B225,home!$B$2:$E$405,3,FALSE)</f>
        <v>1.3413999999999999</v>
      </c>
      <c r="G225">
        <f>VLOOKUP(C225,away!$B$2:$E$405,4,FALSE)</f>
        <v>1.1601999999999999</v>
      </c>
      <c r="H225">
        <f>VLOOKUP(A225,away!$A$2:$E$405,3,FALSE)</f>
        <v>1.3199000000000001</v>
      </c>
      <c r="I225">
        <f>VLOOKUP(C225,away!$B$2:$E$405,3,FALSE)</f>
        <v>0.80220000000000002</v>
      </c>
      <c r="J225">
        <f>VLOOKUP(B225,home!$B$2:$E$405,4,FALSE)</f>
        <v>0.42620000000000002</v>
      </c>
      <c r="K225" s="3">
        <f t="shared" si="226"/>
        <v>2.6828922614919994</v>
      </c>
      <c r="L225" s="3">
        <f t="shared" si="227"/>
        <v>0.45127069503600004</v>
      </c>
      <c r="M225" s="5">
        <f t="shared" si="228"/>
        <v>4.3536180257404293E-2</v>
      </c>
      <c r="N225" s="5">
        <f t="shared" si="229"/>
        <v>0.11680288110751072</v>
      </c>
      <c r="O225" s="5">
        <f t="shared" si="230"/>
        <v>1.9646602323971418E-2</v>
      </c>
      <c r="P225" s="5">
        <f t="shared" si="231"/>
        <v>5.2709717339593641E-2</v>
      </c>
      <c r="Q225" s="5">
        <f t="shared" si="232"/>
        <v>0.15668477292165536</v>
      </c>
      <c r="R225" s="5">
        <f t="shared" si="233"/>
        <v>4.4329679429172377E-3</v>
      </c>
      <c r="S225" s="5">
        <f t="shared" si="234"/>
        <v>1.5954054108521305E-2</v>
      </c>
      <c r="T225" s="5">
        <f t="shared" si="235"/>
        <v>7.0707246377913244E-2</v>
      </c>
      <c r="U225" s="5">
        <f t="shared" si="236"/>
        <v>1.1893175389494763E-2</v>
      </c>
      <c r="V225" s="5">
        <f t="shared" si="237"/>
        <v>2.1461937009345767E-3</v>
      </c>
      <c r="W225" s="5">
        <f t="shared" si="238"/>
        <v>0.14012278825504673</v>
      </c>
      <c r="X225" s="5">
        <f t="shared" si="239"/>
        <v>6.323330804623721E-2</v>
      </c>
      <c r="Y225" s="5">
        <f t="shared" si="240"/>
        <v>1.4267669435725478E-2</v>
      </c>
      <c r="Z225" s="5">
        <f t="shared" si="241"/>
        <v>6.6682284155752307E-4</v>
      </c>
      <c r="AA225" s="5">
        <f t="shared" si="242"/>
        <v>1.7890138414007838E-3</v>
      </c>
      <c r="AB225" s="5">
        <f t="shared" si="243"/>
        <v>2.3998656953981199E-3</v>
      </c>
      <c r="AC225" s="5">
        <f t="shared" si="244"/>
        <v>1.6240122391226336E-4</v>
      </c>
      <c r="AD225" s="5">
        <f t="shared" si="245"/>
        <v>9.3983586067036759E-2</v>
      </c>
      <c r="AE225" s="5">
        <f t="shared" si="246"/>
        <v>4.2412038206447414E-2</v>
      </c>
      <c r="AF225" s="5">
        <f t="shared" si="247"/>
        <v>9.5696549796584554E-3</v>
      </c>
      <c r="AG225" s="5">
        <f t="shared" si="248"/>
        <v>1.4395016179750632E-3</v>
      </c>
      <c r="AH225" s="5">
        <f t="shared" si="249"/>
        <v>7.5229401793885985E-5</v>
      </c>
      <c r="AI225" s="5">
        <f t="shared" si="250"/>
        <v>2.0183237990948903E-4</v>
      </c>
      <c r="AJ225" s="5">
        <f t="shared" si="251"/>
        <v>2.707472650888408E-4</v>
      </c>
      <c r="AK225" s="5">
        <f t="shared" si="252"/>
        <v>2.4212858077565794E-4</v>
      </c>
      <c r="AL225" s="5">
        <f t="shared" si="253"/>
        <v>7.8648356905988507E-6</v>
      </c>
      <c r="AM225" s="5">
        <f t="shared" si="254"/>
        <v>5.0429567153304017E-2</v>
      </c>
      <c r="AN225" s="5">
        <f t="shared" si="255"/>
        <v>2.2757385819636142E-2</v>
      </c>
      <c r="AO225" s="5">
        <f t="shared" si="256"/>
        <v>5.1348706580148064E-3</v>
      </c>
      <c r="AP225" s="5">
        <f t="shared" si="257"/>
        <v>7.7240555025410149E-4</v>
      </c>
      <c r="AQ225" s="5">
        <f t="shared" si="258"/>
        <v>8.7140997378208108E-5</v>
      </c>
      <c r="AR225" s="5">
        <f t="shared" si="259"/>
        <v>6.7897648869338925E-6</v>
      </c>
      <c r="AS225" s="5">
        <f t="shared" si="260"/>
        <v>1.8216207672505037E-5</v>
      </c>
      <c r="AT225" s="5">
        <f t="shared" si="261"/>
        <v>2.4436061299147485E-5</v>
      </c>
      <c r="AU225" s="5">
        <f t="shared" si="262"/>
        <v>2.1853106586942301E-5</v>
      </c>
      <c r="AV225" s="5">
        <f t="shared" si="263"/>
        <v>1.465738263791684E-5</v>
      </c>
      <c r="AW225" s="5">
        <f t="shared" si="264"/>
        <v>2.6450112152109812E-7</v>
      </c>
      <c r="AX225" s="5">
        <f t="shared" si="265"/>
        <v>2.2549515910998394E-2</v>
      </c>
      <c r="AY225" s="5">
        <f t="shared" si="266"/>
        <v>1.0175935717881586E-2</v>
      </c>
      <c r="AZ225" s="5">
        <f t="shared" si="267"/>
        <v>2.2960507920250406E-3</v>
      </c>
      <c r="BA225" s="5">
        <f t="shared" si="268"/>
        <v>3.453801455850328E-4</v>
      </c>
      <c r="BB225" s="5">
        <f t="shared" si="269"/>
        <v>3.8964984587448161E-5</v>
      </c>
      <c r="BC225" s="5">
        <f t="shared" si="270"/>
        <v>3.5167511353689542E-6</v>
      </c>
      <c r="BD225" s="5">
        <f t="shared" si="271"/>
        <v>5.106703199429472E-7</v>
      </c>
      <c r="BE225" s="5">
        <f t="shared" si="272"/>
        <v>1.3700734495485762E-6</v>
      </c>
      <c r="BF225" s="5">
        <f t="shared" si="273"/>
        <v>1.8378797277347628E-6</v>
      </c>
      <c r="BG225" s="5">
        <f t="shared" si="274"/>
        <v>1.6436110996975388E-6</v>
      </c>
      <c r="BH225" s="5">
        <f t="shared" si="275"/>
        <v>1.102407875070221E-6</v>
      </c>
      <c r="BI225" s="5">
        <f t="shared" si="276"/>
        <v>5.9152831140674656E-7</v>
      </c>
      <c r="BJ225" s="8">
        <f t="shared" si="277"/>
        <v>0.82381418149600649</v>
      </c>
      <c r="BK225" s="8">
        <f t="shared" si="278"/>
        <v>0.12469234718393828</v>
      </c>
      <c r="BL225" s="8">
        <f t="shared" si="279"/>
        <v>4.1044571514617038E-2</v>
      </c>
      <c r="BM225" s="8">
        <f t="shared" si="280"/>
        <v>0.58622912992630671</v>
      </c>
      <c r="BN225" s="8">
        <f t="shared" si="281"/>
        <v>0.39381312189305273</v>
      </c>
    </row>
    <row r="226" spans="1:66" x14ac:dyDescent="0.25">
      <c r="A226" t="s">
        <v>173</v>
      </c>
      <c r="B226" t="s">
        <v>514</v>
      </c>
      <c r="C226" t="s">
        <v>259</v>
      </c>
      <c r="D226" t="s">
        <v>523</v>
      </c>
      <c r="E226">
        <f>VLOOKUP(A226,home!$A$2:$E$405,3,FALSE)</f>
        <v>1.7239</v>
      </c>
      <c r="F226" t="e">
        <f>VLOOKUP(B226,home!$B$2:$E$405,3,FALSE)</f>
        <v>#N/A</v>
      </c>
      <c r="G226">
        <f>VLOOKUP(C226,away!$B$2:$E$405,4,FALSE)</f>
        <v>0.54600000000000004</v>
      </c>
      <c r="H226">
        <f>VLOOKUP(A226,away!$A$2:$E$405,3,FALSE)</f>
        <v>1.3199000000000001</v>
      </c>
      <c r="I226">
        <f>VLOOKUP(C226,away!$B$2:$E$405,3,FALSE)</f>
        <v>0.89129999999999998</v>
      </c>
      <c r="J226" t="e">
        <f>VLOOKUP(B226,home!$B$2:$E$405,4,FALSE)</f>
        <v>#N/A</v>
      </c>
      <c r="K226" s="3" t="e">
        <f t="shared" ref="K226:K252" si="282">E226*F226*G226</f>
        <v>#N/A</v>
      </c>
      <c r="L226" s="3" t="e">
        <f t="shared" ref="L226:L252" si="283">H226*I226*J226</f>
        <v>#N/A</v>
      </c>
      <c r="M226" s="5" t="e">
        <f t="shared" ref="M226:M252" si="284">_xlfn.POISSON.DIST(0,K226,FALSE) * _xlfn.POISSON.DIST(0,L226,FALSE)</f>
        <v>#N/A</v>
      </c>
      <c r="N226" s="5" t="e">
        <f t="shared" ref="N226:N252" si="285">_xlfn.POISSON.DIST(1,K226,FALSE) * _xlfn.POISSON.DIST(0,L226,FALSE)</f>
        <v>#N/A</v>
      </c>
      <c r="O226" s="5" t="e">
        <f t="shared" ref="O226:O252" si="286">_xlfn.POISSON.DIST(0,K226,FALSE) * _xlfn.POISSON.DIST(1,L226,FALSE)</f>
        <v>#N/A</v>
      </c>
      <c r="P226" s="5" t="e">
        <f t="shared" ref="P226:P252" si="287">_xlfn.POISSON.DIST(1,K226,FALSE) * _xlfn.POISSON.DIST(1,L226,FALSE)</f>
        <v>#N/A</v>
      </c>
      <c r="Q226" s="5" t="e">
        <f t="shared" ref="Q226:Q252" si="288">_xlfn.POISSON.DIST(2,K226,FALSE) * _xlfn.POISSON.DIST(0,L226,FALSE)</f>
        <v>#N/A</v>
      </c>
      <c r="R226" s="5" t="e">
        <f t="shared" ref="R226:R252" si="289">_xlfn.POISSON.DIST(0,K226,FALSE) * _xlfn.POISSON.DIST(2,L226,FALSE)</f>
        <v>#N/A</v>
      </c>
      <c r="S226" s="5" t="e">
        <f t="shared" ref="S226:S252" si="290">_xlfn.POISSON.DIST(2,K226,FALSE) * _xlfn.POISSON.DIST(2,L226,FALSE)</f>
        <v>#N/A</v>
      </c>
      <c r="T226" s="5" t="e">
        <f t="shared" ref="T226:T252" si="291">_xlfn.POISSON.DIST(2,K226,FALSE) * _xlfn.POISSON.DIST(1,L226,FALSE)</f>
        <v>#N/A</v>
      </c>
      <c r="U226" s="5" t="e">
        <f t="shared" ref="U226:U252" si="292">_xlfn.POISSON.DIST(1,K226,FALSE) * _xlfn.POISSON.DIST(2,L226,FALSE)</f>
        <v>#N/A</v>
      </c>
      <c r="V226" s="5" t="e">
        <f t="shared" ref="V226:V252" si="293">_xlfn.POISSON.DIST(3,K226,FALSE) * _xlfn.POISSON.DIST(3,L226,FALSE)</f>
        <v>#N/A</v>
      </c>
      <c r="W226" s="5" t="e">
        <f t="shared" ref="W226:W252" si="294">_xlfn.POISSON.DIST(3,K226,FALSE) * _xlfn.POISSON.DIST(0,L226,FALSE)</f>
        <v>#N/A</v>
      </c>
      <c r="X226" s="5" t="e">
        <f t="shared" ref="X226:X252" si="295">_xlfn.POISSON.DIST(3,K226,FALSE) * _xlfn.POISSON.DIST(1,L226,FALSE)</f>
        <v>#N/A</v>
      </c>
      <c r="Y226" s="5" t="e">
        <f t="shared" ref="Y226:Y252" si="296">_xlfn.POISSON.DIST(3,K226,FALSE) * _xlfn.POISSON.DIST(2,L226,FALSE)</f>
        <v>#N/A</v>
      </c>
      <c r="Z226" s="5" t="e">
        <f t="shared" ref="Z226:Z252" si="297">_xlfn.POISSON.DIST(0,K226,FALSE) * _xlfn.POISSON.DIST(3,L226,FALSE)</f>
        <v>#N/A</v>
      </c>
      <c r="AA226" s="5" t="e">
        <f t="shared" ref="AA226:AA252" si="298">_xlfn.POISSON.DIST(1,K226,FALSE) * _xlfn.POISSON.DIST(3,L226,FALSE)</f>
        <v>#N/A</v>
      </c>
      <c r="AB226" s="5" t="e">
        <f t="shared" ref="AB226:AB252" si="299">_xlfn.POISSON.DIST(2,K226,FALSE) * _xlfn.POISSON.DIST(3,L226,FALSE)</f>
        <v>#N/A</v>
      </c>
      <c r="AC226" s="5" t="e">
        <f t="shared" ref="AC226:AC252" si="300">_xlfn.POISSON.DIST(4,K226,FALSE) * _xlfn.POISSON.DIST(4,L226,FALSE)</f>
        <v>#N/A</v>
      </c>
      <c r="AD226" s="5" t="e">
        <f t="shared" ref="AD226:AD252" si="301">_xlfn.POISSON.DIST(4,K226,FALSE) * _xlfn.POISSON.DIST(0,L226,FALSE)</f>
        <v>#N/A</v>
      </c>
      <c r="AE226" s="5" t="e">
        <f t="shared" ref="AE226:AE252" si="302">_xlfn.POISSON.DIST(4,K226,FALSE) * _xlfn.POISSON.DIST(1,L226,FALSE)</f>
        <v>#N/A</v>
      </c>
      <c r="AF226" s="5" t="e">
        <f t="shared" ref="AF226:AF252" si="303">_xlfn.POISSON.DIST(4,K226,FALSE) * _xlfn.POISSON.DIST(2,L226,FALSE)</f>
        <v>#N/A</v>
      </c>
      <c r="AG226" s="5" t="e">
        <f t="shared" ref="AG226:AG252" si="304">_xlfn.POISSON.DIST(4,K226,FALSE) * _xlfn.POISSON.DIST(3,L226,FALSE)</f>
        <v>#N/A</v>
      </c>
      <c r="AH226" s="5" t="e">
        <f t="shared" ref="AH226:AH252" si="305">_xlfn.POISSON.DIST(0,K226,FALSE) * _xlfn.POISSON.DIST(4,L226,FALSE)</f>
        <v>#N/A</v>
      </c>
      <c r="AI226" s="5" t="e">
        <f t="shared" ref="AI226:AI252" si="306">_xlfn.POISSON.DIST(1,K226,FALSE) * _xlfn.POISSON.DIST(4,L226,FALSE)</f>
        <v>#N/A</v>
      </c>
      <c r="AJ226" s="5" t="e">
        <f t="shared" ref="AJ226:AJ252" si="307">_xlfn.POISSON.DIST(2,K226,FALSE) * _xlfn.POISSON.DIST(4,L226,FALSE)</f>
        <v>#N/A</v>
      </c>
      <c r="AK226" s="5" t="e">
        <f t="shared" ref="AK226:AK252" si="308">_xlfn.POISSON.DIST(3,K226,FALSE) * _xlfn.POISSON.DIST(4,L226,FALSE)</f>
        <v>#N/A</v>
      </c>
      <c r="AL226" s="5" t="e">
        <f t="shared" ref="AL226:AL252" si="309">_xlfn.POISSON.DIST(5,K226,FALSE) * _xlfn.POISSON.DIST(5,L226,FALSE)</f>
        <v>#N/A</v>
      </c>
      <c r="AM226" s="5" t="e">
        <f t="shared" ref="AM226:AM252" si="310">_xlfn.POISSON.DIST(5,K226,FALSE) * _xlfn.POISSON.DIST(0,L226,FALSE)</f>
        <v>#N/A</v>
      </c>
      <c r="AN226" s="5" t="e">
        <f t="shared" ref="AN226:AN252" si="311">_xlfn.POISSON.DIST(5,K226,FALSE) * _xlfn.POISSON.DIST(1,L226,FALSE)</f>
        <v>#N/A</v>
      </c>
      <c r="AO226" s="5" t="e">
        <f t="shared" ref="AO226:AO252" si="312">_xlfn.POISSON.DIST(5,K226,FALSE) * _xlfn.POISSON.DIST(2,L226,FALSE)</f>
        <v>#N/A</v>
      </c>
      <c r="AP226" s="5" t="e">
        <f t="shared" ref="AP226:AP252" si="313">_xlfn.POISSON.DIST(5,K226,FALSE) * _xlfn.POISSON.DIST(3,L226,FALSE)</f>
        <v>#N/A</v>
      </c>
      <c r="AQ226" s="5" t="e">
        <f t="shared" ref="AQ226:AQ252" si="314">_xlfn.POISSON.DIST(5,K226,FALSE) * _xlfn.POISSON.DIST(4,L226,FALSE)</f>
        <v>#N/A</v>
      </c>
      <c r="AR226" s="5" t="e">
        <f t="shared" ref="AR226:AR252" si="315">_xlfn.POISSON.DIST(0,K226,FALSE) * _xlfn.POISSON.DIST(5,L226,FALSE)</f>
        <v>#N/A</v>
      </c>
      <c r="AS226" s="5" t="e">
        <f t="shared" ref="AS226:AS252" si="316">_xlfn.POISSON.DIST(1,K226,FALSE) * _xlfn.POISSON.DIST(5,L226,FALSE)</f>
        <v>#N/A</v>
      </c>
      <c r="AT226" s="5" t="e">
        <f t="shared" ref="AT226:AT252" si="317">_xlfn.POISSON.DIST(2,K226,FALSE) * _xlfn.POISSON.DIST(5,L226,FALSE)</f>
        <v>#N/A</v>
      </c>
      <c r="AU226" s="5" t="e">
        <f t="shared" ref="AU226:AU252" si="318">_xlfn.POISSON.DIST(3,K226,FALSE) * _xlfn.POISSON.DIST(5,L226,FALSE)</f>
        <v>#N/A</v>
      </c>
      <c r="AV226" s="5" t="e">
        <f t="shared" ref="AV226:AV252" si="319">_xlfn.POISSON.DIST(4,K226,FALSE) * _xlfn.POISSON.DIST(5,L226,FALSE)</f>
        <v>#N/A</v>
      </c>
      <c r="AW226" s="5" t="e">
        <f t="shared" ref="AW226:AW252" si="320">_xlfn.POISSON.DIST(6,K226,FALSE) * _xlfn.POISSON.DIST(6,L226,FALSE)</f>
        <v>#N/A</v>
      </c>
      <c r="AX226" s="5" t="e">
        <f t="shared" ref="AX226:AX252" si="321">_xlfn.POISSON.DIST(6,K226,FALSE) * _xlfn.POISSON.DIST(0,L226,FALSE)</f>
        <v>#N/A</v>
      </c>
      <c r="AY226" s="5" t="e">
        <f t="shared" ref="AY226:AY252" si="322">_xlfn.POISSON.DIST(6,K226,FALSE) * _xlfn.POISSON.DIST(1,L226,FALSE)</f>
        <v>#N/A</v>
      </c>
      <c r="AZ226" s="5" t="e">
        <f t="shared" ref="AZ226:AZ252" si="323">_xlfn.POISSON.DIST(6,K226,FALSE) * _xlfn.POISSON.DIST(2,L226,FALSE)</f>
        <v>#N/A</v>
      </c>
      <c r="BA226" s="5" t="e">
        <f t="shared" ref="BA226:BA252" si="324">_xlfn.POISSON.DIST(6,K226,FALSE) * _xlfn.POISSON.DIST(3,L226,FALSE)</f>
        <v>#N/A</v>
      </c>
      <c r="BB226" s="5" t="e">
        <f t="shared" ref="BB226:BB252" si="325">_xlfn.POISSON.DIST(6,K226,FALSE) * _xlfn.POISSON.DIST(4,L226,FALSE)</f>
        <v>#N/A</v>
      </c>
      <c r="BC226" s="5" t="e">
        <f t="shared" ref="BC226:BC252" si="326">_xlfn.POISSON.DIST(6,K226,FALSE) * _xlfn.POISSON.DIST(5,L226,FALSE)</f>
        <v>#N/A</v>
      </c>
      <c r="BD226" s="5" t="e">
        <f t="shared" ref="BD226:BD252" si="327">_xlfn.POISSON.DIST(0,K226,FALSE) * _xlfn.POISSON.DIST(6,L226,FALSE)</f>
        <v>#N/A</v>
      </c>
      <c r="BE226" s="5" t="e">
        <f t="shared" ref="BE226:BE252" si="328">_xlfn.POISSON.DIST(1,K226,FALSE) * _xlfn.POISSON.DIST(6,L226,FALSE)</f>
        <v>#N/A</v>
      </c>
      <c r="BF226" s="5" t="e">
        <f t="shared" ref="BF226:BF252" si="329">_xlfn.POISSON.DIST(2,K226,FALSE) * _xlfn.POISSON.DIST(6,L226,FALSE)</f>
        <v>#N/A</v>
      </c>
      <c r="BG226" s="5" t="e">
        <f t="shared" ref="BG226:BG252" si="330">_xlfn.POISSON.DIST(3,K226,FALSE) * _xlfn.POISSON.DIST(6,L226,FALSE)</f>
        <v>#N/A</v>
      </c>
      <c r="BH226" s="5" t="e">
        <f t="shared" ref="BH226:BH252" si="331">_xlfn.POISSON.DIST(4,K226,FALSE) * _xlfn.POISSON.DIST(6,L226,FALSE)</f>
        <v>#N/A</v>
      </c>
      <c r="BI226" s="5" t="e">
        <f t="shared" ref="BI226:BI252" si="332">_xlfn.POISSON.DIST(5,K226,FALSE) * _xlfn.POISSON.DIST(6,L226,FALSE)</f>
        <v>#N/A</v>
      </c>
      <c r="BJ226" s="8" t="e">
        <f t="shared" ref="BJ226:BJ252" si="333">SUM(N226,Q226,T226,W226,X226,Y226,AD226,AE226,AF226,AG226,AM226,AN226,AO226,AP226,AQ226,AX226,AY226,AZ226,BA226,BB226,BC226)</f>
        <v>#N/A</v>
      </c>
      <c r="BK226" s="8" t="e">
        <f t="shared" ref="BK226:BK252" si="334">SUM(M226,P226,S226,V226,AC226,AL226,AY226)</f>
        <v>#N/A</v>
      </c>
      <c r="BL226" s="8" t="e">
        <f t="shared" ref="BL226:BL252" si="335">SUM(O226,R226,U226,AA226,AB226,AH226,AI226,AJ226,AK226,AR226,AS226,AT226,AU226,AV226,BD226,BE226,BF226,BG226,BH226,BI226)</f>
        <v>#N/A</v>
      </c>
      <c r="BM226" s="8" t="e">
        <f t="shared" ref="BM226:BM252" si="336">SUM(S226:BI226)</f>
        <v>#N/A</v>
      </c>
      <c r="BN226" s="8" t="e">
        <f t="shared" ref="BN226:BN252" si="337">SUM(M226:R226)</f>
        <v>#N/A</v>
      </c>
    </row>
    <row r="227" spans="1:66" x14ac:dyDescent="0.25">
      <c r="A227" t="s">
        <v>27</v>
      </c>
      <c r="B227" t="s">
        <v>476</v>
      </c>
      <c r="C227" t="s">
        <v>478</v>
      </c>
      <c r="D227" t="s">
        <v>523</v>
      </c>
      <c r="E227">
        <f>VLOOKUP(A227,home!$A$2:$E$405,3,FALSE)</f>
        <v>1.4007000000000001</v>
      </c>
      <c r="F227">
        <f>VLOOKUP(B227,home!$B$2:$E$405,3,FALSE)</f>
        <v>0.71389999999999998</v>
      </c>
      <c r="G227">
        <f>VLOOKUP(C227,away!$B$2:$E$405,4,FALSE)</f>
        <v>0.79790000000000005</v>
      </c>
      <c r="H227">
        <f>VLOOKUP(A227,away!$A$2:$E$405,3,FALSE)</f>
        <v>1.0741000000000001</v>
      </c>
      <c r="I227">
        <f>VLOOKUP(C227,away!$B$2:$E$405,3,FALSE)</f>
        <v>0.82150000000000001</v>
      </c>
      <c r="J227">
        <f>VLOOKUP(B227,home!$B$2:$E$405,4,FALSE)</f>
        <v>0.69830000000000003</v>
      </c>
      <c r="K227" s="3">
        <f t="shared" si="282"/>
        <v>0.79786786856700009</v>
      </c>
      <c r="L227" s="3">
        <f t="shared" si="283"/>
        <v>0.61616117064500009</v>
      </c>
      <c r="M227" s="5">
        <f t="shared" si="284"/>
        <v>0.24316159924173783</v>
      </c>
      <c r="N227" s="5">
        <f t="shared" si="285"/>
        <v>0.19401082690434843</v>
      </c>
      <c r="O227" s="5">
        <f t="shared" si="286"/>
        <v>0.14982673564469953</v>
      </c>
      <c r="P227" s="5">
        <f t="shared" si="287"/>
        <v>0.1195419382231878</v>
      </c>
      <c r="Q227" s="5">
        <f t="shared" si="288"/>
        <v>7.7397502470546817E-2</v>
      </c>
      <c r="R227" s="5">
        <f t="shared" si="289"/>
        <v>4.615870841437851E-2</v>
      </c>
      <c r="S227" s="5">
        <f t="shared" si="290"/>
        <v>1.4692158464492828E-2</v>
      </c>
      <c r="T227" s="5">
        <f t="shared" si="291"/>
        <v>4.7689335727251411E-2</v>
      </c>
      <c r="U227" s="5">
        <f t="shared" si="292"/>
        <v>3.6828550298385838E-2</v>
      </c>
      <c r="V227" s="5">
        <f t="shared" si="293"/>
        <v>8.0254315785813549E-4</v>
      </c>
      <c r="W227" s="5">
        <f t="shared" si="294"/>
        <v>2.0584326776194775E-2</v>
      </c>
      <c r="X227" s="5">
        <f t="shared" si="295"/>
        <v>1.2683262883359393E-2</v>
      </c>
      <c r="Y227" s="5">
        <f t="shared" si="296"/>
        <v>3.9074670529045015E-3</v>
      </c>
      <c r="Z227" s="5">
        <f t="shared" si="297"/>
        <v>9.4804012706882282E-3</v>
      </c>
      <c r="AA227" s="5">
        <f t="shared" si="298"/>
        <v>7.5641075550038966E-3</v>
      </c>
      <c r="AB227" s="5">
        <f t="shared" si="299"/>
        <v>3.0175791862612497E-3</v>
      </c>
      <c r="AC227" s="5">
        <f t="shared" si="300"/>
        <v>2.4658900936991558E-5</v>
      </c>
      <c r="AD227" s="5">
        <f t="shared" si="301"/>
        <v>4.1058932327022882E-3</v>
      </c>
      <c r="AE227" s="5">
        <f t="shared" si="302"/>
        <v>2.5298919808052255E-3</v>
      </c>
      <c r="AF227" s="5">
        <f t="shared" si="303"/>
        <v>7.7941060224917286E-4</v>
      </c>
      <c r="AG227" s="5">
        <f t="shared" si="304"/>
        <v>1.6008084969832499E-4</v>
      </c>
      <c r="AH227" s="5">
        <f t="shared" si="305"/>
        <v>1.4603637862829011E-3</v>
      </c>
      <c r="AI227" s="5">
        <f t="shared" si="306"/>
        <v>1.1651773414939725E-3</v>
      </c>
      <c r="AJ227" s="5">
        <f t="shared" si="307"/>
        <v>4.6482878098017959E-4</v>
      </c>
      <c r="AK227" s="5">
        <f t="shared" si="308"/>
        <v>1.2362398290975094E-4</v>
      </c>
      <c r="AL227" s="5">
        <f t="shared" si="309"/>
        <v>4.8490762055418805E-7</v>
      </c>
      <c r="AM227" s="5">
        <f t="shared" si="310"/>
        <v>6.5519205642796893E-4</v>
      </c>
      <c r="AN227" s="5">
        <f t="shared" si="311"/>
        <v>4.037039044859623E-4</v>
      </c>
      <c r="AO227" s="5">
        <f t="shared" si="312"/>
        <v>1.2437333519101391E-4</v>
      </c>
      <c r="AP227" s="5">
        <f t="shared" si="313"/>
        <v>2.5544673269439377E-5</v>
      </c>
      <c r="AQ227" s="5">
        <f t="shared" si="314"/>
        <v>3.9349089463604518E-6</v>
      </c>
      <c r="AR227" s="5">
        <f t="shared" si="315"/>
        <v>1.7996389202472744E-4</v>
      </c>
      <c r="AS227" s="5">
        <f t="shared" si="316"/>
        <v>1.4358740694879105E-4</v>
      </c>
      <c r="AT227" s="5">
        <f t="shared" si="317"/>
        <v>5.7281889167647168E-5</v>
      </c>
      <c r="AU227" s="5">
        <f t="shared" si="318"/>
        <v>1.5234459605893928E-5</v>
      </c>
      <c r="AV227" s="5">
        <f t="shared" si="319"/>
        <v>3.0387714536311621E-6</v>
      </c>
      <c r="AW227" s="5">
        <f t="shared" si="320"/>
        <v>6.6218876894353231E-9</v>
      </c>
      <c r="AX227" s="5">
        <f t="shared" si="321"/>
        <v>8.7126114927368843E-5</v>
      </c>
      <c r="AY227" s="5">
        <f t="shared" si="322"/>
        <v>5.3683728967398402E-5</v>
      </c>
      <c r="AZ227" s="5">
        <f t="shared" si="323"/>
        <v>1.6538914642570551E-5</v>
      </c>
      <c r="BA227" s="5">
        <f t="shared" si="324"/>
        <v>3.3968790024546685E-6</v>
      </c>
      <c r="BB227" s="5">
        <f t="shared" si="325"/>
        <v>5.2325623567297211E-7</v>
      </c>
      <c r="BC227" s="5">
        <f t="shared" si="326"/>
        <v>6.4482034943910923E-8</v>
      </c>
      <c r="BD227" s="5">
        <f t="shared" si="327"/>
        <v>1.8481127063964403E-5</v>
      </c>
      <c r="BE227" s="5">
        <f t="shared" si="328"/>
        <v>1.4745497459241179E-5</v>
      </c>
      <c r="BF227" s="5">
        <f t="shared" si="329"/>
        <v>5.8824793143824364E-6</v>
      </c>
      <c r="BG227" s="5">
        <f t="shared" si="330"/>
        <v>1.5644804108185943E-6</v>
      </c>
      <c r="BH227" s="5">
        <f t="shared" si="331"/>
        <v>3.1206216269866413E-7</v>
      </c>
      <c r="BI227" s="5">
        <f t="shared" si="332"/>
        <v>4.9796874522558314E-8</v>
      </c>
      <c r="BJ227" s="8">
        <f t="shared" si="333"/>
        <v>0.36522208073419149</v>
      </c>
      <c r="BK227" s="8">
        <f t="shared" si="334"/>
        <v>0.37827706662480159</v>
      </c>
      <c r="BL227" s="8">
        <f t="shared" si="335"/>
        <v>0.24704981685288208</v>
      </c>
      <c r="BM227" s="8">
        <f t="shared" si="336"/>
        <v>0.16987837747658471</v>
      </c>
      <c r="BN227" s="8">
        <f t="shared" si="337"/>
        <v>0.83009731089889893</v>
      </c>
    </row>
    <row r="228" spans="1:66" x14ac:dyDescent="0.25">
      <c r="A228" t="s">
        <v>27</v>
      </c>
      <c r="B228" t="s">
        <v>515</v>
      </c>
      <c r="C228" t="s">
        <v>182</v>
      </c>
      <c r="D228" t="s">
        <v>523</v>
      </c>
      <c r="E228">
        <f>VLOOKUP(A228,home!$A$2:$E$405,3,FALSE)</f>
        <v>1.4007000000000001</v>
      </c>
      <c r="F228" t="e">
        <f>VLOOKUP(B228,home!$B$2:$E$405,3,FALSE)</f>
        <v>#N/A</v>
      </c>
      <c r="G228">
        <f>VLOOKUP(C228,away!$B$2:$E$405,4,FALSE)</f>
        <v>1.0709</v>
      </c>
      <c r="H228">
        <f>VLOOKUP(A228,away!$A$2:$E$405,3,FALSE)</f>
        <v>1.0741000000000001</v>
      </c>
      <c r="I228">
        <f>VLOOKUP(C228,away!$B$2:$E$405,3,FALSE)</f>
        <v>0.93100000000000005</v>
      </c>
      <c r="J228" t="e">
        <f>VLOOKUP(B228,home!$B$2:$E$405,4,FALSE)</f>
        <v>#N/A</v>
      </c>
      <c r="K228" s="3" t="e">
        <f t="shared" si="282"/>
        <v>#N/A</v>
      </c>
      <c r="L228" s="3" t="e">
        <f t="shared" si="283"/>
        <v>#N/A</v>
      </c>
      <c r="M228" s="5" t="e">
        <f t="shared" si="284"/>
        <v>#N/A</v>
      </c>
      <c r="N228" s="5" t="e">
        <f t="shared" si="285"/>
        <v>#N/A</v>
      </c>
      <c r="O228" s="5" t="e">
        <f t="shared" si="286"/>
        <v>#N/A</v>
      </c>
      <c r="P228" s="5" t="e">
        <f t="shared" si="287"/>
        <v>#N/A</v>
      </c>
      <c r="Q228" s="5" t="e">
        <f t="shared" si="288"/>
        <v>#N/A</v>
      </c>
      <c r="R228" s="5" t="e">
        <f t="shared" si="289"/>
        <v>#N/A</v>
      </c>
      <c r="S228" s="5" t="e">
        <f t="shared" si="290"/>
        <v>#N/A</v>
      </c>
      <c r="T228" s="5" t="e">
        <f t="shared" si="291"/>
        <v>#N/A</v>
      </c>
      <c r="U228" s="5" t="e">
        <f t="shared" si="292"/>
        <v>#N/A</v>
      </c>
      <c r="V228" s="5" t="e">
        <f t="shared" si="293"/>
        <v>#N/A</v>
      </c>
      <c r="W228" s="5" t="e">
        <f t="shared" si="294"/>
        <v>#N/A</v>
      </c>
      <c r="X228" s="5" t="e">
        <f t="shared" si="295"/>
        <v>#N/A</v>
      </c>
      <c r="Y228" s="5" t="e">
        <f t="shared" si="296"/>
        <v>#N/A</v>
      </c>
      <c r="Z228" s="5" t="e">
        <f t="shared" si="297"/>
        <v>#N/A</v>
      </c>
      <c r="AA228" s="5" t="e">
        <f t="shared" si="298"/>
        <v>#N/A</v>
      </c>
      <c r="AB228" s="5" t="e">
        <f t="shared" si="299"/>
        <v>#N/A</v>
      </c>
      <c r="AC228" s="5" t="e">
        <f t="shared" si="300"/>
        <v>#N/A</v>
      </c>
      <c r="AD228" s="5" t="e">
        <f t="shared" si="301"/>
        <v>#N/A</v>
      </c>
      <c r="AE228" s="5" t="e">
        <f t="shared" si="302"/>
        <v>#N/A</v>
      </c>
      <c r="AF228" s="5" t="e">
        <f t="shared" si="303"/>
        <v>#N/A</v>
      </c>
      <c r="AG228" s="5" t="e">
        <f t="shared" si="304"/>
        <v>#N/A</v>
      </c>
      <c r="AH228" s="5" t="e">
        <f t="shared" si="305"/>
        <v>#N/A</v>
      </c>
      <c r="AI228" s="5" t="e">
        <f t="shared" si="306"/>
        <v>#N/A</v>
      </c>
      <c r="AJ228" s="5" t="e">
        <f t="shared" si="307"/>
        <v>#N/A</v>
      </c>
      <c r="AK228" s="5" t="e">
        <f t="shared" si="308"/>
        <v>#N/A</v>
      </c>
      <c r="AL228" s="5" t="e">
        <f t="shared" si="309"/>
        <v>#N/A</v>
      </c>
      <c r="AM228" s="5" t="e">
        <f t="shared" si="310"/>
        <v>#N/A</v>
      </c>
      <c r="AN228" s="5" t="e">
        <f t="shared" si="311"/>
        <v>#N/A</v>
      </c>
      <c r="AO228" s="5" t="e">
        <f t="shared" si="312"/>
        <v>#N/A</v>
      </c>
      <c r="AP228" s="5" t="e">
        <f t="shared" si="313"/>
        <v>#N/A</v>
      </c>
      <c r="AQ228" s="5" t="e">
        <f t="shared" si="314"/>
        <v>#N/A</v>
      </c>
      <c r="AR228" s="5" t="e">
        <f t="shared" si="315"/>
        <v>#N/A</v>
      </c>
      <c r="AS228" s="5" t="e">
        <f t="shared" si="316"/>
        <v>#N/A</v>
      </c>
      <c r="AT228" s="5" t="e">
        <f t="shared" si="317"/>
        <v>#N/A</v>
      </c>
      <c r="AU228" s="5" t="e">
        <f t="shared" si="318"/>
        <v>#N/A</v>
      </c>
      <c r="AV228" s="5" t="e">
        <f t="shared" si="319"/>
        <v>#N/A</v>
      </c>
      <c r="AW228" s="5" t="e">
        <f t="shared" si="320"/>
        <v>#N/A</v>
      </c>
      <c r="AX228" s="5" t="e">
        <f t="shared" si="321"/>
        <v>#N/A</v>
      </c>
      <c r="AY228" s="5" t="e">
        <f t="shared" si="322"/>
        <v>#N/A</v>
      </c>
      <c r="AZ228" s="5" t="e">
        <f t="shared" si="323"/>
        <v>#N/A</v>
      </c>
      <c r="BA228" s="5" t="e">
        <f t="shared" si="324"/>
        <v>#N/A</v>
      </c>
      <c r="BB228" s="5" t="e">
        <f t="shared" si="325"/>
        <v>#N/A</v>
      </c>
      <c r="BC228" s="5" t="e">
        <f t="shared" si="326"/>
        <v>#N/A</v>
      </c>
      <c r="BD228" s="5" t="e">
        <f t="shared" si="327"/>
        <v>#N/A</v>
      </c>
      <c r="BE228" s="5" t="e">
        <f t="shared" si="328"/>
        <v>#N/A</v>
      </c>
      <c r="BF228" s="5" t="e">
        <f t="shared" si="329"/>
        <v>#N/A</v>
      </c>
      <c r="BG228" s="5" t="e">
        <f t="shared" si="330"/>
        <v>#N/A</v>
      </c>
      <c r="BH228" s="5" t="e">
        <f t="shared" si="331"/>
        <v>#N/A</v>
      </c>
      <c r="BI228" s="5" t="e">
        <f t="shared" si="332"/>
        <v>#N/A</v>
      </c>
      <c r="BJ228" s="8" t="e">
        <f t="shared" si="333"/>
        <v>#N/A</v>
      </c>
      <c r="BK228" s="8" t="e">
        <f t="shared" si="334"/>
        <v>#N/A</v>
      </c>
      <c r="BL228" s="8" t="e">
        <f t="shared" si="335"/>
        <v>#N/A</v>
      </c>
      <c r="BM228" s="8" t="e">
        <f t="shared" si="336"/>
        <v>#N/A</v>
      </c>
      <c r="BN228" s="8" t="e">
        <f t="shared" si="337"/>
        <v>#N/A</v>
      </c>
    </row>
    <row r="229" spans="1:66" x14ac:dyDescent="0.25">
      <c r="A229" t="s">
        <v>27</v>
      </c>
      <c r="B229" t="s">
        <v>432</v>
      </c>
      <c r="C229" t="s">
        <v>433</v>
      </c>
      <c r="D229" t="s">
        <v>523</v>
      </c>
      <c r="E229">
        <f>VLOOKUP(A229,home!$A$2:$E$405,3,FALSE)</f>
        <v>1.4007000000000001</v>
      </c>
      <c r="F229">
        <f>VLOOKUP(B229,home!$B$2:$E$405,3,FALSE)</f>
        <v>0.92390000000000005</v>
      </c>
      <c r="G229">
        <f>VLOOKUP(C229,away!$B$2:$E$405,4,FALSE)</f>
        <v>1.0499000000000001</v>
      </c>
      <c r="H229">
        <f>VLOOKUP(A229,away!$A$2:$E$405,3,FALSE)</f>
        <v>1.0741000000000001</v>
      </c>
      <c r="I229">
        <f>VLOOKUP(C229,away!$B$2:$E$405,3,FALSE)</f>
        <v>0.71199999999999997</v>
      </c>
      <c r="J229">
        <f>VLOOKUP(B229,home!$B$2:$E$405,4,FALSE)</f>
        <v>0.93100000000000005</v>
      </c>
      <c r="K229" s="3">
        <f t="shared" si="282"/>
        <v>1.3586826558270002</v>
      </c>
      <c r="L229" s="3">
        <f t="shared" si="283"/>
        <v>0.71199081519999996</v>
      </c>
      <c r="M229" s="5">
        <f t="shared" si="284"/>
        <v>0.12610082784723298</v>
      </c>
      <c r="N229" s="5">
        <f t="shared" si="285"/>
        <v>0.17133100768146184</v>
      </c>
      <c r="O229" s="5">
        <f t="shared" si="286"/>
        <v>8.9782631216346248E-2</v>
      </c>
      <c r="P229" s="5">
        <f t="shared" si="287"/>
        <v>0.12198610382816145</v>
      </c>
      <c r="Q229" s="5">
        <f t="shared" si="288"/>
        <v>0.11639223427108238</v>
      </c>
      <c r="R229" s="5">
        <f t="shared" si="289"/>
        <v>3.1962204395263663E-2</v>
      </c>
      <c r="S229" s="5">
        <f t="shared" si="290"/>
        <v>2.9501411254021184E-2</v>
      </c>
      <c r="T229" s="5">
        <f t="shared" si="291"/>
        <v>8.2870201761617301E-2</v>
      </c>
      <c r="U229" s="5">
        <f t="shared" si="292"/>
        <v>4.342649275384225E-2</v>
      </c>
      <c r="V229" s="5">
        <f t="shared" si="293"/>
        <v>3.1709741744387651E-3</v>
      </c>
      <c r="W229" s="5">
        <f t="shared" si="294"/>
        <v>5.2713369992357526E-2</v>
      </c>
      <c r="X229" s="5">
        <f t="shared" si="295"/>
        <v>3.7531435272797849E-2</v>
      </c>
      <c r="Y229" s="5">
        <f t="shared" si="296"/>
        <v>1.3361018597752683E-2</v>
      </c>
      <c r="Z229" s="5">
        <f t="shared" si="297"/>
        <v>7.5855986543242665E-3</v>
      </c>
      <c r="AA229" s="5">
        <f t="shared" si="298"/>
        <v>1.0306421325695012E-2</v>
      </c>
      <c r="AB229" s="5">
        <f t="shared" si="299"/>
        <v>7.0015779494336664E-3</v>
      </c>
      <c r="AC229" s="5">
        <f t="shared" si="300"/>
        <v>1.9171899556644827E-4</v>
      </c>
      <c r="AD229" s="5">
        <f t="shared" si="301"/>
        <v>1.790518538470191E-2</v>
      </c>
      <c r="AE229" s="5">
        <f t="shared" si="302"/>
        <v>1.2748327538361038E-2</v>
      </c>
      <c r="AF229" s="5">
        <f t="shared" si="303"/>
        <v>4.5383460582371412E-3</v>
      </c>
      <c r="AG229" s="5">
        <f t="shared" si="304"/>
        <v>1.0770869032213229E-3</v>
      </c>
      <c r="AH229" s="5">
        <f t="shared" si="305"/>
        <v>1.350219142418089E-3</v>
      </c>
      <c r="AI229" s="5">
        <f t="shared" si="306"/>
        <v>1.8345193303690637E-3</v>
      </c>
      <c r="AJ229" s="5">
        <f t="shared" si="307"/>
        <v>1.2462647979759047E-3</v>
      </c>
      <c r="AK229" s="5">
        <f t="shared" si="308"/>
        <v>5.6442612185920072E-4</v>
      </c>
      <c r="AL229" s="5">
        <f t="shared" si="309"/>
        <v>7.4185249052709644E-6</v>
      </c>
      <c r="AM229" s="5">
        <f t="shared" si="310"/>
        <v>4.8654929663123183E-3</v>
      </c>
      <c r="AN229" s="5">
        <f t="shared" si="311"/>
        <v>3.4641863034345732E-3</v>
      </c>
      <c r="AO229" s="5">
        <f t="shared" si="312"/>
        <v>1.2332344150935278E-3</v>
      </c>
      <c r="AP229" s="5">
        <f t="shared" si="313"/>
        <v>2.9268385884504539E-4</v>
      </c>
      <c r="AQ229" s="5">
        <f t="shared" si="314"/>
        <v>5.2097054813741382E-5</v>
      </c>
      <c r="AR229" s="5">
        <f t="shared" si="315"/>
        <v>1.9226872558178007E-4</v>
      </c>
      <c r="AS229" s="5">
        <f t="shared" si="316"/>
        <v>2.6123218270592561E-4</v>
      </c>
      <c r="AT229" s="5">
        <f t="shared" si="317"/>
        <v>1.774658178931856E-4</v>
      </c>
      <c r="AU229" s="5">
        <f t="shared" si="318"/>
        <v>8.0373242924541388E-5</v>
      </c>
      <c r="AV229" s="5">
        <f t="shared" si="319"/>
        <v>2.7300432788536145E-5</v>
      </c>
      <c r="AW229" s="5">
        <f t="shared" si="320"/>
        <v>1.9934597945580108E-7</v>
      </c>
      <c r="AX229" s="5">
        <f t="shared" si="321"/>
        <v>1.1017768175628007E-3</v>
      </c>
      <c r="AY229" s="5">
        <f t="shared" si="322"/>
        <v>7.844549745050001E-4</v>
      </c>
      <c r="AZ229" s="5">
        <f t="shared" si="323"/>
        <v>2.7926236839275506E-4</v>
      </c>
      <c r="BA229" s="5">
        <f t="shared" si="324"/>
        <v>6.6277413775546801E-5</v>
      </c>
      <c r="BB229" s="5">
        <f t="shared" si="325"/>
        <v>1.1797227465849815E-5</v>
      </c>
      <c r="BC229" s="5">
        <f t="shared" si="326"/>
        <v>1.6799035201020485E-6</v>
      </c>
      <c r="BD229" s="5">
        <f t="shared" si="327"/>
        <v>2.2815594444072766E-5</v>
      </c>
      <c r="BE229" s="5">
        <f t="shared" si="328"/>
        <v>3.0999152453544539E-5</v>
      </c>
      <c r="BF229" s="5">
        <f t="shared" si="329"/>
        <v>2.1059005391983981E-5</v>
      </c>
      <c r="BG229" s="5">
        <f t="shared" si="330"/>
        <v>9.537501791685303E-6</v>
      </c>
      <c r="BH229" s="5">
        <f t="shared" si="331"/>
        <v>3.2396095660704414E-6</v>
      </c>
      <c r="BI229" s="5">
        <f t="shared" si="332"/>
        <v>8.8032026581422894E-7</v>
      </c>
      <c r="BJ229" s="8">
        <f t="shared" si="333"/>
        <v>0.52262115676531218</v>
      </c>
      <c r="BK229" s="8">
        <f t="shared" si="334"/>
        <v>0.28174290959883114</v>
      </c>
      <c r="BL229" s="8">
        <f t="shared" si="335"/>
        <v>0.18830192861901032</v>
      </c>
      <c r="BM229" s="8">
        <f t="shared" si="336"/>
        <v>0.34191232876940381</v>
      </c>
      <c r="BN229" s="8">
        <f t="shared" si="337"/>
        <v>0.65755500923954846</v>
      </c>
    </row>
    <row r="230" spans="1:66" s="10" customFormat="1" x14ac:dyDescent="0.25">
      <c r="A230" t="s">
        <v>184</v>
      </c>
      <c r="B230" t="s">
        <v>192</v>
      </c>
      <c r="C230" t="s">
        <v>185</v>
      </c>
      <c r="D230" t="s">
        <v>523</v>
      </c>
      <c r="E230">
        <f>VLOOKUP(A230,home!$A$2:$E$405,3,FALSE)</f>
        <v>1.6847000000000001</v>
      </c>
      <c r="F230">
        <f>VLOOKUP(B230,home!$B$2:$E$405,3,FALSE)</f>
        <v>1.2808999999999999</v>
      </c>
      <c r="G230">
        <f>VLOOKUP(C230,away!$B$2:$E$405,4,FALSE)</f>
        <v>0.62480000000000002</v>
      </c>
      <c r="H230">
        <f>VLOOKUP(A230,away!$A$2:$E$405,3,FALSE)</f>
        <v>1.2386999999999999</v>
      </c>
      <c r="I230">
        <f>VLOOKUP(C230,away!$B$2:$E$405,3,FALSE)</f>
        <v>2.3794</v>
      </c>
      <c r="J230">
        <f>VLOOKUP(B230,home!$B$2:$E$405,4,FALSE)</f>
        <v>0.59489999999999998</v>
      </c>
      <c r="K230" s="3">
        <f t="shared" si="282"/>
        <v>1.348276057304</v>
      </c>
      <c r="L230" s="3">
        <f t="shared" si="283"/>
        <v>1.7533861178219998</v>
      </c>
      <c r="M230" s="5">
        <f t="shared" si="284"/>
        <v>4.497438492698471E-2</v>
      </c>
      <c r="N230" s="5">
        <f t="shared" si="285"/>
        <v>6.0637886389027382E-2</v>
      </c>
      <c r="O230" s="5">
        <f t="shared" si="286"/>
        <v>7.8857462188557978E-2</v>
      </c>
      <c r="P230" s="5">
        <f t="shared" si="287"/>
        <v>0.1063216282085882</v>
      </c>
      <c r="Q230" s="5">
        <f t="shared" si="288"/>
        <v>4.087830519192287E-2</v>
      </c>
      <c r="R230" s="5">
        <f t="shared" si="289"/>
        <v>6.9133789744045424E-2</v>
      </c>
      <c r="S230" s="5">
        <f t="shared" si="290"/>
        <v>6.2837372002294306E-2</v>
      </c>
      <c r="T230" s="5">
        <f t="shared" si="291"/>
        <v>7.1675452843608545E-2</v>
      </c>
      <c r="U230" s="5">
        <f t="shared" si="292"/>
        <v>9.3211433462585272E-2</v>
      </c>
      <c r="V230" s="5">
        <f t="shared" si="293"/>
        <v>1.6505621822236895E-2</v>
      </c>
      <c r="W230" s="5">
        <f t="shared" si="294"/>
        <v>1.8371746717811797E-2</v>
      </c>
      <c r="X230" s="5">
        <f t="shared" si="295"/>
        <v>3.2212765655153096E-2</v>
      </c>
      <c r="Y230" s="5">
        <f t="shared" si="296"/>
        <v>2.8240708058199376E-2</v>
      </c>
      <c r="Z230" s="5">
        <f t="shared" si="297"/>
        <v>4.0406075736544748E-2</v>
      </c>
      <c r="AA230" s="5">
        <f t="shared" si="298"/>
        <v>5.447854448519536E-2</v>
      </c>
      <c r="AB230" s="5">
        <f t="shared" si="299"/>
        <v>3.6726058583079896E-2</v>
      </c>
      <c r="AC230" s="5">
        <f t="shared" si="300"/>
        <v>2.43875567946134E-3</v>
      </c>
      <c r="AD230" s="5">
        <f t="shared" si="301"/>
        <v>6.1925465576197526E-3</v>
      </c>
      <c r="AE230" s="5">
        <f t="shared" si="302"/>
        <v>1.0857925168096886E-2</v>
      </c>
      <c r="AF230" s="5">
        <f t="shared" si="303"/>
        <v>9.5190676290455942E-3</v>
      </c>
      <c r="AG230" s="5">
        <f t="shared" si="304"/>
        <v>5.5635336784591091E-3</v>
      </c>
      <c r="AH230" s="5">
        <f t="shared" si="305"/>
        <v>1.7711863068030458E-2</v>
      </c>
      <c r="AI230" s="5">
        <f t="shared" si="306"/>
        <v>2.3880480904872433E-2</v>
      </c>
      <c r="AJ230" s="5">
        <f t="shared" si="307"/>
        <v>1.6098740320472437E-2</v>
      </c>
      <c r="AK230" s="5">
        <f t="shared" si="308"/>
        <v>7.2351820422825027E-3</v>
      </c>
      <c r="AL230" s="5">
        <f t="shared" si="309"/>
        <v>2.3061347036917033E-4</v>
      </c>
      <c r="AM230" s="5">
        <f t="shared" si="310"/>
        <v>1.6698524514758019E-3</v>
      </c>
      <c r="AN230" s="5">
        <f t="shared" si="311"/>
        <v>2.9278961072287057E-3</v>
      </c>
      <c r="AO230" s="5">
        <f t="shared" si="312"/>
        <v>2.5668661944199434E-3</v>
      </c>
      <c r="AP230" s="5">
        <f t="shared" si="313"/>
        <v>1.5002358505341723E-3</v>
      </c>
      <c r="AQ230" s="5">
        <f t="shared" si="314"/>
        <v>6.5762317844637408E-4</v>
      </c>
      <c r="AR230" s="5">
        <f t="shared" si="315"/>
        <v>6.2111469648497538E-3</v>
      </c>
      <c r="AS230" s="5">
        <f t="shared" si="316"/>
        <v>8.3743407411033324E-3</v>
      </c>
      <c r="AT230" s="5">
        <f t="shared" si="317"/>
        <v>5.6454615584675301E-3</v>
      </c>
      <c r="AU230" s="5">
        <f t="shared" si="318"/>
        <v>2.537213550570632E-3</v>
      </c>
      <c r="AV230" s="5">
        <f t="shared" si="319"/>
        <v>8.5521607062541416E-4</v>
      </c>
      <c r="AW230" s="5">
        <f t="shared" si="320"/>
        <v>1.5143928715256363E-5</v>
      </c>
      <c r="AX230" s="5">
        <f t="shared" si="321"/>
        <v>3.7523701325920255E-4</v>
      </c>
      <c r="AY230" s="5">
        <f t="shared" si="322"/>
        <v>6.5793536994167539E-4</v>
      </c>
      <c r="AZ230" s="5">
        <f t="shared" si="323"/>
        <v>5.7680737203990792E-4</v>
      </c>
      <c r="BA230" s="5">
        <f t="shared" si="324"/>
        <v>3.3712201293072146E-4</v>
      </c>
      <c r="BB230" s="5">
        <f t="shared" si="325"/>
        <v>1.4777626437123382E-4</v>
      </c>
      <c r="BC230" s="5">
        <f t="shared" si="326"/>
        <v>5.182177009842301E-5</v>
      </c>
      <c r="BD230" s="5">
        <f t="shared" si="327"/>
        <v>1.8150898106533025E-3</v>
      </c>
      <c r="BE230" s="5">
        <f t="shared" si="328"/>
        <v>2.4472421335602983E-3</v>
      </c>
      <c r="BF230" s="5">
        <f t="shared" si="329"/>
        <v>1.6497789875524543E-3</v>
      </c>
      <c r="BG230" s="5">
        <f t="shared" si="330"/>
        <v>7.4145250292006928E-4</v>
      </c>
      <c r="BH230" s="5">
        <f t="shared" si="331"/>
        <v>2.4992066432881352E-4</v>
      </c>
      <c r="BI230" s="5">
        <f t="shared" si="332"/>
        <v>6.7392409588009771E-5</v>
      </c>
      <c r="BJ230" s="8">
        <f t="shared" si="333"/>
        <v>0.29561911147369063</v>
      </c>
      <c r="BK230" s="8">
        <f t="shared" si="334"/>
        <v>0.23396631147987632</v>
      </c>
      <c r="BL230" s="8">
        <f t="shared" si="335"/>
        <v>0.42792781019334142</v>
      </c>
      <c r="BM230" s="8">
        <f t="shared" si="336"/>
        <v>0.5964730607930997</v>
      </c>
      <c r="BN230" s="8">
        <f t="shared" si="337"/>
        <v>0.40080345664912659</v>
      </c>
    </row>
    <row r="231" spans="1:66" x14ac:dyDescent="0.25">
      <c r="A231" t="s">
        <v>184</v>
      </c>
      <c r="B231" t="s">
        <v>196</v>
      </c>
      <c r="C231" t="s">
        <v>190</v>
      </c>
      <c r="D231" t="s">
        <v>523</v>
      </c>
      <c r="E231">
        <f>VLOOKUP(A231,home!$A$2:$E$405,3,FALSE)</f>
        <v>1.6847000000000001</v>
      </c>
      <c r="F231">
        <f>VLOOKUP(B231,home!$B$2:$E$405,3,FALSE)</f>
        <v>1.385</v>
      </c>
      <c r="G231">
        <f>VLOOKUP(C231,away!$B$2:$E$405,4,FALSE)</f>
        <v>1.1247</v>
      </c>
      <c r="H231">
        <f>VLOOKUP(A231,away!$A$2:$E$405,3,FALSE)</f>
        <v>1.2386999999999999</v>
      </c>
      <c r="I231">
        <f>VLOOKUP(C231,away!$B$2:$E$405,3,FALSE)</f>
        <v>0.46739999999999998</v>
      </c>
      <c r="J231">
        <f>VLOOKUP(B231,home!$B$2:$E$405,4,FALSE)</f>
        <v>1.1660999999999999</v>
      </c>
      <c r="K231" s="3">
        <f t="shared" si="282"/>
        <v>2.6242731946500002</v>
      </c>
      <c r="L231" s="3">
        <f t="shared" si="283"/>
        <v>0.67513502791799984</v>
      </c>
      <c r="M231" s="5">
        <f t="shared" si="284"/>
        <v>3.6905000486855244E-2</v>
      </c>
      <c r="N231" s="5">
        <f t="shared" si="285"/>
        <v>9.6848803526199415E-2</v>
      </c>
      <c r="O231" s="5">
        <f t="shared" si="286"/>
        <v>2.4915858534006814E-2</v>
      </c>
      <c r="P231" s="5">
        <f t="shared" si="287"/>
        <v>6.5386019672485529E-2</v>
      </c>
      <c r="Q231" s="5">
        <f t="shared" si="288"/>
        <v>0.12707885951386477</v>
      </c>
      <c r="R231" s="5">
        <f t="shared" si="289"/>
        <v>8.4107844234788121E-3</v>
      </c>
      <c r="S231" s="5">
        <f t="shared" si="290"/>
        <v>2.8961736297317246E-2</v>
      </c>
      <c r="T231" s="5">
        <f t="shared" si="291"/>
        <v>8.5795389365680694E-2</v>
      </c>
      <c r="U231" s="5">
        <f t="shared" si="292"/>
        <v>2.2072196108515199E-2</v>
      </c>
      <c r="V231" s="5">
        <f t="shared" si="293"/>
        <v>5.7014034060542855E-3</v>
      </c>
      <c r="W231" s="5">
        <f t="shared" si="294"/>
        <v>0.11116321487630951</v>
      </c>
      <c r="X231" s="5">
        <f t="shared" si="295"/>
        <v>7.5050180178971831E-2</v>
      </c>
      <c r="Y231" s="5">
        <f t="shared" si="296"/>
        <v>2.5334502745190533E-2</v>
      </c>
      <c r="Z231" s="5">
        <f t="shared" si="297"/>
        <v>1.8928050588525489E-3</v>
      </c>
      <c r="AA231" s="5">
        <f t="shared" si="298"/>
        <v>4.9672375786446593E-3</v>
      </c>
      <c r="AB231" s="5">
        <f t="shared" si="299"/>
        <v>6.5176942145476775E-3</v>
      </c>
      <c r="AC231" s="5">
        <f t="shared" si="300"/>
        <v>6.313373363215065E-4</v>
      </c>
      <c r="AD231" s="5">
        <f t="shared" si="301"/>
        <v>7.2930661257754298E-2</v>
      </c>
      <c r="AE231" s="5">
        <f t="shared" si="302"/>
        <v>4.9238044024332142E-2</v>
      </c>
      <c r="AF231" s="5">
        <f t="shared" si="303"/>
        <v>1.6621164113497591E-2</v>
      </c>
      <c r="AG231" s="5">
        <f t="shared" si="304"/>
        <v>3.7405100325986185E-3</v>
      </c>
      <c r="AH231" s="5">
        <f t="shared" si="305"/>
        <v>3.1947474906293666E-4</v>
      </c>
      <c r="AI231" s="5">
        <f t="shared" si="306"/>
        <v>8.3838902033339983E-4</v>
      </c>
      <c r="AJ231" s="5">
        <f t="shared" si="307"/>
        <v>1.1000809163749076E-3</v>
      </c>
      <c r="AK231" s="5">
        <f t="shared" si="308"/>
        <v>9.6230428692955963E-4</v>
      </c>
      <c r="AL231" s="5">
        <f t="shared" si="309"/>
        <v>4.4742593088322438E-5</v>
      </c>
      <c r="AM231" s="5">
        <f t="shared" si="310"/>
        <v>3.8277995881364768E-2</v>
      </c>
      <c r="AN231" s="5">
        <f t="shared" si="311"/>
        <v>2.5842815818010286E-2</v>
      </c>
      <c r="AO231" s="5">
        <f t="shared" si="312"/>
        <v>8.7236950893860507E-3</v>
      </c>
      <c r="AP231" s="5">
        <f t="shared" si="313"/>
        <v>1.96322404257359E-3</v>
      </c>
      <c r="AQ231" s="5">
        <f t="shared" si="314"/>
        <v>3.3136032969805222E-4</v>
      </c>
      <c r="AR231" s="5">
        <f t="shared" si="315"/>
        <v>4.3137718725540357E-5</v>
      </c>
      <c r="AS231" s="5">
        <f t="shared" si="316"/>
        <v>1.1320515892978692E-4</v>
      </c>
      <c r="AT231" s="5">
        <f t="shared" si="317"/>
        <v>1.4854063203776648E-4</v>
      </c>
      <c r="AU231" s="5">
        <f t="shared" si="318"/>
        <v>1.2993706632435988E-4</v>
      </c>
      <c r="AV231" s="5">
        <f t="shared" si="319"/>
        <v>8.5247590036619219E-5</v>
      </c>
      <c r="AW231" s="5">
        <f t="shared" si="320"/>
        <v>2.2020051734009133E-6</v>
      </c>
      <c r="AX231" s="5">
        <f t="shared" si="321"/>
        <v>1.6741986422731447E-2</v>
      </c>
      <c r="AY231" s="5">
        <f t="shared" si="322"/>
        <v>1.130310147091357E-2</v>
      </c>
      <c r="AZ231" s="5">
        <f t="shared" si="323"/>
        <v>3.8155598635626086E-3</v>
      </c>
      <c r="BA231" s="5">
        <f t="shared" si="324"/>
        <v>8.5867270500304725E-4</v>
      </c>
      <c r="BB231" s="5">
        <f t="shared" si="325"/>
        <v>1.4493000516616416E-4</v>
      </c>
      <c r="BC231" s="5">
        <f t="shared" si="326"/>
        <v>1.9569464616802827E-5</v>
      </c>
      <c r="BD231" s="5">
        <f t="shared" si="327"/>
        <v>4.8539641560144169E-6</v>
      </c>
      <c r="BE231" s="5">
        <f t="shared" si="328"/>
        <v>1.2738128022420545E-5</v>
      </c>
      <c r="BF231" s="5">
        <f t="shared" si="329"/>
        <v>1.6714163959629131E-5</v>
      </c>
      <c r="BG231" s="5">
        <f t="shared" si="330"/>
        <v>1.4620844150079943E-5</v>
      </c>
      <c r="BH231" s="5">
        <f t="shared" si="331"/>
        <v>9.5922723465525169E-6</v>
      </c>
      <c r="BI231" s="5">
        <f t="shared" si="332"/>
        <v>5.0345486389680437E-6</v>
      </c>
      <c r="BJ231" s="8">
        <f t="shared" si="333"/>
        <v>0.77182424072742561</v>
      </c>
      <c r="BK231" s="8">
        <f t="shared" si="334"/>
        <v>0.1489333412630357</v>
      </c>
      <c r="BL231" s="8">
        <f t="shared" si="335"/>
        <v>7.0687641919221694E-2</v>
      </c>
      <c r="BM231" s="8">
        <f t="shared" si="336"/>
        <v>0.62249180334590482</v>
      </c>
      <c r="BN231" s="8">
        <f t="shared" si="337"/>
        <v>0.35954532615689055</v>
      </c>
    </row>
    <row r="232" spans="1:66" x14ac:dyDescent="0.25">
      <c r="A232" t="s">
        <v>184</v>
      </c>
      <c r="B232" t="s">
        <v>267</v>
      </c>
      <c r="C232" t="s">
        <v>189</v>
      </c>
      <c r="D232" t="s">
        <v>523</v>
      </c>
      <c r="E232">
        <f>VLOOKUP(A232,home!$A$2:$E$405,3,FALSE)</f>
        <v>1.6847000000000001</v>
      </c>
      <c r="F232">
        <f>VLOOKUP(B232,home!$B$2:$E$405,3,FALSE)</f>
        <v>0.75849999999999995</v>
      </c>
      <c r="G232">
        <f>VLOOKUP(C232,away!$B$2:$E$405,4,FALSE)</f>
        <v>1.0223</v>
      </c>
      <c r="H232">
        <f>VLOOKUP(A232,away!$A$2:$E$405,3,FALSE)</f>
        <v>1.2386999999999999</v>
      </c>
      <c r="I232">
        <f>VLOOKUP(C232,away!$B$2:$E$405,3,FALSE)</f>
        <v>0.89700000000000002</v>
      </c>
      <c r="J232">
        <f>VLOOKUP(B232,home!$B$2:$E$405,4,FALSE)</f>
        <v>1.1660999999999999</v>
      </c>
      <c r="K232" s="3">
        <f t="shared" si="282"/>
        <v>1.306340892385</v>
      </c>
      <c r="L232" s="3">
        <f t="shared" si="283"/>
        <v>1.2956699187899998</v>
      </c>
      <c r="M232" s="5">
        <f t="shared" si="284"/>
        <v>7.4124378130124083E-2</v>
      </c>
      <c r="N232" s="5">
        <f t="shared" si="285"/>
        <v>9.6831706273989473E-2</v>
      </c>
      <c r="O232" s="5">
        <f t="shared" si="286"/>
        <v>9.6040726992217121E-2</v>
      </c>
      <c r="P232" s="5">
        <f t="shared" si="287"/>
        <v>0.12546192900431705</v>
      </c>
      <c r="Q232" s="5">
        <f t="shared" si="288"/>
        <v>6.3247608792562804E-2</v>
      </c>
      <c r="R232" s="5">
        <f t="shared" si="289"/>
        <v>6.2218540471269256E-2</v>
      </c>
      <c r="S232" s="5">
        <f t="shared" si="290"/>
        <v>5.3088794896369224E-2</v>
      </c>
      <c r="T232" s="5">
        <f t="shared" si="291"/>
        <v>8.194802414792153E-2</v>
      </c>
      <c r="U232" s="5">
        <f t="shared" si="292"/>
        <v>8.1278623682130124E-2</v>
      </c>
      <c r="V232" s="5">
        <f t="shared" si="293"/>
        <v>9.9841536380925328E-3</v>
      </c>
      <c r="W232" s="5">
        <f t="shared" si="294"/>
        <v>2.7540979237097953E-2</v>
      </c>
      <c r="X232" s="5">
        <f t="shared" si="295"/>
        <v>3.5684018331527782E-2</v>
      </c>
      <c r="Y232" s="5">
        <f t="shared" si="296"/>
        <v>2.3117354566855736E-2</v>
      </c>
      <c r="Z232" s="5">
        <f t="shared" si="297"/>
        <v>2.6871563759880583E-2</v>
      </c>
      <c r="AA232" s="5">
        <f t="shared" si="298"/>
        <v>3.5103422581862824E-2</v>
      </c>
      <c r="AB232" s="5">
        <f t="shared" si="299"/>
        <v>2.2928518190679221E-2</v>
      </c>
      <c r="AC232" s="5">
        <f t="shared" si="300"/>
        <v>1.0561902899809041E-3</v>
      </c>
      <c r="AD232" s="5">
        <f t="shared" si="301"/>
        <v>8.9944768484368203E-3</v>
      </c>
      <c r="AE232" s="5">
        <f t="shared" si="302"/>
        <v>1.1653873087772668E-2</v>
      </c>
      <c r="AF232" s="5">
        <f t="shared" si="303"/>
        <v>7.5497863986116898E-3</v>
      </c>
      <c r="AG232" s="5">
        <f t="shared" si="304"/>
        <v>3.2606770433236841E-3</v>
      </c>
      <c r="AH232" s="5">
        <f t="shared" si="305"/>
        <v>8.7041692086311986E-3</v>
      </c>
      <c r="AI232" s="5">
        <f t="shared" si="306"/>
        <v>1.1370612171473319E-2</v>
      </c>
      <c r="AJ232" s="5">
        <f t="shared" si="307"/>
        <v>7.4269478255230992E-3</v>
      </c>
      <c r="AK232" s="5">
        <f t="shared" si="308"/>
        <v>3.2340418833635598E-3</v>
      </c>
      <c r="AL232" s="5">
        <f t="shared" si="309"/>
        <v>7.1507741188201883E-5</v>
      </c>
      <c r="AM232" s="5">
        <f t="shared" si="310"/>
        <v>2.3499705825446374E-3</v>
      </c>
      <c r="AN232" s="5">
        <f t="shared" si="311"/>
        <v>3.0447861938444989E-3</v>
      </c>
      <c r="AO232" s="5">
        <f t="shared" si="312"/>
        <v>1.9725189402557079E-3</v>
      </c>
      <c r="AP232" s="5">
        <f t="shared" si="313"/>
        <v>8.5191115171094969E-4</v>
      </c>
      <c r="AQ232" s="5">
        <f t="shared" si="314"/>
        <v>2.7594891318840546E-4</v>
      </c>
      <c r="AR232" s="5">
        <f t="shared" si="315"/>
        <v>2.2555460423363165E-3</v>
      </c>
      <c r="AS232" s="5">
        <f t="shared" si="316"/>
        <v>2.9465120297610782E-3</v>
      </c>
      <c r="AT232" s="5">
        <f t="shared" si="317"/>
        <v>1.9245745771906124E-3</v>
      </c>
      <c r="AU232" s="5">
        <f t="shared" si="318"/>
        <v>8.3805015687622286E-4</v>
      </c>
      <c r="AV232" s="5">
        <f t="shared" si="319"/>
        <v>2.736947974492684E-4</v>
      </c>
      <c r="AW232" s="5">
        <f t="shared" si="320"/>
        <v>3.3620290106867402E-6</v>
      </c>
      <c r="AX232" s="5">
        <f t="shared" si="321"/>
        <v>5.1164377797997666E-4</v>
      </c>
      <c r="AY232" s="5">
        <f t="shared" si="322"/>
        <v>6.6292145226472504E-4</v>
      </c>
      <c r="AZ232" s="5">
        <f t="shared" si="323"/>
        <v>4.2946369210999257E-4</v>
      </c>
      <c r="BA232" s="5">
        <f t="shared" si="324"/>
        <v>1.8548106235980252E-4</v>
      </c>
      <c r="BB232" s="5">
        <f t="shared" si="325"/>
        <v>6.0080558251202082E-5</v>
      </c>
      <c r="BC232" s="5">
        <f t="shared" si="326"/>
        <v>1.5568914406038543E-5</v>
      </c>
      <c r="BD232" s="5">
        <f t="shared" si="327"/>
        <v>4.8707385958350065E-4</v>
      </c>
      <c r="BE232" s="5">
        <f t="shared" si="328"/>
        <v>6.3628450038571646E-4</v>
      </c>
      <c r="BF232" s="5">
        <f t="shared" si="329"/>
        <v>4.1560223102231033E-4</v>
      </c>
      <c r="BG232" s="5">
        <f t="shared" si="330"/>
        <v>1.8097272978362725E-4</v>
      </c>
      <c r="BH232" s="5">
        <f t="shared" si="331"/>
        <v>5.910301933072324E-5</v>
      </c>
      <c r="BI232" s="5">
        <f t="shared" si="332"/>
        <v>1.5441738203028995E-5</v>
      </c>
      <c r="BJ232" s="8">
        <f t="shared" si="333"/>
        <v>0.37018879996701604</v>
      </c>
      <c r="BK232" s="8">
        <f t="shared" si="334"/>
        <v>0.26444987515233664</v>
      </c>
      <c r="BL232" s="8">
        <f t="shared" si="335"/>
        <v>0.33833845868907209</v>
      </c>
      <c r="BM232" s="8">
        <f t="shared" si="336"/>
        <v>0.48126424848057164</v>
      </c>
      <c r="BN232" s="8">
        <f t="shared" si="337"/>
        <v>0.5179248896644798</v>
      </c>
    </row>
    <row r="233" spans="1:66" x14ac:dyDescent="0.25">
      <c r="A233" t="s">
        <v>285</v>
      </c>
      <c r="B233" t="s">
        <v>305</v>
      </c>
      <c r="C233" t="s">
        <v>339</v>
      </c>
      <c r="D233" t="s">
        <v>523</v>
      </c>
      <c r="E233">
        <f>VLOOKUP(A233,home!$A$2:$E$405,3,FALSE)</f>
        <v>1.45</v>
      </c>
      <c r="F233">
        <f>VLOOKUP(B233,home!$B$2:$E$405,3,FALSE)</f>
        <v>0.91949999999999998</v>
      </c>
      <c r="G233">
        <f>VLOOKUP(C233,away!$B$2:$E$405,4,FALSE)</f>
        <v>0.72799999999999998</v>
      </c>
      <c r="H233">
        <f>VLOOKUP(A233,away!$A$2:$E$405,3,FALSE)</f>
        <v>1.0583</v>
      </c>
      <c r="I233">
        <f>VLOOKUP(C233,away!$B$2:$E$405,3,FALSE)</f>
        <v>0.62990000000000002</v>
      </c>
      <c r="J233">
        <f>VLOOKUP(B233,home!$B$2:$E$405,4,FALSE)</f>
        <v>1.0499000000000001</v>
      </c>
      <c r="K233" s="3">
        <f t="shared" si="282"/>
        <v>0.97062419999999994</v>
      </c>
      <c r="L233" s="3">
        <f t="shared" si="283"/>
        <v>0.69988766618300013</v>
      </c>
      <c r="M233" s="5">
        <f t="shared" si="284"/>
        <v>0.18815073298861359</v>
      </c>
      <c r="N233" s="5">
        <f t="shared" si="285"/>
        <v>0.18262365468648664</v>
      </c>
      <c r="O233" s="5">
        <f t="shared" si="286"/>
        <v>0.13168437740202157</v>
      </c>
      <c r="P233" s="5">
        <f t="shared" si="287"/>
        <v>0.12781604346833525</v>
      </c>
      <c r="Q233" s="5">
        <f t="shared" si="288"/>
        <v>8.8629469365573671E-2</v>
      </c>
      <c r="R233" s="5">
        <f t="shared" si="289"/>
        <v>4.6082135786331135E-2</v>
      </c>
      <c r="S233" s="5">
        <f t="shared" si="290"/>
        <v>2.1707251293153394E-2</v>
      </c>
      <c r="T233" s="5">
        <f t="shared" si="291"/>
        <v>6.2030672469309059E-2</v>
      </c>
      <c r="U233" s="5">
        <f t="shared" si="292"/>
        <v>4.472843618189902E-2</v>
      </c>
      <c r="V233" s="5">
        <f t="shared" si="293"/>
        <v>1.6384823964114394E-3</v>
      </c>
      <c r="W233" s="5">
        <f t="shared" si="294"/>
        <v>2.8675302599794814E-2</v>
      </c>
      <c r="X233" s="5">
        <f t="shared" si="295"/>
        <v>2.0069490613661711E-2</v>
      </c>
      <c r="Y233" s="5">
        <f t="shared" si="296"/>
        <v>7.0231944735386596E-3</v>
      </c>
      <c r="Z233" s="5">
        <f t="shared" si="297"/>
        <v>1.075077282274114E-2</v>
      </c>
      <c r="AA233" s="5">
        <f t="shared" si="298"/>
        <v>1.0434960270454858E-2</v>
      </c>
      <c r="AB233" s="5">
        <f t="shared" si="299"/>
        <v>5.064212482271015E-3</v>
      </c>
      <c r="AC233" s="5">
        <f t="shared" si="300"/>
        <v>6.9566675968816313E-5</v>
      </c>
      <c r="AD233" s="5">
        <f t="shared" si="301"/>
        <v>6.958235661420939E-3</v>
      </c>
      <c r="AE233" s="5">
        <f t="shared" si="302"/>
        <v>4.8699833178232248E-3</v>
      </c>
      <c r="AF233" s="5">
        <f t="shared" si="303"/>
        <v>1.7042206293307203E-3</v>
      </c>
      <c r="AG233" s="5">
        <f t="shared" si="304"/>
        <v>3.9758766630773395E-4</v>
      </c>
      <c r="AH233" s="5">
        <f t="shared" si="305"/>
        <v>1.8810833251429796E-3</v>
      </c>
      <c r="AI233" s="5">
        <f t="shared" si="306"/>
        <v>1.8258249976002441E-3</v>
      </c>
      <c r="AJ233" s="5">
        <f t="shared" si="307"/>
        <v>8.860949638178694E-4</v>
      </c>
      <c r="AK233" s="5">
        <f t="shared" si="308"/>
        <v>2.8668840512658278E-4</v>
      </c>
      <c r="AL233" s="5">
        <f t="shared" si="309"/>
        <v>1.8903433727501732E-6</v>
      </c>
      <c r="AM233" s="5">
        <f t="shared" si="310"/>
        <v>1.3507663844556344E-3</v>
      </c>
      <c r="AN233" s="5">
        <f t="shared" si="311"/>
        <v>9.4538473237510312E-4</v>
      </c>
      <c r="AO233" s="5">
        <f t="shared" si="312"/>
        <v>3.3083155699352548E-4</v>
      </c>
      <c r="AP233" s="5">
        <f t="shared" si="313"/>
        <v>7.7181642107962265E-5</v>
      </c>
      <c r="AQ233" s="5">
        <f t="shared" si="314"/>
        <v>1.3504619841778317E-5</v>
      </c>
      <c r="AR233" s="5">
        <f t="shared" si="315"/>
        <v>2.6330940366601558E-4</v>
      </c>
      <c r="AS233" s="5">
        <f t="shared" si="316"/>
        <v>2.5557447928580338E-4</v>
      </c>
      <c r="AT233" s="5">
        <f t="shared" si="317"/>
        <v>1.2403338724859973E-4</v>
      </c>
      <c r="AU233" s="5">
        <f t="shared" si="318"/>
        <v>4.0129935757154111E-5</v>
      </c>
      <c r="AV233" s="5">
        <f t="shared" si="319"/>
        <v>9.7377716975847724E-6</v>
      </c>
      <c r="AW233" s="5">
        <f t="shared" si="320"/>
        <v>3.5671194588338886E-8</v>
      </c>
      <c r="AX233" s="5">
        <f t="shared" si="321"/>
        <v>2.1851442354985695E-4</v>
      </c>
      <c r="AY233" s="5">
        <f t="shared" si="322"/>
        <v>1.5293554992563298E-4</v>
      </c>
      <c r="AZ233" s="5">
        <f t="shared" si="323"/>
        <v>5.351885255693248E-5</v>
      </c>
      <c r="BA233" s="5">
        <f t="shared" si="324"/>
        <v>1.2485728270954523E-5</v>
      </c>
      <c r="BB233" s="5">
        <f t="shared" si="325"/>
        <v>2.1846518050383659E-6</v>
      </c>
      <c r="BC233" s="5">
        <f t="shared" si="326"/>
        <v>3.0580217065015621E-7</v>
      </c>
      <c r="BD233" s="5">
        <f t="shared" si="327"/>
        <v>3.0714500669307517E-5</v>
      </c>
      <c r="BE233" s="5">
        <f t="shared" si="328"/>
        <v>2.9812237640546068E-5</v>
      </c>
      <c r="BF233" s="5">
        <f t="shared" si="329"/>
        <v>1.4468239655032457E-5</v>
      </c>
      <c r="BG233" s="5">
        <f t="shared" si="330"/>
        <v>4.6810745135247184E-6</v>
      </c>
      <c r="BH233" s="5">
        <f t="shared" si="331"/>
        <v>1.1358910512075794E-6</v>
      </c>
      <c r="BI233" s="5">
        <f t="shared" si="332"/>
        <v>2.2050466857310325E-7</v>
      </c>
      <c r="BJ233" s="8">
        <f t="shared" si="333"/>
        <v>0.40613942542730025</v>
      </c>
      <c r="BK233" s="8">
        <f t="shared" si="334"/>
        <v>0.3395369027157808</v>
      </c>
      <c r="BL233" s="8">
        <f t="shared" si="335"/>
        <v>0.24364763124051858</v>
      </c>
      <c r="BM233" s="8">
        <f t="shared" si="336"/>
        <v>0.23493541863024794</v>
      </c>
      <c r="BN233" s="8">
        <f t="shared" si="337"/>
        <v>0.76498641369736187</v>
      </c>
    </row>
    <row r="234" spans="1:66" x14ac:dyDescent="0.25">
      <c r="A234" t="s">
        <v>285</v>
      </c>
      <c r="B234" t="s">
        <v>364</v>
      </c>
      <c r="C234" t="s">
        <v>299</v>
      </c>
      <c r="D234" t="s">
        <v>523</v>
      </c>
      <c r="E234">
        <f>VLOOKUP(A234,home!$A$2:$E$405,3,FALSE)</f>
        <v>1.45</v>
      </c>
      <c r="F234">
        <f>VLOOKUP(B234,home!$B$2:$E$405,3,FALSE)</f>
        <v>1.3027</v>
      </c>
      <c r="G234">
        <f>VLOOKUP(C234,away!$B$2:$E$405,4,FALSE)</f>
        <v>0.84289999999999998</v>
      </c>
      <c r="H234">
        <f>VLOOKUP(A234,away!$A$2:$E$405,3,FALSE)</f>
        <v>1.0583</v>
      </c>
      <c r="I234">
        <f>VLOOKUP(C234,away!$B$2:$E$405,3,FALSE)</f>
        <v>0.94489999999999996</v>
      </c>
      <c r="J234">
        <f>VLOOKUP(B234,home!$B$2:$E$405,4,FALSE)</f>
        <v>0.83989999999999998</v>
      </c>
      <c r="K234" s="3">
        <f t="shared" si="282"/>
        <v>1.5921664535</v>
      </c>
      <c r="L234" s="3">
        <f t="shared" si="283"/>
        <v>0.83988964403299993</v>
      </c>
      <c r="M234" s="5">
        <f t="shared" si="284"/>
        <v>8.7856006230099398E-2</v>
      </c>
      <c r="N234" s="5">
        <f t="shared" si="285"/>
        <v>0.13988138585805124</v>
      </c>
      <c r="O234" s="5">
        <f t="shared" si="286"/>
        <v>7.3789349798759216E-2</v>
      </c>
      <c r="P234" s="5">
        <f t="shared" si="287"/>
        <v>0.11748492737516138</v>
      </c>
      <c r="Q234" s="5">
        <f t="shared" si="288"/>
        <v>0.11135722501613927</v>
      </c>
      <c r="R234" s="5">
        <f t="shared" si="289"/>
        <v>3.0987455367953189E-2</v>
      </c>
      <c r="S234" s="5">
        <f t="shared" si="290"/>
        <v>3.9276506959003303E-2</v>
      </c>
      <c r="T234" s="5">
        <f t="shared" si="291"/>
        <v>9.3527780079307898E-2</v>
      </c>
      <c r="U234" s="5">
        <f t="shared" si="292"/>
        <v>4.9337186916183558E-2</v>
      </c>
      <c r="V234" s="5">
        <f t="shared" si="293"/>
        <v>5.8358086469899127E-3</v>
      </c>
      <c r="W234" s="5">
        <f t="shared" si="294"/>
        <v>5.9099746008515981E-2</v>
      </c>
      <c r="X234" s="5">
        <f t="shared" si="295"/>
        <v>4.96372646375332E-2</v>
      </c>
      <c r="Y234" s="5">
        <f t="shared" si="296"/>
        <v>2.0844912263594782E-2</v>
      </c>
      <c r="Z234" s="5">
        <f t="shared" si="297"/>
        <v>8.6753476194928927E-3</v>
      </c>
      <c r="AA234" s="5">
        <f t="shared" si="298"/>
        <v>1.3812597452207663E-2</v>
      </c>
      <c r="AB234" s="5">
        <f t="shared" si="299"/>
        <v>1.099597714955231E-2</v>
      </c>
      <c r="AC234" s="5">
        <f t="shared" si="300"/>
        <v>4.8774379840866813E-4</v>
      </c>
      <c r="AD234" s="5">
        <f t="shared" si="301"/>
        <v>2.3524158251282418E-2</v>
      </c>
      <c r="AE234" s="5">
        <f t="shared" si="302"/>
        <v>1.975769689984555E-2</v>
      </c>
      <c r="AF234" s="5">
        <f t="shared" si="303"/>
        <v>8.2971425080615915E-3</v>
      </c>
      <c r="AG234" s="5">
        <f t="shared" si="304"/>
        <v>2.3228946891956409E-3</v>
      </c>
      <c r="AH234" s="5">
        <f t="shared" si="305"/>
        <v>1.8215836559996043E-3</v>
      </c>
      <c r="AI234" s="5">
        <f t="shared" si="306"/>
        <v>2.9002643893264535E-3</v>
      </c>
      <c r="AJ234" s="5">
        <f t="shared" si="307"/>
        <v>2.3088518334831221E-3</v>
      </c>
      <c r="AK234" s="5">
        <f t="shared" si="308"/>
        <v>1.225358811791265E-3</v>
      </c>
      <c r="AL234" s="5">
        <f t="shared" si="309"/>
        <v>2.6089300978990294E-5</v>
      </c>
      <c r="AM234" s="5">
        <f t="shared" si="310"/>
        <v>7.4908751229034159E-3</v>
      </c>
      <c r="AN234" s="5">
        <f t="shared" si="311"/>
        <v>6.2915084404710055E-3</v>
      </c>
      <c r="AO234" s="5">
        <f t="shared" si="312"/>
        <v>2.6420863922489032E-3</v>
      </c>
      <c r="AP234" s="5">
        <f t="shared" si="313"/>
        <v>7.396869998301214E-4</v>
      </c>
      <c r="AQ234" s="5">
        <f t="shared" si="314"/>
        <v>1.5531386274578957E-4</v>
      </c>
      <c r="AR234" s="5">
        <f t="shared" si="315"/>
        <v>3.0598584968276782E-4</v>
      </c>
      <c r="AS234" s="5">
        <f t="shared" si="316"/>
        <v>4.8718040511059642E-4</v>
      </c>
      <c r="AT234" s="5">
        <f t="shared" si="317"/>
        <v>3.8783614890981592E-4</v>
      </c>
      <c r="AU234" s="5">
        <f t="shared" si="318"/>
        <v>2.0583323524961313E-4</v>
      </c>
      <c r="AV234" s="5">
        <f t="shared" si="319"/>
        <v>8.1930193044951941E-5</v>
      </c>
      <c r="AW234" s="5">
        <f t="shared" si="320"/>
        <v>9.6910456170424086E-7</v>
      </c>
      <c r="AX234" s="5">
        <f t="shared" si="321"/>
        <v>1.987786679674084E-3</v>
      </c>
      <c r="AY234" s="5">
        <f t="shared" si="322"/>
        <v>1.6695214468050053E-3</v>
      </c>
      <c r="AZ234" s="5">
        <f t="shared" si="323"/>
        <v>7.0110688683125736E-4</v>
      </c>
      <c r="BA234" s="5">
        <f t="shared" si="324"/>
        <v>1.9628413786992985E-4</v>
      </c>
      <c r="BB234" s="5">
        <f t="shared" si="325"/>
        <v>4.1214253671224904E-5</v>
      </c>
      <c r="BC234" s="5">
        <f t="shared" si="326"/>
        <v>6.9230849690021725E-6</v>
      </c>
      <c r="BD234" s="5">
        <f t="shared" si="327"/>
        <v>4.283239106153246E-5</v>
      </c>
      <c r="BE234" s="5">
        <f t="shared" si="328"/>
        <v>6.8196296171365233E-5</v>
      </c>
      <c r="BF234" s="5">
        <f t="shared" si="329"/>
        <v>5.4289927508499117E-5</v>
      </c>
      <c r="BG234" s="5">
        <f t="shared" si="330"/>
        <v>2.881286711399304E-5</v>
      </c>
      <c r="BH234" s="5">
        <f t="shared" si="331"/>
        <v>1.1468720112013271E-5</v>
      </c>
      <c r="BI234" s="5">
        <f t="shared" si="332"/>
        <v>3.6520222853856573E-6</v>
      </c>
      <c r="BJ234" s="8">
        <f t="shared" si="333"/>
        <v>0.55017251351954721</v>
      </c>
      <c r="BK234" s="8">
        <f t="shared" si="334"/>
        <v>0.25263660375744662</v>
      </c>
      <c r="BL234" s="8">
        <f t="shared" si="335"/>
        <v>0.18885664343150688</v>
      </c>
      <c r="BM234" s="8">
        <f t="shared" si="336"/>
        <v>0.43731620633958673</v>
      </c>
      <c r="BN234" s="8">
        <f t="shared" si="337"/>
        <v>0.56135634964616377</v>
      </c>
    </row>
    <row r="235" spans="1:66" x14ac:dyDescent="0.25">
      <c r="A235" t="s">
        <v>285</v>
      </c>
      <c r="B235" t="s">
        <v>321</v>
      </c>
      <c r="C235" t="s">
        <v>297</v>
      </c>
      <c r="D235" t="s">
        <v>523</v>
      </c>
      <c r="E235">
        <f>VLOOKUP(A235,home!$A$2:$E$405,3,FALSE)</f>
        <v>1.45</v>
      </c>
      <c r="F235">
        <f>VLOOKUP(B235,home!$B$2:$E$405,3,FALSE)</f>
        <v>0.72799999999999998</v>
      </c>
      <c r="G235">
        <f>VLOOKUP(C235,away!$B$2:$E$405,4,FALSE)</f>
        <v>0.53639999999999999</v>
      </c>
      <c r="H235">
        <f>VLOOKUP(A235,away!$A$2:$E$405,3,FALSE)</f>
        <v>1.0583</v>
      </c>
      <c r="I235">
        <f>VLOOKUP(C235,away!$B$2:$E$405,3,FALSE)</f>
        <v>1.6798</v>
      </c>
      <c r="J235">
        <f>VLOOKUP(B235,home!$B$2:$E$405,4,FALSE)</f>
        <v>0.99739999999999995</v>
      </c>
      <c r="K235" s="3">
        <f t="shared" si="282"/>
        <v>0.56622383999999992</v>
      </c>
      <c r="L235" s="3">
        <f t="shared" si="283"/>
        <v>1.773110235916</v>
      </c>
      <c r="M235" s="5">
        <f t="shared" si="284"/>
        <v>9.639180648796826E-2</v>
      </c>
      <c r="N235" s="5">
        <f t="shared" si="285"/>
        <v>5.4579338814154298E-2</v>
      </c>
      <c r="O235" s="5">
        <f t="shared" si="286"/>
        <v>0.17091329874225081</v>
      </c>
      <c r="P235" s="5">
        <f t="shared" si="287"/>
        <v>9.6775184320904414E-2</v>
      </c>
      <c r="Q235" s="5">
        <f t="shared" si="288"/>
        <v>1.5452061404005743E-2</v>
      </c>
      <c r="R235" s="5">
        <f t="shared" si="289"/>
        <v>0.15152405972702715</v>
      </c>
      <c r="S235" s="5">
        <f t="shared" si="290"/>
        <v>2.4290021739332257E-2</v>
      </c>
      <c r="T235" s="5">
        <f t="shared" si="291"/>
        <v>2.7398208241445142E-2</v>
      </c>
      <c r="U235" s="5">
        <f t="shared" si="292"/>
        <v>8.579653495102664E-2</v>
      </c>
      <c r="V235" s="5">
        <f t="shared" si="293"/>
        <v>2.7096255683839543E-3</v>
      </c>
      <c r="W235" s="5">
        <f t="shared" si="294"/>
        <v>2.916441848030641E-3</v>
      </c>
      <c r="X235" s="5">
        <f t="shared" si="295"/>
        <v>5.1711728931969044E-3</v>
      </c>
      <c r="Y235" s="5">
        <f t="shared" si="296"/>
        <v>4.5845297943093955E-3</v>
      </c>
      <c r="Z235" s="5">
        <f t="shared" si="297"/>
        <v>8.9556287096513046E-2</v>
      </c>
      <c r="AA235" s="5">
        <f t="shared" si="298"/>
        <v>5.0708904775930055E-2</v>
      </c>
      <c r="AB235" s="5">
        <f t="shared" si="299"/>
        <v>1.4356295392210727E-2</v>
      </c>
      <c r="AC235" s="5">
        <f t="shared" si="300"/>
        <v>1.7002515785257885E-4</v>
      </c>
      <c r="AD235" s="5">
        <f t="shared" si="301"/>
        <v>4.1283972558215146E-4</v>
      </c>
      <c r="AE235" s="5">
        <f t="shared" si="302"/>
        <v>7.3201034322246527E-4</v>
      </c>
      <c r="AF235" s="5">
        <f t="shared" si="303"/>
        <v>6.4896751618206906E-4</v>
      </c>
      <c r="AG235" s="5">
        <f t="shared" si="304"/>
        <v>3.8356364857313629E-4</v>
      </c>
      <c r="AH235" s="5">
        <f t="shared" si="305"/>
        <v>3.9698292335364822E-2</v>
      </c>
      <c r="AI235" s="5">
        <f t="shared" si="306"/>
        <v>2.247811952757283E-2</v>
      </c>
      <c r="AJ235" s="5">
        <f t="shared" si="307"/>
        <v>6.3638235774406372E-3</v>
      </c>
      <c r="AK235" s="5">
        <f t="shared" si="308"/>
        <v>1.2011162077003247E-3</v>
      </c>
      <c r="AL235" s="5">
        <f t="shared" si="309"/>
        <v>6.8280558648635847E-6</v>
      </c>
      <c r="AM235" s="5">
        <f t="shared" si="310"/>
        <v>4.6751938944734429E-5</v>
      </c>
      <c r="AN235" s="5">
        <f t="shared" si="311"/>
        <v>8.2896341491828481E-5</v>
      </c>
      <c r="AO235" s="5">
        <f t="shared" si="312"/>
        <v>7.3492175809574683E-5</v>
      </c>
      <c r="AP235" s="5">
        <f t="shared" si="313"/>
        <v>4.3436576395898366E-5</v>
      </c>
      <c r="AQ235" s="5">
        <f t="shared" si="314"/>
        <v>1.925445955517868E-5</v>
      </c>
      <c r="AR235" s="5">
        <f t="shared" si="315"/>
        <v>1.4077889697644199E-2</v>
      </c>
      <c r="AS235" s="5">
        <f t="shared" si="316"/>
        <v>7.9712367636965362E-3</v>
      </c>
      <c r="AT235" s="5">
        <f t="shared" si="317"/>
        <v>2.2567521449447124E-3</v>
      </c>
      <c r="AU235" s="5">
        <f t="shared" si="318"/>
        <v>4.2594228847961049E-4</v>
      </c>
      <c r="AV235" s="5">
        <f t="shared" si="319"/>
        <v>6.0294669550328201E-5</v>
      </c>
      <c r="AW235" s="5">
        <f t="shared" si="320"/>
        <v>1.9042258331771465E-7</v>
      </c>
      <c r="AX235" s="5">
        <f t="shared" si="321"/>
        <v>4.4120103994555085E-6</v>
      </c>
      <c r="AY235" s="5">
        <f t="shared" si="322"/>
        <v>7.8229808002424015E-6</v>
      </c>
      <c r="AZ235" s="5">
        <f t="shared" si="323"/>
        <v>6.9355036661420748E-6</v>
      </c>
      <c r="BA235" s="5">
        <f t="shared" si="324"/>
        <v>4.0991375138898186E-6</v>
      </c>
      <c r="BB235" s="5">
        <f t="shared" si="325"/>
        <v>1.8170556710763257E-6</v>
      </c>
      <c r="BC235" s="5">
        <f t="shared" si="326"/>
        <v>6.4436800192292942E-7</v>
      </c>
      <c r="BD235" s="5">
        <f t="shared" si="327"/>
        <v>4.1602750538315596E-3</v>
      </c>
      <c r="BE235" s="5">
        <f t="shared" si="328"/>
        <v>2.3556469164367115E-3</v>
      </c>
      <c r="BF235" s="5">
        <f t="shared" si="329"/>
        <v>6.6691172135447698E-4</v>
      </c>
      <c r="BG235" s="5">
        <f t="shared" si="330"/>
        <v>1.2587377193544729E-4</v>
      </c>
      <c r="BH235" s="5">
        <f t="shared" si="331"/>
        <v>1.7818182625143298E-5</v>
      </c>
      <c r="BI235" s="5">
        <f t="shared" si="332"/>
        <v>2.017815957565985E-6</v>
      </c>
      <c r="BJ235" s="8">
        <f t="shared" si="333"/>
        <v>0.11257069677695192</v>
      </c>
      <c r="BK235" s="8">
        <f t="shared" si="334"/>
        <v>0.22035131431110655</v>
      </c>
      <c r="BL235" s="8">
        <f t="shared" si="335"/>
        <v>0.57516110426298017</v>
      </c>
      <c r="BM235" s="8">
        <f t="shared" si="336"/>
        <v>0.41199602039302402</v>
      </c>
      <c r="BN235" s="8">
        <f t="shared" si="337"/>
        <v>0.5856357494963107</v>
      </c>
    </row>
    <row r="236" spans="1:66" x14ac:dyDescent="0.25">
      <c r="A236" t="s">
        <v>287</v>
      </c>
      <c r="B236" t="s">
        <v>438</v>
      </c>
      <c r="C236" t="s">
        <v>326</v>
      </c>
      <c r="D236" t="s">
        <v>523</v>
      </c>
      <c r="E236">
        <f>VLOOKUP(A236,home!$A$2:$E$405,3,FALSE)</f>
        <v>1.1707000000000001</v>
      </c>
      <c r="F236">
        <f>VLOOKUP(B236,home!$B$2:$E$405,3,FALSE)</f>
        <v>0.93959999999999999</v>
      </c>
      <c r="G236">
        <f>VLOOKUP(C236,away!$B$2:$E$405,4,FALSE)</f>
        <v>0.9355</v>
      </c>
      <c r="H236">
        <f>VLOOKUP(A236,away!$A$2:$E$405,3,FALSE)</f>
        <v>0.82930000000000004</v>
      </c>
      <c r="I236">
        <f>VLOOKUP(C236,away!$B$2:$E$405,3,FALSE)</f>
        <v>0.74650000000000005</v>
      </c>
      <c r="J236">
        <f>VLOOKUP(B236,home!$B$2:$E$405,4,FALSE)</f>
        <v>1.0852999999999999</v>
      </c>
      <c r="K236" s="3">
        <f t="shared" si="282"/>
        <v>1.0290403830599999</v>
      </c>
      <c r="L236" s="3">
        <f t="shared" si="283"/>
        <v>0.67187932998500011</v>
      </c>
      <c r="M236" s="5">
        <f t="shared" si="284"/>
        <v>0.1825155848723222</v>
      </c>
      <c r="N236" s="5">
        <f t="shared" si="285"/>
        <v>0.18781590737143433</v>
      </c>
      <c r="O236" s="5">
        <f t="shared" si="286"/>
        <v>0.12262844887583625</v>
      </c>
      <c r="P236" s="5">
        <f t="shared" si="287"/>
        <v>0.12618962600524414</v>
      </c>
      <c r="Q236" s="5">
        <f t="shared" si="288"/>
        <v>9.6635076633131131E-2</v>
      </c>
      <c r="R236" s="5">
        <f t="shared" si="289"/>
        <v>4.1195760033898354E-2</v>
      </c>
      <c r="S236" s="5">
        <f t="shared" si="290"/>
        <v>2.1811591764181147E-2</v>
      </c>
      <c r="T236" s="5">
        <f t="shared" si="291"/>
        <v>6.4927110541317279E-2</v>
      </c>
      <c r="U236" s="5">
        <f t="shared" si="292"/>
        <v>4.2392100685730592E-2</v>
      </c>
      <c r="V236" s="5">
        <f t="shared" si="293"/>
        <v>1.6755930485038409E-3</v>
      </c>
      <c r="W236" s="5">
        <f t="shared" si="294"/>
        <v>3.3147132091863235E-2</v>
      </c>
      <c r="X236" s="5">
        <f t="shared" si="295"/>
        <v>2.2270872900805365E-2</v>
      </c>
      <c r="Y236" s="5">
        <f t="shared" si="296"/>
        <v>7.4816695813871023E-3</v>
      </c>
      <c r="Z236" s="5">
        <f t="shared" si="297"/>
        <v>9.2261932165994907E-3</v>
      </c>
      <c r="AA236" s="5">
        <f t="shared" si="298"/>
        <v>9.4941254017951119E-3</v>
      </c>
      <c r="AB236" s="5">
        <f t="shared" si="299"/>
        <v>4.8849192201414586E-3</v>
      </c>
      <c r="AC236" s="5">
        <f t="shared" si="300"/>
        <v>7.2405618222821916E-5</v>
      </c>
      <c r="AD236" s="5">
        <f t="shared" si="301"/>
        <v>8.5274343762878398E-3</v>
      </c>
      <c r="AE236" s="5">
        <f t="shared" si="302"/>
        <v>5.7294068952313303E-3</v>
      </c>
      <c r="AF236" s="5">
        <f t="shared" si="303"/>
        <v>1.924735032989733E-3</v>
      </c>
      <c r="AG236" s="5">
        <f t="shared" si="304"/>
        <v>4.3106322812126637E-4</v>
      </c>
      <c r="AH236" s="5">
        <f t="shared" si="305"/>
        <v>1.5497221291702545E-3</v>
      </c>
      <c r="AI236" s="5">
        <f t="shared" si="306"/>
        <v>1.5947266534379171E-3</v>
      </c>
      <c r="AJ236" s="5">
        <f t="shared" si="307"/>
        <v>8.2051906316487299E-4</v>
      </c>
      <c r="AK236" s="5">
        <f t="shared" si="308"/>
        <v>2.8144908368907105E-4</v>
      </c>
      <c r="AL236" s="5">
        <f t="shared" si="309"/>
        <v>2.0024236046709151E-6</v>
      </c>
      <c r="AM236" s="5">
        <f t="shared" si="310"/>
        <v>1.7550148674188506E-3</v>
      </c>
      <c r="AN236" s="5">
        <f t="shared" si="311"/>
        <v>1.1791582132350909E-3</v>
      </c>
      <c r="AO236" s="5">
        <f t="shared" si="312"/>
        <v>3.9612601512735142E-4</v>
      </c>
      <c r="AP236" s="5">
        <f t="shared" si="313"/>
        <v>8.8716293877797635E-5</v>
      </c>
      <c r="AQ236" s="5">
        <f t="shared" si="314"/>
        <v>1.4901661022341758E-5</v>
      </c>
      <c r="AR236" s="5">
        <f t="shared" si="315"/>
        <v>2.0824525316196776E-4</v>
      </c>
      <c r="AS236" s="5">
        <f t="shared" si="316"/>
        <v>2.1429277508421793E-4</v>
      </c>
      <c r="AT236" s="5">
        <f t="shared" si="317"/>
        <v>1.1025795967982702E-4</v>
      </c>
      <c r="AU236" s="5">
        <f t="shared" si="318"/>
        <v>3.7819964354781073E-5</v>
      </c>
      <c r="AV236" s="5">
        <f t="shared" si="319"/>
        <v>9.7295676517398643E-6</v>
      </c>
      <c r="AW236" s="5">
        <f t="shared" si="320"/>
        <v>3.8457155126758677E-8</v>
      </c>
      <c r="AX236" s="5">
        <f t="shared" si="321"/>
        <v>3.0099686190744802E-4</v>
      </c>
      <c r="AY236" s="5">
        <f t="shared" si="322"/>
        <v>2.0223356990596374E-4</v>
      </c>
      <c r="AZ236" s="5">
        <f t="shared" si="323"/>
        <v>6.7938277724446805E-5</v>
      </c>
      <c r="BA236" s="5">
        <f t="shared" si="324"/>
        <v>1.5215441505945392E-5</v>
      </c>
      <c r="BB236" s="5">
        <f t="shared" si="325"/>
        <v>2.5557351611101375E-6</v>
      </c>
      <c r="BC236" s="5">
        <f t="shared" si="326"/>
        <v>3.4342912553315721E-7</v>
      </c>
      <c r="BD236" s="5">
        <f t="shared" si="327"/>
        <v>2.3319280194503258E-5</v>
      </c>
      <c r="BE236" s="5">
        <f t="shared" si="328"/>
        <v>2.39964810240351E-5</v>
      </c>
      <c r="BF236" s="5">
        <f t="shared" si="329"/>
        <v>1.2346674012532551E-5</v>
      </c>
      <c r="BG236" s="5">
        <f t="shared" si="330"/>
        <v>4.2350753851244803E-6</v>
      </c>
      <c r="BH236" s="5">
        <f t="shared" si="331"/>
        <v>1.0895158991491179E-6</v>
      </c>
      <c r="BI236" s="5">
        <f t="shared" si="332"/>
        <v>2.2423117164207377E-7</v>
      </c>
      <c r="BJ236" s="8">
        <f t="shared" si="333"/>
        <v>0.43291360901858056</v>
      </c>
      <c r="BK236" s="8">
        <f t="shared" si="334"/>
        <v>0.33246903730198468</v>
      </c>
      <c r="BL236" s="8">
        <f t="shared" si="335"/>
        <v>0.22548732792448339</v>
      </c>
      <c r="BM236" s="8">
        <f t="shared" si="336"/>
        <v>0.24291356855703092</v>
      </c>
      <c r="BN236" s="8">
        <f t="shared" si="337"/>
        <v>0.75698040379186626</v>
      </c>
    </row>
    <row r="237" spans="1:66" x14ac:dyDescent="0.25">
      <c r="A237" t="s">
        <v>287</v>
      </c>
      <c r="B237" t="s">
        <v>490</v>
      </c>
      <c r="C237" t="s">
        <v>317</v>
      </c>
      <c r="D237" t="s">
        <v>523</v>
      </c>
      <c r="E237">
        <f>VLOOKUP(A237,home!$A$2:$E$405,3,FALSE)</f>
        <v>1.1707000000000001</v>
      </c>
      <c r="F237">
        <f>VLOOKUP(B237,home!$B$2:$E$405,3,FALSE)</f>
        <v>1.1959</v>
      </c>
      <c r="G237">
        <f>VLOOKUP(C237,away!$B$2:$E$405,4,FALSE)</f>
        <v>1.2261</v>
      </c>
      <c r="H237">
        <f>VLOOKUP(A237,away!$A$2:$E$405,3,FALSE)</f>
        <v>0.82930000000000004</v>
      </c>
      <c r="I237">
        <f>VLOOKUP(C237,away!$B$2:$E$405,3,FALSE)</f>
        <v>1.2074</v>
      </c>
      <c r="J237">
        <f>VLOOKUP(B237,home!$B$2:$E$405,4,FALSE)</f>
        <v>1.0852999999999999</v>
      </c>
      <c r="K237" s="3">
        <f t="shared" si="282"/>
        <v>1.7165892033929999</v>
      </c>
      <c r="L237" s="3">
        <f t="shared" si="283"/>
        <v>1.0867074387460001</v>
      </c>
      <c r="M237" s="5">
        <f t="shared" si="284"/>
        <v>6.0609923684781422E-2</v>
      </c>
      <c r="N237" s="5">
        <f t="shared" si="285"/>
        <v>0.10404234061576945</v>
      </c>
      <c r="O237" s="5">
        <f t="shared" si="286"/>
        <v>6.5865254930079345E-2</v>
      </c>
      <c r="P237" s="5">
        <f t="shared" si="287"/>
        <v>0.11306358549170176</v>
      </c>
      <c r="Q237" s="5">
        <f t="shared" si="288"/>
        <v>8.929897929838343E-2</v>
      </c>
      <c r="R237" s="5">
        <f t="shared" si="289"/>
        <v>3.5788131243709428E-2</v>
      </c>
      <c r="S237" s="5">
        <f t="shared" si="290"/>
        <v>5.2728058323925651E-2</v>
      </c>
      <c r="T237" s="5">
        <f t="shared" si="291"/>
        <v>9.704186507597834E-2</v>
      </c>
      <c r="U237" s="5">
        <f t="shared" si="292"/>
        <v>6.1433519702563298E-2</v>
      </c>
      <c r="V237" s="5">
        <f t="shared" si="293"/>
        <v>1.0928946152125312E-2</v>
      </c>
      <c r="W237" s="5">
        <f t="shared" si="294"/>
        <v>5.1096554579206671E-2</v>
      </c>
      <c r="X237" s="5">
        <f t="shared" si="295"/>
        <v>5.5527005955514887E-2</v>
      </c>
      <c r="Y237" s="5">
        <f t="shared" si="296"/>
        <v>3.0170805211575728E-2</v>
      </c>
      <c r="Z237" s="5">
        <f t="shared" si="297"/>
        <v>1.2963742813785728E-2</v>
      </c>
      <c r="AA237" s="5">
        <f t="shared" si="298"/>
        <v>2.2253420949708169E-2</v>
      </c>
      <c r="AB237" s="5">
        <f t="shared" si="299"/>
        <v>1.9099991070414324E-2</v>
      </c>
      <c r="AC237" s="5">
        <f t="shared" si="300"/>
        <v>1.2741991765567195E-3</v>
      </c>
      <c r="AD237" s="5">
        <f t="shared" si="301"/>
        <v>2.1927948480311842E-2</v>
      </c>
      <c r="AE237" s="5">
        <f t="shared" si="302"/>
        <v>2.3829264729993926E-2</v>
      </c>
      <c r="AF237" s="5">
        <f t="shared" si="303"/>
        <v>1.2947719620966044E-2</v>
      </c>
      <c r="AG237" s="5">
        <f t="shared" si="304"/>
        <v>4.6901277423004473E-3</v>
      </c>
      <c r="AH237" s="5">
        <f t="shared" si="305"/>
        <v>3.5219489374327373E-3</v>
      </c>
      <c r="AI237" s="5">
        <f t="shared" si="306"/>
        <v>6.0457395208984837E-3</v>
      </c>
      <c r="AJ237" s="5">
        <f t="shared" si="307"/>
        <v>5.1890255940503539E-3</v>
      </c>
      <c r="AK237" s="5">
        <f t="shared" si="308"/>
        <v>2.9691417702922621E-3</v>
      </c>
      <c r="AL237" s="5">
        <f t="shared" si="309"/>
        <v>9.5077187875258765E-5</v>
      </c>
      <c r="AM237" s="5">
        <f t="shared" si="310"/>
        <v>7.5282559227722382E-3</v>
      </c>
      <c r="AN237" s="5">
        <f t="shared" si="311"/>
        <v>8.1810117120602252E-3</v>
      </c>
      <c r="AO237" s="5">
        <f t="shared" si="312"/>
        <v>4.4451831419819966E-3</v>
      </c>
      <c r="AP237" s="5">
        <f t="shared" si="313"/>
        <v>1.6102045289933845E-3</v>
      </c>
      <c r="AQ237" s="5">
        <f t="shared" si="314"/>
        <v>4.3745530988990243E-4</v>
      </c>
      <c r="AR237" s="5">
        <f t="shared" si="315"/>
        <v>7.6546562183834558E-4</v>
      </c>
      <c r="AS237" s="5">
        <f t="shared" si="316"/>
        <v>1.3139900220162128E-3</v>
      </c>
      <c r="AT237" s="5">
        <f t="shared" si="317"/>
        <v>1.1277905425795807E-3</v>
      </c>
      <c r="AU237" s="5">
        <f t="shared" si="318"/>
        <v>6.4531768969361392E-4</v>
      </c>
      <c r="AV237" s="5">
        <f t="shared" si="319"/>
        <v>2.7693634472164308E-4</v>
      </c>
      <c r="AW237" s="5">
        <f t="shared" si="320"/>
        <v>4.9266628604106527E-6</v>
      </c>
      <c r="AX237" s="5">
        <f t="shared" si="321"/>
        <v>2.1538204729017072E-3</v>
      </c>
      <c r="AY237" s="5">
        <f t="shared" si="322"/>
        <v>2.3405727296257131E-3</v>
      </c>
      <c r="AZ237" s="5">
        <f t="shared" si="323"/>
        <v>1.271758898105146E-3</v>
      </c>
      <c r="BA237" s="5">
        <f t="shared" si="324"/>
        <v>4.6067661828742623E-4</v>
      </c>
      <c r="BB237" s="5">
        <f t="shared" si="325"/>
        <v>1.251551769873244E-4</v>
      </c>
      <c r="BC237" s="5">
        <f t="shared" si="326"/>
        <v>2.7201412365939534E-5</v>
      </c>
      <c r="BD237" s="5">
        <f t="shared" si="327"/>
        <v>1.3863953089267707E-4</v>
      </c>
      <c r="BE237" s="5">
        <f t="shared" si="328"/>
        <v>2.3798712189383972E-4</v>
      </c>
      <c r="BF237" s="5">
        <f t="shared" si="329"/>
        <v>2.0426306199476958E-4</v>
      </c>
      <c r="BG237" s="5">
        <f t="shared" si="330"/>
        <v>1.168785889574055E-4</v>
      </c>
      <c r="BH237" s="5">
        <f t="shared" si="331"/>
        <v>5.0158130978022668E-5</v>
      </c>
      <c r="BI237" s="5">
        <f t="shared" si="332"/>
        <v>1.7220181219849112E-5</v>
      </c>
      <c r="BJ237" s="8">
        <f t="shared" si="333"/>
        <v>0.51915390723397159</v>
      </c>
      <c r="BK237" s="8">
        <f t="shared" si="334"/>
        <v>0.24104036274659182</v>
      </c>
      <c r="BL237" s="8">
        <f t="shared" si="335"/>
        <v>0.22706082055593441</v>
      </c>
      <c r="BM237" s="8">
        <f t="shared" si="336"/>
        <v>0.52921497201909329</v>
      </c>
      <c r="BN237" s="8">
        <f t="shared" si="337"/>
        <v>0.46866821526442481</v>
      </c>
    </row>
    <row r="238" spans="1:66" x14ac:dyDescent="0.25">
      <c r="A238" t="s">
        <v>287</v>
      </c>
      <c r="B238" t="s">
        <v>304</v>
      </c>
      <c r="C238" t="s">
        <v>516</v>
      </c>
      <c r="D238" t="s">
        <v>523</v>
      </c>
      <c r="E238">
        <f>VLOOKUP(A238,home!$A$2:$E$405,3,FALSE)</f>
        <v>1.1707000000000001</v>
      </c>
      <c r="F238">
        <f>VLOOKUP(B238,home!$B$2:$E$405,3,FALSE)</f>
        <v>0.89490000000000003</v>
      </c>
      <c r="G238" t="e">
        <f>VLOOKUP(C238,away!$B$2:$E$405,4,FALSE)</f>
        <v>#N/A</v>
      </c>
      <c r="H238">
        <f>VLOOKUP(A238,away!$A$2:$E$405,3,FALSE)</f>
        <v>0.82930000000000004</v>
      </c>
      <c r="I238" t="e">
        <f>VLOOKUP(C238,away!$B$2:$E$405,3,FALSE)</f>
        <v>#N/A</v>
      </c>
      <c r="J238">
        <f>VLOOKUP(B238,home!$B$2:$E$405,4,FALSE)</f>
        <v>1.4355</v>
      </c>
      <c r="K238" s="3" t="e">
        <f t="shared" si="282"/>
        <v>#N/A</v>
      </c>
      <c r="L238" s="3" t="e">
        <f t="shared" si="283"/>
        <v>#N/A</v>
      </c>
      <c r="M238" s="5" t="e">
        <f t="shared" si="284"/>
        <v>#N/A</v>
      </c>
      <c r="N238" s="5" t="e">
        <f t="shared" si="285"/>
        <v>#N/A</v>
      </c>
      <c r="O238" s="5" t="e">
        <f t="shared" si="286"/>
        <v>#N/A</v>
      </c>
      <c r="P238" s="5" t="e">
        <f t="shared" si="287"/>
        <v>#N/A</v>
      </c>
      <c r="Q238" s="5" t="e">
        <f t="shared" si="288"/>
        <v>#N/A</v>
      </c>
      <c r="R238" s="5" t="e">
        <f t="shared" si="289"/>
        <v>#N/A</v>
      </c>
      <c r="S238" s="5" t="e">
        <f t="shared" si="290"/>
        <v>#N/A</v>
      </c>
      <c r="T238" s="5" t="e">
        <f t="shared" si="291"/>
        <v>#N/A</v>
      </c>
      <c r="U238" s="5" t="e">
        <f t="shared" si="292"/>
        <v>#N/A</v>
      </c>
      <c r="V238" s="5" t="e">
        <f t="shared" si="293"/>
        <v>#N/A</v>
      </c>
      <c r="W238" s="5" t="e">
        <f t="shared" si="294"/>
        <v>#N/A</v>
      </c>
      <c r="X238" s="5" t="e">
        <f t="shared" si="295"/>
        <v>#N/A</v>
      </c>
      <c r="Y238" s="5" t="e">
        <f t="shared" si="296"/>
        <v>#N/A</v>
      </c>
      <c r="Z238" s="5" t="e">
        <f t="shared" si="297"/>
        <v>#N/A</v>
      </c>
      <c r="AA238" s="5" t="e">
        <f t="shared" si="298"/>
        <v>#N/A</v>
      </c>
      <c r="AB238" s="5" t="e">
        <f t="shared" si="299"/>
        <v>#N/A</v>
      </c>
      <c r="AC238" s="5" t="e">
        <f t="shared" si="300"/>
        <v>#N/A</v>
      </c>
      <c r="AD238" s="5" t="e">
        <f t="shared" si="301"/>
        <v>#N/A</v>
      </c>
      <c r="AE238" s="5" t="e">
        <f t="shared" si="302"/>
        <v>#N/A</v>
      </c>
      <c r="AF238" s="5" t="e">
        <f t="shared" si="303"/>
        <v>#N/A</v>
      </c>
      <c r="AG238" s="5" t="e">
        <f t="shared" si="304"/>
        <v>#N/A</v>
      </c>
      <c r="AH238" s="5" t="e">
        <f t="shared" si="305"/>
        <v>#N/A</v>
      </c>
      <c r="AI238" s="5" t="e">
        <f t="shared" si="306"/>
        <v>#N/A</v>
      </c>
      <c r="AJ238" s="5" t="e">
        <f t="shared" si="307"/>
        <v>#N/A</v>
      </c>
      <c r="AK238" s="5" t="e">
        <f t="shared" si="308"/>
        <v>#N/A</v>
      </c>
      <c r="AL238" s="5" t="e">
        <f t="shared" si="309"/>
        <v>#N/A</v>
      </c>
      <c r="AM238" s="5" t="e">
        <f t="shared" si="310"/>
        <v>#N/A</v>
      </c>
      <c r="AN238" s="5" t="e">
        <f t="shared" si="311"/>
        <v>#N/A</v>
      </c>
      <c r="AO238" s="5" t="e">
        <f t="shared" si="312"/>
        <v>#N/A</v>
      </c>
      <c r="AP238" s="5" t="e">
        <f t="shared" si="313"/>
        <v>#N/A</v>
      </c>
      <c r="AQ238" s="5" t="e">
        <f t="shared" si="314"/>
        <v>#N/A</v>
      </c>
      <c r="AR238" s="5" t="e">
        <f t="shared" si="315"/>
        <v>#N/A</v>
      </c>
      <c r="AS238" s="5" t="e">
        <f t="shared" si="316"/>
        <v>#N/A</v>
      </c>
      <c r="AT238" s="5" t="e">
        <f t="shared" si="317"/>
        <v>#N/A</v>
      </c>
      <c r="AU238" s="5" t="e">
        <f t="shared" si="318"/>
        <v>#N/A</v>
      </c>
      <c r="AV238" s="5" t="e">
        <f t="shared" si="319"/>
        <v>#N/A</v>
      </c>
      <c r="AW238" s="5" t="e">
        <f t="shared" si="320"/>
        <v>#N/A</v>
      </c>
      <c r="AX238" s="5" t="e">
        <f t="shared" si="321"/>
        <v>#N/A</v>
      </c>
      <c r="AY238" s="5" t="e">
        <f t="shared" si="322"/>
        <v>#N/A</v>
      </c>
      <c r="AZ238" s="5" t="e">
        <f t="shared" si="323"/>
        <v>#N/A</v>
      </c>
      <c r="BA238" s="5" t="e">
        <f t="shared" si="324"/>
        <v>#N/A</v>
      </c>
      <c r="BB238" s="5" t="e">
        <f t="shared" si="325"/>
        <v>#N/A</v>
      </c>
      <c r="BC238" s="5" t="e">
        <f t="shared" si="326"/>
        <v>#N/A</v>
      </c>
      <c r="BD238" s="5" t="e">
        <f t="shared" si="327"/>
        <v>#N/A</v>
      </c>
      <c r="BE238" s="5" t="e">
        <f t="shared" si="328"/>
        <v>#N/A</v>
      </c>
      <c r="BF238" s="5" t="e">
        <f t="shared" si="329"/>
        <v>#N/A</v>
      </c>
      <c r="BG238" s="5" t="e">
        <f t="shared" si="330"/>
        <v>#N/A</v>
      </c>
      <c r="BH238" s="5" t="e">
        <f t="shared" si="331"/>
        <v>#N/A</v>
      </c>
      <c r="BI238" s="5" t="e">
        <f t="shared" si="332"/>
        <v>#N/A</v>
      </c>
      <c r="BJ238" s="8" t="e">
        <f t="shared" si="333"/>
        <v>#N/A</v>
      </c>
      <c r="BK238" s="8" t="e">
        <f t="shared" si="334"/>
        <v>#N/A</v>
      </c>
      <c r="BL238" s="8" t="e">
        <f t="shared" si="335"/>
        <v>#N/A</v>
      </c>
      <c r="BM238" s="8" t="e">
        <f t="shared" si="336"/>
        <v>#N/A</v>
      </c>
      <c r="BN238" s="8" t="e">
        <f t="shared" si="337"/>
        <v>#N/A</v>
      </c>
    </row>
    <row r="239" spans="1:66" x14ac:dyDescent="0.25">
      <c r="A239" t="s">
        <v>287</v>
      </c>
      <c r="B239" t="s">
        <v>328</v>
      </c>
      <c r="C239" t="s">
        <v>489</v>
      </c>
      <c r="D239" t="s">
        <v>523</v>
      </c>
      <c r="E239">
        <f>VLOOKUP(A239,home!$A$2:$E$405,3,FALSE)</f>
        <v>1.1707000000000001</v>
      </c>
      <c r="F239">
        <f>VLOOKUP(B239,home!$B$2:$E$405,3,FALSE)</f>
        <v>0.9355</v>
      </c>
      <c r="G239">
        <f>VLOOKUP(C239,away!$B$2:$E$405,4,FALSE)</f>
        <v>0.89490000000000003</v>
      </c>
      <c r="H239">
        <f>VLOOKUP(A239,away!$A$2:$E$405,3,FALSE)</f>
        <v>0.82930000000000004</v>
      </c>
      <c r="I239">
        <f>VLOOKUP(C239,away!$B$2:$E$405,3,FALSE)</f>
        <v>1.1484000000000001</v>
      </c>
      <c r="J239">
        <f>VLOOKUP(B239,home!$B$2:$E$405,4,FALSE)</f>
        <v>1.091</v>
      </c>
      <c r="K239" s="3">
        <f t="shared" si="282"/>
        <v>0.98008539676500017</v>
      </c>
      <c r="L239" s="3">
        <f t="shared" si="283"/>
        <v>1.0390336189200002</v>
      </c>
      <c r="M239" s="5">
        <f t="shared" si="284"/>
        <v>0.13277238395844321</v>
      </c>
      <c r="N239" s="5">
        <f t="shared" si="285"/>
        <v>0.13012827461134571</v>
      </c>
      <c r="O239" s="5">
        <f t="shared" si="286"/>
        <v>0.13795497059697701</v>
      </c>
      <c r="P239" s="5">
        <f t="shared" si="287"/>
        <v>0.13520765209324212</v>
      </c>
      <c r="Q239" s="5">
        <f t="shared" si="288"/>
        <v>6.3768410826402833E-2</v>
      </c>
      <c r="R239" s="5">
        <f t="shared" si="289"/>
        <v>7.1669926173689627E-2</v>
      </c>
      <c r="S239" s="5">
        <f t="shared" si="290"/>
        <v>3.4421896782182243E-2</v>
      </c>
      <c r="T239" s="5">
        <f t="shared" si="291"/>
        <v>6.6257522673734651E-2</v>
      </c>
      <c r="U239" s="5">
        <f t="shared" si="292"/>
        <v>7.0242648030058849E-2</v>
      </c>
      <c r="V239" s="5">
        <f t="shared" si="293"/>
        <v>3.8948057869653665E-3</v>
      </c>
      <c r="W239" s="5">
        <f t="shared" si="294"/>
        <v>2.0832829408622851E-2</v>
      </c>
      <c r="X239" s="5">
        <f t="shared" si="295"/>
        <v>2.1646010132784409E-2</v>
      </c>
      <c r="Y239" s="5">
        <f t="shared" si="296"/>
        <v>1.124546612172299E-2</v>
      </c>
      <c r="Z239" s="5">
        <f t="shared" si="297"/>
        <v>2.4822487586659326E-2</v>
      </c>
      <c r="AA239" s="5">
        <f t="shared" si="298"/>
        <v>2.4328157595065295E-2</v>
      </c>
      <c r="AB239" s="5">
        <f t="shared" si="299"/>
        <v>1.1921835994560511E-2</v>
      </c>
      <c r="AC239" s="5">
        <f t="shared" si="300"/>
        <v>2.4789019095811359E-4</v>
      </c>
      <c r="AD239" s="5">
        <f t="shared" si="301"/>
        <v>5.104487969171922E-3</v>
      </c>
      <c r="AE239" s="5">
        <f t="shared" si="302"/>
        <v>5.3037346073423041E-3</v>
      </c>
      <c r="AF239" s="5">
        <f t="shared" si="303"/>
        <v>2.7553792814290607E-3</v>
      </c>
      <c r="AG239" s="5">
        <f t="shared" si="304"/>
        <v>9.5431056876014227E-4</v>
      </c>
      <c r="AH239" s="5">
        <f t="shared" si="305"/>
        <v>6.4478497769408557E-3</v>
      </c>
      <c r="AI239" s="5">
        <f t="shared" si="306"/>
        <v>6.3194434069141952E-3</v>
      </c>
      <c r="AJ239" s="5">
        <f t="shared" si="307"/>
        <v>3.0967970993997316E-3</v>
      </c>
      <c r="AK239" s="5">
        <f t="shared" si="308"/>
        <v>1.011708537955296E-3</v>
      </c>
      <c r="AL239" s="5">
        <f t="shared" si="309"/>
        <v>1.0097476507428676E-5</v>
      </c>
      <c r="AM239" s="5">
        <f t="shared" si="310"/>
        <v>1.0005668233096069E-3</v>
      </c>
      <c r="AN239" s="5">
        <f t="shared" si="311"/>
        <v>1.0396225673946693E-3</v>
      </c>
      <c r="AO239" s="5">
        <f t="shared" si="312"/>
        <v>5.4010139925549257E-4</v>
      </c>
      <c r="AP239" s="5">
        <f t="shared" si="313"/>
        <v>1.8706117048406347E-4</v>
      </c>
      <c r="AQ239" s="5">
        <f t="shared" si="314"/>
        <v>4.8590711231866893E-5</v>
      </c>
      <c r="AR239" s="5">
        <f t="shared" si="315"/>
        <v>1.3399065375974751E-3</v>
      </c>
      <c r="AS239" s="5">
        <f t="shared" si="316"/>
        <v>1.3132228305292387E-3</v>
      </c>
      <c r="AT239" s="5">
        <f t="shared" si="317"/>
        <v>6.4353525945005268E-4</v>
      </c>
      <c r="AU239" s="5">
        <f t="shared" si="318"/>
        <v>2.1023983669679077E-4</v>
      </c>
      <c r="AV239" s="5">
        <f t="shared" si="319"/>
        <v>5.1513248441195743E-5</v>
      </c>
      <c r="AW239" s="5">
        <f t="shared" si="320"/>
        <v>2.856300321256349E-7</v>
      </c>
      <c r="AX239" s="5">
        <f t="shared" si="321"/>
        <v>1.6344015533554862E-4</v>
      </c>
      <c r="AY239" s="5">
        <f t="shared" si="322"/>
        <v>1.6981981607514204E-4</v>
      </c>
      <c r="AZ239" s="5">
        <f t="shared" si="323"/>
        <v>8.8224249030441831E-5</v>
      </c>
      <c r="BA239" s="5">
        <f t="shared" si="324"/>
        <v>3.0555986915533103E-5</v>
      </c>
      <c r="BB239" s="5">
        <f t="shared" si="325"/>
        <v>7.9371744161296328E-6</v>
      </c>
      <c r="BC239" s="5">
        <f t="shared" si="326"/>
        <v>1.6493982115180828E-6</v>
      </c>
      <c r="BD239" s="5">
        <f t="shared" si="327"/>
        <v>2.320346564624119E-4</v>
      </c>
      <c r="BE239" s="5">
        <f t="shared" si="328"/>
        <v>2.2741377834219347E-4</v>
      </c>
      <c r="BF239" s="5">
        <f t="shared" si="329"/>
        <v>1.1144246158816824E-4</v>
      </c>
      <c r="BG239" s="5">
        <f t="shared" si="330"/>
        <v>3.6407709727369389E-5</v>
      </c>
      <c r="BH239" s="5">
        <f t="shared" si="331"/>
        <v>8.9206661583634443E-6</v>
      </c>
      <c r="BI239" s="5">
        <f t="shared" si="332"/>
        <v>1.7486029262455499E-6</v>
      </c>
      <c r="BJ239" s="8">
        <f t="shared" si="333"/>
        <v>0.33127399565297683</v>
      </c>
      <c r="BK239" s="8">
        <f t="shared" si="334"/>
        <v>0.30672454610437361</v>
      </c>
      <c r="BL239" s="8">
        <f t="shared" si="335"/>
        <v>0.33716972279948093</v>
      </c>
      <c r="BM239" s="8">
        <f t="shared" si="336"/>
        <v>0.32831959969734714</v>
      </c>
      <c r="BN239" s="8">
        <f t="shared" si="337"/>
        <v>0.67150161826010057</v>
      </c>
    </row>
    <row r="240" spans="1:66" x14ac:dyDescent="0.25">
      <c r="A240" t="s">
        <v>34</v>
      </c>
      <c r="B240" t="s">
        <v>205</v>
      </c>
      <c r="C240" t="s">
        <v>517</v>
      </c>
      <c r="D240" t="s">
        <v>523</v>
      </c>
      <c r="E240">
        <f>VLOOKUP(A240,home!$A$2:$E$405,3,FALSE)</f>
        <v>1.6539999999999999</v>
      </c>
      <c r="F240">
        <f>VLOOKUP(B240,home!$B$2:$E$405,3,FALSE)</f>
        <v>0.79349999999999998</v>
      </c>
      <c r="G240" t="e">
        <f>VLOOKUP(C240,away!$B$2:$E$405,4,FALSE)</f>
        <v>#N/A</v>
      </c>
      <c r="H240">
        <f>VLOOKUP(A240,away!$A$2:$E$405,3,FALSE)</f>
        <v>1.3683000000000001</v>
      </c>
      <c r="I240" t="e">
        <f>VLOOKUP(C240,away!$B$2:$E$405,3,FALSE)</f>
        <v>#N/A</v>
      </c>
      <c r="J240">
        <f>VLOOKUP(B240,home!$B$2:$E$405,4,FALSE)</f>
        <v>0.91349999999999998</v>
      </c>
      <c r="K240" s="3" t="e">
        <f t="shared" si="282"/>
        <v>#N/A</v>
      </c>
      <c r="L240" s="3" t="e">
        <f t="shared" si="283"/>
        <v>#N/A</v>
      </c>
      <c r="M240" s="5" t="e">
        <f t="shared" si="284"/>
        <v>#N/A</v>
      </c>
      <c r="N240" s="5" t="e">
        <f t="shared" si="285"/>
        <v>#N/A</v>
      </c>
      <c r="O240" s="5" t="e">
        <f t="shared" si="286"/>
        <v>#N/A</v>
      </c>
      <c r="P240" s="5" t="e">
        <f t="shared" si="287"/>
        <v>#N/A</v>
      </c>
      <c r="Q240" s="5" t="e">
        <f t="shared" si="288"/>
        <v>#N/A</v>
      </c>
      <c r="R240" s="5" t="e">
        <f t="shared" si="289"/>
        <v>#N/A</v>
      </c>
      <c r="S240" s="5" t="e">
        <f t="shared" si="290"/>
        <v>#N/A</v>
      </c>
      <c r="T240" s="5" t="e">
        <f t="shared" si="291"/>
        <v>#N/A</v>
      </c>
      <c r="U240" s="5" t="e">
        <f t="shared" si="292"/>
        <v>#N/A</v>
      </c>
      <c r="V240" s="5" t="e">
        <f t="shared" si="293"/>
        <v>#N/A</v>
      </c>
      <c r="W240" s="5" t="e">
        <f t="shared" si="294"/>
        <v>#N/A</v>
      </c>
      <c r="X240" s="5" t="e">
        <f t="shared" si="295"/>
        <v>#N/A</v>
      </c>
      <c r="Y240" s="5" t="e">
        <f t="shared" si="296"/>
        <v>#N/A</v>
      </c>
      <c r="Z240" s="5" t="e">
        <f t="shared" si="297"/>
        <v>#N/A</v>
      </c>
      <c r="AA240" s="5" t="e">
        <f t="shared" si="298"/>
        <v>#N/A</v>
      </c>
      <c r="AB240" s="5" t="e">
        <f t="shared" si="299"/>
        <v>#N/A</v>
      </c>
      <c r="AC240" s="5" t="e">
        <f t="shared" si="300"/>
        <v>#N/A</v>
      </c>
      <c r="AD240" s="5" t="e">
        <f t="shared" si="301"/>
        <v>#N/A</v>
      </c>
      <c r="AE240" s="5" t="e">
        <f t="shared" si="302"/>
        <v>#N/A</v>
      </c>
      <c r="AF240" s="5" t="e">
        <f t="shared" si="303"/>
        <v>#N/A</v>
      </c>
      <c r="AG240" s="5" t="e">
        <f t="shared" si="304"/>
        <v>#N/A</v>
      </c>
      <c r="AH240" s="5" t="e">
        <f t="shared" si="305"/>
        <v>#N/A</v>
      </c>
      <c r="AI240" s="5" t="e">
        <f t="shared" si="306"/>
        <v>#N/A</v>
      </c>
      <c r="AJ240" s="5" t="e">
        <f t="shared" si="307"/>
        <v>#N/A</v>
      </c>
      <c r="AK240" s="5" t="e">
        <f t="shared" si="308"/>
        <v>#N/A</v>
      </c>
      <c r="AL240" s="5" t="e">
        <f t="shared" si="309"/>
        <v>#N/A</v>
      </c>
      <c r="AM240" s="5" t="e">
        <f t="shared" si="310"/>
        <v>#N/A</v>
      </c>
      <c r="AN240" s="5" t="e">
        <f t="shared" si="311"/>
        <v>#N/A</v>
      </c>
      <c r="AO240" s="5" t="e">
        <f t="shared" si="312"/>
        <v>#N/A</v>
      </c>
      <c r="AP240" s="5" t="e">
        <f t="shared" si="313"/>
        <v>#N/A</v>
      </c>
      <c r="AQ240" s="5" t="e">
        <f t="shared" si="314"/>
        <v>#N/A</v>
      </c>
      <c r="AR240" s="5" t="e">
        <f t="shared" si="315"/>
        <v>#N/A</v>
      </c>
      <c r="AS240" s="5" t="e">
        <f t="shared" si="316"/>
        <v>#N/A</v>
      </c>
      <c r="AT240" s="5" t="e">
        <f t="shared" si="317"/>
        <v>#N/A</v>
      </c>
      <c r="AU240" s="5" t="e">
        <f t="shared" si="318"/>
        <v>#N/A</v>
      </c>
      <c r="AV240" s="5" t="e">
        <f t="shared" si="319"/>
        <v>#N/A</v>
      </c>
      <c r="AW240" s="5" t="e">
        <f t="shared" si="320"/>
        <v>#N/A</v>
      </c>
      <c r="AX240" s="5" t="e">
        <f t="shared" si="321"/>
        <v>#N/A</v>
      </c>
      <c r="AY240" s="5" t="e">
        <f t="shared" si="322"/>
        <v>#N/A</v>
      </c>
      <c r="AZ240" s="5" t="e">
        <f t="shared" si="323"/>
        <v>#N/A</v>
      </c>
      <c r="BA240" s="5" t="e">
        <f t="shared" si="324"/>
        <v>#N/A</v>
      </c>
      <c r="BB240" s="5" t="e">
        <f t="shared" si="325"/>
        <v>#N/A</v>
      </c>
      <c r="BC240" s="5" t="e">
        <f t="shared" si="326"/>
        <v>#N/A</v>
      </c>
      <c r="BD240" s="5" t="e">
        <f t="shared" si="327"/>
        <v>#N/A</v>
      </c>
      <c r="BE240" s="5" t="e">
        <f t="shared" si="328"/>
        <v>#N/A</v>
      </c>
      <c r="BF240" s="5" t="e">
        <f t="shared" si="329"/>
        <v>#N/A</v>
      </c>
      <c r="BG240" s="5" t="e">
        <f t="shared" si="330"/>
        <v>#N/A</v>
      </c>
      <c r="BH240" s="5" t="e">
        <f t="shared" si="331"/>
        <v>#N/A</v>
      </c>
      <c r="BI240" s="5" t="e">
        <f t="shared" si="332"/>
        <v>#N/A</v>
      </c>
      <c r="BJ240" s="8" t="e">
        <f t="shared" si="333"/>
        <v>#N/A</v>
      </c>
      <c r="BK240" s="8" t="e">
        <f t="shared" si="334"/>
        <v>#N/A</v>
      </c>
      <c r="BL240" s="8" t="e">
        <f t="shared" si="335"/>
        <v>#N/A</v>
      </c>
      <c r="BM240" s="8" t="e">
        <f t="shared" si="336"/>
        <v>#N/A</v>
      </c>
      <c r="BN240" s="8" t="e">
        <f t="shared" si="337"/>
        <v>#N/A</v>
      </c>
    </row>
    <row r="241" spans="1:66" x14ac:dyDescent="0.25">
      <c r="A241" t="s">
        <v>34</v>
      </c>
      <c r="B241" t="s">
        <v>439</v>
      </c>
      <c r="C241" t="s">
        <v>518</v>
      </c>
      <c r="D241" t="s">
        <v>523</v>
      </c>
      <c r="E241">
        <f>VLOOKUP(A241,home!$A$2:$E$405,3,FALSE)</f>
        <v>1.6539999999999999</v>
      </c>
      <c r="F241">
        <f>VLOOKUP(B241,home!$B$2:$E$405,3,FALSE)</f>
        <v>1.5648</v>
      </c>
      <c r="G241" t="e">
        <f>VLOOKUP(C241,away!$B$2:$E$405,4,FALSE)</f>
        <v>#N/A</v>
      </c>
      <c r="H241">
        <f>VLOOKUP(A241,away!$A$2:$E$405,3,FALSE)</f>
        <v>1.3683000000000001</v>
      </c>
      <c r="I241" t="e">
        <f>VLOOKUP(C241,away!$B$2:$E$405,3,FALSE)</f>
        <v>#N/A</v>
      </c>
      <c r="J241">
        <f>VLOOKUP(B241,home!$B$2:$E$405,4,FALSE)</f>
        <v>0.68779999999999997</v>
      </c>
      <c r="K241" s="3" t="e">
        <f t="shared" si="282"/>
        <v>#N/A</v>
      </c>
      <c r="L241" s="3" t="e">
        <f t="shared" si="283"/>
        <v>#N/A</v>
      </c>
      <c r="M241" s="5" t="e">
        <f t="shared" si="284"/>
        <v>#N/A</v>
      </c>
      <c r="N241" s="5" t="e">
        <f t="shared" si="285"/>
        <v>#N/A</v>
      </c>
      <c r="O241" s="5" t="e">
        <f t="shared" si="286"/>
        <v>#N/A</v>
      </c>
      <c r="P241" s="5" t="e">
        <f t="shared" si="287"/>
        <v>#N/A</v>
      </c>
      <c r="Q241" s="5" t="e">
        <f t="shared" si="288"/>
        <v>#N/A</v>
      </c>
      <c r="R241" s="5" t="e">
        <f t="shared" si="289"/>
        <v>#N/A</v>
      </c>
      <c r="S241" s="5" t="e">
        <f t="shared" si="290"/>
        <v>#N/A</v>
      </c>
      <c r="T241" s="5" t="e">
        <f t="shared" si="291"/>
        <v>#N/A</v>
      </c>
      <c r="U241" s="5" t="e">
        <f t="shared" si="292"/>
        <v>#N/A</v>
      </c>
      <c r="V241" s="5" t="e">
        <f t="shared" si="293"/>
        <v>#N/A</v>
      </c>
      <c r="W241" s="5" t="e">
        <f t="shared" si="294"/>
        <v>#N/A</v>
      </c>
      <c r="X241" s="5" t="e">
        <f t="shared" si="295"/>
        <v>#N/A</v>
      </c>
      <c r="Y241" s="5" t="e">
        <f t="shared" si="296"/>
        <v>#N/A</v>
      </c>
      <c r="Z241" s="5" t="e">
        <f t="shared" si="297"/>
        <v>#N/A</v>
      </c>
      <c r="AA241" s="5" t="e">
        <f t="shared" si="298"/>
        <v>#N/A</v>
      </c>
      <c r="AB241" s="5" t="e">
        <f t="shared" si="299"/>
        <v>#N/A</v>
      </c>
      <c r="AC241" s="5" t="e">
        <f t="shared" si="300"/>
        <v>#N/A</v>
      </c>
      <c r="AD241" s="5" t="e">
        <f t="shared" si="301"/>
        <v>#N/A</v>
      </c>
      <c r="AE241" s="5" t="e">
        <f t="shared" si="302"/>
        <v>#N/A</v>
      </c>
      <c r="AF241" s="5" t="e">
        <f t="shared" si="303"/>
        <v>#N/A</v>
      </c>
      <c r="AG241" s="5" t="e">
        <f t="shared" si="304"/>
        <v>#N/A</v>
      </c>
      <c r="AH241" s="5" t="e">
        <f t="shared" si="305"/>
        <v>#N/A</v>
      </c>
      <c r="AI241" s="5" t="e">
        <f t="shared" si="306"/>
        <v>#N/A</v>
      </c>
      <c r="AJ241" s="5" t="e">
        <f t="shared" si="307"/>
        <v>#N/A</v>
      </c>
      <c r="AK241" s="5" t="e">
        <f t="shared" si="308"/>
        <v>#N/A</v>
      </c>
      <c r="AL241" s="5" t="e">
        <f t="shared" si="309"/>
        <v>#N/A</v>
      </c>
      <c r="AM241" s="5" t="e">
        <f t="shared" si="310"/>
        <v>#N/A</v>
      </c>
      <c r="AN241" s="5" t="e">
        <f t="shared" si="311"/>
        <v>#N/A</v>
      </c>
      <c r="AO241" s="5" t="e">
        <f t="shared" si="312"/>
        <v>#N/A</v>
      </c>
      <c r="AP241" s="5" t="e">
        <f t="shared" si="313"/>
        <v>#N/A</v>
      </c>
      <c r="AQ241" s="5" t="e">
        <f t="shared" si="314"/>
        <v>#N/A</v>
      </c>
      <c r="AR241" s="5" t="e">
        <f t="shared" si="315"/>
        <v>#N/A</v>
      </c>
      <c r="AS241" s="5" t="e">
        <f t="shared" si="316"/>
        <v>#N/A</v>
      </c>
      <c r="AT241" s="5" t="e">
        <f t="shared" si="317"/>
        <v>#N/A</v>
      </c>
      <c r="AU241" s="5" t="e">
        <f t="shared" si="318"/>
        <v>#N/A</v>
      </c>
      <c r="AV241" s="5" t="e">
        <f t="shared" si="319"/>
        <v>#N/A</v>
      </c>
      <c r="AW241" s="5" t="e">
        <f t="shared" si="320"/>
        <v>#N/A</v>
      </c>
      <c r="AX241" s="5" t="e">
        <f t="shared" si="321"/>
        <v>#N/A</v>
      </c>
      <c r="AY241" s="5" t="e">
        <f t="shared" si="322"/>
        <v>#N/A</v>
      </c>
      <c r="AZ241" s="5" t="e">
        <f t="shared" si="323"/>
        <v>#N/A</v>
      </c>
      <c r="BA241" s="5" t="e">
        <f t="shared" si="324"/>
        <v>#N/A</v>
      </c>
      <c r="BB241" s="5" t="e">
        <f t="shared" si="325"/>
        <v>#N/A</v>
      </c>
      <c r="BC241" s="5" t="e">
        <f t="shared" si="326"/>
        <v>#N/A</v>
      </c>
      <c r="BD241" s="5" t="e">
        <f t="shared" si="327"/>
        <v>#N/A</v>
      </c>
      <c r="BE241" s="5" t="e">
        <f t="shared" si="328"/>
        <v>#N/A</v>
      </c>
      <c r="BF241" s="5" t="e">
        <f t="shared" si="329"/>
        <v>#N/A</v>
      </c>
      <c r="BG241" s="5" t="e">
        <f t="shared" si="330"/>
        <v>#N/A</v>
      </c>
      <c r="BH241" s="5" t="e">
        <f t="shared" si="331"/>
        <v>#N/A</v>
      </c>
      <c r="BI241" s="5" t="e">
        <f t="shared" si="332"/>
        <v>#N/A</v>
      </c>
      <c r="BJ241" s="8" t="e">
        <f t="shared" si="333"/>
        <v>#N/A</v>
      </c>
      <c r="BK241" s="8" t="e">
        <f t="shared" si="334"/>
        <v>#N/A</v>
      </c>
      <c r="BL241" s="8" t="e">
        <f t="shared" si="335"/>
        <v>#N/A</v>
      </c>
      <c r="BM241" s="8" t="e">
        <f t="shared" si="336"/>
        <v>#N/A</v>
      </c>
      <c r="BN241" s="8" t="e">
        <f t="shared" si="337"/>
        <v>#N/A</v>
      </c>
    </row>
    <row r="242" spans="1:66" x14ac:dyDescent="0.25">
      <c r="A242" t="s">
        <v>34</v>
      </c>
      <c r="B242" t="s">
        <v>279</v>
      </c>
      <c r="C242" t="s">
        <v>206</v>
      </c>
      <c r="D242" t="s">
        <v>523</v>
      </c>
      <c r="E242">
        <f>VLOOKUP(A242,home!$A$2:$E$405,3,FALSE)</f>
        <v>1.6539999999999999</v>
      </c>
      <c r="F242">
        <f>VLOOKUP(B242,home!$B$2:$E$405,3,FALSE)</f>
        <v>1.7003999999999999</v>
      </c>
      <c r="G242">
        <f>VLOOKUP(C242,away!$B$2:$E$405,4,FALSE)</f>
        <v>1.0958000000000001</v>
      </c>
      <c r="H242">
        <f>VLOOKUP(A242,away!$A$2:$E$405,3,FALSE)</f>
        <v>1.3683000000000001</v>
      </c>
      <c r="I242">
        <f>VLOOKUP(C242,away!$B$2:$E$405,3,FALSE)</f>
        <v>0.63949999999999996</v>
      </c>
      <c r="J242">
        <f>VLOOKUP(B242,home!$B$2:$E$405,4,FALSE)</f>
        <v>1.0963000000000001</v>
      </c>
      <c r="K242" s="3">
        <f t="shared" si="282"/>
        <v>3.08189542128</v>
      </c>
      <c r="L242" s="3">
        <f t="shared" si="283"/>
        <v>0.95929303195499993</v>
      </c>
      <c r="M242" s="5">
        <f t="shared" si="284"/>
        <v>1.757657106520211E-2</v>
      </c>
      <c r="N242" s="5">
        <f t="shared" si="285"/>
        <v>5.4169153887648917E-2</v>
      </c>
      <c r="O242" s="5">
        <f t="shared" si="286"/>
        <v>1.6861082148510256E-2</v>
      </c>
      <c r="P242" s="5">
        <f t="shared" si="287"/>
        <v>5.1964091871319701E-2</v>
      </c>
      <c r="Q242" s="5">
        <f t="shared" si="288"/>
        <v>8.3471833670478474E-2</v>
      </c>
      <c r="R242" s="5">
        <f t="shared" si="289"/>
        <v>8.0873593081433638E-3</v>
      </c>
      <c r="S242" s="5">
        <f t="shared" si="290"/>
        <v>3.8407190372826916E-2</v>
      </c>
      <c r="T242" s="5">
        <f t="shared" si="291"/>
        <v>8.0073948404596737E-2</v>
      </c>
      <c r="U242" s="5">
        <f t="shared" si="292"/>
        <v>2.4924395622013217E-2</v>
      </c>
      <c r="V242" s="5">
        <f t="shared" si="293"/>
        <v>1.2616509415663717E-2</v>
      </c>
      <c r="W242" s="5">
        <f t="shared" si="294"/>
        <v>8.5750487331631112E-2</v>
      </c>
      <c r="X242" s="5">
        <f t="shared" si="295"/>
        <v>8.2259844983979216E-2</v>
      </c>
      <c r="Y242" s="5">
        <f t="shared" si="296"/>
        <v>3.9455648051414854E-2</v>
      </c>
      <c r="Z242" s="5">
        <f t="shared" si="297"/>
        <v>2.5860491437394465E-3</v>
      </c>
      <c r="AA242" s="5">
        <f t="shared" si="298"/>
        <v>7.9699330152956643E-3</v>
      </c>
      <c r="AB242" s="5">
        <f t="shared" si="299"/>
        <v>1.2281250033874008E-2</v>
      </c>
      <c r="AC242" s="5">
        <f t="shared" si="300"/>
        <v>2.3312477016239506E-3</v>
      </c>
      <c r="AD242" s="5">
        <f t="shared" si="301"/>
        <v>6.6068508569970638E-2</v>
      </c>
      <c r="AE242" s="5">
        <f t="shared" si="302"/>
        <v>6.3379059902832033E-2</v>
      </c>
      <c r="AF242" s="5">
        <f t="shared" si="303"/>
        <v>3.0399545268322652E-2</v>
      </c>
      <c r="AG242" s="5">
        <f t="shared" si="304"/>
        <v>9.7206906501675055E-3</v>
      </c>
      <c r="AH242" s="5">
        <f t="shared" si="305"/>
        <v>6.2019473097061099E-4</v>
      </c>
      <c r="AI242" s="5">
        <f t="shared" si="306"/>
        <v>1.9113753016803076E-3</v>
      </c>
      <c r="AJ242" s="5">
        <f t="shared" si="307"/>
        <v>2.9453293952981098E-3</v>
      </c>
      <c r="AK242" s="5">
        <f t="shared" si="308"/>
        <v>3.025732392510212E-3</v>
      </c>
      <c r="AL242" s="5">
        <f t="shared" si="309"/>
        <v>2.7568783306505958E-4</v>
      </c>
      <c r="AM242" s="5">
        <f t="shared" si="310"/>
        <v>4.0723246810518192E-2</v>
      </c>
      <c r="AN242" s="5">
        <f t="shared" si="311"/>
        <v>3.9065526903913773E-2</v>
      </c>
      <c r="AO242" s="5">
        <f t="shared" si="312"/>
        <v>1.8737643874287533E-2</v>
      </c>
      <c r="AP242" s="5">
        <f t="shared" si="313"/>
        <v>5.9916304012861072E-3</v>
      </c>
      <c r="AQ242" s="5">
        <f t="shared" si="314"/>
        <v>1.4369323235008753E-3</v>
      </c>
      <c r="AR242" s="5">
        <f t="shared" si="315"/>
        <v>1.1898969677506264E-4</v>
      </c>
      <c r="AS242" s="5">
        <f t="shared" si="316"/>
        <v>3.6671380167056111E-4</v>
      </c>
      <c r="AT242" s="5">
        <f t="shared" si="317"/>
        <v>5.6508679314434221E-4</v>
      </c>
      <c r="AU242" s="5">
        <f t="shared" si="318"/>
        <v>5.805128001391156E-4</v>
      </c>
      <c r="AV242" s="5">
        <f t="shared" si="319"/>
        <v>4.4726993518579309E-4</v>
      </c>
      <c r="AW242" s="5">
        <f t="shared" si="320"/>
        <v>2.2640409958951904E-5</v>
      </c>
      <c r="AX242" s="5">
        <f t="shared" si="321"/>
        <v>2.0917464647498558E-2</v>
      </c>
      <c r="AY242" s="5">
        <f t="shared" si="322"/>
        <v>2.0065978082510417E-2</v>
      </c>
      <c r="AZ242" s="5">
        <f t="shared" si="323"/>
        <v>9.6245764769569957E-3</v>
      </c>
      <c r="BA242" s="5">
        <f t="shared" si="324"/>
        <v>3.0775963832876171E-3</v>
      </c>
      <c r="BB242" s="5">
        <f t="shared" si="325"/>
        <v>7.3807919141442976E-4</v>
      </c>
      <c r="BC242" s="5">
        <f t="shared" si="326"/>
        <v>1.4160684507096867E-4</v>
      </c>
      <c r="BD242" s="5">
        <f t="shared" si="327"/>
        <v>1.9024331165125978E-5</v>
      </c>
      <c r="BE242" s="5">
        <f t="shared" si="328"/>
        <v>5.8630999110716156E-5</v>
      </c>
      <c r="BF242" s="5">
        <f t="shared" si="329"/>
        <v>9.0347303852193956E-5</v>
      </c>
      <c r="BG242" s="5">
        <f t="shared" si="330"/>
        <v>9.2813647355689813E-5</v>
      </c>
      <c r="BH242" s="5">
        <f t="shared" si="331"/>
        <v>7.1510488704449262E-5</v>
      </c>
      <c r="BI242" s="5">
        <f t="shared" si="332"/>
        <v>4.4077569542347459E-5</v>
      </c>
      <c r="BJ242" s="8">
        <f t="shared" si="333"/>
        <v>0.7552690026612876</v>
      </c>
      <c r="BK242" s="8">
        <f t="shared" si="334"/>
        <v>0.14323727634221187</v>
      </c>
      <c r="BL242" s="8">
        <f t="shared" si="335"/>
        <v>8.1081629314941173E-2</v>
      </c>
      <c r="BM242" s="8">
        <f t="shared" si="336"/>
        <v>0.73000052783832592</v>
      </c>
      <c r="BN242" s="8">
        <f t="shared" si="337"/>
        <v>0.23213009195130282</v>
      </c>
    </row>
    <row r="243" spans="1:66" x14ac:dyDescent="0.25">
      <c r="A243" t="s">
        <v>59</v>
      </c>
      <c r="B243" t="s">
        <v>230</v>
      </c>
      <c r="C243" t="s">
        <v>60</v>
      </c>
      <c r="D243" t="s">
        <v>524</v>
      </c>
      <c r="E243">
        <f>VLOOKUP(A243,home!$A$2:$E$405,3,FALSE)</f>
        <v>1.6243000000000001</v>
      </c>
      <c r="F243">
        <f>VLOOKUP(B243,home!$B$2:$E$405,3,FALSE)</f>
        <v>1.1629</v>
      </c>
      <c r="G243">
        <f>VLOOKUP(C243,away!$B$2:$E$405,4,FALSE)</f>
        <v>1.1287</v>
      </c>
      <c r="H243">
        <f>VLOOKUP(A243,away!$A$2:$E$405,3,FALSE)</f>
        <v>1.2161999999999999</v>
      </c>
      <c r="I243">
        <f>VLOOKUP(C243,away!$B$2:$E$405,3,FALSE)</f>
        <v>0.54820000000000002</v>
      </c>
      <c r="J243">
        <f>VLOOKUP(B243,home!$B$2:$E$405,4,FALSE)</f>
        <v>0.41110000000000002</v>
      </c>
      <c r="K243" s="3">
        <f t="shared" si="282"/>
        <v>2.1319997030890003</v>
      </c>
      <c r="L243" s="3">
        <f t="shared" si="283"/>
        <v>0.27408893732400003</v>
      </c>
      <c r="M243" s="5">
        <f t="shared" si="284"/>
        <v>9.0167282412491473E-2</v>
      </c>
      <c r="N243" s="5">
        <f t="shared" si="285"/>
        <v>0.19223661933177386</v>
      </c>
      <c r="O243" s="5">
        <f t="shared" si="286"/>
        <v>2.4713854617832785E-2</v>
      </c>
      <c r="P243" s="5">
        <f t="shared" si="287"/>
        <v>5.2689930707404214E-2</v>
      </c>
      <c r="Q243" s="5">
        <f t="shared" si="288"/>
        <v>0.20492420766908756</v>
      </c>
      <c r="R243" s="5">
        <f t="shared" si="289"/>
        <v>3.3868970746908094E-3</v>
      </c>
      <c r="S243" s="5">
        <f t="shared" si="290"/>
        <v>7.6974394804607323E-3</v>
      </c>
      <c r="T243" s="5">
        <f t="shared" si="291"/>
        <v>5.6167458311982901E-2</v>
      </c>
      <c r="U243" s="5">
        <f t="shared" si="292"/>
        <v>7.2208635576338082E-3</v>
      </c>
      <c r="V243" s="5">
        <f t="shared" si="293"/>
        <v>4.9978408279760099E-4</v>
      </c>
      <c r="W243" s="5">
        <f t="shared" si="294"/>
        <v>0.14563278330208113</v>
      </c>
      <c r="X243" s="5">
        <f t="shared" si="295"/>
        <v>3.9916334814803792E-2</v>
      </c>
      <c r="Y243" s="5">
        <f t="shared" si="296"/>
        <v>5.470312895629278E-3</v>
      </c>
      <c r="Z243" s="5">
        <f t="shared" si="297"/>
        <v>3.0943700667592286E-4</v>
      </c>
      <c r="AA243" s="5">
        <f t="shared" si="298"/>
        <v>6.5971960635781651E-4</v>
      </c>
      <c r="AB243" s="5">
        <f t="shared" si="299"/>
        <v>7.0326100243842864E-4</v>
      </c>
      <c r="AC243" s="5">
        <f t="shared" si="300"/>
        <v>1.8253287103353037E-5</v>
      </c>
      <c r="AD243" s="5">
        <f t="shared" si="301"/>
        <v>7.7622262690015403E-2</v>
      </c>
      <c r="AE243" s="5">
        <f t="shared" si="302"/>
        <v>2.1275403493390698E-2</v>
      </c>
      <c r="AF243" s="5">
        <f t="shared" si="303"/>
        <v>2.9156763673213867E-3</v>
      </c>
      <c r="AG243" s="5">
        <f t="shared" si="304"/>
        <v>2.6638487903327335E-4</v>
      </c>
      <c r="AH243" s="5">
        <f t="shared" si="305"/>
        <v>2.120331508213079E-5</v>
      </c>
      <c r="AI243" s="5">
        <f t="shared" si="306"/>
        <v>4.5205461459605362E-5</v>
      </c>
      <c r="AJ243" s="5">
        <f t="shared" si="307"/>
        <v>4.818901520493995E-5</v>
      </c>
      <c r="AK243" s="5">
        <f t="shared" si="308"/>
        <v>3.4246322036361103E-5</v>
      </c>
      <c r="AL243" s="5">
        <f t="shared" si="309"/>
        <v>4.2665783283040909E-7</v>
      </c>
      <c r="AM243" s="5">
        <f t="shared" si="310"/>
        <v>3.3098128201641853E-2</v>
      </c>
      <c r="AN243" s="5">
        <f t="shared" si="311"/>
        <v>9.0718307862015322E-3</v>
      </c>
      <c r="AO243" s="5">
        <f t="shared" si="312"/>
        <v>1.2432442298865626E-3</v>
      </c>
      <c r="AP243" s="5">
        <f t="shared" si="313"/>
        <v>1.1358649660126763E-4</v>
      </c>
      <c r="AQ243" s="5">
        <f t="shared" si="314"/>
        <v>7.7832005369493932E-6</v>
      </c>
      <c r="AR243" s="5">
        <f t="shared" si="315"/>
        <v>1.1623188197214343E-6</v>
      </c>
      <c r="AS243" s="5">
        <f t="shared" si="316"/>
        <v>2.4780633785408546E-6</v>
      </c>
      <c r="AT243" s="5">
        <f t="shared" si="317"/>
        <v>2.6416151936424141E-6</v>
      </c>
      <c r="AU243" s="5">
        <f t="shared" si="318"/>
        <v>1.87730760284034E-6</v>
      </c>
      <c r="AV243" s="5">
        <f t="shared" si="319"/>
        <v>1.0006048129655817E-6</v>
      </c>
      <c r="AW243" s="5">
        <f t="shared" si="320"/>
        <v>6.9255755173795376E-9</v>
      </c>
      <c r="AX243" s="5">
        <f t="shared" si="321"/>
        <v>1.1760866583117013E-2</v>
      </c>
      <c r="AY243" s="5">
        <f t="shared" si="322"/>
        <v>3.2235234237758853E-3</v>
      </c>
      <c r="AZ243" s="5">
        <f t="shared" si="323"/>
        <v>4.4176605483087726E-4</v>
      </c>
      <c r="BA243" s="5">
        <f t="shared" si="324"/>
        <v>4.0361062838137046E-5</v>
      </c>
      <c r="BB243" s="5">
        <f t="shared" si="325"/>
        <v>2.7656302056430412E-6</v>
      </c>
      <c r="BC243" s="5">
        <f t="shared" si="326"/>
        <v>1.5160572881917137E-7</v>
      </c>
      <c r="BD243" s="5">
        <f t="shared" si="327"/>
        <v>5.309645502152233E-8</v>
      </c>
      <c r="BE243" s="5">
        <f t="shared" si="328"/>
        <v>1.1320162634096406E-7</v>
      </c>
      <c r="BF243" s="5">
        <f t="shared" si="329"/>
        <v>1.206729168740637E-7</v>
      </c>
      <c r="BG243" s="5">
        <f t="shared" si="330"/>
        <v>8.575820764879582E-8</v>
      </c>
      <c r="BH243" s="5">
        <f t="shared" si="331"/>
        <v>4.5709118311169366E-8</v>
      </c>
      <c r="BI243" s="5">
        <f t="shared" si="332"/>
        <v>1.9490365333574623E-8</v>
      </c>
      <c r="BJ243" s="8">
        <f t="shared" si="333"/>
        <v>0.80543145103048386</v>
      </c>
      <c r="BK243" s="8">
        <f t="shared" si="334"/>
        <v>0.15429664005186611</v>
      </c>
      <c r="BL243" s="8">
        <f t="shared" si="335"/>
        <v>3.6843037811233929E-2</v>
      </c>
      <c r="BM243" s="8">
        <f t="shared" si="336"/>
        <v>0.42553825758877867</v>
      </c>
      <c r="BN243" s="8">
        <f t="shared" si="337"/>
        <v>0.56811879181328073</v>
      </c>
    </row>
    <row r="244" spans="1:66" x14ac:dyDescent="0.25">
      <c r="A244" t="s">
        <v>141</v>
      </c>
      <c r="B244" t="s">
        <v>238</v>
      </c>
      <c r="C244" t="s">
        <v>500</v>
      </c>
      <c r="D244" t="s">
        <v>524</v>
      </c>
      <c r="E244">
        <f>VLOOKUP(A244,home!$A$2:$E$405,3,FALSE)</f>
        <v>1.3167</v>
      </c>
      <c r="F244">
        <f>VLOOKUP(B244,home!$B$2:$E$405,3,FALSE)</f>
        <v>1.1814</v>
      </c>
      <c r="G244" t="e">
        <f>VLOOKUP(C244,away!$B$2:$E$405,4,FALSE)</f>
        <v>#N/A</v>
      </c>
      <c r="H244">
        <f>VLOOKUP(A244,away!$A$2:$E$405,3,FALSE)</f>
        <v>1.0889</v>
      </c>
      <c r="I244" t="e">
        <f>VLOOKUP(C244,away!$B$2:$E$405,3,FALSE)</f>
        <v>#N/A</v>
      </c>
      <c r="J244">
        <f>VLOOKUP(B244,home!$B$2:$E$405,4,FALSE)</f>
        <v>0.4592</v>
      </c>
      <c r="K244" s="3" t="e">
        <f t="shared" si="282"/>
        <v>#N/A</v>
      </c>
      <c r="L244" s="3" t="e">
        <f t="shared" si="283"/>
        <v>#N/A</v>
      </c>
      <c r="M244" s="5" t="e">
        <f t="shared" si="284"/>
        <v>#N/A</v>
      </c>
      <c r="N244" s="5" t="e">
        <f t="shared" si="285"/>
        <v>#N/A</v>
      </c>
      <c r="O244" s="5" t="e">
        <f t="shared" si="286"/>
        <v>#N/A</v>
      </c>
      <c r="P244" s="5" t="e">
        <f t="shared" si="287"/>
        <v>#N/A</v>
      </c>
      <c r="Q244" s="5" t="e">
        <f t="shared" si="288"/>
        <v>#N/A</v>
      </c>
      <c r="R244" s="5" t="e">
        <f t="shared" si="289"/>
        <v>#N/A</v>
      </c>
      <c r="S244" s="5" t="e">
        <f t="shared" si="290"/>
        <v>#N/A</v>
      </c>
      <c r="T244" s="5" t="e">
        <f t="shared" si="291"/>
        <v>#N/A</v>
      </c>
      <c r="U244" s="5" t="e">
        <f t="shared" si="292"/>
        <v>#N/A</v>
      </c>
      <c r="V244" s="5" t="e">
        <f t="shared" si="293"/>
        <v>#N/A</v>
      </c>
      <c r="W244" s="5" t="e">
        <f t="shared" si="294"/>
        <v>#N/A</v>
      </c>
      <c r="X244" s="5" t="e">
        <f t="shared" si="295"/>
        <v>#N/A</v>
      </c>
      <c r="Y244" s="5" t="e">
        <f t="shared" si="296"/>
        <v>#N/A</v>
      </c>
      <c r="Z244" s="5" t="e">
        <f t="shared" si="297"/>
        <v>#N/A</v>
      </c>
      <c r="AA244" s="5" t="e">
        <f t="shared" si="298"/>
        <v>#N/A</v>
      </c>
      <c r="AB244" s="5" t="e">
        <f t="shared" si="299"/>
        <v>#N/A</v>
      </c>
      <c r="AC244" s="5" t="e">
        <f t="shared" si="300"/>
        <v>#N/A</v>
      </c>
      <c r="AD244" s="5" t="e">
        <f t="shared" si="301"/>
        <v>#N/A</v>
      </c>
      <c r="AE244" s="5" t="e">
        <f t="shared" si="302"/>
        <v>#N/A</v>
      </c>
      <c r="AF244" s="5" t="e">
        <f t="shared" si="303"/>
        <v>#N/A</v>
      </c>
      <c r="AG244" s="5" t="e">
        <f t="shared" si="304"/>
        <v>#N/A</v>
      </c>
      <c r="AH244" s="5" t="e">
        <f t="shared" si="305"/>
        <v>#N/A</v>
      </c>
      <c r="AI244" s="5" t="e">
        <f t="shared" si="306"/>
        <v>#N/A</v>
      </c>
      <c r="AJ244" s="5" t="e">
        <f t="shared" si="307"/>
        <v>#N/A</v>
      </c>
      <c r="AK244" s="5" t="e">
        <f t="shared" si="308"/>
        <v>#N/A</v>
      </c>
      <c r="AL244" s="5" t="e">
        <f t="shared" si="309"/>
        <v>#N/A</v>
      </c>
      <c r="AM244" s="5" t="e">
        <f t="shared" si="310"/>
        <v>#N/A</v>
      </c>
      <c r="AN244" s="5" t="e">
        <f t="shared" si="311"/>
        <v>#N/A</v>
      </c>
      <c r="AO244" s="5" t="e">
        <f t="shared" si="312"/>
        <v>#N/A</v>
      </c>
      <c r="AP244" s="5" t="e">
        <f t="shared" si="313"/>
        <v>#N/A</v>
      </c>
      <c r="AQ244" s="5" t="e">
        <f t="shared" si="314"/>
        <v>#N/A</v>
      </c>
      <c r="AR244" s="5" t="e">
        <f t="shared" si="315"/>
        <v>#N/A</v>
      </c>
      <c r="AS244" s="5" t="e">
        <f t="shared" si="316"/>
        <v>#N/A</v>
      </c>
      <c r="AT244" s="5" t="e">
        <f t="shared" si="317"/>
        <v>#N/A</v>
      </c>
      <c r="AU244" s="5" t="e">
        <f t="shared" si="318"/>
        <v>#N/A</v>
      </c>
      <c r="AV244" s="5" t="e">
        <f t="shared" si="319"/>
        <v>#N/A</v>
      </c>
      <c r="AW244" s="5" t="e">
        <f t="shared" si="320"/>
        <v>#N/A</v>
      </c>
      <c r="AX244" s="5" t="e">
        <f t="shared" si="321"/>
        <v>#N/A</v>
      </c>
      <c r="AY244" s="5" t="e">
        <f t="shared" si="322"/>
        <v>#N/A</v>
      </c>
      <c r="AZ244" s="5" t="e">
        <f t="shared" si="323"/>
        <v>#N/A</v>
      </c>
      <c r="BA244" s="5" t="e">
        <f t="shared" si="324"/>
        <v>#N/A</v>
      </c>
      <c r="BB244" s="5" t="e">
        <f t="shared" si="325"/>
        <v>#N/A</v>
      </c>
      <c r="BC244" s="5" t="e">
        <f t="shared" si="326"/>
        <v>#N/A</v>
      </c>
      <c r="BD244" s="5" t="e">
        <f t="shared" si="327"/>
        <v>#N/A</v>
      </c>
      <c r="BE244" s="5" t="e">
        <f t="shared" si="328"/>
        <v>#N/A</v>
      </c>
      <c r="BF244" s="5" t="e">
        <f t="shared" si="329"/>
        <v>#N/A</v>
      </c>
      <c r="BG244" s="5" t="e">
        <f t="shared" si="330"/>
        <v>#N/A</v>
      </c>
      <c r="BH244" s="5" t="e">
        <f t="shared" si="331"/>
        <v>#N/A</v>
      </c>
      <c r="BI244" s="5" t="e">
        <f t="shared" si="332"/>
        <v>#N/A</v>
      </c>
      <c r="BJ244" s="8" t="e">
        <f t="shared" si="333"/>
        <v>#N/A</v>
      </c>
      <c r="BK244" s="8" t="e">
        <f t="shared" si="334"/>
        <v>#N/A</v>
      </c>
      <c r="BL244" s="8" t="e">
        <f t="shared" si="335"/>
        <v>#N/A</v>
      </c>
      <c r="BM244" s="8" t="e">
        <f t="shared" si="336"/>
        <v>#N/A</v>
      </c>
      <c r="BN244" s="8" t="e">
        <f t="shared" si="337"/>
        <v>#N/A</v>
      </c>
    </row>
    <row r="245" spans="1:66" x14ac:dyDescent="0.25">
      <c r="A245" t="s">
        <v>27</v>
      </c>
      <c r="B245" t="s">
        <v>519</v>
      </c>
      <c r="C245" t="s">
        <v>29</v>
      </c>
      <c r="D245" t="s">
        <v>524</v>
      </c>
      <c r="E245">
        <f>VLOOKUP(A245,home!$A$2:$E$405,3,FALSE)</f>
        <v>1.4007000000000001</v>
      </c>
      <c r="F245" t="e">
        <f>VLOOKUP(B245,home!$B$2:$E$405,3,FALSE)</f>
        <v>#N/A</v>
      </c>
      <c r="G245">
        <f>VLOOKUP(C245,away!$B$2:$E$405,4,FALSE)</f>
        <v>0.46200000000000002</v>
      </c>
      <c r="H245">
        <f>VLOOKUP(A245,away!$A$2:$E$405,3,FALSE)</f>
        <v>1.0741000000000001</v>
      </c>
      <c r="I245">
        <f>VLOOKUP(C245,away!$B$2:$E$405,3,FALSE)</f>
        <v>1.5882000000000001</v>
      </c>
      <c r="J245" t="e">
        <f>VLOOKUP(B245,home!$B$2:$E$405,4,FALSE)</f>
        <v>#N/A</v>
      </c>
      <c r="K245" s="3" t="e">
        <f t="shared" si="282"/>
        <v>#N/A</v>
      </c>
      <c r="L245" s="3" t="e">
        <f t="shared" si="283"/>
        <v>#N/A</v>
      </c>
      <c r="M245" s="5" t="e">
        <f t="shared" si="284"/>
        <v>#N/A</v>
      </c>
      <c r="N245" s="5" t="e">
        <f t="shared" si="285"/>
        <v>#N/A</v>
      </c>
      <c r="O245" s="5" t="e">
        <f t="shared" si="286"/>
        <v>#N/A</v>
      </c>
      <c r="P245" s="5" t="e">
        <f t="shared" si="287"/>
        <v>#N/A</v>
      </c>
      <c r="Q245" s="5" t="e">
        <f t="shared" si="288"/>
        <v>#N/A</v>
      </c>
      <c r="R245" s="5" t="e">
        <f t="shared" si="289"/>
        <v>#N/A</v>
      </c>
      <c r="S245" s="5" t="e">
        <f t="shared" si="290"/>
        <v>#N/A</v>
      </c>
      <c r="T245" s="5" t="e">
        <f t="shared" si="291"/>
        <v>#N/A</v>
      </c>
      <c r="U245" s="5" t="e">
        <f t="shared" si="292"/>
        <v>#N/A</v>
      </c>
      <c r="V245" s="5" t="e">
        <f t="shared" si="293"/>
        <v>#N/A</v>
      </c>
      <c r="W245" s="5" t="e">
        <f t="shared" si="294"/>
        <v>#N/A</v>
      </c>
      <c r="X245" s="5" t="e">
        <f t="shared" si="295"/>
        <v>#N/A</v>
      </c>
      <c r="Y245" s="5" t="e">
        <f t="shared" si="296"/>
        <v>#N/A</v>
      </c>
      <c r="Z245" s="5" t="e">
        <f t="shared" si="297"/>
        <v>#N/A</v>
      </c>
      <c r="AA245" s="5" t="e">
        <f t="shared" si="298"/>
        <v>#N/A</v>
      </c>
      <c r="AB245" s="5" t="e">
        <f t="shared" si="299"/>
        <v>#N/A</v>
      </c>
      <c r="AC245" s="5" t="e">
        <f t="shared" si="300"/>
        <v>#N/A</v>
      </c>
      <c r="AD245" s="5" t="e">
        <f t="shared" si="301"/>
        <v>#N/A</v>
      </c>
      <c r="AE245" s="5" t="e">
        <f t="shared" si="302"/>
        <v>#N/A</v>
      </c>
      <c r="AF245" s="5" t="e">
        <f t="shared" si="303"/>
        <v>#N/A</v>
      </c>
      <c r="AG245" s="5" t="e">
        <f t="shared" si="304"/>
        <v>#N/A</v>
      </c>
      <c r="AH245" s="5" t="e">
        <f t="shared" si="305"/>
        <v>#N/A</v>
      </c>
      <c r="AI245" s="5" t="e">
        <f t="shared" si="306"/>
        <v>#N/A</v>
      </c>
      <c r="AJ245" s="5" t="e">
        <f t="shared" si="307"/>
        <v>#N/A</v>
      </c>
      <c r="AK245" s="5" t="e">
        <f t="shared" si="308"/>
        <v>#N/A</v>
      </c>
      <c r="AL245" s="5" t="e">
        <f t="shared" si="309"/>
        <v>#N/A</v>
      </c>
      <c r="AM245" s="5" t="e">
        <f t="shared" si="310"/>
        <v>#N/A</v>
      </c>
      <c r="AN245" s="5" t="e">
        <f t="shared" si="311"/>
        <v>#N/A</v>
      </c>
      <c r="AO245" s="5" t="e">
        <f t="shared" si="312"/>
        <v>#N/A</v>
      </c>
      <c r="AP245" s="5" t="e">
        <f t="shared" si="313"/>
        <v>#N/A</v>
      </c>
      <c r="AQ245" s="5" t="e">
        <f t="shared" si="314"/>
        <v>#N/A</v>
      </c>
      <c r="AR245" s="5" t="e">
        <f t="shared" si="315"/>
        <v>#N/A</v>
      </c>
      <c r="AS245" s="5" t="e">
        <f t="shared" si="316"/>
        <v>#N/A</v>
      </c>
      <c r="AT245" s="5" t="e">
        <f t="shared" si="317"/>
        <v>#N/A</v>
      </c>
      <c r="AU245" s="5" t="e">
        <f t="shared" si="318"/>
        <v>#N/A</v>
      </c>
      <c r="AV245" s="5" t="e">
        <f t="shared" si="319"/>
        <v>#N/A</v>
      </c>
      <c r="AW245" s="5" t="e">
        <f t="shared" si="320"/>
        <v>#N/A</v>
      </c>
      <c r="AX245" s="5" t="e">
        <f t="shared" si="321"/>
        <v>#N/A</v>
      </c>
      <c r="AY245" s="5" t="e">
        <f t="shared" si="322"/>
        <v>#N/A</v>
      </c>
      <c r="AZ245" s="5" t="e">
        <f t="shared" si="323"/>
        <v>#N/A</v>
      </c>
      <c r="BA245" s="5" t="e">
        <f t="shared" si="324"/>
        <v>#N/A</v>
      </c>
      <c r="BB245" s="5" t="e">
        <f t="shared" si="325"/>
        <v>#N/A</v>
      </c>
      <c r="BC245" s="5" t="e">
        <f t="shared" si="326"/>
        <v>#N/A</v>
      </c>
      <c r="BD245" s="5" t="e">
        <f t="shared" si="327"/>
        <v>#N/A</v>
      </c>
      <c r="BE245" s="5" t="e">
        <f t="shared" si="328"/>
        <v>#N/A</v>
      </c>
      <c r="BF245" s="5" t="e">
        <f t="shared" si="329"/>
        <v>#N/A</v>
      </c>
      <c r="BG245" s="5" t="e">
        <f t="shared" si="330"/>
        <v>#N/A</v>
      </c>
      <c r="BH245" s="5" t="e">
        <f t="shared" si="331"/>
        <v>#N/A</v>
      </c>
      <c r="BI245" s="5" t="e">
        <f t="shared" si="332"/>
        <v>#N/A</v>
      </c>
      <c r="BJ245" s="8" t="e">
        <f t="shared" si="333"/>
        <v>#N/A</v>
      </c>
      <c r="BK245" s="8" t="e">
        <f t="shared" si="334"/>
        <v>#N/A</v>
      </c>
      <c r="BL245" s="8" t="e">
        <f t="shared" si="335"/>
        <v>#N/A</v>
      </c>
      <c r="BM245" s="8" t="e">
        <f t="shared" si="336"/>
        <v>#N/A</v>
      </c>
      <c r="BN245" s="8" t="e">
        <f t="shared" si="337"/>
        <v>#N/A</v>
      </c>
    </row>
    <row r="246" spans="1:66" x14ac:dyDescent="0.25">
      <c r="A246" t="s">
        <v>27</v>
      </c>
      <c r="B246" t="s">
        <v>183</v>
      </c>
      <c r="C246" t="s">
        <v>30</v>
      </c>
      <c r="D246" t="s">
        <v>524</v>
      </c>
      <c r="E246">
        <f>VLOOKUP(A246,home!$A$2:$E$405,3,FALSE)</f>
        <v>1.4007000000000001</v>
      </c>
      <c r="F246">
        <f>VLOOKUP(B246,home!$B$2:$E$405,3,FALSE)</f>
        <v>0.96589999999999998</v>
      </c>
      <c r="G246">
        <f>VLOOKUP(C246,away!$B$2:$E$405,4,FALSE)</f>
        <v>0.33600000000000002</v>
      </c>
      <c r="H246">
        <f>VLOOKUP(A246,away!$A$2:$E$405,3,FALSE)</f>
        <v>1.0741000000000001</v>
      </c>
      <c r="I246">
        <f>VLOOKUP(C246,away!$B$2:$E$405,3,FALSE)</f>
        <v>1.8620000000000001</v>
      </c>
      <c r="J246">
        <f>VLOOKUP(B246,home!$B$2:$E$405,4,FALSE)</f>
        <v>1.1500999999999999</v>
      </c>
      <c r="K246" s="3">
        <f t="shared" si="282"/>
        <v>0.45458653968000001</v>
      </c>
      <c r="L246" s="3">
        <f t="shared" si="283"/>
        <v>2.30017032742</v>
      </c>
      <c r="M246" s="5">
        <f t="shared" si="284"/>
        <v>6.3624486994421706E-2</v>
      </c>
      <c r="N246" s="5">
        <f t="shared" si="285"/>
        <v>2.8922835381709325E-2</v>
      </c>
      <c r="O246" s="5">
        <f t="shared" si="286"/>
        <v>0.1463471570818885</v>
      </c>
      <c r="P246" s="5">
        <f t="shared" si="287"/>
        <v>6.6527447729861092E-2</v>
      </c>
      <c r="Q246" s="5">
        <f t="shared" si="288"/>
        <v>6.5739658269527565E-3</v>
      </c>
      <c r="R246" s="5">
        <f t="shared" si="289"/>
        <v>0.16831169411101687</v>
      </c>
      <c r="S246" s="5">
        <f t="shared" si="290"/>
        <v>1.7390715078918609E-2</v>
      </c>
      <c r="T246" s="5">
        <f t="shared" si="291"/>
        <v>1.5121241128629812E-2</v>
      </c>
      <c r="U246" s="5">
        <f t="shared" si="292"/>
        <v>7.6512230613605792E-2</v>
      </c>
      <c r="V246" s="5">
        <f t="shared" si="293"/>
        <v>2.0204657795059697E-3</v>
      </c>
      <c r="W246" s="5">
        <f t="shared" si="294"/>
        <v>9.9614545908300808E-4</v>
      </c>
      <c r="X246" s="5">
        <f t="shared" si="295"/>
        <v>2.2913042267769085E-3</v>
      </c>
      <c r="Y246" s="5">
        <f t="shared" si="296"/>
        <v>2.6351949967621368E-3</v>
      </c>
      <c r="Z246" s="5">
        <f t="shared" si="297"/>
        <v>0.12904852151731749</v>
      </c>
      <c r="AA246" s="5">
        <f t="shared" si="298"/>
        <v>5.8663720847377379E-2</v>
      </c>
      <c r="AB246" s="5">
        <f t="shared" si="299"/>
        <v>1.3333868932381379E-2</v>
      </c>
      <c r="AC246" s="5">
        <f t="shared" si="300"/>
        <v>1.3204078127561318E-4</v>
      </c>
      <c r="AD246" s="5">
        <f t="shared" si="301"/>
        <v>1.1320857931562239E-4</v>
      </c>
      <c r="AE246" s="5">
        <f t="shared" si="302"/>
        <v>2.6039901495116815E-4</v>
      </c>
      <c r="AF246" s="5">
        <f t="shared" si="303"/>
        <v>2.9948104374003708E-4</v>
      </c>
      <c r="AG246" s="5">
        <f t="shared" si="304"/>
        <v>2.2961913681186809E-4</v>
      </c>
      <c r="AH246" s="5">
        <f t="shared" si="305"/>
        <v>7.420839499788881E-2</v>
      </c>
      <c r="AI246" s="5">
        <f t="shared" si="306"/>
        <v>3.3734137497296895E-2</v>
      </c>
      <c r="AJ246" s="5">
        <f t="shared" si="307"/>
        <v>7.6675424169927653E-3</v>
      </c>
      <c r="AK246" s="5">
        <f t="shared" si="308"/>
        <v>1.1618538583967886E-3</v>
      </c>
      <c r="AL246" s="5">
        <f t="shared" si="309"/>
        <v>5.5226134398811222E-6</v>
      </c>
      <c r="AM246" s="5">
        <f t="shared" si="310"/>
        <v>1.0292619266635522E-5</v>
      </c>
      <c r="AN246" s="5">
        <f t="shared" si="311"/>
        <v>2.3674777428546429E-5</v>
      </c>
      <c r="AO246" s="5">
        <f t="shared" si="312"/>
        <v>2.722801027470764E-5</v>
      </c>
      <c r="AP246" s="5">
        <f t="shared" si="313"/>
        <v>2.0876353769523128E-5</v>
      </c>
      <c r="AQ246" s="5">
        <f t="shared" si="314"/>
        <v>1.2004792371344948E-5</v>
      </c>
      <c r="AR246" s="5">
        <f t="shared" si="315"/>
        <v>3.4138389643921303E-2</v>
      </c>
      <c r="AS246" s="5">
        <f t="shared" si="316"/>
        <v>1.5518852418477731E-2</v>
      </c>
      <c r="AT246" s="5">
        <f t="shared" si="317"/>
        <v>3.5273307103601955E-3</v>
      </c>
      <c r="AU246" s="5">
        <f t="shared" si="318"/>
        <v>5.3449235397654601E-4</v>
      </c>
      <c r="AV246" s="5">
        <f t="shared" si="319"/>
        <v>6.0743257419903919E-5</v>
      </c>
      <c r="AW246" s="5">
        <f t="shared" si="320"/>
        <v>1.604052998695526E-7</v>
      </c>
      <c r="AX246" s="5">
        <f t="shared" si="321"/>
        <v>7.7981436277725685E-7</v>
      </c>
      <c r="AY246" s="5">
        <f t="shared" si="322"/>
        <v>1.7937058581561814E-6</v>
      </c>
      <c r="AZ246" s="5">
        <f t="shared" si="323"/>
        <v>2.0629144955251388E-6</v>
      </c>
      <c r="BA246" s="5">
        <f t="shared" si="324"/>
        <v>1.5816849035371737E-6</v>
      </c>
      <c r="BB246" s="5">
        <f t="shared" si="325"/>
        <v>9.0953617061109357E-7</v>
      </c>
      <c r="BC246" s="5">
        <f t="shared" si="326"/>
        <v>4.1841762227097019E-7</v>
      </c>
      <c r="BD246" s="5">
        <f t="shared" si="327"/>
        <v>1.3087351814141671E-2</v>
      </c>
      <c r="BE246" s="5">
        <f t="shared" si="328"/>
        <v>5.9493339747654327E-3</v>
      </c>
      <c r="BF246" s="5">
        <f t="shared" si="329"/>
        <v>1.3522435724946391E-3</v>
      </c>
      <c r="BG246" s="5">
        <f t="shared" si="330"/>
        <v>2.0490390880828645E-4</v>
      </c>
      <c r="BH246" s="5">
        <f t="shared" si="331"/>
        <v>2.3286639718016299E-5</v>
      </c>
      <c r="BI246" s="5">
        <f t="shared" si="332"/>
        <v>2.1171585940375763E-6</v>
      </c>
      <c r="BJ246" s="8">
        <f t="shared" si="333"/>
        <v>5.7545017421256277E-2</v>
      </c>
      <c r="BK246" s="8">
        <f t="shared" si="334"/>
        <v>0.14970247268328102</v>
      </c>
      <c r="BL246" s="8">
        <f t="shared" si="335"/>
        <v>0.65433964580952297</v>
      </c>
      <c r="BM246" s="8">
        <f t="shared" si="336"/>
        <v>0.51032643700496927</v>
      </c>
      <c r="BN246" s="8">
        <f t="shared" si="337"/>
        <v>0.48030758712585025</v>
      </c>
    </row>
    <row r="247" spans="1:66" x14ac:dyDescent="0.25">
      <c r="A247" t="s">
        <v>285</v>
      </c>
      <c r="B247" t="s">
        <v>302</v>
      </c>
      <c r="C247" t="s">
        <v>286</v>
      </c>
      <c r="D247" t="s">
        <v>524</v>
      </c>
      <c r="E247">
        <f>VLOOKUP(A247,home!$A$2:$E$405,3,FALSE)</f>
        <v>1.45</v>
      </c>
      <c r="F247">
        <f>VLOOKUP(B247,home!$B$2:$E$405,3,FALSE)</f>
        <v>0.68969999999999998</v>
      </c>
      <c r="G247">
        <f>VLOOKUP(C247,away!$B$2:$E$405,4,FALSE)</f>
        <v>0.93959999999999999</v>
      </c>
      <c r="H247">
        <f>VLOOKUP(A247,away!$A$2:$E$405,3,FALSE)</f>
        <v>1.0583</v>
      </c>
      <c r="I247">
        <f>VLOOKUP(C247,away!$B$2:$E$405,3,FALSE)</f>
        <v>1.1455</v>
      </c>
      <c r="J247">
        <f>VLOOKUP(B247,home!$B$2:$E$405,4,FALSE)</f>
        <v>1.2074</v>
      </c>
      <c r="K247" s="3">
        <f t="shared" si="282"/>
        <v>0.93966107399999999</v>
      </c>
      <c r="L247" s="3">
        <f t="shared" si="283"/>
        <v>1.46371007161</v>
      </c>
      <c r="M247" s="5">
        <f t="shared" si="284"/>
        <v>9.0412644768315967E-2</v>
      </c>
      <c r="N247" s="5">
        <f t="shared" si="285"/>
        <v>8.495724288617626E-2</v>
      </c>
      <c r="O247" s="5">
        <f t="shared" si="286"/>
        <v>0.13233789874828125</v>
      </c>
      <c r="P247" s="5">
        <f t="shared" si="287"/>
        <v>0.1243527720687132</v>
      </c>
      <c r="Q247" s="5">
        <f t="shared" si="288"/>
        <v>3.9915507047251622E-2</v>
      </c>
      <c r="R247" s="5">
        <f t="shared" si="289"/>
        <v>9.6852157626781857E-2</v>
      </c>
      <c r="S247" s="5">
        <f t="shared" si="290"/>
        <v>4.2758432630742985E-2</v>
      </c>
      <c r="T247" s="5">
        <f t="shared" si="291"/>
        <v>5.8424729678482119E-2</v>
      </c>
      <c r="U247" s="5">
        <f t="shared" si="292"/>
        <v>9.1008202454799125E-2</v>
      </c>
      <c r="V247" s="5">
        <f t="shared" si="293"/>
        <v>6.5343977303807151E-3</v>
      </c>
      <c r="W247" s="5">
        <f t="shared" si="294"/>
        <v>1.2502349407091677E-2</v>
      </c>
      <c r="X247" s="5">
        <f t="shared" si="295"/>
        <v>1.8299814745947399E-2</v>
      </c>
      <c r="Y247" s="5">
        <f t="shared" si="296"/>
        <v>1.3392811576120203E-2</v>
      </c>
      <c r="Z247" s="5">
        <f t="shared" si="297"/>
        <v>4.7254492858493306E-2</v>
      </c>
      <c r="AA247" s="5">
        <f t="shared" si="298"/>
        <v>4.4403207510737147E-2</v>
      </c>
      <c r="AB247" s="5">
        <f t="shared" si="299"/>
        <v>2.0861982829292067E-2</v>
      </c>
      <c r="AC247" s="5">
        <f t="shared" si="300"/>
        <v>5.617096436390176E-4</v>
      </c>
      <c r="AD247" s="5">
        <f t="shared" si="301"/>
        <v>2.936992767847757E-3</v>
      </c>
      <c r="AE247" s="5">
        <f t="shared" si="302"/>
        <v>4.2989058945444919E-3</v>
      </c>
      <c r="AF247" s="5">
        <f t="shared" si="303"/>
        <v>3.146175927374185E-3</v>
      </c>
      <c r="AG247" s="5">
        <f t="shared" si="304"/>
        <v>1.5350297973181761E-3</v>
      </c>
      <c r="AH247" s="5">
        <f t="shared" si="305"/>
        <v>1.729171928144986E-2</v>
      </c>
      <c r="AI247" s="5">
        <f t="shared" si="306"/>
        <v>1.6248355511313685E-2</v>
      </c>
      <c r="AJ247" s="5">
        <f t="shared" si="307"/>
        <v>7.633973595247417E-3</v>
      </c>
      <c r="AK247" s="5">
        <f t="shared" si="308"/>
        <v>2.3911159424659435E-3</v>
      </c>
      <c r="AL247" s="5">
        <f t="shared" si="309"/>
        <v>3.0902824030082576E-5</v>
      </c>
      <c r="AM247" s="5">
        <f t="shared" si="310"/>
        <v>5.5195555571321137E-4</v>
      </c>
      <c r="AN247" s="5">
        <f t="shared" si="311"/>
        <v>8.079029059785218E-4</v>
      </c>
      <c r="AO247" s="5">
        <f t="shared" si="312"/>
        <v>5.9126781018187474E-4</v>
      </c>
      <c r="AP247" s="5">
        <f t="shared" si="313"/>
        <v>2.8848154959400002E-4</v>
      </c>
      <c r="AQ247" s="5">
        <f t="shared" si="314"/>
        <v>1.0556333740359933E-4</v>
      </c>
      <c r="AR247" s="5">
        <f t="shared" si="315"/>
        <v>5.062012733542196E-3</v>
      </c>
      <c r="AS247" s="5">
        <f t="shared" si="316"/>
        <v>4.7565763218019351E-3</v>
      </c>
      <c r="AT247" s="5">
        <f t="shared" si="317"/>
        <v>2.2347848075536881E-3</v>
      </c>
      <c r="AU247" s="5">
        <f t="shared" si="318"/>
        <v>6.9998009747492744E-4</v>
      </c>
      <c r="AV247" s="5">
        <f t="shared" si="319"/>
        <v>1.6443601254297871E-4</v>
      </c>
      <c r="AW247" s="5">
        <f t="shared" si="320"/>
        <v>1.1806521590044156E-6</v>
      </c>
      <c r="AX247" s="5">
        <f t="shared" si="321"/>
        <v>8.6441858380290453E-5</v>
      </c>
      <c r="AY247" s="5">
        <f t="shared" si="322"/>
        <v>1.2652581871991641E-4</v>
      </c>
      <c r="AZ247" s="5">
        <f t="shared" si="323"/>
        <v>9.2598557589521372E-5</v>
      </c>
      <c r="BA247" s="5">
        <f t="shared" si="324"/>
        <v>4.5179147120113695E-5</v>
      </c>
      <c r="BB247" s="5">
        <f t="shared" si="325"/>
        <v>1.6532293166615079E-5</v>
      </c>
      <c r="BC247" s="5">
        <f t="shared" si="326"/>
        <v>4.839696802956731E-6</v>
      </c>
      <c r="BD247" s="5">
        <f t="shared" si="327"/>
        <v>1.2348865034506314E-3</v>
      </c>
      <c r="BE247" s="5">
        <f t="shared" si="328"/>
        <v>1.1603747781005248E-3</v>
      </c>
      <c r="BF247" s="5">
        <f t="shared" si="329"/>
        <v>5.4517950511622534E-4</v>
      </c>
      <c r="BG247" s="5">
        <f t="shared" si="330"/>
        <v>1.7076131976676698E-4</v>
      </c>
      <c r="BH247" s="5">
        <f t="shared" si="331"/>
        <v>4.0114441282424416E-5</v>
      </c>
      <c r="BI247" s="5">
        <f t="shared" si="332"/>
        <v>7.5387957956705755E-6</v>
      </c>
      <c r="BJ247" s="8">
        <f t="shared" si="333"/>
        <v>0.24212684825880454</v>
      </c>
      <c r="BK247" s="8">
        <f t="shared" si="334"/>
        <v>0.26477738548454183</v>
      </c>
      <c r="BL247" s="8">
        <f t="shared" si="335"/>
        <v>0.44510525881679636</v>
      </c>
      <c r="BM247" s="8">
        <f t="shared" si="336"/>
        <v>0.43031041710655493</v>
      </c>
      <c r="BN247" s="8">
        <f t="shared" si="337"/>
        <v>0.56882822314552017</v>
      </c>
    </row>
    <row r="248" spans="1:66" x14ac:dyDescent="0.25">
      <c r="A248" t="s">
        <v>285</v>
      </c>
      <c r="B248" t="s">
        <v>296</v>
      </c>
      <c r="C248" t="s">
        <v>323</v>
      </c>
      <c r="D248" t="s">
        <v>524</v>
      </c>
      <c r="E248">
        <f>VLOOKUP(A248,home!$A$2:$E$405,3,FALSE)</f>
        <v>1.45</v>
      </c>
      <c r="F248">
        <f>VLOOKUP(B248,home!$B$2:$E$405,3,FALSE)</f>
        <v>1.4943</v>
      </c>
      <c r="G248">
        <f>VLOOKUP(C248,away!$B$2:$E$405,4,FALSE)</f>
        <v>0.97619999999999996</v>
      </c>
      <c r="H248">
        <f>VLOOKUP(A248,away!$A$2:$E$405,3,FALSE)</f>
        <v>1.0583</v>
      </c>
      <c r="I248">
        <f>VLOOKUP(C248,away!$B$2:$E$405,3,FALSE)</f>
        <v>0.91869999999999996</v>
      </c>
      <c r="J248">
        <f>VLOOKUP(B248,home!$B$2:$E$405,4,FALSE)</f>
        <v>0.7349</v>
      </c>
      <c r="K248" s="3">
        <f t="shared" si="282"/>
        <v>2.1151667070000002</v>
      </c>
      <c r="L248" s="3">
        <f t="shared" si="283"/>
        <v>0.71451402832900002</v>
      </c>
      <c r="M248" s="5">
        <f t="shared" si="284"/>
        <v>5.9031697396667505E-2</v>
      </c>
      <c r="N248" s="5">
        <f t="shared" si="285"/>
        <v>0.12486188099112966</v>
      </c>
      <c r="O248" s="5">
        <f t="shared" si="286"/>
        <v>4.2178975905991442E-2</v>
      </c>
      <c r="P248" s="5">
        <f t="shared" si="287"/>
        <v>8.9215565571708261E-2</v>
      </c>
      <c r="Q248" s="5">
        <f t="shared" si="288"/>
        <v>0.13205184682291687</v>
      </c>
      <c r="R248" s="5">
        <f t="shared" si="289"/>
        <v>1.5068734992690886E-2</v>
      </c>
      <c r="S248" s="5">
        <f t="shared" si="290"/>
        <v>3.3708234267752518E-2</v>
      </c>
      <c r="T248" s="5">
        <f t="shared" si="291"/>
        <v>9.4352897021726417E-2</v>
      </c>
      <c r="U248" s="5">
        <f t="shared" si="292"/>
        <v>3.1872886573145652E-2</v>
      </c>
      <c r="V248" s="5">
        <f t="shared" si="293"/>
        <v>5.6604225963805838E-3</v>
      </c>
      <c r="W248" s="5">
        <f t="shared" si="294"/>
        <v>9.3103889999232511E-2</v>
      </c>
      <c r="X248" s="5">
        <f t="shared" si="295"/>
        <v>6.6524035496451722E-2</v>
      </c>
      <c r="Y248" s="5">
        <f t="shared" si="296"/>
        <v>2.3766178291635551E-2</v>
      </c>
      <c r="Z248" s="5">
        <f t="shared" si="297"/>
        <v>3.5889408471499106E-3</v>
      </c>
      <c r="AA248" s="5">
        <f t="shared" si="298"/>
        <v>7.5912081932838658E-3</v>
      </c>
      <c r="AB248" s="5">
        <f t="shared" si="299"/>
        <v>8.0283354181698314E-3</v>
      </c>
      <c r="AC248" s="5">
        <f t="shared" si="300"/>
        <v>5.3466805290808847E-4</v>
      </c>
      <c r="AD248" s="5">
        <f t="shared" si="301"/>
        <v>4.9232562104641733E-2</v>
      </c>
      <c r="AE248" s="5">
        <f t="shared" si="302"/>
        <v>3.5177356274345234E-2</v>
      </c>
      <c r="AF248" s="5">
        <f t="shared" si="303"/>
        <v>1.2567357268773418E-2</v>
      </c>
      <c r="AG248" s="5">
        <f t="shared" si="304"/>
        <v>2.9931843558536784E-3</v>
      </c>
      <c r="AH248" s="5">
        <f t="shared" si="305"/>
        <v>6.4108714553289382E-4</v>
      </c>
      <c r="AI248" s="5">
        <f t="shared" si="306"/>
        <v>1.3560061865168407E-3</v>
      </c>
      <c r="AJ248" s="5">
        <f t="shared" si="307"/>
        <v>1.4340895701032276E-3</v>
      </c>
      <c r="AK248" s="5">
        <f t="shared" si="308"/>
        <v>1.0111128378460965E-3</v>
      </c>
      <c r="AL248" s="5">
        <f t="shared" si="309"/>
        <v>3.2322101404464747E-5</v>
      </c>
      <c r="AM248" s="5">
        <f t="shared" si="310"/>
        <v>2.0827015252809587E-2</v>
      </c>
      <c r="AN248" s="5">
        <f t="shared" si="311"/>
        <v>1.4881194566354507E-2</v>
      </c>
      <c r="AO248" s="5">
        <f t="shared" si="312"/>
        <v>5.3164111379767915E-3</v>
      </c>
      <c r="AP248" s="5">
        <f t="shared" si="313"/>
        <v>1.266216779482987E-3</v>
      </c>
      <c r="AQ248" s="5">
        <f t="shared" si="314"/>
        <v>2.2618241296154044E-4</v>
      </c>
      <c r="AR248" s="5">
        <f t="shared" si="315"/>
        <v>9.1613151772929611E-5</v>
      </c>
      <c r="AS248" s="5">
        <f t="shared" si="316"/>
        <v>1.9377708855343874E-4</v>
      </c>
      <c r="AT248" s="5">
        <f t="shared" si="317"/>
        <v>2.0493542314381231E-4</v>
      </c>
      <c r="AU248" s="5">
        <f t="shared" si="318"/>
        <v>1.4449086137291635E-4</v>
      </c>
      <c r="AV248" s="5">
        <f t="shared" si="319"/>
        <v>7.6405564860436268E-5</v>
      </c>
      <c r="AW248" s="5">
        <f t="shared" si="320"/>
        <v>1.3569143944107849E-6</v>
      </c>
      <c r="AX248" s="5">
        <f t="shared" si="321"/>
        <v>7.3421015448206827E-3</v>
      </c>
      <c r="AY248" s="5">
        <f t="shared" si="322"/>
        <v>5.2460345511904007E-3</v>
      </c>
      <c r="AZ248" s="5">
        <f t="shared" si="323"/>
        <v>1.8741826399620849E-3</v>
      </c>
      <c r="BA248" s="5">
        <f t="shared" si="324"/>
        <v>4.4637659596786312E-4</v>
      </c>
      <c r="BB248" s="5">
        <f t="shared" si="325"/>
        <v>7.9735584934196058E-5</v>
      </c>
      <c r="BC248" s="5">
        <f t="shared" si="326"/>
        <v>1.1394438798500314E-5</v>
      </c>
      <c r="BD248" s="5">
        <f t="shared" si="327"/>
        <v>1.0909813686865333E-5</v>
      </c>
      <c r="BE248" s="5">
        <f t="shared" si="328"/>
        <v>2.3076074690030474E-5</v>
      </c>
      <c r="BF248" s="5">
        <f t="shared" si="329"/>
        <v>2.4404872456298913E-5</v>
      </c>
      <c r="BG248" s="5">
        <f t="shared" si="330"/>
        <v>1.720679123604826E-5</v>
      </c>
      <c r="BH248" s="5">
        <f t="shared" si="331"/>
        <v>9.0988079891971673E-6</v>
      </c>
      <c r="BI248" s="5">
        <f t="shared" si="332"/>
        <v>3.8490991464270886E-6</v>
      </c>
      <c r="BJ248" s="8">
        <f t="shared" si="333"/>
        <v>0.69214803413196635</v>
      </c>
      <c r="BK248" s="8">
        <f t="shared" si="334"/>
        <v>0.19342894453801182</v>
      </c>
      <c r="BL248" s="8">
        <f t="shared" si="335"/>
        <v>0.10998220437218914</v>
      </c>
      <c r="BM248" s="8">
        <f t="shared" si="336"/>
        <v>0.53149474457141632</v>
      </c>
      <c r="BN248" s="8">
        <f t="shared" si="337"/>
        <v>0.46240870168110465</v>
      </c>
    </row>
    <row r="249" spans="1:66" x14ac:dyDescent="0.25">
      <c r="A249" t="s">
        <v>287</v>
      </c>
      <c r="B249" t="s">
        <v>336</v>
      </c>
      <c r="C249" t="s">
        <v>520</v>
      </c>
      <c r="D249" t="s">
        <v>524</v>
      </c>
      <c r="E249">
        <f>VLOOKUP(A249,home!$A$2:$E$405,3,FALSE)</f>
        <v>1.1707000000000001</v>
      </c>
      <c r="F249">
        <f>VLOOKUP(B249,home!$B$2:$E$405,3,FALSE)</f>
        <v>1.3016000000000001</v>
      </c>
      <c r="G249" t="e">
        <f>VLOOKUP(C249,away!$B$2:$E$405,4,FALSE)</f>
        <v>#N/A</v>
      </c>
      <c r="H249">
        <f>VLOOKUP(A249,away!$A$2:$E$405,3,FALSE)</f>
        <v>0.82930000000000004</v>
      </c>
      <c r="I249" t="e">
        <f>VLOOKUP(C249,away!$B$2:$E$405,3,FALSE)</f>
        <v>#N/A</v>
      </c>
      <c r="J249">
        <f>VLOOKUP(B249,home!$B$2:$E$405,4,FALSE)</f>
        <v>1.6077999999999999</v>
      </c>
      <c r="K249" s="3" t="e">
        <f t="shared" si="282"/>
        <v>#N/A</v>
      </c>
      <c r="L249" s="3" t="e">
        <f t="shared" si="283"/>
        <v>#N/A</v>
      </c>
      <c r="M249" s="5" t="e">
        <f t="shared" si="284"/>
        <v>#N/A</v>
      </c>
      <c r="N249" s="5" t="e">
        <f t="shared" si="285"/>
        <v>#N/A</v>
      </c>
      <c r="O249" s="5" t="e">
        <f t="shared" si="286"/>
        <v>#N/A</v>
      </c>
      <c r="P249" s="5" t="e">
        <f t="shared" si="287"/>
        <v>#N/A</v>
      </c>
      <c r="Q249" s="5" t="e">
        <f t="shared" si="288"/>
        <v>#N/A</v>
      </c>
      <c r="R249" s="5" t="e">
        <f t="shared" si="289"/>
        <v>#N/A</v>
      </c>
      <c r="S249" s="5" t="e">
        <f t="shared" si="290"/>
        <v>#N/A</v>
      </c>
      <c r="T249" s="5" t="e">
        <f t="shared" si="291"/>
        <v>#N/A</v>
      </c>
      <c r="U249" s="5" t="e">
        <f t="shared" si="292"/>
        <v>#N/A</v>
      </c>
      <c r="V249" s="5" t="e">
        <f t="shared" si="293"/>
        <v>#N/A</v>
      </c>
      <c r="W249" s="5" t="e">
        <f t="shared" si="294"/>
        <v>#N/A</v>
      </c>
      <c r="X249" s="5" t="e">
        <f t="shared" si="295"/>
        <v>#N/A</v>
      </c>
      <c r="Y249" s="5" t="e">
        <f t="shared" si="296"/>
        <v>#N/A</v>
      </c>
      <c r="Z249" s="5" t="e">
        <f t="shared" si="297"/>
        <v>#N/A</v>
      </c>
      <c r="AA249" s="5" t="e">
        <f t="shared" si="298"/>
        <v>#N/A</v>
      </c>
      <c r="AB249" s="5" t="e">
        <f t="shared" si="299"/>
        <v>#N/A</v>
      </c>
      <c r="AC249" s="5" t="e">
        <f t="shared" si="300"/>
        <v>#N/A</v>
      </c>
      <c r="AD249" s="5" t="e">
        <f t="shared" si="301"/>
        <v>#N/A</v>
      </c>
      <c r="AE249" s="5" t="e">
        <f t="shared" si="302"/>
        <v>#N/A</v>
      </c>
      <c r="AF249" s="5" t="e">
        <f t="shared" si="303"/>
        <v>#N/A</v>
      </c>
      <c r="AG249" s="5" t="e">
        <f t="shared" si="304"/>
        <v>#N/A</v>
      </c>
      <c r="AH249" s="5" t="e">
        <f t="shared" si="305"/>
        <v>#N/A</v>
      </c>
      <c r="AI249" s="5" t="e">
        <f t="shared" si="306"/>
        <v>#N/A</v>
      </c>
      <c r="AJ249" s="5" t="e">
        <f t="shared" si="307"/>
        <v>#N/A</v>
      </c>
      <c r="AK249" s="5" t="e">
        <f t="shared" si="308"/>
        <v>#N/A</v>
      </c>
      <c r="AL249" s="5" t="e">
        <f t="shared" si="309"/>
        <v>#N/A</v>
      </c>
      <c r="AM249" s="5" t="e">
        <f t="shared" si="310"/>
        <v>#N/A</v>
      </c>
      <c r="AN249" s="5" t="e">
        <f t="shared" si="311"/>
        <v>#N/A</v>
      </c>
      <c r="AO249" s="5" t="e">
        <f t="shared" si="312"/>
        <v>#N/A</v>
      </c>
      <c r="AP249" s="5" t="e">
        <f t="shared" si="313"/>
        <v>#N/A</v>
      </c>
      <c r="AQ249" s="5" t="e">
        <f t="shared" si="314"/>
        <v>#N/A</v>
      </c>
      <c r="AR249" s="5" t="e">
        <f t="shared" si="315"/>
        <v>#N/A</v>
      </c>
      <c r="AS249" s="5" t="e">
        <f t="shared" si="316"/>
        <v>#N/A</v>
      </c>
      <c r="AT249" s="5" t="e">
        <f t="shared" si="317"/>
        <v>#N/A</v>
      </c>
      <c r="AU249" s="5" t="e">
        <f t="shared" si="318"/>
        <v>#N/A</v>
      </c>
      <c r="AV249" s="5" t="e">
        <f t="shared" si="319"/>
        <v>#N/A</v>
      </c>
      <c r="AW249" s="5" t="e">
        <f t="shared" si="320"/>
        <v>#N/A</v>
      </c>
      <c r="AX249" s="5" t="e">
        <f t="shared" si="321"/>
        <v>#N/A</v>
      </c>
      <c r="AY249" s="5" t="e">
        <f t="shared" si="322"/>
        <v>#N/A</v>
      </c>
      <c r="AZ249" s="5" t="e">
        <f t="shared" si="323"/>
        <v>#N/A</v>
      </c>
      <c r="BA249" s="5" t="e">
        <f t="shared" si="324"/>
        <v>#N/A</v>
      </c>
      <c r="BB249" s="5" t="e">
        <f t="shared" si="325"/>
        <v>#N/A</v>
      </c>
      <c r="BC249" s="5" t="e">
        <f t="shared" si="326"/>
        <v>#N/A</v>
      </c>
      <c r="BD249" s="5" t="e">
        <f t="shared" si="327"/>
        <v>#N/A</v>
      </c>
      <c r="BE249" s="5" t="e">
        <f t="shared" si="328"/>
        <v>#N/A</v>
      </c>
      <c r="BF249" s="5" t="e">
        <f t="shared" si="329"/>
        <v>#N/A</v>
      </c>
      <c r="BG249" s="5" t="e">
        <f t="shared" si="330"/>
        <v>#N/A</v>
      </c>
      <c r="BH249" s="5" t="e">
        <f t="shared" si="331"/>
        <v>#N/A</v>
      </c>
      <c r="BI249" s="5" t="e">
        <f t="shared" si="332"/>
        <v>#N/A</v>
      </c>
      <c r="BJ249" s="8" t="e">
        <f t="shared" si="333"/>
        <v>#N/A</v>
      </c>
      <c r="BK249" s="8" t="e">
        <f t="shared" si="334"/>
        <v>#N/A</v>
      </c>
      <c r="BL249" s="8" t="e">
        <f t="shared" si="335"/>
        <v>#N/A</v>
      </c>
      <c r="BM249" s="8" t="e">
        <f t="shared" si="336"/>
        <v>#N/A</v>
      </c>
      <c r="BN249" s="8" t="e">
        <f t="shared" si="337"/>
        <v>#N/A</v>
      </c>
    </row>
    <row r="250" spans="1:66" x14ac:dyDescent="0.25">
      <c r="A250" t="s">
        <v>287</v>
      </c>
      <c r="B250" t="s">
        <v>359</v>
      </c>
      <c r="C250" t="s">
        <v>340</v>
      </c>
      <c r="D250" t="s">
        <v>524</v>
      </c>
      <c r="E250">
        <f>VLOOKUP(A250,home!$A$2:$E$405,3,FALSE)</f>
        <v>1.1707000000000001</v>
      </c>
      <c r="F250">
        <f>VLOOKUP(B250,home!$B$2:$E$405,3,FALSE)</f>
        <v>1.1389</v>
      </c>
      <c r="G250">
        <f>VLOOKUP(C250,away!$B$2:$E$405,4,FALSE)</f>
        <v>0.76880000000000004</v>
      </c>
      <c r="H250">
        <f>VLOOKUP(A250,away!$A$2:$E$405,3,FALSE)</f>
        <v>0.82930000000000004</v>
      </c>
      <c r="I250">
        <f>VLOOKUP(C250,away!$B$2:$E$405,3,FALSE)</f>
        <v>0.90439999999999998</v>
      </c>
      <c r="J250">
        <f>VLOOKUP(B250,home!$B$2:$E$405,4,FALSE)</f>
        <v>0.68899999999999995</v>
      </c>
      <c r="K250" s="3">
        <f t="shared" si="282"/>
        <v>1.0250489048240001</v>
      </c>
      <c r="L250" s="3">
        <f t="shared" si="283"/>
        <v>0.51676303587999994</v>
      </c>
      <c r="M250" s="5">
        <f t="shared" si="284"/>
        <v>0.21399300729109519</v>
      </c>
      <c r="N250" s="5">
        <f t="shared" si="285"/>
        <v>0.21935329776373141</v>
      </c>
      <c r="O250" s="5">
        <f t="shared" si="286"/>
        <v>0.1105836761048373</v>
      </c>
      <c r="P250" s="5">
        <f t="shared" si="287"/>
        <v>0.11335367608267542</v>
      </c>
      <c r="Q250" s="5">
        <f t="shared" si="288"/>
        <v>0.11242392882112281</v>
      </c>
      <c r="R250" s="5">
        <f t="shared" si="289"/>
        <v>2.8572778091353165E-2</v>
      </c>
      <c r="S250" s="5">
        <f t="shared" si="290"/>
        <v>1.50110698056333E-2</v>
      </c>
      <c r="T250" s="5">
        <f t="shared" si="291"/>
        <v>5.8096530763160445E-2</v>
      </c>
      <c r="U250" s="5">
        <f t="shared" si="292"/>
        <v>2.9288494890320746E-2</v>
      </c>
      <c r="V250" s="5">
        <f t="shared" si="293"/>
        <v>8.8349716861311134E-4</v>
      </c>
      <c r="W250" s="5">
        <f t="shared" si="294"/>
        <v>3.84133417047011E-2</v>
      </c>
      <c r="X250" s="5">
        <f t="shared" si="295"/>
        <v>1.9850595077617151E-2</v>
      </c>
      <c r="Y250" s="5">
        <f t="shared" si="296"/>
        <v>5.1290268881670105E-3</v>
      </c>
      <c r="Z250" s="5">
        <f t="shared" si="297"/>
        <v>4.9217851833377379E-3</v>
      </c>
      <c r="AA250" s="5">
        <f t="shared" si="298"/>
        <v>5.0450705119593391E-3</v>
      </c>
      <c r="AB250" s="5">
        <f t="shared" si="299"/>
        <v>2.5857220015218889E-3</v>
      </c>
      <c r="AC250" s="5">
        <f t="shared" si="300"/>
        <v>2.924968587136482E-5</v>
      </c>
      <c r="AD250" s="5">
        <f t="shared" si="301"/>
        <v>9.8438884612584866E-3</v>
      </c>
      <c r="AE250" s="5">
        <f t="shared" si="302"/>
        <v>5.086957686104036E-3</v>
      </c>
      <c r="AF250" s="5">
        <f t="shared" si="303"/>
        <v>1.3143758486321108E-3</v>
      </c>
      <c r="AG250" s="5">
        <f t="shared" si="304"/>
        <v>2.2640695127549364E-4</v>
      </c>
      <c r="AH250" s="5">
        <f t="shared" si="305"/>
        <v>6.3584916332270276E-4</v>
      </c>
      <c r="AI250" s="5">
        <f t="shared" si="306"/>
        <v>6.5177648849719318E-4</v>
      </c>
      <c r="AJ250" s="5">
        <f t="shared" si="307"/>
        <v>3.3405138786204015E-4</v>
      </c>
      <c r="AK250" s="5">
        <f t="shared" si="308"/>
        <v>1.1413966976097387E-4</v>
      </c>
      <c r="AL250" s="5">
        <f t="shared" si="309"/>
        <v>6.1975098340901119E-7</v>
      </c>
      <c r="AM250" s="5">
        <f t="shared" si="310"/>
        <v>2.0180934172845258E-3</v>
      </c>
      <c r="AN250" s="5">
        <f t="shared" si="311"/>
        <v>1.042876081005395E-3</v>
      </c>
      <c r="AO250" s="5">
        <f t="shared" si="312"/>
        <v>2.6945990483349231E-4</v>
      </c>
      <c r="AP250" s="5">
        <f t="shared" si="313"/>
        <v>4.6415639489897128E-5</v>
      </c>
      <c r="AQ250" s="5">
        <f t="shared" si="314"/>
        <v>5.9964716937777107E-6</v>
      </c>
      <c r="AR250" s="5">
        <f t="shared" si="315"/>
        <v>6.5716668800079573E-5</v>
      </c>
      <c r="AS250" s="5">
        <f t="shared" si="316"/>
        <v>6.7362799382203101E-5</v>
      </c>
      <c r="AT250" s="5">
        <f t="shared" si="317"/>
        <v>3.4525081866303056E-5</v>
      </c>
      <c r="AU250" s="5">
        <f t="shared" si="318"/>
        <v>1.1796632452004298E-5</v>
      </c>
      <c r="AV250" s="5">
        <f t="shared" si="319"/>
        <v>3.0230312938845658E-6</v>
      </c>
      <c r="AW250" s="5">
        <f t="shared" si="320"/>
        <v>9.1190742261682468E-9</v>
      </c>
      <c r="AX250" s="5">
        <f t="shared" si="321"/>
        <v>3.44774074536671E-4</v>
      </c>
      <c r="AY250" s="5">
        <f t="shared" si="322"/>
        <v>1.7816649745028748E-4</v>
      </c>
      <c r="AZ250" s="5">
        <f t="shared" si="323"/>
        <v>4.6034930057258415E-5</v>
      </c>
      <c r="BA250" s="5">
        <f t="shared" si="324"/>
        <v>7.9297167376374394E-6</v>
      </c>
      <c r="BB250" s="5">
        <f t="shared" si="325"/>
        <v>1.0244461237524929E-6</v>
      </c>
      <c r="BC250" s="5">
        <f t="shared" si="326"/>
        <v>1.0587917780116729E-7</v>
      </c>
      <c r="BD250" s="5">
        <f t="shared" si="327"/>
        <v>5.6599908795082626E-6</v>
      </c>
      <c r="BE250" s="5">
        <f t="shared" si="328"/>
        <v>5.8017674523537737E-6</v>
      </c>
      <c r="BF250" s="5">
        <f t="shared" si="329"/>
        <v>2.9735476865393821E-6</v>
      </c>
      <c r="BG250" s="5">
        <f t="shared" si="330"/>
        <v>1.0160105998430444E-6</v>
      </c>
      <c r="BH250" s="5">
        <f t="shared" si="331"/>
        <v>2.6036513816467198E-7</v>
      </c>
      <c r="BI250" s="5">
        <f t="shared" si="332"/>
        <v>5.3377399946009323E-8</v>
      </c>
      <c r="BJ250" s="8">
        <f t="shared" si="333"/>
        <v>0.47369922702416062</v>
      </c>
      <c r="BK250" s="8">
        <f t="shared" si="334"/>
        <v>0.34344928628232213</v>
      </c>
      <c r="BL250" s="8">
        <f t="shared" si="335"/>
        <v>0.17800974758238622</v>
      </c>
      <c r="BM250" s="8">
        <f t="shared" si="336"/>
        <v>0.2016215245390153</v>
      </c>
      <c r="BN250" s="8">
        <f t="shared" si="337"/>
        <v>0.7982803641548154</v>
      </c>
    </row>
    <row r="251" spans="1:66" x14ac:dyDescent="0.25">
      <c r="A251" t="s">
        <v>34</v>
      </c>
      <c r="B251" t="s">
        <v>284</v>
      </c>
      <c r="C251" t="s">
        <v>204</v>
      </c>
      <c r="D251" t="s">
        <v>524</v>
      </c>
      <c r="E251">
        <f>VLOOKUP(A251,home!$A$2:$E$405,3,FALSE)</f>
        <v>1.6539999999999999</v>
      </c>
      <c r="F251">
        <f>VLOOKUP(B251,home!$B$2:$E$405,3,FALSE)</f>
        <v>0.99580000000000002</v>
      </c>
      <c r="G251">
        <f>VLOOKUP(C251,away!$B$2:$E$405,4,FALSE)</f>
        <v>0.64019999999999999</v>
      </c>
      <c r="H251">
        <f>VLOOKUP(A251,away!$A$2:$E$405,3,FALSE)</f>
        <v>1.3683000000000001</v>
      </c>
      <c r="I251">
        <f>VLOOKUP(C251,away!$B$2:$E$405,3,FALSE)</f>
        <v>0.85980000000000001</v>
      </c>
      <c r="J251">
        <f>VLOOKUP(B251,home!$B$2:$E$405,4,FALSE)</f>
        <v>1.0318000000000001</v>
      </c>
      <c r="K251" s="3">
        <f t="shared" si="282"/>
        <v>1.05444345864</v>
      </c>
      <c r="L251" s="3">
        <f t="shared" si="283"/>
        <v>1.2138759060120001</v>
      </c>
      <c r="M251" s="5">
        <f t="shared" si="284"/>
        <v>0.10348595617104174</v>
      </c>
      <c r="N251" s="5">
        <f t="shared" si="285"/>
        <v>0.1091200895456607</v>
      </c>
      <c r="O251" s="5">
        <f t="shared" si="286"/>
        <v>0.12561910880664143</v>
      </c>
      <c r="P251" s="5">
        <f t="shared" si="287"/>
        <v>0.13245824756134947</v>
      </c>
      <c r="Q251" s="5">
        <f t="shared" si="288"/>
        <v>5.7530482313816481E-2</v>
      </c>
      <c r="R251" s="5">
        <f t="shared" si="289"/>
        <v>7.6243004757540978E-2</v>
      </c>
      <c r="S251" s="5">
        <f t="shared" si="290"/>
        <v>4.2385430826055844E-2</v>
      </c>
      <c r="T251" s="5">
        <f t="shared" si="291"/>
        <v>6.9834866341991333E-2</v>
      </c>
      <c r="U251" s="5">
        <f t="shared" si="292"/>
        <v>8.0393937633647466E-2</v>
      </c>
      <c r="V251" s="5">
        <f t="shared" si="293"/>
        <v>6.027978306407787E-3</v>
      </c>
      <c r="W251" s="5">
        <f t="shared" si="294"/>
        <v>2.0220880249402665E-2</v>
      </c>
      <c r="X251" s="5">
        <f t="shared" si="295"/>
        <v>2.4545639333103823E-2</v>
      </c>
      <c r="Y251" s="5">
        <f t="shared" si="296"/>
        <v>1.4897680092057599E-2</v>
      </c>
      <c r="Z251" s="5">
        <f t="shared" si="297"/>
        <v>3.0849848825712439E-2</v>
      </c>
      <c r="AA251" s="5">
        <f t="shared" si="298"/>
        <v>3.2529421294305361E-2</v>
      </c>
      <c r="AB251" s="5">
        <f t="shared" si="299"/>
        <v>1.7150217748562503E-2</v>
      </c>
      <c r="AC251" s="5">
        <f t="shared" si="300"/>
        <v>4.8222451646296214E-4</v>
      </c>
      <c r="AD251" s="5">
        <f t="shared" si="301"/>
        <v>5.3304437267313529E-3</v>
      </c>
      <c r="AE251" s="5">
        <f t="shared" si="302"/>
        <v>6.4704972082320041E-3</v>
      </c>
      <c r="AF251" s="5">
        <f t="shared" si="303"/>
        <v>3.9271903304953721E-3</v>
      </c>
      <c r="AG251" s="5">
        <f t="shared" si="304"/>
        <v>1.589040573503879E-3</v>
      </c>
      <c r="AH251" s="5">
        <f t="shared" si="305"/>
        <v>9.3619720484112261E-3</v>
      </c>
      <c r="AI251" s="5">
        <f t="shared" si="306"/>
        <v>9.8716701864177379E-3</v>
      </c>
      <c r="AJ251" s="5">
        <f t="shared" si="307"/>
        <v>5.2045590269598459E-3</v>
      </c>
      <c r="AK251" s="5">
        <f t="shared" si="308"/>
        <v>1.8293044070278577E-3</v>
      </c>
      <c r="AL251" s="5">
        <f t="shared" si="309"/>
        <v>2.4689191362828422E-5</v>
      </c>
      <c r="AM251" s="5">
        <f t="shared" si="310"/>
        <v>1.1241303038601002E-3</v>
      </c>
      <c r="AN251" s="5">
        <f t="shared" si="311"/>
        <v>1.3645546910737241E-3</v>
      </c>
      <c r="AO251" s="5">
        <f t="shared" si="312"/>
        <v>8.282000309650212E-4</v>
      </c>
      <c r="AP251" s="5">
        <f t="shared" si="313"/>
        <v>3.3511068764894398E-4</v>
      </c>
      <c r="AQ251" s="5">
        <f t="shared" si="314"/>
        <v>1.0169569739604152E-4</v>
      </c>
      <c r="AR251" s="5">
        <f t="shared" si="315"/>
        <v>2.2728544604648398E-3</v>
      </c>
      <c r="AS251" s="5">
        <f t="shared" si="316"/>
        <v>2.3965965182778967E-3</v>
      </c>
      <c r="AT251" s="5">
        <f t="shared" si="317"/>
        <v>1.2635377608487635E-3</v>
      </c>
      <c r="AU251" s="5">
        <f t="shared" si="318"/>
        <v>4.4410970889053713E-4</v>
      </c>
      <c r="AV251" s="5">
        <f t="shared" si="319"/>
        <v>1.1707214436453537E-4</v>
      </c>
      <c r="AW251" s="5">
        <f t="shared" si="320"/>
        <v>8.7781288898915337E-7</v>
      </c>
      <c r="AX251" s="5">
        <f t="shared" si="321"/>
        <v>1.9755530759404626E-4</v>
      </c>
      <c r="AY251" s="5">
        <f t="shared" si="322"/>
        <v>2.3980762799320228E-4</v>
      </c>
      <c r="AZ251" s="5">
        <f t="shared" si="323"/>
        <v>1.4554835084941859E-4</v>
      </c>
      <c r="BA251" s="5">
        <f t="shared" si="324"/>
        <v>5.889254541863018E-5</v>
      </c>
      <c r="BB251" s="5">
        <f t="shared" si="325"/>
        <v>1.7872060481848135E-5</v>
      </c>
      <c r="BC251" s="5">
        <f t="shared" si="326"/>
        <v>4.3388927219409336E-6</v>
      </c>
      <c r="BD251" s="5">
        <f t="shared" si="327"/>
        <v>4.5982721123836182E-4</v>
      </c>
      <c r="BE251" s="5">
        <f t="shared" si="328"/>
        <v>4.8486179499496407E-4</v>
      </c>
      <c r="BF251" s="5">
        <f t="shared" si="329"/>
        <v>2.5562967403844426E-4</v>
      </c>
      <c r="BG251" s="5">
        <f t="shared" si="330"/>
        <v>8.9849012541370991E-5</v>
      </c>
      <c r="BH251" s="5">
        <f t="shared" si="331"/>
        <v>2.3685175884877989E-5</v>
      </c>
      <c r="BI251" s="5">
        <f t="shared" si="332"/>
        <v>4.9949357557094956E-6</v>
      </c>
      <c r="BJ251" s="8">
        <f t="shared" si="333"/>
        <v>0.31788451591099814</v>
      </c>
      <c r="BK251" s="8">
        <f t="shared" si="334"/>
        <v>0.28510433420067383</v>
      </c>
      <c r="BL251" s="8">
        <f t="shared" si="335"/>
        <v>0.36601621430681464</v>
      </c>
      <c r="BM251" s="8">
        <f t="shared" si="336"/>
        <v>0.39515909427304408</v>
      </c>
      <c r="BN251" s="8">
        <f t="shared" si="337"/>
        <v>0.60445688915605089</v>
      </c>
    </row>
    <row r="252" spans="1:66" x14ac:dyDescent="0.25">
      <c r="A252" t="s">
        <v>34</v>
      </c>
      <c r="B252" t="s">
        <v>35</v>
      </c>
      <c r="C252" t="s">
        <v>270</v>
      </c>
      <c r="D252" t="s">
        <v>524</v>
      </c>
      <c r="E252">
        <f>VLOOKUP(A252,home!$A$2:$E$405,3,FALSE)</f>
        <v>1.6539999999999999</v>
      </c>
      <c r="F252">
        <f>VLOOKUP(B252,home!$B$2:$E$405,3,FALSE)</f>
        <v>1.3226</v>
      </c>
      <c r="G252">
        <f>VLOOKUP(C252,away!$B$2:$E$405,4,FALSE)</f>
        <v>0.67569999999999997</v>
      </c>
      <c r="H252">
        <f>VLOOKUP(A252,away!$A$2:$E$405,3,FALSE)</f>
        <v>1.3683000000000001</v>
      </c>
      <c r="I252">
        <f>VLOOKUP(C252,away!$B$2:$E$405,3,FALSE)</f>
        <v>1.3756999999999999</v>
      </c>
      <c r="J252">
        <f>VLOOKUP(B252,home!$B$2:$E$405,4,FALSE)</f>
        <v>1.4159999999999999</v>
      </c>
      <c r="K252" s="3">
        <f t="shared" si="282"/>
        <v>1.4781480762799999</v>
      </c>
      <c r="L252" s="3">
        <f t="shared" si="283"/>
        <v>2.6654363589599996</v>
      </c>
      <c r="M252" s="5">
        <f t="shared" si="284"/>
        <v>1.5865879242149224E-2</v>
      </c>
      <c r="N252" s="5">
        <f t="shared" si="285"/>
        <v>2.3452118880273657E-2</v>
      </c>
      <c r="O252" s="5">
        <f t="shared" si="286"/>
        <v>4.2289491398893257E-2</v>
      </c>
      <c r="P252" s="5">
        <f t="shared" si="287"/>
        <v>6.2510130358133673E-2</v>
      </c>
      <c r="Q252" s="5">
        <f t="shared" si="288"/>
        <v>1.7332852203783191E-2</v>
      </c>
      <c r="R252" s="5">
        <f t="shared" si="289"/>
        <v>5.6359973988268142E-2</v>
      </c>
      <c r="S252" s="5">
        <f t="shared" si="290"/>
        <v>6.1571066087062108E-2</v>
      </c>
      <c r="T252" s="5">
        <f t="shared" si="291"/>
        <v>4.6199614468443666E-2</v>
      </c>
      <c r="U252" s="5">
        <f t="shared" si="292"/>
        <v>8.3308387129949396E-2</v>
      </c>
      <c r="V252" s="5">
        <f t="shared" si="293"/>
        <v>2.6953826220756042E-2</v>
      </c>
      <c r="W252" s="5">
        <f t="shared" si="294"/>
        <v>8.5401740471558931E-3</v>
      </c>
      <c r="X252" s="5">
        <f t="shared" si="295"/>
        <v>2.2763290417135883E-2</v>
      </c>
      <c r="Y252" s="5">
        <f t="shared" si="296"/>
        <v>3.0337050963699867E-2</v>
      </c>
      <c r="Z252" s="5">
        <f t="shared" si="297"/>
        <v>5.0074641286123246E-2</v>
      </c>
      <c r="AA252" s="5">
        <f t="shared" si="298"/>
        <v>7.4017734687494133E-2</v>
      </c>
      <c r="AB252" s="5">
        <f t="shared" si="299"/>
        <v>5.470458606946145E-2</v>
      </c>
      <c r="AC252" s="5">
        <f t="shared" si="300"/>
        <v>6.6372274622901063E-3</v>
      </c>
      <c r="AD252" s="5">
        <f t="shared" si="301"/>
        <v>3.1559104597249652E-3</v>
      </c>
      <c r="AE252" s="5">
        <f t="shared" si="302"/>
        <v>8.4118784849730888E-3</v>
      </c>
      <c r="AF252" s="5">
        <f t="shared" si="303"/>
        <v>1.1210663380500316E-2</v>
      </c>
      <c r="AG252" s="5">
        <f t="shared" si="304"/>
        <v>9.9604365941489883E-3</v>
      </c>
      <c r="AH252" s="5">
        <f t="shared" si="305"/>
        <v>3.3367692386478111E-2</v>
      </c>
      <c r="AI252" s="5">
        <f t="shared" si="306"/>
        <v>4.9322390310975413E-2</v>
      </c>
      <c r="AJ252" s="5">
        <f t="shared" si="307"/>
        <v>3.6452898177849816E-2</v>
      </c>
      <c r="AK252" s="5">
        <f t="shared" si="308"/>
        <v>1.7960927105473139E-2</v>
      </c>
      <c r="AL252" s="5">
        <f t="shared" si="309"/>
        <v>1.0460030548628751E-3</v>
      </c>
      <c r="AM252" s="5">
        <f t="shared" si="310"/>
        <v>9.3298059499087745E-4</v>
      </c>
      <c r="AN252" s="5">
        <f t="shared" si="311"/>
        <v>2.4868004000928182E-3</v>
      </c>
      <c r="AO252" s="5">
        <f t="shared" si="312"/>
        <v>3.3142041019418363E-3</v>
      </c>
      <c r="AP252" s="5">
        <f t="shared" si="313"/>
        <v>2.944600038110048E-3</v>
      </c>
      <c r="AQ252" s="5">
        <f t="shared" si="314"/>
        <v>1.9621610010433807E-3</v>
      </c>
      <c r="AR252" s="5">
        <f t="shared" si="315"/>
        <v>1.7787892100302294E-2</v>
      </c>
      <c r="AS252" s="5">
        <f t="shared" si="316"/>
        <v>2.6293138489138043E-2</v>
      </c>
      <c r="AT252" s="5">
        <f t="shared" si="317"/>
        <v>1.9432576038541517E-2</v>
      </c>
      <c r="AU252" s="5">
        <f t="shared" si="318"/>
        <v>9.5747416295116541E-3</v>
      </c>
      <c r="AV252" s="5">
        <f t="shared" si="319"/>
        <v>3.5382214801351702E-3</v>
      </c>
      <c r="AW252" s="5">
        <f t="shared" si="320"/>
        <v>1.144765973650985E-4</v>
      </c>
      <c r="AX252" s="5">
        <f t="shared" si="321"/>
        <v>2.2984724528205599E-4</v>
      </c>
      <c r="AY252" s="5">
        <f t="shared" si="322"/>
        <v>6.1264320458158915E-4</v>
      </c>
      <c r="AZ252" s="5">
        <f t="shared" si="323"/>
        <v>8.1648073628076874E-4</v>
      </c>
      <c r="BA252" s="5">
        <f t="shared" si="324"/>
        <v>7.2542581362439738E-4</v>
      </c>
      <c r="BB252" s="5">
        <f t="shared" si="325"/>
        <v>4.833940848406523E-4</v>
      </c>
      <c r="BC252" s="5">
        <f t="shared" si="326"/>
        <v>2.5769123388809378E-4</v>
      </c>
      <c r="BD252" s="5">
        <f t="shared" si="327"/>
        <v>7.902082392233856E-3</v>
      </c>
      <c r="BE252" s="5">
        <f t="shared" si="328"/>
        <v>1.1680447886686533E-2</v>
      </c>
      <c r="BF252" s="5">
        <f t="shared" si="329"/>
        <v>8.6327157868972462E-3</v>
      </c>
      <c r="BG252" s="5">
        <f t="shared" si="330"/>
        <v>4.2534774111580506E-3</v>
      </c>
      <c r="BH252" s="5">
        <f t="shared" si="331"/>
        <v>1.5718173632009262E-3</v>
      </c>
      <c r="BI252" s="5">
        <f t="shared" si="332"/>
        <v>4.6467576233579015E-4</v>
      </c>
      <c r="BJ252" s="8">
        <f t="shared" si="333"/>
        <v>0.19613021835451605</v>
      </c>
      <c r="BK252" s="8">
        <f t="shared" si="334"/>
        <v>0.17519677562983565</v>
      </c>
      <c r="BL252" s="8">
        <f t="shared" si="335"/>
        <v>0.55891586759498391</v>
      </c>
      <c r="BM252" s="8">
        <f t="shared" si="336"/>
        <v>0.76200889018674134</v>
      </c>
      <c r="BN252" s="8">
        <f t="shared" si="337"/>
        <v>0.21781044607150116</v>
      </c>
    </row>
    <row r="253" spans="1:66" x14ac:dyDescent="0.25">
      <c r="A253" t="s">
        <v>10</v>
      </c>
      <c r="B253" t="s">
        <v>216</v>
      </c>
      <c r="C253" t="s">
        <v>211</v>
      </c>
      <c r="D253" t="s">
        <v>530</v>
      </c>
      <c r="E253">
        <f>VLOOKUP(A253,home!$A$2:$E$405,3,FALSE)</f>
        <v>1.6503000000000001</v>
      </c>
      <c r="F253">
        <f>VLOOKUP(B253,home!$B$2:$E$405,3,FALSE)</f>
        <v>1.0337000000000001</v>
      </c>
      <c r="G253">
        <f>VLOOKUP(C253,away!$B$2:$E$405,4,FALSE)</f>
        <v>0.53469999999999995</v>
      </c>
      <c r="H253">
        <f>VLOOKUP(A253,away!$A$2:$E$405,3,FALSE)</f>
        <v>1.3855999999999999</v>
      </c>
      <c r="I253">
        <f>VLOOKUP(C253,away!$B$2:$E$405,3,FALSE)</f>
        <v>0.97640000000000005</v>
      </c>
      <c r="J253">
        <f>VLOOKUP(B253,home!$B$2:$E$405,4,FALSE)</f>
        <v>1.0188999999999999</v>
      </c>
      <c r="K253" s="3">
        <f t="shared" ref="K253:K316" si="338">E253*F253*G253</f>
        <v>0.91215280931700005</v>
      </c>
      <c r="L253" s="3">
        <f t="shared" ref="L253:L316" si="339">H253*I253*J253</f>
        <v>1.3784696469760001</v>
      </c>
      <c r="M253" s="5">
        <f t="shared" ref="M253:M316" si="340">_xlfn.POISSON.DIST(0,K253,FALSE) * _xlfn.POISSON.DIST(0,L253,FALSE)</f>
        <v>0.10120344752130112</v>
      </c>
      <c r="N253" s="5">
        <f t="shared" ref="N253:N316" si="341">_xlfn.POISSON.DIST(1,K253,FALSE) * _xlfn.POISSON.DIST(0,L253,FALSE)</f>
        <v>9.2313008969120397E-2</v>
      </c>
      <c r="O253" s="5">
        <f t="shared" ref="O253:O316" si="342">_xlfn.POISSON.DIST(0,K253,FALSE) * _xlfn.POISSON.DIST(1,L253,FALSE)</f>
        <v>0.13950588057744209</v>
      </c>
      <c r="P253" s="5">
        <f t="shared" ref="P253:P316" si="343">_xlfn.POISSON.DIST(1,K253,FALSE) * _xlfn.POISSON.DIST(1,L253,FALSE)</f>
        <v>0.12725068088495572</v>
      </c>
      <c r="Q253" s="5">
        <f t="shared" ref="Q253:Q316" si="344">_xlfn.POISSON.DIST(2,K253,FALSE) * _xlfn.POISSON.DIST(0,L253,FALSE)</f>
        <v>4.2101785233844294E-2</v>
      </c>
      <c r="R253" s="5">
        <f t="shared" ref="R253:R316" si="345">_xlfn.POISSON.DIST(0,K253,FALSE) * _xlfn.POISSON.DIST(2,L253,FALSE)</f>
        <v>9.6152310975331348E-2</v>
      </c>
      <c r="S253" s="5">
        <f t="shared" ref="S253:S316" si="346">_xlfn.POISSON.DIST(2,K253,FALSE) * _xlfn.POISSON.DIST(2,L253,FALSE)</f>
        <v>4.000045498024319E-2</v>
      </c>
      <c r="T253" s="5">
        <f t="shared" ref="T253:T316" si="347">_xlfn.POISSON.DIST(2,K253,FALSE) * _xlfn.POISSON.DIST(1,L253,FALSE)</f>
        <v>5.8036033028356714E-2</v>
      </c>
      <c r="U253" s="5">
        <f t="shared" ref="U253:U316" si="348">_xlfn.POISSON.DIST(1,K253,FALSE) * _xlfn.POISSON.DIST(2,L253,FALSE)</f>
        <v>8.7705600578470294E-2</v>
      </c>
      <c r="V253" s="5">
        <f t="shared" ref="V253:V316" si="349">_xlfn.POISSON.DIST(3,K253,FALSE) * _xlfn.POISSON.DIST(3,L253,FALSE)</f>
        <v>5.5883967247400473E-3</v>
      </c>
      <c r="W253" s="5">
        <f t="shared" ref="W253:W316" si="350">_xlfn.POISSON.DIST(3,K253,FALSE) * _xlfn.POISSON.DIST(0,L253,FALSE)</f>
        <v>1.2801087226104022E-2</v>
      </c>
      <c r="X253" s="5">
        <f t="shared" ref="X253:X316" si="351">_xlfn.POISSON.DIST(3,K253,FALSE) * _xlfn.POISSON.DIST(1,L253,FALSE)</f>
        <v>1.7645910189476595E-2</v>
      </c>
      <c r="Y253" s="5">
        <f t="shared" ref="Y253:Y316" si="352">_xlfn.POISSON.DIST(3,K253,FALSE) * _xlfn.POISSON.DIST(2,L253,FALSE)</f>
        <v>1.2162175794729006E-2</v>
      </c>
      <c r="Z253" s="5">
        <f t="shared" ref="Z253:Z316" si="353">_xlfn.POISSON.DIST(0,K253,FALSE) * _xlfn.POISSON.DIST(3,L253,FALSE)</f>
        <v>4.418101405536385E-2</v>
      </c>
      <c r="AA253" s="5">
        <f t="shared" ref="AA253:AA316" si="354">_xlfn.POISSON.DIST(1,K253,FALSE) * _xlfn.POISSON.DIST(3,L253,FALSE)</f>
        <v>4.0299836089073997E-2</v>
      </c>
      <c r="AB253" s="5">
        <f t="shared" ref="AB253:AB316" si="355">_xlfn.POISSON.DIST(2,K253,FALSE) * _xlfn.POISSON.DIST(3,L253,FALSE)</f>
        <v>1.8379804351831733E-2</v>
      </c>
      <c r="AC253" s="5">
        <f t="shared" ref="AC253:AC316" si="356">_xlfn.POISSON.DIST(4,K253,FALSE) * _xlfn.POISSON.DIST(4,L253,FALSE)</f>
        <v>4.3916938213045466E-4</v>
      </c>
      <c r="AD253" s="5">
        <f t="shared" ref="AD253:AD316" si="357">_xlfn.POISSON.DIST(4,K253,FALSE) * _xlfn.POISSON.DIST(0,L253,FALSE)</f>
        <v>2.9191369189006861E-3</v>
      </c>
      <c r="AE253" s="5">
        <f t="shared" ref="AE253:AE316" si="358">_xlfn.POISSON.DIST(4,K253,FALSE) * _xlfn.POISSON.DIST(1,L253,FALSE)</f>
        <v>4.0239416380716377E-3</v>
      </c>
      <c r="AF253" s="5">
        <f t="shared" ref="AF253:AF316" si="359">_xlfn.POISSON.DIST(4,K253,FALSE) * _xlfn.POISSON.DIST(2,L253,FALSE)</f>
        <v>2.7734407046423196E-3</v>
      </c>
      <c r="AG253" s="5">
        <f t="shared" ref="AG253:AG316" si="360">_xlfn.POISSON.DIST(4,K253,FALSE) * _xlfn.POISSON.DIST(3,L253,FALSE)</f>
        <v>1.2743679430123889E-3</v>
      </c>
      <c r="AH253" s="5">
        <f t="shared" ref="AH253:AH316" si="361">_xlfn.POISSON.DIST(0,K253,FALSE) * _xlfn.POISSON.DIST(4,L253,FALSE)</f>
        <v>1.5225546711984774E-2</v>
      </c>
      <c r="AI253" s="5">
        <f t="shared" ref="AI253:AI316" si="362">_xlfn.POISSON.DIST(1,K253,FALSE) * _xlfn.POISSON.DIST(4,L253,FALSE)</f>
        <v>1.3888025206724124E-2</v>
      </c>
      <c r="AJ253" s="5">
        <f t="shared" ref="AJ253:AJ316" si="363">_xlfn.POISSON.DIST(2,K253,FALSE) * _xlfn.POISSON.DIST(4,L253,FALSE)</f>
        <v>6.3340006040893595E-3</v>
      </c>
      <c r="AK253" s="5">
        <f t="shared" ref="AK253:AK316" si="364">_xlfn.POISSON.DIST(3,K253,FALSE) * _xlfn.POISSON.DIST(4,L253,FALSE)</f>
        <v>1.9258588150785618E-3</v>
      </c>
      <c r="AL253" s="5">
        <f t="shared" ref="AL253:AL316" si="365">_xlfn.POISSON.DIST(5,K253,FALSE) * _xlfn.POISSON.DIST(5,L253,FALSE)</f>
        <v>2.2088023389979152E-5</v>
      </c>
      <c r="AM253" s="5">
        <f t="shared" ref="AM253:AM316" si="366">_xlfn.POISSON.DIST(5,K253,FALSE) * _xlfn.POISSON.DIST(0,L253,FALSE)</f>
        <v>5.3253978827124673E-4</v>
      </c>
      <c r="AN253" s="5">
        <f t="shared" ref="AN253:AN316" si="367">_xlfn.POISSON.DIST(5,K253,FALSE) * _xlfn.POISSON.DIST(1,L253,FALSE)</f>
        <v>7.3408993393893937E-4</v>
      </c>
      <c r="AO253" s="5">
        <f t="shared" ref="AO253:AO316" si="368">_xlfn.POISSON.DIST(5,K253,FALSE) * _xlfn.POISSON.DIST(2,L253,FALSE)</f>
        <v>5.0596034604272265E-4</v>
      </c>
      <c r="AP253" s="5">
        <f t="shared" ref="AP253:AP316" si="369">_xlfn.POISSON.DIST(5,K253,FALSE) * _xlfn.POISSON.DIST(3,L253,FALSE)</f>
        <v>2.3248365986445552E-4</v>
      </c>
      <c r="AQ253" s="5">
        <f t="shared" ref="AQ253:AQ316" si="370">_xlfn.POISSON.DIST(5,K253,FALSE) * _xlfn.POISSON.DIST(4,L253,FALSE)</f>
        <v>8.0117917135261106E-5</v>
      </c>
      <c r="AR253" s="5">
        <f t="shared" ref="AR253:AR316" si="371">_xlfn.POISSON.DIST(0,K253,FALSE) * _xlfn.POISSON.DIST(5,L253,FALSE)</f>
        <v>4.1975908002172485E-3</v>
      </c>
      <c r="AS253" s="5">
        <f t="shared" ref="AS253:AS316" si="372">_xlfn.POISSON.DIST(1,K253,FALSE) * _xlfn.POISSON.DIST(5,L253,FALSE)</f>
        <v>3.8288442407813567E-3</v>
      </c>
      <c r="AT253" s="5">
        <f t="shared" ref="AT253:AT316" si="373">_xlfn.POISSON.DIST(2,K253,FALSE) * _xlfn.POISSON.DIST(5,L253,FALSE)</f>
        <v>1.7462455153329653E-3</v>
      </c>
      <c r="AU253" s="5">
        <f t="shared" ref="AU253:AU316" si="374">_xlfn.POISSON.DIST(3,K253,FALSE) * _xlfn.POISSON.DIST(5,L253,FALSE)</f>
        <v>5.3094758418939232E-4</v>
      </c>
      <c r="AV253" s="5">
        <f t="shared" ref="AV253:AV316" si="375">_xlfn.POISSON.DIST(4,K253,FALSE) * _xlfn.POISSON.DIST(5,L253,FALSE)</f>
        <v>1.2107633262960713E-4</v>
      </c>
      <c r="AW253" s="5">
        <f t="shared" ref="AW253:AW316" si="376">_xlfn.POISSON.DIST(6,K253,FALSE) * _xlfn.POISSON.DIST(6,L253,FALSE)</f>
        <v>7.7147020971078937E-7</v>
      </c>
      <c r="AX253" s="5">
        <f t="shared" ref="AX253:AX316" si="377">_xlfn.POISSON.DIST(6,K253,FALSE) * _xlfn.POISSON.DIST(0,L253,FALSE)</f>
        <v>8.0959610657449651E-5</v>
      </c>
      <c r="AY253" s="5">
        <f t="shared" ref="AY253:AY316" si="378">_xlfn.POISSON.DIST(6,K253,FALSE) * _xlfn.POISSON.DIST(1,L253,FALSE)</f>
        <v>1.1160036592228903E-4</v>
      </c>
      <c r="AZ253" s="5">
        <f t="shared" ref="AZ253:AZ316" si="379">_xlfn.POISSON.DIST(6,K253,FALSE) * _xlfn.POISSON.DIST(2,L253,FALSE)</f>
        <v>7.6918858507645112E-5</v>
      </c>
      <c r="BA253" s="5">
        <f t="shared" ref="BA253:BA316" si="380">_xlfn.POISSON.DIST(6,K253,FALSE) * _xlfn.POISSON.DIST(3,L253,FALSE)</f>
        <v>3.5343437244276813E-5</v>
      </c>
      <c r="BB253" s="5">
        <f t="shared" ref="BB253:BB316" si="381">_xlfn.POISSON.DIST(6,K253,FALSE) * _xlfn.POISSON.DIST(4,L253,FALSE)</f>
        <v>1.2179963865259166E-5</v>
      </c>
      <c r="BC253" s="5">
        <f t="shared" ref="BC253:BC316" si="382">_xlfn.POISSON.DIST(6,K253,FALSE) * _xlfn.POISSON.DIST(5,L253,FALSE)</f>
        <v>3.3579420979048465E-6</v>
      </c>
      <c r="BD253" s="5">
        <f t="shared" ref="BD253:BD316" si="383">_xlfn.POISSON.DIST(0,K253,FALSE) * _xlfn.POISSON.DIST(6,L253,FALSE)</f>
        <v>9.643752514208613E-4</v>
      </c>
      <c r="BE253" s="5">
        <f t="shared" ref="BE253:BE316" si="384">_xlfn.POISSON.DIST(1,K253,FALSE) * _xlfn.POISSON.DIST(6,L253,FALSE)</f>
        <v>8.7965759481932677E-4</v>
      </c>
      <c r="BF253" s="5">
        <f t="shared" ref="BF253:BF316" si="385">_xlfn.POISSON.DIST(2,K253,FALSE) * _xlfn.POISSON.DIST(6,L253,FALSE)</f>
        <v>4.0119107317574212E-4</v>
      </c>
      <c r="BG253" s="5">
        <f t="shared" ref="BG253:BG316" si="386">_xlfn.POISSON.DIST(3,K253,FALSE) * _xlfn.POISSON.DIST(6,L253,FALSE)</f>
        <v>1.2198252149005178E-4</v>
      </c>
      <c r="BH253" s="5">
        <f t="shared" ref="BH253:BH316" si="387">_xlfn.POISSON.DIST(4,K253,FALSE) * _xlfn.POISSON.DIST(6,L253,FALSE)</f>
        <v>2.7816674916180512E-5</v>
      </c>
      <c r="BI253" s="5">
        <f t="shared" ref="BI253:BI316" si="388">_xlfn.POISSON.DIST(5,K253,FALSE) * _xlfn.POISSON.DIST(6,L253,FALSE)</f>
        <v>5.0746116341303585E-6</v>
      </c>
      <c r="BJ253" s="8">
        <f t="shared" ref="BJ253:BJ316" si="389">SUM(N253,Q253,T253,W253,X253,Y253,AD253,AE253,AF253,AG253,AM253,AN253,AO253,AP253,AQ253,AX253,AY253,AZ253,BA253,BB253,BC253)</f>
        <v>0.24845643946980553</v>
      </c>
      <c r="BK253" s="8">
        <f t="shared" ref="BK253:BK316" si="390">SUM(M253,P253,S253,V253,AC253,AL253,AY253)</f>
        <v>0.27461583788268279</v>
      </c>
      <c r="BL253" s="8">
        <f t="shared" ref="BL253:BL316" si="391">SUM(O253,R253,U253,AA253,AB253,AH253,AI253,AJ253,AK253,AR253,AS253,AT253,AU253,AV253,BD253,BE253,BF253,BG253,BH253,BI253)</f>
        <v>0.43224166611063314</v>
      </c>
      <c r="BM253" s="8">
        <f t="shared" ref="BM253:BM316" si="392">SUM(S253:BI253)</f>
        <v>0.40085701446077754</v>
      </c>
      <c r="BN253" s="8">
        <f t="shared" ref="BN253:BN316" si="393">SUM(M253:R253)</f>
        <v>0.598527114161995</v>
      </c>
    </row>
    <row r="254" spans="1:66" x14ac:dyDescent="0.25">
      <c r="A254" t="s">
        <v>13</v>
      </c>
      <c r="B254" t="s">
        <v>48</v>
      </c>
      <c r="C254" t="s">
        <v>217</v>
      </c>
      <c r="D254" t="s">
        <v>530</v>
      </c>
      <c r="E254">
        <f>VLOOKUP(A254,home!$A$2:$E$405,3,FALSE)</f>
        <v>1.8552</v>
      </c>
      <c r="F254">
        <f>VLOOKUP(B254,home!$B$2:$E$405,3,FALSE)</f>
        <v>0.82440000000000002</v>
      </c>
      <c r="G254">
        <f>VLOOKUP(C254,away!$B$2:$E$405,4,FALSE)</f>
        <v>0.67379999999999995</v>
      </c>
      <c r="H254">
        <f>VLOOKUP(A254,away!$A$2:$E$405,3,FALSE)</f>
        <v>1.3231999999999999</v>
      </c>
      <c r="I254">
        <f>VLOOKUP(C254,away!$B$2:$E$405,3,FALSE)</f>
        <v>1.7477</v>
      </c>
      <c r="J254">
        <f>VLOOKUP(B254,home!$B$2:$E$405,4,FALSE)</f>
        <v>1.2447999999999999</v>
      </c>
      <c r="K254" s="3">
        <f t="shared" si="338"/>
        <v>1.0305278317439999</v>
      </c>
      <c r="L254" s="3">
        <f t="shared" si="339"/>
        <v>2.8786705054719999</v>
      </c>
      <c r="M254" s="5">
        <f t="shared" si="340"/>
        <v>2.00565732269255E-2</v>
      </c>
      <c r="N254" s="5">
        <f t="shared" si="341"/>
        <v>2.0668856919758297E-2</v>
      </c>
      <c r="O254" s="5">
        <f t="shared" si="342"/>
        <v>5.7736265789189813E-2</v>
      </c>
      <c r="P254" s="5">
        <f t="shared" si="343"/>
        <v>5.9498828796729054E-2</v>
      </c>
      <c r="Q254" s="5">
        <f t="shared" si="344"/>
        <v>1.0649916153072743E-2</v>
      </c>
      <c r="R254" s="5">
        <f t="shared" si="345"/>
        <v>8.3101842711716389E-2</v>
      </c>
      <c r="S254" s="5">
        <f t="shared" si="346"/>
        <v>4.4126563747065667E-2</v>
      </c>
      <c r="T254" s="5">
        <f t="shared" si="347"/>
        <v>3.0657599515600327E-2</v>
      </c>
      <c r="U254" s="5">
        <f t="shared" si="348"/>
        <v>8.5638761783636011E-2</v>
      </c>
      <c r="V254" s="5">
        <f t="shared" si="349"/>
        <v>1.4544851218097664E-2</v>
      </c>
      <c r="W254" s="5">
        <f t="shared" si="350"/>
        <v>3.658345000493818E-3</v>
      </c>
      <c r="X254" s="5">
        <f t="shared" si="351"/>
        <v>1.0531169851762502E-2</v>
      </c>
      <c r="Y254" s="5">
        <f t="shared" si="352"/>
        <v>1.5157884020192327E-2</v>
      </c>
      <c r="Z254" s="5">
        <f t="shared" si="353"/>
        <v>7.9740941188197093E-2</v>
      </c>
      <c r="AA254" s="5">
        <f t="shared" si="354"/>
        <v>8.2175259223898553E-2</v>
      </c>
      <c r="AB254" s="5">
        <f t="shared" si="355"/>
        <v>4.2341945855502654E-2</v>
      </c>
      <c r="AC254" s="5">
        <f t="shared" si="356"/>
        <v>2.6967518413667322E-3</v>
      </c>
      <c r="AD254" s="5">
        <f t="shared" si="357"/>
        <v>9.4250658528259883E-4</v>
      </c>
      <c r="AE254" s="5">
        <f t="shared" si="358"/>
        <v>2.7131659082661472E-3</v>
      </c>
      <c r="AF254" s="5">
        <f t="shared" si="359"/>
        <v>3.9051553382889546E-3</v>
      </c>
      <c r="AG254" s="5">
        <f t="shared" si="360"/>
        <v>3.7472184972063144E-3</v>
      </c>
      <c r="AH254" s="5">
        <f t="shared" si="361"/>
        <v>5.7386973869260081E-2</v>
      </c>
      <c r="AI254" s="5">
        <f t="shared" si="362"/>
        <v>5.913887375183817E-2</v>
      </c>
      <c r="AJ254" s="5">
        <f t="shared" si="363"/>
        <v>3.0472127669631966E-2</v>
      </c>
      <c r="AK254" s="5">
        <f t="shared" si="364"/>
        <v>1.0467458552004059E-2</v>
      </c>
      <c r="AL254" s="5">
        <f t="shared" si="365"/>
        <v>3.2000197501602662E-4</v>
      </c>
      <c r="AM254" s="5">
        <f t="shared" si="366"/>
        <v>1.9425585354714367E-4</v>
      </c>
      <c r="AN254" s="5">
        <f t="shared" si="367"/>
        <v>5.5919859612145082E-4</v>
      </c>
      <c r="AO254" s="5">
        <f t="shared" si="368"/>
        <v>8.0487425267808496E-4</v>
      </c>
      <c r="AP254" s="5">
        <f t="shared" si="369"/>
        <v>7.7232259059940693E-4</v>
      </c>
      <c r="AQ254" s="5">
        <f t="shared" si="370"/>
        <v>5.5581556556705985E-4</v>
      </c>
      <c r="AR254" s="5">
        <f t="shared" si="371"/>
        <v>3.3039637815146267E-2</v>
      </c>
      <c r="AS254" s="5">
        <f t="shared" si="372"/>
        <v>3.4048266319249745E-2</v>
      </c>
      <c r="AT254" s="5">
        <f t="shared" si="373"/>
        <v>1.754384303230935E-2</v>
      </c>
      <c r="AU254" s="5">
        <f t="shared" si="374"/>
        <v>6.0264728401809454E-3</v>
      </c>
      <c r="AV254" s="5">
        <f t="shared" si="375"/>
        <v>1.552611997263943E-3</v>
      </c>
      <c r="AW254" s="5">
        <f t="shared" si="376"/>
        <v>2.6369496743415801E-5</v>
      </c>
      <c r="AX254" s="5">
        <f t="shared" si="377"/>
        <v>3.3364343926586315E-5</v>
      </c>
      <c r="AY254" s="5">
        <f t="shared" si="378"/>
        <v>9.6044952795887873E-5</v>
      </c>
      <c r="AZ254" s="5">
        <f t="shared" si="379"/>
        <v>1.3824088640648646E-4</v>
      </c>
      <c r="BA254" s="5">
        <f t="shared" si="380"/>
        <v>1.3264998744955256E-4</v>
      </c>
      <c r="BB254" s="5">
        <f t="shared" si="381"/>
        <v>9.5463901605564476E-5</v>
      </c>
      <c r="BC254" s="5">
        <f t="shared" si="382"/>
        <v>5.49618235778439E-5</v>
      </c>
      <c r="BD254" s="5">
        <f t="shared" si="383"/>
        <v>1.5851705148323153E-2</v>
      </c>
      <c r="BE254" s="5">
        <f t="shared" si="384"/>
        <v>1.6335623335946656E-2</v>
      </c>
      <c r="BF254" s="5">
        <f t="shared" si="385"/>
        <v>8.4171572482898971E-3</v>
      </c>
      <c r="BG254" s="5">
        <f t="shared" si="386"/>
        <v>2.8913716028428271E-3</v>
      </c>
      <c r="BH254" s="5">
        <f t="shared" si="387"/>
        <v>7.4490972716094786E-4</v>
      </c>
      <c r="BI254" s="5">
        <f t="shared" si="388"/>
        <v>1.535300411952373E-4</v>
      </c>
      <c r="BJ254" s="8">
        <f t="shared" si="389"/>
        <v>0.10606901054419909</v>
      </c>
      <c r="BK254" s="8">
        <f t="shared" si="390"/>
        <v>0.14133961575799653</v>
      </c>
      <c r="BL254" s="8">
        <f t="shared" si="391"/>
        <v>0.6450646383145866</v>
      </c>
      <c r="BM254" s="8">
        <f t="shared" si="392"/>
        <v>0.72043224675153494</v>
      </c>
      <c r="BN254" s="8">
        <f t="shared" si="393"/>
        <v>0.25171228359739178</v>
      </c>
    </row>
    <row r="255" spans="1:66" x14ac:dyDescent="0.25">
      <c r="A255" t="s">
        <v>16</v>
      </c>
      <c r="B255" t="s">
        <v>462</v>
      </c>
      <c r="C255" t="s">
        <v>495</v>
      </c>
      <c r="D255" t="s">
        <v>530</v>
      </c>
      <c r="E255">
        <f>VLOOKUP(A255,home!$A$2:$E$405,3,FALSE)</f>
        <v>1.6396999999999999</v>
      </c>
      <c r="F255">
        <f>VLOOKUP(B255,home!$B$2:$E$405,3,FALSE)</f>
        <v>0.99099999999999999</v>
      </c>
      <c r="G255" t="e">
        <f>VLOOKUP(C255,away!$B$2:$E$405,4,FALSE)</f>
        <v>#N/A</v>
      </c>
      <c r="H255">
        <f>VLOOKUP(A255,away!$A$2:$E$405,3,FALSE)</f>
        <v>1.2963</v>
      </c>
      <c r="I255" t="e">
        <f>VLOOKUP(C255,away!$B$2:$E$405,3,FALSE)</f>
        <v>#N/A</v>
      </c>
      <c r="J255">
        <f>VLOOKUP(B255,home!$B$2:$E$405,4,FALSE)</f>
        <v>1.1089</v>
      </c>
      <c r="K255" s="3" t="e">
        <f t="shared" si="338"/>
        <v>#N/A</v>
      </c>
      <c r="L255" s="3" t="e">
        <f t="shared" si="339"/>
        <v>#N/A</v>
      </c>
      <c r="M255" s="5" t="e">
        <f t="shared" si="340"/>
        <v>#N/A</v>
      </c>
      <c r="N255" s="5" t="e">
        <f t="shared" si="341"/>
        <v>#N/A</v>
      </c>
      <c r="O255" s="5" t="e">
        <f t="shared" si="342"/>
        <v>#N/A</v>
      </c>
      <c r="P255" s="5" t="e">
        <f t="shared" si="343"/>
        <v>#N/A</v>
      </c>
      <c r="Q255" s="5" t="e">
        <f t="shared" si="344"/>
        <v>#N/A</v>
      </c>
      <c r="R255" s="5" t="e">
        <f t="shared" si="345"/>
        <v>#N/A</v>
      </c>
      <c r="S255" s="5" t="e">
        <f t="shared" si="346"/>
        <v>#N/A</v>
      </c>
      <c r="T255" s="5" t="e">
        <f t="shared" si="347"/>
        <v>#N/A</v>
      </c>
      <c r="U255" s="5" t="e">
        <f t="shared" si="348"/>
        <v>#N/A</v>
      </c>
      <c r="V255" s="5" t="e">
        <f t="shared" si="349"/>
        <v>#N/A</v>
      </c>
      <c r="W255" s="5" t="e">
        <f t="shared" si="350"/>
        <v>#N/A</v>
      </c>
      <c r="X255" s="5" t="e">
        <f t="shared" si="351"/>
        <v>#N/A</v>
      </c>
      <c r="Y255" s="5" t="e">
        <f t="shared" si="352"/>
        <v>#N/A</v>
      </c>
      <c r="Z255" s="5" t="e">
        <f t="shared" si="353"/>
        <v>#N/A</v>
      </c>
      <c r="AA255" s="5" t="e">
        <f t="shared" si="354"/>
        <v>#N/A</v>
      </c>
      <c r="AB255" s="5" t="e">
        <f t="shared" si="355"/>
        <v>#N/A</v>
      </c>
      <c r="AC255" s="5" t="e">
        <f t="shared" si="356"/>
        <v>#N/A</v>
      </c>
      <c r="AD255" s="5" t="e">
        <f t="shared" si="357"/>
        <v>#N/A</v>
      </c>
      <c r="AE255" s="5" t="e">
        <f t="shared" si="358"/>
        <v>#N/A</v>
      </c>
      <c r="AF255" s="5" t="e">
        <f t="shared" si="359"/>
        <v>#N/A</v>
      </c>
      <c r="AG255" s="5" t="e">
        <f t="shared" si="360"/>
        <v>#N/A</v>
      </c>
      <c r="AH255" s="5" t="e">
        <f t="shared" si="361"/>
        <v>#N/A</v>
      </c>
      <c r="AI255" s="5" t="e">
        <f t="shared" si="362"/>
        <v>#N/A</v>
      </c>
      <c r="AJ255" s="5" t="e">
        <f t="shared" si="363"/>
        <v>#N/A</v>
      </c>
      <c r="AK255" s="5" t="e">
        <f t="shared" si="364"/>
        <v>#N/A</v>
      </c>
      <c r="AL255" s="5" t="e">
        <f t="shared" si="365"/>
        <v>#N/A</v>
      </c>
      <c r="AM255" s="5" t="e">
        <f t="shared" si="366"/>
        <v>#N/A</v>
      </c>
      <c r="AN255" s="5" t="e">
        <f t="shared" si="367"/>
        <v>#N/A</v>
      </c>
      <c r="AO255" s="5" t="e">
        <f t="shared" si="368"/>
        <v>#N/A</v>
      </c>
      <c r="AP255" s="5" t="e">
        <f t="shared" si="369"/>
        <v>#N/A</v>
      </c>
      <c r="AQ255" s="5" t="e">
        <f t="shared" si="370"/>
        <v>#N/A</v>
      </c>
      <c r="AR255" s="5" t="e">
        <f t="shared" si="371"/>
        <v>#N/A</v>
      </c>
      <c r="AS255" s="5" t="e">
        <f t="shared" si="372"/>
        <v>#N/A</v>
      </c>
      <c r="AT255" s="5" t="e">
        <f t="shared" si="373"/>
        <v>#N/A</v>
      </c>
      <c r="AU255" s="5" t="e">
        <f t="shared" si="374"/>
        <v>#N/A</v>
      </c>
      <c r="AV255" s="5" t="e">
        <f t="shared" si="375"/>
        <v>#N/A</v>
      </c>
      <c r="AW255" s="5" t="e">
        <f t="shared" si="376"/>
        <v>#N/A</v>
      </c>
      <c r="AX255" s="5" t="e">
        <f t="shared" si="377"/>
        <v>#N/A</v>
      </c>
      <c r="AY255" s="5" t="e">
        <f t="shared" si="378"/>
        <v>#N/A</v>
      </c>
      <c r="AZ255" s="5" t="e">
        <f t="shared" si="379"/>
        <v>#N/A</v>
      </c>
      <c r="BA255" s="5" t="e">
        <f t="shared" si="380"/>
        <v>#N/A</v>
      </c>
      <c r="BB255" s="5" t="e">
        <f t="shared" si="381"/>
        <v>#N/A</v>
      </c>
      <c r="BC255" s="5" t="e">
        <f t="shared" si="382"/>
        <v>#N/A</v>
      </c>
      <c r="BD255" s="5" t="e">
        <f t="shared" si="383"/>
        <v>#N/A</v>
      </c>
      <c r="BE255" s="5" t="e">
        <f t="shared" si="384"/>
        <v>#N/A</v>
      </c>
      <c r="BF255" s="5" t="e">
        <f t="shared" si="385"/>
        <v>#N/A</v>
      </c>
      <c r="BG255" s="5" t="e">
        <f t="shared" si="386"/>
        <v>#N/A</v>
      </c>
      <c r="BH255" s="5" t="e">
        <f t="shared" si="387"/>
        <v>#N/A</v>
      </c>
      <c r="BI255" s="5" t="e">
        <f t="shared" si="388"/>
        <v>#N/A</v>
      </c>
      <c r="BJ255" s="8" t="e">
        <f t="shared" si="389"/>
        <v>#N/A</v>
      </c>
      <c r="BK255" s="8" t="e">
        <f t="shared" si="390"/>
        <v>#N/A</v>
      </c>
      <c r="BL255" s="8" t="e">
        <f t="shared" si="391"/>
        <v>#N/A</v>
      </c>
      <c r="BM255" s="8" t="e">
        <f t="shared" si="392"/>
        <v>#N/A</v>
      </c>
      <c r="BN255" s="8" t="e">
        <f t="shared" si="393"/>
        <v>#N/A</v>
      </c>
    </row>
    <row r="256" spans="1:66" x14ac:dyDescent="0.25">
      <c r="A256" t="s">
        <v>16</v>
      </c>
      <c r="B256" t="s">
        <v>492</v>
      </c>
      <c r="C256" t="s">
        <v>224</v>
      </c>
      <c r="D256" t="s">
        <v>530</v>
      </c>
      <c r="E256">
        <f>VLOOKUP(A256,home!$A$2:$E$405,3,FALSE)</f>
        <v>1.6396999999999999</v>
      </c>
      <c r="F256" t="e">
        <f>VLOOKUP(B256,home!$B$2:$E$405,3,FALSE)</f>
        <v>#N/A</v>
      </c>
      <c r="G256">
        <f>VLOOKUP(C256,away!$B$2:$E$405,4,FALSE)</f>
        <v>1.0291999999999999</v>
      </c>
      <c r="H256">
        <f>VLOOKUP(A256,away!$A$2:$E$405,3,FALSE)</f>
        <v>1.2963</v>
      </c>
      <c r="I256">
        <f>VLOOKUP(C256,away!$B$2:$E$405,3,FALSE)</f>
        <v>1.1089</v>
      </c>
      <c r="J256" t="e">
        <f>VLOOKUP(B256,home!$B$2:$E$405,4,FALSE)</f>
        <v>#N/A</v>
      </c>
      <c r="K256" s="3" t="e">
        <f t="shared" si="338"/>
        <v>#N/A</v>
      </c>
      <c r="L256" s="3" t="e">
        <f t="shared" si="339"/>
        <v>#N/A</v>
      </c>
      <c r="M256" s="5" t="e">
        <f t="shared" si="340"/>
        <v>#N/A</v>
      </c>
      <c r="N256" s="5" t="e">
        <f t="shared" si="341"/>
        <v>#N/A</v>
      </c>
      <c r="O256" s="5" t="e">
        <f t="shared" si="342"/>
        <v>#N/A</v>
      </c>
      <c r="P256" s="5" t="e">
        <f t="shared" si="343"/>
        <v>#N/A</v>
      </c>
      <c r="Q256" s="5" t="e">
        <f t="shared" si="344"/>
        <v>#N/A</v>
      </c>
      <c r="R256" s="5" t="e">
        <f t="shared" si="345"/>
        <v>#N/A</v>
      </c>
      <c r="S256" s="5" t="e">
        <f t="shared" si="346"/>
        <v>#N/A</v>
      </c>
      <c r="T256" s="5" t="e">
        <f t="shared" si="347"/>
        <v>#N/A</v>
      </c>
      <c r="U256" s="5" t="e">
        <f t="shared" si="348"/>
        <v>#N/A</v>
      </c>
      <c r="V256" s="5" t="e">
        <f t="shared" si="349"/>
        <v>#N/A</v>
      </c>
      <c r="W256" s="5" t="e">
        <f t="shared" si="350"/>
        <v>#N/A</v>
      </c>
      <c r="X256" s="5" t="e">
        <f t="shared" si="351"/>
        <v>#N/A</v>
      </c>
      <c r="Y256" s="5" t="e">
        <f t="shared" si="352"/>
        <v>#N/A</v>
      </c>
      <c r="Z256" s="5" t="e">
        <f t="shared" si="353"/>
        <v>#N/A</v>
      </c>
      <c r="AA256" s="5" t="e">
        <f t="shared" si="354"/>
        <v>#N/A</v>
      </c>
      <c r="AB256" s="5" t="e">
        <f t="shared" si="355"/>
        <v>#N/A</v>
      </c>
      <c r="AC256" s="5" t="e">
        <f t="shared" si="356"/>
        <v>#N/A</v>
      </c>
      <c r="AD256" s="5" t="e">
        <f t="shared" si="357"/>
        <v>#N/A</v>
      </c>
      <c r="AE256" s="5" t="e">
        <f t="shared" si="358"/>
        <v>#N/A</v>
      </c>
      <c r="AF256" s="5" t="e">
        <f t="shared" si="359"/>
        <v>#N/A</v>
      </c>
      <c r="AG256" s="5" t="e">
        <f t="shared" si="360"/>
        <v>#N/A</v>
      </c>
      <c r="AH256" s="5" t="e">
        <f t="shared" si="361"/>
        <v>#N/A</v>
      </c>
      <c r="AI256" s="5" t="e">
        <f t="shared" si="362"/>
        <v>#N/A</v>
      </c>
      <c r="AJ256" s="5" t="e">
        <f t="shared" si="363"/>
        <v>#N/A</v>
      </c>
      <c r="AK256" s="5" t="e">
        <f t="shared" si="364"/>
        <v>#N/A</v>
      </c>
      <c r="AL256" s="5" t="e">
        <f t="shared" si="365"/>
        <v>#N/A</v>
      </c>
      <c r="AM256" s="5" t="e">
        <f t="shared" si="366"/>
        <v>#N/A</v>
      </c>
      <c r="AN256" s="5" t="e">
        <f t="shared" si="367"/>
        <v>#N/A</v>
      </c>
      <c r="AO256" s="5" t="e">
        <f t="shared" si="368"/>
        <v>#N/A</v>
      </c>
      <c r="AP256" s="5" t="e">
        <f t="shared" si="369"/>
        <v>#N/A</v>
      </c>
      <c r="AQ256" s="5" t="e">
        <f t="shared" si="370"/>
        <v>#N/A</v>
      </c>
      <c r="AR256" s="5" t="e">
        <f t="shared" si="371"/>
        <v>#N/A</v>
      </c>
      <c r="AS256" s="5" t="e">
        <f t="shared" si="372"/>
        <v>#N/A</v>
      </c>
      <c r="AT256" s="5" t="e">
        <f t="shared" si="373"/>
        <v>#N/A</v>
      </c>
      <c r="AU256" s="5" t="e">
        <f t="shared" si="374"/>
        <v>#N/A</v>
      </c>
      <c r="AV256" s="5" t="e">
        <f t="shared" si="375"/>
        <v>#N/A</v>
      </c>
      <c r="AW256" s="5" t="e">
        <f t="shared" si="376"/>
        <v>#N/A</v>
      </c>
      <c r="AX256" s="5" t="e">
        <f t="shared" si="377"/>
        <v>#N/A</v>
      </c>
      <c r="AY256" s="5" t="e">
        <f t="shared" si="378"/>
        <v>#N/A</v>
      </c>
      <c r="AZ256" s="5" t="e">
        <f t="shared" si="379"/>
        <v>#N/A</v>
      </c>
      <c r="BA256" s="5" t="e">
        <f t="shared" si="380"/>
        <v>#N/A</v>
      </c>
      <c r="BB256" s="5" t="e">
        <f t="shared" si="381"/>
        <v>#N/A</v>
      </c>
      <c r="BC256" s="5" t="e">
        <f t="shared" si="382"/>
        <v>#N/A</v>
      </c>
      <c r="BD256" s="5" t="e">
        <f t="shared" si="383"/>
        <v>#N/A</v>
      </c>
      <c r="BE256" s="5" t="e">
        <f t="shared" si="384"/>
        <v>#N/A</v>
      </c>
      <c r="BF256" s="5" t="e">
        <f t="shared" si="385"/>
        <v>#N/A</v>
      </c>
      <c r="BG256" s="5" t="e">
        <f t="shared" si="386"/>
        <v>#N/A</v>
      </c>
      <c r="BH256" s="5" t="e">
        <f t="shared" si="387"/>
        <v>#N/A</v>
      </c>
      <c r="BI256" s="5" t="e">
        <f t="shared" si="388"/>
        <v>#N/A</v>
      </c>
      <c r="BJ256" s="8" t="e">
        <f t="shared" si="389"/>
        <v>#N/A</v>
      </c>
      <c r="BK256" s="8" t="e">
        <f t="shared" si="390"/>
        <v>#N/A</v>
      </c>
      <c r="BL256" s="8" t="e">
        <f t="shared" si="391"/>
        <v>#N/A</v>
      </c>
      <c r="BM256" s="8" t="e">
        <f t="shared" si="392"/>
        <v>#N/A</v>
      </c>
      <c r="BN256" s="8" t="e">
        <f t="shared" si="393"/>
        <v>#N/A</v>
      </c>
    </row>
    <row r="257" spans="1:66" s="14" customFormat="1" x14ac:dyDescent="0.25">
      <c r="A257" t="s">
        <v>59</v>
      </c>
      <c r="B257" t="s">
        <v>83</v>
      </c>
      <c r="C257" t="s">
        <v>227</v>
      </c>
      <c r="D257" t="s">
        <v>530</v>
      </c>
      <c r="E257">
        <f>VLOOKUP(A257,home!$A$2:$E$405,3,FALSE)</f>
        <v>1.6243000000000001</v>
      </c>
      <c r="F257">
        <f>VLOOKUP(B257,home!$B$2:$E$405,3,FALSE)</f>
        <v>0.87490000000000001</v>
      </c>
      <c r="G257">
        <f>VLOOKUP(C257,away!$B$2:$E$405,4,FALSE)</f>
        <v>0.65659999999999996</v>
      </c>
      <c r="H257">
        <f>VLOOKUP(A257,away!$A$2:$E$405,3,FALSE)</f>
        <v>1.2161999999999999</v>
      </c>
      <c r="I257">
        <f>VLOOKUP(C257,away!$B$2:$E$405,3,FALSE)</f>
        <v>1.0213000000000001</v>
      </c>
      <c r="J257">
        <f>VLOOKUP(B257,home!$B$2:$E$405,4,FALSE)</f>
        <v>1.0386</v>
      </c>
      <c r="K257" s="3">
        <f t="shared" si="338"/>
        <v>0.93309430596199994</v>
      </c>
      <c r="L257" s="3">
        <f t="shared" si="339"/>
        <v>1.2900503153160001</v>
      </c>
      <c r="M257" s="5">
        <f t="shared" si="340"/>
        <v>0.10826811074627003</v>
      </c>
      <c r="N257" s="5">
        <f t="shared" si="341"/>
        <v>0.10102435765460778</v>
      </c>
      <c r="O257" s="5">
        <f t="shared" si="342"/>
        <v>0.13967131040689329</v>
      </c>
      <c r="P257" s="5">
        <f t="shared" si="343"/>
        <v>0.13032650444692315</v>
      </c>
      <c r="Q257" s="5">
        <f t="shared" si="344"/>
        <v>4.713262644549155E-2</v>
      </c>
      <c r="R257" s="5">
        <f t="shared" si="345"/>
        <v>9.0091509015505819E-2</v>
      </c>
      <c r="S257" s="5">
        <f t="shared" si="346"/>
        <v>3.9219761119594097E-2</v>
      </c>
      <c r="T257" s="5">
        <f t="shared" si="347"/>
        <v>6.0803459607677614E-2</v>
      </c>
      <c r="U257" s="5">
        <f t="shared" si="348"/>
        <v>8.4063874077892661E-2</v>
      </c>
      <c r="V257" s="5">
        <f t="shared" si="349"/>
        <v>5.2455933871821446E-3</v>
      </c>
      <c r="W257" s="5">
        <f t="shared" si="350"/>
        <v>1.4659728453774048E-2</v>
      </c>
      <c r="X257" s="5">
        <f t="shared" si="351"/>
        <v>1.8911787314238152E-2</v>
      </c>
      <c r="Y257" s="5">
        <f t="shared" si="352"/>
        <v>1.219857859396103E-2</v>
      </c>
      <c r="Z257" s="5">
        <f t="shared" si="353"/>
        <v>3.8740859870915842E-2</v>
      </c>
      <c r="AA257" s="5">
        <f t="shared" si="354"/>
        <v>3.6148875753623314E-2</v>
      </c>
      <c r="AB257" s="5">
        <f t="shared" si="355"/>
        <v>1.6865155066316855E-2</v>
      </c>
      <c r="AC257" s="5">
        <f t="shared" si="356"/>
        <v>3.9464520369222433E-4</v>
      </c>
      <c r="AD257" s="5">
        <f t="shared" si="357"/>
        <v>3.4197272867914192E-3</v>
      </c>
      <c r="AE257" s="5">
        <f t="shared" si="358"/>
        <v>4.4116202646200002E-3</v>
      </c>
      <c r="AF257" s="5">
        <f t="shared" si="359"/>
        <v>2.8456060567137436E-3</v>
      </c>
      <c r="AG257" s="5">
        <f t="shared" si="360"/>
        <v>1.2236583302428947E-3</v>
      </c>
      <c r="AH257" s="5">
        <f t="shared" si="361"/>
        <v>1.2494414623021996E-2</v>
      </c>
      <c r="AI257" s="5">
        <f t="shared" si="362"/>
        <v>1.1658467141070172E-2</v>
      </c>
      <c r="AJ257" s="5">
        <f t="shared" si="363"/>
        <v>5.4392246527888259E-3</v>
      </c>
      <c r="AK257" s="5">
        <f t="shared" si="364"/>
        <v>1.6917698507884636E-3</v>
      </c>
      <c r="AL257" s="5">
        <f t="shared" si="365"/>
        <v>1.9001986656804571E-5</v>
      </c>
      <c r="AM257" s="5">
        <f t="shared" si="366"/>
        <v>6.3818561184959073E-4</v>
      </c>
      <c r="AN257" s="5">
        <f t="shared" si="367"/>
        <v>8.2329154979669903E-4</v>
      </c>
      <c r="AO257" s="5">
        <f t="shared" si="368"/>
        <v>5.3104376170611499E-4</v>
      </c>
      <c r="AP257" s="5">
        <f t="shared" si="369"/>
        <v>2.2835772407852283E-4</v>
      </c>
      <c r="AQ257" s="5">
        <f t="shared" si="370"/>
        <v>7.3648238488085668E-5</v>
      </c>
      <c r="AR257" s="5">
        <f t="shared" si="371"/>
        <v>3.2236847048236726E-3</v>
      </c>
      <c r="AS257" s="5">
        <f t="shared" si="372"/>
        <v>3.0080018422877592E-3</v>
      </c>
      <c r="AT257" s="5">
        <f t="shared" si="373"/>
        <v>1.4033746956809568E-3</v>
      </c>
      <c r="AU257" s="5">
        <f t="shared" si="374"/>
        <v>4.3649364589035182E-4</v>
      </c>
      <c r="AV257" s="5">
        <f t="shared" si="375"/>
        <v>1.0182243389222018E-4</v>
      </c>
      <c r="AW257" s="5">
        <f t="shared" si="376"/>
        <v>6.3537291345496616E-7</v>
      </c>
      <c r="AX257" s="5">
        <f t="shared" si="377"/>
        <v>9.9247893427287969E-5</v>
      </c>
      <c r="AY257" s="5">
        <f t="shared" si="378"/>
        <v>1.2803477621032162E-4</v>
      </c>
      <c r="AZ257" s="5">
        <f t="shared" si="379"/>
        <v>8.2585651710769467E-5</v>
      </c>
      <c r="BA257" s="5">
        <f t="shared" si="380"/>
        <v>3.5513215343351837E-5</v>
      </c>
      <c r="BB257" s="5">
        <f t="shared" si="381"/>
        <v>1.1453458662894017E-5</v>
      </c>
      <c r="BC257" s="5">
        <f t="shared" si="382"/>
        <v>2.955107591905039E-6</v>
      </c>
      <c r="BD257" s="5">
        <f t="shared" si="383"/>
        <v>6.9311924498952353E-4</v>
      </c>
      <c r="BE257" s="5">
        <f t="shared" si="384"/>
        <v>6.4674562085240486E-4</v>
      </c>
      <c r="BF257" s="5">
        <f t="shared" si="385"/>
        <v>3.0173732811161866E-4</v>
      </c>
      <c r="BG257" s="5">
        <f t="shared" si="386"/>
        <v>9.3849794252379702E-5</v>
      </c>
      <c r="BH257" s="5">
        <f t="shared" si="387"/>
        <v>2.1892677158150181E-5</v>
      </c>
      <c r="BI257" s="5">
        <f t="shared" si="388"/>
        <v>4.0855864797068559E-6</v>
      </c>
      <c r="BJ257" s="8">
        <f t="shared" si="389"/>
        <v>0.26928546699698375</v>
      </c>
      <c r="BK257" s="8">
        <f t="shared" si="390"/>
        <v>0.28360165166652879</v>
      </c>
      <c r="BL257" s="8">
        <f t="shared" si="391"/>
        <v>0.40805940816232017</v>
      </c>
      <c r="BM257" s="8">
        <f t="shared" si="392"/>
        <v>0.38304556857776006</v>
      </c>
      <c r="BN257" s="8">
        <f t="shared" si="393"/>
        <v>0.61651441871569157</v>
      </c>
    </row>
    <row r="258" spans="1:66" x14ac:dyDescent="0.25">
      <c r="A258" t="s">
        <v>70</v>
      </c>
      <c r="B258" t="s">
        <v>62</v>
      </c>
      <c r="C258" t="s">
        <v>61</v>
      </c>
      <c r="D258" t="s">
        <v>530</v>
      </c>
      <c r="E258">
        <f>VLOOKUP(A258,home!$A$2:$E$405,3,FALSE)</f>
        <v>1.3243</v>
      </c>
      <c r="F258">
        <f>VLOOKUP(B258,home!$B$2:$E$405,3,FALSE)</f>
        <v>0.85509999999999997</v>
      </c>
      <c r="G258">
        <f>VLOOKUP(C258,away!$B$2:$E$405,4,FALSE)</f>
        <v>1.0833999999999999</v>
      </c>
      <c r="H258">
        <f>VLOOKUP(A258,away!$A$2:$E$405,3,FALSE)</f>
        <v>1.1069</v>
      </c>
      <c r="I258">
        <f>VLOOKUP(C258,away!$B$2:$E$405,3,FALSE)</f>
        <v>1.0998000000000001</v>
      </c>
      <c r="J258">
        <f>VLOOKUP(B258,home!$B$2:$E$405,4,FALSE)</f>
        <v>1.5074000000000001</v>
      </c>
      <c r="K258" s="3">
        <f t="shared" si="338"/>
        <v>1.2268518347619999</v>
      </c>
      <c r="L258" s="3">
        <f t="shared" si="339"/>
        <v>1.835061457788</v>
      </c>
      <c r="M258" s="5">
        <f t="shared" si="340"/>
        <v>4.6798071107950839E-2</v>
      </c>
      <c r="N258" s="5">
        <f t="shared" si="341"/>
        <v>5.7414299402112026E-2</v>
      </c>
      <c r="O258" s="5">
        <f t="shared" si="342"/>
        <v>8.587733658902276E-2</v>
      </c>
      <c r="P258" s="5">
        <f t="shared" si="343"/>
        <v>0.10535876795871639</v>
      </c>
      <c r="Q258" s="5">
        <f t="shared" si="344"/>
        <v>3.5219419281527976E-2</v>
      </c>
      <c r="R258" s="5">
        <f t="shared" si="345"/>
        <v>7.8795095236001436E-2</v>
      </c>
      <c r="S258" s="5">
        <f t="shared" si="346"/>
        <v>5.9299826483087216E-2</v>
      </c>
      <c r="T258" s="5">
        <f t="shared" si="347"/>
        <v>6.4629798889207515E-2</v>
      </c>
      <c r="U258" s="5">
        <f t="shared" si="348"/>
        <v>9.6669907160534876E-2</v>
      </c>
      <c r="V258" s="5">
        <f t="shared" si="349"/>
        <v>1.4833841819419812E-2</v>
      </c>
      <c r="W258" s="5">
        <f t="shared" si="350"/>
        <v>1.4403003054931579E-2</v>
      </c>
      <c r="X258" s="5">
        <f t="shared" si="351"/>
        <v>2.6430395782507762E-2</v>
      </c>
      <c r="Y258" s="5">
        <f t="shared" si="352"/>
        <v>2.4250700307281253E-2</v>
      </c>
      <c r="Z258" s="5">
        <f t="shared" si="353"/>
        <v>4.8197947443440366E-2</v>
      </c>
      <c r="AA258" s="5">
        <f t="shared" si="354"/>
        <v>5.9131740252747256E-2</v>
      </c>
      <c r="AB258" s="5">
        <f t="shared" si="355"/>
        <v>3.627294201087649E-2</v>
      </c>
      <c r="AC258" s="5">
        <f t="shared" si="356"/>
        <v>2.0872592357805368E-3</v>
      </c>
      <c r="AD258" s="5">
        <f t="shared" si="357"/>
        <v>4.4175876810063752E-3</v>
      </c>
      <c r="AE258" s="5">
        <f t="shared" si="358"/>
        <v>8.1065448898138687E-3</v>
      </c>
      <c r="AF258" s="5">
        <f t="shared" si="359"/>
        <v>7.438004041562851E-3</v>
      </c>
      <c r="AG258" s="5">
        <f t="shared" si="360"/>
        <v>4.5497315131811204E-3</v>
      </c>
      <c r="AH258" s="5">
        <f t="shared" si="361"/>
        <v>2.2111548924487263E-2</v>
      </c>
      <c r="AI258" s="5">
        <f t="shared" si="362"/>
        <v>2.7127594367436926E-2</v>
      </c>
      <c r="AJ258" s="5">
        <f t="shared" si="363"/>
        <v>1.6640769461184646E-2</v>
      </c>
      <c r="AK258" s="5">
        <f t="shared" si="364"/>
        <v>6.8052528484352772E-3</v>
      </c>
      <c r="AL258" s="5">
        <f t="shared" si="365"/>
        <v>1.8796591935168623E-4</v>
      </c>
      <c r="AM258" s="5">
        <f t="shared" si="366"/>
        <v>1.0839451103329355E-3</v>
      </c>
      <c r="AN258" s="5">
        <f t="shared" si="367"/>
        <v>1.9891058943297311E-3</v>
      </c>
      <c r="AO258" s="5">
        <f t="shared" si="368"/>
        <v>1.8250657810717102E-3</v>
      </c>
      <c r="AP258" s="5">
        <f t="shared" si="369"/>
        <v>1.1163692909241492E-3</v>
      </c>
      <c r="AQ258" s="5">
        <f t="shared" si="370"/>
        <v>5.1215156460825606E-4</v>
      </c>
      <c r="AR258" s="5">
        <f t="shared" si="371"/>
        <v>8.1152102406640541E-3</v>
      </c>
      <c r="AS258" s="5">
        <f t="shared" si="372"/>
        <v>9.956160573238065E-3</v>
      </c>
      <c r="AT258" s="5">
        <f t="shared" si="373"/>
        <v>6.1073669332311039E-3</v>
      </c>
      <c r="AU258" s="5">
        <f t="shared" si="374"/>
        <v>2.497611442533115E-3</v>
      </c>
      <c r="AV258" s="5">
        <f t="shared" si="375"/>
        <v>7.660497951985796E-4</v>
      </c>
      <c r="AW258" s="5">
        <f t="shared" si="376"/>
        <v>1.1754910935110297E-5</v>
      </c>
      <c r="AX258" s="5">
        <f t="shared" si="377"/>
        <v>2.2164000789887684E-4</v>
      </c>
      <c r="AY258" s="5">
        <f t="shared" si="378"/>
        <v>4.0672303599905676E-4</v>
      </c>
      <c r="AZ258" s="5">
        <f t="shared" si="379"/>
        <v>3.7318088367819521E-4</v>
      </c>
      <c r="BA258" s="5">
        <f t="shared" si="380"/>
        <v>2.2826995214037432E-4</v>
      </c>
      <c r="BB258" s="5">
        <f t="shared" si="381"/>
        <v>1.0472234778597804E-4</v>
      </c>
      <c r="BC258" s="5">
        <f t="shared" si="382"/>
        <v>3.843438883822375E-5</v>
      </c>
      <c r="BD258" s="5">
        <f t="shared" si="383"/>
        <v>2.4819849224148498E-3</v>
      </c>
      <c r="BE258" s="5">
        <f t="shared" si="384"/>
        <v>3.0450277559162789E-3</v>
      </c>
      <c r="BF258" s="5">
        <f t="shared" si="385"/>
        <v>1.867898944623551E-3</v>
      </c>
      <c r="BG258" s="5">
        <f t="shared" si="386"/>
        <v>7.6387841578713547E-4</v>
      </c>
      <c r="BH258" s="5">
        <f t="shared" si="387"/>
        <v>2.3429140898588427E-4</v>
      </c>
      <c r="BI258" s="5">
        <f t="shared" si="388"/>
        <v>5.7488168996661225E-5</v>
      </c>
      <c r="BJ258" s="8">
        <f t="shared" si="389"/>
        <v>0.25475909310073974</v>
      </c>
      <c r="BK258" s="8">
        <f t="shared" si="390"/>
        <v>0.22897245556030554</v>
      </c>
      <c r="BL258" s="8">
        <f t="shared" si="391"/>
        <v>0.46532515545231612</v>
      </c>
      <c r="BM258" s="8">
        <f t="shared" si="392"/>
        <v>0.5873966938564068</v>
      </c>
      <c r="BN258" s="8">
        <f t="shared" si="393"/>
        <v>0.40946298957533145</v>
      </c>
    </row>
    <row r="259" spans="1:66" x14ac:dyDescent="0.25">
      <c r="A259" t="s">
        <v>19</v>
      </c>
      <c r="B259" t="s">
        <v>244</v>
      </c>
      <c r="C259" t="s">
        <v>137</v>
      </c>
      <c r="D259" t="s">
        <v>530</v>
      </c>
      <c r="E259">
        <f>VLOOKUP(A259,home!$A$2:$E$405,3,FALSE)</f>
        <v>1.4805999999999999</v>
      </c>
      <c r="F259">
        <f>VLOOKUP(B259,home!$B$2:$E$405,3,FALSE)</f>
        <v>1.0548</v>
      </c>
      <c r="G259">
        <f>VLOOKUP(C259,away!$B$2:$E$405,4,FALSE)</f>
        <v>0.56279999999999997</v>
      </c>
      <c r="H259">
        <f>VLOOKUP(A259,away!$A$2:$E$405,3,FALSE)</f>
        <v>1.3222</v>
      </c>
      <c r="I259">
        <f>VLOOKUP(C259,away!$B$2:$E$405,3,FALSE)</f>
        <v>1.3446</v>
      </c>
      <c r="J259">
        <f>VLOOKUP(B259,home!$B$2:$E$405,4,FALSE)</f>
        <v>0.6633</v>
      </c>
      <c r="K259" s="3">
        <f t="shared" si="338"/>
        <v>0.87894551606399984</v>
      </c>
      <c r="L259" s="3">
        <f t="shared" si="339"/>
        <v>1.1792347185960002</v>
      </c>
      <c r="M259" s="5">
        <f t="shared" si="340"/>
        <v>0.12768611737458557</v>
      </c>
      <c r="N259" s="5">
        <f t="shared" si="341"/>
        <v>0.11222914033001356</v>
      </c>
      <c r="O259" s="5">
        <f t="shared" si="342"/>
        <v>0.15057190269083523</v>
      </c>
      <c r="P259" s="5">
        <f t="shared" si="343"/>
        <v>0.13234449871533455</v>
      </c>
      <c r="Q259" s="5">
        <f t="shared" si="344"/>
        <v>4.9321649832391401E-2</v>
      </c>
      <c r="R259" s="5">
        <f t="shared" si="345"/>
        <v>8.8779807649045722E-2</v>
      </c>
      <c r="S259" s="5">
        <f t="shared" si="346"/>
        <v>3.4293208025172828E-2</v>
      </c>
      <c r="T259" s="5">
        <f t="shared" si="347"/>
        <v>5.8161801860790535E-2</v>
      </c>
      <c r="U259" s="5">
        <f t="shared" si="348"/>
        <v>7.8032613850153129E-2</v>
      </c>
      <c r="V259" s="5">
        <f t="shared" si="349"/>
        <v>3.9493699417418445E-3</v>
      </c>
      <c r="W259" s="5">
        <f t="shared" si="350"/>
        <v>1.4450347655019721E-2</v>
      </c>
      <c r="X259" s="5">
        <f t="shared" si="351"/>
        <v>1.7040351650581553E-2</v>
      </c>
      <c r="Y259" s="5">
        <f t="shared" si="352"/>
        <v>1.0047287141725213E-2</v>
      </c>
      <c r="Z259" s="5">
        <f t="shared" si="353"/>
        <v>3.4897410496676461E-2</v>
      </c>
      <c r="AA259" s="5">
        <f t="shared" si="354"/>
        <v>3.0672922478298534E-2</v>
      </c>
      <c r="AB259" s="5">
        <f t="shared" si="355"/>
        <v>1.3479913838439581E-2</v>
      </c>
      <c r="AC259" s="5">
        <f t="shared" si="356"/>
        <v>2.5584094219102026E-4</v>
      </c>
      <c r="AD259" s="5">
        <f t="shared" si="357"/>
        <v>3.1752670692363786E-3</v>
      </c>
      <c r="AE259" s="5">
        <f t="shared" si="358"/>
        <v>3.7443851688581066E-3</v>
      </c>
      <c r="AF259" s="5">
        <f t="shared" si="359"/>
        <v>2.2077544954567136E-3</v>
      </c>
      <c r="AG259" s="5">
        <f t="shared" si="360"/>
        <v>8.678202503929832E-4</v>
      </c>
      <c r="AH259" s="5">
        <f t="shared" si="361"/>
        <v>1.0288059511694351E-2</v>
      </c>
      <c r="AI259" s="5">
        <f t="shared" si="362"/>
        <v>9.042643776803333E-3</v>
      </c>
      <c r="AJ259" s="5">
        <f t="shared" si="363"/>
        <v>3.9739956004926609E-3</v>
      </c>
      <c r="AK259" s="5">
        <f t="shared" si="364"/>
        <v>1.1643085379703625E-3</v>
      </c>
      <c r="AL259" s="5">
        <f t="shared" si="365"/>
        <v>1.0606992190325208E-5</v>
      </c>
      <c r="AM259" s="5">
        <f t="shared" si="366"/>
        <v>5.5817735056219882E-4</v>
      </c>
      <c r="AN259" s="5">
        <f t="shared" si="367"/>
        <v>6.5822211091687548E-4</v>
      </c>
      <c r="AO259" s="5">
        <f t="shared" si="368"/>
        <v>3.8809918287036348E-4</v>
      </c>
      <c r="AP259" s="5">
        <f t="shared" si="369"/>
        <v>1.5255334356649011E-4</v>
      </c>
      <c r="AQ259" s="5">
        <f t="shared" si="370"/>
        <v>4.4974049792877266E-5</v>
      </c>
      <c r="AR259" s="5">
        <f t="shared" si="371"/>
        <v>2.4264073926343541E-3</v>
      </c>
      <c r="AS259" s="5">
        <f t="shared" si="372"/>
        <v>2.1326798979005067E-3</v>
      </c>
      <c r="AT259" s="5">
        <f t="shared" si="373"/>
        <v>9.3725471672973957E-4</v>
      </c>
      <c r="AU259" s="5">
        <f t="shared" si="374"/>
        <v>2.7459861022647973E-4</v>
      </c>
      <c r="AV259" s="5">
        <f t="shared" si="375"/>
        <v>6.0339304293992564E-5</v>
      </c>
      <c r="AW259" s="5">
        <f t="shared" si="376"/>
        <v>3.0538799474527887E-7</v>
      </c>
      <c r="AX259" s="5">
        <f t="shared" si="377"/>
        <v>8.1767913240854648E-5</v>
      </c>
      <c r="AY259" s="5">
        <f t="shared" si="378"/>
        <v>9.6423562160761377E-5</v>
      </c>
      <c r="AZ259" s="5">
        <f t="shared" si="379"/>
        <v>5.6853006095334699E-5</v>
      </c>
      <c r="BA259" s="5">
        <f t="shared" si="380"/>
        <v>2.2347679548056214E-5</v>
      </c>
      <c r="BB259" s="5">
        <f t="shared" si="381"/>
        <v>6.5882899007814212E-6</v>
      </c>
      <c r="BC259" s="5">
        <f t="shared" si="382"/>
        <v>1.5538280374353673E-6</v>
      </c>
      <c r="BD259" s="5">
        <f t="shared" si="383"/>
        <v>4.7688397314207191E-4</v>
      </c>
      <c r="BE259" s="5">
        <f t="shared" si="384"/>
        <v>4.19155029876009E-4</v>
      </c>
      <c r="BF259" s="5">
        <f t="shared" si="385"/>
        <v>1.8420721702259497E-4</v>
      </c>
      <c r="BG259" s="5">
        <f t="shared" si="386"/>
        <v>5.3969369142879334E-5</v>
      </c>
      <c r="BH259" s="5">
        <f t="shared" si="387"/>
        <v>1.1859033753234141E-5</v>
      </c>
      <c r="BI259" s="5">
        <f t="shared" si="388"/>
        <v>2.084688908451356E-6</v>
      </c>
      <c r="BJ259" s="8">
        <f t="shared" si="389"/>
        <v>0.27331336577115828</v>
      </c>
      <c r="BK259" s="8">
        <f t="shared" si="390"/>
        <v>0.29863606555337685</v>
      </c>
      <c r="BL259" s="8">
        <f t="shared" si="391"/>
        <v>0.39298560716736319</v>
      </c>
      <c r="BM259" s="8">
        <f t="shared" si="392"/>
        <v>0.33880321422220272</v>
      </c>
      <c r="BN259" s="8">
        <f t="shared" si="393"/>
        <v>0.66093311659220599</v>
      </c>
    </row>
    <row r="260" spans="1:66" x14ac:dyDescent="0.25">
      <c r="A260" t="s">
        <v>448</v>
      </c>
      <c r="B260" t="s">
        <v>452</v>
      </c>
      <c r="C260" t="s">
        <v>453</v>
      </c>
      <c r="D260" t="s">
        <v>530</v>
      </c>
      <c r="E260">
        <f>VLOOKUP(A260,home!$A$2:$E$405,3,FALSE)</f>
        <v>1.2833000000000001</v>
      </c>
      <c r="F260">
        <f>VLOOKUP(B260,home!$B$2:$E$405,3,FALSE)</f>
        <v>0.7359</v>
      </c>
      <c r="G260">
        <f>VLOOKUP(C260,away!$B$2:$E$405,4,FALSE)</f>
        <v>1.2376</v>
      </c>
      <c r="H260">
        <f>VLOOKUP(A260,away!$A$2:$E$405,3,FALSE)</f>
        <v>1.0667</v>
      </c>
      <c r="I260">
        <f>VLOOKUP(C260,away!$B$2:$E$405,3,FALSE)</f>
        <v>0.55149999999999999</v>
      </c>
      <c r="J260">
        <f>VLOOKUP(B260,home!$B$2:$E$405,4,FALSE)</f>
        <v>1.8749</v>
      </c>
      <c r="K260" s="3">
        <f t="shared" si="338"/>
        <v>1.1687652696720001</v>
      </c>
      <c r="L260" s="3">
        <f t="shared" si="339"/>
        <v>1.1029756402449999</v>
      </c>
      <c r="M260" s="5">
        <f t="shared" si="340"/>
        <v>0.10313247935102585</v>
      </c>
      <c r="N260" s="5">
        <f t="shared" si="341"/>
        <v>0.1205376600406437</v>
      </c>
      <c r="O260" s="5">
        <f t="shared" si="342"/>
        <v>0.11375261244225195</v>
      </c>
      <c r="P260" s="5">
        <f t="shared" si="343"/>
        <v>0.13295010275696312</v>
      </c>
      <c r="Q260" s="5">
        <f t="shared" si="344"/>
        <v>7.0440115371517412E-2</v>
      </c>
      <c r="R260" s="5">
        <f t="shared" si="345"/>
        <v>6.2733180269017114E-2</v>
      </c>
      <c r="S260" s="5">
        <f t="shared" si="346"/>
        <v>4.2847146539852977E-2</v>
      </c>
      <c r="T260" s="5">
        <f t="shared" si="347"/>
        <v>7.7693731350831075E-2</v>
      </c>
      <c r="U260" s="5">
        <f t="shared" si="348"/>
        <v>7.3320362354499985E-2</v>
      </c>
      <c r="V260" s="5">
        <f t="shared" si="349"/>
        <v>6.1372330371816247E-3</v>
      </c>
      <c r="W260" s="5">
        <f t="shared" si="350"/>
        <v>2.7442653479306123E-2</v>
      </c>
      <c r="X260" s="5">
        <f t="shared" si="351"/>
        <v>3.0268578291359344E-2</v>
      </c>
      <c r="Y260" s="5">
        <f t="shared" si="352"/>
        <v>1.6692752260108995E-2</v>
      </c>
      <c r="Z260" s="5">
        <f t="shared" si="353"/>
        <v>2.3064389890608033E-2</v>
      </c>
      <c r="AA260" s="5">
        <f t="shared" si="354"/>
        <v>2.6956857870316653E-2</v>
      </c>
      <c r="AB260" s="5">
        <f t="shared" si="355"/>
        <v>1.5753119629155213E-2</v>
      </c>
      <c r="AC260" s="5">
        <f t="shared" si="356"/>
        <v>4.9447672066499338E-4</v>
      </c>
      <c r="AD260" s="5">
        <f t="shared" si="357"/>
        <v>8.0185050735641188E-3</v>
      </c>
      <c r="AE260" s="5">
        <f t="shared" si="358"/>
        <v>8.8442157673221632E-3</v>
      </c>
      <c r="AF260" s="5">
        <f t="shared" si="359"/>
        <v>4.877477274213545E-3</v>
      </c>
      <c r="AG260" s="5">
        <f t="shared" si="360"/>
        <v>1.7932462064353726E-3</v>
      </c>
      <c r="AH260" s="5">
        <f t="shared" si="361"/>
        <v>6.3598650516134289E-3</v>
      </c>
      <c r="AI260" s="5">
        <f t="shared" si="362"/>
        <v>7.4331893921264977E-3</v>
      </c>
      <c r="AJ260" s="5">
        <f t="shared" si="363"/>
        <v>4.3438268022058897E-3</v>
      </c>
      <c r="AK260" s="5">
        <f t="shared" si="364"/>
        <v>1.6923046346295431E-3</v>
      </c>
      <c r="AL260" s="5">
        <f t="shared" si="365"/>
        <v>2.5497585721595727E-5</v>
      </c>
      <c r="AM260" s="5">
        <f t="shared" si="366"/>
        <v>1.8743500489340943E-3</v>
      </c>
      <c r="AN260" s="5">
        <f t="shared" si="367"/>
        <v>2.0673624452663291E-3</v>
      </c>
      <c r="AO260" s="5">
        <f t="shared" si="368"/>
        <v>1.1401252083430495E-3</v>
      </c>
      <c r="AP260" s="5">
        <f t="shared" si="369"/>
        <v>4.1917677721054603E-4</v>
      </c>
      <c r="AQ260" s="5">
        <f t="shared" si="370"/>
        <v>1.1558544355490949E-4</v>
      </c>
      <c r="AR260" s="5">
        <f t="shared" si="371"/>
        <v>1.4029552454350247E-3</v>
      </c>
      <c r="AS260" s="5">
        <f t="shared" si="372"/>
        <v>1.6397253657686138E-3</v>
      </c>
      <c r="AT260" s="5">
        <f t="shared" si="373"/>
        <v>9.5822702965528666E-4</v>
      </c>
      <c r="AU260" s="5">
        <f t="shared" si="374"/>
        <v>3.7331415757402032E-4</v>
      </c>
      <c r="AV260" s="5">
        <f t="shared" si="375"/>
        <v>1.0907915551234385E-4</v>
      </c>
      <c r="AW260" s="5">
        <f t="shared" si="376"/>
        <v>9.1303994604050272E-7</v>
      </c>
      <c r="AX260" s="5">
        <f t="shared" si="377"/>
        <v>3.6511254006703022E-4</v>
      </c>
      <c r="AY260" s="5">
        <f t="shared" si="378"/>
        <v>4.0271023764191084E-4</v>
      </c>
      <c r="AZ260" s="5">
        <f t="shared" si="379"/>
        <v>2.2208979109815139E-4</v>
      </c>
      <c r="BA260" s="5">
        <f t="shared" si="380"/>
        <v>8.1653209842787216E-5</v>
      </c>
      <c r="BB260" s="5">
        <f t="shared" si="381"/>
        <v>2.2515375351101905E-5</v>
      </c>
      <c r="BC260" s="5">
        <f t="shared" si="382"/>
        <v>4.9667821086476248E-6</v>
      </c>
      <c r="BD260" s="5">
        <f t="shared" si="383"/>
        <v>2.5790424334479585E-4</v>
      </c>
      <c r="BE260" s="5">
        <f t="shared" si="384"/>
        <v>3.014295225224335E-4</v>
      </c>
      <c r="BF260" s="5">
        <f t="shared" si="385"/>
        <v>1.7615017858901714E-4</v>
      </c>
      <c r="BG260" s="5">
        <f t="shared" si="386"/>
        <v>6.8626070327121205E-5</v>
      </c>
      <c r="BH260" s="5">
        <f t="shared" si="387"/>
        <v>2.0051941898101867E-5</v>
      </c>
      <c r="BI260" s="5">
        <f t="shared" si="388"/>
        <v>4.6872026559964629E-6</v>
      </c>
      <c r="BJ260" s="8">
        <f t="shared" si="389"/>
        <v>0.37332458297472043</v>
      </c>
      <c r="BK260" s="8">
        <f t="shared" si="390"/>
        <v>0.2859896462290521</v>
      </c>
      <c r="BL260" s="8">
        <f t="shared" si="391"/>
        <v>0.31765746855909915</v>
      </c>
      <c r="BM260" s="8">
        <f t="shared" si="392"/>
        <v>0.39608814022436473</v>
      </c>
      <c r="BN260" s="8">
        <f t="shared" si="393"/>
        <v>0.60354615023141911</v>
      </c>
    </row>
    <row r="261" spans="1:66" x14ac:dyDescent="0.25">
      <c r="A261" t="s">
        <v>25</v>
      </c>
      <c r="B261" t="s">
        <v>481</v>
      </c>
      <c r="C261" t="s">
        <v>482</v>
      </c>
      <c r="D261" t="s">
        <v>530</v>
      </c>
      <c r="E261">
        <f>VLOOKUP(A261,home!$A$2:$E$405,3,FALSE)</f>
        <v>1.2947</v>
      </c>
      <c r="F261">
        <f>VLOOKUP(B261,home!$B$2:$E$405,3,FALSE)</f>
        <v>1.2195</v>
      </c>
      <c r="G261">
        <f>VLOOKUP(C261,away!$B$2:$E$405,4,FALSE)</f>
        <v>1.3008999999999999</v>
      </c>
      <c r="H261">
        <f>VLOOKUP(A261,away!$A$2:$E$405,3,FALSE)</f>
        <v>1.05</v>
      </c>
      <c r="I261">
        <f>VLOOKUP(C261,away!$B$2:$E$405,3,FALSE)</f>
        <v>1.1529</v>
      </c>
      <c r="J261">
        <f>VLOOKUP(B261,home!$B$2:$E$405,4,FALSE)</f>
        <v>0.95240000000000002</v>
      </c>
      <c r="K261" s="3">
        <f t="shared" si="338"/>
        <v>2.053973642985</v>
      </c>
      <c r="L261" s="3">
        <f t="shared" si="339"/>
        <v>1.1529230580000001</v>
      </c>
      <c r="M261" s="5">
        <f t="shared" si="340"/>
        <v>4.0482046437892057E-2</v>
      </c>
      <c r="N261" s="5">
        <f t="shared" si="341"/>
        <v>8.3149056397525067E-2</v>
      </c>
      <c r="O261" s="5">
        <f t="shared" si="342"/>
        <v>4.6672684773272514E-2</v>
      </c>
      <c r="P261" s="5">
        <f t="shared" si="343"/>
        <v>9.5864464371649069E-2</v>
      </c>
      <c r="Q261" s="5">
        <f t="shared" si="344"/>
        <v>8.5392985139794916E-2</v>
      </c>
      <c r="R261" s="5">
        <f t="shared" si="345"/>
        <v>2.6905007226935698E-2</v>
      </c>
      <c r="S261" s="5">
        <f t="shared" si="346"/>
        <v>5.6753526179577893E-2</v>
      </c>
      <c r="T261" s="5">
        <f t="shared" si="347"/>
        <v>9.8451541559120906E-2</v>
      </c>
      <c r="U261" s="5">
        <f t="shared" si="348"/>
        <v>5.526217570844686E-2</v>
      </c>
      <c r="V261" s="5">
        <f t="shared" si="349"/>
        <v>1.4932947283336488E-2</v>
      </c>
      <c r="W261" s="5">
        <f t="shared" si="350"/>
        <v>5.8464980257649492E-2</v>
      </c>
      <c r="X261" s="5">
        <f t="shared" si="351"/>
        <v>6.7405623824558877E-2</v>
      </c>
      <c r="Y261" s="5">
        <f t="shared" si="352"/>
        <v>3.8856748973104045E-2</v>
      </c>
      <c r="Z261" s="5">
        <f t="shared" si="353"/>
        <v>1.0339801069196932E-2</v>
      </c>
      <c r="AA261" s="5">
        <f t="shared" si="354"/>
        <v>2.1237678869838617E-2</v>
      </c>
      <c r="AB261" s="5">
        <f t="shared" si="355"/>
        <v>2.1810816318413997E-2</v>
      </c>
      <c r="AC261" s="5">
        <f t="shared" si="356"/>
        <v>2.2101448647788334E-3</v>
      </c>
      <c r="AD261" s="5">
        <f t="shared" si="357"/>
        <v>3.0021382121712618E-2</v>
      </c>
      <c r="AE261" s="5">
        <f t="shared" si="358"/>
        <v>3.4612343681151438E-2</v>
      </c>
      <c r="AF261" s="5">
        <f t="shared" si="359"/>
        <v>1.9952684560710053E-2</v>
      </c>
      <c r="AG261" s="5">
        <f t="shared" si="360"/>
        <v>7.6679700330144051E-3</v>
      </c>
      <c r="AH261" s="5">
        <f t="shared" si="361"/>
        <v>2.9802487669525514E-3</v>
      </c>
      <c r="AI261" s="5">
        <f t="shared" si="362"/>
        <v>6.1213524168590846E-3</v>
      </c>
      <c r="AJ261" s="5">
        <f t="shared" si="363"/>
        <v>6.2865482618255459E-3</v>
      </c>
      <c r="AK261" s="5">
        <f t="shared" si="364"/>
        <v>4.3041348117142768E-3</v>
      </c>
      <c r="AL261" s="5">
        <f t="shared" si="365"/>
        <v>2.0935142591749442E-4</v>
      </c>
      <c r="AM261" s="5">
        <f t="shared" si="366"/>
        <v>1.2332625520795755E-2</v>
      </c>
      <c r="AN261" s="5">
        <f t="shared" si="367"/>
        <v>1.4218568328604684E-2</v>
      </c>
      <c r="AO261" s="5">
        <f t="shared" si="368"/>
        <v>8.1964576388984332E-3</v>
      </c>
      <c r="AP261" s="5">
        <f t="shared" si="369"/>
        <v>3.1499616686020797E-3</v>
      </c>
      <c r="AQ261" s="5">
        <f t="shared" si="370"/>
        <v>9.0791585988687364E-4</v>
      </c>
      <c r="AR261" s="5">
        <f t="shared" si="371"/>
        <v>6.8719950439913183E-4</v>
      </c>
      <c r="AS261" s="5">
        <f t="shared" si="372"/>
        <v>1.4114896695081711E-3</v>
      </c>
      <c r="AT261" s="5">
        <f t="shared" si="373"/>
        <v>1.4495812892576961E-3</v>
      </c>
      <c r="AU261" s="5">
        <f t="shared" si="374"/>
        <v>9.9246725383317401E-4</v>
      </c>
      <c r="AV261" s="5">
        <f t="shared" si="375"/>
        <v>5.09625395224761E-4</v>
      </c>
      <c r="AW261" s="5">
        <f t="shared" si="376"/>
        <v>1.3771099424841614E-5</v>
      </c>
      <c r="AX261" s="5">
        <f t="shared" si="377"/>
        <v>4.2218146280864413E-3</v>
      </c>
      <c r="AY261" s="5">
        <f t="shared" si="378"/>
        <v>4.8674274313225529E-3</v>
      </c>
      <c r="AZ261" s="5">
        <f t="shared" si="379"/>
        <v>2.8058846593567418E-3</v>
      </c>
      <c r="BA261" s="5">
        <f t="shared" si="380"/>
        <v>1.0783230406202875E-3</v>
      </c>
      <c r="BB261" s="5">
        <f t="shared" si="381"/>
        <v>3.1080587437595021E-4</v>
      </c>
      <c r="BC261" s="5">
        <f t="shared" si="382"/>
        <v>7.1667051825976741E-5</v>
      </c>
      <c r="BD261" s="5">
        <f t="shared" si="383"/>
        <v>1.3204802567798874E-4</v>
      </c>
      <c r="BE261" s="5">
        <f t="shared" si="384"/>
        <v>2.712231643507953E-4</v>
      </c>
      <c r="BF261" s="5">
        <f t="shared" si="385"/>
        <v>2.7854261547176123E-4</v>
      </c>
      <c r="BG261" s="5">
        <f t="shared" si="386"/>
        <v>1.907063968757011E-4</v>
      </c>
      <c r="BH261" s="5">
        <f t="shared" si="387"/>
        <v>9.7926478182831789E-5</v>
      </c>
      <c r="BI261" s="5">
        <f t="shared" si="388"/>
        <v>4.02276810275764E-5</v>
      </c>
      <c r="BJ261" s="8">
        <f t="shared" si="389"/>
        <v>0.57613676825071758</v>
      </c>
      <c r="BK261" s="8">
        <f t="shared" si="390"/>
        <v>0.2153199079944744</v>
      </c>
      <c r="BL261" s="8">
        <f t="shared" si="391"/>
        <v>0.19764168462806869</v>
      </c>
      <c r="BM261" s="8">
        <f t="shared" si="392"/>
        <v>0.61611826126349056</v>
      </c>
      <c r="BN261" s="8">
        <f t="shared" si="393"/>
        <v>0.37846624434706932</v>
      </c>
    </row>
    <row r="262" spans="1:66" x14ac:dyDescent="0.25">
      <c r="A262" t="s">
        <v>173</v>
      </c>
      <c r="B262" t="s">
        <v>509</v>
      </c>
      <c r="C262" t="s">
        <v>436</v>
      </c>
      <c r="D262" t="s">
        <v>530</v>
      </c>
      <c r="E262">
        <f>VLOOKUP(A262,home!$A$2:$E$405,3,FALSE)</f>
        <v>1.7239</v>
      </c>
      <c r="F262" t="e">
        <f>VLOOKUP(B262,home!$B$2:$E$405,3,FALSE)</f>
        <v>#N/A</v>
      </c>
      <c r="G262">
        <f>VLOOKUP(C262,away!$B$2:$E$405,4,FALSE)</f>
        <v>0.58009999999999995</v>
      </c>
      <c r="H262">
        <f>VLOOKUP(A262,away!$A$2:$E$405,3,FALSE)</f>
        <v>1.3199000000000001</v>
      </c>
      <c r="I262">
        <f>VLOOKUP(C262,away!$B$2:$E$405,3,FALSE)</f>
        <v>0.61560000000000004</v>
      </c>
      <c r="J262" t="e">
        <f>VLOOKUP(B262,home!$B$2:$E$405,4,FALSE)</f>
        <v>#N/A</v>
      </c>
      <c r="K262" s="3" t="e">
        <f t="shared" si="338"/>
        <v>#N/A</v>
      </c>
      <c r="L262" s="3" t="e">
        <f t="shared" si="339"/>
        <v>#N/A</v>
      </c>
      <c r="M262" s="5" t="e">
        <f t="shared" si="340"/>
        <v>#N/A</v>
      </c>
      <c r="N262" s="5" t="e">
        <f t="shared" si="341"/>
        <v>#N/A</v>
      </c>
      <c r="O262" s="5" t="e">
        <f t="shared" si="342"/>
        <v>#N/A</v>
      </c>
      <c r="P262" s="5" t="e">
        <f t="shared" si="343"/>
        <v>#N/A</v>
      </c>
      <c r="Q262" s="5" t="e">
        <f t="shared" si="344"/>
        <v>#N/A</v>
      </c>
      <c r="R262" s="5" t="e">
        <f t="shared" si="345"/>
        <v>#N/A</v>
      </c>
      <c r="S262" s="5" t="e">
        <f t="shared" si="346"/>
        <v>#N/A</v>
      </c>
      <c r="T262" s="5" t="e">
        <f t="shared" si="347"/>
        <v>#N/A</v>
      </c>
      <c r="U262" s="5" t="e">
        <f t="shared" si="348"/>
        <v>#N/A</v>
      </c>
      <c r="V262" s="5" t="e">
        <f t="shared" si="349"/>
        <v>#N/A</v>
      </c>
      <c r="W262" s="5" t="e">
        <f t="shared" si="350"/>
        <v>#N/A</v>
      </c>
      <c r="X262" s="5" t="e">
        <f t="shared" si="351"/>
        <v>#N/A</v>
      </c>
      <c r="Y262" s="5" t="e">
        <f t="shared" si="352"/>
        <v>#N/A</v>
      </c>
      <c r="Z262" s="5" t="e">
        <f t="shared" si="353"/>
        <v>#N/A</v>
      </c>
      <c r="AA262" s="5" t="e">
        <f t="shared" si="354"/>
        <v>#N/A</v>
      </c>
      <c r="AB262" s="5" t="e">
        <f t="shared" si="355"/>
        <v>#N/A</v>
      </c>
      <c r="AC262" s="5" t="e">
        <f t="shared" si="356"/>
        <v>#N/A</v>
      </c>
      <c r="AD262" s="5" t="e">
        <f t="shared" si="357"/>
        <v>#N/A</v>
      </c>
      <c r="AE262" s="5" t="e">
        <f t="shared" si="358"/>
        <v>#N/A</v>
      </c>
      <c r="AF262" s="5" t="e">
        <f t="shared" si="359"/>
        <v>#N/A</v>
      </c>
      <c r="AG262" s="5" t="e">
        <f t="shared" si="360"/>
        <v>#N/A</v>
      </c>
      <c r="AH262" s="5" t="e">
        <f t="shared" si="361"/>
        <v>#N/A</v>
      </c>
      <c r="AI262" s="5" t="e">
        <f t="shared" si="362"/>
        <v>#N/A</v>
      </c>
      <c r="AJ262" s="5" t="e">
        <f t="shared" si="363"/>
        <v>#N/A</v>
      </c>
      <c r="AK262" s="5" t="e">
        <f t="shared" si="364"/>
        <v>#N/A</v>
      </c>
      <c r="AL262" s="5" t="e">
        <f t="shared" si="365"/>
        <v>#N/A</v>
      </c>
      <c r="AM262" s="5" t="e">
        <f t="shared" si="366"/>
        <v>#N/A</v>
      </c>
      <c r="AN262" s="5" t="e">
        <f t="shared" si="367"/>
        <v>#N/A</v>
      </c>
      <c r="AO262" s="5" t="e">
        <f t="shared" si="368"/>
        <v>#N/A</v>
      </c>
      <c r="AP262" s="5" t="e">
        <f t="shared" si="369"/>
        <v>#N/A</v>
      </c>
      <c r="AQ262" s="5" t="e">
        <f t="shared" si="370"/>
        <v>#N/A</v>
      </c>
      <c r="AR262" s="5" t="e">
        <f t="shared" si="371"/>
        <v>#N/A</v>
      </c>
      <c r="AS262" s="5" t="e">
        <f t="shared" si="372"/>
        <v>#N/A</v>
      </c>
      <c r="AT262" s="5" t="e">
        <f t="shared" si="373"/>
        <v>#N/A</v>
      </c>
      <c r="AU262" s="5" t="e">
        <f t="shared" si="374"/>
        <v>#N/A</v>
      </c>
      <c r="AV262" s="5" t="e">
        <f t="shared" si="375"/>
        <v>#N/A</v>
      </c>
      <c r="AW262" s="5" t="e">
        <f t="shared" si="376"/>
        <v>#N/A</v>
      </c>
      <c r="AX262" s="5" t="e">
        <f t="shared" si="377"/>
        <v>#N/A</v>
      </c>
      <c r="AY262" s="5" t="e">
        <f t="shared" si="378"/>
        <v>#N/A</v>
      </c>
      <c r="AZ262" s="5" t="e">
        <f t="shared" si="379"/>
        <v>#N/A</v>
      </c>
      <c r="BA262" s="5" t="e">
        <f t="shared" si="380"/>
        <v>#N/A</v>
      </c>
      <c r="BB262" s="5" t="e">
        <f t="shared" si="381"/>
        <v>#N/A</v>
      </c>
      <c r="BC262" s="5" t="e">
        <f t="shared" si="382"/>
        <v>#N/A</v>
      </c>
      <c r="BD262" s="5" t="e">
        <f t="shared" si="383"/>
        <v>#N/A</v>
      </c>
      <c r="BE262" s="5" t="e">
        <f t="shared" si="384"/>
        <v>#N/A</v>
      </c>
      <c r="BF262" s="5" t="e">
        <f t="shared" si="385"/>
        <v>#N/A</v>
      </c>
      <c r="BG262" s="5" t="e">
        <f t="shared" si="386"/>
        <v>#N/A</v>
      </c>
      <c r="BH262" s="5" t="e">
        <f t="shared" si="387"/>
        <v>#N/A</v>
      </c>
      <c r="BI262" s="5" t="e">
        <f t="shared" si="388"/>
        <v>#N/A</v>
      </c>
      <c r="BJ262" s="8" t="e">
        <f t="shared" si="389"/>
        <v>#N/A</v>
      </c>
      <c r="BK262" s="8" t="e">
        <f t="shared" si="390"/>
        <v>#N/A</v>
      </c>
      <c r="BL262" s="8" t="e">
        <f t="shared" si="391"/>
        <v>#N/A</v>
      </c>
      <c r="BM262" s="8" t="e">
        <f t="shared" si="392"/>
        <v>#N/A</v>
      </c>
      <c r="BN262" s="8" t="e">
        <f t="shared" si="393"/>
        <v>#N/A</v>
      </c>
    </row>
    <row r="263" spans="1:66" x14ac:dyDescent="0.25">
      <c r="A263" t="s">
        <v>27</v>
      </c>
      <c r="B263" t="s">
        <v>477</v>
      </c>
      <c r="C263" t="s">
        <v>28</v>
      </c>
      <c r="D263" t="s">
        <v>530</v>
      </c>
      <c r="E263">
        <f>VLOOKUP(A263,home!$A$2:$E$405,3,FALSE)</f>
        <v>1.4007000000000001</v>
      </c>
      <c r="F263">
        <f>VLOOKUP(B263,home!$B$2:$E$405,3,FALSE)</f>
        <v>0.75590000000000002</v>
      </c>
      <c r="G263">
        <f>VLOOKUP(C263,away!$B$2:$E$405,4,FALSE)</f>
        <v>0.8478</v>
      </c>
      <c r="H263">
        <f>VLOOKUP(A263,away!$A$2:$E$405,3,FALSE)</f>
        <v>1.0741000000000001</v>
      </c>
      <c r="I263">
        <f>VLOOKUP(C263,away!$B$2:$E$405,3,FALSE)</f>
        <v>1.5710999999999999</v>
      </c>
      <c r="J263">
        <f>VLOOKUP(B263,home!$B$2:$E$405,4,FALSE)</f>
        <v>0.93100000000000005</v>
      </c>
      <c r="K263" s="3">
        <f t="shared" si="338"/>
        <v>0.89764142441400008</v>
      </c>
      <c r="L263" s="3">
        <f t="shared" si="339"/>
        <v>1.5710797328100001</v>
      </c>
      <c r="M263" s="5">
        <f t="shared" si="340"/>
        <v>8.4693098933633762E-2</v>
      </c>
      <c r="N263" s="5">
        <f t="shared" si="341"/>
        <v>7.6024033964822851E-2</v>
      </c>
      <c r="O263" s="5">
        <f t="shared" si="342"/>
        <v>0.13305961124350424</v>
      </c>
      <c r="P263" s="5">
        <f t="shared" si="343"/>
        <v>0.11943981896859224</v>
      </c>
      <c r="Q263" s="5">
        <f t="shared" si="344"/>
        <v>3.4121161068940954E-2</v>
      </c>
      <c r="R263" s="5">
        <f t="shared" si="345"/>
        <v>0.10452362924012358</v>
      </c>
      <c r="S263" s="5">
        <f t="shared" si="346"/>
        <v>4.2110486376313108E-2</v>
      </c>
      <c r="T263" s="5">
        <f t="shared" si="347"/>
        <v>5.3607064615358725E-2</v>
      </c>
      <c r="U263" s="5">
        <f t="shared" si="348"/>
        <v>9.3824739436025359E-2</v>
      </c>
      <c r="V263" s="5">
        <f t="shared" si="349"/>
        <v>6.5985552972300321E-3</v>
      </c>
      <c r="W263" s="5">
        <f t="shared" si="350"/>
        <v>1.0209522541527892E-2</v>
      </c>
      <c r="X263" s="5">
        <f t="shared" si="351"/>
        <v>1.6039973946661314E-2</v>
      </c>
      <c r="Y263" s="5">
        <f t="shared" si="352"/>
        <v>1.2600038991200012E-2</v>
      </c>
      <c r="Z263" s="5">
        <f t="shared" si="353"/>
        <v>5.4738318499634946E-2</v>
      </c>
      <c r="AA263" s="5">
        <f t="shared" si="354"/>
        <v>4.9135382188039527E-2</v>
      </c>
      <c r="AB263" s="5">
        <f t="shared" si="355"/>
        <v>2.2052977228199044E-2</v>
      </c>
      <c r="AC263" s="5">
        <f t="shared" si="356"/>
        <v>5.8160748933406767E-4</v>
      </c>
      <c r="AD263" s="5">
        <f t="shared" si="357"/>
        <v>2.2911225891909851E-3</v>
      </c>
      <c r="AE263" s="5">
        <f t="shared" si="358"/>
        <v>3.5995362652611281E-3</v>
      </c>
      <c r="AF263" s="5">
        <f t="shared" si="359"/>
        <v>2.8275792369331799E-3</v>
      </c>
      <c r="AG263" s="5">
        <f t="shared" si="360"/>
        <v>1.4807841440200279E-3</v>
      </c>
      <c r="AH263" s="5">
        <f t="shared" si="361"/>
        <v>2.1499565700718794E-2</v>
      </c>
      <c r="AI263" s="5">
        <f t="shared" si="362"/>
        <v>1.9298900779875599E-2</v>
      </c>
      <c r="AJ263" s="5">
        <f t="shared" si="363"/>
        <v>8.6617463928359943E-3</v>
      </c>
      <c r="AK263" s="5">
        <f t="shared" si="364"/>
        <v>2.5917141233260427E-3</v>
      </c>
      <c r="AL263" s="5">
        <f t="shared" si="365"/>
        <v>3.2808856500231973E-5</v>
      </c>
      <c r="AM263" s="5">
        <f t="shared" si="366"/>
        <v>4.113213088936976E-4</v>
      </c>
      <c r="AN263" s="5">
        <f t="shared" si="367"/>
        <v>6.4621857207576995E-4</v>
      </c>
      <c r="AO263" s="5">
        <f t="shared" si="368"/>
        <v>5.0763045077683027E-4</v>
      </c>
      <c r="AP263" s="5">
        <f t="shared" si="369"/>
        <v>2.6584263765756078E-4</v>
      </c>
      <c r="AQ263" s="5">
        <f t="shared" si="370"/>
        <v>1.0441499503513658E-4</v>
      </c>
      <c r="AR263" s="5">
        <f t="shared" si="371"/>
        <v>6.7555063873232651E-3</v>
      </c>
      <c r="AS263" s="5">
        <f t="shared" si="372"/>
        <v>6.064022376154732E-3</v>
      </c>
      <c r="AT263" s="5">
        <f t="shared" si="373"/>
        <v>2.7216588417049515E-3</v>
      </c>
      <c r="AU263" s="5">
        <f t="shared" si="374"/>
        <v>8.1435790647899661E-4</v>
      </c>
      <c r="AV263" s="5">
        <f t="shared" si="375"/>
        <v>1.8275034778865239E-4</v>
      </c>
      <c r="AW263" s="5">
        <f t="shared" si="376"/>
        <v>1.2852561943896266E-6</v>
      </c>
      <c r="AX263" s="5">
        <f t="shared" si="377"/>
        <v>6.1536507601194925E-5</v>
      </c>
      <c r="AY263" s="5">
        <f t="shared" si="378"/>
        <v>9.6678759920145851E-5</v>
      </c>
      <c r="AZ263" s="5">
        <f t="shared" si="379"/>
        <v>7.5945020151872459E-5</v>
      </c>
      <c r="BA263" s="5">
        <f t="shared" si="380"/>
        <v>3.9771893989484609E-5</v>
      </c>
      <c r="BB263" s="5">
        <f t="shared" si="381"/>
        <v>1.5621204145586786E-5</v>
      </c>
      <c r="BC263" s="5">
        <f t="shared" si="382"/>
        <v>4.9084314470437913E-6</v>
      </c>
      <c r="BD263" s="5">
        <f t="shared" si="383"/>
        <v>1.7689065283320138E-3</v>
      </c>
      <c r="BE263" s="5">
        <f t="shared" si="384"/>
        <v>1.5878437757471727E-3</v>
      </c>
      <c r="BF263" s="5">
        <f t="shared" si="385"/>
        <v>7.126571743042981E-4</v>
      </c>
      <c r="BG263" s="5">
        <f t="shared" si="386"/>
        <v>2.1323686702045549E-4</v>
      </c>
      <c r="BH263" s="5">
        <f t="shared" si="387"/>
        <v>4.7852561262455093E-5</v>
      </c>
      <c r="BI263" s="5">
        <f t="shared" si="388"/>
        <v>8.5908882506976796E-6</v>
      </c>
      <c r="BJ263" s="8">
        <f t="shared" si="389"/>
        <v>0.21503070714561143</v>
      </c>
      <c r="BK263" s="8">
        <f t="shared" si="390"/>
        <v>0.25355305468152356</v>
      </c>
      <c r="BL263" s="8">
        <f t="shared" si="391"/>
        <v>0.47552564998701585</v>
      </c>
      <c r="BM263" s="8">
        <f t="shared" si="392"/>
        <v>0.44689098339044248</v>
      </c>
      <c r="BN263" s="8">
        <f t="shared" si="393"/>
        <v>0.55186135341961762</v>
      </c>
    </row>
    <row r="264" spans="1:66" x14ac:dyDescent="0.25">
      <c r="A264" t="s">
        <v>285</v>
      </c>
      <c r="B264" t="s">
        <v>334</v>
      </c>
      <c r="C264" t="s">
        <v>364</v>
      </c>
      <c r="D264" t="s">
        <v>530</v>
      </c>
      <c r="E264">
        <f>VLOOKUP(A264,home!$A$2:$E$405,3,FALSE)</f>
        <v>1.45</v>
      </c>
      <c r="F264">
        <f>VLOOKUP(B264,home!$B$2:$E$405,3,FALSE)</f>
        <v>0.72799999999999998</v>
      </c>
      <c r="G264">
        <f>VLOOKUP(C264,away!$B$2:$E$405,4,FALSE)</f>
        <v>0.76629999999999998</v>
      </c>
      <c r="H264">
        <f>VLOOKUP(A264,away!$A$2:$E$405,3,FALSE)</f>
        <v>1.0583</v>
      </c>
      <c r="I264">
        <f>VLOOKUP(C264,away!$B$2:$E$405,3,FALSE)</f>
        <v>1.1549</v>
      </c>
      <c r="J264">
        <f>VLOOKUP(B264,home!$B$2:$E$405,4,FALSE)</f>
        <v>0.62990000000000002</v>
      </c>
      <c r="K264" s="3">
        <f t="shared" si="338"/>
        <v>0.80890627999999987</v>
      </c>
      <c r="L264" s="3">
        <f t="shared" si="339"/>
        <v>0.76988309903300012</v>
      </c>
      <c r="M264" s="5">
        <f t="shared" si="340"/>
        <v>0.20622460697725239</v>
      </c>
      <c r="N264" s="5">
        <f t="shared" si="341"/>
        <v>0.16681637967443128</v>
      </c>
      <c r="O264" s="5">
        <f t="shared" si="342"/>
        <v>0.15876883951650955</v>
      </c>
      <c r="P264" s="5">
        <f t="shared" si="343"/>
        <v>0.12842911135321672</v>
      </c>
      <c r="Q264" s="5">
        <f t="shared" si="344"/>
        <v>6.7469408562755892E-2</v>
      </c>
      <c r="R264" s="5">
        <f t="shared" si="345"/>
        <v>6.1116723098421699E-2</v>
      </c>
      <c r="S264" s="5">
        <f t="shared" si="346"/>
        <v>1.9995233455331923E-2</v>
      </c>
      <c r="T264" s="5">
        <f t="shared" si="347"/>
        <v>5.1943557354218142E-2</v>
      </c>
      <c r="U264" s="5">
        <f t="shared" si="348"/>
        <v>4.9437701127334366E-2</v>
      </c>
      <c r="V264" s="5">
        <f t="shared" si="349"/>
        <v>1.3835885605012789E-3</v>
      </c>
      <c r="W264" s="5">
        <f t="shared" si="350"/>
        <v>1.8192142764766338E-2</v>
      </c>
      <c r="X264" s="5">
        <f t="shared" si="351"/>
        <v>1.4005823249789079E-2</v>
      </c>
      <c r="Y264" s="5">
        <f t="shared" si="352"/>
        <v>5.3914233040280295E-3</v>
      </c>
      <c r="Z264" s="5">
        <f t="shared" si="353"/>
        <v>1.5684244060584881E-2</v>
      </c>
      <c r="AA264" s="5">
        <f t="shared" si="354"/>
        <v>1.2687083517659809E-2</v>
      </c>
      <c r="AB264" s="5">
        <f t="shared" si="355"/>
        <v>5.1313307661597545E-3</v>
      </c>
      <c r="AC264" s="5">
        <f t="shared" si="356"/>
        <v>5.3853008834699812E-5</v>
      </c>
      <c r="AD264" s="5">
        <f t="shared" si="357"/>
        <v>3.6789346322690123E-3</v>
      </c>
      <c r="AE264" s="5">
        <f t="shared" si="358"/>
        <v>2.8323495958310981E-3</v>
      </c>
      <c r="AF264" s="5">
        <f t="shared" si="359"/>
        <v>1.0902890421916553E-3</v>
      </c>
      <c r="AG264" s="5">
        <f t="shared" si="360"/>
        <v>2.7979836888141103E-4</v>
      </c>
      <c r="AH264" s="5">
        <f t="shared" si="361"/>
        <v>3.0187586058382531E-3</v>
      </c>
      <c r="AI264" s="5">
        <f t="shared" si="362"/>
        <v>2.4418927940666074E-3</v>
      </c>
      <c r="AJ264" s="5">
        <f t="shared" si="363"/>
        <v>9.8763120810361257E-4</v>
      </c>
      <c r="AK264" s="5">
        <f t="shared" si="364"/>
        <v>2.6630036218633298E-4</v>
      </c>
      <c r="AL264" s="5">
        <f t="shared" si="365"/>
        <v>1.3415070431629588E-6</v>
      </c>
      <c r="AM264" s="5">
        <f t="shared" si="366"/>
        <v>5.95182665550379E-4</v>
      </c>
      <c r="AN264" s="5">
        <f t="shared" si="367"/>
        <v>4.5822107504464739E-4</v>
      </c>
      <c r="AO264" s="5">
        <f t="shared" si="368"/>
        <v>1.7638833064880302E-4</v>
      </c>
      <c r="AP264" s="5">
        <f t="shared" si="369"/>
        <v>4.5266131544385997E-5</v>
      </c>
      <c r="AQ264" s="5">
        <f t="shared" si="370"/>
        <v>8.712407408656833E-6</v>
      </c>
      <c r="AR264" s="5">
        <f t="shared" si="371"/>
        <v>4.6481824613905877E-4</v>
      </c>
      <c r="AS264" s="5">
        <f t="shared" si="372"/>
        <v>3.7599439836047031E-4</v>
      </c>
      <c r="AT264" s="5">
        <f t="shared" si="373"/>
        <v>1.5207211503930307E-4</v>
      </c>
      <c r="AU264" s="5">
        <f t="shared" si="374"/>
        <v>4.1004029622724889E-5</v>
      </c>
      <c r="AV264" s="5">
        <f t="shared" si="375"/>
        <v>8.2921042667820467E-6</v>
      </c>
      <c r="AW264" s="5">
        <f t="shared" si="376"/>
        <v>2.3206703273789711E-8</v>
      </c>
      <c r="AX264" s="5">
        <f t="shared" si="377"/>
        <v>8.0241165985140163E-5</v>
      </c>
      <c r="AY264" s="5">
        <f t="shared" si="378"/>
        <v>6.1776317538661069E-5</v>
      </c>
      <c r="AZ264" s="5">
        <f t="shared" si="379"/>
        <v>2.3780271396755525E-5</v>
      </c>
      <c r="BA264" s="5">
        <f t="shared" si="380"/>
        <v>6.1026763462599853E-6</v>
      </c>
      <c r="BB264" s="5">
        <f t="shared" si="381"/>
        <v>1.1745868444635058E-6</v>
      </c>
      <c r="BC264" s="5">
        <f t="shared" si="382"/>
        <v>1.8085891197979129E-7</v>
      </c>
      <c r="BD264" s="5">
        <f t="shared" si="383"/>
        <v>5.9642618637437043E-5</v>
      </c>
      <c r="BE264" s="5">
        <f t="shared" si="384"/>
        <v>4.8245288771467862E-5</v>
      </c>
      <c r="BF264" s="5">
        <f t="shared" si="385"/>
        <v>1.9512958533826919E-5</v>
      </c>
      <c r="BG264" s="5">
        <f t="shared" si="386"/>
        <v>5.2613848997973948E-6</v>
      </c>
      <c r="BH264" s="5">
        <f t="shared" si="387"/>
        <v>1.0639918217358205E-6</v>
      </c>
      <c r="BI264" s="5">
        <f t="shared" si="388"/>
        <v>1.7213393329414915E-7</v>
      </c>
      <c r="BJ264" s="8">
        <f t="shared" si="389"/>
        <v>0.33315713303638217</v>
      </c>
      <c r="BK264" s="8">
        <f t="shared" si="390"/>
        <v>0.35614951117971888</v>
      </c>
      <c r="BL264" s="8">
        <f t="shared" si="391"/>
        <v>0.29503234026630581</v>
      </c>
      <c r="BM264" s="8">
        <f t="shared" si="392"/>
        <v>0.21113640624956886</v>
      </c>
      <c r="BN264" s="8">
        <f t="shared" si="393"/>
        <v>0.78882506918258755</v>
      </c>
    </row>
    <row r="265" spans="1:66" x14ac:dyDescent="0.25">
      <c r="A265" t="s">
        <v>285</v>
      </c>
      <c r="B265" t="s">
        <v>361</v>
      </c>
      <c r="C265" t="s">
        <v>327</v>
      </c>
      <c r="D265" t="s">
        <v>530</v>
      </c>
      <c r="E265">
        <f>VLOOKUP(A265,home!$A$2:$E$405,3,FALSE)</f>
        <v>1.45</v>
      </c>
      <c r="F265">
        <f>VLOOKUP(B265,home!$B$2:$E$405,3,FALSE)</f>
        <v>0.95789999999999997</v>
      </c>
      <c r="G265">
        <f>VLOOKUP(C265,away!$B$2:$E$405,4,FALSE)</f>
        <v>0.65080000000000005</v>
      </c>
      <c r="H265">
        <f>VLOOKUP(A265,away!$A$2:$E$405,3,FALSE)</f>
        <v>1.0583</v>
      </c>
      <c r="I265">
        <f>VLOOKUP(C265,away!$B$2:$E$405,3,FALSE)</f>
        <v>1.4355</v>
      </c>
      <c r="J265">
        <f>VLOOKUP(B265,home!$B$2:$E$405,4,FALSE)</f>
        <v>0.89239999999999997</v>
      </c>
      <c r="K265" s="3">
        <f t="shared" si="338"/>
        <v>0.90393191400000006</v>
      </c>
      <c r="L265" s="3">
        <f t="shared" si="339"/>
        <v>1.35572484366</v>
      </c>
      <c r="M265" s="5">
        <f t="shared" si="340"/>
        <v>0.10438630840707777</v>
      </c>
      <c r="N265" s="5">
        <f t="shared" si="341"/>
        <v>9.4358115553804092E-2</v>
      </c>
      <c r="O265" s="5">
        <f t="shared" si="342"/>
        <v>0.14151911164543005</v>
      </c>
      <c r="P265" s="5">
        <f t="shared" si="343"/>
        <v>0.12792364145723328</v>
      </c>
      <c r="Q265" s="5">
        <f t="shared" si="344"/>
        <v>4.2646655996991654E-2</v>
      </c>
      <c r="R265" s="5">
        <f t="shared" si="345"/>
        <v>9.593048775520141E-2</v>
      </c>
      <c r="S265" s="5">
        <f t="shared" si="346"/>
        <v>3.9192060466066853E-2</v>
      </c>
      <c r="T265" s="5">
        <f t="shared" si="347"/>
        <v>5.7817131034143314E-2</v>
      </c>
      <c r="U265" s="5">
        <f t="shared" si="348"/>
        <v>8.6714629407512761E-2</v>
      </c>
      <c r="V265" s="5">
        <f t="shared" si="349"/>
        <v>5.336577998417742E-3</v>
      </c>
      <c r="W265" s="5">
        <f t="shared" si="350"/>
        <v>1.2849891127020084E-2</v>
      </c>
      <c r="X265" s="5">
        <f t="shared" si="351"/>
        <v>1.7420916639227325E-2</v>
      </c>
      <c r="Y265" s="5">
        <f t="shared" si="352"/>
        <v>1.1808984743565183E-2</v>
      </c>
      <c r="Z265" s="5">
        <f t="shared" si="353"/>
        <v>4.3351781838049309E-2</v>
      </c>
      <c r="AA265" s="5">
        <f t="shared" si="354"/>
        <v>3.9187059132178348E-2</v>
      </c>
      <c r="AB265" s="5">
        <f t="shared" si="355"/>
        <v>1.7711216682690576E-2</v>
      </c>
      <c r="AC265" s="5">
        <f t="shared" si="356"/>
        <v>4.0874283520492277E-4</v>
      </c>
      <c r="AD265" s="5">
        <f t="shared" si="357"/>
        <v>2.9038566702847199E-3</v>
      </c>
      <c r="AE265" s="5">
        <f t="shared" si="358"/>
        <v>3.9368306303328004E-3</v>
      </c>
      <c r="AF265" s="5">
        <f t="shared" si="359"/>
        <v>2.6686295454119184E-3</v>
      </c>
      <c r="AG265" s="5">
        <f t="shared" si="360"/>
        <v>1.2059757910800094E-3</v>
      </c>
      <c r="AH265" s="5">
        <f t="shared" si="361"/>
        <v>1.4693271913692961E-2</v>
      </c>
      <c r="AI265" s="5">
        <f t="shared" si="362"/>
        <v>1.3281717403866919E-2</v>
      </c>
      <c r="AJ265" s="5">
        <f t="shared" si="363"/>
        <v>6.0028841170422674E-3</v>
      </c>
      <c r="AK265" s="5">
        <f t="shared" si="364"/>
        <v>1.8087328431460727E-3</v>
      </c>
      <c r="AL265" s="5">
        <f t="shared" si="365"/>
        <v>2.0036295064697284E-5</v>
      </c>
      <c r="AM265" s="5">
        <f t="shared" si="366"/>
        <v>5.2497774359042701E-4</v>
      </c>
      <c r="AN265" s="5">
        <f t="shared" si="367"/>
        <v>7.1172536935411128E-4</v>
      </c>
      <c r="AO265" s="5">
        <f t="shared" si="368"/>
        <v>4.8245188254822927E-4</v>
      </c>
      <c r="AP265" s="5">
        <f t="shared" si="369"/>
        <v>2.1802400101372351E-4</v>
      </c>
      <c r="AQ265" s="5">
        <f t="shared" si="370"/>
        <v>7.3895138672114519E-5</v>
      </c>
      <c r="AR265" s="5">
        <f t="shared" si="371"/>
        <v>3.9840067536090493E-3</v>
      </c>
      <c r="AS265" s="5">
        <f t="shared" si="372"/>
        <v>3.601270850178754E-3</v>
      </c>
      <c r="AT265" s="5">
        <f t="shared" si="373"/>
        <v>1.6276518262172443E-3</v>
      </c>
      <c r="AU265" s="5">
        <f t="shared" si="374"/>
        <v>4.9042881019938306E-4</v>
      </c>
      <c r="AV265" s="5">
        <f t="shared" si="375"/>
        <v>1.1082856327106774E-4</v>
      </c>
      <c r="AW265" s="5">
        <f t="shared" si="376"/>
        <v>6.82059389966541E-7</v>
      </c>
      <c r="AX265" s="5">
        <f t="shared" si="377"/>
        <v>7.9090689428515962E-5</v>
      </c>
      <c r="AY265" s="5">
        <f t="shared" si="378"/>
        <v>1.0722521256043641E-4</v>
      </c>
      <c r="AZ265" s="5">
        <f t="shared" si="379"/>
        <v>7.2683942267453986E-5</v>
      </c>
      <c r="BA265" s="5">
        <f t="shared" si="380"/>
        <v>3.2846475422378823E-5</v>
      </c>
      <c r="BB265" s="5">
        <f t="shared" si="381"/>
        <v>1.1132695689196644E-5</v>
      </c>
      <c r="BC265" s="5">
        <f t="shared" si="382"/>
        <v>3.0185744245500939E-6</v>
      </c>
      <c r="BD265" s="5">
        <f t="shared" si="383"/>
        <v>9.0020282219616782E-4</v>
      </c>
      <c r="BE265" s="5">
        <f t="shared" si="384"/>
        <v>8.1372206005598364E-4</v>
      </c>
      <c r="BF265" s="5">
        <f t="shared" si="385"/>
        <v>3.6777466960521412E-4</v>
      </c>
      <c r="BG265" s="5">
        <f t="shared" si="386"/>
        <v>1.108144203389863E-4</v>
      </c>
      <c r="BH265" s="5">
        <f t="shared" si="387"/>
        <v>2.5042172768955099E-5</v>
      </c>
      <c r="BI265" s="5">
        <f t="shared" si="388"/>
        <v>4.5272838323520545E-6</v>
      </c>
      <c r="BJ265" s="8">
        <f t="shared" si="389"/>
        <v>0.2499340594568322</v>
      </c>
      <c r="BK265" s="8">
        <f t="shared" si="390"/>
        <v>0.27737459267162573</v>
      </c>
      <c r="BL265" s="8">
        <f t="shared" si="391"/>
        <v>0.42888538113303454</v>
      </c>
      <c r="BM265" s="8">
        <f t="shared" si="392"/>
        <v>0.39267495113063311</v>
      </c>
      <c r="BN265" s="8">
        <f t="shared" si="393"/>
        <v>0.60676432081573828</v>
      </c>
    </row>
    <row r="266" spans="1:66" x14ac:dyDescent="0.25">
      <c r="A266" t="s">
        <v>287</v>
      </c>
      <c r="B266" t="s">
        <v>489</v>
      </c>
      <c r="C266" t="s">
        <v>304</v>
      </c>
      <c r="D266" t="s">
        <v>530</v>
      </c>
      <c r="E266">
        <f>VLOOKUP(A266,home!$A$2:$E$405,3,FALSE)</f>
        <v>1.1707000000000001</v>
      </c>
      <c r="F266">
        <f>VLOOKUP(B266,home!$B$2:$E$405,3,FALSE)</f>
        <v>0.98229999999999995</v>
      </c>
      <c r="G266">
        <f>VLOOKUP(C266,away!$B$2:$E$405,4,FALSE)</f>
        <v>0.89690000000000003</v>
      </c>
      <c r="H266">
        <f>VLOOKUP(A266,away!$A$2:$E$405,3,FALSE)</f>
        <v>0.82930000000000004</v>
      </c>
      <c r="I266">
        <f>VLOOKUP(C266,away!$B$2:$E$405,3,FALSE)</f>
        <v>1.4470000000000001</v>
      </c>
      <c r="J266">
        <f>VLOOKUP(B266,home!$B$2:$E$405,4,FALSE)</f>
        <v>0.72350000000000003</v>
      </c>
      <c r="K266" s="3">
        <f t="shared" si="338"/>
        <v>1.0314158153090001</v>
      </c>
      <c r="L266" s="3">
        <f t="shared" si="339"/>
        <v>0.86819790185000012</v>
      </c>
      <c r="M266" s="5">
        <f t="shared" si="340"/>
        <v>0.14962640617412815</v>
      </c>
      <c r="N266" s="5">
        <f t="shared" si="341"/>
        <v>0.15432704171584397</v>
      </c>
      <c r="O266" s="5">
        <f t="shared" si="342"/>
        <v>0.12990533190173395</v>
      </c>
      <c r="P266" s="5">
        <f t="shared" si="343"/>
        <v>0.13398641381641319</v>
      </c>
      <c r="Q266" s="5">
        <f t="shared" si="344"/>
        <v>7.9587675777786637E-2</v>
      </c>
      <c r="R266" s="5">
        <f t="shared" si="345"/>
        <v>5.6391768298106638E-2</v>
      </c>
      <c r="S266" s="5">
        <f t="shared" si="346"/>
        <v>2.9995305552034387E-2</v>
      </c>
      <c r="T266" s="5">
        <f t="shared" si="347"/>
        <v>6.9097853123392436E-2</v>
      </c>
      <c r="U266" s="5">
        <f t="shared" si="348"/>
        <v>5.8163361675907882E-2</v>
      </c>
      <c r="V266" s="5">
        <f t="shared" si="349"/>
        <v>2.9844430724402997E-3</v>
      </c>
      <c r="W266" s="5">
        <f t="shared" si="350"/>
        <v>2.7362662500298052E-2</v>
      </c>
      <c r="X266" s="5">
        <f t="shared" si="351"/>
        <v>2.3756206171788447E-2</v>
      </c>
      <c r="Y266" s="5">
        <f t="shared" si="352"/>
        <v>1.0312544177131375E-2</v>
      </c>
      <c r="Z266" s="5">
        <f t="shared" si="353"/>
        <v>1.6319738306009184E-2</v>
      </c>
      <c r="AA266" s="5">
        <f t="shared" si="354"/>
        <v>1.6832436190521983E-2</v>
      </c>
      <c r="AB266" s="5">
        <f t="shared" si="355"/>
        <v>8.6806204485419744E-3</v>
      </c>
      <c r="AC266" s="5">
        <f t="shared" si="356"/>
        <v>1.6703052068987658E-4</v>
      </c>
      <c r="AD266" s="5">
        <f t="shared" si="357"/>
        <v>7.0555707129424782E-3</v>
      </c>
      <c r="AE266" s="5">
        <f t="shared" si="358"/>
        <v>6.1256316893309693E-3</v>
      </c>
      <c r="AF266" s="5">
        <f t="shared" si="359"/>
        <v>2.659130290091509E-3</v>
      </c>
      <c r="AG266" s="5">
        <f t="shared" si="360"/>
        <v>7.6955044620107709E-4</v>
      </c>
      <c r="AH266" s="5">
        <f t="shared" si="361"/>
        <v>3.5421906390045617E-3</v>
      </c>
      <c r="AI266" s="5">
        <f t="shared" si="362"/>
        <v>3.6534714459087979E-3</v>
      </c>
      <c r="AJ266" s="5">
        <f t="shared" si="363"/>
        <v>1.8841241150450868E-3</v>
      </c>
      <c r="AK266" s="5">
        <f t="shared" si="364"/>
        <v>6.4777180342085892E-4</v>
      </c>
      <c r="AL266" s="5">
        <f t="shared" si="365"/>
        <v>5.9828531707378454E-6</v>
      </c>
      <c r="AM266" s="5">
        <f t="shared" si="366"/>
        <v>1.4554454438719744E-3</v>
      </c>
      <c r="AN266" s="5">
        <f t="shared" si="367"/>
        <v>1.2636146806267903E-3</v>
      </c>
      <c r="AO266" s="5">
        <f t="shared" si="368"/>
        <v>5.4853380723351856E-4</v>
      </c>
      <c r="AP266" s="5">
        <f t="shared" si="369"/>
        <v>1.5874530017797778E-4</v>
      </c>
      <c r="AQ266" s="5">
        <f t="shared" si="370"/>
        <v>3.4455584135767183E-5</v>
      </c>
      <c r="AR266" s="5">
        <f t="shared" si="371"/>
        <v>6.1506449614729449E-4</v>
      </c>
      <c r="AS266" s="5">
        <f t="shared" si="372"/>
        <v>6.34387248761381E-4</v>
      </c>
      <c r="AT266" s="5">
        <f t="shared" si="373"/>
        <v>3.2715852070142661E-4</v>
      </c>
      <c r="AU266" s="5">
        <f t="shared" si="374"/>
        <v>1.1247882412151611E-4</v>
      </c>
      <c r="AV266" s="5">
        <f t="shared" si="375"/>
        <v>2.9003109521572787E-5</v>
      </c>
      <c r="AW266" s="5">
        <f t="shared" si="376"/>
        <v>1.4881899325763828E-7</v>
      </c>
      <c r="AX266" s="5">
        <f t="shared" si="377"/>
        <v>2.5019490818816353E-4</v>
      </c>
      <c r="AY266" s="5">
        <f t="shared" si="378"/>
        <v>2.1721869434251703E-4</v>
      </c>
      <c r="AZ266" s="5">
        <f t="shared" si="379"/>
        <v>9.4294407335384866E-5</v>
      </c>
      <c r="BA266" s="5">
        <f t="shared" si="380"/>
        <v>2.7288735534923476E-5</v>
      </c>
      <c r="BB266" s="5">
        <f t="shared" si="381"/>
        <v>5.9230057338900243E-6</v>
      </c>
      <c r="BC266" s="5">
        <f t="shared" si="382"/>
        <v>1.0284682301617682E-6</v>
      </c>
      <c r="BD266" s="5">
        <f t="shared" si="383"/>
        <v>8.8999617509584719E-5</v>
      </c>
      <c r="BE266" s="5">
        <f t="shared" si="384"/>
        <v>9.1795613055837484E-5</v>
      </c>
      <c r="BF266" s="5">
        <f t="shared" si="385"/>
        <v>4.7339723540888053E-5</v>
      </c>
      <c r="BG266" s="5">
        <f t="shared" si="386"/>
        <v>1.6275646517475903E-5</v>
      </c>
      <c r="BH266" s="5">
        <f t="shared" si="387"/>
        <v>4.1967398056258738E-6</v>
      </c>
      <c r="BI266" s="5">
        <f t="shared" si="388"/>
        <v>8.6571676165186931E-7</v>
      </c>
      <c r="BJ266" s="8">
        <f t="shared" si="389"/>
        <v>0.38511060964021798</v>
      </c>
      <c r="BK266" s="8">
        <f t="shared" si="390"/>
        <v>0.3169828006832191</v>
      </c>
      <c r="BL266" s="8">
        <f t="shared" si="391"/>
        <v>0.28166864177463585</v>
      </c>
      <c r="BM266" s="8">
        <f t="shared" si="392"/>
        <v>0.29604008284472039</v>
      </c>
      <c r="BN266" s="8">
        <f t="shared" si="393"/>
        <v>0.7038246376840126</v>
      </c>
    </row>
    <row r="267" spans="1:66" x14ac:dyDescent="0.25">
      <c r="A267" t="s">
        <v>287</v>
      </c>
      <c r="B267" t="s">
        <v>368</v>
      </c>
      <c r="C267" t="s">
        <v>362</v>
      </c>
      <c r="D267" t="s">
        <v>530</v>
      </c>
      <c r="E267">
        <f>VLOOKUP(A267,home!$A$2:$E$405,3,FALSE)</f>
        <v>1.1707000000000001</v>
      </c>
      <c r="F267">
        <f>VLOOKUP(B267,home!$B$2:$E$405,3,FALSE)</f>
        <v>1.0249999999999999</v>
      </c>
      <c r="G267">
        <f>VLOOKUP(C267,away!$B$2:$E$405,4,FALSE)</f>
        <v>1.4559</v>
      </c>
      <c r="H267">
        <f>VLOOKUP(A267,away!$A$2:$E$405,3,FALSE)</f>
        <v>0.82930000000000004</v>
      </c>
      <c r="I267">
        <f>VLOOKUP(C267,away!$B$2:$E$405,3,FALSE)</f>
        <v>0.62990000000000002</v>
      </c>
      <c r="J267">
        <f>VLOOKUP(B267,home!$B$2:$E$405,4,FALSE)</f>
        <v>0.90439999999999998</v>
      </c>
      <c r="K267" s="3">
        <f t="shared" si="338"/>
        <v>1.7470326832500001</v>
      </c>
      <c r="L267" s="3">
        <f t="shared" si="339"/>
        <v>0.47243691770800006</v>
      </c>
      <c r="M267" s="5">
        <f t="shared" si="340"/>
        <v>0.10866673027206053</v>
      </c>
      <c r="N267" s="5">
        <f t="shared" si="341"/>
        <v>0.18984432936720189</v>
      </c>
      <c r="O267" s="5">
        <f t="shared" si="342"/>
        <v>5.1338175107138895E-2</v>
      </c>
      <c r="P267" s="5">
        <f t="shared" si="343"/>
        <v>8.9689469810583206E-2</v>
      </c>
      <c r="Q267" s="5">
        <f t="shared" si="344"/>
        <v>0.1658321240670898</v>
      </c>
      <c r="R267" s="5">
        <f t="shared" si="345"/>
        <v>1.2127024604185136E-2</v>
      </c>
      <c r="S267" s="5">
        <f t="shared" si="346"/>
        <v>1.8506586548532086E-2</v>
      </c>
      <c r="T267" s="5">
        <f t="shared" si="347"/>
        <v>7.8345217551226545E-2</v>
      </c>
      <c r="U267" s="5">
        <f t="shared" si="348"/>
        <v>2.1186308334088324E-2</v>
      </c>
      <c r="V267" s="5">
        <f t="shared" si="349"/>
        <v>1.6971829897664431E-3</v>
      </c>
      <c r="W267" s="5">
        <f t="shared" si="350"/>
        <v>9.6571380225991571E-2</v>
      </c>
      <c r="X267" s="5">
        <f t="shared" si="351"/>
        <v>4.5623885212774759E-2</v>
      </c>
      <c r="Y267" s="5">
        <f t="shared" si="352"/>
        <v>1.0777203851893452E-2</v>
      </c>
      <c r="Z267" s="5">
        <f t="shared" si="353"/>
        <v>1.9097513749901018E-3</v>
      </c>
      <c r="AA267" s="5">
        <f t="shared" si="354"/>
        <v>3.3363980689893342E-3</v>
      </c>
      <c r="AB267" s="5">
        <f t="shared" si="355"/>
        <v>2.9143982354282783E-3</v>
      </c>
      <c r="AC267" s="5">
        <f t="shared" si="356"/>
        <v>8.7549474746429179E-5</v>
      </c>
      <c r="AD267" s="5">
        <f t="shared" si="357"/>
        <v>4.2178339380342503E-2</v>
      </c>
      <c r="AE267" s="5">
        <f t="shared" si="358"/>
        <v>1.9926604650890967E-2</v>
      </c>
      <c r="AF267" s="5">
        <f t="shared" si="359"/>
        <v>4.7070318408264124E-3</v>
      </c>
      <c r="AG267" s="5">
        <f t="shared" si="360"/>
        <v>7.4125853814448141E-4</v>
      </c>
      <c r="AH267" s="5">
        <f t="shared" si="361"/>
        <v>2.2555926329723464E-4</v>
      </c>
      <c r="AI267" s="5">
        <f t="shared" si="362"/>
        <v>3.9405940499006101E-4</v>
      </c>
      <c r="AJ267" s="5">
        <f t="shared" si="363"/>
        <v>3.4421732982984249E-4</v>
      </c>
      <c r="AK267" s="5">
        <f t="shared" si="364"/>
        <v>2.0045297511792662E-4</v>
      </c>
      <c r="AL267" s="5">
        <f t="shared" si="365"/>
        <v>2.8904029605172322E-6</v>
      </c>
      <c r="AM267" s="5">
        <f t="shared" si="366"/>
        <v>1.4737387484533784E-2</v>
      </c>
      <c r="AN267" s="5">
        <f t="shared" si="367"/>
        <v>6.9624859182615961E-3</v>
      </c>
      <c r="AO267" s="5">
        <f t="shared" si="368"/>
        <v>1.6446676934044311E-3</v>
      </c>
      <c r="AP267" s="5">
        <f t="shared" si="369"/>
        <v>2.5900057857530519E-4</v>
      </c>
      <c r="AQ267" s="5">
        <f t="shared" si="370"/>
        <v>3.0590358756676463E-5</v>
      </c>
      <c r="AR267" s="5">
        <f t="shared" si="371"/>
        <v>2.131250462252656E-5</v>
      </c>
      <c r="AS267" s="5">
        <f t="shared" si="372"/>
        <v>3.7233642137470598E-5</v>
      </c>
      <c r="AT267" s="5">
        <f t="shared" si="373"/>
        <v>3.2524194865297769E-5</v>
      </c>
      <c r="AU267" s="5">
        <f t="shared" si="374"/>
        <v>1.8940277142022342E-5</v>
      </c>
      <c r="AV267" s="5">
        <f t="shared" si="375"/>
        <v>8.2723207992314815E-6</v>
      </c>
      <c r="AW267" s="5">
        <f t="shared" si="376"/>
        <v>6.6267524879534252E-8</v>
      </c>
      <c r="AX267" s="5">
        <f t="shared" si="377"/>
        <v>4.2911162668666739E-3</v>
      </c>
      <c r="AY267" s="5">
        <f t="shared" si="378"/>
        <v>2.0272817426451508E-3</v>
      </c>
      <c r="AZ267" s="5">
        <f t="shared" si="379"/>
        <v>4.7888136891048897E-4</v>
      </c>
      <c r="BA267" s="5">
        <f t="shared" si="380"/>
        <v>7.5413745958619708E-5</v>
      </c>
      <c r="BB267" s="5">
        <f t="shared" si="381"/>
        <v>8.9070594233761094E-6</v>
      </c>
      <c r="BC267" s="5">
        <f t="shared" si="382"/>
        <v>8.4160473996436136E-7</v>
      </c>
      <c r="BD267" s="5">
        <f t="shared" si="383"/>
        <v>1.678135665417324E-6</v>
      </c>
      <c r="BE267" s="5">
        <f t="shared" si="384"/>
        <v>2.9317578544115515E-6</v>
      </c>
      <c r="BF267" s="5">
        <f t="shared" si="385"/>
        <v>2.5609383955159383E-6</v>
      </c>
      <c r="BG267" s="5">
        <f t="shared" si="386"/>
        <v>1.4913476922520529E-6</v>
      </c>
      <c r="BH267" s="5">
        <f t="shared" si="387"/>
        <v>6.5135829011344971E-7</v>
      </c>
      <c r="BI267" s="5">
        <f t="shared" si="388"/>
        <v>2.2758884426680644E-7</v>
      </c>
      <c r="BJ267" s="8">
        <f t="shared" si="389"/>
        <v>0.68506394850845831</v>
      </c>
      <c r="BK267" s="8">
        <f t="shared" si="390"/>
        <v>0.22067769124129435</v>
      </c>
      <c r="BL267" s="8">
        <f t="shared" si="391"/>
        <v>9.2194417389373534E-2</v>
      </c>
      <c r="BM267" s="8">
        <f t="shared" si="392"/>
        <v>0.38032073981073689</v>
      </c>
      <c r="BN267" s="8">
        <f t="shared" si="393"/>
        <v>0.61749785322825945</v>
      </c>
    </row>
    <row r="268" spans="1:66" x14ac:dyDescent="0.25">
      <c r="A268" t="s">
        <v>34</v>
      </c>
      <c r="B268" t="s">
        <v>208</v>
      </c>
      <c r="C268" t="s">
        <v>203</v>
      </c>
      <c r="D268" t="s">
        <v>530</v>
      </c>
      <c r="E268">
        <f>VLOOKUP(A268,home!$A$2:$E$405,3,FALSE)</f>
        <v>1.6539999999999999</v>
      </c>
      <c r="F268">
        <f>VLOOKUP(B268,home!$B$2:$E$405,3,FALSE)</f>
        <v>0.99580000000000002</v>
      </c>
      <c r="G268">
        <f>VLOOKUP(C268,away!$B$2:$E$405,4,FALSE)</f>
        <v>0.71799999999999997</v>
      </c>
      <c r="H268">
        <f>VLOOKUP(A268,away!$A$2:$E$405,3,FALSE)</f>
        <v>1.3683000000000001</v>
      </c>
      <c r="I268">
        <f>VLOOKUP(C268,away!$B$2:$E$405,3,FALSE)</f>
        <v>1.2789999999999999</v>
      </c>
      <c r="J268">
        <f>VLOOKUP(B268,home!$B$2:$E$405,4,FALSE)</f>
        <v>1.1176999999999999</v>
      </c>
      <c r="K268" s="3">
        <f t="shared" si="338"/>
        <v>1.1825841976</v>
      </c>
      <c r="L268" s="3">
        <f t="shared" si="339"/>
        <v>1.9560372558899997</v>
      </c>
      <c r="M268" s="5">
        <f t="shared" si="340"/>
        <v>4.3342506397970305E-2</v>
      </c>
      <c r="N268" s="5">
        <f t="shared" si="341"/>
        <v>5.1256163150616582E-2</v>
      </c>
      <c r="O268" s="5">
        <f t="shared" si="342"/>
        <v>8.4779557278080578E-2</v>
      </c>
      <c r="P268" s="5">
        <f t="shared" si="343"/>
        <v>0.10025896471658217</v>
      </c>
      <c r="Q268" s="5">
        <f t="shared" si="344"/>
        <v>3.0307364285763305E-2</v>
      </c>
      <c r="R268" s="5">
        <f t="shared" si="345"/>
        <v>8.2915986286892923E-2</v>
      </c>
      <c r="S268" s="5">
        <f t="shared" si="346"/>
        <v>5.7979226638076906E-2</v>
      </c>
      <c r="T268" s="5">
        <f t="shared" si="347"/>
        <v>5.9282333670783033E-2</v>
      </c>
      <c r="U268" s="5">
        <f t="shared" si="348"/>
        <v>9.8055135111297875E-2</v>
      </c>
      <c r="V268" s="5">
        <f t="shared" si="349"/>
        <v>1.4901812769681983E-2</v>
      </c>
      <c r="W268" s="5">
        <f t="shared" si="350"/>
        <v>1.1947003358416764E-2</v>
      </c>
      <c r="X268" s="5">
        <f t="shared" si="351"/>
        <v>2.3368783665306137E-2</v>
      </c>
      <c r="Y268" s="5">
        <f t="shared" si="352"/>
        <v>2.285510573708624E-2</v>
      </c>
      <c r="Z268" s="5">
        <f t="shared" si="353"/>
        <v>5.4062252762008954E-2</v>
      </c>
      <c r="AA268" s="5">
        <f t="shared" si="354"/>
        <v>6.3933165803008743E-2</v>
      </c>
      <c r="AB268" s="5">
        <f t="shared" si="355"/>
        <v>3.7803175790589442E-2</v>
      </c>
      <c r="AC268" s="5">
        <f t="shared" si="356"/>
        <v>2.1544097885260768E-3</v>
      </c>
      <c r="AD268" s="5">
        <f t="shared" si="357"/>
        <v>3.5320843450844506E-3</v>
      </c>
      <c r="AE268" s="5">
        <f t="shared" si="358"/>
        <v>6.9088885699310158E-3</v>
      </c>
      <c r="AF268" s="5">
        <f t="shared" si="359"/>
        <v>6.757021719788826E-3</v>
      </c>
      <c r="AG268" s="5">
        <f t="shared" si="360"/>
        <v>4.4056620742549532E-3</v>
      </c>
      <c r="AH268" s="5">
        <f t="shared" si="361"/>
        <v>2.6436945134957899E-2</v>
      </c>
      <c r="AI268" s="5">
        <f t="shared" si="362"/>
        <v>3.126391354941941E-2</v>
      </c>
      <c r="AJ268" s="5">
        <f t="shared" si="363"/>
        <v>1.8486105059337968E-2</v>
      </c>
      <c r="AK268" s="5">
        <f t="shared" si="364"/>
        <v>7.287125239448829E-3</v>
      </c>
      <c r="AL268" s="5">
        <f t="shared" si="365"/>
        <v>1.9934139755518125E-4</v>
      </c>
      <c r="AM268" s="5">
        <f t="shared" si="366"/>
        <v>8.3539742621744186E-4</v>
      </c>
      <c r="AN268" s="5">
        <f t="shared" si="367"/>
        <v>1.6340684891559334E-3</v>
      </c>
      <c r="AO268" s="5">
        <f t="shared" si="368"/>
        <v>1.5981494217324455E-3</v>
      </c>
      <c r="AP268" s="5">
        <f t="shared" si="369"/>
        <v>1.0420132697959075E-3</v>
      </c>
      <c r="AQ268" s="5">
        <f t="shared" si="370"/>
        <v>5.0955419421313836E-4</v>
      </c>
      <c r="AR268" s="5">
        <f t="shared" si="371"/>
        <v>1.0342329923179497E-2</v>
      </c>
      <c r="AS268" s="5">
        <f t="shared" si="372"/>
        <v>1.2230675933517695E-2</v>
      </c>
      <c r="AT268" s="5">
        <f t="shared" si="373"/>
        <v>7.2319020424723296E-3</v>
      </c>
      <c r="AU268" s="5">
        <f t="shared" si="374"/>
        <v>2.8507776913396466E-3</v>
      </c>
      <c r="AV268" s="5">
        <f t="shared" si="375"/>
        <v>8.4282116216221963E-4</v>
      </c>
      <c r="AW268" s="5">
        <f t="shared" si="376"/>
        <v>1.2808674571312747E-5</v>
      </c>
      <c r="AX268" s="5">
        <f t="shared" si="377"/>
        <v>1.6465463249340997E-4</v>
      </c>
      <c r="AY268" s="5">
        <f t="shared" si="378"/>
        <v>3.2207059551198601E-4</v>
      </c>
      <c r="AZ268" s="5">
        <f t="shared" si="379"/>
        <v>3.149910419240617E-4</v>
      </c>
      <c r="BA268" s="5">
        <f t="shared" si="380"/>
        <v>2.0537807109169114E-4</v>
      </c>
      <c r="BB268" s="5">
        <f t="shared" si="381"/>
        <v>1.0043178964954324E-4</v>
      </c>
      <c r="BC268" s="5">
        <f t="shared" si="382"/>
        <v>3.9289664446042819E-5</v>
      </c>
      <c r="BD268" s="5">
        <f t="shared" si="383"/>
        <v>3.3716637737408427E-3</v>
      </c>
      <c r="BE268" s="5">
        <f t="shared" si="384"/>
        <v>3.9872762984463029E-3</v>
      </c>
      <c r="BF268" s="5">
        <f t="shared" si="385"/>
        <v>2.3576449710038102E-3</v>
      </c>
      <c r="BG268" s="5">
        <f t="shared" si="386"/>
        <v>9.2937122875340523E-4</v>
      </c>
      <c r="BH268" s="5">
        <f t="shared" si="387"/>
        <v>2.7476493220696813E-4</v>
      </c>
      <c r="BI268" s="5">
        <f t="shared" si="388"/>
        <v>6.4986533376519049E-5</v>
      </c>
      <c r="BJ268" s="8">
        <f t="shared" si="389"/>
        <v>0.22738640917326289</v>
      </c>
      <c r="BK268" s="8">
        <f t="shared" si="390"/>
        <v>0.21915833230390458</v>
      </c>
      <c r="BL268" s="8">
        <f t="shared" si="391"/>
        <v>0.49544532374323291</v>
      </c>
      <c r="BM268" s="8">
        <f t="shared" si="392"/>
        <v>0.6028825139455628</v>
      </c>
      <c r="BN268" s="8">
        <f t="shared" si="393"/>
        <v>0.39286054211590593</v>
      </c>
    </row>
    <row r="269" spans="1:66" x14ac:dyDescent="0.25">
      <c r="A269" t="s">
        <v>34</v>
      </c>
      <c r="B269" t="s">
        <v>483</v>
      </c>
      <c r="C269" t="s">
        <v>207</v>
      </c>
      <c r="D269" t="s">
        <v>530</v>
      </c>
      <c r="E269">
        <f>VLOOKUP(A269,home!$A$2:$E$405,3,FALSE)</f>
        <v>1.6539999999999999</v>
      </c>
      <c r="F269">
        <f>VLOOKUP(B269,home!$B$2:$E$405,3,FALSE)</f>
        <v>0.75570000000000004</v>
      </c>
      <c r="G269">
        <f>VLOOKUP(C269,away!$B$2:$E$405,4,FALSE)</f>
        <v>1.3603000000000001</v>
      </c>
      <c r="H269">
        <f>VLOOKUP(A269,away!$A$2:$E$405,3,FALSE)</f>
        <v>1.3683000000000001</v>
      </c>
      <c r="I269">
        <f>VLOOKUP(C269,away!$B$2:$E$405,3,FALSE)</f>
        <v>1.1876</v>
      </c>
      <c r="J269">
        <f>VLOOKUP(B269,home!$B$2:$E$405,4,FALSE)</f>
        <v>1.3246</v>
      </c>
      <c r="K269" s="3">
        <f t="shared" si="338"/>
        <v>1.7002767863400001</v>
      </c>
      <c r="L269" s="3">
        <f t="shared" si="339"/>
        <v>2.1524658337680003</v>
      </c>
      <c r="M269" s="5">
        <f t="shared" si="340"/>
        <v>2.1221454164928974E-2</v>
      </c>
      <c r="N269" s="5">
        <f t="shared" si="341"/>
        <v>3.6082345889007043E-2</v>
      </c>
      <c r="O269" s="5">
        <f t="shared" si="342"/>
        <v>4.5678455032883251E-2</v>
      </c>
      <c r="P269" s="5">
        <f t="shared" si="343"/>
        <v>7.7666016728286921E-2</v>
      </c>
      <c r="Q269" s="5">
        <f t="shared" si="344"/>
        <v>3.0674987555884613E-2</v>
      </c>
      <c r="R269" s="5">
        <f t="shared" si="345"/>
        <v>4.9160656898794577E-2</v>
      </c>
      <c r="S269" s="5">
        <f t="shared" si="346"/>
        <v>7.1060282998975335E-2</v>
      </c>
      <c r="T269" s="5">
        <f t="shared" si="347"/>
        <v>6.6026862665300209E-2</v>
      </c>
      <c r="U269" s="5">
        <f t="shared" si="348"/>
        <v>8.3586723726245787E-2</v>
      </c>
      <c r="V269" s="5">
        <f t="shared" si="349"/>
        <v>2.8896172111816023E-2</v>
      </c>
      <c r="W269" s="5">
        <f t="shared" si="350"/>
        <v>1.7385323087512998E-2</v>
      </c>
      <c r="X269" s="5">
        <f t="shared" si="351"/>
        <v>3.7421313954889734E-2</v>
      </c>
      <c r="Y269" s="5">
        <f t="shared" si="352"/>
        <v>4.0274049871302918E-2</v>
      </c>
      <c r="Z269" s="5">
        <f t="shared" si="353"/>
        <v>3.5272211446748823E-2</v>
      </c>
      <c r="AA269" s="5">
        <f t="shared" si="354"/>
        <v>5.9972522325783047E-2</v>
      </c>
      <c r="AB269" s="5">
        <f t="shared" si="355"/>
        <v>5.0984943764393172E-2</v>
      </c>
      <c r="AC269" s="5">
        <f t="shared" si="356"/>
        <v>6.6096159374196507E-3</v>
      </c>
      <c r="AD269" s="5">
        <f t="shared" si="357"/>
        <v>7.3899653171798033E-3</v>
      </c>
      <c r="AE269" s="5">
        <f t="shared" si="358"/>
        <v>1.5906647857960029E-2</v>
      </c>
      <c r="AF269" s="5">
        <f t="shared" si="359"/>
        <v>1.7119258022018958E-2</v>
      </c>
      <c r="AG269" s="5">
        <f t="shared" si="360"/>
        <v>1.2282872663951521E-2</v>
      </c>
      <c r="AH269" s="5">
        <f t="shared" si="361"/>
        <v>1.8980557505141861E-2</v>
      </c>
      <c r="AI269" s="5">
        <f t="shared" si="362"/>
        <v>3.2272201317784174E-2</v>
      </c>
      <c r="AJ269" s="5">
        <f t="shared" si="363"/>
        <v>2.7435837372359804E-2</v>
      </c>
      <c r="AK269" s="5">
        <f t="shared" si="364"/>
        <v>1.5549505799340937E-2</v>
      </c>
      <c r="AL269" s="5">
        <f t="shared" si="365"/>
        <v>9.6759164188012453E-4</v>
      </c>
      <c r="AM269" s="5">
        <f t="shared" si="366"/>
        <v>2.5129972961317067E-3</v>
      </c>
      <c r="AN269" s="5">
        <f t="shared" si="367"/>
        <v>5.4091408202748652E-3</v>
      </c>
      <c r="AO269" s="5">
        <f t="shared" si="368"/>
        <v>5.8214954028407307E-3</v>
      </c>
      <c r="AP269" s="5">
        <f t="shared" si="369"/>
        <v>4.176856652017385E-3</v>
      </c>
      <c r="AQ269" s="5">
        <f t="shared" si="370"/>
        <v>2.2476353090035059E-3</v>
      </c>
      <c r="AR269" s="5">
        <f t="shared" si="371"/>
        <v>8.1710003071373202E-3</v>
      </c>
      <c r="AS269" s="5">
        <f t="shared" si="372"/>
        <v>1.3892962143402597E-2</v>
      </c>
      <c r="AT269" s="5">
        <f t="shared" si="373"/>
        <v>1.1810940512963927E-2</v>
      </c>
      <c r="AU269" s="5">
        <f t="shared" si="374"/>
        <v>6.6939559930117411E-3</v>
      </c>
      <c r="AV269" s="5">
        <f t="shared" si="375"/>
        <v>2.845394495924847E-3</v>
      </c>
      <c r="AW269" s="5">
        <f t="shared" si="376"/>
        <v>9.8366110567438655E-5</v>
      </c>
      <c r="AX269" s="5">
        <f t="shared" si="377"/>
        <v>7.1213182779132167E-4</v>
      </c>
      <c r="AY269" s="5">
        <f t="shared" si="378"/>
        <v>1.5328394284595773E-3</v>
      </c>
      <c r="AZ269" s="5">
        <f t="shared" si="379"/>
        <v>1.6496922492058546E-3</v>
      </c>
      <c r="BA269" s="5">
        <f t="shared" si="380"/>
        <v>1.183635400882496E-3</v>
      </c>
      <c r="BB269" s="5">
        <f t="shared" si="381"/>
        <v>6.3693369000946602E-4</v>
      </c>
      <c r="BC269" s="5">
        <f t="shared" si="382"/>
        <v>2.7419560122423053E-4</v>
      </c>
      <c r="BD269" s="5">
        <f t="shared" si="383"/>
        <v>2.9312998314701554E-3</v>
      </c>
      <c r="BE269" s="5">
        <f t="shared" si="384"/>
        <v>4.9840210572510589E-3</v>
      </c>
      <c r="BF269" s="5">
        <f t="shared" si="385"/>
        <v>4.2371076531368618E-3</v>
      </c>
      <c r="BG269" s="5">
        <f t="shared" si="386"/>
        <v>2.4014185946173881E-3</v>
      </c>
      <c r="BH269" s="5">
        <f t="shared" si="387"/>
        <v>1.0207690726782932E-3</v>
      </c>
      <c r="BI269" s="5">
        <f t="shared" si="388"/>
        <v>3.4711799169774202E-4</v>
      </c>
      <c r="BJ269" s="8">
        <f t="shared" si="389"/>
        <v>0.30672118056284897</v>
      </c>
      <c r="BK269" s="8">
        <f t="shared" si="390"/>
        <v>0.20795397301176663</v>
      </c>
      <c r="BL269" s="8">
        <f t="shared" si="391"/>
        <v>0.44295739139601858</v>
      </c>
      <c r="BM269" s="8">
        <f t="shared" si="392"/>
        <v>0.73098636682970541</v>
      </c>
      <c r="BN269" s="8">
        <f t="shared" si="393"/>
        <v>0.26048391626978534</v>
      </c>
    </row>
    <row r="270" spans="1:66" s="10" customFormat="1" x14ac:dyDescent="0.25">
      <c r="A270" t="s">
        <v>10</v>
      </c>
      <c r="B270" t="s">
        <v>213</v>
      </c>
      <c r="C270" t="s">
        <v>212</v>
      </c>
      <c r="D270" t="s">
        <v>531</v>
      </c>
      <c r="E270">
        <f>VLOOKUP(A270,home!$A$2:$E$405,3,FALSE)</f>
        <v>1.6503000000000001</v>
      </c>
      <c r="F270">
        <f>VLOOKUP(B270,home!$B$2:$E$405,3,FALSE)</f>
        <v>1.2119</v>
      </c>
      <c r="G270">
        <f>VLOOKUP(C270,away!$B$2:$E$405,4,FALSE)</f>
        <v>0.998</v>
      </c>
      <c r="H270">
        <f>VLOOKUP(A270,away!$A$2:$E$405,3,FALSE)</f>
        <v>1.3855999999999999</v>
      </c>
      <c r="I270">
        <f>VLOOKUP(C270,away!$B$2:$E$405,3,FALSE)</f>
        <v>0.80659999999999998</v>
      </c>
      <c r="J270">
        <f>VLOOKUP(B270,home!$B$2:$E$405,4,FALSE)</f>
        <v>0.72170000000000001</v>
      </c>
      <c r="K270" s="3">
        <f t="shared" si="338"/>
        <v>1.99599857286</v>
      </c>
      <c r="L270" s="3">
        <f t="shared" si="339"/>
        <v>0.80658993363199993</v>
      </c>
      <c r="M270" s="5">
        <f t="shared" si="340"/>
        <v>6.0652858932500095E-2</v>
      </c>
      <c r="N270" s="5">
        <f t="shared" si="341"/>
        <v>0.12106301986914909</v>
      </c>
      <c r="O270" s="5">
        <f t="shared" si="342"/>
        <v>4.8921985460956302E-2</v>
      </c>
      <c r="P270" s="5">
        <f t="shared" si="343"/>
        <v>9.7648213161546454E-2</v>
      </c>
      <c r="Q270" s="5">
        <f t="shared" si="344"/>
        <v>0.12082080744247173</v>
      </c>
      <c r="R270" s="5">
        <f t="shared" si="345"/>
        <v>1.9729990503049206E-2</v>
      </c>
      <c r="S270" s="5">
        <f t="shared" si="346"/>
        <v>3.9302242719730686E-2</v>
      </c>
      <c r="T270" s="5">
        <f t="shared" si="347"/>
        <v>9.7452847056387917E-2</v>
      </c>
      <c r="U270" s="5">
        <f t="shared" si="348"/>
        <v>3.9381032886627566E-2</v>
      </c>
      <c r="V270" s="5">
        <f t="shared" si="349"/>
        <v>7.0305264754372066E-3</v>
      </c>
      <c r="W270" s="5">
        <f t="shared" si="350"/>
        <v>8.0386053075655495E-2</v>
      </c>
      <c r="X270" s="5">
        <f t="shared" si="351"/>
        <v>6.4838581215231381E-2</v>
      </c>
      <c r="Y270" s="5">
        <f t="shared" si="352"/>
        <v>2.6149073459593261E-2</v>
      </c>
      <c r="Z270" s="5">
        <f t="shared" si="353"/>
        <v>5.3046705768048158E-3</v>
      </c>
      <c r="AA270" s="5">
        <f t="shared" si="354"/>
        <v>1.0588114900794846E-2</v>
      </c>
      <c r="AB270" s="5">
        <f t="shared" si="355"/>
        <v>1.0566931115632108E-2</v>
      </c>
      <c r="AC270" s="5">
        <f t="shared" si="356"/>
        <v>7.0742579162200582E-4</v>
      </c>
      <c r="AD270" s="5">
        <f t="shared" si="357"/>
        <v>4.0112611804214111E-2</v>
      </c>
      <c r="AE270" s="5">
        <f t="shared" si="358"/>
        <v>3.2354428892967239E-2</v>
      </c>
      <c r="AF270" s="5">
        <f t="shared" si="359"/>
        <v>1.3048378326739852E-2</v>
      </c>
      <c r="AG270" s="5">
        <f t="shared" si="360"/>
        <v>3.508230202856775E-3</v>
      </c>
      <c r="AH270" s="5">
        <f t="shared" si="361"/>
        <v>1.0696734721211546E-3</v>
      </c>
      <c r="AI270" s="5">
        <f t="shared" si="362"/>
        <v>2.1350667237800261E-3</v>
      </c>
      <c r="AJ270" s="5">
        <f t="shared" si="363"/>
        <v>2.1307950668129042E-3</v>
      </c>
      <c r="AK270" s="5">
        <f t="shared" si="364"/>
        <v>1.4176879708052285E-3</v>
      </c>
      <c r="AL270" s="5">
        <f t="shared" si="365"/>
        <v>4.5556872808359165E-5</v>
      </c>
      <c r="AM270" s="5">
        <f t="shared" si="366"/>
        <v>1.6012943182979723E-2</v>
      </c>
      <c r="AN270" s="5">
        <f t="shared" si="367"/>
        <v>1.2915878779212599E-2</v>
      </c>
      <c r="AO270" s="5">
        <f t="shared" si="368"/>
        <v>5.2089089036620236E-3</v>
      </c>
      <c r="AP270" s="5">
        <f t="shared" si="369"/>
        <v>1.4004844956332951E-3</v>
      </c>
      <c r="AQ270" s="5">
        <f t="shared" si="370"/>
        <v>2.8240417409637608E-4</v>
      </c>
      <c r="AR270" s="5">
        <f t="shared" si="371"/>
        <v>1.7255757097722269E-4</v>
      </c>
      <c r="AS270" s="5">
        <f t="shared" si="372"/>
        <v>3.444246654067247E-4</v>
      </c>
      <c r="AT270" s="5">
        <f t="shared" si="373"/>
        <v>3.437355703048028E-4</v>
      </c>
      <c r="AU270" s="5">
        <f t="shared" si="374"/>
        <v>2.2869856925653489E-4</v>
      </c>
      <c r="AV270" s="5">
        <f t="shared" si="375"/>
        <v>1.1412050446279178E-4</v>
      </c>
      <c r="AW270" s="5">
        <f t="shared" si="376"/>
        <v>2.0373442980170028E-6</v>
      </c>
      <c r="AX270" s="5">
        <f t="shared" si="377"/>
        <v>5.3269686234193002E-3</v>
      </c>
      <c r="AY270" s="5">
        <f t="shared" si="378"/>
        <v>4.296679268423519E-3</v>
      </c>
      <c r="AZ270" s="5">
        <f t="shared" si="379"/>
        <v>1.7328291229778581E-3</v>
      </c>
      <c r="BA270" s="5">
        <f t="shared" si="380"/>
        <v>4.6589417576610242E-4</v>
      </c>
      <c r="BB270" s="5">
        <f t="shared" si="381"/>
        <v>9.3946388077678958E-5</v>
      </c>
      <c r="BC270" s="5">
        <f t="shared" si="382"/>
        <v>1.5155242184908241E-5</v>
      </c>
      <c r="BD270" s="5">
        <f t="shared" si="383"/>
        <v>2.3197199953702848E-5</v>
      </c>
      <c r="BE270" s="5">
        <f t="shared" si="384"/>
        <v>4.6301578001938944E-5</v>
      </c>
      <c r="BF270" s="5">
        <f t="shared" si="385"/>
        <v>4.6208941806518056E-5</v>
      </c>
      <c r="BG270" s="5">
        <f t="shared" si="386"/>
        <v>3.0744327299726949E-5</v>
      </c>
      <c r="BH270" s="5">
        <f t="shared" si="387"/>
        <v>1.5341408353448919E-5</v>
      </c>
      <c r="BI270" s="5">
        <f t="shared" si="388"/>
        <v>6.12428583582931E-6</v>
      </c>
      <c r="BJ270" s="8">
        <f t="shared" si="389"/>
        <v>0.64748612370170033</v>
      </c>
      <c r="BK270" s="8">
        <f t="shared" si="390"/>
        <v>0.2096835032220683</v>
      </c>
      <c r="BL270" s="8">
        <f t="shared" si="391"/>
        <v>0.13731273272223854</v>
      </c>
      <c r="BM270" s="8">
        <f t="shared" si="392"/>
        <v>0.5266555129290138</v>
      </c>
      <c r="BN270" s="8">
        <f t="shared" si="393"/>
        <v>0.46883687536967283</v>
      </c>
    </row>
    <row r="271" spans="1:66" x14ac:dyDescent="0.25">
      <c r="A271" t="s">
        <v>10</v>
      </c>
      <c r="B271" t="s">
        <v>41</v>
      </c>
      <c r="C271" t="s">
        <v>429</v>
      </c>
      <c r="D271" t="s">
        <v>531</v>
      </c>
      <c r="E271">
        <f>VLOOKUP(A271,home!$A$2:$E$405,3,FALSE)</f>
        <v>1.6503000000000001</v>
      </c>
      <c r="F271">
        <f>VLOOKUP(B271,home!$B$2:$E$405,3,FALSE)</f>
        <v>1.0337000000000001</v>
      </c>
      <c r="G271">
        <f>VLOOKUP(C271,away!$B$2:$E$405,4,FALSE)</f>
        <v>0.8911</v>
      </c>
      <c r="H271">
        <f>VLOOKUP(A271,away!$A$2:$E$405,3,FALSE)</f>
        <v>1.3855999999999999</v>
      </c>
      <c r="I271">
        <f>VLOOKUP(C271,away!$B$2:$E$405,3,FALSE)</f>
        <v>1.5708</v>
      </c>
      <c r="J271">
        <f>VLOOKUP(B271,home!$B$2:$E$405,4,FALSE)</f>
        <v>1.1462000000000001</v>
      </c>
      <c r="K271" s="3">
        <f t="shared" si="338"/>
        <v>1.5201409545210003</v>
      </c>
      <c r="L271" s="3">
        <f t="shared" si="339"/>
        <v>2.4947048501760003</v>
      </c>
      <c r="M271" s="5">
        <f t="shared" si="340"/>
        <v>1.8045736904101568E-2</v>
      </c>
      <c r="N271" s="5">
        <f t="shared" si="341"/>
        <v>2.7432063722435795E-2</v>
      </c>
      <c r="O271" s="5">
        <f t="shared" si="342"/>
        <v>4.5018787379662216E-2</v>
      </c>
      <c r="P271" s="5">
        <f t="shared" si="343"/>
        <v>6.843490241869768E-2</v>
      </c>
      <c r="Q271" s="5">
        <f t="shared" si="344"/>
        <v>2.0850301765752231E-2</v>
      </c>
      <c r="R271" s="5">
        <f t="shared" si="345"/>
        <v>5.6154293612542726E-2</v>
      </c>
      <c r="S271" s="5">
        <f t="shared" si="346"/>
        <v>6.4881471645419658E-2</v>
      </c>
      <c r="T271" s="5">
        <f t="shared" si="347"/>
        <v>5.2015348942655311E-2</v>
      </c>
      <c r="U271" s="5">
        <f t="shared" si="348"/>
        <v>8.5362441492623203E-2</v>
      </c>
      <c r="V271" s="5">
        <f t="shared" si="349"/>
        <v>2.7338911150727875E-2</v>
      </c>
      <c r="W271" s="5">
        <f t="shared" si="350"/>
        <v>1.0565132542747165E-2</v>
      </c>
      <c r="X271" s="5">
        <f t="shared" si="351"/>
        <v>2.6356887397143647E-2</v>
      </c>
      <c r="Y271" s="5">
        <f t="shared" si="352"/>
        <v>3.287632741259848E-2</v>
      </c>
      <c r="Z271" s="5">
        <f t="shared" si="353"/>
        <v>4.6696129544472512E-2</v>
      </c>
      <c r="AA271" s="5">
        <f t="shared" si="354"/>
        <v>7.0984698938170721E-2</v>
      </c>
      <c r="AB271" s="5">
        <f t="shared" si="355"/>
        <v>5.3953374000128354E-2</v>
      </c>
      <c r="AC271" s="5">
        <f t="shared" si="356"/>
        <v>6.4798396941893131E-3</v>
      </c>
      <c r="AD271" s="5">
        <f t="shared" si="357"/>
        <v>4.0151226670431389E-3</v>
      </c>
      <c r="AE271" s="5">
        <f t="shared" si="358"/>
        <v>1.0016545991524116E-2</v>
      </c>
      <c r="AF271" s="5">
        <f t="shared" si="359"/>
        <v>1.2494162933533096E-2</v>
      </c>
      <c r="AG271" s="5">
        <f t="shared" si="360"/>
        <v>1.0389749623058072E-2</v>
      </c>
      <c r="AH271" s="5">
        <f t="shared" si="361"/>
        <v>2.9123265214760607E-2</v>
      </c>
      <c r="AI271" s="5">
        <f t="shared" si="362"/>
        <v>4.4271468182334434E-2</v>
      </c>
      <c r="AJ271" s="5">
        <f t="shared" si="363"/>
        <v>3.3649435950369989E-2</v>
      </c>
      <c r="AK271" s="5">
        <f t="shared" si="364"/>
        <v>1.7050628561562895E-2</v>
      </c>
      <c r="AL271" s="5">
        <f t="shared" si="365"/>
        <v>9.8294062363252048E-4</v>
      </c>
      <c r="AM271" s="5">
        <f t="shared" si="366"/>
        <v>1.2207104807195727E-3</v>
      </c>
      <c r="AN271" s="5">
        <f t="shared" si="367"/>
        <v>3.0453123569117949E-3</v>
      </c>
      <c r="AO271" s="5">
        <f t="shared" si="368"/>
        <v>3.7985777535443814E-3</v>
      </c>
      <c r="AP271" s="5">
        <f t="shared" si="369"/>
        <v>3.1587767818459411E-3</v>
      </c>
      <c r="AQ271" s="5">
        <f t="shared" si="370"/>
        <v>1.9700539395736023E-3</v>
      </c>
      <c r="AR271" s="5">
        <f t="shared" si="371"/>
        <v>1.4530790196845056E-2</v>
      </c>
      <c r="AS271" s="5">
        <f t="shared" si="372"/>
        <v>2.2088849279776435E-2</v>
      </c>
      <c r="AT271" s="5">
        <f t="shared" si="373"/>
        <v>1.6789082214214934E-2</v>
      </c>
      <c r="AU271" s="5">
        <f t="shared" si="374"/>
        <v>8.5072571542160781E-3</v>
      </c>
      <c r="AV271" s="5">
        <f t="shared" si="375"/>
        <v>3.2330575026914095E-3</v>
      </c>
      <c r="AW271" s="5">
        <f t="shared" si="376"/>
        <v>1.0354468577250432E-4</v>
      </c>
      <c r="AX271" s="5">
        <f t="shared" si="377"/>
        <v>3.0927533255913997E-4</v>
      </c>
      <c r="AY271" s="5">
        <f t="shared" si="378"/>
        <v>7.7155067217508195E-4</v>
      </c>
      <c r="AZ271" s="5">
        <f t="shared" si="379"/>
        <v>9.6239560201586522E-4</v>
      </c>
      <c r="BA271" s="5">
        <f t="shared" si="380"/>
        <v>8.0029765871234351E-4</v>
      </c>
      <c r="BB271" s="5">
        <f t="shared" si="381"/>
        <v>4.9912661269354533E-4</v>
      </c>
      <c r="BC271" s="5">
        <f t="shared" si="382"/>
        <v>2.4903471630770106E-4</v>
      </c>
      <c r="BD271" s="5">
        <f t="shared" si="383"/>
        <v>6.0416721301598704E-3</v>
      </c>
      <c r="BE271" s="5">
        <f t="shared" si="384"/>
        <v>9.1841932388441495E-3</v>
      </c>
      <c r="BF271" s="5">
        <f t="shared" si="385"/>
        <v>6.9806341383009335E-3</v>
      </c>
      <c r="BG271" s="5">
        <f t="shared" si="386"/>
        <v>3.5371826140528869E-3</v>
      </c>
      <c r="BH271" s="5">
        <f t="shared" si="387"/>
        <v>1.3442540388103605E-3</v>
      </c>
      <c r="BI271" s="5">
        <f t="shared" si="388"/>
        <v>4.0869112353517838E-4</v>
      </c>
      <c r="BJ271" s="8">
        <f t="shared" si="389"/>
        <v>0.22379675490555004</v>
      </c>
      <c r="BK271" s="8">
        <f t="shared" si="390"/>
        <v>0.18693535310894366</v>
      </c>
      <c r="BL271" s="8">
        <f t="shared" si="391"/>
        <v>0.52821405696360235</v>
      </c>
      <c r="BM271" s="8">
        <f t="shared" si="392"/>
        <v>0.7490382027329735</v>
      </c>
      <c r="BN271" s="8">
        <f t="shared" si="393"/>
        <v>0.23593608580319222</v>
      </c>
    </row>
    <row r="272" spans="1:66" s="10" customFormat="1" x14ac:dyDescent="0.25">
      <c r="A272" t="s">
        <v>13</v>
      </c>
      <c r="B272" t="s">
        <v>49</v>
      </c>
      <c r="C272" t="s">
        <v>53</v>
      </c>
      <c r="D272" t="s">
        <v>531</v>
      </c>
      <c r="E272">
        <f>VLOOKUP(A272,home!$A$2:$E$405,3,FALSE)</f>
        <v>1.8552</v>
      </c>
      <c r="F272">
        <f>VLOOKUP(B272,home!$B$2:$E$405,3,FALSE)</f>
        <v>0.50729999999999997</v>
      </c>
      <c r="G272">
        <f>VLOOKUP(C272,away!$B$2:$E$405,4,FALSE)</f>
        <v>1.1732</v>
      </c>
      <c r="H272">
        <f>VLOOKUP(A272,away!$A$2:$E$405,3,FALSE)</f>
        <v>1.3231999999999999</v>
      </c>
      <c r="I272">
        <f>VLOOKUP(C272,away!$B$2:$E$405,3,FALSE)</f>
        <v>0.84470000000000001</v>
      </c>
      <c r="J272">
        <f>VLOOKUP(B272,home!$B$2:$E$405,4,FALSE)</f>
        <v>1.0669</v>
      </c>
      <c r="K272" s="3">
        <f t="shared" si="338"/>
        <v>1.1041489206719999</v>
      </c>
      <c r="L272" s="3">
        <f t="shared" si="339"/>
        <v>1.192481640976</v>
      </c>
      <c r="M272" s="5">
        <f t="shared" si="340"/>
        <v>0.10059722948080162</v>
      </c>
      <c r="N272" s="5">
        <f t="shared" si="341"/>
        <v>0.11107432235382059</v>
      </c>
      <c r="O272" s="5">
        <f t="shared" si="342"/>
        <v>0.11996034928890555</v>
      </c>
      <c r="P272" s="5">
        <f t="shared" si="343"/>
        <v>0.13245409019078117</v>
      </c>
      <c r="Q272" s="5">
        <f t="shared" si="344"/>
        <v>6.1321296570672409E-2</v>
      </c>
      <c r="R272" s="5">
        <f t="shared" si="345"/>
        <v>7.1525257086044139E-2</v>
      </c>
      <c r="S272" s="5">
        <f t="shared" si="346"/>
        <v>4.3599824018055559E-2</v>
      </c>
      <c r="T272" s="5">
        <f t="shared" si="347"/>
        <v>7.312452036137139E-2</v>
      </c>
      <c r="U272" s="5">
        <f t="shared" si="348"/>
        <v>7.897453541234295E-2</v>
      </c>
      <c r="V272" s="5">
        <f t="shared" si="349"/>
        <v>6.3785443668062164E-3</v>
      </c>
      <c r="W272" s="5">
        <f t="shared" si="350"/>
        <v>2.256928114090518E-2</v>
      </c>
      <c r="X272" s="5">
        <f t="shared" si="351"/>
        <v>2.6913453410555298E-2</v>
      </c>
      <c r="Y272" s="5">
        <f t="shared" si="352"/>
        <v>1.604689954367506E-2</v>
      </c>
      <c r="Z272" s="5">
        <f t="shared" si="353"/>
        <v>2.8430851980398714E-2</v>
      </c>
      <c r="AA272" s="5">
        <f t="shared" si="354"/>
        <v>3.1391894527942631E-2</v>
      </c>
      <c r="AB272" s="5">
        <f t="shared" si="355"/>
        <v>1.733066323043856E-2</v>
      </c>
      <c r="AC272" s="5">
        <f t="shared" si="356"/>
        <v>5.2490529262543418E-4</v>
      </c>
      <c r="AD272" s="5">
        <f t="shared" si="357"/>
        <v>6.2299618530183461E-3</v>
      </c>
      <c r="AE272" s="5">
        <f t="shared" si="358"/>
        <v>7.429115133705198E-3</v>
      </c>
      <c r="AF272" s="5">
        <f t="shared" si="359"/>
        <v>4.4295417028202069E-3</v>
      </c>
      <c r="AG272" s="5">
        <f t="shared" si="360"/>
        <v>1.7607157195168876E-3</v>
      </c>
      <c r="AH272" s="5">
        <f t="shared" si="361"/>
        <v>8.4758172559829051E-3</v>
      </c>
      <c r="AI272" s="5">
        <f t="shared" si="362"/>
        <v>9.3585644750066362E-3</v>
      </c>
      <c r="AJ272" s="5">
        <f t="shared" si="363"/>
        <v>5.1666244320589501E-3</v>
      </c>
      <c r="AK272" s="5">
        <f t="shared" si="364"/>
        <v>1.9015742633918245E-3</v>
      </c>
      <c r="AL272" s="5">
        <f t="shared" si="365"/>
        <v>2.7645235690828308E-5</v>
      </c>
      <c r="AM272" s="5">
        <f t="shared" si="366"/>
        <v>1.3757611311675864E-3</v>
      </c>
      <c r="AN272" s="5">
        <f t="shared" si="367"/>
        <v>1.6405698912857214E-3</v>
      </c>
      <c r="AO272" s="5">
        <f t="shared" si="368"/>
        <v>9.7817473804810793E-4</v>
      </c>
      <c r="AP272" s="5">
        <f t="shared" si="369"/>
        <v>3.888184722629587E-4</v>
      </c>
      <c r="AQ272" s="5">
        <f t="shared" si="370"/>
        <v>1.1591472246147858E-4</v>
      </c>
      <c r="AR272" s="5">
        <f t="shared" si="371"/>
        <v>2.0214512940054377E-3</v>
      </c>
      <c r="AS272" s="5">
        <f t="shared" si="372"/>
        <v>2.2319832644671213E-3</v>
      </c>
      <c r="AT272" s="5">
        <f t="shared" si="373"/>
        <v>1.2322209562096698E-3</v>
      </c>
      <c r="AU272" s="5">
        <f t="shared" si="374"/>
        <v>4.5351847960944214E-4</v>
      </c>
      <c r="AV272" s="5">
        <f t="shared" si="375"/>
        <v>1.25187984941393E-4</v>
      </c>
      <c r="AW272" s="5">
        <f t="shared" si="376"/>
        <v>1.0111070764399133E-6</v>
      </c>
      <c r="AX272" s="5">
        <f t="shared" si="377"/>
        <v>2.5317419468019704E-4</v>
      </c>
      <c r="AY272" s="5">
        <f t="shared" si="378"/>
        <v>3.019055791250186E-4</v>
      </c>
      <c r="AZ272" s="5">
        <f t="shared" si="379"/>
        <v>1.8000843020740597E-4</v>
      </c>
      <c r="BA272" s="5">
        <f t="shared" si="380"/>
        <v>7.1552249414413705E-5</v>
      </c>
      <c r="BB272" s="5">
        <f t="shared" si="381"/>
        <v>2.1331185949306025E-5</v>
      </c>
      <c r="BC272" s="5">
        <f t="shared" si="382"/>
        <v>5.0874095249585271E-6</v>
      </c>
      <c r="BD272" s="5">
        <f t="shared" si="383"/>
        <v>4.0175725937144401E-4</v>
      </c>
      <c r="BE272" s="5">
        <f t="shared" si="384"/>
        <v>4.4359984430712056E-4</v>
      </c>
      <c r="BF272" s="5">
        <f t="shared" si="385"/>
        <v>2.4490014465098725E-4</v>
      </c>
      <c r="BG272" s="5">
        <f t="shared" si="386"/>
        <v>9.0135410129601399E-5</v>
      </c>
      <c r="BH272" s="5">
        <f t="shared" si="387"/>
        <v>2.4880728952231865E-5</v>
      </c>
      <c r="BI272" s="5">
        <f t="shared" si="388"/>
        <v>5.4944060036278735E-6</v>
      </c>
      <c r="BJ272" s="8">
        <f t="shared" si="389"/>
        <v>0.33623140579418781</v>
      </c>
      <c r="BK272" s="8">
        <f t="shared" si="390"/>
        <v>0.28388414416388585</v>
      </c>
      <c r="BL272" s="8">
        <f t="shared" si="391"/>
        <v>0.35136040974476224</v>
      </c>
      <c r="BM272" s="8">
        <f t="shared" si="392"/>
        <v>0.40267337224016053</v>
      </c>
      <c r="BN272" s="8">
        <f t="shared" si="393"/>
        <v>0.59693254497102555</v>
      </c>
    </row>
    <row r="273" spans="1:66" x14ac:dyDescent="0.25">
      <c r="A273" t="s">
        <v>13</v>
      </c>
      <c r="B273" t="s">
        <v>46</v>
      </c>
      <c r="C273" t="s">
        <v>218</v>
      </c>
      <c r="D273" t="s">
        <v>531</v>
      </c>
      <c r="E273">
        <f>VLOOKUP(A273,home!$A$2:$E$405,3,FALSE)</f>
        <v>1.8552</v>
      </c>
      <c r="F273">
        <f>VLOOKUP(B273,home!$B$2:$E$405,3,FALSE)</f>
        <v>0.88780000000000003</v>
      </c>
      <c r="G273">
        <f>VLOOKUP(C273,away!$B$2:$E$405,4,FALSE)</f>
        <v>0.97699999999999998</v>
      </c>
      <c r="H273">
        <f>VLOOKUP(A273,away!$A$2:$E$405,3,FALSE)</f>
        <v>1.3231999999999999</v>
      </c>
      <c r="I273">
        <f>VLOOKUP(C273,away!$B$2:$E$405,3,FALSE)</f>
        <v>1.0390999999999999</v>
      </c>
      <c r="J273">
        <f>VLOOKUP(B273,home!$B$2:$E$405,4,FALSE)</f>
        <v>1.2891999999999999</v>
      </c>
      <c r="K273" s="3">
        <f t="shared" si="338"/>
        <v>1.6091644891199999</v>
      </c>
      <c r="L273" s="3">
        <f t="shared" si="339"/>
        <v>1.7725689351039995</v>
      </c>
      <c r="M273" s="5">
        <f t="shared" si="340"/>
        <v>3.3988487174460735E-2</v>
      </c>
      <c r="N273" s="5">
        <f t="shared" si="341"/>
        <v>5.4693066600052763E-2</v>
      </c>
      <c r="O273" s="5">
        <f t="shared" si="342"/>
        <v>6.0246936516629802E-2</v>
      </c>
      <c r="P273" s="5">
        <f t="shared" si="343"/>
        <v>9.6947230820827651E-2</v>
      </c>
      <c r="Q273" s="5">
        <f t="shared" si="344"/>
        <v>4.4005070286940028E-2</v>
      </c>
      <c r="R273" s="5">
        <f t="shared" si="345"/>
        <v>5.3395924052280386E-2</v>
      </c>
      <c r="S273" s="5">
        <f t="shared" si="346"/>
        <v>6.9131979275685151E-2</v>
      </c>
      <c r="T273" s="5">
        <f t="shared" si="347"/>
        <v>7.8002020577697923E-2</v>
      </c>
      <c r="U273" s="5">
        <f t="shared" si="348"/>
        <v>8.5922824848678067E-2</v>
      </c>
      <c r="V273" s="5">
        <f t="shared" si="349"/>
        <v>2.1909882855786489E-2</v>
      </c>
      <c r="W273" s="5">
        <f t="shared" si="350"/>
        <v>2.3603798815657853E-2</v>
      </c>
      <c r="X273" s="5">
        <f t="shared" si="351"/>
        <v>4.1839360531079679E-2</v>
      </c>
      <c r="Y273" s="5">
        <f t="shared" si="352"/>
        <v>3.7081575371004115E-2</v>
      </c>
      <c r="Z273" s="5">
        <f t="shared" si="353"/>
        <v>3.1549318745414896E-2</v>
      </c>
      <c r="AA273" s="5">
        <f t="shared" si="354"/>
        <v>5.0768043381049587E-2</v>
      </c>
      <c r="AB273" s="5">
        <f t="shared" si="355"/>
        <v>4.0847066295444337E-2</v>
      </c>
      <c r="AC273" s="5">
        <f t="shared" si="356"/>
        <v>3.9059227238740163E-3</v>
      </c>
      <c r="AD273" s="5">
        <f t="shared" si="357"/>
        <v>9.4955987156223332E-3</v>
      </c>
      <c r="AE273" s="5">
        <f t="shared" si="358"/>
        <v>1.6831603303525584E-2</v>
      </c>
      <c r="AF273" s="5">
        <f t="shared" si="359"/>
        <v>1.4917588571911654E-2</v>
      </c>
      <c r="AG273" s="5">
        <f t="shared" si="360"/>
        <v>8.81415136307768E-3</v>
      </c>
      <c r="AH273" s="5">
        <f t="shared" si="361"/>
        <v>1.3980835582954182E-2</v>
      </c>
      <c r="AI273" s="5">
        <f t="shared" si="362"/>
        <v>2.2497464148315178E-2</v>
      </c>
      <c r="AJ273" s="5">
        <f t="shared" si="363"/>
        <v>1.8101060201359556E-2</v>
      </c>
      <c r="AK273" s="5">
        <f t="shared" si="364"/>
        <v>9.7091944304837068E-3</v>
      </c>
      <c r="AL273" s="5">
        <f t="shared" si="365"/>
        <v>4.4564312608095732E-4</v>
      </c>
      <c r="AM273" s="5">
        <f t="shared" si="366"/>
        <v>3.0559960512225861E-3</v>
      </c>
      <c r="AN273" s="5">
        <f t="shared" si="367"/>
        <v>5.4169636661976469E-3</v>
      </c>
      <c r="AO273" s="5">
        <f t="shared" si="368"/>
        <v>4.8009707586445108E-3</v>
      </c>
      <c r="AP273" s="5">
        <f t="shared" si="369"/>
        <v>2.8366838750386474E-3</v>
      </c>
      <c r="AQ273" s="5">
        <f t="shared" si="370"/>
        <v>1.2570544289009853E-3</v>
      </c>
      <c r="AR273" s="5">
        <f t="shared" si="371"/>
        <v>4.9563989682282414E-3</v>
      </c>
      <c r="AS273" s="5">
        <f t="shared" si="372"/>
        <v>7.9756612135838904E-3</v>
      </c>
      <c r="AT273" s="5">
        <f t="shared" si="373"/>
        <v>6.4170754010754614E-3</v>
      </c>
      <c r="AU273" s="5">
        <f t="shared" si="374"/>
        <v>3.4420432864720389E-3</v>
      </c>
      <c r="AV273" s="5">
        <f t="shared" si="375"/>
        <v>1.384703456651176E-3</v>
      </c>
      <c r="AW273" s="5">
        <f t="shared" si="376"/>
        <v>3.5309233115485293E-5</v>
      </c>
      <c r="AX273" s="5">
        <f t="shared" si="377"/>
        <v>8.1960005408638899E-4</v>
      </c>
      <c r="AY273" s="5">
        <f t="shared" si="378"/>
        <v>1.4527975950830907E-3</v>
      </c>
      <c r="AZ273" s="5">
        <f t="shared" si="379"/>
        <v>1.2875919430190431E-3</v>
      </c>
      <c r="BA273" s="5">
        <f t="shared" si="380"/>
        <v>7.6078182642858505E-4</v>
      </c>
      <c r="BB273" s="5">
        <f t="shared" si="381"/>
        <v>3.3713455797974813E-4</v>
      </c>
      <c r="BC273" s="5">
        <f t="shared" si="382"/>
        <v>1.19518848884984E-4</v>
      </c>
      <c r="BD273" s="5">
        <f t="shared" si="383"/>
        <v>1.4642598068438149E-3</v>
      </c>
      <c r="BE273" s="5">
        <f t="shared" si="384"/>
        <v>2.3562348840187766E-3</v>
      </c>
      <c r="BF273" s="5">
        <f t="shared" si="385"/>
        <v>1.895784751694399E-3</v>
      </c>
      <c r="BG273" s="5">
        <f t="shared" si="386"/>
        <v>1.0168765004806013E-3</v>
      </c>
      <c r="BH273" s="5">
        <f t="shared" si="387"/>
        <v>4.0908038859850015E-4</v>
      </c>
      <c r="BI273" s="5">
        <f t="shared" si="388"/>
        <v>1.3165552690562322E-4</v>
      </c>
      <c r="BJ273" s="8">
        <f t="shared" si="389"/>
        <v>0.35142892774205581</v>
      </c>
      <c r="BK273" s="8">
        <f t="shared" si="390"/>
        <v>0.2277819435717981</v>
      </c>
      <c r="BL273" s="8">
        <f t="shared" si="391"/>
        <v>0.38691912364174713</v>
      </c>
      <c r="BM273" s="8">
        <f t="shared" si="392"/>
        <v>0.65298510988785707</v>
      </c>
      <c r="BN273" s="8">
        <f t="shared" si="393"/>
        <v>0.34327671545119137</v>
      </c>
    </row>
    <row r="274" spans="1:66" x14ac:dyDescent="0.25">
      <c r="A274" t="s">
        <v>13</v>
      </c>
      <c r="B274" t="s">
        <v>15</v>
      </c>
      <c r="C274" t="s">
        <v>51</v>
      </c>
      <c r="D274" t="s">
        <v>531</v>
      </c>
      <c r="E274">
        <f>VLOOKUP(A274,home!$A$2:$E$405,3,FALSE)</f>
        <v>1.8552</v>
      </c>
      <c r="F274">
        <f>VLOOKUP(B274,home!$B$2:$E$405,3,FALSE)</f>
        <v>1.1097999999999999</v>
      </c>
      <c r="G274">
        <f>VLOOKUP(C274,away!$B$2:$E$405,4,FALSE)</f>
        <v>0.72929999999999995</v>
      </c>
      <c r="H274">
        <f>VLOOKUP(A274,away!$A$2:$E$405,3,FALSE)</f>
        <v>1.3231999999999999</v>
      </c>
      <c r="I274">
        <f>VLOOKUP(C274,away!$B$2:$E$405,3,FALSE)</f>
        <v>1.1557999999999999</v>
      </c>
      <c r="J274">
        <f>VLOOKUP(B274,home!$B$2:$E$405,4,FALSE)</f>
        <v>1.0225</v>
      </c>
      <c r="K274" s="3">
        <f t="shared" si="338"/>
        <v>1.5015564701279998</v>
      </c>
      <c r="L274" s="3">
        <f t="shared" si="339"/>
        <v>1.5637650375999999</v>
      </c>
      <c r="M274" s="5">
        <f t="shared" si="340"/>
        <v>4.6638844704751881E-2</v>
      </c>
      <c r="N274" s="5">
        <f t="shared" si="341"/>
        <v>7.0030859025715181E-2</v>
      </c>
      <c r="O274" s="5">
        <f t="shared" si="342"/>
        <v>7.293219474334689E-2</v>
      </c>
      <c r="P274" s="5">
        <f t="shared" si="343"/>
        <v>0.10951180889750782</v>
      </c>
      <c r="Q274" s="5">
        <f t="shared" si="344"/>
        <v>5.2577644739342254E-2</v>
      </c>
      <c r="R274" s="5">
        <f t="shared" si="345"/>
        <v>5.7024408127540178E-2</v>
      </c>
      <c r="S274" s="5">
        <f t="shared" si="346"/>
        <v>6.4285663398853249E-2</v>
      </c>
      <c r="T274" s="5">
        <f t="shared" si="347"/>
        <v>8.2219082602736984E-2</v>
      </c>
      <c r="U274" s="5">
        <f t="shared" si="348"/>
        <v>8.5625368979127647E-2</v>
      </c>
      <c r="V274" s="5">
        <f t="shared" si="349"/>
        <v>1.6771997509209893E-2</v>
      </c>
      <c r="W274" s="5">
        <f t="shared" si="350"/>
        <v>2.6316100880816911E-2</v>
      </c>
      <c r="X274" s="5">
        <f t="shared" si="351"/>
        <v>4.1152198483376048E-2</v>
      </c>
      <c r="Y274" s="5">
        <f t="shared" si="352"/>
        <v>3.2176184604339603E-2</v>
      </c>
      <c r="Z274" s="5">
        <f t="shared" si="353"/>
        <v>2.9724258573226883E-2</v>
      </c>
      <c r="AA274" s="5">
        <f t="shared" si="354"/>
        <v>4.4632652780386493E-2</v>
      </c>
      <c r="AB274" s="5">
        <f t="shared" si="355"/>
        <v>3.3509224280682905E-2</v>
      </c>
      <c r="AC274" s="5">
        <f t="shared" si="356"/>
        <v>2.4613760772880661E-3</v>
      </c>
      <c r="AD274" s="5">
        <f t="shared" si="357"/>
        <v>9.878777886532953E-3</v>
      </c>
      <c r="AE274" s="5">
        <f t="shared" si="358"/>
        <v>1.5448087473176253E-2</v>
      </c>
      <c r="AF274" s="5">
        <f t="shared" si="359"/>
        <v>1.2078589544169774E-2</v>
      </c>
      <c r="AG274" s="5">
        <f t="shared" si="360"/>
        <v>6.2960253442312071E-3</v>
      </c>
      <c r="AH274" s="5">
        <f t="shared" si="361"/>
        <v>1.1620439081348561E-2</v>
      </c>
      <c r="AI274" s="5">
        <f t="shared" si="362"/>
        <v>1.7448745488327203E-2</v>
      </c>
      <c r="AJ274" s="5">
        <f t="shared" si="363"/>
        <v>1.3100138341807233E-2</v>
      </c>
      <c r="AK274" s="5">
        <f t="shared" si="364"/>
        <v>6.5568658289041773E-3</v>
      </c>
      <c r="AL274" s="5">
        <f t="shared" si="365"/>
        <v>2.3118046624632987E-4</v>
      </c>
      <c r="AM274" s="5">
        <f t="shared" si="366"/>
        <v>2.9667085704961926E-3</v>
      </c>
      <c r="AN274" s="5">
        <f t="shared" si="367"/>
        <v>4.6392351392902211E-3</v>
      </c>
      <c r="AO274" s="5">
        <f t="shared" si="368"/>
        <v>3.6273368560137062E-3</v>
      </c>
      <c r="AP274" s="5">
        <f t="shared" si="369"/>
        <v>1.8907675183440472E-3</v>
      </c>
      <c r="AQ274" s="5">
        <f t="shared" si="370"/>
        <v>7.3917903485403423E-4</v>
      </c>
      <c r="AR274" s="5">
        <f t="shared" si="371"/>
        <v>3.634327271394705E-3</v>
      </c>
      <c r="AS274" s="5">
        <f t="shared" si="372"/>
        <v>5.4571476289253578E-3</v>
      </c>
      <c r="AT274" s="5">
        <f t="shared" si="373"/>
        <v>4.0971076653282734E-3</v>
      </c>
      <c r="AU274" s="5">
        <f t="shared" si="374"/>
        <v>2.0506795078948968E-3</v>
      </c>
      <c r="AV274" s="5">
        <f t="shared" si="375"/>
        <v>7.6980277080962185E-4</v>
      </c>
      <c r="AW274" s="5">
        <f t="shared" si="376"/>
        <v>1.5078627173856752E-5</v>
      </c>
      <c r="AX274" s="5">
        <f t="shared" si="377"/>
        <v>7.4244674150212425E-4</v>
      </c>
      <c r="AY274" s="5">
        <f t="shared" si="378"/>
        <v>1.1610122566410668E-3</v>
      </c>
      <c r="AZ274" s="5">
        <f t="shared" si="379"/>
        <v>9.0777518758018933E-4</v>
      </c>
      <c r="BA274" s="5">
        <f t="shared" si="380"/>
        <v>4.7318236677956077E-4</v>
      </c>
      <c r="BB274" s="5">
        <f t="shared" si="381"/>
        <v>1.8498651039467416E-4</v>
      </c>
      <c r="BC274" s="5">
        <f t="shared" si="382"/>
        <v>5.7855087476564025E-5</v>
      </c>
      <c r="BD274" s="5">
        <f t="shared" si="383"/>
        <v>9.4720565370054184E-4</v>
      </c>
      <c r="BE274" s="5">
        <f t="shared" si="384"/>
        <v>1.42228277785587E-3</v>
      </c>
      <c r="BF274" s="5">
        <f t="shared" si="385"/>
        <v>1.0678189537205534E-3</v>
      </c>
      <c r="BG274" s="5">
        <f t="shared" si="386"/>
        <v>5.344634862948026E-4</v>
      </c>
      <c r="BH274" s="5">
        <f t="shared" si="387"/>
        <v>2.0063177647328223E-4</v>
      </c>
      <c r="BI274" s="5">
        <f t="shared" si="388"/>
        <v>6.0251988415346304E-5</v>
      </c>
      <c r="BJ274" s="8">
        <f t="shared" si="389"/>
        <v>0.36556403585380953</v>
      </c>
      <c r="BK274" s="8">
        <f t="shared" si="390"/>
        <v>0.24106188331049833</v>
      </c>
      <c r="BL274" s="8">
        <f t="shared" si="391"/>
        <v>0.36269175713228458</v>
      </c>
      <c r="BM274" s="8">
        <f t="shared" si="392"/>
        <v>0.58918024100214783</v>
      </c>
      <c r="BN274" s="8">
        <f t="shared" si="393"/>
        <v>0.40871576023820416</v>
      </c>
    </row>
    <row r="275" spans="1:66" x14ac:dyDescent="0.25">
      <c r="A275" t="s">
        <v>13</v>
      </c>
      <c r="B275" t="s">
        <v>52</v>
      </c>
      <c r="C275" t="s">
        <v>54</v>
      </c>
      <c r="D275" t="s">
        <v>531</v>
      </c>
      <c r="E275">
        <f>VLOOKUP(A275,home!$A$2:$E$405,3,FALSE)</f>
        <v>1.8552</v>
      </c>
      <c r="F275">
        <f>VLOOKUP(B275,home!$B$2:$E$405,3,FALSE)</f>
        <v>0.74119999999999997</v>
      </c>
      <c r="G275">
        <f>VLOOKUP(C275,away!$B$2:$E$405,4,FALSE)</f>
        <v>1.2683</v>
      </c>
      <c r="H275">
        <f>VLOOKUP(A275,away!$A$2:$E$405,3,FALSE)</f>
        <v>1.3231999999999999</v>
      </c>
      <c r="I275">
        <f>VLOOKUP(C275,away!$B$2:$E$405,3,FALSE)</f>
        <v>0.53349999999999997</v>
      </c>
      <c r="J275">
        <f>VLOOKUP(B275,home!$B$2:$E$405,4,FALSE)</f>
        <v>0.9919</v>
      </c>
      <c r="K275" s="3">
        <f t="shared" si="338"/>
        <v>1.744006658592</v>
      </c>
      <c r="L275" s="3">
        <f t="shared" si="339"/>
        <v>0.70020918968000001</v>
      </c>
      <c r="M275" s="5">
        <f t="shared" si="340"/>
        <v>8.6794168020934995E-2</v>
      </c>
      <c r="N275" s="5">
        <f t="shared" si="341"/>
        <v>0.15136960695546345</v>
      </c>
      <c r="O275" s="5">
        <f t="shared" si="342"/>
        <v>6.0774074058888655E-2</v>
      </c>
      <c r="P275" s="5">
        <f t="shared" si="343"/>
        <v>0.10599038982846515</v>
      </c>
      <c r="Q275" s="5">
        <f t="shared" si="344"/>
        <v>0.13199480121939111</v>
      </c>
      <c r="R275" s="5">
        <f t="shared" si="345"/>
        <v>2.1277282575163366E-2</v>
      </c>
      <c r="S275" s="5">
        <f t="shared" si="346"/>
        <v>3.2358057551978459E-2</v>
      </c>
      <c r="T275" s="5">
        <f t="shared" si="347"/>
        <v>9.2423972803802532E-2</v>
      </c>
      <c r="U275" s="5">
        <f t="shared" si="348"/>
        <v>3.7107722487828447E-2</v>
      </c>
      <c r="V275" s="5">
        <f t="shared" si="349"/>
        <v>4.3905191791724857E-3</v>
      </c>
      <c r="W275" s="5">
        <f t="shared" si="350"/>
        <v>7.6733270742048526E-2</v>
      </c>
      <c r="X275" s="5">
        <f t="shared" si="351"/>
        <v>5.3729341327785847E-2</v>
      </c>
      <c r="Y275" s="5">
        <f t="shared" si="352"/>
        <v>1.881088927658453E-2</v>
      </c>
      <c r="Z275" s="5">
        <f t="shared" si="353"/>
        <v>4.9661829301825087E-3</v>
      </c>
      <c r="AA275" s="5">
        <f t="shared" si="354"/>
        <v>8.6610560980242245E-3</v>
      </c>
      <c r="AB275" s="5">
        <f t="shared" si="355"/>
        <v>7.5524697526965492E-3</v>
      </c>
      <c r="AC275" s="5">
        <f t="shared" si="356"/>
        <v>3.3509800396208639E-4</v>
      </c>
      <c r="AD275" s="5">
        <f t="shared" si="357"/>
        <v>3.3455833777418807E-2</v>
      </c>
      <c r="AE275" s="5">
        <f t="shared" si="358"/>
        <v>2.3426082259355198E-2</v>
      </c>
      <c r="AF275" s="5">
        <f t="shared" si="359"/>
        <v>8.2015790381000635E-3</v>
      </c>
      <c r="AG275" s="5">
        <f t="shared" si="360"/>
        <v>1.9142736707881732E-3</v>
      </c>
      <c r="AH275" s="5">
        <f t="shared" si="361"/>
        <v>8.6934173133643546E-4</v>
      </c>
      <c r="AI275" s="5">
        <f t="shared" si="362"/>
        <v>1.5161377680426409E-3</v>
      </c>
      <c r="AJ275" s="5">
        <f t="shared" si="363"/>
        <v>1.3220771814045898E-3</v>
      </c>
      <c r="AK275" s="5">
        <f t="shared" si="364"/>
        <v>7.6857046918071608E-4</v>
      </c>
      <c r="AL275" s="5">
        <f t="shared" si="365"/>
        <v>1.6368458333336534E-5</v>
      </c>
      <c r="AM275" s="5">
        <f t="shared" si="366"/>
        <v>1.1669439375313112E-2</v>
      </c>
      <c r="AN275" s="5">
        <f t="shared" si="367"/>
        <v>8.1710486890078805E-3</v>
      </c>
      <c r="AO275" s="5">
        <f t="shared" si="368"/>
        <v>2.860721690683017E-3</v>
      </c>
      <c r="AP275" s="5">
        <f t="shared" si="369"/>
        <v>6.6770120564438502E-4</v>
      </c>
      <c r="AQ275" s="5">
        <f t="shared" si="370"/>
        <v>1.1688263003815345E-4</v>
      </c>
      <c r="AR275" s="5">
        <f t="shared" si="371"/>
        <v>1.2174421385081877E-4</v>
      </c>
      <c r="AS275" s="5">
        <f t="shared" si="372"/>
        <v>2.1232271960087631E-4</v>
      </c>
      <c r="AT275" s="5">
        <f t="shared" si="373"/>
        <v>1.8514611837714529E-4</v>
      </c>
      <c r="AU275" s="5">
        <f t="shared" si="374"/>
        <v>1.0763202108740136E-4</v>
      </c>
      <c r="AV275" s="5">
        <f t="shared" si="375"/>
        <v>4.6927740363535601E-5</v>
      </c>
      <c r="AW275" s="5">
        <f t="shared" si="376"/>
        <v>5.552406083906423E-7</v>
      </c>
      <c r="AX275" s="5">
        <f t="shared" si="377"/>
        <v>3.3919299954302913E-3</v>
      </c>
      <c r="AY275" s="5">
        <f t="shared" si="378"/>
        <v>2.3750605535515302E-3</v>
      </c>
      <c r="AZ275" s="5">
        <f t="shared" si="379"/>
        <v>8.3151961282162457E-4</v>
      </c>
      <c r="BA275" s="5">
        <f t="shared" si="380"/>
        <v>1.9407922476561906E-4</v>
      </c>
      <c r="BB275" s="5">
        <f t="shared" si="381"/>
        <v>3.3974014176714168E-5</v>
      </c>
      <c r="BC275" s="5">
        <f t="shared" si="382"/>
        <v>4.757783387370773E-6</v>
      </c>
      <c r="BD275" s="5">
        <f t="shared" si="383"/>
        <v>1.4207736221451737E-5</v>
      </c>
      <c r="BE275" s="5">
        <f t="shared" si="384"/>
        <v>2.4778386573730569E-5</v>
      </c>
      <c r="BF275" s="5">
        <f t="shared" si="385"/>
        <v>2.160683558687637E-5</v>
      </c>
      <c r="BG275" s="5">
        <f t="shared" si="386"/>
        <v>1.2560821711538326E-5</v>
      </c>
      <c r="BH275" s="5">
        <f t="shared" si="387"/>
        <v>5.4765391755774464E-6</v>
      </c>
      <c r="BI275" s="5">
        <f t="shared" si="388"/>
        <v>1.9102241576494026E-6</v>
      </c>
      <c r="BJ275" s="8">
        <f t="shared" si="389"/>
        <v>0.62237676584555768</v>
      </c>
      <c r="BK275" s="8">
        <f t="shared" si="390"/>
        <v>0.23225966159639802</v>
      </c>
      <c r="BL275" s="8">
        <f t="shared" si="391"/>
        <v>0.14060304547927219</v>
      </c>
      <c r="BM275" s="8">
        <f t="shared" si="392"/>
        <v>0.43963082788016083</v>
      </c>
      <c r="BN275" s="8">
        <f t="shared" si="393"/>
        <v>0.55820032265830666</v>
      </c>
    </row>
    <row r="276" spans="1:66" x14ac:dyDescent="0.25">
      <c r="A276" t="s">
        <v>13</v>
      </c>
      <c r="B276" t="s">
        <v>50</v>
      </c>
      <c r="C276" t="s">
        <v>221</v>
      </c>
      <c r="D276" t="s">
        <v>531</v>
      </c>
      <c r="E276">
        <f>VLOOKUP(A276,home!$A$2:$E$405,3,FALSE)</f>
        <v>1.8552</v>
      </c>
      <c r="F276">
        <f>VLOOKUP(B276,home!$B$2:$E$405,3,FALSE)</f>
        <v>1.1116999999999999</v>
      </c>
      <c r="G276">
        <f>VLOOKUP(C276,away!$B$2:$E$405,4,FALSE)</f>
        <v>0.68610000000000004</v>
      </c>
      <c r="H276">
        <f>VLOOKUP(A276,away!$A$2:$E$405,3,FALSE)</f>
        <v>1.3231999999999999</v>
      </c>
      <c r="I276">
        <f>VLOOKUP(C276,away!$B$2:$E$405,3,FALSE)</f>
        <v>1.1089</v>
      </c>
      <c r="J276">
        <f>VLOOKUP(B276,home!$B$2:$E$405,4,FALSE)</f>
        <v>1.0864</v>
      </c>
      <c r="K276" s="3">
        <f t="shared" si="338"/>
        <v>1.415030368824</v>
      </c>
      <c r="L276" s="3">
        <f t="shared" si="339"/>
        <v>1.594070895872</v>
      </c>
      <c r="M276" s="5">
        <f t="shared" si="340"/>
        <v>4.9335998845386905E-2</v>
      </c>
      <c r="N276" s="5">
        <f t="shared" si="341"/>
        <v>6.9811936642488276E-2</v>
      </c>
      <c r="O276" s="5">
        <f t="shared" si="342"/>
        <v>7.8645079878205876E-2</v>
      </c>
      <c r="P276" s="5">
        <f t="shared" si="343"/>
        <v>0.1112851763862506</v>
      </c>
      <c r="Q276" s="5">
        <f t="shared" si="344"/>
        <v>4.9393005227768953E-2</v>
      </c>
      <c r="R276" s="5">
        <f t="shared" si="345"/>
        <v>6.2682916468688316E-2</v>
      </c>
      <c r="S276" s="5">
        <f t="shared" si="346"/>
        <v>6.2755344845303027E-2</v>
      </c>
      <c r="T276" s="5">
        <f t="shared" si="347"/>
        <v>7.8735952093240053E-2</v>
      </c>
      <c r="U276" s="5">
        <f t="shared" si="348"/>
        <v>8.8698230409652024E-2</v>
      </c>
      <c r="V276" s="5">
        <f t="shared" si="349"/>
        <v>1.5728293479024491E-2</v>
      </c>
      <c r="W276" s="5">
        <f t="shared" si="350"/>
        <v>2.3297534134925225E-2</v>
      </c>
      <c r="X276" s="5">
        <f t="shared" si="351"/>
        <v>3.7137921110068757E-2</v>
      </c>
      <c r="Y276" s="5">
        <f t="shared" si="352"/>
        <v>2.9600239587375485E-2</v>
      </c>
      <c r="Z276" s="5">
        <f t="shared" si="353"/>
        <v>3.3307004270370574E-2</v>
      </c>
      <c r="AA276" s="5">
        <f t="shared" si="354"/>
        <v>4.7130422537125016E-2</v>
      </c>
      <c r="AB276" s="5">
        <f t="shared" si="355"/>
        <v>3.3345489592769492E-2</v>
      </c>
      <c r="AC276" s="5">
        <f t="shared" si="356"/>
        <v>2.2173539036288541E-3</v>
      </c>
      <c r="AD276" s="5">
        <f t="shared" si="357"/>
        <v>8.2416795799082447E-3</v>
      </c>
      <c r="AE276" s="5">
        <f t="shared" si="358"/>
        <v>1.3137821551434307E-2</v>
      </c>
      <c r="AF276" s="5">
        <f t="shared" si="359"/>
        <v>1.0471309485150678E-2</v>
      </c>
      <c r="AG276" s="5">
        <f t="shared" si="360"/>
        <v>5.564003230649036E-3</v>
      </c>
      <c r="AH276" s="5">
        <f t="shared" si="361"/>
        <v>1.3273431534020545E-2</v>
      </c>
      <c r="AI276" s="5">
        <f t="shared" si="362"/>
        <v>1.8782308719145203E-2</v>
      </c>
      <c r="AJ276" s="5">
        <f t="shared" si="363"/>
        <v>1.3288768617109136E-2</v>
      </c>
      <c r="AK276" s="5">
        <f t="shared" si="364"/>
        <v>6.2680037191615795E-3</v>
      </c>
      <c r="AL276" s="5">
        <f t="shared" si="365"/>
        <v>2.0006374740634303E-4</v>
      </c>
      <c r="AM276" s="5">
        <f t="shared" si="366"/>
        <v>2.3324453791373589E-3</v>
      </c>
      <c r="AN276" s="5">
        <f t="shared" si="367"/>
        <v>3.718083295093997E-3</v>
      </c>
      <c r="AO276" s="5">
        <f t="shared" si="368"/>
        <v>2.963444184568603E-3</v>
      </c>
      <c r="AP276" s="5">
        <f t="shared" si="369"/>
        <v>1.5746467087206469E-3</v>
      </c>
      <c r="AQ276" s="5">
        <f t="shared" si="370"/>
        <v>6.2752462241305476E-4</v>
      </c>
      <c r="AR276" s="5">
        <f t="shared" si="371"/>
        <v>4.2317581793463498E-3</v>
      </c>
      <c r="AS276" s="5">
        <f t="shared" si="372"/>
        <v>5.9880663372944443E-3</v>
      </c>
      <c r="AT276" s="5">
        <f t="shared" si="373"/>
        <v>4.2366478589021686E-3</v>
      </c>
      <c r="AU276" s="5">
        <f t="shared" si="374"/>
        <v>1.9983284607865822E-3</v>
      </c>
      <c r="AV276" s="5">
        <f t="shared" si="375"/>
        <v>7.0692386472458353E-4</v>
      </c>
      <c r="AW276" s="5">
        <f t="shared" si="376"/>
        <v>1.253543160935998E-5</v>
      </c>
      <c r="AX276" s="5">
        <f t="shared" si="377"/>
        <v>5.5008017418376137E-4</v>
      </c>
      <c r="AY276" s="5">
        <f t="shared" si="378"/>
        <v>8.7686679606253438E-4</v>
      </c>
      <c r="AZ276" s="5">
        <f t="shared" si="379"/>
        <v>6.9889391957990725E-4</v>
      </c>
      <c r="BA276" s="5">
        <f t="shared" si="380"/>
        <v>3.7136215216807873E-4</v>
      </c>
      <c r="BB276" s="5">
        <f t="shared" si="381"/>
        <v>1.479943996498809E-4</v>
      </c>
      <c r="BC276" s="5">
        <f t="shared" si="382"/>
        <v>4.7182713046784808E-5</v>
      </c>
      <c r="BD276" s="5">
        <f t="shared" si="383"/>
        <v>1.1242870920107183E-3</v>
      </c>
      <c r="BE276" s="5">
        <f t="shared" si="384"/>
        <v>1.5909003784719893E-3</v>
      </c>
      <c r="BF276" s="5">
        <f t="shared" si="385"/>
        <v>1.1255861746557302E-3</v>
      </c>
      <c r="BG276" s="5">
        <f t="shared" si="386"/>
        <v>5.3091287328876447E-4</v>
      </c>
      <c r="BH276" s="5">
        <f t="shared" si="387"/>
        <v>1.8781445972580255E-4</v>
      </c>
      <c r="BI276" s="5">
        <f t="shared" si="388"/>
        <v>5.315263284325654E-5</v>
      </c>
      <c r="BJ276" s="8">
        <f t="shared" si="389"/>
        <v>0.33929992698763362</v>
      </c>
      <c r="BK276" s="8">
        <f t="shared" si="390"/>
        <v>0.24239909800306272</v>
      </c>
      <c r="BL276" s="8">
        <f t="shared" si="391"/>
        <v>0.38388902978792766</v>
      </c>
      <c r="BM276" s="8">
        <f t="shared" si="392"/>
        <v>0.57687661423575265</v>
      </c>
      <c r="BN276" s="8">
        <f t="shared" si="393"/>
        <v>0.42115411344878895</v>
      </c>
    </row>
    <row r="277" spans="1:66" x14ac:dyDescent="0.25">
      <c r="A277" t="s">
        <v>13</v>
      </c>
      <c r="B277" t="s">
        <v>42</v>
      </c>
      <c r="C277" t="s">
        <v>44</v>
      </c>
      <c r="D277" t="s">
        <v>531</v>
      </c>
      <c r="E277">
        <f>VLOOKUP(A277,home!$A$2:$E$405,3,FALSE)</f>
        <v>1.8552</v>
      </c>
      <c r="F277">
        <f>VLOOKUP(B277,home!$B$2:$E$405,3,FALSE)</f>
        <v>1.7855000000000001</v>
      </c>
      <c r="G277">
        <f>VLOOKUP(C277,away!$B$2:$E$405,4,FALSE)</f>
        <v>1.0781000000000001</v>
      </c>
      <c r="H277">
        <f>VLOOKUP(A277,away!$A$2:$E$405,3,FALSE)</f>
        <v>1.3231999999999999</v>
      </c>
      <c r="I277">
        <f>VLOOKUP(C277,away!$B$2:$E$405,3,FALSE)</f>
        <v>0.93359999999999999</v>
      </c>
      <c r="J277">
        <f>VLOOKUP(B277,home!$B$2:$E$405,4,FALSE)</f>
        <v>0.70850000000000002</v>
      </c>
      <c r="K277" s="3">
        <f t="shared" si="338"/>
        <v>3.5711626947599999</v>
      </c>
      <c r="L277" s="3">
        <f t="shared" si="339"/>
        <v>0.87523804991999998</v>
      </c>
      <c r="M277" s="5">
        <f t="shared" si="340"/>
        <v>1.1720676851340277E-2</v>
      </c>
      <c r="N277" s="5">
        <f t="shared" si="341"/>
        <v>4.1856443928843502E-2</v>
      </c>
      <c r="O277" s="5">
        <f t="shared" si="342"/>
        <v>1.0258382351109551E-2</v>
      </c>
      <c r="P277" s="5">
        <f t="shared" si="343"/>
        <v>3.6634352360866811E-2</v>
      </c>
      <c r="Q277" s="5">
        <f t="shared" si="344"/>
        <v>7.4738085546999788E-2</v>
      </c>
      <c r="R277" s="5">
        <f t="shared" si="345"/>
        <v>4.4892632821594341E-3</v>
      </c>
      <c r="S277" s="5">
        <f t="shared" si="346"/>
        <v>2.8626242961955713E-2</v>
      </c>
      <c r="T277" s="5">
        <f t="shared" si="347"/>
        <v>6.5413616248910234E-2</v>
      </c>
      <c r="U277" s="5">
        <f t="shared" si="348"/>
        <v>1.603188956020361E-2</v>
      </c>
      <c r="V277" s="5">
        <f t="shared" si="349"/>
        <v>9.9416316872912424E-3</v>
      </c>
      <c r="W277" s="5">
        <f t="shared" si="350"/>
        <v>8.8967287661075742E-2</v>
      </c>
      <c r="X277" s="5">
        <f t="shared" si="351"/>
        <v>7.7867555359151616E-2</v>
      </c>
      <c r="Y277" s="5">
        <f t="shared" si="352"/>
        <v>3.4076323652290748E-2</v>
      </c>
      <c r="Z277" s="5">
        <f t="shared" si="353"/>
        <v>1.3097246802182272E-3</v>
      </c>
      <c r="AA277" s="5">
        <f t="shared" si="354"/>
        <v>4.677239918401804E-3</v>
      </c>
      <c r="AB277" s="5">
        <f t="shared" si="355"/>
        <v>8.3515923555194122E-3</v>
      </c>
      <c r="AC277" s="5">
        <f t="shared" si="356"/>
        <v>1.9421086069388274E-3</v>
      </c>
      <c r="AD277" s="5">
        <f t="shared" si="357"/>
        <v>7.9429164687303822E-2</v>
      </c>
      <c r="AE277" s="5">
        <f t="shared" si="358"/>
        <v>6.9519427207690332E-2</v>
      </c>
      <c r="AF277" s="5">
        <f t="shared" si="359"/>
        <v>3.0423023950407135E-2</v>
      </c>
      <c r="AG277" s="5">
        <f t="shared" si="360"/>
        <v>8.8757960516745987E-3</v>
      </c>
      <c r="AH277" s="5">
        <f t="shared" si="361"/>
        <v>2.8658021876157416E-4</v>
      </c>
      <c r="AI277" s="5">
        <f t="shared" si="362"/>
        <v>1.0234245862974936E-3</v>
      </c>
      <c r="AJ277" s="5">
        <f t="shared" si="363"/>
        <v>1.8274078517428974E-3</v>
      </c>
      <c r="AK277" s="5">
        <f t="shared" si="364"/>
        <v>2.1753235827519164E-3</v>
      </c>
      <c r="AL277" s="5">
        <f t="shared" si="365"/>
        <v>2.4281154384538231E-4</v>
      </c>
      <c r="AM277" s="5">
        <f t="shared" si="366"/>
        <v>5.6730893961449536E-2</v>
      </c>
      <c r="AN277" s="5">
        <f t="shared" si="367"/>
        <v>4.9653037001037396E-2</v>
      </c>
      <c r="AO277" s="5">
        <f t="shared" si="368"/>
        <v>2.1729113638696788E-2</v>
      </c>
      <c r="AP277" s="5">
        <f t="shared" si="369"/>
        <v>6.3393823492076838E-3</v>
      </c>
      <c r="AQ277" s="5">
        <f t="shared" si="370"/>
        <v>1.3871171612544503E-3</v>
      </c>
      <c r="AR277" s="5">
        <f t="shared" si="371"/>
        <v>5.0165182362905442E-5</v>
      </c>
      <c r="AS277" s="5">
        <f t="shared" si="372"/>
        <v>1.7914802783024024E-4</v>
      </c>
      <c r="AT277" s="5">
        <f t="shared" si="373"/>
        <v>3.1988337691359005E-4</v>
      </c>
      <c r="AU277" s="5">
        <f t="shared" si="374"/>
        <v>3.8078519410255507E-4</v>
      </c>
      <c r="AV277" s="5">
        <f t="shared" si="375"/>
        <v>3.399614699739975E-4</v>
      </c>
      <c r="AW277" s="5">
        <f t="shared" si="376"/>
        <v>2.1081555668530185E-5</v>
      </c>
      <c r="AX277" s="5">
        <f t="shared" si="377"/>
        <v>3.376587535925233E-2</v>
      </c>
      <c r="AY277" s="5">
        <f t="shared" si="378"/>
        <v>2.9553178903273788E-2</v>
      </c>
      <c r="AZ277" s="5">
        <f t="shared" si="379"/>
        <v>1.2933033336119119E-2</v>
      </c>
      <c r="BA277" s="5">
        <f t="shared" si="380"/>
        <v>3.7731609588850827E-3</v>
      </c>
      <c r="BB277" s="5">
        <f t="shared" si="381"/>
        <v>8.2560350992221421E-4</v>
      </c>
      <c r="BC277" s="5">
        <f t="shared" si="382"/>
        <v>1.4451992120628526E-4</v>
      </c>
      <c r="BD277" s="5">
        <f t="shared" si="383"/>
        <v>7.3177460641984197E-6</v>
      </c>
      <c r="BE277" s="5">
        <f t="shared" si="384"/>
        <v>2.6132861754192216E-5</v>
      </c>
      <c r="BF277" s="5">
        <f t="shared" si="385"/>
        <v>4.6662350501945801E-5</v>
      </c>
      <c r="BG277" s="5">
        <f t="shared" si="386"/>
        <v>5.5546281787454806E-5</v>
      </c>
      <c r="BH277" s="5">
        <f t="shared" si="387"/>
        <v>4.9591202337996347E-5</v>
      </c>
      <c r="BI277" s="5">
        <f t="shared" si="388"/>
        <v>3.5419650355549485E-5</v>
      </c>
      <c r="BJ277" s="8">
        <f t="shared" si="389"/>
        <v>0.78800164039465226</v>
      </c>
      <c r="BK277" s="8">
        <f t="shared" si="390"/>
        <v>0.11866100291551204</v>
      </c>
      <c r="BL277" s="8">
        <f t="shared" si="391"/>
        <v>5.0611717050932314E-2</v>
      </c>
      <c r="BM277" s="8">
        <f t="shared" si="392"/>
        <v>0.74935478337239037</v>
      </c>
      <c r="BN277" s="8">
        <f t="shared" si="393"/>
        <v>0.17969720432131936</v>
      </c>
    </row>
    <row r="278" spans="1:66" x14ac:dyDescent="0.25">
      <c r="A278" t="s">
        <v>16</v>
      </c>
      <c r="B278" t="s">
        <v>56</v>
      </c>
      <c r="C278" t="s">
        <v>18</v>
      </c>
      <c r="D278" t="s">
        <v>531</v>
      </c>
      <c r="E278">
        <f>VLOOKUP(A278,home!$A$2:$E$405,3,FALSE)</f>
        <v>1.6396999999999999</v>
      </c>
      <c r="F278">
        <f>VLOOKUP(B278,home!$B$2:$E$405,3,FALSE)</f>
        <v>1.3632</v>
      </c>
      <c r="G278">
        <f>VLOOKUP(C278,away!$B$2:$E$405,4,FALSE)</f>
        <v>0.86099999999999999</v>
      </c>
      <c r="H278">
        <f>VLOOKUP(A278,away!$A$2:$E$405,3,FALSE)</f>
        <v>1.2963</v>
      </c>
      <c r="I278">
        <f>VLOOKUP(C278,away!$B$2:$E$405,3,FALSE)</f>
        <v>0.99829999999999997</v>
      </c>
      <c r="J278">
        <f>VLOOKUP(B278,home!$B$2:$E$405,4,FALSE)</f>
        <v>0.86219999999999997</v>
      </c>
      <c r="K278" s="3">
        <f t="shared" si="338"/>
        <v>1.9245408134399997</v>
      </c>
      <c r="L278" s="3">
        <f t="shared" si="339"/>
        <v>1.1157698212379998</v>
      </c>
      <c r="M278" s="5">
        <f t="shared" si="340"/>
        <v>4.7820032626351837E-2</v>
      </c>
      <c r="N278" s="5">
        <f t="shared" si="341"/>
        <v>9.20316044894465E-2</v>
      </c>
      <c r="O278" s="5">
        <f t="shared" si="342"/>
        <v>5.3356149255099905E-2</v>
      </c>
      <c r="P278" s="5">
        <f t="shared" si="343"/>
        <v>0.10268608688943601</v>
      </c>
      <c r="Q278" s="5">
        <f t="shared" si="344"/>
        <v>8.8559289483153864E-2</v>
      </c>
      <c r="R278" s="5">
        <f t="shared" si="345"/>
        <v>2.9766590558155444E-2</v>
      </c>
      <c r="S278" s="5">
        <f t="shared" si="346"/>
        <v>5.5125602501440822E-2</v>
      </c>
      <c r="T278" s="5">
        <f t="shared" si="347"/>
        <v>9.8811782595582862E-2</v>
      </c>
      <c r="U278" s="5">
        <f t="shared" si="348"/>
        <v>5.7287018406127897E-2</v>
      </c>
      <c r="V278" s="5">
        <f t="shared" si="349"/>
        <v>1.3152629179317575E-2</v>
      </c>
      <c r="W278" s="5">
        <f t="shared" si="350"/>
        <v>5.681198900652578E-2</v>
      </c>
      <c r="X278" s="5">
        <f t="shared" si="351"/>
        <v>6.3389102817986473E-2</v>
      </c>
      <c r="Y278" s="5">
        <f t="shared" si="352"/>
        <v>3.5363823959831002E-2</v>
      </c>
      <c r="Z278" s="5">
        <f t="shared" si="353"/>
        <v>1.1070887808645943E-2</v>
      </c>
      <c r="AA278" s="5">
        <f t="shared" si="354"/>
        <v>2.1306375428754441E-2</v>
      </c>
      <c r="AB278" s="5">
        <f t="shared" si="355"/>
        <v>2.0502494549556553E-2</v>
      </c>
      <c r="AC278" s="5">
        <f t="shared" si="356"/>
        <v>1.7652016693570742E-3</v>
      </c>
      <c r="AD278" s="5">
        <f t="shared" si="357"/>
        <v>2.7334247883940864E-2</v>
      </c>
      <c r="AE278" s="5">
        <f t="shared" si="358"/>
        <v>3.049872887513987E-2</v>
      </c>
      <c r="AF278" s="5">
        <f t="shared" si="359"/>
        <v>1.7014780632500528E-2</v>
      </c>
      <c r="AG278" s="5">
        <f t="shared" si="360"/>
        <v>6.3281929149096305E-3</v>
      </c>
      <c r="AH278" s="5">
        <f t="shared" si="361"/>
        <v>3.0881406277997094E-3</v>
      </c>
      <c r="AI278" s="5">
        <f t="shared" si="362"/>
        <v>5.9432526758427641E-3</v>
      </c>
      <c r="AJ278" s="5">
        <f t="shared" si="363"/>
        <v>5.7190161696229454E-3</v>
      </c>
      <c r="AK278" s="5">
        <f t="shared" si="364"/>
        <v>3.6688266770542183E-3</v>
      </c>
      <c r="AL278" s="5">
        <f t="shared" si="365"/>
        <v>1.5161984803589747E-4</v>
      </c>
      <c r="AM278" s="5">
        <f t="shared" si="366"/>
        <v>1.0521175131466033E-2</v>
      </c>
      <c r="AN278" s="5">
        <f t="shared" si="367"/>
        <v>1.1739209695649544E-2</v>
      </c>
      <c r="AO278" s="5">
        <f t="shared" si="368"/>
        <v>6.5491279517951462E-3</v>
      </c>
      <c r="AP278" s="5">
        <f t="shared" si="369"/>
        <v>2.4357731080130859E-3</v>
      </c>
      <c r="AQ278" s="5">
        <f t="shared" si="370"/>
        <v>6.7944053132602215E-4</v>
      </c>
      <c r="AR278" s="5">
        <f t="shared" si="371"/>
        <v>6.8913082324757724E-4</v>
      </c>
      <c r="AS278" s="5">
        <f t="shared" si="372"/>
        <v>1.326260395139469E-3</v>
      </c>
      <c r="AT278" s="5">
        <f t="shared" si="373"/>
        <v>1.2762211298474849E-3</v>
      </c>
      <c r="AU278" s="5">
        <f t="shared" si="374"/>
        <v>8.18713217121998E-4</v>
      </c>
      <c r="AV278" s="5">
        <f t="shared" si="375"/>
        <v>3.9391175021351229E-4</v>
      </c>
      <c r="AW278" s="5">
        <f t="shared" si="376"/>
        <v>9.0438904381521942E-6</v>
      </c>
      <c r="AX278" s="5">
        <f t="shared" si="377"/>
        <v>3.374738490976051E-3</v>
      </c>
      <c r="AY278" s="5">
        <f t="shared" si="378"/>
        <v>3.765431362801345E-3</v>
      </c>
      <c r="AZ278" s="5">
        <f t="shared" si="379"/>
        <v>2.1006773392784088E-3</v>
      </c>
      <c r="BA278" s="5">
        <f t="shared" si="380"/>
        <v>7.8129079310846228E-4</v>
      </c>
      <c r="BB278" s="5">
        <f t="shared" si="381"/>
        <v>2.1793517214038104E-4</v>
      </c>
      <c r="BC278" s="5">
        <f t="shared" si="382"/>
        <v>4.8633097612109137E-5</v>
      </c>
      <c r="BD278" s="5">
        <f t="shared" si="383"/>
        <v>1.2815189591075738E-4</v>
      </c>
      <c r="BE278" s="5">
        <f t="shared" si="384"/>
        <v>2.4663355399996717E-4</v>
      </c>
      <c r="BF278" s="5">
        <f t="shared" si="385"/>
        <v>2.3732817031834753E-4</v>
      </c>
      <c r="BG278" s="5">
        <f t="shared" si="386"/>
        <v>1.5224924998556645E-4</v>
      </c>
      <c r="BH278" s="5">
        <f t="shared" si="387"/>
        <v>7.3252473853212984E-5</v>
      </c>
      <c r="BI278" s="5">
        <f t="shared" si="388"/>
        <v>2.8195475123190981E-5</v>
      </c>
      <c r="BJ278" s="8">
        <f t="shared" si="389"/>
        <v>0.55835697533318429</v>
      </c>
      <c r="BK278" s="8">
        <f t="shared" si="390"/>
        <v>0.2244666040767406</v>
      </c>
      <c r="BL278" s="8">
        <f t="shared" si="391"/>
        <v>0.20600791248277495</v>
      </c>
      <c r="BM278" s="8">
        <f t="shared" si="392"/>
        <v>0.58192623892733908</v>
      </c>
      <c r="BN278" s="8">
        <f t="shared" si="393"/>
        <v>0.41421975330164351</v>
      </c>
    </row>
    <row r="279" spans="1:66" x14ac:dyDescent="0.25">
      <c r="A279" t="s">
        <v>16</v>
      </c>
      <c r="B279" t="s">
        <v>17</v>
      </c>
      <c r="C279" t="s">
        <v>58</v>
      </c>
      <c r="D279" t="s">
        <v>531</v>
      </c>
      <c r="E279">
        <f>VLOOKUP(A279,home!$A$2:$E$405,3,FALSE)</f>
        <v>1.6396999999999999</v>
      </c>
      <c r="F279">
        <f>VLOOKUP(B279,home!$B$2:$E$405,3,FALSE)</f>
        <v>0.91479999999999995</v>
      </c>
      <c r="G279">
        <f>VLOOKUP(C279,away!$B$2:$E$405,4,FALSE)</f>
        <v>1.0044999999999999</v>
      </c>
      <c r="H279">
        <f>VLOOKUP(A279,away!$A$2:$E$405,3,FALSE)</f>
        <v>1.2963</v>
      </c>
      <c r="I279">
        <f>VLOOKUP(C279,away!$B$2:$E$405,3,FALSE)</f>
        <v>1.4067000000000001</v>
      </c>
      <c r="J279">
        <f>VLOOKUP(B279,home!$B$2:$E$405,4,FALSE)</f>
        <v>0.91610000000000003</v>
      </c>
      <c r="K279" s="3">
        <f t="shared" si="338"/>
        <v>1.50674754902</v>
      </c>
      <c r="L279" s="3">
        <f t="shared" si="339"/>
        <v>1.670513122881</v>
      </c>
      <c r="M279" s="5">
        <f t="shared" si="340"/>
        <v>4.1699728045011909E-2</v>
      </c>
      <c r="N279" s="5">
        <f t="shared" si="341"/>
        <v>6.283096302662225E-2</v>
      </c>
      <c r="O279" s="5">
        <f t="shared" si="342"/>
        <v>6.9659942919761256E-2</v>
      </c>
      <c r="P279" s="5">
        <f t="shared" si="343"/>
        <v>0.10495994825922338</v>
      </c>
      <c r="Q279" s="5">
        <f t="shared" si="344"/>
        <v>4.7335199771464664E-2</v>
      </c>
      <c r="R279" s="5">
        <f t="shared" si="345"/>
        <v>5.8183924393301306E-2</v>
      </c>
      <c r="S279" s="5">
        <f t="shared" si="346"/>
        <v>6.6047137805594458E-2</v>
      </c>
      <c r="T279" s="5">
        <f t="shared" si="347"/>
        <v>7.9074072392425435E-2</v>
      </c>
      <c r="U279" s="5">
        <f t="shared" si="348"/>
        <v>8.766848547197173E-2</v>
      </c>
      <c r="V279" s="5">
        <f t="shared" si="349"/>
        <v>1.8471487816318237E-2</v>
      </c>
      <c r="W279" s="5">
        <f t="shared" si="350"/>
        <v>2.3774065412675481E-2</v>
      </c>
      <c r="X279" s="5">
        <f t="shared" si="351"/>
        <v>3.9714888256105689E-2</v>
      </c>
      <c r="Y279" s="5">
        <f t="shared" si="352"/>
        <v>3.3172121002788539E-2</v>
      </c>
      <c r="Z279" s="5">
        <f t="shared" si="353"/>
        <v>3.2399003079908596E-2</v>
      </c>
      <c r="AA279" s="5">
        <f t="shared" si="354"/>
        <v>4.8817118481343708E-2</v>
      </c>
      <c r="AB279" s="5">
        <f t="shared" si="355"/>
        <v>3.6777536810991794E-2</v>
      </c>
      <c r="AC279" s="5">
        <f t="shared" si="356"/>
        <v>2.9058438992978493E-3</v>
      </c>
      <c r="AD279" s="5">
        <f t="shared" si="357"/>
        <v>8.9553786976974865E-3</v>
      </c>
      <c r="AE279" s="5">
        <f t="shared" si="358"/>
        <v>1.4960077634872612E-2</v>
      </c>
      <c r="AF279" s="5">
        <f t="shared" si="359"/>
        <v>1.2495503004186628E-2</v>
      </c>
      <c r="AG279" s="5">
        <f t="shared" si="360"/>
        <v>6.9579672484975756E-3</v>
      </c>
      <c r="AH279" s="5">
        <f t="shared" si="361"/>
        <v>1.3530739953312304E-2</v>
      </c>
      <c r="AI279" s="5">
        <f t="shared" si="362"/>
        <v>2.0387409261080305E-2</v>
      </c>
      <c r="AJ279" s="5">
        <f t="shared" si="363"/>
        <v>1.5359339467500201E-2</v>
      </c>
      <c r="AK279" s="5">
        <f t="shared" si="364"/>
        <v>7.7142156990740261E-3</v>
      </c>
      <c r="AL279" s="5">
        <f t="shared" si="365"/>
        <v>2.9256519370146394E-4</v>
      </c>
      <c r="AM279" s="5">
        <f t="shared" si="366"/>
        <v>2.6986989806603206E-3</v>
      </c>
      <c r="AN279" s="5">
        <f t="shared" si="367"/>
        <v>4.5082120618986435E-3</v>
      </c>
      <c r="AO279" s="5">
        <f t="shared" si="368"/>
        <v>3.7655137050660484E-3</v>
      </c>
      <c r="AP279" s="5">
        <f t="shared" si="369"/>
        <v>2.0967800195670302E-3</v>
      </c>
      <c r="AQ279" s="5">
        <f t="shared" si="370"/>
        <v>8.7567463462035052E-4</v>
      </c>
      <c r="AR279" s="5">
        <f t="shared" si="371"/>
        <v>4.5206557308596889E-3</v>
      </c>
      <c r="AS279" s="5">
        <f t="shared" si="372"/>
        <v>6.8114869424360522E-3</v>
      </c>
      <c r="AT279" s="5">
        <f t="shared" si="373"/>
        <v>5.1315956278486291E-3</v>
      </c>
      <c r="AU279" s="5">
        <f t="shared" si="374"/>
        <v>2.5773397116075564E-3</v>
      </c>
      <c r="AV279" s="5">
        <f t="shared" si="375"/>
        <v>9.7085007336415003E-4</v>
      </c>
      <c r="AW279" s="5">
        <f t="shared" si="376"/>
        <v>2.04555208237867E-5</v>
      </c>
      <c r="AX279" s="5">
        <f t="shared" si="377"/>
        <v>6.7770967910878589E-4</v>
      </c>
      <c r="AY279" s="5">
        <f t="shared" si="378"/>
        <v>1.1321229124546983E-3</v>
      </c>
      <c r="AZ279" s="5">
        <f t="shared" si="379"/>
        <v>9.4561309098491566E-4</v>
      </c>
      <c r="BA279" s="5">
        <f t="shared" si="380"/>
        <v>5.2655302588612237E-4</v>
      </c>
      <c r="BB279" s="5">
        <f t="shared" si="381"/>
        <v>2.1990343490886646E-4</v>
      </c>
      <c r="BC279" s="5">
        <f t="shared" si="382"/>
        <v>7.347031475637381E-5</v>
      </c>
      <c r="BD279" s="5">
        <f t="shared" si="383"/>
        <v>1.2586357870713865E-3</v>
      </c>
      <c r="BE279" s="5">
        <f t="shared" si="384"/>
        <v>1.8964463872786701E-3</v>
      </c>
      <c r="BF279" s="5">
        <f t="shared" si="385"/>
        <v>1.4287329729399851E-3</v>
      </c>
      <c r="BG279" s="5">
        <f t="shared" si="386"/>
        <v>7.1757996839379341E-4</v>
      </c>
      <c r="BH279" s="5">
        <f t="shared" si="387"/>
        <v>2.7030296465079944E-4</v>
      </c>
      <c r="BI279" s="5">
        <f t="shared" si="388"/>
        <v>8.1455665896086317E-5</v>
      </c>
      <c r="BJ279" s="8">
        <f t="shared" si="389"/>
        <v>0.34679048830724846</v>
      </c>
      <c r="BK279" s="8">
        <f t="shared" si="390"/>
        <v>0.23550883393160202</v>
      </c>
      <c r="BL279" s="8">
        <f t="shared" si="391"/>
        <v>0.38376379429068341</v>
      </c>
      <c r="BM279" s="8">
        <f t="shared" si="392"/>
        <v>0.61268074580242693</v>
      </c>
      <c r="BN279" s="8">
        <f t="shared" si="393"/>
        <v>0.38466970641538478</v>
      </c>
    </row>
    <row r="280" spans="1:66" x14ac:dyDescent="0.25">
      <c r="A280" t="s">
        <v>16</v>
      </c>
      <c r="B280" t="s">
        <v>426</v>
      </c>
      <c r="C280" t="s">
        <v>57</v>
      </c>
      <c r="D280" t="s">
        <v>531</v>
      </c>
      <c r="E280">
        <f>VLOOKUP(A280,home!$A$2:$E$405,3,FALSE)</f>
        <v>1.6396999999999999</v>
      </c>
      <c r="F280">
        <f>VLOOKUP(B280,home!$B$2:$E$405,3,FALSE)</f>
        <v>0.6099</v>
      </c>
      <c r="G280">
        <f>VLOOKUP(C280,away!$B$2:$E$405,4,FALSE)</f>
        <v>1.0404</v>
      </c>
      <c r="H280">
        <f>VLOOKUP(A280,away!$A$2:$E$405,3,FALSE)</f>
        <v>1.2963</v>
      </c>
      <c r="I280">
        <f>VLOOKUP(C280,away!$B$2:$E$405,3,FALSE)</f>
        <v>1.0437000000000001</v>
      </c>
      <c r="J280">
        <f>VLOOKUP(B280,home!$B$2:$E$405,4,FALSE)</f>
        <v>1.1571</v>
      </c>
      <c r="K280" s="3">
        <f t="shared" si="338"/>
        <v>1.0404551724119999</v>
      </c>
      <c r="L280" s="3">
        <f t="shared" si="339"/>
        <v>1.5654964895010002</v>
      </c>
      <c r="M280" s="5">
        <f t="shared" si="340"/>
        <v>7.3832839851592655E-2</v>
      </c>
      <c r="N280" s="5">
        <f t="shared" si="341"/>
        <v>7.6819760117456407E-2</v>
      </c>
      <c r="O280" s="5">
        <f t="shared" si="342"/>
        <v>0.11558505159755783</v>
      </c>
      <c r="P280" s="5">
        <f t="shared" si="343"/>
        <v>0.12026106478818693</v>
      </c>
      <c r="Q280" s="5">
        <f t="shared" si="344"/>
        <v>3.9963758378828283E-2</v>
      </c>
      <c r="R280" s="5">
        <f t="shared" si="345"/>
        <v>9.0473996257384393E-2</v>
      </c>
      <c r="S280" s="5">
        <f t="shared" si="346"/>
        <v>4.8971175066065548E-2</v>
      </c>
      <c r="T280" s="5">
        <f t="shared" si="347"/>
        <v>6.2563123449321856E-2</v>
      </c>
      <c r="U280" s="5">
        <f t="shared" si="348"/>
        <v>9.4134137374779506E-2</v>
      </c>
      <c r="V280" s="5">
        <f t="shared" si="349"/>
        <v>8.8628517987562883E-3</v>
      </c>
      <c r="W280" s="5">
        <f t="shared" si="350"/>
        <v>1.3860166371425099E-2</v>
      </c>
      <c r="X280" s="5">
        <f t="shared" si="351"/>
        <v>2.1698041798365809E-2</v>
      </c>
      <c r="Y280" s="5">
        <f t="shared" si="352"/>
        <v>1.6984104132193822E-2</v>
      </c>
      <c r="Z280" s="5">
        <f t="shared" si="353"/>
        <v>4.7212241177353974E-2</v>
      </c>
      <c r="AA280" s="5">
        <f t="shared" si="354"/>
        <v>4.9122220534140747E-2</v>
      </c>
      <c r="AB280" s="5">
        <f t="shared" si="355"/>
        <v>2.5554734217554845E-2</v>
      </c>
      <c r="AC280" s="5">
        <f t="shared" si="356"/>
        <v>9.0225433265937922E-4</v>
      </c>
      <c r="AD280" s="5">
        <f t="shared" si="357"/>
        <v>3.6052204479100252E-3</v>
      </c>
      <c r="AE280" s="5">
        <f t="shared" si="358"/>
        <v>5.6439599550803677E-3</v>
      </c>
      <c r="AF280" s="5">
        <f t="shared" si="359"/>
        <v>4.4177997482812694E-3</v>
      </c>
      <c r="AG280" s="5">
        <f t="shared" si="360"/>
        <v>2.3053499990842437E-3</v>
      </c>
      <c r="AH280" s="5">
        <f t="shared" si="361"/>
        <v>1.847764945615555E-2</v>
      </c>
      <c r="AI280" s="5">
        <f t="shared" si="362"/>
        <v>1.9225165950672817E-2</v>
      </c>
      <c r="AJ280" s="5">
        <f t="shared" si="363"/>
        <v>1.0001461676928298E-2</v>
      </c>
      <c r="AK280" s="5">
        <f t="shared" si="364"/>
        <v>3.4686908444801481E-3</v>
      </c>
      <c r="AL280" s="5">
        <f t="shared" si="365"/>
        <v>5.8784718005415504E-5</v>
      </c>
      <c r="AM280" s="5">
        <f t="shared" si="366"/>
        <v>7.5021405254269884E-4</v>
      </c>
      <c r="AN280" s="5">
        <f t="shared" si="367"/>
        <v>1.1744574656299138E-3</v>
      </c>
      <c r="AO280" s="5">
        <f t="shared" si="368"/>
        <v>9.1930451975593601E-4</v>
      </c>
      <c r="AP280" s="5">
        <f t="shared" si="369"/>
        <v>4.7972266615344027E-4</v>
      </c>
      <c r="AQ280" s="5">
        <f t="shared" si="370"/>
        <v>1.8775103744931773E-4</v>
      </c>
      <c r="AR280" s="5">
        <f t="shared" si="371"/>
        <v>5.7853390715683116E-3</v>
      </c>
      <c r="AS280" s="5">
        <f t="shared" si="372"/>
        <v>6.0193859611704864E-3</v>
      </c>
      <c r="AT280" s="5">
        <f t="shared" si="373"/>
        <v>3.1314506290220051E-3</v>
      </c>
      <c r="AU280" s="5">
        <f t="shared" si="374"/>
        <v>1.0860446680395854E-3</v>
      </c>
      <c r="AV280" s="5">
        <f t="shared" si="375"/>
        <v>2.8249519808306494E-4</v>
      </c>
      <c r="AW280" s="5">
        <f t="shared" si="376"/>
        <v>2.6597291315289641E-6</v>
      </c>
      <c r="AX280" s="5">
        <f t="shared" si="377"/>
        <v>1.300940152307031E-4</v>
      </c>
      <c r="AY280" s="5">
        <f t="shared" si="378"/>
        <v>2.0366172414875534E-4</v>
      </c>
      <c r="AZ280" s="5">
        <f t="shared" si="379"/>
        <v>1.5941585710029879E-4</v>
      </c>
      <c r="BA280" s="5">
        <f t="shared" si="380"/>
        <v>8.3188321553770295E-5</v>
      </c>
      <c r="BB280" s="5">
        <f t="shared" si="381"/>
        <v>3.2557756339976943E-5</v>
      </c>
      <c r="BC280" s="5">
        <f t="shared" si="382"/>
        <v>1.019381065125256E-5</v>
      </c>
      <c r="BD280" s="5">
        <f t="shared" si="383"/>
        <v>1.5094880011855276E-3</v>
      </c>
      <c r="BE280" s="5">
        <f t="shared" si="384"/>
        <v>1.5705545985273332E-3</v>
      </c>
      <c r="BF280" s="5">
        <f t="shared" si="385"/>
        <v>8.1704582779660781E-4</v>
      </c>
      <c r="BG280" s="5">
        <f t="shared" si="386"/>
        <v>2.8336651920954164E-4</v>
      </c>
      <c r="BH280" s="5">
        <f t="shared" si="387"/>
        <v>7.3707540149987961E-5</v>
      </c>
      <c r="BI280" s="5">
        <f t="shared" si="388"/>
        <v>1.5337878278964034E-5</v>
      </c>
      <c r="BJ280" s="8">
        <f t="shared" si="389"/>
        <v>0.25199184562450327</v>
      </c>
      <c r="BK280" s="8">
        <f t="shared" si="390"/>
        <v>0.25309263227941503</v>
      </c>
      <c r="BL280" s="8">
        <f t="shared" si="391"/>
        <v>0.44661732380268543</v>
      </c>
      <c r="BM280" s="8">
        <f t="shared" si="392"/>
        <v>0.48177656989793394</v>
      </c>
      <c r="BN280" s="8">
        <f t="shared" si="393"/>
        <v>0.51693647099100648</v>
      </c>
    </row>
    <row r="281" spans="1:66" x14ac:dyDescent="0.25">
      <c r="A281" t="s">
        <v>16</v>
      </c>
      <c r="B281" t="s">
        <v>272</v>
      </c>
      <c r="C281" t="s">
        <v>45</v>
      </c>
      <c r="D281" t="s">
        <v>531</v>
      </c>
      <c r="E281">
        <f>VLOOKUP(A281,home!$A$2:$E$405,3,FALSE)</f>
        <v>1.6396999999999999</v>
      </c>
      <c r="F281">
        <f>VLOOKUP(B281,home!$B$2:$E$405,3,FALSE)</f>
        <v>1.3632</v>
      </c>
      <c r="G281">
        <f>VLOOKUP(C281,away!$B$2:$E$405,4,FALSE)</f>
        <v>1.3813</v>
      </c>
      <c r="H281">
        <f>VLOOKUP(A281,away!$A$2:$E$405,3,FALSE)</f>
        <v>1.2963</v>
      </c>
      <c r="I281">
        <f>VLOOKUP(C281,away!$B$2:$E$405,3,FALSE)</f>
        <v>0.75570000000000004</v>
      </c>
      <c r="J281">
        <f>VLOOKUP(B281,home!$B$2:$E$405,4,FALSE)</f>
        <v>0.90759999999999996</v>
      </c>
      <c r="K281" s="3">
        <f t="shared" si="338"/>
        <v>3.0875356859519996</v>
      </c>
      <c r="L281" s="3">
        <f t="shared" si="339"/>
        <v>0.88909758471600009</v>
      </c>
      <c r="M281" s="5">
        <f t="shared" si="340"/>
        <v>1.8748654846336203E-2</v>
      </c>
      <c r="N281" s="5">
        <f t="shared" si="341"/>
        <v>5.7887140901659931E-2</v>
      </c>
      <c r="O281" s="5">
        <f t="shared" si="342"/>
        <v>1.6669383740551446E-2</v>
      </c>
      <c r="P281" s="5">
        <f t="shared" si="343"/>
        <v>5.1467317161780615E-2</v>
      </c>
      <c r="Q281" s="5">
        <f t="shared" si="344"/>
        <v>8.9364306645803346E-2</v>
      </c>
      <c r="R281" s="5">
        <f t="shared" si="345"/>
        <v>7.4103544112142268E-3</v>
      </c>
      <c r="S281" s="5">
        <f t="shared" si="346"/>
        <v>3.5320997126747931E-2</v>
      </c>
      <c r="T281" s="5">
        <f t="shared" si="347"/>
        <v>7.945358919860375E-2</v>
      </c>
      <c r="U281" s="5">
        <f t="shared" si="348"/>
        <v>2.2879733690175742E-2</v>
      </c>
      <c r="V281" s="5">
        <f t="shared" si="349"/>
        <v>1.0773377115389404E-2</v>
      </c>
      <c r="W281" s="5">
        <f t="shared" si="350"/>
        <v>9.1971828606425082E-2</v>
      </c>
      <c r="X281" s="5">
        <f t="shared" si="351"/>
        <v>8.1771930675886451E-2</v>
      </c>
      <c r="Y281" s="5">
        <f t="shared" si="352"/>
        <v>3.6351613030747416E-2</v>
      </c>
      <c r="Z281" s="5">
        <f t="shared" si="353"/>
        <v>2.1961760696333757E-3</v>
      </c>
      <c r="AA281" s="5">
        <f t="shared" si="354"/>
        <v>6.7807719876268506E-3</v>
      </c>
      <c r="AB281" s="5">
        <f t="shared" si="355"/>
        <v>1.0467937745050789E-2</v>
      </c>
      <c r="AC281" s="5">
        <f t="shared" si="356"/>
        <v>1.8483886625657359E-3</v>
      </c>
      <c r="AD281" s="5">
        <f t="shared" si="357"/>
        <v>7.09915757311496E-2</v>
      </c>
      <c r="AE281" s="5">
        <f t="shared" si="358"/>
        <v>6.3118438517748121E-2</v>
      </c>
      <c r="AF281" s="5">
        <f t="shared" si="359"/>
        <v>2.8059225618587598E-2</v>
      </c>
      <c r="AG281" s="5">
        <f t="shared" si="360"/>
        <v>8.3157965754958509E-3</v>
      </c>
      <c r="AH281" s="5">
        <f t="shared" si="361"/>
        <v>4.8815370978052799E-4</v>
      </c>
      <c r="AI281" s="5">
        <f t="shared" si="362"/>
        <v>1.5071919991772357E-3</v>
      </c>
      <c r="AJ281" s="5">
        <f t="shared" si="363"/>
        <v>2.3267545415205267E-3</v>
      </c>
      <c r="AK281" s="5">
        <f t="shared" si="364"/>
        <v>2.3946458931318362E-3</v>
      </c>
      <c r="AL281" s="5">
        <f t="shared" si="365"/>
        <v>2.0296198594343538E-4</v>
      </c>
      <c r="AM281" s="5">
        <f t="shared" si="366"/>
        <v>4.3837804694377654E-2</v>
      </c>
      <c r="AN281" s="5">
        <f t="shared" si="367"/>
        <v>3.8976086273022903E-2</v>
      </c>
      <c r="AO281" s="5">
        <f t="shared" si="368"/>
        <v>1.7326772083513554E-2</v>
      </c>
      <c r="AP281" s="5">
        <f t="shared" si="369"/>
        <v>5.1350637367921729E-3</v>
      </c>
      <c r="AQ281" s="5">
        <f t="shared" si="370"/>
        <v>1.1413931914361596E-3</v>
      </c>
      <c r="AR281" s="5">
        <f t="shared" si="371"/>
        <v>8.6803256867204565E-5</v>
      </c>
      <c r="AS281" s="5">
        <f t="shared" si="372"/>
        <v>2.6800815323435205E-4</v>
      </c>
      <c r="AT281" s="5">
        <f t="shared" si="373"/>
        <v>4.1374236861857705E-4</v>
      </c>
      <c r="AU281" s="5">
        <f t="shared" si="374"/>
        <v>4.2581477596672105E-4</v>
      </c>
      <c r="AV281" s="5">
        <f t="shared" si="375"/>
        <v>3.2867957910072681E-4</v>
      </c>
      <c r="AW281" s="5">
        <f t="shared" si="376"/>
        <v>1.5476530906039541E-5</v>
      </c>
      <c r="AX281" s="5">
        <f t="shared" si="377"/>
        <v>2.2558464397947529E-2</v>
      </c>
      <c r="AY281" s="5">
        <f t="shared" si="378"/>
        <v>2.0056676211117022E-2</v>
      </c>
      <c r="AZ281" s="5">
        <f t="shared" si="379"/>
        <v>8.9161711883674992E-3</v>
      </c>
      <c r="BA281" s="5">
        <f t="shared" si="380"/>
        <v>2.6424487561639777E-3</v>
      </c>
      <c r="BB281" s="5">
        <f t="shared" si="381"/>
        <v>5.8734870171029774E-4</v>
      </c>
      <c r="BC281" s="5">
        <f t="shared" si="382"/>
        <v>1.0444206241534085E-4</v>
      </c>
      <c r="BD281" s="5">
        <f t="shared" si="383"/>
        <v>1.286276100435235E-5</v>
      </c>
      <c r="BE281" s="5">
        <f t="shared" si="384"/>
        <v>3.9714233620809661E-5</v>
      </c>
      <c r="BF281" s="5">
        <f t="shared" si="385"/>
        <v>6.1309556772242275E-5</v>
      </c>
      <c r="BG281" s="5">
        <f t="shared" si="386"/>
        <v>6.3098481474732707E-5</v>
      </c>
      <c r="BH281" s="5">
        <f t="shared" si="387"/>
        <v>4.8704703320654598E-5</v>
      </c>
      <c r="BI281" s="5">
        <f t="shared" si="388"/>
        <v>3.0075501915245181E-5</v>
      </c>
      <c r="BJ281" s="8">
        <f t="shared" si="389"/>
        <v>0.7685681167989713</v>
      </c>
      <c r="BK281" s="8">
        <f t="shared" si="390"/>
        <v>0.13841837310988034</v>
      </c>
      <c r="BL281" s="8">
        <f t="shared" si="391"/>
        <v>7.2703741090124799E-2</v>
      </c>
      <c r="BM281" s="8">
        <f t="shared" si="392"/>
        <v>0.72029804968105293</v>
      </c>
      <c r="BN281" s="8">
        <f t="shared" si="393"/>
        <v>0.24154715770734581</v>
      </c>
    </row>
    <row r="282" spans="1:66" x14ac:dyDescent="0.25">
      <c r="A282" t="s">
        <v>59</v>
      </c>
      <c r="B282" t="s">
        <v>66</v>
      </c>
      <c r="C282" t="s">
        <v>301</v>
      </c>
      <c r="D282" t="s">
        <v>531</v>
      </c>
      <c r="E282">
        <f>VLOOKUP(A282,home!$A$2:$E$405,3,FALSE)</f>
        <v>1.6243000000000001</v>
      </c>
      <c r="F282">
        <f>VLOOKUP(B282,home!$B$2:$E$405,3,FALSE)</f>
        <v>1.0044999999999999</v>
      </c>
      <c r="G282">
        <f>VLOOKUP(C282,away!$B$2:$E$405,4,FALSE)</f>
        <v>0.9073</v>
      </c>
      <c r="H282">
        <f>VLOOKUP(A282,away!$A$2:$E$405,3,FALSE)</f>
        <v>1.2161999999999999</v>
      </c>
      <c r="I282">
        <f>VLOOKUP(C282,away!$B$2:$E$405,3,FALSE)</f>
        <v>0.99529999999999996</v>
      </c>
      <c r="J282">
        <f>VLOOKUP(B282,home!$B$2:$E$405,4,FALSE)</f>
        <v>1.2549999999999999</v>
      </c>
      <c r="K282" s="3">
        <f t="shared" si="338"/>
        <v>1.4803591632549999</v>
      </c>
      <c r="L282" s="3">
        <f t="shared" si="339"/>
        <v>1.5191572442999997</v>
      </c>
      <c r="M282" s="5">
        <f t="shared" si="340"/>
        <v>4.9811150840566955E-2</v>
      </c>
      <c r="N282" s="5">
        <f t="shared" si="341"/>
        <v>7.3738393579110301E-2</v>
      </c>
      <c r="O282" s="5">
        <f t="shared" si="342"/>
        <v>7.5670970646367311E-2</v>
      </c>
      <c r="P282" s="5">
        <f t="shared" si="343"/>
        <v>0.11202021478874997</v>
      </c>
      <c r="Q282" s="5">
        <f t="shared" si="344"/>
        <v>5.4579653309269796E-2</v>
      </c>
      <c r="R282" s="5">
        <f t="shared" si="345"/>
        <v>5.7478051620320769E-2</v>
      </c>
      <c r="S282" s="5">
        <f t="shared" si="346"/>
        <v>6.2980518967943475E-2</v>
      </c>
      <c r="T282" s="5">
        <f t="shared" si="347"/>
        <v>8.291507571615965E-2</v>
      </c>
      <c r="U282" s="5">
        <f t="shared" si="348"/>
        <v>8.5088160402185767E-2</v>
      </c>
      <c r="V282" s="5">
        <f t="shared" si="349"/>
        <v>1.5737420555751891E-2</v>
      </c>
      <c r="W282" s="5">
        <f t="shared" si="350"/>
        <v>2.6932496634552869E-2</v>
      </c>
      <c r="X282" s="5">
        <f t="shared" si="351"/>
        <v>4.0914697369466346E-2</v>
      </c>
      <c r="Y282" s="5">
        <f t="shared" si="352"/>
        <v>3.1077929453583477E-2</v>
      </c>
      <c r="Z282" s="5">
        <f t="shared" si="353"/>
        <v>2.9106066169086543E-2</v>
      </c>
      <c r="AA282" s="5">
        <f t="shared" si="354"/>
        <v>4.3087431759713621E-2</v>
      </c>
      <c r="AB282" s="5">
        <f t="shared" si="355"/>
        <v>3.1892437213308283E-2</v>
      </c>
      <c r="AC282" s="5">
        <f t="shared" si="356"/>
        <v>2.211991192141455E-3</v>
      </c>
      <c r="AD282" s="5">
        <f t="shared" si="357"/>
        <v>9.9674420455737028E-3</v>
      </c>
      <c r="AE282" s="5">
        <f t="shared" si="358"/>
        <v>1.5142111790673695E-2</v>
      </c>
      <c r="AF282" s="5">
        <f t="shared" si="359"/>
        <v>1.1501624410401194E-2</v>
      </c>
      <c r="AG282" s="5">
        <f t="shared" si="360"/>
        <v>5.8242586814262285E-3</v>
      </c>
      <c r="AH282" s="5">
        <f t="shared" si="361"/>
        <v>1.1054172818460741E-2</v>
      </c>
      <c r="AI282" s="5">
        <f t="shared" si="362"/>
        <v>1.6364146024012708E-2</v>
      </c>
      <c r="AJ282" s="5">
        <f t="shared" si="363"/>
        <v>1.2112406757745045E-2</v>
      </c>
      <c r="AK282" s="5">
        <f t="shared" si="364"/>
        <v>5.9769041109665527E-3</v>
      </c>
      <c r="AL282" s="5">
        <f t="shared" si="365"/>
        <v>1.9898173342560598E-4</v>
      </c>
      <c r="AM282" s="5">
        <f t="shared" si="366"/>
        <v>2.9510788332756371E-3</v>
      </c>
      <c r="AN282" s="5">
        <f t="shared" si="367"/>
        <v>4.4831527880710743E-3</v>
      </c>
      <c r="AO282" s="5">
        <f t="shared" si="368"/>
        <v>3.4053070176509577E-3</v>
      </c>
      <c r="AP282" s="5">
        <f t="shared" si="369"/>
        <v>1.7243989416433597E-3</v>
      </c>
      <c r="AQ282" s="5">
        <f t="shared" si="370"/>
        <v>6.5490828606519058E-4</v>
      </c>
      <c r="AR282" s="5">
        <f t="shared" si="371"/>
        <v>3.3586053433817529E-3</v>
      </c>
      <c r="AS282" s="5">
        <f t="shared" si="372"/>
        <v>4.9719421958323842E-3</v>
      </c>
      <c r="AT282" s="5">
        <f t="shared" si="373"/>
        <v>3.680130094387328E-3</v>
      </c>
      <c r="AU282" s="5">
        <f t="shared" si="374"/>
        <v>1.815971435732256E-3</v>
      </c>
      <c r="AV282" s="5">
        <f t="shared" si="375"/>
        <v>6.7207248877389615E-4</v>
      </c>
      <c r="AW282" s="5">
        <f t="shared" si="376"/>
        <v>1.2430269205248828E-5</v>
      </c>
      <c r="AX282" s="5">
        <f t="shared" si="377"/>
        <v>7.2810943205457669E-4</v>
      </c>
      <c r="AY282" s="5">
        <f t="shared" si="378"/>
        <v>1.1061127183488685E-3</v>
      </c>
      <c r="AZ282" s="5">
        <f t="shared" si="379"/>
        <v>8.4017957454602451E-4</v>
      </c>
      <c r="BA282" s="5">
        <f t="shared" si="380"/>
        <v>4.2545496239482824E-4</v>
      </c>
      <c r="BB282" s="5">
        <f t="shared" si="381"/>
        <v>1.6158324706137182E-4</v>
      </c>
      <c r="BC282" s="5">
        <f t="shared" si="382"/>
        <v>4.9094072066159885E-5</v>
      </c>
      <c r="BD282" s="5">
        <f t="shared" si="383"/>
        <v>8.5037493969051224E-4</v>
      </c>
      <c r="BE282" s="5">
        <f t="shared" si="384"/>
        <v>1.2588603341732677E-3</v>
      </c>
      <c r="BF282" s="5">
        <f t="shared" si="385"/>
        <v>9.3178271547582423E-4</v>
      </c>
      <c r="BG282" s="5">
        <f t="shared" si="386"/>
        <v>4.5979102700575422E-4</v>
      </c>
      <c r="BH282" s="5">
        <f t="shared" si="387"/>
        <v>1.7016396500259894E-4</v>
      </c>
      <c r="BI282" s="5">
        <f t="shared" si="388"/>
        <v>5.0380756969480074E-5</v>
      </c>
      <c r="BJ282" s="8">
        <f t="shared" si="389"/>
        <v>0.3691230628633953</v>
      </c>
      <c r="BK282" s="8">
        <f t="shared" si="390"/>
        <v>0.24406639079692827</v>
      </c>
      <c r="BL282" s="8">
        <f t="shared" si="391"/>
        <v>0.35694475664950581</v>
      </c>
      <c r="BM282" s="8">
        <f t="shared" si="392"/>
        <v>0.57484815924538724</v>
      </c>
      <c r="BN282" s="8">
        <f t="shared" si="393"/>
        <v>0.42329843478438506</v>
      </c>
    </row>
    <row r="283" spans="1:66" x14ac:dyDescent="0.25">
      <c r="A283" t="s">
        <v>59</v>
      </c>
      <c r="B283" t="s">
        <v>229</v>
      </c>
      <c r="C283" t="s">
        <v>75</v>
      </c>
      <c r="D283" t="s">
        <v>531</v>
      </c>
      <c r="E283">
        <f>VLOOKUP(A283,home!$A$2:$E$405,3,FALSE)</f>
        <v>1.6243000000000001</v>
      </c>
      <c r="F283">
        <f>VLOOKUP(B283,home!$B$2:$E$405,3,FALSE)</f>
        <v>1.4904999999999999</v>
      </c>
      <c r="G283">
        <f>VLOOKUP(C283,away!$B$2:$E$405,4,FALSE)</f>
        <v>1.4365000000000001</v>
      </c>
      <c r="H283">
        <f>VLOOKUP(A283,away!$A$2:$E$405,3,FALSE)</f>
        <v>1.2161999999999999</v>
      </c>
      <c r="I283">
        <f>VLOOKUP(C283,away!$B$2:$E$405,3,FALSE)</f>
        <v>0.77659999999999996</v>
      </c>
      <c r="J283">
        <f>VLOOKUP(B283,home!$B$2:$E$405,4,FALSE)</f>
        <v>0.73570000000000002</v>
      </c>
      <c r="K283" s="3">
        <f t="shared" si="338"/>
        <v>3.4777940089750006</v>
      </c>
      <c r="L283" s="3">
        <f t="shared" si="339"/>
        <v>0.69486932684399993</v>
      </c>
      <c r="M283" s="5">
        <f t="shared" si="340"/>
        <v>1.541116032161942E-2</v>
      </c>
      <c r="N283" s="5">
        <f t="shared" si="341"/>
        <v>5.3596841037881253E-2</v>
      </c>
      <c r="O283" s="5">
        <f t="shared" si="342"/>
        <v>1.0708742598568648E-2</v>
      </c>
      <c r="P283" s="5">
        <f t="shared" si="343"/>
        <v>3.7242800852957419E-2</v>
      </c>
      <c r="Q283" s="5">
        <f t="shared" si="344"/>
        <v>9.3199386330764453E-2</v>
      </c>
      <c r="R283" s="5">
        <f t="shared" si="345"/>
        <v>3.7205883804065309E-3</v>
      </c>
      <c r="S283" s="5">
        <f t="shared" si="346"/>
        <v>2.2500353419645951E-2</v>
      </c>
      <c r="T283" s="5">
        <f t="shared" si="347"/>
        <v>6.4761394841932191E-2</v>
      </c>
      <c r="U283" s="5">
        <f t="shared" si="348"/>
        <v>1.2939439979239832E-2</v>
      </c>
      <c r="V283" s="5">
        <f t="shared" si="349"/>
        <v>6.041625852384434E-3</v>
      </c>
      <c r="W283" s="5">
        <f t="shared" si="350"/>
        <v>0.10804275580709308</v>
      </c>
      <c r="X283" s="5">
        <f t="shared" si="351"/>
        <v>7.5075596998045432E-2</v>
      </c>
      <c r="Y283" s="5">
        <f t="shared" si="352"/>
        <v>2.6083864774221619E-2</v>
      </c>
      <c r="Z283" s="5">
        <f t="shared" si="353"/>
        <v>8.617742477855649E-4</v>
      </c>
      <c r="AA283" s="5">
        <f t="shared" si="354"/>
        <v>2.9970733160375749E-3</v>
      </c>
      <c r="AB283" s="5">
        <f t="shared" si="355"/>
        <v>5.2116018114871585E-3</v>
      </c>
      <c r="AC283" s="5">
        <f t="shared" si="356"/>
        <v>9.1251674011196633E-4</v>
      </c>
      <c r="AD283" s="5">
        <f t="shared" si="357"/>
        <v>9.3937612214764321E-2</v>
      </c>
      <c r="AE283" s="5">
        <f t="shared" si="358"/>
        <v>6.5274365365005985E-2</v>
      </c>
      <c r="AF283" s="5">
        <f t="shared" si="359"/>
        <v>2.2678577160675506E-2</v>
      </c>
      <c r="AG283" s="5">
        <f t="shared" si="360"/>
        <v>5.2528825484727667E-3</v>
      </c>
      <c r="AH283" s="5">
        <f t="shared" si="361"/>
        <v>1.4970512286256241E-4</v>
      </c>
      <c r="AI283" s="5">
        <f t="shared" si="362"/>
        <v>5.2064357940428594E-4</v>
      </c>
      <c r="AJ283" s="5">
        <f t="shared" si="363"/>
        <v>9.0534556063176291E-4</v>
      </c>
      <c r="AK283" s="5">
        <f t="shared" si="364"/>
        <v>1.0495351222724195E-3</v>
      </c>
      <c r="AL283" s="5">
        <f t="shared" si="365"/>
        <v>8.8207970114501349E-5</v>
      </c>
      <c r="AM283" s="5">
        <f t="shared" si="366"/>
        <v>6.5339132995584817E-2</v>
      </c>
      <c r="AN283" s="5">
        <f t="shared" si="367"/>
        <v>4.5402159361212606E-2</v>
      </c>
      <c r="AO283" s="5">
        <f t="shared" si="368"/>
        <v>1.5774283956294904E-2</v>
      </c>
      <c r="AP283" s="5">
        <f t="shared" si="369"/>
        <v>3.6536886913855838E-3</v>
      </c>
      <c r="AQ283" s="5">
        <f t="shared" si="370"/>
        <v>6.3470905037015868E-4</v>
      </c>
      <c r="AR283" s="5">
        <f t="shared" si="371"/>
        <v>2.0805099589721416E-5</v>
      </c>
      <c r="AS283" s="5">
        <f t="shared" si="372"/>
        <v>7.2355850709261371E-5</v>
      </c>
      <c r="AT283" s="5">
        <f t="shared" si="373"/>
        <v>1.2581937205547938E-4</v>
      </c>
      <c r="AU283" s="5">
        <f t="shared" si="374"/>
        <v>1.4585795278251429E-4</v>
      </c>
      <c r="AV283" s="5">
        <f t="shared" si="375"/>
        <v>1.268159785870967E-4</v>
      </c>
      <c r="AW283" s="5">
        <f t="shared" si="376"/>
        <v>5.9212353545168276E-6</v>
      </c>
      <c r="AX283" s="5">
        <f t="shared" si="377"/>
        <v>3.7872674213944288E-2</v>
      </c>
      <c r="AY283" s="5">
        <f t="shared" si="378"/>
        <v>2.6316559636825578E-2</v>
      </c>
      <c r="AZ283" s="5">
        <f t="shared" si="379"/>
        <v>9.1432850398454838E-3</v>
      </c>
      <c r="BA283" s="5">
        <f t="shared" si="380"/>
        <v>2.1177961069267491E-3</v>
      </c>
      <c r="BB283" s="5">
        <f t="shared" si="381"/>
        <v>3.6789788880325837E-4</v>
      </c>
      <c r="BC283" s="5">
        <f t="shared" si="382"/>
        <v>5.1128191668009788E-5</v>
      </c>
      <c r="BD283" s="5">
        <f t="shared" si="383"/>
        <v>2.4094709244720167E-6</v>
      </c>
      <c r="BE283" s="5">
        <f t="shared" si="384"/>
        <v>8.379643545928233E-6</v>
      </c>
      <c r="BF283" s="5">
        <f t="shared" si="385"/>
        <v>1.4571337060687622E-5</v>
      </c>
      <c r="BG283" s="5">
        <f t="shared" si="386"/>
        <v>1.6892036244138272E-5</v>
      </c>
      <c r="BH283" s="5">
        <f t="shared" si="387"/>
        <v>1.4686755612313165E-5</v>
      </c>
      <c r="BI283" s="5">
        <f t="shared" si="388"/>
        <v>1.0215502135956534E-5</v>
      </c>
      <c r="BJ283" s="8">
        <f t="shared" si="389"/>
        <v>0.81457659221171785</v>
      </c>
      <c r="BK283" s="8">
        <f t="shared" si="390"/>
        <v>0.10851322479365925</v>
      </c>
      <c r="BL283" s="8">
        <f t="shared" si="391"/>
        <v>3.8761484470158349E-2</v>
      </c>
      <c r="BM283" s="8">
        <f t="shared" si="392"/>
        <v>0.72252291779965239</v>
      </c>
      <c r="BN283" s="8">
        <f t="shared" si="393"/>
        <v>0.21387951952219772</v>
      </c>
    </row>
    <row r="284" spans="1:66" x14ac:dyDescent="0.25">
      <c r="A284" t="s">
        <v>59</v>
      </c>
      <c r="B284" t="s">
        <v>60</v>
      </c>
      <c r="C284" t="s">
        <v>63</v>
      </c>
      <c r="D284" t="s">
        <v>531</v>
      </c>
      <c r="E284">
        <f>VLOOKUP(A284,home!$A$2:$E$405,3,FALSE)</f>
        <v>1.6243000000000001</v>
      </c>
      <c r="F284">
        <f>VLOOKUP(B284,home!$B$2:$E$405,3,FALSE)</f>
        <v>0.61560000000000004</v>
      </c>
      <c r="G284">
        <f>VLOOKUP(C284,away!$B$2:$E$405,4,FALSE)</f>
        <v>1.0261</v>
      </c>
      <c r="H284">
        <f>VLOOKUP(A284,away!$A$2:$E$405,3,FALSE)</f>
        <v>1.2161999999999999</v>
      </c>
      <c r="I284">
        <f>VLOOKUP(C284,away!$B$2:$E$405,3,FALSE)</f>
        <v>1.5530999999999999</v>
      </c>
      <c r="J284">
        <f>VLOOKUP(B284,home!$B$2:$E$405,4,FALSE)</f>
        <v>0.86550000000000005</v>
      </c>
      <c r="K284" s="3">
        <f t="shared" si="338"/>
        <v>1.026016967988</v>
      </c>
      <c r="L284" s="3">
        <f t="shared" si="339"/>
        <v>1.6348258304100001</v>
      </c>
      <c r="M284" s="5">
        <f t="shared" si="340"/>
        <v>6.9889294330879037E-2</v>
      </c>
      <c r="N284" s="5">
        <f t="shared" si="341"/>
        <v>7.1707601864189424E-2</v>
      </c>
      <c r="O284" s="5">
        <f t="shared" si="342"/>
        <v>0.11425682364124823</v>
      </c>
      <c r="P284" s="5">
        <f t="shared" si="343"/>
        <v>0.11722943976433316</v>
      </c>
      <c r="Q284" s="5">
        <f t="shared" si="344"/>
        <v>3.6786608123193142E-2</v>
      </c>
      <c r="R284" s="5">
        <f t="shared" si="345"/>
        <v>9.339500329465629E-2</v>
      </c>
      <c r="S284" s="5">
        <f t="shared" si="346"/>
        <v>4.915896518570044E-2</v>
      </c>
      <c r="T284" s="5">
        <f t="shared" si="347"/>
        <v>6.0139697172966494E-2</v>
      </c>
      <c r="U284" s="5">
        <f t="shared" si="348"/>
        <v>9.5824858105612531E-2</v>
      </c>
      <c r="V284" s="5">
        <f t="shared" si="349"/>
        <v>9.1619149705702216E-3</v>
      </c>
      <c r="W284" s="5">
        <f t="shared" si="350"/>
        <v>1.2581228043040456E-2</v>
      </c>
      <c r="X284" s="5">
        <f t="shared" si="351"/>
        <v>2.0568116583041196E-2</v>
      </c>
      <c r="Y284" s="5">
        <f t="shared" si="352"/>
        <v>1.6812644136420009E-2</v>
      </c>
      <c r="Z284" s="5">
        <f t="shared" si="353"/>
        <v>5.0894854605777071E-2</v>
      </c>
      <c r="AA284" s="5">
        <f t="shared" si="354"/>
        <v>5.2218984408809489E-2</v>
      </c>
      <c r="AB284" s="5">
        <f t="shared" si="355"/>
        <v>2.6788782027269677E-2</v>
      </c>
      <c r="AC284" s="5">
        <f t="shared" si="356"/>
        <v>9.6048880720156645E-4</v>
      </c>
      <c r="AD284" s="5">
        <f t="shared" si="357"/>
        <v>3.2271383625714911E-3</v>
      </c>
      <c r="AE284" s="5">
        <f t="shared" si="358"/>
        <v>5.2758091534389068E-3</v>
      </c>
      <c r="AF284" s="5">
        <f t="shared" si="359"/>
        <v>4.3125145401777202E-3</v>
      </c>
      <c r="AG284" s="5">
        <f t="shared" si="360"/>
        <v>2.3500700547670812E-3</v>
      </c>
      <c r="AH284" s="5">
        <f t="shared" si="361"/>
        <v>2.080105573612142E-2</v>
      </c>
      <c r="AI284" s="5">
        <f t="shared" si="362"/>
        <v>2.1342236137324697E-2</v>
      </c>
      <c r="AJ284" s="5">
        <f t="shared" si="363"/>
        <v>1.0948748205850903E-2</v>
      </c>
      <c r="AK284" s="5">
        <f t="shared" si="364"/>
        <v>3.7445338124770674E-3</v>
      </c>
      <c r="AL284" s="5">
        <f t="shared" si="365"/>
        <v>6.4443383408668088E-5</v>
      </c>
      <c r="AM284" s="5">
        <f t="shared" si="366"/>
        <v>6.6221974360867227E-4</v>
      </c>
      <c r="AN284" s="5">
        <f t="shared" si="367"/>
        <v>1.0826139422589452E-3</v>
      </c>
      <c r="AO284" s="5">
        <f t="shared" si="368"/>
        <v>8.8494261858346201E-4</v>
      </c>
      <c r="AP284" s="5">
        <f t="shared" si="369"/>
        <v>4.8224235043030291E-4</v>
      </c>
      <c r="AQ284" s="5">
        <f t="shared" si="370"/>
        <v>1.9709556275027246E-4</v>
      </c>
      <c r="AR284" s="5">
        <f t="shared" si="371"/>
        <v>6.8012206434418781E-3</v>
      </c>
      <c r="AS284" s="5">
        <f t="shared" si="372"/>
        <v>6.9781677832016307E-3</v>
      </c>
      <c r="AT284" s="5">
        <f t="shared" si="373"/>
        <v>3.5798592755160404E-3</v>
      </c>
      <c r="AU284" s="5">
        <f t="shared" si="374"/>
        <v>1.2243321198962289E-3</v>
      </c>
      <c r="AV284" s="5">
        <f t="shared" si="375"/>
        <v>3.1404638236656225E-4</v>
      </c>
      <c r="AW284" s="5">
        <f t="shared" si="376"/>
        <v>3.0026303288510722E-6</v>
      </c>
      <c r="AX284" s="5">
        <f t="shared" si="377"/>
        <v>1.132414489131934E-4</v>
      </c>
      <c r="AY284" s="5">
        <f t="shared" si="378"/>
        <v>1.8513004575634301E-4</v>
      </c>
      <c r="AZ284" s="5">
        <f t="shared" si="379"/>
        <v>1.5132769039372739E-4</v>
      </c>
      <c r="BA284" s="5">
        <f t="shared" si="380"/>
        <v>8.2464805703984286E-5</v>
      </c>
      <c r="BB284" s="5">
        <f t="shared" si="381"/>
        <v>3.3703898616153838E-5</v>
      </c>
      <c r="BC284" s="5">
        <f t="shared" si="382"/>
        <v>1.1020000808641629E-5</v>
      </c>
      <c r="BD284" s="5">
        <f t="shared" si="383"/>
        <v>1.8531351977027516E-3</v>
      </c>
      <c r="BE284" s="5">
        <f t="shared" si="384"/>
        <v>1.9013481568188203E-3</v>
      </c>
      <c r="BF284" s="5">
        <f t="shared" si="385"/>
        <v>9.754077354744091E-4</v>
      </c>
      <c r="BG284" s="5">
        <f t="shared" si="386"/>
        <v>3.3359496243449819E-4</v>
      </c>
      <c r="BH284" s="5">
        <f t="shared" si="387"/>
        <v>8.5568522973278633E-5</v>
      </c>
      <c r="BI284" s="5">
        <f t="shared" si="388"/>
        <v>1.7558951299250979E-5</v>
      </c>
      <c r="BJ284" s="8">
        <f t="shared" si="389"/>
        <v>0.23764743014162959</v>
      </c>
      <c r="BK284" s="8">
        <f t="shared" si="390"/>
        <v>0.24664967648784944</v>
      </c>
      <c r="BL284" s="8">
        <f t="shared" si="391"/>
        <v>0.4633852651004956</v>
      </c>
      <c r="BM284" s="8">
        <f t="shared" si="392"/>
        <v>0.49513032790182504</v>
      </c>
      <c r="BN284" s="8">
        <f t="shared" si="393"/>
        <v>0.5032647710184992</v>
      </c>
    </row>
    <row r="285" spans="1:66" x14ac:dyDescent="0.25">
      <c r="A285" t="s">
        <v>59</v>
      </c>
      <c r="B285" t="s">
        <v>228</v>
      </c>
      <c r="C285" t="s">
        <v>230</v>
      </c>
      <c r="D285" t="s">
        <v>531</v>
      </c>
      <c r="E285">
        <f>VLOOKUP(A285,home!$A$2:$E$405,3,FALSE)</f>
        <v>1.6243000000000001</v>
      </c>
      <c r="F285">
        <f>VLOOKUP(B285,home!$B$2:$E$405,3,FALSE)</f>
        <v>1.1989000000000001</v>
      </c>
      <c r="G285">
        <f>VLOOKUP(C285,away!$B$2:$E$405,4,FALSE)</f>
        <v>1.0692999999999999</v>
      </c>
      <c r="H285">
        <f>VLOOKUP(A285,away!$A$2:$E$405,3,FALSE)</f>
        <v>1.2161999999999999</v>
      </c>
      <c r="I285">
        <f>VLOOKUP(C285,away!$B$2:$E$405,3,FALSE)</f>
        <v>0.95209999999999995</v>
      </c>
      <c r="J285">
        <f>VLOOKUP(B285,home!$B$2:$E$405,4,FALSE)</f>
        <v>1.0819000000000001</v>
      </c>
      <c r="K285" s="3">
        <f t="shared" si="338"/>
        <v>2.0823262376109999</v>
      </c>
      <c r="L285" s="3">
        <f t="shared" si="339"/>
        <v>1.2527796352380001</v>
      </c>
      <c r="M285" s="5">
        <f t="shared" si="340"/>
        <v>3.5610815793259684E-2</v>
      </c>
      <c r="N285" s="5">
        <f t="shared" si="341"/>
        <v>7.415333606903679E-2</v>
      </c>
      <c r="O285" s="5">
        <f t="shared" si="342"/>
        <v>4.4612504820007476E-2</v>
      </c>
      <c r="P285" s="5">
        <f t="shared" si="343"/>
        <v>9.2897789312248749E-2</v>
      </c>
      <c r="Q285" s="5">
        <f t="shared" si="344"/>
        <v>7.7205718651470759E-2</v>
      </c>
      <c r="R285" s="5">
        <f t="shared" si="345"/>
        <v>2.7944818757731246E-2</v>
      </c>
      <c r="S285" s="5">
        <f t="shared" si="346"/>
        <v>6.0585520626688545E-2</v>
      </c>
      <c r="T285" s="5">
        <f t="shared" si="347"/>
        <v>9.6721752050477172E-2</v>
      </c>
      <c r="U285" s="5">
        <f t="shared" si="348"/>
        <v>5.8190229304507783E-2</v>
      </c>
      <c r="V285" s="5">
        <f t="shared" si="349"/>
        <v>1.7561022169426017E-2</v>
      </c>
      <c r="W285" s="5">
        <f t="shared" si="350"/>
        <v>5.3589164547190149E-2</v>
      </c>
      <c r="X285" s="5">
        <f t="shared" si="351"/>
        <v>6.7135414014138042E-2</v>
      </c>
      <c r="Y285" s="5">
        <f t="shared" si="352"/>
        <v>4.2052939740091985E-2</v>
      </c>
      <c r="Z285" s="5">
        <f t="shared" si="353"/>
        <v>1.1669566616700862E-2</v>
      </c>
      <c r="AA285" s="5">
        <f t="shared" si="354"/>
        <v>2.4299844747505624E-2</v>
      </c>
      <c r="AB285" s="5">
        <f t="shared" si="355"/>
        <v>2.5300102143802412E-2</v>
      </c>
      <c r="AC285" s="5">
        <f t="shared" si="356"/>
        <v>2.8632104131546092E-3</v>
      </c>
      <c r="AD285" s="5">
        <f t="shared" si="357"/>
        <v>2.7897530847066823E-2</v>
      </c>
      <c r="AE285" s="5">
        <f t="shared" si="358"/>
        <v>3.4949458518629226E-2</v>
      </c>
      <c r="AF285" s="5">
        <f t="shared" si="359"/>
        <v>2.1891984947366969E-2</v>
      </c>
      <c r="AG285" s="5">
        <f t="shared" si="360"/>
        <v>9.1419443056660644E-3</v>
      </c>
      <c r="AH285" s="5">
        <f t="shared" si="361"/>
        <v>3.6548488523640101E-3</v>
      </c>
      <c r="AI285" s="5">
        <f t="shared" si="362"/>
        <v>7.6105876597800277E-3</v>
      </c>
      <c r="AJ285" s="5">
        <f t="shared" si="363"/>
        <v>7.923863183799229E-3</v>
      </c>
      <c r="AK285" s="5">
        <f t="shared" si="364"/>
        <v>5.5000227369549877E-3</v>
      </c>
      <c r="AL285" s="5">
        <f t="shared" si="365"/>
        <v>2.9876981112936864E-4</v>
      </c>
      <c r="AM285" s="5">
        <f t="shared" si="366"/>
        <v>1.1618352089481882E-2</v>
      </c>
      <c r="AN285" s="5">
        <f t="shared" si="367"/>
        <v>1.4555234892727767E-2</v>
      </c>
      <c r="AO285" s="5">
        <f t="shared" si="368"/>
        <v>9.1172509298574518E-3</v>
      </c>
      <c r="AP285" s="5">
        <f t="shared" si="369"/>
        <v>3.80730209809338E-3</v>
      </c>
      <c r="AQ285" s="5">
        <f t="shared" si="370"/>
        <v>1.1924276334225738E-3</v>
      </c>
      <c r="AR285" s="5">
        <f t="shared" si="371"/>
        <v>9.1574404242292132E-4</v>
      </c>
      <c r="AS285" s="5">
        <f t="shared" si="372"/>
        <v>1.906877846473209E-3</v>
      </c>
      <c r="AT285" s="5">
        <f t="shared" si="373"/>
        <v>1.9853708858151623E-3</v>
      </c>
      <c r="AU285" s="5">
        <f t="shared" si="374"/>
        <v>1.3780632956406347E-3</v>
      </c>
      <c r="AV285" s="5">
        <f t="shared" si="375"/>
        <v>7.1739433940029476E-4</v>
      </c>
      <c r="AW285" s="5">
        <f t="shared" si="376"/>
        <v>2.1649988406994251E-5</v>
      </c>
      <c r="AX285" s="5">
        <f t="shared" si="377"/>
        <v>4.0321998989551232E-3</v>
      </c>
      <c r="AY285" s="5">
        <f t="shared" si="378"/>
        <v>5.0514579186196999E-3</v>
      </c>
      <c r="AZ285" s="5">
        <f t="shared" si="379"/>
        <v>3.1641818043542476E-3</v>
      </c>
      <c r="BA285" s="5">
        <f t="shared" si="380"/>
        <v>1.3213408422285443E-3</v>
      </c>
      <c r="BB285" s="5">
        <f t="shared" si="381"/>
        <v>4.1383722458803666E-4</v>
      </c>
      <c r="BC285" s="5">
        <f t="shared" si="382"/>
        <v>1.0368936945346134E-4</v>
      </c>
      <c r="BD285" s="5">
        <f t="shared" si="383"/>
        <v>1.9120424790632648E-4</v>
      </c>
      <c r="BE285" s="5">
        <f t="shared" si="384"/>
        <v>3.9814962215802159E-4</v>
      </c>
      <c r="BF285" s="5">
        <f t="shared" si="385"/>
        <v>4.1453870235727731E-4</v>
      </c>
      <c r="BG285" s="5">
        <f t="shared" si="386"/>
        <v>2.8773493880792506E-4</v>
      </c>
      <c r="BH285" s="5">
        <f t="shared" si="387"/>
        <v>1.4978950313928452E-4</v>
      </c>
      <c r="BI285" s="5">
        <f t="shared" si="388"/>
        <v>6.2382122501129425E-5</v>
      </c>
      <c r="BJ285" s="8">
        <f t="shared" si="389"/>
        <v>0.55911651839291632</v>
      </c>
      <c r="BK285" s="8">
        <f t="shared" si="390"/>
        <v>0.21486858604452663</v>
      </c>
      <c r="BL285" s="8">
        <f t="shared" si="391"/>
        <v>0.213444071753075</v>
      </c>
      <c r="BM285" s="8">
        <f t="shared" si="392"/>
        <v>0.64164395147325148</v>
      </c>
      <c r="BN285" s="8">
        <f t="shared" si="393"/>
        <v>0.35242498340375467</v>
      </c>
    </row>
    <row r="286" spans="1:66" x14ac:dyDescent="0.25">
      <c r="A286" t="s">
        <v>59</v>
      </c>
      <c r="B286" t="s">
        <v>231</v>
      </c>
      <c r="C286" t="s">
        <v>274</v>
      </c>
      <c r="D286" t="s">
        <v>531</v>
      </c>
      <c r="E286">
        <f>VLOOKUP(A286,home!$A$2:$E$405,3,FALSE)</f>
        <v>1.6243000000000001</v>
      </c>
      <c r="F286">
        <f>VLOOKUP(B286,home!$B$2:$E$405,3,FALSE)</f>
        <v>1.9441999999999999</v>
      </c>
      <c r="G286">
        <f>VLOOKUP(C286,away!$B$2:$E$405,4,FALSE)</f>
        <v>0.61560000000000004</v>
      </c>
      <c r="H286">
        <f>VLOOKUP(A286,away!$A$2:$E$405,3,FALSE)</f>
        <v>1.2161999999999999</v>
      </c>
      <c r="I286">
        <f>VLOOKUP(C286,away!$B$2:$E$405,3,FALSE)</f>
        <v>1.4160999999999999</v>
      </c>
      <c r="J286">
        <f>VLOOKUP(B286,home!$B$2:$E$405,4,FALSE)</f>
        <v>0.73570000000000002</v>
      </c>
      <c r="K286" s="3">
        <f t="shared" si="338"/>
        <v>1.9440426753360001</v>
      </c>
      <c r="L286" s="3">
        <f t="shared" si="339"/>
        <v>1.2670672852739999</v>
      </c>
      <c r="M286" s="5">
        <f t="shared" si="340"/>
        <v>4.0311843871678021E-2</v>
      </c>
      <c r="N286" s="5">
        <f t="shared" si="341"/>
        <v>7.8367944808024073E-2</v>
      </c>
      <c r="O286" s="5">
        <f t="shared" si="342"/>
        <v>5.1077818578876395E-2</v>
      </c>
      <c r="P286" s="5">
        <f t="shared" si="343"/>
        <v>9.9297459080405714E-2</v>
      </c>
      <c r="Q286" s="5">
        <f t="shared" si="344"/>
        <v>7.617531454258758E-2</v>
      </c>
      <c r="R286" s="5">
        <f t="shared" si="345"/>
        <v>3.23595164622274E-2</v>
      </c>
      <c r="S286" s="5">
        <f t="shared" si="346"/>
        <v>6.1148191405058776E-2</v>
      </c>
      <c r="T286" s="5">
        <f t="shared" si="347"/>
        <v>9.6519249002369495E-2</v>
      </c>
      <c r="U286" s="5">
        <f t="shared" si="348"/>
        <v>6.2908280955807888E-2</v>
      </c>
      <c r="V286" s="5">
        <f t="shared" si="349"/>
        <v>1.6735803924614379E-2</v>
      </c>
      <c r="W286" s="5">
        <f t="shared" si="350"/>
        <v>4.9362687425977755E-2</v>
      </c>
      <c r="X286" s="5">
        <f t="shared" si="351"/>
        <v>6.254584635066264E-2</v>
      </c>
      <c r="Y286" s="5">
        <f t="shared" si="352"/>
        <v>3.9624897870349424E-2</v>
      </c>
      <c r="Z286" s="5">
        <f t="shared" si="353"/>
        <v>1.3667228225524592E-2</v>
      </c>
      <c r="AA286" s="5">
        <f t="shared" si="354"/>
        <v>2.6569674923976518E-2</v>
      </c>
      <c r="AB286" s="5">
        <f t="shared" si="355"/>
        <v>2.5826290961007581E-2</v>
      </c>
      <c r="AC286" s="5">
        <f t="shared" si="356"/>
        <v>2.576511401140659E-3</v>
      </c>
      <c r="AD286" s="5">
        <f t="shared" si="357"/>
        <v>2.3990792731343136E-2</v>
      </c>
      <c r="AE286" s="5">
        <f t="shared" si="358"/>
        <v>3.0397948617674152E-2</v>
      </c>
      <c r="AF286" s="5">
        <f t="shared" si="359"/>
        <v>1.9258123116447468E-2</v>
      </c>
      <c r="AG286" s="5">
        <f t="shared" si="360"/>
        <v>8.1337792588765164E-3</v>
      </c>
      <c r="AH286" s="5">
        <f t="shared" si="361"/>
        <v>4.3293244412339086E-3</v>
      </c>
      <c r="AI286" s="5">
        <f t="shared" si="362"/>
        <v>8.4163914691339006E-3</v>
      </c>
      <c r="AJ286" s="5">
        <f t="shared" si="363"/>
        <v>8.1809120941650805E-3</v>
      </c>
      <c r="AK286" s="5">
        <f t="shared" si="364"/>
        <v>5.301347411409774E-3</v>
      </c>
      <c r="AL286" s="5">
        <f t="shared" si="365"/>
        <v>2.5386190345384833E-4</v>
      </c>
      <c r="AM286" s="5">
        <f t="shared" si="366"/>
        <v>9.3278249769743488E-3</v>
      </c>
      <c r="AN286" s="5">
        <f t="shared" si="367"/>
        <v>1.1818981871085901E-2</v>
      </c>
      <c r="AO286" s="5">
        <f t="shared" si="368"/>
        <v>7.4877226370497164E-3</v>
      </c>
      <c r="AP286" s="5">
        <f t="shared" si="369"/>
        <v>3.1624827982037525E-3</v>
      </c>
      <c r="AQ286" s="5">
        <f t="shared" si="370"/>
        <v>1.0017696234614381E-3</v>
      </c>
      <c r="AR286" s="5">
        <f t="shared" si="371"/>
        <v>1.097109073364925E-3</v>
      </c>
      <c r="AS286" s="5">
        <f t="shared" si="372"/>
        <v>2.1328268581197489E-3</v>
      </c>
      <c r="AT286" s="5">
        <f t="shared" si="373"/>
        <v>2.0731532156437965E-3</v>
      </c>
      <c r="AU286" s="5">
        <f t="shared" si="374"/>
        <v>1.3434327745738661E-3</v>
      </c>
      <c r="AV286" s="5">
        <f t="shared" si="375"/>
        <v>6.5292266130416107E-4</v>
      </c>
      <c r="AW286" s="5">
        <f t="shared" si="376"/>
        <v>1.7370027397823839E-5</v>
      </c>
      <c r="AX286" s="5">
        <f t="shared" si="377"/>
        <v>3.022281637217196E-3</v>
      </c>
      <c r="AY286" s="5">
        <f t="shared" si="378"/>
        <v>3.8294341894022522E-3</v>
      </c>
      <c r="AZ286" s="5">
        <f t="shared" si="379"/>
        <v>2.4260753912506761E-3</v>
      </c>
      <c r="BA286" s="5">
        <f t="shared" si="380"/>
        <v>1.0246669199540171E-3</v>
      </c>
      <c r="BB286" s="5">
        <f t="shared" si="381"/>
        <v>3.2458048314405188E-4</v>
      </c>
      <c r="BC286" s="5">
        <f t="shared" si="382"/>
        <v>8.2253062326051424E-5</v>
      </c>
      <c r="BD286" s="5">
        <f t="shared" si="383"/>
        <v>2.3168516920632804E-4</v>
      </c>
      <c r="BE286" s="5">
        <f t="shared" si="384"/>
        <v>4.5040585617954379E-4</v>
      </c>
      <c r="BF286" s="5">
        <f t="shared" si="385"/>
        <v>4.3780410281714111E-4</v>
      </c>
      <c r="BG286" s="5">
        <f t="shared" si="386"/>
        <v>2.8370328643790411E-4</v>
      </c>
      <c r="BH286" s="5">
        <f t="shared" si="387"/>
        <v>1.3788282399208965E-4</v>
      </c>
      <c r="BI286" s="5">
        <f t="shared" si="388"/>
        <v>5.3610018807292939E-5</v>
      </c>
      <c r="BJ286" s="8">
        <f t="shared" si="389"/>
        <v>0.52788465731438183</v>
      </c>
      <c r="BK286" s="8">
        <f t="shared" si="390"/>
        <v>0.22415310577575367</v>
      </c>
      <c r="BL286" s="8">
        <f t="shared" si="391"/>
        <v>0.23386409313828521</v>
      </c>
      <c r="BM286" s="8">
        <f t="shared" si="392"/>
        <v>0.61816712294814147</v>
      </c>
      <c r="BN286" s="8">
        <f t="shared" si="393"/>
        <v>0.37758989734379922</v>
      </c>
    </row>
    <row r="287" spans="1:66" x14ac:dyDescent="0.25">
      <c r="A287" t="s">
        <v>70</v>
      </c>
      <c r="B287" t="s">
        <v>106</v>
      </c>
      <c r="C287" t="s">
        <v>69</v>
      </c>
      <c r="D287" t="s">
        <v>531</v>
      </c>
      <c r="E287">
        <f>VLOOKUP(A287,home!$A$2:$E$405,3,FALSE)</f>
        <v>1.3243</v>
      </c>
      <c r="F287">
        <f>VLOOKUP(B287,home!$B$2:$E$405,3,FALSE)</f>
        <v>1.3521000000000001</v>
      </c>
      <c r="G287">
        <f>VLOOKUP(C287,away!$B$2:$E$405,4,FALSE)</f>
        <v>1.1665000000000001</v>
      </c>
      <c r="H287">
        <f>VLOOKUP(A287,away!$A$2:$E$405,3,FALSE)</f>
        <v>1.1069</v>
      </c>
      <c r="I287">
        <f>VLOOKUP(C287,away!$B$2:$E$405,3,FALSE)</f>
        <v>0.73570000000000002</v>
      </c>
      <c r="J287">
        <f>VLOOKUP(B287,home!$B$2:$E$405,4,FALSE)</f>
        <v>0.60670000000000002</v>
      </c>
      <c r="K287" s="3">
        <f t="shared" si="338"/>
        <v>2.0887186039950003</v>
      </c>
      <c r="L287" s="3">
        <f t="shared" si="339"/>
        <v>0.494063918411</v>
      </c>
      <c r="M287" s="5">
        <f t="shared" si="340"/>
        <v>7.5563454224472582E-2</v>
      </c>
      <c r="N287" s="5">
        <f t="shared" si="341"/>
        <v>0.15783079262078045</v>
      </c>
      <c r="O287" s="5">
        <f t="shared" si="342"/>
        <v>3.7333176282813157E-2</v>
      </c>
      <c r="P287" s="5">
        <f t="shared" si="343"/>
        <v>7.7978499848136734E-2</v>
      </c>
      <c r="Q287" s="5">
        <f t="shared" si="344"/>
        <v>0.16483205641515056</v>
      </c>
      <c r="R287" s="5">
        <f t="shared" si="345"/>
        <v>9.2224876805076395E-3</v>
      </c>
      <c r="S287" s="5">
        <f t="shared" si="346"/>
        <v>2.0117682883124925E-2</v>
      </c>
      <c r="T287" s="5">
        <f t="shared" si="347"/>
        <v>8.1437571672212286E-2</v>
      </c>
      <c r="U287" s="5">
        <f t="shared" si="348"/>
        <v>1.9263181593391E-2</v>
      </c>
      <c r="V287" s="5">
        <f t="shared" si="349"/>
        <v>2.3067393384026661E-3</v>
      </c>
      <c r="W287" s="5">
        <f t="shared" si="350"/>
        <v>0.11476259425635944</v>
      </c>
      <c r="X287" s="5">
        <f t="shared" si="351"/>
        <v>5.6700057005308668E-2</v>
      </c>
      <c r="Y287" s="5">
        <f t="shared" si="352"/>
        <v>1.4006726169084932E-2</v>
      </c>
      <c r="Z287" s="5">
        <f t="shared" si="353"/>
        <v>1.5188328003095932E-3</v>
      </c>
      <c r="AA287" s="5">
        <f t="shared" si="354"/>
        <v>3.1724143263644699E-3</v>
      </c>
      <c r="AB287" s="5">
        <f t="shared" si="355"/>
        <v>3.3131404115288687E-3</v>
      </c>
      <c r="AC287" s="5">
        <f t="shared" si="356"/>
        <v>1.4877899226835116E-4</v>
      </c>
      <c r="AD287" s="5">
        <f t="shared" si="357"/>
        <v>5.9926691416496966E-2</v>
      </c>
      <c r="AE287" s="5">
        <f t="shared" si="358"/>
        <v>2.9607615978641331E-2</v>
      </c>
      <c r="AF287" s="5">
        <f t="shared" si="359"/>
        <v>7.3140273826078342E-3</v>
      </c>
      <c r="AG287" s="5">
        <f t="shared" si="360"/>
        <v>1.2045323426721924E-3</v>
      </c>
      <c r="AH287" s="5">
        <f t="shared" si="361"/>
        <v>1.8760012118302732E-4</v>
      </c>
      <c r="AI287" s="5">
        <f t="shared" si="362"/>
        <v>3.9184386322670567E-4</v>
      </c>
      <c r="AJ287" s="5">
        <f t="shared" si="363"/>
        <v>4.092257834914464E-4</v>
      </c>
      <c r="AK287" s="5">
        <f t="shared" si="364"/>
        <v>2.8491916907100466E-4</v>
      </c>
      <c r="AL287" s="5">
        <f t="shared" si="365"/>
        <v>6.1413617178163264E-6</v>
      </c>
      <c r="AM287" s="5">
        <f t="shared" si="366"/>
        <v>2.5033999047500928E-2</v>
      </c>
      <c r="AN287" s="5">
        <f t="shared" si="367"/>
        <v>1.2368395662905551E-2</v>
      </c>
      <c r="AO287" s="5">
        <f t="shared" si="368"/>
        <v>3.0553890128363665E-3</v>
      </c>
      <c r="AP287" s="5">
        <f t="shared" si="369"/>
        <v>5.0318582265061751E-4</v>
      </c>
      <c r="AQ287" s="5">
        <f t="shared" si="370"/>
        <v>6.2151489806906645E-5</v>
      </c>
      <c r="AR287" s="5">
        <f t="shared" si="371"/>
        <v>1.8537290193212991E-5</v>
      </c>
      <c r="AS287" s="5">
        <f t="shared" si="372"/>
        <v>3.871918289421804E-5</v>
      </c>
      <c r="AT287" s="5">
        <f t="shared" si="373"/>
        <v>4.0436738821319117E-5</v>
      </c>
      <c r="AU287" s="5">
        <f t="shared" si="374"/>
        <v>2.8153656220325363E-5</v>
      </c>
      <c r="AV287" s="5">
        <f t="shared" si="375"/>
        <v>1.4701266379468295E-5</v>
      </c>
      <c r="AW287" s="5">
        <f t="shared" si="376"/>
        <v>1.7604563045541171E-7</v>
      </c>
      <c r="AX287" s="5">
        <f t="shared" si="377"/>
        <v>8.7148299238180502E-3</v>
      </c>
      <c r="AY287" s="5">
        <f t="shared" si="378"/>
        <v>4.305683020446982E-3</v>
      </c>
      <c r="AZ287" s="5">
        <f t="shared" si="379"/>
        <v>1.0636413122588728E-3</v>
      </c>
      <c r="BA287" s="5">
        <f t="shared" si="380"/>
        <v>1.7516893150614559E-4</v>
      </c>
      <c r="BB287" s="5">
        <f t="shared" si="381"/>
        <v>2.1636162170948587E-5</v>
      </c>
      <c r="BC287" s="5">
        <f t="shared" si="382"/>
        <v>2.1379294123109423E-6</v>
      </c>
      <c r="BD287" s="5">
        <f t="shared" si="383"/>
        <v>1.5264343715967686E-6</v>
      </c>
      <c r="BE287" s="5">
        <f t="shared" si="384"/>
        <v>3.1882918697315871E-6</v>
      </c>
      <c r="BF287" s="5">
        <f t="shared" si="385"/>
        <v>3.3297222716371865E-6</v>
      </c>
      <c r="BG287" s="5">
        <f t="shared" si="386"/>
        <v>2.3182842849683612E-6</v>
      </c>
      <c r="BH287" s="5">
        <f t="shared" si="387"/>
        <v>1.2105608788406665E-6</v>
      </c>
      <c r="BI287" s="5">
        <f t="shared" si="388"/>
        <v>5.0570420578060724E-7</v>
      </c>
      <c r="BJ287" s="8">
        <f t="shared" si="389"/>
        <v>0.74292888357462838</v>
      </c>
      <c r="BK287" s="8">
        <f t="shared" si="390"/>
        <v>0.18042697966857005</v>
      </c>
      <c r="BL287" s="8">
        <f t="shared" si="391"/>
        <v>7.3730616363968451E-2</v>
      </c>
      <c r="BM287" s="8">
        <f t="shared" si="392"/>
        <v>0.47153933836079881</v>
      </c>
      <c r="BN287" s="8">
        <f t="shared" si="393"/>
        <v>0.52276046707186108</v>
      </c>
    </row>
    <row r="288" spans="1:66" x14ac:dyDescent="0.25">
      <c r="A288" t="s">
        <v>70</v>
      </c>
      <c r="B288" t="s">
        <v>73</v>
      </c>
      <c r="C288" t="s">
        <v>100</v>
      </c>
      <c r="D288" t="s">
        <v>531</v>
      </c>
      <c r="E288">
        <f>VLOOKUP(A288,home!$A$2:$E$405,3,FALSE)</f>
        <v>1.3243</v>
      </c>
      <c r="F288">
        <f>VLOOKUP(B288,home!$B$2:$E$405,3,FALSE)</f>
        <v>0.88639999999999997</v>
      </c>
      <c r="G288">
        <f>VLOOKUP(C288,away!$B$2:$E$405,4,FALSE)</f>
        <v>1.1163000000000001</v>
      </c>
      <c r="H288">
        <f>VLOOKUP(A288,away!$A$2:$E$405,3,FALSE)</f>
        <v>1.1069</v>
      </c>
      <c r="I288">
        <f>VLOOKUP(C288,away!$B$2:$E$405,3,FALSE)</f>
        <v>1.0605</v>
      </c>
      <c r="J288">
        <f>VLOOKUP(B288,home!$B$2:$E$405,4,FALSE)</f>
        <v>0.74629999999999996</v>
      </c>
      <c r="K288" s="3">
        <f t="shared" si="338"/>
        <v>1.3103793821759999</v>
      </c>
      <c r="L288" s="3">
        <f t="shared" si="339"/>
        <v>0.87605727793499988</v>
      </c>
      <c r="M288" s="5">
        <f t="shared" si="340"/>
        <v>0.11231625740199187</v>
      </c>
      <c r="N288" s="5">
        <f t="shared" si="341"/>
        <v>0.14717690798274272</v>
      </c>
      <c r="O288" s="5">
        <f t="shared" si="342"/>
        <v>9.8395474727435789E-2</v>
      </c>
      <c r="P288" s="5">
        <f t="shared" si="343"/>
        <v>0.12893540138225151</v>
      </c>
      <c r="Q288" s="5">
        <f t="shared" si="344"/>
        <v>9.6428792876500219E-2</v>
      </c>
      <c r="R288" s="5">
        <f t="shared" si="345"/>
        <v>4.3100035875419739E-2</v>
      </c>
      <c r="S288" s="5">
        <f t="shared" si="346"/>
        <v>3.7003409199484888E-2</v>
      </c>
      <c r="T288" s="5">
        <f t="shared" si="347"/>
        <v>8.4477145801944695E-2</v>
      </c>
      <c r="U288" s="5">
        <f t="shared" si="348"/>
        <v>5.6477398382195947E-2</v>
      </c>
      <c r="V288" s="5">
        <f t="shared" si="349"/>
        <v>4.7198563611629708E-3</v>
      </c>
      <c r="W288" s="5">
        <f t="shared" si="350"/>
        <v>4.2119434011161923E-2</v>
      </c>
      <c r="X288" s="5">
        <f t="shared" si="351"/>
        <v>3.6899036707981364E-2</v>
      </c>
      <c r="Y288" s="5">
        <f t="shared" si="352"/>
        <v>1.6162834828408898E-2</v>
      </c>
      <c r="Z288" s="5">
        <f t="shared" si="353"/>
        <v>1.2586033369307019E-2</v>
      </c>
      <c r="AA288" s="5">
        <f t="shared" si="354"/>
        <v>1.6492478630519052E-2</v>
      </c>
      <c r="AB288" s="5">
        <f t="shared" si="355"/>
        <v>1.0805701979205221E-2</v>
      </c>
      <c r="AC288" s="5">
        <f t="shared" si="356"/>
        <v>3.3864007561647556E-4</v>
      </c>
      <c r="AD288" s="5">
        <f t="shared" si="357"/>
        <v>1.3798109479287298E-2</v>
      </c>
      <c r="AE288" s="5">
        <f t="shared" si="358"/>
        <v>1.2087934231073549E-2</v>
      </c>
      <c r="AF288" s="5">
        <f t="shared" si="359"/>
        <v>5.2948613791658E-3</v>
      </c>
      <c r="AG288" s="5">
        <f t="shared" si="360"/>
        <v>1.5462006156250502E-3</v>
      </c>
      <c r="AH288" s="5">
        <f t="shared" si="361"/>
        <v>2.7565215333785449E-3</v>
      </c>
      <c r="AI288" s="5">
        <f t="shared" si="362"/>
        <v>3.6120889838634181E-3</v>
      </c>
      <c r="AJ288" s="5">
        <f t="shared" si="363"/>
        <v>2.3666034655198411E-3</v>
      </c>
      <c r="AK288" s="5">
        <f t="shared" si="364"/>
        <v>1.0337161290011562E-3</v>
      </c>
      <c r="AL288" s="5">
        <f t="shared" si="365"/>
        <v>1.5549910612656121E-5</v>
      </c>
      <c r="AM288" s="5">
        <f t="shared" si="366"/>
        <v>3.6161516349330564E-3</v>
      </c>
      <c r="AN288" s="5">
        <f t="shared" si="367"/>
        <v>3.1679559578996529E-3</v>
      </c>
      <c r="AO288" s="5">
        <f t="shared" si="368"/>
        <v>1.3876554365477676E-3</v>
      </c>
      <c r="AP288" s="5">
        <f t="shared" si="369"/>
        <v>4.0522188148458041E-4</v>
      </c>
      <c r="AQ288" s="5">
        <f t="shared" si="370"/>
        <v>8.8749394613270148E-5</v>
      </c>
      <c r="AR288" s="5">
        <f t="shared" si="371"/>
        <v>4.8297415022016416E-4</v>
      </c>
      <c r="AS288" s="5">
        <f t="shared" si="372"/>
        <v>6.3287936857247726E-4</v>
      </c>
      <c r="AT288" s="5">
        <f t="shared" si="373"/>
        <v>4.1465603799097003E-4</v>
      </c>
      <c r="AU288" s="5">
        <f t="shared" si="374"/>
        <v>1.8111890762605168E-4</v>
      </c>
      <c r="AV288" s="5">
        <f t="shared" si="375"/>
        <v>5.9333620568854431E-5</v>
      </c>
      <c r="AW288" s="5">
        <f t="shared" si="376"/>
        <v>4.958552881235748E-7</v>
      </c>
      <c r="AX288" s="5">
        <f t="shared" si="377"/>
        <v>7.8975509087305057E-4</v>
      </c>
      <c r="AY288" s="5">
        <f t="shared" si="378"/>
        <v>6.9187069514555324E-4</v>
      </c>
      <c r="AZ288" s="5">
        <f t="shared" si="379"/>
        <v>3.0305917893610476E-4</v>
      </c>
      <c r="BA288" s="5">
        <f t="shared" si="380"/>
        <v>8.8499066450660005E-5</v>
      </c>
      <c r="BB288" s="5">
        <f t="shared" si="381"/>
        <v>1.9382562813638466E-5</v>
      </c>
      <c r="BC288" s="5">
        <f t="shared" si="382"/>
        <v>3.396047043584054E-6</v>
      </c>
      <c r="BD288" s="5">
        <f t="shared" si="383"/>
        <v>7.0518836559141083E-5</v>
      </c>
      <c r="BE288" s="5">
        <f t="shared" si="384"/>
        <v>9.2406429482137621E-5</v>
      </c>
      <c r="BF288" s="5">
        <f t="shared" si="385"/>
        <v>6.054373998694682E-5</v>
      </c>
      <c r="BG288" s="5">
        <f t="shared" si="386"/>
        <v>2.6445089532906573E-5</v>
      </c>
      <c r="BH288" s="5">
        <f t="shared" si="387"/>
        <v>8.6632750209297848E-6</v>
      </c>
      <c r="BI288" s="5">
        <f t="shared" si="388"/>
        <v>2.2704353939093469E-6</v>
      </c>
      <c r="BJ288" s="8">
        <f t="shared" si="389"/>
        <v>0.46655295486063242</v>
      </c>
      <c r="BK288" s="8">
        <f t="shared" si="390"/>
        <v>0.28402098502626583</v>
      </c>
      <c r="BL288" s="8">
        <f t="shared" si="391"/>
        <v>0.23707182959749323</v>
      </c>
      <c r="BM288" s="8">
        <f t="shared" si="392"/>
        <v>0.37318755776749918</v>
      </c>
      <c r="BN288" s="8">
        <f t="shared" si="393"/>
        <v>0.6263528702463419</v>
      </c>
    </row>
    <row r="289" spans="1:66" x14ac:dyDescent="0.25">
      <c r="A289" t="s">
        <v>70</v>
      </c>
      <c r="B289" t="s">
        <v>77</v>
      </c>
      <c r="C289" t="s">
        <v>72</v>
      </c>
      <c r="D289" t="s">
        <v>531</v>
      </c>
      <c r="E289">
        <f>VLOOKUP(A289,home!$A$2:$E$405,3,FALSE)</f>
        <v>1.3243</v>
      </c>
      <c r="F289">
        <f>VLOOKUP(B289,home!$B$2:$E$405,3,FALSE)</f>
        <v>0.9849</v>
      </c>
      <c r="G289">
        <f>VLOOKUP(C289,away!$B$2:$E$405,4,FALSE)</f>
        <v>1.1163000000000001</v>
      </c>
      <c r="H289">
        <f>VLOOKUP(A289,away!$A$2:$E$405,3,FALSE)</f>
        <v>1.1069</v>
      </c>
      <c r="I289">
        <f>VLOOKUP(C289,away!$B$2:$E$405,3,FALSE)</f>
        <v>0.90339999999999998</v>
      </c>
      <c r="J289">
        <f>VLOOKUP(B289,home!$B$2:$E$405,4,FALSE)</f>
        <v>0.94269999999999998</v>
      </c>
      <c r="K289" s="3">
        <f t="shared" si="338"/>
        <v>1.4559935170410001</v>
      </c>
      <c r="L289" s="3">
        <f t="shared" si="339"/>
        <v>0.94267498074199996</v>
      </c>
      <c r="M289" s="5">
        <f t="shared" si="340"/>
        <v>9.0838824897888637E-2</v>
      </c>
      <c r="N289" s="5">
        <f t="shared" si="341"/>
        <v>0.13226074014694841</v>
      </c>
      <c r="O289" s="5">
        <f t="shared" si="342"/>
        <v>8.5631487511243054E-2</v>
      </c>
      <c r="P289" s="5">
        <f t="shared" si="343"/>
        <v>0.12467889067094723</v>
      </c>
      <c r="Q289" s="5">
        <f t="shared" si="344"/>
        <v>9.628539010650064E-2</v>
      </c>
      <c r="R289" s="5">
        <f t="shared" si="345"/>
        <v>4.0361330420284933E-2</v>
      </c>
      <c r="S289" s="5">
        <f t="shared" si="346"/>
        <v>4.2781337705578723E-2</v>
      </c>
      <c r="T289" s="5">
        <f t="shared" si="347"/>
        <v>9.076582826438144E-2</v>
      </c>
      <c r="U289" s="5">
        <f t="shared" si="348"/>
        <v>5.8765835431084552E-2</v>
      </c>
      <c r="V289" s="5">
        <f t="shared" si="349"/>
        <v>6.524290237922387E-3</v>
      </c>
      <c r="W289" s="5">
        <f t="shared" si="350"/>
        <v>4.6730301260276184E-2</v>
      </c>
      <c r="X289" s="5">
        <f t="shared" si="351"/>
        <v>4.4051485840598696E-2</v>
      </c>
      <c r="Y289" s="5">
        <f t="shared" si="352"/>
        <v>2.076311678322143E-2</v>
      </c>
      <c r="Z289" s="5">
        <f t="shared" si="353"/>
        <v>1.26825387922212E-2</v>
      </c>
      <c r="AA289" s="5">
        <f t="shared" si="354"/>
        <v>1.846569426109506E-2</v>
      </c>
      <c r="AB289" s="5">
        <f t="shared" si="355"/>
        <v>1.3442965565907808E-2</v>
      </c>
      <c r="AC289" s="5">
        <f t="shared" si="356"/>
        <v>5.5967345886645818E-4</v>
      </c>
      <c r="AD289" s="5">
        <f t="shared" si="357"/>
        <v>1.7009753921083753E-2</v>
      </c>
      <c r="AE289" s="5">
        <f t="shared" si="358"/>
        <v>1.6034669449983784E-2</v>
      </c>
      <c r="AF289" s="5">
        <f t="shared" si="359"/>
        <v>7.5577408574838993E-3</v>
      </c>
      <c r="AG289" s="5">
        <f t="shared" si="360"/>
        <v>2.3748310724272209E-3</v>
      </c>
      <c r="AH289" s="5">
        <f t="shared" si="361"/>
        <v>2.9888780029291959E-3</v>
      </c>
      <c r="AI289" s="5">
        <f t="shared" si="362"/>
        <v>4.3517869954913602E-3</v>
      </c>
      <c r="AJ289" s="5">
        <f t="shared" si="363"/>
        <v>3.1680868264893774E-3</v>
      </c>
      <c r="AK289" s="5">
        <f t="shared" si="364"/>
        <v>1.5375712935971758E-3</v>
      </c>
      <c r="AL289" s="5">
        <f t="shared" si="365"/>
        <v>3.0726714515684551E-5</v>
      </c>
      <c r="AM289" s="5">
        <f t="shared" si="366"/>
        <v>4.9532182871121332E-3</v>
      </c>
      <c r="AN289" s="5">
        <f t="shared" si="367"/>
        <v>4.6692749534143511E-3</v>
      </c>
      <c r="AO289" s="5">
        <f t="shared" si="368"/>
        <v>2.2008043383944884E-3</v>
      </c>
      <c r="AP289" s="5">
        <f t="shared" si="369"/>
        <v>6.9154772910431147E-4</v>
      </c>
      <c r="AQ289" s="5">
        <f t="shared" si="370"/>
        <v>1.6297618555389512E-4</v>
      </c>
      <c r="AR289" s="5">
        <f t="shared" si="371"/>
        <v>5.6350810277029369E-4</v>
      </c>
      <c r="AS289" s="5">
        <f t="shared" si="372"/>
        <v>8.2046414443362101E-4</v>
      </c>
      <c r="AT289" s="5">
        <f t="shared" si="373"/>
        <v>5.9729523762997176E-4</v>
      </c>
      <c r="AU289" s="5">
        <f t="shared" si="374"/>
        <v>2.8988599791623406E-4</v>
      </c>
      <c r="AV289" s="5">
        <f t="shared" si="375"/>
        <v>1.0551803341174944E-4</v>
      </c>
      <c r="AW289" s="5">
        <f t="shared" si="376"/>
        <v>1.1714804533330875E-6</v>
      </c>
      <c r="AX289" s="5">
        <f t="shared" si="377"/>
        <v>1.2019756190873674E-3</v>
      </c>
      <c r="AY289" s="5">
        <f t="shared" si="378"/>
        <v>1.1330723435755373E-3</v>
      </c>
      <c r="AZ289" s="5">
        <f t="shared" si="379"/>
        <v>5.3405947482968125E-4</v>
      </c>
      <c r="BA289" s="5">
        <f t="shared" si="380"/>
        <v>1.678148350500508E-4</v>
      </c>
      <c r="BB289" s="5">
        <f t="shared" si="381"/>
        <v>3.9548711599757128E-5</v>
      </c>
      <c r="BC289" s="5">
        <f t="shared" si="382"/>
        <v>7.4563161891343947E-6</v>
      </c>
      <c r="BD289" s="5">
        <f t="shared" si="383"/>
        <v>8.8534164987824539E-5</v>
      </c>
      <c r="BE289" s="5">
        <f t="shared" si="384"/>
        <v>1.289051702589108E-4</v>
      </c>
      <c r="BF289" s="5">
        <f t="shared" si="385"/>
        <v>9.3842546105020268E-5</v>
      </c>
      <c r="BG289" s="5">
        <f t="shared" si="386"/>
        <v>4.5544712917176875E-5</v>
      </c>
      <c r="BH289" s="5">
        <f t="shared" si="387"/>
        <v>1.6578201685725761E-5</v>
      </c>
      <c r="BI289" s="5">
        <f t="shared" si="388"/>
        <v>4.8275508357229746E-6</v>
      </c>
      <c r="BJ289" s="8">
        <f t="shared" si="389"/>
        <v>0.4895956064968161</v>
      </c>
      <c r="BK289" s="8">
        <f t="shared" si="390"/>
        <v>0.2665468160292947</v>
      </c>
      <c r="BL289" s="8">
        <f t="shared" si="391"/>
        <v>0.23146854017107471</v>
      </c>
      <c r="BM289" s="8">
        <f t="shared" si="392"/>
        <v>0.42910493687247164</v>
      </c>
      <c r="BN289" s="8">
        <f t="shared" si="393"/>
        <v>0.57005666375381292</v>
      </c>
    </row>
    <row r="290" spans="1:66" x14ac:dyDescent="0.25">
      <c r="A290" t="s">
        <v>70</v>
      </c>
      <c r="B290" t="s">
        <v>68</v>
      </c>
      <c r="C290" t="s">
        <v>79</v>
      </c>
      <c r="D290" t="s">
        <v>531</v>
      </c>
      <c r="E290">
        <f>VLOOKUP(A290,home!$A$2:$E$405,3,FALSE)</f>
        <v>1.3243</v>
      </c>
      <c r="F290">
        <f>VLOOKUP(B290,home!$B$2:$E$405,3,FALSE)</f>
        <v>0.71830000000000005</v>
      </c>
      <c r="G290">
        <f>VLOOKUP(C290,away!$B$2:$E$405,4,FALSE)</f>
        <v>1.1163000000000001</v>
      </c>
      <c r="H290">
        <f>VLOOKUP(A290,away!$A$2:$E$405,3,FALSE)</f>
        <v>1.1069</v>
      </c>
      <c r="I290">
        <f>VLOOKUP(C290,away!$B$2:$E$405,3,FALSE)</f>
        <v>0.82489999999999997</v>
      </c>
      <c r="J290">
        <f>VLOOKUP(B290,home!$B$2:$E$405,4,FALSE)</f>
        <v>1.1877</v>
      </c>
      <c r="K290" s="3">
        <f t="shared" si="338"/>
        <v>1.0618744474470001</v>
      </c>
      <c r="L290" s="3">
        <f t="shared" si="339"/>
        <v>1.084467265737</v>
      </c>
      <c r="M290" s="5">
        <f t="shared" si="340"/>
        <v>0.11691107064089308</v>
      </c>
      <c r="N290" s="5">
        <f t="shared" si="341"/>
        <v>0.12414487853723553</v>
      </c>
      <c r="O290" s="5">
        <f t="shared" si="342"/>
        <v>0.12678622911231457</v>
      </c>
      <c r="P290" s="5">
        <f t="shared" si="343"/>
        <v>0.13463105698252781</v>
      </c>
      <c r="Q290" s="5">
        <f t="shared" si="344"/>
        <v>6.5913137150050954E-2</v>
      </c>
      <c r="R290" s="5">
        <f t="shared" si="345"/>
        <v>6.8747757609268309E-2</v>
      </c>
      <c r="S290" s="5">
        <f t="shared" si="346"/>
        <v>3.8759206901601825E-2</v>
      </c>
      <c r="T290" s="5">
        <f t="shared" si="347"/>
        <v>7.148063962126365E-2</v>
      </c>
      <c r="U290" s="5">
        <f t="shared" si="348"/>
        <v>7.3001487124562087E-2</v>
      </c>
      <c r="V290" s="5">
        <f t="shared" si="349"/>
        <v>4.9593183798796849E-3</v>
      </c>
      <c r="W290" s="5">
        <f t="shared" si="350"/>
        <v>2.3330492030236231E-2</v>
      </c>
      <c r="X290" s="5">
        <f t="shared" si="351"/>
        <v>2.5301154900329154E-2</v>
      </c>
      <c r="Y290" s="5">
        <f t="shared" si="352"/>
        <v>1.3719137137374129E-2</v>
      </c>
      <c r="Z290" s="5">
        <f t="shared" si="353"/>
        <v>2.4851564240024413E-2</v>
      </c>
      <c r="AA290" s="5">
        <f t="shared" si="354"/>
        <v>2.6389241045569552E-2</v>
      </c>
      <c r="AB290" s="5">
        <f t="shared" si="355"/>
        <v>1.4011030376904932E-2</v>
      </c>
      <c r="AC290" s="5">
        <f t="shared" si="356"/>
        <v>3.5693704611117211E-4</v>
      </c>
      <c r="AD290" s="5">
        <f t="shared" si="357"/>
        <v>6.1935133333184339E-3</v>
      </c>
      <c r="AE290" s="5">
        <f t="shared" si="358"/>
        <v>6.7166624698894953E-3</v>
      </c>
      <c r="AF290" s="5">
        <f t="shared" si="359"/>
        <v>3.6420002917996928E-3</v>
      </c>
      <c r="AG290" s="5">
        <f t="shared" si="360"/>
        <v>1.3165433660871232E-3</v>
      </c>
      <c r="AH290" s="5">
        <f t="shared" si="361"/>
        <v>6.7376769801666698E-3</v>
      </c>
      <c r="AI290" s="5">
        <f t="shared" si="362"/>
        <v>7.1545670203908545E-3</v>
      </c>
      <c r="AJ290" s="5">
        <f t="shared" si="363"/>
        <v>3.7986259507500342E-3</v>
      </c>
      <c r="AK290" s="5">
        <f t="shared" si="364"/>
        <v>1.3445546108368425E-3</v>
      </c>
      <c r="AL290" s="5">
        <f t="shared" si="365"/>
        <v>1.6441492334553924E-5</v>
      </c>
      <c r="AM290" s="5">
        <f t="shared" si="366"/>
        <v>1.3153467097146284E-3</v>
      </c>
      <c r="AN290" s="5">
        <f t="shared" si="367"/>
        <v>1.4264504497803828E-3</v>
      </c>
      <c r="AO290" s="5">
        <f t="shared" si="368"/>
        <v>7.7346940949132273E-4</v>
      </c>
      <c r="AP290" s="5">
        <f t="shared" si="369"/>
        <v>2.7960075188075559E-4</v>
      </c>
      <c r="AQ290" s="5">
        <f t="shared" si="370"/>
        <v>7.5804465722533083E-5</v>
      </c>
      <c r="AR290" s="5">
        <f t="shared" si="371"/>
        <v>1.4613580264200953E-3</v>
      </c>
      <c r="AS290" s="5">
        <f t="shared" si="372"/>
        <v>1.5517787468270776E-3</v>
      </c>
      <c r="AT290" s="5">
        <f t="shared" si="373"/>
        <v>8.2389709967350055E-4</v>
      </c>
      <c r="AU290" s="5">
        <f t="shared" si="374"/>
        <v>2.9162509248966144E-4</v>
      </c>
      <c r="AV290" s="5">
        <f t="shared" si="375"/>
        <v>7.7417308487284878E-5</v>
      </c>
      <c r="AW290" s="5">
        <f t="shared" si="376"/>
        <v>5.25930492685303E-7</v>
      </c>
      <c r="AX290" s="5">
        <f t="shared" si="377"/>
        <v>2.3278884342990837E-4</v>
      </c>
      <c r="AY290" s="5">
        <f t="shared" si="378"/>
        <v>2.5245188052851132E-4</v>
      </c>
      <c r="AZ290" s="5">
        <f t="shared" si="379"/>
        <v>1.3688790030345923E-4</v>
      </c>
      <c r="BA290" s="5">
        <f t="shared" si="380"/>
        <v>4.94834823181905E-5</v>
      </c>
      <c r="BB290" s="5">
        <f t="shared" si="381"/>
        <v>1.3415804192188307E-5</v>
      </c>
      <c r="BC290" s="5">
        <f t="shared" si="382"/>
        <v>2.909800097993088E-6</v>
      </c>
      <c r="BD290" s="5">
        <f t="shared" si="383"/>
        <v>2.6413249052910321E-4</v>
      </c>
      <c r="BE290" s="5">
        <f t="shared" si="384"/>
        <v>2.8047554243339147E-4</v>
      </c>
      <c r="BF290" s="5">
        <f t="shared" si="385"/>
        <v>1.4891490582192758E-4</v>
      </c>
      <c r="BG290" s="5">
        <f t="shared" si="386"/>
        <v>5.270964444542713E-5</v>
      </c>
      <c r="BH290" s="5">
        <f t="shared" si="387"/>
        <v>1.3992756142653944E-5</v>
      </c>
      <c r="BI290" s="5">
        <f t="shared" si="388"/>
        <v>2.9717100394482557E-6</v>
      </c>
      <c r="BJ290" s="8">
        <f t="shared" si="389"/>
        <v>0.34631676833504421</v>
      </c>
      <c r="BK290" s="8">
        <f t="shared" si="390"/>
        <v>0.29588648332387663</v>
      </c>
      <c r="BL290" s="8">
        <f t="shared" si="391"/>
        <v>0.3329404431540734</v>
      </c>
      <c r="BM290" s="8">
        <f t="shared" si="392"/>
        <v>0.36260920307069266</v>
      </c>
      <c r="BN290" s="8">
        <f t="shared" si="393"/>
        <v>0.63713413003229036</v>
      </c>
    </row>
    <row r="291" spans="1:66" x14ac:dyDescent="0.25">
      <c r="A291" t="s">
        <v>70</v>
      </c>
      <c r="B291" t="s">
        <v>71</v>
      </c>
      <c r="C291" t="s">
        <v>86</v>
      </c>
      <c r="D291" t="s">
        <v>531</v>
      </c>
      <c r="E291">
        <f>VLOOKUP(A291,home!$A$2:$E$405,3,FALSE)</f>
        <v>1.3243</v>
      </c>
      <c r="F291">
        <f>VLOOKUP(B291,home!$B$2:$E$405,3,FALSE)</f>
        <v>1.5102</v>
      </c>
      <c r="G291">
        <f>VLOOKUP(C291,away!$B$2:$E$405,4,FALSE)</f>
        <v>1.2148000000000001</v>
      </c>
      <c r="H291">
        <f>VLOOKUP(A291,away!$A$2:$E$405,3,FALSE)</f>
        <v>1.1069</v>
      </c>
      <c r="I291">
        <f>VLOOKUP(C291,away!$B$2:$E$405,3,FALSE)</f>
        <v>0.82489999999999997</v>
      </c>
      <c r="J291">
        <f>VLOOKUP(B291,home!$B$2:$E$405,4,FALSE)</f>
        <v>0.74629999999999996</v>
      </c>
      <c r="K291" s="3">
        <f t="shared" si="338"/>
        <v>2.4295488083280001</v>
      </c>
      <c r="L291" s="3">
        <f t="shared" si="339"/>
        <v>0.68143295480299992</v>
      </c>
      <c r="M291" s="5">
        <f t="shared" si="340"/>
        <v>4.4557189254194281E-2</v>
      </c>
      <c r="N291" s="5">
        <f t="shared" si="341"/>
        <v>0.10825386605497289</v>
      </c>
      <c r="O291" s="5">
        <f t="shared" si="342"/>
        <v>3.0362737131202081E-2</v>
      </c>
      <c r="P291" s="5">
        <f t="shared" si="343"/>
        <v>7.3767751814688337E-2</v>
      </c>
      <c r="Q291" s="5">
        <f t="shared" si="344"/>
        <v>0.13150402563537919</v>
      </c>
      <c r="R291" s="5">
        <f t="shared" si="345"/>
        <v>1.0345084839610896E-2</v>
      </c>
      <c r="S291" s="5">
        <f t="shared" si="346"/>
        <v>3.0532004480518349E-2</v>
      </c>
      <c r="T291" s="5">
        <f t="shared" si="347"/>
        <v>8.9611176757205882E-2</v>
      </c>
      <c r="U291" s="5">
        <f t="shared" si="348"/>
        <v>2.5133888544128711E-2</v>
      </c>
      <c r="V291" s="5">
        <f t="shared" si="349"/>
        <v>5.6164457573709119E-3</v>
      </c>
      <c r="W291" s="5">
        <f t="shared" si="350"/>
        <v>0.10649848292425677</v>
      </c>
      <c r="X291" s="5">
        <f t="shared" si="351"/>
        <v>7.2571575901113114E-2</v>
      </c>
      <c r="Y291" s="5">
        <f t="shared" si="352"/>
        <v>2.472633170050284E-2</v>
      </c>
      <c r="Z291" s="5">
        <f t="shared" si="353"/>
        <v>2.3498272433145903E-3</v>
      </c>
      <c r="AA291" s="5">
        <f t="shared" si="354"/>
        <v>5.7090199787716333E-3</v>
      </c>
      <c r="AB291" s="5">
        <f t="shared" si="355"/>
        <v>6.9351713430726844E-3</v>
      </c>
      <c r="AC291" s="5">
        <f t="shared" si="356"/>
        <v>5.811528168142312E-4</v>
      </c>
      <c r="AD291" s="5">
        <f t="shared" si="357"/>
        <v>6.4685815569341984E-2</v>
      </c>
      <c r="AE291" s="5">
        <f t="shared" si="358"/>
        <v>4.4079046437258601E-2</v>
      </c>
      <c r="AF291" s="5">
        <f t="shared" si="359"/>
        <v>1.5018457429319882E-2</v>
      </c>
      <c r="AG291" s="5">
        <f t="shared" si="360"/>
        <v>3.4113572742148382E-3</v>
      </c>
      <c r="AH291" s="5">
        <f t="shared" si="361"/>
        <v>4.0031243042211228E-4</v>
      </c>
      <c r="AI291" s="5">
        <f t="shared" si="362"/>
        <v>9.7257858829092833E-4</v>
      </c>
      <c r="AJ291" s="5">
        <f t="shared" si="363"/>
        <v>1.1814635750937771E-3</v>
      </c>
      <c r="AK291" s="5">
        <f t="shared" si="364"/>
        <v>9.5680780698400832E-4</v>
      </c>
      <c r="AL291" s="5">
        <f t="shared" si="365"/>
        <v>3.8485674231009763E-5</v>
      </c>
      <c r="AM291" s="5">
        <f t="shared" si="366"/>
        <v>3.1431469226443916E-2</v>
      </c>
      <c r="AN291" s="5">
        <f t="shared" si="367"/>
        <v>2.1418438948775237E-2</v>
      </c>
      <c r="AO291" s="5">
        <f t="shared" si="368"/>
        <v>7.2976150700657825E-3</v>
      </c>
      <c r="AP291" s="5">
        <f t="shared" si="369"/>
        <v>1.6576118000699426E-3</v>
      </c>
      <c r="AQ291" s="5">
        <f t="shared" si="370"/>
        <v>2.8238782670949512E-4</v>
      </c>
      <c r="AR291" s="5">
        <f t="shared" si="371"/>
        <v>5.4557216461382076E-5</v>
      </c>
      <c r="AS291" s="5">
        <f t="shared" si="372"/>
        <v>1.3254942023944357E-4</v>
      </c>
      <c r="AT291" s="5">
        <f t="shared" si="373"/>
        <v>1.6101764299365374E-4</v>
      </c>
      <c r="AU291" s="5">
        <f t="shared" si="374"/>
        <v>1.3040007421833829E-4</v>
      </c>
      <c r="AV291" s="5">
        <f t="shared" si="375"/>
        <v>7.9203336230761651E-5</v>
      </c>
      <c r="AW291" s="5">
        <f t="shared" si="376"/>
        <v>1.7698862671482549E-6</v>
      </c>
      <c r="AX291" s="5">
        <f t="shared" si="377"/>
        <v>1.2727381433850838E-2</v>
      </c>
      <c r="AY291" s="5">
        <f t="shared" si="378"/>
        <v>8.672857137373818E-3</v>
      </c>
      <c r="AZ291" s="5">
        <f t="shared" si="379"/>
        <v>2.9549853328524633E-3</v>
      </c>
      <c r="BA291" s="5">
        <f t="shared" si="380"/>
        <v>6.7120812892172677E-4</v>
      </c>
      <c r="BB291" s="5">
        <f t="shared" si="381"/>
        <v>1.1434583464473129E-4</v>
      </c>
      <c r="BC291" s="5">
        <f t="shared" si="382"/>
        <v>1.55838039942749E-5</v>
      </c>
      <c r="BD291" s="5">
        <f t="shared" si="383"/>
        <v>6.1961808698510708E-6</v>
      </c>
      <c r="BE291" s="5">
        <f t="shared" si="384"/>
        <v>1.5053923848531419E-5</v>
      </c>
      <c r="BF291" s="5">
        <f t="shared" si="385"/>
        <v>1.828712137342999E-5</v>
      </c>
      <c r="BG291" s="5">
        <f t="shared" si="386"/>
        <v>1.4809817980188778E-5</v>
      </c>
      <c r="BH291" s="5">
        <f t="shared" si="387"/>
        <v>8.9952939063305603E-6</v>
      </c>
      <c r="BI291" s="5">
        <f t="shared" si="388"/>
        <v>4.3709011181371058E-6</v>
      </c>
      <c r="BJ291" s="8">
        <f t="shared" si="389"/>
        <v>0.74760402022726824</v>
      </c>
      <c r="BK291" s="8">
        <f t="shared" si="390"/>
        <v>0.16376588693519092</v>
      </c>
      <c r="BL291" s="8">
        <f t="shared" si="391"/>
        <v>8.2622505166816892E-2</v>
      </c>
      <c r="BM291" s="8">
        <f t="shared" si="392"/>
        <v>0.58888049759143657</v>
      </c>
      <c r="BN291" s="8">
        <f t="shared" si="393"/>
        <v>0.39879065473004766</v>
      </c>
    </row>
    <row r="292" spans="1:66" x14ac:dyDescent="0.25">
      <c r="A292" t="s">
        <v>70</v>
      </c>
      <c r="B292" t="s">
        <v>344</v>
      </c>
      <c r="C292" t="s">
        <v>97</v>
      </c>
      <c r="D292" t="s">
        <v>531</v>
      </c>
      <c r="E292">
        <f>VLOOKUP(A292,home!$A$2:$E$405,3,FALSE)</f>
        <v>1.3243</v>
      </c>
      <c r="F292">
        <f>VLOOKUP(B292,home!$B$2:$E$405,3,FALSE)</f>
        <v>0.6895</v>
      </c>
      <c r="G292">
        <f>VLOOKUP(C292,away!$B$2:$E$405,4,FALSE)</f>
        <v>0.67600000000000005</v>
      </c>
      <c r="H292">
        <f>VLOOKUP(A292,away!$A$2:$E$405,3,FALSE)</f>
        <v>1.1069</v>
      </c>
      <c r="I292">
        <f>VLOOKUP(C292,away!$B$2:$E$405,3,FALSE)</f>
        <v>1.5546</v>
      </c>
      <c r="J292">
        <f>VLOOKUP(B292,home!$B$2:$E$405,4,FALSE)</f>
        <v>1.3748</v>
      </c>
      <c r="K292" s="3">
        <f t="shared" si="338"/>
        <v>0.61725887860000006</v>
      </c>
      <c r="L292" s="3">
        <f t="shared" si="339"/>
        <v>2.3657376101519998</v>
      </c>
      <c r="M292" s="5">
        <f t="shared" si="340"/>
        <v>5.0640861514971311E-2</v>
      </c>
      <c r="N292" s="5">
        <f t="shared" si="341"/>
        <v>3.1258521390069086E-2</v>
      </c>
      <c r="O292" s="5">
        <f t="shared" si="342"/>
        <v>0.11980299069646662</v>
      </c>
      <c r="P292" s="5">
        <f t="shared" si="343"/>
        <v>7.3949459690227218E-2</v>
      </c>
      <c r="Q292" s="5">
        <f t="shared" si="344"/>
        <v>9.6472999299640812E-3</v>
      </c>
      <c r="R292" s="5">
        <f t="shared" si="345"/>
        <v>0.14171122044966061</v>
      </c>
      <c r="S292" s="5">
        <f t="shared" si="346"/>
        <v>2.6996591412943496E-2</v>
      </c>
      <c r="T292" s="5">
        <f t="shared" si="347"/>
        <v>2.282298028073278E-2</v>
      </c>
      <c r="U292" s="5">
        <f t="shared" si="348"/>
        <v>8.7472509019794892E-2</v>
      </c>
      <c r="V292" s="5">
        <f t="shared" si="349"/>
        <v>4.3802645811246372E-3</v>
      </c>
      <c r="W292" s="5">
        <f t="shared" si="350"/>
        <v>1.9849605120958293E-3</v>
      </c>
      <c r="X292" s="5">
        <f t="shared" si="351"/>
        <v>4.6958957381316767E-3</v>
      </c>
      <c r="Y292" s="5">
        <f t="shared" si="352"/>
        <v>5.5546285805252978E-3</v>
      </c>
      <c r="Z292" s="5">
        <f t="shared" si="353"/>
        <v>0.11175052133276776</v>
      </c>
      <c r="AA292" s="5">
        <f t="shared" si="354"/>
        <v>6.897900148082961E-2</v>
      </c>
      <c r="AB292" s="5">
        <f t="shared" si="355"/>
        <v>2.1288950550502315E-2</v>
      </c>
      <c r="AC292" s="5">
        <f t="shared" si="356"/>
        <v>3.9977375653779619E-4</v>
      </c>
      <c r="AD292" s="5">
        <f t="shared" si="357"/>
        <v>3.0630862494038832E-4</v>
      </c>
      <c r="AE292" s="5">
        <f t="shared" si="358"/>
        <v>7.2464583433541954E-4</v>
      </c>
      <c r="AF292" s="5">
        <f t="shared" si="359"/>
        <v>8.5716095216363877E-4</v>
      </c>
      <c r="AG292" s="5">
        <f t="shared" si="360"/>
        <v>6.759393008290731E-4</v>
      </c>
      <c r="AH292" s="5">
        <f t="shared" si="361"/>
        <v>6.6093102817755517E-2</v>
      </c>
      <c r="AI292" s="5">
        <f t="shared" si="362"/>
        <v>4.0796554528482264E-2</v>
      </c>
      <c r="AJ292" s="5">
        <f t="shared" si="363"/>
        <v>1.2591017749497359E-2</v>
      </c>
      <c r="AK292" s="5">
        <f t="shared" si="364"/>
        <v>2.590639165495812E-3</v>
      </c>
      <c r="AL292" s="5">
        <f t="shared" si="365"/>
        <v>2.3351145624220914E-5</v>
      </c>
      <c r="AM292" s="5">
        <f t="shared" si="366"/>
        <v>3.7814343667242424E-5</v>
      </c>
      <c r="AN292" s="5">
        <f t="shared" si="367"/>
        <v>8.9458815016808501E-5</v>
      </c>
      <c r="AO292" s="5">
        <f t="shared" si="368"/>
        <v>1.058180416224472E-4</v>
      </c>
      <c r="AP292" s="5">
        <f t="shared" si="369"/>
        <v>8.3445906966284354E-5</v>
      </c>
      <c r="AQ292" s="5">
        <f t="shared" si="370"/>
        <v>4.9352780130845907E-5</v>
      </c>
      <c r="AR292" s="5">
        <f t="shared" si="371"/>
        <v>3.1271787821521485E-2</v>
      </c>
      <c r="AS292" s="5">
        <f t="shared" si="372"/>
        <v>1.9302788682529486E-2</v>
      </c>
      <c r="AT292" s="5">
        <f t="shared" si="373"/>
        <v>5.9574088480154616E-3</v>
      </c>
      <c r="AU292" s="5">
        <f t="shared" si="374"/>
        <v>1.2257545016292474E-3</v>
      </c>
      <c r="AV292" s="5">
        <f t="shared" si="375"/>
        <v>1.8915196227864279E-4</v>
      </c>
      <c r="AW292" s="5">
        <f t="shared" si="376"/>
        <v>9.4719546758612507E-7</v>
      </c>
      <c r="AX292" s="5">
        <f t="shared" si="377"/>
        <v>3.8902065611728447E-6</v>
      </c>
      <c r="AY292" s="5">
        <f t="shared" si="378"/>
        <v>9.203207973026675E-6</v>
      </c>
      <c r="AZ292" s="5">
        <f t="shared" si="379"/>
        <v>1.088618761791998E-5</v>
      </c>
      <c r="BA292" s="5">
        <f t="shared" si="380"/>
        <v>8.5846211596281005E-6</v>
      </c>
      <c r="BB292" s="5">
        <f t="shared" si="381"/>
        <v>5.0772402865597169E-6</v>
      </c>
      <c r="BC292" s="5">
        <f t="shared" si="382"/>
        <v>2.4022836603386491E-6</v>
      </c>
      <c r="BD292" s="5">
        <f t="shared" si="383"/>
        <v>1.2330140764344431E-2</v>
      </c>
      <c r="BE292" s="5">
        <f t="shared" si="384"/>
        <v>7.6108888611793905E-3</v>
      </c>
      <c r="BF292" s="5">
        <f t="shared" si="385"/>
        <v>2.3489443618004112E-3</v>
      </c>
      <c r="BG292" s="5">
        <f t="shared" si="386"/>
        <v>4.8330225421957152E-4</v>
      </c>
      <c r="BH292" s="5">
        <f t="shared" si="387"/>
        <v>7.4580651866106213E-5</v>
      </c>
      <c r="BI292" s="5">
        <f t="shared" si="388"/>
        <v>9.2071139072259453E-6</v>
      </c>
      <c r="BJ292" s="8">
        <f t="shared" si="389"/>
        <v>7.8934274778449554E-2</v>
      </c>
      <c r="BK292" s="8">
        <f t="shared" si="390"/>
        <v>0.15639950530940169</v>
      </c>
      <c r="BL292" s="8">
        <f t="shared" si="391"/>
        <v>0.64212994228177644</v>
      </c>
      <c r="BM292" s="8">
        <f t="shared" si="392"/>
        <v>0.5621956340185309</v>
      </c>
      <c r="BN292" s="8">
        <f t="shared" si="393"/>
        <v>0.42701035367135892</v>
      </c>
    </row>
    <row r="293" spans="1:66" x14ac:dyDescent="0.25">
      <c r="A293" t="s">
        <v>70</v>
      </c>
      <c r="B293" t="s">
        <v>349</v>
      </c>
      <c r="C293" t="s">
        <v>78</v>
      </c>
      <c r="D293" t="s">
        <v>531</v>
      </c>
      <c r="E293">
        <f>VLOOKUP(A293,home!$A$2:$E$405,3,FALSE)</f>
        <v>1.3243</v>
      </c>
      <c r="F293">
        <f>VLOOKUP(B293,home!$B$2:$E$405,3,FALSE)</f>
        <v>1.5057</v>
      </c>
      <c r="G293">
        <f>VLOOKUP(C293,away!$B$2:$E$405,4,FALSE)</f>
        <v>1.0178</v>
      </c>
      <c r="H293">
        <f>VLOOKUP(A293,away!$A$2:$E$405,3,FALSE)</f>
        <v>1.1069</v>
      </c>
      <c r="I293">
        <f>VLOOKUP(C293,away!$B$2:$E$405,3,FALSE)</f>
        <v>0.98199999999999998</v>
      </c>
      <c r="J293">
        <f>VLOOKUP(B293,home!$B$2:$E$405,4,FALSE)</f>
        <v>0.60670000000000002</v>
      </c>
      <c r="K293" s="3">
        <f t="shared" si="338"/>
        <v>2.0294916834780001</v>
      </c>
      <c r="L293" s="3">
        <f t="shared" si="339"/>
        <v>0.65946821786000009</v>
      </c>
      <c r="M293" s="5">
        <f t="shared" si="340"/>
        <v>6.7951578975687876E-2</v>
      </c>
      <c r="N293" s="5">
        <f t="shared" si="341"/>
        <v>0.13790716441035705</v>
      </c>
      <c r="O293" s="5">
        <f t="shared" si="342"/>
        <v>4.4811906687869926E-2</v>
      </c>
      <c r="P293" s="5">
        <f t="shared" si="343"/>
        <v>9.0945391943824172E-2</v>
      </c>
      <c r="Q293" s="5">
        <f t="shared" si="344"/>
        <v>0.13994072163142646</v>
      </c>
      <c r="R293" s="5">
        <f t="shared" si="345"/>
        <v>1.4776014121179099E-2</v>
      </c>
      <c r="S293" s="5">
        <f t="shared" si="346"/>
        <v>3.0429993093961341E-2</v>
      </c>
      <c r="T293" s="5">
        <f t="shared" si="347"/>
        <v>9.228645830031916E-2</v>
      </c>
      <c r="U293" s="5">
        <f t="shared" si="348"/>
        <v>2.9987797773886465E-2</v>
      </c>
      <c r="V293" s="5">
        <f t="shared" si="349"/>
        <v>4.5252282589314874E-3</v>
      </c>
      <c r="W293" s="5">
        <f t="shared" si="350"/>
        <v>9.4669510243629934E-2</v>
      </c>
      <c r="X293" s="5">
        <f t="shared" si="351"/>
        <v>6.2431533206045643E-2</v>
      </c>
      <c r="Y293" s="5">
        <f t="shared" si="352"/>
        <v>2.0585805970829169E-2</v>
      </c>
      <c r="Z293" s="5">
        <f t="shared" si="353"/>
        <v>3.248103899856059E-3</v>
      </c>
      <c r="AA293" s="5">
        <f t="shared" si="354"/>
        <v>6.5919998518303297E-3</v>
      </c>
      <c r="AB293" s="5">
        <f t="shared" si="355"/>
        <v>6.6892044383889326E-3</v>
      </c>
      <c r="AC293" s="5">
        <f t="shared" si="356"/>
        <v>3.7853117602962516E-4</v>
      </c>
      <c r="AD293" s="5">
        <f t="shared" si="357"/>
        <v>4.8032745929595583E-2</v>
      </c>
      <c r="AE293" s="5">
        <f t="shared" si="358"/>
        <v>3.167606935711257E-2</v>
      </c>
      <c r="AF293" s="5">
        <f t="shared" si="359"/>
        <v>1.0444680503872391E-2</v>
      </c>
      <c r="AG293" s="5">
        <f t="shared" si="360"/>
        <v>2.2959782793352712E-3</v>
      </c>
      <c r="AH293" s="5">
        <f t="shared" si="361"/>
        <v>5.3550532256554776E-4</v>
      </c>
      <c r="AI293" s="5">
        <f t="shared" si="362"/>
        <v>1.0868035986049828E-3</v>
      </c>
      <c r="AJ293" s="5">
        <f t="shared" si="363"/>
        <v>1.102829432471388E-3</v>
      </c>
      <c r="AK293" s="5">
        <f t="shared" si="364"/>
        <v>7.4606105383181456E-4</v>
      </c>
      <c r="AL293" s="5">
        <f t="shared" si="365"/>
        <v>2.0264821913432219E-5</v>
      </c>
      <c r="AM293" s="5">
        <f t="shared" si="366"/>
        <v>1.9496411679745206E-2</v>
      </c>
      <c r="AN293" s="5">
        <f t="shared" si="367"/>
        <v>1.2857263865106461E-2</v>
      </c>
      <c r="AO293" s="5">
        <f t="shared" si="368"/>
        <v>4.2394784438387666E-3</v>
      </c>
      <c r="AP293" s="5">
        <f t="shared" si="369"/>
        <v>9.3193376467141269E-4</v>
      </c>
      <c r="AQ293" s="5">
        <f t="shared" si="370"/>
        <v>1.5364517473785428E-4</v>
      </c>
      <c r="AR293" s="5">
        <f t="shared" si="371"/>
        <v>7.0629748145369269E-5</v>
      </c>
      <c r="AS293" s="5">
        <f t="shared" si="372"/>
        <v>1.4334248646717261E-4</v>
      </c>
      <c r="AT293" s="5">
        <f t="shared" si="373"/>
        <v>1.4545619208709232E-4</v>
      </c>
      <c r="AU293" s="5">
        <f t="shared" si="374"/>
        <v>9.8400710717044088E-5</v>
      </c>
      <c r="AV293" s="5">
        <f t="shared" si="375"/>
        <v>4.9925856012141386E-5</v>
      </c>
      <c r="AW293" s="5">
        <f t="shared" si="376"/>
        <v>7.5339275054810467E-7</v>
      </c>
      <c r="AX293" s="5">
        <f t="shared" si="377"/>
        <v>6.5946342269510372E-3</v>
      </c>
      <c r="AY293" s="5">
        <f t="shared" si="378"/>
        <v>4.3489516810859595E-3</v>
      </c>
      <c r="AZ293" s="5">
        <f t="shared" si="379"/>
        <v>1.4339977073425045E-3</v>
      </c>
      <c r="BA293" s="5">
        <f t="shared" si="380"/>
        <v>3.1522530415882912E-4</v>
      </c>
      <c r="BB293" s="5">
        <f t="shared" si="381"/>
        <v>5.197026738949987E-5</v>
      </c>
      <c r="BC293" s="5">
        <f t="shared" si="382"/>
        <v>6.8545479234122336E-6</v>
      </c>
      <c r="BD293" s="5">
        <f t="shared" si="383"/>
        <v>7.7630123562212166E-6</v>
      </c>
      <c r="BE293" s="5">
        <f t="shared" si="384"/>
        <v>1.575496901568791E-5</v>
      </c>
      <c r="BF293" s="5">
        <f t="shared" si="385"/>
        <v>1.5987289295396098E-5</v>
      </c>
      <c r="BG293" s="5">
        <f t="shared" si="386"/>
        <v>1.0815356888787742E-5</v>
      </c>
      <c r="BH293" s="5">
        <f t="shared" si="387"/>
        <v>5.4874192149103061E-6</v>
      </c>
      <c r="BI293" s="5">
        <f t="shared" si="388"/>
        <v>2.2273343320835694E-6</v>
      </c>
      <c r="BJ293" s="8">
        <f t="shared" si="389"/>
        <v>0.69070103449547404</v>
      </c>
      <c r="BK293" s="8">
        <f t="shared" si="390"/>
        <v>0.19859993995143388</v>
      </c>
      <c r="BL293" s="8">
        <f t="shared" si="391"/>
        <v>0.10689391265516042</v>
      </c>
      <c r="BM293" s="8">
        <f t="shared" si="392"/>
        <v>0.49876201494324457</v>
      </c>
      <c r="BN293" s="8">
        <f t="shared" si="393"/>
        <v>0.49633277777034457</v>
      </c>
    </row>
    <row r="294" spans="1:66" x14ac:dyDescent="0.25">
      <c r="A294" t="s">
        <v>70</v>
      </c>
      <c r="B294" t="s">
        <v>74</v>
      </c>
      <c r="C294" t="s">
        <v>85</v>
      </c>
      <c r="D294" t="s">
        <v>531</v>
      </c>
      <c r="E294">
        <f>VLOOKUP(A294,home!$A$2:$E$405,3,FALSE)</f>
        <v>1.3243</v>
      </c>
      <c r="F294">
        <f>VLOOKUP(B294,home!$B$2:$E$405,3,FALSE)</f>
        <v>0.82079999999999997</v>
      </c>
      <c r="G294">
        <f>VLOOKUP(C294,away!$B$2:$E$405,4,FALSE)</f>
        <v>0.9849</v>
      </c>
      <c r="H294">
        <f>VLOOKUP(A294,away!$A$2:$E$405,3,FALSE)</f>
        <v>1.1069</v>
      </c>
      <c r="I294">
        <f>VLOOKUP(C294,away!$B$2:$E$405,3,FALSE)</f>
        <v>0.82489999999999997</v>
      </c>
      <c r="J294">
        <f>VLOOKUP(B294,home!$B$2:$E$405,4,FALSE)</f>
        <v>1.0605</v>
      </c>
      <c r="K294" s="3">
        <f t="shared" si="338"/>
        <v>1.0705719598560002</v>
      </c>
      <c r="L294" s="3">
        <f t="shared" si="339"/>
        <v>0.96832325950499998</v>
      </c>
      <c r="M294" s="5">
        <f t="shared" si="340"/>
        <v>0.1301724434625873</v>
      </c>
      <c r="N294" s="5">
        <f t="shared" si="341"/>
        <v>0.13935896791698649</v>
      </c>
      <c r="O294" s="5">
        <f t="shared" si="342"/>
        <v>0.12604900475142286</v>
      </c>
      <c r="P294" s="5">
        <f t="shared" si="343"/>
        <v>0.13494453005462906</v>
      </c>
      <c r="Q294" s="5">
        <f t="shared" si="344"/>
        <v>7.4596901703198826E-2</v>
      </c>
      <c r="R294" s="5">
        <f t="shared" si="345"/>
        <v>6.1028091569129514E-2</v>
      </c>
      <c r="S294" s="5">
        <f t="shared" si="346"/>
        <v>3.4972890012812896E-2</v>
      </c>
      <c r="T294" s="5">
        <f t="shared" si="347"/>
        <v>7.2233915006215565E-2</v>
      </c>
      <c r="U294" s="5">
        <f t="shared" si="348"/>
        <v>6.5334963597434431E-2</v>
      </c>
      <c r="V294" s="5">
        <f t="shared" si="349"/>
        <v>4.0283318563994466E-3</v>
      </c>
      <c r="W294" s="5">
        <f t="shared" si="350"/>
        <v>2.6620450418526325E-2</v>
      </c>
      <c r="X294" s="5">
        <f t="shared" si="351"/>
        <v>2.5777201318758648E-2</v>
      </c>
      <c r="Y294" s="5">
        <f t="shared" si="352"/>
        <v>1.248033180094848E-2</v>
      </c>
      <c r="Z294" s="5">
        <f t="shared" si="353"/>
        <v>1.9698306849863033E-2</v>
      </c>
      <c r="AA294" s="5">
        <f t="shared" si="354"/>
        <v>2.1088454970102741E-2</v>
      </c>
      <c r="AB294" s="5">
        <f t="shared" si="355"/>
        <v>1.1288354283838948E-2</v>
      </c>
      <c r="AC294" s="5">
        <f t="shared" si="356"/>
        <v>2.610005883379181E-4</v>
      </c>
      <c r="AD294" s="5">
        <f t="shared" si="357"/>
        <v>7.1247769442028021E-3</v>
      </c>
      <c r="AE294" s="5">
        <f t="shared" si="358"/>
        <v>6.8990872338565304E-3</v>
      </c>
      <c r="AF294" s="5">
        <f t="shared" si="359"/>
        <v>3.3402733189486448E-3</v>
      </c>
      <c r="AG294" s="5">
        <f t="shared" si="360"/>
        <v>1.0781547826139788E-3</v>
      </c>
      <c r="AH294" s="5">
        <f t="shared" si="361"/>
        <v>4.7685821738972589E-3</v>
      </c>
      <c r="AI294" s="5">
        <f t="shared" si="362"/>
        <v>5.1051103636435748E-3</v>
      </c>
      <c r="AJ294" s="5">
        <f t="shared" si="363"/>
        <v>2.7326940036435394E-3</v>
      </c>
      <c r="AK294" s="5">
        <f t="shared" si="364"/>
        <v>9.7518185838913461E-4</v>
      </c>
      <c r="AL294" s="5">
        <f t="shared" si="365"/>
        <v>1.0822751974342338E-5</v>
      </c>
      <c r="AM294" s="5">
        <f t="shared" si="366"/>
        <v>1.525517283338408E-3</v>
      </c>
      <c r="AN294" s="5">
        <f t="shared" si="367"/>
        <v>1.4771938682334596E-3</v>
      </c>
      <c r="AO294" s="5">
        <f t="shared" si="368"/>
        <v>7.1520059070431157E-4</v>
      </c>
      <c r="AP294" s="5">
        <f t="shared" si="369"/>
        <v>2.3084845573023347E-4</v>
      </c>
      <c r="AQ294" s="5">
        <f t="shared" si="370"/>
        <v>5.5883982276098825E-5</v>
      </c>
      <c r="AR294" s="5">
        <f t="shared" si="371"/>
        <v>9.235058067691269E-4</v>
      </c>
      <c r="AS294" s="5">
        <f t="shared" si="372"/>
        <v>9.8867942149122095E-4</v>
      </c>
      <c r="AT294" s="5">
        <f t="shared" si="373"/>
        <v>5.2922623296757627E-4</v>
      </c>
      <c r="AU294" s="5">
        <f t="shared" si="374"/>
        <v>1.8885825514510212E-4</v>
      </c>
      <c r="AV294" s="5">
        <f t="shared" si="375"/>
        <v>5.0546588086419128E-5</v>
      </c>
      <c r="AW294" s="5">
        <f t="shared" si="376"/>
        <v>3.116530871210563E-7</v>
      </c>
      <c r="AX294" s="5">
        <f t="shared" si="377"/>
        <v>2.7219600463629991E-4</v>
      </c>
      <c r="AY294" s="5">
        <f t="shared" si="378"/>
        <v>2.6357372243366001E-4</v>
      </c>
      <c r="AZ294" s="5">
        <f t="shared" si="379"/>
        <v>1.276122830134139E-4</v>
      </c>
      <c r="BA294" s="5">
        <f t="shared" si="380"/>
        <v>4.1189980613474497E-5</v>
      </c>
      <c r="BB294" s="5">
        <f t="shared" si="381"/>
        <v>9.9713040716468441E-6</v>
      </c>
      <c r="BC294" s="5">
        <f t="shared" si="382"/>
        <v>1.9310891320345111E-6</v>
      </c>
      <c r="BD294" s="5">
        <f t="shared" si="383"/>
        <v>1.4904202549707917E-4</v>
      </c>
      <c r="BE294" s="5">
        <f t="shared" si="384"/>
        <v>1.5956021333731602E-4</v>
      </c>
      <c r="BF294" s="5">
        <f t="shared" si="385"/>
        <v>8.5410345153785934E-5</v>
      </c>
      <c r="BG294" s="5">
        <f t="shared" si="386"/>
        <v>3.0479306867755352E-5</v>
      </c>
      <c r="BH294" s="5">
        <f t="shared" si="387"/>
        <v>8.1575728221163242E-6</v>
      </c>
      <c r="BI294" s="5">
        <f t="shared" si="388"/>
        <v>1.7466537447682234E-6</v>
      </c>
      <c r="BJ294" s="8">
        <f t="shared" si="389"/>
        <v>0.37423117900843933</v>
      </c>
      <c r="BK294" s="8">
        <f t="shared" si="390"/>
        <v>0.30465359244917467</v>
      </c>
      <c r="BL294" s="8">
        <f t="shared" si="391"/>
        <v>0.30148564999338429</v>
      </c>
      <c r="BM294" s="8">
        <f t="shared" si="392"/>
        <v>0.3336555267735607</v>
      </c>
      <c r="BN294" s="8">
        <f t="shared" si="393"/>
        <v>0.66614993945795398</v>
      </c>
    </row>
    <row r="295" spans="1:66" s="14" customFormat="1" x14ac:dyDescent="0.25">
      <c r="A295" t="s">
        <v>70</v>
      </c>
      <c r="B295" t="s">
        <v>91</v>
      </c>
      <c r="C295" t="s">
        <v>82</v>
      </c>
      <c r="D295" t="s">
        <v>531</v>
      </c>
      <c r="E295">
        <f>VLOOKUP(A295,home!$A$2:$E$405,3,FALSE)</f>
        <v>1.3243</v>
      </c>
      <c r="F295">
        <f>VLOOKUP(B295,home!$B$2:$E$405,3,FALSE)</f>
        <v>1.0833999999999999</v>
      </c>
      <c r="G295">
        <f>VLOOKUP(C295,away!$B$2:$E$405,4,FALSE)</f>
        <v>0.9849</v>
      </c>
      <c r="H295">
        <f>VLOOKUP(A295,away!$A$2:$E$405,3,FALSE)</f>
        <v>1.1069</v>
      </c>
      <c r="I295">
        <f>VLOOKUP(C295,away!$B$2:$E$405,3,FALSE)</f>
        <v>0.47139999999999999</v>
      </c>
      <c r="J295">
        <f>VLOOKUP(B295,home!$B$2:$E$405,4,FALSE)</f>
        <v>1.2962</v>
      </c>
      <c r="K295" s="3">
        <f t="shared" si="338"/>
        <v>1.413081946038</v>
      </c>
      <c r="L295" s="3">
        <f t="shared" si="339"/>
        <v>0.67634764589200003</v>
      </c>
      <c r="M295" s="5">
        <f t="shared" si="340"/>
        <v>0.12375770808346184</v>
      </c>
      <c r="N295" s="5">
        <f t="shared" si="341"/>
        <v>0.17487978297578097</v>
      </c>
      <c r="O295" s="5">
        <f t="shared" si="342"/>
        <v>8.3703234523238745E-2</v>
      </c>
      <c r="P295" s="5">
        <f t="shared" si="343"/>
        <v>0.1182795295297733</v>
      </c>
      <c r="Q295" s="5">
        <f t="shared" si="344"/>
        <v>0.12355973202505985</v>
      </c>
      <c r="R295" s="5">
        <f t="shared" si="345"/>
        <v>2.8306242811669255E-2</v>
      </c>
      <c r="S295" s="5">
        <f t="shared" si="346"/>
        <v>2.8260961119992767E-2</v>
      </c>
      <c r="T295" s="5">
        <f t="shared" si="347"/>
        <v>8.3569333882195576E-2</v>
      </c>
      <c r="U295" s="5">
        <f t="shared" si="348"/>
        <v>3.9999040677337741E-2</v>
      </c>
      <c r="V295" s="5">
        <f t="shared" si="349"/>
        <v>3.0011088576017853E-3</v>
      </c>
      <c r="W295" s="5">
        <f t="shared" si="350"/>
        <v>5.8200008860635123E-2</v>
      </c>
      <c r="X295" s="5">
        <f t="shared" si="351"/>
        <v>3.9363438983784103E-2</v>
      </c>
      <c r="Y295" s="5">
        <f t="shared" si="352"/>
        <v>1.331168464544788E-2</v>
      </c>
      <c r="Z295" s="5">
        <f t="shared" si="353"/>
        <v>6.3816202299066156E-3</v>
      </c>
      <c r="AA295" s="5">
        <f t="shared" si="354"/>
        <v>9.017752333351909E-3</v>
      </c>
      <c r="AB295" s="5">
        <f t="shared" si="355"/>
        <v>6.3714115080508163E-3</v>
      </c>
      <c r="AC295" s="5">
        <f t="shared" si="356"/>
        <v>1.7926648228720036E-4</v>
      </c>
      <c r="AD295" s="5">
        <f t="shared" si="357"/>
        <v>2.0560345445053786E-2</v>
      </c>
      <c r="AE295" s="5">
        <f t="shared" si="358"/>
        <v>1.3905941240488431E-2</v>
      </c>
      <c r="AF295" s="5">
        <f t="shared" si="359"/>
        <v>4.7026253109584146E-3</v>
      </c>
      <c r="AG295" s="5">
        <f t="shared" si="360"/>
        <v>1.0602031861929528E-3</v>
      </c>
      <c r="AH295" s="5">
        <f t="shared" si="361"/>
        <v>1.0790484548685259E-3</v>
      </c>
      <c r="AI295" s="5">
        <f t="shared" si="362"/>
        <v>1.5247838904749137E-3</v>
      </c>
      <c r="AJ295" s="5">
        <f t="shared" si="363"/>
        <v>1.0773222936198419E-3</v>
      </c>
      <c r="AK295" s="5">
        <f t="shared" si="364"/>
        <v>5.0744822772614932E-4</v>
      </c>
      <c r="AL295" s="5">
        <f t="shared" si="365"/>
        <v>6.8532475314064035E-6</v>
      </c>
      <c r="AM295" s="5">
        <f t="shared" si="366"/>
        <v>5.8106905905420192E-3</v>
      </c>
      <c r="AN295" s="5">
        <f t="shared" si="367"/>
        <v>3.9300469019198899E-3</v>
      </c>
      <c r="AO295" s="5">
        <f t="shared" si="368"/>
        <v>1.3290389851793327E-3</v>
      </c>
      <c r="AP295" s="5">
        <f t="shared" si="369"/>
        <v>2.9963079630824477E-4</v>
      </c>
      <c r="AQ295" s="5">
        <f t="shared" si="370"/>
        <v>5.0663645929956684E-5</v>
      </c>
      <c r="AR295" s="5">
        <f t="shared" si="371"/>
        <v>1.4596237645074552E-4</v>
      </c>
      <c r="AS295" s="5">
        <f t="shared" si="372"/>
        <v>2.0625679896335062E-4</v>
      </c>
      <c r="AT295" s="5">
        <f t="shared" si="373"/>
        <v>1.4572887943135003E-4</v>
      </c>
      <c r="AU295" s="5">
        <f t="shared" si="374"/>
        <v>6.8642282846929727E-5</v>
      </c>
      <c r="AV295" s="5">
        <f t="shared" si="375"/>
        <v>2.4249292656457578E-5</v>
      </c>
      <c r="AW295" s="5">
        <f t="shared" si="376"/>
        <v>1.8194128096453263E-7</v>
      </c>
      <c r="AX295" s="5">
        <f t="shared" si="377"/>
        <v>1.3684969945846376E-3</v>
      </c>
      <c r="AY295" s="5">
        <f t="shared" si="378"/>
        <v>9.2557972069759659E-4</v>
      </c>
      <c r="AZ295" s="5">
        <f t="shared" si="379"/>
        <v>3.1300683258959721E-4</v>
      </c>
      <c r="BA295" s="5">
        <f t="shared" si="380"/>
        <v>7.0567144790028468E-5</v>
      </c>
      <c r="BB295" s="5">
        <f t="shared" si="381"/>
        <v>1.1931980564013917E-5</v>
      </c>
      <c r="BC295" s="5">
        <f t="shared" si="382"/>
        <v>1.6140333930599825E-6</v>
      </c>
      <c r="BD295" s="5">
        <f t="shared" si="383"/>
        <v>1.6453551616877264E-5</v>
      </c>
      <c r="BE295" s="5">
        <f t="shared" si="384"/>
        <v>2.3250216738013607E-5</v>
      </c>
      <c r="BF295" s="5">
        <f t="shared" si="385"/>
        <v>1.6427230756978776E-5</v>
      </c>
      <c r="BG295" s="5">
        <f t="shared" si="386"/>
        <v>7.7376744020289513E-6</v>
      </c>
      <c r="BH295" s="5">
        <f t="shared" si="387"/>
        <v>2.733492000456873E-6</v>
      </c>
      <c r="BI295" s="5">
        <f t="shared" si="388"/>
        <v>7.7252963909697983E-7</v>
      </c>
      <c r="BJ295" s="8">
        <f t="shared" si="389"/>
        <v>0.54722436418209552</v>
      </c>
      <c r="BK295" s="8">
        <f t="shared" si="390"/>
        <v>0.27441100704134597</v>
      </c>
      <c r="BL295" s="8">
        <f t="shared" si="391"/>
        <v>0.17224449904584022</v>
      </c>
      <c r="BM295" s="8">
        <f t="shared" si="392"/>
        <v>0.34684986277078761</v>
      </c>
      <c r="BN295" s="8">
        <f t="shared" si="393"/>
        <v>0.65248622994898398</v>
      </c>
    </row>
    <row r="296" spans="1:66" s="10" customFormat="1" x14ac:dyDescent="0.25">
      <c r="A296" t="s">
        <v>70</v>
      </c>
      <c r="B296" t="s">
        <v>88</v>
      </c>
      <c r="C296" t="s">
        <v>309</v>
      </c>
      <c r="D296" t="s">
        <v>531</v>
      </c>
      <c r="E296">
        <f>VLOOKUP(A296,home!$A$2:$E$405,3,FALSE)</f>
        <v>1.3243</v>
      </c>
      <c r="F296">
        <f>VLOOKUP(B296,home!$B$2:$E$405,3,FALSE)</f>
        <v>1.2476</v>
      </c>
      <c r="G296">
        <f>VLOOKUP(C296,away!$B$2:$E$405,4,FALSE)</f>
        <v>0.72230000000000005</v>
      </c>
      <c r="H296">
        <f>VLOOKUP(A296,away!$A$2:$E$405,3,FALSE)</f>
        <v>1.1069</v>
      </c>
      <c r="I296">
        <f>VLOOKUP(C296,away!$B$2:$E$405,3,FALSE)</f>
        <v>1.0998000000000001</v>
      </c>
      <c r="J296">
        <f>VLOOKUP(B296,home!$B$2:$E$405,4,FALSE)</f>
        <v>1.2568999999999999</v>
      </c>
      <c r="K296" s="3">
        <f t="shared" si="338"/>
        <v>1.1933816619640001</v>
      </c>
      <c r="L296" s="3">
        <f t="shared" si="339"/>
        <v>1.530110618478</v>
      </c>
      <c r="M296" s="5">
        <f t="shared" si="340"/>
        <v>6.5645102547683576E-2</v>
      </c>
      <c r="N296" s="5">
        <f t="shared" si="341"/>
        <v>7.8339661578151851E-2</v>
      </c>
      <c r="O296" s="5">
        <f t="shared" si="342"/>
        <v>0.10044426845928785</v>
      </c>
      <c r="P296" s="5">
        <f t="shared" si="343"/>
        <v>0.11986834802870315</v>
      </c>
      <c r="Q296" s="5">
        <f t="shared" si="344"/>
        <v>4.67445577659161E-2</v>
      </c>
      <c r="R296" s="5">
        <f t="shared" si="345"/>
        <v>7.6845420867405617E-2</v>
      </c>
      <c r="S296" s="5">
        <f t="shared" si="346"/>
        <v>5.4720079265217506E-2</v>
      </c>
      <c r="T296" s="5">
        <f t="shared" si="347"/>
        <v>7.1524344193686487E-2</v>
      </c>
      <c r="U296" s="5">
        <f t="shared" si="348"/>
        <v>9.1705916069067583E-2</v>
      </c>
      <c r="V296" s="5">
        <f t="shared" si="349"/>
        <v>1.1102132275522014E-2</v>
      </c>
      <c r="W296" s="5">
        <f t="shared" si="350"/>
        <v>1.8594699344820383E-2</v>
      </c>
      <c r="X296" s="5">
        <f t="shared" si="351"/>
        <v>2.845194691491558E-2</v>
      </c>
      <c r="Y296" s="5">
        <f t="shared" si="352"/>
        <v>2.1767313045442358E-2</v>
      </c>
      <c r="Z296" s="5">
        <f t="shared" si="353"/>
        <v>3.9193998150209401E-2</v>
      </c>
      <c r="AA296" s="5">
        <f t="shared" si="354"/>
        <v>4.6773398651510853E-2</v>
      </c>
      <c r="AB296" s="5">
        <f t="shared" si="355"/>
        <v>2.7909258109222377E-2</v>
      </c>
      <c r="AC296" s="5">
        <f t="shared" si="356"/>
        <v>1.2670349765394749E-3</v>
      </c>
      <c r="AD296" s="5">
        <f t="shared" si="357"/>
        <v>5.5476433019606662E-3</v>
      </c>
      <c r="AE296" s="5">
        <f t="shared" si="358"/>
        <v>8.4885079238583693E-3</v>
      </c>
      <c r="AF296" s="5">
        <f t="shared" si="359"/>
        <v>6.4941780546651688E-3</v>
      </c>
      <c r="AG296" s="5">
        <f t="shared" si="360"/>
        <v>3.3122702665766583E-3</v>
      </c>
      <c r="AH296" s="5">
        <f t="shared" si="361"/>
        <v>1.4992788187560621E-2</v>
      </c>
      <c r="AI296" s="5">
        <f t="shared" si="362"/>
        <v>1.7892118484745326E-2</v>
      </c>
      <c r="AJ296" s="5">
        <f t="shared" si="363"/>
        <v>1.0676063046691095E-2</v>
      </c>
      <c r="AK296" s="5">
        <f t="shared" si="364"/>
        <v>4.2468726206308875E-3</v>
      </c>
      <c r="AL296" s="5">
        <f t="shared" si="365"/>
        <v>9.2544536386123886E-5</v>
      </c>
      <c r="AM296" s="5">
        <f t="shared" si="366"/>
        <v>1.3240911567354539E-3</v>
      </c>
      <c r="AN296" s="5">
        <f t="shared" si="367"/>
        <v>2.0260059387537358E-3</v>
      </c>
      <c r="AO296" s="5">
        <f t="shared" si="368"/>
        <v>1.5500065999932901E-3</v>
      </c>
      <c r="AP296" s="5">
        <f t="shared" si="369"/>
        <v>7.9056051912023838E-4</v>
      </c>
      <c r="AQ296" s="5">
        <f t="shared" si="370"/>
        <v>3.0241126121383907E-4</v>
      </c>
      <c r="AR296" s="5">
        <f t="shared" si="371"/>
        <v>4.5881248812756079E-3</v>
      </c>
      <c r="AS296" s="5">
        <f t="shared" si="372"/>
        <v>5.4753840961150662E-3</v>
      </c>
      <c r="AT296" s="5">
        <f t="shared" si="373"/>
        <v>3.2671114862565273E-3</v>
      </c>
      <c r="AU296" s="5">
        <f t="shared" si="374"/>
        <v>1.2996369784301627E-3</v>
      </c>
      <c r="AV296" s="5">
        <f t="shared" si="375"/>
        <v>3.8774073431721492E-4</v>
      </c>
      <c r="AW296" s="5">
        <f t="shared" si="376"/>
        <v>4.6940798429576411E-6</v>
      </c>
      <c r="AX296" s="5">
        <f t="shared" si="377"/>
        <v>2.6335768420279835E-4</v>
      </c>
      <c r="AY296" s="5">
        <f t="shared" si="378"/>
        <v>4.0296638905647756E-4</v>
      </c>
      <c r="AZ296" s="5">
        <f t="shared" si="379"/>
        <v>3.0829157539252674E-4</v>
      </c>
      <c r="BA296" s="5">
        <f t="shared" si="380"/>
        <v>1.5724007103180533E-4</v>
      </c>
      <c r="BB296" s="5">
        <f t="shared" si="381"/>
        <v>6.0148675584000059E-5</v>
      </c>
      <c r="BC296" s="5">
        <f t="shared" si="382"/>
        <v>1.8406825439693386E-5</v>
      </c>
      <c r="BD296" s="5">
        <f t="shared" si="383"/>
        <v>1.1700564332904873E-3</v>
      </c>
      <c r="BE296" s="5">
        <f t="shared" si="384"/>
        <v>1.3963238909518721E-3</v>
      </c>
      <c r="BF296" s="5">
        <f t="shared" si="385"/>
        <v>8.3317366281209242E-4</v>
      </c>
      <c r="BG296" s="5">
        <f t="shared" si="386"/>
        <v>3.3143139014377604E-4</v>
      </c>
      <c r="BH296" s="5">
        <f t="shared" si="387"/>
        <v>9.8881035799204642E-5</v>
      </c>
      <c r="BI296" s="5">
        <f t="shared" si="388"/>
        <v>2.360056296775531E-5</v>
      </c>
      <c r="BJ296" s="8">
        <f t="shared" si="389"/>
        <v>0.29646860908651745</v>
      </c>
      <c r="BK296" s="8">
        <f t="shared" si="390"/>
        <v>0.25309820801910832</v>
      </c>
      <c r="BL296" s="8">
        <f t="shared" si="391"/>
        <v>0.41035756964848202</v>
      </c>
      <c r="BM296" s="8">
        <f t="shared" si="392"/>
        <v>0.51083275334795575</v>
      </c>
      <c r="BN296" s="8">
        <f t="shared" si="393"/>
        <v>0.48788735924714821</v>
      </c>
    </row>
    <row r="297" spans="1:66" x14ac:dyDescent="0.25">
      <c r="A297" t="s">
        <v>89</v>
      </c>
      <c r="B297" t="s">
        <v>115</v>
      </c>
      <c r="C297" t="s">
        <v>109</v>
      </c>
      <c r="D297" t="s">
        <v>531</v>
      </c>
      <c r="E297">
        <f>VLOOKUP(A297,home!$A$2:$E$405,3,FALSE)</f>
        <v>1.4149</v>
      </c>
      <c r="F297">
        <f>VLOOKUP(B297,home!$B$2:$E$405,3,FALSE)</f>
        <v>0.98329999999999995</v>
      </c>
      <c r="G297">
        <f>VLOOKUP(C297,away!$B$2:$E$405,4,FALSE)</f>
        <v>0.9849</v>
      </c>
      <c r="H297">
        <f>VLOOKUP(A297,away!$A$2:$E$405,3,FALSE)</f>
        <v>1.1467000000000001</v>
      </c>
      <c r="I297">
        <f>VLOOKUP(C297,away!$B$2:$E$405,3,FALSE)</f>
        <v>0.82489999999999997</v>
      </c>
      <c r="J297">
        <f>VLOOKUP(B297,home!$B$2:$E$405,4,FALSE)</f>
        <v>0.4929</v>
      </c>
      <c r="K297" s="3">
        <f t="shared" si="338"/>
        <v>1.370262975333</v>
      </c>
      <c r="L297" s="3">
        <f t="shared" si="339"/>
        <v>0.46624043390700004</v>
      </c>
      <c r="M297" s="5">
        <f t="shared" si="340"/>
        <v>0.15937371764672706</v>
      </c>
      <c r="N297" s="5">
        <f t="shared" si="341"/>
        <v>0.21838390453248566</v>
      </c>
      <c r="O297" s="5">
        <f t="shared" si="342"/>
        <v>7.4306471268981725E-2</v>
      </c>
      <c r="P297" s="5">
        <f t="shared" si="343"/>
        <v>0.10181940640753098</v>
      </c>
      <c r="Q297" s="5">
        <f t="shared" si="344"/>
        <v>0.14962168939476084</v>
      </c>
      <c r="R297" s="5">
        <f t="shared" si="345"/>
        <v>1.7322340703274038E-2</v>
      </c>
      <c r="S297" s="5">
        <f t="shared" si="346"/>
        <v>1.6262392059150897E-2</v>
      </c>
      <c r="T297" s="5">
        <f t="shared" si="347"/>
        <v>6.9759681385311689E-2</v>
      </c>
      <c r="U297" s="5">
        <f t="shared" si="348"/>
        <v>2.3736162111800213E-2</v>
      </c>
      <c r="V297" s="5">
        <f t="shared" si="349"/>
        <v>1.1543985564097207E-3</v>
      </c>
      <c r="W297" s="5">
        <f t="shared" si="350"/>
        <v>6.8340353761471642E-2</v>
      </c>
      <c r="X297" s="5">
        <f t="shared" si="351"/>
        <v>3.186303619110642E-2</v>
      </c>
      <c r="Y297" s="5">
        <f t="shared" si="352"/>
        <v>7.4279179096679512E-3</v>
      </c>
      <c r="Z297" s="5">
        <f t="shared" si="353"/>
        <v>2.6921252152597914E-3</v>
      </c>
      <c r="AA297" s="5">
        <f t="shared" si="354"/>
        <v>3.6889195074308748E-3</v>
      </c>
      <c r="AB297" s="5">
        <f t="shared" si="355"/>
        <v>2.5273949100080881E-3</v>
      </c>
      <c r="AC297" s="5">
        <f t="shared" si="356"/>
        <v>4.6094557460178221E-5</v>
      </c>
      <c r="AD297" s="5">
        <f t="shared" si="357"/>
        <v>2.3411064120125988E-2</v>
      </c>
      <c r="AE297" s="5">
        <f t="shared" si="358"/>
        <v>1.091518469359214E-2</v>
      </c>
      <c r="AF297" s="5">
        <f t="shared" si="359"/>
        <v>2.5445502238577223E-3</v>
      </c>
      <c r="AG297" s="5">
        <f t="shared" si="360"/>
        <v>3.9545740015652612E-4</v>
      </c>
      <c r="AH297" s="5">
        <f t="shared" si="361"/>
        <v>3.1379440712367521E-4</v>
      </c>
      <c r="AI297" s="5">
        <f t="shared" si="362"/>
        <v>4.2998085794814195E-4</v>
      </c>
      <c r="AJ297" s="5">
        <f t="shared" si="363"/>
        <v>2.9459342487412856E-4</v>
      </c>
      <c r="AK297" s="5">
        <f t="shared" si="364"/>
        <v>1.3455682096052065E-4</v>
      </c>
      <c r="AL297" s="5">
        <f t="shared" si="365"/>
        <v>1.1779408922659494E-6</v>
      </c>
      <c r="AM297" s="5">
        <f t="shared" si="366"/>
        <v>6.415862875391096E-3</v>
      </c>
      <c r="AN297" s="5">
        <f t="shared" si="367"/>
        <v>2.9913346909101577E-3</v>
      </c>
      <c r="AO297" s="5">
        <f t="shared" si="368"/>
        <v>6.9734059212550679E-4</v>
      </c>
      <c r="AP297" s="5">
        <f t="shared" si="369"/>
        <v>1.0837612675118686E-4</v>
      </c>
      <c r="AQ297" s="5">
        <f t="shared" si="370"/>
        <v>1.2632333090408349E-5</v>
      </c>
      <c r="AR297" s="5">
        <f t="shared" si="371"/>
        <v>2.926072810698645E-5</v>
      </c>
      <c r="AS297" s="5">
        <f t="shared" si="372"/>
        <v>4.0094892356289196E-5</v>
      </c>
      <c r="AT297" s="5">
        <f t="shared" si="373"/>
        <v>2.7470273247892601E-5</v>
      </c>
      <c r="AU297" s="5">
        <f t="shared" si="374"/>
        <v>1.2547166117955941E-5</v>
      </c>
      <c r="AV297" s="5">
        <f t="shared" si="375"/>
        <v>4.2982292941969305E-6</v>
      </c>
      <c r="AW297" s="5">
        <f t="shared" si="376"/>
        <v>2.0904262740403825E-8</v>
      </c>
      <c r="AX297" s="5">
        <f t="shared" si="377"/>
        <v>1.4652365588269883E-3</v>
      </c>
      <c r="AY297" s="5">
        <f t="shared" si="378"/>
        <v>6.8315252896389473E-4</v>
      </c>
      <c r="AZ297" s="5">
        <f t="shared" si="379"/>
        <v>1.5925666576439534E-4</v>
      </c>
      <c r="BA297" s="5">
        <f t="shared" si="380"/>
        <v>2.475063231619125E-5</v>
      </c>
      <c r="BB297" s="5">
        <f t="shared" si="381"/>
        <v>2.8849363876434063E-6</v>
      </c>
      <c r="BC297" s="5">
        <f t="shared" si="382"/>
        <v>2.6901479863379117E-7</v>
      </c>
      <c r="BD297" s="5">
        <f t="shared" si="383"/>
        <v>2.2737557615060176E-6</v>
      </c>
      <c r="BE297" s="5">
        <f t="shared" si="384"/>
        <v>3.1156433349417869E-6</v>
      </c>
      <c r="BF297" s="5">
        <f t="shared" si="385"/>
        <v>2.1346253531068822E-6</v>
      </c>
      <c r="BG297" s="5">
        <f t="shared" si="386"/>
        <v>9.7499936252316376E-7</v>
      </c>
      <c r="BH297" s="5">
        <f t="shared" si="387"/>
        <v>3.3400138185969231E-7</v>
      </c>
      <c r="BI297" s="5">
        <f t="shared" si="388"/>
        <v>9.1533945454479105E-8</v>
      </c>
      <c r="BJ297" s="8">
        <f t="shared" si="389"/>
        <v>0.59522393656786288</v>
      </c>
      <c r="BK297" s="8">
        <f t="shared" si="390"/>
        <v>0.27934033969713501</v>
      </c>
      <c r="BL297" s="8">
        <f t="shared" si="391"/>
        <v>0.1228768098606641</v>
      </c>
      <c r="BM297" s="8">
        <f t="shared" si="392"/>
        <v>0.27862254976246043</v>
      </c>
      <c r="BN297" s="8">
        <f t="shared" si="393"/>
        <v>0.7208275299537602</v>
      </c>
    </row>
    <row r="298" spans="1:66" x14ac:dyDescent="0.25">
      <c r="A298" t="s">
        <v>89</v>
      </c>
      <c r="B298" t="s">
        <v>87</v>
      </c>
      <c r="C298" t="s">
        <v>103</v>
      </c>
      <c r="D298" t="s">
        <v>531</v>
      </c>
      <c r="E298">
        <f>VLOOKUP(A298,home!$A$2:$E$405,3,FALSE)</f>
        <v>1.4149</v>
      </c>
      <c r="F298">
        <f>VLOOKUP(B298,home!$B$2:$E$405,3,FALSE)</f>
        <v>1.3828</v>
      </c>
      <c r="G298">
        <f>VLOOKUP(C298,away!$B$2:$E$405,4,FALSE)</f>
        <v>0.76819999999999999</v>
      </c>
      <c r="H298">
        <f>VLOOKUP(A298,away!$A$2:$E$405,3,FALSE)</f>
        <v>1.1467000000000001</v>
      </c>
      <c r="I298">
        <f>VLOOKUP(C298,away!$B$2:$E$405,3,FALSE)</f>
        <v>0.75829999999999997</v>
      </c>
      <c r="J298">
        <f>VLOOKUP(B298,home!$B$2:$E$405,4,FALSE)</f>
        <v>0.91</v>
      </c>
      <c r="K298" s="3">
        <f t="shared" si="338"/>
        <v>1.503001521704</v>
      </c>
      <c r="L298" s="3">
        <f t="shared" si="339"/>
        <v>0.79128377510000003</v>
      </c>
      <c r="M298" s="5">
        <f t="shared" si="340"/>
        <v>0.10083343349873093</v>
      </c>
      <c r="N298" s="5">
        <f t="shared" si="341"/>
        <v>0.15155280398723167</v>
      </c>
      <c r="O298" s="5">
        <f t="shared" si="342"/>
        <v>7.9787859915170622E-2</v>
      </c>
      <c r="P298" s="5">
        <f t="shared" si="343"/>
        <v>0.11992127486600702</v>
      </c>
      <c r="Q298" s="5">
        <f t="shared" si="344"/>
        <v>0.11389204750565864</v>
      </c>
      <c r="R298" s="5">
        <f t="shared" si="345"/>
        <v>3.1567419500413085E-2</v>
      </c>
      <c r="S298" s="5">
        <f t="shared" si="346"/>
        <v>3.5655614577652477E-2</v>
      </c>
      <c r="T298" s="5">
        <f t="shared" si="347"/>
        <v>9.0120929304146113E-2</v>
      </c>
      <c r="U298" s="5">
        <f t="shared" si="348"/>
        <v>4.744587954538939E-2</v>
      </c>
      <c r="V298" s="5">
        <f t="shared" si="349"/>
        <v>4.7116942245118906E-3</v>
      </c>
      <c r="W298" s="5">
        <f t="shared" si="350"/>
        <v>5.7059973570329735E-2</v>
      </c>
      <c r="X298" s="5">
        <f t="shared" si="351"/>
        <v>4.5150631293836743E-2</v>
      </c>
      <c r="Y298" s="5">
        <f t="shared" si="352"/>
        <v>1.7863480989167665E-2</v>
      </c>
      <c r="Z298" s="5">
        <f t="shared" si="353"/>
        <v>8.3262622908174076E-3</v>
      </c>
      <c r="AA298" s="5">
        <f t="shared" si="354"/>
        <v>1.2514384893205195E-2</v>
      </c>
      <c r="AB298" s="5">
        <f t="shared" si="355"/>
        <v>9.4045697688384805E-3</v>
      </c>
      <c r="AC298" s="5">
        <f t="shared" si="356"/>
        <v>3.5022633278510961E-4</v>
      </c>
      <c r="AD298" s="5">
        <f t="shared" si="357"/>
        <v>2.1440306776148901E-2</v>
      </c>
      <c r="AE298" s="5">
        <f t="shared" si="358"/>
        <v>1.6965366885133212E-2</v>
      </c>
      <c r="AF298" s="5">
        <f t="shared" si="359"/>
        <v>6.7122097774123682E-3</v>
      </c>
      <c r="AG298" s="5">
        <f t="shared" si="360"/>
        <v>1.7704208973113298E-3</v>
      </c>
      <c r="AH298" s="5">
        <f t="shared" si="361"/>
        <v>1.6471090644876929E-3</v>
      </c>
      <c r="AI298" s="5">
        <f t="shared" si="362"/>
        <v>2.4756074303374544E-3</v>
      </c>
      <c r="AJ298" s="5">
        <f t="shared" si="363"/>
        <v>1.8604208674694619E-3</v>
      </c>
      <c r="AK298" s="5">
        <f t="shared" si="364"/>
        <v>9.3207179827215901E-4</v>
      </c>
      <c r="AL298" s="5">
        <f t="shared" si="365"/>
        <v>1.6660977162803997E-5</v>
      </c>
      <c r="AM298" s="5">
        <f t="shared" si="366"/>
        <v>6.4449627420704774E-3</v>
      </c>
      <c r="AN298" s="5">
        <f t="shared" si="367"/>
        <v>5.0997944489243755E-3</v>
      </c>
      <c r="AO298" s="5">
        <f t="shared" si="368"/>
        <v>2.0176923018894516E-3</v>
      </c>
      <c r="AP298" s="5">
        <f t="shared" si="369"/>
        <v>5.3218906054309807E-4</v>
      </c>
      <c r="AQ298" s="5">
        <f t="shared" si="370"/>
        <v>1.0527814222336628E-4</v>
      </c>
      <c r="AR298" s="5">
        <f t="shared" si="371"/>
        <v>2.6066613570985026E-4</v>
      </c>
      <c r="AS298" s="5">
        <f t="shared" si="372"/>
        <v>3.9178159862860633E-4</v>
      </c>
      <c r="AT298" s="5">
        <f t="shared" si="373"/>
        <v>2.9442416945721058E-4</v>
      </c>
      <c r="AU298" s="5">
        <f t="shared" si="374"/>
        <v>1.4750665824020794E-4</v>
      </c>
      <c r="AV298" s="5">
        <f t="shared" si="375"/>
        <v>5.5425682949126097E-5</v>
      </c>
      <c r="AW298" s="5">
        <f t="shared" si="376"/>
        <v>5.5041422509871406E-7</v>
      </c>
      <c r="AX298" s="5">
        <f t="shared" si="377"/>
        <v>1.6144648014429174E-3</v>
      </c>
      <c r="AY298" s="5">
        <f t="shared" si="378"/>
        <v>1.2774998028518237E-3</v>
      </c>
      <c r="AZ298" s="5">
        <f t="shared" si="379"/>
        <v>5.0543243334504832E-4</v>
      </c>
      <c r="BA298" s="5">
        <f t="shared" si="380"/>
        <v>1.3331349463841633E-4</v>
      </c>
      <c r="BB298" s="5">
        <f t="shared" si="381"/>
        <v>2.6372201327314921E-5</v>
      </c>
      <c r="BC298" s="5">
        <f t="shared" si="382"/>
        <v>4.173579004794997E-6</v>
      </c>
      <c r="BD298" s="5">
        <f t="shared" si="383"/>
        <v>3.4376813984203185E-5</v>
      </c>
      <c r="BE298" s="5">
        <f t="shared" si="384"/>
        <v>5.166840372959274E-5</v>
      </c>
      <c r="BF298" s="5">
        <f t="shared" si="385"/>
        <v>3.8828844714797264E-5</v>
      </c>
      <c r="BG298" s="5">
        <f t="shared" si="386"/>
        <v>1.9453270897449534E-5</v>
      </c>
      <c r="BH298" s="5">
        <f t="shared" si="387"/>
        <v>7.309573940246696E-6</v>
      </c>
      <c r="BI298" s="5">
        <f t="shared" si="388"/>
        <v>2.1972601510397382E-6</v>
      </c>
      <c r="BJ298" s="8">
        <f t="shared" si="389"/>
        <v>0.54028934399463735</v>
      </c>
      <c r="BK298" s="8">
        <f t="shared" si="390"/>
        <v>0.26276640427970199</v>
      </c>
      <c r="BL298" s="8">
        <f t="shared" si="391"/>
        <v>0.18893896119598586</v>
      </c>
      <c r="BM298" s="8">
        <f t="shared" si="392"/>
        <v>0.40148918309930415</v>
      </c>
      <c r="BN298" s="8">
        <f t="shared" si="393"/>
        <v>0.59755483927321196</v>
      </c>
    </row>
    <row r="299" spans="1:66" x14ac:dyDescent="0.25">
      <c r="A299" t="s">
        <v>89</v>
      </c>
      <c r="B299" t="s">
        <v>101</v>
      </c>
      <c r="C299" t="s">
        <v>126</v>
      </c>
      <c r="D299" t="s">
        <v>531</v>
      </c>
      <c r="E299">
        <f>VLOOKUP(A299,home!$A$2:$E$405,3,FALSE)</f>
        <v>1.4149</v>
      </c>
      <c r="F299">
        <f>VLOOKUP(B299,home!$B$2:$E$405,3,FALSE)</f>
        <v>0.91930000000000001</v>
      </c>
      <c r="G299">
        <f>VLOOKUP(C299,away!$B$2:$E$405,4,FALSE)</f>
        <v>0.71189999999999998</v>
      </c>
      <c r="H299">
        <f>VLOOKUP(A299,away!$A$2:$E$405,3,FALSE)</f>
        <v>1.1467000000000001</v>
      </c>
      <c r="I299">
        <f>VLOOKUP(C299,away!$B$2:$E$405,3,FALSE)</f>
        <v>1.1877</v>
      </c>
      <c r="J299">
        <f>VLOOKUP(B299,home!$B$2:$E$405,4,FALSE)</f>
        <v>1.3354999999999999</v>
      </c>
      <c r="K299" s="3">
        <f t="shared" si="338"/>
        <v>0.92598083808299991</v>
      </c>
      <c r="L299" s="3">
        <f t="shared" si="339"/>
        <v>1.8188649804449999</v>
      </c>
      <c r="M299" s="5">
        <f t="shared" si="340"/>
        <v>6.4258207605808415E-2</v>
      </c>
      <c r="N299" s="5">
        <f t="shared" si="341"/>
        <v>5.9501868932537873E-2</v>
      </c>
      <c r="O299" s="5">
        <f t="shared" si="342"/>
        <v>0.11687700352036946</v>
      </c>
      <c r="P299" s="5">
        <f t="shared" si="343"/>
        <v>0.10822586567242144</v>
      </c>
      <c r="Q299" s="5">
        <f t="shared" si="344"/>
        <v>2.7548795230828114E-2</v>
      </c>
      <c r="R299" s="5">
        <f t="shared" si="345"/>
        <v>0.1062917443612735</v>
      </c>
      <c r="S299" s="5">
        <f t="shared" si="346"/>
        <v>4.5569423879659642E-2</v>
      </c>
      <c r="T299" s="5">
        <f t="shared" si="347"/>
        <v>5.0107538898803483E-2</v>
      </c>
      <c r="U299" s="5">
        <f t="shared" si="348"/>
        <v>9.8424118524956014E-2</v>
      </c>
      <c r="V299" s="5">
        <f t="shared" si="349"/>
        <v>8.5277309421246204E-3</v>
      </c>
      <c r="W299" s="5">
        <f t="shared" si="350"/>
        <v>8.5032188320063908E-3</v>
      </c>
      <c r="X299" s="5">
        <f t="shared" si="351"/>
        <v>1.546620695459686E-2</v>
      </c>
      <c r="Y299" s="5">
        <f t="shared" si="352"/>
        <v>1.4065471105015569E-2</v>
      </c>
      <c r="Z299" s="5">
        <f t="shared" si="353"/>
        <v>6.4443443843044235E-2</v>
      </c>
      <c r="AA299" s="5">
        <f t="shared" si="354"/>
        <v>5.9673394138736832E-2</v>
      </c>
      <c r="AB299" s="5">
        <f t="shared" si="355"/>
        <v>2.7628209757922354E-2</v>
      </c>
      <c r="AC299" s="5">
        <f t="shared" si="356"/>
        <v>8.9766846312320917E-4</v>
      </c>
      <c r="AD299" s="5">
        <f t="shared" si="357"/>
        <v>1.9684544251161061E-3</v>
      </c>
      <c r="AE299" s="5">
        <f t="shared" si="358"/>
        <v>3.5803528194456795E-3</v>
      </c>
      <c r="AF299" s="5">
        <f t="shared" si="359"/>
        <v>3.256089180463633E-3</v>
      </c>
      <c r="AG299" s="5">
        <f t="shared" si="360"/>
        <v>1.974128861183721E-3</v>
      </c>
      <c r="AH299" s="5">
        <f t="shared" si="361"/>
        <v>2.9303480806346757E-2</v>
      </c>
      <c r="AI299" s="5">
        <f t="shared" si="362"/>
        <v>2.713446171581007E-2</v>
      </c>
      <c r="AJ299" s="5">
        <f t="shared" si="363"/>
        <v>1.2562995800268442E-2</v>
      </c>
      <c r="AK299" s="5">
        <f t="shared" si="364"/>
        <v>3.8776977933219271E-3</v>
      </c>
      <c r="AL299" s="5">
        <f t="shared" si="365"/>
        <v>6.0475354123982694E-5</v>
      </c>
      <c r="AM299" s="5">
        <f t="shared" si="366"/>
        <v>3.6455021565944044E-4</v>
      </c>
      <c r="AN299" s="5">
        <f t="shared" si="367"/>
        <v>6.6306762087662858E-4</v>
      </c>
      <c r="AO299" s="5">
        <f t="shared" si="368"/>
        <v>6.0301523763974093E-4</v>
      </c>
      <c r="AP299" s="5">
        <f t="shared" si="369"/>
        <v>3.6560109947254816E-4</v>
      </c>
      <c r="AQ299" s="5">
        <f t="shared" si="370"/>
        <v>1.662447591607016E-4</v>
      </c>
      <c r="AR299" s="5">
        <f t="shared" si="371"/>
        <v>1.0659815008761273E-2</v>
      </c>
      <c r="AS299" s="5">
        <f t="shared" si="372"/>
        <v>9.8707844356225038E-3</v>
      </c>
      <c r="AT299" s="5">
        <f t="shared" si="373"/>
        <v>4.5700786221171781E-3</v>
      </c>
      <c r="AU299" s="5">
        <f t="shared" si="374"/>
        <v>1.4106017442044223E-3</v>
      </c>
      <c r="AV299" s="5">
        <f t="shared" si="375"/>
        <v>3.2654754632493804E-4</v>
      </c>
      <c r="AW299" s="5">
        <f t="shared" si="376"/>
        <v>2.8292959658703634E-6</v>
      </c>
      <c r="AX299" s="5">
        <f t="shared" si="377"/>
        <v>5.626108570327781E-5</v>
      </c>
      <c r="AY299" s="5">
        <f t="shared" si="378"/>
        <v>1.0233131854750686E-4</v>
      </c>
      <c r="AZ299" s="5">
        <f t="shared" si="379"/>
        <v>9.3063425854411061E-5</v>
      </c>
      <c r="BA299" s="5">
        <f t="shared" si="380"/>
        <v>5.6423268748942708E-5</v>
      </c>
      <c r="BB299" s="5">
        <f t="shared" si="381"/>
        <v>2.5656576902422148E-5</v>
      </c>
      <c r="BC299" s="5">
        <f t="shared" si="382"/>
        <v>9.3331698491819453E-6</v>
      </c>
      <c r="BD299" s="5">
        <f t="shared" si="383"/>
        <v>3.2314607029096478E-3</v>
      </c>
      <c r="BE299" s="5">
        <f t="shared" si="384"/>
        <v>2.9922706899125555E-3</v>
      </c>
      <c r="BF299" s="5">
        <f t="shared" si="385"/>
        <v>1.3853926606082123E-3</v>
      </c>
      <c r="BG299" s="5">
        <f t="shared" si="386"/>
        <v>4.2761568564800984E-4</v>
      </c>
      <c r="BH299" s="5">
        <f t="shared" si="387"/>
        <v>9.8990982743445174E-5</v>
      </c>
      <c r="BI299" s="5">
        <f t="shared" si="388"/>
        <v>1.8332750632687037E-5</v>
      </c>
      <c r="BJ299" s="8">
        <f t="shared" si="389"/>
        <v>0.18847767301841226</v>
      </c>
      <c r="BK299" s="8">
        <f t="shared" si="390"/>
        <v>0.22764170323580879</v>
      </c>
      <c r="BL299" s="8">
        <f t="shared" si="391"/>
        <v>0.51676499724849034</v>
      </c>
      <c r="BM299" s="8">
        <f t="shared" si="392"/>
        <v>0.51452482999993499</v>
      </c>
      <c r="BN299" s="8">
        <f t="shared" si="393"/>
        <v>0.48270348532323881</v>
      </c>
    </row>
    <row r="300" spans="1:66" x14ac:dyDescent="0.25">
      <c r="A300" t="s">
        <v>89</v>
      </c>
      <c r="B300" t="s">
        <v>120</v>
      </c>
      <c r="C300" t="s">
        <v>94</v>
      </c>
      <c r="D300" t="s">
        <v>531</v>
      </c>
      <c r="E300">
        <f>VLOOKUP(A300,home!$A$2:$E$405,3,FALSE)</f>
        <v>1.4149</v>
      </c>
      <c r="F300">
        <f>VLOOKUP(B300,home!$B$2:$E$405,3,FALSE)</f>
        <v>0.73750000000000004</v>
      </c>
      <c r="G300">
        <f>VLOOKUP(C300,away!$B$2:$E$405,4,FALSE)</f>
        <v>1.137</v>
      </c>
      <c r="H300">
        <f>VLOOKUP(A300,away!$A$2:$E$405,3,FALSE)</f>
        <v>1.1467000000000001</v>
      </c>
      <c r="I300">
        <f>VLOOKUP(C300,away!$B$2:$E$405,3,FALSE)</f>
        <v>1.1754</v>
      </c>
      <c r="J300">
        <f>VLOOKUP(B300,home!$B$2:$E$405,4,FALSE)</f>
        <v>0.98580000000000001</v>
      </c>
      <c r="K300" s="3">
        <f t="shared" si="338"/>
        <v>1.1864467087500001</v>
      </c>
      <c r="L300" s="3">
        <f t="shared" si="339"/>
        <v>1.328691977244</v>
      </c>
      <c r="M300" s="5">
        <f t="shared" si="340"/>
        <v>8.0851698430961322E-2</v>
      </c>
      <c r="N300" s="5">
        <f t="shared" si="341"/>
        <v>9.5926231500261624E-2</v>
      </c>
      <c r="O300" s="5">
        <f t="shared" si="342"/>
        <v>0.10742700305176962</v>
      </c>
      <c r="P300" s="5">
        <f t="shared" si="343"/>
        <v>0.1274564142016483</v>
      </c>
      <c r="Q300" s="5">
        <f t="shared" si="344"/>
        <v>5.6905680823138009E-2</v>
      </c>
      <c r="R300" s="5">
        <f t="shared" si="345"/>
        <v>7.1368698547126505E-2</v>
      </c>
      <c r="S300" s="5">
        <f t="shared" si="346"/>
        <v>5.0231280963793666E-2</v>
      </c>
      <c r="T300" s="5">
        <f t="shared" si="347"/>
        <v>7.5610121569311212E-2</v>
      </c>
      <c r="U300" s="5">
        <f t="shared" si="348"/>
        <v>8.4675157499009168E-2</v>
      </c>
      <c r="V300" s="5">
        <f t="shared" si="349"/>
        <v>8.798411957593821E-3</v>
      </c>
      <c r="W300" s="5">
        <f t="shared" si="350"/>
        <v>2.2505185907263366E-2</v>
      </c>
      <c r="X300" s="5">
        <f t="shared" si="351"/>
        <v>2.9902459961365566E-2</v>
      </c>
      <c r="Y300" s="5">
        <f t="shared" si="352"/>
        <v>1.9865579325263179E-2</v>
      </c>
      <c r="Z300" s="5">
        <f t="shared" si="353"/>
        <v>3.1609005728637507E-2</v>
      </c>
      <c r="AA300" s="5">
        <f t="shared" si="354"/>
        <v>3.7502400813601872E-2</v>
      </c>
      <c r="AB300" s="5">
        <f t="shared" si="355"/>
        <v>2.224730000776064E-2</v>
      </c>
      <c r="AC300" s="5">
        <f t="shared" si="356"/>
        <v>8.6687575875522599E-4</v>
      </c>
      <c r="AD300" s="5">
        <f t="shared" si="357"/>
        <v>6.6753009373698782E-3</v>
      </c>
      <c r="AE300" s="5">
        <f t="shared" si="358"/>
        <v>8.8694188011727102E-3</v>
      </c>
      <c r="AF300" s="5">
        <f t="shared" si="359"/>
        <v>5.8923628019676389E-3</v>
      </c>
      <c r="AG300" s="5">
        <f t="shared" si="360"/>
        <v>2.6097117273284594E-3</v>
      </c>
      <c r="AH300" s="5">
        <f t="shared" si="361"/>
        <v>1.0499658080075068E-2</v>
      </c>
      <c r="AI300" s="5">
        <f t="shared" si="362"/>
        <v>1.2457284772105412E-2</v>
      </c>
      <c r="AJ300" s="5">
        <f t="shared" si="363"/>
        <v>7.3899522589129822E-3</v>
      </c>
      <c r="AK300" s="5">
        <f t="shared" si="364"/>
        <v>2.9225948451356456E-3</v>
      </c>
      <c r="AL300" s="5">
        <f t="shared" si="365"/>
        <v>5.4662488439185852E-5</v>
      </c>
      <c r="AM300" s="5">
        <f t="shared" si="366"/>
        <v>1.5839777654116547E-3</v>
      </c>
      <c r="AN300" s="5">
        <f t="shared" si="367"/>
        <v>2.1046185490353445E-3</v>
      </c>
      <c r="AO300" s="5">
        <f t="shared" si="368"/>
        <v>1.3981948906310851E-3</v>
      </c>
      <c r="AP300" s="5">
        <f t="shared" si="369"/>
        <v>6.1925677793502499E-4</v>
      </c>
      <c r="AQ300" s="5">
        <f t="shared" si="370"/>
        <v>2.0570037817405916E-4</v>
      </c>
      <c r="AR300" s="5">
        <f t="shared" si="371"/>
        <v>2.7901622909601771E-3</v>
      </c>
      <c r="AS300" s="5">
        <f t="shared" si="372"/>
        <v>3.3103788669880626E-3</v>
      </c>
      <c r="AT300" s="5">
        <f t="shared" si="373"/>
        <v>1.9637940557267709E-3</v>
      </c>
      <c r="AU300" s="5">
        <f t="shared" si="374"/>
        <v>7.7664566469328074E-4</v>
      </c>
      <c r="AV300" s="5">
        <f t="shared" si="375"/>
        <v>2.3036217318507483E-4</v>
      </c>
      <c r="AW300" s="5">
        <f t="shared" si="376"/>
        <v>2.3936433766333109E-6</v>
      </c>
      <c r="AX300" s="5">
        <f t="shared" si="377"/>
        <v>3.1321753441763956E-4</v>
      </c>
      <c r="AY300" s="5">
        <f t="shared" si="378"/>
        <v>4.1616962511286412E-4</v>
      </c>
      <c r="AZ300" s="5">
        <f t="shared" si="379"/>
        <v>2.764806210300528E-4</v>
      </c>
      <c r="BA300" s="5">
        <f t="shared" si="380"/>
        <v>1.2245252767535667E-4</v>
      </c>
      <c r="BB300" s="5">
        <f t="shared" si="381"/>
        <v>4.0675422778873806E-5</v>
      </c>
      <c r="BC300" s="5">
        <f t="shared" si="382"/>
        <v>1.0809021583459494E-5</v>
      </c>
      <c r="BD300" s="5">
        <f t="shared" si="383"/>
        <v>6.1787770853458763E-4</v>
      </c>
      <c r="BE300" s="5">
        <f t="shared" si="384"/>
        <v>7.3307897370085342E-4</v>
      </c>
      <c r="BF300" s="5">
        <f t="shared" si="385"/>
        <v>4.3487956780060281E-4</v>
      </c>
      <c r="BG300" s="5">
        <f t="shared" si="386"/>
        <v>1.7198714397321594E-4</v>
      </c>
      <c r="BH300" s="5">
        <f t="shared" si="387"/>
        <v>5.1013395228583633E-5</v>
      </c>
      <c r="BI300" s="5">
        <f t="shared" si="388"/>
        <v>1.2104934974223189E-5</v>
      </c>
      <c r="BJ300" s="8">
        <f t="shared" si="389"/>
        <v>0.33185360646822698</v>
      </c>
      <c r="BK300" s="8">
        <f t="shared" si="390"/>
        <v>0.26867551342630436</v>
      </c>
      <c r="BL300" s="8">
        <f t="shared" si="391"/>
        <v>0.36758233465126222</v>
      </c>
      <c r="BM300" s="8">
        <f t="shared" si="392"/>
        <v>0.45937095773778941</v>
      </c>
      <c r="BN300" s="8">
        <f t="shared" si="393"/>
        <v>0.5399357265549054</v>
      </c>
    </row>
    <row r="301" spans="1:66" x14ac:dyDescent="0.25">
      <c r="A301" t="s">
        <v>89</v>
      </c>
      <c r="B301" t="s">
        <v>303</v>
      </c>
      <c r="C301" t="s">
        <v>125</v>
      </c>
      <c r="D301" t="s">
        <v>531</v>
      </c>
      <c r="E301">
        <f>VLOOKUP(A301,home!$A$2:$E$405,3,FALSE)</f>
        <v>1.4149</v>
      </c>
      <c r="F301">
        <f>VLOOKUP(B301,home!$B$2:$E$405,3,FALSE)</f>
        <v>1.1526000000000001</v>
      </c>
      <c r="G301">
        <f>VLOOKUP(C301,away!$B$2:$E$405,4,FALSE)</f>
        <v>1.2599</v>
      </c>
      <c r="H301">
        <f>VLOOKUP(A301,away!$A$2:$E$405,3,FALSE)</f>
        <v>1.1467000000000001</v>
      </c>
      <c r="I301">
        <f>VLOOKUP(C301,away!$B$2:$E$405,3,FALSE)</f>
        <v>1.0616000000000001</v>
      </c>
      <c r="J301">
        <f>VLOOKUP(B301,home!$B$2:$E$405,4,FALSE)</f>
        <v>0.86009999999999998</v>
      </c>
      <c r="K301" s="3">
        <f t="shared" si="338"/>
        <v>2.0546622310260005</v>
      </c>
      <c r="L301" s="3">
        <f t="shared" si="339"/>
        <v>1.0470313128720001</v>
      </c>
      <c r="M301" s="5">
        <f t="shared" si="340"/>
        <v>4.4972974157885211E-2</v>
      </c>
      <c r="N301" s="5">
        <f t="shared" si="341"/>
        <v>9.2404271419115086E-2</v>
      </c>
      <c r="O301" s="5">
        <f t="shared" si="342"/>
        <v>4.7088112176289089E-2</v>
      </c>
      <c r="P301" s="5">
        <f t="shared" si="343"/>
        <v>9.6750165618936707E-2</v>
      </c>
      <c r="Q301" s="5">
        <f t="shared" si="344"/>
        <v>9.4929783235165571E-2</v>
      </c>
      <c r="R301" s="5">
        <f t="shared" si="345"/>
        <v>2.4651363956301988E-2</v>
      </c>
      <c r="S301" s="5">
        <f t="shared" si="346"/>
        <v>5.2034553654544499E-2</v>
      </c>
      <c r="T301" s="5">
        <f t="shared" si="347"/>
        <v>9.9394455571369805E-2</v>
      </c>
      <c r="U301" s="5">
        <f t="shared" si="348"/>
        <v>5.065022646428937E-2</v>
      </c>
      <c r="V301" s="5">
        <f t="shared" si="349"/>
        <v>1.2437967908634516E-2</v>
      </c>
      <c r="W301" s="5">
        <f t="shared" si="350"/>
        <v>6.5016213404259976E-2</v>
      </c>
      <c r="X301" s="5">
        <f t="shared" si="351"/>
        <v>6.8074011278628471E-2</v>
      </c>
      <c r="Y301" s="5">
        <f t="shared" si="352"/>
        <v>3.5637810700762849E-2</v>
      </c>
      <c r="Z301" s="5">
        <f t="shared" si="353"/>
        <v>8.6035833224174588E-3</v>
      </c>
      <c r="AA301" s="5">
        <f t="shared" si="354"/>
        <v>1.7677457704056345E-2</v>
      </c>
      <c r="AB301" s="5">
        <f t="shared" si="355"/>
        <v>1.816060234254209E-2</v>
      </c>
      <c r="AC301" s="5">
        <f t="shared" si="356"/>
        <v>1.6723591746717103E-3</v>
      </c>
      <c r="AD301" s="5">
        <f t="shared" si="357"/>
        <v>3.3396589521514843E-2</v>
      </c>
      <c r="AE301" s="5">
        <f t="shared" si="358"/>
        <v>3.4967274972158971E-2</v>
      </c>
      <c r="AF301" s="5">
        <f t="shared" si="359"/>
        <v>1.8305915910827919E-2</v>
      </c>
      <c r="AG301" s="5">
        <f t="shared" si="360"/>
        <v>6.3889557231461983E-3</v>
      </c>
      <c r="AH301" s="5">
        <f t="shared" si="361"/>
        <v>2.2520552853685987E-3</v>
      </c>
      <c r="AI301" s="5">
        <f t="shared" si="362"/>
        <v>4.6272129370293407E-3</v>
      </c>
      <c r="AJ301" s="5">
        <f t="shared" si="363"/>
        <v>4.7536798283145405E-3</v>
      </c>
      <c r="AK301" s="5">
        <f t="shared" si="364"/>
        <v>3.2557354672093498E-3</v>
      </c>
      <c r="AL301" s="5">
        <f t="shared" si="365"/>
        <v>1.4390956360218162E-4</v>
      </c>
      <c r="AM301" s="5">
        <f t="shared" si="366"/>
        <v>1.3723742226987044E-2</v>
      </c>
      <c r="AN301" s="5">
        <f t="shared" si="367"/>
        <v>1.4369187841439153E-2</v>
      </c>
      <c r="AO301" s="5">
        <f t="shared" si="368"/>
        <v>7.5224948052632088E-3</v>
      </c>
      <c r="AP301" s="5">
        <f t="shared" si="369"/>
        <v>2.6254292040091796E-3</v>
      </c>
      <c r="AQ301" s="5">
        <f t="shared" si="370"/>
        <v>6.8722664658155532E-4</v>
      </c>
      <c r="AR301" s="5">
        <f t="shared" si="371"/>
        <v>4.7159448041996231E-4</v>
      </c>
      <c r="AS301" s="5">
        <f t="shared" si="372"/>
        <v>9.6896736727922715E-4</v>
      </c>
      <c r="AT301" s="5">
        <f t="shared" si="373"/>
        <v>9.9545032632266371E-4</v>
      </c>
      <c r="AU301" s="5">
        <f t="shared" si="374"/>
        <v>6.8177139611922831E-4</v>
      </c>
      <c r="AV301" s="5">
        <f t="shared" si="375"/>
        <v>3.5020248445001117E-4</v>
      </c>
      <c r="AW301" s="5">
        <f t="shared" si="376"/>
        <v>8.5997784554514183E-6</v>
      </c>
      <c r="AX301" s="5">
        <f t="shared" si="377"/>
        <v>4.6996091370211527E-3</v>
      </c>
      <c r="AY301" s="5">
        <f t="shared" si="378"/>
        <v>4.9206379247205053E-3</v>
      </c>
      <c r="AZ301" s="5">
        <f t="shared" si="379"/>
        <v>2.5760309932439324E-3</v>
      </c>
      <c r="BA301" s="5">
        <f t="shared" si="380"/>
        <v>8.9906170428505241E-4</v>
      </c>
      <c r="BB301" s="5">
        <f t="shared" si="381"/>
        <v>2.3533643914762904E-4</v>
      </c>
      <c r="BC301" s="5">
        <f t="shared" si="382"/>
        <v>4.9280924169472736E-5</v>
      </c>
      <c r="BD301" s="5">
        <f t="shared" si="383"/>
        <v>8.2295697996216961E-5</v>
      </c>
      <c r="BE301" s="5">
        <f t="shared" si="384"/>
        <v>1.6908986244874906E-4</v>
      </c>
      <c r="BF301" s="5">
        <f t="shared" si="385"/>
        <v>1.7371127701141322E-4</v>
      </c>
      <c r="BG301" s="5">
        <f t="shared" si="386"/>
        <v>1.1897266665954864E-4</v>
      </c>
      <c r="BH301" s="5">
        <f t="shared" si="387"/>
        <v>6.1112161177455219E-5</v>
      </c>
      <c r="BI301" s="5">
        <f t="shared" si="388"/>
        <v>2.511296988553813E-5</v>
      </c>
      <c r="BJ301" s="8">
        <f t="shared" si="389"/>
        <v>0.60082331958381774</v>
      </c>
      <c r="BK301" s="8">
        <f t="shared" si="390"/>
        <v>0.21293256800299531</v>
      </c>
      <c r="BL301" s="8">
        <f t="shared" si="391"/>
        <v>0.17721472685117071</v>
      </c>
      <c r="BM301" s="8">
        <f t="shared" si="392"/>
        <v>0.59386548905044256</v>
      </c>
      <c r="BN301" s="8">
        <f t="shared" si="393"/>
        <v>0.40079667056369361</v>
      </c>
    </row>
    <row r="302" spans="1:66" x14ac:dyDescent="0.25">
      <c r="A302" t="s">
        <v>89</v>
      </c>
      <c r="B302" t="s">
        <v>95</v>
      </c>
      <c r="C302" t="s">
        <v>122</v>
      </c>
      <c r="D302" t="s">
        <v>531</v>
      </c>
      <c r="E302">
        <f>VLOOKUP(A302,home!$A$2:$E$405,3,FALSE)</f>
        <v>1.4149</v>
      </c>
      <c r="F302">
        <f>VLOOKUP(B302,home!$B$2:$E$405,3,FALSE)</f>
        <v>1.3521000000000001</v>
      </c>
      <c r="G302">
        <f>VLOOKUP(C302,away!$B$2:$E$405,4,FALSE)</f>
        <v>1.2599</v>
      </c>
      <c r="H302">
        <f>VLOOKUP(A302,away!$A$2:$E$405,3,FALSE)</f>
        <v>1.1467000000000001</v>
      </c>
      <c r="I302">
        <f>VLOOKUP(C302,away!$B$2:$E$405,3,FALSE)</f>
        <v>0.94789999999999996</v>
      </c>
      <c r="J302">
        <f>VLOOKUP(B302,home!$B$2:$E$405,4,FALSE)</f>
        <v>1.1754</v>
      </c>
      <c r="K302" s="3">
        <f t="shared" si="338"/>
        <v>2.4102974167710003</v>
      </c>
      <c r="L302" s="3">
        <f t="shared" si="339"/>
        <v>1.2776091755219998</v>
      </c>
      <c r="M302" s="5">
        <f t="shared" si="340"/>
        <v>2.5024333380112434E-2</v>
      </c>
      <c r="N302" s="5">
        <f t="shared" si="341"/>
        <v>6.0316086102501311E-2</v>
      </c>
      <c r="O302" s="5">
        <f t="shared" si="342"/>
        <v>3.1971317937753103E-2</v>
      </c>
      <c r="P302" s="5">
        <f t="shared" si="343"/>
        <v>7.7060385036130649E-2</v>
      </c>
      <c r="Q302" s="5">
        <f t="shared" si="344"/>
        <v>7.2689853261298079E-2</v>
      </c>
      <c r="R302" s="5">
        <f t="shared" si="345"/>
        <v>2.0423424575402239E-2</v>
      </c>
      <c r="S302" s="5">
        <f t="shared" si="346"/>
        <v>5.9325286029757465E-2</v>
      </c>
      <c r="T302" s="5">
        <f t="shared" si="347"/>
        <v>9.2869223493982175E-2</v>
      </c>
      <c r="U302" s="5">
        <f t="shared" si="348"/>
        <v>4.9226527495709375E-2</v>
      </c>
      <c r="V302" s="5">
        <f t="shared" si="349"/>
        <v>2.0298595479447751E-2</v>
      </c>
      <c r="W302" s="5">
        <f t="shared" si="350"/>
        <v>5.8401388513723285E-2</v>
      </c>
      <c r="X302" s="5">
        <f t="shared" si="351"/>
        <v>7.4614149828357984E-2</v>
      </c>
      <c r="Y302" s="5">
        <f t="shared" si="352"/>
        <v>4.7663861222241713E-2</v>
      </c>
      <c r="Z302" s="5">
        <f t="shared" si="353"/>
        <v>8.6977182110384681E-3</v>
      </c>
      <c r="AA302" s="5">
        <f t="shared" si="354"/>
        <v>2.0964087735868102E-2</v>
      </c>
      <c r="AB302" s="5">
        <f t="shared" si="355"/>
        <v>2.5264843257361752E-2</v>
      </c>
      <c r="AC302" s="5">
        <f t="shared" si="356"/>
        <v>3.9067413894180751E-3</v>
      </c>
      <c r="AD302" s="5">
        <f t="shared" si="357"/>
        <v>3.5191178967616692E-2</v>
      </c>
      <c r="AE302" s="5">
        <f t="shared" si="358"/>
        <v>4.49605731464639E-2</v>
      </c>
      <c r="AF302" s="5">
        <f t="shared" si="359"/>
        <v>2.8721020394325159E-2</v>
      </c>
      <c r="AG302" s="5">
        <f t="shared" si="360"/>
        <v>1.2231413062048103E-2</v>
      </c>
      <c r="AH302" s="5">
        <f t="shared" si="361"/>
        <v>2.7780711481318857E-3</v>
      </c>
      <c r="AI302" s="5">
        <f t="shared" si="362"/>
        <v>6.6959777119483298E-3</v>
      </c>
      <c r="AJ302" s="5">
        <f t="shared" si="363"/>
        <v>8.0696488909326285E-3</v>
      </c>
      <c r="AK302" s="5">
        <f t="shared" si="364"/>
        <v>6.4834179586879606E-3</v>
      </c>
      <c r="AL302" s="5">
        <f t="shared" si="365"/>
        <v>4.812196051454495E-4</v>
      </c>
      <c r="AM302" s="5">
        <f t="shared" si="366"/>
        <v>1.6964241551754501E-2</v>
      </c>
      <c r="AN302" s="5">
        <f t="shared" si="367"/>
        <v>2.1673670662293119E-2</v>
      </c>
      <c r="AO302" s="5">
        <f t="shared" si="368"/>
        <v>1.3845240252693836E-2</v>
      </c>
      <c r="AP302" s="5">
        <f t="shared" si="369"/>
        <v>5.8962686613827251E-3</v>
      </c>
      <c r="AQ302" s="5">
        <f t="shared" si="370"/>
        <v>1.8832817357813478E-3</v>
      </c>
      <c r="AR302" s="5">
        <f t="shared" si="371"/>
        <v>7.0985783782124645E-4</v>
      </c>
      <c r="AS302" s="5">
        <f t="shared" si="372"/>
        <v>1.7109685127751977E-3</v>
      </c>
      <c r="AT302" s="5">
        <f t="shared" si="373"/>
        <v>2.0619714932592899E-3</v>
      </c>
      <c r="AU302" s="5">
        <f t="shared" si="374"/>
        <v>1.6566548545527697E-3</v>
      </c>
      <c r="AV302" s="5">
        <f t="shared" si="375"/>
        <v>9.9825772910241929E-4</v>
      </c>
      <c r="AW302" s="5">
        <f t="shared" si="376"/>
        <v>4.1163232220774239E-5</v>
      </c>
      <c r="AX302" s="5">
        <f t="shared" si="377"/>
        <v>6.8148112649455209E-3</v>
      </c>
      <c r="AY302" s="5">
        <f t="shared" si="378"/>
        <v>8.7066654015450825E-3</v>
      </c>
      <c r="AZ302" s="5">
        <f t="shared" si="379"/>
        <v>5.5618578026069686E-3</v>
      </c>
      <c r="BA302" s="5">
        <f t="shared" si="380"/>
        <v>2.3686268538530967E-3</v>
      </c>
      <c r="BB302" s="5">
        <f t="shared" si="381"/>
        <v>7.5654485046763105E-4</v>
      </c>
      <c r="BC302" s="5">
        <f t="shared" si="382"/>
        <v>1.9331372853027286E-4</v>
      </c>
      <c r="BD302" s="5">
        <f t="shared" si="383"/>
        <v>1.511534811527719E-4</v>
      </c>
      <c r="BE302" s="5">
        <f t="shared" si="384"/>
        <v>3.6432484515847019E-4</v>
      </c>
      <c r="BF302" s="5">
        <f t="shared" si="385"/>
        <v>4.3906561657547773E-4</v>
      </c>
      <c r="BG302" s="5">
        <f t="shared" si="386"/>
        <v>3.527595738082802E-4</v>
      </c>
      <c r="BH302" s="5">
        <f t="shared" si="387"/>
        <v>2.1256387237283413E-4</v>
      </c>
      <c r="BI302" s="5">
        <f t="shared" si="388"/>
        <v>1.0246843049581659E-4</v>
      </c>
      <c r="BJ302" s="8">
        <f t="shared" si="389"/>
        <v>0.61232327075841242</v>
      </c>
      <c r="BK302" s="8">
        <f t="shared" si="390"/>
        <v>0.19480322632155692</v>
      </c>
      <c r="BL302" s="8">
        <f t="shared" si="391"/>
        <v>0.18063736295886995</v>
      </c>
      <c r="BM302" s="8">
        <f t="shared" si="392"/>
        <v>0.70031067578735573</v>
      </c>
      <c r="BN302" s="8">
        <f t="shared" si="393"/>
        <v>0.2874854002931978</v>
      </c>
    </row>
    <row r="303" spans="1:66" x14ac:dyDescent="0.25">
      <c r="A303" t="s">
        <v>89</v>
      </c>
      <c r="B303" t="s">
        <v>81</v>
      </c>
      <c r="C303" t="s">
        <v>98</v>
      </c>
      <c r="D303" t="s">
        <v>531</v>
      </c>
      <c r="E303">
        <f>VLOOKUP(A303,home!$A$2:$E$405,3,FALSE)</f>
        <v>1.4149</v>
      </c>
      <c r="F303">
        <f>VLOOKUP(B303,home!$B$2:$E$405,3,FALSE)</f>
        <v>1.2292000000000001</v>
      </c>
      <c r="G303">
        <f>VLOOKUP(C303,away!$B$2:$E$405,4,FALSE)</f>
        <v>0.79900000000000004</v>
      </c>
      <c r="H303">
        <f>VLOOKUP(A303,away!$A$2:$E$405,3,FALSE)</f>
        <v>1.1467000000000001</v>
      </c>
      <c r="I303">
        <f>VLOOKUP(C303,away!$B$2:$E$405,3,FALSE)</f>
        <v>1.0616000000000001</v>
      </c>
      <c r="J303">
        <f>VLOOKUP(B303,home!$B$2:$E$405,4,FALSE)</f>
        <v>0.75829999999999997</v>
      </c>
      <c r="K303" s="3">
        <f t="shared" si="338"/>
        <v>1.3896168689200004</v>
      </c>
      <c r="L303" s="3">
        <f t="shared" si="339"/>
        <v>0.92310643477600018</v>
      </c>
      <c r="M303" s="5">
        <f t="shared" si="340"/>
        <v>9.8991300772230367E-2</v>
      </c>
      <c r="N303" s="5">
        <f t="shared" si="341"/>
        <v>0.13755998142942474</v>
      </c>
      <c r="O303" s="5">
        <f t="shared" si="342"/>
        <v>9.1379506729692292E-2</v>
      </c>
      <c r="P303" s="5">
        <f t="shared" si="343"/>
        <v>0.12698250402516909</v>
      </c>
      <c r="Q303" s="5">
        <f t="shared" si="344"/>
        <v>9.5577835341325343E-2</v>
      </c>
      <c r="R303" s="5">
        <f t="shared" si="345"/>
        <v>4.2176505334417885E-2</v>
      </c>
      <c r="S303" s="5">
        <f t="shared" si="346"/>
        <v>4.0722154883092131E-2</v>
      </c>
      <c r="T303" s="5">
        <f t="shared" si="347"/>
        <v>8.8228514825538423E-2</v>
      </c>
      <c r="U303" s="5">
        <f t="shared" si="348"/>
        <v>5.8609183284801462E-2</v>
      </c>
      <c r="V303" s="5">
        <f t="shared" si="349"/>
        <v>5.8041028252167033E-3</v>
      </c>
      <c r="W303" s="5">
        <f t="shared" si="350"/>
        <v>4.4272190761721314E-2</v>
      </c>
      <c r="X303" s="5">
        <f t="shared" si="351"/>
        <v>4.0867944173775532E-2</v>
      </c>
      <c r="Y303" s="5">
        <f t="shared" si="352"/>
        <v>1.8862731121439272E-2</v>
      </c>
      <c r="Z303" s="5">
        <f t="shared" si="353"/>
        <v>1.2977801156855149E-2</v>
      </c>
      <c r="AA303" s="5">
        <f t="shared" si="354"/>
        <v>1.8034171409055409E-2</v>
      </c>
      <c r="AB303" s="5">
        <f t="shared" si="355"/>
        <v>1.2530294403509088E-2</v>
      </c>
      <c r="AC303" s="5">
        <f t="shared" si="356"/>
        <v>4.6533098402087609E-4</v>
      </c>
      <c r="AD303" s="5">
        <f t="shared" si="357"/>
        <v>1.5380345776633038E-2</v>
      </c>
      <c r="AE303" s="5">
        <f t="shared" si="358"/>
        <v>1.4197696155489837E-2</v>
      </c>
      <c r="AF303" s="5">
        <f t="shared" si="359"/>
        <v>6.5529923400635742E-3</v>
      </c>
      <c r="AG303" s="5">
        <f t="shared" si="360"/>
        <v>2.0163697987168414E-3</v>
      </c>
      <c r="AH303" s="5">
        <f t="shared" si="361"/>
        <v>2.9949729392841017E-3</v>
      </c>
      <c r="AI303" s="5">
        <f t="shared" si="362"/>
        <v>4.1618649183881029E-3</v>
      </c>
      <c r="AJ303" s="5">
        <f t="shared" si="363"/>
        <v>2.8916988483792352E-3</v>
      </c>
      <c r="AK303" s="5">
        <f t="shared" si="364"/>
        <v>1.3394511665147752E-3</v>
      </c>
      <c r="AL303" s="5">
        <f t="shared" si="365"/>
        <v>2.3876398467548057E-5</v>
      </c>
      <c r="AM303" s="5">
        <f t="shared" si="366"/>
        <v>4.2745575882063474E-3</v>
      </c>
      <c r="AN303" s="5">
        <f t="shared" si="367"/>
        <v>3.9458716154938591E-3</v>
      </c>
      <c r="AO303" s="5">
        <f t="shared" si="368"/>
        <v>1.8212297395311763E-3</v>
      </c>
      <c r="AP303" s="5">
        <f t="shared" si="369"/>
        <v>5.6039629725554928E-4</v>
      </c>
      <c r="AQ303" s="5">
        <f t="shared" si="370"/>
        <v>1.2932635700531041E-4</v>
      </c>
      <c r="AR303" s="5">
        <f t="shared" si="371"/>
        <v>5.5293575844662902E-4</v>
      </c>
      <c r="AS303" s="5">
        <f t="shared" si="372"/>
        <v>7.6836885736651021E-4</v>
      </c>
      <c r="AT303" s="5">
        <f t="shared" si="373"/>
        <v>5.3386916287464429E-4</v>
      </c>
      <c r="AU303" s="5">
        <f t="shared" si="374"/>
        <v>2.4729119817560176E-4</v>
      </c>
      <c r="AV303" s="5">
        <f t="shared" si="375"/>
        <v>8.5910005130063782E-5</v>
      </c>
      <c r="AW303" s="5">
        <f t="shared" si="376"/>
        <v>8.507719704381021E-7</v>
      </c>
      <c r="AX303" s="5">
        <f t="shared" si="377"/>
        <v>9.8999955529025657E-4</v>
      </c>
      <c r="AY303" s="5">
        <f t="shared" si="378"/>
        <v>9.1387495991381441E-4</v>
      </c>
      <c r="AZ303" s="5">
        <f t="shared" si="379"/>
        <v>4.2180192803855065E-4</v>
      </c>
      <c r="BA303" s="5">
        <f t="shared" si="380"/>
        <v>1.2978935799110318E-4</v>
      </c>
      <c r="BB303" s="5">
        <f t="shared" si="381"/>
        <v>2.9952347881758299E-5</v>
      </c>
      <c r="BC303" s="5">
        <f t="shared" si="382"/>
        <v>5.5298410132600776E-6</v>
      </c>
      <c r="BD303" s="5">
        <f t="shared" si="383"/>
        <v>8.5069759439971869E-5</v>
      </c>
      <c r="BE303" s="5">
        <f t="shared" si="384"/>
        <v>1.1821437275275133E-4</v>
      </c>
      <c r="BF303" s="5">
        <f t="shared" si="385"/>
        <v>8.2136343263010072E-5</v>
      </c>
      <c r="BG303" s="5">
        <f t="shared" si="386"/>
        <v>3.8046016049894162E-5</v>
      </c>
      <c r="BH303" s="5">
        <f t="shared" si="387"/>
        <v>1.3217346424533505E-5</v>
      </c>
      <c r="BI303" s="5">
        <f t="shared" si="388"/>
        <v>3.6734095107782389E-6</v>
      </c>
      <c r="BJ303" s="8">
        <f t="shared" si="389"/>
        <v>0.47673893131174888</v>
      </c>
      <c r="BK303" s="8">
        <f t="shared" si="390"/>
        <v>0.27390314484811051</v>
      </c>
      <c r="BL303" s="8">
        <f t="shared" si="391"/>
        <v>0.2366463812634767</v>
      </c>
      <c r="BM303" s="8">
        <f t="shared" si="392"/>
        <v>0.40668560075998827</v>
      </c>
      <c r="BN303" s="8">
        <f t="shared" si="393"/>
        <v>0.59266763363225972</v>
      </c>
    </row>
    <row r="304" spans="1:66" x14ac:dyDescent="0.25">
      <c r="A304" t="s">
        <v>89</v>
      </c>
      <c r="B304" t="s">
        <v>102</v>
      </c>
      <c r="C304" t="s">
        <v>104</v>
      </c>
      <c r="D304" t="s">
        <v>531</v>
      </c>
      <c r="E304">
        <f>VLOOKUP(A304,home!$A$2:$E$405,3,FALSE)</f>
        <v>1.4149</v>
      </c>
      <c r="F304">
        <f>VLOOKUP(B304,home!$B$2:$E$405,3,FALSE)</f>
        <v>1.0508999999999999</v>
      </c>
      <c r="G304">
        <f>VLOOKUP(C304,away!$B$2:$E$405,4,FALSE)</f>
        <v>0.8911</v>
      </c>
      <c r="H304">
        <f>VLOOKUP(A304,away!$A$2:$E$405,3,FALSE)</f>
        <v>1.1467000000000001</v>
      </c>
      <c r="I304">
        <f>VLOOKUP(C304,away!$B$2:$E$405,3,FALSE)</f>
        <v>1.4029</v>
      </c>
      <c r="J304">
        <f>VLOOKUP(B304,home!$B$2:$E$405,4,FALSE)</f>
        <v>0.81910000000000005</v>
      </c>
      <c r="K304" s="3">
        <f t="shared" si="338"/>
        <v>1.324992995151</v>
      </c>
      <c r="L304" s="3">
        <f t="shared" si="339"/>
        <v>1.3176906177130001</v>
      </c>
      <c r="M304" s="5">
        <f t="shared" si="340"/>
        <v>7.1170020269714029E-2</v>
      </c>
      <c r="N304" s="5">
        <f t="shared" si="341"/>
        <v>9.4299778322125771E-2</v>
      </c>
      <c r="O304" s="5">
        <f t="shared" si="342"/>
        <v>9.3780067971846223E-2</v>
      </c>
      <c r="P304" s="5">
        <f t="shared" si="343"/>
        <v>0.12425793314748088</v>
      </c>
      <c r="Q304" s="5">
        <f t="shared" si="344"/>
        <v>6.2473272860554395E-2</v>
      </c>
      <c r="R304" s="5">
        <f t="shared" si="345"/>
        <v>6.1786557847494608E-2</v>
      </c>
      <c r="S304" s="5">
        <f t="shared" si="346"/>
        <v>5.42364393447217E-2</v>
      </c>
      <c r="T304" s="5">
        <f t="shared" si="347"/>
        <v>8.2320445506176718E-2</v>
      </c>
      <c r="U304" s="5">
        <f t="shared" si="348"/>
        <v>8.1866756342422395E-2</v>
      </c>
      <c r="V304" s="5">
        <f t="shared" si="349"/>
        <v>1.0521452445400439E-2</v>
      </c>
      <c r="W304" s="5">
        <f t="shared" si="350"/>
        <v>2.7592216308130559E-2</v>
      </c>
      <c r="X304" s="5">
        <f t="shared" si="351"/>
        <v>3.6358004551131272E-2</v>
      </c>
      <c r="Y304" s="5">
        <f t="shared" si="352"/>
        <v>2.3954300737896124E-2</v>
      </c>
      <c r="Z304" s="5">
        <f t="shared" si="353"/>
        <v>2.7138522525475061E-2</v>
      </c>
      <c r="AA304" s="5">
        <f t="shared" si="354"/>
        <v>3.595835224500208E-2</v>
      </c>
      <c r="AB304" s="5">
        <f t="shared" si="355"/>
        <v>2.3822282420899999E-2</v>
      </c>
      <c r="AC304" s="5">
        <f t="shared" si="356"/>
        <v>1.1481080179726599E-3</v>
      </c>
      <c r="AD304" s="5">
        <f t="shared" si="357"/>
        <v>9.1398733322410435E-3</v>
      </c>
      <c r="AE304" s="5">
        <f t="shared" si="358"/>
        <v>1.2043525336979277E-2</v>
      </c>
      <c r="AF304" s="5">
        <f t="shared" si="359"/>
        <v>7.9348201703631979E-3</v>
      </c>
      <c r="AG304" s="5">
        <f t="shared" si="360"/>
        <v>3.4852126972424848E-3</v>
      </c>
      <c r="AH304" s="5">
        <f t="shared" si="361"/>
        <v>8.9400441276028478E-3</v>
      </c>
      <c r="AI304" s="5">
        <f t="shared" si="362"/>
        <v>1.1845495845414604E-2</v>
      </c>
      <c r="AJ304" s="5">
        <f t="shared" si="363"/>
        <v>7.847599509632314E-3</v>
      </c>
      <c r="AK304" s="5">
        <f t="shared" si="364"/>
        <v>3.4660047930044143E-3</v>
      </c>
      <c r="AL304" s="5">
        <f t="shared" si="365"/>
        <v>8.0180687768634628E-5</v>
      </c>
      <c r="AM304" s="5">
        <f t="shared" si="366"/>
        <v>2.4220536283573618E-3</v>
      </c>
      <c r="AN304" s="5">
        <f t="shared" si="367"/>
        <v>3.1915173416842248E-3</v>
      </c>
      <c r="AO304" s="5">
        <f t="shared" si="368"/>
        <v>2.1027162287028198E-3</v>
      </c>
      <c r="AP304" s="5">
        <f t="shared" si="369"/>
        <v>9.2357648209152291E-4</v>
      </c>
      <c r="AQ304" s="5">
        <f t="shared" si="370"/>
        <v>3.042470162980945E-4</v>
      </c>
      <c r="AR304" s="5">
        <f t="shared" si="371"/>
        <v>2.3560424537764938E-3</v>
      </c>
      <c r="AS304" s="5">
        <f t="shared" si="372"/>
        <v>3.1217397475322281E-3</v>
      </c>
      <c r="AT304" s="5">
        <f t="shared" si="373"/>
        <v>2.0681416490823269E-3</v>
      </c>
      <c r="AU304" s="5">
        <f t="shared" si="374"/>
        <v>9.1342439933804064E-4</v>
      </c>
      <c r="AV304" s="5">
        <f t="shared" si="375"/>
        <v>3.0257023268072836E-4</v>
      </c>
      <c r="AW304" s="5">
        <f t="shared" si="376"/>
        <v>3.8886093168618533E-6</v>
      </c>
      <c r="AX304" s="5">
        <f t="shared" si="377"/>
        <v>5.3486734857559456E-4</v>
      </c>
      <c r="AY304" s="5">
        <f t="shared" si="378"/>
        <v>7.0478968693908975E-4</v>
      </c>
      <c r="AZ304" s="5">
        <f t="shared" si="379"/>
        <v>4.6434737897026071E-4</v>
      </c>
      <c r="BA304" s="5">
        <f t="shared" si="380"/>
        <v>2.0395539487624514E-4</v>
      </c>
      <c r="BB304" s="5">
        <f t="shared" si="381"/>
        <v>6.7187527565094548E-5</v>
      </c>
      <c r="BC304" s="5">
        <f t="shared" si="382"/>
        <v>1.7706474939971726E-5</v>
      </c>
      <c r="BD304" s="5">
        <f t="shared" si="383"/>
        <v>5.1742250604580066E-4</v>
      </c>
      <c r="BE304" s="5">
        <f t="shared" si="384"/>
        <v>6.8558119604416169E-4</v>
      </c>
      <c r="BF304" s="5">
        <f t="shared" si="385"/>
        <v>4.5419514118287947E-4</v>
      </c>
      <c r="BG304" s="5">
        <f t="shared" si="386"/>
        <v>2.0060179349964502E-4</v>
      </c>
      <c r="BH304" s="5">
        <f t="shared" si="387"/>
        <v>6.6448992800439256E-5</v>
      </c>
      <c r="BI304" s="5">
        <f t="shared" si="388"/>
        <v>1.7608889999084245E-5</v>
      </c>
      <c r="BJ304" s="8">
        <f t="shared" si="389"/>
        <v>0.37053841433184109</v>
      </c>
      <c r="BK304" s="8">
        <f t="shared" si="390"/>
        <v>0.26211892359999744</v>
      </c>
      <c r="BL304" s="8">
        <f t="shared" si="391"/>
        <v>0.34001693810530137</v>
      </c>
      <c r="BM304" s="8">
        <f t="shared" si="392"/>
        <v>0.49134426706577683</v>
      </c>
      <c r="BN304" s="8">
        <f t="shared" si="393"/>
        <v>0.50776763041921591</v>
      </c>
    </row>
    <row r="305" spans="1:66" x14ac:dyDescent="0.25">
      <c r="A305" t="s">
        <v>89</v>
      </c>
      <c r="B305" t="s">
        <v>99</v>
      </c>
      <c r="C305" t="s">
        <v>116</v>
      </c>
      <c r="D305" t="s">
        <v>531</v>
      </c>
      <c r="E305">
        <f>VLOOKUP(A305,home!$A$2:$E$405,3,FALSE)</f>
        <v>1.4149</v>
      </c>
      <c r="F305">
        <f>VLOOKUP(B305,home!$B$2:$E$405,3,FALSE)</f>
        <v>1.0448</v>
      </c>
      <c r="G305">
        <f>VLOOKUP(C305,away!$B$2:$E$405,4,FALSE)</f>
        <v>1.0448</v>
      </c>
      <c r="H305">
        <f>VLOOKUP(A305,away!$A$2:$E$405,3,FALSE)</f>
        <v>1.1467000000000001</v>
      </c>
      <c r="I305">
        <f>VLOOKUP(C305,away!$B$2:$E$405,3,FALSE)</f>
        <v>0.75829999999999997</v>
      </c>
      <c r="J305">
        <f>VLOOKUP(B305,home!$B$2:$E$405,4,FALSE)</f>
        <v>0.83420000000000005</v>
      </c>
      <c r="K305" s="3">
        <f t="shared" si="338"/>
        <v>1.5445148008959999</v>
      </c>
      <c r="L305" s="3">
        <f t="shared" si="339"/>
        <v>0.72537244526200007</v>
      </c>
      <c r="M305" s="5">
        <f t="shared" si="340"/>
        <v>0.10332382958508068</v>
      </c>
      <c r="N305" s="5">
        <f t="shared" si="341"/>
        <v>0.15958518407941311</v>
      </c>
      <c r="O305" s="5">
        <f t="shared" si="342"/>
        <v>7.494825891996415E-2</v>
      </c>
      <c r="P305" s="5">
        <f t="shared" si="343"/>
        <v>0.11575869520327028</v>
      </c>
      <c r="Q305" s="5">
        <f t="shared" si="344"/>
        <v>0.12324083940718315</v>
      </c>
      <c r="R305" s="5">
        <f t="shared" si="345"/>
        <v>2.7182700920451948E-2</v>
      </c>
      <c r="S305" s="5">
        <f t="shared" si="346"/>
        <v>3.2422519492779529E-2</v>
      </c>
      <c r="T305" s="5">
        <f t="shared" si="347"/>
        <v>8.9395509036929888E-2</v>
      </c>
      <c r="U305" s="5">
        <f t="shared" si="348"/>
        <v>4.1984083899967356E-2</v>
      </c>
      <c r="V305" s="5">
        <f t="shared" si="349"/>
        <v>4.0360578180469661E-3</v>
      </c>
      <c r="W305" s="5">
        <f t="shared" si="350"/>
        <v>6.3449100179747128E-2</v>
      </c>
      <c r="X305" s="5">
        <f t="shared" si="351"/>
        <v>4.6024228947056774E-2</v>
      </c>
      <c r="Y305" s="5">
        <f t="shared" si="352"/>
        <v>1.6692353746312349E-2</v>
      </c>
      <c r="Z305" s="5">
        <f t="shared" si="353"/>
        <v>6.5725274118312851E-3</v>
      </c>
      <c r="AA305" s="5">
        <f t="shared" si="354"/>
        <v>1.0151365866868099E-2</v>
      </c>
      <c r="AB305" s="5">
        <f t="shared" si="355"/>
        <v>7.8394674153441177E-3</v>
      </c>
      <c r="AC305" s="5">
        <f t="shared" si="356"/>
        <v>2.8261195206508367E-4</v>
      </c>
      <c r="AD305" s="5">
        <f t="shared" si="357"/>
        <v>2.4499518582788135E-2</v>
      </c>
      <c r="AE305" s="5">
        <f t="shared" si="358"/>
        <v>1.7771275702138836E-2</v>
      </c>
      <c r="AF305" s="5">
        <f t="shared" si="359"/>
        <v>6.4453968557428073E-3</v>
      </c>
      <c r="AG305" s="5">
        <f t="shared" si="360"/>
        <v>1.5584377593113893E-3</v>
      </c>
      <c r="AH305" s="5">
        <f t="shared" si="361"/>
        <v>1.1918825700678957E-3</v>
      </c>
      <c r="AI305" s="5">
        <f t="shared" si="362"/>
        <v>1.8408802703998289E-3</v>
      </c>
      <c r="AJ305" s="5">
        <f t="shared" si="363"/>
        <v>1.4216334121549834E-3</v>
      </c>
      <c r="AK305" s="5">
        <f t="shared" si="364"/>
        <v>7.3191128217388497E-4</v>
      </c>
      <c r="AL305" s="5">
        <f t="shared" si="365"/>
        <v>1.2664954812951307E-5</v>
      </c>
      <c r="AM305" s="5">
        <f t="shared" si="366"/>
        <v>7.5679738131885603E-3</v>
      </c>
      <c r="AN305" s="5">
        <f t="shared" si="367"/>
        <v>5.4895996705513683E-3</v>
      </c>
      <c r="AO305" s="5">
        <f t="shared" si="368"/>
        <v>1.9910021682686577E-3</v>
      </c>
      <c r="AP305" s="5">
        <f t="shared" si="369"/>
        <v>4.8140603710632689E-4</v>
      </c>
      <c r="AQ305" s="5">
        <f t="shared" si="370"/>
        <v>8.7299668574926357E-5</v>
      </c>
      <c r="AR305" s="5">
        <f t="shared" si="371"/>
        <v>1.7291175486306137E-4</v>
      </c>
      <c r="AS305" s="5">
        <f t="shared" si="372"/>
        <v>2.670647646348992E-4</v>
      </c>
      <c r="AT305" s="5">
        <f t="shared" si="373"/>
        <v>2.0624274088820426E-4</v>
      </c>
      <c r="AU305" s="5">
        <f t="shared" si="374"/>
        <v>1.0618165529306336E-4</v>
      </c>
      <c r="AV305" s="5">
        <f t="shared" si="375"/>
        <v>4.0999784545943387E-5</v>
      </c>
      <c r="AW305" s="5">
        <f t="shared" si="376"/>
        <v>3.9414341241592356E-7</v>
      </c>
      <c r="AX305" s="5">
        <f t="shared" si="377"/>
        <v>1.9481412612105135E-3</v>
      </c>
      <c r="AY305" s="5">
        <f t="shared" si="378"/>
        <v>1.4131279903600669E-3</v>
      </c>
      <c r="AZ305" s="5">
        <f t="shared" si="379"/>
        <v>5.1252205291782882E-4</v>
      </c>
      <c r="BA305" s="5">
        <f t="shared" si="380"/>
        <v>1.2392312492523526E-4</v>
      </c>
      <c r="BB305" s="5">
        <f t="shared" si="381"/>
        <v>2.2472605037881549E-5</v>
      </c>
      <c r="BC305" s="5">
        <f t="shared" si="382"/>
        <v>3.2602016935470569E-6</v>
      </c>
      <c r="BD305" s="5">
        <f t="shared" si="383"/>
        <v>2.0904237073260385E-5</v>
      </c>
      <c r="BE305" s="5">
        <f t="shared" si="384"/>
        <v>3.2286903561089545E-5</v>
      </c>
      <c r="BF305" s="5">
        <f t="shared" si="385"/>
        <v>2.493380021260229E-5</v>
      </c>
      <c r="BG305" s="5">
        <f t="shared" si="386"/>
        <v>1.2836874490316021E-5</v>
      </c>
      <c r="BH305" s="5">
        <f t="shared" si="387"/>
        <v>4.9566856618843497E-6</v>
      </c>
      <c r="BI305" s="5">
        <f t="shared" si="388"/>
        <v>1.5311348736338704E-6</v>
      </c>
      <c r="BJ305" s="8">
        <f t="shared" si="389"/>
        <v>0.5683025728904586</v>
      </c>
      <c r="BK305" s="8">
        <f t="shared" si="390"/>
        <v>0.25724950699641558</v>
      </c>
      <c r="BL305" s="8">
        <f t="shared" si="391"/>
        <v>0.16818303489349021</v>
      </c>
      <c r="BM305" s="8">
        <f t="shared" si="392"/>
        <v>0.39485540022988469</v>
      </c>
      <c r="BN305" s="8">
        <f t="shared" si="393"/>
        <v>0.60403950811536333</v>
      </c>
    </row>
    <row r="306" spans="1:66" x14ac:dyDescent="0.25">
      <c r="A306" t="s">
        <v>89</v>
      </c>
      <c r="B306" t="s">
        <v>346</v>
      </c>
      <c r="C306" t="s">
        <v>130</v>
      </c>
      <c r="D306" t="s">
        <v>531</v>
      </c>
      <c r="E306">
        <f>VLOOKUP(A306,home!$A$2:$E$405,3,FALSE)</f>
        <v>1.4149</v>
      </c>
      <c r="F306">
        <f>VLOOKUP(B306,home!$B$2:$E$405,3,FALSE)</f>
        <v>1.0178</v>
      </c>
      <c r="G306">
        <f>VLOOKUP(C306,away!$B$2:$E$405,4,FALSE)</f>
        <v>0.77969999999999995</v>
      </c>
      <c r="H306">
        <f>VLOOKUP(A306,away!$A$2:$E$405,3,FALSE)</f>
        <v>1.1467000000000001</v>
      </c>
      <c r="I306">
        <f>VLOOKUP(C306,away!$B$2:$E$405,3,FALSE)</f>
        <v>0.86009999999999998</v>
      </c>
      <c r="J306">
        <f>VLOOKUP(B306,home!$B$2:$E$405,4,FALSE)</f>
        <v>0.94269999999999998</v>
      </c>
      <c r="K306" s="3">
        <f t="shared" si="338"/>
        <v>1.1228344460340001</v>
      </c>
      <c r="L306" s="3">
        <f t="shared" si="339"/>
        <v>0.92976301680899998</v>
      </c>
      <c r="M306" s="5">
        <f t="shared" si="340"/>
        <v>0.12840095335855192</v>
      </c>
      <c r="N306" s="5">
        <f t="shared" si="341"/>
        <v>0.14417301333458712</v>
      </c>
      <c r="O306" s="5">
        <f t="shared" si="342"/>
        <v>0.11938245775579895</v>
      </c>
      <c r="P306" s="5">
        <f t="shared" si="343"/>
        <v>0.13404673582040993</v>
      </c>
      <c r="Q306" s="5">
        <f t="shared" si="344"/>
        <v>8.0941212780296826E-2</v>
      </c>
      <c r="R306" s="5">
        <f t="shared" si="345"/>
        <v>5.5498697038552314E-2</v>
      </c>
      <c r="S306" s="5">
        <f t="shared" si="346"/>
        <v>3.4985190752304503E-2</v>
      </c>
      <c r="T306" s="5">
        <f t="shared" si="347"/>
        <v>7.5256146178787967E-2</v>
      </c>
      <c r="U306" s="5">
        <f t="shared" si="348"/>
        <v>6.2315848744891683E-2</v>
      </c>
      <c r="V306" s="5">
        <f t="shared" si="349"/>
        <v>4.0581652842000679E-3</v>
      </c>
      <c r="W306" s="5">
        <f t="shared" si="350"/>
        <v>3.0294527271161567E-2</v>
      </c>
      <c r="X306" s="5">
        <f t="shared" si="351"/>
        <v>2.81667310684377E-2</v>
      </c>
      <c r="Y306" s="5">
        <f t="shared" si="352"/>
        <v>1.3094192425919212E-2</v>
      </c>
      <c r="Z306" s="5">
        <f t="shared" si="353"/>
        <v>1.7200211995844372E-2</v>
      </c>
      <c r="AA306" s="5">
        <f t="shared" si="354"/>
        <v>1.9312990508021276E-2</v>
      </c>
      <c r="AB306" s="5">
        <f t="shared" si="355"/>
        <v>1.0842645499166987E-2</v>
      </c>
      <c r="AC306" s="5">
        <f t="shared" si="356"/>
        <v>2.6478766100342105E-4</v>
      </c>
      <c r="AD306" s="5">
        <f t="shared" si="357"/>
        <v>8.5039346865941525E-3</v>
      </c>
      <c r="AE306" s="5">
        <f t="shared" si="358"/>
        <v>7.9066439689544771E-3</v>
      </c>
      <c r="AF306" s="5">
        <f t="shared" si="359"/>
        <v>3.6756525747048997E-3</v>
      </c>
      <c r="AG306" s="5">
        <f t="shared" si="360"/>
        <v>1.1391619421997987E-3</v>
      </c>
      <c r="AH306" s="5">
        <f t="shared" si="361"/>
        <v>3.9980302487526527E-3</v>
      </c>
      <c r="AI306" s="5">
        <f t="shared" si="362"/>
        <v>4.4891260795853595E-3</v>
      </c>
      <c r="AJ306" s="5">
        <f t="shared" si="363"/>
        <v>2.5202726973740049E-3</v>
      </c>
      <c r="AK306" s="5">
        <f t="shared" si="364"/>
        <v>9.4328299933685181E-4</v>
      </c>
      <c r="AL306" s="5">
        <f t="shared" si="365"/>
        <v>1.1057214363172281E-5</v>
      </c>
      <c r="AM306" s="5">
        <f t="shared" si="366"/>
        <v>1.9097021585862532E-3</v>
      </c>
      <c r="AN306" s="5">
        <f t="shared" si="367"/>
        <v>1.775570440173814E-3</v>
      </c>
      <c r="AO306" s="5">
        <f t="shared" si="368"/>
        <v>8.2542986450644465E-4</v>
      </c>
      <c r="AP306" s="5">
        <f t="shared" si="369"/>
        <v>2.5581805366258538E-4</v>
      </c>
      <c r="AQ306" s="5">
        <f t="shared" si="370"/>
        <v>5.9462541331882987E-5</v>
      </c>
      <c r="AR306" s="5">
        <f t="shared" si="371"/>
        <v>7.434441330747808E-4</v>
      </c>
      <c r="AS306" s="5">
        <f t="shared" si="372"/>
        <v>8.3476468131824888E-4</v>
      </c>
      <c r="AT306" s="5">
        <f t="shared" si="373"/>
        <v>4.6865126925836235E-4</v>
      </c>
      <c r="AU306" s="5">
        <f t="shared" si="374"/>
        <v>1.7540592943361471E-4</v>
      </c>
      <c r="AV306" s="5">
        <f t="shared" si="375"/>
        <v>4.9237954901667927E-5</v>
      </c>
      <c r="AW306" s="5">
        <f t="shared" si="376"/>
        <v>3.2064998434822228E-7</v>
      </c>
      <c r="AX306" s="5">
        <f t="shared" si="377"/>
        <v>3.5737989422102108E-4</v>
      </c>
      <c r="AY306" s="5">
        <f t="shared" si="378"/>
        <v>3.3227860859781785E-4</v>
      </c>
      <c r="AZ306" s="5">
        <f t="shared" si="379"/>
        <v>1.5447018077550202E-4</v>
      </c>
      <c r="BA306" s="5">
        <f t="shared" si="380"/>
        <v>4.7873553761620788E-5</v>
      </c>
      <c r="BB306" s="5">
        <f t="shared" si="381"/>
        <v>1.1127764942693095E-5</v>
      </c>
      <c r="BC306" s="5">
        <f t="shared" si="382"/>
        <v>2.069236860691953E-6</v>
      </c>
      <c r="BD306" s="5">
        <f t="shared" si="383"/>
        <v>1.1520447666609325E-4</v>
      </c>
      <c r="BE306" s="5">
        <f t="shared" si="384"/>
        <v>1.293555547380097E-4</v>
      </c>
      <c r="BF306" s="5">
        <f t="shared" si="385"/>
        <v>7.2622436322836948E-5</v>
      </c>
      <c r="BG306" s="5">
        <f t="shared" si="386"/>
        <v>2.7180991019397351E-5</v>
      </c>
      <c r="BH306" s="5">
        <f t="shared" si="387"/>
        <v>7.6299382484800392E-6</v>
      </c>
      <c r="BI306" s="5">
        <f t="shared" si="388"/>
        <v>1.7134314973011433E-6</v>
      </c>
      <c r="BJ306" s="8">
        <f t="shared" si="389"/>
        <v>0.3988823985290641</v>
      </c>
      <c r="BK306" s="8">
        <f t="shared" si="390"/>
        <v>0.30209916869943082</v>
      </c>
      <c r="BL306" s="8">
        <f t="shared" si="391"/>
        <v>0.28192856236795882</v>
      </c>
      <c r="BM306" s="8">
        <f t="shared" si="392"/>
        <v>0.33733531354548757</v>
      </c>
      <c r="BN306" s="8">
        <f t="shared" si="393"/>
        <v>0.66244307008819714</v>
      </c>
    </row>
    <row r="307" spans="1:66" x14ac:dyDescent="0.25">
      <c r="A307" t="s">
        <v>89</v>
      </c>
      <c r="B307" t="s">
        <v>350</v>
      </c>
      <c r="C307" t="s">
        <v>330</v>
      </c>
      <c r="D307" t="s">
        <v>531</v>
      </c>
      <c r="E307">
        <f>VLOOKUP(A307,home!$A$2:$E$405,3,FALSE)</f>
        <v>1.4149</v>
      </c>
      <c r="F307">
        <f>VLOOKUP(B307,home!$B$2:$E$405,3,FALSE)</f>
        <v>0.98329999999999995</v>
      </c>
      <c r="G307">
        <f>VLOOKUP(C307,away!$B$2:$E$405,4,FALSE)</f>
        <v>0.92190000000000005</v>
      </c>
      <c r="H307">
        <f>VLOOKUP(A307,away!$A$2:$E$405,3,FALSE)</f>
        <v>1.1467000000000001</v>
      </c>
      <c r="I307">
        <f>VLOOKUP(C307,away!$B$2:$E$405,3,FALSE)</f>
        <v>0.94789999999999996</v>
      </c>
      <c r="J307">
        <f>VLOOKUP(B307,home!$B$2:$E$405,4,FALSE)</f>
        <v>1.2133</v>
      </c>
      <c r="K307" s="3">
        <f t="shared" si="338"/>
        <v>1.2826128916230002</v>
      </c>
      <c r="L307" s="3">
        <f t="shared" si="339"/>
        <v>1.318804843169</v>
      </c>
      <c r="M307" s="5">
        <f t="shared" si="340"/>
        <v>7.4168352587014541E-2</v>
      </c>
      <c r="N307" s="5">
        <f t="shared" si="341"/>
        <v>9.5129285178544951E-2</v>
      </c>
      <c r="O307" s="5">
        <f t="shared" si="342"/>
        <v>9.7813582601620805E-2</v>
      </c>
      <c r="P307" s="5">
        <f t="shared" si="343"/>
        <v>0.12545696202067005</v>
      </c>
      <c r="Q307" s="5">
        <f t="shared" si="344"/>
        <v>6.1007023770441281E-2</v>
      </c>
      <c r="R307" s="5">
        <f t="shared" si="345"/>
        <v>6.449851323136431E-2</v>
      </c>
      <c r="S307" s="5">
        <f t="shared" si="346"/>
        <v>5.3053117571238637E-2</v>
      </c>
      <c r="T307" s="5">
        <f t="shared" si="347"/>
        <v>8.0456358415784274E-2</v>
      </c>
      <c r="U307" s="5">
        <f t="shared" si="348"/>
        <v>8.2726624561064499E-2</v>
      </c>
      <c r="V307" s="5">
        <f t="shared" si="349"/>
        <v>9.9711335751013607E-3</v>
      </c>
      <c r="W307" s="5">
        <f t="shared" si="350"/>
        <v>2.6082798389172938E-2</v>
      </c>
      <c r="X307" s="5">
        <f t="shared" si="351"/>
        <v>3.4398120839041861E-2</v>
      </c>
      <c r="Y307" s="5">
        <f t="shared" si="352"/>
        <v>2.2682204179220466E-2</v>
      </c>
      <c r="Z307" s="5">
        <f t="shared" si="353"/>
        <v>2.8353650542241027E-2</v>
      </c>
      <c r="AA307" s="5">
        <f t="shared" si="354"/>
        <v>3.6366757710051809E-2</v>
      </c>
      <c r="AB307" s="5">
        <f t="shared" si="355"/>
        <v>2.3322236132721295E-2</v>
      </c>
      <c r="AC307" s="5">
        <f t="shared" si="356"/>
        <v>1.0541458069724748E-3</v>
      </c>
      <c r="AD307" s="5">
        <f t="shared" si="357"/>
        <v>8.3635333658892089E-3</v>
      </c>
      <c r="AE307" s="5">
        <f t="shared" si="358"/>
        <v>1.1029868308940217E-2</v>
      </c>
      <c r="AF307" s="5">
        <f t="shared" si="359"/>
        <v>7.273121872673316E-3</v>
      </c>
      <c r="AG307" s="5">
        <f t="shared" si="360"/>
        <v>3.1972761168799855E-3</v>
      </c>
      <c r="AH307" s="5">
        <f t="shared" si="361"/>
        <v>9.3482329141572045E-3</v>
      </c>
      <c r="AI307" s="5">
        <f t="shared" si="362"/>
        <v>1.1990164049592477E-2</v>
      </c>
      <c r="AJ307" s="5">
        <f t="shared" si="363"/>
        <v>7.6893694913409754E-3</v>
      </c>
      <c r="AK307" s="5">
        <f t="shared" si="364"/>
        <v>3.2874948126821761E-3</v>
      </c>
      <c r="AL307" s="5">
        <f t="shared" si="365"/>
        <v>7.132418389066307E-5</v>
      </c>
      <c r="AM307" s="5">
        <f t="shared" si="366"/>
        <v>2.1454351429217177E-3</v>
      </c>
      <c r="AN307" s="5">
        <f t="shared" si="367"/>
        <v>2.8294102571901365E-3</v>
      </c>
      <c r="AO307" s="5">
        <f t="shared" si="368"/>
        <v>1.8657199752471999E-3</v>
      </c>
      <c r="AP307" s="5">
        <f t="shared" si="369"/>
        <v>8.2017351311771802E-4</v>
      </c>
      <c r="AQ307" s="5">
        <f t="shared" si="370"/>
        <v>2.7041220033464502E-4</v>
      </c>
      <c r="AR307" s="5">
        <f t="shared" si="371"/>
        <v>2.4656989684524724E-3</v>
      </c>
      <c r="AS307" s="5">
        <f t="shared" si="372"/>
        <v>3.1625372837986742E-3</v>
      </c>
      <c r="AT307" s="5">
        <f t="shared" si="373"/>
        <v>2.0281555452192836E-3</v>
      </c>
      <c r="AU307" s="5">
        <f t="shared" si="374"/>
        <v>8.6711281617164271E-4</v>
      </c>
      <c r="AV307" s="5">
        <f t="shared" si="375"/>
        <v>2.7804251912831845E-4</v>
      </c>
      <c r="AW307" s="5">
        <f t="shared" si="376"/>
        <v>3.3512779138470696E-6</v>
      </c>
      <c r="AX307" s="5">
        <f t="shared" si="377"/>
        <v>4.5862712874207182E-4</v>
      </c>
      <c r="AY307" s="5">
        <f t="shared" si="378"/>
        <v>6.0483967859373679E-4</v>
      </c>
      <c r="AZ307" s="5">
        <f t="shared" si="379"/>
        <v>3.9883274873510089E-4</v>
      </c>
      <c r="BA307" s="5">
        <f t="shared" si="380"/>
        <v>1.7532752021541865E-4</v>
      </c>
      <c r="BB307" s="5">
        <f t="shared" si="381"/>
        <v>5.7805695700226228E-5</v>
      </c>
      <c r="BC307" s="5">
        <f t="shared" si="382"/>
        <v>1.5246886290442341E-5</v>
      </c>
      <c r="BD307" s="5">
        <f t="shared" si="383"/>
        <v>5.419626235653221E-4</v>
      </c>
      <c r="BE307" s="5">
        <f t="shared" si="384"/>
        <v>6.9512824776270536E-4</v>
      </c>
      <c r="BF307" s="5">
        <f t="shared" si="385"/>
        <v>4.4579022595587646E-4</v>
      </c>
      <c r="BG307" s="5">
        <f t="shared" si="386"/>
        <v>1.9059209692351246E-4</v>
      </c>
      <c r="BH307" s="5">
        <f t="shared" si="387"/>
        <v>6.1113970138889371E-5</v>
      </c>
      <c r="BI307" s="5">
        <f t="shared" si="388"/>
        <v>1.5677113191680495E-5</v>
      </c>
      <c r="BJ307" s="8">
        <f t="shared" si="389"/>
        <v>0.35926142118367688</v>
      </c>
      <c r="BK307" s="8">
        <f t="shared" si="390"/>
        <v>0.26437987542348151</v>
      </c>
      <c r="BL307" s="8">
        <f t="shared" si="391"/>
        <v>0.3477947869149039</v>
      </c>
      <c r="BM307" s="8">
        <f t="shared" si="392"/>
        <v>0.48111452627396745</v>
      </c>
      <c r="BN307" s="8">
        <f t="shared" si="393"/>
        <v>0.51807371938965596</v>
      </c>
    </row>
    <row r="308" spans="1:66" x14ac:dyDescent="0.25">
      <c r="A308" t="s">
        <v>89</v>
      </c>
      <c r="B308" t="s">
        <v>367</v>
      </c>
      <c r="C308" t="s">
        <v>96</v>
      </c>
      <c r="D308" t="s">
        <v>531</v>
      </c>
      <c r="E308">
        <f>VLOOKUP(A308,home!$A$2:$E$405,3,FALSE)</f>
        <v>1.4149</v>
      </c>
      <c r="F308">
        <f>VLOOKUP(B308,home!$B$2:$E$405,3,FALSE)</f>
        <v>0.98329999999999995</v>
      </c>
      <c r="G308">
        <f>VLOOKUP(C308,away!$B$2:$E$405,4,FALSE)</f>
        <v>1.4135</v>
      </c>
      <c r="H308">
        <f>VLOOKUP(A308,away!$A$2:$E$405,3,FALSE)</f>
        <v>1.1467000000000001</v>
      </c>
      <c r="I308">
        <f>VLOOKUP(C308,away!$B$2:$E$405,3,FALSE)</f>
        <v>1.0995999999999999</v>
      </c>
      <c r="J308">
        <f>VLOOKUP(B308,home!$B$2:$E$405,4,FALSE)</f>
        <v>0.91</v>
      </c>
      <c r="K308" s="3">
        <f t="shared" si="338"/>
        <v>1.9665617987949999</v>
      </c>
      <c r="L308" s="3">
        <f t="shared" si="339"/>
        <v>1.1474293012000001</v>
      </c>
      <c r="M308" s="5">
        <f t="shared" si="340"/>
        <v>4.4423303217149358E-2</v>
      </c>
      <c r="N308" s="5">
        <f t="shared" si="341"/>
        <v>8.7361171083132946E-2</v>
      </c>
      <c r="O308" s="5">
        <f t="shared" si="342"/>
        <v>5.0972599767449403E-2</v>
      </c>
      <c r="P308" s="5">
        <f t="shared" si="343"/>
        <v>0.10024076748793288</v>
      </c>
      <c r="Q308" s="5">
        <f t="shared" si="344"/>
        <v>8.5900570875041854E-2</v>
      </c>
      <c r="R308" s="5">
        <f t="shared" si="345"/>
        <v>2.924372726575588E-2</v>
      </c>
      <c r="S308" s="5">
        <f t="shared" si="346"/>
        <v>5.6548088159114947E-2</v>
      </c>
      <c r="T308" s="5">
        <f t="shared" si="347"/>
        <v>9.8564832011830347E-2</v>
      </c>
      <c r="U308" s="5">
        <f t="shared" si="348"/>
        <v>5.7509596895215259E-2</v>
      </c>
      <c r="V308" s="5">
        <f t="shared" si="349"/>
        <v>1.417780345633427E-2</v>
      </c>
      <c r="W308" s="5">
        <f t="shared" si="350"/>
        <v>5.6309593725846541E-2</v>
      </c>
      <c r="X308" s="5">
        <f t="shared" si="351"/>
        <v>6.4611277779704004E-2</v>
      </c>
      <c r="Y308" s="5">
        <f t="shared" si="352"/>
        <v>3.7068436656202429E-2</v>
      </c>
      <c r="Z308" s="5">
        <f t="shared" si="353"/>
        <v>1.118503651367655E-2</v>
      </c>
      <c r="AA308" s="5">
        <f t="shared" si="354"/>
        <v>2.1996065525923508E-2</v>
      </c>
      <c r="AB308" s="5">
        <f t="shared" si="355"/>
        <v>2.1628311093536415E-2</v>
      </c>
      <c r="AC308" s="5">
        <f t="shared" si="356"/>
        <v>1.9995050413194114E-3</v>
      </c>
      <c r="AD308" s="5">
        <f t="shared" si="357"/>
        <v>2.7684073981729108E-2</v>
      </c>
      <c r="AE308" s="5">
        <f t="shared" si="358"/>
        <v>3.1765517663224531E-2</v>
      </c>
      <c r="AF308" s="5">
        <f t="shared" si="359"/>
        <v>1.8224342867284995E-2</v>
      </c>
      <c r="AG308" s="5">
        <f t="shared" si="360"/>
        <v>6.9703816670126737E-3</v>
      </c>
      <c r="AH308" s="5">
        <f t="shared" si="361"/>
        <v>3.2085096576960929E-3</v>
      </c>
      <c r="AI308" s="5">
        <f t="shared" si="362"/>
        <v>6.3097325238899568E-3</v>
      </c>
      <c r="AJ308" s="5">
        <f t="shared" si="363"/>
        <v>6.2042394710481756E-3</v>
      </c>
      <c r="AK308" s="5">
        <f t="shared" si="364"/>
        <v>4.0670067781131448E-3</v>
      </c>
      <c r="AL308" s="5">
        <f t="shared" si="365"/>
        <v>1.8047457565962679E-4</v>
      </c>
      <c r="AM308" s="5">
        <f t="shared" si="366"/>
        <v>1.0888488465496617E-2</v>
      </c>
      <c r="AN308" s="5">
        <f t="shared" si="367"/>
        <v>1.2493770711089045E-2</v>
      </c>
      <c r="AO308" s="5">
        <f t="shared" si="368"/>
        <v>7.1678592981889652E-3</v>
      </c>
      <c r="AP308" s="5">
        <f t="shared" si="369"/>
        <v>2.7415372618736283E-3</v>
      </c>
      <c r="AQ308" s="5">
        <f t="shared" si="370"/>
        <v>7.8643004615135494E-4</v>
      </c>
      <c r="AR308" s="5">
        <f t="shared" si="371"/>
        <v>7.3630759888473657E-4</v>
      </c>
      <c r="AS308" s="5">
        <f t="shared" si="372"/>
        <v>1.4479943961291945E-3</v>
      </c>
      <c r="AT308" s="5">
        <f t="shared" si="373"/>
        <v>1.4237852321484547E-3</v>
      </c>
      <c r="AU308" s="5">
        <f t="shared" si="374"/>
        <v>9.3332054907720695E-4</v>
      </c>
      <c r="AV308" s="5">
        <f t="shared" si="375"/>
        <v>4.5885813446140233E-4</v>
      </c>
      <c r="AW308" s="5">
        <f t="shared" si="376"/>
        <v>1.1312199695274171E-5</v>
      </c>
      <c r="AX308" s="5">
        <f t="shared" si="377"/>
        <v>3.5688142438109337E-3</v>
      </c>
      <c r="AY308" s="5">
        <f t="shared" si="378"/>
        <v>4.0949620338885861E-3</v>
      </c>
      <c r="AZ308" s="5">
        <f t="shared" si="379"/>
        <v>2.3493397124926558E-3</v>
      </c>
      <c r="BA308" s="5">
        <f t="shared" si="380"/>
        <v>8.985670748622855E-4</v>
      </c>
      <c r="BB308" s="5">
        <f t="shared" si="381"/>
        <v>2.5776054769764017E-4</v>
      </c>
      <c r="BC308" s="5">
        <f t="shared" si="382"/>
        <v>5.9152401024326565E-5</v>
      </c>
      <c r="BD308" s="5">
        <f t="shared" si="383"/>
        <v>1.4081015227609351E-4</v>
      </c>
      <c r="BE308" s="5">
        <f t="shared" si="384"/>
        <v>2.7691186634867229E-4</v>
      </c>
      <c r="BF308" s="5">
        <f t="shared" si="385"/>
        <v>2.7228214899716285E-4</v>
      </c>
      <c r="BG308" s="5">
        <f t="shared" si="386"/>
        <v>1.7848655757054288E-4</v>
      </c>
      <c r="BH308" s="5">
        <f t="shared" si="387"/>
        <v>8.7751211429163532E-5</v>
      </c>
      <c r="BI308" s="5">
        <f t="shared" si="388"/>
        <v>3.4513636038915261E-5</v>
      </c>
      <c r="BJ308" s="8">
        <f t="shared" si="389"/>
        <v>0.55976688010758535</v>
      </c>
      <c r="BK308" s="8">
        <f t="shared" si="390"/>
        <v>0.22166490397139907</v>
      </c>
      <c r="BL308" s="8">
        <f t="shared" si="391"/>
        <v>0.20713081046198936</v>
      </c>
      <c r="BM308" s="8">
        <f t="shared" si="392"/>
        <v>0.59752184152399501</v>
      </c>
      <c r="BN308" s="8">
        <f t="shared" si="393"/>
        <v>0.39814213969646228</v>
      </c>
    </row>
    <row r="309" spans="1:66" x14ac:dyDescent="0.25">
      <c r="A309" t="s">
        <v>112</v>
      </c>
      <c r="B309" t="s">
        <v>92</v>
      </c>
      <c r="C309" t="s">
        <v>124</v>
      </c>
      <c r="D309" t="s">
        <v>531</v>
      </c>
      <c r="E309">
        <f>VLOOKUP(A309,home!$A$2:$E$405,3,FALSE)</f>
        <v>1.2826</v>
      </c>
      <c r="F309">
        <f>VLOOKUP(B309,home!$B$2:$E$405,3,FALSE)</f>
        <v>0.82969999999999999</v>
      </c>
      <c r="G309">
        <f>VLOOKUP(C309,away!$B$2:$E$405,4,FALSE)</f>
        <v>1.2202999999999999</v>
      </c>
      <c r="H309">
        <f>VLOOKUP(A309,away!$A$2:$E$405,3,FALSE)</f>
        <v>1.0616000000000001</v>
      </c>
      <c r="I309">
        <f>VLOOKUP(C309,away!$B$2:$E$405,3,FALSE)</f>
        <v>1.1468</v>
      </c>
      <c r="J309">
        <f>VLOOKUP(B309,home!$B$2:$E$405,4,FALSE)</f>
        <v>1.4786999999999999</v>
      </c>
      <c r="K309" s="3">
        <f t="shared" si="338"/>
        <v>1.298610580366</v>
      </c>
      <c r="L309" s="3">
        <f t="shared" si="339"/>
        <v>1.800232786656</v>
      </c>
      <c r="M309" s="5">
        <f t="shared" si="340"/>
        <v>4.5101337931707924E-2</v>
      </c>
      <c r="N309" s="5">
        <f t="shared" si="341"/>
        <v>5.8569074626778322E-2</v>
      </c>
      <c r="O309" s="5">
        <f t="shared" si="342"/>
        <v>8.1192907266712508E-2</v>
      </c>
      <c r="P309" s="5">
        <f t="shared" si="343"/>
        <v>0.10543796842722836</v>
      </c>
      <c r="Q309" s="5">
        <f t="shared" si="344"/>
        <v>3.8029209996290093E-2</v>
      </c>
      <c r="R309" s="5">
        <f t="shared" si="345"/>
        <v>7.3083066852728043E-2</v>
      </c>
      <c r="S309" s="5">
        <f t="shared" si="346"/>
        <v>6.1623256071109953E-2</v>
      </c>
      <c r="T309" s="5">
        <f t="shared" si="347"/>
        <v>6.8461430685947511E-2</v>
      </c>
      <c r="U309" s="5">
        <f t="shared" si="348"/>
        <v>9.4906443860548334E-2</v>
      </c>
      <c r="V309" s="5">
        <f t="shared" si="349"/>
        <v>1.6006992317431801E-2</v>
      </c>
      <c r="W309" s="5">
        <f t="shared" si="350"/>
        <v>1.6461711488047585E-2</v>
      </c>
      <c r="X309" s="5">
        <f t="shared" si="351"/>
        <v>2.9634912745254992E-2</v>
      </c>
      <c r="Y309" s="5">
        <f t="shared" si="352"/>
        <v>2.6674870776848908E-2</v>
      </c>
      <c r="Z309" s="5">
        <f t="shared" si="353"/>
        <v>4.3855511032551114E-2</v>
      </c>
      <c r="AA309" s="5">
        <f t="shared" si="354"/>
        <v>5.6951230634228717E-2</v>
      </c>
      <c r="AB309" s="5">
        <f t="shared" si="355"/>
        <v>3.6978735333236847E-2</v>
      </c>
      <c r="AC309" s="5">
        <f t="shared" si="356"/>
        <v>2.3388230094413026E-3</v>
      </c>
      <c r="AD309" s="5">
        <f t="shared" si="357"/>
        <v>5.3443381773277824E-3</v>
      </c>
      <c r="AE309" s="5">
        <f t="shared" si="358"/>
        <v>9.6210528098028408E-3</v>
      </c>
      <c r="AF309" s="5">
        <f t="shared" si="359"/>
        <v>8.6600673551779552E-3</v>
      </c>
      <c r="AG309" s="5">
        <f t="shared" si="360"/>
        <v>5.1967123958135547E-3</v>
      </c>
      <c r="AH309" s="5">
        <f t="shared" si="361"/>
        <v>1.9737532209088103E-2</v>
      </c>
      <c r="AI309" s="5">
        <f t="shared" si="362"/>
        <v>2.5631368157036521E-2</v>
      </c>
      <c r="AJ309" s="5">
        <f t="shared" si="363"/>
        <v>1.6642582938991908E-2</v>
      </c>
      <c r="AK309" s="5">
        <f t="shared" si="364"/>
        <v>7.2040780963978568E-3</v>
      </c>
      <c r="AL309" s="5">
        <f t="shared" si="365"/>
        <v>2.1870814298214231E-4</v>
      </c>
      <c r="AM309" s="5">
        <f t="shared" si="366"/>
        <v>1.38804282042636E-3</v>
      </c>
      <c r="AN309" s="5">
        <f t="shared" si="367"/>
        <v>2.4988001946140001E-3</v>
      </c>
      <c r="AO309" s="5">
        <f t="shared" si="368"/>
        <v>2.2492110188232586E-3</v>
      </c>
      <c r="AP309" s="5">
        <f t="shared" si="369"/>
        <v>1.3497011400645251E-3</v>
      </c>
      <c r="AQ309" s="5">
        <f t="shared" si="370"/>
        <v>6.0744406113278488E-4</v>
      </c>
      <c r="AR309" s="5">
        <f t="shared" si="371"/>
        <v>7.1064305220958513E-3</v>
      </c>
      <c r="AS309" s="5">
        <f t="shared" si="372"/>
        <v>9.2284858646295501E-3</v>
      </c>
      <c r="AT309" s="5">
        <f t="shared" si="373"/>
        <v>5.9921046922830051E-3</v>
      </c>
      <c r="AU309" s="5">
        <f t="shared" si="374"/>
        <v>2.5938035173531547E-3</v>
      </c>
      <c r="AV309" s="5">
        <f t="shared" si="375"/>
        <v>8.4208517275633822E-4</v>
      </c>
      <c r="AW309" s="5">
        <f t="shared" si="376"/>
        <v>1.4202671960546537E-5</v>
      </c>
      <c r="AX309" s="5">
        <f t="shared" si="377"/>
        <v>3.004211821011228E-4</v>
      </c>
      <c r="AY309" s="5">
        <f t="shared" si="378"/>
        <v>5.4082806182439395E-4</v>
      </c>
      <c r="AZ309" s="5">
        <f t="shared" si="379"/>
        <v>4.8680820441994612E-4</v>
      </c>
      <c r="BA309" s="5">
        <f t="shared" si="380"/>
        <v>2.9212269680330778E-4</v>
      </c>
      <c r="BB309" s="5">
        <f t="shared" si="381"/>
        <v>1.3147221412792109E-4</v>
      </c>
      <c r="BC309" s="5">
        <f t="shared" si="382"/>
        <v>4.7336118081468372E-5</v>
      </c>
      <c r="BD309" s="5">
        <f t="shared" si="383"/>
        <v>2.1322048703283098E-3</v>
      </c>
      <c r="BE309" s="5">
        <f t="shared" si="384"/>
        <v>2.7689038041162585E-3</v>
      </c>
      <c r="BF309" s="5">
        <f t="shared" si="385"/>
        <v>1.7978638880205202E-3</v>
      </c>
      <c r="BG309" s="5">
        <f t="shared" si="386"/>
        <v>7.7824168901380027E-4</v>
      </c>
      <c r="BH309" s="5">
        <f t="shared" si="387"/>
        <v>2.5265822285880683E-4</v>
      </c>
      <c r="BI309" s="5">
        <f t="shared" si="388"/>
        <v>6.5620928284183461E-5</v>
      </c>
      <c r="BJ309" s="8">
        <f t="shared" si="389"/>
        <v>0.27654556876970854</v>
      </c>
      <c r="BK309" s="8">
        <f t="shared" si="390"/>
        <v>0.23126791396172586</v>
      </c>
      <c r="BL309" s="8">
        <f t="shared" si="391"/>
        <v>0.44588634852070863</v>
      </c>
      <c r="BM309" s="8">
        <f t="shared" si="392"/>
        <v>0.59561515179338498</v>
      </c>
      <c r="BN309" s="8">
        <f t="shared" si="393"/>
        <v>0.40141356510144527</v>
      </c>
    </row>
    <row r="310" spans="1:66" x14ac:dyDescent="0.25">
      <c r="A310" t="s">
        <v>112</v>
      </c>
      <c r="B310" t="s">
        <v>119</v>
      </c>
      <c r="C310" t="s">
        <v>105</v>
      </c>
      <c r="D310" t="s">
        <v>531</v>
      </c>
      <c r="E310">
        <f>VLOOKUP(A310,home!$A$2:$E$405,3,FALSE)</f>
        <v>1.2826</v>
      </c>
      <c r="F310">
        <f>VLOOKUP(B310,home!$B$2:$E$405,3,FALSE)</f>
        <v>0.84750000000000003</v>
      </c>
      <c r="G310">
        <f>VLOOKUP(C310,away!$B$2:$E$405,4,FALSE)</f>
        <v>1.0141</v>
      </c>
      <c r="H310">
        <f>VLOOKUP(A310,away!$A$2:$E$405,3,FALSE)</f>
        <v>1.0616000000000001</v>
      </c>
      <c r="I310">
        <f>VLOOKUP(C310,away!$B$2:$E$405,3,FALSE)</f>
        <v>0.91</v>
      </c>
      <c r="J310">
        <f>VLOOKUP(B310,home!$B$2:$E$405,4,FALSE)</f>
        <v>0.94199999999999995</v>
      </c>
      <c r="K310" s="3">
        <f t="shared" si="338"/>
        <v>1.10233024935</v>
      </c>
      <c r="L310" s="3">
        <f t="shared" si="339"/>
        <v>0.9100247520000001</v>
      </c>
      <c r="M310" s="5">
        <f t="shared" si="340"/>
        <v>0.13367350242027351</v>
      </c>
      <c r="N310" s="5">
        <f t="shared" si="341"/>
        <v>0.14735234525442795</v>
      </c>
      <c r="O310" s="5">
        <f t="shared" si="342"/>
        <v>0.1216461958889808</v>
      </c>
      <c r="P310" s="5">
        <f t="shared" si="343"/>
        <v>0.13409428144677918</v>
      </c>
      <c r="Q310" s="5">
        <f t="shared" si="344"/>
        <v>8.1215473743310437E-2</v>
      </c>
      <c r="R310" s="5">
        <f t="shared" si="345"/>
        <v>5.5350524622806589E-2</v>
      </c>
      <c r="S310" s="5">
        <f t="shared" si="346"/>
        <v>3.3629096251616031E-2</v>
      </c>
      <c r="T310" s="5">
        <f t="shared" si="347"/>
        <v>7.3908091351818597E-2</v>
      </c>
      <c r="U310" s="5">
        <f t="shared" si="348"/>
        <v>6.1014557609111703E-2</v>
      </c>
      <c r="V310" s="5">
        <f t="shared" si="349"/>
        <v>3.748328257464155E-3</v>
      </c>
      <c r="W310" s="5">
        <f t="shared" si="350"/>
        <v>2.9842091140847272E-2</v>
      </c>
      <c r="X310" s="5">
        <f t="shared" si="351"/>
        <v>2.7157041589610936E-2</v>
      </c>
      <c r="Y310" s="5">
        <f t="shared" si="352"/>
        <v>1.2356790018819688E-2</v>
      </c>
      <c r="Z310" s="5">
        <f t="shared" si="353"/>
        <v>1.679011581431316E-2</v>
      </c>
      <c r="AA310" s="5">
        <f t="shared" si="354"/>
        <v>1.8508252552207203E-2</v>
      </c>
      <c r="AB310" s="5">
        <f t="shared" si="355"/>
        <v>1.0201103325453672E-2</v>
      </c>
      <c r="AC310" s="5">
        <f t="shared" si="356"/>
        <v>2.3500795558336967E-4</v>
      </c>
      <c r="AD310" s="5">
        <f t="shared" si="357"/>
        <v>8.2239599421038978E-3</v>
      </c>
      <c r="AE310" s="5">
        <f t="shared" si="358"/>
        <v>7.4840071067710338E-3</v>
      </c>
      <c r="AF310" s="5">
        <f t="shared" si="359"/>
        <v>3.4053158556527738E-3</v>
      </c>
      <c r="AG310" s="5">
        <f t="shared" si="360"/>
        <v>1.0329739056740279E-3</v>
      </c>
      <c r="AH310" s="5">
        <f t="shared" si="361"/>
        <v>3.8198552449929023E-3</v>
      </c>
      <c r="AI310" s="5">
        <f t="shared" si="362"/>
        <v>4.210741984693931E-3</v>
      </c>
      <c r="AJ310" s="5">
        <f t="shared" si="363"/>
        <v>2.3208141309680884E-3</v>
      </c>
      <c r="AK310" s="5">
        <f t="shared" si="364"/>
        <v>8.5276787322835241E-4</v>
      </c>
      <c r="AL310" s="5">
        <f t="shared" si="365"/>
        <v>9.4299086558381678E-6</v>
      </c>
      <c r="AM310" s="5">
        <f t="shared" si="366"/>
        <v>1.8131039627247588E-3</v>
      </c>
      <c r="AN310" s="5">
        <f t="shared" si="367"/>
        <v>1.6499694840288158E-3</v>
      </c>
      <c r="AO310" s="5">
        <f t="shared" si="368"/>
        <v>7.5075653525544554E-4</v>
      </c>
      <c r="AP310" s="5">
        <f t="shared" si="369"/>
        <v>2.2773567660273875E-4</v>
      </c>
      <c r="AQ310" s="5">
        <f t="shared" si="370"/>
        <v>5.1811275655489885E-5</v>
      </c>
      <c r="AR310" s="5">
        <f t="shared" si="371"/>
        <v>6.9523256440011329E-4</v>
      </c>
      <c r="AS310" s="5">
        <f t="shared" si="372"/>
        <v>7.6637588607141689E-4</v>
      </c>
      <c r="AT310" s="5">
        <f t="shared" si="373"/>
        <v>4.2239966079446619E-4</v>
      </c>
      <c r="AU310" s="5">
        <f t="shared" si="374"/>
        <v>1.5520797446963983E-4</v>
      </c>
      <c r="AV310" s="5">
        <f t="shared" si="375"/>
        <v>4.2772611299556618E-5</v>
      </c>
      <c r="AW310" s="5">
        <f t="shared" si="376"/>
        <v>2.6276645092927122E-7</v>
      </c>
      <c r="AX310" s="5">
        <f t="shared" si="377"/>
        <v>3.3310655722130957E-4</v>
      </c>
      <c r="AY310" s="5">
        <f t="shared" si="378"/>
        <v>3.0313521212489605E-4</v>
      </c>
      <c r="AZ310" s="5">
        <f t="shared" si="379"/>
        <v>1.3793027311821294E-4</v>
      </c>
      <c r="BA310" s="5">
        <f t="shared" si="380"/>
        <v>4.1839987529231346E-5</v>
      </c>
      <c r="BB310" s="5">
        <f t="shared" si="381"/>
        <v>9.5188560687429622E-6</v>
      </c>
      <c r="BC310" s="5">
        <f t="shared" si="382"/>
        <v>1.7324789266563024E-6</v>
      </c>
      <c r="BD310" s="5">
        <f t="shared" si="383"/>
        <v>1.0544647366675615E-4</v>
      </c>
      <c r="BE310" s="5">
        <f t="shared" si="384"/>
        <v>1.1623683761015352E-4</v>
      </c>
      <c r="BF310" s="5">
        <f t="shared" si="385"/>
        <v>6.4065691093228018E-5</v>
      </c>
      <c r="BG310" s="5">
        <f t="shared" si="386"/>
        <v>2.3540516412526045E-5</v>
      </c>
      <c r="BH310" s="5">
        <f t="shared" si="387"/>
        <v>6.4873558317118993E-6</v>
      </c>
      <c r="BI310" s="5">
        <f t="shared" si="388"/>
        <v>1.4302417143186297E-6</v>
      </c>
      <c r="BJ310" s="8">
        <f t="shared" si="389"/>
        <v>0.39729873020829293</v>
      </c>
      <c r="BK310" s="8">
        <f t="shared" si="390"/>
        <v>0.3056927814524969</v>
      </c>
      <c r="BL310" s="8">
        <f t="shared" si="391"/>
        <v>0.28032400904580718</v>
      </c>
      <c r="BM310" s="8">
        <f t="shared" si="392"/>
        <v>0.32647044069865783</v>
      </c>
      <c r="BN310" s="8">
        <f t="shared" si="393"/>
        <v>0.67333232337657833</v>
      </c>
    </row>
    <row r="311" spans="1:66" x14ac:dyDescent="0.25">
      <c r="A311" t="s">
        <v>112</v>
      </c>
      <c r="B311" t="s">
        <v>118</v>
      </c>
      <c r="C311" t="s">
        <v>93</v>
      </c>
      <c r="D311" t="s">
        <v>531</v>
      </c>
      <c r="E311">
        <f>VLOOKUP(A311,home!$A$2:$E$405,3,FALSE)</f>
        <v>1.2826</v>
      </c>
      <c r="F311">
        <f>VLOOKUP(B311,home!$B$2:$E$405,3,FALSE)</f>
        <v>1.0508999999999999</v>
      </c>
      <c r="G311">
        <f>VLOOKUP(C311,away!$B$2:$E$405,4,FALSE)</f>
        <v>0.98309999999999997</v>
      </c>
      <c r="H311">
        <f>VLOOKUP(A311,away!$A$2:$E$405,3,FALSE)</f>
        <v>1.0616000000000001</v>
      </c>
      <c r="I311">
        <f>VLOOKUP(C311,away!$B$2:$E$405,3,FALSE)</f>
        <v>0.61429999999999996</v>
      </c>
      <c r="J311">
        <f>VLOOKUP(B311,home!$B$2:$E$405,4,FALSE)</f>
        <v>1.2286999999999999</v>
      </c>
      <c r="K311" s="3">
        <f t="shared" si="338"/>
        <v>1.3251050946539997</v>
      </c>
      <c r="L311" s="3">
        <f t="shared" si="339"/>
        <v>0.80128549925600001</v>
      </c>
      <c r="M311" s="5">
        <f t="shared" si="340"/>
        <v>0.11926700093172235</v>
      </c>
      <c r="N311" s="5">
        <f t="shared" si="341"/>
        <v>0.15804131055872861</v>
      </c>
      <c r="O311" s="5">
        <f t="shared" si="342"/>
        <v>9.556691838634096E-2</v>
      </c>
      <c r="P311" s="5">
        <f t="shared" si="343"/>
        <v>0.1266362104341234</v>
      </c>
      <c r="Q311" s="5">
        <f t="shared" si="344"/>
        <v>0.10471067289358314</v>
      </c>
      <c r="R311" s="5">
        <f t="shared" si="345"/>
        <v>3.8288192955778302E-2</v>
      </c>
      <c r="S311" s="5">
        <f t="shared" si="346"/>
        <v>3.3615186237256546E-2</v>
      </c>
      <c r="T311" s="5">
        <f t="shared" si="347"/>
        <v>8.3903143806966479E-2</v>
      </c>
      <c r="U311" s="5">
        <f t="shared" si="348"/>
        <v>5.0735879550797211E-2</v>
      </c>
      <c r="V311" s="5">
        <f t="shared" si="349"/>
        <v>3.9657982741507745E-3</v>
      </c>
      <c r="W311" s="5">
        <f t="shared" si="350"/>
        <v>4.6250882038645171E-2</v>
      </c>
      <c r="X311" s="5">
        <f t="shared" si="351"/>
        <v>3.7060161105366154E-2</v>
      </c>
      <c r="Y311" s="5">
        <f t="shared" si="352"/>
        <v>1.4847884846910554E-2</v>
      </c>
      <c r="Z311" s="5">
        <f t="shared" si="353"/>
        <v>1.0226591269393629E-2</v>
      </c>
      <c r="AA311" s="5">
        <f t="shared" si="354"/>
        <v>1.3551308192017612E-2</v>
      </c>
      <c r="AB311" s="5">
        <f t="shared" si="355"/>
        <v>8.9784537622345107E-3</v>
      </c>
      <c r="AC311" s="5">
        <f t="shared" si="356"/>
        <v>2.6317718902824739E-4</v>
      </c>
      <c r="AD311" s="5">
        <f t="shared" si="357"/>
        <v>1.5321819855412469E-2</v>
      </c>
      <c r="AE311" s="5">
        <f t="shared" si="358"/>
        <v>1.2277152072354674E-2</v>
      </c>
      <c r="AF311" s="5">
        <f t="shared" si="359"/>
        <v>4.9187519638692742E-3</v>
      </c>
      <c r="AG311" s="5">
        <f t="shared" si="360"/>
        <v>1.3137748743618075E-3</v>
      </c>
      <c r="AH311" s="5">
        <f t="shared" si="361"/>
        <v>2.0486048227457811E-3</v>
      </c>
      <c r="AI311" s="5">
        <f t="shared" si="362"/>
        <v>2.714616687553188E-3</v>
      </c>
      <c r="AJ311" s="5">
        <f t="shared" si="363"/>
        <v>1.7985762013547478E-3</v>
      </c>
      <c r="AK311" s="5">
        <f t="shared" si="364"/>
        <v>7.9443416251287144E-4</v>
      </c>
      <c r="AL311" s="5">
        <f t="shared" si="365"/>
        <v>1.1177529955774292E-5</v>
      </c>
      <c r="AM311" s="5">
        <f t="shared" si="366"/>
        <v>4.0606043099555705E-3</v>
      </c>
      <c r="AN311" s="5">
        <f t="shared" si="367"/>
        <v>3.2537033517838145E-3</v>
      </c>
      <c r="AO311" s="5">
        <f t="shared" si="368"/>
        <v>1.303572657332507E-3</v>
      </c>
      <c r="AP311" s="5">
        <f t="shared" si="369"/>
        <v>3.4817795584904957E-4</v>
      </c>
      <c r="AQ311" s="5">
        <f t="shared" si="370"/>
        <v>6.9747486795609798E-5</v>
      </c>
      <c r="AR311" s="5">
        <f t="shared" si="371"/>
        <v>3.283034676344205E-4</v>
      </c>
      <c r="AS311" s="5">
        <f t="shared" si="372"/>
        <v>4.3503659755494506E-4</v>
      </c>
      <c r="AT311" s="5">
        <f t="shared" si="373"/>
        <v>2.8823460589049978E-4</v>
      </c>
      <c r="AU311" s="5">
        <f t="shared" si="374"/>
        <v>1.273137149070297E-4</v>
      </c>
      <c r="AV311" s="5">
        <f t="shared" si="375"/>
        <v>4.2176013060657974E-5</v>
      </c>
      <c r="AW311" s="5">
        <f t="shared" si="376"/>
        <v>3.2967115439292632E-7</v>
      </c>
      <c r="AX311" s="5">
        <f t="shared" si="377"/>
        <v>8.9678790974935345E-4</v>
      </c>
      <c r="AY311" s="5">
        <f t="shared" si="378"/>
        <v>7.1858314799025532E-4</v>
      </c>
      <c r="AZ311" s="5">
        <f t="shared" si="379"/>
        <v>2.8789512824715989E-4</v>
      </c>
      <c r="BA311" s="5">
        <f t="shared" si="380"/>
        <v>7.689539719029857E-5</v>
      </c>
      <c r="BB311" s="5">
        <f t="shared" si="381"/>
        <v>1.54037916820292E-5</v>
      </c>
      <c r="BC311" s="5">
        <f t="shared" si="382"/>
        <v>2.4685669816740374E-6</v>
      </c>
      <c r="BD311" s="5">
        <f t="shared" si="383"/>
        <v>4.3844134661820434E-5</v>
      </c>
      <c r="BE311" s="5">
        <f t="shared" si="384"/>
        <v>5.8098086211074275E-5</v>
      </c>
      <c r="BF311" s="5">
        <f t="shared" si="385"/>
        <v>3.8493035013970915E-5</v>
      </c>
      <c r="BG311" s="5">
        <f t="shared" si="386"/>
        <v>1.7002438935235886E-5</v>
      </c>
      <c r="BH311" s="5">
        <f t="shared" si="387"/>
        <v>5.6325046136561494E-6</v>
      </c>
      <c r="BI311" s="5">
        <f t="shared" si="388"/>
        <v>1.492732111843583E-6</v>
      </c>
      <c r="BJ311" s="8">
        <f t="shared" si="389"/>
        <v>0.48967939371975577</v>
      </c>
      <c r="BK311" s="8">
        <f t="shared" si="390"/>
        <v>0.2844771337442274</v>
      </c>
      <c r="BL311" s="8">
        <f t="shared" si="391"/>
        <v>0.21586261205193036</v>
      </c>
      <c r="BM311" s="8">
        <f t="shared" si="392"/>
        <v>0.35701717114819437</v>
      </c>
      <c r="BN311" s="8">
        <f t="shared" si="393"/>
        <v>0.64251030616027682</v>
      </c>
    </row>
    <row r="312" spans="1:66" x14ac:dyDescent="0.25">
      <c r="A312" t="s">
        <v>112</v>
      </c>
      <c r="B312" t="s">
        <v>107</v>
      </c>
      <c r="C312" t="s">
        <v>132</v>
      </c>
      <c r="D312" t="s">
        <v>531</v>
      </c>
      <c r="E312">
        <f>VLOOKUP(A312,home!$A$2:$E$405,3,FALSE)</f>
        <v>1.2826</v>
      </c>
      <c r="F312">
        <f>VLOOKUP(B312,home!$B$2:$E$405,3,FALSE)</f>
        <v>1.0848</v>
      </c>
      <c r="G312">
        <f>VLOOKUP(C312,away!$B$2:$E$405,4,FALSE)</f>
        <v>1.0169999999999999</v>
      </c>
      <c r="H312">
        <f>VLOOKUP(A312,away!$A$2:$E$405,3,FALSE)</f>
        <v>1.0616000000000001</v>
      </c>
      <c r="I312">
        <f>VLOOKUP(C312,away!$B$2:$E$405,3,FALSE)</f>
        <v>0.73719999999999997</v>
      </c>
      <c r="J312">
        <f>VLOOKUP(B312,home!$B$2:$E$405,4,FALSE)</f>
        <v>1.0648</v>
      </c>
      <c r="K312" s="3">
        <f t="shared" si="338"/>
        <v>1.41501767616</v>
      </c>
      <c r="L312" s="3">
        <f t="shared" si="339"/>
        <v>0.83332474649599997</v>
      </c>
      <c r="M312" s="5">
        <f t="shared" si="340"/>
        <v>0.10557407680409611</v>
      </c>
      <c r="N312" s="5">
        <f t="shared" si="341"/>
        <v>0.14938918482206942</v>
      </c>
      <c r="O312" s="5">
        <f t="shared" si="342"/>
        <v>8.7977490789322627E-2</v>
      </c>
      <c r="P312" s="5">
        <f t="shared" si="343"/>
        <v>0.12448970457109509</v>
      </c>
      <c r="Q312" s="5">
        <f t="shared" si="344"/>
        <v>0.10569416857518071</v>
      </c>
      <c r="R312" s="5">
        <f t="shared" si="345"/>
        <v>3.6656910104683221E-2</v>
      </c>
      <c r="S312" s="5">
        <f t="shared" si="346"/>
        <v>3.6698607776973827E-2</v>
      </c>
      <c r="T312" s="5">
        <f t="shared" si="347"/>
        <v>8.8077566234017954E-2</v>
      </c>
      <c r="U312" s="5">
        <f t="shared" si="348"/>
        <v>5.1870175751534867E-2</v>
      </c>
      <c r="V312" s="5">
        <f t="shared" si="349"/>
        <v>4.8082077412952232E-3</v>
      </c>
      <c r="W312" s="5">
        <f t="shared" si="350"/>
        <v>4.9853038933638481E-2</v>
      </c>
      <c r="X312" s="5">
        <f t="shared" si="351"/>
        <v>4.1543771031429505E-2</v>
      </c>
      <c r="Y312" s="5">
        <f t="shared" si="352"/>
        <v>1.7309726231626927E-2</v>
      </c>
      <c r="Z312" s="5">
        <f t="shared" si="353"/>
        <v>1.0182370106770602E-2</v>
      </c>
      <c r="AA312" s="5">
        <f t="shared" si="354"/>
        <v>1.4408233686283587E-2</v>
      </c>
      <c r="AB312" s="5">
        <f t="shared" si="355"/>
        <v>1.0193952674167617E-2</v>
      </c>
      <c r="AC312" s="5">
        <f t="shared" si="356"/>
        <v>3.5435566863931101E-4</v>
      </c>
      <c r="AD312" s="5">
        <f t="shared" si="357"/>
        <v>1.7635732825347798E-2</v>
      </c>
      <c r="AE312" s="5">
        <f t="shared" si="358"/>
        <v>1.4696292585954139E-2</v>
      </c>
      <c r="AF312" s="5">
        <f t="shared" si="359"/>
        <v>6.1233921468106375E-3</v>
      </c>
      <c r="AG312" s="5">
        <f t="shared" si="360"/>
        <v>1.700924736145524E-3</v>
      </c>
      <c r="AH312" s="5">
        <f t="shared" si="361"/>
        <v>2.1213052469882645E-3</v>
      </c>
      <c r="AI312" s="5">
        <f t="shared" si="362"/>
        <v>3.0016844210193484E-3</v>
      </c>
      <c r="AJ312" s="5">
        <f t="shared" si="363"/>
        <v>2.1237182569982366E-3</v>
      </c>
      <c r="AK312" s="5">
        <f t="shared" si="364"/>
        <v>1.0016996242787363E-3</v>
      </c>
      <c r="AL312" s="5">
        <f t="shared" si="365"/>
        <v>1.6713812268084802E-5</v>
      </c>
      <c r="AM312" s="5">
        <f t="shared" si="366"/>
        <v>4.9909747359804541E-3</v>
      </c>
      <c r="AN312" s="5">
        <f t="shared" si="367"/>
        <v>4.1591027566288529E-3</v>
      </c>
      <c r="AO312" s="5">
        <f t="shared" si="368"/>
        <v>1.7329416251592766E-3</v>
      </c>
      <c r="AP312" s="5">
        <f t="shared" si="369"/>
        <v>4.8136771349274011E-4</v>
      </c>
      <c r="AQ312" s="5">
        <f t="shared" si="370"/>
        <v>1.0028390695442416E-4</v>
      </c>
      <c r="AR312" s="5">
        <f t="shared" si="371"/>
        <v>3.5354723143742614E-4</v>
      </c>
      <c r="AS312" s="5">
        <f t="shared" si="372"/>
        <v>5.0027558184138833E-4</v>
      </c>
      <c r="AT312" s="5">
        <f t="shared" si="373"/>
        <v>3.5394939562839663E-4</v>
      </c>
      <c r="AU312" s="5">
        <f t="shared" si="374"/>
        <v>1.6694821709344336E-4</v>
      </c>
      <c r="AV312" s="5">
        <f t="shared" si="375"/>
        <v>5.9058669547654898E-5</v>
      </c>
      <c r="AW312" s="5">
        <f t="shared" si="376"/>
        <v>5.4745592818090152E-7</v>
      </c>
      <c r="AX312" s="5">
        <f t="shared" si="377"/>
        <v>1.177052912113386E-3</v>
      </c>
      <c r="AY312" s="5">
        <f t="shared" si="378"/>
        <v>9.8086731959926574E-4</v>
      </c>
      <c r="AZ312" s="5">
        <f t="shared" si="379"/>
        <v>4.0869050522563457E-4</v>
      </c>
      <c r="BA312" s="5">
        <f t="shared" si="380"/>
        <v>1.1352397055415803E-4</v>
      </c>
      <c r="BB312" s="5">
        <f t="shared" si="381"/>
        <v>2.3650583495815767E-5</v>
      </c>
      <c r="BC312" s="5">
        <f t="shared" si="382"/>
        <v>3.9417232992266328E-6</v>
      </c>
      <c r="BD312" s="5">
        <f t="shared" si="383"/>
        <v>4.9103276168659278E-5</v>
      </c>
      <c r="BE312" s="5">
        <f t="shared" si="384"/>
        <v>6.9482003736018951E-5</v>
      </c>
      <c r="BF312" s="5">
        <f t="shared" si="385"/>
        <v>4.9159131730740995E-5</v>
      </c>
      <c r="BG312" s="5">
        <f t="shared" si="386"/>
        <v>2.3187013447892136E-5</v>
      </c>
      <c r="BH312" s="5">
        <f t="shared" si="387"/>
        <v>8.202508471531756E-6</v>
      </c>
      <c r="BI312" s="5">
        <f t="shared" si="388"/>
        <v>2.3213388952139159E-6</v>
      </c>
      <c r="BJ312" s="8">
        <f t="shared" si="389"/>
        <v>0.5061961958747242</v>
      </c>
      <c r="BK312" s="8">
        <f t="shared" si="390"/>
        <v>0.27292253369396691</v>
      </c>
      <c r="BL312" s="8">
        <f t="shared" si="391"/>
        <v>0.21099040492327481</v>
      </c>
      <c r="BM312" s="8">
        <f t="shared" si="392"/>
        <v>0.38952964906861842</v>
      </c>
      <c r="BN312" s="8">
        <f t="shared" si="393"/>
        <v>0.60978153566644711</v>
      </c>
    </row>
    <row r="313" spans="1:66" s="10" customFormat="1" x14ac:dyDescent="0.25">
      <c r="A313" t="s">
        <v>112</v>
      </c>
      <c r="B313" t="s">
        <v>111</v>
      </c>
      <c r="C313" t="s">
        <v>338</v>
      </c>
      <c r="D313" t="s">
        <v>531</v>
      </c>
      <c r="E313">
        <f>VLOOKUP(A313,home!$A$2:$E$405,3,FALSE)</f>
        <v>1.2826</v>
      </c>
      <c r="F313">
        <f>VLOOKUP(B313,home!$B$2:$E$405,3,FALSE)</f>
        <v>0.9153</v>
      </c>
      <c r="G313">
        <f>VLOOKUP(C313,away!$B$2:$E$405,4,FALSE)</f>
        <v>0.84699999999999998</v>
      </c>
      <c r="H313">
        <f>VLOOKUP(A313,away!$A$2:$E$405,3,FALSE)</f>
        <v>1.0616000000000001</v>
      </c>
      <c r="I313">
        <f>VLOOKUP(C313,away!$B$2:$E$405,3,FALSE)</f>
        <v>2.1913</v>
      </c>
      <c r="J313">
        <f>VLOOKUP(B313,home!$B$2:$E$405,4,FALSE)</f>
        <v>1.2286999999999999</v>
      </c>
      <c r="K313" s="3">
        <f t="shared" si="338"/>
        <v>0.99434732165999995</v>
      </c>
      <c r="L313" s="3">
        <f t="shared" si="339"/>
        <v>2.8583052490959999</v>
      </c>
      <c r="M313" s="5">
        <f t="shared" si="340"/>
        <v>2.1223365229168793E-2</v>
      </c>
      <c r="N313" s="5">
        <f t="shared" si="341"/>
        <v>2.1103396372235957E-2</v>
      </c>
      <c r="O313" s="5">
        <f t="shared" si="342"/>
        <v>6.0662856238014692E-2</v>
      </c>
      <c r="P313" s="5">
        <f t="shared" si="343"/>
        <v>6.0319948624515528E-2</v>
      </c>
      <c r="Q313" s="5">
        <f t="shared" si="344"/>
        <v>1.0492052830331092E-2</v>
      </c>
      <c r="R313" s="5">
        <f t="shared" si="345"/>
        <v>8.6696480205136719E-2</v>
      </c>
      <c r="S313" s="5">
        <f t="shared" si="346"/>
        <v>4.2859557883209144E-2</v>
      </c>
      <c r="T313" s="5">
        <f t="shared" si="347"/>
        <v>2.9989489678727905E-2</v>
      </c>
      <c r="U313" s="5">
        <f t="shared" si="348"/>
        <v>8.62064128893269E-2</v>
      </c>
      <c r="V313" s="5">
        <f t="shared" si="349"/>
        <v>1.3534801550967993E-2</v>
      </c>
      <c r="W313" s="5">
        <f t="shared" si="350"/>
        <v>3.477581543518315E-3</v>
      </c>
      <c r="X313" s="5">
        <f t="shared" si="351"/>
        <v>9.9399895799977701E-3</v>
      </c>
      <c r="Y313" s="5">
        <f t="shared" si="352"/>
        <v>1.4205762196233587E-2</v>
      </c>
      <c r="Z313" s="5">
        <f t="shared" si="353"/>
        <v>8.2601668149496571E-2</v>
      </c>
      <c r="AA313" s="5">
        <f t="shared" si="354"/>
        <v>8.2134747489100046E-2</v>
      </c>
      <c r="AB313" s="5">
        <f t="shared" si="355"/>
        <v>4.0835233090503513E-2</v>
      </c>
      <c r="AC313" s="5">
        <f t="shared" si="356"/>
        <v>2.404244465303209E-3</v>
      </c>
      <c r="AD313" s="5">
        <f t="shared" si="357"/>
        <v>8.6448097341292117E-4</v>
      </c>
      <c r="AE313" s="5">
        <f t="shared" si="358"/>
        <v>2.4709505040497724E-3</v>
      </c>
      <c r="AF313" s="5">
        <f t="shared" si="359"/>
        <v>3.5313653979909356E-3</v>
      </c>
      <c r="AG313" s="5">
        <f t="shared" si="360"/>
        <v>3.3645734178511587E-3</v>
      </c>
      <c r="AH313" s="5">
        <f t="shared" si="361"/>
        <v>5.9025195413947983E-2</v>
      </c>
      <c r="AI313" s="5">
        <f t="shared" si="362"/>
        <v>5.8691544970317283E-2</v>
      </c>
      <c r="AJ313" s="5">
        <f t="shared" si="363"/>
        <v>2.9179890272661217E-2</v>
      </c>
      <c r="AK313" s="5">
        <f t="shared" si="364"/>
        <v>9.6716485796511237E-3</v>
      </c>
      <c r="AL313" s="5">
        <f t="shared" si="365"/>
        <v>2.7332876018841469E-4</v>
      </c>
      <c r="AM313" s="5">
        <f t="shared" si="366"/>
        <v>1.719188681078336E-4</v>
      </c>
      <c r="AN313" s="5">
        <f t="shared" si="367"/>
        <v>4.9139660313126375E-4</v>
      </c>
      <c r="AO313" s="5">
        <f t="shared" si="368"/>
        <v>7.0228074505901752E-4</v>
      </c>
      <c r="AP313" s="5">
        <f t="shared" si="369"/>
        <v>6.6911091331374657E-4</v>
      </c>
      <c r="AQ313" s="5">
        <f t="shared" si="370"/>
        <v>4.7813080893802508E-4</v>
      </c>
      <c r="AR313" s="5">
        <f t="shared" si="371"/>
        <v>3.3742405176120933E-2</v>
      </c>
      <c r="AS313" s="5">
        <f t="shared" si="372"/>
        <v>3.3551670213242367E-2</v>
      </c>
      <c r="AT313" s="5">
        <f t="shared" si="373"/>
        <v>1.6681006706878571E-2</v>
      </c>
      <c r="AU313" s="5">
        <f t="shared" si="374"/>
        <v>5.5289047805257355E-3</v>
      </c>
      <c r="AV313" s="5">
        <f t="shared" si="375"/>
        <v>1.3744129150572335E-3</v>
      </c>
      <c r="AW313" s="5">
        <f t="shared" si="376"/>
        <v>2.1578912091225886E-5</v>
      </c>
      <c r="AX313" s="5">
        <f t="shared" si="377"/>
        <v>2.8491177674307171E-5</v>
      </c>
      <c r="AY313" s="5">
        <f t="shared" si="378"/>
        <v>8.1436482699398963E-5</v>
      </c>
      <c r="AZ313" s="5">
        <f t="shared" si="379"/>
        <v>1.1638516298380381E-4</v>
      </c>
      <c r="BA313" s="5">
        <f t="shared" si="380"/>
        <v>1.1088810742449997E-4</v>
      </c>
      <c r="BB313" s="5">
        <f t="shared" si="381"/>
        <v>7.9238014878442353E-5</v>
      </c>
      <c r="BC313" s="5">
        <f t="shared" si="382"/>
        <v>4.5297286770999739E-5</v>
      </c>
      <c r="BD313" s="5">
        <f t="shared" si="383"/>
        <v>1.6074348972005076E-2</v>
      </c>
      <c r="BE313" s="5">
        <f t="shared" si="384"/>
        <v>1.5983485847741421E-2</v>
      </c>
      <c r="BF313" s="5">
        <f t="shared" si="385"/>
        <v>7.9465681717460976E-3</v>
      </c>
      <c r="BG313" s="5">
        <f t="shared" si="386"/>
        <v>2.6338829259881123E-3</v>
      </c>
      <c r="BH313" s="5">
        <f t="shared" si="387"/>
        <v>6.5474860825557072E-4</v>
      </c>
      <c r="BI313" s="5">
        <f t="shared" si="388"/>
        <v>1.3020950499590788E-4</v>
      </c>
      <c r="BJ313" s="8">
        <f t="shared" si="389"/>
        <v>0.10241421666533074</v>
      </c>
      <c r="BK313" s="8">
        <f t="shared" si="390"/>
        <v>0.14069668299605245</v>
      </c>
      <c r="BL313" s="8">
        <f t="shared" si="391"/>
        <v>0.64740565297121633</v>
      </c>
      <c r="BM313" s="8">
        <f t="shared" si="392"/>
        <v>0.71256026371208536</v>
      </c>
      <c r="BN313" s="8">
        <f t="shared" si="393"/>
        <v>0.26049809949940278</v>
      </c>
    </row>
    <row r="314" spans="1:66" x14ac:dyDescent="0.25">
      <c r="A314" t="s">
        <v>112</v>
      </c>
      <c r="B314" t="s">
        <v>121</v>
      </c>
      <c r="C314" t="s">
        <v>128</v>
      </c>
      <c r="D314" t="s">
        <v>531</v>
      </c>
      <c r="E314">
        <f>VLOOKUP(A314,home!$A$2:$E$405,3,FALSE)</f>
        <v>1.2826</v>
      </c>
      <c r="F314">
        <f>VLOOKUP(B314,home!$B$2:$E$405,3,FALSE)</f>
        <v>0.46089999999999998</v>
      </c>
      <c r="G314">
        <f>VLOOKUP(C314,away!$B$2:$E$405,4,FALSE)</f>
        <v>0.88139999999999996</v>
      </c>
      <c r="H314">
        <f>VLOOKUP(A314,away!$A$2:$E$405,3,FALSE)</f>
        <v>1.0616000000000001</v>
      </c>
      <c r="I314">
        <f>VLOOKUP(C314,away!$B$2:$E$405,3,FALSE)</f>
        <v>1.0648</v>
      </c>
      <c r="J314">
        <f>VLOOKUP(B314,home!$B$2:$E$405,4,FALSE)</f>
        <v>1.5925</v>
      </c>
      <c r="K314" s="3">
        <f t="shared" si="338"/>
        <v>0.521039909676</v>
      </c>
      <c r="L314" s="3">
        <f t="shared" si="339"/>
        <v>1.8001487504</v>
      </c>
      <c r="M314" s="5">
        <f t="shared" si="340"/>
        <v>9.8156841115130788E-2</v>
      </c>
      <c r="N314" s="5">
        <f t="shared" si="341"/>
        <v>5.1143631628709232E-2</v>
      </c>
      <c r="O314" s="5">
        <f t="shared" si="342"/>
        <v>0.17669691487661404</v>
      </c>
      <c r="P314" s="5">
        <f t="shared" si="343"/>
        <v>9.2066144567338845E-2</v>
      </c>
      <c r="Q314" s="5">
        <f t="shared" si="344"/>
        <v>1.3323936602162634E-2</v>
      </c>
      <c r="R314" s="5">
        <f t="shared" si="345"/>
        <v>0.159040365257336</v>
      </c>
      <c r="S314" s="5">
        <f t="shared" si="346"/>
        <v>2.1588344936529186E-2</v>
      </c>
      <c r="T314" s="5">
        <f t="shared" si="347"/>
        <v>2.398506782479189E-2</v>
      </c>
      <c r="U314" s="5">
        <f t="shared" si="348"/>
        <v>8.2866377548520401E-2</v>
      </c>
      <c r="V314" s="5">
        <f t="shared" si="349"/>
        <v>2.2498637705352675E-3</v>
      </c>
      <c r="W314" s="5">
        <f t="shared" si="350"/>
        <v>2.3141009079065233E-3</v>
      </c>
      <c r="X314" s="5">
        <f t="shared" si="351"/>
        <v>4.1657258576674339E-3</v>
      </c>
      <c r="Y314" s="5">
        <f t="shared" si="352"/>
        <v>3.7494630985944999E-3</v>
      </c>
      <c r="Z314" s="5">
        <f t="shared" si="353"/>
        <v>9.5432104927051009E-2</v>
      </c>
      <c r="AA314" s="5">
        <f t="shared" si="354"/>
        <v>4.9723935331381218E-2</v>
      </c>
      <c r="AB314" s="5">
        <f t="shared" si="355"/>
        <v>1.2954077386899064E-2</v>
      </c>
      <c r="AC314" s="5">
        <f t="shared" si="356"/>
        <v>1.3189114024154098E-4</v>
      </c>
      <c r="AD314" s="5">
        <f t="shared" si="357"/>
        <v>3.0143473200919111E-4</v>
      </c>
      <c r="AE314" s="5">
        <f t="shared" si="358"/>
        <v>5.4262735615350432E-4</v>
      </c>
      <c r="AF314" s="5">
        <f t="shared" si="359"/>
        <v>4.884049785562934E-4</v>
      </c>
      <c r="AG314" s="5">
        <f t="shared" si="360"/>
        <v>2.9306720394575014E-4</v>
      </c>
      <c r="AH314" s="5">
        <f t="shared" si="361"/>
        <v>4.2947996108118128E-2</v>
      </c>
      <c r="AI314" s="5">
        <f t="shared" si="362"/>
        <v>2.2377620012939067E-2</v>
      </c>
      <c r="AJ314" s="5">
        <f t="shared" si="363"/>
        <v>5.8298165551528098E-3</v>
      </c>
      <c r="AK314" s="5">
        <f t="shared" si="364"/>
        <v>1.0125223637748233E-3</v>
      </c>
      <c r="AL314" s="5">
        <f t="shared" si="365"/>
        <v>4.9482883298521635E-6</v>
      </c>
      <c r="AM314" s="5">
        <f t="shared" si="366"/>
        <v>3.1411905107855656E-5</v>
      </c>
      <c r="AN314" s="5">
        <f t="shared" si="367"/>
        <v>5.6546101727589741E-5</v>
      </c>
      <c r="AO314" s="5">
        <f t="shared" si="368"/>
        <v>5.0895697182455979E-5</v>
      </c>
      <c r="AP314" s="5">
        <f t="shared" si="369"/>
        <v>3.0539941894578317E-5</v>
      </c>
      <c r="AQ314" s="5">
        <f t="shared" si="370"/>
        <v>1.3744109559703438E-5</v>
      </c>
      <c r="AR314" s="5">
        <f t="shared" si="371"/>
        <v>1.546255630524257E-2</v>
      </c>
      <c r="AS314" s="5">
        <f t="shared" si="372"/>
        <v>8.0566089406436531E-3</v>
      </c>
      <c r="AT314" s="5">
        <f t="shared" si="373"/>
        <v>2.098907397363911E-3</v>
      </c>
      <c r="AU314" s="5">
        <f t="shared" si="374"/>
        <v>3.6453817358026016E-4</v>
      </c>
      <c r="AV314" s="5">
        <f t="shared" si="375"/>
        <v>4.7484734258928196E-5</v>
      </c>
      <c r="AW314" s="5">
        <f t="shared" si="376"/>
        <v>1.2892343845983044E-7</v>
      </c>
      <c r="AX314" s="5">
        <f t="shared" si="377"/>
        <v>2.7278093666913642E-6</v>
      </c>
      <c r="AY314" s="5">
        <f t="shared" si="378"/>
        <v>4.9104626227788747E-6</v>
      </c>
      <c r="AZ314" s="5">
        <f t="shared" si="379"/>
        <v>4.4197815771406498E-6</v>
      </c>
      <c r="BA314" s="5">
        <f t="shared" si="380"/>
        <v>2.6520880943768947E-6</v>
      </c>
      <c r="BB314" s="5">
        <f t="shared" si="381"/>
        <v>1.1935382672608206E-6</v>
      </c>
      <c r="BC314" s="5">
        <f t="shared" si="382"/>
        <v>4.2970928407282916E-7</v>
      </c>
      <c r="BD314" s="5">
        <f t="shared" si="383"/>
        <v>4.6391502351453458E-3</v>
      </c>
      <c r="BE314" s="5">
        <f t="shared" si="384"/>
        <v>2.4171824194935253E-3</v>
      </c>
      <c r="BF314" s="5">
        <f t="shared" si="385"/>
        <v>6.2972425476166068E-4</v>
      </c>
      <c r="BG314" s="5">
        <f t="shared" si="386"/>
        <v>1.0937048960726736E-4</v>
      </c>
      <c r="BH314" s="5">
        <f t="shared" si="387"/>
        <v>1.4246597506547621E-5</v>
      </c>
      <c r="BI314" s="5">
        <f t="shared" si="388"/>
        <v>1.4846091756003804E-6</v>
      </c>
      <c r="BJ314" s="8">
        <f t="shared" si="389"/>
        <v>0.10050693133518145</v>
      </c>
      <c r="BK314" s="8">
        <f t="shared" si="390"/>
        <v>0.21420294428072828</v>
      </c>
      <c r="BL314" s="8">
        <f t="shared" si="391"/>
        <v>0.58729087959751503</v>
      </c>
      <c r="BM314" s="8">
        <f t="shared" si="392"/>
        <v>0.40700024455399958</v>
      </c>
      <c r="BN314" s="8">
        <f t="shared" si="393"/>
        <v>0.59042783404729149</v>
      </c>
    </row>
    <row r="315" spans="1:66" x14ac:dyDescent="0.25">
      <c r="A315" t="s">
        <v>112</v>
      </c>
      <c r="B315" t="s">
        <v>447</v>
      </c>
      <c r="C315" t="s">
        <v>335</v>
      </c>
      <c r="D315" t="s">
        <v>531</v>
      </c>
      <c r="E315">
        <f>VLOOKUP(A315,home!$A$2:$E$405,3,FALSE)</f>
        <v>1.2826</v>
      </c>
      <c r="F315">
        <f>VLOOKUP(B315,home!$B$2:$E$405,3,FALSE)</f>
        <v>0.81359999999999999</v>
      </c>
      <c r="G315">
        <f>VLOOKUP(C315,away!$B$2:$E$405,4,FALSE)</f>
        <v>0.81359999999999999</v>
      </c>
      <c r="H315">
        <f>VLOOKUP(A315,away!$A$2:$E$405,3,FALSE)</f>
        <v>1.0616000000000001</v>
      </c>
      <c r="I315">
        <f>VLOOKUP(C315,away!$B$2:$E$405,3,FALSE)</f>
        <v>1.4334</v>
      </c>
      <c r="J315">
        <f>VLOOKUP(B315,home!$B$2:$E$405,4,FALSE)</f>
        <v>1.0239</v>
      </c>
      <c r="K315" s="3">
        <f t="shared" si="338"/>
        <v>0.84901060569599995</v>
      </c>
      <c r="L315" s="3">
        <f t="shared" si="339"/>
        <v>1.5580660088160001</v>
      </c>
      <c r="M315" s="5">
        <f t="shared" si="340"/>
        <v>9.0078243464220623E-2</v>
      </c>
      <c r="N315" s="5">
        <f t="shared" si="341"/>
        <v>7.6477384043589697E-2</v>
      </c>
      <c r="O315" s="5">
        <f t="shared" si="342"/>
        <v>0.14034784927545418</v>
      </c>
      <c r="P315" s="5">
        <f t="shared" si="343"/>
        <v>0.11915681252148426</v>
      </c>
      <c r="Q315" s="5">
        <f t="shared" si="344"/>
        <v>3.2465055074446844E-2</v>
      </c>
      <c r="R315" s="5">
        <f t="shared" si="345"/>
        <v>0.10933560668325823</v>
      </c>
      <c r="S315" s="5">
        <f t="shared" si="346"/>
        <v>3.9405591806193963E-2</v>
      </c>
      <c r="T315" s="5">
        <f t="shared" si="347"/>
        <v>5.0582698785835024E-2</v>
      </c>
      <c r="U315" s="5">
        <f t="shared" si="348"/>
        <v>9.2827089654292691E-2</v>
      </c>
      <c r="V315" s="5">
        <f t="shared" si="349"/>
        <v>5.7918100908373529E-3</v>
      </c>
      <c r="W315" s="5">
        <f t="shared" si="350"/>
        <v>9.1877253575700368E-3</v>
      </c>
      <c r="X315" s="5">
        <f t="shared" si="351"/>
        <v>1.4315082577966707E-2</v>
      </c>
      <c r="Y315" s="5">
        <f t="shared" si="352"/>
        <v>1.1151921789062023E-2</v>
      </c>
      <c r="Z315" s="5">
        <f t="shared" si="353"/>
        <v>5.678403077548673E-2</v>
      </c>
      <c r="AA315" s="5">
        <f t="shared" si="354"/>
        <v>4.821024436255629E-2</v>
      </c>
      <c r="AB315" s="5">
        <f t="shared" si="355"/>
        <v>2.0465504383503041E-2</v>
      </c>
      <c r="AC315" s="5">
        <f t="shared" si="356"/>
        <v>4.7884317192812924E-4</v>
      </c>
      <c r="AD315" s="5">
        <f t="shared" si="357"/>
        <v>1.9501190676997583E-3</v>
      </c>
      <c r="AE315" s="5">
        <f t="shared" si="358"/>
        <v>3.0384142325269418E-3</v>
      </c>
      <c r="AF315" s="5">
        <f t="shared" si="359"/>
        <v>2.3670249682014913E-3</v>
      </c>
      <c r="AG315" s="5">
        <f t="shared" si="360"/>
        <v>1.2293270483245062E-3</v>
      </c>
      <c r="AH315" s="5">
        <f t="shared" si="361"/>
        <v>2.2118317048711877E-2</v>
      </c>
      <c r="AI315" s="5">
        <f t="shared" si="362"/>
        <v>1.8778685754503033E-2</v>
      </c>
      <c r="AJ315" s="5">
        <f t="shared" si="363"/>
        <v>7.9716516833027318E-3</v>
      </c>
      <c r="AK315" s="5">
        <f t="shared" si="364"/>
        <v>2.256005608012797E-3</v>
      </c>
      <c r="AL315" s="5">
        <f t="shared" si="365"/>
        <v>2.5336828903550425E-5</v>
      </c>
      <c r="AM315" s="5">
        <f t="shared" si="366"/>
        <v>3.3113435416941826E-4</v>
      </c>
      <c r="AN315" s="5">
        <f t="shared" si="367"/>
        <v>5.1592918158260934E-4</v>
      </c>
      <c r="AO315" s="5">
        <f t="shared" si="368"/>
        <v>4.0192586039006082E-4</v>
      </c>
      <c r="AP315" s="5">
        <f t="shared" si="369"/>
        <v>2.0874234037929304E-4</v>
      </c>
      <c r="AQ315" s="5">
        <f t="shared" si="370"/>
        <v>8.1308586286419005E-5</v>
      </c>
      <c r="AR315" s="5">
        <f t="shared" si="371"/>
        <v>6.8923595931626768E-3</v>
      </c>
      <c r="AS315" s="5">
        <f t="shared" si="372"/>
        <v>5.8516863928656801E-3</v>
      </c>
      <c r="AT315" s="5">
        <f t="shared" si="373"/>
        <v>2.484071904374966E-3</v>
      </c>
      <c r="AU315" s="5">
        <f t="shared" si="374"/>
        <v>7.0300113070860201E-4</v>
      </c>
      <c r="AV315" s="5">
        <f t="shared" si="375"/>
        <v>1.4921385394697071E-4</v>
      </c>
      <c r="AW315" s="5">
        <f t="shared" si="376"/>
        <v>9.3099795350831776E-7</v>
      </c>
      <c r="AX315" s="5">
        <f t="shared" si="377"/>
        <v>4.6856096433355231E-5</v>
      </c>
      <c r="AY315" s="5">
        <f t="shared" si="378"/>
        <v>7.3004891158615415E-5</v>
      </c>
      <c r="AZ315" s="5">
        <f t="shared" si="379"/>
        <v>5.6873219695775206E-5</v>
      </c>
      <c r="BA315" s="5">
        <f t="shared" si="380"/>
        <v>2.953741013997068E-5</v>
      </c>
      <c r="BB315" s="5">
        <f t="shared" si="381"/>
        <v>1.1505308681886339E-5</v>
      </c>
      <c r="BC315" s="5">
        <f t="shared" si="382"/>
        <v>3.5852060756365424E-6</v>
      </c>
      <c r="BD315" s="5">
        <f t="shared" si="383"/>
        <v>1.7897918671072751E-3</v>
      </c>
      <c r="BE315" s="5">
        <f t="shared" si="384"/>
        <v>1.5195522771625223E-3</v>
      </c>
      <c r="BF315" s="5">
        <f t="shared" si="385"/>
        <v>6.450579996102445E-4</v>
      </c>
      <c r="BG315" s="5">
        <f t="shared" si="386"/>
        <v>1.8255369431938127E-4</v>
      </c>
      <c r="BH315" s="5">
        <f t="shared" si="387"/>
        <v>3.8747505646535066E-5</v>
      </c>
      <c r="BI315" s="5">
        <f t="shared" si="388"/>
        <v>6.5794086476347857E-6</v>
      </c>
      <c r="BJ315" s="8">
        <f t="shared" si="389"/>
        <v>0.20452515540021604</v>
      </c>
      <c r="BK315" s="8">
        <f t="shared" si="390"/>
        <v>0.25500964277472654</v>
      </c>
      <c r="BL315" s="8">
        <f t="shared" si="391"/>
        <v>0.48257357008114721</v>
      </c>
      <c r="BM315" s="8">
        <f t="shared" si="392"/>
        <v>0.43095937407591756</v>
      </c>
      <c r="BN315" s="8">
        <f t="shared" si="393"/>
        <v>0.56786095106245382</v>
      </c>
    </row>
    <row r="316" spans="1:66" x14ac:dyDescent="0.25">
      <c r="A316" t="s">
        <v>112</v>
      </c>
      <c r="B316" t="s">
        <v>127</v>
      </c>
      <c r="C316" t="s">
        <v>117</v>
      </c>
      <c r="D316" t="s">
        <v>531</v>
      </c>
      <c r="E316">
        <f>VLOOKUP(A316,home!$A$2:$E$405,3,FALSE)</f>
        <v>1.2826</v>
      </c>
      <c r="F316">
        <f>VLOOKUP(B316,home!$B$2:$E$405,3,FALSE)</f>
        <v>0.92190000000000005</v>
      </c>
      <c r="G316">
        <f>VLOOKUP(C316,away!$B$2:$E$405,4,FALSE)</f>
        <v>0.67800000000000005</v>
      </c>
      <c r="H316">
        <f>VLOOKUP(A316,away!$A$2:$E$405,3,FALSE)</f>
        <v>1.0616000000000001</v>
      </c>
      <c r="I316">
        <f>VLOOKUP(C316,away!$B$2:$E$405,3,FALSE)</f>
        <v>1.1468</v>
      </c>
      <c r="J316">
        <f>VLOOKUP(B316,home!$B$2:$E$405,4,FALSE)</f>
        <v>1.1754</v>
      </c>
      <c r="K316" s="3">
        <f t="shared" si="338"/>
        <v>0.80168682132000013</v>
      </c>
      <c r="L316" s="3">
        <f t="shared" si="339"/>
        <v>1.4309823611520001</v>
      </c>
      <c r="M316" s="5">
        <f t="shared" si="340"/>
        <v>0.10724179983929209</v>
      </c>
      <c r="N316" s="5">
        <f t="shared" si="341"/>
        <v>8.5974337625797773E-2</v>
      </c>
      <c r="O316" s="5">
        <f t="shared" si="342"/>
        <v>0.1534611239482204</v>
      </c>
      <c r="P316" s="5">
        <f t="shared" si="343"/>
        <v>0.12302776065424333</v>
      </c>
      <c r="Q316" s="5">
        <f t="shared" si="344"/>
        <v>3.4462246723159146E-2</v>
      </c>
      <c r="R316" s="5">
        <f t="shared" si="345"/>
        <v>0.10980008074623208</v>
      </c>
      <c r="S316" s="5">
        <f t="shared" si="346"/>
        <v>3.5284352543224019E-2</v>
      </c>
      <c r="T316" s="5">
        <f t="shared" si="347"/>
        <v>4.9314867186509057E-2</v>
      </c>
      <c r="U316" s="5">
        <f t="shared" si="348"/>
        <v>8.8025277714126146E-2</v>
      </c>
      <c r="V316" s="5">
        <f t="shared" si="349"/>
        <v>4.497577629901022E-3</v>
      </c>
      <c r="W316" s="5">
        <f t="shared" si="350"/>
        <v>9.2093096770116834E-3</v>
      </c>
      <c r="X316" s="5">
        <f t="shared" si="351"/>
        <v>1.3178359706190143E-2</v>
      </c>
      <c r="Y316" s="5">
        <f t="shared" si="352"/>
        <v>9.4290001442371759E-3</v>
      </c>
      <c r="Z316" s="5">
        <f t="shared" si="353"/>
        <v>5.2373992933641166E-2</v>
      </c>
      <c r="AA316" s="5">
        <f t="shared" si="354"/>
        <v>4.1987539914806929E-2</v>
      </c>
      <c r="AB316" s="5">
        <f t="shared" si="355"/>
        <v>1.6830428704674098E-2</v>
      </c>
      <c r="AC316" s="5">
        <f t="shared" si="356"/>
        <v>3.2247623186838856E-4</v>
      </c>
      <c r="AD316" s="5">
        <f t="shared" si="357"/>
        <v>1.845745550378753E-3</v>
      </c>
      <c r="AE316" s="5">
        <f t="shared" si="358"/>
        <v>2.6412293257667861E-3</v>
      </c>
      <c r="AF316" s="5">
        <f t="shared" si="359"/>
        <v>1.8897762884648305E-3</v>
      </c>
      <c r="AG316" s="5">
        <f t="shared" si="360"/>
        <v>9.014121784388224E-4</v>
      </c>
      <c r="AH316" s="5">
        <f t="shared" si="361"/>
        <v>1.8736565017785003E-2</v>
      </c>
      <c r="AI316" s="5">
        <f t="shared" si="362"/>
        <v>1.5020857251563569E-2</v>
      </c>
      <c r="AJ316" s="5">
        <f t="shared" si="363"/>
        <v>6.0210116517537358E-3</v>
      </c>
      <c r="AK316" s="5">
        <f t="shared" si="364"/>
        <v>1.6089885640750454E-3</v>
      </c>
      <c r="AL316" s="5">
        <f t="shared" si="365"/>
        <v>1.4797785464413833E-5</v>
      </c>
      <c r="AM316" s="5">
        <f t="shared" si="366"/>
        <v>2.9594197664973545E-4</v>
      </c>
      <c r="AN316" s="5">
        <f t="shared" si="367"/>
        <v>4.2348774851022852E-4</v>
      </c>
      <c r="AO316" s="5">
        <f t="shared" si="368"/>
        <v>3.0300174914105568E-4</v>
      </c>
      <c r="AP316" s="5">
        <f t="shared" si="369"/>
        <v>1.4453005280635133E-4</v>
      </c>
      <c r="AQ316" s="5">
        <f t="shared" si="370"/>
        <v>5.1704989055563976E-5</v>
      </c>
      <c r="AR316" s="5">
        <f t="shared" si="371"/>
        <v>5.3623388098055832E-3</v>
      </c>
      <c r="AS316" s="5">
        <f t="shared" si="372"/>
        <v>4.29891635527391E-3</v>
      </c>
      <c r="AT316" s="5">
        <f t="shared" si="373"/>
        <v>1.7231922939900507E-3</v>
      </c>
      <c r="AU316" s="5">
        <f t="shared" si="374"/>
        <v>4.6048685089733439E-4</v>
      </c>
      <c r="AV316" s="5">
        <f t="shared" si="375"/>
        <v>9.229155993888519E-5</v>
      </c>
      <c r="AW316" s="5">
        <f t="shared" si="376"/>
        <v>4.7155597368048607E-7</v>
      </c>
      <c r="AX316" s="5">
        <f t="shared" si="377"/>
        <v>3.9542130425914008E-5</v>
      </c>
      <c r="AY316" s="5">
        <f t="shared" si="378"/>
        <v>5.6584091161854777E-5</v>
      </c>
      <c r="AZ316" s="5">
        <f t="shared" si="379"/>
        <v>4.0485418187215491E-5</v>
      </c>
      <c r="BA316" s="5">
        <f t="shared" si="380"/>
        <v>1.9311306436589254E-5</v>
      </c>
      <c r="BB316" s="5">
        <f t="shared" si="381"/>
        <v>6.9085347203900779E-6</v>
      </c>
      <c r="BC316" s="5">
        <f t="shared" si="382"/>
        <v>1.9771982652568706E-6</v>
      </c>
      <c r="BD316" s="5">
        <f t="shared" si="383"/>
        <v>1.2789020418921004E-3</v>
      </c>
      <c r="BE316" s="5">
        <f t="shared" si="384"/>
        <v>1.0252789127441354E-3</v>
      </c>
      <c r="BF316" s="5">
        <f t="shared" si="385"/>
        <v>4.1097629626213588E-4</v>
      </c>
      <c r="BG316" s="5">
        <f t="shared" si="386"/>
        <v>1.0982476019608613E-4</v>
      </c>
      <c r="BH316" s="5">
        <f t="shared" si="387"/>
        <v>2.2011265725957886E-5</v>
      </c>
      <c r="BI316" s="5">
        <f t="shared" si="388"/>
        <v>3.5292283306146102E-6</v>
      </c>
      <c r="BJ316" s="8">
        <f t="shared" si="389"/>
        <v>0.21022975960131429</v>
      </c>
      <c r="BK316" s="8">
        <f t="shared" si="390"/>
        <v>0.27044534877515514</v>
      </c>
      <c r="BL316" s="8">
        <f t="shared" si="391"/>
        <v>0.4662796218882938</v>
      </c>
      <c r="BM316" s="8">
        <f t="shared" si="392"/>
        <v>0.38530526112627139</v>
      </c>
      <c r="BN316" s="8">
        <f t="shared" si="393"/>
        <v>0.61396734953694476</v>
      </c>
    </row>
    <row r="317" spans="1:66" x14ac:dyDescent="0.25">
      <c r="A317" t="s">
        <v>112</v>
      </c>
      <c r="B317" t="s">
        <v>356</v>
      </c>
      <c r="C317" t="s">
        <v>113</v>
      </c>
      <c r="D317" t="s">
        <v>531</v>
      </c>
      <c r="E317">
        <f>VLOOKUP(A317,home!$A$2:$E$405,3,FALSE)</f>
        <v>1.2826</v>
      </c>
      <c r="F317">
        <f>VLOOKUP(B317,home!$B$2:$E$405,3,FALSE)</f>
        <v>1.0848</v>
      </c>
      <c r="G317">
        <f>VLOOKUP(C317,away!$B$2:$E$405,4,FALSE)</f>
        <v>1.1526000000000001</v>
      </c>
      <c r="H317">
        <f>VLOOKUP(A317,away!$A$2:$E$405,3,FALSE)</f>
        <v>1.0616000000000001</v>
      </c>
      <c r="I317">
        <f>VLOOKUP(C317,away!$B$2:$E$405,3,FALSE)</f>
        <v>0.73719999999999997</v>
      </c>
      <c r="J317">
        <f>VLOOKUP(B317,home!$B$2:$E$405,4,FALSE)</f>
        <v>0.65529999999999999</v>
      </c>
      <c r="K317" s="3">
        <f t="shared" ref="K317:K380" si="394">E317*F317*G317</f>
        <v>1.6036866996480001</v>
      </c>
      <c r="L317" s="3">
        <f t="shared" ref="L317:L380" si="395">H317*I317*J317</f>
        <v>0.512845329056</v>
      </c>
      <c r="M317" s="5">
        <f t="shared" ref="M317:M380" si="396">_xlfn.POISSON.DIST(0,K317,FALSE) * _xlfn.POISSON.DIST(0,L317,FALSE)</f>
        <v>0.12044861738855392</v>
      </c>
      <c r="N317" s="5">
        <f t="shared" ref="N317:N380" si="397">_xlfn.POISSON.DIST(1,K317,FALSE) * _xlfn.POISSON.DIST(0,L317,FALSE)</f>
        <v>0.19316184569701472</v>
      </c>
      <c r="O317" s="5">
        <f t="shared" ref="O317:O380" si="398">_xlfn.POISSON.DIST(0,K317,FALSE) * _xlfn.POISSON.DIST(1,L317,FALSE)</f>
        <v>6.1771510818973183E-2</v>
      </c>
      <c r="P317" s="5">
        <f t="shared" ref="P317:P380" si="399">_xlfn.POISSON.DIST(1,K317,FALSE) * _xlfn.POISSON.DIST(1,L317,FALSE)</f>
        <v>9.9062150317549821E-2</v>
      </c>
      <c r="Q317" s="5">
        <f t="shared" ref="Q317:Q380" si="400">_xlfn.POISSON.DIST(2,K317,FALSE) * _xlfn.POISSON.DIST(0,L317,FALSE)</f>
        <v>0.15488554141188093</v>
      </c>
      <c r="R317" s="5">
        <f t="shared" ref="R317:R380" si="401">_xlfn.POISSON.DIST(0,K317,FALSE) * _xlfn.POISSON.DIST(2,L317,FALSE)</f>
        <v>1.5839615396121283E-2</v>
      </c>
      <c r="S317" s="5">
        <f t="shared" ref="S317:S380" si="402">_xlfn.POISSON.DIST(2,K317,FALSE) * _xlfn.POISSON.DIST(2,L317,FALSE)</f>
        <v>2.0368248798324076E-2</v>
      </c>
      <c r="T317" s="5">
        <f t="shared" ref="T317:T380" si="403">_xlfn.POISSON.DIST(2,K317,FALSE) * _xlfn.POISSON.DIST(1,L317,FALSE)</f>
        <v>7.9432326451392796E-2</v>
      </c>
      <c r="U317" s="5">
        <f t="shared" ref="U317:U380" si="404">_xlfn.POISSON.DIST(1,K317,FALSE) * _xlfn.POISSON.DIST(2,L317,FALSE)</f>
        <v>2.5401780538299383E-2</v>
      </c>
      <c r="V317" s="5">
        <f t="shared" ref="V317:V380" si="405">_xlfn.POISSON.DIST(3,K317,FALSE) * _xlfn.POISSON.DIST(3,L317,FALSE)</f>
        <v>1.8613031551093168E-3</v>
      </c>
      <c r="W317" s="5">
        <f t="shared" ref="W317:W380" si="406">_xlfn.POISSON.DIST(3,K317,FALSE) * _xlfn.POISSON.DIST(0,L317,FALSE)</f>
        <v>8.2795960910004324E-2</v>
      </c>
      <c r="X317" s="5">
        <f t="shared" ref="X317:X380" si="407">_xlfn.POISSON.DIST(3,K317,FALSE) * _xlfn.POISSON.DIST(1,L317,FALSE)</f>
        <v>4.246152181739888E-2</v>
      </c>
      <c r="Y317" s="5">
        <f t="shared" ref="Y317:Y380" si="408">_xlfn.POISSON.DIST(3,K317,FALSE) * _xlfn.POISSON.DIST(2,L317,FALSE)</f>
        <v>1.0888096564331226E-2</v>
      </c>
      <c r="Z317" s="5">
        <f t="shared" ref="Z317:Z380" si="409">_xlfn.POISSON.DIST(0,K317,FALSE) * _xlfn.POISSON.DIST(3,L317,FALSE)</f>
        <v>2.7077575899814342E-3</v>
      </c>
      <c r="AA317" s="5">
        <f t="shared" ref="AA317:AA380" si="410">_xlfn.POISSON.DIST(1,K317,FALSE) * _xlfn.POISSON.DIST(3,L317,FALSE)</f>
        <v>4.3423948329241483E-3</v>
      </c>
      <c r="AB317" s="5">
        <f t="shared" ref="AB317:AB380" si="411">_xlfn.POISSON.DIST(2,K317,FALSE) * _xlfn.POISSON.DIST(3,L317,FALSE)</f>
        <v>3.4819204190903292E-3</v>
      </c>
      <c r="AC317" s="5">
        <f t="shared" ref="AC317:AC380" si="412">_xlfn.POISSON.DIST(4,K317,FALSE) * _xlfn.POISSON.DIST(4,L317,FALSE)</f>
        <v>9.5676011551446577E-5</v>
      </c>
      <c r="AD317" s="5">
        <f t="shared" ref="AD317:AD380" si="413">_xlfn.POISSON.DIST(4,K317,FALSE) * _xlfn.POISSON.DIST(0,L317,FALSE)</f>
        <v>3.319469532398741E-2</v>
      </c>
      <c r="AE317" s="5">
        <f t="shared" ref="AE317:AE380" si="414">_xlfn.POISSON.DIST(4,K317,FALSE) * _xlfn.POISSON.DIST(1,L317,FALSE)</f>
        <v>1.702374444634399E-2</v>
      </c>
      <c r="AF317" s="5">
        <f t="shared" ref="AF317:AF380" si="415">_xlfn.POISSON.DIST(4,K317,FALSE) * _xlfn.POISSON.DIST(2,L317,FALSE)</f>
        <v>4.3652739111752674E-3</v>
      </c>
      <c r="AG317" s="5">
        <f t="shared" ref="AG317:AG380" si="416">_xlfn.POISSON.DIST(4,K317,FALSE) * _xlfn.POISSON.DIST(3,L317,FALSE)</f>
        <v>7.462367784654174E-4</v>
      </c>
      <c r="AH317" s="5">
        <f t="shared" ref="AH317:AH380" si="417">_xlfn.POISSON.DIST(0,K317,FALSE) * _xlfn.POISSON.DIST(4,L317,FALSE)</f>
        <v>3.471652080594775E-4</v>
      </c>
      <c r="AI317" s="5">
        <f t="shared" ref="AI317:AI380" si="418">_xlfn.POISSON.DIST(1,K317,FALSE) * _xlfn.POISSON.DIST(4,L317,FALSE)</f>
        <v>5.5674422674551469E-4</v>
      </c>
      <c r="AJ317" s="5">
        <f t="shared" ref="AJ317:AJ380" si="419">_xlfn.POISSON.DIST(2,K317,FALSE) * _xlfn.POISSON.DIST(4,L317,FALSE)</f>
        <v>4.4642165576879627E-4</v>
      </c>
      <c r="AK317" s="5">
        <f t="shared" ref="AK317:AK380" si="420">_xlfn.POISSON.DIST(3,K317,FALSE) * _xlfn.POISSON.DIST(4,L317,FALSE)</f>
        <v>2.3864015726375213E-4</v>
      </c>
      <c r="AL317" s="5">
        <f t="shared" ref="AL317:AL380" si="421">_xlfn.POISSON.DIST(5,K317,FALSE) * _xlfn.POISSON.DIST(5,L317,FALSE)</f>
        <v>3.147523531139748E-6</v>
      </c>
      <c r="AM317" s="5">
        <f t="shared" ref="AM317:AM380" si="422">_xlfn.POISSON.DIST(5,K317,FALSE) * _xlfn.POISSON.DIST(0,L317,FALSE)</f>
        <v>1.0646778277989254E-2</v>
      </c>
      <c r="AN317" s="5">
        <f t="shared" ref="AN317:AN380" si="423">_xlfn.POISSON.DIST(5,K317,FALSE) * _xlfn.POISSON.DIST(1,L317,FALSE)</f>
        <v>5.4601505093616722E-3</v>
      </c>
      <c r="AO317" s="5">
        <f t="shared" ref="AO317:AO380" si="424">_xlfn.POISSON.DIST(5,K317,FALSE) * _xlfn.POISSON.DIST(2,L317,FALSE)</f>
        <v>1.4001063423344363E-3</v>
      </c>
      <c r="AP317" s="5">
        <f t="shared" ref="AP317:AP380" si="425">_xlfn.POISSON.DIST(5,K317,FALSE) * _xlfn.POISSON.DIST(3,L317,FALSE)</f>
        <v>2.3934599928263219E-4</v>
      </c>
      <c r="AQ317" s="5">
        <f t="shared" ref="AQ317:AQ380" si="426">_xlfn.POISSON.DIST(5,K317,FALSE) * _xlfn.POISSON.DIST(4,L317,FALSE)</f>
        <v>3.0686869440084656E-5</v>
      </c>
      <c r="AR317" s="5">
        <f t="shared" ref="AR317:AR380" si="427">_xlfn.POISSON.DIST(0,K317,FALSE) * _xlfn.POISSON.DIST(5,L317,FALSE)</f>
        <v>3.5608411072811514E-5</v>
      </c>
      <c r="AS317" s="5">
        <f t="shared" ref="AS317:AS380" si="428">_xlfn.POISSON.DIST(1,K317,FALSE) * _xlfn.POISSON.DIST(5,L317,FALSE)</f>
        <v>5.7104735233066392E-5</v>
      </c>
      <c r="AT317" s="5">
        <f t="shared" ref="AT317:AT380" si="429">_xlfn.POISSON.DIST(2,K317,FALSE) * _xlfn.POISSON.DIST(5,L317,FALSE)</f>
        <v>4.578905219009457E-5</v>
      </c>
      <c r="AU317" s="5">
        <f t="shared" ref="AU317:AU380" si="430">_xlfn.POISSON.DIST(3,K317,FALSE) * _xlfn.POISSON.DIST(5,L317,FALSE)</f>
        <v>2.4477097995580929E-5</v>
      </c>
      <c r="AV317" s="5">
        <f t="shared" ref="AV317:AV380" si="431">_xlfn.POISSON.DIST(4,K317,FALSE) * _xlfn.POISSON.DIST(5,L317,FALSE)</f>
        <v>9.8133991253734636E-6</v>
      </c>
      <c r="AW317" s="5">
        <f t="shared" ref="AW317:AW380" si="432">_xlfn.POISSON.DIST(6,K317,FALSE) * _xlfn.POISSON.DIST(6,L317,FALSE)</f>
        <v>7.1907206374232725E-8</v>
      </c>
      <c r="AX317" s="5">
        <f t="shared" ref="AX317:AX380" si="433">_xlfn.POISSON.DIST(6,K317,FALSE) * _xlfn.POISSON.DIST(0,L317,FALSE)</f>
        <v>2.8456827864187695E-3</v>
      </c>
      <c r="AY317" s="5">
        <f t="shared" ref="AY317:AY380" si="434">_xlfn.POISSON.DIST(6,K317,FALSE) * _xlfn.POISSON.DIST(1,L317,FALSE)</f>
        <v>1.4593951249899288E-3</v>
      </c>
      <c r="AZ317" s="5">
        <f t="shared" ref="AZ317:AZ380" si="435">_xlfn.POISSON.DIST(6,K317,FALSE) * _xlfn.POISSON.DIST(2,L317,FALSE)</f>
        <v>3.7422198654909111E-4</v>
      </c>
      <c r="BA317" s="5">
        <f t="shared" ref="BA317:BA380" si="436">_xlfn.POISSON.DIST(6,K317,FALSE) * _xlfn.POISSON.DIST(3,L317,FALSE)</f>
        <v>6.3972665943919546E-5</v>
      </c>
      <c r="BB317" s="5">
        <f t="shared" ref="BB317:BB380" si="437">_xlfn.POISSON.DIST(6,K317,FALSE) * _xlfn.POISSON.DIST(4,L317,FALSE)</f>
        <v>8.2020207291497458E-6</v>
      </c>
      <c r="BC317" s="5">
        <f t="shared" ref="BC317:BC380" si="438">_xlfn.POISSON.DIST(6,K317,FALSE) * _xlfn.POISSON.DIST(5,L317,FALSE)</f>
        <v>8.4127360395298751E-7</v>
      </c>
      <c r="BD317" s="5">
        <f t="shared" ref="BD317:BD380" si="439">_xlfn.POISSON.DIST(0,K317,FALSE) * _xlfn.POISSON.DIST(6,L317,FALSE)</f>
        <v>3.0436012156328855E-6</v>
      </c>
      <c r="BE317" s="5">
        <f t="shared" ref="BE317:BE380" si="440">_xlfn.POISSON.DIST(1,K317,FALSE) * _xlfn.POISSON.DIST(6,L317,FALSE)</f>
        <v>4.8809827885429424E-6</v>
      </c>
      <c r="BF317" s="5">
        <f t="shared" ref="BF317:BF380" si="441">_xlfn.POISSON.DIST(2,K317,FALSE) * _xlfn.POISSON.DIST(6,L317,FALSE)</f>
        <v>3.9137835895985628E-6</v>
      </c>
      <c r="BG317" s="5">
        <f t="shared" ref="BG317:BG380" si="442">_xlfn.POISSON.DIST(3,K317,FALSE) * _xlfn.POISSON.DIST(6,L317,FALSE)</f>
        <v>2.0921608959799407E-6</v>
      </c>
      <c r="BH317" s="5">
        <f t="shared" ref="BH317:BH380" si="443">_xlfn.POISSON.DIST(4,K317,FALSE) * _xlfn.POISSON.DIST(6,L317,FALSE)</f>
        <v>8.387926506016684E-7</v>
      </c>
      <c r="BI317" s="5">
        <f t="shared" ref="BI317:BI380" si="444">_xlfn.POISSON.DIST(5,K317,FALSE) * _xlfn.POISSON.DIST(6,L317,FALSE)</f>
        <v>2.6903212350647752E-7</v>
      </c>
      <c r="BJ317" s="8">
        <f t="shared" ref="BJ317:BJ380" si="445">SUM(N317,Q317,T317,W317,X317,Y317,AD317,AE317,AF317,AG317,AM317,AN317,AO317,AP317,AQ317,AX317,AY317,AZ317,BA317,BB317,BC317)</f>
        <v>0.64148462716863797</v>
      </c>
      <c r="BK317" s="8">
        <f t="shared" ref="BK317:BK380" si="446">SUM(M317,P317,S317,V317,AC317,AL317,AY317)</f>
        <v>0.24329853831960965</v>
      </c>
      <c r="BL317" s="8">
        <f t="shared" ref="BL317:BL380" si="447">SUM(O317,R317,U317,AA317,AB317,AH317,AI317,AJ317,AK317,AR317,AS317,AT317,AU317,AV317,BD317,BE317,BF317,BG317,BH317,BI317)</f>
        <v>0.11261402430212668</v>
      </c>
      <c r="BM317" s="8">
        <f t="shared" ref="BM317:BM380" si="448">SUM(S317:BI317)</f>
        <v>0.35347634313247822</v>
      </c>
      <c r="BN317" s="8">
        <f t="shared" ref="BN317:BN380" si="449">SUM(M317:R317)</f>
        <v>0.64516928103009397</v>
      </c>
    </row>
    <row r="318" spans="1:66" x14ac:dyDescent="0.25">
      <c r="A318" t="s">
        <v>112</v>
      </c>
      <c r="B318" t="s">
        <v>358</v>
      </c>
      <c r="C318" t="s">
        <v>90</v>
      </c>
      <c r="D318" t="s">
        <v>531</v>
      </c>
      <c r="E318">
        <f>VLOOKUP(A318,home!$A$2:$E$405,3,FALSE)</f>
        <v>1.2826</v>
      </c>
      <c r="F318">
        <f>VLOOKUP(B318,home!$B$2:$E$405,3,FALSE)</f>
        <v>0.88139999999999996</v>
      </c>
      <c r="G318">
        <f>VLOOKUP(C318,away!$B$2:$E$405,4,FALSE)</f>
        <v>1.0169999999999999</v>
      </c>
      <c r="H318">
        <f>VLOOKUP(A318,away!$A$2:$E$405,3,FALSE)</f>
        <v>1.0616000000000001</v>
      </c>
      <c r="I318">
        <f>VLOOKUP(C318,away!$B$2:$E$405,3,FALSE)</f>
        <v>0.90100000000000002</v>
      </c>
      <c r="J318">
        <f>VLOOKUP(B318,home!$B$2:$E$405,4,FALSE)</f>
        <v>0.86009999999999998</v>
      </c>
      <c r="K318" s="3">
        <f t="shared" si="394"/>
        <v>1.1497018618799999</v>
      </c>
      <c r="L318" s="3">
        <f t="shared" si="395"/>
        <v>0.82268702616</v>
      </c>
      <c r="M318" s="5">
        <f t="shared" si="396"/>
        <v>0.13912410700768774</v>
      </c>
      <c r="N318" s="5">
        <f t="shared" si="397"/>
        <v>0.15995124485913093</v>
      </c>
      <c r="O318" s="5">
        <f t="shared" si="398"/>
        <v>0.11445559786132023</v>
      </c>
      <c r="P318" s="5">
        <f t="shared" si="399"/>
        <v>0.13158981396374839</v>
      </c>
      <c r="Q318" s="5">
        <f t="shared" si="400"/>
        <v>9.1948122012283334E-2</v>
      </c>
      <c r="R318" s="5">
        <f t="shared" si="401"/>
        <v>4.7080567715947187E-2</v>
      </c>
      <c r="S318" s="5">
        <f t="shared" si="402"/>
        <v>3.1115885505840254E-2</v>
      </c>
      <c r="T318" s="5">
        <f t="shared" si="403"/>
        <v>7.5644527059282207E-2</v>
      </c>
      <c r="U318" s="5">
        <f t="shared" si="404"/>
        <v>5.4128616361391893E-2</v>
      </c>
      <c r="V318" s="5">
        <f t="shared" si="405"/>
        <v>3.270088742344239E-3</v>
      </c>
      <c r="W318" s="5">
        <f t="shared" si="406"/>
        <v>3.5237642357963839E-2</v>
      </c>
      <c r="X318" s="5">
        <f t="shared" si="407"/>
        <v>2.898955120036292E-2</v>
      </c>
      <c r="Y318" s="5">
        <f t="shared" si="408"/>
        <v>1.1924663833369811E-2</v>
      </c>
      <c r="Z318" s="5">
        <f t="shared" si="409"/>
        <v>1.2910857414719033E-2</v>
      </c>
      <c r="AA318" s="5">
        <f t="shared" si="410"/>
        <v>1.4843636808169674E-2</v>
      </c>
      <c r="AB318" s="5">
        <f t="shared" si="411"/>
        <v>8.5328784377115899E-3</v>
      </c>
      <c r="AC318" s="5">
        <f t="shared" si="412"/>
        <v>1.9331227819949652E-4</v>
      </c>
      <c r="AD318" s="5">
        <f t="shared" si="413"/>
        <v>1.0128195756803146E-2</v>
      </c>
      <c r="AE318" s="5">
        <f t="shared" si="414"/>
        <v>8.3323352475307109E-3</v>
      </c>
      <c r="AF318" s="5">
        <f t="shared" si="415"/>
        <v>3.4274520528795932E-3</v>
      </c>
      <c r="AG318" s="5">
        <f t="shared" si="416"/>
        <v>9.3990677889649993E-4</v>
      </c>
      <c r="AH318" s="5">
        <f t="shared" si="417"/>
        <v>2.6553987229227462E-3</v>
      </c>
      <c r="AI318" s="5">
        <f t="shared" si="418"/>
        <v>3.0529168557780549E-3</v>
      </c>
      <c r="AJ318" s="5">
        <f t="shared" si="419"/>
        <v>1.7549720966264332E-3</v>
      </c>
      <c r="AK318" s="5">
        <f t="shared" si="420"/>
        <v>6.7256489567961897E-4</v>
      </c>
      <c r="AL318" s="5">
        <f t="shared" si="421"/>
        <v>7.3137365686809379E-6</v>
      </c>
      <c r="AM318" s="5">
        <f t="shared" si="422"/>
        <v>2.3288811038163393E-3</v>
      </c>
      <c r="AN318" s="5">
        <f t="shared" si="423"/>
        <v>1.9159402695788821E-3</v>
      </c>
      <c r="AO318" s="5">
        <f t="shared" si="424"/>
        <v>7.8810960134001939E-4</v>
      </c>
      <c r="AP318" s="5">
        <f t="shared" si="425"/>
        <v>2.1612251473818793E-4</v>
      </c>
      <c r="AQ318" s="5">
        <f t="shared" si="426"/>
        <v>4.4450297234045139E-5</v>
      </c>
      <c r="AR318" s="5">
        <f t="shared" si="427"/>
        <v>4.3691241572607538E-4</v>
      </c>
      <c r="AS318" s="5">
        <f t="shared" si="428"/>
        <v>5.0231901783875737E-4</v>
      </c>
      <c r="AT318" s="5">
        <f t="shared" si="429"/>
        <v>2.8875855503347628E-4</v>
      </c>
      <c r="AU318" s="5">
        <f t="shared" si="430"/>
        <v>1.1066208278525533E-4</v>
      </c>
      <c r="AV318" s="5">
        <f t="shared" si="431"/>
        <v>3.1807100654431691E-5</v>
      </c>
      <c r="AW318" s="5">
        <f t="shared" si="432"/>
        <v>1.9215721510822731E-7</v>
      </c>
      <c r="AX318" s="5">
        <f t="shared" si="433"/>
        <v>4.4625315685913177E-4</v>
      </c>
      <c r="AY318" s="5">
        <f t="shared" si="434"/>
        <v>3.6712668253095109E-4</v>
      </c>
      <c r="AZ318" s="5">
        <f t="shared" si="435"/>
        <v>1.5101517933768725E-4</v>
      </c>
      <c r="BA318" s="5">
        <f t="shared" si="436"/>
        <v>4.141274293144701E-5</v>
      </c>
      <c r="BB318" s="5">
        <f t="shared" si="437"/>
        <v>8.517431581850173E-6</v>
      </c>
      <c r="BC318" s="5">
        <f t="shared" si="438"/>
        <v>1.4014360917187174E-6</v>
      </c>
      <c r="BD318" s="5">
        <f t="shared" si="439"/>
        <v>5.9907029331011064E-5</v>
      </c>
      <c r="BE318" s="5">
        <f t="shared" si="440"/>
        <v>6.8875223161563183E-5</v>
      </c>
      <c r="BF318" s="5">
        <f t="shared" si="441"/>
        <v>3.9592986153124861E-5</v>
      </c>
      <c r="BG318" s="5">
        <f t="shared" si="442"/>
        <v>1.5173376632545564E-5</v>
      </c>
      <c r="BH318" s="5">
        <f t="shared" si="443"/>
        <v>4.3612148413610306E-6</v>
      </c>
      <c r="BI318" s="5">
        <f t="shared" si="444"/>
        <v>1.0028193646342933E-6</v>
      </c>
      <c r="BJ318" s="8">
        <f t="shared" si="445"/>
        <v>0.4328328715745432</v>
      </c>
      <c r="BK318" s="8">
        <f t="shared" si="446"/>
        <v>0.3056676479169198</v>
      </c>
      <c r="BL318" s="8">
        <f t="shared" si="447"/>
        <v>0.2487365215770696</v>
      </c>
      <c r="BM318" s="8">
        <f t="shared" si="448"/>
        <v>0.31563151053781818</v>
      </c>
      <c r="BN318" s="8">
        <f t="shared" si="449"/>
        <v>0.68414945342011768</v>
      </c>
    </row>
    <row r="319" spans="1:66" x14ac:dyDescent="0.25">
      <c r="A319" t="s">
        <v>112</v>
      </c>
      <c r="B319" t="s">
        <v>131</v>
      </c>
      <c r="C319" t="s">
        <v>129</v>
      </c>
      <c r="D319" t="s">
        <v>531</v>
      </c>
      <c r="E319">
        <f>VLOOKUP(A319,home!$A$2:$E$405,3,FALSE)</f>
        <v>1.2826</v>
      </c>
      <c r="F319">
        <f>VLOOKUP(B319,home!$B$2:$E$405,3,FALSE)</f>
        <v>0.9153</v>
      </c>
      <c r="G319">
        <f>VLOOKUP(C319,away!$B$2:$E$405,4,FALSE)</f>
        <v>1.0508999999999999</v>
      </c>
      <c r="H319">
        <f>VLOOKUP(A319,away!$A$2:$E$405,3,FALSE)</f>
        <v>1.0616000000000001</v>
      </c>
      <c r="I319">
        <f>VLOOKUP(C319,away!$B$2:$E$405,3,FALSE)</f>
        <v>1.802</v>
      </c>
      <c r="J319">
        <f>VLOOKUP(B319,home!$B$2:$E$405,4,FALSE)</f>
        <v>0.81910000000000005</v>
      </c>
      <c r="K319" s="3">
        <f t="shared" si="394"/>
        <v>1.233718536402</v>
      </c>
      <c r="L319" s="3">
        <f t="shared" si="395"/>
        <v>1.5669409211200003</v>
      </c>
      <c r="M319" s="5">
        <f t="shared" si="396"/>
        <v>6.0769974191768772E-2</v>
      </c>
      <c r="N319" s="5">
        <f t="shared" si="397"/>
        <v>7.497304361705627E-2</v>
      </c>
      <c r="O319" s="5">
        <f t="shared" si="398"/>
        <v>9.5222959336488791E-2</v>
      </c>
      <c r="P319" s="5">
        <f t="shared" si="399"/>
        <v>0.11747833002448009</v>
      </c>
      <c r="Q319" s="5">
        <f t="shared" si="400"/>
        <v>4.6247816820419001E-2</v>
      </c>
      <c r="R319" s="5">
        <f t="shared" si="401"/>
        <v>7.4604375807245077E-2</v>
      </c>
      <c r="S319" s="5">
        <f t="shared" si="402"/>
        <v>5.6776221353118612E-2</v>
      </c>
      <c r="T319" s="5">
        <f t="shared" si="403"/>
        <v>7.2467596688376379E-2</v>
      </c>
      <c r="U319" s="5">
        <f t="shared" si="404"/>
        <v>9.2040801330099162E-2</v>
      </c>
      <c r="V319" s="5">
        <f t="shared" si="405"/>
        <v>1.2195305619216373E-2</v>
      </c>
      <c r="W319" s="5">
        <f t="shared" si="406"/>
        <v>1.9018929626491713E-2</v>
      </c>
      <c r="X319" s="5">
        <f t="shared" si="407"/>
        <v>2.9801539107651383E-2</v>
      </c>
      <c r="Y319" s="5">
        <f t="shared" si="408"/>
        <v>2.3348625570068497E-2</v>
      </c>
      <c r="Z319" s="5">
        <f t="shared" si="409"/>
        <v>3.8966883115662411E-2</v>
      </c>
      <c r="AA319" s="5">
        <f t="shared" si="410"/>
        <v>4.8074166005602832E-2</v>
      </c>
      <c r="AB319" s="5">
        <f t="shared" si="411"/>
        <v>2.9654994861589564E-2</v>
      </c>
      <c r="AC319" s="5">
        <f t="shared" si="412"/>
        <v>1.473470407608953E-3</v>
      </c>
      <c r="AD319" s="5">
        <f t="shared" si="413"/>
        <v>5.866001505681998E-3</v>
      </c>
      <c r="AE319" s="5">
        <f t="shared" si="414"/>
        <v>9.1916778026046569E-3</v>
      </c>
      <c r="AF319" s="5">
        <f t="shared" si="415"/>
        <v>7.2014080413258042E-3</v>
      </c>
      <c r="AG319" s="5">
        <f t="shared" si="416"/>
        <v>3.7613936498786769E-3</v>
      </c>
      <c r="AH319" s="5">
        <f t="shared" si="417"/>
        <v>1.5264700930607859E-2</v>
      </c>
      <c r="AI319" s="5">
        <f t="shared" si="418"/>
        <v>1.8832344490723775E-2</v>
      </c>
      <c r="AJ319" s="5">
        <f t="shared" si="419"/>
        <v>1.1616906241057004E-2</v>
      </c>
      <c r="AK319" s="5">
        <f t="shared" si="420"/>
        <v>4.7773308550787029E-3</v>
      </c>
      <c r="AL319" s="5">
        <f t="shared" si="421"/>
        <v>1.1393840140865887E-4</v>
      </c>
      <c r="AM319" s="5">
        <f t="shared" si="422"/>
        <v>1.4473989584243847E-3</v>
      </c>
      <c r="AN319" s="5">
        <f t="shared" si="423"/>
        <v>2.2679886571416339E-3</v>
      </c>
      <c r="AO319" s="5">
        <f t="shared" si="424"/>
        <v>1.7769021177556131E-3</v>
      </c>
      <c r="AP319" s="5">
        <f t="shared" si="425"/>
        <v>9.2810021371201982E-4</v>
      </c>
      <c r="AQ319" s="5">
        <f t="shared" si="426"/>
        <v>3.6356955094139526E-4</v>
      </c>
      <c r="AR319" s="5">
        <f t="shared" si="427"/>
        <v>4.7837769073655967E-3</v>
      </c>
      <c r="AS319" s="5">
        <f t="shared" si="428"/>
        <v>5.9018342446287694E-3</v>
      </c>
      <c r="AT319" s="5">
        <f t="shared" si="429"/>
        <v>3.6406011531853054E-3</v>
      </c>
      <c r="AU319" s="5">
        <f t="shared" si="430"/>
        <v>1.4971590421104031E-3</v>
      </c>
      <c r="AV319" s="5">
        <f t="shared" si="431"/>
        <v>4.6176821554836669E-4</v>
      </c>
      <c r="AW319" s="5">
        <f t="shared" si="432"/>
        <v>6.1183784066109957E-6</v>
      </c>
      <c r="AX319" s="5">
        <f t="shared" si="433"/>
        <v>2.9761382076285163E-4</v>
      </c>
      <c r="AY319" s="5">
        <f t="shared" si="434"/>
        <v>4.6634327444418534E-4</v>
      </c>
      <c r="AZ319" s="5">
        <f t="shared" si="435"/>
        <v>3.6536618000784462E-4</v>
      </c>
      <c r="BA319" s="5">
        <f t="shared" si="436"/>
        <v>1.9083573954919593E-4</v>
      </c>
      <c r="BB319" s="5">
        <f t="shared" si="437"/>
        <v>7.4757082377958366E-5</v>
      </c>
      <c r="BC319" s="5">
        <f t="shared" si="438"/>
        <v>2.3427986304312346E-5</v>
      </c>
      <c r="BD319" s="5">
        <f t="shared" si="439"/>
        <v>1.2493159656100071E-3</v>
      </c>
      <c r="BE319" s="5">
        <f t="shared" si="440"/>
        <v>1.5413042645960292E-3</v>
      </c>
      <c r="BF319" s="5">
        <f t="shared" si="441"/>
        <v>9.5076782073378718E-4</v>
      </c>
      <c r="BG319" s="5">
        <f t="shared" si="442"/>
        <v>3.9099329475126914E-4</v>
      </c>
      <c r="BH319" s="5">
        <f t="shared" si="443"/>
        <v>1.2059391883588287E-4</v>
      </c>
      <c r="BI319" s="5">
        <f t="shared" si="444"/>
        <v>2.9755790609037404E-5</v>
      </c>
      <c r="BJ319" s="8">
        <f t="shared" si="445"/>
        <v>0.30008033601097578</v>
      </c>
      <c r="BK319" s="8">
        <f t="shared" si="446"/>
        <v>0.24927358327204566</v>
      </c>
      <c r="BL319" s="8">
        <f t="shared" si="447"/>
        <v>0.41065645047646726</v>
      </c>
      <c r="BM319" s="8">
        <f t="shared" si="448"/>
        <v>0.52922052818165521</v>
      </c>
      <c r="BN319" s="8">
        <f t="shared" si="449"/>
        <v>0.46929649979745802</v>
      </c>
    </row>
    <row r="320" spans="1:66" x14ac:dyDescent="0.25">
      <c r="A320" t="s">
        <v>112</v>
      </c>
      <c r="B320" t="s">
        <v>136</v>
      </c>
      <c r="C320" t="s">
        <v>110</v>
      </c>
      <c r="D320" t="s">
        <v>531</v>
      </c>
      <c r="E320">
        <f>VLOOKUP(A320,home!$A$2:$E$405,3,FALSE)</f>
        <v>1.2826</v>
      </c>
      <c r="F320">
        <f>VLOOKUP(B320,home!$B$2:$E$405,3,FALSE)</f>
        <v>2.0893999999999999</v>
      </c>
      <c r="G320">
        <f>VLOOKUP(C320,away!$B$2:$E$405,4,FALSE)</f>
        <v>1.0508999999999999</v>
      </c>
      <c r="H320">
        <f>VLOOKUP(A320,away!$A$2:$E$405,3,FALSE)</f>
        <v>1.0616000000000001</v>
      </c>
      <c r="I320">
        <f>VLOOKUP(C320,away!$B$2:$E$405,3,FALSE)</f>
        <v>1.2286999999999999</v>
      </c>
      <c r="J320">
        <f>VLOOKUP(B320,home!$B$2:$E$405,4,FALSE)</f>
        <v>0.66090000000000004</v>
      </c>
      <c r="K320" s="3">
        <f t="shared" si="394"/>
        <v>2.8162695399959996</v>
      </c>
      <c r="L320" s="3">
        <f t="shared" si="395"/>
        <v>0.86206997632799998</v>
      </c>
      <c r="M320" s="5">
        <f t="shared" si="396"/>
        <v>2.5264891964924902E-2</v>
      </c>
      <c r="N320" s="5">
        <f t="shared" si="397"/>
        <v>7.1152745672107692E-2</v>
      </c>
      <c r="O320" s="5">
        <f t="shared" si="398"/>
        <v>2.1780104818132286E-2</v>
      </c>
      <c r="P320" s="5">
        <f t="shared" si="399"/>
        <v>6.1338645777226079E-2</v>
      </c>
      <c r="Q320" s="5">
        <f t="shared" si="400"/>
        <v>0.10019265516171953</v>
      </c>
      <c r="R320" s="5">
        <f t="shared" si="401"/>
        <v>9.3879872224943289E-3</v>
      </c>
      <c r="S320" s="5">
        <f t="shared" si="402"/>
        <v>3.7229819456653247E-2</v>
      </c>
      <c r="T320" s="5">
        <f t="shared" si="403"/>
        <v>8.6373079863503024E-2</v>
      </c>
      <c r="U320" s="5">
        <f t="shared" si="404"/>
        <v>2.6439102456582431E-2</v>
      </c>
      <c r="V320" s="5">
        <f t="shared" si="405"/>
        <v>1.0043039219852673E-2</v>
      </c>
      <c r="W320" s="5">
        <f t="shared" si="406"/>
        <v>9.4056507621091232E-2</v>
      </c>
      <c r="X320" s="5">
        <f t="shared" si="407"/>
        <v>8.1083291298408466E-2</v>
      </c>
      <c r="Y320" s="5">
        <f t="shared" si="408"/>
        <v>3.4949735505107653E-2</v>
      </c>
      <c r="Z320" s="5">
        <f t="shared" si="409"/>
        <v>2.6977006408877508E-3</v>
      </c>
      <c r="AA320" s="5">
        <f t="shared" si="410"/>
        <v>7.5974521429598612E-3</v>
      </c>
      <c r="AB320" s="5">
        <f t="shared" si="411"/>
        <v>1.0698236525897594E-2</v>
      </c>
      <c r="AC320" s="5">
        <f t="shared" si="412"/>
        <v>1.5239191060280352E-3</v>
      </c>
      <c r="AD320" s="5">
        <f t="shared" si="413"/>
        <v>6.6222119362920218E-2</v>
      </c>
      <c r="AE320" s="5">
        <f t="shared" si="414"/>
        <v>5.7088100871582614E-2</v>
      </c>
      <c r="AF320" s="5">
        <f t="shared" si="415"/>
        <v>2.4606968883487849E-2</v>
      </c>
      <c r="AG320" s="5">
        <f t="shared" si="416"/>
        <v>7.0709763609640673E-3</v>
      </c>
      <c r="AH320" s="5">
        <f t="shared" si="417"/>
        <v>5.8140168190753342E-4</v>
      </c>
      <c r="AI320" s="5">
        <f t="shared" si="418"/>
        <v>1.6373838472586299E-3</v>
      </c>
      <c r="AJ320" s="5">
        <f t="shared" si="419"/>
        <v>2.3056571271579708E-3</v>
      </c>
      <c r="AK320" s="5">
        <f t="shared" si="420"/>
        <v>2.1644506456298921E-3</v>
      </c>
      <c r="AL320" s="5">
        <f t="shared" si="421"/>
        <v>1.4799213765500629E-4</v>
      </c>
      <c r="AM320" s="5">
        <f t="shared" si="422"/>
        <v>3.7299867527154307E-2</v>
      </c>
      <c r="AN320" s="5">
        <f t="shared" si="423"/>
        <v>3.2155095916171446E-2</v>
      </c>
      <c r="AO320" s="5">
        <f t="shared" si="424"/>
        <v>1.3859971387639244E-2</v>
      </c>
      <c r="AP320" s="5">
        <f t="shared" si="425"/>
        <v>3.9827550686829735E-3</v>
      </c>
      <c r="AQ320" s="5">
        <f t="shared" si="426"/>
        <v>8.5835339194493816E-4</v>
      </c>
      <c r="AR320" s="5">
        <f t="shared" si="427"/>
        <v>1.0024178683181736E-4</v>
      </c>
      <c r="AS320" s="5">
        <f t="shared" si="428"/>
        <v>2.8230789088921936E-4</v>
      </c>
      <c r="AT320" s="5">
        <f t="shared" si="429"/>
        <v>3.9752755700591129E-4</v>
      </c>
      <c r="AU320" s="5">
        <f t="shared" si="430"/>
        <v>3.7318158336825712E-4</v>
      </c>
      <c r="AV320" s="5">
        <f t="shared" si="431"/>
        <v>2.6274498153187507E-4</v>
      </c>
      <c r="AW320" s="5">
        <f t="shared" si="432"/>
        <v>9.9805133652981756E-6</v>
      </c>
      <c r="AX320" s="5">
        <f t="shared" si="433"/>
        <v>1.7507746793768431E-2</v>
      </c>
      <c r="AY320" s="5">
        <f t="shared" si="434"/>
        <v>1.509290286406057E-2</v>
      </c>
      <c r="AZ320" s="5">
        <f t="shared" si="435"/>
        <v>6.5055692073707483E-3</v>
      </c>
      <c r="BA320" s="5">
        <f t="shared" si="436"/>
        <v>1.869418630866089E-3</v>
      </c>
      <c r="BB320" s="5">
        <f t="shared" si="437"/>
        <v>4.0289241871446286E-4</v>
      </c>
      <c r="BC320" s="5">
        <f t="shared" si="438"/>
        <v>6.9464291572781542E-5</v>
      </c>
      <c r="BD320" s="5">
        <f t="shared" si="439"/>
        <v>1.440257246686353E-5</v>
      </c>
      <c r="BE320" s="5">
        <f t="shared" si="440"/>
        <v>4.0561526136012816E-5</v>
      </c>
      <c r="BF320" s="5">
        <f t="shared" si="441"/>
        <v>5.7116095276302256E-5</v>
      </c>
      <c r="BG320" s="5">
        <f t="shared" si="442"/>
        <v>5.3618106456719817E-5</v>
      </c>
      <c r="BH320" s="5">
        <f t="shared" si="443"/>
        <v>3.7750760001580714E-5</v>
      </c>
      <c r="BI320" s="5">
        <f t="shared" si="444"/>
        <v>2.1263263100830225E-5</v>
      </c>
      <c r="BJ320" s="8">
        <f t="shared" si="445"/>
        <v>0.7524002180988385</v>
      </c>
      <c r="BK320" s="8">
        <f t="shared" si="446"/>
        <v>0.1506412105264005</v>
      </c>
      <c r="BL320" s="8">
        <f t="shared" si="447"/>
        <v>8.4232492591085922E-2</v>
      </c>
      <c r="BM320" s="8">
        <f t="shared" si="448"/>
        <v>0.68577166888991281</v>
      </c>
      <c r="BN320" s="8">
        <f t="shared" si="449"/>
        <v>0.28911703061660482</v>
      </c>
    </row>
    <row r="321" spans="1:66" x14ac:dyDescent="0.25">
      <c r="A321" t="s">
        <v>134</v>
      </c>
      <c r="B321" t="s">
        <v>306</v>
      </c>
      <c r="C321" t="s">
        <v>133</v>
      </c>
      <c r="D321" t="s">
        <v>531</v>
      </c>
      <c r="E321">
        <f>VLOOKUP(A321,home!$A$2:$E$405,3,FALSE)</f>
        <v>1.5399</v>
      </c>
      <c r="F321">
        <f>VLOOKUP(B321,home!$B$2:$E$405,3,FALSE)</f>
        <v>1.3552999999999999</v>
      </c>
      <c r="G321">
        <f>VLOOKUP(C321,away!$B$2:$E$405,4,FALSE)</f>
        <v>0.96</v>
      </c>
      <c r="H321">
        <f>VLOOKUP(A321,away!$A$2:$E$405,3,FALSE)</f>
        <v>1.25</v>
      </c>
      <c r="I321">
        <f>VLOOKUP(C321,away!$B$2:$E$405,3,FALSE)</f>
        <v>0.90429999999999999</v>
      </c>
      <c r="J321">
        <f>VLOOKUP(B321,home!$B$2:$E$405,4,FALSE)</f>
        <v>0.93910000000000005</v>
      </c>
      <c r="K321" s="3">
        <f t="shared" si="394"/>
        <v>2.0035454112000002</v>
      </c>
      <c r="L321" s="3">
        <f t="shared" si="395"/>
        <v>1.0615351625</v>
      </c>
      <c r="M321" s="5">
        <f t="shared" si="396"/>
        <v>4.6650082943250508E-2</v>
      </c>
      <c r="N321" s="5">
        <f t="shared" si="397"/>
        <v>9.3465559613048949E-2</v>
      </c>
      <c r="O321" s="5">
        <f t="shared" si="398"/>
        <v>4.9520703377801907E-2</v>
      </c>
      <c r="P321" s="5">
        <f t="shared" si="399"/>
        <v>9.921697801199135E-2</v>
      </c>
      <c r="Q321" s="5">
        <f t="shared" si="400"/>
        <v>9.3631246533982179E-2</v>
      </c>
      <c r="R321" s="5">
        <f t="shared" si="401"/>
        <v>2.628398395363462E-2</v>
      </c>
      <c r="S321" s="5">
        <f t="shared" si="402"/>
        <v>5.2754508163507151E-2</v>
      </c>
      <c r="T321" s="5">
        <f t="shared" si="403"/>
        <v>9.9392860504528321E-2</v>
      </c>
      <c r="U321" s="5">
        <f t="shared" si="404"/>
        <v>5.2661155438359079E-2</v>
      </c>
      <c r="V321" s="5">
        <f t="shared" si="405"/>
        <v>1.2466675170306186E-2</v>
      </c>
      <c r="W321" s="5">
        <f t="shared" si="406"/>
        <v>6.2531484779365279E-2</v>
      </c>
      <c r="X321" s="5">
        <f t="shared" si="407"/>
        <v>6.6379369856629802E-2</v>
      </c>
      <c r="Y321" s="5">
        <f t="shared" si="408"/>
        <v>3.5232017583702556E-2</v>
      </c>
      <c r="Z321" s="5">
        <f t="shared" si="409"/>
        <v>9.3004577257896417E-3</v>
      </c>
      <c r="AA321" s="5">
        <f t="shared" si="410"/>
        <v>1.8633889398565424E-2</v>
      </c>
      <c r="AB321" s="5">
        <f t="shared" si="411"/>
        <v>1.866692179865205E-2</v>
      </c>
      <c r="AC321" s="5">
        <f t="shared" si="412"/>
        <v>1.6571592136282946E-3</v>
      </c>
      <c r="AD321" s="5">
        <f t="shared" si="413"/>
        <v>3.1321167346305002E-2</v>
      </c>
      <c r="AE321" s="5">
        <f t="shared" si="414"/>
        <v>3.3248520468649574E-2</v>
      </c>
      <c r="AF321" s="5">
        <f t="shared" si="415"/>
        <v>1.7647236789286251E-2</v>
      </c>
      <c r="AG321" s="5">
        <f t="shared" si="416"/>
        <v>6.2443874575969878E-3</v>
      </c>
      <c r="AH321" s="5">
        <f t="shared" si="417"/>
        <v>2.4681907258176212E-3</v>
      </c>
      <c r="AI321" s="5">
        <f t="shared" si="418"/>
        <v>4.9451322026782931E-3</v>
      </c>
      <c r="AJ321" s="5">
        <f t="shared" si="419"/>
        <v>4.953898466226723E-3</v>
      </c>
      <c r="AK321" s="5">
        <f t="shared" si="420"/>
        <v>3.3084535131864224E-3</v>
      </c>
      <c r="AL321" s="5">
        <f t="shared" si="421"/>
        <v>1.409800959719117E-4</v>
      </c>
      <c r="AM321" s="5">
        <f t="shared" si="422"/>
        <v>1.2550676222023334E-2</v>
      </c>
      <c r="AN321" s="5">
        <f t="shared" si="423"/>
        <v>1.3322984122830426E-2</v>
      </c>
      <c r="AO321" s="5">
        <f t="shared" si="424"/>
        <v>7.0714080579068576E-3</v>
      </c>
      <c r="AP321" s="5">
        <f t="shared" si="425"/>
        <v>2.5021827672846559E-3</v>
      </c>
      <c r="AQ321" s="5">
        <f t="shared" si="426"/>
        <v>6.6403874761855402E-4</v>
      </c>
      <c r="AR321" s="5">
        <f t="shared" si="427"/>
        <v>5.2401424864236055E-4</v>
      </c>
      <c r="AS321" s="5">
        <f t="shared" si="428"/>
        <v>1.0498863432708175E-3</v>
      </c>
      <c r="AT321" s="5">
        <f t="shared" si="429"/>
        <v>1.0517474826708976E-3</v>
      </c>
      <c r="AU321" s="5">
        <f t="shared" si="430"/>
        <v>7.0240794754880922E-4</v>
      </c>
      <c r="AV321" s="5">
        <f t="shared" si="431"/>
        <v>3.5182655502545698E-4</v>
      </c>
      <c r="AW321" s="5">
        <f t="shared" si="432"/>
        <v>8.3289235514861575E-6</v>
      </c>
      <c r="AX321" s="5">
        <f t="shared" si="433"/>
        <v>4.1909749586819672E-3</v>
      </c>
      <c r="AY321" s="5">
        <f t="shared" si="434"/>
        <v>4.4488672837978928E-3</v>
      </c>
      <c r="AZ321" s="5">
        <f t="shared" si="435"/>
        <v>2.3613145275236647E-3</v>
      </c>
      <c r="BA321" s="5">
        <f t="shared" si="436"/>
        <v>8.3553946689614831E-4</v>
      </c>
      <c r="BB321" s="5">
        <f t="shared" si="437"/>
        <v>2.2173863094169147E-4</v>
      </c>
      <c r="BC321" s="5">
        <f t="shared" si="438"/>
        <v>4.7076670725843221E-5</v>
      </c>
      <c r="BD321" s="5">
        <f t="shared" si="439"/>
        <v>9.2709925097480563E-5</v>
      </c>
      <c r="BE321" s="5">
        <f t="shared" si="440"/>
        <v>1.8574854500175289E-4</v>
      </c>
      <c r="BF321" s="5">
        <f t="shared" si="441"/>
        <v>1.8607782248766943E-4</v>
      </c>
      <c r="BG321" s="5">
        <f t="shared" si="442"/>
        <v>1.2427178912375271E-4</v>
      </c>
      <c r="BH321" s="5">
        <f t="shared" si="443"/>
        <v>6.2246043210127235E-5</v>
      </c>
      <c r="BI321" s="5">
        <f t="shared" si="444"/>
        <v>2.4942554847801469E-5</v>
      </c>
      <c r="BJ321" s="8">
        <f t="shared" si="445"/>
        <v>0.58731065238932589</v>
      </c>
      <c r="BK321" s="8">
        <f t="shared" si="446"/>
        <v>0.21733525088245331</v>
      </c>
      <c r="BL321" s="8">
        <f t="shared" si="447"/>
        <v>0.18579820813184905</v>
      </c>
      <c r="BM321" s="8">
        <f t="shared" si="448"/>
        <v>0.5865354763354621</v>
      </c>
      <c r="BN321" s="8">
        <f t="shared" si="449"/>
        <v>0.40876855443370952</v>
      </c>
    </row>
    <row r="322" spans="1:66" x14ac:dyDescent="0.25">
      <c r="A322" t="s">
        <v>134</v>
      </c>
      <c r="B322" t="s">
        <v>290</v>
      </c>
      <c r="C322" t="s">
        <v>473</v>
      </c>
      <c r="D322" t="s">
        <v>531</v>
      </c>
      <c r="E322">
        <f>VLOOKUP(A322,home!$A$2:$E$405,3,FALSE)</f>
        <v>1.5399</v>
      </c>
      <c r="F322">
        <f>VLOOKUP(B322,home!$B$2:$E$405,3,FALSE)</f>
        <v>0.87529999999999997</v>
      </c>
      <c r="G322">
        <f>VLOOKUP(C322,away!$B$2:$E$405,4,FALSE)</f>
        <v>0.87529999999999997</v>
      </c>
      <c r="H322">
        <f>VLOOKUP(A322,away!$A$2:$E$405,3,FALSE)</f>
        <v>1.25</v>
      </c>
      <c r="I322">
        <f>VLOOKUP(C322,away!$B$2:$E$405,3,FALSE)</f>
        <v>0.97389999999999999</v>
      </c>
      <c r="J322">
        <f>VLOOKUP(B322,home!$B$2:$E$405,4,FALSE)</f>
        <v>1.2522</v>
      </c>
      <c r="K322" s="3">
        <f t="shared" si="394"/>
        <v>1.1797945235909999</v>
      </c>
      <c r="L322" s="3">
        <f t="shared" si="395"/>
        <v>1.5243969750000002</v>
      </c>
      <c r="M322" s="5">
        <f t="shared" si="396"/>
        <v>6.6924410459249087E-2</v>
      </c>
      <c r="N322" s="5">
        <f t="shared" si="397"/>
        <v>7.8957052954378298E-2</v>
      </c>
      <c r="O322" s="5">
        <f t="shared" si="398"/>
        <v>0.10201936885773767</v>
      </c>
      <c r="P322" s="5">
        <f t="shared" si="399"/>
        <v>0.1203618926785691</v>
      </c>
      <c r="Q322" s="5">
        <f t="shared" si="400"/>
        <v>4.6576549337230058E-2</v>
      </c>
      <c r="R322" s="5">
        <f t="shared" si="401"/>
        <v>7.7759008639072286E-2</v>
      </c>
      <c r="S322" s="5">
        <f t="shared" si="402"/>
        <v>5.4116969838638534E-2</v>
      </c>
      <c r="T322" s="5">
        <f t="shared" si="403"/>
        <v>7.1001150915611752E-2</v>
      </c>
      <c r="U322" s="5">
        <f t="shared" si="404"/>
        <v>9.1739652552242715E-2</v>
      </c>
      <c r="V322" s="5">
        <f t="shared" si="405"/>
        <v>1.0814225367777309E-2</v>
      </c>
      <c r="W322" s="5">
        <f t="shared" si="406"/>
        <v>1.8316919278610011E-2</v>
      </c>
      <c r="X322" s="5">
        <f t="shared" si="407"/>
        <v>2.7922256339632284E-2</v>
      </c>
      <c r="Y322" s="5">
        <f t="shared" si="408"/>
        <v>2.1282301549655019E-2</v>
      </c>
      <c r="Z322" s="5">
        <f t="shared" si="409"/>
        <v>3.9511865849466886E-2</v>
      </c>
      <c r="AA322" s="5">
        <f t="shared" si="410"/>
        <v>4.6615882946063281E-2</v>
      </c>
      <c r="AB322" s="5">
        <f t="shared" si="411"/>
        <v>2.7498581706062276E-2</v>
      </c>
      <c r="AC322" s="5">
        <f t="shared" si="412"/>
        <v>1.2155697601464502E-3</v>
      </c>
      <c r="AD322" s="5">
        <f t="shared" si="413"/>
        <v>5.402550263490625E-3</v>
      </c>
      <c r="AE322" s="5">
        <f t="shared" si="414"/>
        <v>8.2356312789505625E-3</v>
      </c>
      <c r="AF322" s="5">
        <f t="shared" si="415"/>
        <v>6.2771857044238112E-3</v>
      </c>
      <c r="AG322" s="5">
        <f t="shared" si="416"/>
        <v>3.1896409664456341E-3</v>
      </c>
      <c r="AH322" s="5">
        <f t="shared" si="417"/>
        <v>1.5057942194383282E-2</v>
      </c>
      <c r="AI322" s="5">
        <f t="shared" si="418"/>
        <v>1.7765277737483237E-2</v>
      </c>
      <c r="AJ322" s="5">
        <f t="shared" si="419"/>
        <v>1.0479688692377918E-2</v>
      </c>
      <c r="AK322" s="5">
        <f t="shared" si="420"/>
        <v>4.1212931094019977E-3</v>
      </c>
      <c r="AL322" s="5">
        <f t="shared" si="421"/>
        <v>8.7446882839946414E-5</v>
      </c>
      <c r="AM322" s="5">
        <f t="shared" si="422"/>
        <v>1.2747798428582693E-3</v>
      </c>
      <c r="AN322" s="5">
        <f t="shared" si="423"/>
        <v>1.9432705362441214E-3</v>
      </c>
      <c r="AO322" s="5">
        <f t="shared" si="424"/>
        <v>1.4811578635285836E-3</v>
      </c>
      <c r="AP322" s="5">
        <f t="shared" si="425"/>
        <v>7.5262418888681192E-4</v>
      </c>
      <c r="AQ322" s="5">
        <f t="shared" si="426"/>
        <v>2.8682450921272117E-4</v>
      </c>
      <c r="AR322" s="5">
        <f t="shared" si="427"/>
        <v>4.5908563061685505E-3</v>
      </c>
      <c r="AS322" s="5">
        <f t="shared" si="428"/>
        <v>5.4162671286108622E-3</v>
      </c>
      <c r="AT322" s="5">
        <f t="shared" si="429"/>
        <v>3.195041148320523E-3</v>
      </c>
      <c r="AU322" s="5">
        <f t="shared" si="430"/>
        <v>1.2564973498121507E-3</v>
      </c>
      <c r="AV322" s="5">
        <f t="shared" si="431"/>
        <v>3.7060217305374509E-4</v>
      </c>
      <c r="AW322" s="5">
        <f t="shared" si="432"/>
        <v>4.3686402876977418E-6</v>
      </c>
      <c r="AX322" s="5">
        <f t="shared" si="433"/>
        <v>2.5066304623139716E-4</v>
      </c>
      <c r="AY322" s="5">
        <f t="shared" si="434"/>
        <v>3.8210998941942703E-4</v>
      </c>
      <c r="AZ322" s="5">
        <f t="shared" si="435"/>
        <v>2.9124365599412832E-4</v>
      </c>
      <c r="BA322" s="5">
        <f t="shared" si="436"/>
        <v>1.4799031606179663E-4</v>
      </c>
      <c r="BB322" s="5">
        <f t="shared" si="437"/>
        <v>5.6398997533474169E-5</v>
      </c>
      <c r="BC322" s="5">
        <f t="shared" si="438"/>
        <v>1.719489224661211E-5</v>
      </c>
      <c r="BD322" s="5">
        <f t="shared" si="439"/>
        <v>1.1663812442971684E-3</v>
      </c>
      <c r="BE322" s="5">
        <f t="shared" si="440"/>
        <v>1.3760902044410554E-3</v>
      </c>
      <c r="BF322" s="5">
        <f t="shared" si="441"/>
        <v>8.1175184358338846E-4</v>
      </c>
      <c r="BG322" s="5">
        <f t="shared" si="442"/>
        <v>3.1923345985819318E-4</v>
      </c>
      <c r="BH322" s="5">
        <f t="shared" si="443"/>
        <v>9.4157471921925908E-5</v>
      </c>
      <c r="BI322" s="5">
        <f t="shared" si="444"/>
        <v>2.2217293945732285E-5</v>
      </c>
      <c r="BJ322" s="8">
        <f t="shared" si="445"/>
        <v>0.29404549642664546</v>
      </c>
      <c r="BK322" s="8">
        <f t="shared" si="446"/>
        <v>0.2539026249766399</v>
      </c>
      <c r="BL322" s="8">
        <f t="shared" si="447"/>
        <v>0.41167579205883803</v>
      </c>
      <c r="BM322" s="8">
        <f t="shared" si="448"/>
        <v>0.50615975503622201</v>
      </c>
      <c r="BN322" s="8">
        <f t="shared" si="449"/>
        <v>0.49259828292623653</v>
      </c>
    </row>
    <row r="323" spans="1:66" s="14" customFormat="1" x14ac:dyDescent="0.25">
      <c r="A323" t="s">
        <v>134</v>
      </c>
      <c r="B323" t="s">
        <v>292</v>
      </c>
      <c r="C323" t="s">
        <v>300</v>
      </c>
      <c r="D323" t="s">
        <v>531</v>
      </c>
      <c r="E323">
        <f>VLOOKUP(A323,home!$A$2:$E$405,3,FALSE)</f>
        <v>1.5399</v>
      </c>
      <c r="F323">
        <f>VLOOKUP(B323,home!$B$2:$E$405,3,FALSE)</f>
        <v>0.98819999999999997</v>
      </c>
      <c r="G323">
        <f>VLOOKUP(C323,away!$B$2:$E$405,4,FALSE)</f>
        <v>0.59289999999999998</v>
      </c>
      <c r="H323">
        <f>VLOOKUP(A323,away!$A$2:$E$405,3,FALSE)</f>
        <v>1.25</v>
      </c>
      <c r="I323">
        <f>VLOOKUP(C323,away!$B$2:$E$405,3,FALSE)</f>
        <v>1.0435000000000001</v>
      </c>
      <c r="J323">
        <f>VLOOKUP(B323,home!$B$2:$E$405,4,FALSE)</f>
        <v>1.0783</v>
      </c>
      <c r="K323" s="3">
        <f t="shared" si="394"/>
        <v>0.90223323082199991</v>
      </c>
      <c r="L323" s="3">
        <f t="shared" si="395"/>
        <v>1.4065075625000001</v>
      </c>
      <c r="M323" s="5">
        <f t="shared" si="396"/>
        <v>9.9386320717910037E-2</v>
      </c>
      <c r="N323" s="5">
        <f t="shared" si="397"/>
        <v>8.9669641240831433E-2</v>
      </c>
      <c r="O323" s="5">
        <f t="shared" si="398"/>
        <v>0.13978761169879089</v>
      </c>
      <c r="P323" s="5">
        <f t="shared" si="399"/>
        <v>0.1261210285318913</v>
      </c>
      <c r="Q323" s="5">
        <f t="shared" si="400"/>
        <v>4.0451465061682491E-2</v>
      </c>
      <c r="R323" s="5">
        <f t="shared" si="401"/>
        <v>9.8306166499081471E-2</v>
      </c>
      <c r="S323" s="5">
        <f t="shared" si="402"/>
        <v>4.0011828899195002E-2</v>
      </c>
      <c r="T323" s="5">
        <f t="shared" si="403"/>
        <v>5.6895291523460949E-2</v>
      </c>
      <c r="U323" s="5">
        <f t="shared" si="404"/>
        <v>8.8695090210191715E-2</v>
      </c>
      <c r="V323" s="5">
        <f t="shared" si="405"/>
        <v>5.6416583710433062E-3</v>
      </c>
      <c r="W323" s="5">
        <f t="shared" si="406"/>
        <v>1.2165552004695017E-2</v>
      </c>
      <c r="X323" s="5">
        <f t="shared" si="407"/>
        <v>1.7110940896590578E-2</v>
      </c>
      <c r="Y323" s="5">
        <f t="shared" si="408"/>
        <v>1.2033333886272592E-2</v>
      </c>
      <c r="Z323" s="5">
        <f t="shared" si="409"/>
        <v>4.6089455540447417E-2</v>
      </c>
      <c r="AA323" s="5">
        <f t="shared" si="410"/>
        <v>4.1583438379084792E-2</v>
      </c>
      <c r="AB323" s="5">
        <f t="shared" si="411"/>
        <v>1.8758979978724607E-2</v>
      </c>
      <c r="AC323" s="5">
        <f t="shared" si="412"/>
        <v>4.4745327578901023E-4</v>
      </c>
      <c r="AD323" s="5">
        <f t="shared" si="413"/>
        <v>2.7440413224822601E-3</v>
      </c>
      <c r="AE323" s="5">
        <f t="shared" si="414"/>
        <v>3.8595148718838001E-3</v>
      </c>
      <c r="AF323" s="5">
        <f t="shared" si="415"/>
        <v>2.7142184274428927E-3</v>
      </c>
      <c r="AG323" s="5">
        <f t="shared" si="416"/>
        <v>1.2725229148250956E-3</v>
      </c>
      <c r="AH323" s="5">
        <f t="shared" si="417"/>
        <v>1.6206291942286712E-2</v>
      </c>
      <c r="AI323" s="5">
        <f t="shared" si="418"/>
        <v>1.4621855138733882E-2</v>
      </c>
      <c r="AJ323" s="5">
        <f t="shared" si="419"/>
        <v>6.5961618012155658E-3</v>
      </c>
      <c r="AK323" s="5">
        <f t="shared" si="420"/>
        <v>1.9837587909784611E-3</v>
      </c>
      <c r="AL323" s="5">
        <f t="shared" si="421"/>
        <v>2.2712690018035577E-5</v>
      </c>
      <c r="AM323" s="5">
        <f t="shared" si="422"/>
        <v>4.9515305357844866E-4</v>
      </c>
      <c r="AN323" s="5">
        <f t="shared" si="423"/>
        <v>6.9643651445305571E-4</v>
      </c>
      <c r="AO323" s="5">
        <f t="shared" si="424"/>
        <v>4.8977161218968183E-4</v>
      </c>
      <c r="AP323" s="5">
        <f t="shared" si="425"/>
        <v>2.2962249214753493E-4</v>
      </c>
      <c r="AQ323" s="5">
        <f t="shared" si="426"/>
        <v>8.0741442931401224E-5</v>
      </c>
      <c r="AR323" s="5">
        <f t="shared" si="427"/>
        <v>4.5588544353818107E-3</v>
      </c>
      <c r="AS323" s="5">
        <f t="shared" si="428"/>
        <v>4.1131499660817345E-3</v>
      </c>
      <c r="AT323" s="5">
        <f t="shared" si="429"/>
        <v>1.8555102913766612E-3</v>
      </c>
      <c r="AU323" s="5">
        <f t="shared" si="430"/>
        <v>5.5803434833741198E-4</v>
      </c>
      <c r="AV323" s="5">
        <f t="shared" si="431"/>
        <v>1.2586928325252809E-4</v>
      </c>
      <c r="AW323" s="5">
        <f t="shared" si="432"/>
        <v>8.0062097443726304E-7</v>
      </c>
      <c r="AX323" s="5">
        <f t="shared" si="433"/>
        <v>7.4457256546910393E-5</v>
      </c>
      <c r="AY323" s="5">
        <f t="shared" si="434"/>
        <v>1.047246944162321E-4</v>
      </c>
      <c r="AZ323" s="5">
        <f t="shared" si="435"/>
        <v>7.3648037338466002E-5</v>
      </c>
      <c r="BA323" s="5">
        <f t="shared" si="436"/>
        <v>3.4528840493278273E-5</v>
      </c>
      <c r="BB323" s="5">
        <f t="shared" si="437"/>
        <v>1.2141268819538037E-5</v>
      </c>
      <c r="BC323" s="5">
        <f t="shared" si="438"/>
        <v>3.4153572826051362E-6</v>
      </c>
      <c r="BD323" s="5">
        <f t="shared" si="439"/>
        <v>1.068677206616865E-3</v>
      </c>
      <c r="BE323" s="5">
        <f t="shared" si="440"/>
        <v>9.6419608883176395E-4</v>
      </c>
      <c r="BF323" s="5">
        <f t="shared" si="441"/>
        <v>4.3496487618630914E-4</v>
      </c>
      <c r="BG323" s="5">
        <f t="shared" si="442"/>
        <v>1.3081325517855499E-4</v>
      </c>
      <c r="BH323" s="5">
        <f t="shared" si="443"/>
        <v>2.9506016463522587E-5</v>
      </c>
      <c r="BI323" s="5">
        <f t="shared" si="444"/>
        <v>5.3242617125142219E-6</v>
      </c>
      <c r="BJ323" s="8">
        <f t="shared" si="445"/>
        <v>0.2412111627203643</v>
      </c>
      <c r="BK323" s="8">
        <f t="shared" si="446"/>
        <v>0.2717357271802629</v>
      </c>
      <c r="BL323" s="8">
        <f t="shared" si="447"/>
        <v>0.44038425446850776</v>
      </c>
      <c r="BM323" s="8">
        <f t="shared" si="448"/>
        <v>0.40559444208595286</v>
      </c>
      <c r="BN323" s="8">
        <f t="shared" si="449"/>
        <v>0.59372223375018773</v>
      </c>
    </row>
    <row r="324" spans="1:66" x14ac:dyDescent="0.25">
      <c r="A324" t="s">
        <v>134</v>
      </c>
      <c r="B324" t="s">
        <v>298</v>
      </c>
      <c r="C324" t="s">
        <v>366</v>
      </c>
      <c r="D324" t="s">
        <v>531</v>
      </c>
      <c r="E324">
        <f>VLOOKUP(A324,home!$A$2:$E$405,3,FALSE)</f>
        <v>1.5399</v>
      </c>
      <c r="F324">
        <f>VLOOKUP(B324,home!$B$2:$E$405,3,FALSE)</f>
        <v>0.98819999999999997</v>
      </c>
      <c r="G324">
        <f>VLOOKUP(C324,away!$B$2:$E$405,4,FALSE)</f>
        <v>0.67759999999999998</v>
      </c>
      <c r="H324">
        <f>VLOOKUP(A324,away!$A$2:$E$405,3,FALSE)</f>
        <v>1.25</v>
      </c>
      <c r="I324">
        <f>VLOOKUP(C324,away!$B$2:$E$405,3,FALSE)</f>
        <v>1.1477999999999999</v>
      </c>
      <c r="J324">
        <f>VLOOKUP(B324,home!$B$2:$E$405,4,FALSE)</f>
        <v>1.0435000000000001</v>
      </c>
      <c r="K324" s="3">
        <f t="shared" si="394"/>
        <v>1.0311236923679998</v>
      </c>
      <c r="L324" s="3">
        <f t="shared" si="395"/>
        <v>1.4971616250000002</v>
      </c>
      <c r="M324" s="5">
        <f t="shared" si="396"/>
        <v>7.9795727395622948E-2</v>
      </c>
      <c r="N324" s="5">
        <f t="shared" si="397"/>
        <v>8.227926506736509E-2</v>
      </c>
      <c r="O324" s="5">
        <f t="shared" si="398"/>
        <v>0.11946710089568788</v>
      </c>
      <c r="P324" s="5">
        <f t="shared" si="399"/>
        <v>0.12318535819206206</v>
      </c>
      <c r="Q324" s="5">
        <f t="shared" si="400"/>
        <v>4.242004980079344E-2</v>
      </c>
      <c r="R324" s="5">
        <f t="shared" si="401"/>
        <v>8.9430779455513545E-2</v>
      </c>
      <c r="S324" s="5">
        <f t="shared" si="402"/>
        <v>4.7542120888476966E-2</v>
      </c>
      <c r="T324" s="5">
        <f t="shared" si="403"/>
        <v>6.3509670692336831E-2</v>
      </c>
      <c r="U324" s="5">
        <f t="shared" si="404"/>
        <v>9.2214195523517395E-2</v>
      </c>
      <c r="V324" s="5">
        <f t="shared" si="405"/>
        <v>8.1548409531324254E-3</v>
      </c>
      <c r="W324" s="5">
        <f t="shared" si="406"/>
        <v>1.4580106127009523E-2</v>
      </c>
      <c r="X324" s="5">
        <f t="shared" si="407"/>
        <v>2.1828775381786035E-2</v>
      </c>
      <c r="Y324" s="5">
        <f t="shared" si="408"/>
        <v>1.6340602411177397E-2</v>
      </c>
      <c r="Z324" s="5">
        <f t="shared" si="409"/>
        <v>4.4630777031544444E-2</v>
      </c>
      <c r="AA324" s="5">
        <f t="shared" si="410"/>
        <v>4.601985160601902E-2</v>
      </c>
      <c r="AB324" s="5">
        <f t="shared" si="411"/>
        <v>2.3726079655112878E-2</v>
      </c>
      <c r="AC324" s="5">
        <f t="shared" si="412"/>
        <v>7.8681922939179908E-4</v>
      </c>
      <c r="AD324" s="5">
        <f t="shared" si="413"/>
        <v>3.7584732161998389E-3</v>
      </c>
      <c r="AE324" s="5">
        <f t="shared" si="414"/>
        <v>5.6270418678847269E-3</v>
      </c>
      <c r="AF324" s="5">
        <f t="shared" si="415"/>
        <v>4.2122955734326681E-3</v>
      </c>
      <c r="AG324" s="5">
        <f t="shared" si="416"/>
        <v>2.102162428566921E-3</v>
      </c>
      <c r="AH324" s="5">
        <f t="shared" si="417"/>
        <v>1.6704871666389929E-2</v>
      </c>
      <c r="AI324" s="5">
        <f t="shared" si="418"/>
        <v>1.7224788953181566E-2</v>
      </c>
      <c r="AJ324" s="5">
        <f t="shared" si="419"/>
        <v>8.8804439928320544E-3</v>
      </c>
      <c r="AK324" s="5">
        <f t="shared" si="420"/>
        <v>3.0522787332520709E-3</v>
      </c>
      <c r="AL324" s="5">
        <f t="shared" si="421"/>
        <v>4.8586365094203098E-5</v>
      </c>
      <c r="AM324" s="5">
        <f t="shared" si="422"/>
        <v>7.750901560708421E-4</v>
      </c>
      <c r="AN324" s="5">
        <f t="shared" si="423"/>
        <v>1.1604352375845256E-3</v>
      </c>
      <c r="AO324" s="5">
        <f t="shared" si="424"/>
        <v>8.6867955300465511E-4</v>
      </c>
      <c r="AP324" s="5">
        <f t="shared" si="425"/>
        <v>4.3351789706024116E-4</v>
      </c>
      <c r="AQ324" s="5">
        <f t="shared" si="426"/>
        <v>1.6226158980732326E-4</v>
      </c>
      <c r="AR324" s="5">
        <f t="shared" si="427"/>
        <v>5.0019785618937605E-3</v>
      </c>
      <c r="AS324" s="5">
        <f t="shared" si="428"/>
        <v>5.1576586038854719E-3</v>
      </c>
      <c r="AT324" s="5">
        <f t="shared" si="429"/>
        <v>2.6590919918059851E-3</v>
      </c>
      <c r="AU324" s="5">
        <f t="shared" si="430"/>
        <v>9.1395091764572228E-4</v>
      </c>
      <c r="AV324" s="5">
        <f t="shared" si="431"/>
        <v>2.3559911121149468E-4</v>
      </c>
      <c r="AW324" s="5">
        <f t="shared" si="432"/>
        <v>2.0834897162217448E-6</v>
      </c>
      <c r="AX324" s="5">
        <f t="shared" si="433"/>
        <v>1.3320230394097595E-4</v>
      </c>
      <c r="AY324" s="5">
        <f t="shared" si="434"/>
        <v>1.9942537782201544E-4</v>
      </c>
      <c r="AZ324" s="5">
        <f t="shared" si="435"/>
        <v>1.4928601136312387E-4</v>
      </c>
      <c r="BA324" s="5">
        <f t="shared" si="436"/>
        <v>7.4501762454061025E-5</v>
      </c>
      <c r="BB324" s="5">
        <f t="shared" si="437"/>
        <v>2.7885294935271482E-5</v>
      </c>
      <c r="BC324" s="5">
        <f t="shared" si="438"/>
        <v>8.3497586957790626E-6</v>
      </c>
      <c r="BD324" s="5">
        <f t="shared" si="439"/>
        <v>1.2481283919900047E-3</v>
      </c>
      <c r="BE324" s="5">
        <f t="shared" si="440"/>
        <v>1.286974756098068E-3</v>
      </c>
      <c r="BF324" s="5">
        <f t="shared" si="441"/>
        <v>6.6351508124612283E-4</v>
      </c>
      <c r="BG324" s="5">
        <f t="shared" si="442"/>
        <v>2.2805537350545189E-4</v>
      </c>
      <c r="BH324" s="5">
        <f t="shared" si="443"/>
        <v>5.8788324698326217E-5</v>
      </c>
      <c r="BI324" s="5">
        <f t="shared" si="444"/>
        <v>1.2123606886213405E-5</v>
      </c>
      <c r="BJ324" s="8">
        <f t="shared" si="445"/>
        <v>0.26065107750929134</v>
      </c>
      <c r="BK324" s="8">
        <f t="shared" si="446"/>
        <v>0.2597128784016024</v>
      </c>
      <c r="BL324" s="8">
        <f t="shared" si="447"/>
        <v>0.43418625520237303</v>
      </c>
      <c r="BM324" s="8">
        <f t="shared" si="448"/>
        <v>0.46240536544966032</v>
      </c>
      <c r="BN324" s="8">
        <f t="shared" si="449"/>
        <v>0.53657828080704495</v>
      </c>
    </row>
    <row r="325" spans="1:66" x14ac:dyDescent="0.25">
      <c r="A325" t="s">
        <v>134</v>
      </c>
      <c r="B325" t="s">
        <v>471</v>
      </c>
      <c r="C325" t="s">
        <v>499</v>
      </c>
      <c r="D325" t="s">
        <v>531</v>
      </c>
      <c r="E325">
        <f>VLOOKUP(A325,home!$A$2:$E$405,3,FALSE)</f>
        <v>1.5399</v>
      </c>
      <c r="F325">
        <f>VLOOKUP(B325,home!$B$2:$E$405,3,FALSE)</f>
        <v>0.96</v>
      </c>
      <c r="G325" t="e">
        <f>VLOOKUP(C325,away!$B$2:$E$405,4,FALSE)</f>
        <v>#N/A</v>
      </c>
      <c r="H325">
        <f>VLOOKUP(A325,away!$A$2:$E$405,3,FALSE)</f>
        <v>1.25</v>
      </c>
      <c r="I325" t="e">
        <f>VLOOKUP(C325,away!$B$2:$E$405,3,FALSE)</f>
        <v>#N/A</v>
      </c>
      <c r="J325">
        <f>VLOOKUP(B325,home!$B$2:$E$405,4,FALSE)</f>
        <v>1.0086999999999999</v>
      </c>
      <c r="K325" s="3" t="e">
        <f t="shared" si="394"/>
        <v>#N/A</v>
      </c>
      <c r="L325" s="3" t="e">
        <f t="shared" si="395"/>
        <v>#N/A</v>
      </c>
      <c r="M325" s="5" t="e">
        <f t="shared" si="396"/>
        <v>#N/A</v>
      </c>
      <c r="N325" s="5" t="e">
        <f t="shared" si="397"/>
        <v>#N/A</v>
      </c>
      <c r="O325" s="5" t="e">
        <f t="shared" si="398"/>
        <v>#N/A</v>
      </c>
      <c r="P325" s="5" t="e">
        <f t="shared" si="399"/>
        <v>#N/A</v>
      </c>
      <c r="Q325" s="5" t="e">
        <f t="shared" si="400"/>
        <v>#N/A</v>
      </c>
      <c r="R325" s="5" t="e">
        <f t="shared" si="401"/>
        <v>#N/A</v>
      </c>
      <c r="S325" s="5" t="e">
        <f t="shared" si="402"/>
        <v>#N/A</v>
      </c>
      <c r="T325" s="5" t="e">
        <f t="shared" si="403"/>
        <v>#N/A</v>
      </c>
      <c r="U325" s="5" t="e">
        <f t="shared" si="404"/>
        <v>#N/A</v>
      </c>
      <c r="V325" s="5" t="e">
        <f t="shared" si="405"/>
        <v>#N/A</v>
      </c>
      <c r="W325" s="5" t="e">
        <f t="shared" si="406"/>
        <v>#N/A</v>
      </c>
      <c r="X325" s="5" t="e">
        <f t="shared" si="407"/>
        <v>#N/A</v>
      </c>
      <c r="Y325" s="5" t="e">
        <f t="shared" si="408"/>
        <v>#N/A</v>
      </c>
      <c r="Z325" s="5" t="e">
        <f t="shared" si="409"/>
        <v>#N/A</v>
      </c>
      <c r="AA325" s="5" t="e">
        <f t="shared" si="410"/>
        <v>#N/A</v>
      </c>
      <c r="AB325" s="5" t="e">
        <f t="shared" si="411"/>
        <v>#N/A</v>
      </c>
      <c r="AC325" s="5" t="e">
        <f t="shared" si="412"/>
        <v>#N/A</v>
      </c>
      <c r="AD325" s="5" t="e">
        <f t="shared" si="413"/>
        <v>#N/A</v>
      </c>
      <c r="AE325" s="5" t="e">
        <f t="shared" si="414"/>
        <v>#N/A</v>
      </c>
      <c r="AF325" s="5" t="e">
        <f t="shared" si="415"/>
        <v>#N/A</v>
      </c>
      <c r="AG325" s="5" t="e">
        <f t="shared" si="416"/>
        <v>#N/A</v>
      </c>
      <c r="AH325" s="5" t="e">
        <f t="shared" si="417"/>
        <v>#N/A</v>
      </c>
      <c r="AI325" s="5" t="e">
        <f t="shared" si="418"/>
        <v>#N/A</v>
      </c>
      <c r="AJ325" s="5" t="e">
        <f t="shared" si="419"/>
        <v>#N/A</v>
      </c>
      <c r="AK325" s="5" t="e">
        <f t="shared" si="420"/>
        <v>#N/A</v>
      </c>
      <c r="AL325" s="5" t="e">
        <f t="shared" si="421"/>
        <v>#N/A</v>
      </c>
      <c r="AM325" s="5" t="e">
        <f t="shared" si="422"/>
        <v>#N/A</v>
      </c>
      <c r="AN325" s="5" t="e">
        <f t="shared" si="423"/>
        <v>#N/A</v>
      </c>
      <c r="AO325" s="5" t="e">
        <f t="shared" si="424"/>
        <v>#N/A</v>
      </c>
      <c r="AP325" s="5" t="e">
        <f t="shared" si="425"/>
        <v>#N/A</v>
      </c>
      <c r="AQ325" s="5" t="e">
        <f t="shared" si="426"/>
        <v>#N/A</v>
      </c>
      <c r="AR325" s="5" t="e">
        <f t="shared" si="427"/>
        <v>#N/A</v>
      </c>
      <c r="AS325" s="5" t="e">
        <f t="shared" si="428"/>
        <v>#N/A</v>
      </c>
      <c r="AT325" s="5" t="e">
        <f t="shared" si="429"/>
        <v>#N/A</v>
      </c>
      <c r="AU325" s="5" t="e">
        <f t="shared" si="430"/>
        <v>#N/A</v>
      </c>
      <c r="AV325" s="5" t="e">
        <f t="shared" si="431"/>
        <v>#N/A</v>
      </c>
      <c r="AW325" s="5" t="e">
        <f t="shared" si="432"/>
        <v>#N/A</v>
      </c>
      <c r="AX325" s="5" t="e">
        <f t="shared" si="433"/>
        <v>#N/A</v>
      </c>
      <c r="AY325" s="5" t="e">
        <f t="shared" si="434"/>
        <v>#N/A</v>
      </c>
      <c r="AZ325" s="5" t="e">
        <f t="shared" si="435"/>
        <v>#N/A</v>
      </c>
      <c r="BA325" s="5" t="e">
        <f t="shared" si="436"/>
        <v>#N/A</v>
      </c>
      <c r="BB325" s="5" t="e">
        <f t="shared" si="437"/>
        <v>#N/A</v>
      </c>
      <c r="BC325" s="5" t="e">
        <f t="shared" si="438"/>
        <v>#N/A</v>
      </c>
      <c r="BD325" s="5" t="e">
        <f t="shared" si="439"/>
        <v>#N/A</v>
      </c>
      <c r="BE325" s="5" t="e">
        <f t="shared" si="440"/>
        <v>#N/A</v>
      </c>
      <c r="BF325" s="5" t="e">
        <f t="shared" si="441"/>
        <v>#N/A</v>
      </c>
      <c r="BG325" s="5" t="e">
        <f t="shared" si="442"/>
        <v>#N/A</v>
      </c>
      <c r="BH325" s="5" t="e">
        <f t="shared" si="443"/>
        <v>#N/A</v>
      </c>
      <c r="BI325" s="5" t="e">
        <f t="shared" si="444"/>
        <v>#N/A</v>
      </c>
      <c r="BJ325" s="8" t="e">
        <f t="shared" si="445"/>
        <v>#N/A</v>
      </c>
      <c r="BK325" s="8" t="e">
        <f t="shared" si="446"/>
        <v>#N/A</v>
      </c>
      <c r="BL325" s="8" t="e">
        <f t="shared" si="447"/>
        <v>#N/A</v>
      </c>
      <c r="BM325" s="8" t="e">
        <f t="shared" si="448"/>
        <v>#N/A</v>
      </c>
      <c r="BN325" s="8" t="e">
        <f t="shared" si="449"/>
        <v>#N/A</v>
      </c>
    </row>
    <row r="326" spans="1:66" x14ac:dyDescent="0.25">
      <c r="A326" t="s">
        <v>134</v>
      </c>
      <c r="B326" t="s">
        <v>324</v>
      </c>
      <c r="C326" t="s">
        <v>496</v>
      </c>
      <c r="D326" t="s">
        <v>531</v>
      </c>
      <c r="E326">
        <f>VLOOKUP(A326,home!$A$2:$E$405,3,FALSE)</f>
        <v>1.5399</v>
      </c>
      <c r="F326">
        <f>VLOOKUP(B326,home!$B$2:$E$405,3,FALSE)</f>
        <v>0.93169999999999997</v>
      </c>
      <c r="G326" t="e">
        <f>VLOOKUP(C326,away!$B$2:$E$405,4,FALSE)</f>
        <v>#N/A</v>
      </c>
      <c r="H326">
        <f>VLOOKUP(A326,away!$A$2:$E$405,3,FALSE)</f>
        <v>1.25</v>
      </c>
      <c r="I326" t="e">
        <f>VLOOKUP(C326,away!$B$2:$E$405,3,FALSE)</f>
        <v>#N/A</v>
      </c>
      <c r="J326">
        <f>VLOOKUP(B326,home!$B$2:$E$405,4,FALSE)</f>
        <v>0.8</v>
      </c>
      <c r="K326" s="3" t="e">
        <f t="shared" si="394"/>
        <v>#N/A</v>
      </c>
      <c r="L326" s="3" t="e">
        <f t="shared" si="395"/>
        <v>#N/A</v>
      </c>
      <c r="M326" s="5" t="e">
        <f t="shared" si="396"/>
        <v>#N/A</v>
      </c>
      <c r="N326" s="5" t="e">
        <f t="shared" si="397"/>
        <v>#N/A</v>
      </c>
      <c r="O326" s="5" t="e">
        <f t="shared" si="398"/>
        <v>#N/A</v>
      </c>
      <c r="P326" s="5" t="e">
        <f t="shared" si="399"/>
        <v>#N/A</v>
      </c>
      <c r="Q326" s="5" t="e">
        <f t="shared" si="400"/>
        <v>#N/A</v>
      </c>
      <c r="R326" s="5" t="e">
        <f t="shared" si="401"/>
        <v>#N/A</v>
      </c>
      <c r="S326" s="5" t="e">
        <f t="shared" si="402"/>
        <v>#N/A</v>
      </c>
      <c r="T326" s="5" t="e">
        <f t="shared" si="403"/>
        <v>#N/A</v>
      </c>
      <c r="U326" s="5" t="e">
        <f t="shared" si="404"/>
        <v>#N/A</v>
      </c>
      <c r="V326" s="5" t="e">
        <f t="shared" si="405"/>
        <v>#N/A</v>
      </c>
      <c r="W326" s="5" t="e">
        <f t="shared" si="406"/>
        <v>#N/A</v>
      </c>
      <c r="X326" s="5" t="e">
        <f t="shared" si="407"/>
        <v>#N/A</v>
      </c>
      <c r="Y326" s="5" t="e">
        <f t="shared" si="408"/>
        <v>#N/A</v>
      </c>
      <c r="Z326" s="5" t="e">
        <f t="shared" si="409"/>
        <v>#N/A</v>
      </c>
      <c r="AA326" s="5" t="e">
        <f t="shared" si="410"/>
        <v>#N/A</v>
      </c>
      <c r="AB326" s="5" t="e">
        <f t="shared" si="411"/>
        <v>#N/A</v>
      </c>
      <c r="AC326" s="5" t="e">
        <f t="shared" si="412"/>
        <v>#N/A</v>
      </c>
      <c r="AD326" s="5" t="e">
        <f t="shared" si="413"/>
        <v>#N/A</v>
      </c>
      <c r="AE326" s="5" t="e">
        <f t="shared" si="414"/>
        <v>#N/A</v>
      </c>
      <c r="AF326" s="5" t="e">
        <f t="shared" si="415"/>
        <v>#N/A</v>
      </c>
      <c r="AG326" s="5" t="e">
        <f t="shared" si="416"/>
        <v>#N/A</v>
      </c>
      <c r="AH326" s="5" t="e">
        <f t="shared" si="417"/>
        <v>#N/A</v>
      </c>
      <c r="AI326" s="5" t="e">
        <f t="shared" si="418"/>
        <v>#N/A</v>
      </c>
      <c r="AJ326" s="5" t="e">
        <f t="shared" si="419"/>
        <v>#N/A</v>
      </c>
      <c r="AK326" s="5" t="e">
        <f t="shared" si="420"/>
        <v>#N/A</v>
      </c>
      <c r="AL326" s="5" t="e">
        <f t="shared" si="421"/>
        <v>#N/A</v>
      </c>
      <c r="AM326" s="5" t="e">
        <f t="shared" si="422"/>
        <v>#N/A</v>
      </c>
      <c r="AN326" s="5" t="e">
        <f t="shared" si="423"/>
        <v>#N/A</v>
      </c>
      <c r="AO326" s="5" t="e">
        <f t="shared" si="424"/>
        <v>#N/A</v>
      </c>
      <c r="AP326" s="5" t="e">
        <f t="shared" si="425"/>
        <v>#N/A</v>
      </c>
      <c r="AQ326" s="5" t="e">
        <f t="shared" si="426"/>
        <v>#N/A</v>
      </c>
      <c r="AR326" s="5" t="e">
        <f t="shared" si="427"/>
        <v>#N/A</v>
      </c>
      <c r="AS326" s="5" t="e">
        <f t="shared" si="428"/>
        <v>#N/A</v>
      </c>
      <c r="AT326" s="5" t="e">
        <f t="shared" si="429"/>
        <v>#N/A</v>
      </c>
      <c r="AU326" s="5" t="e">
        <f t="shared" si="430"/>
        <v>#N/A</v>
      </c>
      <c r="AV326" s="5" t="e">
        <f t="shared" si="431"/>
        <v>#N/A</v>
      </c>
      <c r="AW326" s="5" t="e">
        <f t="shared" si="432"/>
        <v>#N/A</v>
      </c>
      <c r="AX326" s="5" t="e">
        <f t="shared" si="433"/>
        <v>#N/A</v>
      </c>
      <c r="AY326" s="5" t="e">
        <f t="shared" si="434"/>
        <v>#N/A</v>
      </c>
      <c r="AZ326" s="5" t="e">
        <f t="shared" si="435"/>
        <v>#N/A</v>
      </c>
      <c r="BA326" s="5" t="e">
        <f t="shared" si="436"/>
        <v>#N/A</v>
      </c>
      <c r="BB326" s="5" t="e">
        <f t="shared" si="437"/>
        <v>#N/A</v>
      </c>
      <c r="BC326" s="5" t="e">
        <f t="shared" si="438"/>
        <v>#N/A</v>
      </c>
      <c r="BD326" s="5" t="e">
        <f t="shared" si="439"/>
        <v>#N/A</v>
      </c>
      <c r="BE326" s="5" t="e">
        <f t="shared" si="440"/>
        <v>#N/A</v>
      </c>
      <c r="BF326" s="5" t="e">
        <f t="shared" si="441"/>
        <v>#N/A</v>
      </c>
      <c r="BG326" s="5" t="e">
        <f t="shared" si="442"/>
        <v>#N/A</v>
      </c>
      <c r="BH326" s="5" t="e">
        <f t="shared" si="443"/>
        <v>#N/A</v>
      </c>
      <c r="BI326" s="5" t="e">
        <f t="shared" si="444"/>
        <v>#N/A</v>
      </c>
      <c r="BJ326" s="8" t="e">
        <f t="shared" si="445"/>
        <v>#N/A</v>
      </c>
      <c r="BK326" s="8" t="e">
        <f t="shared" si="446"/>
        <v>#N/A</v>
      </c>
      <c r="BL326" s="8" t="e">
        <f t="shared" si="447"/>
        <v>#N/A</v>
      </c>
      <c r="BM326" s="8" t="e">
        <f t="shared" si="448"/>
        <v>#N/A</v>
      </c>
      <c r="BN326" s="8" t="e">
        <f t="shared" si="449"/>
        <v>#N/A</v>
      </c>
    </row>
    <row r="327" spans="1:66" x14ac:dyDescent="0.25">
      <c r="A327" t="s">
        <v>134</v>
      </c>
      <c r="B327" t="s">
        <v>497</v>
      </c>
      <c r="C327" t="s">
        <v>444</v>
      </c>
      <c r="D327" t="s">
        <v>531</v>
      </c>
      <c r="E327">
        <f>VLOOKUP(A327,home!$A$2:$E$405,3,FALSE)</f>
        <v>1.5399</v>
      </c>
      <c r="F327" t="e">
        <f>VLOOKUP(B327,home!$B$2:$E$405,3,FALSE)</f>
        <v>#N/A</v>
      </c>
      <c r="G327">
        <f>VLOOKUP(C327,away!$B$2:$E$405,4,FALSE)</f>
        <v>0.84699999999999998</v>
      </c>
      <c r="H327">
        <f>VLOOKUP(A327,away!$A$2:$E$405,3,FALSE)</f>
        <v>1.25</v>
      </c>
      <c r="I327">
        <f>VLOOKUP(C327,away!$B$2:$E$405,3,FALSE)</f>
        <v>1.1477999999999999</v>
      </c>
      <c r="J327" t="e">
        <f>VLOOKUP(B327,home!$B$2:$E$405,4,FALSE)</f>
        <v>#N/A</v>
      </c>
      <c r="K327" s="3" t="e">
        <f t="shared" si="394"/>
        <v>#N/A</v>
      </c>
      <c r="L327" s="3" t="e">
        <f t="shared" si="395"/>
        <v>#N/A</v>
      </c>
      <c r="M327" s="5" t="e">
        <f t="shared" si="396"/>
        <v>#N/A</v>
      </c>
      <c r="N327" s="5" t="e">
        <f t="shared" si="397"/>
        <v>#N/A</v>
      </c>
      <c r="O327" s="5" t="e">
        <f t="shared" si="398"/>
        <v>#N/A</v>
      </c>
      <c r="P327" s="5" t="e">
        <f t="shared" si="399"/>
        <v>#N/A</v>
      </c>
      <c r="Q327" s="5" t="e">
        <f t="shared" si="400"/>
        <v>#N/A</v>
      </c>
      <c r="R327" s="5" t="e">
        <f t="shared" si="401"/>
        <v>#N/A</v>
      </c>
      <c r="S327" s="5" t="e">
        <f t="shared" si="402"/>
        <v>#N/A</v>
      </c>
      <c r="T327" s="5" t="e">
        <f t="shared" si="403"/>
        <v>#N/A</v>
      </c>
      <c r="U327" s="5" t="e">
        <f t="shared" si="404"/>
        <v>#N/A</v>
      </c>
      <c r="V327" s="5" t="e">
        <f t="shared" si="405"/>
        <v>#N/A</v>
      </c>
      <c r="W327" s="5" t="e">
        <f t="shared" si="406"/>
        <v>#N/A</v>
      </c>
      <c r="X327" s="5" t="e">
        <f t="shared" si="407"/>
        <v>#N/A</v>
      </c>
      <c r="Y327" s="5" t="e">
        <f t="shared" si="408"/>
        <v>#N/A</v>
      </c>
      <c r="Z327" s="5" t="e">
        <f t="shared" si="409"/>
        <v>#N/A</v>
      </c>
      <c r="AA327" s="5" t="e">
        <f t="shared" si="410"/>
        <v>#N/A</v>
      </c>
      <c r="AB327" s="5" t="e">
        <f t="shared" si="411"/>
        <v>#N/A</v>
      </c>
      <c r="AC327" s="5" t="e">
        <f t="shared" si="412"/>
        <v>#N/A</v>
      </c>
      <c r="AD327" s="5" t="e">
        <f t="shared" si="413"/>
        <v>#N/A</v>
      </c>
      <c r="AE327" s="5" t="e">
        <f t="shared" si="414"/>
        <v>#N/A</v>
      </c>
      <c r="AF327" s="5" t="e">
        <f t="shared" si="415"/>
        <v>#N/A</v>
      </c>
      <c r="AG327" s="5" t="e">
        <f t="shared" si="416"/>
        <v>#N/A</v>
      </c>
      <c r="AH327" s="5" t="e">
        <f t="shared" si="417"/>
        <v>#N/A</v>
      </c>
      <c r="AI327" s="5" t="e">
        <f t="shared" si="418"/>
        <v>#N/A</v>
      </c>
      <c r="AJ327" s="5" t="e">
        <f t="shared" si="419"/>
        <v>#N/A</v>
      </c>
      <c r="AK327" s="5" t="e">
        <f t="shared" si="420"/>
        <v>#N/A</v>
      </c>
      <c r="AL327" s="5" t="e">
        <f t="shared" si="421"/>
        <v>#N/A</v>
      </c>
      <c r="AM327" s="5" t="e">
        <f t="shared" si="422"/>
        <v>#N/A</v>
      </c>
      <c r="AN327" s="5" t="e">
        <f t="shared" si="423"/>
        <v>#N/A</v>
      </c>
      <c r="AO327" s="5" t="e">
        <f t="shared" si="424"/>
        <v>#N/A</v>
      </c>
      <c r="AP327" s="5" t="e">
        <f t="shared" si="425"/>
        <v>#N/A</v>
      </c>
      <c r="AQ327" s="5" t="e">
        <f t="shared" si="426"/>
        <v>#N/A</v>
      </c>
      <c r="AR327" s="5" t="e">
        <f t="shared" si="427"/>
        <v>#N/A</v>
      </c>
      <c r="AS327" s="5" t="e">
        <f t="shared" si="428"/>
        <v>#N/A</v>
      </c>
      <c r="AT327" s="5" t="e">
        <f t="shared" si="429"/>
        <v>#N/A</v>
      </c>
      <c r="AU327" s="5" t="e">
        <f t="shared" si="430"/>
        <v>#N/A</v>
      </c>
      <c r="AV327" s="5" t="e">
        <f t="shared" si="431"/>
        <v>#N/A</v>
      </c>
      <c r="AW327" s="5" t="e">
        <f t="shared" si="432"/>
        <v>#N/A</v>
      </c>
      <c r="AX327" s="5" t="e">
        <f t="shared" si="433"/>
        <v>#N/A</v>
      </c>
      <c r="AY327" s="5" t="e">
        <f t="shared" si="434"/>
        <v>#N/A</v>
      </c>
      <c r="AZ327" s="5" t="e">
        <f t="shared" si="435"/>
        <v>#N/A</v>
      </c>
      <c r="BA327" s="5" t="e">
        <f t="shared" si="436"/>
        <v>#N/A</v>
      </c>
      <c r="BB327" s="5" t="e">
        <f t="shared" si="437"/>
        <v>#N/A</v>
      </c>
      <c r="BC327" s="5" t="e">
        <f t="shared" si="438"/>
        <v>#N/A</v>
      </c>
      <c r="BD327" s="5" t="e">
        <f t="shared" si="439"/>
        <v>#N/A</v>
      </c>
      <c r="BE327" s="5" t="e">
        <f t="shared" si="440"/>
        <v>#N/A</v>
      </c>
      <c r="BF327" s="5" t="e">
        <f t="shared" si="441"/>
        <v>#N/A</v>
      </c>
      <c r="BG327" s="5" t="e">
        <f t="shared" si="442"/>
        <v>#N/A</v>
      </c>
      <c r="BH327" s="5" t="e">
        <f t="shared" si="443"/>
        <v>#N/A</v>
      </c>
      <c r="BI327" s="5" t="e">
        <f t="shared" si="444"/>
        <v>#N/A</v>
      </c>
      <c r="BJ327" s="8" t="e">
        <f t="shared" si="445"/>
        <v>#N/A</v>
      </c>
      <c r="BK327" s="8" t="e">
        <f t="shared" si="446"/>
        <v>#N/A</v>
      </c>
      <c r="BL327" s="8" t="e">
        <f t="shared" si="447"/>
        <v>#N/A</v>
      </c>
      <c r="BM327" s="8" t="e">
        <f t="shared" si="448"/>
        <v>#N/A</v>
      </c>
      <c r="BN327" s="8" t="e">
        <f t="shared" si="449"/>
        <v>#N/A</v>
      </c>
    </row>
    <row r="328" spans="1:66" x14ac:dyDescent="0.25">
      <c r="A328" t="s">
        <v>134</v>
      </c>
      <c r="B328" t="s">
        <v>135</v>
      </c>
      <c r="C328" t="s">
        <v>310</v>
      </c>
      <c r="D328" t="s">
        <v>531</v>
      </c>
      <c r="E328">
        <f>VLOOKUP(A328,home!$A$2:$E$405,3,FALSE)</f>
        <v>1.5399</v>
      </c>
      <c r="F328">
        <f>VLOOKUP(B328,home!$B$2:$E$405,3,FALSE)</f>
        <v>0.76229999999999998</v>
      </c>
      <c r="G328">
        <f>VLOOKUP(C328,away!$B$2:$E$405,4,FALSE)</f>
        <v>1.0729</v>
      </c>
      <c r="H328">
        <f>VLOOKUP(A328,away!$A$2:$E$405,3,FALSE)</f>
        <v>1.25</v>
      </c>
      <c r="I328">
        <f>VLOOKUP(C328,away!$B$2:$E$405,3,FALSE)</f>
        <v>0.97389999999999999</v>
      </c>
      <c r="J328">
        <f>VLOOKUP(B328,home!$B$2:$E$405,4,FALSE)</f>
        <v>0.90429999999999999</v>
      </c>
      <c r="K328" s="3">
        <f t="shared" si="394"/>
        <v>1.2594405846329999</v>
      </c>
      <c r="L328" s="3">
        <f t="shared" si="395"/>
        <v>1.1008722125000001</v>
      </c>
      <c r="M328" s="5">
        <f t="shared" si="396"/>
        <v>9.4390693439841661E-2</v>
      </c>
      <c r="N328" s="5">
        <f t="shared" si="397"/>
        <v>0.11887947012978846</v>
      </c>
      <c r="O328" s="5">
        <f t="shared" si="398"/>
        <v>0.10391209152652774</v>
      </c>
      <c r="P328" s="5">
        <f t="shared" si="399"/>
        <v>0.1308711053026079</v>
      </c>
      <c r="Q328" s="5">
        <f t="shared" si="400"/>
        <v>7.4860814680561022E-2</v>
      </c>
      <c r="R328" s="5">
        <f t="shared" si="401"/>
        <v>5.7196967052155559E-2</v>
      </c>
      <c r="S328" s="5">
        <f t="shared" si="402"/>
        <v>4.536264534925271E-2</v>
      </c>
      <c r="T328" s="5">
        <f t="shared" si="403"/>
        <v>8.2412190686941694E-2</v>
      </c>
      <c r="U328" s="5">
        <f t="shared" si="404"/>
        <v>7.2036181623401238E-2</v>
      </c>
      <c r="V328" s="5">
        <f t="shared" si="405"/>
        <v>6.9882825660968137E-3</v>
      </c>
      <c r="W328" s="5">
        <f t="shared" si="406"/>
        <v>3.1427582735796142E-2</v>
      </c>
      <c r="X328" s="5">
        <f t="shared" si="407"/>
        <v>3.4597752539882703E-2</v>
      </c>
      <c r="Y328" s="5">
        <f t="shared" si="408"/>
        <v>1.904385219305409E-2</v>
      </c>
      <c r="Z328" s="5">
        <f t="shared" si="409"/>
        <v>2.0988850555665371E-2</v>
      </c>
      <c r="AA328" s="5">
        <f t="shared" si="410"/>
        <v>2.643421021460186E-2</v>
      </c>
      <c r="AB328" s="5">
        <f t="shared" si="411"/>
        <v>1.6646158583494896E-2</v>
      </c>
      <c r="AC328" s="5">
        <f t="shared" si="412"/>
        <v>6.0557099848972226E-4</v>
      </c>
      <c r="AD328" s="5">
        <f t="shared" si="413"/>
        <v>9.8952932935932689E-3</v>
      </c>
      <c r="AE328" s="5">
        <f t="shared" si="414"/>
        <v>1.0893453421454435E-2</v>
      </c>
      <c r="AF328" s="5">
        <f t="shared" si="415"/>
        <v>5.9961500849211209E-3</v>
      </c>
      <c r="AG328" s="5">
        <f t="shared" si="416"/>
        <v>2.2003316701563933E-3</v>
      </c>
      <c r="AH328" s="5">
        <f t="shared" si="417"/>
        <v>5.7765105872617985E-3</v>
      </c>
      <c r="AI328" s="5">
        <f t="shared" si="418"/>
        <v>7.2751718711597134E-3</v>
      </c>
      <c r="AJ328" s="5">
        <f t="shared" si="419"/>
        <v>4.5813233573594736E-3</v>
      </c>
      <c r="AK328" s="5">
        <f t="shared" si="420"/>
        <v>1.9233015225285444E-3</v>
      </c>
      <c r="AL328" s="5">
        <f t="shared" si="421"/>
        <v>3.3584559249822039E-5</v>
      </c>
      <c r="AM328" s="5">
        <f t="shared" si="422"/>
        <v>2.4925067941596207E-3</v>
      </c>
      <c r="AN328" s="5">
        <f t="shared" si="423"/>
        <v>2.7439314691577836E-3</v>
      </c>
      <c r="AO328" s="5">
        <f t="shared" si="424"/>
        <v>1.5103589537000528E-3</v>
      </c>
      <c r="AP328" s="5">
        <f t="shared" si="425"/>
        <v>5.5423740100965426E-4</v>
      </c>
      <c r="AQ328" s="5">
        <f t="shared" si="426"/>
        <v>1.5253613847493697E-4</v>
      </c>
      <c r="AR328" s="5">
        <f t="shared" si="427"/>
        <v>1.2718399981457137E-3</v>
      </c>
      <c r="AS328" s="5">
        <f t="shared" si="428"/>
        <v>1.6018069108242711E-3</v>
      </c>
      <c r="AT328" s="5">
        <f t="shared" si="429"/>
        <v>1.0086903161188499E-3</v>
      </c>
      <c r="AU328" s="5">
        <f t="shared" si="430"/>
        <v>4.2346184048212327E-4</v>
      </c>
      <c r="AV328" s="5">
        <f t="shared" si="431"/>
        <v>1.3333125698664289E-4</v>
      </c>
      <c r="AW328" s="5">
        <f t="shared" si="432"/>
        <v>1.2934562572828588E-6</v>
      </c>
      <c r="AX328" s="5">
        <f t="shared" si="433"/>
        <v>5.2319403567301938E-4</v>
      </c>
      <c r="AY328" s="5">
        <f t="shared" si="434"/>
        <v>5.759697756181608E-4</v>
      </c>
      <c r="AZ328" s="5">
        <f t="shared" si="435"/>
        <v>3.1703456060894674E-4</v>
      </c>
      <c r="BA328" s="5">
        <f t="shared" si="436"/>
        <v>1.1633817939217888E-4</v>
      </c>
      <c r="BB328" s="5">
        <f t="shared" si="437"/>
        <v>3.2018367236422476E-5</v>
      </c>
      <c r="BC328" s="5">
        <f t="shared" si="438"/>
        <v>7.0496261560395808E-6</v>
      </c>
      <c r="BD328" s="5">
        <f t="shared" si="439"/>
        <v>2.333555521174443E-4</v>
      </c>
      <c r="BE328" s="5">
        <f t="shared" si="440"/>
        <v>2.9389745298615054E-4</v>
      </c>
      <c r="BF328" s="5">
        <f t="shared" si="441"/>
        <v>1.8507319000551353E-4</v>
      </c>
      <c r="BG328" s="5">
        <f t="shared" si="442"/>
        <v>7.769622887347941E-5</v>
      </c>
      <c r="BH328" s="5">
        <f t="shared" si="443"/>
        <v>2.4463445979048575E-5</v>
      </c>
      <c r="BI328" s="5">
        <f t="shared" si="444"/>
        <v>6.1620513411981458E-6</v>
      </c>
      <c r="BJ328" s="8">
        <f t="shared" si="445"/>
        <v>0.39923206673733613</v>
      </c>
      <c r="BK328" s="8">
        <f t="shared" si="446"/>
        <v>0.27882785199115678</v>
      </c>
      <c r="BL328" s="8">
        <f t="shared" si="447"/>
        <v>0.30104169458235136</v>
      </c>
      <c r="BM328" s="8">
        <f t="shared" si="448"/>
        <v>0.4194046454156663</v>
      </c>
      <c r="BN328" s="8">
        <f t="shared" si="449"/>
        <v>0.5801111421314824</v>
      </c>
    </row>
    <row r="329" spans="1:66" x14ac:dyDescent="0.25">
      <c r="A329" t="s">
        <v>134</v>
      </c>
      <c r="B329" t="s">
        <v>108</v>
      </c>
      <c r="C329" t="s">
        <v>445</v>
      </c>
      <c r="D329" t="s">
        <v>531</v>
      </c>
      <c r="E329">
        <f>VLOOKUP(A329,home!$A$2:$E$405,3,FALSE)</f>
        <v>1.5399</v>
      </c>
      <c r="F329">
        <f>VLOOKUP(B329,home!$B$2:$E$405,3,FALSE)</f>
        <v>0.98309999999999997</v>
      </c>
      <c r="G329">
        <f>VLOOKUP(C329,away!$B$2:$E$405,4,FALSE)</f>
        <v>0.98819999999999997</v>
      </c>
      <c r="H329">
        <f>VLOOKUP(A329,away!$A$2:$E$405,3,FALSE)</f>
        <v>1.25</v>
      </c>
      <c r="I329">
        <f>VLOOKUP(C329,away!$B$2:$E$405,3,FALSE)</f>
        <v>0.8</v>
      </c>
      <c r="J329">
        <f>VLOOKUP(B329,home!$B$2:$E$405,4,FALSE)</f>
        <v>1.5563</v>
      </c>
      <c r="K329" s="3">
        <f t="shared" si="394"/>
        <v>1.4960119568580001</v>
      </c>
      <c r="L329" s="3">
        <f t="shared" si="395"/>
        <v>1.5563</v>
      </c>
      <c r="M329" s="5">
        <f t="shared" si="396"/>
        <v>4.7249559073769522E-2</v>
      </c>
      <c r="N329" s="5">
        <f t="shared" si="397"/>
        <v>7.0685905330627616E-2</v>
      </c>
      <c r="O329" s="5">
        <f t="shared" si="398"/>
        <v>7.3534488786507507E-2</v>
      </c>
      <c r="P329" s="5">
        <f t="shared" si="399"/>
        <v>0.11000847446605576</v>
      </c>
      <c r="Q329" s="5">
        <f t="shared" si="400"/>
        <v>5.2873479777975796E-2</v>
      </c>
      <c r="R329" s="5">
        <f t="shared" si="401"/>
        <v>5.7220862449220838E-2</v>
      </c>
      <c r="S329" s="5">
        <f t="shared" si="402"/>
        <v>6.4031626387531571E-2</v>
      </c>
      <c r="T329" s="5">
        <f t="shared" si="403"/>
        <v>8.2286996578463723E-2</v>
      </c>
      <c r="U329" s="5">
        <f t="shared" si="404"/>
        <v>8.5603094405761318E-2</v>
      </c>
      <c r="V329" s="5">
        <f t="shared" si="405"/>
        <v>1.6564579118846939E-2</v>
      </c>
      <c r="W329" s="5">
        <f t="shared" si="406"/>
        <v>2.6366452649513827E-2</v>
      </c>
      <c r="X329" s="5">
        <f t="shared" si="407"/>
        <v>4.1034110258438367E-2</v>
      </c>
      <c r="Y329" s="5">
        <f t="shared" si="408"/>
        <v>3.1930692897603828E-2</v>
      </c>
      <c r="Z329" s="5">
        <f t="shared" si="409"/>
        <v>2.9684276076574118E-2</v>
      </c>
      <c r="AA329" s="5">
        <f t="shared" si="410"/>
        <v>4.4408031941228762E-2</v>
      </c>
      <c r="AB329" s="5">
        <f t="shared" si="411"/>
        <v>3.3217473382305115E-2</v>
      </c>
      <c r="AC329" s="5">
        <f t="shared" si="412"/>
        <v>2.4103982592086357E-3</v>
      </c>
      <c r="AD329" s="5">
        <f t="shared" si="413"/>
        <v>9.8611321059007464E-3</v>
      </c>
      <c r="AE329" s="5">
        <f t="shared" si="414"/>
        <v>1.534687989641333E-2</v>
      </c>
      <c r="AF329" s="5">
        <f t="shared" si="415"/>
        <v>1.1942174591394036E-2</v>
      </c>
      <c r="AG329" s="5">
        <f t="shared" si="416"/>
        <v>6.1952021055288438E-3</v>
      </c>
      <c r="AH329" s="5">
        <f t="shared" si="417"/>
        <v>1.1549409714493078E-2</v>
      </c>
      <c r="AI329" s="5">
        <f t="shared" si="418"/>
        <v>1.7278055027533587E-2</v>
      </c>
      <c r="AJ329" s="5">
        <f t="shared" si="419"/>
        <v>1.2924088456220366E-2</v>
      </c>
      <c r="AK329" s="5">
        <f t="shared" si="420"/>
        <v>6.4448636206653745E-3</v>
      </c>
      <c r="AL329" s="5">
        <f t="shared" si="421"/>
        <v>2.2447975435045569E-4</v>
      </c>
      <c r="AM329" s="5">
        <f t="shared" si="422"/>
        <v>2.9504743077167655E-3</v>
      </c>
      <c r="AN329" s="5">
        <f t="shared" si="423"/>
        <v>4.5918231650996016E-3</v>
      </c>
      <c r="AO329" s="5">
        <f t="shared" si="424"/>
        <v>3.5731271959222564E-3</v>
      </c>
      <c r="AP329" s="5">
        <f t="shared" si="425"/>
        <v>1.8536192850046019E-3</v>
      </c>
      <c r="AQ329" s="5">
        <f t="shared" si="426"/>
        <v>7.2119692331316574E-4</v>
      </c>
      <c r="AR329" s="5">
        <f t="shared" si="427"/>
        <v>3.5948692677331114E-3</v>
      </c>
      <c r="AS329" s="5">
        <f t="shared" si="428"/>
        <v>5.3779674078700979E-3</v>
      </c>
      <c r="AT329" s="5">
        <f t="shared" si="429"/>
        <v>4.0227517728831461E-3</v>
      </c>
      <c r="AU329" s="5">
        <f t="shared" si="430"/>
        <v>2.0060282505683022E-3</v>
      </c>
      <c r="AV329" s="5">
        <f t="shared" si="431"/>
        <v>7.5026056216127911E-4</v>
      </c>
      <c r="AW329" s="5">
        <f t="shared" si="432"/>
        <v>1.4517875233298449E-5</v>
      </c>
      <c r="AX329" s="5">
        <f t="shared" si="433"/>
        <v>7.3565747379110186E-4</v>
      </c>
      <c r="AY329" s="5">
        <f t="shared" si="434"/>
        <v>1.1449037264610917E-3</v>
      </c>
      <c r="AZ329" s="5">
        <f t="shared" si="435"/>
        <v>8.909068347456989E-4</v>
      </c>
      <c r="BA329" s="5">
        <f t="shared" si="436"/>
        <v>4.6217276897157685E-4</v>
      </c>
      <c r="BB329" s="5">
        <f t="shared" si="437"/>
        <v>1.7981987008761633E-4</v>
      </c>
      <c r="BC329" s="5">
        <f t="shared" si="438"/>
        <v>5.5970732763471389E-5</v>
      </c>
      <c r="BD329" s="5">
        <f t="shared" si="439"/>
        <v>9.3244917356217528E-4</v>
      </c>
      <c r="BE329" s="5">
        <f t="shared" si="440"/>
        <v>1.3949551128113748E-3</v>
      </c>
      <c r="BF329" s="5">
        <f t="shared" si="441"/>
        <v>1.0434347640230089E-3</v>
      </c>
      <c r="BG329" s="5">
        <f t="shared" si="442"/>
        <v>5.2033029439324248E-4</v>
      </c>
      <c r="BH329" s="5">
        <f t="shared" si="443"/>
        <v>1.9460508548193347E-4</v>
      </c>
      <c r="BI329" s="5">
        <f t="shared" si="444"/>
        <v>5.8226306949269145E-5</v>
      </c>
      <c r="BJ329" s="8">
        <f t="shared" si="445"/>
        <v>0.36568269847573698</v>
      </c>
      <c r="BK329" s="8">
        <f t="shared" si="446"/>
        <v>0.24163402078622395</v>
      </c>
      <c r="BL329" s="8">
        <f t="shared" si="447"/>
        <v>0.36207624578237291</v>
      </c>
      <c r="BM329" s="8">
        <f t="shared" si="448"/>
        <v>0.58637408538552338</v>
      </c>
      <c r="BN329" s="8">
        <f t="shared" si="449"/>
        <v>0.41157276988415703</v>
      </c>
    </row>
    <row r="330" spans="1:66" x14ac:dyDescent="0.25">
      <c r="A330" t="s">
        <v>134</v>
      </c>
      <c r="B330" t="s">
        <v>352</v>
      </c>
      <c r="C330" t="s">
        <v>472</v>
      </c>
      <c r="D330" t="s">
        <v>531</v>
      </c>
      <c r="E330">
        <f>VLOOKUP(A330,home!$A$2:$E$405,3,FALSE)</f>
        <v>1.5399</v>
      </c>
      <c r="F330">
        <f>VLOOKUP(B330,home!$B$2:$E$405,3,FALSE)</f>
        <v>1.0164</v>
      </c>
      <c r="G330">
        <f>VLOOKUP(C330,away!$B$2:$E$405,4,FALSE)</f>
        <v>1.3835</v>
      </c>
      <c r="H330">
        <f>VLOOKUP(A330,away!$A$2:$E$405,3,FALSE)</f>
        <v>1.25</v>
      </c>
      <c r="I330">
        <f>VLOOKUP(C330,away!$B$2:$E$405,3,FALSE)</f>
        <v>0.93910000000000005</v>
      </c>
      <c r="J330">
        <f>VLOOKUP(B330,home!$B$2:$E$405,4,FALSE)</f>
        <v>0.93910000000000005</v>
      </c>
      <c r="K330" s="3">
        <f t="shared" si="394"/>
        <v>2.1653910570599999</v>
      </c>
      <c r="L330" s="3">
        <f t="shared" si="395"/>
        <v>1.1023860125</v>
      </c>
      <c r="M330" s="5">
        <f t="shared" si="396"/>
        <v>3.809100669130841E-2</v>
      </c>
      <c r="N330" s="5">
        <f t="shared" si="397"/>
        <v>8.2481925243771848E-2</v>
      </c>
      <c r="O330" s="5">
        <f t="shared" si="398"/>
        <v>4.1990992978542294E-2</v>
      </c>
      <c r="P330" s="5">
        <f t="shared" si="399"/>
        <v>9.0926920672804723E-2</v>
      </c>
      <c r="Q330" s="5">
        <f t="shared" si="400"/>
        <v>8.9302811645977517E-2</v>
      </c>
      <c r="R330" s="5">
        <f t="shared" si="401"/>
        <v>2.3145141655265371E-2</v>
      </c>
      <c r="S330" s="5">
        <f t="shared" si="402"/>
        <v>5.42628406361143E-2</v>
      </c>
      <c r="T330" s="5">
        <f t="shared" si="403"/>
        <v>9.8446170435447705E-2</v>
      </c>
      <c r="U330" s="5">
        <f t="shared" si="404"/>
        <v>5.0118282754698512E-2</v>
      </c>
      <c r="V330" s="5">
        <f t="shared" si="405"/>
        <v>1.4392294882347414E-2</v>
      </c>
      <c r="W330" s="5">
        <f t="shared" si="406"/>
        <v>6.4458503236171111E-2</v>
      </c>
      <c r="X330" s="5">
        <f t="shared" si="407"/>
        <v>7.1058152354241011E-2</v>
      </c>
      <c r="Y330" s="5">
        <f t="shared" si="408"/>
        <v>3.9166756614704624E-2</v>
      </c>
      <c r="Z330" s="5">
        <f t="shared" si="409"/>
        <v>8.5049601393652162E-3</v>
      </c>
      <c r="AA330" s="5">
        <f t="shared" si="410"/>
        <v>1.8416564626433211E-2</v>
      </c>
      <c r="AB330" s="5">
        <f t="shared" si="411"/>
        <v>1.9939532171923006E-2</v>
      </c>
      <c r="AC330" s="5">
        <f t="shared" si="412"/>
        <v>2.1472375777440125E-3</v>
      </c>
      <c r="AD330" s="5">
        <f t="shared" si="413"/>
        <v>3.4894466614769498E-2</v>
      </c>
      <c r="AE330" s="5">
        <f t="shared" si="414"/>
        <v>3.8467171909770115E-2</v>
      </c>
      <c r="AF330" s="5">
        <f t="shared" si="415"/>
        <v>2.1202836126881747E-2</v>
      </c>
      <c r="AG330" s="5">
        <f t="shared" si="416"/>
        <v>7.791236657201374E-3</v>
      </c>
      <c r="AH330" s="5">
        <f t="shared" si="417"/>
        <v>2.3439372736265658E-3</v>
      </c>
      <c r="AI330" s="5">
        <f t="shared" si="418"/>
        <v>5.0755408106205628E-3</v>
      </c>
      <c r="AJ330" s="5">
        <f t="shared" si="419"/>
        <v>5.4952653405304155E-3</v>
      </c>
      <c r="AK330" s="5">
        <f t="shared" si="420"/>
        <v>3.9664661415187794E-3</v>
      </c>
      <c r="AL330" s="5">
        <f t="shared" si="421"/>
        <v>2.0502655913448998E-4</v>
      </c>
      <c r="AM330" s="5">
        <f t="shared" si="422"/>
        <v>1.5112033189700108E-2</v>
      </c>
      <c r="AN330" s="5">
        <f t="shared" si="423"/>
        <v>1.6659294008761157E-2</v>
      </c>
      <c r="AO330" s="5">
        <f t="shared" si="424"/>
        <v>9.1824863466916772E-3</v>
      </c>
      <c r="AP330" s="5">
        <f t="shared" si="425"/>
        <v>3.374214836188378E-3</v>
      </c>
      <c r="AQ330" s="5">
        <f t="shared" si="426"/>
        <v>9.2992180964601137E-4</v>
      </c>
      <c r="AR330" s="5">
        <f t="shared" si="427"/>
        <v>5.1678473292466199E-4</v>
      </c>
      <c r="AS330" s="5">
        <f t="shared" si="428"/>
        <v>1.1190410391002034E-3</v>
      </c>
      <c r="AT330" s="5">
        <f t="shared" si="429"/>
        <v>1.2115807292753552E-3</v>
      </c>
      <c r="AU330" s="5">
        <f t="shared" si="430"/>
        <v>8.7451535869302913E-4</v>
      </c>
      <c r="AV330" s="5">
        <f t="shared" si="431"/>
        <v>4.7341693424387589E-4</v>
      </c>
      <c r="AW330" s="5">
        <f t="shared" si="432"/>
        <v>1.3594951274135499E-5</v>
      </c>
      <c r="AX330" s="5">
        <f t="shared" si="433"/>
        <v>5.4539102538284177E-3</v>
      </c>
      <c r="AY330" s="5">
        <f t="shared" si="434"/>
        <v>6.0123143772507718E-3</v>
      </c>
      <c r="AZ330" s="5">
        <f t="shared" si="435"/>
        <v>3.3139456361169499E-3</v>
      </c>
      <c r="BA330" s="5">
        <f t="shared" si="436"/>
        <v>1.2177491051469139E-3</v>
      </c>
      <c r="BB330" s="5">
        <f t="shared" si="437"/>
        <v>3.3560739506208729E-4</v>
      </c>
      <c r="BC330" s="5">
        <f t="shared" si="438"/>
        <v>7.3993779601601287E-5</v>
      </c>
      <c r="BD330" s="5">
        <f t="shared" si="439"/>
        <v>9.4949376841615816E-5</v>
      </c>
      <c r="BE330" s="5">
        <f t="shared" si="440"/>
        <v>2.0560253148625476E-4</v>
      </c>
      <c r="BF330" s="5">
        <f t="shared" si="441"/>
        <v>2.2260494149461659E-4</v>
      </c>
      <c r="BG330" s="5">
        <f t="shared" si="442"/>
        <v>1.6067558318993576E-4</v>
      </c>
      <c r="BH330" s="5">
        <f t="shared" si="443"/>
        <v>8.698136773184675E-5</v>
      </c>
      <c r="BI330" s="5">
        <f t="shared" si="444"/>
        <v>3.7669735163477608E-5</v>
      </c>
      <c r="BJ330" s="8">
        <f t="shared" si="445"/>
        <v>0.60893550157693088</v>
      </c>
      <c r="BK330" s="8">
        <f t="shared" si="446"/>
        <v>0.20603764139670414</v>
      </c>
      <c r="BL330" s="8">
        <f t="shared" si="447"/>
        <v>0.17549554608330359</v>
      </c>
      <c r="BM330" s="8">
        <f t="shared" si="448"/>
        <v>0.62703613088265719</v>
      </c>
      <c r="BN330" s="8">
        <f t="shared" si="449"/>
        <v>0.36593879888767017</v>
      </c>
    </row>
    <row r="331" spans="1:66" x14ac:dyDescent="0.25">
      <c r="A331" t="s">
        <v>134</v>
      </c>
      <c r="B331" t="s">
        <v>123</v>
      </c>
      <c r="C331" t="s">
        <v>325</v>
      </c>
      <c r="D331" t="s">
        <v>531</v>
      </c>
      <c r="E331">
        <f>VLOOKUP(A331,home!$A$2:$E$405,3,FALSE)</f>
        <v>1.5399</v>
      </c>
      <c r="F331">
        <f>VLOOKUP(B331,home!$B$2:$E$405,3,FALSE)</f>
        <v>0.90349999999999997</v>
      </c>
      <c r="G331">
        <f>VLOOKUP(C331,away!$B$2:$E$405,4,FALSE)</f>
        <v>1.4237</v>
      </c>
      <c r="H331">
        <f>VLOOKUP(A331,away!$A$2:$E$405,3,FALSE)</f>
        <v>1.25</v>
      </c>
      <c r="I331">
        <f>VLOOKUP(C331,away!$B$2:$E$405,3,FALSE)</f>
        <v>1.0239</v>
      </c>
      <c r="J331">
        <f>VLOOKUP(B331,home!$B$2:$E$405,4,FALSE)</f>
        <v>0.66090000000000004</v>
      </c>
      <c r="K331" s="3">
        <f t="shared" si="394"/>
        <v>1.9807933117049998</v>
      </c>
      <c r="L331" s="3">
        <f t="shared" si="395"/>
        <v>0.84586938750000007</v>
      </c>
      <c r="M331" s="5">
        <f t="shared" si="396"/>
        <v>5.9210126308887431E-2</v>
      </c>
      <c r="N331" s="5">
        <f t="shared" si="397"/>
        <v>0.11728302217785247</v>
      </c>
      <c r="O331" s="5">
        <f t="shared" si="398"/>
        <v>5.0084033274696252E-2</v>
      </c>
      <c r="P331" s="5">
        <f t="shared" si="399"/>
        <v>9.9206118133728996E-2</v>
      </c>
      <c r="Q331" s="5">
        <f t="shared" si="400"/>
        <v>0.11615671295321971</v>
      </c>
      <c r="R331" s="5">
        <f t="shared" si="401"/>
        <v>2.1182275274798473E-2</v>
      </c>
      <c r="S331" s="5">
        <f t="shared" si="402"/>
        <v>4.1554774870012967E-2</v>
      </c>
      <c r="T331" s="5">
        <f t="shared" si="403"/>
        <v>9.8253407639753279E-2</v>
      </c>
      <c r="U331" s="5">
        <f t="shared" si="404"/>
        <v>4.1957709191014998E-2</v>
      </c>
      <c r="V331" s="5">
        <f t="shared" si="405"/>
        <v>7.7360789479166345E-3</v>
      </c>
      <c r="W331" s="5">
        <f t="shared" si="406"/>
        <v>7.6694146709125041E-2</v>
      </c>
      <c r="X331" s="5">
        <f t="shared" si="407"/>
        <v>6.4873230901682746E-2</v>
      </c>
      <c r="Y331" s="5">
        <f t="shared" si="408"/>
        <v>2.7437140043976231E-2</v>
      </c>
      <c r="Z331" s="5">
        <f t="shared" si="409"/>
        <v>5.9724794041833935E-3</v>
      </c>
      <c r="AA331" s="5">
        <f t="shared" si="410"/>
        <v>1.1830247258102328E-2</v>
      </c>
      <c r="AB331" s="5">
        <f t="shared" si="411"/>
        <v>1.1716637322332756E-2</v>
      </c>
      <c r="AC331" s="5">
        <f t="shared" si="412"/>
        <v>8.1010885493972809E-4</v>
      </c>
      <c r="AD331" s="5">
        <f t="shared" si="413"/>
        <v>3.7978813212089228E-2</v>
      </c>
      <c r="AE331" s="5">
        <f t="shared" si="414"/>
        <v>3.2125115469686827E-2</v>
      </c>
      <c r="AF331" s="5">
        <f t="shared" si="415"/>
        <v>1.3586825872855387E-2</v>
      </c>
      <c r="AG331" s="5">
        <f t="shared" si="416"/>
        <v>3.8308933597137806E-3</v>
      </c>
      <c r="AH331" s="5">
        <f t="shared" si="417"/>
        <v>1.262984373868243E-3</v>
      </c>
      <c r="AI331" s="5">
        <f t="shared" si="418"/>
        <v>2.5017110005461428E-3</v>
      </c>
      <c r="AJ331" s="5">
        <f t="shared" si="419"/>
        <v>2.4776862088503118E-3</v>
      </c>
      <c r="AK331" s="5">
        <f t="shared" si="420"/>
        <v>1.6359280903314719E-3</v>
      </c>
      <c r="AL331" s="5">
        <f t="shared" si="421"/>
        <v>5.4293250005965525E-5</v>
      </c>
      <c r="AM331" s="5">
        <f t="shared" si="422"/>
        <v>1.5045635839399954E-2</v>
      </c>
      <c r="AN331" s="5">
        <f t="shared" si="423"/>
        <v>1.2726642772021289E-2</v>
      </c>
      <c r="AO331" s="5">
        <f t="shared" si="424"/>
        <v>5.3825387632504751E-3</v>
      </c>
      <c r="AP331" s="5">
        <f t="shared" si="425"/>
        <v>1.5176415889552293E-3</v>
      </c>
      <c r="AQ331" s="5">
        <f t="shared" si="426"/>
        <v>3.2093164032352163E-4</v>
      </c>
      <c r="AR331" s="5">
        <f t="shared" si="427"/>
        <v>2.1366396374920043E-4</v>
      </c>
      <c r="AS331" s="5">
        <f t="shared" si="428"/>
        <v>4.2322415034679571E-4</v>
      </c>
      <c r="AT331" s="5">
        <f t="shared" si="429"/>
        <v>4.1915978317948226E-4</v>
      </c>
      <c r="AU331" s="5">
        <f t="shared" si="430"/>
        <v>2.7675629835254549E-4</v>
      </c>
      <c r="AV331" s="5">
        <f t="shared" si="431"/>
        <v>1.3704925618723888E-4</v>
      </c>
      <c r="AW331" s="5">
        <f t="shared" si="432"/>
        <v>2.5268869203297028E-6</v>
      </c>
      <c r="AX331" s="5">
        <f t="shared" si="433"/>
        <v>4.9670491401720834E-3</v>
      </c>
      <c r="AY331" s="5">
        <f t="shared" si="434"/>
        <v>4.2014748138797624E-3</v>
      </c>
      <c r="AZ331" s="5">
        <f t="shared" si="435"/>
        <v>1.7769494637065756E-3</v>
      </c>
      <c r="BA331" s="5">
        <f t="shared" si="436"/>
        <v>5.0102238482797835E-4</v>
      </c>
      <c r="BB331" s="5">
        <f t="shared" si="437"/>
        <v>1.0594987444455782E-4</v>
      </c>
      <c r="BC331" s="5">
        <f t="shared" si="438"/>
        <v>1.7923951080424012E-5</v>
      </c>
      <c r="BD331" s="5">
        <f t="shared" si="439"/>
        <v>3.0121967691226384E-5</v>
      </c>
      <c r="BE331" s="5">
        <f t="shared" si="440"/>
        <v>5.966539213817531E-5</v>
      </c>
      <c r="BF331" s="5">
        <f t="shared" si="441"/>
        <v>5.9092404843776886E-5</v>
      </c>
      <c r="BG331" s="5">
        <f t="shared" si="442"/>
        <v>3.9016613429039133E-5</v>
      </c>
      <c r="BH331" s="5">
        <f t="shared" si="443"/>
        <v>1.9320961731405049E-5</v>
      </c>
      <c r="BI331" s="5">
        <f t="shared" si="444"/>
        <v>7.6541663546550691E-6</v>
      </c>
      <c r="BJ331" s="8">
        <f t="shared" si="445"/>
        <v>0.6347830685720165</v>
      </c>
      <c r="BK331" s="8">
        <f t="shared" si="446"/>
        <v>0.21277297517937149</v>
      </c>
      <c r="BL331" s="8">
        <f t="shared" si="447"/>
        <v>0.14633393695254449</v>
      </c>
      <c r="BM331" s="8">
        <f t="shared" si="448"/>
        <v>0.53254122405797322</v>
      </c>
      <c r="BN331" s="8">
        <f t="shared" si="449"/>
        <v>0.46312228812318335</v>
      </c>
    </row>
    <row r="332" spans="1:66" x14ac:dyDescent="0.25">
      <c r="A332" t="s">
        <v>134</v>
      </c>
      <c r="B332" t="s">
        <v>365</v>
      </c>
      <c r="C332" t="s">
        <v>498</v>
      </c>
      <c r="D332" t="s">
        <v>531</v>
      </c>
      <c r="E332">
        <f>VLOOKUP(A332,home!$A$2:$E$405,3,FALSE)</f>
        <v>1.5399</v>
      </c>
      <c r="F332">
        <f>VLOOKUP(B332,home!$B$2:$E$405,3,FALSE)</f>
        <v>0.98819999999999997</v>
      </c>
      <c r="G332" t="e">
        <f>VLOOKUP(C332,away!$B$2:$E$405,4,FALSE)</f>
        <v>#N/A</v>
      </c>
      <c r="H332">
        <f>VLOOKUP(A332,away!$A$2:$E$405,3,FALSE)</f>
        <v>1.25</v>
      </c>
      <c r="I332" t="e">
        <f>VLOOKUP(C332,away!$B$2:$E$405,3,FALSE)</f>
        <v>#N/A</v>
      </c>
      <c r="J332">
        <f>VLOOKUP(B332,home!$B$2:$E$405,4,FALSE)</f>
        <v>1.113</v>
      </c>
      <c r="K332" s="3" t="e">
        <f t="shared" si="394"/>
        <v>#N/A</v>
      </c>
      <c r="L332" s="3" t="e">
        <f t="shared" si="395"/>
        <v>#N/A</v>
      </c>
      <c r="M332" s="5" t="e">
        <f t="shared" si="396"/>
        <v>#N/A</v>
      </c>
      <c r="N332" s="5" t="e">
        <f t="shared" si="397"/>
        <v>#N/A</v>
      </c>
      <c r="O332" s="5" t="e">
        <f t="shared" si="398"/>
        <v>#N/A</v>
      </c>
      <c r="P332" s="5" t="e">
        <f t="shared" si="399"/>
        <v>#N/A</v>
      </c>
      <c r="Q332" s="5" t="e">
        <f t="shared" si="400"/>
        <v>#N/A</v>
      </c>
      <c r="R332" s="5" t="e">
        <f t="shared" si="401"/>
        <v>#N/A</v>
      </c>
      <c r="S332" s="5" t="e">
        <f t="shared" si="402"/>
        <v>#N/A</v>
      </c>
      <c r="T332" s="5" t="e">
        <f t="shared" si="403"/>
        <v>#N/A</v>
      </c>
      <c r="U332" s="5" t="e">
        <f t="shared" si="404"/>
        <v>#N/A</v>
      </c>
      <c r="V332" s="5" t="e">
        <f t="shared" si="405"/>
        <v>#N/A</v>
      </c>
      <c r="W332" s="5" t="e">
        <f t="shared" si="406"/>
        <v>#N/A</v>
      </c>
      <c r="X332" s="5" t="e">
        <f t="shared" si="407"/>
        <v>#N/A</v>
      </c>
      <c r="Y332" s="5" t="e">
        <f t="shared" si="408"/>
        <v>#N/A</v>
      </c>
      <c r="Z332" s="5" t="e">
        <f t="shared" si="409"/>
        <v>#N/A</v>
      </c>
      <c r="AA332" s="5" t="e">
        <f t="shared" si="410"/>
        <v>#N/A</v>
      </c>
      <c r="AB332" s="5" t="e">
        <f t="shared" si="411"/>
        <v>#N/A</v>
      </c>
      <c r="AC332" s="5" t="e">
        <f t="shared" si="412"/>
        <v>#N/A</v>
      </c>
      <c r="AD332" s="5" t="e">
        <f t="shared" si="413"/>
        <v>#N/A</v>
      </c>
      <c r="AE332" s="5" t="e">
        <f t="shared" si="414"/>
        <v>#N/A</v>
      </c>
      <c r="AF332" s="5" t="e">
        <f t="shared" si="415"/>
        <v>#N/A</v>
      </c>
      <c r="AG332" s="5" t="e">
        <f t="shared" si="416"/>
        <v>#N/A</v>
      </c>
      <c r="AH332" s="5" t="e">
        <f t="shared" si="417"/>
        <v>#N/A</v>
      </c>
      <c r="AI332" s="5" t="e">
        <f t="shared" si="418"/>
        <v>#N/A</v>
      </c>
      <c r="AJ332" s="5" t="e">
        <f t="shared" si="419"/>
        <v>#N/A</v>
      </c>
      <c r="AK332" s="5" t="e">
        <f t="shared" si="420"/>
        <v>#N/A</v>
      </c>
      <c r="AL332" s="5" t="e">
        <f t="shared" si="421"/>
        <v>#N/A</v>
      </c>
      <c r="AM332" s="5" t="e">
        <f t="shared" si="422"/>
        <v>#N/A</v>
      </c>
      <c r="AN332" s="5" t="e">
        <f t="shared" si="423"/>
        <v>#N/A</v>
      </c>
      <c r="AO332" s="5" t="e">
        <f t="shared" si="424"/>
        <v>#N/A</v>
      </c>
      <c r="AP332" s="5" t="e">
        <f t="shared" si="425"/>
        <v>#N/A</v>
      </c>
      <c r="AQ332" s="5" t="e">
        <f t="shared" si="426"/>
        <v>#N/A</v>
      </c>
      <c r="AR332" s="5" t="e">
        <f t="shared" si="427"/>
        <v>#N/A</v>
      </c>
      <c r="AS332" s="5" t="e">
        <f t="shared" si="428"/>
        <v>#N/A</v>
      </c>
      <c r="AT332" s="5" t="e">
        <f t="shared" si="429"/>
        <v>#N/A</v>
      </c>
      <c r="AU332" s="5" t="e">
        <f t="shared" si="430"/>
        <v>#N/A</v>
      </c>
      <c r="AV332" s="5" t="e">
        <f t="shared" si="431"/>
        <v>#N/A</v>
      </c>
      <c r="AW332" s="5" t="e">
        <f t="shared" si="432"/>
        <v>#N/A</v>
      </c>
      <c r="AX332" s="5" t="e">
        <f t="shared" si="433"/>
        <v>#N/A</v>
      </c>
      <c r="AY332" s="5" t="e">
        <f t="shared" si="434"/>
        <v>#N/A</v>
      </c>
      <c r="AZ332" s="5" t="e">
        <f t="shared" si="435"/>
        <v>#N/A</v>
      </c>
      <c r="BA332" s="5" t="e">
        <f t="shared" si="436"/>
        <v>#N/A</v>
      </c>
      <c r="BB332" s="5" t="e">
        <f t="shared" si="437"/>
        <v>#N/A</v>
      </c>
      <c r="BC332" s="5" t="e">
        <f t="shared" si="438"/>
        <v>#N/A</v>
      </c>
      <c r="BD332" s="5" t="e">
        <f t="shared" si="439"/>
        <v>#N/A</v>
      </c>
      <c r="BE332" s="5" t="e">
        <f t="shared" si="440"/>
        <v>#N/A</v>
      </c>
      <c r="BF332" s="5" t="e">
        <f t="shared" si="441"/>
        <v>#N/A</v>
      </c>
      <c r="BG332" s="5" t="e">
        <f t="shared" si="442"/>
        <v>#N/A</v>
      </c>
      <c r="BH332" s="5" t="e">
        <f t="shared" si="443"/>
        <v>#N/A</v>
      </c>
      <c r="BI332" s="5" t="e">
        <f t="shared" si="444"/>
        <v>#N/A</v>
      </c>
      <c r="BJ332" s="8" t="e">
        <f t="shared" si="445"/>
        <v>#N/A</v>
      </c>
      <c r="BK332" s="8" t="e">
        <f t="shared" si="446"/>
        <v>#N/A</v>
      </c>
      <c r="BL332" s="8" t="e">
        <f t="shared" si="447"/>
        <v>#N/A</v>
      </c>
      <c r="BM332" s="8" t="e">
        <f t="shared" si="448"/>
        <v>#N/A</v>
      </c>
      <c r="BN332" s="8" t="e">
        <f t="shared" si="449"/>
        <v>#N/A</v>
      </c>
    </row>
    <row r="333" spans="1:66" x14ac:dyDescent="0.25">
      <c r="A333" t="s">
        <v>19</v>
      </c>
      <c r="B333" t="s">
        <v>243</v>
      </c>
      <c r="C333" t="s">
        <v>20</v>
      </c>
      <c r="D333" t="s">
        <v>531</v>
      </c>
      <c r="E333">
        <f>VLOOKUP(A333,home!$A$2:$E$405,3,FALSE)</f>
        <v>1.4805999999999999</v>
      </c>
      <c r="F333">
        <f>VLOOKUP(B333,home!$B$2:$E$405,3,FALSE)</f>
        <v>1.2007000000000001</v>
      </c>
      <c r="G333">
        <f>VLOOKUP(C333,away!$B$2:$E$405,4,FALSE)</f>
        <v>1.2007000000000001</v>
      </c>
      <c r="H333">
        <f>VLOOKUP(A333,away!$A$2:$E$405,3,FALSE)</f>
        <v>1.3222</v>
      </c>
      <c r="I333">
        <f>VLOOKUP(C333,away!$B$2:$E$405,3,FALSE)</f>
        <v>1.3866000000000001</v>
      </c>
      <c r="J333">
        <f>VLOOKUP(B333,home!$B$2:$E$405,4,FALSE)</f>
        <v>0.79830000000000001</v>
      </c>
      <c r="K333" s="3">
        <f t="shared" si="394"/>
        <v>2.1345521334940001</v>
      </c>
      <c r="L333" s="3">
        <f t="shared" si="395"/>
        <v>1.463573299716</v>
      </c>
      <c r="M333" s="5">
        <f t="shared" si="396"/>
        <v>2.7374990627772652E-2</v>
      </c>
      <c r="N333" s="5">
        <f t="shared" si="397"/>
        <v>5.8433344648890363E-2</v>
      </c>
      <c r="O333" s="5">
        <f t="shared" si="398"/>
        <v>4.0065305362783799E-2</v>
      </c>
      <c r="P333" s="5">
        <f t="shared" si="399"/>
        <v>8.5521483041218746E-2</v>
      </c>
      <c r="Q333" s="5">
        <f t="shared" si="400"/>
        <v>6.2364510243739589E-2</v>
      </c>
      <c r="R333" s="5">
        <f t="shared" si="401"/>
        <v>2.9319255586969319E-2</v>
      </c>
      <c r="S333" s="5">
        <f t="shared" si="402"/>
        <v>6.6793849914137504E-2</v>
      </c>
      <c r="T333" s="5">
        <f t="shared" si="403"/>
        <v>9.1275032042602247E-2</v>
      </c>
      <c r="U333" s="5">
        <f t="shared" si="404"/>
        <v>6.2583479565621242E-2</v>
      </c>
      <c r="V333" s="5">
        <f t="shared" si="405"/>
        <v>2.3185433012204826E-2</v>
      </c>
      <c r="W333" s="5">
        <f t="shared" si="406"/>
        <v>4.4373432798360923E-2</v>
      </c>
      <c r="X333" s="5">
        <f t="shared" si="407"/>
        <v>6.494377146042328E-2</v>
      </c>
      <c r="Y333" s="5">
        <f t="shared" si="408"/>
        <v>4.7524984946166748E-2</v>
      </c>
      <c r="Z333" s="5">
        <f t="shared" si="409"/>
        <v>1.4303626548212482E-2</v>
      </c>
      <c r="AA333" s="5">
        <f t="shared" si="410"/>
        <v>3.0531836565188371E-2</v>
      </c>
      <c r="AB333" s="5">
        <f t="shared" si="411"/>
        <v>3.2585898439856494E-2</v>
      </c>
      <c r="AC333" s="5">
        <f t="shared" si="412"/>
        <v>4.527062317386088E-3</v>
      </c>
      <c r="AD333" s="5">
        <f t="shared" si="413"/>
        <v>2.367935141254849E-2</v>
      </c>
      <c r="AE333" s="5">
        <f t="shared" si="414"/>
        <v>3.465646648199832E-2</v>
      </c>
      <c r="AF333" s="5">
        <f t="shared" si="415"/>
        <v>2.5361139502777623E-2</v>
      </c>
      <c r="AG333" s="5">
        <f t="shared" si="416"/>
        <v>1.2372628875546011E-2</v>
      </c>
      <c r="AH333" s="5">
        <f t="shared" si="417"/>
        <v>5.2336014762681847E-3</v>
      </c>
      <c r="AI333" s="5">
        <f t="shared" si="418"/>
        <v>1.11713951970256E-2</v>
      </c>
      <c r="AJ333" s="5">
        <f t="shared" si="419"/>
        <v>1.1922962725957813E-2</v>
      </c>
      <c r="AK333" s="5">
        <f t="shared" si="420"/>
        <v>8.4833951747542314E-3</v>
      </c>
      <c r="AL333" s="5">
        <f t="shared" si="421"/>
        <v>5.6571501845204539E-4</v>
      </c>
      <c r="AM333" s="5">
        <f t="shared" si="422"/>
        <v>1.0108962015481907E-2</v>
      </c>
      <c r="AN333" s="5">
        <f t="shared" si="423"/>
        <v>1.4795206893702562E-2</v>
      </c>
      <c r="AO333" s="5">
        <f t="shared" si="424"/>
        <v>1.0826934886698586E-2</v>
      </c>
      <c r="AP333" s="5">
        <f t="shared" si="425"/>
        <v>5.2820042726452405E-3</v>
      </c>
      <c r="AQ333" s="5">
        <f t="shared" si="426"/>
        <v>1.9326501056073529E-3</v>
      </c>
      <c r="AR333" s="5">
        <f t="shared" si="427"/>
        <v>1.5319518764040699E-3</v>
      </c>
      <c r="AS333" s="5">
        <f t="shared" si="428"/>
        <v>3.2700311461884434E-3</v>
      </c>
      <c r="AT333" s="5">
        <f t="shared" si="429"/>
        <v>3.4900259798441875E-3</v>
      </c>
      <c r="AU333" s="5">
        <f t="shared" si="430"/>
        <v>2.4832141337419664E-3</v>
      </c>
      <c r="AV333" s="5">
        <f t="shared" si="431"/>
        <v>1.3251375067753425E-3</v>
      </c>
      <c r="AW333" s="5">
        <f t="shared" si="432"/>
        <v>4.9092647306522298E-5</v>
      </c>
      <c r="AX333" s="5">
        <f t="shared" si="433"/>
        <v>3.5963510729261224E-3</v>
      </c>
      <c r="AY333" s="5">
        <f t="shared" si="434"/>
        <v>5.2635234067396628E-3</v>
      </c>
      <c r="AZ333" s="5">
        <f t="shared" si="435"/>
        <v>3.8517761602671853E-3</v>
      </c>
      <c r="BA333" s="5">
        <f t="shared" si="436"/>
        <v>1.8791189148832225E-3</v>
      </c>
      <c r="BB333" s="5">
        <f t="shared" si="437"/>
        <v>6.8755706770359738E-4</v>
      </c>
      <c r="BC333" s="5">
        <f t="shared" si="438"/>
        <v>2.0125803326440206E-4</v>
      </c>
      <c r="BD333" s="5">
        <f t="shared" si="439"/>
        <v>3.7368731045913755E-4</v>
      </c>
      <c r="BE333" s="5">
        <f t="shared" si="440"/>
        <v>7.9765504580018665E-4</v>
      </c>
      <c r="BF333" s="5">
        <f t="shared" si="441"/>
        <v>8.5131813990252175E-4</v>
      </c>
      <c r="BG333" s="5">
        <f t="shared" si="442"/>
        <v>6.0572765060369041E-4</v>
      </c>
      <c r="BH333" s="5">
        <f t="shared" si="443"/>
        <v>3.2323931222810395E-4</v>
      </c>
      <c r="BI333" s="5">
        <f t="shared" si="444"/>
        <v>1.379942327091265E-4</v>
      </c>
      <c r="BJ333" s="8">
        <f t="shared" si="445"/>
        <v>0.52341000524297354</v>
      </c>
      <c r="BK333" s="8">
        <f t="shared" si="446"/>
        <v>0.21323205733791153</v>
      </c>
      <c r="BL333" s="8">
        <f t="shared" si="447"/>
        <v>0.24708711242908185</v>
      </c>
      <c r="BM333" s="8">
        <f t="shared" si="448"/>
        <v>0.68973948128737184</v>
      </c>
      <c r="BN333" s="8">
        <f t="shared" si="449"/>
        <v>0.30307888951137441</v>
      </c>
    </row>
    <row r="334" spans="1:66" x14ac:dyDescent="0.25">
      <c r="A334" t="s">
        <v>19</v>
      </c>
      <c r="B334" t="s">
        <v>142</v>
      </c>
      <c r="C334" t="s">
        <v>140</v>
      </c>
      <c r="D334" t="s">
        <v>531</v>
      </c>
      <c r="E334">
        <f>VLOOKUP(A334,home!$A$2:$E$405,3,FALSE)</f>
        <v>1.4805999999999999</v>
      </c>
      <c r="F334">
        <f>VLOOKUP(B334,home!$B$2:$E$405,3,FALSE)</f>
        <v>0.97560000000000002</v>
      </c>
      <c r="G334">
        <f>VLOOKUP(C334,away!$B$2:$E$405,4,FALSE)</f>
        <v>0.52529999999999999</v>
      </c>
      <c r="H334">
        <f>VLOOKUP(A334,away!$A$2:$E$405,3,FALSE)</f>
        <v>1.3222</v>
      </c>
      <c r="I334">
        <f>VLOOKUP(C334,away!$B$2:$E$405,3,FALSE)</f>
        <v>1.8068</v>
      </c>
      <c r="J334">
        <f>VLOOKUP(B334,home!$B$2:$E$405,4,FALSE)</f>
        <v>1.0925</v>
      </c>
      <c r="K334" s="3">
        <f t="shared" si="394"/>
        <v>0.75878185600799997</v>
      </c>
      <c r="L334" s="3">
        <f t="shared" si="395"/>
        <v>2.6099289238000001</v>
      </c>
      <c r="M334" s="5">
        <f t="shared" si="396"/>
        <v>3.4434001749930984E-2</v>
      </c>
      <c r="N334" s="5">
        <f t="shared" si="397"/>
        <v>2.6127895757595353E-2</v>
      </c>
      <c r="O334" s="5">
        <f t="shared" si="398"/>
        <v>8.9870297129324678E-2</v>
      </c>
      <c r="P334" s="5">
        <f t="shared" si="399"/>
        <v>6.8191950855779407E-2</v>
      </c>
      <c r="Q334" s="5">
        <f t="shared" si="400"/>
        <v>9.9126866182658747E-3</v>
      </c>
      <c r="R334" s="5">
        <f t="shared" si="401"/>
        <v>0.11727754393416233</v>
      </c>
      <c r="S334" s="5">
        <f t="shared" si="402"/>
        <v>3.3761267389770901E-2</v>
      </c>
      <c r="T334" s="5">
        <f t="shared" si="403"/>
        <v>2.587140751757731E-2</v>
      </c>
      <c r="U334" s="5">
        <f t="shared" si="404"/>
        <v>8.8988072454423445E-2</v>
      </c>
      <c r="V334" s="5">
        <f t="shared" si="405"/>
        <v>7.4288544580364459E-3</v>
      </c>
      <c r="W334" s="5">
        <f t="shared" si="406"/>
        <v>2.507188916744482E-3</v>
      </c>
      <c r="X334" s="5">
        <f t="shared" si="407"/>
        <v>6.5435848712422128E-3</v>
      </c>
      <c r="Y334" s="5">
        <f t="shared" si="408"/>
        <v>8.5391457103975773E-3</v>
      </c>
      <c r="Z334" s="5">
        <f t="shared" si="409"/>
        <v>0.10202868467533184</v>
      </c>
      <c r="AA334" s="5">
        <f t="shared" si="410"/>
        <v>7.7417514724003281E-2</v>
      </c>
      <c r="AB334" s="5">
        <f t="shared" si="411"/>
        <v>2.9371502754902936E-2</v>
      </c>
      <c r="AC334" s="5">
        <f t="shared" si="412"/>
        <v>9.1949100520638419E-4</v>
      </c>
      <c r="AD334" s="5">
        <f t="shared" si="413"/>
        <v>4.7560236490251613E-4</v>
      </c>
      <c r="AE334" s="5">
        <f t="shared" si="414"/>
        <v>1.2412883683867587E-3</v>
      </c>
      <c r="AF334" s="5">
        <f t="shared" si="415"/>
        <v>1.6198372077145559E-3</v>
      </c>
      <c r="AG334" s="5">
        <f t="shared" si="416"/>
        <v>1.4092199934205496E-3</v>
      </c>
      <c r="AH334" s="5">
        <f t="shared" si="417"/>
        <v>6.6571903797854576E-2</v>
      </c>
      <c r="AI334" s="5">
        <f t="shared" si="418"/>
        <v>5.0513552721722116E-2</v>
      </c>
      <c r="AJ334" s="5">
        <f t="shared" si="419"/>
        <v>1.9164383643873132E-2</v>
      </c>
      <c r="AK334" s="5">
        <f t="shared" si="420"/>
        <v>4.8471955301824712E-3</v>
      </c>
      <c r="AL334" s="5">
        <f t="shared" si="421"/>
        <v>7.2837175179025658E-5</v>
      </c>
      <c r="AM334" s="5">
        <f t="shared" si="422"/>
        <v>7.2175689032505063E-5</v>
      </c>
      <c r="AN334" s="5">
        <f t="shared" si="423"/>
        <v>1.8837341840112937E-4</v>
      </c>
      <c r="AO334" s="5">
        <f t="shared" si="424"/>
        <v>2.4582061658009341E-4</v>
      </c>
      <c r="AP334" s="5">
        <f t="shared" si="425"/>
        <v>2.1385811242624525E-4</v>
      </c>
      <c r="AQ334" s="5">
        <f t="shared" si="426"/>
        <v>1.3953861830263238E-4</v>
      </c>
      <c r="AR334" s="5">
        <f t="shared" si="427"/>
        <v>3.4749587446890343E-2</v>
      </c>
      <c r="AS334" s="5">
        <f t="shared" si="428"/>
        <v>2.6367356458463755E-2</v>
      </c>
      <c r="AT334" s="5">
        <f t="shared" si="429"/>
        <v>1.0003535835788826E-2</v>
      </c>
      <c r="AU334" s="5">
        <f t="shared" si="430"/>
        <v>2.5301671627074619E-3</v>
      </c>
      <c r="AV334" s="5">
        <f t="shared" si="431"/>
        <v>4.799612339324157E-4</v>
      </c>
      <c r="AW334" s="5">
        <f t="shared" si="432"/>
        <v>4.0067865884044781E-6</v>
      </c>
      <c r="AX334" s="5">
        <f t="shared" si="433"/>
        <v>9.1276005471234043E-6</v>
      </c>
      <c r="AY334" s="5">
        <f t="shared" si="434"/>
        <v>2.3822388672830076E-5</v>
      </c>
      <c r="AZ334" s="5">
        <f t="shared" si="435"/>
        <v>3.108737061561236E-5</v>
      </c>
      <c r="BA334" s="5">
        <f t="shared" si="436"/>
        <v>2.7045275911525641E-5</v>
      </c>
      <c r="BB334" s="5">
        <f t="shared" si="437"/>
        <v>1.7646561963410539E-5</v>
      </c>
      <c r="BC334" s="5">
        <f t="shared" si="438"/>
        <v>9.2112544947868171E-6</v>
      </c>
      <c r="BD334" s="5">
        <f t="shared" si="439"/>
        <v>1.5115658894626084E-2</v>
      </c>
      <c r="BE334" s="5">
        <f t="shared" si="440"/>
        <v>1.1469487710848212E-2</v>
      </c>
      <c r="BF334" s="5">
        <f t="shared" si="441"/>
        <v>4.3514195863491771E-3</v>
      </c>
      <c r="BG334" s="5">
        <f t="shared" si="442"/>
        <v>1.1005927433331974E-3</v>
      </c>
      <c r="BH334" s="5">
        <f t="shared" si="443"/>
        <v>2.0877745112382492E-4</v>
      </c>
      <c r="BI334" s="5">
        <f t="shared" si="444"/>
        <v>3.1683308371271079E-5</v>
      </c>
      <c r="BJ334" s="8">
        <f t="shared" si="445"/>
        <v>8.522556423319505E-2</v>
      </c>
      <c r="BK334" s="8">
        <f t="shared" si="446"/>
        <v>0.14483222502257598</v>
      </c>
      <c r="BL334" s="8">
        <f t="shared" si="447"/>
        <v>0.65043019452288353</v>
      </c>
      <c r="BM334" s="8">
        <f t="shared" si="448"/>
        <v>0.63668247680684364</v>
      </c>
      <c r="BN334" s="8">
        <f t="shared" si="449"/>
        <v>0.34581437604505866</v>
      </c>
    </row>
    <row r="335" spans="1:66" x14ac:dyDescent="0.25">
      <c r="A335" t="s">
        <v>141</v>
      </c>
      <c r="B335" t="s">
        <v>139</v>
      </c>
      <c r="C335" t="s">
        <v>150</v>
      </c>
      <c r="D335" t="s">
        <v>531</v>
      </c>
      <c r="E335">
        <f>VLOOKUP(A335,home!$A$2:$E$405,3,FALSE)</f>
        <v>1.3167</v>
      </c>
      <c r="F335">
        <f>VLOOKUP(B335,home!$B$2:$E$405,3,FALSE)</f>
        <v>0.6754</v>
      </c>
      <c r="G335">
        <f>VLOOKUP(C335,away!$B$2:$E$405,4,FALSE)</f>
        <v>1.2758</v>
      </c>
      <c r="H335">
        <f>VLOOKUP(A335,away!$A$2:$E$405,3,FALSE)</f>
        <v>1.0889</v>
      </c>
      <c r="I335">
        <f>VLOOKUP(C335,away!$B$2:$E$405,3,FALSE)</f>
        <v>0.67230000000000001</v>
      </c>
      <c r="J335">
        <f>VLOOKUP(B335,home!$B$2:$E$405,4,FALSE)</f>
        <v>1.4705999999999999</v>
      </c>
      <c r="K335" s="3">
        <f t="shared" si="394"/>
        <v>1.134567893844</v>
      </c>
      <c r="L335" s="3">
        <f t="shared" si="395"/>
        <v>1.0765784213819998</v>
      </c>
      <c r="M335" s="5">
        <f t="shared" si="396"/>
        <v>0.10957496903972665</v>
      </c>
      <c r="N335" s="5">
        <f t="shared" si="397"/>
        <v>0.12432024184142419</v>
      </c>
      <c r="O335" s="5">
        <f t="shared" si="398"/>
        <v>0.11796604719177044</v>
      </c>
      <c r="P335" s="5">
        <f t="shared" si="399"/>
        <v>0.1338404897074689</v>
      </c>
      <c r="Q335" s="5">
        <f t="shared" si="400"/>
        <v>7.0524877474100689E-2</v>
      </c>
      <c r="R335" s="5">
        <f t="shared" si="401"/>
        <v>6.349985043119534E-2</v>
      </c>
      <c r="S335" s="5">
        <f t="shared" si="402"/>
        <v>4.0869910441500075E-2</v>
      </c>
      <c r="T335" s="5">
        <f t="shared" si="403"/>
        <v>7.5925561259226282E-2</v>
      </c>
      <c r="U335" s="5">
        <f t="shared" si="404"/>
        <v>7.204489156313032E-2</v>
      </c>
      <c r="V335" s="5">
        <f t="shared" si="405"/>
        <v>5.5467339704883658E-3</v>
      </c>
      <c r="W335" s="5">
        <f t="shared" si="406"/>
        <v>2.6671753899798856E-2</v>
      </c>
      <c r="X335" s="5">
        <f t="shared" si="407"/>
        <v>2.8714234708934652E-2</v>
      </c>
      <c r="Y335" s="5">
        <f t="shared" si="408"/>
        <v>1.5456562737068545E-2</v>
      </c>
      <c r="Z335" s="5">
        <f t="shared" si="409"/>
        <v>2.2787522911736462E-2</v>
      </c>
      <c r="AA335" s="5">
        <f t="shared" si="410"/>
        <v>2.5853991875890735E-2</v>
      </c>
      <c r="AB335" s="5">
        <f t="shared" si="411"/>
        <v>1.466655455504462E-2</v>
      </c>
      <c r="AC335" s="5">
        <f t="shared" si="412"/>
        <v>4.2344159288449404E-4</v>
      </c>
      <c r="AD335" s="5">
        <f t="shared" si="413"/>
        <v>7.5652289118050666E-3</v>
      </c>
      <c r="AE335" s="5">
        <f t="shared" si="414"/>
        <v>8.1445621992645642E-3</v>
      </c>
      <c r="AF335" s="5">
        <f t="shared" si="415"/>
        <v>4.3841299576658759E-3</v>
      </c>
      <c r="AG335" s="5">
        <f t="shared" si="416"/>
        <v>1.5732865696524874E-3</v>
      </c>
      <c r="AH335" s="5">
        <f t="shared" si="417"/>
        <v>6.1331388608808464E-3</v>
      </c>
      <c r="AI335" s="5">
        <f t="shared" si="418"/>
        <v>6.9584624400423718E-3</v>
      </c>
      <c r="AJ335" s="5">
        <f t="shared" si="419"/>
        <v>3.9474240374957285E-3</v>
      </c>
      <c r="AK335" s="5">
        <f t="shared" si="420"/>
        <v>1.4928735254435689E-3</v>
      </c>
      <c r="AL335" s="5">
        <f t="shared" si="421"/>
        <v>2.0688531569148514E-5</v>
      </c>
      <c r="AM335" s="5">
        <f t="shared" si="422"/>
        <v>1.7166531665828827E-3</v>
      </c>
      <c r="AN335" s="5">
        <f t="shared" si="423"/>
        <v>1.8481117561402111E-3</v>
      </c>
      <c r="AO335" s="5">
        <f t="shared" si="424"/>
        <v>9.9481861848147173E-4</v>
      </c>
      <c r="AP335" s="5">
        <f t="shared" si="425"/>
        <v>3.5700008594873495E-4</v>
      </c>
      <c r="AQ335" s="5">
        <f t="shared" si="426"/>
        <v>9.6084647240981822E-5</v>
      </c>
      <c r="AR335" s="5">
        <f t="shared" si="427"/>
        <v>1.3205609905927404E-3</v>
      </c>
      <c r="AS335" s="5">
        <f t="shared" si="428"/>
        <v>1.4982661017893517E-3</v>
      </c>
      <c r="AT335" s="5">
        <f t="shared" si="429"/>
        <v>8.4994230776250256E-4</v>
      </c>
      <c r="AU335" s="5">
        <f t="shared" si="430"/>
        <v>3.2143908466900377E-4</v>
      </c>
      <c r="AV335" s="5">
        <f t="shared" si="431"/>
        <v>9.1173616323013651E-5</v>
      </c>
      <c r="AW335" s="5">
        <f t="shared" si="432"/>
        <v>7.0194538974077257E-7</v>
      </c>
      <c r="AX335" s="5">
        <f t="shared" si="433"/>
        <v>3.2460992794509572E-4</v>
      </c>
      <c r="AY335" s="5">
        <f t="shared" si="434"/>
        <v>3.4946804379205589E-4</v>
      </c>
      <c r="AZ335" s="5">
        <f t="shared" si="435"/>
        <v>1.8811487745455351E-4</v>
      </c>
      <c r="BA335" s="5">
        <f t="shared" si="436"/>
        <v>6.7506805936163862E-5</v>
      </c>
      <c r="BB335" s="5">
        <f t="shared" si="437"/>
        <v>1.8169092641824071E-5</v>
      </c>
      <c r="BC335" s="5">
        <f t="shared" si="438"/>
        <v>3.9120906148556551E-6</v>
      </c>
      <c r="BD335" s="5">
        <f t="shared" si="439"/>
        <v>2.3694791109849685E-4</v>
      </c>
      <c r="BE335" s="5">
        <f t="shared" si="440"/>
        <v>2.6883349244575698E-4</v>
      </c>
      <c r="BF335" s="5">
        <f t="shared" si="441"/>
        <v>1.5250492465945469E-4</v>
      </c>
      <c r="BG335" s="5">
        <f t="shared" si="442"/>
        <v>5.7675730390571801E-5</v>
      </c>
      <c r="BH335" s="5">
        <f t="shared" si="443"/>
        <v>1.6359257988786351E-5</v>
      </c>
      <c r="BI335" s="5">
        <f t="shared" si="444"/>
        <v>3.7121377762375934E-6</v>
      </c>
      <c r="BJ335" s="8">
        <f t="shared" si="445"/>
        <v>0.36924488867172001</v>
      </c>
      <c r="BK335" s="8">
        <f t="shared" si="446"/>
        <v>0.29062570132742971</v>
      </c>
      <c r="BL335" s="8">
        <f t="shared" si="447"/>
        <v>0.31738065003638988</v>
      </c>
      <c r="BM335" s="8">
        <f t="shared" si="448"/>
        <v>0.37996352116318755</v>
      </c>
      <c r="BN335" s="8">
        <f t="shared" si="449"/>
        <v>0.61972647568568628</v>
      </c>
    </row>
    <row r="336" spans="1:66" x14ac:dyDescent="0.25">
      <c r="A336" t="s">
        <v>141</v>
      </c>
      <c r="B336" t="s">
        <v>148</v>
      </c>
      <c r="C336" t="s">
        <v>427</v>
      </c>
      <c r="D336" t="s">
        <v>531</v>
      </c>
      <c r="E336">
        <f>VLOOKUP(A336,home!$A$2:$E$405,3,FALSE)</f>
        <v>1.3167</v>
      </c>
      <c r="F336">
        <f>VLOOKUP(B336,home!$B$2:$E$405,3,FALSE)</f>
        <v>0.80169999999999997</v>
      </c>
      <c r="G336">
        <f>VLOOKUP(C336,away!$B$2:$E$405,4,FALSE)</f>
        <v>1.1392</v>
      </c>
      <c r="H336">
        <f>VLOOKUP(A336,away!$A$2:$E$405,3,FALSE)</f>
        <v>1.0889</v>
      </c>
      <c r="I336">
        <f>VLOOKUP(C336,away!$B$2:$E$405,3,FALSE)</f>
        <v>1.2244999999999999</v>
      </c>
      <c r="J336">
        <f>VLOOKUP(B336,home!$B$2:$E$405,4,FALSE)</f>
        <v>1.0204</v>
      </c>
      <c r="K336" s="3">
        <f t="shared" si="394"/>
        <v>1.2025376858879999</v>
      </c>
      <c r="L336" s="3">
        <f t="shared" si="395"/>
        <v>1.3605585542199998</v>
      </c>
      <c r="M336" s="5">
        <f t="shared" si="396"/>
        <v>7.7065756572046604E-2</v>
      </c>
      <c r="N336" s="5">
        <f t="shared" si="397"/>
        <v>9.2674476569356845E-2</v>
      </c>
      <c r="O336" s="5">
        <f t="shared" si="398"/>
        <v>0.10485247434153418</v>
      </c>
      <c r="P336" s="5">
        <f t="shared" si="399"/>
        <v>0.12608905185429939</v>
      </c>
      <c r="Q336" s="5">
        <f t="shared" si="400"/>
        <v>5.5722275297298049E-2</v>
      </c>
      <c r="R336" s="5">
        <f t="shared" si="401"/>
        <v>7.1328965448253692E-2</v>
      </c>
      <c r="S336" s="5">
        <f t="shared" si="402"/>
        <v>5.1574297407478251E-2</v>
      </c>
      <c r="T336" s="5">
        <f t="shared" si="403"/>
        <v>7.5813418316340642E-2</v>
      </c>
      <c r="U336" s="5">
        <f t="shared" si="404"/>
        <v>8.5775769046928102E-2</v>
      </c>
      <c r="V336" s="5">
        <f t="shared" si="405"/>
        <v>9.3757656511901464E-3</v>
      </c>
      <c r="W336" s="5">
        <f t="shared" si="406"/>
        <v>2.2336045329475609E-2</v>
      </c>
      <c r="X336" s="5">
        <f t="shared" si="407"/>
        <v>3.0389497540463713E-2</v>
      </c>
      <c r="Y336" s="5">
        <f t="shared" si="408"/>
        <v>2.0673345418562781E-2</v>
      </c>
      <c r="Z336" s="5">
        <f t="shared" si="409"/>
        <v>3.2349078034761468E-2</v>
      </c>
      <c r="AA336" s="5">
        <f t="shared" si="410"/>
        <v>3.890098544053238E-2</v>
      </c>
      <c r="AB336" s="5">
        <f t="shared" si="411"/>
        <v>2.3389950505210304E-2</v>
      </c>
      <c r="AC336" s="5">
        <f t="shared" si="412"/>
        <v>9.5874407612339229E-4</v>
      </c>
      <c r="AD336" s="5">
        <f t="shared" si="413"/>
        <v>6.7149840655992684E-3</v>
      </c>
      <c r="AE336" s="5">
        <f t="shared" si="414"/>
        <v>9.1361290119020781E-3</v>
      </c>
      <c r="AF336" s="5">
        <f t="shared" si="415"/>
        <v>6.2151192398004441E-3</v>
      </c>
      <c r="AG336" s="5">
        <f t="shared" si="416"/>
        <v>2.8186778824025997E-3</v>
      </c>
      <c r="AH336" s="5">
        <f t="shared" si="417"/>
        <v>1.1003203710331247E-2</v>
      </c>
      <c r="AI336" s="5">
        <f t="shared" si="418"/>
        <v>1.323176712717599E-2</v>
      </c>
      <c r="AJ336" s="5">
        <f t="shared" si="419"/>
        <v>7.9558493106615651E-3</v>
      </c>
      <c r="AK336" s="5">
        <f t="shared" si="420"/>
        <v>3.189069539772198E-3</v>
      </c>
      <c r="AL336" s="5">
        <f t="shared" si="421"/>
        <v>6.2744926881402015E-5</v>
      </c>
      <c r="AM336" s="5">
        <f t="shared" si="422"/>
        <v>1.6150042798041069E-3</v>
      </c>
      <c r="AN336" s="5">
        <f t="shared" si="423"/>
        <v>2.1973078879893877E-3</v>
      </c>
      <c r="AO336" s="5">
        <f t="shared" si="424"/>
        <v>1.4947830216295217E-3</v>
      </c>
      <c r="AP336" s="5">
        <f t="shared" si="425"/>
        <v>6.7791327559362175E-4</v>
      </c>
      <c r="AQ336" s="5">
        <f t="shared" si="426"/>
        <v>2.3058517653205043E-4</v>
      </c>
      <c r="AR336" s="5">
        <f t="shared" si="427"/>
        <v>2.9941005863832844E-3</v>
      </c>
      <c r="AS336" s="5">
        <f t="shared" si="428"/>
        <v>3.6005187904652584E-3</v>
      </c>
      <c r="AT336" s="5">
        <f t="shared" si="429"/>
        <v>2.1648797671411772E-3</v>
      </c>
      <c r="AU336" s="5">
        <f t="shared" si="430"/>
        <v>8.6778316846790066E-4</v>
      </c>
      <c r="AV336" s="5">
        <f t="shared" si="431"/>
        <v>2.6088549081548649E-4</v>
      </c>
      <c r="AW336" s="5">
        <f t="shared" si="432"/>
        <v>2.8516226095781234E-6</v>
      </c>
      <c r="AX336" s="5">
        <f t="shared" si="433"/>
        <v>3.2368391822247409E-4</v>
      </c>
      <c r="AY336" s="5">
        <f t="shared" si="434"/>
        <v>4.4039092380103402E-4</v>
      </c>
      <c r="AZ336" s="5">
        <f t="shared" si="435"/>
        <v>2.9958881928917252E-4</v>
      </c>
      <c r="BA336" s="5">
        <f t="shared" si="436"/>
        <v>1.3586937694418449E-4</v>
      </c>
      <c r="BB336" s="5">
        <f t="shared" si="437"/>
        <v>4.6214560764487927E-5</v>
      </c>
      <c r="BC336" s="5">
        <f t="shared" si="438"/>
        <v>1.2575523195528807E-5</v>
      </c>
      <c r="BD336" s="5">
        <f t="shared" si="439"/>
        <v>6.789415274998156E-4</v>
      </c>
      <c r="BE336" s="5">
        <f t="shared" si="440"/>
        <v>8.1645277333289214E-4</v>
      </c>
      <c r="BF336" s="5">
        <f t="shared" si="441"/>
        <v>4.9090761434028812E-4</v>
      </c>
      <c r="BG336" s="5">
        <f t="shared" si="442"/>
        <v>1.9677830217785619E-4</v>
      </c>
      <c r="BH336" s="5">
        <f t="shared" si="443"/>
        <v>5.91583310334822E-5</v>
      </c>
      <c r="BI336" s="5">
        <f t="shared" si="444"/>
        <v>1.4228024500399983E-5</v>
      </c>
      <c r="BJ336" s="8">
        <f t="shared" si="445"/>
        <v>0.32996788543496763</v>
      </c>
      <c r="BK336" s="8">
        <f t="shared" si="446"/>
        <v>0.26556675141182023</v>
      </c>
      <c r="BL336" s="8">
        <f t="shared" si="447"/>
        <v>0.37177266884655752</v>
      </c>
      <c r="BM336" s="8">
        <f t="shared" si="448"/>
        <v>0.47148584434412666</v>
      </c>
      <c r="BN336" s="8">
        <f t="shared" si="449"/>
        <v>0.52773300008278878</v>
      </c>
    </row>
    <row r="337" spans="1:66" x14ac:dyDescent="0.25">
      <c r="A337" t="s">
        <v>141</v>
      </c>
      <c r="B337" t="s">
        <v>466</v>
      </c>
      <c r="C337" t="s">
        <v>501</v>
      </c>
      <c r="D337" t="s">
        <v>531</v>
      </c>
      <c r="E337">
        <f>VLOOKUP(A337,home!$A$2:$E$405,3,FALSE)</f>
        <v>1.3167</v>
      </c>
      <c r="F337">
        <f>VLOOKUP(B337,home!$B$2:$E$405,3,FALSE)</f>
        <v>0.71730000000000005</v>
      </c>
      <c r="G337" t="e">
        <f>VLOOKUP(C337,away!$B$2:$E$405,4,FALSE)</f>
        <v>#N/A</v>
      </c>
      <c r="H337">
        <f>VLOOKUP(A337,away!$A$2:$E$405,3,FALSE)</f>
        <v>1.0889</v>
      </c>
      <c r="I337" t="e">
        <f>VLOOKUP(C337,away!$B$2:$E$405,3,FALSE)</f>
        <v>#N/A</v>
      </c>
      <c r="J337">
        <f>VLOOKUP(B337,home!$B$2:$E$405,4,FALSE)</f>
        <v>0.91839999999999999</v>
      </c>
      <c r="K337" s="3" t="e">
        <f t="shared" si="394"/>
        <v>#N/A</v>
      </c>
      <c r="L337" s="3" t="e">
        <f t="shared" si="395"/>
        <v>#N/A</v>
      </c>
      <c r="M337" s="5" t="e">
        <f t="shared" si="396"/>
        <v>#N/A</v>
      </c>
      <c r="N337" s="5" t="e">
        <f t="shared" si="397"/>
        <v>#N/A</v>
      </c>
      <c r="O337" s="5" t="e">
        <f t="shared" si="398"/>
        <v>#N/A</v>
      </c>
      <c r="P337" s="5" t="e">
        <f t="shared" si="399"/>
        <v>#N/A</v>
      </c>
      <c r="Q337" s="5" t="e">
        <f t="shared" si="400"/>
        <v>#N/A</v>
      </c>
      <c r="R337" s="5" t="e">
        <f t="shared" si="401"/>
        <v>#N/A</v>
      </c>
      <c r="S337" s="5" t="e">
        <f t="shared" si="402"/>
        <v>#N/A</v>
      </c>
      <c r="T337" s="5" t="e">
        <f t="shared" si="403"/>
        <v>#N/A</v>
      </c>
      <c r="U337" s="5" t="e">
        <f t="shared" si="404"/>
        <v>#N/A</v>
      </c>
      <c r="V337" s="5" t="e">
        <f t="shared" si="405"/>
        <v>#N/A</v>
      </c>
      <c r="W337" s="5" t="e">
        <f t="shared" si="406"/>
        <v>#N/A</v>
      </c>
      <c r="X337" s="5" t="e">
        <f t="shared" si="407"/>
        <v>#N/A</v>
      </c>
      <c r="Y337" s="5" t="e">
        <f t="shared" si="408"/>
        <v>#N/A</v>
      </c>
      <c r="Z337" s="5" t="e">
        <f t="shared" si="409"/>
        <v>#N/A</v>
      </c>
      <c r="AA337" s="5" t="e">
        <f t="shared" si="410"/>
        <v>#N/A</v>
      </c>
      <c r="AB337" s="5" t="e">
        <f t="shared" si="411"/>
        <v>#N/A</v>
      </c>
      <c r="AC337" s="5" t="e">
        <f t="shared" si="412"/>
        <v>#N/A</v>
      </c>
      <c r="AD337" s="5" t="e">
        <f t="shared" si="413"/>
        <v>#N/A</v>
      </c>
      <c r="AE337" s="5" t="e">
        <f t="shared" si="414"/>
        <v>#N/A</v>
      </c>
      <c r="AF337" s="5" t="e">
        <f t="shared" si="415"/>
        <v>#N/A</v>
      </c>
      <c r="AG337" s="5" t="e">
        <f t="shared" si="416"/>
        <v>#N/A</v>
      </c>
      <c r="AH337" s="5" t="e">
        <f t="shared" si="417"/>
        <v>#N/A</v>
      </c>
      <c r="AI337" s="5" t="e">
        <f t="shared" si="418"/>
        <v>#N/A</v>
      </c>
      <c r="AJ337" s="5" t="e">
        <f t="shared" si="419"/>
        <v>#N/A</v>
      </c>
      <c r="AK337" s="5" t="e">
        <f t="shared" si="420"/>
        <v>#N/A</v>
      </c>
      <c r="AL337" s="5" t="e">
        <f t="shared" si="421"/>
        <v>#N/A</v>
      </c>
      <c r="AM337" s="5" t="e">
        <f t="shared" si="422"/>
        <v>#N/A</v>
      </c>
      <c r="AN337" s="5" t="e">
        <f t="shared" si="423"/>
        <v>#N/A</v>
      </c>
      <c r="AO337" s="5" t="e">
        <f t="shared" si="424"/>
        <v>#N/A</v>
      </c>
      <c r="AP337" s="5" t="e">
        <f t="shared" si="425"/>
        <v>#N/A</v>
      </c>
      <c r="AQ337" s="5" t="e">
        <f t="shared" si="426"/>
        <v>#N/A</v>
      </c>
      <c r="AR337" s="5" t="e">
        <f t="shared" si="427"/>
        <v>#N/A</v>
      </c>
      <c r="AS337" s="5" t="e">
        <f t="shared" si="428"/>
        <v>#N/A</v>
      </c>
      <c r="AT337" s="5" t="e">
        <f t="shared" si="429"/>
        <v>#N/A</v>
      </c>
      <c r="AU337" s="5" t="e">
        <f t="shared" si="430"/>
        <v>#N/A</v>
      </c>
      <c r="AV337" s="5" t="e">
        <f t="shared" si="431"/>
        <v>#N/A</v>
      </c>
      <c r="AW337" s="5" t="e">
        <f t="shared" si="432"/>
        <v>#N/A</v>
      </c>
      <c r="AX337" s="5" t="e">
        <f t="shared" si="433"/>
        <v>#N/A</v>
      </c>
      <c r="AY337" s="5" t="e">
        <f t="shared" si="434"/>
        <v>#N/A</v>
      </c>
      <c r="AZ337" s="5" t="e">
        <f t="shared" si="435"/>
        <v>#N/A</v>
      </c>
      <c r="BA337" s="5" t="e">
        <f t="shared" si="436"/>
        <v>#N/A</v>
      </c>
      <c r="BB337" s="5" t="e">
        <f t="shared" si="437"/>
        <v>#N/A</v>
      </c>
      <c r="BC337" s="5" t="e">
        <f t="shared" si="438"/>
        <v>#N/A</v>
      </c>
      <c r="BD337" s="5" t="e">
        <f t="shared" si="439"/>
        <v>#N/A</v>
      </c>
      <c r="BE337" s="5" t="e">
        <f t="shared" si="440"/>
        <v>#N/A</v>
      </c>
      <c r="BF337" s="5" t="e">
        <f t="shared" si="441"/>
        <v>#N/A</v>
      </c>
      <c r="BG337" s="5" t="e">
        <f t="shared" si="442"/>
        <v>#N/A</v>
      </c>
      <c r="BH337" s="5" t="e">
        <f t="shared" si="443"/>
        <v>#N/A</v>
      </c>
      <c r="BI337" s="5" t="e">
        <f t="shared" si="444"/>
        <v>#N/A</v>
      </c>
      <c r="BJ337" s="8" t="e">
        <f t="shared" si="445"/>
        <v>#N/A</v>
      </c>
      <c r="BK337" s="8" t="e">
        <f t="shared" si="446"/>
        <v>#N/A</v>
      </c>
      <c r="BL337" s="8" t="e">
        <f t="shared" si="447"/>
        <v>#N/A</v>
      </c>
      <c r="BM337" s="8" t="e">
        <f t="shared" si="448"/>
        <v>#N/A</v>
      </c>
      <c r="BN337" s="8" t="e">
        <f t="shared" si="449"/>
        <v>#N/A</v>
      </c>
    </row>
    <row r="338" spans="1:66" s="10" customFormat="1" x14ac:dyDescent="0.25">
      <c r="A338" t="s">
        <v>141</v>
      </c>
      <c r="B338" t="s">
        <v>500</v>
      </c>
      <c r="C338" t="s">
        <v>147</v>
      </c>
      <c r="D338" t="s">
        <v>531</v>
      </c>
      <c r="E338">
        <f>VLOOKUP(A338,home!$A$2:$E$405,3,FALSE)</f>
        <v>1.3167</v>
      </c>
      <c r="F338" t="e">
        <f>VLOOKUP(B338,home!$B$2:$E$405,3,FALSE)</f>
        <v>#N/A</v>
      </c>
      <c r="G338">
        <f>VLOOKUP(C338,away!$B$2:$E$405,4,FALSE)</f>
        <v>1.0548</v>
      </c>
      <c r="H338">
        <f>VLOOKUP(A338,away!$A$2:$E$405,3,FALSE)</f>
        <v>1.0889</v>
      </c>
      <c r="I338">
        <f>VLOOKUP(C338,away!$B$2:$E$405,3,FALSE)</f>
        <v>0.96940000000000004</v>
      </c>
      <c r="J338" t="e">
        <f>VLOOKUP(B338,home!$B$2:$E$405,4,FALSE)</f>
        <v>#N/A</v>
      </c>
      <c r="K338" s="3" t="e">
        <f t="shared" si="394"/>
        <v>#N/A</v>
      </c>
      <c r="L338" s="3" t="e">
        <f t="shared" si="395"/>
        <v>#N/A</v>
      </c>
      <c r="M338" s="5" t="e">
        <f t="shared" si="396"/>
        <v>#N/A</v>
      </c>
      <c r="N338" s="5" t="e">
        <f t="shared" si="397"/>
        <v>#N/A</v>
      </c>
      <c r="O338" s="5" t="e">
        <f t="shared" si="398"/>
        <v>#N/A</v>
      </c>
      <c r="P338" s="5" t="e">
        <f t="shared" si="399"/>
        <v>#N/A</v>
      </c>
      <c r="Q338" s="5" t="e">
        <f t="shared" si="400"/>
        <v>#N/A</v>
      </c>
      <c r="R338" s="5" t="e">
        <f t="shared" si="401"/>
        <v>#N/A</v>
      </c>
      <c r="S338" s="5" t="e">
        <f t="shared" si="402"/>
        <v>#N/A</v>
      </c>
      <c r="T338" s="5" t="e">
        <f t="shared" si="403"/>
        <v>#N/A</v>
      </c>
      <c r="U338" s="5" t="e">
        <f t="shared" si="404"/>
        <v>#N/A</v>
      </c>
      <c r="V338" s="5" t="e">
        <f t="shared" si="405"/>
        <v>#N/A</v>
      </c>
      <c r="W338" s="5" t="e">
        <f t="shared" si="406"/>
        <v>#N/A</v>
      </c>
      <c r="X338" s="5" t="e">
        <f t="shared" si="407"/>
        <v>#N/A</v>
      </c>
      <c r="Y338" s="5" t="e">
        <f t="shared" si="408"/>
        <v>#N/A</v>
      </c>
      <c r="Z338" s="5" t="e">
        <f t="shared" si="409"/>
        <v>#N/A</v>
      </c>
      <c r="AA338" s="5" t="e">
        <f t="shared" si="410"/>
        <v>#N/A</v>
      </c>
      <c r="AB338" s="5" t="e">
        <f t="shared" si="411"/>
        <v>#N/A</v>
      </c>
      <c r="AC338" s="5" t="e">
        <f t="shared" si="412"/>
        <v>#N/A</v>
      </c>
      <c r="AD338" s="5" t="e">
        <f t="shared" si="413"/>
        <v>#N/A</v>
      </c>
      <c r="AE338" s="5" t="e">
        <f t="shared" si="414"/>
        <v>#N/A</v>
      </c>
      <c r="AF338" s="5" t="e">
        <f t="shared" si="415"/>
        <v>#N/A</v>
      </c>
      <c r="AG338" s="5" t="e">
        <f t="shared" si="416"/>
        <v>#N/A</v>
      </c>
      <c r="AH338" s="5" t="e">
        <f t="shared" si="417"/>
        <v>#N/A</v>
      </c>
      <c r="AI338" s="5" t="e">
        <f t="shared" si="418"/>
        <v>#N/A</v>
      </c>
      <c r="AJ338" s="5" t="e">
        <f t="shared" si="419"/>
        <v>#N/A</v>
      </c>
      <c r="AK338" s="5" t="e">
        <f t="shared" si="420"/>
        <v>#N/A</v>
      </c>
      <c r="AL338" s="5" t="e">
        <f t="shared" si="421"/>
        <v>#N/A</v>
      </c>
      <c r="AM338" s="5" t="e">
        <f t="shared" si="422"/>
        <v>#N/A</v>
      </c>
      <c r="AN338" s="5" t="e">
        <f t="shared" si="423"/>
        <v>#N/A</v>
      </c>
      <c r="AO338" s="5" t="e">
        <f t="shared" si="424"/>
        <v>#N/A</v>
      </c>
      <c r="AP338" s="5" t="e">
        <f t="shared" si="425"/>
        <v>#N/A</v>
      </c>
      <c r="AQ338" s="5" t="e">
        <f t="shared" si="426"/>
        <v>#N/A</v>
      </c>
      <c r="AR338" s="5" t="e">
        <f t="shared" si="427"/>
        <v>#N/A</v>
      </c>
      <c r="AS338" s="5" t="e">
        <f t="shared" si="428"/>
        <v>#N/A</v>
      </c>
      <c r="AT338" s="5" t="e">
        <f t="shared" si="429"/>
        <v>#N/A</v>
      </c>
      <c r="AU338" s="5" t="e">
        <f t="shared" si="430"/>
        <v>#N/A</v>
      </c>
      <c r="AV338" s="5" t="e">
        <f t="shared" si="431"/>
        <v>#N/A</v>
      </c>
      <c r="AW338" s="5" t="e">
        <f t="shared" si="432"/>
        <v>#N/A</v>
      </c>
      <c r="AX338" s="5" t="e">
        <f t="shared" si="433"/>
        <v>#N/A</v>
      </c>
      <c r="AY338" s="5" t="e">
        <f t="shared" si="434"/>
        <v>#N/A</v>
      </c>
      <c r="AZ338" s="5" t="e">
        <f t="shared" si="435"/>
        <v>#N/A</v>
      </c>
      <c r="BA338" s="5" t="e">
        <f t="shared" si="436"/>
        <v>#N/A</v>
      </c>
      <c r="BB338" s="5" t="e">
        <f t="shared" si="437"/>
        <v>#N/A</v>
      </c>
      <c r="BC338" s="5" t="e">
        <f t="shared" si="438"/>
        <v>#N/A</v>
      </c>
      <c r="BD338" s="5" t="e">
        <f t="shared" si="439"/>
        <v>#N/A</v>
      </c>
      <c r="BE338" s="5" t="e">
        <f t="shared" si="440"/>
        <v>#N/A</v>
      </c>
      <c r="BF338" s="5" t="e">
        <f t="shared" si="441"/>
        <v>#N/A</v>
      </c>
      <c r="BG338" s="5" t="e">
        <f t="shared" si="442"/>
        <v>#N/A</v>
      </c>
      <c r="BH338" s="5" t="e">
        <f t="shared" si="443"/>
        <v>#N/A</v>
      </c>
      <c r="BI338" s="5" t="e">
        <f t="shared" si="444"/>
        <v>#N/A</v>
      </c>
      <c r="BJ338" s="8" t="e">
        <f t="shared" si="445"/>
        <v>#N/A</v>
      </c>
      <c r="BK338" s="8" t="e">
        <f t="shared" si="446"/>
        <v>#N/A</v>
      </c>
      <c r="BL338" s="8" t="e">
        <f t="shared" si="447"/>
        <v>#N/A</v>
      </c>
      <c r="BM338" s="8" t="e">
        <f t="shared" si="448"/>
        <v>#N/A</v>
      </c>
      <c r="BN338" s="8" t="e">
        <f t="shared" si="449"/>
        <v>#N/A</v>
      </c>
    </row>
    <row r="339" spans="1:66" x14ac:dyDescent="0.25">
      <c r="A339" t="s">
        <v>141</v>
      </c>
      <c r="B339" t="s">
        <v>143</v>
      </c>
      <c r="C339" t="s">
        <v>144</v>
      </c>
      <c r="D339" t="s">
        <v>531</v>
      </c>
      <c r="E339">
        <f>VLOOKUP(A339,home!$A$2:$E$405,3,FALSE)</f>
        <v>1.3167</v>
      </c>
      <c r="F339">
        <f>VLOOKUP(B339,home!$B$2:$E$405,3,FALSE)</f>
        <v>0.80169999999999997</v>
      </c>
      <c r="G339">
        <f>VLOOKUP(C339,away!$B$2:$E$405,4,FALSE)</f>
        <v>1.8386</v>
      </c>
      <c r="H339">
        <f>VLOOKUP(A339,away!$A$2:$E$405,3,FALSE)</f>
        <v>1.0889</v>
      </c>
      <c r="I339">
        <f>VLOOKUP(C339,away!$B$2:$E$405,3,FALSE)</f>
        <v>1.0504</v>
      </c>
      <c r="J339">
        <f>VLOOKUP(B339,home!$B$2:$E$405,4,FALSE)</f>
        <v>0.71430000000000005</v>
      </c>
      <c r="K339" s="3">
        <f t="shared" si="394"/>
        <v>1.9408231998539998</v>
      </c>
      <c r="L339" s="3">
        <f t="shared" si="395"/>
        <v>0.81700245400799998</v>
      </c>
      <c r="M339" s="5">
        <f t="shared" si="396"/>
        <v>6.3429536295051825E-2</v>
      </c>
      <c r="N339" s="5">
        <f t="shared" si="397"/>
        <v>0.12310551559741786</v>
      </c>
      <c r="O339" s="5">
        <f t="shared" si="398"/>
        <v>5.1822086809646846E-2</v>
      </c>
      <c r="P339" s="5">
        <f t="shared" si="399"/>
        <v>0.10057750834501053</v>
      </c>
      <c r="Q339" s="5">
        <f t="shared" si="400"/>
        <v>0.11946302035072853</v>
      </c>
      <c r="R339" s="5">
        <f t="shared" si="401"/>
        <v>2.1169386047648533E-2</v>
      </c>
      <c r="S339" s="5">
        <f t="shared" si="402"/>
        <v>3.9870365510144071E-2</v>
      </c>
      <c r="T339" s="5">
        <f t="shared" si="403"/>
        <v>9.7601580789752868E-2</v>
      </c>
      <c r="U339" s="5">
        <f t="shared" si="404"/>
        <v>4.1086035567941832E-2</v>
      </c>
      <c r="V339" s="5">
        <f t="shared" si="405"/>
        <v>7.0245263117410615E-3</v>
      </c>
      <c r="W339" s="5">
        <f t="shared" si="406"/>
        <v>7.7285533807108134E-2</v>
      </c>
      <c r="X339" s="5">
        <f t="shared" si="407"/>
        <v>6.3142470779725596E-2</v>
      </c>
      <c r="Y339" s="5">
        <f t="shared" si="408"/>
        <v>2.5793776789582112E-2</v>
      </c>
      <c r="Z339" s="5">
        <f t="shared" si="409"/>
        <v>5.7651467835905237E-3</v>
      </c>
      <c r="AA339" s="5">
        <f t="shared" si="410"/>
        <v>1.1189130628156152E-2</v>
      </c>
      <c r="AB339" s="5">
        <f t="shared" si="411"/>
        <v>1.0858062154661211E-2</v>
      </c>
      <c r="AC339" s="5">
        <f t="shared" si="412"/>
        <v>6.9615572157548421E-4</v>
      </c>
      <c r="AD339" s="5">
        <f t="shared" si="413"/>
        <v>3.7499389256484023E-2</v>
      </c>
      <c r="AE339" s="5">
        <f t="shared" si="414"/>
        <v>3.0637093046348679E-2</v>
      </c>
      <c r="AF339" s="5">
        <f t="shared" si="415"/>
        <v>1.2515290101269148E-2</v>
      </c>
      <c r="AG339" s="5">
        <f t="shared" si="416"/>
        <v>3.4083409084529753E-3</v>
      </c>
      <c r="AH339" s="5">
        <f t="shared" si="417"/>
        <v>1.1775347674774462E-3</v>
      </c>
      <c r="AI339" s="5">
        <f t="shared" si="418"/>
        <v>2.2853867953549125E-3</v>
      </c>
      <c r="AJ339" s="5">
        <f t="shared" si="419"/>
        <v>2.2177658565324001E-3</v>
      </c>
      <c r="AK339" s="5">
        <f t="shared" si="420"/>
        <v>1.4347638087340527E-3</v>
      </c>
      <c r="AL339" s="5">
        <f t="shared" si="421"/>
        <v>4.4154576549630057E-5</v>
      </c>
      <c r="AM339" s="5">
        <f t="shared" si="422"/>
        <v>1.4555936929868004E-2</v>
      </c>
      <c r="AN339" s="5">
        <f t="shared" si="423"/>
        <v>1.1892236192087832E-2</v>
      </c>
      <c r="AO339" s="5">
        <f t="shared" si="424"/>
        <v>4.857993076289255E-3</v>
      </c>
      <c r="AP339" s="5">
        <f t="shared" si="425"/>
        <v>1.3229974216273984E-3</v>
      </c>
      <c r="AQ339" s="5">
        <f t="shared" si="426"/>
        <v>2.7022303502896025E-4</v>
      </c>
      <c r="AR339" s="5">
        <f t="shared" si="427"/>
        <v>1.9240975894176267E-4</v>
      </c>
      <c r="AS339" s="5">
        <f t="shared" si="428"/>
        <v>3.734333240324885E-4</v>
      </c>
      <c r="AT339" s="5">
        <f t="shared" si="429"/>
        <v>3.6238402944042502E-4</v>
      </c>
      <c r="AU339" s="5">
        <f t="shared" si="430"/>
        <v>2.3444111053151721E-4</v>
      </c>
      <c r="AV339" s="5">
        <f t="shared" si="431"/>
        <v>1.1375218657977613E-4</v>
      </c>
      <c r="AW339" s="5">
        <f t="shared" si="432"/>
        <v>1.9448340941202747E-6</v>
      </c>
      <c r="AX339" s="5">
        <f t="shared" si="433"/>
        <v>4.7084166815165706E-3</v>
      </c>
      <c r="AY339" s="5">
        <f t="shared" si="434"/>
        <v>3.8467879832912422E-3</v>
      </c>
      <c r="AZ339" s="5">
        <f t="shared" si="435"/>
        <v>1.5714176111987146E-3</v>
      </c>
      <c r="BA339" s="5">
        <f t="shared" si="436"/>
        <v>4.2795068154024641E-4</v>
      </c>
      <c r="BB339" s="5">
        <f t="shared" si="437"/>
        <v>8.740918925319435E-5</v>
      </c>
      <c r="BC339" s="5">
        <f t="shared" si="438"/>
        <v>1.4282704424541897E-5</v>
      </c>
      <c r="BD339" s="5">
        <f t="shared" si="439"/>
        <v>2.6199874205084632E-5</v>
      </c>
      <c r="BE339" s="5">
        <f t="shared" si="440"/>
        <v>5.0849323690484613E-5</v>
      </c>
      <c r="BF339" s="5">
        <f t="shared" si="441"/>
        <v>4.9344773557689083E-5</v>
      </c>
      <c r="BG339" s="5">
        <f t="shared" si="442"/>
        <v>3.1923160437435045E-5</v>
      </c>
      <c r="BH339" s="5">
        <f t="shared" si="443"/>
        <v>1.5489302597408827E-5</v>
      </c>
      <c r="BI339" s="5">
        <f t="shared" si="444"/>
        <v>6.0123995661219733E-6</v>
      </c>
      <c r="BJ339" s="8">
        <f t="shared" si="445"/>
        <v>0.63400766293299582</v>
      </c>
      <c r="BK339" s="8">
        <f t="shared" si="446"/>
        <v>0.21548903474336387</v>
      </c>
      <c r="BL339" s="8">
        <f t="shared" si="447"/>
        <v>0.14469639167973361</v>
      </c>
      <c r="BM339" s="8">
        <f t="shared" si="448"/>
        <v>0.51654633954498252</v>
      </c>
      <c r="BN339" s="8">
        <f t="shared" si="449"/>
        <v>0.4795670534455041</v>
      </c>
    </row>
    <row r="340" spans="1:66" x14ac:dyDescent="0.25">
      <c r="A340" t="s">
        <v>141</v>
      </c>
      <c r="B340" t="s">
        <v>467</v>
      </c>
      <c r="C340" t="s">
        <v>154</v>
      </c>
      <c r="D340" t="s">
        <v>531</v>
      </c>
      <c r="E340">
        <f>VLOOKUP(A340,home!$A$2:$E$405,3,FALSE)</f>
        <v>1.3167</v>
      </c>
      <c r="F340">
        <f>VLOOKUP(B340,home!$B$2:$E$405,3,FALSE)</f>
        <v>1.0548</v>
      </c>
      <c r="G340">
        <f>VLOOKUP(C340,away!$B$2:$E$405,4,FALSE)</f>
        <v>0.71730000000000005</v>
      </c>
      <c r="H340">
        <f>VLOOKUP(A340,away!$A$2:$E$405,3,FALSE)</f>
        <v>1.0889</v>
      </c>
      <c r="I340">
        <f>VLOOKUP(C340,away!$B$2:$E$405,3,FALSE)</f>
        <v>1.0204</v>
      </c>
      <c r="J340">
        <f>VLOOKUP(B340,home!$B$2:$E$405,4,FALSE)</f>
        <v>1.2244999999999999</v>
      </c>
      <c r="K340" s="3">
        <f t="shared" si="394"/>
        <v>0.99622580626799995</v>
      </c>
      <c r="L340" s="3">
        <f t="shared" si="395"/>
        <v>1.3605585542199998</v>
      </c>
      <c r="M340" s="5">
        <f t="shared" si="396"/>
        <v>9.4724333288909099E-2</v>
      </c>
      <c r="N340" s="5">
        <f t="shared" si="397"/>
        <v>9.436682530394222E-2</v>
      </c>
      <c r="O340" s="5">
        <f t="shared" si="398"/>
        <v>0.12887800194901156</v>
      </c>
      <c r="P340" s="5">
        <f t="shared" si="399"/>
        <v>0.1283915914018629</v>
      </c>
      <c r="Q340" s="5">
        <f t="shared" si="400"/>
        <v>4.700533331168566E-2</v>
      </c>
      <c r="R340" s="5">
        <f t="shared" si="401"/>
        <v>8.7673034001254771E-2</v>
      </c>
      <c r="S340" s="5">
        <f t="shared" si="402"/>
        <v>4.3506246416180935E-2</v>
      </c>
      <c r="T340" s="5">
        <f t="shared" si="403"/>
        <v>6.3953508331176231E-2</v>
      </c>
      <c r="U340" s="5">
        <f t="shared" si="404"/>
        <v>8.7342138985861795E-2</v>
      </c>
      <c r="V340" s="5">
        <f t="shared" si="405"/>
        <v>6.5521545161043191E-3</v>
      </c>
      <c r="W340" s="5">
        <f t="shared" si="406"/>
        <v>1.5609308692443378E-2</v>
      </c>
      <c r="X340" s="5">
        <f t="shared" si="407"/>
        <v>2.1237378466964437E-2</v>
      </c>
      <c r="Y340" s="5">
        <f t="shared" si="408"/>
        <v>1.4447348471218049E-2</v>
      </c>
      <c r="Z340" s="5">
        <f t="shared" si="409"/>
        <v>3.9761432128276035E-2</v>
      </c>
      <c r="AA340" s="5">
        <f t="shared" si="410"/>
        <v>3.9611364780362146E-2</v>
      </c>
      <c r="AB340" s="5">
        <f t="shared" si="411"/>
        <v>1.9730931907846066E-2</v>
      </c>
      <c r="AC340" s="5">
        <f t="shared" si="412"/>
        <v>5.5505903038910161E-4</v>
      </c>
      <c r="AD340" s="5">
        <f t="shared" si="413"/>
        <v>3.887599034353875E-3</v>
      </c>
      <c r="AE340" s="5">
        <f t="shared" si="414"/>
        <v>5.2893061215675751E-3</v>
      </c>
      <c r="AF340" s="5">
        <f t="shared" si="415"/>
        <v>3.5982053447934882E-3</v>
      </c>
      <c r="AG340" s="5">
        <f t="shared" si="416"/>
        <v>1.6318563538996352E-3</v>
      </c>
      <c r="AH340" s="5">
        <f t="shared" si="417"/>
        <v>1.3524439152540963E-2</v>
      </c>
      <c r="AI340" s="5">
        <f t="shared" si="418"/>
        <v>1.3473395299062628E-2</v>
      </c>
      <c r="AJ340" s="5">
        <f t="shared" si="419"/>
        <v>6.7112720474880724E-3</v>
      </c>
      <c r="AK340" s="5">
        <f t="shared" si="420"/>
        <v>2.2286474688642324E-3</v>
      </c>
      <c r="AL340" s="5">
        <f t="shared" si="421"/>
        <v>3.0093603094053523E-5</v>
      </c>
      <c r="AM340" s="5">
        <f t="shared" si="422"/>
        <v>7.7458529648917777E-4</v>
      </c>
      <c r="AN340" s="5">
        <f t="shared" si="423"/>
        <v>1.0538686511113856E-3</v>
      </c>
      <c r="AO340" s="5">
        <f t="shared" si="424"/>
        <v>7.1692500414694427E-4</v>
      </c>
      <c r="AP340" s="5">
        <f t="shared" si="425"/>
        <v>3.2513948237544466E-4</v>
      </c>
      <c r="AQ340" s="5">
        <f t="shared" si="426"/>
        <v>1.1059282601514347E-4</v>
      </c>
      <c r="AR340" s="5">
        <f t="shared" si="427"/>
        <v>3.6801582760034998E-3</v>
      </c>
      <c r="AS340" s="5">
        <f t="shared" si="428"/>
        <v>3.6662686457054391E-3</v>
      </c>
      <c r="AT340" s="5">
        <f t="shared" si="429"/>
        <v>1.8262157187814944E-3</v>
      </c>
      <c r="AU340" s="5">
        <f t="shared" si="430"/>
        <v>6.0644107562079662E-4</v>
      </c>
      <c r="AV340" s="5">
        <f t="shared" si="431"/>
        <v>1.5103806237859026E-4</v>
      </c>
      <c r="AW340" s="5">
        <f t="shared" si="432"/>
        <v>1.1330438365812374E-6</v>
      </c>
      <c r="AX340" s="5">
        <f t="shared" si="433"/>
        <v>1.2861031025304475E-4</v>
      </c>
      <c r="AY340" s="5">
        <f t="shared" si="434"/>
        <v>1.7498185777566817E-4</v>
      </c>
      <c r="AZ340" s="5">
        <f t="shared" si="435"/>
        <v>1.1903653171499638E-4</v>
      </c>
      <c r="BA340" s="5">
        <f t="shared" si="436"/>
        <v>5.3985390496506223E-5</v>
      </c>
      <c r="BB340" s="5">
        <f t="shared" si="437"/>
        <v>1.8362571210732144E-5</v>
      </c>
      <c r="BC340" s="5">
        <f t="shared" si="438"/>
        <v>4.9966706676471056E-6</v>
      </c>
      <c r="BD340" s="5">
        <f t="shared" si="439"/>
        <v>8.3451180388334782E-4</v>
      </c>
      <c r="BE340" s="5">
        <f t="shared" si="440"/>
        <v>8.3136219466385121E-4</v>
      </c>
      <c r="BF340" s="5">
        <f t="shared" si="441"/>
        <v>4.1411223633986452E-4</v>
      </c>
      <c r="BG340" s="5">
        <f t="shared" si="442"/>
        <v>1.3751643217770873E-4</v>
      </c>
      <c r="BH340" s="5">
        <f t="shared" si="443"/>
        <v>3.4249354630334142E-5</v>
      </c>
      <c r="BI340" s="5">
        <f t="shared" si="444"/>
        <v>6.8240181861526607E-6</v>
      </c>
      <c r="BJ340" s="8">
        <f t="shared" si="445"/>
        <v>0.27450775402430122</v>
      </c>
      <c r="BK340" s="8">
        <f t="shared" si="446"/>
        <v>0.27393446011431605</v>
      </c>
      <c r="BL340" s="8">
        <f t="shared" si="447"/>
        <v>0.41136192341066324</v>
      </c>
      <c r="BM340" s="8">
        <f t="shared" si="448"/>
        <v>0.41835260160695131</v>
      </c>
      <c r="BN340" s="8">
        <f t="shared" si="449"/>
        <v>0.58103911925666618</v>
      </c>
    </row>
    <row r="341" spans="1:66" x14ac:dyDescent="0.25">
      <c r="A341" t="s">
        <v>141</v>
      </c>
      <c r="B341" t="s">
        <v>155</v>
      </c>
      <c r="C341" t="s">
        <v>157</v>
      </c>
      <c r="D341" t="s">
        <v>531</v>
      </c>
      <c r="E341">
        <f>VLOOKUP(A341,home!$A$2:$E$405,3,FALSE)</f>
        <v>1.3167</v>
      </c>
      <c r="F341">
        <f>VLOOKUP(B341,home!$B$2:$E$405,3,FALSE)</f>
        <v>0.80169999999999997</v>
      </c>
      <c r="G341">
        <f>VLOOKUP(C341,away!$B$2:$E$405,4,FALSE)</f>
        <v>0.84389999999999998</v>
      </c>
      <c r="H341">
        <f>VLOOKUP(A341,away!$A$2:$E$405,3,FALSE)</f>
        <v>1.0889</v>
      </c>
      <c r="I341">
        <f>VLOOKUP(C341,away!$B$2:$E$405,3,FALSE)</f>
        <v>1.0204</v>
      </c>
      <c r="J341">
        <f>VLOOKUP(B341,home!$B$2:$E$405,4,FALSE)</f>
        <v>1.3774999999999999</v>
      </c>
      <c r="K341" s="3">
        <f t="shared" si="394"/>
        <v>0.89081948132099986</v>
      </c>
      <c r="L341" s="3">
        <f t="shared" si="395"/>
        <v>1.5305589288999999</v>
      </c>
      <c r="M341" s="5">
        <f t="shared" si="396"/>
        <v>8.8799131430403397E-2</v>
      </c>
      <c r="N341" s="5">
        <f t="shared" si="397"/>
        <v>7.9103996202587248E-2</v>
      </c>
      <c r="O341" s="5">
        <f t="shared" si="398"/>
        <v>0.13591230348936853</v>
      </c>
      <c r="P341" s="5">
        <f t="shared" si="399"/>
        <v>0.1210733276995416</v>
      </c>
      <c r="Q341" s="5">
        <f t="shared" si="400"/>
        <v>3.5233690433803561E-2</v>
      </c>
      <c r="R341" s="5">
        <f t="shared" si="401"/>
        <v>0.10401089482650983</v>
      </c>
      <c r="S341" s="5">
        <f t="shared" si="402"/>
        <v>4.1269408957365285E-2</v>
      </c>
      <c r="T341" s="5">
        <f t="shared" si="403"/>
        <v>5.3927239491556547E-2</v>
      </c>
      <c r="U341" s="5">
        <f t="shared" si="404"/>
        <v>9.2654931381084549E-2</v>
      </c>
      <c r="V341" s="5">
        <f t="shared" si="405"/>
        <v>6.2520940291173471E-3</v>
      </c>
      <c r="W341" s="5">
        <f t="shared" si="406"/>
        <v>1.0462285945755186E-2</v>
      </c>
      <c r="X341" s="5">
        <f t="shared" si="407"/>
        <v>1.601314517098058E-2</v>
      </c>
      <c r="Y341" s="5">
        <f t="shared" si="408"/>
        <v>1.2254531160608123E-2</v>
      </c>
      <c r="Z341" s="5">
        <f t="shared" si="409"/>
        <v>5.3064934593197811E-2</v>
      </c>
      <c r="AA341" s="5">
        <f t="shared" si="410"/>
        <v>4.7271277510645256E-2</v>
      </c>
      <c r="AB341" s="5">
        <f t="shared" si="411"/>
        <v>2.1055087456707026E-2</v>
      </c>
      <c r="AC341" s="5">
        <f t="shared" si="412"/>
        <v>5.3277676890126958E-4</v>
      </c>
      <c r="AD341" s="5">
        <f t="shared" si="413"/>
        <v>2.3300020349074049E-3</v>
      </c>
      <c r="AE341" s="5">
        <f t="shared" si="414"/>
        <v>3.5662054188826983E-3</v>
      </c>
      <c r="AF341" s="5">
        <f t="shared" si="415"/>
        <v>2.7291437730812395E-3</v>
      </c>
      <c r="AG341" s="5">
        <f t="shared" si="416"/>
        <v>1.3923717900471088E-3</v>
      </c>
      <c r="AH341" s="5">
        <f t="shared" si="417"/>
        <v>2.0304752363278347E-2</v>
      </c>
      <c r="AI341" s="5">
        <f t="shared" si="418"/>
        <v>1.8087868968606962E-2</v>
      </c>
      <c r="AJ341" s="5">
        <f t="shared" si="419"/>
        <v>8.0565130264083316E-3</v>
      </c>
      <c r="AK341" s="5">
        <f t="shared" si="420"/>
        <v>2.392299585146983E-3</v>
      </c>
      <c r="AL341" s="5">
        <f t="shared" si="421"/>
        <v>2.905661588928601E-5</v>
      </c>
      <c r="AM341" s="5">
        <f t="shared" si="422"/>
        <v>4.151222408426179E-4</v>
      </c>
      <c r="AN341" s="5">
        <f t="shared" si="423"/>
        <v>6.3536905230664501E-4</v>
      </c>
      <c r="AO341" s="5">
        <f t="shared" si="424"/>
        <v>4.862348880773334E-4</v>
      </c>
      <c r="AP341" s="5">
        <f t="shared" si="425"/>
        <v>2.4807038316315157E-4</v>
      </c>
      <c r="AQ341" s="5">
        <f t="shared" si="426"/>
        <v>9.4921584986501468E-5</v>
      </c>
      <c r="AR341" s="5">
        <f t="shared" si="427"/>
        <v>6.2155240057438117E-3</v>
      </c>
      <c r="AS341" s="5">
        <f t="shared" si="428"/>
        <v>5.5369098709349253E-3</v>
      </c>
      <c r="AT341" s="5">
        <f t="shared" si="429"/>
        <v>2.4661935896736877E-3</v>
      </c>
      <c r="AU341" s="5">
        <f t="shared" si="430"/>
        <v>7.3231109813009631E-4</v>
      </c>
      <c r="AV341" s="5">
        <f t="shared" si="431"/>
        <v>1.6308924815046605E-4</v>
      </c>
      <c r="AW341" s="5">
        <f t="shared" si="432"/>
        <v>1.1004803515325115E-6</v>
      </c>
      <c r="AX341" s="5">
        <f t="shared" si="433"/>
        <v>6.1633163212038649E-5</v>
      </c>
      <c r="AY341" s="5">
        <f t="shared" si="434"/>
        <v>9.4333188270536754E-5</v>
      </c>
      <c r="AZ341" s="5">
        <f t="shared" si="435"/>
        <v>7.2191251799537398E-5</v>
      </c>
      <c r="BA341" s="5">
        <f t="shared" si="436"/>
        <v>3.6830988343416716E-5</v>
      </c>
      <c r="BB341" s="5">
        <f t="shared" si="437"/>
        <v>1.4092999517307067E-5</v>
      </c>
      <c r="BC341" s="5">
        <f t="shared" si="438"/>
        <v>4.3140332492395455E-6</v>
      </c>
      <c r="BD341" s="5">
        <f t="shared" si="439"/>
        <v>1.585537627463915E-3</v>
      </c>
      <c r="BE341" s="5">
        <f t="shared" si="440"/>
        <v>1.4124278069123336E-3</v>
      </c>
      <c r="BF341" s="5">
        <f t="shared" si="441"/>
        <v>6.291091031785011E-4</v>
      </c>
      <c r="BG341" s="5">
        <f t="shared" si="442"/>
        <v>1.8680754832926393E-4</v>
      </c>
      <c r="BH341" s="5">
        <f t="shared" si="443"/>
        <v>4.1602950827380622E-5</v>
      </c>
      <c r="BI341" s="5">
        <f t="shared" si="444"/>
        <v>7.4121438154940556E-6</v>
      </c>
      <c r="BJ341" s="8">
        <f t="shared" si="445"/>
        <v>0.219175725195978</v>
      </c>
      <c r="BK341" s="8">
        <f t="shared" si="446"/>
        <v>0.25805012868948879</v>
      </c>
      <c r="BL341" s="8">
        <f t="shared" si="447"/>
        <v>0.46872285360091565</v>
      </c>
      <c r="BM341" s="8">
        <f t="shared" si="448"/>
        <v>0.43478706528944705</v>
      </c>
      <c r="BN341" s="8">
        <f t="shared" si="449"/>
        <v>0.56413334408221416</v>
      </c>
    </row>
    <row r="342" spans="1:66" x14ac:dyDescent="0.25">
      <c r="A342" t="s">
        <v>141</v>
      </c>
      <c r="B342" t="s">
        <v>240</v>
      </c>
      <c r="C342" t="s">
        <v>428</v>
      </c>
      <c r="D342" t="s">
        <v>531</v>
      </c>
      <c r="E342">
        <f>VLOOKUP(A342,home!$A$2:$E$405,3,FALSE)</f>
        <v>1.3167</v>
      </c>
      <c r="F342">
        <f>VLOOKUP(B342,home!$B$2:$E$405,3,FALSE)</f>
        <v>1.3502000000000001</v>
      </c>
      <c r="G342">
        <f>VLOOKUP(C342,away!$B$2:$E$405,4,FALSE)</f>
        <v>0.92820000000000003</v>
      </c>
      <c r="H342">
        <f>VLOOKUP(A342,away!$A$2:$E$405,3,FALSE)</f>
        <v>1.0889</v>
      </c>
      <c r="I342">
        <f>VLOOKUP(C342,away!$B$2:$E$405,3,FALSE)</f>
        <v>0.81630000000000003</v>
      </c>
      <c r="J342">
        <f>VLOOKUP(B342,home!$B$2:$E$405,4,FALSE)</f>
        <v>1.3774999999999999</v>
      </c>
      <c r="K342" s="3">
        <f t="shared" si="394"/>
        <v>1.6501617011880001</v>
      </c>
      <c r="L342" s="3">
        <f t="shared" si="395"/>
        <v>1.224417143925</v>
      </c>
      <c r="M342" s="5">
        <f t="shared" si="396"/>
        <v>5.6439904440643417E-2</v>
      </c>
      <c r="N342" s="5">
        <f t="shared" si="397"/>
        <v>9.3134968726660286E-2</v>
      </c>
      <c r="O342" s="5">
        <f t="shared" si="398"/>
        <v>6.9105986598612529E-2</v>
      </c>
      <c r="P342" s="5">
        <f t="shared" si="399"/>
        <v>0.11403605240784158</v>
      </c>
      <c r="Q342" s="5">
        <f t="shared" si="400"/>
        <v>7.6843879217038488E-2</v>
      </c>
      <c r="R342" s="5">
        <f t="shared" si="401"/>
        <v>4.2307277369596261E-2</v>
      </c>
      <c r="S342" s="5">
        <f t="shared" si="402"/>
        <v>5.7602069748542234E-2</v>
      </c>
      <c r="T342" s="5">
        <f t="shared" si="403"/>
        <v>9.4088963119043911E-2</v>
      </c>
      <c r="U342" s="5">
        <f t="shared" si="404"/>
        <v>6.9813848796845532E-2</v>
      </c>
      <c r="V342" s="5">
        <f t="shared" si="405"/>
        <v>1.2931576829363255E-2</v>
      </c>
      <c r="W342" s="5">
        <f t="shared" si="406"/>
        <v>4.2268275484891142E-2</v>
      </c>
      <c r="X342" s="5">
        <f t="shared" si="407"/>
        <v>5.1754001147845494E-2</v>
      </c>
      <c r="Y342" s="5">
        <f t="shared" si="408"/>
        <v>3.1684243136068095E-2</v>
      </c>
      <c r="Z342" s="5">
        <f t="shared" si="409"/>
        <v>1.7267251908041275E-2</v>
      </c>
      <c r="AA342" s="5">
        <f t="shared" si="410"/>
        <v>2.8493757783415126E-2</v>
      </c>
      <c r="AB342" s="5">
        <f t="shared" si="411"/>
        <v>2.3509653908559566E-2</v>
      </c>
      <c r="AC342" s="5">
        <f t="shared" si="412"/>
        <v>1.633004595379157E-3</v>
      </c>
      <c r="AD342" s="5">
        <f t="shared" si="413"/>
        <v>1.7437372345107754E-2</v>
      </c>
      <c r="AE342" s="5">
        <f t="shared" si="414"/>
        <v>2.1350617644353611E-2</v>
      </c>
      <c r="AF342" s="5">
        <f t="shared" si="415"/>
        <v>1.3071031138567087E-2</v>
      </c>
      <c r="AG342" s="5">
        <f t="shared" si="416"/>
        <v>5.3347982049463498E-3</v>
      </c>
      <c r="AH342" s="5">
        <f t="shared" si="417"/>
        <v>5.285579816169352E-3</v>
      </c>
      <c r="AI342" s="5">
        <f t="shared" si="418"/>
        <v>8.7220613812149742E-3</v>
      </c>
      <c r="AJ342" s="5">
        <f t="shared" si="419"/>
        <v>7.1964058233459317E-3</v>
      </c>
      <c r="AK342" s="5">
        <f t="shared" si="420"/>
        <v>3.9584110919639176E-3</v>
      </c>
      <c r="AL342" s="5">
        <f t="shared" si="421"/>
        <v>1.3197853502161646E-4</v>
      </c>
      <c r="AM342" s="5">
        <f t="shared" si="422"/>
        <v>5.7548968026503193E-3</v>
      </c>
      <c r="AN342" s="5">
        <f t="shared" si="423"/>
        <v>7.0463943066842172E-3</v>
      </c>
      <c r="AO342" s="5">
        <f t="shared" si="424"/>
        <v>4.3138629959798367E-3</v>
      </c>
      <c r="AP342" s="5">
        <f t="shared" si="425"/>
        <v>1.7606559362737914E-3</v>
      </c>
      <c r="AQ342" s="5">
        <f t="shared" si="426"/>
        <v>5.3894432823173831E-4</v>
      </c>
      <c r="AR342" s="5">
        <f t="shared" si="427"/>
        <v>1.2943509085003402E-3</v>
      </c>
      <c r="AS342" s="5">
        <f t="shared" si="428"/>
        <v>2.1358882971051546E-3</v>
      </c>
      <c r="AT342" s="5">
        <f t="shared" si="429"/>
        <v>1.7622805329492917E-3</v>
      </c>
      <c r="AU342" s="5">
        <f t="shared" si="430"/>
        <v>9.6934928074069945E-4</v>
      </c>
      <c r="AV342" s="5">
        <f t="shared" si="431"/>
        <v>3.998957645381093E-4</v>
      </c>
      <c r="AW342" s="5">
        <f t="shared" si="432"/>
        <v>7.4072449692748876E-6</v>
      </c>
      <c r="AX342" s="5">
        <f t="shared" si="433"/>
        <v>1.5827517163371392E-3</v>
      </c>
      <c r="AY342" s="5">
        <f t="shared" si="434"/>
        <v>1.9379483360599116E-3</v>
      </c>
      <c r="AZ342" s="5">
        <f t="shared" si="435"/>
        <v>1.186428583356342E-3</v>
      </c>
      <c r="BA342" s="5">
        <f t="shared" si="436"/>
        <v>4.8422783250138526E-4</v>
      </c>
      <c r="BB342" s="5">
        <f t="shared" si="437"/>
        <v>1.482242149200849E-4</v>
      </c>
      <c r="BC342" s="5">
        <f t="shared" si="438"/>
        <v>3.6297653978595122E-5</v>
      </c>
      <c r="BD342" s="5">
        <f t="shared" si="439"/>
        <v>2.6413757377045244E-4</v>
      </c>
      <c r="BE342" s="5">
        <f t="shared" si="440"/>
        <v>4.3586970808072065E-4</v>
      </c>
      <c r="BF342" s="5">
        <f t="shared" si="441"/>
        <v>3.5962774949139956E-4</v>
      </c>
      <c r="BG342" s="5">
        <f t="shared" si="442"/>
        <v>1.9781464629837993E-4</v>
      </c>
      <c r="BH342" s="5">
        <f t="shared" si="443"/>
        <v>8.1606538313909295E-5</v>
      </c>
      <c r="BI342" s="5">
        <f t="shared" si="444"/>
        <v>2.6932796818428854E-5</v>
      </c>
      <c r="BJ342" s="8">
        <f t="shared" si="445"/>
        <v>0.47175878287149581</v>
      </c>
      <c r="BK342" s="8">
        <f t="shared" si="446"/>
        <v>0.24471253489285116</v>
      </c>
      <c r="BL342" s="8">
        <f t="shared" si="447"/>
        <v>0.26632073636633008</v>
      </c>
      <c r="BM342" s="8">
        <f t="shared" si="448"/>
        <v>0.54626069618723505</v>
      </c>
      <c r="BN342" s="8">
        <f t="shared" si="449"/>
        <v>0.45186806876039259</v>
      </c>
    </row>
    <row r="343" spans="1:66" x14ac:dyDescent="0.25">
      <c r="A343" t="s">
        <v>141</v>
      </c>
      <c r="B343" t="s">
        <v>156</v>
      </c>
      <c r="C343" t="s">
        <v>153</v>
      </c>
      <c r="D343" t="s">
        <v>531</v>
      </c>
      <c r="E343">
        <f>VLOOKUP(A343,home!$A$2:$E$405,3,FALSE)</f>
        <v>1.3167</v>
      </c>
      <c r="F343">
        <f>VLOOKUP(B343,home!$B$2:$E$405,3,FALSE)</f>
        <v>1.097</v>
      </c>
      <c r="G343">
        <f>VLOOKUP(C343,away!$B$2:$E$405,4,FALSE)</f>
        <v>0.92820000000000003</v>
      </c>
      <c r="H343">
        <f>VLOOKUP(A343,away!$A$2:$E$405,3,FALSE)</f>
        <v>1.0889</v>
      </c>
      <c r="I343">
        <f>VLOOKUP(C343,away!$B$2:$E$405,3,FALSE)</f>
        <v>1.1735</v>
      </c>
      <c r="J343">
        <f>VLOOKUP(B343,home!$B$2:$E$405,4,FALSE)</f>
        <v>1.1735</v>
      </c>
      <c r="K343" s="3">
        <f t="shared" si="394"/>
        <v>1.3407105511799999</v>
      </c>
      <c r="L343" s="3">
        <f t="shared" si="395"/>
        <v>1.499526640025</v>
      </c>
      <c r="M343" s="5">
        <f t="shared" si="396"/>
        <v>5.8411809553762122E-2</v>
      </c>
      <c r="N343" s="5">
        <f t="shared" si="397"/>
        <v>7.8313329382245597E-2</v>
      </c>
      <c r="O343" s="5">
        <f t="shared" si="398"/>
        <v>8.7590064517933122E-2</v>
      </c>
      <c r="P343" s="5">
        <f t="shared" si="399"/>
        <v>0.11743292367772985</v>
      </c>
      <c r="Q343" s="5">
        <f t="shared" si="400"/>
        <v>5.2497753500405704E-2</v>
      </c>
      <c r="R343" s="5">
        <f t="shared" si="401"/>
        <v>6.5671817573074609E-2</v>
      </c>
      <c r="S343" s="5">
        <f t="shared" si="402"/>
        <v>5.9022703066606702E-2</v>
      </c>
      <c r="T343" s="5">
        <f t="shared" si="403"/>
        <v>7.8721779915324058E-2</v>
      </c>
      <c r="U343" s="5">
        <f t="shared" si="404"/>
        <v>8.8046898735389262E-2</v>
      </c>
      <c r="V343" s="5">
        <f t="shared" si="405"/>
        <v>1.3184564783170481E-2</v>
      </c>
      <c r="W343" s="5">
        <f t="shared" si="406"/>
        <v>2.3461430677080237E-2</v>
      </c>
      <c r="X343" s="5">
        <f t="shared" si="407"/>
        <v>3.5181040313381588E-2</v>
      </c>
      <c r="Y343" s="5">
        <f t="shared" si="408"/>
        <v>2.6377453586854584E-2</v>
      </c>
      <c r="Z343" s="5">
        <f t="shared" si="409"/>
        <v>3.2825546649895773E-2</v>
      </c>
      <c r="AA343" s="5">
        <f t="shared" si="410"/>
        <v>4.4009556741766563E-2</v>
      </c>
      <c r="AB343" s="5">
        <f t="shared" si="411"/>
        <v>2.9502038538220674E-2</v>
      </c>
      <c r="AC343" s="5">
        <f t="shared" si="412"/>
        <v>1.6566662650652553E-3</v>
      </c>
      <c r="AD343" s="5">
        <f t="shared" si="413"/>
        <v>7.8637469136349034E-3</v>
      </c>
      <c r="AE343" s="5">
        <f t="shared" si="414"/>
        <v>1.1791897987409913E-2</v>
      </c>
      <c r="AF343" s="5">
        <f t="shared" si="415"/>
        <v>8.8411325842891724E-3</v>
      </c>
      <c r="AG343" s="5">
        <f t="shared" si="416"/>
        <v>4.4191712793782293E-3</v>
      </c>
      <c r="AH343" s="5">
        <f t="shared" si="417"/>
        <v>1.2305695418725534E-2</v>
      </c>
      <c r="AI343" s="5">
        <f t="shared" si="418"/>
        <v>1.6498375687492708E-2</v>
      </c>
      <c r="AJ343" s="5">
        <f t="shared" si="419"/>
        <v>1.1059773180776533E-2</v>
      </c>
      <c r="AK343" s="5">
        <f t="shared" si="420"/>
        <v>4.9426515323748961E-3</v>
      </c>
      <c r="AL343" s="5">
        <f t="shared" si="421"/>
        <v>1.3322454109956423E-4</v>
      </c>
      <c r="AM343" s="5">
        <f t="shared" si="422"/>
        <v>2.1086016917838926E-3</v>
      </c>
      <c r="AN343" s="5">
        <f t="shared" si="423"/>
        <v>3.1619044100317313E-3</v>
      </c>
      <c r="AO343" s="5">
        <f t="shared" si="424"/>
        <v>2.3706799480275559E-3</v>
      </c>
      <c r="AP343" s="5">
        <f t="shared" si="425"/>
        <v>1.1849659123468008E-3</v>
      </c>
      <c r="AQ343" s="5">
        <f t="shared" si="426"/>
        <v>4.4422198827138949E-4</v>
      </c>
      <c r="AR343" s="5">
        <f t="shared" si="427"/>
        <v>3.690543620882504E-3</v>
      </c>
      <c r="AS343" s="5">
        <f t="shared" si="428"/>
        <v>4.9479507721072145E-3</v>
      </c>
      <c r="AT343" s="5">
        <f t="shared" si="429"/>
        <v>3.3168849034416856E-3</v>
      </c>
      <c r="AU343" s="5">
        <f t="shared" si="430"/>
        <v>1.4823275290313078E-3</v>
      </c>
      <c r="AV343" s="5">
        <f t="shared" si="431"/>
        <v>4.9684303961921325E-4</v>
      </c>
      <c r="AW343" s="5">
        <f t="shared" si="432"/>
        <v>7.4399659011429722E-6</v>
      </c>
      <c r="AX343" s="5">
        <f t="shared" si="433"/>
        <v>4.7117075606844383E-4</v>
      </c>
      <c r="AY343" s="5">
        <f t="shared" si="434"/>
        <v>7.065331007253525E-4</v>
      </c>
      <c r="AZ343" s="5">
        <f t="shared" si="435"/>
        <v>5.2973260329856637E-4</v>
      </c>
      <c r="BA343" s="5">
        <f t="shared" si="436"/>
        <v>2.6478271691199849E-4</v>
      </c>
      <c r="BB343" s="5">
        <f t="shared" si="437"/>
        <v>9.9262184456935009E-5</v>
      </c>
      <c r="BC343" s="5">
        <f t="shared" si="438"/>
        <v>2.9769257988049885E-5</v>
      </c>
      <c r="BD343" s="5">
        <f t="shared" si="439"/>
        <v>9.2234474594793977E-4</v>
      </c>
      <c r="BE343" s="5">
        <f t="shared" si="440"/>
        <v>1.2365973327178393E-3</v>
      </c>
      <c r="BF343" s="5">
        <f t="shared" si="441"/>
        <v>8.2895954576792628E-4</v>
      </c>
      <c r="BG343" s="5">
        <f t="shared" si="442"/>
        <v>3.7046493650414629E-4</v>
      </c>
      <c r="BH343" s="5">
        <f t="shared" si="443"/>
        <v>1.2417156230333447E-4</v>
      </c>
      <c r="BI343" s="5">
        <f t="shared" si="444"/>
        <v>3.3295624747317009E-5</v>
      </c>
      <c r="BJ343" s="8">
        <f t="shared" si="445"/>
        <v>0.33884036070991458</v>
      </c>
      <c r="BK343" s="8">
        <f t="shared" si="446"/>
        <v>0.25054842498815932</v>
      </c>
      <c r="BL343" s="8">
        <f t="shared" si="447"/>
        <v>0.37707725553882437</v>
      </c>
      <c r="BM343" s="8">
        <f t="shared" si="448"/>
        <v>0.53867479654681893</v>
      </c>
      <c r="BN343" s="8">
        <f t="shared" si="449"/>
        <v>0.45991769820515099</v>
      </c>
    </row>
    <row r="344" spans="1:66" x14ac:dyDescent="0.25">
      <c r="A344" t="s">
        <v>448</v>
      </c>
      <c r="B344" t="s">
        <v>455</v>
      </c>
      <c r="C344" t="s">
        <v>525</v>
      </c>
      <c r="D344" t="s">
        <v>531</v>
      </c>
      <c r="E344">
        <f>VLOOKUP(A344,home!$A$2:$E$405,3,FALSE)</f>
        <v>1.2833000000000001</v>
      </c>
      <c r="F344">
        <f>VLOOKUP(B344,home!$B$2:$E$405,3,FALSE)</f>
        <v>0.82789999999999997</v>
      </c>
      <c r="G344" t="e">
        <f>VLOOKUP(C344,away!$B$2:$E$405,4,FALSE)</f>
        <v>#N/A</v>
      </c>
      <c r="H344">
        <f>VLOOKUP(A344,away!$A$2:$E$405,3,FALSE)</f>
        <v>1.0667</v>
      </c>
      <c r="I344" t="e">
        <f>VLOOKUP(C344,away!$B$2:$E$405,3,FALSE)</f>
        <v>#N/A</v>
      </c>
      <c r="J344">
        <f>VLOOKUP(B344,home!$B$2:$E$405,4,FALSE)</f>
        <v>1.2889999999999999</v>
      </c>
      <c r="K344" s="3" t="e">
        <f t="shared" si="394"/>
        <v>#N/A</v>
      </c>
      <c r="L344" s="3" t="e">
        <f t="shared" si="395"/>
        <v>#N/A</v>
      </c>
      <c r="M344" s="5" t="e">
        <f t="shared" si="396"/>
        <v>#N/A</v>
      </c>
      <c r="N344" s="5" t="e">
        <f t="shared" si="397"/>
        <v>#N/A</v>
      </c>
      <c r="O344" s="5" t="e">
        <f t="shared" si="398"/>
        <v>#N/A</v>
      </c>
      <c r="P344" s="5" t="e">
        <f t="shared" si="399"/>
        <v>#N/A</v>
      </c>
      <c r="Q344" s="5" t="e">
        <f t="shared" si="400"/>
        <v>#N/A</v>
      </c>
      <c r="R344" s="5" t="e">
        <f t="shared" si="401"/>
        <v>#N/A</v>
      </c>
      <c r="S344" s="5" t="e">
        <f t="shared" si="402"/>
        <v>#N/A</v>
      </c>
      <c r="T344" s="5" t="e">
        <f t="shared" si="403"/>
        <v>#N/A</v>
      </c>
      <c r="U344" s="5" t="e">
        <f t="shared" si="404"/>
        <v>#N/A</v>
      </c>
      <c r="V344" s="5" t="e">
        <f t="shared" si="405"/>
        <v>#N/A</v>
      </c>
      <c r="W344" s="5" t="e">
        <f t="shared" si="406"/>
        <v>#N/A</v>
      </c>
      <c r="X344" s="5" t="e">
        <f t="shared" si="407"/>
        <v>#N/A</v>
      </c>
      <c r="Y344" s="5" t="e">
        <f t="shared" si="408"/>
        <v>#N/A</v>
      </c>
      <c r="Z344" s="5" t="e">
        <f t="shared" si="409"/>
        <v>#N/A</v>
      </c>
      <c r="AA344" s="5" t="e">
        <f t="shared" si="410"/>
        <v>#N/A</v>
      </c>
      <c r="AB344" s="5" t="e">
        <f t="shared" si="411"/>
        <v>#N/A</v>
      </c>
      <c r="AC344" s="5" t="e">
        <f t="shared" si="412"/>
        <v>#N/A</v>
      </c>
      <c r="AD344" s="5" t="e">
        <f t="shared" si="413"/>
        <v>#N/A</v>
      </c>
      <c r="AE344" s="5" t="e">
        <f t="shared" si="414"/>
        <v>#N/A</v>
      </c>
      <c r="AF344" s="5" t="e">
        <f t="shared" si="415"/>
        <v>#N/A</v>
      </c>
      <c r="AG344" s="5" t="e">
        <f t="shared" si="416"/>
        <v>#N/A</v>
      </c>
      <c r="AH344" s="5" t="e">
        <f t="shared" si="417"/>
        <v>#N/A</v>
      </c>
      <c r="AI344" s="5" t="e">
        <f t="shared" si="418"/>
        <v>#N/A</v>
      </c>
      <c r="AJ344" s="5" t="e">
        <f t="shared" si="419"/>
        <v>#N/A</v>
      </c>
      <c r="AK344" s="5" t="e">
        <f t="shared" si="420"/>
        <v>#N/A</v>
      </c>
      <c r="AL344" s="5" t="e">
        <f t="shared" si="421"/>
        <v>#N/A</v>
      </c>
      <c r="AM344" s="5" t="e">
        <f t="shared" si="422"/>
        <v>#N/A</v>
      </c>
      <c r="AN344" s="5" t="e">
        <f t="shared" si="423"/>
        <v>#N/A</v>
      </c>
      <c r="AO344" s="5" t="e">
        <f t="shared" si="424"/>
        <v>#N/A</v>
      </c>
      <c r="AP344" s="5" t="e">
        <f t="shared" si="425"/>
        <v>#N/A</v>
      </c>
      <c r="AQ344" s="5" t="e">
        <f t="shared" si="426"/>
        <v>#N/A</v>
      </c>
      <c r="AR344" s="5" t="e">
        <f t="shared" si="427"/>
        <v>#N/A</v>
      </c>
      <c r="AS344" s="5" t="e">
        <f t="shared" si="428"/>
        <v>#N/A</v>
      </c>
      <c r="AT344" s="5" t="e">
        <f t="shared" si="429"/>
        <v>#N/A</v>
      </c>
      <c r="AU344" s="5" t="e">
        <f t="shared" si="430"/>
        <v>#N/A</v>
      </c>
      <c r="AV344" s="5" t="e">
        <f t="shared" si="431"/>
        <v>#N/A</v>
      </c>
      <c r="AW344" s="5" t="e">
        <f t="shared" si="432"/>
        <v>#N/A</v>
      </c>
      <c r="AX344" s="5" t="e">
        <f t="shared" si="433"/>
        <v>#N/A</v>
      </c>
      <c r="AY344" s="5" t="e">
        <f t="shared" si="434"/>
        <v>#N/A</v>
      </c>
      <c r="AZ344" s="5" t="e">
        <f t="shared" si="435"/>
        <v>#N/A</v>
      </c>
      <c r="BA344" s="5" t="e">
        <f t="shared" si="436"/>
        <v>#N/A</v>
      </c>
      <c r="BB344" s="5" t="e">
        <f t="shared" si="437"/>
        <v>#N/A</v>
      </c>
      <c r="BC344" s="5" t="e">
        <f t="shared" si="438"/>
        <v>#N/A</v>
      </c>
      <c r="BD344" s="5" t="e">
        <f t="shared" si="439"/>
        <v>#N/A</v>
      </c>
      <c r="BE344" s="5" t="e">
        <f t="shared" si="440"/>
        <v>#N/A</v>
      </c>
      <c r="BF344" s="5" t="e">
        <f t="shared" si="441"/>
        <v>#N/A</v>
      </c>
      <c r="BG344" s="5" t="e">
        <f t="shared" si="442"/>
        <v>#N/A</v>
      </c>
      <c r="BH344" s="5" t="e">
        <f t="shared" si="443"/>
        <v>#N/A</v>
      </c>
      <c r="BI344" s="5" t="e">
        <f t="shared" si="444"/>
        <v>#N/A</v>
      </c>
      <c r="BJ344" s="8" t="e">
        <f t="shared" si="445"/>
        <v>#N/A</v>
      </c>
      <c r="BK344" s="8" t="e">
        <f t="shared" si="446"/>
        <v>#N/A</v>
      </c>
      <c r="BL344" s="8" t="e">
        <f t="shared" si="447"/>
        <v>#N/A</v>
      </c>
      <c r="BM344" s="8" t="e">
        <f t="shared" si="448"/>
        <v>#N/A</v>
      </c>
      <c r="BN344" s="8" t="e">
        <f t="shared" si="449"/>
        <v>#N/A</v>
      </c>
    </row>
    <row r="345" spans="1:66" x14ac:dyDescent="0.25">
      <c r="A345" t="s">
        <v>22</v>
      </c>
      <c r="B345" t="s">
        <v>255</v>
      </c>
      <c r="C345" t="s">
        <v>159</v>
      </c>
      <c r="D345" t="s">
        <v>531</v>
      </c>
      <c r="E345">
        <f>VLOOKUP(A345,home!$A$2:$E$405,3,FALSE)</f>
        <v>1.4</v>
      </c>
      <c r="F345">
        <f>VLOOKUP(B345,home!$B$2:$E$405,3,FALSE)</f>
        <v>0.873</v>
      </c>
      <c r="G345">
        <f>VLOOKUP(C345,away!$B$2:$E$405,4,FALSE)</f>
        <v>0.95240000000000002</v>
      </c>
      <c r="H345">
        <f>VLOOKUP(A345,away!$A$2:$E$405,3,FALSE)</f>
        <v>1.125</v>
      </c>
      <c r="I345">
        <f>VLOOKUP(C345,away!$B$2:$E$405,3,FALSE)</f>
        <v>0.49380000000000002</v>
      </c>
      <c r="J345">
        <f>VLOOKUP(B345,home!$B$2:$E$405,4,FALSE)</f>
        <v>1.0369999999999999</v>
      </c>
      <c r="K345" s="3">
        <f t="shared" si="394"/>
        <v>1.1640232799999999</v>
      </c>
      <c r="L345" s="3">
        <f t="shared" si="395"/>
        <v>0.57607942499999998</v>
      </c>
      <c r="M345" s="5">
        <f t="shared" si="396"/>
        <v>0.17550237471994223</v>
      </c>
      <c r="N345" s="5">
        <f t="shared" si="397"/>
        <v>0.20428884986929624</v>
      </c>
      <c r="O345" s="5">
        <f t="shared" si="398"/>
        <v>0.10110330711479885</v>
      </c>
      <c r="P345" s="5">
        <f t="shared" si="399"/>
        <v>0.11768660316661549</v>
      </c>
      <c r="Q345" s="5">
        <f t="shared" si="400"/>
        <v>0.11889848854614288</v>
      </c>
      <c r="R345" s="5">
        <f t="shared" si="401"/>
        <v>2.9121767514145861E-2</v>
      </c>
      <c r="S345" s="5">
        <f t="shared" si="402"/>
        <v>1.9729272306140834E-2</v>
      </c>
      <c r="T345" s="5">
        <f t="shared" si="403"/>
        <v>6.8494972915031066E-2</v>
      </c>
      <c r="U345" s="5">
        <f t="shared" si="404"/>
        <v>3.389841534121351E-2</v>
      </c>
      <c r="V345" s="5">
        <f t="shared" si="405"/>
        <v>1.4699839338128727E-3</v>
      </c>
      <c r="W345" s="5">
        <f t="shared" si="406"/>
        <v>4.6133536208174557E-2</v>
      </c>
      <c r="X345" s="5">
        <f t="shared" si="407"/>
        <v>2.6576581012021878E-2</v>
      </c>
      <c r="Y345" s="5">
        <f t="shared" si="408"/>
        <v>7.6551107539357399E-3</v>
      </c>
      <c r="Z345" s="5">
        <f t="shared" si="409"/>
        <v>5.5921503615109433E-3</v>
      </c>
      <c r="AA345" s="5">
        <f t="shared" si="410"/>
        <v>6.5093932060591537E-3</v>
      </c>
      <c r="AB345" s="5">
        <f t="shared" si="411"/>
        <v>3.7885426152633457E-3</v>
      </c>
      <c r="AC345" s="5">
        <f t="shared" si="412"/>
        <v>6.1607932711735518E-5</v>
      </c>
      <c r="AD345" s="5">
        <f t="shared" si="413"/>
        <v>1.3425127533759532E-2</v>
      </c>
      <c r="AE345" s="5">
        <f t="shared" si="414"/>
        <v>7.7339397501998584E-3</v>
      </c>
      <c r="AF345" s="5">
        <f t="shared" si="415"/>
        <v>2.2276817821398889E-3</v>
      </c>
      <c r="AG345" s="5">
        <f t="shared" si="416"/>
        <v>4.2777388004604087E-4</v>
      </c>
      <c r="AH345" s="5">
        <f t="shared" si="417"/>
        <v>8.0538069119319119E-4</v>
      </c>
      <c r="AI345" s="5">
        <f t="shared" si="418"/>
        <v>9.3748187381136549E-4</v>
      </c>
      <c r="AJ345" s="5">
        <f t="shared" si="419"/>
        <v>5.4562536284722578E-4</v>
      </c>
      <c r="AK345" s="5">
        <f t="shared" si="420"/>
        <v>2.1170687483753933E-4</v>
      </c>
      <c r="AL345" s="5">
        <f t="shared" si="421"/>
        <v>1.652496917043187E-6</v>
      </c>
      <c r="AM345" s="5">
        <f t="shared" si="422"/>
        <v>3.1254321972530152E-3</v>
      </c>
      <c r="AN345" s="5">
        <f t="shared" si="423"/>
        <v>1.8004971830700035E-3</v>
      </c>
      <c r="AO345" s="5">
        <f t="shared" si="424"/>
        <v>5.1861469096854359E-4</v>
      </c>
      <c r="AP345" s="5">
        <f t="shared" si="425"/>
        <v>9.9587750989903775E-5</v>
      </c>
      <c r="AQ345" s="5">
        <f t="shared" si="426"/>
        <v>1.4342613581826729E-5</v>
      </c>
      <c r="AR345" s="5">
        <f t="shared" si="427"/>
        <v>9.2792649097735253E-5</v>
      </c>
      <c r="AS345" s="5">
        <f t="shared" si="428"/>
        <v>1.0801280376263483E-4</v>
      </c>
      <c r="AT345" s="5">
        <f t="shared" si="429"/>
        <v>6.2864709058889267E-5</v>
      </c>
      <c r="AU345" s="5">
        <f t="shared" si="430"/>
        <v>2.4391994944991332E-5</v>
      </c>
      <c r="AV345" s="5">
        <f t="shared" si="431"/>
        <v>7.0982124904030592E-6</v>
      </c>
      <c r="AW345" s="5">
        <f t="shared" si="432"/>
        <v>3.0780961925958875E-8</v>
      </c>
      <c r="AX345" s="5">
        <f t="shared" si="433"/>
        <v>6.0634597294400932E-4</v>
      </c>
      <c r="AY345" s="5">
        <f t="shared" si="434"/>
        <v>3.493034394446504E-4</v>
      </c>
      <c r="AZ345" s="5">
        <f t="shared" si="435"/>
        <v>1.0061326227289826E-4</v>
      </c>
      <c r="BA345" s="5">
        <f t="shared" si="436"/>
        <v>1.9320410092515144E-5</v>
      </c>
      <c r="BB345" s="5">
        <f t="shared" si="437"/>
        <v>2.7825226842150788E-6</v>
      </c>
      <c r="BC345" s="5">
        <f t="shared" si="438"/>
        <v>3.2059081359441593E-7</v>
      </c>
      <c r="BD345" s="5">
        <f t="shared" si="439"/>
        <v>8.9093226560750137E-6</v>
      </c>
      <c r="BE345" s="5">
        <f t="shared" si="440"/>
        <v>1.037065898070275E-5</v>
      </c>
      <c r="BF345" s="5">
        <f t="shared" si="441"/>
        <v>6.0358442412395347E-6</v>
      </c>
      <c r="BG345" s="5">
        <f t="shared" si="442"/>
        <v>2.3419544037522517E-6</v>
      </c>
      <c r="BH345" s="5">
        <f t="shared" si="443"/>
        <v>6.8152236166653527E-7</v>
      </c>
      <c r="BI345" s="5">
        <f t="shared" si="444"/>
        <v>1.5866157896408528E-7</v>
      </c>
      <c r="BJ345" s="8">
        <f t="shared" si="445"/>
        <v>0.50249922288486293</v>
      </c>
      <c r="BK345" s="8">
        <f t="shared" si="446"/>
        <v>0.31480079799558491</v>
      </c>
      <c r="BL345" s="8">
        <f t="shared" si="447"/>
        <v>0.17724527892774708</v>
      </c>
      <c r="BM345" s="8">
        <f t="shared" si="448"/>
        <v>0.25318678658028143</v>
      </c>
      <c r="BN345" s="8">
        <f t="shared" si="449"/>
        <v>0.74660139093094158</v>
      </c>
    </row>
    <row r="346" spans="1:66" x14ac:dyDescent="0.25">
      <c r="A346" t="s">
        <v>22</v>
      </c>
      <c r="B346" t="s">
        <v>26</v>
      </c>
      <c r="C346" t="s">
        <v>245</v>
      </c>
      <c r="D346" t="s">
        <v>531</v>
      </c>
      <c r="E346">
        <f>VLOOKUP(A346,home!$A$2:$E$405,3,FALSE)</f>
        <v>1.4</v>
      </c>
      <c r="F346">
        <f>VLOOKUP(B346,home!$B$2:$E$405,3,FALSE)</f>
        <v>1.4228000000000001</v>
      </c>
      <c r="G346">
        <f>VLOOKUP(C346,away!$B$2:$E$405,4,FALSE)</f>
        <v>0.4365</v>
      </c>
      <c r="H346">
        <f>VLOOKUP(A346,away!$A$2:$E$405,3,FALSE)</f>
        <v>1.125</v>
      </c>
      <c r="I346">
        <f>VLOOKUP(C346,away!$B$2:$E$405,3,FALSE)</f>
        <v>1.7283999999999999</v>
      </c>
      <c r="J346">
        <f>VLOOKUP(B346,home!$B$2:$E$405,4,FALSE)</f>
        <v>0.5514</v>
      </c>
      <c r="K346" s="3">
        <f t="shared" si="394"/>
        <v>0.86947308000000001</v>
      </c>
      <c r="L346" s="3">
        <f t="shared" si="395"/>
        <v>1.0721697299999999</v>
      </c>
      <c r="M346" s="5">
        <f t="shared" si="396"/>
        <v>0.14346806530170753</v>
      </c>
      <c r="N346" s="5">
        <f t="shared" si="397"/>
        <v>0.12474162061951677</v>
      </c>
      <c r="O346" s="5">
        <f t="shared" si="398"/>
        <v>0.15382211683815411</v>
      </c>
      <c r="P346" s="5">
        <f t="shared" si="399"/>
        <v>0.13374418969938973</v>
      </c>
      <c r="Q346" s="5">
        <f t="shared" si="400"/>
        <v>5.4229740542121367E-2</v>
      </c>
      <c r="R346" s="5">
        <f t="shared" si="401"/>
        <v>8.246170873919606E-2</v>
      </c>
      <c r="S346" s="5">
        <f t="shared" si="402"/>
        <v>3.1169842990371469E-2</v>
      </c>
      <c r="T346" s="5">
        <f t="shared" si="403"/>
        <v>5.8143486275016316E-2</v>
      </c>
      <c r="U346" s="5">
        <f t="shared" si="404"/>
        <v>7.169823587953171E-2</v>
      </c>
      <c r="V346" s="5">
        <f t="shared" si="405"/>
        <v>3.2285817482468615E-3</v>
      </c>
      <c r="W346" s="5">
        <f t="shared" si="406"/>
        <v>1.571709984558638E-2</v>
      </c>
      <c r="X346" s="5">
        <f t="shared" si="407"/>
        <v>1.6851398697825391E-2</v>
      </c>
      <c r="Y346" s="5">
        <f t="shared" si="408"/>
        <v>9.0337797959848982E-3</v>
      </c>
      <c r="Z346" s="5">
        <f t="shared" si="409"/>
        <v>2.9470982664747493E-2</v>
      </c>
      <c r="AA346" s="5">
        <f t="shared" si="410"/>
        <v>2.5624226068144611E-2</v>
      </c>
      <c r="AB346" s="5">
        <f t="shared" si="411"/>
        <v>1.1139787381042991E-2</v>
      </c>
      <c r="AC346" s="5">
        <f t="shared" si="412"/>
        <v>1.8810982817389055E-4</v>
      </c>
      <c r="AD346" s="5">
        <f t="shared" si="413"/>
        <v>3.4163988028523776E-3</v>
      </c>
      <c r="AE346" s="5">
        <f t="shared" si="414"/>
        <v>3.662959382026557E-3</v>
      </c>
      <c r="AF346" s="5">
        <f t="shared" si="415"/>
        <v>1.9636570858141897E-3</v>
      </c>
      <c r="AG346" s="5">
        <f t="shared" si="416"/>
        <v>7.0179122916999559E-4</v>
      </c>
      <c r="AH346" s="5">
        <f t="shared" si="417"/>
        <v>7.8994738816242482E-3</v>
      </c>
      <c r="AI346" s="5">
        <f t="shared" si="418"/>
        <v>6.8683798862353915E-3</v>
      </c>
      <c r="AJ346" s="5">
        <f t="shared" si="419"/>
        <v>2.985935707147567E-3</v>
      </c>
      <c r="AK346" s="5">
        <f t="shared" si="420"/>
        <v>8.6539690532519116E-4</v>
      </c>
      <c r="AL346" s="5">
        <f t="shared" si="421"/>
        <v>7.0144102077911021E-6</v>
      </c>
      <c r="AM346" s="5">
        <f t="shared" si="422"/>
        <v>5.9409335792487417E-4</v>
      </c>
      <c r="AN346" s="5">
        <f t="shared" si="423"/>
        <v>6.3696891516110566E-4</v>
      </c>
      <c r="AO346" s="5">
        <f t="shared" si="424"/>
        <v>3.4146939489333771E-4</v>
      </c>
      <c r="AP346" s="5">
        <f t="shared" si="425"/>
        <v>1.2203771630868443E-4</v>
      </c>
      <c r="AQ346" s="5">
        <f t="shared" si="426"/>
        <v>3.2711286336124691E-5</v>
      </c>
      <c r="AR346" s="5">
        <f t="shared" si="427"/>
        <v>1.6939153557606252E-3</v>
      </c>
      <c r="AS346" s="5">
        <f t="shared" si="428"/>
        <v>1.4728138016324866E-3</v>
      </c>
      <c r="AT346" s="5">
        <f t="shared" si="429"/>
        <v>6.4028597618595346E-4</v>
      </c>
      <c r="AU346" s="5">
        <f t="shared" si="430"/>
        <v>1.8557047326506922E-4</v>
      </c>
      <c r="AV346" s="5">
        <f t="shared" si="431"/>
        <v>4.0337132736709336E-5</v>
      </c>
      <c r="AW346" s="5">
        <f t="shared" si="432"/>
        <v>1.8163868180685461E-7</v>
      </c>
      <c r="AX346" s="5">
        <f t="shared" si="433"/>
        <v>8.6091363620413754E-5</v>
      </c>
      <c r="AY346" s="5">
        <f t="shared" si="434"/>
        <v>9.2304554088230839E-5</v>
      </c>
      <c r="AZ346" s="5">
        <f t="shared" si="435"/>
        <v>4.9483074417274413E-5</v>
      </c>
      <c r="BA346" s="5">
        <f t="shared" si="436"/>
        <v>1.7684751512513009E-5</v>
      </c>
      <c r="BB346" s="5">
        <f t="shared" si="437"/>
        <v>4.7402638135720395E-6</v>
      </c>
      <c r="BC346" s="5">
        <f t="shared" si="438"/>
        <v>1.0164734746252611E-6</v>
      </c>
      <c r="BD346" s="5">
        <f t="shared" si="439"/>
        <v>3.0269412827145373E-4</v>
      </c>
      <c r="BE346" s="5">
        <f t="shared" si="440"/>
        <v>2.6318439600609599E-4</v>
      </c>
      <c r="BF346" s="5">
        <f t="shared" si="441"/>
        <v>1.1441587370167997E-4</v>
      </c>
      <c r="BG346" s="5">
        <f t="shared" si="442"/>
        <v>3.316050736943023E-5</v>
      </c>
      <c r="BH346" s="5">
        <f t="shared" si="443"/>
        <v>7.2080421192152983E-6</v>
      </c>
      <c r="BI346" s="5">
        <f t="shared" si="444"/>
        <v>1.253439716432771E-6</v>
      </c>
      <c r="BJ346" s="8">
        <f t="shared" si="445"/>
        <v>0.29044053342746501</v>
      </c>
      <c r="BK346" s="8">
        <f t="shared" si="446"/>
        <v>0.31189810853218547</v>
      </c>
      <c r="BL346" s="8">
        <f t="shared" si="447"/>
        <v>0.36812010041316706</v>
      </c>
      <c r="BM346" s="8">
        <f t="shared" si="448"/>
        <v>0.3073701603820731</v>
      </c>
      <c r="BN346" s="8">
        <f t="shared" si="449"/>
        <v>0.69246744174008557</v>
      </c>
    </row>
    <row r="347" spans="1:66" x14ac:dyDescent="0.25">
      <c r="A347" t="s">
        <v>22</v>
      </c>
      <c r="B347" t="s">
        <v>251</v>
      </c>
      <c r="C347" t="s">
        <v>246</v>
      </c>
      <c r="D347" t="s">
        <v>531</v>
      </c>
      <c r="E347">
        <f>VLOOKUP(A347,home!$A$2:$E$405,3,FALSE)</f>
        <v>1.4</v>
      </c>
      <c r="F347">
        <f>VLOOKUP(B347,home!$B$2:$E$405,3,FALSE)</f>
        <v>1.1789000000000001</v>
      </c>
      <c r="G347">
        <f>VLOOKUP(C347,away!$B$2:$E$405,4,FALSE)</f>
        <v>0.79369999999999996</v>
      </c>
      <c r="H347">
        <f>VLOOKUP(A347,away!$A$2:$E$405,3,FALSE)</f>
        <v>1.125</v>
      </c>
      <c r="I347">
        <f>VLOOKUP(C347,away!$B$2:$E$405,3,FALSE)</f>
        <v>0.98770000000000002</v>
      </c>
      <c r="J347">
        <f>VLOOKUP(B347,home!$B$2:$E$405,4,FALSE)</f>
        <v>0.50129999999999997</v>
      </c>
      <c r="K347" s="3">
        <f t="shared" si="394"/>
        <v>1.3099701019999999</v>
      </c>
      <c r="L347" s="3">
        <f t="shared" si="395"/>
        <v>0.55702576125000003</v>
      </c>
      <c r="M347" s="5">
        <f t="shared" si="396"/>
        <v>0.1545873665390978</v>
      </c>
      <c r="N347" s="5">
        <f t="shared" si="397"/>
        <v>0.20250482831313329</v>
      </c>
      <c r="O347" s="5">
        <f t="shared" si="398"/>
        <v>8.6109145526073724E-2</v>
      </c>
      <c r="P347" s="5">
        <f t="shared" si="399"/>
        <v>0.11280040614792364</v>
      </c>
      <c r="Q347" s="5">
        <f t="shared" si="400"/>
        <v>0.13263763530042386</v>
      </c>
      <c r="R347" s="5">
        <f t="shared" si="401"/>
        <v>2.3982506168624122E-2</v>
      </c>
      <c r="S347" s="5">
        <f t="shared" si="402"/>
        <v>2.0577250120756837E-2</v>
      </c>
      <c r="T347" s="5">
        <f t="shared" si="403"/>
        <v>7.3882579773618479E-2</v>
      </c>
      <c r="U347" s="5">
        <f t="shared" si="404"/>
        <v>3.1416366051928164E-2</v>
      </c>
      <c r="V347" s="5">
        <f t="shared" si="405"/>
        <v>1.6683282031485706E-3</v>
      </c>
      <c r="W347" s="5">
        <f t="shared" si="406"/>
        <v>5.7917112214511665E-2</v>
      </c>
      <c r="X347" s="5">
        <f t="shared" si="407"/>
        <v>3.2261323520690034E-2</v>
      </c>
      <c r="Y347" s="5">
        <f t="shared" si="408"/>
        <v>8.9851941465224471E-3</v>
      </c>
      <c r="Z347" s="5">
        <f t="shared" si="409"/>
        <v>4.4529579184202257E-3</v>
      </c>
      <c r="AA347" s="5">
        <f t="shared" si="410"/>
        <v>5.8332417385946501E-3</v>
      </c>
      <c r="AB347" s="5">
        <f t="shared" si="411"/>
        <v>3.8206861376487459E-3</v>
      </c>
      <c r="AC347" s="5">
        <f t="shared" si="412"/>
        <v>7.6084847324667419E-5</v>
      </c>
      <c r="AD347" s="5">
        <f t="shared" si="413"/>
        <v>1.8967421348797336E-2</v>
      </c>
      <c r="AE347" s="5">
        <f t="shared" si="414"/>
        <v>1.0565342315763337E-2</v>
      </c>
      <c r="AF347" s="5">
        <f t="shared" si="415"/>
        <v>2.942583923152455E-3</v>
      </c>
      <c r="AG347" s="5">
        <f t="shared" si="416"/>
        <v>5.4636501661200283E-4</v>
      </c>
      <c r="AH347" s="5">
        <f t="shared" si="417"/>
        <v>6.2010306858056028E-4</v>
      </c>
      <c r="AI347" s="5">
        <f t="shared" si="418"/>
        <v>8.1231647999898944E-4</v>
      </c>
      <c r="AJ347" s="5">
        <f t="shared" si="419"/>
        <v>5.3205515108027852E-4</v>
      </c>
      <c r="AK347" s="5">
        <f t="shared" si="420"/>
        <v>2.3232544684341925E-4</v>
      </c>
      <c r="AL347" s="5">
        <f t="shared" si="421"/>
        <v>2.220725243483491E-6</v>
      </c>
      <c r="AM347" s="5">
        <f t="shared" si="422"/>
        <v>4.9693509757921988E-3</v>
      </c>
      <c r="AN347" s="5">
        <f t="shared" si="423"/>
        <v>2.7680565102090799E-3</v>
      </c>
      <c r="AO347" s="5">
        <f t="shared" si="424"/>
        <v>7.7093939239111537E-4</v>
      </c>
      <c r="AP347" s="5">
        <f t="shared" si="425"/>
        <v>1.4314436730809122E-4</v>
      </c>
      <c r="AQ347" s="5">
        <f t="shared" si="426"/>
        <v>1.9933775042109776E-5</v>
      </c>
      <c r="AR347" s="5">
        <f t="shared" si="427"/>
        <v>6.9082676765909549E-5</v>
      </c>
      <c r="AS347" s="5">
        <f t="shared" si="428"/>
        <v>9.0496241129471542E-5</v>
      </c>
      <c r="AT347" s="5">
        <f t="shared" si="429"/>
        <v>5.9273685111495218E-5</v>
      </c>
      <c r="AU347" s="5">
        <f t="shared" si="430"/>
        <v>2.5882251777140417E-5</v>
      </c>
      <c r="AV347" s="5">
        <f t="shared" si="431"/>
        <v>8.4762440001225832E-6</v>
      </c>
      <c r="AW347" s="5">
        <f t="shared" si="432"/>
        <v>4.5012070774829274E-8</v>
      </c>
      <c r="AX347" s="5">
        <f t="shared" si="433"/>
        <v>1.0849502007720514E-3</v>
      </c>
      <c r="AY347" s="5">
        <f t="shared" si="434"/>
        <v>6.0434521150339233E-4</v>
      </c>
      <c r="AZ347" s="5">
        <f t="shared" si="435"/>
        <v>1.6831792574773465E-4</v>
      </c>
      <c r="BA347" s="5">
        <f t="shared" si="436"/>
        <v>3.1252473573884302E-5</v>
      </c>
      <c r="BB347" s="5">
        <f t="shared" si="437"/>
        <v>4.3521082208596012E-6</v>
      </c>
      <c r="BC347" s="5">
        <f t="shared" si="438"/>
        <v>4.8484727895334085E-7</v>
      </c>
      <c r="BD347" s="5">
        <f t="shared" si="439"/>
        <v>6.4134717691197392E-6</v>
      </c>
      <c r="BE347" s="5">
        <f t="shared" si="440"/>
        <v>8.4014562675679049E-6</v>
      </c>
      <c r="BF347" s="5">
        <f t="shared" si="441"/>
        <v>5.502828261887234E-6</v>
      </c>
      <c r="BG347" s="5">
        <f t="shared" si="442"/>
        <v>2.4028468331709669E-6</v>
      </c>
      <c r="BH347" s="5">
        <f t="shared" si="443"/>
        <v>7.8691437778483753E-7</v>
      </c>
      <c r="BI347" s="5">
        <f t="shared" si="444"/>
        <v>2.061668615464138E-7</v>
      </c>
      <c r="BJ347" s="8">
        <f t="shared" si="445"/>
        <v>0.55177551366106459</v>
      </c>
      <c r="BK347" s="8">
        <f t="shared" si="446"/>
        <v>0.29031600179499834</v>
      </c>
      <c r="BL347" s="8">
        <f t="shared" si="447"/>
        <v>0.15363567055252791</v>
      </c>
      <c r="BM347" s="8">
        <f t="shared" si="448"/>
        <v>0.28695395573230165</v>
      </c>
      <c r="BN347" s="8">
        <f t="shared" si="449"/>
        <v>0.71262188799527637</v>
      </c>
    </row>
    <row r="348" spans="1:66" x14ac:dyDescent="0.25">
      <c r="A348" t="s">
        <v>22</v>
      </c>
      <c r="B348" t="s">
        <v>252</v>
      </c>
      <c r="C348" t="s">
        <v>166</v>
      </c>
      <c r="D348" t="s">
        <v>531</v>
      </c>
      <c r="E348">
        <f>VLOOKUP(A348,home!$A$2:$E$405,3,FALSE)</f>
        <v>1.4</v>
      </c>
      <c r="F348">
        <f>VLOOKUP(B348,home!$B$2:$E$405,3,FALSE)</f>
        <v>1.3492</v>
      </c>
      <c r="G348">
        <f>VLOOKUP(C348,away!$B$2:$E$405,4,FALSE)</f>
        <v>0.99209999999999998</v>
      </c>
      <c r="H348">
        <f>VLOOKUP(A348,away!$A$2:$E$405,3,FALSE)</f>
        <v>1.125</v>
      </c>
      <c r="I348">
        <f>VLOOKUP(C348,away!$B$2:$E$405,3,FALSE)</f>
        <v>1.0369999999999999</v>
      </c>
      <c r="J348">
        <f>VLOOKUP(B348,home!$B$2:$E$405,4,FALSE)</f>
        <v>0.59260000000000002</v>
      </c>
      <c r="K348" s="3">
        <f t="shared" si="394"/>
        <v>1.8739578479999999</v>
      </c>
      <c r="L348" s="3">
        <f t="shared" si="395"/>
        <v>0.69134197499999994</v>
      </c>
      <c r="M348" s="5">
        <f t="shared" si="396"/>
        <v>7.6896122759031543E-2</v>
      </c>
      <c r="N348" s="5">
        <f t="shared" si="397"/>
        <v>0.14410009272505858</v>
      </c>
      <c r="O348" s="5">
        <f t="shared" si="398"/>
        <v>5.3161517378071302E-2</v>
      </c>
      <c r="P348" s="5">
        <f t="shared" si="399"/>
        <v>9.9622442702225103E-2</v>
      </c>
      <c r="Q348" s="5">
        <f t="shared" si="400"/>
        <v>0.13501874982982562</v>
      </c>
      <c r="R348" s="5">
        <f t="shared" si="401"/>
        <v>1.8376394209076316E-2</v>
      </c>
      <c r="S348" s="5">
        <f t="shared" si="402"/>
        <v>3.2266357307308015E-2</v>
      </c>
      <c r="T348" s="5">
        <f t="shared" si="403"/>
        <v>9.3344129169382534E-2</v>
      </c>
      <c r="U348" s="5">
        <f t="shared" si="404"/>
        <v>3.4436588146040316E-2</v>
      </c>
      <c r="V348" s="5">
        <f t="shared" si="405"/>
        <v>4.6447267888769725E-3</v>
      </c>
      <c r="W348" s="5">
        <f t="shared" si="406"/>
        <v>8.4339815290250114E-2</v>
      </c>
      <c r="X348" s="5">
        <f t="shared" si="407"/>
        <v>5.8307654473896693E-2</v>
      </c>
      <c r="Y348" s="5">
        <f t="shared" si="408"/>
        <v>2.015526450080066E-2</v>
      </c>
      <c r="Z348" s="5">
        <f t="shared" si="409"/>
        <v>4.234790888627128E-3</v>
      </c>
      <c r="AA348" s="5">
        <f t="shared" si="410"/>
        <v>7.9358196203817011E-3</v>
      </c>
      <c r="AB348" s="5">
        <f t="shared" si="411"/>
        <v>7.4356957289633341E-3</v>
      </c>
      <c r="AC348" s="5">
        <f t="shared" si="412"/>
        <v>3.7609099440748402E-4</v>
      </c>
      <c r="AD348" s="5">
        <f t="shared" si="413"/>
        <v>3.951231469050865E-2</v>
      </c>
      <c r="AE348" s="5">
        <f t="shared" si="414"/>
        <v>2.7316521674957756E-2</v>
      </c>
      <c r="AF348" s="5">
        <f t="shared" si="415"/>
        <v>9.4425290224478004E-3</v>
      </c>
      <c r="AG348" s="5">
        <f t="shared" si="416"/>
        <v>2.1760055544579608E-3</v>
      </c>
      <c r="AH348" s="5">
        <f t="shared" si="417"/>
        <v>7.3192217416387069E-4</v>
      </c>
      <c r="AI348" s="5">
        <f t="shared" si="418"/>
        <v>1.3715913023996083E-3</v>
      </c>
      <c r="AJ348" s="5">
        <f t="shared" si="419"/>
        <v>1.2851521426901437E-3</v>
      </c>
      <c r="AK348" s="5">
        <f t="shared" si="420"/>
        <v>8.0277364788940337E-4</v>
      </c>
      <c r="AL348" s="5">
        <f t="shared" si="421"/>
        <v>1.948972312093948E-5</v>
      </c>
      <c r="AM348" s="5">
        <f t="shared" si="422"/>
        <v>1.480888244138487E-2</v>
      </c>
      <c r="AN348" s="5">
        <f t="shared" si="423"/>
        <v>1.0238002034569836E-2</v>
      </c>
      <c r="AO348" s="5">
        <f t="shared" si="424"/>
        <v>3.5389802733167639E-3</v>
      </c>
      <c r="AP348" s="5">
        <f t="shared" si="425"/>
        <v>8.1554853721361716E-4</v>
      </c>
      <c r="AQ348" s="5">
        <f t="shared" si="426"/>
        <v>1.4095573410640572E-4</v>
      </c>
      <c r="AR348" s="5">
        <f t="shared" si="427"/>
        <v>1.0120170428654888E-4</v>
      </c>
      <c r="AS348" s="5">
        <f t="shared" si="428"/>
        <v>1.8964772797875351E-4</v>
      </c>
      <c r="AT348" s="5">
        <f t="shared" si="429"/>
        <v>1.7769592410057719E-4</v>
      </c>
      <c r="AU348" s="5">
        <f t="shared" si="430"/>
        <v>1.1099822384196296E-4</v>
      </c>
      <c r="AV348" s="5">
        <f t="shared" si="431"/>
        <v>5.2001498170676801E-5</v>
      </c>
      <c r="AW348" s="5">
        <f t="shared" si="432"/>
        <v>7.0138409354252965E-7</v>
      </c>
      <c r="AX348" s="5">
        <f t="shared" si="433"/>
        <v>4.6252035785237598E-3</v>
      </c>
      <c r="AY348" s="5">
        <f t="shared" si="434"/>
        <v>3.1975973767536829E-3</v>
      </c>
      <c r="AZ348" s="5">
        <f t="shared" si="435"/>
        <v>1.105316642849855E-3</v>
      </c>
      <c r="BA348" s="5">
        <f t="shared" si="436"/>
        <v>2.5471726362272945E-4</v>
      </c>
      <c r="BB348" s="5">
        <f t="shared" si="437"/>
        <v>4.4024184024883349E-5</v>
      </c>
      <c r="BC348" s="5">
        <f t="shared" si="438"/>
        <v>6.087153266305261E-6</v>
      </c>
      <c r="BD348" s="5">
        <f t="shared" si="439"/>
        <v>1.1660831019138105E-5</v>
      </c>
      <c r="BE348" s="5">
        <f t="shared" si="440"/>
        <v>2.1851905802515691E-5</v>
      </c>
      <c r="BF348" s="5">
        <f t="shared" si="441"/>
        <v>2.0474775186190511E-5</v>
      </c>
      <c r="BG348" s="5">
        <f t="shared" si="442"/>
        <v>1.2789621882065787E-5</v>
      </c>
      <c r="BH348" s="5">
        <f t="shared" si="443"/>
        <v>5.9918030747124283E-6</v>
      </c>
      <c r="BI348" s="5">
        <f t="shared" si="444"/>
        <v>2.2456772791055761E-6</v>
      </c>
      <c r="BJ348" s="8">
        <f t="shared" si="445"/>
        <v>0.65248839215121934</v>
      </c>
      <c r="BK348" s="8">
        <f t="shared" si="446"/>
        <v>0.21702282765172376</v>
      </c>
      <c r="BL348" s="8">
        <f t="shared" si="447"/>
        <v>0.12624401404229821</v>
      </c>
      <c r="BM348" s="8">
        <f t="shared" si="448"/>
        <v>0.46961780913791951</v>
      </c>
      <c r="BN348" s="8">
        <f t="shared" si="449"/>
        <v>0.52717531960328845</v>
      </c>
    </row>
    <row r="349" spans="1:66" x14ac:dyDescent="0.25">
      <c r="A349" t="s">
        <v>25</v>
      </c>
      <c r="B349" t="s">
        <v>167</v>
      </c>
      <c r="C349" t="s">
        <v>165</v>
      </c>
      <c r="D349" t="s">
        <v>531</v>
      </c>
      <c r="E349">
        <f>VLOOKUP(A349,home!$A$2:$E$405,3,FALSE)</f>
        <v>1.2947</v>
      </c>
      <c r="F349">
        <f>VLOOKUP(B349,home!$B$2:$E$405,3,FALSE)</f>
        <v>0.81299999999999994</v>
      </c>
      <c r="G349">
        <f>VLOOKUP(C349,away!$B$2:$E$405,4,FALSE)</f>
        <v>1.0163</v>
      </c>
      <c r="H349">
        <f>VLOOKUP(A349,away!$A$2:$E$405,3,FALSE)</f>
        <v>1.05</v>
      </c>
      <c r="I349">
        <f>VLOOKUP(C349,away!$B$2:$E$405,3,FALSE)</f>
        <v>1.0024999999999999</v>
      </c>
      <c r="J349">
        <f>VLOOKUP(B349,home!$B$2:$E$405,4,FALSE)</f>
        <v>0.90229999999999999</v>
      </c>
      <c r="K349" s="3">
        <f t="shared" si="394"/>
        <v>1.0697483349299999</v>
      </c>
      <c r="L349" s="3">
        <f t="shared" si="395"/>
        <v>0.94978353749999989</v>
      </c>
      <c r="M349" s="5">
        <f t="shared" si="396"/>
        <v>0.13271757929819158</v>
      </c>
      <c r="N349" s="5">
        <f t="shared" si="397"/>
        <v>0.14197440947018067</v>
      </c>
      <c r="O349" s="5">
        <f t="shared" si="398"/>
        <v>0.12605297195427315</v>
      </c>
      <c r="P349" s="5">
        <f t="shared" si="399"/>
        <v>0.13484495686106168</v>
      </c>
      <c r="Q349" s="5">
        <f t="shared" si="400"/>
        <v>7.5938444066697877E-2</v>
      </c>
      <c r="R349" s="5">
        <f t="shared" si="401"/>
        <v>5.9861518807558904E-2</v>
      </c>
      <c r="S349" s="5">
        <f t="shared" si="402"/>
        <v>3.4251608730007453E-2</v>
      </c>
      <c r="T349" s="5">
        <f t="shared" si="403"/>
        <v>7.2125084037914192E-2</v>
      </c>
      <c r="U349" s="5">
        <f t="shared" si="404"/>
        <v>6.4036760070767015E-2</v>
      </c>
      <c r="V349" s="5">
        <f t="shared" si="405"/>
        <v>3.8667377801152414E-3</v>
      </c>
      <c r="W349" s="5">
        <f t="shared" si="406"/>
        <v>2.7078341365841668E-2</v>
      </c>
      <c r="X349" s="5">
        <f t="shared" si="407"/>
        <v>2.571856285208168E-2</v>
      </c>
      <c r="Y349" s="5">
        <f t="shared" si="408"/>
        <v>1.221353380253311E-2</v>
      </c>
      <c r="Z349" s="5">
        <f t="shared" si="409"/>
        <v>1.8951828364388693E-2</v>
      </c>
      <c r="AA349" s="5">
        <f t="shared" si="410"/>
        <v>2.0273686836683947E-2</v>
      </c>
      <c r="AB349" s="5">
        <f t="shared" si="411"/>
        <v>1.0843871368217455E-2</v>
      </c>
      <c r="AC349" s="5">
        <f t="shared" si="412"/>
        <v>2.4554494396573397E-4</v>
      </c>
      <c r="AD349" s="5">
        <f t="shared" si="413"/>
        <v>7.2417526471938148E-3</v>
      </c>
      <c r="AE349" s="5">
        <f t="shared" si="414"/>
        <v>6.8780974469517297E-3</v>
      </c>
      <c r="AF349" s="5">
        <f t="shared" si="415"/>
        <v>3.2663518622177657E-3</v>
      </c>
      <c r="AG349" s="5">
        <f t="shared" si="416"/>
        <v>1.0341090754723008E-3</v>
      </c>
      <c r="AH349" s="5">
        <f t="shared" si="417"/>
        <v>4.5000336465054816E-3</v>
      </c>
      <c r="AI349" s="5">
        <f t="shared" si="418"/>
        <v>4.8139035004782149E-3</v>
      </c>
      <c r="AJ349" s="5">
        <f t="shared" si="419"/>
        <v>2.5748326270751336E-3</v>
      </c>
      <c r="AK349" s="5">
        <f t="shared" si="420"/>
        <v>9.1814097184568749E-4</v>
      </c>
      <c r="AL349" s="5">
        <f t="shared" si="421"/>
        <v>9.9792348689899257E-6</v>
      </c>
      <c r="AM349" s="5">
        <f t="shared" si="422"/>
        <v>1.5493705672621008E-3</v>
      </c>
      <c r="AN349" s="5">
        <f t="shared" si="423"/>
        <v>1.4715666582725796E-3</v>
      </c>
      <c r="AO349" s="5">
        <f t="shared" si="424"/>
        <v>6.9883489318059205E-4</v>
      </c>
      <c r="AP349" s="5">
        <f t="shared" si="425"/>
        <v>2.212472923244991E-4</v>
      </c>
      <c r="AQ349" s="5">
        <f t="shared" si="426"/>
        <v>5.2534258991564823E-5</v>
      </c>
      <c r="AR349" s="5">
        <f t="shared" si="427"/>
        <v>8.548115751294004E-4</v>
      </c>
      <c r="AS349" s="5">
        <f t="shared" si="428"/>
        <v>9.1443325917356659E-4</v>
      </c>
      <c r="AT349" s="5">
        <f t="shared" si="429"/>
        <v>4.8910672820276794E-4</v>
      </c>
      <c r="AU349" s="5">
        <f t="shared" si="430"/>
        <v>1.7440703603265704E-4</v>
      </c>
      <c r="AV349" s="5">
        <f t="shared" si="431"/>
        <v>4.6642909099002829E-5</v>
      </c>
      <c r="AW349" s="5">
        <f t="shared" si="432"/>
        <v>2.8164432208669481E-7</v>
      </c>
      <c r="AX349" s="5">
        <f t="shared" si="433"/>
        <v>2.7623943075303021E-4</v>
      </c>
      <c r="AY349" s="5">
        <f t="shared" si="434"/>
        <v>2.6236766373759928E-4</v>
      </c>
      <c r="AZ349" s="5">
        <f t="shared" si="435"/>
        <v>1.2459624389515373E-4</v>
      </c>
      <c r="BA349" s="5">
        <f t="shared" si="436"/>
        <v>3.9446487095317295E-5</v>
      </c>
      <c r="BB349" s="5">
        <f t="shared" si="437"/>
        <v>9.366406013834637E-6</v>
      </c>
      <c r="BC349" s="5">
        <f t="shared" si="438"/>
        <v>1.7792116474962275E-6</v>
      </c>
      <c r="BD349" s="5">
        <f t="shared" si="439"/>
        <v>1.3531432695372471E-4</v>
      </c>
      <c r="BE349" s="5">
        <f t="shared" si="440"/>
        <v>1.4475227595092061E-4</v>
      </c>
      <c r="BF349" s="5">
        <f t="shared" si="441"/>
        <v>7.7424253087912589E-5</v>
      </c>
      <c r="BG349" s="5">
        <f t="shared" si="442"/>
        <v>2.7608155274664475E-5</v>
      </c>
      <c r="BH349" s="5">
        <f t="shared" si="443"/>
        <v>7.3834445338903019E-6</v>
      </c>
      <c r="BI349" s="5">
        <f t="shared" si="444"/>
        <v>1.5796854992354323E-6</v>
      </c>
      <c r="BJ349" s="8">
        <f t="shared" si="445"/>
        <v>0.37817603574025854</v>
      </c>
      <c r="BK349" s="8">
        <f t="shared" si="446"/>
        <v>0.30619877451194832</v>
      </c>
      <c r="BL349" s="8">
        <f t="shared" si="447"/>
        <v>0.29674918343234274</v>
      </c>
      <c r="BM349" s="8">
        <f t="shared" si="448"/>
        <v>0.3284238555715589</v>
      </c>
      <c r="BN349" s="8">
        <f t="shared" si="449"/>
        <v>0.67138988045796388</v>
      </c>
    </row>
    <row r="350" spans="1:66" x14ac:dyDescent="0.25">
      <c r="A350" t="s">
        <v>25</v>
      </c>
      <c r="B350" t="s">
        <v>254</v>
      </c>
      <c r="C350" t="s">
        <v>526</v>
      </c>
      <c r="D350" t="s">
        <v>531</v>
      </c>
      <c r="E350">
        <f>VLOOKUP(A350,home!$A$2:$E$405,3,FALSE)</f>
        <v>1.2947</v>
      </c>
      <c r="F350">
        <f>VLOOKUP(B350,home!$B$2:$E$405,3,FALSE)</f>
        <v>0.51590000000000003</v>
      </c>
      <c r="G350" t="e">
        <f>VLOOKUP(C350,away!$B$2:$E$405,4,FALSE)</f>
        <v>#N/A</v>
      </c>
      <c r="H350">
        <f>VLOOKUP(A350,away!$A$2:$E$405,3,FALSE)</f>
        <v>1.05</v>
      </c>
      <c r="I350" t="e">
        <f>VLOOKUP(C350,away!$B$2:$E$405,3,FALSE)</f>
        <v>#N/A</v>
      </c>
      <c r="J350">
        <f>VLOOKUP(B350,home!$B$2:$E$405,4,FALSE)</f>
        <v>1.5308999999999999</v>
      </c>
      <c r="K350" s="3" t="e">
        <f t="shared" si="394"/>
        <v>#N/A</v>
      </c>
      <c r="L350" s="3" t="e">
        <f t="shared" si="395"/>
        <v>#N/A</v>
      </c>
      <c r="M350" s="5" t="e">
        <f t="shared" si="396"/>
        <v>#N/A</v>
      </c>
      <c r="N350" s="5" t="e">
        <f t="shared" si="397"/>
        <v>#N/A</v>
      </c>
      <c r="O350" s="5" t="e">
        <f t="shared" si="398"/>
        <v>#N/A</v>
      </c>
      <c r="P350" s="5" t="e">
        <f t="shared" si="399"/>
        <v>#N/A</v>
      </c>
      <c r="Q350" s="5" t="e">
        <f t="shared" si="400"/>
        <v>#N/A</v>
      </c>
      <c r="R350" s="5" t="e">
        <f t="shared" si="401"/>
        <v>#N/A</v>
      </c>
      <c r="S350" s="5" t="e">
        <f t="shared" si="402"/>
        <v>#N/A</v>
      </c>
      <c r="T350" s="5" t="e">
        <f t="shared" si="403"/>
        <v>#N/A</v>
      </c>
      <c r="U350" s="5" t="e">
        <f t="shared" si="404"/>
        <v>#N/A</v>
      </c>
      <c r="V350" s="5" t="e">
        <f t="shared" si="405"/>
        <v>#N/A</v>
      </c>
      <c r="W350" s="5" t="e">
        <f t="shared" si="406"/>
        <v>#N/A</v>
      </c>
      <c r="X350" s="5" t="e">
        <f t="shared" si="407"/>
        <v>#N/A</v>
      </c>
      <c r="Y350" s="5" t="e">
        <f t="shared" si="408"/>
        <v>#N/A</v>
      </c>
      <c r="Z350" s="5" t="e">
        <f t="shared" si="409"/>
        <v>#N/A</v>
      </c>
      <c r="AA350" s="5" t="e">
        <f t="shared" si="410"/>
        <v>#N/A</v>
      </c>
      <c r="AB350" s="5" t="e">
        <f t="shared" si="411"/>
        <v>#N/A</v>
      </c>
      <c r="AC350" s="5" t="e">
        <f t="shared" si="412"/>
        <v>#N/A</v>
      </c>
      <c r="AD350" s="5" t="e">
        <f t="shared" si="413"/>
        <v>#N/A</v>
      </c>
      <c r="AE350" s="5" t="e">
        <f t="shared" si="414"/>
        <v>#N/A</v>
      </c>
      <c r="AF350" s="5" t="e">
        <f t="shared" si="415"/>
        <v>#N/A</v>
      </c>
      <c r="AG350" s="5" t="e">
        <f t="shared" si="416"/>
        <v>#N/A</v>
      </c>
      <c r="AH350" s="5" t="e">
        <f t="shared" si="417"/>
        <v>#N/A</v>
      </c>
      <c r="AI350" s="5" t="e">
        <f t="shared" si="418"/>
        <v>#N/A</v>
      </c>
      <c r="AJ350" s="5" t="e">
        <f t="shared" si="419"/>
        <v>#N/A</v>
      </c>
      <c r="AK350" s="5" t="e">
        <f t="shared" si="420"/>
        <v>#N/A</v>
      </c>
      <c r="AL350" s="5" t="e">
        <f t="shared" si="421"/>
        <v>#N/A</v>
      </c>
      <c r="AM350" s="5" t="e">
        <f t="shared" si="422"/>
        <v>#N/A</v>
      </c>
      <c r="AN350" s="5" t="e">
        <f t="shared" si="423"/>
        <v>#N/A</v>
      </c>
      <c r="AO350" s="5" t="e">
        <f t="shared" si="424"/>
        <v>#N/A</v>
      </c>
      <c r="AP350" s="5" t="e">
        <f t="shared" si="425"/>
        <v>#N/A</v>
      </c>
      <c r="AQ350" s="5" t="e">
        <f t="shared" si="426"/>
        <v>#N/A</v>
      </c>
      <c r="AR350" s="5" t="e">
        <f t="shared" si="427"/>
        <v>#N/A</v>
      </c>
      <c r="AS350" s="5" t="e">
        <f t="shared" si="428"/>
        <v>#N/A</v>
      </c>
      <c r="AT350" s="5" t="e">
        <f t="shared" si="429"/>
        <v>#N/A</v>
      </c>
      <c r="AU350" s="5" t="e">
        <f t="shared" si="430"/>
        <v>#N/A</v>
      </c>
      <c r="AV350" s="5" t="e">
        <f t="shared" si="431"/>
        <v>#N/A</v>
      </c>
      <c r="AW350" s="5" t="e">
        <f t="shared" si="432"/>
        <v>#N/A</v>
      </c>
      <c r="AX350" s="5" t="e">
        <f t="shared" si="433"/>
        <v>#N/A</v>
      </c>
      <c r="AY350" s="5" t="e">
        <f t="shared" si="434"/>
        <v>#N/A</v>
      </c>
      <c r="AZ350" s="5" t="e">
        <f t="shared" si="435"/>
        <v>#N/A</v>
      </c>
      <c r="BA350" s="5" t="e">
        <f t="shared" si="436"/>
        <v>#N/A</v>
      </c>
      <c r="BB350" s="5" t="e">
        <f t="shared" si="437"/>
        <v>#N/A</v>
      </c>
      <c r="BC350" s="5" t="e">
        <f t="shared" si="438"/>
        <v>#N/A</v>
      </c>
      <c r="BD350" s="5" t="e">
        <f t="shared" si="439"/>
        <v>#N/A</v>
      </c>
      <c r="BE350" s="5" t="e">
        <f t="shared" si="440"/>
        <v>#N/A</v>
      </c>
      <c r="BF350" s="5" t="e">
        <f t="shared" si="441"/>
        <v>#N/A</v>
      </c>
      <c r="BG350" s="5" t="e">
        <f t="shared" si="442"/>
        <v>#N/A</v>
      </c>
      <c r="BH350" s="5" t="e">
        <f t="shared" si="443"/>
        <v>#N/A</v>
      </c>
      <c r="BI350" s="5" t="e">
        <f t="shared" si="444"/>
        <v>#N/A</v>
      </c>
      <c r="BJ350" s="8" t="e">
        <f t="shared" si="445"/>
        <v>#N/A</v>
      </c>
      <c r="BK350" s="8" t="e">
        <f t="shared" si="446"/>
        <v>#N/A</v>
      </c>
      <c r="BL350" s="8" t="e">
        <f t="shared" si="447"/>
        <v>#N/A</v>
      </c>
      <c r="BM350" s="8" t="e">
        <f t="shared" si="448"/>
        <v>#N/A</v>
      </c>
      <c r="BN350" s="8" t="e">
        <f t="shared" si="449"/>
        <v>#N/A</v>
      </c>
    </row>
    <row r="351" spans="1:66" x14ac:dyDescent="0.25">
      <c r="A351" t="s">
        <v>25</v>
      </c>
      <c r="B351" t="s">
        <v>442</v>
      </c>
      <c r="C351" t="s">
        <v>162</v>
      </c>
      <c r="D351" t="s">
        <v>531</v>
      </c>
      <c r="E351">
        <f>VLOOKUP(A351,home!$A$2:$E$405,3,FALSE)</f>
        <v>1.2947</v>
      </c>
      <c r="F351">
        <f>VLOOKUP(B351,home!$B$2:$E$405,3,FALSE)</f>
        <v>0.85370000000000001</v>
      </c>
      <c r="G351">
        <f>VLOOKUP(C351,away!$B$2:$E$405,4,FALSE)</f>
        <v>1.627</v>
      </c>
      <c r="H351">
        <f>VLOOKUP(A351,away!$A$2:$E$405,3,FALSE)</f>
        <v>1.05</v>
      </c>
      <c r="I351">
        <f>VLOOKUP(C351,away!$B$2:$E$405,3,FALSE)</f>
        <v>0.59260000000000002</v>
      </c>
      <c r="J351">
        <f>VLOOKUP(B351,home!$B$2:$E$405,4,FALSE)</f>
        <v>1.0526</v>
      </c>
      <c r="K351" s="3">
        <f t="shared" si="394"/>
        <v>1.7982993295299998</v>
      </c>
      <c r="L351" s="3">
        <f t="shared" si="395"/>
        <v>0.65495929800000008</v>
      </c>
      <c r="M351" s="5">
        <f t="shared" si="396"/>
        <v>8.6012845506329816E-2</v>
      </c>
      <c r="N351" s="5">
        <f t="shared" si="397"/>
        <v>0.15467684240500038</v>
      </c>
      <c r="O351" s="5">
        <f t="shared" si="398"/>
        <v>5.6334912911808241E-2</v>
      </c>
      <c r="P351" s="5">
        <f t="shared" si="399"/>
        <v>0.10130703611843568</v>
      </c>
      <c r="Q351" s="5">
        <f t="shared" si="400"/>
        <v>0.13907763099536483</v>
      </c>
      <c r="R351" s="5">
        <f t="shared" si="401"/>
        <v>1.8448537506804533E-2</v>
      </c>
      <c r="S351" s="5">
        <f t="shared" si="402"/>
        <v>2.983018265087729E-2</v>
      </c>
      <c r="T351" s="5">
        <f t="shared" si="403"/>
        <v>9.1090187564227196E-2</v>
      </c>
      <c r="U351" s="5">
        <f t="shared" si="404"/>
        <v>3.3175992629295645E-2</v>
      </c>
      <c r="V351" s="5">
        <f t="shared" si="405"/>
        <v>3.9038192150155386E-3</v>
      </c>
      <c r="W351" s="5">
        <f t="shared" si="406"/>
        <v>8.3367736857195104E-2</v>
      </c>
      <c r="X351" s="5">
        <f t="shared" si="407"/>
        <v>5.4602474407837234E-2</v>
      </c>
      <c r="Y351" s="5">
        <f t="shared" si="408"/>
        <v>1.7881199153610021E-2</v>
      </c>
      <c r="Z351" s="5">
        <f t="shared" si="409"/>
        <v>4.0276803915277899E-3</v>
      </c>
      <c r="AA351" s="5">
        <f t="shared" si="410"/>
        <v>7.2429749476455516E-3</v>
      </c>
      <c r="AB351" s="5">
        <f t="shared" si="411"/>
        <v>6.5125184960767909E-3</v>
      </c>
      <c r="AC351" s="5">
        <f t="shared" si="412"/>
        <v>2.8737303123688515E-4</v>
      </c>
      <c r="AD351" s="5">
        <f t="shared" si="413"/>
        <v>3.7480036323681853E-2</v>
      </c>
      <c r="AE351" s="5">
        <f t="shared" si="414"/>
        <v>2.4547898279573169E-2</v>
      </c>
      <c r="AF351" s="5">
        <f t="shared" si="415"/>
        <v>8.0389371122823253E-3</v>
      </c>
      <c r="AG351" s="5">
        <f t="shared" si="416"/>
        <v>1.7550588692421933E-3</v>
      </c>
      <c r="AH351" s="5">
        <f t="shared" si="417"/>
        <v>6.5949168045085149E-4</v>
      </c>
      <c r="AI351" s="5">
        <f t="shared" si="418"/>
        <v>1.1859634467853793E-3</v>
      </c>
      <c r="AJ351" s="5">
        <f t="shared" si="419"/>
        <v>1.0663586356006176E-3</v>
      </c>
      <c r="AK351" s="5">
        <f t="shared" si="420"/>
        <v>6.3921067314637206E-4</v>
      </c>
      <c r="AL351" s="5">
        <f t="shared" si="421"/>
        <v>1.3538866146609242E-5</v>
      </c>
      <c r="AM351" s="5">
        <f t="shared" si="422"/>
        <v>1.3480064838327425E-2</v>
      </c>
      <c r="AN351" s="5">
        <f t="shared" si="423"/>
        <v>8.8288938035054141E-3</v>
      </c>
      <c r="AO351" s="5">
        <f t="shared" si="424"/>
        <v>2.8912830438302286E-3</v>
      </c>
      <c r="AP351" s="5">
        <f t="shared" si="425"/>
        <v>6.3122423756878333E-4</v>
      </c>
      <c r="AQ351" s="5">
        <f t="shared" si="426"/>
        <v>1.0335654587965889E-4</v>
      </c>
      <c r="AR351" s="5">
        <f t="shared" si="427"/>
        <v>8.6388041612986047E-5</v>
      </c>
      <c r="AS351" s="5">
        <f t="shared" si="428"/>
        <v>1.5535155731204254E-4</v>
      </c>
      <c r="AT351" s="5">
        <f t="shared" si="429"/>
        <v>1.3968430067784373E-4</v>
      </c>
      <c r="AU351" s="5">
        <f t="shared" si="430"/>
        <v>8.3731394751611094E-5</v>
      </c>
      <c r="AV351" s="5">
        <f t="shared" si="431"/>
        <v>3.7643527760608495E-5</v>
      </c>
      <c r="AW351" s="5">
        <f t="shared" si="432"/>
        <v>4.429514095776256E-7</v>
      </c>
      <c r="AX351" s="5">
        <f t="shared" si="433"/>
        <v>4.0401985934641893E-3</v>
      </c>
      <c r="AY351" s="5">
        <f t="shared" si="434"/>
        <v>2.6461656345558929E-3</v>
      </c>
      <c r="AZ351" s="5">
        <f t="shared" si="435"/>
        <v>8.6656539320022609E-4</v>
      </c>
      <c r="BA351" s="5">
        <f t="shared" si="436"/>
        <v>1.891883538671714E-4</v>
      </c>
      <c r="BB351" s="5">
        <f t="shared" si="437"/>
        <v>3.0977667859654541E-5</v>
      </c>
      <c r="BC351" s="5">
        <f t="shared" si="438"/>
        <v>4.057822319007302E-6</v>
      </c>
      <c r="BD351" s="5">
        <f t="shared" si="439"/>
        <v>9.430108515072685E-6</v>
      </c>
      <c r="BE351" s="5">
        <f t="shared" si="440"/>
        <v>1.6958157820050352E-5</v>
      </c>
      <c r="BF351" s="5">
        <f t="shared" si="441"/>
        <v>1.5247921918930238E-5</v>
      </c>
      <c r="BG351" s="5">
        <f t="shared" si="442"/>
        <v>9.1401092545126776E-6</v>
      </c>
      <c r="BH351" s="5">
        <f t="shared" si="443"/>
        <v>4.1091630860552737E-6</v>
      </c>
      <c r="BI351" s="5">
        <f t="shared" si="444"/>
        <v>1.4779010445165252E-6</v>
      </c>
      <c r="BJ351" s="8">
        <f t="shared" si="445"/>
        <v>0.64622997790239178</v>
      </c>
      <c r="BK351" s="8">
        <f t="shared" si="446"/>
        <v>0.22400096102259767</v>
      </c>
      <c r="BL351" s="8">
        <f t="shared" si="447"/>
        <v>0.1258251231113682</v>
      </c>
      <c r="BM351" s="8">
        <f t="shared" si="448"/>
        <v>0.44158021430099592</v>
      </c>
      <c r="BN351" s="8">
        <f t="shared" si="449"/>
        <v>0.55585780544374341</v>
      </c>
    </row>
    <row r="352" spans="1:66" x14ac:dyDescent="0.25">
      <c r="A352" t="s">
        <v>173</v>
      </c>
      <c r="B352" t="s">
        <v>474</v>
      </c>
      <c r="C352" t="s">
        <v>261</v>
      </c>
      <c r="D352" t="s">
        <v>531</v>
      </c>
      <c r="E352">
        <f>VLOOKUP(A352,home!$A$2:$E$405,3,FALSE)</f>
        <v>1.7239</v>
      </c>
      <c r="F352">
        <f>VLOOKUP(B352,home!$B$2:$E$405,3,FALSE)</f>
        <v>0.75070000000000003</v>
      </c>
      <c r="G352">
        <f>VLOOKUP(C352,away!$B$2:$E$405,4,FALSE)</f>
        <v>0.76139999999999997</v>
      </c>
      <c r="H352">
        <f>VLOOKUP(A352,away!$A$2:$E$405,3,FALSE)</f>
        <v>1.3199000000000001</v>
      </c>
      <c r="I352">
        <f>VLOOKUP(C352,away!$B$2:$E$405,3,FALSE)</f>
        <v>1.7994000000000001</v>
      </c>
      <c r="J352">
        <f>VLOOKUP(B352,home!$B$2:$E$405,4,FALSE)</f>
        <v>1.1587000000000001</v>
      </c>
      <c r="K352" s="3">
        <f t="shared" si="394"/>
        <v>0.98535189922200006</v>
      </c>
      <c r="L352" s="3">
        <f t="shared" si="395"/>
        <v>2.7519450131220005</v>
      </c>
      <c r="M352" s="5">
        <f t="shared" si="396"/>
        <v>2.3818399414353715E-2</v>
      </c>
      <c r="N352" s="5">
        <f t="shared" si="397"/>
        <v>2.3469505099361607E-2</v>
      </c>
      <c r="O352" s="5">
        <f t="shared" si="398"/>
        <v>6.554692548887868E-2</v>
      </c>
      <c r="P352" s="5">
        <f t="shared" si="399"/>
        <v>6.4586787518629535E-2</v>
      </c>
      <c r="Q352" s="5">
        <f t="shared" si="400"/>
        <v>1.1562860711728186E-2</v>
      </c>
      <c r="R352" s="5">
        <f t="shared" si="401"/>
        <v>9.0190767362299515E-2</v>
      </c>
      <c r="S352" s="5">
        <f t="shared" si="402"/>
        <v>4.3783936206296371E-2</v>
      </c>
      <c r="T352" s="5">
        <f t="shared" si="403"/>
        <v>3.1820356873064684E-2</v>
      </c>
      <c r="U352" s="5">
        <f t="shared" si="404"/>
        <v>8.8869643912731403E-2</v>
      </c>
      <c r="V352" s="5">
        <f t="shared" si="405"/>
        <v>1.3191780089794011E-2</v>
      </c>
      <c r="W352" s="5">
        <f t="shared" si="406"/>
        <v>3.7978289209136054E-3</v>
      </c>
      <c r="X352" s="5">
        <f t="shared" si="407"/>
        <v>1.0451416359598703E-2</v>
      </c>
      <c r="Y352" s="5">
        <f t="shared" si="408"/>
        <v>1.4380861565429674E-2</v>
      </c>
      <c r="Z352" s="5">
        <f t="shared" si="409"/>
        <v>8.2733344157442212E-2</v>
      </c>
      <c r="AA352" s="5">
        <f t="shared" si="410"/>
        <v>8.152145779452305E-2</v>
      </c>
      <c r="AB352" s="5">
        <f t="shared" si="411"/>
        <v>4.0163661632589699E-2</v>
      </c>
      <c r="AC352" s="5">
        <f t="shared" si="412"/>
        <v>2.2357051654428202E-3</v>
      </c>
      <c r="AD352" s="5">
        <f t="shared" si="413"/>
        <v>9.3554948503561501E-4</v>
      </c>
      <c r="AE352" s="5">
        <f t="shared" si="414"/>
        <v>2.5745807398726158E-3</v>
      </c>
      <c r="AF352" s="5">
        <f t="shared" si="415"/>
        <v>3.5425523139861982E-3</v>
      </c>
      <c r="AG352" s="5">
        <f t="shared" si="416"/>
        <v>3.2496363913993736E-3</v>
      </c>
      <c r="AH352" s="5">
        <f t="shared" si="417"/>
        <v>5.6919403468244825E-2</v>
      </c>
      <c r="AI352" s="5">
        <f t="shared" si="418"/>
        <v>5.6085642310018335E-2</v>
      </c>
      <c r="AJ352" s="5">
        <f t="shared" si="419"/>
        <v>2.7632047084631163E-2</v>
      </c>
      <c r="AK352" s="5">
        <f t="shared" si="420"/>
        <v>9.0757633580776827E-3</v>
      </c>
      <c r="AL352" s="5">
        <f t="shared" si="421"/>
        <v>2.4249658755447654E-4</v>
      </c>
      <c r="AM352" s="5">
        <f t="shared" si="422"/>
        <v>1.8436909237920152E-4</v>
      </c>
      <c r="AN352" s="5">
        <f t="shared" si="423"/>
        <v>5.0737360434677302E-4</v>
      </c>
      <c r="AO352" s="5">
        <f t="shared" si="424"/>
        <v>6.981321301359185E-4</v>
      </c>
      <c r="AP352" s="5">
        <f t="shared" si="425"/>
        <v>6.4040707800926014E-4</v>
      </c>
      <c r="AQ352" s="5">
        <f t="shared" si="426"/>
        <v>4.4059126617390388E-4</v>
      </c>
      <c r="AR352" s="5">
        <f t="shared" si="427"/>
        <v>3.1327813704863088E-2</v>
      </c>
      <c r="AS352" s="5">
        <f t="shared" si="428"/>
        <v>3.0868920732559847E-2</v>
      </c>
      <c r="AT352" s="5">
        <f t="shared" si="429"/>
        <v>1.5208374835380609E-2</v>
      </c>
      <c r="AU352" s="5">
        <f t="shared" si="430"/>
        <v>4.9952003427074518E-3</v>
      </c>
      <c r="AV352" s="5">
        <f t="shared" si="431"/>
        <v>1.2305075361702931E-3</v>
      </c>
      <c r="AW352" s="5">
        <f t="shared" si="432"/>
        <v>1.8265612532365841E-5</v>
      </c>
      <c r="AX352" s="5">
        <f t="shared" si="433"/>
        <v>3.0278072555613753E-5</v>
      </c>
      <c r="AY352" s="5">
        <f t="shared" si="434"/>
        <v>8.3323590776367362E-5</v>
      </c>
      <c r="AZ352" s="5">
        <f t="shared" si="435"/>
        <v>1.1465097005622126E-4</v>
      </c>
      <c r="BA352" s="5">
        <f t="shared" si="436"/>
        <v>1.0517105509860596E-4</v>
      </c>
      <c r="BB352" s="5">
        <f t="shared" si="437"/>
        <v>7.2356240150846959E-5</v>
      </c>
      <c r="BC352" s="5">
        <f t="shared" si="438"/>
        <v>3.9824078850276233E-5</v>
      </c>
      <c r="BD352" s="5">
        <f t="shared" si="439"/>
        <v>1.4368736782852179E-2</v>
      </c>
      <c r="BE352" s="5">
        <f t="shared" si="440"/>
        <v>1.4158262078404406E-2</v>
      </c>
      <c r="BF352" s="5">
        <f t="shared" si="441"/>
        <v>6.9754352143193005E-3</v>
      </c>
      <c r="BG352" s="5">
        <f t="shared" si="442"/>
        <v>2.2910861121098474E-3</v>
      </c>
      <c r="BH352" s="5">
        <f t="shared" si="443"/>
        <v>5.6438151296214648E-4</v>
      </c>
      <c r="BI352" s="5">
        <f t="shared" si="444"/>
        <v>1.1122287913660741E-4</v>
      </c>
      <c r="BJ352" s="8">
        <f t="shared" si="445"/>
        <v>0.10870162563892327</v>
      </c>
      <c r="BK352" s="8">
        <f t="shared" si="446"/>
        <v>0.14794242857284731</v>
      </c>
      <c r="BL352" s="8">
        <f t="shared" si="447"/>
        <v>0.6381052541434602</v>
      </c>
      <c r="BM352" s="8">
        <f t="shared" si="448"/>
        <v>0.69824234893917769</v>
      </c>
      <c r="BN352" s="8">
        <f t="shared" si="449"/>
        <v>0.27917524559525125</v>
      </c>
    </row>
    <row r="353" spans="1:66" x14ac:dyDescent="0.25">
      <c r="A353" t="s">
        <v>173</v>
      </c>
      <c r="B353" t="s">
        <v>174</v>
      </c>
      <c r="C353" t="s">
        <v>176</v>
      </c>
      <c r="D353" t="s">
        <v>531</v>
      </c>
      <c r="E353">
        <f>VLOOKUP(A353,home!$A$2:$E$405,3,FALSE)</f>
        <v>1.7239</v>
      </c>
      <c r="F353">
        <f>VLOOKUP(B353,home!$B$2:$E$405,3,FALSE)</f>
        <v>0.81889999999999996</v>
      </c>
      <c r="G353">
        <f>VLOOKUP(C353,away!$B$2:$E$405,4,FALSE)</f>
        <v>0.90639999999999998</v>
      </c>
      <c r="H353">
        <f>VLOOKUP(A353,away!$A$2:$E$405,3,FALSE)</f>
        <v>1.3199000000000001</v>
      </c>
      <c r="I353">
        <f>VLOOKUP(C353,away!$B$2:$E$405,3,FALSE)</f>
        <v>1.5626</v>
      </c>
      <c r="J353">
        <f>VLOOKUP(B353,home!$B$2:$E$405,4,FALSE)</f>
        <v>1.1142000000000001</v>
      </c>
      <c r="K353" s="3">
        <f t="shared" si="394"/>
        <v>1.2795664299439999</v>
      </c>
      <c r="L353" s="3">
        <f t="shared" si="395"/>
        <v>2.2980104695080001</v>
      </c>
      <c r="M353" s="5">
        <f t="shared" si="396"/>
        <v>2.7943325776017401E-2</v>
      </c>
      <c r="N353" s="5">
        <f t="shared" si="397"/>
        <v>3.575534160398073E-2</v>
      </c>
      <c r="O353" s="5">
        <f t="shared" si="398"/>
        <v>6.4214055186160746E-2</v>
      </c>
      <c r="P353" s="5">
        <f t="shared" si="399"/>
        <v>8.2166149346782694E-2</v>
      </c>
      <c r="Q353" s="5">
        <f t="shared" si="400"/>
        <v>2.2875667403816906E-2</v>
      </c>
      <c r="R353" s="5">
        <f t="shared" si="401"/>
        <v>7.3782285553680965E-2</v>
      </c>
      <c r="S353" s="5">
        <f t="shared" si="402"/>
        <v>6.0401508329693369E-2</v>
      </c>
      <c r="T353" s="5">
        <f t="shared" si="403"/>
        <v>5.256852319095414E-2</v>
      </c>
      <c r="U353" s="5">
        <f t="shared" si="404"/>
        <v>9.4409335719032303E-2</v>
      </c>
      <c r="V353" s="5">
        <f t="shared" si="405"/>
        <v>1.973422679402204E-2</v>
      </c>
      <c r="W353" s="5">
        <f t="shared" si="406"/>
        <v>9.7569786908294383E-3</v>
      </c>
      <c r="X353" s="5">
        <f t="shared" si="407"/>
        <v>2.2421639182292511E-2</v>
      </c>
      <c r="Y353" s="5">
        <f t="shared" si="408"/>
        <v>2.5762580792219499E-2</v>
      </c>
      <c r="Z353" s="5">
        <f t="shared" si="409"/>
        <v>5.6517488222195912E-2</v>
      </c>
      <c r="AA353" s="5">
        <f t="shared" si="410"/>
        <v>7.2317880633877285E-2</v>
      </c>
      <c r="AB353" s="5">
        <f t="shared" si="411"/>
        <v>4.6267766171903354E-2</v>
      </c>
      <c r="AC353" s="5">
        <f t="shared" si="412"/>
        <v>3.6267278969361037E-3</v>
      </c>
      <c r="AD353" s="5">
        <f t="shared" si="413"/>
        <v>3.1211755976160772E-3</v>
      </c>
      <c r="AE353" s="5">
        <f t="shared" si="414"/>
        <v>7.1724942004946345E-3</v>
      </c>
      <c r="AF353" s="5">
        <f t="shared" si="415"/>
        <v>8.2412333826110441E-3</v>
      </c>
      <c r="AG353" s="5">
        <f t="shared" si="416"/>
        <v>6.3128135316330028E-3</v>
      </c>
      <c r="AH353" s="5">
        <f t="shared" si="417"/>
        <v>3.2469444911225331E-2</v>
      </c>
      <c r="AI353" s="5">
        <f t="shared" si="418"/>
        <v>4.1546811707319962E-2</v>
      </c>
      <c r="AJ353" s="5">
        <f t="shared" si="419"/>
        <v>2.6580952765945499E-2</v>
      </c>
      <c r="AK353" s="5">
        <f t="shared" si="420"/>
        <v>1.1337364945076986E-2</v>
      </c>
      <c r="AL353" s="5">
        <f t="shared" si="421"/>
        <v>4.2656950487339782E-4</v>
      </c>
      <c r="AM353" s="5">
        <f t="shared" si="422"/>
        <v>7.9875030333398692E-4</v>
      </c>
      <c r="AN353" s="5">
        <f t="shared" si="423"/>
        <v>1.8355365595841926E-3</v>
      </c>
      <c r="AO353" s="5">
        <f t="shared" si="424"/>
        <v>2.1090411155445855E-3</v>
      </c>
      <c r="AP353" s="5">
        <f t="shared" si="425"/>
        <v>1.6155328547147632E-3</v>
      </c>
      <c r="AQ353" s="5">
        <f t="shared" si="426"/>
        <v>9.2812785349216827E-4</v>
      </c>
      <c r="AR353" s="5">
        <f t="shared" si="427"/>
        <v>1.4923024869021808E-2</v>
      </c>
      <c r="AS353" s="5">
        <f t="shared" si="428"/>
        <v>1.9095001655619757E-2</v>
      </c>
      <c r="AT353" s="5">
        <f t="shared" si="429"/>
        <v>1.2216661549128075E-2</v>
      </c>
      <c r="AU353" s="5">
        <f t="shared" si="430"/>
        <v>5.2106766680839797E-3</v>
      </c>
      <c r="AV353" s="5">
        <f t="shared" si="431"/>
        <v>1.666851735443179E-3</v>
      </c>
      <c r="AW353" s="5">
        <f t="shared" si="432"/>
        <v>3.4841925248938793E-5</v>
      </c>
      <c r="AX353" s="5">
        <f t="shared" si="433"/>
        <v>1.7034234567562607E-4</v>
      </c>
      <c r="AY353" s="5">
        <f t="shared" si="434"/>
        <v>3.914484937631395E-4</v>
      </c>
      <c r="AZ353" s="5">
        <f t="shared" si="435"/>
        <v>4.4977636847041595E-4</v>
      </c>
      <c r="BA353" s="5">
        <f t="shared" si="436"/>
        <v>3.4453026789410128E-4</v>
      </c>
      <c r="BB353" s="5">
        <f t="shared" si="437"/>
        <v>1.9793354067076021E-4</v>
      </c>
      <c r="BC353" s="5">
        <f t="shared" si="438"/>
        <v>9.0970669745638863E-5</v>
      </c>
      <c r="BD353" s="5">
        <f t="shared" si="439"/>
        <v>5.7155445642900603E-3</v>
      </c>
      <c r="BE353" s="5">
        <f t="shared" si="440"/>
        <v>7.3134189533144659E-3</v>
      </c>
      <c r="BF353" s="5">
        <f t="shared" si="441"/>
        <v>4.6790026903886887E-3</v>
      </c>
      <c r="BG353" s="5">
        <f t="shared" si="442"/>
        <v>1.9956982560796746E-3</v>
      </c>
      <c r="BH353" s="5">
        <f t="shared" si="443"/>
        <v>6.3840712319433398E-4</v>
      </c>
      <c r="BI353" s="5">
        <f t="shared" si="444"/>
        <v>1.6337686469531867E-4</v>
      </c>
      <c r="BJ353" s="8">
        <f t="shared" si="445"/>
        <v>0.20292043794933734</v>
      </c>
      <c r="BK353" s="8">
        <f t="shared" si="446"/>
        <v>0.19468995614208814</v>
      </c>
      <c r="BL353" s="8">
        <f t="shared" si="447"/>
        <v>0.53654356252348179</v>
      </c>
      <c r="BM353" s="8">
        <f t="shared" si="448"/>
        <v>0.68357801339814961</v>
      </c>
      <c r="BN353" s="8">
        <f t="shared" si="449"/>
        <v>0.30673682487043941</v>
      </c>
    </row>
    <row r="354" spans="1:66" x14ac:dyDescent="0.25">
      <c r="A354" t="s">
        <v>173</v>
      </c>
      <c r="B354" t="s">
        <v>178</v>
      </c>
      <c r="C354" t="s">
        <v>514</v>
      </c>
      <c r="D354" t="s">
        <v>531</v>
      </c>
      <c r="E354">
        <f>VLOOKUP(A354,home!$A$2:$E$405,3,FALSE)</f>
        <v>1.7239</v>
      </c>
      <c r="F354">
        <f>VLOOKUP(B354,home!$B$2:$E$405,3,FALSE)</f>
        <v>0.72509999999999997</v>
      </c>
      <c r="G354" t="e">
        <f>VLOOKUP(C354,away!$B$2:$E$405,4,FALSE)</f>
        <v>#N/A</v>
      </c>
      <c r="H354">
        <f>VLOOKUP(A354,away!$A$2:$E$405,3,FALSE)</f>
        <v>1.3199000000000001</v>
      </c>
      <c r="I354" t="e">
        <f>VLOOKUP(C354,away!$B$2:$E$405,3,FALSE)</f>
        <v>#N/A</v>
      </c>
      <c r="J354">
        <f>VLOOKUP(B354,home!$B$2:$E$405,4,FALSE)</f>
        <v>1.2785</v>
      </c>
      <c r="K354" s="3" t="e">
        <f t="shared" si="394"/>
        <v>#N/A</v>
      </c>
      <c r="L354" s="3" t="e">
        <f t="shared" si="395"/>
        <v>#N/A</v>
      </c>
      <c r="M354" s="5" t="e">
        <f t="shared" si="396"/>
        <v>#N/A</v>
      </c>
      <c r="N354" s="5" t="e">
        <f t="shared" si="397"/>
        <v>#N/A</v>
      </c>
      <c r="O354" s="5" t="e">
        <f t="shared" si="398"/>
        <v>#N/A</v>
      </c>
      <c r="P354" s="5" t="e">
        <f t="shared" si="399"/>
        <v>#N/A</v>
      </c>
      <c r="Q354" s="5" t="e">
        <f t="shared" si="400"/>
        <v>#N/A</v>
      </c>
      <c r="R354" s="5" t="e">
        <f t="shared" si="401"/>
        <v>#N/A</v>
      </c>
      <c r="S354" s="5" t="e">
        <f t="shared" si="402"/>
        <v>#N/A</v>
      </c>
      <c r="T354" s="5" t="e">
        <f t="shared" si="403"/>
        <v>#N/A</v>
      </c>
      <c r="U354" s="5" t="e">
        <f t="shared" si="404"/>
        <v>#N/A</v>
      </c>
      <c r="V354" s="5" t="e">
        <f t="shared" si="405"/>
        <v>#N/A</v>
      </c>
      <c r="W354" s="5" t="e">
        <f t="shared" si="406"/>
        <v>#N/A</v>
      </c>
      <c r="X354" s="5" t="e">
        <f t="shared" si="407"/>
        <v>#N/A</v>
      </c>
      <c r="Y354" s="5" t="e">
        <f t="shared" si="408"/>
        <v>#N/A</v>
      </c>
      <c r="Z354" s="5" t="e">
        <f t="shared" si="409"/>
        <v>#N/A</v>
      </c>
      <c r="AA354" s="5" t="e">
        <f t="shared" si="410"/>
        <v>#N/A</v>
      </c>
      <c r="AB354" s="5" t="e">
        <f t="shared" si="411"/>
        <v>#N/A</v>
      </c>
      <c r="AC354" s="5" t="e">
        <f t="shared" si="412"/>
        <v>#N/A</v>
      </c>
      <c r="AD354" s="5" t="e">
        <f t="shared" si="413"/>
        <v>#N/A</v>
      </c>
      <c r="AE354" s="5" t="e">
        <f t="shared" si="414"/>
        <v>#N/A</v>
      </c>
      <c r="AF354" s="5" t="e">
        <f t="shared" si="415"/>
        <v>#N/A</v>
      </c>
      <c r="AG354" s="5" t="e">
        <f t="shared" si="416"/>
        <v>#N/A</v>
      </c>
      <c r="AH354" s="5" t="e">
        <f t="shared" si="417"/>
        <v>#N/A</v>
      </c>
      <c r="AI354" s="5" t="e">
        <f t="shared" si="418"/>
        <v>#N/A</v>
      </c>
      <c r="AJ354" s="5" t="e">
        <f t="shared" si="419"/>
        <v>#N/A</v>
      </c>
      <c r="AK354" s="5" t="e">
        <f t="shared" si="420"/>
        <v>#N/A</v>
      </c>
      <c r="AL354" s="5" t="e">
        <f t="shared" si="421"/>
        <v>#N/A</v>
      </c>
      <c r="AM354" s="5" t="e">
        <f t="shared" si="422"/>
        <v>#N/A</v>
      </c>
      <c r="AN354" s="5" t="e">
        <f t="shared" si="423"/>
        <v>#N/A</v>
      </c>
      <c r="AO354" s="5" t="e">
        <f t="shared" si="424"/>
        <v>#N/A</v>
      </c>
      <c r="AP354" s="5" t="e">
        <f t="shared" si="425"/>
        <v>#N/A</v>
      </c>
      <c r="AQ354" s="5" t="e">
        <f t="shared" si="426"/>
        <v>#N/A</v>
      </c>
      <c r="AR354" s="5" t="e">
        <f t="shared" si="427"/>
        <v>#N/A</v>
      </c>
      <c r="AS354" s="5" t="e">
        <f t="shared" si="428"/>
        <v>#N/A</v>
      </c>
      <c r="AT354" s="5" t="e">
        <f t="shared" si="429"/>
        <v>#N/A</v>
      </c>
      <c r="AU354" s="5" t="e">
        <f t="shared" si="430"/>
        <v>#N/A</v>
      </c>
      <c r="AV354" s="5" t="e">
        <f t="shared" si="431"/>
        <v>#N/A</v>
      </c>
      <c r="AW354" s="5" t="e">
        <f t="shared" si="432"/>
        <v>#N/A</v>
      </c>
      <c r="AX354" s="5" t="e">
        <f t="shared" si="433"/>
        <v>#N/A</v>
      </c>
      <c r="AY354" s="5" t="e">
        <f t="shared" si="434"/>
        <v>#N/A</v>
      </c>
      <c r="AZ354" s="5" t="e">
        <f t="shared" si="435"/>
        <v>#N/A</v>
      </c>
      <c r="BA354" s="5" t="e">
        <f t="shared" si="436"/>
        <v>#N/A</v>
      </c>
      <c r="BB354" s="5" t="e">
        <f t="shared" si="437"/>
        <v>#N/A</v>
      </c>
      <c r="BC354" s="5" t="e">
        <f t="shared" si="438"/>
        <v>#N/A</v>
      </c>
      <c r="BD354" s="5" t="e">
        <f t="shared" si="439"/>
        <v>#N/A</v>
      </c>
      <c r="BE354" s="5" t="e">
        <f t="shared" si="440"/>
        <v>#N/A</v>
      </c>
      <c r="BF354" s="5" t="e">
        <f t="shared" si="441"/>
        <v>#N/A</v>
      </c>
      <c r="BG354" s="5" t="e">
        <f t="shared" si="442"/>
        <v>#N/A</v>
      </c>
      <c r="BH354" s="5" t="e">
        <f t="shared" si="443"/>
        <v>#N/A</v>
      </c>
      <c r="BI354" s="5" t="e">
        <f t="shared" si="444"/>
        <v>#N/A</v>
      </c>
      <c r="BJ354" s="8" t="e">
        <f t="shared" si="445"/>
        <v>#N/A</v>
      </c>
      <c r="BK354" s="8" t="e">
        <f t="shared" si="446"/>
        <v>#N/A</v>
      </c>
      <c r="BL354" s="8" t="e">
        <f t="shared" si="447"/>
        <v>#N/A</v>
      </c>
      <c r="BM354" s="8" t="e">
        <f t="shared" si="448"/>
        <v>#N/A</v>
      </c>
      <c r="BN354" s="8" t="e">
        <f t="shared" si="449"/>
        <v>#N/A</v>
      </c>
    </row>
    <row r="355" spans="1:66" x14ac:dyDescent="0.25">
      <c r="A355" t="s">
        <v>173</v>
      </c>
      <c r="B355" t="s">
        <v>434</v>
      </c>
      <c r="C355" t="s">
        <v>486</v>
      </c>
      <c r="D355" t="s">
        <v>531</v>
      </c>
      <c r="E355">
        <f>VLOOKUP(A355,home!$A$2:$E$405,3,FALSE)</f>
        <v>1.7239</v>
      </c>
      <c r="F355">
        <f>VLOOKUP(B355,home!$B$2:$E$405,3,FALSE)</f>
        <v>0.95540000000000003</v>
      </c>
      <c r="G355">
        <f>VLOOKUP(C355,away!$B$2:$E$405,4,FALSE)</f>
        <v>1.3308</v>
      </c>
      <c r="H355">
        <f>VLOOKUP(A355,away!$A$2:$E$405,3,FALSE)</f>
        <v>1.3199000000000001</v>
      </c>
      <c r="I355">
        <f>VLOOKUP(C355,away!$B$2:$E$405,3,FALSE)</f>
        <v>0.57940000000000003</v>
      </c>
      <c r="J355">
        <f>VLOOKUP(B355,home!$B$2:$E$405,4,FALSE)</f>
        <v>1.0249999999999999</v>
      </c>
      <c r="K355" s="3">
        <f t="shared" si="394"/>
        <v>2.1918463110480002</v>
      </c>
      <c r="L355" s="3">
        <f t="shared" si="395"/>
        <v>0.7838688115000001</v>
      </c>
      <c r="M355" s="5">
        <f t="shared" si="396"/>
        <v>5.1010941882805041E-2</v>
      </c>
      <c r="N355" s="5">
        <f t="shared" si="397"/>
        <v>0.11180814478891017</v>
      </c>
      <c r="O355" s="5">
        <f t="shared" si="398"/>
        <v>3.9985886387169968E-2</v>
      </c>
      <c r="P355" s="5">
        <f t="shared" si="399"/>
        <v>8.7642917571702936E-2</v>
      </c>
      <c r="Q355" s="5">
        <f t="shared" si="400"/>
        <v>0.12253313485034673</v>
      </c>
      <c r="R355" s="5">
        <f t="shared" si="401"/>
        <v>1.5671844619542474E-2</v>
      </c>
      <c r="S355" s="5">
        <f t="shared" si="402"/>
        <v>3.7645261570192406E-2</v>
      </c>
      <c r="T355" s="5">
        <f t="shared" si="403"/>
        <v>9.6049902784510532E-2</v>
      </c>
      <c r="U355" s="5">
        <f t="shared" si="404"/>
        <v>3.435027481666162E-2</v>
      </c>
      <c r="V355" s="5">
        <f t="shared" si="405"/>
        <v>7.1865639344193865E-3</v>
      </c>
      <c r="W355" s="5">
        <f t="shared" si="406"/>
        <v>8.952459986762655E-2</v>
      </c>
      <c r="X355" s="5">
        <f t="shared" si="407"/>
        <v>7.0175541698249494E-2</v>
      </c>
      <c r="Y355" s="5">
        <f t="shared" si="408"/>
        <v>2.7504209233687758E-2</v>
      </c>
      <c r="Z355" s="5">
        <f t="shared" si="409"/>
        <v>4.0948900719778121E-3</v>
      </c>
      <c r="AA355" s="5">
        <f t="shared" si="410"/>
        <v>8.9753696984116466E-3</v>
      </c>
      <c r="AB355" s="5">
        <f t="shared" si="411"/>
        <v>9.8363154818777859E-3</v>
      </c>
      <c r="AC355" s="5">
        <f t="shared" si="412"/>
        <v>7.7171118499333652E-4</v>
      </c>
      <c r="AD355" s="5">
        <f t="shared" si="413"/>
        <v>4.9056040991976392E-2</v>
      </c>
      <c r="AE355" s="5">
        <f t="shared" si="414"/>
        <v>3.8453500549275814E-2</v>
      </c>
      <c r="AF355" s="5">
        <f t="shared" si="415"/>
        <v>1.5071249886787715E-2</v>
      </c>
      <c r="AG355" s="5">
        <f t="shared" si="416"/>
        <v>3.9379609121919339E-3</v>
      </c>
      <c r="AH355" s="5">
        <f t="shared" si="417"/>
        <v>8.0246415348609896E-4</v>
      </c>
      <c r="AI355" s="5">
        <f t="shared" si="418"/>
        <v>1.7588780945667624E-3</v>
      </c>
      <c r="AJ355" s="5">
        <f t="shared" si="419"/>
        <v>1.927595231579647E-3</v>
      </c>
      <c r="AK355" s="5">
        <f t="shared" si="420"/>
        <v>1.4083308325105218E-3</v>
      </c>
      <c r="AL355" s="5">
        <f t="shared" si="421"/>
        <v>5.3035695699107179E-5</v>
      </c>
      <c r="AM355" s="5">
        <f t="shared" si="422"/>
        <v>2.1504660496576594E-2</v>
      </c>
      <c r="AN355" s="5">
        <f t="shared" si="423"/>
        <v>1.6856832665162497E-2</v>
      </c>
      <c r="AO355" s="5">
        <f t="shared" si="424"/>
        <v>6.6067726934476512E-3</v>
      </c>
      <c r="AP355" s="5">
        <f t="shared" si="425"/>
        <v>1.7262810196878224E-3</v>
      </c>
      <c r="AQ355" s="5">
        <f t="shared" si="426"/>
        <v>3.3829446280442526E-4</v>
      </c>
      <c r="AR355" s="5">
        <f t="shared" si="427"/>
        <v>1.2580532445290047E-4</v>
      </c>
      <c r="AS355" s="5">
        <f t="shared" si="428"/>
        <v>2.7574593631228664E-4</v>
      </c>
      <c r="AT355" s="5">
        <f t="shared" si="429"/>
        <v>3.0219635664628116E-4</v>
      </c>
      <c r="AU355" s="5">
        <f t="shared" si="430"/>
        <v>2.2078932317576576E-4</v>
      </c>
      <c r="AV355" s="5">
        <f t="shared" si="431"/>
        <v>1.2098406588039672E-4</v>
      </c>
      <c r="AW355" s="5">
        <f t="shared" si="432"/>
        <v>2.5311579867586555E-6</v>
      </c>
      <c r="AX355" s="5">
        <f t="shared" si="433"/>
        <v>7.8558184632935117E-3</v>
      </c>
      <c r="AY355" s="5">
        <f t="shared" si="434"/>
        <v>6.157931082181641E-3</v>
      </c>
      <c r="AZ355" s="5">
        <f t="shared" si="435"/>
        <v>2.4135050593443157E-3</v>
      </c>
      <c r="BA355" s="5">
        <f t="shared" si="436"/>
        <v>6.3062378080582231E-4</v>
      </c>
      <c r="BB355" s="5">
        <f t="shared" si="437"/>
        <v>1.2358157839097408E-4</v>
      </c>
      <c r="BC355" s="5">
        <f t="shared" si="438"/>
        <v>1.9374348995325394E-5</v>
      </c>
      <c r="BD355" s="5">
        <f t="shared" si="439"/>
        <v>1.6435811693211157E-5</v>
      </c>
      <c r="BE355" s="5">
        <f t="shared" si="440"/>
        <v>3.6024773228844464E-5</v>
      </c>
      <c r="BF355" s="5">
        <f t="shared" si="441"/>
        <v>3.9480383153991751E-5</v>
      </c>
      <c r="BG355" s="5">
        <f t="shared" si="442"/>
        <v>2.8844977391612815E-5</v>
      </c>
      <c r="BH355" s="5">
        <f t="shared" si="443"/>
        <v>1.5805939322017377E-5</v>
      </c>
      <c r="BI355" s="5">
        <f t="shared" si="444"/>
        <v>6.9288379591224672E-6</v>
      </c>
      <c r="BJ355" s="8">
        <f t="shared" si="445"/>
        <v>0.68834796121425379</v>
      </c>
      <c r="BK355" s="8">
        <f t="shared" si="446"/>
        <v>0.19046836292199384</v>
      </c>
      <c r="BL355" s="8">
        <f t="shared" si="447"/>
        <v>0.11590600104502295</v>
      </c>
      <c r="BM355" s="8">
        <f t="shared" si="448"/>
        <v>0.56400894522857647</v>
      </c>
      <c r="BN355" s="8">
        <f t="shared" si="449"/>
        <v>0.42865287010047731</v>
      </c>
    </row>
    <row r="356" spans="1:66" x14ac:dyDescent="0.25">
      <c r="A356" t="s">
        <v>27</v>
      </c>
      <c r="B356" t="s">
        <v>182</v>
      </c>
      <c r="C356" t="s">
        <v>265</v>
      </c>
      <c r="D356" t="s">
        <v>531</v>
      </c>
      <c r="E356">
        <f>VLOOKUP(A356,home!$A$2:$E$405,3,FALSE)</f>
        <v>1.4007000000000001</v>
      </c>
      <c r="F356">
        <f>VLOOKUP(B356,home!$B$2:$E$405,3,FALSE)</f>
        <v>0.75590000000000002</v>
      </c>
      <c r="G356">
        <f>VLOOKUP(C356,away!$B$2:$E$405,4,FALSE)</f>
        <v>1.1338999999999999</v>
      </c>
      <c r="H356">
        <f>VLOOKUP(A356,away!$A$2:$E$405,3,FALSE)</f>
        <v>1.0741000000000001</v>
      </c>
      <c r="I356">
        <f>VLOOKUP(C356,away!$B$2:$E$405,3,FALSE)</f>
        <v>0.93100000000000005</v>
      </c>
      <c r="J356">
        <f>VLOOKUP(B356,home!$B$2:$E$405,4,FALSE)</f>
        <v>0.65720000000000001</v>
      </c>
      <c r="K356" s="3">
        <f t="shared" si="394"/>
        <v>1.2005609945069999</v>
      </c>
      <c r="L356" s="3">
        <f t="shared" si="395"/>
        <v>0.65719152212000009</v>
      </c>
      <c r="M356" s="5">
        <f t="shared" si="396"/>
        <v>0.15602289547644652</v>
      </c>
      <c r="N356" s="5">
        <f t="shared" si="397"/>
        <v>0.18731500255906433</v>
      </c>
      <c r="O356" s="5">
        <f t="shared" si="398"/>
        <v>0.10253692416373557</v>
      </c>
      <c r="P356" s="5">
        <f t="shared" si="399"/>
        <v>0.12310183164770321</v>
      </c>
      <c r="Q356" s="5">
        <f t="shared" si="400"/>
        <v>0.11244154287919578</v>
      </c>
      <c r="R356" s="5">
        <f t="shared" si="401"/>
        <v>3.3693198632334199E-2</v>
      </c>
      <c r="S356" s="5">
        <f t="shared" si="402"/>
        <v>2.4281790356382581E-2</v>
      </c>
      <c r="T356" s="5">
        <f t="shared" si="403"/>
        <v>7.389562871429993E-2</v>
      </c>
      <c r="U356" s="5">
        <f t="shared" si="404"/>
        <v>4.0450740058157034E-2</v>
      </c>
      <c r="V356" s="5">
        <f t="shared" si="405"/>
        <v>2.1286995941833674E-3</v>
      </c>
      <c r="W356" s="5">
        <f t="shared" si="406"/>
        <v>4.4997643514316239E-2</v>
      </c>
      <c r="X356" s="5">
        <f t="shared" si="407"/>
        <v>2.9572069832986641E-2</v>
      </c>
      <c r="Y356" s="5">
        <f t="shared" si="408"/>
        <v>9.7172567928897145E-3</v>
      </c>
      <c r="Z356" s="5">
        <f t="shared" si="409"/>
        <v>7.380961498091739E-3</v>
      </c>
      <c r="AA356" s="5">
        <f t="shared" si="410"/>
        <v>8.861294476566894E-3</v>
      </c>
      <c r="AB356" s="5">
        <f t="shared" si="411"/>
        <v>5.3192622547032688E-3</v>
      </c>
      <c r="AC356" s="5">
        <f t="shared" si="412"/>
        <v>1.0497130015417117E-4</v>
      </c>
      <c r="AD356" s="5">
        <f t="shared" si="413"/>
        <v>1.3505603912004746E-2</v>
      </c>
      <c r="AE356" s="5">
        <f t="shared" si="414"/>
        <v>8.8757683920802268E-3</v>
      </c>
      <c r="AF356" s="5">
        <f t="shared" si="415"/>
        <v>2.916539869787895E-3</v>
      </c>
      <c r="AG356" s="5">
        <f t="shared" si="416"/>
        <v>6.3890842544985784E-4</v>
      </c>
      <c r="AH356" s="5">
        <f t="shared" si="417"/>
        <v>1.2126763304100064E-3</v>
      </c>
      <c r="AI356" s="5">
        <f t="shared" si="418"/>
        <v>1.4558919012521365E-3</v>
      </c>
      <c r="AJ356" s="5">
        <f t="shared" si="419"/>
        <v>8.7394351443097619E-4</v>
      </c>
      <c r="AK356" s="5">
        <f t="shared" si="420"/>
        <v>3.4974083160939834E-4</v>
      </c>
      <c r="AL356" s="5">
        <f t="shared" si="421"/>
        <v>3.3128879655665794E-6</v>
      </c>
      <c r="AM356" s="5">
        <f t="shared" si="422"/>
        <v>3.242860252802808E-3</v>
      </c>
      <c r="AN356" s="5">
        <f t="shared" si="423"/>
        <v>2.1311802655619261E-3</v>
      </c>
      <c r="AO356" s="5">
        <f t="shared" si="424"/>
        <v>7.0029680131837406E-4</v>
      </c>
      <c r="AP356" s="5">
        <f t="shared" si="425"/>
        <v>1.534097069313965E-4</v>
      </c>
      <c r="AQ356" s="5">
        <f t="shared" si="426"/>
        <v>2.5204889701556895E-5</v>
      </c>
      <c r="AR356" s="5">
        <f t="shared" si="427"/>
        <v>1.593921206842097E-4</v>
      </c>
      <c r="AS356" s="5">
        <f t="shared" si="428"/>
        <v>1.9135996292521455E-4</v>
      </c>
      <c r="AT356" s="5">
        <f t="shared" si="429"/>
        <v>1.1486965369915914E-4</v>
      </c>
      <c r="AU356" s="5">
        <f t="shared" si="430"/>
        <v>4.5969341894579047E-5</v>
      </c>
      <c r="AV356" s="5">
        <f t="shared" si="431"/>
        <v>1.3797249705447034E-5</v>
      </c>
      <c r="AW356" s="5">
        <f t="shared" si="432"/>
        <v>7.2607323887289475E-8</v>
      </c>
      <c r="AX356" s="5">
        <f t="shared" si="433"/>
        <v>6.4887525502535937E-4</v>
      </c>
      <c r="AY356" s="5">
        <f t="shared" si="434"/>
        <v>4.2643531651611916E-4</v>
      </c>
      <c r="AZ356" s="5">
        <f t="shared" si="435"/>
        <v>1.4012483737347618E-4</v>
      </c>
      <c r="BA356" s="5">
        <f t="shared" si="436"/>
        <v>3.0696285053430762E-5</v>
      </c>
      <c r="BB356" s="5">
        <f t="shared" si="437"/>
        <v>5.0433345744233919E-6</v>
      </c>
      <c r="BC356" s="5">
        <f t="shared" si="438"/>
        <v>6.6288734510514663E-7</v>
      </c>
      <c r="BD356" s="5">
        <f t="shared" si="439"/>
        <v>1.7458525067731743E-5</v>
      </c>
      <c r="BE356" s="5">
        <f t="shared" si="440"/>
        <v>2.0960024217941409E-5</v>
      </c>
      <c r="BF356" s="5">
        <f t="shared" si="441"/>
        <v>1.2581893759991274E-5</v>
      </c>
      <c r="BG356" s="5">
        <f t="shared" si="442"/>
        <v>5.0351102950921793E-6</v>
      </c>
      <c r="BH356" s="5">
        <f t="shared" si="443"/>
        <v>1.5112392558320756E-6</v>
      </c>
      <c r="BI356" s="5">
        <f t="shared" si="444"/>
        <v>3.628669807839549E-7</v>
      </c>
      <c r="BJ356" s="8">
        <f t="shared" si="445"/>
        <v>0.49138075472427928</v>
      </c>
      <c r="BK356" s="8">
        <f t="shared" si="446"/>
        <v>0.3060699365793515</v>
      </c>
      <c r="BL356" s="8">
        <f t="shared" si="447"/>
        <v>0.19533697015168552</v>
      </c>
      <c r="BM356" s="8">
        <f t="shared" si="448"/>
        <v>0.28463086488573613</v>
      </c>
      <c r="BN356" s="8">
        <f t="shared" si="449"/>
        <v>0.71511139535847967</v>
      </c>
    </row>
    <row r="357" spans="1:66" s="14" customFormat="1" x14ac:dyDescent="0.25">
      <c r="A357" t="s">
        <v>27</v>
      </c>
      <c r="B357" t="s">
        <v>478</v>
      </c>
      <c r="C357" t="s">
        <v>181</v>
      </c>
      <c r="D357" t="s">
        <v>531</v>
      </c>
      <c r="E357">
        <f>VLOOKUP(A357,home!$A$2:$E$405,3,FALSE)</f>
        <v>1.4007000000000001</v>
      </c>
      <c r="F357">
        <f>VLOOKUP(B357,home!$B$2:$E$405,3,FALSE)</f>
        <v>0.8478</v>
      </c>
      <c r="G357">
        <f>VLOOKUP(C357,away!$B$2:$E$405,4,FALSE)</f>
        <v>0.79790000000000005</v>
      </c>
      <c r="H357">
        <f>VLOOKUP(A357,away!$A$2:$E$405,3,FALSE)</f>
        <v>1.0741000000000001</v>
      </c>
      <c r="I357">
        <f>VLOOKUP(C357,away!$B$2:$E$405,3,FALSE)</f>
        <v>1.9168000000000001</v>
      </c>
      <c r="J357">
        <f>VLOOKUP(B357,home!$B$2:$E$405,4,FALSE)</f>
        <v>0.98919999999999997</v>
      </c>
      <c r="K357" s="3">
        <f t="shared" si="394"/>
        <v>0.94751698973400011</v>
      </c>
      <c r="L357" s="3">
        <f t="shared" si="395"/>
        <v>2.0365994632960001</v>
      </c>
      <c r="M357" s="5">
        <f t="shared" si="396"/>
        <v>5.0584177307136345E-2</v>
      </c>
      <c r="N357" s="5">
        <f t="shared" si="397"/>
        <v>4.7929367410228754E-2</v>
      </c>
      <c r="O357" s="5">
        <f t="shared" si="398"/>
        <v>0.10301970835498357</v>
      </c>
      <c r="P357" s="5">
        <f t="shared" si="399"/>
        <v>9.7612923943788649E-2</v>
      </c>
      <c r="Q357" s="5">
        <f t="shared" si="400"/>
        <v>2.2706944964197413E-2</v>
      </c>
      <c r="R357" s="5">
        <f t="shared" si="401"/>
        <v>0.10490494137233504</v>
      </c>
      <c r="S357" s="5">
        <f t="shared" si="402"/>
        <v>4.7091222137518263E-2</v>
      </c>
      <c r="T357" s="5">
        <f t="shared" si="403"/>
        <v>4.6244951927176252E-2</v>
      </c>
      <c r="U357" s="5">
        <f t="shared" si="404"/>
        <v>9.9399214257336665E-2</v>
      </c>
      <c r="V357" s="5">
        <f t="shared" si="405"/>
        <v>1.0096947151893791E-2</v>
      </c>
      <c r="W357" s="5">
        <f t="shared" si="406"/>
        <v>7.1717387128439839E-3</v>
      </c>
      <c r="X357" s="5">
        <f t="shared" si="407"/>
        <v>1.4605959213477199E-2</v>
      </c>
      <c r="Y357" s="5">
        <f t="shared" si="408"/>
        <v>1.4873244347545472E-2</v>
      </c>
      <c r="Z357" s="5">
        <f t="shared" si="409"/>
        <v>7.1216449098665299E-2</v>
      </c>
      <c r="AA357" s="5">
        <f t="shared" si="410"/>
        <v>6.7478795469511979E-2</v>
      </c>
      <c r="AB357" s="5">
        <f t="shared" si="411"/>
        <v>3.1968652577074132E-2</v>
      </c>
      <c r="AC357" s="5">
        <f t="shared" si="412"/>
        <v>1.217762879212647E-3</v>
      </c>
      <c r="AD357" s="5">
        <f t="shared" si="413"/>
        <v>1.6988360690881809E-3</v>
      </c>
      <c r="AE357" s="5">
        <f t="shared" si="414"/>
        <v>3.4598486265328748E-3</v>
      </c>
      <c r="AF357" s="5">
        <f t="shared" si="415"/>
        <v>3.5231629279411296E-3</v>
      </c>
      <c r="AG357" s="5">
        <f t="shared" si="416"/>
        <v>2.3917572427164225E-3</v>
      </c>
      <c r="AH357" s="5">
        <f t="shared" si="417"/>
        <v>3.6259845503047165E-2</v>
      </c>
      <c r="AI357" s="5">
        <f t="shared" si="418"/>
        <v>3.4356819659267172E-2</v>
      </c>
      <c r="AJ357" s="5">
        <f t="shared" si="419"/>
        <v>1.6276835170191368E-2</v>
      </c>
      <c r="AK357" s="5">
        <f t="shared" si="420"/>
        <v>5.1408592876187433E-3</v>
      </c>
      <c r="AL357" s="5">
        <f t="shared" si="421"/>
        <v>9.3997294520303112E-5</v>
      </c>
      <c r="AM357" s="5">
        <f t="shared" si="422"/>
        <v>3.2193520764679502E-4</v>
      </c>
      <c r="AN357" s="5">
        <f t="shared" si="423"/>
        <v>6.5565307110954899E-4</v>
      </c>
      <c r="AO357" s="5">
        <f t="shared" si="424"/>
        <v>6.6765134636504104E-4</v>
      </c>
      <c r="AP357" s="5">
        <f t="shared" si="425"/>
        <v>4.5324612455863145E-4</v>
      </c>
      <c r="AQ357" s="5">
        <f t="shared" si="426"/>
        <v>2.3077020350427524E-4</v>
      </c>
      <c r="AR357" s="5">
        <f t="shared" si="427"/>
        <v>1.4769356378140345E-2</v>
      </c>
      <c r="AS357" s="5">
        <f t="shared" si="428"/>
        <v>1.3994216095724194E-2</v>
      </c>
      <c r="AT357" s="5">
        <f t="shared" si="429"/>
        <v>6.6298787543538386E-3</v>
      </c>
      <c r="AU357" s="5">
        <f t="shared" si="430"/>
        <v>2.0939742532089176E-3</v>
      </c>
      <c r="AV357" s="5">
        <f t="shared" si="431"/>
        <v>4.9601904524525361E-4</v>
      </c>
      <c r="AW357" s="5">
        <f t="shared" si="432"/>
        <v>5.0385489700231474E-6</v>
      </c>
      <c r="AX357" s="5">
        <f t="shared" si="433"/>
        <v>5.0839846473146899E-5</v>
      </c>
      <c r="AY357" s="5">
        <f t="shared" si="434"/>
        <v>1.03540404041262E-4</v>
      </c>
      <c r="AZ357" s="5">
        <f t="shared" si="435"/>
        <v>1.0543516564994262E-4</v>
      </c>
      <c r="BA357" s="5">
        <f t="shared" si="436"/>
        <v>7.1576400591732671E-5</v>
      </c>
      <c r="BB357" s="5">
        <f t="shared" si="437"/>
        <v>3.6443114757445567E-5</v>
      </c>
      <c r="BC357" s="5">
        <f t="shared" si="438"/>
        <v>1.4844005591169635E-5</v>
      </c>
      <c r="BD357" s="5">
        <f t="shared" si="439"/>
        <v>5.013210545491328E-3</v>
      </c>
      <c r="BE357" s="5">
        <f t="shared" si="440"/>
        <v>4.7501021649666878E-3</v>
      </c>
      <c r="BF357" s="5">
        <f t="shared" si="441"/>
        <v>2.2504012521390956E-3</v>
      </c>
      <c r="BG357" s="5">
        <f t="shared" si="442"/>
        <v>7.1076447337348702E-4</v>
      </c>
      <c r="BH357" s="5">
        <f t="shared" si="443"/>
        <v>1.6836535355517956E-4</v>
      </c>
      <c r="BI357" s="5">
        <f t="shared" si="444"/>
        <v>3.1905806595220879E-5</v>
      </c>
      <c r="BJ357" s="8">
        <f t="shared" si="445"/>
        <v>0.16731774633203672</v>
      </c>
      <c r="BK357" s="8">
        <f t="shared" si="446"/>
        <v>0.20680057111811129</v>
      </c>
      <c r="BL357" s="8">
        <f t="shared" si="447"/>
        <v>0.54971386577415915</v>
      </c>
      <c r="BM357" s="8">
        <f t="shared" si="448"/>
        <v>0.56819206711523162</v>
      </c>
      <c r="BN357" s="8">
        <f t="shared" si="449"/>
        <v>0.42675806335266975</v>
      </c>
    </row>
    <row r="358" spans="1:66" x14ac:dyDescent="0.25">
      <c r="A358" t="s">
        <v>27</v>
      </c>
      <c r="B358" t="s">
        <v>30</v>
      </c>
      <c r="C358" t="s">
        <v>515</v>
      </c>
      <c r="D358" t="s">
        <v>531</v>
      </c>
      <c r="E358">
        <f>VLOOKUP(A358,home!$A$2:$E$405,3,FALSE)</f>
        <v>1.4007000000000001</v>
      </c>
      <c r="F358">
        <f>VLOOKUP(B358,home!$B$2:$E$405,3,FALSE)</f>
        <v>2.0078999999999998</v>
      </c>
      <c r="G358" t="e">
        <f>VLOOKUP(C358,away!$B$2:$E$405,4,FALSE)</f>
        <v>#N/A</v>
      </c>
      <c r="H358">
        <f>VLOOKUP(A358,away!$A$2:$E$405,3,FALSE)</f>
        <v>1.0741000000000001</v>
      </c>
      <c r="I358" t="e">
        <f>VLOOKUP(C358,away!$B$2:$E$405,3,FALSE)</f>
        <v>#N/A</v>
      </c>
      <c r="J358">
        <f>VLOOKUP(B358,home!$B$2:$E$405,4,FALSE)</f>
        <v>0.69830000000000003</v>
      </c>
      <c r="K358" s="3" t="e">
        <f t="shared" si="394"/>
        <v>#N/A</v>
      </c>
      <c r="L358" s="3" t="e">
        <f t="shared" si="395"/>
        <v>#N/A</v>
      </c>
      <c r="M358" s="5" t="e">
        <f t="shared" si="396"/>
        <v>#N/A</v>
      </c>
      <c r="N358" s="5" t="e">
        <f t="shared" si="397"/>
        <v>#N/A</v>
      </c>
      <c r="O358" s="5" t="e">
        <f t="shared" si="398"/>
        <v>#N/A</v>
      </c>
      <c r="P358" s="5" t="e">
        <f t="shared" si="399"/>
        <v>#N/A</v>
      </c>
      <c r="Q358" s="5" t="e">
        <f t="shared" si="400"/>
        <v>#N/A</v>
      </c>
      <c r="R358" s="5" t="e">
        <f t="shared" si="401"/>
        <v>#N/A</v>
      </c>
      <c r="S358" s="5" t="e">
        <f t="shared" si="402"/>
        <v>#N/A</v>
      </c>
      <c r="T358" s="5" t="e">
        <f t="shared" si="403"/>
        <v>#N/A</v>
      </c>
      <c r="U358" s="5" t="e">
        <f t="shared" si="404"/>
        <v>#N/A</v>
      </c>
      <c r="V358" s="5" t="e">
        <f t="shared" si="405"/>
        <v>#N/A</v>
      </c>
      <c r="W358" s="5" t="e">
        <f t="shared" si="406"/>
        <v>#N/A</v>
      </c>
      <c r="X358" s="5" t="e">
        <f t="shared" si="407"/>
        <v>#N/A</v>
      </c>
      <c r="Y358" s="5" t="e">
        <f t="shared" si="408"/>
        <v>#N/A</v>
      </c>
      <c r="Z358" s="5" t="e">
        <f t="shared" si="409"/>
        <v>#N/A</v>
      </c>
      <c r="AA358" s="5" t="e">
        <f t="shared" si="410"/>
        <v>#N/A</v>
      </c>
      <c r="AB358" s="5" t="e">
        <f t="shared" si="411"/>
        <v>#N/A</v>
      </c>
      <c r="AC358" s="5" t="e">
        <f t="shared" si="412"/>
        <v>#N/A</v>
      </c>
      <c r="AD358" s="5" t="e">
        <f t="shared" si="413"/>
        <v>#N/A</v>
      </c>
      <c r="AE358" s="5" t="e">
        <f t="shared" si="414"/>
        <v>#N/A</v>
      </c>
      <c r="AF358" s="5" t="e">
        <f t="shared" si="415"/>
        <v>#N/A</v>
      </c>
      <c r="AG358" s="5" t="e">
        <f t="shared" si="416"/>
        <v>#N/A</v>
      </c>
      <c r="AH358" s="5" t="e">
        <f t="shared" si="417"/>
        <v>#N/A</v>
      </c>
      <c r="AI358" s="5" t="e">
        <f t="shared" si="418"/>
        <v>#N/A</v>
      </c>
      <c r="AJ358" s="5" t="e">
        <f t="shared" si="419"/>
        <v>#N/A</v>
      </c>
      <c r="AK358" s="5" t="e">
        <f t="shared" si="420"/>
        <v>#N/A</v>
      </c>
      <c r="AL358" s="5" t="e">
        <f t="shared" si="421"/>
        <v>#N/A</v>
      </c>
      <c r="AM358" s="5" t="e">
        <f t="shared" si="422"/>
        <v>#N/A</v>
      </c>
      <c r="AN358" s="5" t="e">
        <f t="shared" si="423"/>
        <v>#N/A</v>
      </c>
      <c r="AO358" s="5" t="e">
        <f t="shared" si="424"/>
        <v>#N/A</v>
      </c>
      <c r="AP358" s="5" t="e">
        <f t="shared" si="425"/>
        <v>#N/A</v>
      </c>
      <c r="AQ358" s="5" t="e">
        <f t="shared" si="426"/>
        <v>#N/A</v>
      </c>
      <c r="AR358" s="5" t="e">
        <f t="shared" si="427"/>
        <v>#N/A</v>
      </c>
      <c r="AS358" s="5" t="e">
        <f t="shared" si="428"/>
        <v>#N/A</v>
      </c>
      <c r="AT358" s="5" t="e">
        <f t="shared" si="429"/>
        <v>#N/A</v>
      </c>
      <c r="AU358" s="5" t="e">
        <f t="shared" si="430"/>
        <v>#N/A</v>
      </c>
      <c r="AV358" s="5" t="e">
        <f t="shared" si="431"/>
        <v>#N/A</v>
      </c>
      <c r="AW358" s="5" t="e">
        <f t="shared" si="432"/>
        <v>#N/A</v>
      </c>
      <c r="AX358" s="5" t="e">
        <f t="shared" si="433"/>
        <v>#N/A</v>
      </c>
      <c r="AY358" s="5" t="e">
        <f t="shared" si="434"/>
        <v>#N/A</v>
      </c>
      <c r="AZ358" s="5" t="e">
        <f t="shared" si="435"/>
        <v>#N/A</v>
      </c>
      <c r="BA358" s="5" t="e">
        <f t="shared" si="436"/>
        <v>#N/A</v>
      </c>
      <c r="BB358" s="5" t="e">
        <f t="shared" si="437"/>
        <v>#N/A</v>
      </c>
      <c r="BC358" s="5" t="e">
        <f t="shared" si="438"/>
        <v>#N/A</v>
      </c>
      <c r="BD358" s="5" t="e">
        <f t="shared" si="439"/>
        <v>#N/A</v>
      </c>
      <c r="BE358" s="5" t="e">
        <f t="shared" si="440"/>
        <v>#N/A</v>
      </c>
      <c r="BF358" s="5" t="e">
        <f t="shared" si="441"/>
        <v>#N/A</v>
      </c>
      <c r="BG358" s="5" t="e">
        <f t="shared" si="442"/>
        <v>#N/A</v>
      </c>
      <c r="BH358" s="5" t="e">
        <f t="shared" si="443"/>
        <v>#N/A</v>
      </c>
      <c r="BI358" s="5" t="e">
        <f t="shared" si="444"/>
        <v>#N/A</v>
      </c>
      <c r="BJ358" s="8" t="e">
        <f t="shared" si="445"/>
        <v>#N/A</v>
      </c>
      <c r="BK358" s="8" t="e">
        <f t="shared" si="446"/>
        <v>#N/A</v>
      </c>
      <c r="BL358" s="8" t="e">
        <f t="shared" si="447"/>
        <v>#N/A</v>
      </c>
      <c r="BM358" s="8" t="e">
        <f t="shared" si="448"/>
        <v>#N/A</v>
      </c>
      <c r="BN358" s="8" t="e">
        <f t="shared" si="449"/>
        <v>#N/A</v>
      </c>
    </row>
    <row r="359" spans="1:66" x14ac:dyDescent="0.25">
      <c r="A359" t="s">
        <v>27</v>
      </c>
      <c r="B359" t="s">
        <v>278</v>
      </c>
      <c r="C359" t="s">
        <v>183</v>
      </c>
      <c r="D359" t="s">
        <v>531</v>
      </c>
      <c r="E359">
        <f>VLOOKUP(A359,home!$A$2:$E$405,3,FALSE)</f>
        <v>1.4007000000000001</v>
      </c>
      <c r="F359">
        <f>VLOOKUP(B359,home!$B$2:$E$405,3,FALSE)</f>
        <v>0.62470000000000003</v>
      </c>
      <c r="G359">
        <f>VLOOKUP(C359,away!$B$2:$E$405,4,FALSE)</f>
        <v>1.4278999999999999</v>
      </c>
      <c r="H359">
        <f>VLOOKUP(A359,away!$A$2:$E$405,3,FALSE)</f>
        <v>1.0741000000000001</v>
      </c>
      <c r="I359">
        <f>VLOOKUP(C359,away!$B$2:$E$405,3,FALSE)</f>
        <v>0.93100000000000005</v>
      </c>
      <c r="J359">
        <f>VLOOKUP(B359,home!$B$2:$E$405,4,FALSE)</f>
        <v>1.1055999999999999</v>
      </c>
      <c r="K359" s="3">
        <f t="shared" si="394"/>
        <v>1.249437188391</v>
      </c>
      <c r="L359" s="3">
        <f t="shared" si="395"/>
        <v>1.10558573776</v>
      </c>
      <c r="M359" s="5">
        <f t="shared" si="396"/>
        <v>9.4891331016701594E-2</v>
      </c>
      <c r="N359" s="5">
        <f t="shared" si="397"/>
        <v>0.11856075782818731</v>
      </c>
      <c r="O359" s="5">
        <f t="shared" si="398"/>
        <v>0.1049105022091284</v>
      </c>
      <c r="P359" s="5">
        <f t="shared" si="399"/>
        <v>0.13107908291286116</v>
      </c>
      <c r="Q359" s="5">
        <f t="shared" si="400"/>
        <v>7.4067109957178315E-2</v>
      </c>
      <c r="R359" s="5">
        <f t="shared" si="401"/>
        <v>5.7993777491825681E-2</v>
      </c>
      <c r="S359" s="5">
        <f t="shared" si="402"/>
        <v>4.5266848386425911E-2</v>
      </c>
      <c r="T359" s="5">
        <f t="shared" si="403"/>
        <v>8.1887540405758019E-2</v>
      </c>
      <c r="U359" s="5">
        <f t="shared" si="404"/>
        <v>7.2459582293559935E-2</v>
      </c>
      <c r="V359" s="5">
        <f t="shared" si="405"/>
        <v>6.947756752995575E-3</v>
      </c>
      <c r="W359" s="5">
        <f t="shared" si="406"/>
        <v>3.0847400539047987E-2</v>
      </c>
      <c r="X359" s="5">
        <f t="shared" si="407"/>
        <v>3.4104446082941588E-2</v>
      </c>
      <c r="Y359" s="5">
        <f t="shared" si="408"/>
        <v>1.8852694591752563E-2</v>
      </c>
      <c r="Z359" s="5">
        <f t="shared" si="409"/>
        <v>2.1372364424596463E-2</v>
      </c>
      <c r="AA359" s="5">
        <f t="shared" si="410"/>
        <v>2.6703426915935635E-2</v>
      </c>
      <c r="AB359" s="5">
        <f t="shared" si="411"/>
        <v>1.668212732312559E-2</v>
      </c>
      <c r="AC359" s="5">
        <f t="shared" si="412"/>
        <v>5.9983455135380478E-4</v>
      </c>
      <c r="AD359" s="5">
        <f t="shared" si="413"/>
        <v>9.6354723496697801E-3</v>
      </c>
      <c r="AE359" s="5">
        <f t="shared" si="414"/>
        <v>1.0652840806375742E-2</v>
      </c>
      <c r="AF359" s="5">
        <f t="shared" si="415"/>
        <v>5.8888144310783814E-3</v>
      </c>
      <c r="AG359" s="5">
        <f t="shared" si="416"/>
        <v>2.1701964157718428E-3</v>
      </c>
      <c r="AH359" s="5">
        <f t="shared" si="417"/>
        <v>5.9072453225107614E-3</v>
      </c>
      <c r="AI359" s="5">
        <f t="shared" si="418"/>
        <v>7.3807319868937305E-3</v>
      </c>
      <c r="AJ359" s="5">
        <f t="shared" si="419"/>
        <v>4.6108805109860117E-3</v>
      </c>
      <c r="AK359" s="5">
        <f t="shared" si="420"/>
        <v>1.9203351938844075E-3</v>
      </c>
      <c r="AL359" s="5">
        <f t="shared" si="421"/>
        <v>3.3143496691838162E-5</v>
      </c>
      <c r="AM359" s="5">
        <f t="shared" si="422"/>
        <v>2.4077834962781259E-3</v>
      </c>
      <c r="AN359" s="5">
        <f t="shared" si="423"/>
        <v>2.6620110930990039E-3</v>
      </c>
      <c r="AO359" s="5">
        <f t="shared" si="424"/>
        <v>1.4715407491445835E-3</v>
      </c>
      <c r="AP359" s="5">
        <f t="shared" si="425"/>
        <v>5.4230482159563925E-4</v>
      </c>
      <c r="AQ359" s="5">
        <f t="shared" si="426"/>
        <v>1.4989111906865492E-4</v>
      </c>
      <c r="AR359" s="5">
        <f t="shared" si="427"/>
        <v>1.3061932356034736E-3</v>
      </c>
      <c r="AS359" s="5">
        <f t="shared" si="428"/>
        <v>1.6320064037877468E-3</v>
      </c>
      <c r="AT359" s="5">
        <f t="shared" si="429"/>
        <v>1.0195447462923351E-3</v>
      </c>
      <c r="AU359" s="5">
        <f t="shared" si="430"/>
        <v>4.24619040415437E-4</v>
      </c>
      <c r="AV359" s="5">
        <f t="shared" si="431"/>
        <v>1.3263370499848695E-4</v>
      </c>
      <c r="AW359" s="5">
        <f t="shared" si="432"/>
        <v>1.2717527349863876E-6</v>
      </c>
      <c r="AX359" s="5">
        <f t="shared" si="433"/>
        <v>5.0139570697399895E-4</v>
      </c>
      <c r="AY359" s="5">
        <f t="shared" si="434"/>
        <v>5.5433594260454529E-4</v>
      </c>
      <c r="AZ359" s="5">
        <f t="shared" si="435"/>
        <v>3.0643295603566571E-4</v>
      </c>
      <c r="BA359" s="5">
        <f t="shared" si="436"/>
        <v>1.1292930192422307E-4</v>
      </c>
      <c r="BB359" s="5">
        <f t="shared" si="437"/>
        <v>3.1213256395653468E-5</v>
      </c>
      <c r="BC359" s="5">
        <f t="shared" si="438"/>
        <v>6.9017862200161141E-6</v>
      </c>
      <c r="BD359" s="5">
        <f t="shared" si="439"/>
        <v>2.4068476867363154E-4</v>
      </c>
      <c r="BE359" s="5">
        <f t="shared" si="440"/>
        <v>3.0072050066012038E-4</v>
      </c>
      <c r="BF359" s="5">
        <f t="shared" si="441"/>
        <v>1.8786568841815739E-4</v>
      </c>
      <c r="BG359" s="5">
        <f t="shared" si="442"/>
        <v>7.8242125844107434E-5</v>
      </c>
      <c r="BH359" s="5">
        <f t="shared" si="443"/>
        <v>2.4439655432099089E-5</v>
      </c>
      <c r="BI359" s="5">
        <f t="shared" si="444"/>
        <v>6.1071628736653419E-6</v>
      </c>
      <c r="BJ359" s="8">
        <f t="shared" si="445"/>
        <v>0.3954140136371016</v>
      </c>
      <c r="BK359" s="8">
        <f t="shared" si="446"/>
        <v>0.27937233305963444</v>
      </c>
      <c r="BL359" s="8">
        <f t="shared" si="447"/>
        <v>0.30392166628084943</v>
      </c>
      <c r="BM359" s="8">
        <f t="shared" si="448"/>
        <v>0.41802475179642989</v>
      </c>
      <c r="BN359" s="8">
        <f t="shared" si="449"/>
        <v>0.58150256141588252</v>
      </c>
    </row>
    <row r="360" spans="1:66" x14ac:dyDescent="0.25">
      <c r="A360" t="s">
        <v>31</v>
      </c>
      <c r="B360" t="s">
        <v>200</v>
      </c>
      <c r="C360" t="s">
        <v>345</v>
      </c>
      <c r="D360" t="s">
        <v>531</v>
      </c>
      <c r="E360">
        <f>VLOOKUP(A360,home!$A$2:$E$405,3,FALSE)</f>
        <v>1.55</v>
      </c>
      <c r="F360">
        <f>VLOOKUP(B360,home!$B$2:$E$405,3,FALSE)</f>
        <v>0.39429999999999998</v>
      </c>
      <c r="G360">
        <f>VLOOKUP(C360,away!$B$2:$E$405,4,FALSE)</f>
        <v>1.0752999999999999</v>
      </c>
      <c r="H360">
        <f>VLOOKUP(A360,away!$A$2:$E$405,3,FALSE)</f>
        <v>1.25</v>
      </c>
      <c r="I360">
        <f>VLOOKUP(C360,away!$B$2:$E$405,3,FALSE)</f>
        <v>1.3777999999999999</v>
      </c>
      <c r="J360">
        <f>VLOOKUP(B360,home!$B$2:$E$405,4,FALSE)</f>
        <v>0.9778</v>
      </c>
      <c r="K360" s="3">
        <f t="shared" si="394"/>
        <v>0.6571857244999999</v>
      </c>
      <c r="L360" s="3">
        <f t="shared" si="395"/>
        <v>1.6840160499999999</v>
      </c>
      <c r="M360" s="5">
        <f t="shared" si="396"/>
        <v>9.621194366453642E-2</v>
      </c>
      <c r="N360" s="5">
        <f t="shared" si="397"/>
        <v>6.3229115902731545E-2</v>
      </c>
      <c r="O360" s="5">
        <f t="shared" si="398"/>
        <v>0.16202245733277515</v>
      </c>
      <c r="P360" s="5">
        <f t="shared" si="399"/>
        <v>0.10647884600751015</v>
      </c>
      <c r="Q360" s="5">
        <f t="shared" si="400"/>
        <v>2.0776636172015545E-2</v>
      </c>
      <c r="R360" s="5">
        <f t="shared" si="401"/>
        <v>0.13642420930441679</v>
      </c>
      <c r="S360" s="5">
        <f t="shared" si="402"/>
        <v>2.9460335731867501E-2</v>
      </c>
      <c r="T360" s="5">
        <f t="shared" si="403"/>
        <v>3.4988188778684738E-2</v>
      </c>
      <c r="U360" s="5">
        <f t="shared" si="404"/>
        <v>8.9656042831062766E-2</v>
      </c>
      <c r="V360" s="5">
        <f t="shared" si="405"/>
        <v>3.6226762987400596E-3</v>
      </c>
      <c r="W360" s="5">
        <f t="shared" si="406"/>
        <v>4.5513695651263151E-3</v>
      </c>
      <c r="X360" s="5">
        <f t="shared" si="407"/>
        <v>7.6645793971542343E-3</v>
      </c>
      <c r="Y360" s="5">
        <f t="shared" si="408"/>
        <v>6.4536373606535278E-3</v>
      </c>
      <c r="Z360" s="5">
        <f t="shared" si="409"/>
        <v>7.6580186025732383E-2</v>
      </c>
      <c r="AA360" s="5">
        <f t="shared" si="410"/>
        <v>5.0327405035665705E-2</v>
      </c>
      <c r="AB360" s="5">
        <f t="shared" si="411"/>
        <v>1.6537226070284454E-2</v>
      </c>
      <c r="AC360" s="5">
        <f t="shared" si="412"/>
        <v>2.5057855153979067E-4</v>
      </c>
      <c r="AD360" s="5">
        <f t="shared" si="413"/>
        <v>7.4777377628119663E-4</v>
      </c>
      <c r="AE360" s="5">
        <f t="shared" si="414"/>
        <v>1.2592630410266442E-3</v>
      </c>
      <c r="AF360" s="5">
        <f t="shared" si="415"/>
        <v>1.0603095861303389E-3</v>
      </c>
      <c r="AG360" s="5">
        <f t="shared" si="416"/>
        <v>5.9519278700411588E-4</v>
      </c>
      <c r="AH360" s="5">
        <f t="shared" si="417"/>
        <v>3.2240565594829768E-2</v>
      </c>
      <c r="AI360" s="5">
        <f t="shared" si="418"/>
        <v>2.1188039458727971E-2</v>
      </c>
      <c r="AJ360" s="5">
        <f t="shared" si="419"/>
        <v>6.9622385312093638E-3</v>
      </c>
      <c r="AK360" s="5">
        <f t="shared" si="420"/>
        <v>1.525161257758214E-3</v>
      </c>
      <c r="AL360" s="5">
        <f t="shared" si="421"/>
        <v>1.1092724660140081E-5</v>
      </c>
      <c r="AM360" s="5">
        <f t="shared" si="422"/>
        <v>9.8285250185491829E-5</v>
      </c>
      <c r="AN360" s="5">
        <f t="shared" si="423"/>
        <v>1.6551393879063372E-4</v>
      </c>
      <c r="AO360" s="5">
        <f t="shared" si="424"/>
        <v>1.3936406471107239E-4</v>
      </c>
      <c r="AP360" s="5">
        <f t="shared" si="425"/>
        <v>7.8230440588894837E-5</v>
      </c>
      <c r="AQ360" s="5">
        <f t="shared" si="426"/>
        <v>3.2935329387567591E-5</v>
      </c>
      <c r="AR360" s="5">
        <f t="shared" si="427"/>
        <v>1.0858725984554209E-2</v>
      </c>
      <c r="AS360" s="5">
        <f t="shared" si="428"/>
        <v>7.1361997033062311E-3</v>
      </c>
      <c r="AT360" s="5">
        <f t="shared" si="429"/>
        <v>2.3449042860969951E-3</v>
      </c>
      <c r="AU360" s="5">
        <f t="shared" si="430"/>
        <v>5.136792073806031E-4</v>
      </c>
      <c r="AV360" s="5">
        <f t="shared" si="431"/>
        <v>8.4395660515751815E-5</v>
      </c>
      <c r="AW360" s="5">
        <f t="shared" si="432"/>
        <v>3.4101232824096799E-7</v>
      </c>
      <c r="AX360" s="5">
        <f t="shared" si="433"/>
        <v>1.0765277225136028E-5</v>
      </c>
      <c r="AY360" s="5">
        <f t="shared" si="434"/>
        <v>1.8128899629828535E-5</v>
      </c>
      <c r="AZ360" s="5">
        <f t="shared" si="435"/>
        <v>1.5264678972735157E-5</v>
      </c>
      <c r="BA360" s="5">
        <f t="shared" si="436"/>
        <v>8.5686547960611716E-6</v>
      </c>
      <c r="BB360" s="5">
        <f t="shared" si="437"/>
        <v>3.6074380508691229E-6</v>
      </c>
      <c r="BC360" s="5">
        <f t="shared" si="438"/>
        <v>1.214996715408862E-6</v>
      </c>
      <c r="BD360" s="5">
        <f t="shared" si="439"/>
        <v>3.0477114734235597E-3</v>
      </c>
      <c r="BE360" s="5">
        <f t="shared" si="440"/>
        <v>2.0029124727288239E-3</v>
      </c>
      <c r="BF360" s="5">
        <f t="shared" si="441"/>
        <v>6.5814274225018928E-4</v>
      </c>
      <c r="BG360" s="5">
        <f t="shared" si="442"/>
        <v>1.4417400496336916E-4</v>
      </c>
      <c r="BH360" s="5">
        <f t="shared" si="443"/>
        <v>2.3687274476479579E-5</v>
      </c>
      <c r="BI360" s="5">
        <f t="shared" si="444"/>
        <v>3.1133877276511186E-6</v>
      </c>
      <c r="BJ360" s="8">
        <f t="shared" si="445"/>
        <v>0.14189794533586184</v>
      </c>
      <c r="BK360" s="8">
        <f t="shared" si="446"/>
        <v>0.23605360187848387</v>
      </c>
      <c r="BL360" s="8">
        <f t="shared" si="447"/>
        <v>0.54370099161415408</v>
      </c>
      <c r="BM360" s="8">
        <f t="shared" si="448"/>
        <v>0.41307172858294516</v>
      </c>
      <c r="BN360" s="8">
        <f t="shared" si="449"/>
        <v>0.58514320838398559</v>
      </c>
    </row>
    <row r="361" spans="1:66" x14ac:dyDescent="0.25">
      <c r="A361" t="s">
        <v>282</v>
      </c>
      <c r="B361" t="s">
        <v>502</v>
      </c>
      <c r="C361" t="s">
        <v>187</v>
      </c>
      <c r="D361" t="s">
        <v>531</v>
      </c>
      <c r="E361">
        <f>VLOOKUP(A361,home!$A$2:$E$405,3,FALSE)</f>
        <v>1.6222000000000001</v>
      </c>
      <c r="F361" t="e">
        <f>VLOOKUP(B361,home!$B$2:$E$405,3,FALSE)</f>
        <v>#N/A</v>
      </c>
      <c r="G361">
        <f>VLOOKUP(C361,away!$B$2:$E$405,4,FALSE)</f>
        <v>1.1828000000000001</v>
      </c>
      <c r="H361">
        <f>VLOOKUP(A361,away!$A$2:$E$405,3,FALSE)</f>
        <v>1.3389</v>
      </c>
      <c r="I361">
        <f>VLOOKUP(C361,away!$B$2:$E$405,3,FALSE)</f>
        <v>0.57779999999999998</v>
      </c>
      <c r="J361" t="e">
        <f>VLOOKUP(B361,home!$B$2:$E$405,4,FALSE)</f>
        <v>#N/A</v>
      </c>
      <c r="K361" s="3" t="e">
        <f t="shared" si="394"/>
        <v>#N/A</v>
      </c>
      <c r="L361" s="3" t="e">
        <f t="shared" si="395"/>
        <v>#N/A</v>
      </c>
      <c r="M361" s="5" t="e">
        <f t="shared" si="396"/>
        <v>#N/A</v>
      </c>
      <c r="N361" s="5" t="e">
        <f t="shared" si="397"/>
        <v>#N/A</v>
      </c>
      <c r="O361" s="5" t="e">
        <f t="shared" si="398"/>
        <v>#N/A</v>
      </c>
      <c r="P361" s="5" t="e">
        <f t="shared" si="399"/>
        <v>#N/A</v>
      </c>
      <c r="Q361" s="5" t="e">
        <f t="shared" si="400"/>
        <v>#N/A</v>
      </c>
      <c r="R361" s="5" t="e">
        <f t="shared" si="401"/>
        <v>#N/A</v>
      </c>
      <c r="S361" s="5" t="e">
        <f t="shared" si="402"/>
        <v>#N/A</v>
      </c>
      <c r="T361" s="5" t="e">
        <f t="shared" si="403"/>
        <v>#N/A</v>
      </c>
      <c r="U361" s="5" t="e">
        <f t="shared" si="404"/>
        <v>#N/A</v>
      </c>
      <c r="V361" s="5" t="e">
        <f t="shared" si="405"/>
        <v>#N/A</v>
      </c>
      <c r="W361" s="5" t="e">
        <f t="shared" si="406"/>
        <v>#N/A</v>
      </c>
      <c r="X361" s="5" t="e">
        <f t="shared" si="407"/>
        <v>#N/A</v>
      </c>
      <c r="Y361" s="5" t="e">
        <f t="shared" si="408"/>
        <v>#N/A</v>
      </c>
      <c r="Z361" s="5" t="e">
        <f t="shared" si="409"/>
        <v>#N/A</v>
      </c>
      <c r="AA361" s="5" t="e">
        <f t="shared" si="410"/>
        <v>#N/A</v>
      </c>
      <c r="AB361" s="5" t="e">
        <f t="shared" si="411"/>
        <v>#N/A</v>
      </c>
      <c r="AC361" s="5" t="e">
        <f t="shared" si="412"/>
        <v>#N/A</v>
      </c>
      <c r="AD361" s="5" t="e">
        <f t="shared" si="413"/>
        <v>#N/A</v>
      </c>
      <c r="AE361" s="5" t="e">
        <f t="shared" si="414"/>
        <v>#N/A</v>
      </c>
      <c r="AF361" s="5" t="e">
        <f t="shared" si="415"/>
        <v>#N/A</v>
      </c>
      <c r="AG361" s="5" t="e">
        <f t="shared" si="416"/>
        <v>#N/A</v>
      </c>
      <c r="AH361" s="5" t="e">
        <f t="shared" si="417"/>
        <v>#N/A</v>
      </c>
      <c r="AI361" s="5" t="e">
        <f t="shared" si="418"/>
        <v>#N/A</v>
      </c>
      <c r="AJ361" s="5" t="e">
        <f t="shared" si="419"/>
        <v>#N/A</v>
      </c>
      <c r="AK361" s="5" t="e">
        <f t="shared" si="420"/>
        <v>#N/A</v>
      </c>
      <c r="AL361" s="5" t="e">
        <f t="shared" si="421"/>
        <v>#N/A</v>
      </c>
      <c r="AM361" s="5" t="e">
        <f t="shared" si="422"/>
        <v>#N/A</v>
      </c>
      <c r="AN361" s="5" t="e">
        <f t="shared" si="423"/>
        <v>#N/A</v>
      </c>
      <c r="AO361" s="5" t="e">
        <f t="shared" si="424"/>
        <v>#N/A</v>
      </c>
      <c r="AP361" s="5" t="e">
        <f t="shared" si="425"/>
        <v>#N/A</v>
      </c>
      <c r="AQ361" s="5" t="e">
        <f t="shared" si="426"/>
        <v>#N/A</v>
      </c>
      <c r="AR361" s="5" t="e">
        <f t="shared" si="427"/>
        <v>#N/A</v>
      </c>
      <c r="AS361" s="5" t="e">
        <f t="shared" si="428"/>
        <v>#N/A</v>
      </c>
      <c r="AT361" s="5" t="e">
        <f t="shared" si="429"/>
        <v>#N/A</v>
      </c>
      <c r="AU361" s="5" t="e">
        <f t="shared" si="430"/>
        <v>#N/A</v>
      </c>
      <c r="AV361" s="5" t="e">
        <f t="shared" si="431"/>
        <v>#N/A</v>
      </c>
      <c r="AW361" s="5" t="e">
        <f t="shared" si="432"/>
        <v>#N/A</v>
      </c>
      <c r="AX361" s="5" t="e">
        <f t="shared" si="433"/>
        <v>#N/A</v>
      </c>
      <c r="AY361" s="5" t="e">
        <f t="shared" si="434"/>
        <v>#N/A</v>
      </c>
      <c r="AZ361" s="5" t="e">
        <f t="shared" si="435"/>
        <v>#N/A</v>
      </c>
      <c r="BA361" s="5" t="e">
        <f t="shared" si="436"/>
        <v>#N/A</v>
      </c>
      <c r="BB361" s="5" t="e">
        <f t="shared" si="437"/>
        <v>#N/A</v>
      </c>
      <c r="BC361" s="5" t="e">
        <f t="shared" si="438"/>
        <v>#N/A</v>
      </c>
      <c r="BD361" s="5" t="e">
        <f t="shared" si="439"/>
        <v>#N/A</v>
      </c>
      <c r="BE361" s="5" t="e">
        <f t="shared" si="440"/>
        <v>#N/A</v>
      </c>
      <c r="BF361" s="5" t="e">
        <f t="shared" si="441"/>
        <v>#N/A</v>
      </c>
      <c r="BG361" s="5" t="e">
        <f t="shared" si="442"/>
        <v>#N/A</v>
      </c>
      <c r="BH361" s="5" t="e">
        <f t="shared" si="443"/>
        <v>#N/A</v>
      </c>
      <c r="BI361" s="5" t="e">
        <f t="shared" si="444"/>
        <v>#N/A</v>
      </c>
      <c r="BJ361" s="8" t="e">
        <f t="shared" si="445"/>
        <v>#N/A</v>
      </c>
      <c r="BK361" s="8" t="e">
        <f t="shared" si="446"/>
        <v>#N/A</v>
      </c>
      <c r="BL361" s="8" t="e">
        <f t="shared" si="447"/>
        <v>#N/A</v>
      </c>
      <c r="BM361" s="8" t="e">
        <f t="shared" si="448"/>
        <v>#N/A</v>
      </c>
      <c r="BN361" s="8" t="e">
        <f t="shared" si="449"/>
        <v>#N/A</v>
      </c>
    </row>
    <row r="362" spans="1:66" x14ac:dyDescent="0.25">
      <c r="A362" t="s">
        <v>282</v>
      </c>
      <c r="B362" t="s">
        <v>430</v>
      </c>
      <c r="C362" t="s">
        <v>195</v>
      </c>
      <c r="D362" t="s">
        <v>531</v>
      </c>
      <c r="E362">
        <f>VLOOKUP(A362,home!$A$2:$E$405,3,FALSE)</f>
        <v>1.6222000000000001</v>
      </c>
      <c r="F362">
        <f>VLOOKUP(B362,home!$B$2:$E$405,3,FALSE)</f>
        <v>0.71919999999999995</v>
      </c>
      <c r="G362">
        <f>VLOOKUP(C362,away!$B$2:$E$405,4,FALSE)</f>
        <v>0.82189999999999996</v>
      </c>
      <c r="H362">
        <f>VLOOKUP(A362,away!$A$2:$E$405,3,FALSE)</f>
        <v>1.3389</v>
      </c>
      <c r="I362">
        <f>VLOOKUP(C362,away!$B$2:$E$405,3,FALSE)</f>
        <v>1.0373000000000001</v>
      </c>
      <c r="J362">
        <f>VLOOKUP(B362,home!$B$2:$E$405,4,FALSE)</f>
        <v>0.74690000000000001</v>
      </c>
      <c r="K362" s="3">
        <f t="shared" si="394"/>
        <v>0.95889942065599998</v>
      </c>
      <c r="L362" s="3">
        <f t="shared" si="395"/>
        <v>1.0373253204930002</v>
      </c>
      <c r="M362" s="5">
        <f t="shared" si="396"/>
        <v>0.1358471746157533</v>
      </c>
      <c r="N362" s="5">
        <f t="shared" si="397"/>
        <v>0.13026377703680031</v>
      </c>
      <c r="O362" s="5">
        <f t="shared" si="398"/>
        <v>0.14091771394635486</v>
      </c>
      <c r="P362" s="5">
        <f t="shared" si="399"/>
        <v>0.1351259142633276</v>
      </c>
      <c r="Q362" s="5">
        <f t="shared" si="400"/>
        <v>6.2454930166525077E-2</v>
      </c>
      <c r="R362" s="5">
        <f t="shared" si="401"/>
        <v>7.3088756391271728E-2</v>
      </c>
      <c r="S362" s="5">
        <f t="shared" si="402"/>
        <v>3.3602120833845409E-2</v>
      </c>
      <c r="T362" s="5">
        <f t="shared" si="403"/>
        <v>6.4786080451358571E-2</v>
      </c>
      <c r="U362" s="5">
        <f t="shared" si="404"/>
        <v>7.0084766160057987E-2</v>
      </c>
      <c r="V362" s="5">
        <f t="shared" si="405"/>
        <v>3.7137461527821185E-3</v>
      </c>
      <c r="W362" s="5">
        <f t="shared" si="406"/>
        <v>1.9962665451263947E-2</v>
      </c>
      <c r="X362" s="5">
        <f t="shared" si="407"/>
        <v>2.0707778337126916E-2</v>
      </c>
      <c r="Y362" s="5">
        <f t="shared" si="408"/>
        <v>1.0740351400129093E-2</v>
      </c>
      <c r="Z362" s="5">
        <f t="shared" si="409"/>
        <v>2.5272272549336925E-2</v>
      </c>
      <c r="AA362" s="5">
        <f t="shared" si="410"/>
        <v>2.423356750621971E-2</v>
      </c>
      <c r="AB362" s="5">
        <f t="shared" si="411"/>
        <v>1.1618776921071071E-2</v>
      </c>
      <c r="AC362" s="5">
        <f t="shared" si="412"/>
        <v>2.3087678564902869E-4</v>
      </c>
      <c r="AD362" s="5">
        <f t="shared" si="413"/>
        <v>4.7855470839916359E-3</v>
      </c>
      <c r="AE362" s="5">
        <f t="shared" si="414"/>
        <v>4.9641691626359664E-3</v>
      </c>
      <c r="AF362" s="5">
        <f t="shared" si="415"/>
        <v>2.5747291838064111E-3</v>
      </c>
      <c r="AG362" s="5">
        <f t="shared" si="416"/>
        <v>8.9027725859155548E-4</v>
      </c>
      <c r="AH362" s="5">
        <f t="shared" si="417"/>
        <v>6.5538920554568435E-3</v>
      </c>
      <c r="AI362" s="5">
        <f t="shared" si="418"/>
        <v>6.2845232950195281E-3</v>
      </c>
      <c r="AJ362" s="5">
        <f t="shared" si="419"/>
        <v>3.0131128733466802E-3</v>
      </c>
      <c r="AK362" s="5">
        <f t="shared" si="420"/>
        <v>9.6309072954108921E-4</v>
      </c>
      <c r="AL362" s="5">
        <f t="shared" si="421"/>
        <v>9.1860391888888265E-6</v>
      </c>
      <c r="AM362" s="5">
        <f t="shared" si="422"/>
        <v>9.177716652723182E-4</v>
      </c>
      <c r="AN362" s="5">
        <f t="shared" si="423"/>
        <v>9.5202778681800207E-4</v>
      </c>
      <c r="AO362" s="5">
        <f t="shared" si="424"/>
        <v>4.9378126453961276E-4</v>
      </c>
      <c r="AP362" s="5">
        <f t="shared" si="425"/>
        <v>1.7073726949733093E-4</v>
      </c>
      <c r="AQ362" s="5">
        <f t="shared" si="426"/>
        <v>4.4277523200354633E-5</v>
      </c>
      <c r="AR362" s="5">
        <f t="shared" si="427"/>
        <v>1.3597036353806598E-3</v>
      </c>
      <c r="AS362" s="5">
        <f t="shared" si="428"/>
        <v>1.3038190282303717E-3</v>
      </c>
      <c r="AT362" s="5">
        <f t="shared" si="429"/>
        <v>6.2511565540518616E-4</v>
      </c>
      <c r="AU362" s="5">
        <f t="shared" si="430"/>
        <v>1.9980767993700962E-4</v>
      </c>
      <c r="AV362" s="5">
        <f t="shared" si="431"/>
        <v>4.789886713355449E-5</v>
      </c>
      <c r="AW362" s="5">
        <f t="shared" si="432"/>
        <v>2.5381298003279604E-7</v>
      </c>
      <c r="AX362" s="5">
        <f t="shared" si="433"/>
        <v>1.4667511968735299E-4</v>
      </c>
      <c r="AY362" s="5">
        <f t="shared" si="434"/>
        <v>1.5214981553803261E-4</v>
      </c>
      <c r="AZ362" s="5">
        <f t="shared" si="435"/>
        <v>7.8914428082970273E-5</v>
      </c>
      <c r="BA362" s="5">
        <f t="shared" si="436"/>
        <v>2.7286644800896321E-5</v>
      </c>
      <c r="BB362" s="5">
        <f t="shared" si="437"/>
        <v>7.0762818908171069E-6</v>
      </c>
      <c r="BC362" s="5">
        <f t="shared" si="438"/>
        <v>1.4680812760581342E-6</v>
      </c>
      <c r="BD362" s="5">
        <f t="shared" si="439"/>
        <v>2.3507583489112337E-4</v>
      </c>
      <c r="BE362" s="5">
        <f t="shared" si="440"/>
        <v>2.254140818873237E-4</v>
      </c>
      <c r="BF362" s="5">
        <f t="shared" si="441"/>
        <v>1.0807471626472941E-4</v>
      </c>
      <c r="BG362" s="5">
        <f t="shared" si="442"/>
        <v>3.4544260937936873E-5</v>
      </c>
      <c r="BH362" s="5">
        <f t="shared" si="443"/>
        <v>8.2811179500943386E-6</v>
      </c>
      <c r="BI362" s="5">
        <f t="shared" si="444"/>
        <v>1.5881518409458932E-6</v>
      </c>
      <c r="BJ362" s="8">
        <f t="shared" si="445"/>
        <v>0.32512247141283324</v>
      </c>
      <c r="BK362" s="8">
        <f t="shared" si="446"/>
        <v>0.30868116850608435</v>
      </c>
      <c r="BL362" s="8">
        <f t="shared" si="447"/>
        <v>0.34090752290819842</v>
      </c>
      <c r="BM362" s="8">
        <f t="shared" si="448"/>
        <v>0.32213327295386207</v>
      </c>
      <c r="BN362" s="8">
        <f t="shared" si="449"/>
        <v>0.67769826642003284</v>
      </c>
    </row>
    <row r="363" spans="1:66" x14ac:dyDescent="0.25">
      <c r="A363" t="s">
        <v>282</v>
      </c>
      <c r="B363" t="s">
        <v>337</v>
      </c>
      <c r="C363" t="s">
        <v>308</v>
      </c>
      <c r="D363" t="s">
        <v>531</v>
      </c>
      <c r="E363">
        <f>VLOOKUP(A363,home!$A$2:$E$405,3,FALSE)</f>
        <v>1.6222000000000001</v>
      </c>
      <c r="F363">
        <f>VLOOKUP(B363,home!$B$2:$E$405,3,FALSE)</f>
        <v>1.0617000000000001</v>
      </c>
      <c r="G363">
        <f>VLOOKUP(C363,away!$B$2:$E$405,4,FALSE)</f>
        <v>1.4695</v>
      </c>
      <c r="H363">
        <f>VLOOKUP(A363,away!$A$2:$E$405,3,FALSE)</f>
        <v>1.3389</v>
      </c>
      <c r="I363">
        <f>VLOOKUP(C363,away!$B$2:$E$405,3,FALSE)</f>
        <v>0.75560000000000005</v>
      </c>
      <c r="J363">
        <f>VLOOKUP(B363,home!$B$2:$E$405,4,FALSE)</f>
        <v>1.0788</v>
      </c>
      <c r="K363" s="3">
        <f t="shared" si="394"/>
        <v>2.53090477293</v>
      </c>
      <c r="L363" s="3">
        <f t="shared" si="395"/>
        <v>1.0913926597920001</v>
      </c>
      <c r="M363" s="5">
        <f t="shared" si="396"/>
        <v>2.6721215723306043E-2</v>
      </c>
      <c r="N363" s="5">
        <f t="shared" si="397"/>
        <v>6.7628852412607424E-2</v>
      </c>
      <c r="O363" s="5">
        <f t="shared" si="398"/>
        <v>2.916333870113479E-2</v>
      </c>
      <c r="P363" s="5">
        <f t="shared" si="399"/>
        <v>7.3809633113276235E-2</v>
      </c>
      <c r="Q363" s="5">
        <f t="shared" si="400"/>
        <v>8.5581092679423348E-2</v>
      </c>
      <c r="R363" s="5">
        <f t="shared" si="401"/>
        <v>1.5914326896723237E-2</v>
      </c>
      <c r="S363" s="5">
        <f t="shared" si="402"/>
        <v>5.0969443126467298E-2</v>
      </c>
      <c r="T363" s="5">
        <f t="shared" si="403"/>
        <v>9.3402576367301496E-2</v>
      </c>
      <c r="U363" s="5">
        <f t="shared" si="404"/>
        <v>4.0277645900885117E-2</v>
      </c>
      <c r="V363" s="5">
        <f t="shared" si="405"/>
        <v>1.5643150105925974E-2</v>
      </c>
      <c r="W363" s="5">
        <f t="shared" si="406"/>
        <v>7.2199198644972415E-2</v>
      </c>
      <c r="X363" s="5">
        <f t="shared" si="407"/>
        <v>7.87976754439874E-2</v>
      </c>
      <c r="Y363" s="5">
        <f t="shared" si="408"/>
        <v>4.2999602294120087E-2</v>
      </c>
      <c r="Z363" s="5">
        <f t="shared" si="409"/>
        <v>5.7895931868713803E-3</v>
      </c>
      <c r="AA363" s="5">
        <f t="shared" si="410"/>
        <v>1.4652909029975786E-2</v>
      </c>
      <c r="AB363" s="5">
        <f t="shared" si="411"/>
        <v>1.854255870063741E-2</v>
      </c>
      <c r="AC363" s="5">
        <f t="shared" si="412"/>
        <v>2.7006049752988453E-3</v>
      </c>
      <c r="AD363" s="5">
        <f t="shared" si="413"/>
        <v>4.5682324113070473E-2</v>
      </c>
      <c r="AE363" s="5">
        <f t="shared" si="414"/>
        <v>4.9857353219244199E-2</v>
      </c>
      <c r="AF363" s="5">
        <f t="shared" si="415"/>
        <v>2.7206974670070081E-2</v>
      </c>
      <c r="AG363" s="5">
        <f t="shared" si="416"/>
        <v>9.8978308166871205E-3</v>
      </c>
      <c r="AH363" s="5">
        <f t="shared" si="417"/>
        <v>1.5796798768332996E-3</v>
      </c>
      <c r="AI363" s="5">
        <f t="shared" si="418"/>
        <v>3.9980193399788725E-3</v>
      </c>
      <c r="AJ363" s="5">
        <f t="shared" si="419"/>
        <v>5.0593031149094884E-3</v>
      </c>
      <c r="AK363" s="5">
        <f t="shared" si="420"/>
        <v>4.2682048004080136E-3</v>
      </c>
      <c r="AL363" s="5">
        <f t="shared" si="421"/>
        <v>2.9838561908969067E-4</v>
      </c>
      <c r="AM363" s="5">
        <f t="shared" si="422"/>
        <v>2.3123522427261057E-2</v>
      </c>
      <c r="AN363" s="5">
        <f t="shared" si="423"/>
        <v>2.5236842645648405E-2</v>
      </c>
      <c r="AO363" s="5">
        <f t="shared" si="424"/>
        <v>1.3771652409893196E-2</v>
      </c>
      <c r="AP363" s="5">
        <f t="shared" si="425"/>
        <v>5.0100934511214147E-3</v>
      </c>
      <c r="AQ363" s="5">
        <f t="shared" si="426"/>
        <v>1.3669948043564704E-3</v>
      </c>
      <c r="AR363" s="5">
        <f t="shared" si="427"/>
        <v>3.4481020447939883E-4</v>
      </c>
      <c r="AS363" s="5">
        <f t="shared" si="428"/>
        <v>8.7268179227187976E-4</v>
      </c>
      <c r="AT363" s="5">
        <f t="shared" si="429"/>
        <v>1.1043372566550036E-3</v>
      </c>
      <c r="AU363" s="5">
        <f t="shared" si="430"/>
        <v>9.3165747793085712E-4</v>
      </c>
      <c r="AV363" s="5">
        <f t="shared" si="431"/>
        <v>5.8948408940778319E-4</v>
      </c>
      <c r="AW363" s="5">
        <f t="shared" si="432"/>
        <v>2.289455575023659E-5</v>
      </c>
      <c r="AX363" s="5">
        <f t="shared" si="433"/>
        <v>9.7539055463514782E-3</v>
      </c>
      <c r="AY363" s="5">
        <f t="shared" si="434"/>
        <v>1.0645340917592479E-2</v>
      </c>
      <c r="AZ363" s="5">
        <f t="shared" si="435"/>
        <v>5.8091234692219332E-3</v>
      </c>
      <c r="BA363" s="5">
        <f t="shared" si="436"/>
        <v>2.1133449047114191E-3</v>
      </c>
      <c r="BB363" s="5">
        <f t="shared" si="437"/>
        <v>5.7662227915271662E-4</v>
      </c>
      <c r="BC363" s="5">
        <f t="shared" si="438"/>
        <v>1.2586426458796173E-4</v>
      </c>
      <c r="BD363" s="5">
        <f t="shared" si="439"/>
        <v>6.2720554365032391E-5</v>
      </c>
      <c r="BE363" s="5">
        <f t="shared" si="440"/>
        <v>1.58739750403276E-4</v>
      </c>
      <c r="BF363" s="5">
        <f t="shared" si="441"/>
        <v>2.0087759597468409E-4</v>
      </c>
      <c r="BG363" s="5">
        <f t="shared" si="442"/>
        <v>1.6946735547567737E-4</v>
      </c>
      <c r="BH363" s="5">
        <f t="shared" si="443"/>
        <v>1.0722643470730423E-4</v>
      </c>
      <c r="BI363" s="5">
        <f t="shared" si="444"/>
        <v>5.4275979076996653E-5</v>
      </c>
      <c r="BJ363" s="8">
        <f t="shared" si="445"/>
        <v>0.67078678778138245</v>
      </c>
      <c r="BK363" s="8">
        <f t="shared" si="446"/>
        <v>0.18078777358095657</v>
      </c>
      <c r="BL363" s="8">
        <f t="shared" si="447"/>
        <v>0.13805226485223399</v>
      </c>
      <c r="BM363" s="8">
        <f t="shared" si="448"/>
        <v>0.68597551351313102</v>
      </c>
      <c r="BN363" s="8">
        <f t="shared" si="449"/>
        <v>0.29881845952647107</v>
      </c>
    </row>
    <row r="364" spans="1:66" x14ac:dyDescent="0.25">
      <c r="A364" t="s">
        <v>282</v>
      </c>
      <c r="B364" t="s">
        <v>199</v>
      </c>
      <c r="C364" t="s">
        <v>293</v>
      </c>
      <c r="D364" t="s">
        <v>531</v>
      </c>
      <c r="E364">
        <f>VLOOKUP(A364,home!$A$2:$E$405,3,FALSE)</f>
        <v>1.6222000000000001</v>
      </c>
      <c r="F364">
        <f>VLOOKUP(B364,home!$B$2:$E$405,3,FALSE)</f>
        <v>1.0274000000000001</v>
      </c>
      <c r="G364">
        <f>VLOOKUP(C364,away!$B$2:$E$405,4,FALSE)</f>
        <v>1.1194</v>
      </c>
      <c r="H364">
        <f>VLOOKUP(A364,away!$A$2:$E$405,3,FALSE)</f>
        <v>1.3389</v>
      </c>
      <c r="I364">
        <f>VLOOKUP(C364,away!$B$2:$E$405,3,FALSE)</f>
        <v>1.1312</v>
      </c>
      <c r="J364">
        <f>VLOOKUP(B364,home!$B$2:$E$405,4,FALSE)</f>
        <v>1.0373000000000001</v>
      </c>
      <c r="K364" s="3">
        <f t="shared" si="394"/>
        <v>1.8656460846320002</v>
      </c>
      <c r="L364" s="3">
        <f t="shared" si="395"/>
        <v>1.5710569052640002</v>
      </c>
      <c r="M364" s="5">
        <f t="shared" si="396"/>
        <v>3.2170577387039843E-2</v>
      </c>
      <c r="N364" s="5">
        <f t="shared" si="397"/>
        <v>6.001891174248164E-2</v>
      </c>
      <c r="O364" s="5">
        <f t="shared" si="398"/>
        <v>5.0541807750238837E-2</v>
      </c>
      <c r="P364" s="5">
        <f t="shared" si="399"/>
        <v>9.4293125739456363E-2</v>
      </c>
      <c r="Q364" s="5">
        <f t="shared" si="400"/>
        <v>5.5987023848117247E-2</v>
      </c>
      <c r="R364" s="5">
        <f t="shared" si="401"/>
        <v>3.9702028035269156E-2</v>
      </c>
      <c r="S364" s="5">
        <f t="shared" si="402"/>
        <v>6.9094140390675879E-2</v>
      </c>
      <c r="T364" s="5">
        <f t="shared" si="403"/>
        <v>8.7958800421764849E-2</v>
      </c>
      <c r="U364" s="5">
        <f t="shared" si="404"/>
        <v>7.4069933155949785E-2</v>
      </c>
      <c r="V364" s="5">
        <f t="shared" si="405"/>
        <v>2.2501936023146391E-2</v>
      </c>
      <c r="W364" s="5">
        <f t="shared" si="406"/>
        <v>3.481732394414612E-2</v>
      </c>
      <c r="X364" s="5">
        <f t="shared" si="407"/>
        <v>5.4699997205264375E-2</v>
      </c>
      <c r="Y364" s="5">
        <f t="shared" si="408"/>
        <v>4.2968404163626066E-2</v>
      </c>
      <c r="Z364" s="5">
        <f t="shared" si="409"/>
        <v>2.0791381765931521E-2</v>
      </c>
      <c r="AA364" s="5">
        <f t="shared" si="410"/>
        <v>3.8789359985699295E-2</v>
      </c>
      <c r="AB364" s="5">
        <f t="shared" si="411"/>
        <v>3.6183608791350547E-2</v>
      </c>
      <c r="AC364" s="5">
        <f t="shared" si="412"/>
        <v>4.1221242652970677E-3</v>
      </c>
      <c r="AD364" s="5">
        <f t="shared" si="413"/>
        <v>1.6239201023440057E-2</v>
      </c>
      <c r="AE364" s="5">
        <f t="shared" si="414"/>
        <v>2.5512708903845719E-2</v>
      </c>
      <c r="AF364" s="5">
        <f t="shared" si="415"/>
        <v>2.0040958747688582E-2</v>
      </c>
      <c r="AG364" s="5">
        <f t="shared" si="416"/>
        <v>1.049516220955571E-2</v>
      </c>
      <c r="AH364" s="5">
        <f t="shared" si="417"/>
        <v>8.1661109733366776E-3</v>
      </c>
      <c r="AI364" s="5">
        <f t="shared" si="418"/>
        <v>1.5235072964075983E-2</v>
      </c>
      <c r="AJ364" s="5">
        <f t="shared" si="419"/>
        <v>1.4211627112255607E-2</v>
      </c>
      <c r="AK364" s="5">
        <f t="shared" si="420"/>
        <v>8.8379554927432175E-3</v>
      </c>
      <c r="AL364" s="5">
        <f t="shared" si="421"/>
        <v>4.8328381177007552E-4</v>
      </c>
      <c r="AM364" s="5">
        <f t="shared" si="422"/>
        <v>6.0593203613865795E-3</v>
      </c>
      <c r="AN364" s="5">
        <f t="shared" si="423"/>
        <v>9.519537094963143E-3</v>
      </c>
      <c r="AO364" s="5">
        <f t="shared" si="424"/>
        <v>7.4778672439793246E-3</v>
      </c>
      <c r="AP364" s="5">
        <f t="shared" si="425"/>
        <v>3.9160516567670672E-3</v>
      </c>
      <c r="AQ364" s="5">
        <f t="shared" si="426"/>
        <v>1.5380849991836062E-3</v>
      </c>
      <c r="AR364" s="5">
        <f t="shared" si="427"/>
        <v>2.5658850067625419E-3</v>
      </c>
      <c r="AS364" s="5">
        <f t="shared" si="428"/>
        <v>4.7870333164824891E-3</v>
      </c>
      <c r="AT364" s="5">
        <f t="shared" si="429"/>
        <v>4.4654549819492491E-3</v>
      </c>
      <c r="AU364" s="5">
        <f t="shared" si="430"/>
        <v>2.7769862010580252E-3</v>
      </c>
      <c r="AV364" s="5">
        <f t="shared" si="431"/>
        <v>1.2952183582702497E-3</v>
      </c>
      <c r="AW364" s="5">
        <f t="shared" si="432"/>
        <v>3.9347842494253338E-5</v>
      </c>
      <c r="AX364" s="5">
        <f t="shared" si="433"/>
        <v>1.8840912179586382E-3</v>
      </c>
      <c r="AY364" s="5">
        <f t="shared" si="434"/>
        <v>2.9600145181211787E-3</v>
      </c>
      <c r="AZ364" s="5">
        <f t="shared" si="435"/>
        <v>2.3251756241879857E-3</v>
      </c>
      <c r="BA364" s="5">
        <f t="shared" si="436"/>
        <v>1.2176610734440227E-3</v>
      </c>
      <c r="BB364" s="5">
        <f t="shared" si="437"/>
        <v>4.7825370942635131E-4</v>
      </c>
      <c r="BC364" s="5">
        <f t="shared" si="438"/>
        <v>1.5027275853247833E-4</v>
      </c>
      <c r="BD364" s="5">
        <f t="shared" si="439"/>
        <v>6.7185855966461023E-4</v>
      </c>
      <c r="BE364" s="5">
        <f t="shared" si="440"/>
        <v>1.2534502912647748E-3</v>
      </c>
      <c r="BF364" s="5">
        <f t="shared" si="441"/>
        <v>1.1692473140894842E-3</v>
      </c>
      <c r="BG364" s="5">
        <f t="shared" si="442"/>
        <v>7.2713389116584298E-4</v>
      </c>
      <c r="BH364" s="5">
        <f t="shared" si="443"/>
        <v>3.3914362426419657E-4</v>
      </c>
      <c r="BI364" s="5">
        <f t="shared" si="444"/>
        <v>1.2654439494728085E-4</v>
      </c>
      <c r="BJ364" s="8">
        <f t="shared" si="445"/>
        <v>0.44626482246788068</v>
      </c>
      <c r="BK364" s="8">
        <f t="shared" si="446"/>
        <v>0.2256252021355068</v>
      </c>
      <c r="BL364" s="8">
        <f t="shared" si="447"/>
        <v>0.30591546020083782</v>
      </c>
      <c r="BM364" s="8">
        <f t="shared" si="448"/>
        <v>0.66296272539192724</v>
      </c>
      <c r="BN364" s="8">
        <f t="shared" si="449"/>
        <v>0.33271347450260313</v>
      </c>
    </row>
    <row r="365" spans="1:66" x14ac:dyDescent="0.25">
      <c r="A365" t="s">
        <v>288</v>
      </c>
      <c r="B365" t="s">
        <v>469</v>
      </c>
      <c r="C365" t="s">
        <v>357</v>
      </c>
      <c r="D365" t="s">
        <v>531</v>
      </c>
      <c r="E365">
        <f>VLOOKUP(A365,home!$A$2:$E$405,3,FALSE)</f>
        <v>1.4888999999999999</v>
      </c>
      <c r="F365">
        <f>VLOOKUP(B365,home!$B$2:$E$405,3,FALSE)</f>
        <v>0.82089999999999996</v>
      </c>
      <c r="G365">
        <f>VLOOKUP(C365,away!$B$2:$E$405,4,FALSE)</f>
        <v>1.2685999999999999</v>
      </c>
      <c r="H365">
        <f>VLOOKUP(A365,away!$A$2:$E$405,3,FALSE)</f>
        <v>1.2278</v>
      </c>
      <c r="I365">
        <f>VLOOKUP(C365,away!$B$2:$E$405,3,FALSE)</f>
        <v>0.67869999999999997</v>
      </c>
      <c r="J365">
        <f>VLOOKUP(B365,home!$B$2:$E$405,4,FALSE)</f>
        <v>1.3122</v>
      </c>
      <c r="K365" s="3">
        <f t="shared" si="394"/>
        <v>1.5505311394859997</v>
      </c>
      <c r="L365" s="3">
        <f t="shared" si="395"/>
        <v>1.093466573892</v>
      </c>
      <c r="M365" s="5">
        <f t="shared" si="396"/>
        <v>7.1076557132924087E-2</v>
      </c>
      <c r="N365" s="5">
        <f t="shared" si="397"/>
        <v>0.11020641512205455</v>
      </c>
      <c r="O365" s="5">
        <f t="shared" si="398"/>
        <v>7.7719839412177499E-2</v>
      </c>
      <c r="P365" s="5">
        <f t="shared" si="399"/>
        <v>0.12050703116443248</v>
      </c>
      <c r="Q365" s="5">
        <f t="shared" si="400"/>
        <v>8.5439239208933204E-2</v>
      </c>
      <c r="R365" s="5">
        <f t="shared" si="401"/>
        <v>4.2492023262735081E-2</v>
      </c>
      <c r="S365" s="5">
        <f t="shared" si="402"/>
        <v>5.1078531184716926E-2</v>
      </c>
      <c r="T365" s="5">
        <f t="shared" si="403"/>
        <v>9.3424952173731216E-2</v>
      </c>
      <c r="U365" s="5">
        <f t="shared" si="404"/>
        <v>6.5885205248634227E-2</v>
      </c>
      <c r="V365" s="5">
        <f t="shared" si="405"/>
        <v>9.6223665135838719E-3</v>
      </c>
      <c r="W365" s="5">
        <f t="shared" si="406"/>
        <v>4.4158733642481351E-2</v>
      </c>
      <c r="X365" s="5">
        <f t="shared" si="407"/>
        <v>4.8286099183453481E-2</v>
      </c>
      <c r="Y365" s="5">
        <f t="shared" si="408"/>
        <v>2.639961772037009E-2</v>
      </c>
      <c r="Z365" s="5">
        <f t="shared" si="409"/>
        <v>1.548786903161403E-2</v>
      </c>
      <c r="AA365" s="5">
        <f t="shared" si="410"/>
        <v>2.4014423217798429E-2</v>
      </c>
      <c r="AB365" s="5">
        <f t="shared" si="411"/>
        <v>1.8617555497996031E-2</v>
      </c>
      <c r="AC365" s="5">
        <f t="shared" si="412"/>
        <v>1.0196424708285698E-3</v>
      </c>
      <c r="AD365" s="5">
        <f t="shared" si="413"/>
        <v>1.7117372898233854E-2</v>
      </c>
      <c r="AE365" s="5">
        <f t="shared" si="414"/>
        <v>1.8717275097063543E-2</v>
      </c>
      <c r="AF365" s="5">
        <f t="shared" si="415"/>
        <v>1.0233357336490063E-2</v>
      </c>
      <c r="AG365" s="5">
        <f t="shared" si="416"/>
        <v>3.7299447287147841E-3</v>
      </c>
      <c r="AH365" s="5">
        <f t="shared" si="417"/>
        <v>4.2338667717217492E-3</v>
      </c>
      <c r="AI365" s="5">
        <f t="shared" si="418"/>
        <v>6.564742269989635E-3</v>
      </c>
      <c r="AJ365" s="5">
        <f t="shared" si="419"/>
        <v>5.0894186561594706E-3</v>
      </c>
      <c r="AK365" s="5">
        <f t="shared" si="420"/>
        <v>2.6304340360854155E-3</v>
      </c>
      <c r="AL365" s="5">
        <f t="shared" si="421"/>
        <v>6.9150275120346061E-5</v>
      </c>
      <c r="AM365" s="5">
        <f t="shared" si="422"/>
        <v>5.3082039409810588E-3</v>
      </c>
      <c r="AN365" s="5">
        <f t="shared" si="423"/>
        <v>5.80434357686457E-3</v>
      </c>
      <c r="AO365" s="5">
        <f t="shared" si="424"/>
        <v>3.1734278423430694E-3</v>
      </c>
      <c r="AP365" s="5">
        <f t="shared" si="425"/>
        <v>1.156679090086786E-3</v>
      </c>
      <c r="AQ365" s="5">
        <f t="shared" si="426"/>
        <v>3.1619748043242837E-4</v>
      </c>
      <c r="AR365" s="5">
        <f t="shared" si="427"/>
        <v>9.2591835863795318E-4</v>
      </c>
      <c r="AS365" s="5">
        <f t="shared" si="428"/>
        <v>1.435665247689912E-3</v>
      </c>
      <c r="AT365" s="5">
        <f t="shared" si="429"/>
        <v>1.1130218362105451E-3</v>
      </c>
      <c r="AU365" s="5">
        <f t="shared" si="430"/>
        <v>5.7525833865744523E-4</v>
      </c>
      <c r="AV365" s="5">
        <f t="shared" si="431"/>
        <v>2.2298899183433805E-4</v>
      </c>
      <c r="AW365" s="5">
        <f t="shared" si="432"/>
        <v>3.2566974631516967E-6</v>
      </c>
      <c r="AX365" s="5">
        <f t="shared" si="433"/>
        <v>1.3717559175389056E-3</v>
      </c>
      <c r="AY365" s="5">
        <f t="shared" si="434"/>
        <v>1.4999692433673439E-3</v>
      </c>
      <c r="AZ365" s="5">
        <f t="shared" si="435"/>
        <v>8.2008311474413269E-4</v>
      </c>
      <c r="BA365" s="5">
        <f t="shared" si="436"/>
        <v>2.9891115792864885E-4</v>
      </c>
      <c r="BB365" s="5">
        <f t="shared" si="437"/>
        <v>8.1712339939582539E-5</v>
      </c>
      <c r="BC365" s="5">
        <f t="shared" si="438"/>
        <v>1.7869942479686757E-5</v>
      </c>
      <c r="BD365" s="5">
        <f t="shared" si="439"/>
        <v>1.687434625539244E-4</v>
      </c>
      <c r="BE365" s="5">
        <f t="shared" si="440"/>
        <v>2.6164199327454948E-4</v>
      </c>
      <c r="BF365" s="5">
        <f t="shared" si="441"/>
        <v>2.0284202898468781E-4</v>
      </c>
      <c r="BG365" s="5">
        <f t="shared" si="442"/>
        <v>1.0483762744576002E-4</v>
      </c>
      <c r="BH365" s="5">
        <f t="shared" si="443"/>
        <v>4.0638501486120784E-5</v>
      </c>
      <c r="BI365" s="5">
        <f t="shared" si="444"/>
        <v>1.2602252403255664E-5</v>
      </c>
      <c r="BJ365" s="8">
        <f t="shared" si="445"/>
        <v>0.47756216075823232</v>
      </c>
      <c r="BK365" s="8">
        <f t="shared" si="446"/>
        <v>0.25487324798497357</v>
      </c>
      <c r="BL365" s="8">
        <f t="shared" si="447"/>
        <v>0.25231166701247598</v>
      </c>
      <c r="BM365" s="8">
        <f t="shared" si="448"/>
        <v>0.49129712693813499</v>
      </c>
      <c r="BN365" s="8">
        <f t="shared" si="449"/>
        <v>0.50744110530325692</v>
      </c>
    </row>
    <row r="366" spans="1:66" x14ac:dyDescent="0.25">
      <c r="A366" t="s">
        <v>288</v>
      </c>
      <c r="B366" t="s">
        <v>307</v>
      </c>
      <c r="C366" t="s">
        <v>342</v>
      </c>
      <c r="D366" t="s">
        <v>531</v>
      </c>
      <c r="E366">
        <f>VLOOKUP(A366,home!$A$2:$E$405,3,FALSE)</f>
        <v>1.4888999999999999</v>
      </c>
      <c r="F366">
        <f>VLOOKUP(B366,home!$B$2:$E$405,3,FALSE)</f>
        <v>0.78769999999999996</v>
      </c>
      <c r="G366">
        <f>VLOOKUP(C366,away!$B$2:$E$405,4,FALSE)</f>
        <v>1.7465999999999999</v>
      </c>
      <c r="H366">
        <f>VLOOKUP(A366,away!$A$2:$E$405,3,FALSE)</f>
        <v>1.2278</v>
      </c>
      <c r="I366">
        <f>VLOOKUP(C366,away!$B$2:$E$405,3,FALSE)</f>
        <v>0.37340000000000001</v>
      </c>
      <c r="J366">
        <f>VLOOKUP(B366,home!$B$2:$E$405,4,FALSE)</f>
        <v>1.3278000000000001</v>
      </c>
      <c r="K366" s="3">
        <f t="shared" si="394"/>
        <v>2.0484238852979999</v>
      </c>
      <c r="L366" s="3">
        <f t="shared" si="395"/>
        <v>0.60874387845600009</v>
      </c>
      <c r="M366" s="5">
        <f t="shared" si="396"/>
        <v>7.014661244567405E-2</v>
      </c>
      <c r="N366" s="5">
        <f t="shared" si="397"/>
        <v>0.14368999640646066</v>
      </c>
      <c r="O366" s="5">
        <f t="shared" si="398"/>
        <v>4.2701320920729542E-2</v>
      </c>
      <c r="P366" s="5">
        <f t="shared" si="399"/>
        <v>8.7470405707797572E-2</v>
      </c>
      <c r="Q366" s="5">
        <f t="shared" si="400"/>
        <v>0.14716901035868893</v>
      </c>
      <c r="R366" s="5">
        <f t="shared" si="401"/>
        <v>1.2997083856239617E-2</v>
      </c>
      <c r="S366" s="5">
        <f t="shared" si="402"/>
        <v>2.726814456155021E-2</v>
      </c>
      <c r="T366" s="5">
        <f t="shared" si="403"/>
        <v>8.958823415427955E-2</v>
      </c>
      <c r="U366" s="5">
        <f t="shared" si="404"/>
        <v>2.6623537010342268E-2</v>
      </c>
      <c r="V366" s="5">
        <f t="shared" si="405"/>
        <v>3.7780483928015539E-3</v>
      </c>
      <c r="W366" s="5">
        <f t="shared" si="406"/>
        <v>0.10048817199813573</v>
      </c>
      <c r="X366" s="5">
        <f t="shared" si="407"/>
        <v>6.1171559561098765E-2</v>
      </c>
      <c r="Y366" s="5">
        <f t="shared" si="408"/>
        <v>1.8618906209212735E-2</v>
      </c>
      <c r="Z366" s="5">
        <f t="shared" si="409"/>
        <v>2.6372984117550569E-3</v>
      </c>
      <c r="AA366" s="5">
        <f t="shared" si="410"/>
        <v>5.4023050592975378E-3</v>
      </c>
      <c r="AB366" s="5">
        <f t="shared" si="411"/>
        <v>5.5331053595656533E-3</v>
      </c>
      <c r="AC366" s="5">
        <f t="shared" si="412"/>
        <v>2.9444350035254686E-4</v>
      </c>
      <c r="AD366" s="5">
        <f t="shared" si="413"/>
        <v>5.146059292772874E-2</v>
      </c>
      <c r="AE366" s="5">
        <f t="shared" si="414"/>
        <v>3.1326320926471002E-2</v>
      </c>
      <c r="AF366" s="5">
        <f t="shared" si="415"/>
        <v>9.5348530492686562E-3</v>
      </c>
      <c r="AG366" s="5">
        <f t="shared" si="416"/>
        <v>1.9347611419066068E-3</v>
      </c>
      <c r="AH366" s="5">
        <f t="shared" si="417"/>
        <v>4.0135981595440561E-4</v>
      </c>
      <c r="AI366" s="5">
        <f t="shared" si="418"/>
        <v>8.2215503359981366E-4</v>
      </c>
      <c r="AJ366" s="5">
        <f t="shared" si="419"/>
        <v>8.4206100412191924E-4</v>
      </c>
      <c r="AK366" s="5">
        <f t="shared" si="420"/>
        <v>5.7496595790711895E-4</v>
      </c>
      <c r="AL366" s="5">
        <f t="shared" si="421"/>
        <v>1.4686435473306815E-5</v>
      </c>
      <c r="AM366" s="5">
        <f t="shared" si="422"/>
        <v>2.108262154095137E-2</v>
      </c>
      <c r="AN366" s="5">
        <f t="shared" si="423"/>
        <v>1.283391680485875E-2</v>
      </c>
      <c r="AO366" s="5">
        <f t="shared" si="424"/>
        <v>3.9062841457856746E-3</v>
      </c>
      <c r="AP366" s="5">
        <f t="shared" si="425"/>
        <v>7.9264218708558496E-4</v>
      </c>
      <c r="AQ366" s="5">
        <f t="shared" si="426"/>
        <v>1.2062901979858137E-4</v>
      </c>
      <c r="AR366" s="5">
        <f t="shared" si="427"/>
        <v>4.8865066204094263E-5</v>
      </c>
      <c r="AS366" s="5">
        <f t="shared" si="428"/>
        <v>1.0009636876913476E-4</v>
      </c>
      <c r="AT366" s="5">
        <f t="shared" si="429"/>
        <v>1.0251989630914623E-4</v>
      </c>
      <c r="AU366" s="5">
        <f t="shared" si="430"/>
        <v>7.0001401439309796E-5</v>
      </c>
      <c r="AV366" s="5">
        <f t="shared" si="431"/>
        <v>3.5848135678154014E-5</v>
      </c>
      <c r="AW366" s="5">
        <f t="shared" si="432"/>
        <v>5.0870773230157114E-7</v>
      </c>
      <c r="AX366" s="5">
        <f t="shared" si="433"/>
        <v>7.1976909215304861E-3</v>
      </c>
      <c r="AY366" s="5">
        <f t="shared" si="434"/>
        <v>4.3815502875000096E-3</v>
      </c>
      <c r="AZ366" s="5">
        <f t="shared" si="435"/>
        <v>1.3336209578313787E-3</v>
      </c>
      <c r="BA366" s="5">
        <f t="shared" si="436"/>
        <v>2.7061119808682638E-4</v>
      </c>
      <c r="BB366" s="5">
        <f t="shared" si="437"/>
        <v>4.1183227569249905E-5</v>
      </c>
      <c r="BC366" s="5">
        <f t="shared" si="438"/>
        <v>5.0140075355682529E-6</v>
      </c>
      <c r="BD366" s="5">
        <f t="shared" si="439"/>
        <v>4.9577183203482554E-6</v>
      </c>
      <c r="BE366" s="5">
        <f t="shared" si="440"/>
        <v>1.0155508623980849E-5</v>
      </c>
      <c r="BF366" s="5">
        <f t="shared" si="441"/>
        <v>1.04013932163561E-5</v>
      </c>
      <c r="BG366" s="5">
        <f t="shared" si="442"/>
        <v>7.1021541015868073E-6</v>
      </c>
      <c r="BH366" s="5">
        <f t="shared" si="443"/>
        <v>3.6370555246893949E-6</v>
      </c>
      <c r="BI366" s="5">
        <f t="shared" si="444"/>
        <v>1.4900462817857607E-6</v>
      </c>
      <c r="BJ366" s="8">
        <f t="shared" si="445"/>
        <v>0.70694817103178509</v>
      </c>
      <c r="BK366" s="8">
        <f t="shared" si="446"/>
        <v>0.19335389133114925</v>
      </c>
      <c r="BL366" s="8">
        <f t="shared" si="447"/>
        <v>9.6292968762226455E-2</v>
      </c>
      <c r="BM366" s="8">
        <f t="shared" si="448"/>
        <v>0.49067685826155766</v>
      </c>
      <c r="BN366" s="8">
        <f t="shared" si="449"/>
        <v>0.50417442969559045</v>
      </c>
    </row>
    <row r="367" spans="1:66" x14ac:dyDescent="0.25">
      <c r="A367" t="s">
        <v>288</v>
      </c>
      <c r="B367" t="s">
        <v>312</v>
      </c>
      <c r="C367" t="s">
        <v>320</v>
      </c>
      <c r="D367" t="s">
        <v>531</v>
      </c>
      <c r="E367">
        <f>VLOOKUP(A367,home!$A$2:$E$405,3,FALSE)</f>
        <v>1.4888999999999999</v>
      </c>
      <c r="F367">
        <f>VLOOKUP(B367,home!$B$2:$E$405,3,FALSE)</f>
        <v>0.93279999999999996</v>
      </c>
      <c r="G367">
        <f>VLOOKUP(C367,away!$B$2:$E$405,4,FALSE)</f>
        <v>0.74629999999999996</v>
      </c>
      <c r="H367">
        <f>VLOOKUP(A367,away!$A$2:$E$405,3,FALSE)</f>
        <v>1.2278</v>
      </c>
      <c r="I367">
        <f>VLOOKUP(C367,away!$B$2:$E$405,3,FALSE)</f>
        <v>0.76919999999999999</v>
      </c>
      <c r="J367">
        <f>VLOOKUP(B367,home!$B$2:$E$405,4,FALSE)</f>
        <v>0.72399999999999998</v>
      </c>
      <c r="K367" s="3">
        <f t="shared" si="394"/>
        <v>1.0364957100959997</v>
      </c>
      <c r="L367" s="3">
        <f t="shared" si="395"/>
        <v>0.68376280223999997</v>
      </c>
      <c r="M367" s="5">
        <f t="shared" si="396"/>
        <v>0.17901986308615508</v>
      </c>
      <c r="N367" s="5">
        <f t="shared" si="397"/>
        <v>0.18555332011077297</v>
      </c>
      <c r="O367" s="5">
        <f t="shared" si="398"/>
        <v>0.12240712324041053</v>
      </c>
      <c r="P367" s="5">
        <f t="shared" si="399"/>
        <v>0.12687445812387788</v>
      </c>
      <c r="Q367" s="5">
        <f t="shared" si="400"/>
        <v>9.6162610144442981E-2</v>
      </c>
      <c r="R367" s="5">
        <f t="shared" si="401"/>
        <v>4.1848718800500055E-2</v>
      </c>
      <c r="S367" s="5">
        <f t="shared" si="402"/>
        <v>2.2479528034943155E-2</v>
      </c>
      <c r="T367" s="5">
        <f t="shared" si="403"/>
        <v>6.5752415783076987E-2</v>
      </c>
      <c r="U367" s="5">
        <f t="shared" si="404"/>
        <v>4.337601750973212E-2</v>
      </c>
      <c r="V367" s="5">
        <f t="shared" si="405"/>
        <v>1.7701809354475828E-3</v>
      </c>
      <c r="W367" s="5">
        <f t="shared" si="406"/>
        <v>3.3224044295449735E-2</v>
      </c>
      <c r="X367" s="5">
        <f t="shared" si="407"/>
        <v>2.2717365629202596E-2</v>
      </c>
      <c r="Y367" s="5">
        <f t="shared" si="408"/>
        <v>7.7666447910671116E-3</v>
      </c>
      <c r="Z367" s="5">
        <f t="shared" si="409"/>
        <v>9.5381990790612305E-3</v>
      </c>
      <c r="AA367" s="5">
        <f t="shared" si="410"/>
        <v>9.8863024274885806E-3</v>
      </c>
      <c r="AB367" s="5">
        <f t="shared" si="411"/>
        <v>5.123555027401791E-3</v>
      </c>
      <c r="AC367" s="5">
        <f t="shared" si="412"/>
        <v>7.8409855998089957E-5</v>
      </c>
      <c r="AD367" s="5">
        <f t="shared" si="413"/>
        <v>8.6091448460682788E-3</v>
      </c>
      <c r="AE367" s="5">
        <f t="shared" si="414"/>
        <v>5.8866130048377003E-3</v>
      </c>
      <c r="AF367" s="5">
        <f t="shared" si="415"/>
        <v>2.0125235019451257E-3</v>
      </c>
      <c r="AG367" s="5">
        <f t="shared" si="416"/>
        <v>4.5869623642128573E-4</v>
      </c>
      <c r="AH367" s="5">
        <f t="shared" si="417"/>
        <v>1.6304664326554732E-3</v>
      </c>
      <c r="AI367" s="5">
        <f t="shared" si="418"/>
        <v>1.6899714629029262E-3</v>
      </c>
      <c r="AJ367" s="5">
        <f t="shared" si="419"/>
        <v>8.7582408574177195E-4</v>
      </c>
      <c r="AK367" s="5">
        <f t="shared" si="420"/>
        <v>3.0259596922336586E-4</v>
      </c>
      <c r="AL367" s="5">
        <f t="shared" si="421"/>
        <v>2.2228165790834711E-6</v>
      </c>
      <c r="AM367" s="5">
        <f t="shared" si="422"/>
        <v>1.7846683401089721E-3</v>
      </c>
      <c r="AN367" s="5">
        <f t="shared" si="423"/>
        <v>1.2202898253019202E-3</v>
      </c>
      <c r="AO367" s="5">
        <f t="shared" si="424"/>
        <v>4.1719439524670035E-4</v>
      </c>
      <c r="AP367" s="5">
        <f t="shared" si="425"/>
        <v>9.5087336257568657E-5</v>
      </c>
      <c r="AQ367" s="5">
        <f t="shared" si="426"/>
        <v>1.6254295874253074E-5</v>
      </c>
      <c r="AR367" s="5">
        <f t="shared" si="427"/>
        <v>2.2297045939015259E-4</v>
      </c>
      <c r="AS367" s="5">
        <f t="shared" si="428"/>
        <v>2.3110792463602747E-4</v>
      </c>
      <c r="AT367" s="5">
        <f t="shared" si="429"/>
        <v>1.1977118622721604E-4</v>
      </c>
      <c r="AU367" s="5">
        <f t="shared" si="430"/>
        <v>4.1380773572539501E-5</v>
      </c>
      <c r="AV367" s="5">
        <f t="shared" si="431"/>
        <v>1.0722748572097775E-5</v>
      </c>
      <c r="AW367" s="5">
        <f t="shared" si="432"/>
        <v>4.3759676862142816E-8</v>
      </c>
      <c r="AX367" s="5">
        <f t="shared" si="433"/>
        <v>3.0830017974451627E-4</v>
      </c>
      <c r="AY367" s="5">
        <f t="shared" si="434"/>
        <v>2.1080419483320611E-4</v>
      </c>
      <c r="AZ367" s="5">
        <f t="shared" si="435"/>
        <v>7.2070033491549953E-5</v>
      </c>
      <c r="BA367" s="5">
        <f t="shared" si="436"/>
        <v>1.642626935257095E-5</v>
      </c>
      <c r="BB367" s="5">
        <f t="shared" si="437"/>
        <v>2.8079179907157353E-6</v>
      </c>
      <c r="BC367" s="5">
        <f t="shared" si="438"/>
        <v>3.8398997475838041E-7</v>
      </c>
      <c r="BD367" s="5">
        <f t="shared" si="439"/>
        <v>2.5409817688225127E-5</v>
      </c>
      <c r="BE367" s="5">
        <f t="shared" si="440"/>
        <v>2.6337167028166799E-5</v>
      </c>
      <c r="BF367" s="5">
        <f t="shared" si="441"/>
        <v>1.3649180320388347E-5</v>
      </c>
      <c r="BG367" s="5">
        <f t="shared" si="442"/>
        <v>4.7157722828030879E-6</v>
      </c>
      <c r="BH367" s="5">
        <f t="shared" si="443"/>
        <v>1.2219694352287549E-6</v>
      </c>
      <c r="BI367" s="5">
        <f t="shared" si="444"/>
        <v>2.5331321549660732E-7</v>
      </c>
      <c r="BJ367" s="8">
        <f t="shared" si="445"/>
        <v>0.43228766512146155</v>
      </c>
      <c r="BK367" s="8">
        <f t="shared" si="446"/>
        <v>0.33043546704783405</v>
      </c>
      <c r="BL367" s="8">
        <f t="shared" si="447"/>
        <v>0.22783811526842493</v>
      </c>
      <c r="BM367" s="8">
        <f t="shared" si="448"/>
        <v>0.24802259257546591</v>
      </c>
      <c r="BN367" s="8">
        <f t="shared" si="449"/>
        <v>0.75186609350615941</v>
      </c>
    </row>
    <row r="368" spans="1:66" x14ac:dyDescent="0.25">
      <c r="A368" t="s">
        <v>288</v>
      </c>
      <c r="B368" t="s">
        <v>313</v>
      </c>
      <c r="C368" t="s">
        <v>354</v>
      </c>
      <c r="D368" t="s">
        <v>531</v>
      </c>
      <c r="E368">
        <f>VLOOKUP(A368,home!$A$2:$E$405,3,FALSE)</f>
        <v>1.4888999999999999</v>
      </c>
      <c r="F368">
        <f>VLOOKUP(B368,home!$B$2:$E$405,3,FALSE)</f>
        <v>1.0448</v>
      </c>
      <c r="G368">
        <f>VLOOKUP(C368,away!$B$2:$E$405,4,FALSE)</f>
        <v>1.1567000000000001</v>
      </c>
      <c r="H368">
        <f>VLOOKUP(A368,away!$A$2:$E$405,3,FALSE)</f>
        <v>1.2278</v>
      </c>
      <c r="I368">
        <f>VLOOKUP(C368,away!$B$2:$E$405,3,FALSE)</f>
        <v>1.1312</v>
      </c>
      <c r="J368">
        <f>VLOOKUP(B368,home!$B$2:$E$405,4,FALSE)</f>
        <v>1.0860000000000001</v>
      </c>
      <c r="K368" s="3">
        <f t="shared" si="394"/>
        <v>1.7993656662239998</v>
      </c>
      <c r="L368" s="3">
        <f t="shared" si="395"/>
        <v>1.50833167296</v>
      </c>
      <c r="M368" s="5">
        <f t="shared" si="396"/>
        <v>3.6600354999425523E-2</v>
      </c>
      <c r="N368" s="5">
        <f t="shared" si="397"/>
        <v>6.5857422157576201E-2</v>
      </c>
      <c r="O368" s="5">
        <f t="shared" si="398"/>
        <v>5.5205474687213395E-2</v>
      </c>
      <c r="P368" s="5">
        <f t="shared" si="399"/>
        <v>9.9334835739769881E-2</v>
      </c>
      <c r="Q368" s="5">
        <f t="shared" si="400"/>
        <v>5.9250792148181172E-2</v>
      </c>
      <c r="R368" s="5">
        <f t="shared" si="401"/>
        <v>4.1634082995757771E-2</v>
      </c>
      <c r="S368" s="5">
        <f t="shared" si="402"/>
        <v>6.7399685000336398E-2</v>
      </c>
      <c r="T368" s="5">
        <f t="shared" si="403"/>
        <v>8.936984644507133E-2</v>
      </c>
      <c r="U368" s="5">
        <f t="shared" si="404"/>
        <v>7.4914939487286974E-2</v>
      </c>
      <c r="V368" s="5">
        <f t="shared" si="405"/>
        <v>2.0325050698205085E-2</v>
      </c>
      <c r="W368" s="5">
        <f t="shared" si="406"/>
        <v>3.5537947029337255E-2</v>
      </c>
      <c r="X368" s="5">
        <f t="shared" si="407"/>
        <v>5.3603011096324121E-2</v>
      </c>
      <c r="Y368" s="5">
        <f t="shared" si="408"/>
        <v>4.042555970130602E-2</v>
      </c>
      <c r="Z368" s="5">
        <f t="shared" si="409"/>
        <v>2.0932668685715597E-2</v>
      </c>
      <c r="AA368" s="5">
        <f t="shared" si="410"/>
        <v>3.7665525335518903E-2</v>
      </c>
      <c r="AB368" s="5">
        <f t="shared" si="411"/>
        <v>3.3887026544511464E-2</v>
      </c>
      <c r="AC368" s="5">
        <f t="shared" si="412"/>
        <v>3.4476878238960873E-3</v>
      </c>
      <c r="AD368" s="5">
        <f t="shared" si="413"/>
        <v>1.5986440433169158E-2</v>
      </c>
      <c r="AE368" s="5">
        <f t="shared" si="414"/>
        <v>2.4112854443237419E-2</v>
      </c>
      <c r="AF368" s="5">
        <f t="shared" si="415"/>
        <v>1.8185091041104641E-2</v>
      </c>
      <c r="AG368" s="5">
        <f t="shared" si="416"/>
        <v>9.1430495976530888E-3</v>
      </c>
      <c r="AH368" s="5">
        <f t="shared" si="417"/>
        <v>7.8933517945607087E-3</v>
      </c>
      <c r="AI368" s="5">
        <f t="shared" si="418"/>
        <v>1.4203026210560134E-2</v>
      </c>
      <c r="AJ368" s="5">
        <f t="shared" si="419"/>
        <v>1.2778218859880737E-2</v>
      </c>
      <c r="AK368" s="5">
        <f t="shared" si="420"/>
        <v>7.6642294306551286E-3</v>
      </c>
      <c r="AL368" s="5">
        <f t="shared" si="421"/>
        <v>3.7428653757494749E-4</v>
      </c>
      <c r="AM368" s="5">
        <f t="shared" si="422"/>
        <v>5.7530904081159445E-3</v>
      </c>
      <c r="AN368" s="5">
        <f t="shared" si="423"/>
        <v>8.6775684799636505E-3</v>
      </c>
      <c r="AO368" s="5">
        <f t="shared" si="424"/>
        <v>6.5443256913042709E-3</v>
      </c>
      <c r="AP368" s="5">
        <f t="shared" si="425"/>
        <v>3.2903379061200257E-3</v>
      </c>
      <c r="AQ368" s="5">
        <f t="shared" si="426"/>
        <v>1.2407302196354314E-3</v>
      </c>
      <c r="AR368" s="5">
        <f t="shared" si="427"/>
        <v>2.3811585035103133E-3</v>
      </c>
      <c r="AS368" s="5">
        <f t="shared" si="428"/>
        <v>4.2845748570537771E-3</v>
      </c>
      <c r="AT368" s="5">
        <f t="shared" si="429"/>
        <v>3.8547584460745851E-3</v>
      </c>
      <c r="AU368" s="5">
        <f t="shared" si="430"/>
        <v>2.3120399998178623E-3</v>
      </c>
      <c r="AV368" s="5">
        <f t="shared" si="431"/>
        <v>1.0400513486522008E-3</v>
      </c>
      <c r="AW368" s="5">
        <f t="shared" si="432"/>
        <v>2.821746441332952E-5</v>
      </c>
      <c r="AX368" s="5">
        <f t="shared" si="433"/>
        <v>1.72531889250774E-3</v>
      </c>
      <c r="AY368" s="5">
        <f t="shared" si="434"/>
        <v>2.6023531315256935E-3</v>
      </c>
      <c r="AZ368" s="5">
        <f t="shared" si="435"/>
        <v>1.962605826253423E-3</v>
      </c>
      <c r="BA368" s="5">
        <f t="shared" si="436"/>
        <v>9.8675350975795583E-4</v>
      </c>
      <c r="BB368" s="5">
        <f t="shared" si="437"/>
        <v>3.7208789304309266E-4</v>
      </c>
      <c r="BC368" s="5">
        <f t="shared" si="438"/>
        <v>1.1224639084036982E-4</v>
      </c>
      <c r="BD368" s="5">
        <f t="shared" si="439"/>
        <v>5.9859613153044036E-4</v>
      </c>
      <c r="BE368" s="5">
        <f t="shared" si="440"/>
        <v>1.0770933270103798E-3</v>
      </c>
      <c r="BF368" s="5">
        <f t="shared" si="441"/>
        <v>9.6904237597072855E-4</v>
      </c>
      <c r="BG368" s="5">
        <f t="shared" si="442"/>
        <v>5.8122052681261937E-4</v>
      </c>
      <c r="BH368" s="5">
        <f t="shared" si="443"/>
        <v>2.6145706511281313E-4</v>
      </c>
      <c r="BI368" s="5">
        <f t="shared" si="444"/>
        <v>9.4091373231137786E-5</v>
      </c>
      <c r="BJ368" s="8">
        <f t="shared" si="445"/>
        <v>0.44473943244202807</v>
      </c>
      <c r="BK368" s="8">
        <f t="shared" si="446"/>
        <v>0.23008425393073362</v>
      </c>
      <c r="BL368" s="8">
        <f t="shared" si="447"/>
        <v>0.30329995930072218</v>
      </c>
      <c r="BM368" s="8">
        <f t="shared" si="448"/>
        <v>0.63859921596416314</v>
      </c>
      <c r="BN368" s="8">
        <f t="shared" si="449"/>
        <v>0.35788296272792397</v>
      </c>
    </row>
    <row r="369" spans="1:66" x14ac:dyDescent="0.25">
      <c r="A369" t="s">
        <v>288</v>
      </c>
      <c r="B369" t="s">
        <v>503</v>
      </c>
      <c r="C369" t="s">
        <v>316</v>
      </c>
      <c r="D369" t="s">
        <v>531</v>
      </c>
      <c r="E369">
        <f>VLOOKUP(A369,home!$A$2:$E$405,3,FALSE)</f>
        <v>1.4888999999999999</v>
      </c>
      <c r="F369" t="e">
        <f>VLOOKUP(B369,home!$B$2:$E$405,3,FALSE)</f>
        <v>#N/A</v>
      </c>
      <c r="G369">
        <f>VLOOKUP(C369,away!$B$2:$E$405,4,FALSE)</f>
        <v>1.4178999999999999</v>
      </c>
      <c r="H369">
        <f>VLOOKUP(A369,away!$A$2:$E$405,3,FALSE)</f>
        <v>1.2278</v>
      </c>
      <c r="I369">
        <f>VLOOKUP(C369,away!$B$2:$E$405,3,FALSE)</f>
        <v>1.0407</v>
      </c>
      <c r="J369" t="e">
        <f>VLOOKUP(B369,home!$B$2:$E$405,4,FALSE)</f>
        <v>#N/A</v>
      </c>
      <c r="K369" s="3" t="e">
        <f t="shared" si="394"/>
        <v>#N/A</v>
      </c>
      <c r="L369" s="3" t="e">
        <f t="shared" si="395"/>
        <v>#N/A</v>
      </c>
      <c r="M369" s="5" t="e">
        <f t="shared" si="396"/>
        <v>#N/A</v>
      </c>
      <c r="N369" s="5" t="e">
        <f t="shared" si="397"/>
        <v>#N/A</v>
      </c>
      <c r="O369" s="5" t="e">
        <f t="shared" si="398"/>
        <v>#N/A</v>
      </c>
      <c r="P369" s="5" t="e">
        <f t="shared" si="399"/>
        <v>#N/A</v>
      </c>
      <c r="Q369" s="5" t="e">
        <f t="shared" si="400"/>
        <v>#N/A</v>
      </c>
      <c r="R369" s="5" t="e">
        <f t="shared" si="401"/>
        <v>#N/A</v>
      </c>
      <c r="S369" s="5" t="e">
        <f t="shared" si="402"/>
        <v>#N/A</v>
      </c>
      <c r="T369" s="5" t="e">
        <f t="shared" si="403"/>
        <v>#N/A</v>
      </c>
      <c r="U369" s="5" t="e">
        <f t="shared" si="404"/>
        <v>#N/A</v>
      </c>
      <c r="V369" s="5" t="e">
        <f t="shared" si="405"/>
        <v>#N/A</v>
      </c>
      <c r="W369" s="5" t="e">
        <f t="shared" si="406"/>
        <v>#N/A</v>
      </c>
      <c r="X369" s="5" t="e">
        <f t="shared" si="407"/>
        <v>#N/A</v>
      </c>
      <c r="Y369" s="5" t="e">
        <f t="shared" si="408"/>
        <v>#N/A</v>
      </c>
      <c r="Z369" s="5" t="e">
        <f t="shared" si="409"/>
        <v>#N/A</v>
      </c>
      <c r="AA369" s="5" t="e">
        <f t="shared" si="410"/>
        <v>#N/A</v>
      </c>
      <c r="AB369" s="5" t="e">
        <f t="shared" si="411"/>
        <v>#N/A</v>
      </c>
      <c r="AC369" s="5" t="e">
        <f t="shared" si="412"/>
        <v>#N/A</v>
      </c>
      <c r="AD369" s="5" t="e">
        <f t="shared" si="413"/>
        <v>#N/A</v>
      </c>
      <c r="AE369" s="5" t="e">
        <f t="shared" si="414"/>
        <v>#N/A</v>
      </c>
      <c r="AF369" s="5" t="e">
        <f t="shared" si="415"/>
        <v>#N/A</v>
      </c>
      <c r="AG369" s="5" t="e">
        <f t="shared" si="416"/>
        <v>#N/A</v>
      </c>
      <c r="AH369" s="5" t="e">
        <f t="shared" si="417"/>
        <v>#N/A</v>
      </c>
      <c r="AI369" s="5" t="e">
        <f t="shared" si="418"/>
        <v>#N/A</v>
      </c>
      <c r="AJ369" s="5" t="e">
        <f t="shared" si="419"/>
        <v>#N/A</v>
      </c>
      <c r="AK369" s="5" t="e">
        <f t="shared" si="420"/>
        <v>#N/A</v>
      </c>
      <c r="AL369" s="5" t="e">
        <f t="shared" si="421"/>
        <v>#N/A</v>
      </c>
      <c r="AM369" s="5" t="e">
        <f t="shared" si="422"/>
        <v>#N/A</v>
      </c>
      <c r="AN369" s="5" t="e">
        <f t="shared" si="423"/>
        <v>#N/A</v>
      </c>
      <c r="AO369" s="5" t="e">
        <f t="shared" si="424"/>
        <v>#N/A</v>
      </c>
      <c r="AP369" s="5" t="e">
        <f t="shared" si="425"/>
        <v>#N/A</v>
      </c>
      <c r="AQ369" s="5" t="e">
        <f t="shared" si="426"/>
        <v>#N/A</v>
      </c>
      <c r="AR369" s="5" t="e">
        <f t="shared" si="427"/>
        <v>#N/A</v>
      </c>
      <c r="AS369" s="5" t="e">
        <f t="shared" si="428"/>
        <v>#N/A</v>
      </c>
      <c r="AT369" s="5" t="e">
        <f t="shared" si="429"/>
        <v>#N/A</v>
      </c>
      <c r="AU369" s="5" t="e">
        <f t="shared" si="430"/>
        <v>#N/A</v>
      </c>
      <c r="AV369" s="5" t="e">
        <f t="shared" si="431"/>
        <v>#N/A</v>
      </c>
      <c r="AW369" s="5" t="e">
        <f t="shared" si="432"/>
        <v>#N/A</v>
      </c>
      <c r="AX369" s="5" t="e">
        <f t="shared" si="433"/>
        <v>#N/A</v>
      </c>
      <c r="AY369" s="5" t="e">
        <f t="shared" si="434"/>
        <v>#N/A</v>
      </c>
      <c r="AZ369" s="5" t="e">
        <f t="shared" si="435"/>
        <v>#N/A</v>
      </c>
      <c r="BA369" s="5" t="e">
        <f t="shared" si="436"/>
        <v>#N/A</v>
      </c>
      <c r="BB369" s="5" t="e">
        <f t="shared" si="437"/>
        <v>#N/A</v>
      </c>
      <c r="BC369" s="5" t="e">
        <f t="shared" si="438"/>
        <v>#N/A</v>
      </c>
      <c r="BD369" s="5" t="e">
        <f t="shared" si="439"/>
        <v>#N/A</v>
      </c>
      <c r="BE369" s="5" t="e">
        <f t="shared" si="440"/>
        <v>#N/A</v>
      </c>
      <c r="BF369" s="5" t="e">
        <f t="shared" si="441"/>
        <v>#N/A</v>
      </c>
      <c r="BG369" s="5" t="e">
        <f t="shared" si="442"/>
        <v>#N/A</v>
      </c>
      <c r="BH369" s="5" t="e">
        <f t="shared" si="443"/>
        <v>#N/A</v>
      </c>
      <c r="BI369" s="5" t="e">
        <f t="shared" si="444"/>
        <v>#N/A</v>
      </c>
      <c r="BJ369" s="8" t="e">
        <f t="shared" si="445"/>
        <v>#N/A</v>
      </c>
      <c r="BK369" s="8" t="e">
        <f t="shared" si="446"/>
        <v>#N/A</v>
      </c>
      <c r="BL369" s="8" t="e">
        <f t="shared" si="447"/>
        <v>#N/A</v>
      </c>
      <c r="BM369" s="8" t="e">
        <f t="shared" si="448"/>
        <v>#N/A</v>
      </c>
      <c r="BN369" s="8" t="e">
        <f t="shared" si="449"/>
        <v>#N/A</v>
      </c>
    </row>
    <row r="370" spans="1:66" x14ac:dyDescent="0.25">
      <c r="A370" t="s">
        <v>285</v>
      </c>
      <c r="B370" t="s">
        <v>351</v>
      </c>
      <c r="C370" t="s">
        <v>305</v>
      </c>
      <c r="D370" t="s">
        <v>531</v>
      </c>
      <c r="E370">
        <f>VLOOKUP(A370,home!$A$2:$E$405,3,FALSE)</f>
        <v>1.45</v>
      </c>
      <c r="F370">
        <f>VLOOKUP(B370,home!$B$2:$E$405,3,FALSE)</f>
        <v>0.91949999999999998</v>
      </c>
      <c r="G370">
        <f>VLOOKUP(C370,away!$B$2:$E$405,4,FALSE)</f>
        <v>1.1877</v>
      </c>
      <c r="H370">
        <f>VLOOKUP(A370,away!$A$2:$E$405,3,FALSE)</f>
        <v>1.0583</v>
      </c>
      <c r="I370">
        <f>VLOOKUP(C370,away!$B$2:$E$405,3,FALSE)</f>
        <v>0.89239999999999997</v>
      </c>
      <c r="J370">
        <f>VLOOKUP(B370,home!$B$2:$E$405,4,FALSE)</f>
        <v>0.78739999999999999</v>
      </c>
      <c r="K370" s="3">
        <f t="shared" si="394"/>
        <v>1.5835307175</v>
      </c>
      <c r="L370" s="3">
        <f t="shared" si="395"/>
        <v>0.74364175680799993</v>
      </c>
      <c r="M370" s="5">
        <f t="shared" si="396"/>
        <v>9.7571242615943646E-2</v>
      </c>
      <c r="N370" s="5">
        <f t="shared" si="397"/>
        <v>0.15450705982699178</v>
      </c>
      <c r="O370" s="5">
        <f t="shared" si="398"/>
        <v>7.2558050272859914E-2</v>
      </c>
      <c r="P370" s="5">
        <f t="shared" si="399"/>
        <v>0.11489790140898291</v>
      </c>
      <c r="Q370" s="5">
        <f t="shared" si="400"/>
        <v>0.12233333765332589</v>
      </c>
      <c r="R370" s="5">
        <f t="shared" si="401"/>
        <v>2.6978597987736361E-2</v>
      </c>
      <c r="S370" s="5">
        <f t="shared" si="402"/>
        <v>3.3825355182140436E-2</v>
      </c>
      <c r="T370" s="5">
        <f t="shared" si="403"/>
        <v>9.0972178128705519E-2</v>
      </c>
      <c r="U370" s="5">
        <f t="shared" si="404"/>
        <v>4.2721438628664211E-2</v>
      </c>
      <c r="V370" s="5">
        <f t="shared" si="405"/>
        <v>4.4257830035469604E-3</v>
      </c>
      <c r="W370" s="5">
        <f t="shared" si="406"/>
        <v>6.4572865982780309E-2</v>
      </c>
      <c r="X370" s="5">
        <f t="shared" si="407"/>
        <v>4.8019079501562284E-2</v>
      </c>
      <c r="Y370" s="5">
        <f t="shared" si="408"/>
        <v>1.7854496320422394E-2</v>
      </c>
      <c r="Z370" s="5">
        <f t="shared" si="409"/>
        <v>6.6874706679390132E-3</v>
      </c>
      <c r="AA370" s="5">
        <f t="shared" si="410"/>
        <v>1.0589815225061668E-2</v>
      </c>
      <c r="AB370" s="5">
        <f t="shared" si="411"/>
        <v>8.3846488507671648E-3</v>
      </c>
      <c r="AC370" s="5">
        <f t="shared" si="412"/>
        <v>3.2573197642918854E-4</v>
      </c>
      <c r="AD370" s="5">
        <f t="shared" si="413"/>
        <v>2.5563279200185866E-2</v>
      </c>
      <c r="AE370" s="5">
        <f t="shared" si="414"/>
        <v>1.900992185419962E-2</v>
      </c>
      <c r="AF370" s="5">
        <f t="shared" si="415"/>
        <v>7.0682858422198977E-3</v>
      </c>
      <c r="AG370" s="5">
        <f t="shared" si="416"/>
        <v>1.7520908337765059E-3</v>
      </c>
      <c r="AH370" s="5">
        <f t="shared" si="417"/>
        <v>1.243270609027034E-3</v>
      </c>
      <c r="AI370" s="5">
        <f t="shared" si="418"/>
        <v>1.9687571995592409E-3</v>
      </c>
      <c r="AJ370" s="5">
        <f t="shared" si="419"/>
        <v>1.558793750400668E-3</v>
      </c>
      <c r="AK370" s="5">
        <f t="shared" si="420"/>
        <v>8.2279926200216197E-4</v>
      </c>
      <c r="AL370" s="5">
        <f t="shared" si="421"/>
        <v>1.5343012760769524E-5</v>
      </c>
      <c r="AM370" s="5">
        <f t="shared" si="422"/>
        <v>8.096047570704628E-3</v>
      </c>
      <c r="AN370" s="5">
        <f t="shared" si="423"/>
        <v>6.020559038679929E-3</v>
      </c>
      <c r="AO370" s="5">
        <f t="shared" si="424"/>
        <v>2.2385695502451126E-3</v>
      </c>
      <c r="AP370" s="5">
        <f t="shared" si="425"/>
        <v>5.5489793102705661E-4</v>
      </c>
      <c r="AQ370" s="5">
        <f t="shared" si="426"/>
        <v>1.0316131806952117E-4</v>
      </c>
      <c r="AR370" s="5">
        <f t="shared" si="427"/>
        <v>1.8490958797692317E-4</v>
      </c>
      <c r="AS370" s="5">
        <f t="shared" si="428"/>
        <v>2.928100125217265E-4</v>
      </c>
      <c r="AT370" s="5">
        <f t="shared" si="429"/>
        <v>2.3183682460985682E-4</v>
      </c>
      <c r="AU370" s="5">
        <f t="shared" si="430"/>
        <v>1.2237357773912274E-4</v>
      </c>
      <c r="AV370" s="5">
        <f t="shared" si="431"/>
        <v>4.8445579840068776E-5</v>
      </c>
      <c r="AW370" s="5">
        <f t="shared" si="432"/>
        <v>5.0187828578715949E-7</v>
      </c>
      <c r="AX370" s="5">
        <f t="shared" si="433"/>
        <v>2.1367233364253369E-3</v>
      </c>
      <c r="AY370" s="5">
        <f t="shared" si="434"/>
        <v>1.5889566957119885E-3</v>
      </c>
      <c r="AZ370" s="5">
        <f t="shared" si="435"/>
        <v>5.9080727434554872E-4</v>
      </c>
      <c r="BA370" s="5">
        <f t="shared" si="436"/>
        <v>1.4644965314308995E-4</v>
      </c>
      <c r="BB370" s="5">
        <f t="shared" si="437"/>
        <v>2.7226519336812409E-5</v>
      </c>
      <c r="BC370" s="5">
        <f t="shared" si="438"/>
        <v>4.0493553342788336E-6</v>
      </c>
      <c r="BD370" s="5">
        <f t="shared" si="439"/>
        <v>2.2917748475633754E-5</v>
      </c>
      <c r="BE370" s="5">
        <f t="shared" si="440"/>
        <v>3.6290958687104847E-5</v>
      </c>
      <c r="BF370" s="5">
        <f t="shared" si="441"/>
        <v>2.8733923924277005E-5</v>
      </c>
      <c r="BG370" s="5">
        <f t="shared" si="442"/>
        <v>1.5167017056133594E-5</v>
      </c>
      <c r="BH370" s="5">
        <f t="shared" si="443"/>
        <v>6.0043593503084926E-6</v>
      </c>
      <c r="BI370" s="5">
        <f t="shared" si="444"/>
        <v>1.9016174940243677E-6</v>
      </c>
      <c r="BJ370" s="8">
        <f t="shared" si="445"/>
        <v>0.5731600433871934</v>
      </c>
      <c r="BK370" s="8">
        <f t="shared" si="446"/>
        <v>0.25265031389551595</v>
      </c>
      <c r="BL370" s="8">
        <f t="shared" si="447"/>
        <v>0.16781756299375361</v>
      </c>
      <c r="BM370" s="8">
        <f t="shared" si="448"/>
        <v>0.40988074636113531</v>
      </c>
      <c r="BN370" s="8">
        <f t="shared" si="449"/>
        <v>0.58884618976584058</v>
      </c>
    </row>
    <row r="371" spans="1:66" x14ac:dyDescent="0.25">
      <c r="A371" t="s">
        <v>285</v>
      </c>
      <c r="B371" t="s">
        <v>291</v>
      </c>
      <c r="C371" t="s">
        <v>347</v>
      </c>
      <c r="D371" t="s">
        <v>531</v>
      </c>
      <c r="E371">
        <f>VLOOKUP(A371,home!$A$2:$E$405,3,FALSE)</f>
        <v>1.45</v>
      </c>
      <c r="F371">
        <f>VLOOKUP(B371,home!$B$2:$E$405,3,FALSE)</f>
        <v>1.1111</v>
      </c>
      <c r="G371">
        <f>VLOOKUP(C371,away!$B$2:$E$405,4,FALSE)</f>
        <v>0.72799999999999998</v>
      </c>
      <c r="H371">
        <f>VLOOKUP(A371,away!$A$2:$E$405,3,FALSE)</f>
        <v>1.0583</v>
      </c>
      <c r="I371">
        <f>VLOOKUP(C371,away!$B$2:$E$405,3,FALSE)</f>
        <v>1.5224</v>
      </c>
      <c r="J371">
        <f>VLOOKUP(B371,home!$B$2:$E$405,4,FALSE)</f>
        <v>1.1549</v>
      </c>
      <c r="K371" s="3">
        <f t="shared" si="394"/>
        <v>1.1728771599999999</v>
      </c>
      <c r="L371" s="3">
        <f t="shared" si="395"/>
        <v>1.8607239720080002</v>
      </c>
      <c r="M371" s="5">
        <f t="shared" si="396"/>
        <v>4.8141960041669728E-2</v>
      </c>
      <c r="N371" s="5">
        <f t="shared" si="397"/>
        <v>5.6464605370507064E-2</v>
      </c>
      <c r="O371" s="5">
        <f t="shared" si="398"/>
        <v>8.9578899108986115E-2</v>
      </c>
      <c r="P371" s="5">
        <f t="shared" si="399"/>
        <v>0.10506504478287415</v>
      </c>
      <c r="Q371" s="5">
        <f t="shared" si="400"/>
        <v>3.311302299374054E-2</v>
      </c>
      <c r="R371" s="5">
        <f t="shared" si="401"/>
        <v>8.3340802479088302E-2</v>
      </c>
      <c r="S371" s="5">
        <f t="shared" si="402"/>
        <v>5.732350544967809E-2</v>
      </c>
      <c r="T371" s="5">
        <f t="shared" si="403"/>
        <v>6.1614195670105128E-2</v>
      </c>
      <c r="U371" s="5">
        <f t="shared" si="404"/>
        <v>9.7748523723794029E-2</v>
      </c>
      <c r="V371" s="5">
        <f t="shared" si="405"/>
        <v>1.3900317269935172E-2</v>
      </c>
      <c r="W371" s="5">
        <f t="shared" si="406"/>
        <v>1.2945836122637694E-2</v>
      </c>
      <c r="X371" s="5">
        <f t="shared" si="407"/>
        <v>2.4088627611079057E-2</v>
      </c>
      <c r="Y371" s="5">
        <f t="shared" si="408"/>
        <v>2.241114342435431E-2</v>
      </c>
      <c r="Z371" s="5">
        <f t="shared" si="409"/>
        <v>5.1691409673074444E-2</v>
      </c>
      <c r="AA371" s="5">
        <f t="shared" si="410"/>
        <v>6.0627673773752076E-2</v>
      </c>
      <c r="AB371" s="5">
        <f t="shared" si="411"/>
        <v>3.5554406916582411E-2</v>
      </c>
      <c r="AC371" s="5">
        <f t="shared" si="412"/>
        <v>1.8960038384366301E-3</v>
      </c>
      <c r="AD371" s="5">
        <f t="shared" si="413"/>
        <v>3.7959688763361801E-3</v>
      </c>
      <c r="AE371" s="5">
        <f t="shared" si="414"/>
        <v>7.0632502851950014E-3</v>
      </c>
      <c r="AF371" s="5">
        <f t="shared" si="415"/>
        <v>6.5713795629773432E-3</v>
      </c>
      <c r="AG371" s="5">
        <f t="shared" si="416"/>
        <v>4.0758411606651324E-3</v>
      </c>
      <c r="AH371" s="5">
        <f t="shared" si="417"/>
        <v>2.4045861281393955E-2</v>
      </c>
      <c r="AI371" s="5">
        <f t="shared" si="418"/>
        <v>2.82028414894753E-2</v>
      </c>
      <c r="AJ371" s="5">
        <f t="shared" si="419"/>
        <v>1.653923431505298E-2</v>
      </c>
      <c r="AK371" s="5">
        <f t="shared" si="420"/>
        <v>6.4661633906712927E-3</v>
      </c>
      <c r="AL371" s="5">
        <f t="shared" si="421"/>
        <v>1.6551360021189264E-4</v>
      </c>
      <c r="AM371" s="5">
        <f t="shared" si="422"/>
        <v>8.9044103902511361E-4</v>
      </c>
      <c r="AN371" s="5">
        <f t="shared" si="423"/>
        <v>1.65686498697374E-3</v>
      </c>
      <c r="AO371" s="5">
        <f t="shared" si="424"/>
        <v>1.5414841998213809E-3</v>
      </c>
      <c r="AP371" s="5">
        <f t="shared" si="425"/>
        <v>9.5609220102640436E-4</v>
      </c>
      <c r="AQ371" s="5">
        <f t="shared" si="426"/>
        <v>4.4475591947493051E-4</v>
      </c>
      <c r="AR371" s="5">
        <f t="shared" si="427"/>
        <v>8.9485421027737516E-3</v>
      </c>
      <c r="AS371" s="5">
        <f t="shared" si="428"/>
        <v>1.0495540647641704E-2</v>
      </c>
      <c r="AT371" s="5">
        <f t="shared" si="429"/>
        <v>6.1549899537352813E-3</v>
      </c>
      <c r="AU371" s="5">
        <f t="shared" si="430"/>
        <v>2.4063490455885216E-3</v>
      </c>
      <c r="AV371" s="5">
        <f t="shared" si="431"/>
        <v>7.0558795863964437E-4</v>
      </c>
      <c r="AW371" s="5">
        <f t="shared" si="432"/>
        <v>1.0033805231320845E-5</v>
      </c>
      <c r="AX371" s="5">
        <f t="shared" si="433"/>
        <v>1.7406299283320386E-4</v>
      </c>
      <c r="AY371" s="5">
        <f t="shared" si="434"/>
        <v>3.2388318340419912E-4</v>
      </c>
      <c r="AZ371" s="5">
        <f t="shared" si="435"/>
        <v>3.0132860174522858E-4</v>
      </c>
      <c r="BA371" s="5">
        <f t="shared" si="436"/>
        <v>1.8689645090633281E-4</v>
      </c>
      <c r="BB371" s="5">
        <f t="shared" si="437"/>
        <v>8.6940676621157423E-5</v>
      </c>
      <c r="BC371" s="5">
        <f t="shared" si="438"/>
        <v>3.2354520226316631E-5</v>
      </c>
      <c r="BD371" s="5">
        <f t="shared" si="439"/>
        <v>2.7751278008589994E-3</v>
      </c>
      <c r="BE371" s="5">
        <f t="shared" si="440"/>
        <v>3.2548840137085482E-3</v>
      </c>
      <c r="BF371" s="5">
        <f t="shared" si="441"/>
        <v>1.9087895590639418E-3</v>
      </c>
      <c r="BG371" s="5">
        <f t="shared" si="442"/>
        <v>7.462585590241891E-4</v>
      </c>
      <c r="BH371" s="5">
        <f t="shared" si="443"/>
        <v>2.1881740483349597E-4</v>
      </c>
      <c r="BI371" s="5">
        <f t="shared" si="444"/>
        <v>5.132918726793618E-5</v>
      </c>
      <c r="BJ371" s="8">
        <f t="shared" si="445"/>
        <v>0.23873897584965548</v>
      </c>
      <c r="BK371" s="8">
        <f t="shared" si="446"/>
        <v>0.22681622816620989</v>
      </c>
      <c r="BL371" s="8">
        <f t="shared" si="447"/>
        <v>0.47977062271193233</v>
      </c>
      <c r="BM371" s="8">
        <f t="shared" si="448"/>
        <v>0.58099905224583337</v>
      </c>
      <c r="BN371" s="8">
        <f t="shared" si="449"/>
        <v>0.41570433477686591</v>
      </c>
    </row>
    <row r="372" spans="1:66" x14ac:dyDescent="0.25">
      <c r="A372" t="s">
        <v>285</v>
      </c>
      <c r="B372" t="s">
        <v>339</v>
      </c>
      <c r="C372" t="s">
        <v>295</v>
      </c>
      <c r="D372" t="s">
        <v>531</v>
      </c>
      <c r="E372">
        <f>VLOOKUP(A372,home!$A$2:$E$405,3,FALSE)</f>
        <v>1.45</v>
      </c>
      <c r="F372">
        <f>VLOOKUP(B372,home!$B$2:$E$405,3,FALSE)</f>
        <v>0.84289999999999998</v>
      </c>
      <c r="G372">
        <f>VLOOKUP(C372,away!$B$2:$E$405,4,FALSE)</f>
        <v>1.0345</v>
      </c>
      <c r="H372">
        <f>VLOOKUP(A372,away!$A$2:$E$405,3,FALSE)</f>
        <v>1.0583</v>
      </c>
      <c r="I372">
        <f>VLOOKUP(C372,away!$B$2:$E$405,3,FALSE)</f>
        <v>1.2599</v>
      </c>
      <c r="J372">
        <f>VLOOKUP(B372,home!$B$2:$E$405,4,FALSE)</f>
        <v>1.0499000000000001</v>
      </c>
      <c r="K372" s="3">
        <f t="shared" si="394"/>
        <v>1.2643710724999999</v>
      </c>
      <c r="L372" s="3">
        <f t="shared" si="395"/>
        <v>1.399886443283</v>
      </c>
      <c r="M372" s="5">
        <f t="shared" si="396"/>
        <v>6.9651049143993504E-2</v>
      </c>
      <c r="N372" s="5">
        <f t="shared" si="397"/>
        <v>8.8064771706941256E-2</v>
      </c>
      <c r="O372" s="5">
        <f t="shared" si="398"/>
        <v>9.7503559457114516E-2</v>
      </c>
      <c r="P372" s="5">
        <f t="shared" si="399"/>
        <v>0.12328068004335939</v>
      </c>
      <c r="Q372" s="5">
        <f t="shared" si="400"/>
        <v>5.5673274926286487E-2</v>
      </c>
      <c r="R372" s="5">
        <f t="shared" si="401"/>
        <v>6.8246955527926298E-2</v>
      </c>
      <c r="S372" s="5">
        <f t="shared" si="402"/>
        <v>5.4550958882662405E-2</v>
      </c>
      <c r="T372" s="5">
        <f t="shared" si="403"/>
        <v>7.7936262822475816E-2</v>
      </c>
      <c r="U372" s="5">
        <f t="shared" si="404"/>
        <v>8.628947635570397E-2</v>
      </c>
      <c r="V372" s="5">
        <f t="shared" si="405"/>
        <v>1.0728209315058919E-2</v>
      </c>
      <c r="W372" s="5">
        <f t="shared" si="406"/>
        <v>2.3463892776045402E-2</v>
      </c>
      <c r="X372" s="5">
        <f t="shared" si="407"/>
        <v>3.2846785403831881E-2</v>
      </c>
      <c r="Y372" s="5">
        <f t="shared" si="408"/>
        <v>2.2990884796125089E-2</v>
      </c>
      <c r="Z372" s="5">
        <f t="shared" si="409"/>
        <v>3.1845995946293941E-2</v>
      </c>
      <c r="AA372" s="5">
        <f t="shared" si="410"/>
        <v>4.0265156049446325E-2</v>
      </c>
      <c r="AB372" s="5">
        <f t="shared" si="411"/>
        <v>2.5455049269309152E-2</v>
      </c>
      <c r="AC372" s="5">
        <f t="shared" si="412"/>
        <v>1.186792011985455E-3</v>
      </c>
      <c r="AD372" s="5">
        <f t="shared" si="413"/>
        <v>7.4167668185683832E-3</v>
      </c>
      <c r="AE372" s="5">
        <f t="shared" si="414"/>
        <v>1.0382631322305066E-2</v>
      </c>
      <c r="AF372" s="5">
        <f t="shared" si="415"/>
        <v>7.2672524168501569E-3</v>
      </c>
      <c r="AG372" s="5">
        <f t="shared" si="416"/>
        <v>3.3911093794213847E-3</v>
      </c>
      <c r="AH372" s="5">
        <f t="shared" si="417"/>
        <v>1.1145194499515558E-2</v>
      </c>
      <c r="AI372" s="5">
        <f t="shared" si="418"/>
        <v>1.4091661522573585E-2</v>
      </c>
      <c r="AJ372" s="5">
        <f t="shared" si="419"/>
        <v>8.9085445963016738E-3</v>
      </c>
      <c r="AK372" s="5">
        <f t="shared" si="420"/>
        <v>3.754568695213342E-3</v>
      </c>
      <c r="AL372" s="5">
        <f t="shared" si="421"/>
        <v>8.4023731504817296E-5</v>
      </c>
      <c r="AM372" s="5">
        <f t="shared" si="422"/>
        <v>1.8755090833751415E-3</v>
      </c>
      <c r="AN372" s="5">
        <f t="shared" si="423"/>
        <v>2.6254997400709866E-3</v>
      </c>
      <c r="AO372" s="5">
        <f t="shared" si="424"/>
        <v>1.8377007464842076E-3</v>
      </c>
      <c r="AP372" s="5">
        <f t="shared" si="425"/>
        <v>8.5752412060476394E-4</v>
      </c>
      <c r="AQ372" s="5">
        <f t="shared" si="426"/>
        <v>3.0010909780569611E-4</v>
      </c>
      <c r="AR372" s="5">
        <f t="shared" si="427"/>
        <v>3.120401337524822E-3</v>
      </c>
      <c r="AS372" s="5">
        <f t="shared" si="428"/>
        <v>3.9453451857566933E-3</v>
      </c>
      <c r="AT372" s="5">
        <f t="shared" si="429"/>
        <v>2.4941901619489511E-3</v>
      </c>
      <c r="AU372" s="5">
        <f t="shared" si="430"/>
        <v>1.0511939633607813E-3</v>
      </c>
      <c r="AV372" s="5">
        <f t="shared" si="431"/>
        <v>3.3227480971499928E-4</v>
      </c>
      <c r="AW372" s="5">
        <f t="shared" si="432"/>
        <v>4.1311106050167191E-6</v>
      </c>
      <c r="AX372" s="5">
        <f t="shared" si="433"/>
        <v>3.9522323853842067E-4</v>
      </c>
      <c r="AY372" s="5">
        <f t="shared" si="434"/>
        <v>5.5326765370033852E-4</v>
      </c>
      <c r="AZ372" s="5">
        <f t="shared" si="435"/>
        <v>3.8725594396104879E-4</v>
      </c>
      <c r="BA372" s="5">
        <f t="shared" si="436"/>
        <v>1.8070478201061114E-4</v>
      </c>
      <c r="BB372" s="5">
        <f t="shared" si="437"/>
        <v>6.3241543643266024E-5</v>
      </c>
      <c r="BC372" s="5">
        <f t="shared" si="438"/>
        <v>1.770619591969968E-5</v>
      </c>
      <c r="BD372" s="5">
        <f t="shared" si="439"/>
        <v>7.2803458833385539E-4</v>
      </c>
      <c r="BE372" s="5">
        <f t="shared" si="440"/>
        <v>9.2050587326877268E-4</v>
      </c>
      <c r="BF372" s="5">
        <f t="shared" si="441"/>
        <v>5.8193049911369355E-4</v>
      </c>
      <c r="BG372" s="5">
        <f t="shared" si="442"/>
        <v>2.4525869642828038E-4</v>
      </c>
      <c r="BH372" s="5">
        <f t="shared" si="443"/>
        <v>7.7524500260744205E-5</v>
      </c>
      <c r="BI372" s="5">
        <f t="shared" si="444"/>
        <v>1.9603947107940711E-5</v>
      </c>
      <c r="BJ372" s="8">
        <f t="shared" si="445"/>
        <v>0.33852737451496512</v>
      </c>
      <c r="BK372" s="8">
        <f t="shared" si="446"/>
        <v>0.26003498078226484</v>
      </c>
      <c r="BL372" s="8">
        <f t="shared" si="447"/>
        <v>0.36917642953592389</v>
      </c>
      <c r="BM372" s="8">
        <f t="shared" si="448"/>
        <v>0.49661535343073099</v>
      </c>
      <c r="BN372" s="8">
        <f t="shared" si="449"/>
        <v>0.50242029080562145</v>
      </c>
    </row>
    <row r="373" spans="1:66" x14ac:dyDescent="0.25">
      <c r="A373" t="s">
        <v>287</v>
      </c>
      <c r="B373" t="s">
        <v>314</v>
      </c>
      <c r="C373" t="s">
        <v>315</v>
      </c>
      <c r="D373" t="s">
        <v>531</v>
      </c>
      <c r="E373">
        <f>VLOOKUP(A373,home!$A$2:$E$405,3,FALSE)</f>
        <v>1.1707000000000001</v>
      </c>
      <c r="F373">
        <f>VLOOKUP(B373,home!$B$2:$E$405,3,FALSE)</f>
        <v>0.97619999999999996</v>
      </c>
      <c r="G373">
        <f>VLOOKUP(C373,away!$B$2:$E$405,4,FALSE)</f>
        <v>1.4559</v>
      </c>
      <c r="H373">
        <f>VLOOKUP(A373,away!$A$2:$E$405,3,FALSE)</f>
        <v>0.82930000000000004</v>
      </c>
      <c r="I373">
        <f>VLOOKUP(C373,away!$B$2:$E$405,3,FALSE)</f>
        <v>0.57740000000000002</v>
      </c>
      <c r="J373">
        <f>VLOOKUP(B373,home!$B$2:$E$405,4,FALSE)</f>
        <v>0.74650000000000005</v>
      </c>
      <c r="K373" s="3">
        <f t="shared" si="394"/>
        <v>1.6638568833060001</v>
      </c>
      <c r="L373" s="3">
        <f t="shared" si="395"/>
        <v>0.35745243263000004</v>
      </c>
      <c r="M373" s="5">
        <f t="shared" si="396"/>
        <v>0.13248189082226239</v>
      </c>
      <c r="N373" s="5">
        <f t="shared" si="397"/>
        <v>0.22043090595801529</v>
      </c>
      <c r="O373" s="5">
        <f t="shared" si="398"/>
        <v>4.7355974153839769E-2</v>
      </c>
      <c r="P373" s="5">
        <f t="shared" si="399"/>
        <v>7.8793563561527336E-2</v>
      </c>
      <c r="Q373" s="5">
        <f t="shared" si="400"/>
        <v>0.18338274008581071</v>
      </c>
      <c r="R373" s="5">
        <f t="shared" si="401"/>
        <v>8.4637540804267161E-3</v>
      </c>
      <c r="S373" s="5">
        <f t="shared" si="402"/>
        <v>1.1715611885124867E-2</v>
      </c>
      <c r="T373" s="5">
        <f t="shared" si="403"/>
        <v>6.5550606546028053E-2</v>
      </c>
      <c r="U373" s="5">
        <f t="shared" si="404"/>
        <v>1.4082475485327237E-2</v>
      </c>
      <c r="V373" s="5">
        <f t="shared" si="405"/>
        <v>7.7420628250343844E-4</v>
      </c>
      <c r="W373" s="5">
        <f t="shared" si="406"/>
        <v>0.10170754479043043</v>
      </c>
      <c r="X373" s="5">
        <f t="shared" si="407"/>
        <v>3.6355609302164041E-2</v>
      </c>
      <c r="Y373" s="5">
        <f t="shared" si="408"/>
        <v>6.4977004924021975E-3</v>
      </c>
      <c r="Z373" s="5">
        <f t="shared" si="409"/>
        <v>1.0084631617435398E-3</v>
      </c>
      <c r="AA373" s="5">
        <f t="shared" si="410"/>
        <v>1.6779383732275211E-3</v>
      </c>
      <c r="AB373" s="5">
        <f t="shared" si="411"/>
        <v>1.3959246560289419E-3</v>
      </c>
      <c r="AC373" s="5">
        <f t="shared" si="412"/>
        <v>2.8778684180697456E-5</v>
      </c>
      <c r="AD373" s="5">
        <f t="shared" si="413"/>
        <v>4.2306699620927757E-2</v>
      </c>
      <c r="AE373" s="5">
        <f t="shared" si="414"/>
        <v>1.5122632696047328E-2</v>
      </c>
      <c r="AF373" s="5">
        <f t="shared" si="415"/>
        <v>2.7028109224860467E-3</v>
      </c>
      <c r="AG373" s="5">
        <f t="shared" si="416"/>
        <v>3.2204211306052403E-4</v>
      </c>
      <c r="AH373" s="5">
        <f t="shared" si="417"/>
        <v>9.0119402595742384E-5</v>
      </c>
      <c r="AI373" s="5">
        <f t="shared" si="418"/>
        <v>1.4994578832835058E-4</v>
      </c>
      <c r="AJ373" s="5">
        <f t="shared" si="419"/>
        <v>1.2474416601643534E-4</v>
      </c>
      <c r="AK373" s="5">
        <f t="shared" si="420"/>
        <v>6.9185479759570771E-5</v>
      </c>
      <c r="AL373" s="5">
        <f t="shared" si="421"/>
        <v>6.8464454036245119E-7</v>
      </c>
      <c r="AM373" s="5">
        <f t="shared" si="422"/>
        <v>1.4078458674847992E-2</v>
      </c>
      <c r="AN373" s="5">
        <f t="shared" si="423"/>
        <v>5.0323793010053413E-3</v>
      </c>
      <c r="AO373" s="5">
        <f t="shared" si="424"/>
        <v>8.9941811153060921E-4</v>
      </c>
      <c r="AP373" s="5">
        <f t="shared" si="425"/>
        <v>1.0716639730603234E-4</v>
      </c>
      <c r="AQ373" s="5">
        <f t="shared" si="426"/>
        <v>9.5767223533085853E-6</v>
      </c>
      <c r="AR373" s="5">
        <f t="shared" si="427"/>
        <v>6.442679937002097E-6</v>
      </c>
      <c r="AS373" s="5">
        <f t="shared" si="428"/>
        <v>1.0719697360118406E-5</v>
      </c>
      <c r="AT373" s="5">
        <f t="shared" si="429"/>
        <v>8.9180211197950862E-6</v>
      </c>
      <c r="AU373" s="5">
        <f t="shared" si="430"/>
        <v>4.946103608546445E-6</v>
      </c>
      <c r="AV373" s="5">
        <f t="shared" si="431"/>
        <v>2.057402133656163E-6</v>
      </c>
      <c r="AW373" s="5">
        <f t="shared" si="432"/>
        <v>1.1310892457595243E-8</v>
      </c>
      <c r="AX373" s="5">
        <f t="shared" si="433"/>
        <v>3.9040900620808169E-3</v>
      </c>
      <c r="AY373" s="5">
        <f t="shared" si="434"/>
        <v>1.3955264898973959E-3</v>
      </c>
      <c r="AZ373" s="5">
        <f t="shared" si="435"/>
        <v>2.4941716930671469E-4</v>
      </c>
      <c r="BA373" s="5">
        <f t="shared" si="436"/>
        <v>2.9718257969457921E-5</v>
      </c>
      <c r="BB373" s="5">
        <f t="shared" si="437"/>
        <v>2.6557159011771546E-6</v>
      </c>
      <c r="BC373" s="5">
        <f t="shared" si="438"/>
        <v>1.8985842184998954E-7</v>
      </c>
      <c r="BD373" s="5">
        <f t="shared" si="439"/>
        <v>3.8382526935631548E-7</v>
      </c>
      <c r="BE373" s="5">
        <f t="shared" si="440"/>
        <v>6.3863031640528513E-7</v>
      </c>
      <c r="BF373" s="5">
        <f t="shared" si="441"/>
        <v>5.312947239194113E-7</v>
      </c>
      <c r="BG373" s="5">
        <f t="shared" si="442"/>
        <v>2.9466612781915779E-7</v>
      </c>
      <c r="BH373" s="5">
        <f t="shared" si="443"/>
        <v>1.225705662622579E-7</v>
      </c>
      <c r="BI373" s="5">
        <f t="shared" si="444"/>
        <v>4.0787976073234369E-8</v>
      </c>
      <c r="BJ373" s="8">
        <f t="shared" si="445"/>
        <v>0.70008788928799304</v>
      </c>
      <c r="BK373" s="8">
        <f t="shared" si="446"/>
        <v>0.2251902623700365</v>
      </c>
      <c r="BL373" s="8">
        <f t="shared" si="447"/>
        <v>7.3445157264689268E-2</v>
      </c>
      <c r="BM373" s="8">
        <f t="shared" si="448"/>
        <v>0.32742742824357507</v>
      </c>
      <c r="BN373" s="8">
        <f t="shared" si="449"/>
        <v>0.67090882866188217</v>
      </c>
    </row>
    <row r="374" spans="1:66" x14ac:dyDescent="0.25">
      <c r="A374" t="s">
        <v>287</v>
      </c>
      <c r="B374" t="s">
        <v>317</v>
      </c>
      <c r="C374" t="s">
        <v>487</v>
      </c>
      <c r="D374" t="s">
        <v>531</v>
      </c>
      <c r="E374">
        <f>VLOOKUP(A374,home!$A$2:$E$405,3,FALSE)</f>
        <v>1.1707000000000001</v>
      </c>
      <c r="F374">
        <f>VLOOKUP(B374,home!$B$2:$E$405,3,FALSE)</f>
        <v>0.91949999999999998</v>
      </c>
      <c r="G374">
        <f>VLOOKUP(C374,away!$B$2:$E$405,4,FALSE)</f>
        <v>0.97619999999999996</v>
      </c>
      <c r="H374">
        <f>VLOOKUP(A374,away!$A$2:$E$405,3,FALSE)</f>
        <v>0.82930000000000004</v>
      </c>
      <c r="I374">
        <f>VLOOKUP(C374,away!$B$2:$E$405,3,FALSE)</f>
        <v>0.97619999999999996</v>
      </c>
      <c r="J374">
        <f>VLOOKUP(B374,home!$B$2:$E$405,4,FALSE)</f>
        <v>1.6798</v>
      </c>
      <c r="K374" s="3">
        <f t="shared" si="394"/>
        <v>1.05083893413</v>
      </c>
      <c r="L374" s="3">
        <f t="shared" si="395"/>
        <v>1.3599033562679999</v>
      </c>
      <c r="M374" s="5">
        <f t="shared" si="396"/>
        <v>8.9748650279262571E-2</v>
      </c>
      <c r="N374" s="5">
        <f t="shared" si="397"/>
        <v>9.4311375999066416E-2</v>
      </c>
      <c r="O374" s="5">
        <f t="shared" si="398"/>
        <v>0.12204949073529213</v>
      </c>
      <c r="P374" s="5">
        <f t="shared" si="399"/>
        <v>0.12825435675538369</v>
      </c>
      <c r="Q374" s="5">
        <f t="shared" si="400"/>
        <v>4.9553032915596283E-2</v>
      </c>
      <c r="R374" s="5">
        <f t="shared" si="401"/>
        <v>8.298775604086199E-2</v>
      </c>
      <c r="S374" s="5">
        <f t="shared" si="402"/>
        <v>4.5820132045311664E-2</v>
      </c>
      <c r="T374" s="5">
        <f t="shared" si="403"/>
        <v>6.7387335775178053E-2</v>
      </c>
      <c r="U374" s="5">
        <f t="shared" si="404"/>
        <v>8.7206765103819889E-2</v>
      </c>
      <c r="V374" s="5">
        <f t="shared" si="405"/>
        <v>7.2754193004975851E-3</v>
      </c>
      <c r="W374" s="5">
        <f t="shared" si="406"/>
        <v>1.7357418763978005E-2</v>
      </c>
      <c r="X374" s="5">
        <f t="shared" si="407"/>
        <v>2.3604412033282847E-2</v>
      </c>
      <c r="Y374" s="5">
        <f t="shared" si="408"/>
        <v>1.6049859573397059E-2</v>
      </c>
      <c r="Z374" s="5">
        <f t="shared" si="409"/>
        <v>3.7618442656372743E-2</v>
      </c>
      <c r="AA374" s="5">
        <f t="shared" si="410"/>
        <v>3.953092418465326E-2</v>
      </c>
      <c r="AB374" s="5">
        <f t="shared" si="411"/>
        <v>2.0770317117687426E-2</v>
      </c>
      <c r="AC374" s="5">
        <f t="shared" si="412"/>
        <v>6.4980379900391697E-4</v>
      </c>
      <c r="AD374" s="5">
        <f t="shared" si="413"/>
        <v>4.5599628582966767E-3</v>
      </c>
      <c r="AE374" s="5">
        <f t="shared" si="414"/>
        <v>6.2011087954550719E-3</v>
      </c>
      <c r="AF374" s="5">
        <f t="shared" si="415"/>
        <v>4.2164543317611851E-3</v>
      </c>
      <c r="AG374" s="5">
        <f t="shared" si="416"/>
        <v>1.9113234657709278E-3</v>
      </c>
      <c r="AH374" s="5">
        <f t="shared" si="417"/>
        <v>1.2789361606494135E-2</v>
      </c>
      <c r="AI374" s="5">
        <f t="shared" si="418"/>
        <v>1.3439559118771443E-2</v>
      </c>
      <c r="AJ374" s="5">
        <f t="shared" si="419"/>
        <v>7.0614059897734496E-3</v>
      </c>
      <c r="AK374" s="5">
        <f t="shared" si="420"/>
        <v>2.4734667812509104E-3</v>
      </c>
      <c r="AL374" s="5">
        <f t="shared" si="421"/>
        <v>3.7143809070835109E-5</v>
      </c>
      <c r="AM374" s="5">
        <f t="shared" si="422"/>
        <v>9.5835730193697386E-4</v>
      </c>
      <c r="AN374" s="5">
        <f t="shared" si="423"/>
        <v>1.3032733114080356E-3</v>
      </c>
      <c r="AO374" s="5">
        <f t="shared" si="424"/>
        <v>8.8616287515914916E-4</v>
      </c>
      <c r="AP374" s="5">
        <f t="shared" si="425"/>
        <v>4.0169862270967595E-4</v>
      </c>
      <c r="AQ374" s="5">
        <f t="shared" si="426"/>
        <v>1.3656782630778021E-4</v>
      </c>
      <c r="AR374" s="5">
        <f t="shared" si="427"/>
        <v>3.4784591546392941E-3</v>
      </c>
      <c r="AS374" s="5">
        <f t="shared" si="428"/>
        <v>3.6553003104758969E-3</v>
      </c>
      <c r="AT374" s="5">
        <f t="shared" si="429"/>
        <v>1.920565941092774E-3</v>
      </c>
      <c r="AU374" s="5">
        <f t="shared" si="430"/>
        <v>6.7273515548810388E-4</v>
      </c>
      <c r="AV374" s="5">
        <f t="shared" si="431"/>
        <v>1.7673407343622469E-4</v>
      </c>
      <c r="AW374" s="5">
        <f t="shared" si="432"/>
        <v>1.4744435106642249E-6</v>
      </c>
      <c r="AX374" s="5">
        <f t="shared" si="433"/>
        <v>1.6784652761385864E-4</v>
      </c>
      <c r="AY374" s="5">
        <f t="shared" si="434"/>
        <v>2.2825505624001586E-4</v>
      </c>
      <c r="AZ374" s="5">
        <f t="shared" si="435"/>
        <v>1.5520240853296937E-4</v>
      </c>
      <c r="BA374" s="5">
        <f t="shared" si="436"/>
        <v>7.0353425421620792E-5</v>
      </c>
      <c r="BB374" s="5">
        <f t="shared" si="437"/>
        <v>2.3918464838953113E-5</v>
      </c>
      <c r="BC374" s="5">
        <f t="shared" si="438"/>
        <v>6.5053601222540959E-6</v>
      </c>
      <c r="BD374" s="5">
        <f t="shared" si="439"/>
        <v>7.8839471317252081E-4</v>
      </c>
      <c r="BE374" s="5">
        <f t="shared" si="440"/>
        <v>8.2847586006393886E-4</v>
      </c>
      <c r="BF374" s="5">
        <f t="shared" si="441"/>
        <v>4.3529734487101208E-4</v>
      </c>
      <c r="BG374" s="5">
        <f t="shared" si="442"/>
        <v>1.524757993046245E-4</v>
      </c>
      <c r="BH374" s="5">
        <f t="shared" si="443"/>
        <v>4.0056876605472846E-5</v>
      </c>
      <c r="BI374" s="5">
        <f t="shared" si="444"/>
        <v>8.4186651033344049E-6</v>
      </c>
      <c r="BJ374" s="8">
        <f t="shared" si="445"/>
        <v>0.28949042569207384</v>
      </c>
      <c r="BK374" s="8">
        <f t="shared" si="446"/>
        <v>0.27201376104477026</v>
      </c>
      <c r="BL374" s="8">
        <f t="shared" si="447"/>
        <v>0.40046596057285783</v>
      </c>
      <c r="BM374" s="8">
        <f t="shared" si="448"/>
        <v>0.43245714662788226</v>
      </c>
      <c r="BN374" s="8">
        <f t="shared" si="449"/>
        <v>0.56690466272546303</v>
      </c>
    </row>
    <row r="375" spans="1:66" x14ac:dyDescent="0.25">
      <c r="A375" t="s">
        <v>287</v>
      </c>
      <c r="B375" t="s">
        <v>329</v>
      </c>
      <c r="C375" t="s">
        <v>438</v>
      </c>
      <c r="D375" t="s">
        <v>531</v>
      </c>
      <c r="E375">
        <f>VLOOKUP(A375,home!$A$2:$E$405,3,FALSE)</f>
        <v>1.1707000000000001</v>
      </c>
      <c r="F375">
        <f>VLOOKUP(B375,home!$B$2:$E$405,3,FALSE)</f>
        <v>0.98229999999999995</v>
      </c>
      <c r="G375">
        <f>VLOOKUP(C375,away!$B$2:$E$405,4,FALSE)</f>
        <v>0.65080000000000005</v>
      </c>
      <c r="H375">
        <f>VLOOKUP(A375,away!$A$2:$E$405,3,FALSE)</f>
        <v>0.82930000000000004</v>
      </c>
      <c r="I375">
        <f>VLOOKUP(C375,away!$B$2:$E$405,3,FALSE)</f>
        <v>0.63160000000000005</v>
      </c>
      <c r="J375">
        <f>VLOOKUP(B375,home!$B$2:$E$405,4,FALSE)</f>
        <v>0.60289999999999999</v>
      </c>
      <c r="K375" s="3">
        <f t="shared" si="394"/>
        <v>0.74840607938800008</v>
      </c>
      <c r="L375" s="3">
        <f t="shared" si="395"/>
        <v>0.31579050705200001</v>
      </c>
      <c r="M375" s="5">
        <f t="shared" si="396"/>
        <v>0.34500492508637209</v>
      </c>
      <c r="N375" s="5">
        <f t="shared" si="397"/>
        <v>0.25820378335344241</v>
      </c>
      <c r="O375" s="5">
        <f t="shared" si="398"/>
        <v>0.10894928022846273</v>
      </c>
      <c r="P375" s="5">
        <f t="shared" si="399"/>
        <v>8.153830366792833E-2</v>
      </c>
      <c r="Q375" s="5">
        <f t="shared" si="400"/>
        <v>9.6620640591349186E-2</v>
      </c>
      <c r="R375" s="5">
        <f t="shared" si="401"/>
        <v>1.7202574223148338E-2</v>
      </c>
      <c r="S375" s="5">
        <f t="shared" si="402"/>
        <v>4.817681199318271E-3</v>
      </c>
      <c r="T375" s="5">
        <f t="shared" si="403"/>
        <v>3.0511881084031214E-2</v>
      </c>
      <c r="U375" s="5">
        <f t="shared" si="404"/>
        <v>1.2874511129727517E-2</v>
      </c>
      <c r="V375" s="5">
        <f t="shared" si="405"/>
        <v>1.2651205953619955E-4</v>
      </c>
      <c r="W375" s="5">
        <f t="shared" si="406"/>
        <v>2.4103824937642904E-2</v>
      </c>
      <c r="X375" s="5">
        <f t="shared" si="407"/>
        <v>7.6117590989508953E-3</v>
      </c>
      <c r="Y375" s="5">
        <f t="shared" si="408"/>
        <v>1.2018606327076887E-3</v>
      </c>
      <c r="Z375" s="5">
        <f t="shared" si="409"/>
        <v>1.8108032121758933E-3</v>
      </c>
      <c r="AA375" s="5">
        <f t="shared" si="410"/>
        <v>1.3552161325677569E-3</v>
      </c>
      <c r="AB375" s="5">
        <f t="shared" si="411"/>
        <v>5.071259962492015E-4</v>
      </c>
      <c r="AC375" s="5">
        <f t="shared" si="412"/>
        <v>1.8687375849662071E-6</v>
      </c>
      <c r="AD375" s="5">
        <f t="shared" si="413"/>
        <v>4.5098622799590081E-3</v>
      </c>
      <c r="AE375" s="5">
        <f t="shared" si="414"/>
        <v>1.4241716961229439E-3</v>
      </c>
      <c r="AF375" s="5">
        <f t="shared" si="415"/>
        <v>2.2486995102388561E-4</v>
      </c>
      <c r="AG375" s="5">
        <f t="shared" si="416"/>
        <v>2.3670598618197087E-5</v>
      </c>
      <c r="AH375" s="5">
        <f t="shared" si="417"/>
        <v>1.4295861613610391E-4</v>
      </c>
      <c r="AI375" s="5">
        <f t="shared" si="418"/>
        <v>1.0699109741715559E-4</v>
      </c>
      <c r="AJ375" s="5">
        <f t="shared" si="419"/>
        <v>4.0036393873696497E-5</v>
      </c>
      <c r="AK375" s="5">
        <f t="shared" si="420"/>
        <v>9.9878268572823159E-6</v>
      </c>
      <c r="AL375" s="5">
        <f t="shared" si="421"/>
        <v>1.7666262896449837E-8</v>
      </c>
      <c r="AM375" s="5">
        <f t="shared" si="422"/>
        <v>6.7504166950478985E-4</v>
      </c>
      <c r="AN375" s="5">
        <f t="shared" si="423"/>
        <v>2.1317175109414622E-4</v>
      </c>
      <c r="AO375" s="5">
        <f t="shared" si="424"/>
        <v>3.365880768359158E-5</v>
      </c>
      <c r="AP375" s="5">
        <f t="shared" si="425"/>
        <v>3.5430439817223802E-6</v>
      </c>
      <c r="AQ375" s="5">
        <f t="shared" si="426"/>
        <v>2.7971491387391183E-7</v>
      </c>
      <c r="AR375" s="5">
        <f t="shared" si="427"/>
        <v>9.028994775414502E-6</v>
      </c>
      <c r="AS375" s="5">
        <f t="shared" si="428"/>
        <v>6.7573545806827025E-6</v>
      </c>
      <c r="AT375" s="5">
        <f t="shared" si="429"/>
        <v>2.5286226243816423E-6</v>
      </c>
      <c r="AU375" s="5">
        <f t="shared" si="430"/>
        <v>6.3081218152175355E-7</v>
      </c>
      <c r="AV375" s="5">
        <f t="shared" si="431"/>
        <v>1.1802591790072176E-7</v>
      </c>
      <c r="AW375" s="5">
        <f t="shared" si="432"/>
        <v>1.1597878786863663E-10</v>
      </c>
      <c r="AX375" s="5">
        <f t="shared" si="433"/>
        <v>8.4200881549601614E-5</v>
      </c>
      <c r="AY375" s="5">
        <f t="shared" si="434"/>
        <v>2.6589839078774085E-5</v>
      </c>
      <c r="AZ375" s="5">
        <f t="shared" si="435"/>
        <v>4.1984093825585757E-6</v>
      </c>
      <c r="BA375" s="5">
        <f t="shared" si="436"/>
        <v>4.4193927591001574E-7</v>
      </c>
      <c r="BB375" s="5">
        <f t="shared" si="437"/>
        <v>3.4890057006454396E-8</v>
      </c>
      <c r="BC375" s="5">
        <f t="shared" si="438"/>
        <v>2.2035897586282852E-9</v>
      </c>
      <c r="BD375" s="5">
        <f t="shared" si="439"/>
        <v>4.7521180638300031E-7</v>
      </c>
      <c r="BE375" s="5">
        <f t="shared" si="440"/>
        <v>3.556514048939906E-7</v>
      </c>
      <c r="BF375" s="5">
        <f t="shared" si="441"/>
        <v>1.3308583678277284E-7</v>
      </c>
      <c r="BG375" s="5">
        <f t="shared" si="442"/>
        <v>3.3200749776222108E-8</v>
      </c>
      <c r="BH375" s="5">
        <f t="shared" si="443"/>
        <v>6.2119107431911026E-9</v>
      </c>
      <c r="BI375" s="5">
        <f t="shared" si="444"/>
        <v>9.2980635296397052E-10</v>
      </c>
      <c r="BJ375" s="8">
        <f t="shared" si="445"/>
        <v>0.42547748737395996</v>
      </c>
      <c r="BK375" s="8">
        <f t="shared" si="446"/>
        <v>0.43151589825608144</v>
      </c>
      <c r="BL375" s="8">
        <f t="shared" si="447"/>
        <v>0.14120874974603462</v>
      </c>
      <c r="BM375" s="8">
        <f t="shared" si="448"/>
        <v>9.2466841714448994E-2</v>
      </c>
      <c r="BN375" s="8">
        <f t="shared" si="449"/>
        <v>0.90751950715070318</v>
      </c>
    </row>
    <row r="376" spans="1:66" x14ac:dyDescent="0.25">
      <c r="A376" t="s">
        <v>287</v>
      </c>
      <c r="B376" t="s">
        <v>520</v>
      </c>
      <c r="C376" t="s">
        <v>328</v>
      </c>
      <c r="D376" t="s">
        <v>531</v>
      </c>
      <c r="E376">
        <f>VLOOKUP(A376,home!$A$2:$E$405,3,FALSE)</f>
        <v>1.1707000000000001</v>
      </c>
      <c r="F376" t="e">
        <f>VLOOKUP(B376,home!$B$2:$E$405,3,FALSE)</f>
        <v>#N/A</v>
      </c>
      <c r="G376">
        <f>VLOOKUP(C376,away!$B$2:$E$405,4,FALSE)</f>
        <v>0.89690000000000003</v>
      </c>
      <c r="H376">
        <f>VLOOKUP(A376,away!$A$2:$E$405,3,FALSE)</f>
        <v>0.82930000000000004</v>
      </c>
      <c r="I376">
        <f>VLOOKUP(C376,away!$B$2:$E$405,3,FALSE)</f>
        <v>0.84409999999999996</v>
      </c>
      <c r="J376" t="e">
        <f>VLOOKUP(B376,home!$B$2:$E$405,4,FALSE)</f>
        <v>#N/A</v>
      </c>
      <c r="K376" s="3" t="e">
        <f t="shared" si="394"/>
        <v>#N/A</v>
      </c>
      <c r="L376" s="3" t="e">
        <f t="shared" si="395"/>
        <v>#N/A</v>
      </c>
      <c r="M376" s="5" t="e">
        <f t="shared" si="396"/>
        <v>#N/A</v>
      </c>
      <c r="N376" s="5" t="e">
        <f t="shared" si="397"/>
        <v>#N/A</v>
      </c>
      <c r="O376" s="5" t="e">
        <f t="shared" si="398"/>
        <v>#N/A</v>
      </c>
      <c r="P376" s="5" t="e">
        <f t="shared" si="399"/>
        <v>#N/A</v>
      </c>
      <c r="Q376" s="5" t="e">
        <f t="shared" si="400"/>
        <v>#N/A</v>
      </c>
      <c r="R376" s="5" t="e">
        <f t="shared" si="401"/>
        <v>#N/A</v>
      </c>
      <c r="S376" s="5" t="e">
        <f t="shared" si="402"/>
        <v>#N/A</v>
      </c>
      <c r="T376" s="5" t="e">
        <f t="shared" si="403"/>
        <v>#N/A</v>
      </c>
      <c r="U376" s="5" t="e">
        <f t="shared" si="404"/>
        <v>#N/A</v>
      </c>
      <c r="V376" s="5" t="e">
        <f t="shared" si="405"/>
        <v>#N/A</v>
      </c>
      <c r="W376" s="5" t="e">
        <f t="shared" si="406"/>
        <v>#N/A</v>
      </c>
      <c r="X376" s="5" t="e">
        <f t="shared" si="407"/>
        <v>#N/A</v>
      </c>
      <c r="Y376" s="5" t="e">
        <f t="shared" si="408"/>
        <v>#N/A</v>
      </c>
      <c r="Z376" s="5" t="e">
        <f t="shared" si="409"/>
        <v>#N/A</v>
      </c>
      <c r="AA376" s="5" t="e">
        <f t="shared" si="410"/>
        <v>#N/A</v>
      </c>
      <c r="AB376" s="5" t="e">
        <f t="shared" si="411"/>
        <v>#N/A</v>
      </c>
      <c r="AC376" s="5" t="e">
        <f t="shared" si="412"/>
        <v>#N/A</v>
      </c>
      <c r="AD376" s="5" t="e">
        <f t="shared" si="413"/>
        <v>#N/A</v>
      </c>
      <c r="AE376" s="5" t="e">
        <f t="shared" si="414"/>
        <v>#N/A</v>
      </c>
      <c r="AF376" s="5" t="e">
        <f t="shared" si="415"/>
        <v>#N/A</v>
      </c>
      <c r="AG376" s="5" t="e">
        <f t="shared" si="416"/>
        <v>#N/A</v>
      </c>
      <c r="AH376" s="5" t="e">
        <f t="shared" si="417"/>
        <v>#N/A</v>
      </c>
      <c r="AI376" s="5" t="e">
        <f t="shared" si="418"/>
        <v>#N/A</v>
      </c>
      <c r="AJ376" s="5" t="e">
        <f t="shared" si="419"/>
        <v>#N/A</v>
      </c>
      <c r="AK376" s="5" t="e">
        <f t="shared" si="420"/>
        <v>#N/A</v>
      </c>
      <c r="AL376" s="5" t="e">
        <f t="shared" si="421"/>
        <v>#N/A</v>
      </c>
      <c r="AM376" s="5" t="e">
        <f t="shared" si="422"/>
        <v>#N/A</v>
      </c>
      <c r="AN376" s="5" t="e">
        <f t="shared" si="423"/>
        <v>#N/A</v>
      </c>
      <c r="AO376" s="5" t="e">
        <f t="shared" si="424"/>
        <v>#N/A</v>
      </c>
      <c r="AP376" s="5" t="e">
        <f t="shared" si="425"/>
        <v>#N/A</v>
      </c>
      <c r="AQ376" s="5" t="e">
        <f t="shared" si="426"/>
        <v>#N/A</v>
      </c>
      <c r="AR376" s="5" t="e">
        <f t="shared" si="427"/>
        <v>#N/A</v>
      </c>
      <c r="AS376" s="5" t="e">
        <f t="shared" si="428"/>
        <v>#N/A</v>
      </c>
      <c r="AT376" s="5" t="e">
        <f t="shared" si="429"/>
        <v>#N/A</v>
      </c>
      <c r="AU376" s="5" t="e">
        <f t="shared" si="430"/>
        <v>#N/A</v>
      </c>
      <c r="AV376" s="5" t="e">
        <f t="shared" si="431"/>
        <v>#N/A</v>
      </c>
      <c r="AW376" s="5" t="e">
        <f t="shared" si="432"/>
        <v>#N/A</v>
      </c>
      <c r="AX376" s="5" t="e">
        <f t="shared" si="433"/>
        <v>#N/A</v>
      </c>
      <c r="AY376" s="5" t="e">
        <f t="shared" si="434"/>
        <v>#N/A</v>
      </c>
      <c r="AZ376" s="5" t="e">
        <f t="shared" si="435"/>
        <v>#N/A</v>
      </c>
      <c r="BA376" s="5" t="e">
        <f t="shared" si="436"/>
        <v>#N/A</v>
      </c>
      <c r="BB376" s="5" t="e">
        <f t="shared" si="437"/>
        <v>#N/A</v>
      </c>
      <c r="BC376" s="5" t="e">
        <f t="shared" si="438"/>
        <v>#N/A</v>
      </c>
      <c r="BD376" s="5" t="e">
        <f t="shared" si="439"/>
        <v>#N/A</v>
      </c>
      <c r="BE376" s="5" t="e">
        <f t="shared" si="440"/>
        <v>#N/A</v>
      </c>
      <c r="BF376" s="5" t="e">
        <f t="shared" si="441"/>
        <v>#N/A</v>
      </c>
      <c r="BG376" s="5" t="e">
        <f t="shared" si="442"/>
        <v>#N/A</v>
      </c>
      <c r="BH376" s="5" t="e">
        <f t="shared" si="443"/>
        <v>#N/A</v>
      </c>
      <c r="BI376" s="5" t="e">
        <f t="shared" si="444"/>
        <v>#N/A</v>
      </c>
      <c r="BJ376" s="8" t="e">
        <f t="shared" si="445"/>
        <v>#N/A</v>
      </c>
      <c r="BK376" s="8" t="e">
        <f t="shared" si="446"/>
        <v>#N/A</v>
      </c>
      <c r="BL376" s="8" t="e">
        <f t="shared" si="447"/>
        <v>#N/A</v>
      </c>
      <c r="BM376" s="8" t="e">
        <f t="shared" si="448"/>
        <v>#N/A</v>
      </c>
      <c r="BN376" s="8" t="e">
        <f t="shared" si="449"/>
        <v>#N/A</v>
      </c>
    </row>
    <row r="377" spans="1:66" x14ac:dyDescent="0.25">
      <c r="A377" t="s">
        <v>34</v>
      </c>
      <c r="B377" t="s">
        <v>518</v>
      </c>
      <c r="C377" t="s">
        <v>284</v>
      </c>
      <c r="D377" t="s">
        <v>531</v>
      </c>
      <c r="E377">
        <f>VLOOKUP(A377,home!$A$2:$E$405,3,FALSE)</f>
        <v>1.6539999999999999</v>
      </c>
      <c r="F377" t="e">
        <f>VLOOKUP(B377,home!$B$2:$E$405,3,FALSE)</f>
        <v>#N/A</v>
      </c>
      <c r="G377">
        <f>VLOOKUP(C377,away!$B$2:$E$405,4,FALSE)</f>
        <v>1.3513999999999999</v>
      </c>
      <c r="H377">
        <f>VLOOKUP(A377,away!$A$2:$E$405,3,FALSE)</f>
        <v>1.3683000000000001</v>
      </c>
      <c r="I377">
        <f>VLOOKUP(C377,away!$B$2:$E$405,3,FALSE)</f>
        <v>1.0318000000000001</v>
      </c>
      <c r="J377" t="e">
        <f>VLOOKUP(B377,home!$B$2:$E$405,4,FALSE)</f>
        <v>#N/A</v>
      </c>
      <c r="K377" s="3" t="e">
        <f t="shared" si="394"/>
        <v>#N/A</v>
      </c>
      <c r="L377" s="3" t="e">
        <f t="shared" si="395"/>
        <v>#N/A</v>
      </c>
      <c r="M377" s="5" t="e">
        <f t="shared" si="396"/>
        <v>#N/A</v>
      </c>
      <c r="N377" s="5" t="e">
        <f t="shared" si="397"/>
        <v>#N/A</v>
      </c>
      <c r="O377" s="5" t="e">
        <f t="shared" si="398"/>
        <v>#N/A</v>
      </c>
      <c r="P377" s="5" t="e">
        <f t="shared" si="399"/>
        <v>#N/A</v>
      </c>
      <c r="Q377" s="5" t="e">
        <f t="shared" si="400"/>
        <v>#N/A</v>
      </c>
      <c r="R377" s="5" t="e">
        <f t="shared" si="401"/>
        <v>#N/A</v>
      </c>
      <c r="S377" s="5" t="e">
        <f t="shared" si="402"/>
        <v>#N/A</v>
      </c>
      <c r="T377" s="5" t="e">
        <f t="shared" si="403"/>
        <v>#N/A</v>
      </c>
      <c r="U377" s="5" t="e">
        <f t="shared" si="404"/>
        <v>#N/A</v>
      </c>
      <c r="V377" s="5" t="e">
        <f t="shared" si="405"/>
        <v>#N/A</v>
      </c>
      <c r="W377" s="5" t="e">
        <f t="shared" si="406"/>
        <v>#N/A</v>
      </c>
      <c r="X377" s="5" t="e">
        <f t="shared" si="407"/>
        <v>#N/A</v>
      </c>
      <c r="Y377" s="5" t="e">
        <f t="shared" si="408"/>
        <v>#N/A</v>
      </c>
      <c r="Z377" s="5" t="e">
        <f t="shared" si="409"/>
        <v>#N/A</v>
      </c>
      <c r="AA377" s="5" t="e">
        <f t="shared" si="410"/>
        <v>#N/A</v>
      </c>
      <c r="AB377" s="5" t="e">
        <f t="shared" si="411"/>
        <v>#N/A</v>
      </c>
      <c r="AC377" s="5" t="e">
        <f t="shared" si="412"/>
        <v>#N/A</v>
      </c>
      <c r="AD377" s="5" t="e">
        <f t="shared" si="413"/>
        <v>#N/A</v>
      </c>
      <c r="AE377" s="5" t="e">
        <f t="shared" si="414"/>
        <v>#N/A</v>
      </c>
      <c r="AF377" s="5" t="e">
        <f t="shared" si="415"/>
        <v>#N/A</v>
      </c>
      <c r="AG377" s="5" t="e">
        <f t="shared" si="416"/>
        <v>#N/A</v>
      </c>
      <c r="AH377" s="5" t="e">
        <f t="shared" si="417"/>
        <v>#N/A</v>
      </c>
      <c r="AI377" s="5" t="e">
        <f t="shared" si="418"/>
        <v>#N/A</v>
      </c>
      <c r="AJ377" s="5" t="e">
        <f t="shared" si="419"/>
        <v>#N/A</v>
      </c>
      <c r="AK377" s="5" t="e">
        <f t="shared" si="420"/>
        <v>#N/A</v>
      </c>
      <c r="AL377" s="5" t="e">
        <f t="shared" si="421"/>
        <v>#N/A</v>
      </c>
      <c r="AM377" s="5" t="e">
        <f t="shared" si="422"/>
        <v>#N/A</v>
      </c>
      <c r="AN377" s="5" t="e">
        <f t="shared" si="423"/>
        <v>#N/A</v>
      </c>
      <c r="AO377" s="5" t="e">
        <f t="shared" si="424"/>
        <v>#N/A</v>
      </c>
      <c r="AP377" s="5" t="e">
        <f t="shared" si="425"/>
        <v>#N/A</v>
      </c>
      <c r="AQ377" s="5" t="e">
        <f t="shared" si="426"/>
        <v>#N/A</v>
      </c>
      <c r="AR377" s="5" t="e">
        <f t="shared" si="427"/>
        <v>#N/A</v>
      </c>
      <c r="AS377" s="5" t="e">
        <f t="shared" si="428"/>
        <v>#N/A</v>
      </c>
      <c r="AT377" s="5" t="e">
        <f t="shared" si="429"/>
        <v>#N/A</v>
      </c>
      <c r="AU377" s="5" t="e">
        <f t="shared" si="430"/>
        <v>#N/A</v>
      </c>
      <c r="AV377" s="5" t="e">
        <f t="shared" si="431"/>
        <v>#N/A</v>
      </c>
      <c r="AW377" s="5" t="e">
        <f t="shared" si="432"/>
        <v>#N/A</v>
      </c>
      <c r="AX377" s="5" t="e">
        <f t="shared" si="433"/>
        <v>#N/A</v>
      </c>
      <c r="AY377" s="5" t="e">
        <f t="shared" si="434"/>
        <v>#N/A</v>
      </c>
      <c r="AZ377" s="5" t="e">
        <f t="shared" si="435"/>
        <v>#N/A</v>
      </c>
      <c r="BA377" s="5" t="e">
        <f t="shared" si="436"/>
        <v>#N/A</v>
      </c>
      <c r="BB377" s="5" t="e">
        <f t="shared" si="437"/>
        <v>#N/A</v>
      </c>
      <c r="BC377" s="5" t="e">
        <f t="shared" si="438"/>
        <v>#N/A</v>
      </c>
      <c r="BD377" s="5" t="e">
        <f t="shared" si="439"/>
        <v>#N/A</v>
      </c>
      <c r="BE377" s="5" t="e">
        <f t="shared" si="440"/>
        <v>#N/A</v>
      </c>
      <c r="BF377" s="5" t="e">
        <f t="shared" si="441"/>
        <v>#N/A</v>
      </c>
      <c r="BG377" s="5" t="e">
        <f t="shared" si="442"/>
        <v>#N/A</v>
      </c>
      <c r="BH377" s="5" t="e">
        <f t="shared" si="443"/>
        <v>#N/A</v>
      </c>
      <c r="BI377" s="5" t="e">
        <f t="shared" si="444"/>
        <v>#N/A</v>
      </c>
      <c r="BJ377" s="8" t="e">
        <f t="shared" si="445"/>
        <v>#N/A</v>
      </c>
      <c r="BK377" s="8" t="e">
        <f t="shared" si="446"/>
        <v>#N/A</v>
      </c>
      <c r="BL377" s="8" t="e">
        <f t="shared" si="447"/>
        <v>#N/A</v>
      </c>
      <c r="BM377" s="8" t="e">
        <f t="shared" si="448"/>
        <v>#N/A</v>
      </c>
      <c r="BN377" s="8" t="e">
        <f t="shared" si="449"/>
        <v>#N/A</v>
      </c>
    </row>
    <row r="378" spans="1:66" x14ac:dyDescent="0.25">
      <c r="A378" t="s">
        <v>34</v>
      </c>
      <c r="B378" t="s">
        <v>271</v>
      </c>
      <c r="C378" t="s">
        <v>209</v>
      </c>
      <c r="D378" t="s">
        <v>531</v>
      </c>
      <c r="E378">
        <f>VLOOKUP(A378,home!$A$2:$E$405,3,FALSE)</f>
        <v>1.6539999999999999</v>
      </c>
      <c r="F378">
        <f>VLOOKUP(B378,home!$B$2:$E$405,3,FALSE)</f>
        <v>1.3513999999999999</v>
      </c>
      <c r="G378">
        <f>VLOOKUP(C378,away!$B$2:$E$405,4,FALSE)</f>
        <v>1.3603000000000001</v>
      </c>
      <c r="H378">
        <f>VLOOKUP(A378,away!$A$2:$E$405,3,FALSE)</f>
        <v>1.3683000000000001</v>
      </c>
      <c r="I378">
        <f>VLOOKUP(C378,away!$B$2:$E$405,3,FALSE)</f>
        <v>0.95920000000000005</v>
      </c>
      <c r="J378">
        <f>VLOOKUP(B378,home!$B$2:$E$405,4,FALSE)</f>
        <v>0.64490000000000003</v>
      </c>
      <c r="K378" s="3">
        <f t="shared" si="394"/>
        <v>3.0405637806799994</v>
      </c>
      <c r="L378" s="3">
        <f t="shared" si="395"/>
        <v>0.84641406986400003</v>
      </c>
      <c r="M378" s="5">
        <f t="shared" si="396"/>
        <v>2.0507228391104314E-2</v>
      </c>
      <c r="N378" s="5">
        <f t="shared" si="397"/>
        <v>6.235353588812436E-2</v>
      </c>
      <c r="O378" s="5">
        <f t="shared" si="398"/>
        <v>1.7357606644145169E-2</v>
      </c>
      <c r="P378" s="5">
        <f t="shared" si="399"/>
        <v>5.2776910081478313E-2</v>
      </c>
      <c r="Q378" s="5">
        <f t="shared" si="400"/>
        <v>9.4794951409380726E-2</v>
      </c>
      <c r="R378" s="5">
        <f t="shared" si="401"/>
        <v>7.3458612413846592E-3</v>
      </c>
      <c r="S378" s="5">
        <f t="shared" si="402"/>
        <v>3.3956346813749684E-2</v>
      </c>
      <c r="T378" s="5">
        <f t="shared" si="403"/>
        <v>8.0235780624974051E-2</v>
      </c>
      <c r="U378" s="5">
        <f t="shared" si="404"/>
        <v>2.2335559628455216E-2</v>
      </c>
      <c r="V378" s="5">
        <f t="shared" si="405"/>
        <v>9.7099153327600291E-3</v>
      </c>
      <c r="W378" s="5">
        <f t="shared" si="406"/>
        <v>9.6076698615561174E-2</v>
      </c>
      <c r="X378" s="5">
        <f t="shared" si="407"/>
        <v>8.1320669494294048E-2</v>
      </c>
      <c r="Y378" s="5">
        <f t="shared" si="408"/>
        <v>3.4415479415365331E-2</v>
      </c>
      <c r="Z378" s="5">
        <f t="shared" si="409"/>
        <v>2.0725467699922021E-3</v>
      </c>
      <c r="AA378" s="5">
        <f t="shared" si="410"/>
        <v>6.3017106426036112E-3</v>
      </c>
      <c r="AB378" s="5">
        <f t="shared" si="411"/>
        <v>9.5803765681131137E-3</v>
      </c>
      <c r="AC378" s="5">
        <f t="shared" si="412"/>
        <v>1.5618252947279671E-3</v>
      </c>
      <c r="AD378" s="5">
        <f t="shared" si="413"/>
        <v>7.3031832494445878E-2</v>
      </c>
      <c r="AE378" s="5">
        <f t="shared" si="414"/>
        <v>6.1815170571249849E-2</v>
      </c>
      <c r="AF378" s="5">
        <f t="shared" si="415"/>
        <v>2.6160615051274476E-2</v>
      </c>
      <c r="AG378" s="5">
        <f t="shared" si="416"/>
        <v>7.3809042185648821E-3</v>
      </c>
      <c r="AH378" s="5">
        <f t="shared" si="417"/>
        <v>4.3855818664314676E-4</v>
      </c>
      <c r="AI378" s="5">
        <f t="shared" si="418"/>
        <v>1.3334641380278512E-3</v>
      </c>
      <c r="AJ378" s="5">
        <f t="shared" si="419"/>
        <v>2.0272413804615801E-3</v>
      </c>
      <c r="AK378" s="5">
        <f t="shared" si="420"/>
        <v>2.0546522387090678E-3</v>
      </c>
      <c r="AL378" s="5">
        <f t="shared" si="421"/>
        <v>1.6077904155705855E-4</v>
      </c>
      <c r="AM378" s="5">
        <f t="shared" si="422"/>
        <v>4.4411588943860152E-2</v>
      </c>
      <c r="AN378" s="5">
        <f t="shared" si="423"/>
        <v>3.7590593747099693E-2</v>
      </c>
      <c r="AO378" s="5">
        <f t="shared" si="424"/>
        <v>1.5908603721043441E-2</v>
      </c>
      <c r="AP378" s="5">
        <f t="shared" si="425"/>
        <v>4.4884220071273184E-3</v>
      </c>
      <c r="AQ378" s="5">
        <f t="shared" si="426"/>
        <v>9.4976588457994422E-4</v>
      </c>
      <c r="AR378" s="5">
        <f t="shared" si="427"/>
        <v>7.424036392576033E-5</v>
      </c>
      <c r="AS378" s="5">
        <f t="shared" si="428"/>
        <v>2.2573256161716887E-4</v>
      </c>
      <c r="AT378" s="5">
        <f t="shared" si="429"/>
        <v>3.4317712548664002E-4</v>
      </c>
      <c r="AU378" s="5">
        <f t="shared" si="430"/>
        <v>3.4781731270418426E-4</v>
      </c>
      <c r="AV378" s="5">
        <f t="shared" si="431"/>
        <v>2.6439018082544802E-4</v>
      </c>
      <c r="AW378" s="5">
        <f t="shared" si="432"/>
        <v>1.1493807692007074E-5</v>
      </c>
      <c r="AX378" s="5">
        <f t="shared" si="433"/>
        <v>2.2506044797524914E-2</v>
      </c>
      <c r="AY378" s="5">
        <f t="shared" si="434"/>
        <v>1.9049432973614562E-2</v>
      </c>
      <c r="AZ378" s="5">
        <f t="shared" si="435"/>
        <v>8.0618540458992916E-3</v>
      </c>
      <c r="BA378" s="5">
        <f t="shared" si="436"/>
        <v>2.2745555645463916E-3</v>
      </c>
      <c r="BB378" s="5">
        <f t="shared" si="437"/>
        <v>4.8130395812987983E-4</v>
      </c>
      <c r="BC378" s="5">
        <f t="shared" si="438"/>
        <v>8.1476488408472781E-5</v>
      </c>
      <c r="BD378" s="5">
        <f t="shared" si="439"/>
        <v>1.0473014763097879E-5</v>
      </c>
      <c r="BE378" s="5">
        <f t="shared" si="440"/>
        <v>3.1843869363202338E-5</v>
      </c>
      <c r="BF378" s="5">
        <f t="shared" si="441"/>
        <v>4.8411657911229254E-5</v>
      </c>
      <c r="BG378" s="5">
        <f t="shared" si="442"/>
        <v>4.9066244535851347E-5</v>
      </c>
      <c r="BH378" s="5">
        <f t="shared" si="443"/>
        <v>3.729726149742438E-5</v>
      </c>
      <c r="BI378" s="5">
        <f t="shared" si="444"/>
        <v>2.2680940485523847E-5</v>
      </c>
      <c r="BJ378" s="8">
        <f t="shared" si="445"/>
        <v>0.77338927991506878</v>
      </c>
      <c r="BK378" s="8">
        <f t="shared" si="446"/>
        <v>0.13772243792899194</v>
      </c>
      <c r="BL378" s="8">
        <f t="shared" si="447"/>
        <v>7.0230161201658925E-2</v>
      </c>
      <c r="BM378" s="8">
        <f t="shared" si="448"/>
        <v>0.70924039299417163</v>
      </c>
      <c r="BN378" s="8">
        <f t="shared" si="449"/>
        <v>0.25513609365561751</v>
      </c>
    </row>
    <row r="379" spans="1:66" x14ac:dyDescent="0.25">
      <c r="A379" t="s">
        <v>34</v>
      </c>
      <c r="B379" t="s">
        <v>269</v>
      </c>
      <c r="C379" t="s">
        <v>280</v>
      </c>
      <c r="D379" t="s">
        <v>531</v>
      </c>
      <c r="E379">
        <f>VLOOKUP(A379,home!$A$2:$E$405,3,FALSE)</f>
        <v>1.6539999999999999</v>
      </c>
      <c r="F379">
        <f>VLOOKUP(B379,home!$B$2:$E$405,3,FALSE)</f>
        <v>0.45340000000000003</v>
      </c>
      <c r="G379">
        <f>VLOOKUP(C379,away!$B$2:$E$405,4,FALSE)</f>
        <v>0.90690000000000004</v>
      </c>
      <c r="H379">
        <f>VLOOKUP(A379,away!$A$2:$E$405,3,FALSE)</f>
        <v>1.3683000000000001</v>
      </c>
      <c r="I379">
        <f>VLOOKUP(C379,away!$B$2:$E$405,3,FALSE)</f>
        <v>0.59379999999999999</v>
      </c>
      <c r="J379">
        <f>VLOOKUP(B379,home!$B$2:$E$405,4,FALSE)</f>
        <v>1.4159999999999999</v>
      </c>
      <c r="K379" s="3">
        <f t="shared" si="394"/>
        <v>0.6801057128400001</v>
      </c>
      <c r="L379" s="3">
        <f t="shared" si="395"/>
        <v>1.1504951006399999</v>
      </c>
      <c r="M379" s="5">
        <f t="shared" si="396"/>
        <v>0.16031721808827221</v>
      </c>
      <c r="N379" s="5">
        <f t="shared" si="397"/>
        <v>0.10903265588845014</v>
      </c>
      <c r="O379" s="5">
        <f t="shared" si="398"/>
        <v>0.18444417395879156</v>
      </c>
      <c r="P379" s="5">
        <f t="shared" si="399"/>
        <v>0.12544153640942893</v>
      </c>
      <c r="Q379" s="5">
        <f t="shared" si="400"/>
        <v>3.7076866077926401E-2</v>
      </c>
      <c r="R379" s="5">
        <f t="shared" si="401"/>
        <v>0.10610105924059081</v>
      </c>
      <c r="S379" s="5">
        <f t="shared" si="402"/>
        <v>2.4538192535398663E-2</v>
      </c>
      <c r="T379" s="5">
        <f t="shared" si="403"/>
        <v>4.2656752769739729E-2</v>
      </c>
      <c r="U379" s="5">
        <f t="shared" si="404"/>
        <v>7.2159936527901092E-2</v>
      </c>
      <c r="V379" s="5">
        <f t="shared" si="405"/>
        <v>2.133345798242437E-3</v>
      </c>
      <c r="W379" s="5">
        <f t="shared" si="406"/>
        <v>8.4053961446004521E-3</v>
      </c>
      <c r="X379" s="5">
        <f t="shared" si="407"/>
        <v>9.6703670833011637E-3</v>
      </c>
      <c r="Y379" s="5">
        <f t="shared" si="408"/>
        <v>5.56285497536416E-3</v>
      </c>
      <c r="Z379" s="5">
        <f t="shared" si="409"/>
        <v>4.0689582943004697E-2</v>
      </c>
      <c r="AA379" s="5">
        <f t="shared" si="410"/>
        <v>2.7673217812614517E-2</v>
      </c>
      <c r="AB379" s="5">
        <f t="shared" si="411"/>
        <v>9.4103567635123904E-3</v>
      </c>
      <c r="AC379" s="5">
        <f t="shared" si="412"/>
        <v>1.0432838165142617E-4</v>
      </c>
      <c r="AD379" s="5">
        <f t="shared" si="413"/>
        <v>1.4291394841565196E-3</v>
      </c>
      <c r="AE379" s="5">
        <f t="shared" si="414"/>
        <v>1.6442179746532528E-3</v>
      </c>
      <c r="AF379" s="5">
        <f t="shared" si="415"/>
        <v>9.4583236211139574E-4</v>
      </c>
      <c r="AG379" s="5">
        <f t="shared" si="416"/>
        <v>3.6272516621197294E-4</v>
      </c>
      <c r="AH379" s="5">
        <f t="shared" si="417"/>
        <v>1.1703291455752957E-2</v>
      </c>
      <c r="AI379" s="5">
        <f t="shared" si="418"/>
        <v>7.9594753780891474E-3</v>
      </c>
      <c r="AJ379" s="5">
        <f t="shared" si="419"/>
        <v>2.7066423379238742E-3</v>
      </c>
      <c r="AK379" s="5">
        <f t="shared" si="420"/>
        <v>6.1360097221221368E-4</v>
      </c>
      <c r="AL379" s="5">
        <f t="shared" si="421"/>
        <v>3.2653042864699097E-6</v>
      </c>
      <c r="AM379" s="5">
        <f t="shared" si="422"/>
        <v>1.9439318552401201E-4</v>
      </c>
      <c r="AN379" s="5">
        <f t="shared" si="423"/>
        <v>2.2364840754317839E-4</v>
      </c>
      <c r="AO379" s="5">
        <f t="shared" si="424"/>
        <v>1.2865319857218241E-4</v>
      </c>
      <c r="AP379" s="5">
        <f t="shared" si="425"/>
        <v>4.933829154632029E-5</v>
      </c>
      <c r="AQ379" s="5">
        <f t="shared" si="426"/>
        <v>1.419086567449736E-5</v>
      </c>
      <c r="AR379" s="5">
        <f t="shared" si="427"/>
        <v>2.6929158962411483E-3</v>
      </c>
      <c r="AS379" s="5">
        <f t="shared" si="428"/>
        <v>1.8314674852312539E-3</v>
      </c>
      <c r="AT379" s="5">
        <f t="shared" si="429"/>
        <v>6.2279574979324202E-4</v>
      </c>
      <c r="AU379" s="5">
        <f t="shared" si="430"/>
        <v>1.4118898245561842E-4</v>
      </c>
      <c r="AV379" s="5">
        <f t="shared" si="431"/>
        <v>2.4005858389533158E-5</v>
      </c>
      <c r="AW379" s="5">
        <f t="shared" si="432"/>
        <v>7.0971233613421689E-8</v>
      </c>
      <c r="AX379" s="5">
        <f t="shared" si="433"/>
        <v>2.2034652668674419E-5</v>
      </c>
      <c r="AY379" s="5">
        <f t="shared" si="434"/>
        <v>2.5350759939614017E-5</v>
      </c>
      <c r="AZ379" s="5">
        <f t="shared" si="435"/>
        <v>1.458296255401336E-5</v>
      </c>
      <c r="BA379" s="5">
        <f t="shared" si="436"/>
        <v>5.5925423237363153E-6</v>
      </c>
      <c r="BB379" s="5">
        <f t="shared" si="437"/>
        <v>1.6085481358951183E-6</v>
      </c>
      <c r="BC379" s="5">
        <f t="shared" si="438"/>
        <v>3.7012534989818745E-7</v>
      </c>
      <c r="BD379" s="5">
        <f t="shared" si="439"/>
        <v>5.1636442417683564E-4</v>
      </c>
      <c r="BE379" s="5">
        <f t="shared" si="440"/>
        <v>3.51182394790003E-4</v>
      </c>
      <c r="BF379" s="5">
        <f t="shared" si="441"/>
        <v>1.1942057647275663E-4</v>
      </c>
      <c r="BG379" s="5">
        <f t="shared" si="442"/>
        <v>2.7072872096589301E-5</v>
      </c>
      <c r="BH379" s="5">
        <f t="shared" si="443"/>
        <v>4.6031037439692536E-6</v>
      </c>
      <c r="BI379" s="5">
        <f t="shared" si="444"/>
        <v>6.2611943061373667E-7</v>
      </c>
      <c r="BJ379" s="8">
        <f t="shared" si="445"/>
        <v>0.21746657146634724</v>
      </c>
      <c r="BK379" s="8">
        <f t="shared" si="446"/>
        <v>0.31256323727721974</v>
      </c>
      <c r="BL379" s="8">
        <f t="shared" si="447"/>
        <v>0.42910339791021007</v>
      </c>
      <c r="BM379" s="8">
        <f t="shared" si="448"/>
        <v>0.27738400014461578</v>
      </c>
      <c r="BN379" s="8">
        <f t="shared" si="449"/>
        <v>0.72241350966345996</v>
      </c>
    </row>
    <row r="380" spans="1:66" x14ac:dyDescent="0.25">
      <c r="A380" t="s">
        <v>10</v>
      </c>
      <c r="B380" t="s">
        <v>12</v>
      </c>
      <c r="C380" t="s">
        <v>465</v>
      </c>
      <c r="D380" t="s">
        <v>532</v>
      </c>
      <c r="E380">
        <f>VLOOKUP(A380,home!$A$2:$E$405,3,FALSE)</f>
        <v>1.6503000000000001</v>
      </c>
      <c r="F380">
        <f>VLOOKUP(B380,home!$B$2:$E$405,3,FALSE)</f>
        <v>0.96240000000000003</v>
      </c>
      <c r="G380">
        <f>VLOOKUP(C380,away!$B$2:$E$405,4,FALSE)</f>
        <v>0.96240000000000003</v>
      </c>
      <c r="H380">
        <f>VLOOKUP(A380,away!$A$2:$E$405,3,FALSE)</f>
        <v>1.3855999999999999</v>
      </c>
      <c r="I380">
        <f>VLOOKUP(C380,away!$B$2:$E$405,3,FALSE)</f>
        <v>0.89149999999999996</v>
      </c>
      <c r="J380">
        <f>VLOOKUP(B380,home!$B$2:$E$405,4,FALSE)</f>
        <v>0.97640000000000005</v>
      </c>
      <c r="K380" s="3">
        <f t="shared" si="394"/>
        <v>1.5285305681280001</v>
      </c>
      <c r="L380" s="3">
        <f t="shared" si="395"/>
        <v>1.2061102073599999</v>
      </c>
      <c r="M380" s="5">
        <f t="shared" si="396"/>
        <v>6.4917322809438627E-2</v>
      </c>
      <c r="N380" s="5">
        <f t="shared" si="397"/>
        <v>9.9228112315259992E-2</v>
      </c>
      <c r="O380" s="5">
        <f t="shared" si="398"/>
        <v>7.8297445674948077E-2</v>
      </c>
      <c r="P380" s="5">
        <f t="shared" si="399"/>
        <v>0.11968003912049958</v>
      </c>
      <c r="Q380" s="5">
        <f t="shared" si="400"/>
        <v>7.5836601445756713E-2</v>
      </c>
      <c r="R380" s="5">
        <f t="shared" si="401"/>
        <v>4.721767421938497E-2</v>
      </c>
      <c r="S380" s="5">
        <f t="shared" si="402"/>
        <v>5.5159821539197032E-2</v>
      </c>
      <c r="T380" s="5">
        <f t="shared" si="403"/>
        <v>9.1467299095219293E-2</v>
      </c>
      <c r="U380" s="5">
        <f t="shared" si="404"/>
        <v>7.2173658400239329E-2</v>
      </c>
      <c r="V380" s="5">
        <f t="shared" si="405"/>
        <v>1.1299037870179921E-2</v>
      </c>
      <c r="W380" s="5">
        <f t="shared" si="406"/>
        <v>3.8639521164259734E-2</v>
      </c>
      <c r="X380" s="5">
        <f t="shared" si="407"/>
        <v>4.6603520883716415E-2</v>
      </c>
      <c r="Y380" s="5">
        <f t="shared" si="408"/>
        <v>2.8104491118382643E-2</v>
      </c>
      <c r="Z380" s="5">
        <f t="shared" si="409"/>
        <v>1.8983239614599773E-2</v>
      </c>
      <c r="AA380" s="5">
        <f t="shared" si="410"/>
        <v>2.9016462033014147E-2</v>
      </c>
      <c r="AB380" s="5">
        <f t="shared" si="411"/>
        <v>2.2176274598193838E-2</v>
      </c>
      <c r="AC380" s="5">
        <f t="shared" si="412"/>
        <v>1.3019149163550838E-3</v>
      </c>
      <c r="AD380" s="5">
        <f t="shared" si="413"/>
        <v>1.4765422309349956E-2</v>
      </c>
      <c r="AE380" s="5">
        <f t="shared" si="414"/>
        <v>1.7808726563288045E-2</v>
      </c>
      <c r="AF380" s="5">
        <f t="shared" si="415"/>
        <v>1.0739643444032439E-2</v>
      </c>
      <c r="AG380" s="5">
        <f t="shared" si="416"/>
        <v>4.3177311937514758E-3</v>
      </c>
      <c r="AH380" s="5">
        <f t="shared" si="417"/>
        <v>5.7239697669823775E-3</v>
      </c>
      <c r="AI380" s="5">
        <f t="shared" si="418"/>
        <v>8.7492627598730697E-3</v>
      </c>
      <c r="AJ380" s="5">
        <f t="shared" si="419"/>
        <v>6.6867577885249708E-3</v>
      </c>
      <c r="AK380" s="5">
        <f t="shared" si="420"/>
        <v>3.4069712271428006E-3</v>
      </c>
      <c r="AL380" s="5">
        <f t="shared" si="421"/>
        <v>9.6007180442927152E-5</v>
      </c>
      <c r="AM380" s="5">
        <f t="shared" si="422"/>
        <v>4.5138798702321053E-3</v>
      </c>
      <c r="AN380" s="5">
        <f t="shared" si="423"/>
        <v>5.444236586283774E-3</v>
      </c>
      <c r="AO380" s="5">
        <f t="shared" si="424"/>
        <v>3.2831746589998103E-3</v>
      </c>
      <c r="AP380" s="5">
        <f t="shared" si="425"/>
        <v>1.3199568229217858E-3</v>
      </c>
      <c r="AQ380" s="5">
        <f t="shared" si="426"/>
        <v>3.9800334935011065E-4</v>
      </c>
      <c r="AR380" s="5">
        <f t="shared" si="427"/>
        <v>1.380747672515495E-3</v>
      </c>
      <c r="AS380" s="5">
        <f t="shared" si="428"/>
        <v>2.1105150243115236E-3</v>
      </c>
      <c r="AT380" s="5">
        <f t="shared" si="429"/>
        <v>1.612993364576787E-3</v>
      </c>
      <c r="AU380" s="5">
        <f t="shared" si="430"/>
        <v>8.218365546477502E-4</v>
      </c>
      <c r="AV380" s="5">
        <f t="shared" si="431"/>
        <v>3.1405057394602099E-4</v>
      </c>
      <c r="AW380" s="5">
        <f t="shared" si="432"/>
        <v>4.9165712350200861E-6</v>
      </c>
      <c r="AX380" s="5">
        <f t="shared" si="433"/>
        <v>1.1499338937512376E-3</v>
      </c>
      <c r="AY380" s="5">
        <f t="shared" si="434"/>
        <v>1.3869470070425973E-3</v>
      </c>
      <c r="AZ380" s="5">
        <f t="shared" si="435"/>
        <v>8.3640547113073916E-4</v>
      </c>
      <c r="BA380" s="5">
        <f t="shared" si="436"/>
        <v>3.3626572540751133E-4</v>
      </c>
      <c r="BB380" s="5">
        <f t="shared" si="437"/>
        <v>1.0139338094982863E-4</v>
      </c>
      <c r="BC380" s="5">
        <f t="shared" si="438"/>
        <v>2.4458318344465818E-5</v>
      </c>
      <c r="BD380" s="5">
        <f t="shared" si="439"/>
        <v>2.7755564360158307E-4</v>
      </c>
      <c r="BE380" s="5">
        <f t="shared" si="440"/>
        <v>4.2425228560146052E-4</v>
      </c>
      <c r="BF380" s="5">
        <f t="shared" si="441"/>
        <v>3.242412935700016E-4</v>
      </c>
      <c r="BG380" s="5">
        <f t="shared" si="442"/>
        <v>1.6520424289037073E-4</v>
      </c>
      <c r="BH380" s="5">
        <f t="shared" si="443"/>
        <v>6.3129933810593628E-5</v>
      </c>
      <c r="BI380" s="5">
        <f t="shared" si="444"/>
        <v>1.9299206718677938E-5</v>
      </c>
      <c r="BJ380" s="8">
        <f t="shared" si="445"/>
        <v>0.44630572461743062</v>
      </c>
      <c r="BK380" s="8">
        <f t="shared" si="446"/>
        <v>0.25384109044315578</v>
      </c>
      <c r="BL380" s="8">
        <f t="shared" si="447"/>
        <v>0.28096230226449376</v>
      </c>
      <c r="BM380" s="8">
        <f t="shared" si="448"/>
        <v>0.51353313091858455</v>
      </c>
      <c r="BN380" s="8">
        <f t="shared" si="449"/>
        <v>0.48517719558528793</v>
      </c>
    </row>
    <row r="381" spans="1:66" x14ac:dyDescent="0.25">
      <c r="A381" t="s">
        <v>10</v>
      </c>
      <c r="B381" t="s">
        <v>38</v>
      </c>
      <c r="C381" t="s">
        <v>40</v>
      </c>
      <c r="D381" t="s">
        <v>532</v>
      </c>
      <c r="E381">
        <f>VLOOKUP(A381,home!$A$2:$E$405,3,FALSE)</f>
        <v>1.6503000000000001</v>
      </c>
      <c r="F381">
        <f>VLOOKUP(B381,home!$B$2:$E$405,3,FALSE)</f>
        <v>1.5683</v>
      </c>
      <c r="G381">
        <f>VLOOKUP(C381,away!$B$2:$E$405,4,FALSE)</f>
        <v>0.8911</v>
      </c>
      <c r="H381">
        <f>VLOOKUP(A381,away!$A$2:$E$405,3,FALSE)</f>
        <v>1.3855999999999999</v>
      </c>
      <c r="I381">
        <f>VLOOKUP(C381,away!$B$2:$E$405,3,FALSE)</f>
        <v>0.93400000000000005</v>
      </c>
      <c r="J381">
        <f>VLOOKUP(B381,home!$B$2:$E$405,4,FALSE)</f>
        <v>0.63680000000000003</v>
      </c>
      <c r="K381" s="3">
        <f t="shared" ref="K381:K436" si="450">E381*F381*G381</f>
        <v>2.3063142681390003</v>
      </c>
      <c r="L381" s="3">
        <f t="shared" ref="L381:L436" si="451">H381*I381*J381</f>
        <v>0.82411497471999995</v>
      </c>
      <c r="M381" s="5">
        <f t="shared" ref="M381:M436" si="452">_xlfn.POISSON.DIST(0,K381,FALSE) * _xlfn.POISSON.DIST(0,L381,FALSE)</f>
        <v>4.3699035727382436E-2</v>
      </c>
      <c r="N381" s="5">
        <f t="shared" ref="N381:N436" si="453">_xlfn.POISSON.DIST(1,K381,FALSE) * _xlfn.POISSON.DIST(0,L381,FALSE)</f>
        <v>0.10078370960197804</v>
      </c>
      <c r="O381" s="5">
        <f t="shared" ref="O381:O436" si="454">_xlfn.POISSON.DIST(0,K381,FALSE) * _xlfn.POISSON.DIST(1,L381,FALSE)</f>
        <v>3.6013029723760144E-2</v>
      </c>
      <c r="P381" s="5">
        <f t="shared" ref="P381:P436" si="455">_xlfn.POISSON.DIST(1,K381,FALSE) * _xlfn.POISSON.DIST(1,L381,FALSE)</f>
        <v>8.3057364290821931E-2</v>
      </c>
      <c r="Q381" s="5">
        <f t="shared" ref="Q381:Q436" si="456">_xlfn.POISSON.DIST(2,K381,FALSE) * _xlfn.POISSON.DIST(0,L381,FALSE)</f>
        <v>0.11621945372550979</v>
      </c>
      <c r="R381" s="5">
        <f t="shared" ref="R381:R436" si="457">_xlfn.POISSON.DIST(0,K381,FALSE) * _xlfn.POISSON.DIST(2,L381,FALSE)</f>
        <v>1.4839438540193598E-2</v>
      </c>
      <c r="S381" s="5">
        <f t="shared" ref="S381:S436" si="458">_xlfn.POISSON.DIST(2,K381,FALSE) * _xlfn.POISSON.DIST(2,L381,FALSE)</f>
        <v>3.9466121209029287E-2</v>
      </c>
      <c r="T381" s="5">
        <f t="shared" ref="T381:T436" si="459">_xlfn.POISSON.DIST(2,K381,FALSE) * _xlfn.POISSON.DIST(1,L381,FALSE)</f>
        <v>9.5778192168970697E-2</v>
      </c>
      <c r="U381" s="5">
        <f t="shared" ref="U381:U436" si="460">_xlfn.POISSON.DIST(1,K381,FALSE) * _xlfn.POISSON.DIST(2,L381,FALSE)</f>
        <v>3.4224408836420271E-2</v>
      </c>
      <c r="V381" s="5">
        <f t="shared" ref="V381:V436" si="461">_xlfn.POISSON.DIST(3,K381,FALSE) * _xlfn.POISSON.DIST(3,L381,FALSE)</f>
        <v>8.3346665100948632E-3</v>
      </c>
      <c r="W381" s="5">
        <f t="shared" ref="W381:W436" si="462">_xlfn.POISSON.DIST(3,K381,FALSE) * _xlfn.POISSON.DIST(0,L381,FALSE)</f>
        <v>8.9346194787487843E-2</v>
      </c>
      <c r="X381" s="5">
        <f t="shared" ref="X381:X436" si="463">_xlfn.POISSON.DIST(3,K381,FALSE) * _xlfn.POISSON.DIST(1,L381,FALSE)</f>
        <v>7.3631537058618732E-2</v>
      </c>
      <c r="Y381" s="5">
        <f t="shared" ref="Y381:Y436" si="464">_xlfn.POISSON.DIST(3,K381,FALSE) * _xlfn.POISSON.DIST(2,L381,FALSE)</f>
        <v>3.0340426150829151E-2</v>
      </c>
      <c r="Z381" s="5">
        <f t="shared" ref="Z381:Z436" si="465">_xlfn.POISSON.DIST(0,K381,FALSE) * _xlfn.POISSON.DIST(3,L381,FALSE)</f>
        <v>4.0764678391368801E-3</v>
      </c>
      <c r="AA381" s="5">
        <f t="shared" ref="AA381:AA436" si="466">_xlfn.POISSON.DIST(1,K381,FALSE) * _xlfn.POISSON.DIST(3,L381,FALSE)</f>
        <v>9.4016159410111443E-3</v>
      </c>
      <c r="AB381" s="5">
        <f t="shared" ref="AB381:AB436" si="467">_xlfn.POISSON.DIST(2,K381,FALSE) * _xlfn.POISSON.DIST(3,L381,FALSE)</f>
        <v>1.0841540494158542E-2</v>
      </c>
      <c r="AC381" s="5">
        <f t="shared" ref="AC381:AC436" si="468">_xlfn.POISSON.DIST(4,K381,FALSE) * _xlfn.POISSON.DIST(4,L381,FALSE)</f>
        <v>9.9008968540249408E-4</v>
      </c>
      <c r="AD381" s="5">
        <f t="shared" ref="AD381:AD436" si="469">_xlfn.POISSON.DIST(4,K381,FALSE) * _xlfn.POISSON.DIST(0,L381,FALSE)</f>
        <v>5.1515100960577397E-2</v>
      </c>
      <c r="AE381" s="5">
        <f t="shared" ref="AE381:AE436" si="470">_xlfn.POISSON.DIST(4,K381,FALSE) * _xlfn.POISSON.DIST(1,L381,FALSE)</f>
        <v>4.2454366125824483E-2</v>
      </c>
      <c r="AF381" s="5">
        <f t="shared" ref="AF381:AF436" si="471">_xlfn.POISSON.DIST(4,K381,FALSE) * _xlfn.POISSON.DIST(2,L381,FALSE)</f>
        <v>1.7493639433268732E-2</v>
      </c>
      <c r="AG381" s="5">
        <f t="shared" ref="AG381:AG436" si="472">_xlfn.POISSON.DIST(4,K381,FALSE) * _xlfn.POISSON.DIST(3,L381,FALSE)</f>
        <v>4.8055900731030178E-3</v>
      </c>
      <c r="AH381" s="5">
        <f t="shared" ref="AH381:AH436" si="473">_xlfn.POISSON.DIST(0,K381,FALSE) * _xlfn.POISSON.DIST(4,L381,FALSE)</f>
        <v>8.3986954754929565E-4</v>
      </c>
      <c r="AI381" s="5">
        <f t="shared" ref="AI381:AI436" si="474">_xlfn.POISSON.DIST(1,K381,FALSE) * _xlfn.POISSON.DIST(4,L381,FALSE)</f>
        <v>1.9370031208883868E-3</v>
      </c>
      <c r="AJ381" s="5">
        <f t="shared" ref="AJ381:AJ436" si="475">_xlfn.POISSON.DIST(2,K381,FALSE) * _xlfn.POISSON.DIST(4,L381,FALSE)</f>
        <v>2.2336689675673308E-3</v>
      </c>
      <c r="AK381" s="5">
        <f t="shared" ref="AK381:AK436" si="476">_xlfn.POISSON.DIST(3,K381,FALSE) * _xlfn.POISSON.DIST(4,L381,FALSE)</f>
        <v>1.7171808700666147E-3</v>
      </c>
      <c r="AL381" s="5">
        <f t="shared" ref="AL381:AL436" si="477">_xlfn.POISSON.DIST(5,K381,FALSE) * _xlfn.POISSON.DIST(5,L381,FALSE)</f>
        <v>7.5273276228867629E-5</v>
      </c>
      <c r="AM381" s="5">
        <f t="shared" ref="AM381:AM436" si="478">_xlfn.POISSON.DIST(5,K381,FALSE) * _xlfn.POISSON.DIST(0,L381,FALSE)</f>
        <v>2.3762002474000166E-2</v>
      </c>
      <c r="AN381" s="5">
        <f t="shared" ref="AN381:AN436" si="479">_xlfn.POISSON.DIST(5,K381,FALSE) * _xlfn.POISSON.DIST(1,L381,FALSE)</f>
        <v>1.958262206815722E-2</v>
      </c>
      <c r="AO381" s="5">
        <f t="shared" ref="AO381:AO436" si="480">_xlfn.POISSON.DIST(5,K381,FALSE) * _xlfn.POISSON.DIST(2,L381,FALSE)</f>
        <v>8.0691660453253503E-3</v>
      </c>
      <c r="AP381" s="5">
        <f t="shared" ref="AP381:AP436" si="481">_xlfn.POISSON.DIST(5,K381,FALSE) * _xlfn.POISSON.DIST(3,L381,FALSE)</f>
        <v>2.2166401904849275E-3</v>
      </c>
      <c r="AQ381" s="5">
        <f t="shared" ref="AQ381:AQ436" si="482">_xlfn.POISSON.DIST(5,K381,FALSE) * _xlfn.POISSON.DIST(4,L381,FALSE)</f>
        <v>4.5669159363620552E-4</v>
      </c>
      <c r="AR381" s="5">
        <f t="shared" ref="AR381:AR436" si="483">_xlfn.POISSON.DIST(0,K381,FALSE) * _xlfn.POISSON.DIST(5,L381,FALSE)</f>
        <v>1.3842981418933718E-4</v>
      </c>
      <c r="AS381" s="5">
        <f t="shared" ref="AS381:AS436" si="484">_xlfn.POISSON.DIST(1,K381,FALSE) * _xlfn.POISSON.DIST(5,L381,FALSE)</f>
        <v>3.192626556006989E-4</v>
      </c>
      <c r="AT381" s="5">
        <f t="shared" ref="AT381:AT436" si="485">_xlfn.POISSON.DIST(2,K381,FALSE) * _xlfn.POISSON.DIST(5,L381,FALSE)</f>
        <v>3.6816000894791996E-4</v>
      </c>
      <c r="AU381" s="5">
        <f t="shared" ref="AU381:AU436" si="486">_xlfn.POISSON.DIST(3,K381,FALSE) * _xlfn.POISSON.DIST(5,L381,FALSE)</f>
        <v>2.8303089386492325E-4</v>
      </c>
      <c r="AV381" s="5">
        <f t="shared" ref="AV381:AV436" si="487">_xlfn.POISSON.DIST(4,K381,FALSE) * _xlfn.POISSON.DIST(5,L381,FALSE)</f>
        <v>1.6318954721120189E-4</v>
      </c>
      <c r="AW381" s="5">
        <f t="shared" ref="AW381:AW436" si="488">_xlfn.POISSON.DIST(6,K381,FALSE) * _xlfn.POISSON.DIST(6,L381,FALSE)</f>
        <v>3.9741532437847437E-6</v>
      </c>
      <c r="AX381" s="5">
        <f t="shared" ref="AX381:AX436" si="489">_xlfn.POISSON.DIST(6,K381,FALSE) * _xlfn.POISSON.DIST(0,L381,FALSE)</f>
        <v>9.1337742242234687E-3</v>
      </c>
      <c r="AY381" s="5">
        <f t="shared" ref="AY381:AY436" si="490">_xlfn.POISSON.DIST(6,K381,FALSE) * _xlfn.POISSON.DIST(1,L381,FALSE)</f>
        <v>7.5272801138941102E-3</v>
      </c>
      <c r="AZ381" s="5">
        <f t="shared" ref="AZ381:AZ436" si="491">_xlfn.POISSON.DIST(6,K381,FALSE) * _xlfn.POISSON.DIST(2,L381,FALSE)</f>
        <v>3.101672130386101E-3</v>
      </c>
      <c r="BA381" s="5">
        <f t="shared" ref="BA381:BA436" si="492">_xlfn.POISSON.DIST(6,K381,FALSE) * _xlfn.POISSON.DIST(3,L381,FALSE)</f>
        <v>8.5204481644095666E-4</v>
      </c>
      <c r="BB381" s="5">
        <f t="shared" ref="BB381:BB436" si="493">_xlfn.POISSON.DIST(6,K381,FALSE) * _xlfn.POISSON.DIST(4,L381,FALSE)</f>
        <v>1.7554572309038652E-4</v>
      </c>
      <c r="BC381" s="5">
        <f t="shared" ref="BC381:BC436" si="494">_xlfn.POISSON.DIST(6,K381,FALSE) * _xlfn.POISSON.DIST(5,L381,FALSE)</f>
        <v>2.8933971829367609E-5</v>
      </c>
      <c r="BD381" s="5">
        <f t="shared" ref="BD381:BD436" si="495">_xlfn.POISSON.DIST(0,K381,FALSE) * _xlfn.POISSON.DIST(6,L381,FALSE)</f>
        <v>1.901368047018997E-5</v>
      </c>
      <c r="BE381" s="5">
        <f t="shared" ref="BE381:BE436" si="496">_xlfn.POISSON.DIST(1,K381,FALSE) * _xlfn.POISSON.DIST(6,L381,FALSE)</f>
        <v>4.3851522558234982E-5</v>
      </c>
      <c r="BF381" s="5">
        <f t="shared" ref="BF381:BF436" si="497">_xlfn.POISSON.DIST(2,K381,FALSE) * _xlfn.POISSON.DIST(6,L381,FALSE)</f>
        <v>5.0567696077838299E-5</v>
      </c>
      <c r="BG381" s="5">
        <f t="shared" ref="BG381:BG436" si="498">_xlfn.POISSON.DIST(3,K381,FALSE) * _xlfn.POISSON.DIST(6,L381,FALSE)</f>
        <v>3.8874999657078348E-5</v>
      </c>
      <c r="BH381" s="5">
        <f t="shared" ref="BH381:BH436" si="499">_xlfn.POISSON.DIST(4,K381,FALSE) * _xlfn.POISSON.DIST(6,L381,FALSE)</f>
        <v>2.2414491595754632E-5</v>
      </c>
      <c r="BI381" s="5">
        <f t="shared" ref="BI381:BI436" si="500">_xlfn.POISSON.DIST(5,K381,FALSE) * _xlfn.POISSON.DIST(6,L381,FALSE)</f>
        <v>1.033897235607413E-5</v>
      </c>
      <c r="BJ381" s="8">
        <f t="shared" ref="BJ381:BJ436" si="501">SUM(N381,Q381,T381,W381,X381,Y381,AD381,AE381,AF381,AG381,AM381,AN381,AO381,AP381,AQ381,AX381,AY381,AZ381,BA381,BB381,BC381)</f>
        <v>0.69727458343763626</v>
      </c>
      <c r="BK381" s="8">
        <f t="shared" ref="BK381:BK436" si="502">SUM(M381,P381,S381,V381,AC381,AL381,AY381)</f>
        <v>0.18314983081285399</v>
      </c>
      <c r="BL381" s="8">
        <f t="shared" ref="BL381:BL436" si="503">SUM(O381,R381,U381,AA381,AB381,AH381,AI381,AJ381,AK381,AR381,AS381,AT381,AU381,AV381,BD381,BE381,BF381,BG381,BH381,BI381)</f>
        <v>0.11350489032414456</v>
      </c>
      <c r="BM381" s="8">
        <f t="shared" ref="BM381:BM436" si="504">SUM(S381:BI381)</f>
        <v>0.59587043484347557</v>
      </c>
      <c r="BN381" s="8">
        <f t="shared" ref="BN381:BN436" si="505">SUM(M381:R381)</f>
        <v>0.39461203160964592</v>
      </c>
    </row>
    <row r="382" spans="1:66" x14ac:dyDescent="0.25">
      <c r="A382" t="s">
        <v>10</v>
      </c>
      <c r="B382" t="s">
        <v>210</v>
      </c>
      <c r="C382" t="s">
        <v>215</v>
      </c>
      <c r="D382" t="s">
        <v>532</v>
      </c>
      <c r="E382">
        <f>VLOOKUP(A382,home!$A$2:$E$405,3,FALSE)</f>
        <v>1.6503000000000001</v>
      </c>
      <c r="F382">
        <f>VLOOKUP(B382,home!$B$2:$E$405,3,FALSE)</f>
        <v>0.998</v>
      </c>
      <c r="G382">
        <f>VLOOKUP(C382,away!$B$2:$E$405,4,FALSE)</f>
        <v>0.74850000000000005</v>
      </c>
      <c r="H382">
        <f>VLOOKUP(A382,away!$A$2:$E$405,3,FALSE)</f>
        <v>1.3855999999999999</v>
      </c>
      <c r="I382">
        <f>VLOOKUP(C382,away!$B$2:$E$405,3,FALSE)</f>
        <v>0.72170000000000001</v>
      </c>
      <c r="J382">
        <f>VLOOKUP(B382,home!$B$2:$E$405,4,FALSE)</f>
        <v>0.67930000000000001</v>
      </c>
      <c r="K382" s="3">
        <f t="shared" si="450"/>
        <v>1.2327790509000003</v>
      </c>
      <c r="L382" s="3">
        <f t="shared" si="451"/>
        <v>0.67929152233599999</v>
      </c>
      <c r="M382" s="5">
        <f t="shared" si="452"/>
        <v>0.1477740925217875</v>
      </c>
      <c r="N382" s="5">
        <f t="shared" si="453"/>
        <v>0.18217280552661802</v>
      </c>
      <c r="O382" s="5">
        <f t="shared" si="454"/>
        <v>0.10038168827094596</v>
      </c>
      <c r="P382" s="5">
        <f t="shared" si="455"/>
        <v>0.12374844239439643</v>
      </c>
      <c r="Q382" s="5">
        <f t="shared" si="456"/>
        <v>0.11228940914844726</v>
      </c>
      <c r="R382" s="5">
        <f t="shared" si="457"/>
        <v>3.409421492011433E-2</v>
      </c>
      <c r="S382" s="5">
        <f t="shared" si="458"/>
        <v>2.5907242490393629E-2</v>
      </c>
      <c r="T382" s="5">
        <f t="shared" si="459"/>
        <v>7.6277243682658702E-2</v>
      </c>
      <c r="U382" s="5">
        <f t="shared" si="460"/>
        <v>4.2030633910399171E-2</v>
      </c>
      <c r="V382" s="5">
        <f t="shared" si="461"/>
        <v>2.4105720730050267E-3</v>
      </c>
      <c r="W382" s="5">
        <f t="shared" si="462"/>
        <v>4.6142677078714882E-2</v>
      </c>
      <c r="X382" s="5">
        <f t="shared" si="463"/>
        <v>3.1344329357458685E-2</v>
      </c>
      <c r="Y382" s="5">
        <f t="shared" si="464"/>
        <v>1.0645968602914542E-2</v>
      </c>
      <c r="Z382" s="5">
        <f t="shared" si="465"/>
        <v>7.7199703853117448E-3</v>
      </c>
      <c r="AA382" s="5">
        <f t="shared" si="466"/>
        <v>9.5170177645807208E-3</v>
      </c>
      <c r="AB382" s="5">
        <f t="shared" si="467"/>
        <v>5.8661900636091321E-3</v>
      </c>
      <c r="AC382" s="5">
        <f t="shared" si="468"/>
        <v>1.2616578040811755E-4</v>
      </c>
      <c r="AD382" s="5">
        <f t="shared" si="469"/>
        <v>1.4220931413770821E-2</v>
      </c>
      <c r="AE382" s="5">
        <f t="shared" si="470"/>
        <v>9.6601581490962252E-3</v>
      </c>
      <c r="AF382" s="5">
        <f t="shared" si="471"/>
        <v>3.2810317675530448E-3</v>
      </c>
      <c r="AG382" s="5">
        <f t="shared" si="472"/>
        <v>7.4292568807129511E-4</v>
      </c>
      <c r="AH382" s="5">
        <f t="shared" si="473"/>
        <v>1.3110276088568124E-3</v>
      </c>
      <c r="AI382" s="5">
        <f t="shared" si="474"/>
        <v>1.6162073713501979E-3</v>
      </c>
      <c r="AJ382" s="5">
        <f t="shared" si="475"/>
        <v>9.9621329465534062E-4</v>
      </c>
      <c r="AK382" s="5">
        <f t="shared" si="476"/>
        <v>4.093702932930578E-4</v>
      </c>
      <c r="AL382" s="5">
        <f t="shared" si="477"/>
        <v>4.2261315343015441E-6</v>
      </c>
      <c r="AM382" s="5">
        <f t="shared" si="478"/>
        <v>3.5062532662364773E-3</v>
      </c>
      <c r="AN382" s="5">
        <f t="shared" si="479"/>
        <v>2.3817681189173489E-3</v>
      </c>
      <c r="AO382" s="5">
        <f t="shared" si="480"/>
        <v>8.0895744567535839E-4</v>
      </c>
      <c r="AP382" s="5">
        <f t="shared" si="481"/>
        <v>1.8317264492595213E-4</v>
      </c>
      <c r="AQ382" s="5">
        <f t="shared" si="482"/>
        <v>3.1106906205515389E-5</v>
      </c>
      <c r="AR382" s="5">
        <f t="shared" si="483"/>
        <v>1.7811398804897405E-4</v>
      </c>
      <c r="AS382" s="5">
        <f t="shared" si="484"/>
        <v>2.1957519313902819E-4</v>
      </c>
      <c r="AT382" s="5">
        <f t="shared" si="485"/>
        <v>1.3534384909955774E-4</v>
      </c>
      <c r="AU382" s="5">
        <f t="shared" si="486"/>
        <v>5.5616353946035225E-5</v>
      </c>
      <c r="AV382" s="5">
        <f t="shared" si="487"/>
        <v>1.7140669008027933E-5</v>
      </c>
      <c r="AW382" s="5">
        <f t="shared" si="488"/>
        <v>9.8306435519050987E-8</v>
      </c>
      <c r="AX382" s="5">
        <f t="shared" si="489"/>
        <v>7.2040592896100623E-4</v>
      </c>
      <c r="AY382" s="5">
        <f t="shared" si="490"/>
        <v>4.893656401838022E-4</v>
      </c>
      <c r="AZ382" s="5">
        <f t="shared" si="491"/>
        <v>1.6621096534969308E-4</v>
      </c>
      <c r="BA382" s="5">
        <f t="shared" si="492"/>
        <v>3.7635233227109732E-5</v>
      </c>
      <c r="BB382" s="5">
        <f t="shared" si="493"/>
        <v>6.3913237180784428E-6</v>
      </c>
      <c r="BC382" s="5">
        <f t="shared" si="494"/>
        <v>8.6831440363913798E-7</v>
      </c>
      <c r="BD382" s="5">
        <f t="shared" si="495"/>
        <v>2.0165220348520613E-5</v>
      </c>
      <c r="BE382" s="5">
        <f t="shared" si="496"/>
        <v>2.4859261202438612E-5</v>
      </c>
      <c r="BF382" s="5">
        <f t="shared" si="497"/>
        <v>1.5322988215608736E-5</v>
      </c>
      <c r="BG382" s="5">
        <f t="shared" si="498"/>
        <v>6.2966196231300099E-6</v>
      </c>
      <c r="BH382" s="5">
        <f t="shared" si="499"/>
        <v>1.9405851907201313E-6</v>
      </c>
      <c r="BI382" s="5">
        <f t="shared" si="500"/>
        <v>4.7846255392131176E-7</v>
      </c>
      <c r="BJ382" s="8">
        <f t="shared" si="501"/>
        <v>0.49510961620310751</v>
      </c>
      <c r="BK382" s="8">
        <f t="shared" si="502"/>
        <v>0.30046010703170883</v>
      </c>
      <c r="BL382" s="8">
        <f t="shared" si="503"/>
        <v>0.1968974166881807</v>
      </c>
      <c r="BM382" s="8">
        <f t="shared" si="504"/>
        <v>0.29923719019225092</v>
      </c>
      <c r="BN382" s="8">
        <f t="shared" si="505"/>
        <v>0.70046065278230951</v>
      </c>
    </row>
    <row r="383" spans="1:66" x14ac:dyDescent="0.25">
      <c r="A383" t="s">
        <v>10</v>
      </c>
      <c r="B383" t="s">
        <v>214</v>
      </c>
      <c r="C383" t="s">
        <v>494</v>
      </c>
      <c r="D383" t="s">
        <v>532</v>
      </c>
      <c r="E383">
        <f>VLOOKUP(A383,home!$A$2:$E$405,3,FALSE)</f>
        <v>1.6503000000000001</v>
      </c>
      <c r="F383">
        <f>VLOOKUP(B383,home!$B$2:$E$405,3,FALSE)</f>
        <v>1.4258</v>
      </c>
      <c r="G383" t="e">
        <f>VLOOKUP(C383,away!$B$2:$E$405,4,FALSE)</f>
        <v>#N/A</v>
      </c>
      <c r="H383">
        <f>VLOOKUP(A383,away!$A$2:$E$405,3,FALSE)</f>
        <v>1.3855999999999999</v>
      </c>
      <c r="I383" t="e">
        <f>VLOOKUP(C383,away!$B$2:$E$405,3,FALSE)</f>
        <v>#N/A</v>
      </c>
      <c r="J383">
        <f>VLOOKUP(B383,home!$B$2:$E$405,4,FALSE)</f>
        <v>0.63680000000000003</v>
      </c>
      <c r="K383" s="3" t="e">
        <f t="shared" si="450"/>
        <v>#N/A</v>
      </c>
      <c r="L383" s="3" t="e">
        <f t="shared" si="451"/>
        <v>#N/A</v>
      </c>
      <c r="M383" s="5" t="e">
        <f t="shared" si="452"/>
        <v>#N/A</v>
      </c>
      <c r="N383" s="5" t="e">
        <f t="shared" si="453"/>
        <v>#N/A</v>
      </c>
      <c r="O383" s="5" t="e">
        <f t="shared" si="454"/>
        <v>#N/A</v>
      </c>
      <c r="P383" s="5" t="e">
        <f t="shared" si="455"/>
        <v>#N/A</v>
      </c>
      <c r="Q383" s="5" t="e">
        <f t="shared" si="456"/>
        <v>#N/A</v>
      </c>
      <c r="R383" s="5" t="e">
        <f t="shared" si="457"/>
        <v>#N/A</v>
      </c>
      <c r="S383" s="5" t="e">
        <f t="shared" si="458"/>
        <v>#N/A</v>
      </c>
      <c r="T383" s="5" t="e">
        <f t="shared" si="459"/>
        <v>#N/A</v>
      </c>
      <c r="U383" s="5" t="e">
        <f t="shared" si="460"/>
        <v>#N/A</v>
      </c>
      <c r="V383" s="5" t="e">
        <f t="shared" si="461"/>
        <v>#N/A</v>
      </c>
      <c r="W383" s="5" t="e">
        <f t="shared" si="462"/>
        <v>#N/A</v>
      </c>
      <c r="X383" s="5" t="e">
        <f t="shared" si="463"/>
        <v>#N/A</v>
      </c>
      <c r="Y383" s="5" t="e">
        <f t="shared" si="464"/>
        <v>#N/A</v>
      </c>
      <c r="Z383" s="5" t="e">
        <f t="shared" si="465"/>
        <v>#N/A</v>
      </c>
      <c r="AA383" s="5" t="e">
        <f t="shared" si="466"/>
        <v>#N/A</v>
      </c>
      <c r="AB383" s="5" t="e">
        <f t="shared" si="467"/>
        <v>#N/A</v>
      </c>
      <c r="AC383" s="5" t="e">
        <f t="shared" si="468"/>
        <v>#N/A</v>
      </c>
      <c r="AD383" s="5" t="e">
        <f t="shared" si="469"/>
        <v>#N/A</v>
      </c>
      <c r="AE383" s="5" t="e">
        <f t="shared" si="470"/>
        <v>#N/A</v>
      </c>
      <c r="AF383" s="5" t="e">
        <f t="shared" si="471"/>
        <v>#N/A</v>
      </c>
      <c r="AG383" s="5" t="e">
        <f t="shared" si="472"/>
        <v>#N/A</v>
      </c>
      <c r="AH383" s="5" t="e">
        <f t="shared" si="473"/>
        <v>#N/A</v>
      </c>
      <c r="AI383" s="5" t="e">
        <f t="shared" si="474"/>
        <v>#N/A</v>
      </c>
      <c r="AJ383" s="5" t="e">
        <f t="shared" si="475"/>
        <v>#N/A</v>
      </c>
      <c r="AK383" s="5" t="e">
        <f t="shared" si="476"/>
        <v>#N/A</v>
      </c>
      <c r="AL383" s="5" t="e">
        <f t="shared" si="477"/>
        <v>#N/A</v>
      </c>
      <c r="AM383" s="5" t="e">
        <f t="shared" si="478"/>
        <v>#N/A</v>
      </c>
      <c r="AN383" s="5" t="e">
        <f t="shared" si="479"/>
        <v>#N/A</v>
      </c>
      <c r="AO383" s="5" t="e">
        <f t="shared" si="480"/>
        <v>#N/A</v>
      </c>
      <c r="AP383" s="5" t="e">
        <f t="shared" si="481"/>
        <v>#N/A</v>
      </c>
      <c r="AQ383" s="5" t="e">
        <f t="shared" si="482"/>
        <v>#N/A</v>
      </c>
      <c r="AR383" s="5" t="e">
        <f t="shared" si="483"/>
        <v>#N/A</v>
      </c>
      <c r="AS383" s="5" t="e">
        <f t="shared" si="484"/>
        <v>#N/A</v>
      </c>
      <c r="AT383" s="5" t="e">
        <f t="shared" si="485"/>
        <v>#N/A</v>
      </c>
      <c r="AU383" s="5" t="e">
        <f t="shared" si="486"/>
        <v>#N/A</v>
      </c>
      <c r="AV383" s="5" t="e">
        <f t="shared" si="487"/>
        <v>#N/A</v>
      </c>
      <c r="AW383" s="5" t="e">
        <f t="shared" si="488"/>
        <v>#N/A</v>
      </c>
      <c r="AX383" s="5" t="e">
        <f t="shared" si="489"/>
        <v>#N/A</v>
      </c>
      <c r="AY383" s="5" t="e">
        <f t="shared" si="490"/>
        <v>#N/A</v>
      </c>
      <c r="AZ383" s="5" t="e">
        <f t="shared" si="491"/>
        <v>#N/A</v>
      </c>
      <c r="BA383" s="5" t="e">
        <f t="shared" si="492"/>
        <v>#N/A</v>
      </c>
      <c r="BB383" s="5" t="e">
        <f t="shared" si="493"/>
        <v>#N/A</v>
      </c>
      <c r="BC383" s="5" t="e">
        <f t="shared" si="494"/>
        <v>#N/A</v>
      </c>
      <c r="BD383" s="5" t="e">
        <f t="shared" si="495"/>
        <v>#N/A</v>
      </c>
      <c r="BE383" s="5" t="e">
        <f t="shared" si="496"/>
        <v>#N/A</v>
      </c>
      <c r="BF383" s="5" t="e">
        <f t="shared" si="497"/>
        <v>#N/A</v>
      </c>
      <c r="BG383" s="5" t="e">
        <f t="shared" si="498"/>
        <v>#N/A</v>
      </c>
      <c r="BH383" s="5" t="e">
        <f t="shared" si="499"/>
        <v>#N/A</v>
      </c>
      <c r="BI383" s="5" t="e">
        <f t="shared" si="500"/>
        <v>#N/A</v>
      </c>
      <c r="BJ383" s="8" t="e">
        <f t="shared" si="501"/>
        <v>#N/A</v>
      </c>
      <c r="BK383" s="8" t="e">
        <f t="shared" si="502"/>
        <v>#N/A</v>
      </c>
      <c r="BL383" s="8" t="e">
        <f t="shared" si="503"/>
        <v>#N/A</v>
      </c>
      <c r="BM383" s="8" t="e">
        <f t="shared" si="504"/>
        <v>#N/A</v>
      </c>
      <c r="BN383" s="8" t="e">
        <f t="shared" si="505"/>
        <v>#N/A</v>
      </c>
    </row>
    <row r="384" spans="1:66" x14ac:dyDescent="0.25">
      <c r="A384" t="s">
        <v>10</v>
      </c>
      <c r="B384" t="s">
        <v>37</v>
      </c>
      <c r="C384" t="s">
        <v>11</v>
      </c>
      <c r="D384" t="s">
        <v>532</v>
      </c>
      <c r="E384">
        <f>VLOOKUP(A384,home!$A$2:$E$405,3,FALSE)</f>
        <v>1.6503000000000001</v>
      </c>
      <c r="F384">
        <f>VLOOKUP(B384,home!$B$2:$E$405,3,FALSE)</f>
        <v>0.57030000000000003</v>
      </c>
      <c r="G384">
        <f>VLOOKUP(C384,away!$B$2:$E$405,4,FALSE)</f>
        <v>1.4971000000000001</v>
      </c>
      <c r="H384">
        <f>VLOOKUP(A384,away!$A$2:$E$405,3,FALSE)</f>
        <v>1.3855999999999999</v>
      </c>
      <c r="I384">
        <f>VLOOKUP(C384,away!$B$2:$E$405,3,FALSE)</f>
        <v>0.76419999999999999</v>
      </c>
      <c r="J384">
        <f>VLOOKUP(B384,home!$B$2:$E$405,4,FALSE)</f>
        <v>1.2312000000000001</v>
      </c>
      <c r="K384" s="3">
        <f t="shared" si="450"/>
        <v>1.4090197533390001</v>
      </c>
      <c r="L384" s="3">
        <f t="shared" si="451"/>
        <v>1.303687540224</v>
      </c>
      <c r="M384" s="5">
        <f t="shared" si="452"/>
        <v>6.635691566531017E-2</v>
      </c>
      <c r="N384" s="5">
        <f t="shared" si="453"/>
        <v>9.3498204943072177E-2</v>
      </c>
      <c r="O384" s="5">
        <f t="shared" si="454"/>
        <v>8.6508684160559624E-2</v>
      </c>
      <c r="P384" s="5">
        <f t="shared" si="455"/>
        <v>0.1218924448175932</v>
      </c>
      <c r="Q384" s="5">
        <f t="shared" si="456"/>
        <v>6.5870408833263436E-2</v>
      </c>
      <c r="R384" s="5">
        <f t="shared" si="457"/>
        <v>5.6390146830647456E-2</v>
      </c>
      <c r="S384" s="5">
        <f t="shared" si="458"/>
        <v>5.5976713032253315E-2</v>
      </c>
      <c r="T384" s="5">
        <f t="shared" si="459"/>
        <v>8.5874431265386436E-2</v>
      </c>
      <c r="U384" s="5">
        <f t="shared" si="460"/>
        <v>7.9454830778068877E-2</v>
      </c>
      <c r="V384" s="5">
        <f t="shared" si="461"/>
        <v>1.1424980829375979E-2</v>
      </c>
      <c r="W384" s="5">
        <f t="shared" si="462"/>
        <v>3.0937569068861314E-2</v>
      </c>
      <c r="X384" s="5">
        <f t="shared" si="463"/>
        <v>4.033292331989391E-2</v>
      </c>
      <c r="Y384" s="5">
        <f t="shared" si="464"/>
        <v>2.6290764796477854E-2</v>
      </c>
      <c r="Z384" s="5">
        <f t="shared" si="465"/>
        <v>2.4505043938172318E-2</v>
      </c>
      <c r="AA384" s="5">
        <f t="shared" si="466"/>
        <v>3.4528090965324922E-2</v>
      </c>
      <c r="AB384" s="5">
        <f t="shared" si="467"/>
        <v>2.4325381107614341E-2</v>
      </c>
      <c r="AC384" s="5">
        <f t="shared" si="468"/>
        <v>1.3116745550596034E-3</v>
      </c>
      <c r="AD384" s="5">
        <f t="shared" si="469"/>
        <v>1.0897911484578818E-2</v>
      </c>
      <c r="AE384" s="5">
        <f t="shared" si="470"/>
        <v>1.4207471416909439E-2</v>
      </c>
      <c r="AF384" s="5">
        <f t="shared" si="471"/>
        <v>9.2610517321567287E-3</v>
      </c>
      <c r="AG384" s="5">
        <f t="shared" si="472"/>
        <v>4.0245059175275386E-3</v>
      </c>
      <c r="AH384" s="5">
        <f t="shared" si="473"/>
        <v>7.9867301137092339E-3</v>
      </c>
      <c r="AI384" s="5">
        <f t="shared" si="474"/>
        <v>1.125346049480375E-2</v>
      </c>
      <c r="AJ384" s="5">
        <f t="shared" si="475"/>
        <v>7.9281740652992812E-3</v>
      </c>
      <c r="AK384" s="5">
        <f t="shared" si="476"/>
        <v>3.7236512886388842E-3</v>
      </c>
      <c r="AL384" s="5">
        <f t="shared" si="477"/>
        <v>9.6377727456568198E-5</v>
      </c>
      <c r="AM384" s="5">
        <f t="shared" si="478"/>
        <v>3.0710745103822968E-3</v>
      </c>
      <c r="AN384" s="5">
        <f t="shared" si="479"/>
        <v>4.0037215742849217E-3</v>
      </c>
      <c r="AO384" s="5">
        <f t="shared" si="480"/>
        <v>2.6098009654606357E-3</v>
      </c>
      <c r="AP384" s="5">
        <f t="shared" si="481"/>
        <v>1.1341216670451985E-3</v>
      </c>
      <c r="AQ384" s="5">
        <f t="shared" si="482"/>
        <v>3.6963507160622458E-4</v>
      </c>
      <c r="AR384" s="5">
        <f t="shared" si="483"/>
        <v>2.0824401072749078E-3</v>
      </c>
      <c r="AS384" s="5">
        <f t="shared" si="484"/>
        <v>2.9341992462957314E-3</v>
      </c>
      <c r="AT384" s="5">
        <f t="shared" si="485"/>
        <v>2.0671723491315461E-3</v>
      </c>
      <c r="AU384" s="5">
        <f t="shared" si="486"/>
        <v>9.708955578275109E-4</v>
      </c>
      <c r="AV384" s="5">
        <f t="shared" si="487"/>
        <v>3.4200275485201276E-4</v>
      </c>
      <c r="AW384" s="5">
        <f t="shared" si="488"/>
        <v>4.9177310926405332E-6</v>
      </c>
      <c r="AX384" s="5">
        <f t="shared" si="489"/>
        <v>7.2120077485075904E-4</v>
      </c>
      <c r="AY384" s="5">
        <f t="shared" si="490"/>
        <v>9.4022046417282883E-4</v>
      </c>
      <c r="AZ384" s="5">
        <f t="shared" si="491"/>
        <v>6.1287685210287149E-4</v>
      </c>
      <c r="BA384" s="5">
        <f t="shared" si="492"/>
        <v>2.6633330525940684E-4</v>
      </c>
      <c r="BB384" s="5">
        <f t="shared" si="493"/>
        <v>8.6803852903341027E-5</v>
      </c>
      <c r="BC384" s="5">
        <f t="shared" si="494"/>
        <v>2.2633020294704514E-5</v>
      </c>
      <c r="BD384" s="5">
        <f t="shared" si="495"/>
        <v>4.5247520351950451E-4</v>
      </c>
      <c r="BE384" s="5">
        <f t="shared" si="496"/>
        <v>6.3754649965506614E-4</v>
      </c>
      <c r="BF384" s="5">
        <f t="shared" si="497"/>
        <v>4.4915780584306214E-4</v>
      </c>
      <c r="BG384" s="5">
        <f t="shared" si="498"/>
        <v>2.1095740693309264E-4</v>
      </c>
      <c r="BH384" s="5">
        <f t="shared" si="499"/>
        <v>7.4310788370475359E-5</v>
      </c>
      <c r="BI384" s="5">
        <f t="shared" si="500"/>
        <v>2.0941073740038742E-5</v>
      </c>
      <c r="BJ384" s="8">
        <f t="shared" si="501"/>
        <v>0.39503366483649077</v>
      </c>
      <c r="BK384" s="8">
        <f t="shared" si="502"/>
        <v>0.25799932709122164</v>
      </c>
      <c r="BL384" s="8">
        <f t="shared" si="503"/>
        <v>0.32234124859810948</v>
      </c>
      <c r="BM384" s="8">
        <f t="shared" si="504"/>
        <v>0.50842717648046809</v>
      </c>
      <c r="BN384" s="8">
        <f t="shared" si="505"/>
        <v>0.49051680525044611</v>
      </c>
    </row>
    <row r="385" spans="1:66" x14ac:dyDescent="0.25">
      <c r="A385" t="s">
        <v>13</v>
      </c>
      <c r="B385" t="s">
        <v>14</v>
      </c>
      <c r="C385" t="s">
        <v>43</v>
      </c>
      <c r="D385" t="s">
        <v>532</v>
      </c>
      <c r="E385">
        <f>VLOOKUP(A385,home!$A$2:$E$405,3,FALSE)</f>
        <v>1.8552</v>
      </c>
      <c r="F385">
        <f>VLOOKUP(B385,home!$B$2:$E$405,3,FALSE)</f>
        <v>0.97699999999999998</v>
      </c>
      <c r="G385">
        <f>VLOOKUP(C385,away!$B$2:$E$405,4,FALSE)</f>
        <v>0.94330000000000003</v>
      </c>
      <c r="H385">
        <f>VLOOKUP(A385,away!$A$2:$E$405,3,FALSE)</f>
        <v>1.3231999999999999</v>
      </c>
      <c r="I385">
        <f>VLOOKUP(C385,away!$B$2:$E$405,3,FALSE)</f>
        <v>0.9919</v>
      </c>
      <c r="J385">
        <f>VLOOKUP(B385,home!$B$2:$E$405,4,FALSE)</f>
        <v>0.51959999999999995</v>
      </c>
      <c r="K385" s="3">
        <f t="shared" si="450"/>
        <v>1.7097599263200001</v>
      </c>
      <c r="L385" s="3">
        <f t="shared" si="451"/>
        <v>0.6819656887679999</v>
      </c>
      <c r="M385" s="5">
        <f t="shared" si="452"/>
        <v>9.1471702659086565E-2</v>
      </c>
      <c r="N385" s="5">
        <f t="shared" si="453"/>
        <v>0.15639465159876478</v>
      </c>
      <c r="O385" s="5">
        <f t="shared" si="454"/>
        <v>6.2380562706685662E-2</v>
      </c>
      <c r="P385" s="5">
        <f t="shared" si="455"/>
        <v>0.106655786297183</v>
      </c>
      <c r="Q385" s="5">
        <f t="shared" si="456"/>
        <v>0.13369865399717309</v>
      </c>
      <c r="R385" s="5">
        <f t="shared" si="457"/>
        <v>2.1270701706000143E-2</v>
      </c>
      <c r="S385" s="5">
        <f t="shared" si="458"/>
        <v>3.1090097866294509E-2</v>
      </c>
      <c r="T385" s="5">
        <f t="shared" si="459"/>
        <v>9.1177894660536662E-2</v>
      </c>
      <c r="U385" s="5">
        <f t="shared" si="460"/>
        <v>3.6367793381625504E-2</v>
      </c>
      <c r="V385" s="5">
        <f t="shared" si="461"/>
        <v>4.0278866306209353E-3</v>
      </c>
      <c r="W385" s="5">
        <f t="shared" si="462"/>
        <v>7.6197533602429965E-2</v>
      </c>
      <c r="X385" s="5">
        <f t="shared" si="463"/>
        <v>5.1964103485603978E-2</v>
      </c>
      <c r="Y385" s="5">
        <f t="shared" si="464"/>
        <v>1.7718867812385766E-2</v>
      </c>
      <c r="Z385" s="5">
        <f t="shared" si="465"/>
        <v>4.8352962465036875E-3</v>
      </c>
      <c r="AA385" s="5">
        <f t="shared" si="466"/>
        <v>8.2671957541575174E-3</v>
      </c>
      <c r="AB385" s="5">
        <f t="shared" si="467"/>
        <v>7.0674600017506884E-3</v>
      </c>
      <c r="AC385" s="5">
        <f t="shared" si="468"/>
        <v>2.9353163547876719E-4</v>
      </c>
      <c r="AD385" s="5">
        <f t="shared" si="469"/>
        <v>3.2569872359464083E-2</v>
      </c>
      <c r="AE385" s="5">
        <f t="shared" si="470"/>
        <v>2.2211535436707768E-2</v>
      </c>
      <c r="AF385" s="5">
        <f t="shared" si="471"/>
        <v>7.5737525313446241E-3</v>
      </c>
      <c r="AG385" s="5">
        <f t="shared" si="472"/>
        <v>1.7216797871989402E-3</v>
      </c>
      <c r="AH385" s="5">
        <f t="shared" si="473"/>
        <v>8.2437653378605294E-4</v>
      </c>
      <c r="AI385" s="5">
        <f t="shared" si="474"/>
        <v>1.4094859616659787E-3</v>
      </c>
      <c r="AJ385" s="5">
        <f t="shared" si="475"/>
        <v>1.2049413069835494E-3</v>
      </c>
      <c r="AK385" s="5">
        <f t="shared" si="476"/>
        <v>6.8672012008270608E-4</v>
      </c>
      <c r="AL385" s="5">
        <f t="shared" si="477"/>
        <v>1.369028736756594E-5</v>
      </c>
      <c r="AM385" s="5">
        <f t="shared" si="478"/>
        <v>1.1137332513113822E-2</v>
      </c>
      <c r="AN385" s="5">
        <f t="shared" si="479"/>
        <v>7.5952786383439077E-3</v>
      </c>
      <c r="AO385" s="5">
        <f t="shared" si="480"/>
        <v>2.5898597139915394E-3</v>
      </c>
      <c r="AP385" s="5">
        <f t="shared" si="481"/>
        <v>5.8873182122157859E-4</v>
      </c>
      <c r="AQ385" s="5">
        <f t="shared" si="482"/>
        <v>1.003737254897532E-4</v>
      </c>
      <c r="AR385" s="5">
        <f t="shared" si="483"/>
        <v>1.1243930213351641E-4</v>
      </c>
      <c r="AS385" s="5">
        <f t="shared" si="484"/>
        <v>1.922442129312732E-4</v>
      </c>
      <c r="AT385" s="5">
        <f t="shared" si="485"/>
        <v>1.6434572566841009E-4</v>
      </c>
      <c r="AU385" s="5">
        <f t="shared" si="486"/>
        <v>9.3663911936609263E-5</v>
      </c>
      <c r="AV385" s="5">
        <f t="shared" si="487"/>
        <v>4.0035700792894993E-5</v>
      </c>
      <c r="AW385" s="5">
        <f t="shared" si="488"/>
        <v>4.4341228591756242E-7</v>
      </c>
      <c r="AX385" s="5">
        <f t="shared" si="489"/>
        <v>3.1736941361704728E-3</v>
      </c>
      <c r="AY385" s="5">
        <f t="shared" si="490"/>
        <v>2.1643505075124594E-3</v>
      </c>
      <c r="AZ385" s="5">
        <f t="shared" si="491"/>
        <v>7.3800639229555209E-4</v>
      </c>
      <c r="BA385" s="5">
        <f t="shared" si="492"/>
        <v>1.6776501254567436E-4</v>
      </c>
      <c r="BB385" s="5">
        <f t="shared" si="493"/>
        <v>2.8602495582970733E-5</v>
      </c>
      <c r="BC385" s="5">
        <f t="shared" si="494"/>
        <v>3.901184120144863E-6</v>
      </c>
      <c r="BD385" s="5">
        <f t="shared" si="495"/>
        <v>1.2779957687346124E-5</v>
      </c>
      <c r="BE385" s="5">
        <f t="shared" si="496"/>
        <v>2.1850659513889622E-5</v>
      </c>
      <c r="BF385" s="5">
        <f t="shared" si="497"/>
        <v>1.8679691000255671E-5</v>
      </c>
      <c r="BG385" s="5">
        <f t="shared" si="498"/>
        <v>1.0645929036092503E-5</v>
      </c>
      <c r="BH385" s="5">
        <f t="shared" si="499"/>
        <v>4.5504957110893646E-6</v>
      </c>
      <c r="BI385" s="5">
        <f t="shared" si="500"/>
        <v>1.5560510423423255E-6</v>
      </c>
      <c r="BJ385" s="8">
        <f t="shared" si="501"/>
        <v>0.61951644141199758</v>
      </c>
      <c r="BK385" s="8">
        <f t="shared" si="502"/>
        <v>0.23571704588354381</v>
      </c>
      <c r="BL385" s="8">
        <f t="shared" si="503"/>
        <v>0.14015202911019145</v>
      </c>
      <c r="BM385" s="8">
        <f t="shared" si="504"/>
        <v>0.42618484659211686</v>
      </c>
      <c r="BN385" s="8">
        <f t="shared" si="505"/>
        <v>0.57187205896489324</v>
      </c>
    </row>
    <row r="386" spans="1:66" x14ac:dyDescent="0.25">
      <c r="A386" t="s">
        <v>13</v>
      </c>
      <c r="B386" t="s">
        <v>219</v>
      </c>
      <c r="C386" t="s">
        <v>222</v>
      </c>
      <c r="D386" t="s">
        <v>532</v>
      </c>
      <c r="E386">
        <f>VLOOKUP(A386,home!$A$2:$E$405,3,FALSE)</f>
        <v>1.8552</v>
      </c>
      <c r="F386">
        <f>VLOOKUP(B386,home!$B$2:$E$405,3,FALSE)</f>
        <v>1.1116999999999999</v>
      </c>
      <c r="G386">
        <f>VLOOKUP(C386,away!$B$2:$E$405,4,FALSE)</f>
        <v>0.6099</v>
      </c>
      <c r="H386">
        <f>VLOOKUP(A386,away!$A$2:$E$405,3,FALSE)</f>
        <v>1.3231999999999999</v>
      </c>
      <c r="I386">
        <f>VLOOKUP(C386,away!$B$2:$E$405,3,FALSE)</f>
        <v>1.1089</v>
      </c>
      <c r="J386">
        <f>VLOOKUP(B386,home!$B$2:$E$405,4,FALSE)</f>
        <v>0.80300000000000005</v>
      </c>
      <c r="K386" s="3">
        <f t="shared" si="450"/>
        <v>1.257873519816</v>
      </c>
      <c r="L386" s="3">
        <f t="shared" si="451"/>
        <v>1.1782390734399999</v>
      </c>
      <c r="M386" s="5">
        <f t="shared" si="452"/>
        <v>8.7500340582387565E-2</v>
      </c>
      <c r="N386" s="5">
        <f t="shared" si="453"/>
        <v>0.11006436139346665</v>
      </c>
      <c r="O386" s="5">
        <f t="shared" si="454"/>
        <v>0.10309632021347674</v>
      </c>
      <c r="P386" s="5">
        <f t="shared" si="455"/>
        <v>0.12968213118700342</v>
      </c>
      <c r="Q386" s="5">
        <f t="shared" si="456"/>
        <v>6.9223522836150075E-2</v>
      </c>
      <c r="R386" s="5">
        <f t="shared" si="457"/>
        <v>6.0736056401700197E-2</v>
      </c>
      <c r="S386" s="5">
        <f t="shared" si="458"/>
        <v>4.8049684827707564E-2</v>
      </c>
      <c r="T386" s="5">
        <f t="shared" si="459"/>
        <v>8.1561859406718132E-2</v>
      </c>
      <c r="U386" s="5">
        <f t="shared" si="460"/>
        <v>7.6398277045749738E-2</v>
      </c>
      <c r="V386" s="5">
        <f t="shared" si="461"/>
        <v>7.9125857489966093E-3</v>
      </c>
      <c r="W386" s="5">
        <f t="shared" si="462"/>
        <v>2.9024812107990457E-2</v>
      </c>
      <c r="X386" s="5">
        <f t="shared" si="463"/>
        <v>3.4198167724888762E-2</v>
      </c>
      <c r="Y386" s="5">
        <f t="shared" si="464"/>
        <v>2.0146808726759328E-2</v>
      </c>
      <c r="Z386" s="5">
        <f t="shared" si="465"/>
        <v>2.3853864939712949E-2</v>
      </c>
      <c r="AA386" s="5">
        <f t="shared" si="466"/>
        <v>3.0005145052932208E-2</v>
      </c>
      <c r="AB386" s="5">
        <f t="shared" si="467"/>
        <v>1.8871338710160737E-2</v>
      </c>
      <c r="AC386" s="5">
        <f t="shared" si="468"/>
        <v>7.3294070650189937E-4</v>
      </c>
      <c r="AD386" s="5">
        <f t="shared" si="469"/>
        <v>9.1273856420689987E-3</v>
      </c>
      <c r="AE386" s="5">
        <f t="shared" si="470"/>
        <v>1.0754242401840936E-2</v>
      </c>
      <c r="AF386" s="5">
        <f t="shared" si="471"/>
        <v>6.3355343015471131E-3</v>
      </c>
      <c r="AG386" s="5">
        <f t="shared" si="472"/>
        <v>2.4882580217340704E-3</v>
      </c>
      <c r="AH386" s="5">
        <f t="shared" si="473"/>
        <v>7.0263889311325692E-3</v>
      </c>
      <c r="AI386" s="5">
        <f t="shared" si="474"/>
        <v>8.8383085763999083E-3</v>
      </c>
      <c r="AJ386" s="5">
        <f t="shared" si="475"/>
        <v>5.5587371591080455E-3</v>
      </c>
      <c r="AK386" s="5">
        <f t="shared" si="476"/>
        <v>2.3307294253530775E-3</v>
      </c>
      <c r="AL386" s="5">
        <f t="shared" si="477"/>
        <v>4.3450945319865964E-5</v>
      </c>
      <c r="AM386" s="5">
        <f t="shared" si="478"/>
        <v>2.2962193408614727E-3</v>
      </c>
      <c r="AN386" s="5">
        <f t="shared" si="479"/>
        <v>2.7054953485916287E-3</v>
      </c>
      <c r="AO386" s="5">
        <f t="shared" si="480"/>
        <v>1.5938601663604154E-3</v>
      </c>
      <c r="AP386" s="5">
        <f t="shared" si="481"/>
        <v>6.2598277520180691E-4</v>
      </c>
      <c r="AQ386" s="5">
        <f t="shared" si="482"/>
        <v>1.8438934126079415E-4</v>
      </c>
      <c r="AR386" s="5">
        <f t="shared" si="483"/>
        <v>1.6557531967693402E-3</v>
      </c>
      <c r="AS386" s="5">
        <f t="shared" si="484"/>
        <v>2.0827281015668442E-3</v>
      </c>
      <c r="AT386" s="5">
        <f t="shared" si="485"/>
        <v>1.309904263968791E-3</v>
      </c>
      <c r="AU386" s="5">
        <f t="shared" si="486"/>
        <v>5.4923129571347016E-4</v>
      </c>
      <c r="AV386" s="5">
        <f t="shared" si="487"/>
        <v>1.7271587578305118E-4</v>
      </c>
      <c r="AW386" s="5">
        <f t="shared" si="488"/>
        <v>1.7888219868205361E-6</v>
      </c>
      <c r="AX386" s="5">
        <f t="shared" si="489"/>
        <v>4.8139225075983193E-4</v>
      </c>
      <c r="AY386" s="5">
        <f t="shared" si="490"/>
        <v>5.6719515949646047E-4</v>
      </c>
      <c r="AZ386" s="5">
        <f t="shared" si="491"/>
        <v>3.3414574959238132E-4</v>
      </c>
      <c r="BA386" s="5">
        <f t="shared" si="492"/>
        <v>1.3123452613121391E-4</v>
      </c>
      <c r="BB386" s="5">
        <f t="shared" si="493"/>
        <v>3.8656411618044727E-5</v>
      </c>
      <c r="BC386" s="5">
        <f t="shared" si="494"/>
        <v>9.1092989214720447E-6</v>
      </c>
      <c r="BD386" s="5">
        <f t="shared" si="495"/>
        <v>3.2514551873447106E-4</v>
      </c>
      <c r="BE386" s="5">
        <f t="shared" si="496"/>
        <v>4.0899193810292833E-4</v>
      </c>
      <c r="BF386" s="5">
        <f t="shared" si="497"/>
        <v>2.5723006437894901E-4</v>
      </c>
      <c r="BG386" s="5">
        <f t="shared" si="498"/>
        <v>1.0785429549428166E-4</v>
      </c>
      <c r="BH386" s="5">
        <f t="shared" si="499"/>
        <v>3.3916765575166743E-5</v>
      </c>
      <c r="BI386" s="5">
        <f t="shared" si="500"/>
        <v>8.5326002589618332E-6</v>
      </c>
      <c r="BJ386" s="8">
        <f t="shared" si="501"/>
        <v>0.38189263293196002</v>
      </c>
      <c r="BK386" s="8">
        <f t="shared" si="502"/>
        <v>0.27448832915741334</v>
      </c>
      <c r="BL386" s="8">
        <f t="shared" si="503"/>
        <v>0.31977330543235943</v>
      </c>
      <c r="BM386" s="8">
        <f t="shared" si="504"/>
        <v>0.43913999350975153</v>
      </c>
      <c r="BN386" s="8">
        <f t="shared" si="505"/>
        <v>0.56030273261418462</v>
      </c>
    </row>
    <row r="387" spans="1:66" x14ac:dyDescent="0.25">
      <c r="A387" t="s">
        <v>16</v>
      </c>
      <c r="B387" t="s">
        <v>464</v>
      </c>
      <c r="C387" t="s">
        <v>220</v>
      </c>
      <c r="D387" t="s">
        <v>532</v>
      </c>
      <c r="E387">
        <f>VLOOKUP(A387,home!$A$2:$E$405,3,FALSE)</f>
        <v>1.6396999999999999</v>
      </c>
      <c r="F387">
        <f>VLOOKUP(B387,home!$B$2:$E$405,3,FALSE)</f>
        <v>0.82509999999999994</v>
      </c>
      <c r="G387">
        <f>VLOOKUP(C387,away!$B$2:$E$405,4,FALSE)</f>
        <v>1.0444</v>
      </c>
      <c r="H387">
        <f>VLOOKUP(A387,away!$A$2:$E$405,3,FALSE)</f>
        <v>1.2963</v>
      </c>
      <c r="I387">
        <f>VLOOKUP(C387,away!$B$2:$E$405,3,FALSE)</f>
        <v>0.4723</v>
      </c>
      <c r="J387">
        <f>VLOOKUP(B387,home!$B$2:$E$405,4,FALSE)</f>
        <v>0.99829999999999997</v>
      </c>
      <c r="K387" s="3">
        <f t="shared" si="450"/>
        <v>1.4129859612679998</v>
      </c>
      <c r="L387" s="3">
        <f t="shared" si="451"/>
        <v>0.61120167776699996</v>
      </c>
      <c r="M387" s="5">
        <f t="shared" si="452"/>
        <v>0.13210111339882319</v>
      </c>
      <c r="N387" s="5">
        <f t="shared" si="453"/>
        <v>0.18665701870040921</v>
      </c>
      <c r="O387" s="5">
        <f t="shared" si="454"/>
        <v>8.0740422144249452E-2</v>
      </c>
      <c r="P387" s="5">
        <f t="shared" si="455"/>
        <v>0.1140850829966764</v>
      </c>
      <c r="Q387" s="5">
        <f t="shared" si="456"/>
        <v>0.13187187349790838</v>
      </c>
      <c r="R387" s="5">
        <f t="shared" si="457"/>
        <v>2.4674340739090549E-2</v>
      </c>
      <c r="S387" s="5">
        <f t="shared" si="458"/>
        <v>2.46315224517905E-2</v>
      </c>
      <c r="T387" s="5">
        <f t="shared" si="459"/>
        <v>8.0600310332199179E-2</v>
      </c>
      <c r="U387" s="5">
        <f t="shared" si="460"/>
        <v>3.4864497067878031E-2</v>
      </c>
      <c r="V387" s="5">
        <f t="shared" si="461"/>
        <v>2.363584488802526E-3</v>
      </c>
      <c r="W387" s="5">
        <f t="shared" si="462"/>
        <v>6.2111035312884727E-2</v>
      </c>
      <c r="X387" s="5">
        <f t="shared" si="463"/>
        <v>3.7962368991080526E-2</v>
      </c>
      <c r="Y387" s="5">
        <f t="shared" si="464"/>
        <v>1.1601331809679176E-2</v>
      </c>
      <c r="Z387" s="5">
        <f t="shared" si="465"/>
        <v>5.0269994858422604E-3</v>
      </c>
      <c r="AA387" s="5">
        <f t="shared" si="466"/>
        <v>7.1030797007965666E-3</v>
      </c>
      <c r="AB387" s="5">
        <f t="shared" si="467"/>
        <v>5.0182759494966271E-3</v>
      </c>
      <c r="AC387" s="5">
        <f t="shared" si="468"/>
        <v>1.2757733717987316E-4</v>
      </c>
      <c r="AD387" s="5">
        <f t="shared" si="469"/>
        <v>2.1940505234231786E-2</v>
      </c>
      <c r="AE387" s="5">
        <f t="shared" si="470"/>
        <v>1.3410073610218112E-2</v>
      </c>
      <c r="AF387" s="5">
        <f t="shared" si="471"/>
        <v>4.0981297447721396E-3</v>
      </c>
      <c r="AG387" s="5">
        <f t="shared" si="472"/>
        <v>8.3492792523719302E-4</v>
      </c>
      <c r="AH387" s="5">
        <f t="shared" si="473"/>
        <v>7.681276299701589E-4</v>
      </c>
      <c r="AI387" s="5">
        <f t="shared" si="474"/>
        <v>1.0853535576098954E-3</v>
      </c>
      <c r="AJ387" s="5">
        <f t="shared" si="475"/>
        <v>7.6679466995753086E-4</v>
      </c>
      <c r="AK387" s="5">
        <f t="shared" si="476"/>
        <v>3.6115670127504016E-4</v>
      </c>
      <c r="AL387" s="5">
        <f t="shared" si="477"/>
        <v>4.4071304854847511E-6</v>
      </c>
      <c r="AM387" s="5">
        <f t="shared" si="478"/>
        <v>6.2003251758193092E-3</v>
      </c>
      <c r="AN387" s="5">
        <f t="shared" si="479"/>
        <v>3.7896491501617307E-3</v>
      </c>
      <c r="AO387" s="5">
        <f t="shared" si="480"/>
        <v>1.1581199593635677E-3</v>
      </c>
      <c r="AP387" s="5">
        <f t="shared" si="481"/>
        <v>2.3594828740615412E-4</v>
      </c>
      <c r="AQ387" s="5">
        <f t="shared" si="482"/>
        <v>3.6052997282222928E-5</v>
      </c>
      <c r="AR387" s="5">
        <f t="shared" si="483"/>
        <v>9.3896179235390144E-5</v>
      </c>
      <c r="AS387" s="5">
        <f t="shared" si="484"/>
        <v>1.3267398307631014E-4</v>
      </c>
      <c r="AT387" s="5">
        <f t="shared" si="485"/>
        <v>9.3733237756167231E-5</v>
      </c>
      <c r="AU387" s="5">
        <f t="shared" si="486"/>
        <v>4.4147916351219977E-5</v>
      </c>
      <c r="AV387" s="5">
        <f t="shared" si="487"/>
        <v>1.5595096505876958E-5</v>
      </c>
      <c r="AW387" s="5">
        <f t="shared" si="488"/>
        <v>1.0572453728761796E-7</v>
      </c>
      <c r="AX387" s="5">
        <f t="shared" si="489"/>
        <v>1.4601620714548714E-3</v>
      </c>
      <c r="AY387" s="5">
        <f t="shared" si="490"/>
        <v>8.9245350788495542E-4</v>
      </c>
      <c r="AZ387" s="5">
        <f t="shared" si="491"/>
        <v>2.7273454067416463E-4</v>
      </c>
      <c r="BA387" s="5">
        <f t="shared" si="492"/>
        <v>5.5565269615020503E-5</v>
      </c>
      <c r="BB387" s="5">
        <f t="shared" si="493"/>
        <v>8.4903965035690594E-6</v>
      </c>
      <c r="BC387" s="5">
        <f t="shared" si="494"/>
        <v>1.0378689175776964E-6</v>
      </c>
      <c r="BD387" s="5">
        <f t="shared" si="495"/>
        <v>9.5649170474302252E-6</v>
      </c>
      <c r="BE387" s="5">
        <f t="shared" si="496"/>
        <v>1.3515093508711874E-5</v>
      </c>
      <c r="BF387" s="5">
        <f t="shared" si="497"/>
        <v>9.548318696517077E-6</v>
      </c>
      <c r="BG387" s="5">
        <f t="shared" si="498"/>
        <v>4.4972134239637998E-6</v>
      </c>
      <c r="BH387" s="5">
        <f t="shared" si="499"/>
        <v>1.5886248582217112E-6</v>
      </c>
      <c r="BI387" s="5">
        <f t="shared" si="500"/>
        <v>4.4894092447772839E-7</v>
      </c>
      <c r="BJ387" s="8">
        <f t="shared" si="501"/>
        <v>0.56519811438370338</v>
      </c>
      <c r="BK387" s="8">
        <f t="shared" si="502"/>
        <v>0.27420574131164299</v>
      </c>
      <c r="BL387" s="8">
        <f t="shared" si="503"/>
        <v>0.15580125768170813</v>
      </c>
      <c r="BM387" s="8">
        <f t="shared" si="504"/>
        <v>0.32920991360239221</v>
      </c>
      <c r="BN387" s="8">
        <f t="shared" si="505"/>
        <v>0.67012985147715731</v>
      </c>
    </row>
    <row r="388" spans="1:66" x14ac:dyDescent="0.25">
      <c r="A388" t="s">
        <v>16</v>
      </c>
      <c r="B388" t="s">
        <v>223</v>
      </c>
      <c r="C388" t="s">
        <v>463</v>
      </c>
      <c r="D388" t="s">
        <v>532</v>
      </c>
      <c r="E388">
        <f>VLOOKUP(A388,home!$A$2:$E$405,3,FALSE)</f>
        <v>1.6396999999999999</v>
      </c>
      <c r="F388">
        <f>VLOOKUP(B388,home!$B$2:$E$405,3,FALSE)</f>
        <v>1.0404</v>
      </c>
      <c r="G388">
        <f>VLOOKUP(C388,away!$B$2:$E$405,4,FALSE)</f>
        <v>1.1839</v>
      </c>
      <c r="H388">
        <f>VLOOKUP(A388,away!$A$2:$E$405,3,FALSE)</f>
        <v>1.2963</v>
      </c>
      <c r="I388">
        <f>VLOOKUP(C388,away!$B$2:$E$405,3,FALSE)</f>
        <v>1.1345000000000001</v>
      </c>
      <c r="J388">
        <f>VLOOKUP(B388,home!$B$2:$E$405,4,FALSE)</f>
        <v>1.3160000000000001</v>
      </c>
      <c r="K388" s="3">
        <f t="shared" si="450"/>
        <v>2.019666959532</v>
      </c>
      <c r="L388" s="3">
        <f t="shared" si="451"/>
        <v>1.9353784926000004</v>
      </c>
      <c r="M388" s="5">
        <f t="shared" si="452"/>
        <v>1.9157797767101227E-2</v>
      </c>
      <c r="N388" s="5">
        <f t="shared" si="453"/>
        <v>3.8692371167610276E-2</v>
      </c>
      <c r="O388" s="5">
        <f t="shared" si="454"/>
        <v>3.7077589764028022E-2</v>
      </c>
      <c r="P388" s="5">
        <f t="shared" si="455"/>
        <v>7.4884382985489273E-2</v>
      </c>
      <c r="Q388" s="5">
        <f t="shared" si="456"/>
        <v>3.9072851816585534E-2</v>
      </c>
      <c r="R388" s="5">
        <f t="shared" si="457"/>
        <v>3.5879584893372889E-2</v>
      </c>
      <c r="S388" s="5">
        <f t="shared" si="458"/>
        <v>7.3177393394704596E-2</v>
      </c>
      <c r="T388" s="5">
        <f t="shared" si="459"/>
        <v>7.5620757050366486E-2</v>
      </c>
      <c r="U388" s="5">
        <f t="shared" si="460"/>
        <v>7.2464812130868694E-2</v>
      </c>
      <c r="V388" s="5">
        <f t="shared" si="461"/>
        <v>3.1781917614879904E-2</v>
      </c>
      <c r="W388" s="5">
        <f t="shared" si="462"/>
        <v>2.6304715942882567E-2</v>
      </c>
      <c r="X388" s="5">
        <f t="shared" si="463"/>
        <v>5.0909581489807253E-2</v>
      </c>
      <c r="Y388" s="5">
        <f t="shared" si="464"/>
        <v>4.9264654541320035E-2</v>
      </c>
      <c r="Z388" s="5">
        <f t="shared" si="465"/>
        <v>2.3146858975349918E-2</v>
      </c>
      <c r="AA388" s="5">
        <f t="shared" si="466"/>
        <v>4.6748946289460955E-2</v>
      </c>
      <c r="AB388" s="5">
        <f t="shared" si="467"/>
        <v>4.7208651106880196E-2</v>
      </c>
      <c r="AC388" s="5">
        <f t="shared" si="468"/>
        <v>7.7643621921570224E-3</v>
      </c>
      <c r="AD388" s="5">
        <f t="shared" si="469"/>
        <v>1.3281691417428642E-2</v>
      </c>
      <c r="AE388" s="5">
        <f t="shared" si="470"/>
        <v>2.5705099914641403E-2</v>
      </c>
      <c r="AF388" s="5">
        <f t="shared" si="471"/>
        <v>2.4874548762465545E-2</v>
      </c>
      <c r="AG388" s="5">
        <f t="shared" si="472"/>
        <v>1.6047222229335256E-2</v>
      </c>
      <c r="AH388" s="5">
        <f t="shared" si="473"/>
        <v>1.119948325803438E-2</v>
      </c>
      <c r="AI388" s="5">
        <f t="shared" si="474"/>
        <v>2.2619226300083835E-2</v>
      </c>
      <c r="AJ388" s="5">
        <f t="shared" si="475"/>
        <v>2.2841652004228288E-2</v>
      </c>
      <c r="AK388" s="5">
        <f t="shared" si="476"/>
        <v>1.537750995135592E-2</v>
      </c>
      <c r="AL388" s="5">
        <f t="shared" si="477"/>
        <v>1.213979767620266E-3</v>
      </c>
      <c r="AM388" s="5">
        <f t="shared" si="478"/>
        <v>5.3649186644960751E-3</v>
      </c>
      <c r="AN388" s="5">
        <f t="shared" si="479"/>
        <v>1.038314819781402E-2</v>
      </c>
      <c r="AO388" s="5">
        <f t="shared" si="480"/>
        <v>1.0047660853763856E-2</v>
      </c>
      <c r="AP388" s="5">
        <f t="shared" si="481"/>
        <v>6.4820089057711743E-3</v>
      </c>
      <c r="AQ388" s="5">
        <f t="shared" si="482"/>
        <v>3.136285156267799E-3</v>
      </c>
      <c r="AR388" s="5">
        <f t="shared" si="483"/>
        <v>4.335047805166704E-3</v>
      </c>
      <c r="AS388" s="5">
        <f t="shared" si="484"/>
        <v>8.7553528200869073E-3</v>
      </c>
      <c r="AT388" s="5">
        <f t="shared" si="485"/>
        <v>8.841448404887424E-3</v>
      </c>
      <c r="AU388" s="5">
        <f t="shared" si="486"/>
        <v>5.9522604059193459E-3</v>
      </c>
      <c r="AV388" s="5">
        <f t="shared" si="487"/>
        <v>3.0053959190914584E-3</v>
      </c>
      <c r="AW388" s="5">
        <f t="shared" si="488"/>
        <v>1.3181189972335877E-4</v>
      </c>
      <c r="AX388" s="5">
        <f t="shared" si="489"/>
        <v>1.8058914945432089E-3</v>
      </c>
      <c r="AY388" s="5">
        <f t="shared" si="490"/>
        <v>3.4950835585081971E-3</v>
      </c>
      <c r="AZ388" s="5">
        <f t="shared" si="491"/>
        <v>3.3821547744883208E-3</v>
      </c>
      <c r="BA388" s="5">
        <f t="shared" si="492"/>
        <v>2.1819165363963665E-3</v>
      </c>
      <c r="BB388" s="5">
        <f t="shared" si="493"/>
        <v>1.0557085842974536E-3</v>
      </c>
      <c r="BC388" s="5">
        <f t="shared" si="494"/>
        <v>4.086391377004973E-4</v>
      </c>
      <c r="BD388" s="5">
        <f t="shared" si="495"/>
        <v>1.3983263810854131E-3</v>
      </c>
      <c r="BE388" s="5">
        <f t="shared" si="496"/>
        <v>2.8241535905201608E-3</v>
      </c>
      <c r="BF388" s="5">
        <f t="shared" si="497"/>
        <v>2.8519248477086178E-3</v>
      </c>
      <c r="BG388" s="5">
        <f t="shared" si="498"/>
        <v>1.9199794619951421E-3</v>
      </c>
      <c r="BH388" s="5">
        <f t="shared" si="499"/>
        <v>9.6942977059290357E-4</v>
      </c>
      <c r="BI388" s="5">
        <f t="shared" si="500"/>
        <v>3.9158505545063493E-4</v>
      </c>
      <c r="BJ388" s="8">
        <f t="shared" si="501"/>
        <v>0.40751691019648983</v>
      </c>
      <c r="BK388" s="8">
        <f t="shared" si="502"/>
        <v>0.2114749172804605</v>
      </c>
      <c r="BL388" s="8">
        <f t="shared" si="503"/>
        <v>0.35266236016081776</v>
      </c>
      <c r="BM388" s="8">
        <f t="shared" si="504"/>
        <v>0.7466731965601463</v>
      </c>
      <c r="BN388" s="8">
        <f t="shared" si="505"/>
        <v>0.24476457839418725</v>
      </c>
    </row>
    <row r="389" spans="1:66" x14ac:dyDescent="0.25">
      <c r="A389" t="s">
        <v>16</v>
      </c>
      <c r="B389" t="s">
        <v>493</v>
      </c>
      <c r="C389" t="s">
        <v>55</v>
      </c>
      <c r="D389" t="s">
        <v>532</v>
      </c>
      <c r="E389">
        <f>VLOOKUP(A389,home!$A$2:$E$405,3,FALSE)</f>
        <v>1.6396999999999999</v>
      </c>
      <c r="F389" t="e">
        <f>VLOOKUP(B389,home!$B$2:$E$405,3,FALSE)</f>
        <v>#N/A</v>
      </c>
      <c r="G389">
        <f>VLOOKUP(C389,away!$B$2:$E$405,4,FALSE)</f>
        <v>1.2197</v>
      </c>
      <c r="H389">
        <f>VLOOKUP(A389,away!$A$2:$E$405,3,FALSE)</f>
        <v>1.2963</v>
      </c>
      <c r="I389">
        <f>VLOOKUP(C389,away!$B$2:$E$405,3,FALSE)</f>
        <v>0.62680000000000002</v>
      </c>
      <c r="J389" t="e">
        <f>VLOOKUP(B389,home!$B$2:$E$405,4,FALSE)</f>
        <v>#N/A</v>
      </c>
      <c r="K389" s="3" t="e">
        <f t="shared" si="450"/>
        <v>#N/A</v>
      </c>
      <c r="L389" s="3" t="e">
        <f t="shared" si="451"/>
        <v>#N/A</v>
      </c>
      <c r="M389" s="5" t="e">
        <f t="shared" si="452"/>
        <v>#N/A</v>
      </c>
      <c r="N389" s="5" t="e">
        <f t="shared" si="453"/>
        <v>#N/A</v>
      </c>
      <c r="O389" s="5" t="e">
        <f t="shared" si="454"/>
        <v>#N/A</v>
      </c>
      <c r="P389" s="5" t="e">
        <f t="shared" si="455"/>
        <v>#N/A</v>
      </c>
      <c r="Q389" s="5" t="e">
        <f t="shared" si="456"/>
        <v>#N/A</v>
      </c>
      <c r="R389" s="5" t="e">
        <f t="shared" si="457"/>
        <v>#N/A</v>
      </c>
      <c r="S389" s="5" t="e">
        <f t="shared" si="458"/>
        <v>#N/A</v>
      </c>
      <c r="T389" s="5" t="e">
        <f t="shared" si="459"/>
        <v>#N/A</v>
      </c>
      <c r="U389" s="5" t="e">
        <f t="shared" si="460"/>
        <v>#N/A</v>
      </c>
      <c r="V389" s="5" t="e">
        <f t="shared" si="461"/>
        <v>#N/A</v>
      </c>
      <c r="W389" s="5" t="e">
        <f t="shared" si="462"/>
        <v>#N/A</v>
      </c>
      <c r="X389" s="5" t="e">
        <f t="shared" si="463"/>
        <v>#N/A</v>
      </c>
      <c r="Y389" s="5" t="e">
        <f t="shared" si="464"/>
        <v>#N/A</v>
      </c>
      <c r="Z389" s="5" t="e">
        <f t="shared" si="465"/>
        <v>#N/A</v>
      </c>
      <c r="AA389" s="5" t="e">
        <f t="shared" si="466"/>
        <v>#N/A</v>
      </c>
      <c r="AB389" s="5" t="e">
        <f t="shared" si="467"/>
        <v>#N/A</v>
      </c>
      <c r="AC389" s="5" t="e">
        <f t="shared" si="468"/>
        <v>#N/A</v>
      </c>
      <c r="AD389" s="5" t="e">
        <f t="shared" si="469"/>
        <v>#N/A</v>
      </c>
      <c r="AE389" s="5" t="e">
        <f t="shared" si="470"/>
        <v>#N/A</v>
      </c>
      <c r="AF389" s="5" t="e">
        <f t="shared" si="471"/>
        <v>#N/A</v>
      </c>
      <c r="AG389" s="5" t="e">
        <f t="shared" si="472"/>
        <v>#N/A</v>
      </c>
      <c r="AH389" s="5" t="e">
        <f t="shared" si="473"/>
        <v>#N/A</v>
      </c>
      <c r="AI389" s="5" t="e">
        <f t="shared" si="474"/>
        <v>#N/A</v>
      </c>
      <c r="AJ389" s="5" t="e">
        <f t="shared" si="475"/>
        <v>#N/A</v>
      </c>
      <c r="AK389" s="5" t="e">
        <f t="shared" si="476"/>
        <v>#N/A</v>
      </c>
      <c r="AL389" s="5" t="e">
        <f t="shared" si="477"/>
        <v>#N/A</v>
      </c>
      <c r="AM389" s="5" t="e">
        <f t="shared" si="478"/>
        <v>#N/A</v>
      </c>
      <c r="AN389" s="5" t="e">
        <f t="shared" si="479"/>
        <v>#N/A</v>
      </c>
      <c r="AO389" s="5" t="e">
        <f t="shared" si="480"/>
        <v>#N/A</v>
      </c>
      <c r="AP389" s="5" t="e">
        <f t="shared" si="481"/>
        <v>#N/A</v>
      </c>
      <c r="AQ389" s="5" t="e">
        <f t="shared" si="482"/>
        <v>#N/A</v>
      </c>
      <c r="AR389" s="5" t="e">
        <f t="shared" si="483"/>
        <v>#N/A</v>
      </c>
      <c r="AS389" s="5" t="e">
        <f t="shared" si="484"/>
        <v>#N/A</v>
      </c>
      <c r="AT389" s="5" t="e">
        <f t="shared" si="485"/>
        <v>#N/A</v>
      </c>
      <c r="AU389" s="5" t="e">
        <f t="shared" si="486"/>
        <v>#N/A</v>
      </c>
      <c r="AV389" s="5" t="e">
        <f t="shared" si="487"/>
        <v>#N/A</v>
      </c>
      <c r="AW389" s="5" t="e">
        <f t="shared" si="488"/>
        <v>#N/A</v>
      </c>
      <c r="AX389" s="5" t="e">
        <f t="shared" si="489"/>
        <v>#N/A</v>
      </c>
      <c r="AY389" s="5" t="e">
        <f t="shared" si="490"/>
        <v>#N/A</v>
      </c>
      <c r="AZ389" s="5" t="e">
        <f t="shared" si="491"/>
        <v>#N/A</v>
      </c>
      <c r="BA389" s="5" t="e">
        <f t="shared" si="492"/>
        <v>#N/A</v>
      </c>
      <c r="BB389" s="5" t="e">
        <f t="shared" si="493"/>
        <v>#N/A</v>
      </c>
      <c r="BC389" s="5" t="e">
        <f t="shared" si="494"/>
        <v>#N/A</v>
      </c>
      <c r="BD389" s="5" t="e">
        <f t="shared" si="495"/>
        <v>#N/A</v>
      </c>
      <c r="BE389" s="5" t="e">
        <f t="shared" si="496"/>
        <v>#N/A</v>
      </c>
      <c r="BF389" s="5" t="e">
        <f t="shared" si="497"/>
        <v>#N/A</v>
      </c>
      <c r="BG389" s="5" t="e">
        <f t="shared" si="498"/>
        <v>#N/A</v>
      </c>
      <c r="BH389" s="5" t="e">
        <f t="shared" si="499"/>
        <v>#N/A</v>
      </c>
      <c r="BI389" s="5" t="e">
        <f t="shared" si="500"/>
        <v>#N/A</v>
      </c>
      <c r="BJ389" s="8" t="e">
        <f t="shared" si="501"/>
        <v>#N/A</v>
      </c>
      <c r="BK389" s="8" t="e">
        <f t="shared" si="502"/>
        <v>#N/A</v>
      </c>
      <c r="BL389" s="8" t="e">
        <f t="shared" si="503"/>
        <v>#N/A</v>
      </c>
      <c r="BM389" s="8" t="e">
        <f t="shared" si="504"/>
        <v>#N/A</v>
      </c>
      <c r="BN389" s="8" t="e">
        <f t="shared" si="505"/>
        <v>#N/A</v>
      </c>
    </row>
    <row r="390" spans="1:66" x14ac:dyDescent="0.25">
      <c r="A390" t="s">
        <v>59</v>
      </c>
      <c r="B390" t="s">
        <v>294</v>
      </c>
      <c r="C390" t="s">
        <v>318</v>
      </c>
      <c r="D390" t="s">
        <v>532</v>
      </c>
      <c r="E390">
        <f>VLOOKUP(A390,home!$A$2:$E$405,3,FALSE)</f>
        <v>1.6243000000000001</v>
      </c>
      <c r="F390">
        <f>VLOOKUP(B390,home!$B$2:$E$405,3,FALSE)</f>
        <v>1.0603</v>
      </c>
      <c r="G390">
        <f>VLOOKUP(C390,away!$B$2:$E$405,4,FALSE)</f>
        <v>0.97209999999999996</v>
      </c>
      <c r="H390">
        <f>VLOOKUP(A390,away!$A$2:$E$405,3,FALSE)</f>
        <v>1.2161999999999999</v>
      </c>
      <c r="I390">
        <f>VLOOKUP(C390,away!$B$2:$E$405,3,FALSE)</f>
        <v>0.77900000000000003</v>
      </c>
      <c r="J390">
        <f>VLOOKUP(B390,home!$B$2:$E$405,4,FALSE)</f>
        <v>0.91359999999999997</v>
      </c>
      <c r="K390" s="3">
        <f t="shared" si="450"/>
        <v>1.6741946464090001</v>
      </c>
      <c r="L390" s="3">
        <f t="shared" si="451"/>
        <v>0.86556272928</v>
      </c>
      <c r="M390" s="5">
        <f t="shared" si="452"/>
        <v>7.8885537018069635E-2</v>
      </c>
      <c r="N390" s="5">
        <f t="shared" si="453"/>
        <v>0.1320697437547512</v>
      </c>
      <c r="O390" s="5">
        <f t="shared" si="454"/>
        <v>6.8280380722078829E-2</v>
      </c>
      <c r="P390" s="5">
        <f t="shared" si="455"/>
        <v>0.11431464785967269</v>
      </c>
      <c r="Q390" s="5">
        <f t="shared" si="456"/>
        <v>0.11055522897340646</v>
      </c>
      <c r="R390" s="5">
        <f t="shared" si="457"/>
        <v>2.9550476347040021E-2</v>
      </c>
      <c r="S390" s="5">
        <f t="shared" si="458"/>
        <v>4.1413924558463822E-2</v>
      </c>
      <c r="T390" s="5">
        <f t="shared" si="459"/>
        <v>9.5692485726397034E-2</v>
      </c>
      <c r="U390" s="5">
        <f t="shared" si="460"/>
        <v>4.9473249299050191E-2</v>
      </c>
      <c r="V390" s="5">
        <f t="shared" si="461"/>
        <v>6.6681962827896861E-3</v>
      </c>
      <c r="W390" s="5">
        <f t="shared" si="462"/>
        <v>6.1696990826599414E-2</v>
      </c>
      <c r="X390" s="5">
        <f t="shared" si="463"/>
        <v>5.3402615768234518E-2</v>
      </c>
      <c r="Y390" s="5">
        <f t="shared" si="464"/>
        <v>2.3111656927522112E-2</v>
      </c>
      <c r="Z390" s="5">
        <f t="shared" si="465"/>
        <v>8.5259303194893492E-3</v>
      </c>
      <c r="AA390" s="5">
        <f t="shared" si="466"/>
        <v>1.4274066896545244E-2</v>
      </c>
      <c r="AB390" s="5">
        <f t="shared" si="467"/>
        <v>1.194878319033999E-2</v>
      </c>
      <c r="AC390" s="5">
        <f t="shared" si="468"/>
        <v>6.0393874050042459E-4</v>
      </c>
      <c r="AD390" s="5">
        <f t="shared" si="469"/>
        <v>2.5823192935359496E-2</v>
      </c>
      <c r="AE390" s="5">
        <f t="shared" si="470"/>
        <v>2.2351593355853783E-2</v>
      </c>
      <c r="AF390" s="5">
        <f t="shared" si="471"/>
        <v>9.6733530744247554E-3</v>
      </c>
      <c r="AG390" s="5">
        <f t="shared" si="472"/>
        <v>2.7909646294627236E-3</v>
      </c>
      <c r="AH390" s="5">
        <f t="shared" si="473"/>
        <v>1.8449318792470753E-3</v>
      </c>
      <c r="AI390" s="5">
        <f t="shared" si="474"/>
        <v>3.0887750752247494E-3</v>
      </c>
      <c r="AJ390" s="5">
        <f t="shared" si="475"/>
        <v>2.5856053474514161E-3</v>
      </c>
      <c r="AK390" s="5">
        <f t="shared" si="476"/>
        <v>1.4429355434765474E-3</v>
      </c>
      <c r="AL390" s="5">
        <f t="shared" si="477"/>
        <v>3.5007200081964891E-5</v>
      </c>
      <c r="AM390" s="5">
        <f t="shared" si="478"/>
        <v>8.6466102731131162E-3</v>
      </c>
      <c r="AN390" s="5">
        <f t="shared" si="479"/>
        <v>7.4841835870162752E-3</v>
      </c>
      <c r="AO390" s="5">
        <f t="shared" si="480"/>
        <v>3.2390151860051931E-3</v>
      </c>
      <c r="AP390" s="5">
        <f t="shared" si="481"/>
        <v>9.34523608192674E-4</v>
      </c>
      <c r="AQ390" s="5">
        <f t="shared" si="482"/>
        <v>2.0222220122096101E-4</v>
      </c>
      <c r="AR390" s="5">
        <f t="shared" si="483"/>
        <v>3.193808545473557E-4</v>
      </c>
      <c r="AS390" s="5">
        <f t="shared" si="484"/>
        <v>5.3470571684871451E-4</v>
      </c>
      <c r="AT390" s="5">
        <f t="shared" si="485"/>
        <v>4.4760072427620226E-4</v>
      </c>
      <c r="AU390" s="5">
        <f t="shared" si="486"/>
        <v>2.497902454373362E-4</v>
      </c>
      <c r="AV390" s="5">
        <f t="shared" si="487"/>
        <v>1.0454937290909468E-4</v>
      </c>
      <c r="AW390" s="5">
        <f t="shared" si="488"/>
        <v>1.4091569680138278E-6</v>
      </c>
      <c r="AX390" s="5">
        <f t="shared" si="489"/>
        <v>2.4126847714718408E-3</v>
      </c>
      <c r="AY390" s="5">
        <f t="shared" si="490"/>
        <v>2.0883300156874598E-3</v>
      </c>
      <c r="AZ390" s="5">
        <f t="shared" si="491"/>
        <v>9.0379031400789132E-4</v>
      </c>
      <c r="BA390" s="5">
        <f t="shared" si="492"/>
        <v>2.6076240362983289E-4</v>
      </c>
      <c r="BB390" s="5">
        <f t="shared" si="493"/>
        <v>5.6426554444862768E-5</v>
      </c>
      <c r="BC390" s="5">
        <f t="shared" si="494"/>
        <v>9.7681444938323912E-6</v>
      </c>
      <c r="BD390" s="5">
        <f t="shared" si="495"/>
        <v>4.6074027356964634E-5</v>
      </c>
      <c r="BE390" s="5">
        <f t="shared" si="496"/>
        <v>7.7136889939532008E-5</v>
      </c>
      <c r="BF390" s="5">
        <f t="shared" si="497"/>
        <v>6.457108408870238E-5</v>
      </c>
      <c r="BG390" s="5">
        <f t="shared" si="498"/>
        <v>3.6034854431376957E-5</v>
      </c>
      <c r="BH390" s="5">
        <f t="shared" si="499"/>
        <v>1.5082340093284742E-5</v>
      </c>
      <c r="BI390" s="5">
        <f t="shared" si="500"/>
        <v>5.0501546078994267E-6</v>
      </c>
      <c r="BJ390" s="8">
        <f t="shared" si="501"/>
        <v>0.56340614303129533</v>
      </c>
      <c r="BK390" s="8">
        <f t="shared" si="502"/>
        <v>0.24400958167526568</v>
      </c>
      <c r="BL390" s="8">
        <f t="shared" si="503"/>
        <v>0.18438918056499057</v>
      </c>
      <c r="BM390" s="8">
        <f t="shared" si="504"/>
        <v>0.46458790005730266</v>
      </c>
      <c r="BN390" s="8">
        <f t="shared" si="505"/>
        <v>0.53365601467501877</v>
      </c>
    </row>
    <row r="391" spans="1:66" x14ac:dyDescent="0.25">
      <c r="A391" t="s">
        <v>59</v>
      </c>
      <c r="B391" t="s">
        <v>64</v>
      </c>
      <c r="C391" t="s">
        <v>67</v>
      </c>
      <c r="D391" t="s">
        <v>532</v>
      </c>
      <c r="E391">
        <f>VLOOKUP(A391,home!$A$2:$E$405,3,FALSE)</f>
        <v>1.6243000000000001</v>
      </c>
      <c r="F391">
        <f>VLOOKUP(B391,home!$B$2:$E$405,3,FALSE)</f>
        <v>0.84250000000000003</v>
      </c>
      <c r="G391">
        <f>VLOOKUP(C391,away!$B$2:$E$405,4,FALSE)</f>
        <v>0.9073</v>
      </c>
      <c r="H391">
        <f>VLOOKUP(A391,away!$A$2:$E$405,3,FALSE)</f>
        <v>1.2161999999999999</v>
      </c>
      <c r="I391">
        <f>VLOOKUP(C391,away!$B$2:$E$405,3,FALSE)</f>
        <v>0.77900000000000003</v>
      </c>
      <c r="J391">
        <f>VLOOKUP(B391,home!$B$2:$E$405,4,FALSE)</f>
        <v>1.0386</v>
      </c>
      <c r="K391" s="3">
        <f t="shared" si="450"/>
        <v>1.241615326075</v>
      </c>
      <c r="L391" s="3">
        <f t="shared" si="451"/>
        <v>0.98399020428000006</v>
      </c>
      <c r="M391" s="5">
        <f t="shared" si="452"/>
        <v>0.10800200034083968</v>
      </c>
      <c r="N391" s="5">
        <f t="shared" si="453"/>
        <v>0.13409693886994392</v>
      </c>
      <c r="O391" s="5">
        <f t="shared" si="454"/>
        <v>0.10627291037803145</v>
      </c>
      <c r="P391" s="5">
        <f t="shared" si="455"/>
        <v>0.13195007427195876</v>
      </c>
      <c r="Q391" s="5">
        <f t="shared" si="456"/>
        <v>8.3248407240332389E-2</v>
      </c>
      <c r="R391" s="5">
        <f t="shared" si="457"/>
        <v>5.2285751396154649E-2</v>
      </c>
      <c r="S391" s="5">
        <f t="shared" si="458"/>
        <v>4.0302082474003367E-2</v>
      </c>
      <c r="T391" s="5">
        <f t="shared" si="459"/>
        <v>8.1915617246399286E-2</v>
      </c>
      <c r="U391" s="5">
        <f t="shared" si="460"/>
        <v>6.4918790268812948E-2</v>
      </c>
      <c r="V391" s="5">
        <f t="shared" si="461"/>
        <v>5.4709509072639606E-3</v>
      </c>
      <c r="W391" s="5">
        <f t="shared" si="462"/>
        <v>3.4454166100309901E-2</v>
      </c>
      <c r="X391" s="5">
        <f t="shared" si="463"/>
        <v>3.3902561939340985E-2</v>
      </c>
      <c r="Y391" s="5">
        <f t="shared" si="464"/>
        <v>1.6679894424153748E-2</v>
      </c>
      <c r="Z391" s="5">
        <f t="shared" si="465"/>
        <v>1.714955573241184E-2</v>
      </c>
      <c r="AA391" s="5">
        <f t="shared" si="466"/>
        <v>2.1293151232739914E-2</v>
      </c>
      <c r="AB391" s="5">
        <f t="shared" si="467"/>
        <v>1.3218951455501329E-2</v>
      </c>
      <c r="AC391" s="5">
        <f t="shared" si="468"/>
        <v>4.1775405563874101E-4</v>
      </c>
      <c r="AD391" s="5">
        <f t="shared" si="469"/>
        <v>1.0694705169319616E-2</v>
      </c>
      <c r="AE391" s="5">
        <f t="shared" si="470"/>
        <v>1.0523485124273181E-2</v>
      </c>
      <c r="AF391" s="5">
        <f t="shared" si="471"/>
        <v>5.1775031385855545E-3</v>
      </c>
      <c r="AG391" s="5">
        <f t="shared" si="472"/>
        <v>1.6982041236657138E-3</v>
      </c>
      <c r="AH391" s="5">
        <f t="shared" si="473"/>
        <v>4.2187487121117927E-3</v>
      </c>
      <c r="AI391" s="5">
        <f t="shared" si="474"/>
        <v>5.2380630578171697E-3</v>
      </c>
      <c r="AJ391" s="5">
        <f t="shared" si="475"/>
        <v>3.251829685766539E-3</v>
      </c>
      <c r="AK391" s="5">
        <f t="shared" si="476"/>
        <v>1.3458405252111288E-3</v>
      </c>
      <c r="AL391" s="5">
        <f t="shared" si="477"/>
        <v>2.0415428786498102E-5</v>
      </c>
      <c r="AM391" s="5">
        <f t="shared" si="478"/>
        <v>2.6557419692161527E-3</v>
      </c>
      <c r="AN391" s="5">
        <f t="shared" si="479"/>
        <v>2.6132240828039715E-3</v>
      </c>
      <c r="AO391" s="5">
        <f t="shared" si="480"/>
        <v>1.2856934495338477E-3</v>
      </c>
      <c r="AP391" s="5">
        <f t="shared" si="481"/>
        <v>4.2170325334942304E-4</v>
      </c>
      <c r="AQ391" s="5">
        <f t="shared" si="482"/>
        <v>1.0373796760220982E-4</v>
      </c>
      <c r="AR391" s="5">
        <f t="shared" si="483"/>
        <v>8.3024148140737426E-4</v>
      </c>
      <c r="AS391" s="5">
        <f t="shared" si="484"/>
        <v>1.030840547658608E-3</v>
      </c>
      <c r="AT391" s="5">
        <f t="shared" si="485"/>
        <v>6.3995371135623722E-4</v>
      </c>
      <c r="AU391" s="5">
        <f t="shared" si="486"/>
        <v>2.6485877866616034E-4</v>
      </c>
      <c r="AV391" s="5">
        <f t="shared" si="487"/>
        <v>8.2213179709352685E-5</v>
      </c>
      <c r="AW391" s="5">
        <f t="shared" si="488"/>
        <v>6.928414227336799E-7</v>
      </c>
      <c r="AX391" s="5">
        <f t="shared" si="489"/>
        <v>5.4956832184656227E-4</v>
      </c>
      <c r="AY391" s="5">
        <f t="shared" si="490"/>
        <v>5.4076984527961548E-4</v>
      </c>
      <c r="AZ391" s="5">
        <f t="shared" si="491"/>
        <v>2.6605611526257642E-4</v>
      </c>
      <c r="BA391" s="5">
        <f t="shared" si="492"/>
        <v>8.7265537069055297E-5</v>
      </c>
      <c r="BB391" s="5">
        <f t="shared" si="493"/>
        <v>2.1467108411795904E-5</v>
      </c>
      <c r="BC391" s="5">
        <f t="shared" si="494"/>
        <v>4.2246848782847936E-6</v>
      </c>
      <c r="BD391" s="5">
        <f t="shared" si="495"/>
        <v>1.3615824748196197E-4</v>
      </c>
      <c r="BE391" s="5">
        <f t="shared" si="496"/>
        <v>1.6905616684511674E-4</v>
      </c>
      <c r="BF391" s="5">
        <f t="shared" si="497"/>
        <v>1.0495136386119462E-4</v>
      </c>
      <c r="BG391" s="5">
        <f t="shared" si="498"/>
        <v>4.3436407287511052E-5</v>
      </c>
      <c r="BH391" s="5">
        <f t="shared" si="499"/>
        <v>1.3482827249452378E-5</v>
      </c>
      <c r="BI391" s="5">
        <f t="shared" si="500"/>
        <v>3.3480969903483424E-6</v>
      </c>
      <c r="BJ391" s="8">
        <f t="shared" si="501"/>
        <v>0.42094093571157781</v>
      </c>
      <c r="BK391" s="8">
        <f t="shared" si="502"/>
        <v>0.28670404732377064</v>
      </c>
      <c r="BL391" s="8">
        <f t="shared" si="503"/>
        <v>0.27536257752066023</v>
      </c>
      <c r="BM391" s="8">
        <f t="shared" si="504"/>
        <v>0.38376095678730276</v>
      </c>
      <c r="BN391" s="8">
        <f t="shared" si="505"/>
        <v>0.61585608249726087</v>
      </c>
    </row>
    <row r="392" spans="1:66" x14ac:dyDescent="0.25">
      <c r="A392" t="s">
        <v>70</v>
      </c>
      <c r="B392" t="s">
        <v>80</v>
      </c>
      <c r="C392" t="s">
        <v>84</v>
      </c>
      <c r="D392" t="s">
        <v>532</v>
      </c>
      <c r="E392">
        <f>VLOOKUP(A392,home!$A$2:$E$405,3,FALSE)</f>
        <v>1.3243</v>
      </c>
      <c r="F392">
        <f>VLOOKUP(B392,home!$B$2:$E$405,3,FALSE)</f>
        <v>0.88639999999999997</v>
      </c>
      <c r="G392">
        <f>VLOOKUP(C392,away!$B$2:$E$405,4,FALSE)</f>
        <v>0.91930000000000001</v>
      </c>
      <c r="H392">
        <f>VLOOKUP(A392,away!$A$2:$E$405,3,FALSE)</f>
        <v>1.1069</v>
      </c>
      <c r="I392">
        <f>VLOOKUP(C392,away!$B$2:$E$405,3,FALSE)</f>
        <v>0.90339999999999998</v>
      </c>
      <c r="J392">
        <f>VLOOKUP(B392,home!$B$2:$E$405,4,FALSE)</f>
        <v>1.0605</v>
      </c>
      <c r="K392" s="3">
        <f t="shared" si="450"/>
        <v>1.0791290567359999</v>
      </c>
      <c r="L392" s="3">
        <f t="shared" si="451"/>
        <v>1.06047185433</v>
      </c>
      <c r="M392" s="5">
        <f t="shared" si="452"/>
        <v>0.11770180713846701</v>
      </c>
      <c r="N392" s="5">
        <f t="shared" si="453"/>
        <v>0.12701544011345647</v>
      </c>
      <c r="O392" s="5">
        <f t="shared" si="454"/>
        <v>0.12481945367412214</v>
      </c>
      <c r="P392" s="5">
        <f t="shared" si="455"/>
        <v>0.13469629930565827</v>
      </c>
      <c r="Q392" s="5">
        <f t="shared" si="456"/>
        <v>6.8533026040271075E-2</v>
      </c>
      <c r="R392" s="5">
        <f t="shared" si="457"/>
        <v>6.6183758747126911E-2</v>
      </c>
      <c r="S392" s="5">
        <f t="shared" si="458"/>
        <v>3.8536139520133988E-2</v>
      </c>
      <c r="T392" s="5">
        <f t="shared" si="459"/>
        <v>7.2677345207772442E-2</v>
      </c>
      <c r="U392" s="5">
        <f t="shared" si="460"/>
        <v>7.1420817148030044E-2</v>
      </c>
      <c r="V392" s="5">
        <f t="shared" si="461"/>
        <v>4.9000242496816558E-3</v>
      </c>
      <c r="W392" s="5">
        <f t="shared" si="462"/>
        <v>2.4651993248700488E-2</v>
      </c>
      <c r="X392" s="5">
        <f t="shared" si="463"/>
        <v>2.6142744993380051E-2</v>
      </c>
      <c r="Y392" s="5">
        <f t="shared" si="464"/>
        <v>1.386182263020303E-2</v>
      </c>
      <c r="Z392" s="5">
        <f t="shared" si="465"/>
        <v>2.3395337788365014E-2</v>
      </c>
      <c r="AA392" s="5">
        <f t="shared" si="466"/>
        <v>2.5246588799578432E-2</v>
      </c>
      <c r="AB392" s="5">
        <f t="shared" si="467"/>
        <v>1.3622163778545365E-2</v>
      </c>
      <c r="AC392" s="5">
        <f t="shared" si="468"/>
        <v>3.5046994444382621E-4</v>
      </c>
      <c r="AD392" s="5">
        <f t="shared" si="469"/>
        <v>6.6506705552830982E-3</v>
      </c>
      <c r="AE392" s="5">
        <f t="shared" si="470"/>
        <v>7.052848936298998E-3</v>
      </c>
      <c r="AF392" s="5">
        <f t="shared" si="471"/>
        <v>3.7396738948931828E-3</v>
      </c>
      <c r="AG392" s="5">
        <f t="shared" si="472"/>
        <v>1.3219396366356225E-3</v>
      </c>
      <c r="AH392" s="5">
        <f t="shared" si="473"/>
        <v>6.2025243117760408E-3</v>
      </c>
      <c r="AI392" s="5">
        <f t="shared" si="474"/>
        <v>6.6933242099489858E-3</v>
      </c>
      <c r="AJ392" s="5">
        <f t="shared" si="475"/>
        <v>3.6114803205552397E-3</v>
      </c>
      <c r="AK392" s="5">
        <f t="shared" si="476"/>
        <v>1.2990844505804679E-3</v>
      </c>
      <c r="AL392" s="5">
        <f t="shared" si="477"/>
        <v>1.6042915799553596E-5</v>
      </c>
      <c r="AM392" s="5">
        <f t="shared" si="478"/>
        <v>1.4353863685969081E-3</v>
      </c>
      <c r="AN392" s="5">
        <f t="shared" si="479"/>
        <v>1.5221868439859679E-3</v>
      </c>
      <c r="AO392" s="5">
        <f t="shared" si="480"/>
        <v>8.0711815253926475E-4</v>
      </c>
      <c r="AP392" s="5">
        <f t="shared" si="481"/>
        <v>2.85308694628906E-4</v>
      </c>
      <c r="AQ392" s="5">
        <f t="shared" si="482"/>
        <v>7.5640460112396901E-5</v>
      </c>
      <c r="AR392" s="5">
        <f t="shared" si="483"/>
        <v>1.3155204916872095E-3</v>
      </c>
      <c r="AS392" s="5">
        <f t="shared" si="484"/>
        <v>1.4196163873112972E-3</v>
      </c>
      <c r="AT392" s="5">
        <f t="shared" si="485"/>
        <v>7.6597464648310392E-4</v>
      </c>
      <c r="AU392" s="5">
        <f t="shared" si="486"/>
        <v>2.7552849924766771E-4</v>
      </c>
      <c r="AV392" s="5">
        <f t="shared" si="487"/>
        <v>7.433270237425532E-5</v>
      </c>
      <c r="AW392" s="5">
        <f t="shared" si="488"/>
        <v>5.0998022526582968E-7</v>
      </c>
      <c r="AX392" s="5">
        <f t="shared" si="489"/>
        <v>2.5816118966594882E-4</v>
      </c>
      <c r="AY392" s="5">
        <f t="shared" si="490"/>
        <v>2.7377267552108756E-4</v>
      </c>
      <c r="AZ392" s="5">
        <f t="shared" si="491"/>
        <v>1.4516410843736654E-4</v>
      </c>
      <c r="BA392" s="5">
        <f t="shared" si="492"/>
        <v>5.131415041891178E-5</v>
      </c>
      <c r="BB392" s="5">
        <f t="shared" si="493"/>
        <v>1.3604303062027976E-5</v>
      </c>
      <c r="BC392" s="5">
        <f t="shared" si="494"/>
        <v>2.8853960990112222E-6</v>
      </c>
      <c r="BD392" s="5">
        <f t="shared" si="495"/>
        <v>2.325120758714413E-4</v>
      </c>
      <c r="BE392" s="5">
        <f t="shared" si="496"/>
        <v>2.5091053711487772E-4</v>
      </c>
      <c r="BF392" s="5">
        <f t="shared" si="497"/>
        <v>1.3538242562095051E-4</v>
      </c>
      <c r="BG392" s="5">
        <f t="shared" si="498"/>
        <v>4.8698369752989342E-5</v>
      </c>
      <c r="BH392" s="5">
        <f t="shared" si="499"/>
        <v>1.3137956454031083E-5</v>
      </c>
      <c r="BI392" s="5">
        <f t="shared" si="500"/>
        <v>2.8355101111354416E-6</v>
      </c>
      <c r="BJ392" s="8">
        <f t="shared" si="501"/>
        <v>0.3565180475999622</v>
      </c>
      <c r="BK392" s="8">
        <f t="shared" si="502"/>
        <v>0.29647455574970544</v>
      </c>
      <c r="BL392" s="8">
        <f t="shared" si="503"/>
        <v>0.32363364504229264</v>
      </c>
      <c r="BM392" s="8">
        <f t="shared" si="504"/>
        <v>0.36079853846592747</v>
      </c>
      <c r="BN392" s="8">
        <f t="shared" si="505"/>
        <v>0.63894978501910193</v>
      </c>
    </row>
    <row r="393" spans="1:66" x14ac:dyDescent="0.25">
      <c r="A393" t="s">
        <v>19</v>
      </c>
      <c r="B393" t="s">
        <v>241</v>
      </c>
      <c r="C393" t="s">
        <v>235</v>
      </c>
      <c r="D393" t="s">
        <v>532</v>
      </c>
      <c r="E393">
        <f>VLOOKUP(A393,home!$A$2:$E$405,3,FALSE)</f>
        <v>1.4805999999999999</v>
      </c>
      <c r="F393">
        <f>VLOOKUP(B393,home!$B$2:$E$405,3,FALSE)</f>
        <v>1.4258</v>
      </c>
      <c r="G393">
        <f>VLOOKUP(C393,away!$B$2:$E$405,4,FALSE)</f>
        <v>1.0130999999999999</v>
      </c>
      <c r="H393">
        <f>VLOOKUP(A393,away!$A$2:$E$405,3,FALSE)</f>
        <v>1.3222</v>
      </c>
      <c r="I393">
        <f>VLOOKUP(C393,away!$B$2:$E$405,3,FALSE)</f>
        <v>0.67230000000000001</v>
      </c>
      <c r="J393">
        <f>VLOOKUP(B393,home!$B$2:$E$405,4,FALSE)</f>
        <v>1.0084</v>
      </c>
      <c r="K393" s="3">
        <f t="shared" si="450"/>
        <v>2.1386940971879995</v>
      </c>
      <c r="L393" s="3">
        <f t="shared" si="451"/>
        <v>0.89638194650400005</v>
      </c>
      <c r="M393" s="5">
        <f t="shared" si="452"/>
        <v>4.8071007239734266E-2</v>
      </c>
      <c r="N393" s="5">
        <f t="shared" si="453"/>
        <v>0.10280917942950127</v>
      </c>
      <c r="O393" s="5">
        <f t="shared" si="454"/>
        <v>4.308998303996088E-2</v>
      </c>
      <c r="P393" s="5">
        <f t="shared" si="455"/>
        <v>9.2156292375495344E-2</v>
      </c>
      <c r="Q393" s="5">
        <f t="shared" si="456"/>
        <v>0.10993869259130816</v>
      </c>
      <c r="R393" s="5">
        <f t="shared" si="457"/>
        <v>1.9312541436092241E-2</v>
      </c>
      <c r="S393" s="5">
        <f t="shared" si="458"/>
        <v>4.4167902401355687E-2</v>
      </c>
      <c r="T393" s="5">
        <f t="shared" si="459"/>
        <v>9.8547059261101702E-2</v>
      </c>
      <c r="U393" s="5">
        <f t="shared" si="460"/>
        <v>4.1303618371069127E-2</v>
      </c>
      <c r="V393" s="5">
        <f t="shared" si="461"/>
        <v>9.4081890774908843E-3</v>
      </c>
      <c r="W393" s="5">
        <f t="shared" si="462"/>
        <v>7.8375077632532278E-2</v>
      </c>
      <c r="X393" s="5">
        <f t="shared" si="463"/>
        <v>7.0254004645651388E-2</v>
      </c>
      <c r="Y393" s="5">
        <f t="shared" si="464"/>
        <v>3.1487210716985028E-2</v>
      </c>
      <c r="Z393" s="5">
        <f t="shared" si="465"/>
        <v>5.7704711614745066E-3</v>
      </c>
      <c r="AA393" s="5">
        <f t="shared" si="466"/>
        <v>1.2341272611039107E-2</v>
      </c>
      <c r="AB393" s="5">
        <f t="shared" si="467"/>
        <v>1.3197103442508637E-2</v>
      </c>
      <c r="AC393" s="5">
        <f t="shared" si="468"/>
        <v>1.1272696802269882E-3</v>
      </c>
      <c r="AD393" s="5">
        <f t="shared" si="469"/>
        <v>4.1905078974837001E-2</v>
      </c>
      <c r="AE393" s="5">
        <f t="shared" si="470"/>
        <v>3.756295625986824E-2</v>
      </c>
      <c r="AF393" s="5">
        <f t="shared" si="471"/>
        <v>1.6835377924332651E-2</v>
      </c>
      <c r="AG393" s="5">
        <f t="shared" si="472"/>
        <v>5.0303096113145911E-3</v>
      </c>
      <c r="AH393" s="5">
        <f t="shared" si="473"/>
        <v>1.293136542991929E-3</v>
      </c>
      <c r="AI393" s="5">
        <f t="shared" si="474"/>
        <v>2.7656234913549342E-3</v>
      </c>
      <c r="AJ393" s="5">
        <f t="shared" si="475"/>
        <v>2.957411318002633E-3</v>
      </c>
      <c r="AK393" s="5">
        <f t="shared" si="476"/>
        <v>2.1083327095897378E-3</v>
      </c>
      <c r="AL393" s="5">
        <f t="shared" si="477"/>
        <v>8.6442951959750757E-5</v>
      </c>
      <c r="AM393" s="5">
        <f t="shared" si="478"/>
        <v>1.7924429009136166E-2</v>
      </c>
      <c r="AN393" s="5">
        <f t="shared" si="479"/>
        <v>1.6067134565182242E-2</v>
      </c>
      <c r="AO393" s="5">
        <f t="shared" si="480"/>
        <v>7.2011446781398781E-3</v>
      </c>
      <c r="AP393" s="5">
        <f t="shared" si="481"/>
        <v>2.1516586945493151E-3</v>
      </c>
      <c r="AQ393" s="5">
        <f t="shared" si="482"/>
        <v>4.8217700220809268E-4</v>
      </c>
      <c r="AR393" s="5">
        <f t="shared" si="483"/>
        <v>2.3182885030051184E-4</v>
      </c>
      <c r="AS393" s="5">
        <f t="shared" si="484"/>
        <v>4.9581099369558508E-4</v>
      </c>
      <c r="AT393" s="5">
        <f t="shared" si="485"/>
        <v>5.3019402276883218E-4</v>
      </c>
      <c r="AU393" s="5">
        <f t="shared" si="486"/>
        <v>3.7797427562002046E-4</v>
      </c>
      <c r="AV393" s="5">
        <f t="shared" si="487"/>
        <v>2.0209283803936193E-4</v>
      </c>
      <c r="AW393" s="5">
        <f t="shared" si="488"/>
        <v>4.6032955621457831E-6</v>
      </c>
      <c r="AX393" s="5">
        <f t="shared" si="489"/>
        <v>6.3891450862174695E-3</v>
      </c>
      <c r="AY393" s="5">
        <f t="shared" si="490"/>
        <v>5.7271143088800823E-3</v>
      </c>
      <c r="AZ393" s="5">
        <f t="shared" si="491"/>
        <v>2.5668409360224192E-3</v>
      </c>
      <c r="BA393" s="5">
        <f t="shared" si="492"/>
        <v>7.6695662486597532E-4</v>
      </c>
      <c r="BB393" s="5">
        <f t="shared" si="493"/>
        <v>1.7187151807037526E-4</v>
      </c>
      <c r="BC393" s="5">
        <f t="shared" si="494"/>
        <v>3.0812505183304087E-5</v>
      </c>
      <c r="BD393" s="5">
        <f t="shared" si="495"/>
        <v>3.4634532681359526E-5</v>
      </c>
      <c r="BE393" s="5">
        <f t="shared" si="496"/>
        <v>7.4072670604488462E-5</v>
      </c>
      <c r="BF393" s="5">
        <f t="shared" si="497"/>
        <v>7.9209391692385293E-5</v>
      </c>
      <c r="BG393" s="5">
        <f t="shared" si="498"/>
        <v>5.6468219484785526E-5</v>
      </c>
      <c r="BH393" s="5">
        <f t="shared" si="499"/>
        <v>3.0192061922706801E-5</v>
      </c>
      <c r="BI393" s="5">
        <f t="shared" si="500"/>
        <v>1.2914316923205519E-5</v>
      </c>
      <c r="BJ393" s="8">
        <f t="shared" si="501"/>
        <v>0.65222423197588775</v>
      </c>
      <c r="BK393" s="8">
        <f t="shared" si="502"/>
        <v>0.20074421803514303</v>
      </c>
      <c r="BL393" s="8">
        <f t="shared" si="503"/>
        <v>0.1404944151363425</v>
      </c>
      <c r="BM393" s="8">
        <f t="shared" si="504"/>
        <v>0.57813312918343751</v>
      </c>
      <c r="BN393" s="8">
        <f t="shared" si="505"/>
        <v>0.41537769611209213</v>
      </c>
    </row>
    <row r="394" spans="1:66" s="10" customFormat="1" x14ac:dyDescent="0.25">
      <c r="A394" t="s">
        <v>19</v>
      </c>
      <c r="B394" t="s">
        <v>149</v>
      </c>
      <c r="C394" t="s">
        <v>233</v>
      </c>
      <c r="D394" t="s">
        <v>532</v>
      </c>
      <c r="E394">
        <f>VLOOKUP(A394,home!$A$2:$E$405,3,FALSE)</f>
        <v>1.4805999999999999</v>
      </c>
      <c r="F394">
        <f>VLOOKUP(B394,home!$B$2:$E$405,3,FALSE)</f>
        <v>0.92820000000000003</v>
      </c>
      <c r="G394">
        <f>VLOOKUP(C394,away!$B$2:$E$405,4,FALSE)</f>
        <v>1.0130999999999999</v>
      </c>
      <c r="H394">
        <f>VLOOKUP(A394,away!$A$2:$E$405,3,FALSE)</f>
        <v>1.3222</v>
      </c>
      <c r="I394">
        <f>VLOOKUP(C394,away!$B$2:$E$405,3,FALSE)</f>
        <v>0.75629999999999997</v>
      </c>
      <c r="J394">
        <f>VLOOKUP(B394,home!$B$2:$E$405,4,FALSE)</f>
        <v>0.4592</v>
      </c>
      <c r="K394" s="3">
        <f t="shared" si="450"/>
        <v>1.3922961572519998</v>
      </c>
      <c r="L394" s="3">
        <f t="shared" si="451"/>
        <v>0.45919075171199997</v>
      </c>
      <c r="M394" s="5">
        <f t="shared" si="452"/>
        <v>0.15700354269313288</v>
      </c>
      <c r="N394" s="5">
        <f t="shared" si="453"/>
        <v>0.21859542916659921</v>
      </c>
      <c r="O394" s="5">
        <f t="shared" si="454"/>
        <v>7.2094574790706772E-2</v>
      </c>
      <c r="P394" s="5">
        <f t="shared" si="455"/>
        <v>0.10037699943981793</v>
      </c>
      <c r="Q394" s="5">
        <f t="shared" si="456"/>
        <v>0.15217478801075393</v>
      </c>
      <c r="R394" s="5">
        <f t="shared" si="457"/>
        <v>1.6552580996250819E-2</v>
      </c>
      <c r="S394" s="5">
        <f t="shared" si="458"/>
        <v>1.6043494693992501E-2</v>
      </c>
      <c r="T394" s="5">
        <f t="shared" si="459"/>
        <v>6.9877255298272337E-2</v>
      </c>
      <c r="U394" s="5">
        <f t="shared" si="460"/>
        <v>2.3046094913682494E-2</v>
      </c>
      <c r="V394" s="5">
        <f t="shared" si="461"/>
        <v>1.1396755274066704E-3</v>
      </c>
      <c r="W394" s="5">
        <f t="shared" si="462"/>
        <v>7.0624124192670126E-2</v>
      </c>
      <c r="X394" s="5">
        <f t="shared" si="463"/>
        <v>3.2429944677033834E-2</v>
      </c>
      <c r="Y394" s="5">
        <f t="shared" si="464"/>
        <v>7.445765337112868E-3</v>
      </c>
      <c r="Z394" s="5">
        <f t="shared" si="465"/>
        <v>2.5335973701473935E-3</v>
      </c>
      <c r="AA394" s="5">
        <f t="shared" si="466"/>
        <v>3.5275178824799884E-3</v>
      </c>
      <c r="AB394" s="5">
        <f t="shared" si="467"/>
        <v>2.4556747962072999E-3</v>
      </c>
      <c r="AC394" s="5">
        <f t="shared" si="468"/>
        <v>4.5539262925927089E-5</v>
      </c>
      <c r="AD394" s="5">
        <f t="shared" si="469"/>
        <v>2.4582424180685649E-2</v>
      </c>
      <c r="AE394" s="5">
        <f t="shared" si="470"/>
        <v>1.1288021838432288E-2</v>
      </c>
      <c r="AF394" s="5">
        <f t="shared" si="471"/>
        <v>2.5916776166655963E-3</v>
      </c>
      <c r="AG394" s="5">
        <f t="shared" si="472"/>
        <v>3.9669146433061331E-4</v>
      </c>
      <c r="AH394" s="5">
        <f t="shared" si="473"/>
        <v>2.9085112023338196E-4</v>
      </c>
      <c r="AI394" s="5">
        <f t="shared" si="474"/>
        <v>4.0495089703337705E-4</v>
      </c>
      <c r="AJ394" s="5">
        <f t="shared" si="475"/>
        <v>2.8190578890766065E-4</v>
      </c>
      <c r="AK394" s="5">
        <f t="shared" si="476"/>
        <v>1.3083211553440975E-4</v>
      </c>
      <c r="AL394" s="5">
        <f t="shared" si="477"/>
        <v>1.1645838025807651E-6</v>
      </c>
      <c r="AM394" s="5">
        <f t="shared" si="478"/>
        <v>6.845202944541451E-3</v>
      </c>
      <c r="AN394" s="5">
        <f t="shared" si="479"/>
        <v>3.1432538857251845E-3</v>
      </c>
      <c r="AO394" s="5">
        <f t="shared" si="480"/>
        <v>7.2167655730390602E-4</v>
      </c>
      <c r="AP394" s="5">
        <f t="shared" si="481"/>
        <v>1.1046240028043629E-4</v>
      </c>
      <c r="AQ394" s="5">
        <f t="shared" si="482"/>
        <v>1.2680828155171346E-5</v>
      </c>
      <c r="AR394" s="5">
        <f t="shared" si="483"/>
        <v>2.6711228907248797E-5</v>
      </c>
      <c r="AS394" s="5">
        <f t="shared" si="484"/>
        <v>3.7189941363041038E-5</v>
      </c>
      <c r="AT394" s="5">
        <f t="shared" si="485"/>
        <v>2.5889706224094621E-5</v>
      </c>
      <c r="AU394" s="5">
        <f t="shared" si="486"/>
        <v>1.2015379496063373E-5</v>
      </c>
      <c r="AV394" s="5">
        <f t="shared" si="487"/>
        <v>4.1822416750733751E-6</v>
      </c>
      <c r="AW394" s="5">
        <f t="shared" si="488"/>
        <v>2.0682022288954368E-8</v>
      </c>
      <c r="AX394" s="5">
        <f t="shared" si="489"/>
        <v>1.5884249592158541E-3</v>
      </c>
      <c r="AY394" s="5">
        <f t="shared" si="490"/>
        <v>7.2939005106043085E-4</v>
      </c>
      <c r="AZ394" s="5">
        <f t="shared" si="491"/>
        <v>1.6746458291884661E-4</v>
      </c>
      <c r="BA394" s="5">
        <f t="shared" si="492"/>
        <v>2.5632729238547245E-5</v>
      </c>
      <c r="BB394" s="5">
        <f t="shared" si="493"/>
        <v>2.9425780518696679E-6</v>
      </c>
      <c r="BC394" s="5">
        <f t="shared" si="494"/>
        <v>2.7024092552185312E-7</v>
      </c>
      <c r="BD394" s="5">
        <f t="shared" si="495"/>
        <v>2.0442582135118112E-6</v>
      </c>
      <c r="BE394" s="5">
        <f t="shared" si="496"/>
        <v>2.846212855103333E-6</v>
      </c>
      <c r="BF394" s="5">
        <f t="shared" si="497"/>
        <v>1.9813856104408073E-6</v>
      </c>
      <c r="BG394" s="5">
        <f t="shared" si="498"/>
        <v>9.1955852381704782E-7</v>
      </c>
      <c r="BH394" s="5">
        <f t="shared" si="499"/>
        <v>3.2007444976969924E-7</v>
      </c>
      <c r="BI394" s="5">
        <f t="shared" si="500"/>
        <v>8.9127685289780067E-8</v>
      </c>
      <c r="BJ394" s="8">
        <f t="shared" si="501"/>
        <v>0.60335352353997374</v>
      </c>
      <c r="BK394" s="8">
        <f t="shared" si="502"/>
        <v>0.27533980625213894</v>
      </c>
      <c r="BL394" s="8">
        <f t="shared" si="503"/>
        <v>0.11889917241603966</v>
      </c>
      <c r="BM394" s="8">
        <f t="shared" si="504"/>
        <v>0.28259881511199991</v>
      </c>
      <c r="BN394" s="8">
        <f t="shared" si="505"/>
        <v>0.71679791509726154</v>
      </c>
    </row>
    <row r="395" spans="1:66" x14ac:dyDescent="0.25">
      <c r="A395" t="s">
        <v>19</v>
      </c>
      <c r="B395" t="s">
        <v>331</v>
      </c>
      <c r="C395" t="s">
        <v>237</v>
      </c>
      <c r="D395" t="s">
        <v>532</v>
      </c>
      <c r="E395">
        <f>VLOOKUP(A395,home!$A$2:$E$405,3,FALSE)</f>
        <v>1.4805999999999999</v>
      </c>
      <c r="F395">
        <f>VLOOKUP(B395,home!$B$2:$E$405,3,FALSE)</f>
        <v>0.90049999999999997</v>
      </c>
      <c r="G395">
        <f>VLOOKUP(C395,away!$B$2:$E$405,4,FALSE)</f>
        <v>0.63790000000000002</v>
      </c>
      <c r="H395">
        <f>VLOOKUP(A395,away!$A$2:$E$405,3,FALSE)</f>
        <v>1.3222</v>
      </c>
      <c r="I395">
        <f>VLOOKUP(C395,away!$B$2:$E$405,3,FALSE)</f>
        <v>0.88239999999999996</v>
      </c>
      <c r="J395">
        <f>VLOOKUP(B395,home!$B$2:$E$405,4,FALSE)</f>
        <v>0.84040000000000004</v>
      </c>
      <c r="K395" s="3">
        <f t="shared" si="450"/>
        <v>0.85049950337000002</v>
      </c>
      <c r="L395" s="3">
        <f t="shared" si="451"/>
        <v>0.98050247891200015</v>
      </c>
      <c r="M395" s="5">
        <f t="shared" si="452"/>
        <v>0.16025291672066541</v>
      </c>
      <c r="N395" s="5">
        <f t="shared" si="453"/>
        <v>0.13629502608451988</v>
      </c>
      <c r="O395" s="5">
        <f t="shared" si="454"/>
        <v>0.15712838209749078</v>
      </c>
      <c r="P395" s="5">
        <f t="shared" si="455"/>
        <v>0.13363761093924748</v>
      </c>
      <c r="Q395" s="5">
        <f t="shared" si="456"/>
        <v>5.7959425998342681E-2</v>
      </c>
      <c r="R395" s="5">
        <f t="shared" si="457"/>
        <v>7.703238407701081E-2</v>
      </c>
      <c r="S395" s="5">
        <f t="shared" si="458"/>
        <v>2.7860664602878126E-2</v>
      </c>
      <c r="T395" s="5">
        <f t="shared" si="459"/>
        <v>5.6829360867691629E-2</v>
      </c>
      <c r="U395" s="5">
        <f t="shared" si="460"/>
        <v>6.5516004400904784E-2</v>
      </c>
      <c r="V395" s="5">
        <f t="shared" si="461"/>
        <v>2.5814975844285818E-3</v>
      </c>
      <c r="W395" s="5">
        <f t="shared" si="462"/>
        <v>1.6431487675733575E-2</v>
      </c>
      <c r="X395" s="5">
        <f t="shared" si="463"/>
        <v>1.6111114398268751E-2</v>
      </c>
      <c r="Y395" s="5">
        <f t="shared" si="464"/>
        <v>7.8984938027686635E-3</v>
      </c>
      <c r="Z395" s="5">
        <f t="shared" si="465"/>
        <v>2.5176814514670132E-2</v>
      </c>
      <c r="AA395" s="5">
        <f t="shared" si="466"/>
        <v>2.1412868241165551E-2</v>
      </c>
      <c r="AB395" s="5">
        <f t="shared" si="467"/>
        <v>9.1058169024192739E-3</v>
      </c>
      <c r="AC395" s="5">
        <f t="shared" si="468"/>
        <v>1.3454714931562396E-4</v>
      </c>
      <c r="AD395" s="5">
        <f t="shared" si="469"/>
        <v>3.4937430269604197E-3</v>
      </c>
      <c r="AE395" s="5">
        <f t="shared" si="470"/>
        <v>3.4256236986162066E-3</v>
      </c>
      <c r="AF395" s="5">
        <f t="shared" si="471"/>
        <v>1.6794162641564424E-3</v>
      </c>
      <c r="AG395" s="5">
        <f t="shared" si="472"/>
        <v>5.488906033768408E-4</v>
      </c>
      <c r="AH395" s="5">
        <f t="shared" si="473"/>
        <v>6.1714822606854219E-3</v>
      </c>
      <c r="AI395" s="5">
        <f t="shared" si="474"/>
        <v>5.2488425977697158E-3</v>
      </c>
      <c r="AJ395" s="5">
        <f t="shared" si="475"/>
        <v>2.232069011335222E-3</v>
      </c>
      <c r="AK395" s="5">
        <f t="shared" si="476"/>
        <v>6.3279119520939125E-4</v>
      </c>
      <c r="AL395" s="5">
        <f t="shared" si="477"/>
        <v>4.4880455123491724E-6</v>
      </c>
      <c r="AM395" s="5">
        <f t="shared" si="478"/>
        <v>5.9428534186644765E-4</v>
      </c>
      <c r="AN395" s="5">
        <f t="shared" si="479"/>
        <v>5.826982508811174E-4</v>
      </c>
      <c r="AO395" s="5">
        <f t="shared" si="480"/>
        <v>2.8566853972331106E-4</v>
      </c>
      <c r="AP395" s="5">
        <f t="shared" si="481"/>
        <v>9.336623711529257E-5</v>
      </c>
      <c r="AQ395" s="5">
        <f t="shared" si="482"/>
        <v>2.288645673455749E-5</v>
      </c>
      <c r="AR395" s="5">
        <f t="shared" si="483"/>
        <v>1.2102307310326984E-3</v>
      </c>
      <c r="AS395" s="5">
        <f t="shared" si="484"/>
        <v>1.0293006357064221E-3</v>
      </c>
      <c r="AT395" s="5">
        <f t="shared" si="485"/>
        <v>4.3770983974336858E-4</v>
      </c>
      <c r="AU395" s="5">
        <f t="shared" si="486"/>
        <v>1.2409066710729913E-4</v>
      </c>
      <c r="AV395" s="5">
        <f t="shared" si="487"/>
        <v>2.6384762686902468E-5</v>
      </c>
      <c r="AW395" s="5">
        <f t="shared" si="488"/>
        <v>1.0396269089483641E-7</v>
      </c>
      <c r="AX395" s="5">
        <f t="shared" si="489"/>
        <v>8.4239898019580712E-5</v>
      </c>
      <c r="AY395" s="5">
        <f t="shared" si="490"/>
        <v>8.2597428831492989E-5</v>
      </c>
      <c r="AZ395" s="5">
        <f t="shared" si="491"/>
        <v>4.0493491860518183E-5</v>
      </c>
      <c r="BA395" s="5">
        <f t="shared" si="492"/>
        <v>1.323465638301366E-5</v>
      </c>
      <c r="BB395" s="5">
        <f t="shared" si="493"/>
        <v>3.2441533477733551E-6</v>
      </c>
      <c r="BC395" s="5">
        <f t="shared" si="494"/>
        <v>6.361800798924879E-7</v>
      </c>
      <c r="BD395" s="5">
        <f t="shared" si="495"/>
        <v>1.9777237197217374E-4</v>
      </c>
      <c r="BE395" s="5">
        <f t="shared" si="496"/>
        <v>1.6820530414264067E-4</v>
      </c>
      <c r="BF395" s="5">
        <f t="shared" si="497"/>
        <v>7.1529263818757841E-5</v>
      </c>
      <c r="BG395" s="5">
        <f t="shared" si="498"/>
        <v>2.027853445142509E-5</v>
      </c>
      <c r="BH395" s="5">
        <f t="shared" si="499"/>
        <v>4.3117208700021178E-6</v>
      </c>
      <c r="BI395" s="5">
        <f t="shared" si="500"/>
        <v>7.3342329172137332E-7</v>
      </c>
      <c r="BJ395" s="8">
        <f t="shared" si="501"/>
        <v>0.3024759330552782</v>
      </c>
      <c r="BK395" s="8">
        <f t="shared" si="502"/>
        <v>0.32455432247087901</v>
      </c>
      <c r="BL395" s="8">
        <f t="shared" si="503"/>
        <v>0.34777118803881435</v>
      </c>
      <c r="BM395" s="8">
        <f t="shared" si="504"/>
        <v>0.27759001869622407</v>
      </c>
      <c r="BN395" s="8">
        <f t="shared" si="505"/>
        <v>0.72230574591727703</v>
      </c>
    </row>
    <row r="396" spans="1:66" x14ac:dyDescent="0.25">
      <c r="A396" t="s">
        <v>19</v>
      </c>
      <c r="B396" t="s">
        <v>242</v>
      </c>
      <c r="C396" t="s">
        <v>152</v>
      </c>
      <c r="D396" t="s">
        <v>532</v>
      </c>
      <c r="E396">
        <f>VLOOKUP(A396,home!$A$2:$E$405,3,FALSE)</f>
        <v>1.4805999999999999</v>
      </c>
      <c r="F396">
        <f>VLOOKUP(B396,home!$B$2:$E$405,3,FALSE)</f>
        <v>1.0130999999999999</v>
      </c>
      <c r="G396">
        <f>VLOOKUP(C396,away!$B$2:$E$405,4,FALSE)</f>
        <v>0.71289999999999998</v>
      </c>
      <c r="H396">
        <f>VLOOKUP(A396,away!$A$2:$E$405,3,FALSE)</f>
        <v>1.3222</v>
      </c>
      <c r="I396">
        <f>VLOOKUP(C396,away!$B$2:$E$405,3,FALSE)</f>
        <v>0.9244</v>
      </c>
      <c r="J396">
        <f>VLOOKUP(B396,home!$B$2:$E$405,4,FALSE)</f>
        <v>0.84040000000000004</v>
      </c>
      <c r="K396" s="3">
        <f t="shared" si="450"/>
        <v>1.0693470485939998</v>
      </c>
      <c r="L396" s="3">
        <f t="shared" si="451"/>
        <v>1.0271719078720001</v>
      </c>
      <c r="M396" s="5">
        <f t="shared" si="452"/>
        <v>0.12288344721534167</v>
      </c>
      <c r="N396" s="5">
        <f t="shared" si="453"/>
        <v>0.13140505160078217</v>
      </c>
      <c r="O396" s="5">
        <f t="shared" si="454"/>
        <v>0.1262224249220707</v>
      </c>
      <c r="P396" s="5">
        <f t="shared" si="455"/>
        <v>0.13497557755679401</v>
      </c>
      <c r="Q396" s="5">
        <f t="shared" si="456"/>
        <v>7.0258802049819324E-2</v>
      </c>
      <c r="R396" s="5">
        <f t="shared" si="457"/>
        <v>6.4826064511716824E-2</v>
      </c>
      <c r="S396" s="5">
        <f t="shared" si="458"/>
        <v>3.7064403200017811E-2</v>
      </c>
      <c r="T396" s="5">
        <f t="shared" si="459"/>
        <v>7.2167867746314091E-2</v>
      </c>
      <c r="U396" s="5">
        <f t="shared" si="460"/>
        <v>6.9321560757568609E-2</v>
      </c>
      <c r="V396" s="5">
        <f t="shared" si="461"/>
        <v>4.5235178736783661E-3</v>
      </c>
      <c r="W396" s="5">
        <f t="shared" si="462"/>
        <v>2.504368086990812E-2</v>
      </c>
      <c r="X396" s="5">
        <f t="shared" si="463"/>
        <v>2.572416545928103E-2</v>
      </c>
      <c r="Y396" s="5">
        <f t="shared" si="464"/>
        <v>1.3211570056612349E-2</v>
      </c>
      <c r="Z396" s="5">
        <f t="shared" si="465"/>
        <v>2.2195837454777847E-2</v>
      </c>
      <c r="AA396" s="5">
        <f t="shared" si="466"/>
        <v>2.3735053273338847E-2</v>
      </c>
      <c r="AB396" s="5">
        <f t="shared" si="467"/>
        <v>1.2690504583033124E-2</v>
      </c>
      <c r="AC396" s="5">
        <f t="shared" si="468"/>
        <v>3.1054042032521549E-4</v>
      </c>
      <c r="AD396" s="5">
        <f t="shared" si="469"/>
        <v>6.6950965560415637E-3</v>
      </c>
      <c r="AE396" s="5">
        <f t="shared" si="470"/>
        <v>6.8770151028564701E-3</v>
      </c>
      <c r="AF396" s="5">
        <f t="shared" si="471"/>
        <v>3.531938361832819E-3</v>
      </c>
      <c r="AG396" s="5">
        <f t="shared" si="472"/>
        <v>1.2093026218700413E-3</v>
      </c>
      <c r="AH396" s="5">
        <f t="shared" si="473"/>
        <v>5.6997351763102382E-3</v>
      </c>
      <c r="AI396" s="5">
        <f t="shared" si="474"/>
        <v>6.094994988554754E-3</v>
      </c>
      <c r="AJ396" s="5">
        <f t="shared" si="475"/>
        <v>3.2588324511031224E-3</v>
      </c>
      <c r="AK396" s="5">
        <f t="shared" si="476"/>
        <v>1.1616076211498248E-3</v>
      </c>
      <c r="AL396" s="5">
        <f t="shared" si="477"/>
        <v>1.3643944253833577E-5</v>
      </c>
      <c r="AM396" s="5">
        <f t="shared" si="478"/>
        <v>1.43187634845098E-3</v>
      </c>
      <c r="AN396" s="5">
        <f t="shared" si="479"/>
        <v>1.4707831606751859E-3</v>
      </c>
      <c r="AO396" s="5">
        <f t="shared" si="480"/>
        <v>7.5537357260837049E-4</v>
      </c>
      <c r="AP396" s="5">
        <f t="shared" si="481"/>
        <v>2.5863283791074297E-4</v>
      </c>
      <c r="AQ396" s="5">
        <f t="shared" si="482"/>
        <v>6.6415096388781878E-5</v>
      </c>
      <c r="AR396" s="5">
        <f t="shared" si="483"/>
        <v>1.1709215710831481E-3</v>
      </c>
      <c r="AS396" s="5">
        <f t="shared" si="484"/>
        <v>1.2521215261728136E-3</v>
      </c>
      <c r="AT396" s="5">
        <f t="shared" si="485"/>
        <v>6.6947622924695639E-4</v>
      </c>
      <c r="AU396" s="5">
        <f t="shared" si="486"/>
        <v>2.3863414328302427E-4</v>
      </c>
      <c r="AV396" s="5">
        <f t="shared" si="487"/>
        <v>6.3795679203364905E-5</v>
      </c>
      <c r="AW396" s="5">
        <f t="shared" si="488"/>
        <v>4.1629313014041535E-7</v>
      </c>
      <c r="AX396" s="5">
        <f t="shared" si="489"/>
        <v>2.551954578612681E-4</v>
      </c>
      <c r="AY396" s="5">
        <f t="shared" si="490"/>
        <v>2.6212960533162732E-4</v>
      </c>
      <c r="AZ396" s="5">
        <f t="shared" si="491"/>
        <v>1.3462608340911102E-4</v>
      </c>
      <c r="BA396" s="5">
        <f t="shared" si="492"/>
        <v>4.6094710314890541E-5</v>
      </c>
      <c r="BB396" s="5">
        <f t="shared" si="493"/>
        <v>1.1836797884238316E-5</v>
      </c>
      <c r="BC396" s="5">
        <f t="shared" si="494"/>
        <v>2.4316852531696659E-6</v>
      </c>
      <c r="BD396" s="5">
        <f t="shared" si="495"/>
        <v>2.0045629068965942E-4</v>
      </c>
      <c r="BE396" s="5">
        <f t="shared" si="496"/>
        <v>2.1435734282108815E-4</v>
      </c>
      <c r="BF396" s="5">
        <f t="shared" si="497"/>
        <v>1.146111959450914E-4</v>
      </c>
      <c r="BG396" s="5">
        <f t="shared" si="498"/>
        <v>4.0853048039904028E-5</v>
      </c>
      <c r="BH396" s="5">
        <f t="shared" si="499"/>
        <v>1.0921521586885064E-5</v>
      </c>
      <c r="BI396" s="5">
        <f t="shared" si="500"/>
        <v>2.3357793750182404E-6</v>
      </c>
      <c r="BJ396" s="8">
        <f t="shared" si="501"/>
        <v>0.36081988578140622</v>
      </c>
      <c r="BK396" s="8">
        <f t="shared" si="502"/>
        <v>0.30003325981574253</v>
      </c>
      <c r="BL396" s="8">
        <f t="shared" si="503"/>
        <v>0.31698926261229299</v>
      </c>
      <c r="BM396" s="8">
        <f t="shared" si="504"/>
        <v>0.34920516449549344</v>
      </c>
      <c r="BN396" s="8">
        <f t="shared" si="505"/>
        <v>0.6505713678565247</v>
      </c>
    </row>
    <row r="397" spans="1:66" x14ac:dyDescent="0.25">
      <c r="A397" t="s">
        <v>19</v>
      </c>
      <c r="B397" t="s">
        <v>21</v>
      </c>
      <c r="C397" t="s">
        <v>239</v>
      </c>
      <c r="D397" t="s">
        <v>532</v>
      </c>
      <c r="E397">
        <f>VLOOKUP(A397,home!$A$2:$E$405,3,FALSE)</f>
        <v>1.4805999999999999</v>
      </c>
      <c r="F397">
        <f>VLOOKUP(B397,home!$B$2:$E$405,3,FALSE)</f>
        <v>1.3508</v>
      </c>
      <c r="G397">
        <f>VLOOKUP(C397,away!$B$2:$E$405,4,FALSE)</f>
        <v>1.1632</v>
      </c>
      <c r="H397">
        <f>VLOOKUP(A397,away!$A$2:$E$405,3,FALSE)</f>
        <v>1.3222</v>
      </c>
      <c r="I397">
        <f>VLOOKUP(C397,away!$B$2:$E$405,3,FALSE)</f>
        <v>1.0504</v>
      </c>
      <c r="J397">
        <f>VLOOKUP(B397,home!$B$2:$E$405,4,FALSE)</f>
        <v>1.3025</v>
      </c>
      <c r="K397" s="3">
        <f t="shared" si="450"/>
        <v>2.326393579136</v>
      </c>
      <c r="L397" s="3">
        <f t="shared" si="451"/>
        <v>1.8089626411999999</v>
      </c>
      <c r="M397" s="5">
        <f t="shared" si="452"/>
        <v>1.5996965670261733E-2</v>
      </c>
      <c r="N397" s="5">
        <f t="shared" si="453"/>
        <v>3.7215238220955911E-2</v>
      </c>
      <c r="O397" s="5">
        <f t="shared" si="454"/>
        <v>2.8937913270062392E-2</v>
      </c>
      <c r="P397" s="5">
        <f t="shared" si="455"/>
        <v>6.7320975625067586E-2</v>
      </c>
      <c r="Q397" s="5">
        <f t="shared" si="456"/>
        <v>4.3288645621624253E-2</v>
      </c>
      <c r="R397" s="5">
        <f t="shared" si="457"/>
        <v>2.6173802009914295E-2</v>
      </c>
      <c r="S397" s="5">
        <f t="shared" si="458"/>
        <v>7.0827709650213844E-2</v>
      </c>
      <c r="T397" s="5">
        <f t="shared" si="459"/>
        <v>7.8307542717664214E-2</v>
      </c>
      <c r="U397" s="5">
        <f t="shared" si="460"/>
        <v>6.0890564937441542E-2</v>
      </c>
      <c r="V397" s="5">
        <f t="shared" si="461"/>
        <v>3.3118714950391773E-2</v>
      </c>
      <c r="W397" s="5">
        <f t="shared" si="462"/>
        <v>3.356880907454679E-2</v>
      </c>
      <c r="X397" s="5">
        <f t="shared" si="463"/>
        <v>6.0724721525430687E-2</v>
      </c>
      <c r="Y397" s="5">
        <f t="shared" si="464"/>
        <v>5.4924376318388791E-2</v>
      </c>
      <c r="Z397" s="5">
        <f t="shared" si="465"/>
        <v>1.578247667136681E-2</v>
      </c>
      <c r="AA397" s="5">
        <f t="shared" si="466"/>
        <v>3.6716252391131458E-2</v>
      </c>
      <c r="AB397" s="5">
        <f t="shared" si="467"/>
        <v>4.2708226906332518E-2</v>
      </c>
      <c r="AC397" s="5">
        <f t="shared" si="468"/>
        <v>8.7109652850199219E-3</v>
      </c>
      <c r="AD397" s="5">
        <f t="shared" si="469"/>
        <v>1.9523565472566989E-2</v>
      </c>
      <c r="AE397" s="5">
        <f t="shared" si="470"/>
        <v>3.5317400562895909E-2</v>
      </c>
      <c r="AF397" s="5">
        <f t="shared" si="471"/>
        <v>3.1943929101287273E-2</v>
      </c>
      <c r="AG397" s="5">
        <f t="shared" si="472"/>
        <v>1.9261791452456722E-2</v>
      </c>
      <c r="AH397" s="5">
        <f t="shared" si="473"/>
        <v>7.1374776710282717E-3</v>
      </c>
      <c r="AI397" s="5">
        <f t="shared" si="474"/>
        <v>1.6604582225106742E-2</v>
      </c>
      <c r="AJ397" s="5">
        <f t="shared" si="475"/>
        <v>1.9314396736362042E-2</v>
      </c>
      <c r="AK397" s="5">
        <f t="shared" si="476"/>
        <v>1.4977629517452655E-2</v>
      </c>
      <c r="AL397" s="5">
        <f t="shared" si="477"/>
        <v>1.4663547918060678E-3</v>
      </c>
      <c r="AM397" s="5">
        <f t="shared" si="478"/>
        <v>9.0838994714442269E-3</v>
      </c>
      <c r="AN397" s="5">
        <f t="shared" si="479"/>
        <v>1.643243478025903E-2</v>
      </c>
      <c r="AO397" s="5">
        <f t="shared" si="480"/>
        <v>1.4862830310722058E-2</v>
      </c>
      <c r="AP397" s="5">
        <f t="shared" si="481"/>
        <v>8.9621015915303977E-3</v>
      </c>
      <c r="AQ397" s="5">
        <f t="shared" si="482"/>
        <v>4.053026741429387E-3</v>
      </c>
      <c r="AR397" s="5">
        <f t="shared" si="483"/>
        <v>2.5822860918578673E-3</v>
      </c>
      <c r="AS397" s="5">
        <f t="shared" si="484"/>
        <v>6.0074137835903372E-3</v>
      </c>
      <c r="AT397" s="5">
        <f t="shared" si="485"/>
        <v>6.9878044266788331E-3</v>
      </c>
      <c r="AU397" s="5">
        <f t="shared" si="486"/>
        <v>5.4187944501612514E-3</v>
      </c>
      <c r="AV397" s="5">
        <f t="shared" si="487"/>
        <v>3.1515621538782323E-3</v>
      </c>
      <c r="AW397" s="5">
        <f t="shared" si="488"/>
        <v>1.7141520813605598E-4</v>
      </c>
      <c r="AX397" s="5">
        <f t="shared" si="489"/>
        <v>3.5221209006474595E-3</v>
      </c>
      <c r="AY397" s="5">
        <f t="shared" si="490"/>
        <v>6.3713851270609505E-3</v>
      </c>
      <c r="AZ397" s="5">
        <f t="shared" si="491"/>
        <v>5.7627988337752871E-3</v>
      </c>
      <c r="BA397" s="5">
        <f t="shared" si="492"/>
        <v>3.4748959330168079E-3</v>
      </c>
      <c r="BB397" s="5">
        <f t="shared" si="493"/>
        <v>1.5714892312213055E-3</v>
      </c>
      <c r="BC397" s="5">
        <f t="shared" si="494"/>
        <v>5.6855306206549051E-4</v>
      </c>
      <c r="BD397" s="5">
        <f t="shared" si="495"/>
        <v>7.7854317817687118E-4</v>
      </c>
      <c r="BE397" s="5">
        <f t="shared" si="496"/>
        <v>1.8111978507908079E-3</v>
      </c>
      <c r="BF397" s="5">
        <f t="shared" si="497"/>
        <v>2.1067795253123297E-3</v>
      </c>
      <c r="BG397" s="5">
        <f t="shared" si="498"/>
        <v>1.6337327867805976E-3</v>
      </c>
      <c r="BH397" s="5">
        <f t="shared" si="499"/>
        <v>9.5017636629758683E-4</v>
      </c>
      <c r="BI397" s="5">
        <f t="shared" si="500"/>
        <v>4.4209683952029617E-4</v>
      </c>
      <c r="BJ397" s="8">
        <f t="shared" si="501"/>
        <v>0.4887415560509899</v>
      </c>
      <c r="BK397" s="8">
        <f t="shared" si="502"/>
        <v>0.20381307109982186</v>
      </c>
      <c r="BL397" s="8">
        <f t="shared" si="503"/>
        <v>0.28533123311787689</v>
      </c>
      <c r="BM397" s="8">
        <f t="shared" si="504"/>
        <v>0.76853482660324424</v>
      </c>
      <c r="BN397" s="8">
        <f t="shared" si="505"/>
        <v>0.21893354041788618</v>
      </c>
    </row>
    <row r="398" spans="1:66" x14ac:dyDescent="0.25">
      <c r="A398" t="s">
        <v>19</v>
      </c>
      <c r="B398" t="s">
        <v>236</v>
      </c>
      <c r="C398" t="s">
        <v>234</v>
      </c>
      <c r="D398" t="s">
        <v>532</v>
      </c>
      <c r="E398">
        <f>VLOOKUP(A398,home!$A$2:$E$405,3,FALSE)</f>
        <v>1.4805999999999999</v>
      </c>
      <c r="F398">
        <f>VLOOKUP(B398,home!$B$2:$E$405,3,FALSE)</f>
        <v>1.4258</v>
      </c>
      <c r="G398">
        <f>VLOOKUP(C398,away!$B$2:$E$405,4,FALSE)</f>
        <v>0.90049999999999997</v>
      </c>
      <c r="H398">
        <f>VLOOKUP(A398,away!$A$2:$E$405,3,FALSE)</f>
        <v>1.3222</v>
      </c>
      <c r="I398">
        <f>VLOOKUP(C398,away!$B$2:$E$405,3,FALSE)</f>
        <v>1.0084</v>
      </c>
      <c r="J398">
        <f>VLOOKUP(B398,home!$B$2:$E$405,4,FALSE)</f>
        <v>0.54620000000000002</v>
      </c>
      <c r="K398" s="3">
        <f t="shared" si="450"/>
        <v>1.9009910517399995</v>
      </c>
      <c r="L398" s="3">
        <f t="shared" si="451"/>
        <v>0.72825199937600005</v>
      </c>
      <c r="M398" s="5">
        <f t="shared" si="452"/>
        <v>7.2133042604985764E-2</v>
      </c>
      <c r="N398" s="5">
        <f t="shared" si="453"/>
        <v>0.13712426852685805</v>
      </c>
      <c r="O398" s="5">
        <f t="shared" si="454"/>
        <v>5.2531032498155078E-2</v>
      </c>
      <c r="P398" s="5">
        <f t="shared" si="455"/>
        <v>9.9861022717655901E-2</v>
      </c>
      <c r="Q398" s="5">
        <f t="shared" si="456"/>
        <v>0.13033600372297505</v>
      </c>
      <c r="R398" s="5">
        <f t="shared" si="457"/>
        <v>1.9127914723033532E-2</v>
      </c>
      <c r="S398" s="5">
        <f t="shared" si="458"/>
        <v>3.4561913299657902E-2</v>
      </c>
      <c r="T398" s="5">
        <f t="shared" si="459"/>
        <v>9.4917455301934364E-2</v>
      </c>
      <c r="U398" s="5">
        <f t="shared" si="460"/>
        <v>3.636199472693253E-2</v>
      </c>
      <c r="V398" s="5">
        <f t="shared" si="461"/>
        <v>5.3163923595447998E-3</v>
      </c>
      <c r="W398" s="5">
        <f t="shared" si="462"/>
        <v>8.2589192265642278E-2</v>
      </c>
      <c r="X398" s="5">
        <f t="shared" si="463"/>
        <v>6.0145744394302869E-2</v>
      </c>
      <c r="Y398" s="5">
        <f t="shared" si="464"/>
        <v>2.1900629304554452E-2</v>
      </c>
      <c r="Z398" s="5">
        <f t="shared" si="465"/>
        <v>4.6433140469809338E-3</v>
      </c>
      <c r="AA398" s="5">
        <f t="shared" si="466"/>
        <v>8.8268984537293975E-3</v>
      </c>
      <c r="AB398" s="5">
        <f t="shared" si="467"/>
        <v>8.3899274875786148E-3</v>
      </c>
      <c r="AC398" s="5">
        <f t="shared" si="468"/>
        <v>4.6000102641915005E-4</v>
      </c>
      <c r="AD398" s="5">
        <f t="shared" si="469"/>
        <v>3.9250328866855103E-2</v>
      </c>
      <c r="AE398" s="5">
        <f t="shared" si="470"/>
        <v>2.8584130473452759E-2</v>
      </c>
      <c r="AF398" s="5">
        <f t="shared" si="471"/>
        <v>1.0408225083858209E-2</v>
      </c>
      <c r="AG398" s="5">
        <f t="shared" si="472"/>
        <v>2.5266035757583929E-3</v>
      </c>
      <c r="AH398" s="5">
        <f t="shared" si="473"/>
        <v>8.4537568461113253E-4</v>
      </c>
      <c r="AI398" s="5">
        <f t="shared" si="474"/>
        <v>1.6070516118043387E-3</v>
      </c>
      <c r="AJ398" s="5">
        <f t="shared" si="475"/>
        <v>1.5274953668621962E-3</v>
      </c>
      <c r="AK398" s="5">
        <f t="shared" si="476"/>
        <v>9.6791834132644759E-4</v>
      </c>
      <c r="AL398" s="5">
        <f t="shared" si="477"/>
        <v>2.5473026668758732E-5</v>
      </c>
      <c r="AM398" s="5">
        <f t="shared" si="478"/>
        <v>1.492290479074875E-2</v>
      </c>
      <c r="AN398" s="5">
        <f t="shared" si="479"/>
        <v>1.0867635250360465E-2</v>
      </c>
      <c r="AO398" s="5">
        <f t="shared" si="480"/>
        <v>3.9571885497820527E-3</v>
      </c>
      <c r="AP398" s="5">
        <f t="shared" si="481"/>
        <v>9.6061015776219825E-4</v>
      </c>
      <c r="AQ398" s="5">
        <f t="shared" si="482"/>
        <v>1.7489156700280388E-4</v>
      </c>
      <c r="AR398" s="5">
        <f t="shared" si="483"/>
        <v>1.2312930650838248E-4</v>
      </c>
      <c r="AS398" s="5">
        <f t="shared" si="484"/>
        <v>2.3406770987938674E-4</v>
      </c>
      <c r="AT398" s="5">
        <f t="shared" si="485"/>
        <v>2.2248031099099432E-4</v>
      </c>
      <c r="AU398" s="5">
        <f t="shared" si="486"/>
        <v>1.4097769346073748E-4</v>
      </c>
      <c r="AV398" s="5">
        <f t="shared" si="487"/>
        <v>6.6999333440951675E-5</v>
      </c>
      <c r="AW398" s="5">
        <f t="shared" si="488"/>
        <v>9.7957977023808169E-7</v>
      </c>
      <c r="AX398" s="5">
        <f t="shared" si="489"/>
        <v>4.7280514121968839E-3</v>
      </c>
      <c r="AY398" s="5">
        <f t="shared" si="490"/>
        <v>3.4432128940849009E-3</v>
      </c>
      <c r="AZ398" s="5">
        <f t="shared" si="491"/>
        <v>1.2537633371972761E-3</v>
      </c>
      <c r="BA398" s="5">
        <f t="shared" si="492"/>
        <v>3.0435188568608091E-4</v>
      </c>
      <c r="BB398" s="5">
        <f t="shared" si="493"/>
        <v>5.5411217316186044E-5</v>
      </c>
      <c r="BC398" s="5">
        <f t="shared" si="494"/>
        <v>8.0706659596741073E-6</v>
      </c>
      <c r="BD398" s="5">
        <f t="shared" si="495"/>
        <v>1.4944860607751637E-5</v>
      </c>
      <c r="BE398" s="5">
        <f t="shared" si="496"/>
        <v>2.8410046284837471E-5</v>
      </c>
      <c r="BF398" s="5">
        <f t="shared" si="497"/>
        <v>2.7003621883497632E-5</v>
      </c>
      <c r="BG398" s="5">
        <f t="shared" si="498"/>
        <v>1.7111214521699811E-5</v>
      </c>
      <c r="BH398" s="5">
        <f t="shared" si="499"/>
        <v>8.1320664225387214E-6</v>
      </c>
      <c r="BI398" s="5">
        <f t="shared" si="500"/>
        <v>3.0917971002802843E-6</v>
      </c>
      <c r="BJ398" s="8">
        <f t="shared" si="501"/>
        <v>0.64845867324428874</v>
      </c>
      <c r="BK398" s="8">
        <f t="shared" si="502"/>
        <v>0.21580105792901716</v>
      </c>
      <c r="BL398" s="8">
        <f t="shared" si="503"/>
        <v>0.13107195685513431</v>
      </c>
      <c r="BM398" s="8">
        <f t="shared" si="504"/>
        <v>0.48541948396744306</v>
      </c>
      <c r="BN398" s="8">
        <f t="shared" si="505"/>
        <v>0.51111328479366336</v>
      </c>
    </row>
    <row r="399" spans="1:66" x14ac:dyDescent="0.25">
      <c r="A399" t="s">
        <v>448</v>
      </c>
      <c r="B399" t="s">
        <v>461</v>
      </c>
      <c r="C399" t="s">
        <v>460</v>
      </c>
      <c r="D399" t="s">
        <v>532</v>
      </c>
      <c r="E399">
        <f>VLOOKUP(A399,home!$A$2:$E$405,3,FALSE)</f>
        <v>1.2833000000000001</v>
      </c>
      <c r="F399">
        <f>VLOOKUP(B399,home!$B$2:$E$405,3,FALSE)</f>
        <v>0.64170000000000005</v>
      </c>
      <c r="G399">
        <f>VLOOKUP(C399,away!$B$2:$E$405,4,FALSE)</f>
        <v>1.0389999999999999</v>
      </c>
      <c r="H399">
        <f>VLOOKUP(A399,away!$A$2:$E$405,3,FALSE)</f>
        <v>1.0667</v>
      </c>
      <c r="I399">
        <f>VLOOKUP(C399,away!$B$2:$E$405,3,FALSE)</f>
        <v>1.0936999999999999</v>
      </c>
      <c r="J399">
        <f>VLOOKUP(B399,home!$B$2:$E$405,4,FALSE)</f>
        <v>1.2132000000000001</v>
      </c>
      <c r="K399" s="3">
        <f t="shared" si="450"/>
        <v>0.85560986079000001</v>
      </c>
      <c r="L399" s="3">
        <f t="shared" si="451"/>
        <v>1.4153795252279999</v>
      </c>
      <c r="M399" s="5">
        <f t="shared" si="452"/>
        <v>0.10321001500532062</v>
      </c>
      <c r="N399" s="5">
        <f t="shared" si="453"/>
        <v>8.8307506570836192E-2</v>
      </c>
      <c r="O399" s="5">
        <f t="shared" si="454"/>
        <v>0.14608134203700546</v>
      </c>
      <c r="P399" s="5">
        <f t="shared" si="455"/>
        <v>0.12498863672429862</v>
      </c>
      <c r="Q399" s="5">
        <f t="shared" si="456"/>
        <v>3.7778386701892576E-2</v>
      </c>
      <c r="R399" s="5">
        <f t="shared" si="457"/>
        <v>0.10338027026850295</v>
      </c>
      <c r="S399" s="5">
        <f t="shared" si="458"/>
        <v>3.7840705936805996E-2</v>
      </c>
      <c r="T399" s="5">
        <f t="shared" si="459"/>
        <v>5.3470755034004502E-2</v>
      </c>
      <c r="U399" s="5">
        <f t="shared" si="460"/>
        <v>8.8453178652866393E-2</v>
      </c>
      <c r="V399" s="5">
        <f t="shared" si="461"/>
        <v>5.0917305171753529E-3</v>
      </c>
      <c r="W399" s="5">
        <f t="shared" si="462"/>
        <v>1.0774520062292365E-2</v>
      </c>
      <c r="X399" s="5">
        <f t="shared" si="463"/>
        <v>1.5250035090326929E-2</v>
      </c>
      <c r="Y399" s="5">
        <f t="shared" si="464"/>
        <v>1.0792293712928636E-2</v>
      </c>
      <c r="Z399" s="5">
        <f t="shared" si="465"/>
        <v>4.8774105950191993E-2</v>
      </c>
      <c r="AA399" s="5">
        <f t="shared" si="466"/>
        <v>4.1731606002200487E-2</v>
      </c>
      <c r="AB399" s="5">
        <f t="shared" si="467"/>
        <v>1.7852986801042942E-2</v>
      </c>
      <c r="AC399" s="5">
        <f t="shared" si="468"/>
        <v>3.8538438825222519E-4</v>
      </c>
      <c r="AD399" s="5">
        <f t="shared" si="469"/>
        <v>2.3046964026442584E-3</v>
      </c>
      <c r="AE399" s="5">
        <f t="shared" si="470"/>
        <v>3.2620201001693095E-3</v>
      </c>
      <c r="AF399" s="5">
        <f t="shared" si="471"/>
        <v>2.3084982303309158E-3</v>
      </c>
      <c r="AG399" s="5">
        <f t="shared" si="472"/>
        <v>1.0891337097451497E-3</v>
      </c>
      <c r="AH399" s="5">
        <f t="shared" si="473"/>
        <v>1.7258467730800735E-2</v>
      </c>
      <c r="AI399" s="5">
        <f t="shared" si="474"/>
        <v>1.4766515172599125E-2</v>
      </c>
      <c r="AJ399" s="5">
        <f t="shared" si="475"/>
        <v>6.3171879955904791E-3</v>
      </c>
      <c r="AK399" s="5">
        <f t="shared" si="476"/>
        <v>1.801682780497143E-3</v>
      </c>
      <c r="AL399" s="5">
        <f t="shared" si="477"/>
        <v>1.8668215211475456E-5</v>
      </c>
      <c r="AM399" s="5">
        <f t="shared" si="478"/>
        <v>3.9438419364593361E-4</v>
      </c>
      <c r="AN399" s="5">
        <f t="shared" si="479"/>
        <v>5.5820331276000914E-4</v>
      </c>
      <c r="AO399" s="5">
        <f t="shared" si="480"/>
        <v>3.9503476989747937E-4</v>
      </c>
      <c r="AP399" s="5">
        <f t="shared" si="481"/>
        <v>1.863747083553488E-4</v>
      </c>
      <c r="AQ399" s="5">
        <f t="shared" si="482"/>
        <v>6.5947736556625164E-5</v>
      </c>
      <c r="AR399" s="5">
        <f t="shared" si="483"/>
        <v>4.8854563725966972E-3</v>
      </c>
      <c r="AS399" s="5">
        <f t="shared" si="484"/>
        <v>4.1800446468530789E-3</v>
      </c>
      <c r="AT399" s="5">
        <f t="shared" si="485"/>
        <v>1.7882437091949735E-3</v>
      </c>
      <c r="AU399" s="5">
        <f t="shared" si="486"/>
        <v>5.1001298369430148E-4</v>
      </c>
      <c r="AV399" s="5">
        <f t="shared" si="487"/>
        <v>1.0909303449494346E-4</v>
      </c>
      <c r="AW399" s="5">
        <f t="shared" si="488"/>
        <v>6.2798459185860698E-7</v>
      </c>
      <c r="AX399" s="5">
        <f t="shared" si="489"/>
        <v>5.6239834170528918E-5</v>
      </c>
      <c r="AY399" s="5">
        <f t="shared" si="490"/>
        <v>7.9600709787184672E-5</v>
      </c>
      <c r="AZ399" s="5">
        <f t="shared" si="491"/>
        <v>5.6332607413198632E-5</v>
      </c>
      <c r="BA399" s="5">
        <f t="shared" si="492"/>
        <v>2.6577339711782792E-5</v>
      </c>
      <c r="BB399" s="5">
        <f t="shared" si="493"/>
        <v>9.4042556157716033E-6</v>
      </c>
      <c r="BC399" s="5">
        <f t="shared" si="494"/>
        <v>2.6621181697147108E-6</v>
      </c>
      <c r="BD399" s="5">
        <f t="shared" si="495"/>
        <v>1.1524624868613374E-3</v>
      </c>
      <c r="BE399" s="5">
        <f t="shared" si="496"/>
        <v>9.8605826794912615E-4</v>
      </c>
      <c r="BF399" s="5">
        <f t="shared" si="497"/>
        <v>4.2184058868539013E-4</v>
      </c>
      <c r="BG399" s="5">
        <f t="shared" si="498"/>
        <v>1.2031032245355944E-4</v>
      </c>
      <c r="BH399" s="5">
        <f t="shared" si="499"/>
        <v>2.57346745615225E-5</v>
      </c>
      <c r="BI399" s="5">
        <f t="shared" si="500"/>
        <v>4.4037682638120452E-6</v>
      </c>
      <c r="BJ399" s="8">
        <f t="shared" si="501"/>
        <v>0.2271686072012544</v>
      </c>
      <c r="BK399" s="8">
        <f t="shared" si="502"/>
        <v>0.2716147414968515</v>
      </c>
      <c r="BL399" s="8">
        <f t="shared" si="503"/>
        <v>0.45182689829671446</v>
      </c>
      <c r="BM399" s="8">
        <f t="shared" si="504"/>
        <v>0.39555922291196083</v>
      </c>
      <c r="BN399" s="8">
        <f t="shared" si="505"/>
        <v>0.60374615730785641</v>
      </c>
    </row>
    <row r="400" spans="1:66" x14ac:dyDescent="0.25">
      <c r="A400" t="s">
        <v>448</v>
      </c>
      <c r="B400" t="s">
        <v>454</v>
      </c>
      <c r="C400" t="s">
        <v>450</v>
      </c>
      <c r="D400" t="s">
        <v>532</v>
      </c>
      <c r="E400">
        <f>VLOOKUP(A400,home!$A$2:$E$405,3,FALSE)</f>
        <v>1.2833000000000001</v>
      </c>
      <c r="F400">
        <f>VLOOKUP(B400,home!$B$2:$E$405,3,FALSE)</f>
        <v>1.3853</v>
      </c>
      <c r="G400">
        <f>VLOOKUP(C400,away!$B$2:$E$405,4,FALSE)</f>
        <v>1.2663</v>
      </c>
      <c r="H400">
        <f>VLOOKUP(A400,away!$A$2:$E$405,3,FALSE)</f>
        <v>1.0667</v>
      </c>
      <c r="I400">
        <f>VLOOKUP(C400,away!$B$2:$E$405,3,FALSE)</f>
        <v>0.46870000000000001</v>
      </c>
      <c r="J400">
        <f>VLOOKUP(B400,home!$B$2:$E$405,4,FALSE)</f>
        <v>0.78120000000000001</v>
      </c>
      <c r="K400" s="3">
        <f t="shared" si="450"/>
        <v>2.2511717769869999</v>
      </c>
      <c r="L400" s="3">
        <f t="shared" si="451"/>
        <v>0.39057054094799998</v>
      </c>
      <c r="M400" s="5">
        <f t="shared" si="452"/>
        <v>7.1237043788391102E-2</v>
      </c>
      <c r="N400" s="5">
        <f t="shared" si="453"/>
        <v>0.16036682245241313</v>
      </c>
      <c r="O400" s="5">
        <f t="shared" si="454"/>
        <v>2.7823090727968274E-2</v>
      </c>
      <c r="P400" s="5">
        <f t="shared" si="455"/>
        <v>6.263455659535086E-2</v>
      </c>
      <c r="Q400" s="5">
        <f t="shared" si="456"/>
        <v>0.18050663233497882</v>
      </c>
      <c r="R400" s="5">
        <f t="shared" si="457"/>
        <v>5.433439798233926E-3</v>
      </c>
      <c r="S400" s="5">
        <f t="shared" si="458"/>
        <v>1.3767723473863199E-2</v>
      </c>
      <c r="T400" s="5">
        <f t="shared" si="459"/>
        <v>7.0500573035774422E-2</v>
      </c>
      <c r="U400" s="5">
        <f t="shared" si="460"/>
        <v>1.2231606325742153E-2</v>
      </c>
      <c r="V400" s="5">
        <f t="shared" si="461"/>
        <v>1.3450169076427013E-3</v>
      </c>
      <c r="W400" s="5">
        <f t="shared" si="462"/>
        <v>0.13545047875715779</v>
      </c>
      <c r="X400" s="5">
        <f t="shared" si="463"/>
        <v>5.2902966759848694E-2</v>
      </c>
      <c r="Y400" s="5">
        <f t="shared" si="464"/>
        <v>1.0331170172574082E-2</v>
      </c>
      <c r="Z400" s="5">
        <f t="shared" si="465"/>
        <v>7.0738050706820575E-4</v>
      </c>
      <c r="AA400" s="5">
        <f t="shared" si="466"/>
        <v>1.5924350331026978E-3</v>
      </c>
      <c r="AB400" s="5">
        <f t="shared" si="467"/>
        <v>1.7924224016030764E-3</v>
      </c>
      <c r="AC400" s="5">
        <f t="shared" si="468"/>
        <v>7.3912157516054866E-5</v>
      </c>
      <c r="AD400" s="5">
        <f t="shared" si="469"/>
        <v>7.6230573739372712E-2</v>
      </c>
      <c r="AE400" s="5">
        <f t="shared" si="470"/>
        <v>2.9773416422163201E-2</v>
      </c>
      <c r="AF400" s="5">
        <f t="shared" si="471"/>
        <v>5.814309678937174E-3</v>
      </c>
      <c r="AG400" s="5">
        <f t="shared" si="472"/>
        <v>7.5696602551389501E-4</v>
      </c>
      <c r="AH400" s="5">
        <f t="shared" si="473"/>
        <v>6.9070496825424891E-5</v>
      </c>
      <c r="AI400" s="5">
        <f t="shared" si="474"/>
        <v>1.5548955307586668E-4</v>
      </c>
      <c r="AJ400" s="5">
        <f t="shared" si="475"/>
        <v>1.7501684675035666E-4</v>
      </c>
      <c r="AK400" s="5">
        <f t="shared" si="476"/>
        <v>1.3133099530055395E-4</v>
      </c>
      <c r="AL400" s="5">
        <f t="shared" si="477"/>
        <v>2.5994650910981495E-6</v>
      </c>
      <c r="AM400" s="5">
        <f t="shared" si="478"/>
        <v>3.432162322912042E-2</v>
      </c>
      <c r="AN400" s="5">
        <f t="shared" si="479"/>
        <v>1.3405014950811004E-2</v>
      </c>
      <c r="AO400" s="5">
        <f t="shared" si="480"/>
        <v>2.6178019703771405E-3</v>
      </c>
      <c r="AP400" s="5">
        <f t="shared" si="481"/>
        <v>3.4081211055498017E-4</v>
      </c>
      <c r="AQ400" s="5">
        <f t="shared" si="482"/>
        <v>3.3277792595272034E-5</v>
      </c>
      <c r="AR400" s="5">
        <f t="shared" si="483"/>
        <v>5.3953802617306637E-6</v>
      </c>
      <c r="AS400" s="5">
        <f t="shared" si="484"/>
        <v>1.2145927771320803E-5</v>
      </c>
      <c r="AT400" s="5">
        <f t="shared" si="485"/>
        <v>1.3671284902060004E-5</v>
      </c>
      <c r="AU400" s="5">
        <f t="shared" si="486"/>
        <v>1.0258803575555321E-5</v>
      </c>
      <c r="AV400" s="5">
        <f t="shared" si="487"/>
        <v>5.7735822687358672E-6</v>
      </c>
      <c r="AW400" s="5">
        <f t="shared" si="488"/>
        <v>6.348770196088424E-8</v>
      </c>
      <c r="AX400" s="5">
        <f t="shared" si="489"/>
        <v>1.2877311592296221E-2</v>
      </c>
      <c r="AY400" s="5">
        <f t="shared" si="490"/>
        <v>5.0294985545590856E-3</v>
      </c>
      <c r="AZ400" s="5">
        <f t="shared" si="491"/>
        <v>9.8218698557566309E-4</v>
      </c>
      <c r="BA400" s="5">
        <f t="shared" si="492"/>
        <v>1.2787110075612412E-4</v>
      </c>
      <c r="BB400" s="5">
        <f t="shared" si="493"/>
        <v>1.2485671248483897E-5</v>
      </c>
      <c r="BC400" s="5">
        <f t="shared" si="494"/>
        <v>9.7530707472384941E-7</v>
      </c>
      <c r="BD400" s="5">
        <f t="shared" si="495"/>
        <v>3.5121276457405133E-7</v>
      </c>
      <c r="BE400" s="5">
        <f t="shared" si="496"/>
        <v>7.9064026332668392E-7</v>
      </c>
      <c r="BF400" s="5">
        <f t="shared" si="497"/>
        <v>8.8993352327530053E-7</v>
      </c>
      <c r="BG400" s="5">
        <f t="shared" si="498"/>
        <v>6.6779774366398664E-7</v>
      </c>
      <c r="BH400" s="5">
        <f t="shared" si="499"/>
        <v>3.7583185831799159E-7</v>
      </c>
      <c r="BI400" s="5">
        <f t="shared" si="500"/>
        <v>1.6921241446760778E-7</v>
      </c>
      <c r="BJ400" s="8">
        <f t="shared" si="501"/>
        <v>0.79238276864370305</v>
      </c>
      <c r="BK400" s="8">
        <f t="shared" si="502"/>
        <v>0.15409035094241411</v>
      </c>
      <c r="BL400" s="8">
        <f t="shared" si="503"/>
        <v>4.9454391785949361E-2</v>
      </c>
      <c r="BM400" s="8">
        <f t="shared" si="504"/>
        <v>0.48360387111494146</v>
      </c>
      <c r="BN400" s="8">
        <f t="shared" si="505"/>
        <v>0.50800158569733622</v>
      </c>
    </row>
    <row r="401" spans="1:66" x14ac:dyDescent="0.25">
      <c r="A401" t="s">
        <v>448</v>
      </c>
      <c r="B401" t="s">
        <v>458</v>
      </c>
      <c r="C401" t="s">
        <v>527</v>
      </c>
      <c r="D401" t="s">
        <v>532</v>
      </c>
      <c r="E401">
        <f>VLOOKUP(A401,home!$A$2:$E$405,3,FALSE)</f>
        <v>1.2833000000000001</v>
      </c>
      <c r="F401">
        <f>VLOOKUP(B401,home!$B$2:$E$405,3,FALSE)</f>
        <v>1.8614999999999999</v>
      </c>
      <c r="G401" t="e">
        <f>VLOOKUP(C401,away!$B$2:$E$405,4,FALSE)</f>
        <v>#N/A</v>
      </c>
      <c r="H401">
        <f>VLOOKUP(A401,away!$A$2:$E$405,3,FALSE)</f>
        <v>1.0667</v>
      </c>
      <c r="I401" t="e">
        <f>VLOOKUP(C401,away!$B$2:$E$405,3,FALSE)</f>
        <v>#N/A</v>
      </c>
      <c r="J401">
        <f>VLOOKUP(B401,home!$B$2:$E$405,4,FALSE)</f>
        <v>0.625</v>
      </c>
      <c r="K401" s="3" t="e">
        <f t="shared" si="450"/>
        <v>#N/A</v>
      </c>
      <c r="L401" s="3" t="e">
        <f t="shared" si="451"/>
        <v>#N/A</v>
      </c>
      <c r="M401" s="5" t="e">
        <f t="shared" si="452"/>
        <v>#N/A</v>
      </c>
      <c r="N401" s="5" t="e">
        <f t="shared" si="453"/>
        <v>#N/A</v>
      </c>
      <c r="O401" s="5" t="e">
        <f t="shared" si="454"/>
        <v>#N/A</v>
      </c>
      <c r="P401" s="5" t="e">
        <f t="shared" si="455"/>
        <v>#N/A</v>
      </c>
      <c r="Q401" s="5" t="e">
        <f t="shared" si="456"/>
        <v>#N/A</v>
      </c>
      <c r="R401" s="5" t="e">
        <f t="shared" si="457"/>
        <v>#N/A</v>
      </c>
      <c r="S401" s="5" t="e">
        <f t="shared" si="458"/>
        <v>#N/A</v>
      </c>
      <c r="T401" s="5" t="e">
        <f t="shared" si="459"/>
        <v>#N/A</v>
      </c>
      <c r="U401" s="5" t="e">
        <f t="shared" si="460"/>
        <v>#N/A</v>
      </c>
      <c r="V401" s="5" t="e">
        <f t="shared" si="461"/>
        <v>#N/A</v>
      </c>
      <c r="W401" s="5" t="e">
        <f t="shared" si="462"/>
        <v>#N/A</v>
      </c>
      <c r="X401" s="5" t="e">
        <f t="shared" si="463"/>
        <v>#N/A</v>
      </c>
      <c r="Y401" s="5" t="e">
        <f t="shared" si="464"/>
        <v>#N/A</v>
      </c>
      <c r="Z401" s="5" t="e">
        <f t="shared" si="465"/>
        <v>#N/A</v>
      </c>
      <c r="AA401" s="5" t="e">
        <f t="shared" si="466"/>
        <v>#N/A</v>
      </c>
      <c r="AB401" s="5" t="e">
        <f t="shared" si="467"/>
        <v>#N/A</v>
      </c>
      <c r="AC401" s="5" t="e">
        <f t="shared" si="468"/>
        <v>#N/A</v>
      </c>
      <c r="AD401" s="5" t="e">
        <f t="shared" si="469"/>
        <v>#N/A</v>
      </c>
      <c r="AE401" s="5" t="e">
        <f t="shared" si="470"/>
        <v>#N/A</v>
      </c>
      <c r="AF401" s="5" t="e">
        <f t="shared" si="471"/>
        <v>#N/A</v>
      </c>
      <c r="AG401" s="5" t="e">
        <f t="shared" si="472"/>
        <v>#N/A</v>
      </c>
      <c r="AH401" s="5" t="e">
        <f t="shared" si="473"/>
        <v>#N/A</v>
      </c>
      <c r="AI401" s="5" t="e">
        <f t="shared" si="474"/>
        <v>#N/A</v>
      </c>
      <c r="AJ401" s="5" t="e">
        <f t="shared" si="475"/>
        <v>#N/A</v>
      </c>
      <c r="AK401" s="5" t="e">
        <f t="shared" si="476"/>
        <v>#N/A</v>
      </c>
      <c r="AL401" s="5" t="e">
        <f t="shared" si="477"/>
        <v>#N/A</v>
      </c>
      <c r="AM401" s="5" t="e">
        <f t="shared" si="478"/>
        <v>#N/A</v>
      </c>
      <c r="AN401" s="5" t="e">
        <f t="shared" si="479"/>
        <v>#N/A</v>
      </c>
      <c r="AO401" s="5" t="e">
        <f t="shared" si="480"/>
        <v>#N/A</v>
      </c>
      <c r="AP401" s="5" t="e">
        <f t="shared" si="481"/>
        <v>#N/A</v>
      </c>
      <c r="AQ401" s="5" t="e">
        <f t="shared" si="482"/>
        <v>#N/A</v>
      </c>
      <c r="AR401" s="5" t="e">
        <f t="shared" si="483"/>
        <v>#N/A</v>
      </c>
      <c r="AS401" s="5" t="e">
        <f t="shared" si="484"/>
        <v>#N/A</v>
      </c>
      <c r="AT401" s="5" t="e">
        <f t="shared" si="485"/>
        <v>#N/A</v>
      </c>
      <c r="AU401" s="5" t="e">
        <f t="shared" si="486"/>
        <v>#N/A</v>
      </c>
      <c r="AV401" s="5" t="e">
        <f t="shared" si="487"/>
        <v>#N/A</v>
      </c>
      <c r="AW401" s="5" t="e">
        <f t="shared" si="488"/>
        <v>#N/A</v>
      </c>
      <c r="AX401" s="5" t="e">
        <f t="shared" si="489"/>
        <v>#N/A</v>
      </c>
      <c r="AY401" s="5" t="e">
        <f t="shared" si="490"/>
        <v>#N/A</v>
      </c>
      <c r="AZ401" s="5" t="e">
        <f t="shared" si="491"/>
        <v>#N/A</v>
      </c>
      <c r="BA401" s="5" t="e">
        <f t="shared" si="492"/>
        <v>#N/A</v>
      </c>
      <c r="BB401" s="5" t="e">
        <f t="shared" si="493"/>
        <v>#N/A</v>
      </c>
      <c r="BC401" s="5" t="e">
        <f t="shared" si="494"/>
        <v>#N/A</v>
      </c>
      <c r="BD401" s="5" t="e">
        <f t="shared" si="495"/>
        <v>#N/A</v>
      </c>
      <c r="BE401" s="5" t="e">
        <f t="shared" si="496"/>
        <v>#N/A</v>
      </c>
      <c r="BF401" s="5" t="e">
        <f t="shared" si="497"/>
        <v>#N/A</v>
      </c>
      <c r="BG401" s="5" t="e">
        <f t="shared" si="498"/>
        <v>#N/A</v>
      </c>
      <c r="BH401" s="5" t="e">
        <f t="shared" si="499"/>
        <v>#N/A</v>
      </c>
      <c r="BI401" s="5" t="e">
        <f t="shared" si="500"/>
        <v>#N/A</v>
      </c>
      <c r="BJ401" s="8" t="e">
        <f t="shared" si="501"/>
        <v>#N/A</v>
      </c>
      <c r="BK401" s="8" t="e">
        <f t="shared" si="502"/>
        <v>#N/A</v>
      </c>
      <c r="BL401" s="8" t="e">
        <f t="shared" si="503"/>
        <v>#N/A</v>
      </c>
      <c r="BM401" s="8" t="e">
        <f t="shared" si="504"/>
        <v>#N/A</v>
      </c>
      <c r="BN401" s="8" t="e">
        <f t="shared" si="505"/>
        <v>#N/A</v>
      </c>
    </row>
    <row r="402" spans="1:66" x14ac:dyDescent="0.25">
      <c r="A402" t="s">
        <v>22</v>
      </c>
      <c r="B402" t="s">
        <v>24</v>
      </c>
      <c r="C402" t="s">
        <v>256</v>
      </c>
      <c r="D402" t="s">
        <v>532</v>
      </c>
      <c r="E402">
        <f>VLOOKUP(A402,home!$A$2:$E$405,3,FALSE)</f>
        <v>1.4</v>
      </c>
      <c r="F402">
        <f>VLOOKUP(B402,home!$B$2:$E$405,3,FALSE)</f>
        <v>1.0317000000000001</v>
      </c>
      <c r="G402">
        <f>VLOOKUP(C402,away!$B$2:$E$405,4,FALSE)</f>
        <v>1.3492</v>
      </c>
      <c r="H402">
        <f>VLOOKUP(A402,away!$A$2:$E$405,3,FALSE)</f>
        <v>1.125</v>
      </c>
      <c r="I402">
        <f>VLOOKUP(C402,away!$B$2:$E$405,3,FALSE)</f>
        <v>0.88890000000000002</v>
      </c>
      <c r="J402">
        <f>VLOOKUP(B402,home!$B$2:$E$405,4,FALSE)</f>
        <v>0.69140000000000001</v>
      </c>
      <c r="K402" s="3">
        <f t="shared" si="450"/>
        <v>1.948757496</v>
      </c>
      <c r="L402" s="3">
        <f t="shared" si="451"/>
        <v>0.6914086425</v>
      </c>
      <c r="M402" s="5">
        <f t="shared" si="452"/>
        <v>7.134941468690624E-2</v>
      </c>
      <c r="N402" s="5">
        <f t="shared" si="453"/>
        <v>0.13904270670632105</v>
      </c>
      <c r="O402" s="5">
        <f t="shared" si="454"/>
        <v>4.9331601951843412E-2</v>
      </c>
      <c r="P402" s="5">
        <f t="shared" si="455"/>
        <v>9.6135329093343075E-2</v>
      </c>
      <c r="Q402" s="5">
        <f t="shared" si="456"/>
        <v>0.1354802584790363</v>
      </c>
      <c r="R402" s="5">
        <f t="shared" si="457"/>
        <v>1.70541479689372E-2</v>
      </c>
      <c r="S402" s="5">
        <f t="shared" si="458"/>
        <v>3.2382891788394132E-2</v>
      </c>
      <c r="T402" s="5">
        <f t="shared" si="459"/>
        <v>9.3672221600539604E-2</v>
      </c>
      <c r="U402" s="5">
        <f t="shared" si="460"/>
        <v>3.3234398692359543E-2</v>
      </c>
      <c r="V402" s="5">
        <f t="shared" si="461"/>
        <v>4.8480347234060748E-3</v>
      </c>
      <c r="W402" s="5">
        <f t="shared" si="462"/>
        <v>8.800605642367984E-2</v>
      </c>
      <c r="X402" s="5">
        <f t="shared" si="463"/>
        <v>6.0848148003674891E-2</v>
      </c>
      <c r="Y402" s="5">
        <f t="shared" si="464"/>
        <v>2.1035467704929967E-2</v>
      </c>
      <c r="Z402" s="5">
        <f t="shared" si="465"/>
        <v>3.9304617653990017E-3</v>
      </c>
      <c r="AA402" s="5">
        <f t="shared" si="466"/>
        <v>7.6595168280626982E-3</v>
      </c>
      <c r="AB402" s="5">
        <f t="shared" si="467"/>
        <v>7.463270417212663E-3</v>
      </c>
      <c r="AC402" s="5">
        <f t="shared" si="468"/>
        <v>4.0826141990423415E-4</v>
      </c>
      <c r="AD402" s="5">
        <f t="shared" si="469"/>
        <v>4.2875615537261304E-2</v>
      </c>
      <c r="AE402" s="5">
        <f t="shared" si="470"/>
        <v>2.9644571134969745E-2</v>
      </c>
      <c r="AF402" s="5">
        <f t="shared" si="471"/>
        <v>1.0248256342962057E-2</v>
      </c>
      <c r="AG402" s="5">
        <f t="shared" si="472"/>
        <v>2.361911002026471E-3</v>
      </c>
      <c r="AH402" s="5">
        <f t="shared" si="473"/>
        <v>6.7938880840316912E-4</v>
      </c>
      <c r="AI402" s="5">
        <f t="shared" si="474"/>
        <v>1.3239640330741838E-3</v>
      </c>
      <c r="AJ402" s="5">
        <f t="shared" si="475"/>
        <v>1.2900424169438537E-3</v>
      </c>
      <c r="AK402" s="5">
        <f t="shared" si="476"/>
        <v>8.3799327672576414E-4</v>
      </c>
      <c r="AL402" s="5">
        <f t="shared" si="477"/>
        <v>2.2003457845218592E-5</v>
      </c>
      <c r="AM402" s="5">
        <f t="shared" si="478"/>
        <v>1.671083543477039E-2</v>
      </c>
      <c r="AN402" s="5">
        <f t="shared" si="479"/>
        <v>1.1554016042995493E-2</v>
      </c>
      <c r="AO402" s="5">
        <f t="shared" si="480"/>
        <v>3.9942732738553676E-3</v>
      </c>
      <c r="AP402" s="5">
        <f t="shared" si="481"/>
        <v>9.2055835401679031E-4</v>
      </c>
      <c r="AQ402" s="5">
        <f t="shared" si="482"/>
        <v>1.5912050047319583E-4</v>
      </c>
      <c r="AR402" s="5">
        <f t="shared" si="483"/>
        <v>9.394705874954558E-5</v>
      </c>
      <c r="AS402" s="5">
        <f t="shared" si="484"/>
        <v>1.8308003496532934E-4</v>
      </c>
      <c r="AT402" s="5">
        <f t="shared" si="485"/>
        <v>1.7838929525331384E-4</v>
      </c>
      <c r="AU402" s="5">
        <f t="shared" si="486"/>
        <v>1.1587915877701751E-4</v>
      </c>
      <c r="AV402" s="5">
        <f t="shared" si="487"/>
        <v>5.6455094824221819E-5</v>
      </c>
      <c r="AW402" s="5">
        <f t="shared" si="488"/>
        <v>8.2353305848717321E-7</v>
      </c>
      <c r="AX402" s="5">
        <f t="shared" si="489"/>
        <v>5.4275609696552048E-3</v>
      </c>
      <c r="AY402" s="5">
        <f t="shared" si="490"/>
        <v>3.7526625621152887E-3</v>
      </c>
      <c r="AZ402" s="5">
        <f t="shared" si="491"/>
        <v>1.2973116639163518E-3</v>
      </c>
      <c r="BA402" s="5">
        <f t="shared" si="492"/>
        <v>2.9899083214927376E-4</v>
      </c>
      <c r="BB402" s="5">
        <f t="shared" si="493"/>
        <v>5.1681211344068672E-5</v>
      </c>
      <c r="BC402" s="5">
        <f t="shared" si="494"/>
        <v>7.1465672356316258E-6</v>
      </c>
      <c r="BD402" s="5">
        <f t="shared" si="495"/>
        <v>1.0825968059481842E-5</v>
      </c>
      <c r="BE402" s="5">
        <f t="shared" si="496"/>
        <v>2.1097186407371812E-5</v>
      </c>
      <c r="BF402" s="5">
        <f t="shared" si="497"/>
        <v>2.0556650077937567E-5</v>
      </c>
      <c r="BG402" s="5">
        <f t="shared" si="498"/>
        <v>1.3353308644009938E-5</v>
      </c>
      <c r="BH402" s="5">
        <f t="shared" si="499"/>
        <v>6.5055900791039963E-6</v>
      </c>
      <c r="BI402" s="5">
        <f t="shared" si="500"/>
        <v>2.5355634865114269E-6</v>
      </c>
      <c r="BJ402" s="8">
        <f t="shared" si="501"/>
        <v>0.667389370347928</v>
      </c>
      <c r="BK402" s="8">
        <f t="shared" si="502"/>
        <v>0.20889859773191427</v>
      </c>
      <c r="BL402" s="8">
        <f t="shared" si="503"/>
        <v>0.11957694930288632</v>
      </c>
      <c r="BM402" s="8">
        <f t="shared" si="504"/>
        <v>0.48765008123268377</v>
      </c>
      <c r="BN402" s="8">
        <f t="shared" si="505"/>
        <v>0.50839345888638732</v>
      </c>
    </row>
    <row r="403" spans="1:66" x14ac:dyDescent="0.25">
      <c r="A403" t="s">
        <v>22</v>
      </c>
      <c r="B403" t="s">
        <v>248</v>
      </c>
      <c r="C403" t="s">
        <v>250</v>
      </c>
      <c r="D403" t="s">
        <v>532</v>
      </c>
      <c r="E403">
        <f>VLOOKUP(A403,home!$A$2:$E$405,3,FALSE)</f>
        <v>1.4</v>
      </c>
      <c r="F403">
        <f>VLOOKUP(B403,home!$B$2:$E$405,3,FALSE)</f>
        <v>0.91269999999999996</v>
      </c>
      <c r="G403">
        <f>VLOOKUP(C403,away!$B$2:$E$405,4,FALSE)</f>
        <v>0.754</v>
      </c>
      <c r="H403">
        <f>VLOOKUP(A403,away!$A$2:$E$405,3,FALSE)</f>
        <v>1.125</v>
      </c>
      <c r="I403">
        <f>VLOOKUP(C403,away!$B$2:$E$405,3,FALSE)</f>
        <v>1.284</v>
      </c>
      <c r="J403">
        <f>VLOOKUP(B403,home!$B$2:$E$405,4,FALSE)</f>
        <v>0.98770000000000002</v>
      </c>
      <c r="K403" s="3">
        <f t="shared" si="450"/>
        <v>0.96344611999999996</v>
      </c>
      <c r="L403" s="3">
        <f t="shared" si="451"/>
        <v>1.4267326500000002</v>
      </c>
      <c r="M403" s="5">
        <f t="shared" si="452"/>
        <v>9.1613304703014195E-2</v>
      </c>
      <c r="N403" s="5">
        <f t="shared" si="453"/>
        <v>8.8264482956496762E-2</v>
      </c>
      <c r="O403" s="5">
        <f t="shared" si="454"/>
        <v>0.13070769299418891</v>
      </c>
      <c r="P403" s="5">
        <f t="shared" si="455"/>
        <v>0.12592981966940248</v>
      </c>
      <c r="Q403" s="5">
        <f t="shared" si="456"/>
        <v>4.2519036819121468E-2</v>
      </c>
      <c r="R403" s="5">
        <f t="shared" si="457"/>
        <v>9.3242466600492818E-2</v>
      </c>
      <c r="S403" s="5">
        <f t="shared" si="458"/>
        <v>4.3275154011135873E-2</v>
      </c>
      <c r="T403" s="5">
        <f t="shared" si="459"/>
        <v>6.0663298076392758E-2</v>
      </c>
      <c r="U403" s="5">
        <f t="shared" si="460"/>
        <v>8.9834092665474374E-2</v>
      </c>
      <c r="V403" s="5">
        <f t="shared" si="461"/>
        <v>6.6094625283403168E-3</v>
      </c>
      <c r="W403" s="5">
        <f t="shared" si="462"/>
        <v>1.3654933683173241E-2</v>
      </c>
      <c r="X403" s="5">
        <f t="shared" si="463"/>
        <v>1.948193971936802E-2</v>
      </c>
      <c r="Y403" s="5">
        <f t="shared" si="464"/>
        <v>1.3897759741477099E-2</v>
      </c>
      <c r="Z403" s="5">
        <f t="shared" si="465"/>
        <v>4.4344023821819227E-2</v>
      </c>
      <c r="AA403" s="5">
        <f t="shared" si="466"/>
        <v>4.2723077696319299E-2</v>
      </c>
      <c r="AB403" s="5">
        <f t="shared" si="467"/>
        <v>2.0580691720488684E-2</v>
      </c>
      <c r="AC403" s="5">
        <f t="shared" si="468"/>
        <v>5.6782720247604529E-4</v>
      </c>
      <c r="AD403" s="5">
        <f t="shared" si="469"/>
        <v>3.2889482189776414E-3</v>
      </c>
      <c r="AE403" s="5">
        <f t="shared" si="470"/>
        <v>4.6924498081747515E-3</v>
      </c>
      <c r="AF403" s="5">
        <f t="shared" si="471"/>
        <v>3.3474356749045777E-3</v>
      </c>
      <c r="AG403" s="5">
        <f t="shared" si="472"/>
        <v>1.5919652570537167E-3</v>
      </c>
      <c r="AH403" s="5">
        <f t="shared" si="473"/>
        <v>1.5816766654741826E-2</v>
      </c>
      <c r="AI403" s="5">
        <f t="shared" si="474"/>
        <v>1.5238602464456389E-2</v>
      </c>
      <c r="AJ403" s="5">
        <f t="shared" si="475"/>
        <v>7.340786209301473E-3</v>
      </c>
      <c r="AK403" s="5">
        <f t="shared" si="476"/>
        <v>2.357483997033671E-3</v>
      </c>
      <c r="AL403" s="5">
        <f t="shared" si="477"/>
        <v>3.122095745503087E-5</v>
      </c>
      <c r="AM403" s="5">
        <f t="shared" si="478"/>
        <v>6.3374488009098392E-4</v>
      </c>
      <c r="AN403" s="5">
        <f t="shared" si="479"/>
        <v>9.0418451219614188E-4</v>
      </c>
      <c r="AO403" s="5">
        <f t="shared" si="480"/>
        <v>6.4501478258727955E-4</v>
      </c>
      <c r="AP403" s="5">
        <f t="shared" si="481"/>
        <v>3.0675455001664124E-4</v>
      </c>
      <c r="AQ403" s="5">
        <f t="shared" si="482"/>
        <v>1.0941418301120007E-4</v>
      </c>
      <c r="AR403" s="5">
        <f t="shared" si="483"/>
        <v>4.5132594807502846E-3</v>
      </c>
      <c r="AS403" s="5">
        <f t="shared" si="484"/>
        <v>4.3482823352820757E-3</v>
      </c>
      <c r="AT403" s="5">
        <f t="shared" si="485"/>
        <v>2.0946678722960277E-3</v>
      </c>
      <c r="AU403" s="5">
        <f t="shared" si="486"/>
        <v>6.7269987808408777E-4</v>
      </c>
      <c r="AV403" s="5">
        <f t="shared" si="487"/>
        <v>1.6202752186614681E-4</v>
      </c>
      <c r="AW403" s="5">
        <f t="shared" si="488"/>
        <v>1.1921029116663185E-6</v>
      </c>
      <c r="AX403" s="5">
        <f t="shared" si="489"/>
        <v>1.0176317429892056E-4</v>
      </c>
      <c r="AY403" s="5">
        <f t="shared" si="490"/>
        <v>1.4518884333991085E-4</v>
      </c>
      <c r="AZ403" s="5">
        <f t="shared" si="491"/>
        <v>1.0357283160439295E-4</v>
      </c>
      <c r="BA403" s="5">
        <f t="shared" si="492"/>
        <v>4.92569135009798E-5</v>
      </c>
      <c r="BB403" s="5">
        <f t="shared" si="493"/>
        <v>1.7569111682518428E-5</v>
      </c>
      <c r="BC403" s="5">
        <f t="shared" si="494"/>
        <v>5.0132850537890915E-6</v>
      </c>
      <c r="BD403" s="5">
        <f t="shared" si="495"/>
        <v>1.0732024431847475E-3</v>
      </c>
      <c r="BE403" s="5">
        <f t="shared" si="496"/>
        <v>1.0339727298608653E-3</v>
      </c>
      <c r="BF403" s="5">
        <f t="shared" si="497"/>
        <v>4.980885073851294E-4</v>
      </c>
      <c r="BG403" s="5">
        <f t="shared" si="498"/>
        <v>1.5996047995226476E-4</v>
      </c>
      <c r="BH403" s="5">
        <f t="shared" si="499"/>
        <v>3.8528325940836808E-5</v>
      </c>
      <c r="BI403" s="5">
        <f t="shared" si="500"/>
        <v>7.4239932275589169E-6</v>
      </c>
      <c r="BJ403" s="8">
        <f t="shared" si="501"/>
        <v>0.25442372702252286</v>
      </c>
      <c r="BK403" s="8">
        <f t="shared" si="502"/>
        <v>0.26817197791516389</v>
      </c>
      <c r="BL403" s="8">
        <f t="shared" si="503"/>
        <v>0.43244377457032751</v>
      </c>
      <c r="BM403" s="8">
        <f t="shared" si="504"/>
        <v>0.42696270284668858</v>
      </c>
      <c r="BN403" s="8">
        <f t="shared" si="505"/>
        <v>0.57227680374271661</v>
      </c>
    </row>
    <row r="404" spans="1:66" x14ac:dyDescent="0.25">
      <c r="A404" t="s">
        <v>22</v>
      </c>
      <c r="B404" t="s">
        <v>172</v>
      </c>
      <c r="C404" t="s">
        <v>23</v>
      </c>
      <c r="D404" t="s">
        <v>532</v>
      </c>
      <c r="E404">
        <f>VLOOKUP(A404,home!$A$2:$E$405,3,FALSE)</f>
        <v>1.4</v>
      </c>
      <c r="F404">
        <f>VLOOKUP(B404,home!$B$2:$E$405,3,FALSE)</f>
        <v>0.63490000000000002</v>
      </c>
      <c r="G404">
        <f>VLOOKUP(C404,away!$B$2:$E$405,4,FALSE)</f>
        <v>0.47620000000000001</v>
      </c>
      <c r="H404">
        <f>VLOOKUP(A404,away!$A$2:$E$405,3,FALSE)</f>
        <v>1.125</v>
      </c>
      <c r="I404">
        <f>VLOOKUP(C404,away!$B$2:$E$405,3,FALSE)</f>
        <v>1.284</v>
      </c>
      <c r="J404">
        <f>VLOOKUP(B404,home!$B$2:$E$405,4,FALSE)</f>
        <v>1.0369999999999999</v>
      </c>
      <c r="K404" s="3">
        <f t="shared" si="450"/>
        <v>0.423275132</v>
      </c>
      <c r="L404" s="3">
        <f t="shared" si="451"/>
        <v>1.4979465000000001</v>
      </c>
      <c r="M404" s="5">
        <f t="shared" si="452"/>
        <v>0.14642797172645167</v>
      </c>
      <c r="N404" s="5">
        <f t="shared" si="453"/>
        <v>6.1979319061006087E-2</v>
      </c>
      <c r="O404" s="5">
        <f t="shared" si="454"/>
        <v>0.21934126774973722</v>
      </c>
      <c r="P404" s="5">
        <f t="shared" si="455"/>
        <v>9.2841704059817357E-2</v>
      </c>
      <c r="Q404" s="5">
        <f t="shared" si="456"/>
        <v>1.3117152228408735E-2</v>
      </c>
      <c r="R404" s="5">
        <f t="shared" si="457"/>
        <v>0.16428074216564093</v>
      </c>
      <c r="S404" s="5">
        <f t="shared" si="458"/>
        <v>1.4716419805420303E-2</v>
      </c>
      <c r="T404" s="5">
        <f t="shared" si="459"/>
        <v>1.9648792270512062E-2</v>
      </c>
      <c r="U404" s="5">
        <f t="shared" si="460"/>
        <v>6.9535952825219627E-2</v>
      </c>
      <c r="V404" s="5">
        <f t="shared" si="461"/>
        <v>1.0367611508812187E-3</v>
      </c>
      <c r="W404" s="5">
        <f t="shared" si="462"/>
        <v>1.8507214469812667E-3</v>
      </c>
      <c r="X404" s="5">
        <f t="shared" si="463"/>
        <v>2.7722817139805241E-3</v>
      </c>
      <c r="Y404" s="5">
        <f t="shared" si="464"/>
        <v>2.0763648452355641E-3</v>
      </c>
      <c r="Z404" s="5">
        <f t="shared" si="465"/>
        <v>8.2027920914808122E-2</v>
      </c>
      <c r="AA404" s="5">
        <f t="shared" si="466"/>
        <v>3.4720379052900964E-2</v>
      </c>
      <c r="AB404" s="5">
        <f t="shared" si="467"/>
        <v>7.348136513353345E-3</v>
      </c>
      <c r="AC404" s="5">
        <f t="shared" si="468"/>
        <v>4.1084479461106297E-5</v>
      </c>
      <c r="AD404" s="5">
        <f t="shared" si="469"/>
        <v>1.9584109119155665E-4</v>
      </c>
      <c r="AE404" s="5">
        <f t="shared" si="470"/>
        <v>2.9335947710657309E-4</v>
      </c>
      <c r="AF404" s="5">
        <f t="shared" si="471"/>
        <v>2.1971840098681072E-4</v>
      </c>
      <c r="AG404" s="5">
        <f t="shared" si="472"/>
        <v>1.0970880324792994E-4</v>
      </c>
      <c r="AH404" s="5">
        <f t="shared" si="473"/>
        <v>3.071835925915339E-2</v>
      </c>
      <c r="AI404" s="5">
        <f t="shared" si="474"/>
        <v>1.300231757024157E-2</v>
      </c>
      <c r="AJ404" s="5">
        <f t="shared" si="475"/>
        <v>2.7517788429249602E-3</v>
      </c>
      <c r="AK404" s="5">
        <f t="shared" si="476"/>
        <v>3.8825318432462319E-4</v>
      </c>
      <c r="AL404" s="5">
        <f t="shared" si="477"/>
        <v>1.0419738902633805E-6</v>
      </c>
      <c r="AM404" s="5">
        <f t="shared" si="478"/>
        <v>1.6578932745026046E-5</v>
      </c>
      <c r="AN404" s="5">
        <f t="shared" si="479"/>
        <v>2.4834354279147156E-5</v>
      </c>
      <c r="AO404" s="5">
        <f t="shared" si="480"/>
        <v>1.8600267036104259E-5</v>
      </c>
      <c r="AP404" s="5">
        <f t="shared" si="481"/>
        <v>9.2874016352659195E-6</v>
      </c>
      <c r="AQ404" s="5">
        <f t="shared" si="482"/>
        <v>3.4780076934102132E-6</v>
      </c>
      <c r="AR404" s="5">
        <f t="shared" si="483"/>
        <v>9.2028917475982831E-3</v>
      </c>
      <c r="AS404" s="5">
        <f t="shared" si="484"/>
        <v>3.8953552192463729E-3</v>
      </c>
      <c r="AT404" s="5">
        <f t="shared" si="485"/>
        <v>8.2440349730669878E-4</v>
      </c>
      <c r="AU404" s="5">
        <f t="shared" si="486"/>
        <v>1.1631649971458483E-4</v>
      </c>
      <c r="AV404" s="5">
        <f t="shared" si="487"/>
        <v>1.2308470442617213E-5</v>
      </c>
      <c r="AW404" s="5">
        <f t="shared" si="488"/>
        <v>1.8351577080924229E-8</v>
      </c>
      <c r="AX404" s="5">
        <f t="shared" si="489"/>
        <v>1.1695749910116696E-6</v>
      </c>
      <c r="AY404" s="5">
        <f t="shared" si="490"/>
        <v>1.7519607642734617E-6</v>
      </c>
      <c r="AZ404" s="5">
        <f t="shared" si="491"/>
        <v>1.3121717474903789E-6</v>
      </c>
      <c r="BA404" s="5">
        <f t="shared" si="492"/>
        <v>6.5518769218403265E-7</v>
      </c>
      <c r="BB404" s="5">
        <f t="shared" si="493"/>
        <v>2.4535902758753714E-7</v>
      </c>
      <c r="BC404" s="5">
        <f t="shared" si="494"/>
        <v>7.3506939323630935E-8</v>
      </c>
      <c r="BD404" s="5">
        <f t="shared" si="495"/>
        <v>2.2975732471989564E-3</v>
      </c>
      <c r="BE404" s="5">
        <f t="shared" si="496"/>
        <v>9.7250561948780667E-4</v>
      </c>
      <c r="BF404" s="5">
        <f t="shared" si="497"/>
        <v>2.0581872222972156E-4</v>
      </c>
      <c r="BG404" s="5">
        <f t="shared" si="498"/>
        <v>2.9039315606618904E-5</v>
      </c>
      <c r="BH404" s="5">
        <f t="shared" si="499"/>
        <v>3.0729050366453187E-6</v>
      </c>
      <c r="BI404" s="5">
        <f t="shared" si="500"/>
        <v>2.6013685700190257E-7</v>
      </c>
      <c r="BJ404" s="8">
        <f t="shared" si="501"/>
        <v>0.10234124606320792</v>
      </c>
      <c r="BK404" s="8">
        <f t="shared" si="502"/>
        <v>0.25506673515668621</v>
      </c>
      <c r="BL404" s="8">
        <f t="shared" si="503"/>
        <v>0.55964673254422204</v>
      </c>
      <c r="BM404" s="8">
        <f t="shared" si="504"/>
        <v>0.30109274407867503</v>
      </c>
      <c r="BN404" s="8">
        <f t="shared" si="505"/>
        <v>0.69798815699106198</v>
      </c>
    </row>
    <row r="405" spans="1:66" x14ac:dyDescent="0.25">
      <c r="A405" t="s">
        <v>22</v>
      </c>
      <c r="B405" t="s">
        <v>163</v>
      </c>
      <c r="C405" t="s">
        <v>253</v>
      </c>
      <c r="D405" t="s">
        <v>532</v>
      </c>
      <c r="E405">
        <f>VLOOKUP(A405,home!$A$2:$E$405,3,FALSE)</f>
        <v>1.4</v>
      </c>
      <c r="F405">
        <f>VLOOKUP(B405,home!$B$2:$E$405,3,FALSE)</f>
        <v>1.1904999999999999</v>
      </c>
      <c r="G405">
        <f>VLOOKUP(C405,away!$B$2:$E$405,4,FALSE)</f>
        <v>0.71430000000000005</v>
      </c>
      <c r="H405">
        <f>VLOOKUP(A405,away!$A$2:$E$405,3,FALSE)</f>
        <v>1.125</v>
      </c>
      <c r="I405">
        <f>VLOOKUP(C405,away!$B$2:$E$405,3,FALSE)</f>
        <v>0.83950000000000002</v>
      </c>
      <c r="J405">
        <f>VLOOKUP(B405,home!$B$2:$E$405,4,FALSE)</f>
        <v>0.93830000000000002</v>
      </c>
      <c r="K405" s="3">
        <f t="shared" si="450"/>
        <v>1.19052381</v>
      </c>
      <c r="L405" s="3">
        <f t="shared" si="451"/>
        <v>0.88616570625000002</v>
      </c>
      <c r="M405" s="5">
        <f t="shared" si="452"/>
        <v>0.12534447696600257</v>
      </c>
      <c r="N405" s="5">
        <f t="shared" si="453"/>
        <v>0.14922558428002264</v>
      </c>
      <c r="O405" s="5">
        <f t="shared" si="454"/>
        <v>0.11107597695511454</v>
      </c>
      <c r="P405" s="5">
        <f t="shared" si="455"/>
        <v>0.13223859528407517</v>
      </c>
      <c r="Q405" s="5">
        <f t="shared" si="456"/>
        <v>8.8828305573264335E-2</v>
      </c>
      <c r="R405" s="5">
        <f t="shared" si="457"/>
        <v>4.921586078291889E-2</v>
      </c>
      <c r="S405" s="5">
        <f t="shared" si="458"/>
        <v>3.4877974893637455E-2</v>
      </c>
      <c r="T405" s="5">
        <f t="shared" si="459"/>
        <v>7.8716598143322616E-2</v>
      </c>
      <c r="U405" s="5">
        <f t="shared" si="460"/>
        <v>5.8592654091710182E-2</v>
      </c>
      <c r="V405" s="5">
        <f t="shared" si="461"/>
        <v>4.0884790440692126E-3</v>
      </c>
      <c r="W405" s="5">
        <f t="shared" si="462"/>
        <v>3.5250737595642297E-2</v>
      </c>
      <c r="X405" s="5">
        <f t="shared" si="463"/>
        <v>3.1237994777275787E-2</v>
      </c>
      <c r="Y405" s="5">
        <f t="shared" si="464"/>
        <v>1.3841019851819202E-2</v>
      </c>
      <c r="Z405" s="5">
        <f t="shared" si="465"/>
        <v>1.4537802676465669E-2</v>
      </c>
      <c r="AA405" s="5">
        <f t="shared" si="466"/>
        <v>1.7307600231414106E-2</v>
      </c>
      <c r="AB405" s="5">
        <f t="shared" si="467"/>
        <v>1.0302555084730004E-2</v>
      </c>
      <c r="AC405" s="5">
        <f t="shared" si="468"/>
        <v>2.695844377843697E-4</v>
      </c>
      <c r="AD405" s="5">
        <f t="shared" si="469"/>
        <v>1.0491710606918577E-2</v>
      </c>
      <c r="AE405" s="5">
        <f t="shared" si="470"/>
        <v>9.2973941397506178E-3</v>
      </c>
      <c r="AF405" s="5">
        <f t="shared" si="471"/>
        <v>4.1195159220683581E-3</v>
      </c>
      <c r="AG405" s="5">
        <f t="shared" si="472"/>
        <v>1.2168579121626091E-3</v>
      </c>
      <c r="AH405" s="5">
        <f t="shared" si="473"/>
        <v>3.2207255440283343E-3</v>
      </c>
      <c r="AI405" s="5">
        <f t="shared" si="474"/>
        <v>3.8343504456409359E-3</v>
      </c>
      <c r="AJ405" s="5">
        <f t="shared" si="475"/>
        <v>2.2824427507098228E-3</v>
      </c>
      <c r="AK405" s="5">
        <f t="shared" si="476"/>
        <v>9.0576747989397951E-4</v>
      </c>
      <c r="AL405" s="5">
        <f t="shared" si="477"/>
        <v>1.1376478078957223E-5</v>
      </c>
      <c r="AM405" s="5">
        <f t="shared" si="478"/>
        <v>2.4981262570332209E-3</v>
      </c>
      <c r="AN405" s="5">
        <f t="shared" si="479"/>
        <v>2.2137538188655133E-3</v>
      </c>
      <c r="AO405" s="5">
        <f t="shared" si="480"/>
        <v>9.8087635817929579E-4</v>
      </c>
      <c r="AP405" s="5">
        <f t="shared" si="481"/>
        <v>2.8973966356329466E-4</v>
      </c>
      <c r="AQ405" s="5">
        <f t="shared" si="482"/>
        <v>6.4189338397551088E-5</v>
      </c>
      <c r="AR405" s="5">
        <f t="shared" si="483"/>
        <v>5.708193052722571E-4</v>
      </c>
      <c r="AS405" s="5">
        <f t="shared" si="484"/>
        <v>6.7957397413428056E-4</v>
      </c>
      <c r="AT405" s="5">
        <f t="shared" si="485"/>
        <v>4.0452449843159262E-4</v>
      </c>
      <c r="AU405" s="5">
        <f t="shared" si="486"/>
        <v>1.6053201570370623E-4</v>
      </c>
      <c r="AV405" s="5">
        <f t="shared" si="487"/>
        <v>4.7779296740639044E-5</v>
      </c>
      <c r="AW405" s="5">
        <f t="shared" si="488"/>
        <v>3.3339444422283735E-7</v>
      </c>
      <c r="AX405" s="5">
        <f t="shared" si="489"/>
        <v>4.9567979823070469E-4</v>
      </c>
      <c r="AY405" s="5">
        <f t="shared" si="490"/>
        <v>4.3925443847296999E-4</v>
      </c>
      <c r="AZ405" s="5">
        <f t="shared" si="491"/>
        <v>1.9462610984642329E-4</v>
      </c>
      <c r="BA405" s="5">
        <f t="shared" si="492"/>
        <v>5.7490328028915269E-5</v>
      </c>
      <c r="BB405" s="5">
        <f t="shared" si="493"/>
        <v>1.2736489285071966E-5</v>
      </c>
      <c r="BC405" s="5">
        <f t="shared" si="494"/>
        <v>2.2573280044902719E-6</v>
      </c>
      <c r="BD405" s="5">
        <f t="shared" si="495"/>
        <v>8.4306748799620632E-5</v>
      </c>
      <c r="BE405" s="5">
        <f t="shared" si="496"/>
        <v>1.003691917896373E-4</v>
      </c>
      <c r="BF405" s="5">
        <f t="shared" si="497"/>
        <v>5.9745956308009863E-5</v>
      </c>
      <c r="BG405" s="5">
        <f t="shared" si="498"/>
        <v>2.3709661178635147E-5</v>
      </c>
      <c r="BH405" s="5">
        <f t="shared" si="499"/>
        <v>7.0567290400494506E-6</v>
      </c>
      <c r="BI405" s="5">
        <f t="shared" si="500"/>
        <v>1.6802407885794611E-6</v>
      </c>
      <c r="BJ405" s="8">
        <f t="shared" si="501"/>
        <v>0.42947444873015445</v>
      </c>
      <c r="BK405" s="8">
        <f t="shared" si="502"/>
        <v>0.29726974154212071</v>
      </c>
      <c r="BL405" s="8">
        <f t="shared" si="503"/>
        <v>0.25887803098434781</v>
      </c>
      <c r="BM405" s="8">
        <f t="shared" si="504"/>
        <v>0.34379230304766173</v>
      </c>
      <c r="BN405" s="8">
        <f t="shared" si="505"/>
        <v>0.65592879984139818</v>
      </c>
    </row>
    <row r="406" spans="1:66" x14ac:dyDescent="0.25">
      <c r="A406" t="s">
        <v>25</v>
      </c>
      <c r="B406" t="s">
        <v>484</v>
      </c>
      <c r="C406" t="s">
        <v>161</v>
      </c>
      <c r="D406" t="s">
        <v>532</v>
      </c>
      <c r="E406">
        <f>VLOOKUP(A406,home!$A$2:$E$405,3,FALSE)</f>
        <v>1.2947</v>
      </c>
      <c r="F406">
        <f>VLOOKUP(B406,home!$B$2:$E$405,3,FALSE)</f>
        <v>0.85370000000000001</v>
      </c>
      <c r="G406">
        <f>VLOOKUP(C406,away!$B$2:$E$405,4,FALSE)</f>
        <v>1.1904999999999999</v>
      </c>
      <c r="H406">
        <f>VLOOKUP(A406,away!$A$2:$E$405,3,FALSE)</f>
        <v>1.05</v>
      </c>
      <c r="I406">
        <f>VLOOKUP(C406,away!$B$2:$E$405,3,FALSE)</f>
        <v>0.59260000000000002</v>
      </c>
      <c r="J406">
        <f>VLOOKUP(B406,home!$B$2:$E$405,4,FALSE)</f>
        <v>0.90229999999999999</v>
      </c>
      <c r="K406" s="3">
        <f t="shared" si="450"/>
        <v>1.3158422567949999</v>
      </c>
      <c r="L406" s="3">
        <f t="shared" si="451"/>
        <v>0.56143812900000001</v>
      </c>
      <c r="M406" s="5">
        <f t="shared" si="452"/>
        <v>0.15300565678915953</v>
      </c>
      <c r="N406" s="5">
        <f t="shared" si="453"/>
        <v>0.2013313087318489</v>
      </c>
      <c r="O406" s="5">
        <f t="shared" si="454"/>
        <v>8.5903209674121878E-2</v>
      </c>
      <c r="P406" s="5">
        <f t="shared" si="455"/>
        <v>0.1130350732835306</v>
      </c>
      <c r="Q406" s="5">
        <f t="shared" si="456"/>
        <v>0.13246012182260347</v>
      </c>
      <c r="R406" s="5">
        <f t="shared" si="457"/>
        <v>2.411466865726684E-2</v>
      </c>
      <c r="S406" s="5">
        <f t="shared" si="458"/>
        <v>2.087656113561152E-2</v>
      </c>
      <c r="T406" s="5">
        <f t="shared" si="459"/>
        <v>7.4368162963194553E-2</v>
      </c>
      <c r="U406" s="5">
        <f t="shared" si="460"/>
        <v>3.1731100027841651E-2</v>
      </c>
      <c r="V406" s="5">
        <f t="shared" si="461"/>
        <v>1.7136502353299096E-3</v>
      </c>
      <c r="W406" s="5">
        <f t="shared" si="462"/>
        <v>5.8098875211465055E-2</v>
      </c>
      <c r="X406" s="5">
        <f t="shared" si="463"/>
        <v>3.2618923795729421E-2</v>
      </c>
      <c r="Y406" s="5">
        <f t="shared" si="464"/>
        <v>9.1567537729339513E-3</v>
      </c>
      <c r="Z406" s="5">
        <f t="shared" si="465"/>
        <v>4.5129648174636128E-3</v>
      </c>
      <c r="AA406" s="5">
        <f t="shared" si="466"/>
        <v>5.9383498102477551E-3</v>
      </c>
      <c r="AB406" s="5">
        <f t="shared" si="467"/>
        <v>3.9069658079772833E-3</v>
      </c>
      <c r="AC406" s="5">
        <f t="shared" si="468"/>
        <v>7.9123945479257706E-5</v>
      </c>
      <c r="AD406" s="5">
        <f t="shared" si="469"/>
        <v>1.9112238768876303E-2</v>
      </c>
      <c r="AE406" s="5">
        <f t="shared" si="470"/>
        <v>1.0730339575399175E-2</v>
      </c>
      <c r="AF406" s="5">
        <f t="shared" si="471"/>
        <v>3.0122108873733831E-3</v>
      </c>
      <c r="AG406" s="5">
        <f t="shared" si="472"/>
        <v>5.6372334825344737E-4</v>
      </c>
      <c r="AH406" s="5">
        <f t="shared" si="473"/>
        <v>6.3343763083989913E-4</v>
      </c>
      <c r="AI406" s="5">
        <f t="shared" si="474"/>
        <v>8.3350400170325103E-4</v>
      </c>
      <c r="AJ406" s="5">
        <f t="shared" si="475"/>
        <v>5.483798933244346E-4</v>
      </c>
      <c r="AK406" s="5">
        <f t="shared" si="476"/>
        <v>2.4052714547100849E-4</v>
      </c>
      <c r="AL406" s="5">
        <f t="shared" si="477"/>
        <v>2.3381569448911096E-6</v>
      </c>
      <c r="AM406" s="5">
        <f t="shared" si="478"/>
        <v>5.029738278808614E-3</v>
      </c>
      <c r="AN406" s="5">
        <f t="shared" si="479"/>
        <v>2.8238868486139884E-3</v>
      </c>
      <c r="AO406" s="5">
        <f t="shared" si="480"/>
        <v>7.9271887439677188E-4</v>
      </c>
      <c r="AP406" s="5">
        <f t="shared" si="481"/>
        <v>1.4835420055476988E-4</v>
      </c>
      <c r="AQ406" s="5">
        <f t="shared" si="482"/>
        <v>2.0822926197190186E-5</v>
      </c>
      <c r="AR406" s="5">
        <f t="shared" si="483"/>
        <v>7.1127207659389167E-5</v>
      </c>
      <c r="AS406" s="5">
        <f t="shared" si="484"/>
        <v>9.3592185446057241E-5</v>
      </c>
      <c r="AT406" s="5">
        <f t="shared" si="485"/>
        <v>6.1576276257858055E-5</v>
      </c>
      <c r="AU406" s="5">
        <f t="shared" si="486"/>
        <v>2.7008222105390774E-5</v>
      </c>
      <c r="AV406" s="5">
        <f t="shared" si="487"/>
        <v>8.8846399817944946E-6</v>
      </c>
      <c r="AW406" s="5">
        <f t="shared" si="488"/>
        <v>4.7981839212207354E-8</v>
      </c>
      <c r="AX406" s="5">
        <f t="shared" si="489"/>
        <v>1.1030570279792892E-3</v>
      </c>
      <c r="AY406" s="5">
        <f t="shared" si="490"/>
        <v>6.1929827396899279E-4</v>
      </c>
      <c r="AZ406" s="5">
        <f t="shared" si="491"/>
        <v>1.7384883211504033E-4</v>
      </c>
      <c r="BA406" s="5">
        <f t="shared" si="492"/>
        <v>3.2535121010501125E-5</v>
      </c>
      <c r="BB406" s="5">
        <f t="shared" si="493"/>
        <v>4.5666143667310837E-6</v>
      </c>
      <c r="BC406" s="5">
        <f t="shared" si="494"/>
        <v>5.1277428518440414E-7</v>
      </c>
      <c r="BD406" s="5">
        <f t="shared" si="495"/>
        <v>6.6555877315469842E-6</v>
      </c>
      <c r="BE406" s="5">
        <f t="shared" si="496"/>
        <v>8.7577035809758979E-6</v>
      </c>
      <c r="BF406" s="5">
        <f t="shared" si="497"/>
        <v>5.7618782221664892E-6</v>
      </c>
      <c r="BG406" s="5">
        <f t="shared" si="498"/>
        <v>2.5272409477445052E-6</v>
      </c>
      <c r="BH406" s="5">
        <f t="shared" si="499"/>
        <v>8.3136260803621551E-7</v>
      </c>
      <c r="BI406" s="5">
        <f t="shared" si="500"/>
        <v>2.1878841007467E-7</v>
      </c>
      <c r="BJ406" s="8">
        <f t="shared" si="501"/>
        <v>0.55220199864997488</v>
      </c>
      <c r="BK406" s="8">
        <f t="shared" si="502"/>
        <v>0.28933170182002477</v>
      </c>
      <c r="BL406" s="8">
        <f t="shared" si="503"/>
        <v>0.15413708374174503</v>
      </c>
      <c r="BM406" s="8">
        <f t="shared" si="504"/>
        <v>0.28971445977854704</v>
      </c>
      <c r="BN406" s="8">
        <f t="shared" si="505"/>
        <v>0.70985003895853127</v>
      </c>
    </row>
    <row r="407" spans="1:66" x14ac:dyDescent="0.25">
      <c r="A407" t="s">
        <v>25</v>
      </c>
      <c r="B407" t="s">
        <v>164</v>
      </c>
      <c r="C407" t="s">
        <v>528</v>
      </c>
      <c r="D407" t="s">
        <v>532</v>
      </c>
      <c r="E407">
        <f>VLOOKUP(A407,home!$A$2:$E$405,3,FALSE)</f>
        <v>1.2947</v>
      </c>
      <c r="F407">
        <f>VLOOKUP(B407,home!$B$2:$E$405,3,FALSE)</f>
        <v>0.77239999999999998</v>
      </c>
      <c r="G407" t="e">
        <f>VLOOKUP(C407,away!$B$2:$E$405,4,FALSE)</f>
        <v>#N/A</v>
      </c>
      <c r="H407">
        <f>VLOOKUP(A407,away!$A$2:$E$405,3,FALSE)</f>
        <v>1.05</v>
      </c>
      <c r="I407" t="e">
        <f>VLOOKUP(C407,away!$B$2:$E$405,3,FALSE)</f>
        <v>#N/A</v>
      </c>
      <c r="J407">
        <f>VLOOKUP(B407,home!$B$2:$E$405,4,FALSE)</f>
        <v>1.1028</v>
      </c>
      <c r="K407" s="3" t="e">
        <f t="shared" si="450"/>
        <v>#N/A</v>
      </c>
      <c r="L407" s="3" t="e">
        <f t="shared" si="451"/>
        <v>#N/A</v>
      </c>
      <c r="M407" s="5" t="e">
        <f t="shared" si="452"/>
        <v>#N/A</v>
      </c>
      <c r="N407" s="5" t="e">
        <f t="shared" si="453"/>
        <v>#N/A</v>
      </c>
      <c r="O407" s="5" t="e">
        <f t="shared" si="454"/>
        <v>#N/A</v>
      </c>
      <c r="P407" s="5" t="e">
        <f t="shared" si="455"/>
        <v>#N/A</v>
      </c>
      <c r="Q407" s="5" t="e">
        <f t="shared" si="456"/>
        <v>#N/A</v>
      </c>
      <c r="R407" s="5" t="e">
        <f t="shared" si="457"/>
        <v>#N/A</v>
      </c>
      <c r="S407" s="5" t="e">
        <f t="shared" si="458"/>
        <v>#N/A</v>
      </c>
      <c r="T407" s="5" t="e">
        <f t="shared" si="459"/>
        <v>#N/A</v>
      </c>
      <c r="U407" s="5" t="e">
        <f t="shared" si="460"/>
        <v>#N/A</v>
      </c>
      <c r="V407" s="5" t="e">
        <f t="shared" si="461"/>
        <v>#N/A</v>
      </c>
      <c r="W407" s="5" t="e">
        <f t="shared" si="462"/>
        <v>#N/A</v>
      </c>
      <c r="X407" s="5" t="e">
        <f t="shared" si="463"/>
        <v>#N/A</v>
      </c>
      <c r="Y407" s="5" t="e">
        <f t="shared" si="464"/>
        <v>#N/A</v>
      </c>
      <c r="Z407" s="5" t="e">
        <f t="shared" si="465"/>
        <v>#N/A</v>
      </c>
      <c r="AA407" s="5" t="e">
        <f t="shared" si="466"/>
        <v>#N/A</v>
      </c>
      <c r="AB407" s="5" t="e">
        <f t="shared" si="467"/>
        <v>#N/A</v>
      </c>
      <c r="AC407" s="5" t="e">
        <f t="shared" si="468"/>
        <v>#N/A</v>
      </c>
      <c r="AD407" s="5" t="e">
        <f t="shared" si="469"/>
        <v>#N/A</v>
      </c>
      <c r="AE407" s="5" t="e">
        <f t="shared" si="470"/>
        <v>#N/A</v>
      </c>
      <c r="AF407" s="5" t="e">
        <f t="shared" si="471"/>
        <v>#N/A</v>
      </c>
      <c r="AG407" s="5" t="e">
        <f t="shared" si="472"/>
        <v>#N/A</v>
      </c>
      <c r="AH407" s="5" t="e">
        <f t="shared" si="473"/>
        <v>#N/A</v>
      </c>
      <c r="AI407" s="5" t="e">
        <f t="shared" si="474"/>
        <v>#N/A</v>
      </c>
      <c r="AJ407" s="5" t="e">
        <f t="shared" si="475"/>
        <v>#N/A</v>
      </c>
      <c r="AK407" s="5" t="e">
        <f t="shared" si="476"/>
        <v>#N/A</v>
      </c>
      <c r="AL407" s="5" t="e">
        <f t="shared" si="477"/>
        <v>#N/A</v>
      </c>
      <c r="AM407" s="5" t="e">
        <f t="shared" si="478"/>
        <v>#N/A</v>
      </c>
      <c r="AN407" s="5" t="e">
        <f t="shared" si="479"/>
        <v>#N/A</v>
      </c>
      <c r="AO407" s="5" t="e">
        <f t="shared" si="480"/>
        <v>#N/A</v>
      </c>
      <c r="AP407" s="5" t="e">
        <f t="shared" si="481"/>
        <v>#N/A</v>
      </c>
      <c r="AQ407" s="5" t="e">
        <f t="shared" si="482"/>
        <v>#N/A</v>
      </c>
      <c r="AR407" s="5" t="e">
        <f t="shared" si="483"/>
        <v>#N/A</v>
      </c>
      <c r="AS407" s="5" t="e">
        <f t="shared" si="484"/>
        <v>#N/A</v>
      </c>
      <c r="AT407" s="5" t="e">
        <f t="shared" si="485"/>
        <v>#N/A</v>
      </c>
      <c r="AU407" s="5" t="e">
        <f t="shared" si="486"/>
        <v>#N/A</v>
      </c>
      <c r="AV407" s="5" t="e">
        <f t="shared" si="487"/>
        <v>#N/A</v>
      </c>
      <c r="AW407" s="5" t="e">
        <f t="shared" si="488"/>
        <v>#N/A</v>
      </c>
      <c r="AX407" s="5" t="e">
        <f t="shared" si="489"/>
        <v>#N/A</v>
      </c>
      <c r="AY407" s="5" t="e">
        <f t="shared" si="490"/>
        <v>#N/A</v>
      </c>
      <c r="AZ407" s="5" t="e">
        <f t="shared" si="491"/>
        <v>#N/A</v>
      </c>
      <c r="BA407" s="5" t="e">
        <f t="shared" si="492"/>
        <v>#N/A</v>
      </c>
      <c r="BB407" s="5" t="e">
        <f t="shared" si="493"/>
        <v>#N/A</v>
      </c>
      <c r="BC407" s="5" t="e">
        <f t="shared" si="494"/>
        <v>#N/A</v>
      </c>
      <c r="BD407" s="5" t="e">
        <f t="shared" si="495"/>
        <v>#N/A</v>
      </c>
      <c r="BE407" s="5" t="e">
        <f t="shared" si="496"/>
        <v>#N/A</v>
      </c>
      <c r="BF407" s="5" t="e">
        <f t="shared" si="497"/>
        <v>#N/A</v>
      </c>
      <c r="BG407" s="5" t="e">
        <f t="shared" si="498"/>
        <v>#N/A</v>
      </c>
      <c r="BH407" s="5" t="e">
        <f t="shared" si="499"/>
        <v>#N/A</v>
      </c>
      <c r="BI407" s="5" t="e">
        <f t="shared" si="500"/>
        <v>#N/A</v>
      </c>
      <c r="BJ407" s="8" t="e">
        <f t="shared" si="501"/>
        <v>#N/A</v>
      </c>
      <c r="BK407" s="8" t="e">
        <f t="shared" si="502"/>
        <v>#N/A</v>
      </c>
      <c r="BL407" s="8" t="e">
        <f t="shared" si="503"/>
        <v>#N/A</v>
      </c>
      <c r="BM407" s="8" t="e">
        <f t="shared" si="504"/>
        <v>#N/A</v>
      </c>
      <c r="BN407" s="8" t="e">
        <f t="shared" si="505"/>
        <v>#N/A</v>
      </c>
    </row>
    <row r="408" spans="1:66" x14ac:dyDescent="0.25">
      <c r="A408" t="s">
        <v>25</v>
      </c>
      <c r="B408" t="s">
        <v>249</v>
      </c>
      <c r="C408" t="s">
        <v>529</v>
      </c>
      <c r="D408" t="s">
        <v>532</v>
      </c>
      <c r="E408">
        <f>VLOOKUP(A408,home!$A$2:$E$405,3,FALSE)</f>
        <v>1.2947</v>
      </c>
      <c r="F408">
        <f>VLOOKUP(B408,home!$B$2:$E$405,3,FALSE)</f>
        <v>1.0569</v>
      </c>
      <c r="G408" t="e">
        <f>VLOOKUP(C408,away!$B$2:$E$405,4,FALSE)</f>
        <v>#N/A</v>
      </c>
      <c r="H408">
        <f>VLOOKUP(A408,away!$A$2:$E$405,3,FALSE)</f>
        <v>1.05</v>
      </c>
      <c r="I408" t="e">
        <f>VLOOKUP(C408,away!$B$2:$E$405,3,FALSE)</f>
        <v>#N/A</v>
      </c>
      <c r="J408">
        <f>VLOOKUP(B408,home!$B$2:$E$405,4,FALSE)</f>
        <v>0.80200000000000005</v>
      </c>
      <c r="K408" s="3" t="e">
        <f t="shared" si="450"/>
        <v>#N/A</v>
      </c>
      <c r="L408" s="3" t="e">
        <f t="shared" si="451"/>
        <v>#N/A</v>
      </c>
      <c r="M408" s="5" t="e">
        <f t="shared" si="452"/>
        <v>#N/A</v>
      </c>
      <c r="N408" s="5" t="e">
        <f t="shared" si="453"/>
        <v>#N/A</v>
      </c>
      <c r="O408" s="5" t="e">
        <f t="shared" si="454"/>
        <v>#N/A</v>
      </c>
      <c r="P408" s="5" t="e">
        <f t="shared" si="455"/>
        <v>#N/A</v>
      </c>
      <c r="Q408" s="5" t="e">
        <f t="shared" si="456"/>
        <v>#N/A</v>
      </c>
      <c r="R408" s="5" t="e">
        <f t="shared" si="457"/>
        <v>#N/A</v>
      </c>
      <c r="S408" s="5" t="e">
        <f t="shared" si="458"/>
        <v>#N/A</v>
      </c>
      <c r="T408" s="5" t="e">
        <f t="shared" si="459"/>
        <v>#N/A</v>
      </c>
      <c r="U408" s="5" t="e">
        <f t="shared" si="460"/>
        <v>#N/A</v>
      </c>
      <c r="V408" s="5" t="e">
        <f t="shared" si="461"/>
        <v>#N/A</v>
      </c>
      <c r="W408" s="5" t="e">
        <f t="shared" si="462"/>
        <v>#N/A</v>
      </c>
      <c r="X408" s="5" t="e">
        <f t="shared" si="463"/>
        <v>#N/A</v>
      </c>
      <c r="Y408" s="5" t="e">
        <f t="shared" si="464"/>
        <v>#N/A</v>
      </c>
      <c r="Z408" s="5" t="e">
        <f t="shared" si="465"/>
        <v>#N/A</v>
      </c>
      <c r="AA408" s="5" t="e">
        <f t="shared" si="466"/>
        <v>#N/A</v>
      </c>
      <c r="AB408" s="5" t="e">
        <f t="shared" si="467"/>
        <v>#N/A</v>
      </c>
      <c r="AC408" s="5" t="e">
        <f t="shared" si="468"/>
        <v>#N/A</v>
      </c>
      <c r="AD408" s="5" t="e">
        <f t="shared" si="469"/>
        <v>#N/A</v>
      </c>
      <c r="AE408" s="5" t="e">
        <f t="shared" si="470"/>
        <v>#N/A</v>
      </c>
      <c r="AF408" s="5" t="e">
        <f t="shared" si="471"/>
        <v>#N/A</v>
      </c>
      <c r="AG408" s="5" t="e">
        <f t="shared" si="472"/>
        <v>#N/A</v>
      </c>
      <c r="AH408" s="5" t="e">
        <f t="shared" si="473"/>
        <v>#N/A</v>
      </c>
      <c r="AI408" s="5" t="e">
        <f t="shared" si="474"/>
        <v>#N/A</v>
      </c>
      <c r="AJ408" s="5" t="e">
        <f t="shared" si="475"/>
        <v>#N/A</v>
      </c>
      <c r="AK408" s="5" t="e">
        <f t="shared" si="476"/>
        <v>#N/A</v>
      </c>
      <c r="AL408" s="5" t="e">
        <f t="shared" si="477"/>
        <v>#N/A</v>
      </c>
      <c r="AM408" s="5" t="e">
        <f t="shared" si="478"/>
        <v>#N/A</v>
      </c>
      <c r="AN408" s="5" t="e">
        <f t="shared" si="479"/>
        <v>#N/A</v>
      </c>
      <c r="AO408" s="5" t="e">
        <f t="shared" si="480"/>
        <v>#N/A</v>
      </c>
      <c r="AP408" s="5" t="e">
        <f t="shared" si="481"/>
        <v>#N/A</v>
      </c>
      <c r="AQ408" s="5" t="e">
        <f t="shared" si="482"/>
        <v>#N/A</v>
      </c>
      <c r="AR408" s="5" t="e">
        <f t="shared" si="483"/>
        <v>#N/A</v>
      </c>
      <c r="AS408" s="5" t="e">
        <f t="shared" si="484"/>
        <v>#N/A</v>
      </c>
      <c r="AT408" s="5" t="e">
        <f t="shared" si="485"/>
        <v>#N/A</v>
      </c>
      <c r="AU408" s="5" t="e">
        <f t="shared" si="486"/>
        <v>#N/A</v>
      </c>
      <c r="AV408" s="5" t="e">
        <f t="shared" si="487"/>
        <v>#N/A</v>
      </c>
      <c r="AW408" s="5" t="e">
        <f t="shared" si="488"/>
        <v>#N/A</v>
      </c>
      <c r="AX408" s="5" t="e">
        <f t="shared" si="489"/>
        <v>#N/A</v>
      </c>
      <c r="AY408" s="5" t="e">
        <f t="shared" si="490"/>
        <v>#N/A</v>
      </c>
      <c r="AZ408" s="5" t="e">
        <f t="shared" si="491"/>
        <v>#N/A</v>
      </c>
      <c r="BA408" s="5" t="e">
        <f t="shared" si="492"/>
        <v>#N/A</v>
      </c>
      <c r="BB408" s="5" t="e">
        <f t="shared" si="493"/>
        <v>#N/A</v>
      </c>
      <c r="BC408" s="5" t="e">
        <f t="shared" si="494"/>
        <v>#N/A</v>
      </c>
      <c r="BD408" s="5" t="e">
        <f t="shared" si="495"/>
        <v>#N/A</v>
      </c>
      <c r="BE408" s="5" t="e">
        <f t="shared" si="496"/>
        <v>#N/A</v>
      </c>
      <c r="BF408" s="5" t="e">
        <f t="shared" si="497"/>
        <v>#N/A</v>
      </c>
      <c r="BG408" s="5" t="e">
        <f t="shared" si="498"/>
        <v>#N/A</v>
      </c>
      <c r="BH408" s="5" t="e">
        <f t="shared" si="499"/>
        <v>#N/A</v>
      </c>
      <c r="BI408" s="5" t="e">
        <f t="shared" si="500"/>
        <v>#N/A</v>
      </c>
      <c r="BJ408" s="8" t="e">
        <f t="shared" si="501"/>
        <v>#N/A</v>
      </c>
      <c r="BK408" s="8" t="e">
        <f t="shared" si="502"/>
        <v>#N/A</v>
      </c>
      <c r="BL408" s="8" t="e">
        <f t="shared" si="503"/>
        <v>#N/A</v>
      </c>
      <c r="BM408" s="8" t="e">
        <f t="shared" si="504"/>
        <v>#N/A</v>
      </c>
      <c r="BN408" s="8" t="e">
        <f t="shared" si="505"/>
        <v>#N/A</v>
      </c>
    </row>
    <row r="409" spans="1:66" x14ac:dyDescent="0.25">
      <c r="A409" t="s">
        <v>25</v>
      </c>
      <c r="B409" t="s">
        <v>170</v>
      </c>
      <c r="C409" t="s">
        <v>443</v>
      </c>
      <c r="D409" t="s">
        <v>532</v>
      </c>
      <c r="E409">
        <f>VLOOKUP(A409,home!$A$2:$E$405,3,FALSE)</f>
        <v>1.2947</v>
      </c>
      <c r="F409">
        <f>VLOOKUP(B409,home!$B$2:$E$405,3,FALSE)</f>
        <v>1.1789000000000001</v>
      </c>
      <c r="G409">
        <f>VLOOKUP(C409,away!$B$2:$E$405,4,FALSE)</f>
        <v>1.1382000000000001</v>
      </c>
      <c r="H409">
        <f>VLOOKUP(A409,away!$A$2:$E$405,3,FALSE)</f>
        <v>1.05</v>
      </c>
      <c r="I409">
        <f>VLOOKUP(C409,away!$B$2:$E$405,3,FALSE)</f>
        <v>0.95240000000000002</v>
      </c>
      <c r="J409">
        <f>VLOOKUP(B409,home!$B$2:$E$405,4,FALSE)</f>
        <v>1.3533999999999999</v>
      </c>
      <c r="K409" s="3">
        <f t="shared" si="450"/>
        <v>1.7372595069060002</v>
      </c>
      <c r="L409" s="3">
        <f t="shared" si="451"/>
        <v>1.353427068</v>
      </c>
      <c r="M409" s="5">
        <f t="shared" si="452"/>
        <v>4.5470724626571125E-2</v>
      </c>
      <c r="N409" s="5">
        <f t="shared" si="453"/>
        <v>7.8994448643415469E-2</v>
      </c>
      <c r="O409" s="5">
        <f t="shared" si="454"/>
        <v>6.1541309511175549E-2</v>
      </c>
      <c r="P409" s="5">
        <f t="shared" si="455"/>
        <v>0.10691322501573437</v>
      </c>
      <c r="Q409" s="5">
        <f t="shared" si="456"/>
        <v>6.8616928449285658E-2</v>
      </c>
      <c r="R409" s="5">
        <f t="shared" si="457"/>
        <v>4.1645837046295431E-2</v>
      </c>
      <c r="S409" s="5">
        <f t="shared" si="458"/>
        <v>6.2845038082951513E-2</v>
      </c>
      <c r="T409" s="5">
        <f t="shared" si="459"/>
        <v>9.2868008286282472E-2</v>
      </c>
      <c r="U409" s="5">
        <f t="shared" si="460"/>
        <v>7.2349626331734834E-2</v>
      </c>
      <c r="V409" s="5">
        <f t="shared" si="461"/>
        <v>1.6418294415105252E-2</v>
      </c>
      <c r="W409" s="5">
        <f t="shared" si="462"/>
        <v>3.973513709440344E-2</v>
      </c>
      <c r="X409" s="5">
        <f t="shared" si="463"/>
        <v>5.3778610094256482E-2</v>
      </c>
      <c r="Y409" s="5">
        <f t="shared" si="464"/>
        <v>3.6392713290492387E-2</v>
      </c>
      <c r="Z409" s="5">
        <f t="shared" si="465"/>
        <v>1.8788201042657805E-2</v>
      </c>
      <c r="AA409" s="5">
        <f t="shared" si="466"/>
        <v>3.2639980879018503E-2</v>
      </c>
      <c r="AB409" s="5">
        <f t="shared" si="467"/>
        <v>2.8352058543652477E-2</v>
      </c>
      <c r="AC409" s="5">
        <f t="shared" si="468"/>
        <v>2.4127238178965889E-3</v>
      </c>
      <c r="AD409" s="5">
        <f t="shared" si="469"/>
        <v>1.7257561168866412E-2</v>
      </c>
      <c r="AE409" s="5">
        <f t="shared" si="470"/>
        <v>2.335685041360952E-2</v>
      </c>
      <c r="AF409" s="5">
        <f t="shared" si="471"/>
        <v>1.5805896786503064E-2</v>
      </c>
      <c r="AG409" s="5">
        <f t="shared" si="472"/>
        <v>7.1307095149558235E-3</v>
      </c>
      <c r="AH409" s="5">
        <f t="shared" si="473"/>
        <v>6.3571149625397203E-3</v>
      </c>
      <c r="AI409" s="5">
        <f t="shared" si="474"/>
        <v>1.1043958405166511E-2</v>
      </c>
      <c r="AJ409" s="5">
        <f t="shared" si="475"/>
        <v>9.5931108666249751E-3</v>
      </c>
      <c r="AK409" s="5">
        <f t="shared" si="476"/>
        <v>5.5552410179491663E-3</v>
      </c>
      <c r="AL409" s="5">
        <f t="shared" si="477"/>
        <v>2.2691706504528731E-4</v>
      </c>
      <c r="AM409" s="5">
        <f t="shared" si="478"/>
        <v>5.9961724413249992E-3</v>
      </c>
      <c r="AN409" s="5">
        <f t="shared" si="479"/>
        <v>8.1153820864848947E-3</v>
      </c>
      <c r="AO409" s="5">
        <f t="shared" si="480"/>
        <v>5.4917888915054884E-3</v>
      </c>
      <c r="AP409" s="5">
        <f t="shared" si="481"/>
        <v>2.4775785791684153E-3</v>
      </c>
      <c r="AQ409" s="5">
        <f t="shared" si="482"/>
        <v>8.3830547803587804E-4</v>
      </c>
      <c r="AR409" s="5">
        <f t="shared" si="483"/>
        <v>1.7207782929378123E-3</v>
      </c>
      <c r="AS409" s="5">
        <f t="shared" si="484"/>
        <v>2.9894384486836927E-3</v>
      </c>
      <c r="AT409" s="5">
        <f t="shared" si="485"/>
        <v>2.5967151826430351E-3</v>
      </c>
      <c r="AU409" s="5">
        <f t="shared" si="486"/>
        <v>1.5037227125912545E-3</v>
      </c>
      <c r="AV409" s="5">
        <f t="shared" si="487"/>
        <v>6.5308914454990908E-4</v>
      </c>
      <c r="AW409" s="5">
        <f t="shared" si="488"/>
        <v>1.4820546280867751E-5</v>
      </c>
      <c r="AX409" s="5">
        <f t="shared" si="489"/>
        <v>1.7361512631232704E-3</v>
      </c>
      <c r="AY409" s="5">
        <f t="shared" si="490"/>
        <v>2.3497541136534243E-3</v>
      </c>
      <c r="AZ409" s="5">
        <f t="shared" si="491"/>
        <v>1.5901104102814469E-3</v>
      </c>
      <c r="BA409" s="5">
        <f t="shared" si="492"/>
        <v>7.1736615679449871E-4</v>
      </c>
      <c r="BB409" s="5">
        <f t="shared" si="493"/>
        <v>2.4272569356820152E-4</v>
      </c>
      <c r="BC409" s="5">
        <f t="shared" si="494"/>
        <v>6.5702304754855468E-5</v>
      </c>
      <c r="BD409" s="5">
        <f t="shared" si="495"/>
        <v>3.8815798661481142E-4</v>
      </c>
      <c r="BE409" s="5">
        <f t="shared" si="496"/>
        <v>6.7433115242807311E-4</v>
      </c>
      <c r="BF409" s="5">
        <f t="shared" si="497"/>
        <v>5.857441026792745E-4</v>
      </c>
      <c r="BG409" s="5">
        <f t="shared" si="498"/>
        <v>3.391965036645647E-4</v>
      </c>
      <c r="BH409" s="5">
        <f t="shared" si="499"/>
        <v>1.4731808767513529E-4</v>
      </c>
      <c r="BI409" s="5">
        <f t="shared" si="500"/>
        <v>5.1185949670568081E-5</v>
      </c>
      <c r="BJ409" s="8">
        <f t="shared" si="501"/>
        <v>0.46355790116076601</v>
      </c>
      <c r="BK409" s="8">
        <f t="shared" si="502"/>
        <v>0.23663667713695757</v>
      </c>
      <c r="BL409" s="8">
        <f t="shared" si="503"/>
        <v>0.28072791512829531</v>
      </c>
      <c r="BM409" s="8">
        <f t="shared" si="504"/>
        <v>0.59419328760882673</v>
      </c>
      <c r="BN409" s="8">
        <f t="shared" si="505"/>
        <v>0.40318247329247758</v>
      </c>
    </row>
    <row r="410" spans="1:66" x14ac:dyDescent="0.25">
      <c r="A410" t="s">
        <v>173</v>
      </c>
      <c r="B410" t="s">
        <v>177</v>
      </c>
      <c r="C410" t="s">
        <v>260</v>
      </c>
      <c r="D410" t="s">
        <v>532</v>
      </c>
      <c r="E410">
        <f>VLOOKUP(A410,home!$A$2:$E$405,3,FALSE)</f>
        <v>1.7239</v>
      </c>
      <c r="F410">
        <f>VLOOKUP(B410,home!$B$2:$E$405,3,FALSE)</f>
        <v>0.61629999999999996</v>
      </c>
      <c r="G410">
        <f>VLOOKUP(C410,away!$B$2:$E$405,4,FALSE)</f>
        <v>0.81889999999999996</v>
      </c>
      <c r="H410">
        <f>VLOOKUP(A410,away!$A$2:$E$405,3,FALSE)</f>
        <v>1.3199000000000001</v>
      </c>
      <c r="I410">
        <f>VLOOKUP(C410,away!$B$2:$E$405,3,FALSE)</f>
        <v>1.0249999999999999</v>
      </c>
      <c r="J410">
        <f>VLOOKUP(B410,home!$B$2:$E$405,4,FALSE)</f>
        <v>0.61560000000000004</v>
      </c>
      <c r="K410" s="3">
        <f t="shared" si="450"/>
        <v>0.87003176387299996</v>
      </c>
      <c r="L410" s="3">
        <f t="shared" si="451"/>
        <v>0.83284370099999994</v>
      </c>
      <c r="M410" s="5">
        <f t="shared" si="452"/>
        <v>0.1821589785140055</v>
      </c>
      <c r="N410" s="5">
        <f t="shared" si="453"/>
        <v>0.1584840973818441</v>
      </c>
      <c r="O410" s="5">
        <f t="shared" si="454"/>
        <v>0.15170995783598379</v>
      </c>
      <c r="P410" s="5">
        <f t="shared" si="455"/>
        <v>0.13199248221313942</v>
      </c>
      <c r="Q410" s="5">
        <f t="shared" si="456"/>
        <v>6.8943099395473065E-2</v>
      </c>
      <c r="R410" s="5">
        <f t="shared" si="457"/>
        <v>6.3175341381337333E-2</v>
      </c>
      <c r="S410" s="5">
        <f t="shared" si="458"/>
        <v>2.3910453801000014E-2</v>
      </c>
      <c r="T410" s="5">
        <f t="shared" si="459"/>
        <v>5.7418826058936633E-2</v>
      </c>
      <c r="U410" s="5">
        <f t="shared" si="460"/>
        <v>5.4964553695283851E-2</v>
      </c>
      <c r="V410" s="5">
        <f t="shared" si="461"/>
        <v>1.9250584625353227E-3</v>
      </c>
      <c r="W410" s="5">
        <f t="shared" si="462"/>
        <v>1.9994228791304993E-2</v>
      </c>
      <c r="X410" s="5">
        <f t="shared" si="463"/>
        <v>1.6652067505191204E-2</v>
      </c>
      <c r="Y410" s="5">
        <f t="shared" si="464"/>
        <v>6.9342847651626387E-3</v>
      </c>
      <c r="Z410" s="5">
        <f t="shared" si="465"/>
        <v>1.7538395042657147E-2</v>
      </c>
      <c r="AA410" s="5">
        <f t="shared" si="466"/>
        <v>1.5258960774464475E-2</v>
      </c>
      <c r="AB410" s="5">
        <f t="shared" si="467"/>
        <v>6.6378902787381225E-3</v>
      </c>
      <c r="AC410" s="5">
        <f t="shared" si="468"/>
        <v>8.7181142177377921E-5</v>
      </c>
      <c r="AD410" s="5">
        <f t="shared" si="469"/>
        <v>4.34890353564485E-3</v>
      </c>
      <c r="AE410" s="5">
        <f t="shared" si="470"/>
        <v>3.6219569159184417E-3</v>
      </c>
      <c r="AF410" s="5">
        <f t="shared" si="471"/>
        <v>1.5082620013580302E-3</v>
      </c>
      <c r="AG410" s="5">
        <f t="shared" si="472"/>
        <v>4.1871550242956297E-4</v>
      </c>
      <c r="AH410" s="5">
        <f t="shared" si="473"/>
        <v>3.6516854592316575E-3</v>
      </c>
      <c r="AI410" s="5">
        <f t="shared" si="474"/>
        <v>3.1770823412047046E-3</v>
      </c>
      <c r="AJ410" s="5">
        <f t="shared" si="475"/>
        <v>1.3820812766440448E-3</v>
      </c>
      <c r="AK410" s="5">
        <f t="shared" si="476"/>
        <v>4.0081820364482198E-4</v>
      </c>
      <c r="AL410" s="5">
        <f t="shared" si="477"/>
        <v>2.5268598785612955E-6</v>
      </c>
      <c r="AM410" s="5">
        <f t="shared" si="478"/>
        <v>7.5673684280612322E-4</v>
      </c>
      <c r="AN410" s="5">
        <f t="shared" si="479"/>
        <v>6.3024351284570671E-4</v>
      </c>
      <c r="AO410" s="5">
        <f t="shared" si="480"/>
        <v>2.6244716988482969E-4</v>
      </c>
      <c r="AP410" s="5">
        <f t="shared" si="481"/>
        <v>7.285915742795243E-5</v>
      </c>
      <c r="AQ410" s="5">
        <f t="shared" si="482"/>
        <v>1.5170072581009384E-5</v>
      </c>
      <c r="AR410" s="5">
        <f t="shared" si="483"/>
        <v>6.0825664655087561E-4</v>
      </c>
      <c r="AS410" s="5">
        <f t="shared" si="484"/>
        <v>5.2920260308613419E-4</v>
      </c>
      <c r="AT410" s="5">
        <f t="shared" si="485"/>
        <v>2.302115371046062E-4</v>
      </c>
      <c r="AU410" s="5">
        <f t="shared" si="486"/>
        <v>6.6763783230345039E-5</v>
      </c>
      <c r="AV410" s="5">
        <f t="shared" si="487"/>
        <v>1.4521653021682924E-5</v>
      </c>
      <c r="AW410" s="5">
        <f t="shared" si="488"/>
        <v>5.0860107396434631E-8</v>
      </c>
      <c r="AX410" s="5">
        <f t="shared" si="489"/>
        <v>1.0973084835571603E-4</v>
      </c>
      <c r="AY410" s="5">
        <f t="shared" si="490"/>
        <v>9.1388645858444295E-5</v>
      </c>
      <c r="AZ410" s="5">
        <f t="shared" si="491"/>
        <v>3.8056229023062528E-5</v>
      </c>
      <c r="BA410" s="5">
        <f t="shared" si="492"/>
        <v>1.0564963541890338E-5</v>
      </c>
      <c r="BB410" s="5">
        <f t="shared" si="493"/>
        <v>2.199740834289504E-6</v>
      </c>
      <c r="BC410" s="5">
        <f t="shared" si="494"/>
        <v>3.664080595340996E-7</v>
      </c>
      <c r="BD410" s="5">
        <f t="shared" si="495"/>
        <v>8.443045277854666E-5</v>
      </c>
      <c r="BE410" s="5">
        <f t="shared" si="496"/>
        <v>7.3457175755514985E-5</v>
      </c>
      <c r="BF410" s="5">
        <f t="shared" si="497"/>
        <v>3.1955038095849834E-5</v>
      </c>
      <c r="BG410" s="5">
        <f t="shared" si="498"/>
        <v>9.2672993863870461E-6</v>
      </c>
      <c r="BH410" s="5">
        <f t="shared" si="499"/>
        <v>2.0157112078693727E-6</v>
      </c>
      <c r="BI410" s="5">
        <f t="shared" si="500"/>
        <v>3.5074655552823324E-7</v>
      </c>
      <c r="BJ410" s="8">
        <f t="shared" si="501"/>
        <v>0.34031420544448199</v>
      </c>
      <c r="BK410" s="8">
        <f t="shared" si="502"/>
        <v>0.34016806963859464</v>
      </c>
      <c r="BL410" s="8">
        <f t="shared" si="503"/>
        <v>0.30200880389330625</v>
      </c>
      <c r="BM410" s="8">
        <f t="shared" si="504"/>
        <v>0.24347417951150577</v>
      </c>
      <c r="BN410" s="8">
        <f t="shared" si="505"/>
        <v>0.75646395672178324</v>
      </c>
    </row>
    <row r="411" spans="1:66" x14ac:dyDescent="0.25">
      <c r="A411" t="s">
        <v>173</v>
      </c>
      <c r="B411" t="s">
        <v>175</v>
      </c>
      <c r="C411" t="s">
        <v>262</v>
      </c>
      <c r="D411" t="s">
        <v>532</v>
      </c>
      <c r="E411">
        <f>VLOOKUP(A411,home!$A$2:$E$405,3,FALSE)</f>
        <v>1.7239</v>
      </c>
      <c r="F411">
        <f>VLOOKUP(B411,home!$B$2:$E$405,3,FALSE)</f>
        <v>1.0919000000000001</v>
      </c>
      <c r="G411">
        <f>VLOOKUP(C411,away!$B$2:$E$405,4,FALSE)</f>
        <v>0.68240000000000001</v>
      </c>
      <c r="H411">
        <f>VLOOKUP(A411,away!$A$2:$E$405,3,FALSE)</f>
        <v>1.3199000000000001</v>
      </c>
      <c r="I411">
        <f>VLOOKUP(C411,away!$B$2:$E$405,3,FALSE)</f>
        <v>1.9609000000000001</v>
      </c>
      <c r="J411">
        <f>VLOOKUP(B411,home!$B$2:$E$405,4,FALSE)</f>
        <v>0.80220000000000002</v>
      </c>
      <c r="K411" s="3">
        <f t="shared" si="450"/>
        <v>1.2844995421840002</v>
      </c>
      <c r="L411" s="3">
        <f t="shared" si="451"/>
        <v>2.0762475502020004</v>
      </c>
      <c r="M411" s="5">
        <f t="shared" si="452"/>
        <v>3.4709318188532477E-2</v>
      </c>
      <c r="N411" s="5">
        <f t="shared" si="453"/>
        <v>4.4584103322688751E-2</v>
      </c>
      <c r="O411" s="5">
        <f t="shared" si="454"/>
        <v>7.2065136858122283E-2</v>
      </c>
      <c r="P411" s="5">
        <f t="shared" si="455"/>
        <v>9.256763530168538E-2</v>
      </c>
      <c r="Q411" s="5">
        <f t="shared" si="456"/>
        <v>2.8634130153338936E-2</v>
      </c>
      <c r="R411" s="5">
        <f t="shared" si="457"/>
        <v>7.4812531928324155E-2</v>
      </c>
      <c r="S411" s="5">
        <f t="shared" si="458"/>
        <v>6.1718059821878377E-2</v>
      </c>
      <c r="T411" s="5">
        <f t="shared" si="459"/>
        <v>5.9451542583035193E-2</v>
      </c>
      <c r="U411" s="5">
        <f t="shared" si="460"/>
        <v>9.6096663011558267E-2</v>
      </c>
      <c r="V411" s="5">
        <f t="shared" si="461"/>
        <v>1.8288700272509967E-2</v>
      </c>
      <c r="W411" s="5">
        <f t="shared" si="462"/>
        <v>1.2260175690933649E-2</v>
      </c>
      <c r="X411" s="5">
        <f t="shared" si="463"/>
        <v>2.5455159743347104E-2</v>
      </c>
      <c r="Y411" s="5">
        <f t="shared" si="464"/>
        <v>2.6425606528562511E-2</v>
      </c>
      <c r="Z411" s="5">
        <f t="shared" si="465"/>
        <v>5.1776445380197322E-2</v>
      </c>
      <c r="AA411" s="5">
        <f t="shared" si="466"/>
        <v>6.650682038677834E-2</v>
      </c>
      <c r="AB411" s="5">
        <f t="shared" si="467"/>
        <v>4.2713990169465164E-2</v>
      </c>
      <c r="AC411" s="5">
        <f t="shared" si="468"/>
        <v>3.0484280326609522E-3</v>
      </c>
      <c r="AD411" s="5">
        <f t="shared" si="469"/>
        <v>3.9370475155249204E-3</v>
      </c>
      <c r="AE411" s="5">
        <f t="shared" si="470"/>
        <v>8.1742852591374874E-3</v>
      </c>
      <c r="AF411" s="5">
        <f t="shared" si="471"/>
        <v>8.4859198719682699E-3</v>
      </c>
      <c r="AG411" s="5">
        <f t="shared" si="472"/>
        <v>5.8729567817948636E-3</v>
      </c>
      <c r="AH411" s="5">
        <f t="shared" si="473"/>
        <v>2.687517946970059E-2</v>
      </c>
      <c r="AI411" s="5">
        <f t="shared" si="474"/>
        <v>3.4521155724943242E-2</v>
      </c>
      <c r="AJ411" s="5">
        <f t="shared" si="475"/>
        <v>2.2171204362176091E-2</v>
      </c>
      <c r="AK411" s="5">
        <f t="shared" si="476"/>
        <v>9.4929672842943673E-3</v>
      </c>
      <c r="AL411" s="5">
        <f t="shared" si="477"/>
        <v>3.2519886773693386E-4</v>
      </c>
      <c r="AM411" s="5">
        <f t="shared" si="478"/>
        <v>1.0114271462496834E-3</v>
      </c>
      <c r="AN411" s="5">
        <f t="shared" si="479"/>
        <v>2.0999731346087055E-3</v>
      </c>
      <c r="AO411" s="5">
        <f t="shared" si="480"/>
        <v>2.180032038110671E-3</v>
      </c>
      <c r="AP411" s="5">
        <f t="shared" si="481"/>
        <v>1.5087620594963849E-3</v>
      </c>
      <c r="AQ411" s="5">
        <f t="shared" si="482"/>
        <v>7.8314088246677325E-4</v>
      </c>
      <c r="AR411" s="5">
        <f t="shared" si="483"/>
        <v>1.1159905107040978E-2</v>
      </c>
      <c r="AS411" s="5">
        <f t="shared" si="484"/>
        <v>1.4334893000811021E-2</v>
      </c>
      <c r="AT411" s="5">
        <f t="shared" si="485"/>
        <v>9.2065817483991935E-3</v>
      </c>
      <c r="AU411" s="5">
        <f t="shared" si="486"/>
        <v>3.9419500136327794E-3</v>
      </c>
      <c r="AV411" s="5">
        <f t="shared" si="487"/>
        <v>1.2658582469558799E-3</v>
      </c>
      <c r="AW411" s="5">
        <f t="shared" si="488"/>
        <v>2.4091265336941458E-5</v>
      </c>
      <c r="AX411" s="5">
        <f t="shared" si="489"/>
        <v>2.1652961771836442E-4</v>
      </c>
      <c r="AY411" s="5">
        <f t="shared" si="490"/>
        <v>4.4956908833392978E-4</v>
      </c>
      <c r="AZ411" s="5">
        <f t="shared" si="491"/>
        <v>4.6670835914993433E-4</v>
      </c>
      <c r="BA411" s="5">
        <f t="shared" si="492"/>
        <v>3.2300069578128214E-4</v>
      </c>
      <c r="BB411" s="5">
        <f t="shared" si="493"/>
        <v>1.6765735083235715E-4</v>
      </c>
      <c r="BC411" s="5">
        <f t="shared" si="494"/>
        <v>6.9619632787807707E-5</v>
      </c>
      <c r="BD411" s="5">
        <f t="shared" si="495"/>
        <v>3.8617876064967744E-3</v>
      </c>
      <c r="BE411" s="5">
        <f t="shared" si="496"/>
        <v>4.9604644125569525E-3</v>
      </c>
      <c r="BF411" s="5">
        <f t="shared" si="497"/>
        <v>3.1858571334747155E-3</v>
      </c>
      <c r="BG411" s="5">
        <f t="shared" si="498"/>
        <v>1.3640773431373016E-3</v>
      </c>
      <c r="BH411" s="5">
        <f t="shared" si="499"/>
        <v>4.3803918069085782E-4</v>
      </c>
      <c r="BI411" s="5">
        <f t="shared" si="500"/>
        <v>1.1253222541121232E-4</v>
      </c>
      <c r="BJ411" s="8">
        <f t="shared" si="501"/>
        <v>0.23255734745586765</v>
      </c>
      <c r="BK411" s="8">
        <f t="shared" si="502"/>
        <v>0.21110690957333803</v>
      </c>
      <c r="BL411" s="8">
        <f t="shared" si="503"/>
        <v>0.49908759521397</v>
      </c>
      <c r="BM411" s="8">
        <f t="shared" si="504"/>
        <v>0.64672996404768446</v>
      </c>
      <c r="BN411" s="8">
        <f t="shared" si="505"/>
        <v>0.347372855752692</v>
      </c>
    </row>
    <row r="412" spans="1:66" x14ac:dyDescent="0.25">
      <c r="A412" t="s">
        <v>173</v>
      </c>
      <c r="B412" t="s">
        <v>259</v>
      </c>
      <c r="C412" t="s">
        <v>510</v>
      </c>
      <c r="D412" t="s">
        <v>532</v>
      </c>
      <c r="E412">
        <f>VLOOKUP(A412,home!$A$2:$E$405,3,FALSE)</f>
        <v>1.7239</v>
      </c>
      <c r="F412">
        <f>VLOOKUP(B412,home!$B$2:$E$405,3,FALSE)</f>
        <v>1.5589999999999999</v>
      </c>
      <c r="G412" t="e">
        <f>VLOOKUP(C412,away!$B$2:$E$405,4,FALSE)</f>
        <v>#N/A</v>
      </c>
      <c r="H412">
        <f>VLOOKUP(A412,away!$A$2:$E$405,3,FALSE)</f>
        <v>1.3199000000000001</v>
      </c>
      <c r="I412" t="e">
        <f>VLOOKUP(C412,away!$B$2:$E$405,3,FALSE)</f>
        <v>#N/A</v>
      </c>
      <c r="J412">
        <f>VLOOKUP(B412,home!$B$2:$E$405,4,FALSE)</f>
        <v>0.47349999999999998</v>
      </c>
      <c r="K412" s="3" t="e">
        <f t="shared" si="450"/>
        <v>#N/A</v>
      </c>
      <c r="L412" s="3" t="e">
        <f t="shared" si="451"/>
        <v>#N/A</v>
      </c>
      <c r="M412" s="5" t="e">
        <f t="shared" si="452"/>
        <v>#N/A</v>
      </c>
      <c r="N412" s="5" t="e">
        <f t="shared" si="453"/>
        <v>#N/A</v>
      </c>
      <c r="O412" s="5" t="e">
        <f t="shared" si="454"/>
        <v>#N/A</v>
      </c>
      <c r="P412" s="5" t="e">
        <f t="shared" si="455"/>
        <v>#N/A</v>
      </c>
      <c r="Q412" s="5" t="e">
        <f t="shared" si="456"/>
        <v>#N/A</v>
      </c>
      <c r="R412" s="5" t="e">
        <f t="shared" si="457"/>
        <v>#N/A</v>
      </c>
      <c r="S412" s="5" t="e">
        <f t="shared" si="458"/>
        <v>#N/A</v>
      </c>
      <c r="T412" s="5" t="e">
        <f t="shared" si="459"/>
        <v>#N/A</v>
      </c>
      <c r="U412" s="5" t="e">
        <f t="shared" si="460"/>
        <v>#N/A</v>
      </c>
      <c r="V412" s="5" t="e">
        <f t="shared" si="461"/>
        <v>#N/A</v>
      </c>
      <c r="W412" s="5" t="e">
        <f t="shared" si="462"/>
        <v>#N/A</v>
      </c>
      <c r="X412" s="5" t="e">
        <f t="shared" si="463"/>
        <v>#N/A</v>
      </c>
      <c r="Y412" s="5" t="e">
        <f t="shared" si="464"/>
        <v>#N/A</v>
      </c>
      <c r="Z412" s="5" t="e">
        <f t="shared" si="465"/>
        <v>#N/A</v>
      </c>
      <c r="AA412" s="5" t="e">
        <f t="shared" si="466"/>
        <v>#N/A</v>
      </c>
      <c r="AB412" s="5" t="e">
        <f t="shared" si="467"/>
        <v>#N/A</v>
      </c>
      <c r="AC412" s="5" t="e">
        <f t="shared" si="468"/>
        <v>#N/A</v>
      </c>
      <c r="AD412" s="5" t="e">
        <f t="shared" si="469"/>
        <v>#N/A</v>
      </c>
      <c r="AE412" s="5" t="e">
        <f t="shared" si="470"/>
        <v>#N/A</v>
      </c>
      <c r="AF412" s="5" t="e">
        <f t="shared" si="471"/>
        <v>#N/A</v>
      </c>
      <c r="AG412" s="5" t="e">
        <f t="shared" si="472"/>
        <v>#N/A</v>
      </c>
      <c r="AH412" s="5" t="e">
        <f t="shared" si="473"/>
        <v>#N/A</v>
      </c>
      <c r="AI412" s="5" t="e">
        <f t="shared" si="474"/>
        <v>#N/A</v>
      </c>
      <c r="AJ412" s="5" t="e">
        <f t="shared" si="475"/>
        <v>#N/A</v>
      </c>
      <c r="AK412" s="5" t="e">
        <f t="shared" si="476"/>
        <v>#N/A</v>
      </c>
      <c r="AL412" s="5" t="e">
        <f t="shared" si="477"/>
        <v>#N/A</v>
      </c>
      <c r="AM412" s="5" t="e">
        <f t="shared" si="478"/>
        <v>#N/A</v>
      </c>
      <c r="AN412" s="5" t="e">
        <f t="shared" si="479"/>
        <v>#N/A</v>
      </c>
      <c r="AO412" s="5" t="e">
        <f t="shared" si="480"/>
        <v>#N/A</v>
      </c>
      <c r="AP412" s="5" t="e">
        <f t="shared" si="481"/>
        <v>#N/A</v>
      </c>
      <c r="AQ412" s="5" t="e">
        <f t="shared" si="482"/>
        <v>#N/A</v>
      </c>
      <c r="AR412" s="5" t="e">
        <f t="shared" si="483"/>
        <v>#N/A</v>
      </c>
      <c r="AS412" s="5" t="e">
        <f t="shared" si="484"/>
        <v>#N/A</v>
      </c>
      <c r="AT412" s="5" t="e">
        <f t="shared" si="485"/>
        <v>#N/A</v>
      </c>
      <c r="AU412" s="5" t="e">
        <f t="shared" si="486"/>
        <v>#N/A</v>
      </c>
      <c r="AV412" s="5" t="e">
        <f t="shared" si="487"/>
        <v>#N/A</v>
      </c>
      <c r="AW412" s="5" t="e">
        <f t="shared" si="488"/>
        <v>#N/A</v>
      </c>
      <c r="AX412" s="5" t="e">
        <f t="shared" si="489"/>
        <v>#N/A</v>
      </c>
      <c r="AY412" s="5" t="e">
        <f t="shared" si="490"/>
        <v>#N/A</v>
      </c>
      <c r="AZ412" s="5" t="e">
        <f t="shared" si="491"/>
        <v>#N/A</v>
      </c>
      <c r="BA412" s="5" t="e">
        <f t="shared" si="492"/>
        <v>#N/A</v>
      </c>
      <c r="BB412" s="5" t="e">
        <f t="shared" si="493"/>
        <v>#N/A</v>
      </c>
      <c r="BC412" s="5" t="e">
        <f t="shared" si="494"/>
        <v>#N/A</v>
      </c>
      <c r="BD412" s="5" t="e">
        <f t="shared" si="495"/>
        <v>#N/A</v>
      </c>
      <c r="BE412" s="5" t="e">
        <f t="shared" si="496"/>
        <v>#N/A</v>
      </c>
      <c r="BF412" s="5" t="e">
        <f t="shared" si="497"/>
        <v>#N/A</v>
      </c>
      <c r="BG412" s="5" t="e">
        <f t="shared" si="498"/>
        <v>#N/A</v>
      </c>
      <c r="BH412" s="5" t="e">
        <f t="shared" si="499"/>
        <v>#N/A</v>
      </c>
      <c r="BI412" s="5" t="e">
        <f t="shared" si="500"/>
        <v>#N/A</v>
      </c>
      <c r="BJ412" s="8" t="e">
        <f t="shared" si="501"/>
        <v>#N/A</v>
      </c>
      <c r="BK412" s="8" t="e">
        <f t="shared" si="502"/>
        <v>#N/A</v>
      </c>
      <c r="BL412" s="8" t="e">
        <f t="shared" si="503"/>
        <v>#N/A</v>
      </c>
      <c r="BM412" s="8" t="e">
        <f t="shared" si="504"/>
        <v>#N/A</v>
      </c>
      <c r="BN412" s="8" t="e">
        <f t="shared" si="505"/>
        <v>#N/A</v>
      </c>
    </row>
    <row r="413" spans="1:66" x14ac:dyDescent="0.25">
      <c r="A413" t="s">
        <v>173</v>
      </c>
      <c r="B413" t="s">
        <v>257</v>
      </c>
      <c r="C413" t="s">
        <v>179</v>
      </c>
      <c r="D413" t="s">
        <v>532</v>
      </c>
      <c r="E413">
        <f>VLOOKUP(A413,home!$A$2:$E$405,3,FALSE)</f>
        <v>1.7239</v>
      </c>
      <c r="F413">
        <f>VLOOKUP(B413,home!$B$2:$E$405,3,FALSE)</f>
        <v>1.1601999999999999</v>
      </c>
      <c r="G413">
        <f>VLOOKUP(C413,away!$B$2:$E$405,4,FALSE)</f>
        <v>0.51180000000000003</v>
      </c>
      <c r="H413">
        <f>VLOOKUP(A413,away!$A$2:$E$405,3,FALSE)</f>
        <v>1.3199000000000001</v>
      </c>
      <c r="I413">
        <f>VLOOKUP(C413,away!$B$2:$E$405,3,FALSE)</f>
        <v>1.4260999999999999</v>
      </c>
      <c r="J413">
        <f>VLOOKUP(B413,home!$B$2:$E$405,4,FALSE)</f>
        <v>1.1587000000000001</v>
      </c>
      <c r="K413" s="3">
        <f t="shared" si="450"/>
        <v>1.023635201604</v>
      </c>
      <c r="L413" s="3">
        <f t="shared" si="451"/>
        <v>2.1810318901930001</v>
      </c>
      <c r="M413" s="5">
        <f t="shared" si="452"/>
        <v>4.0572406276709702E-2</v>
      </c>
      <c r="N413" s="5">
        <f t="shared" si="453"/>
        <v>4.1531343278619126E-2</v>
      </c>
      <c r="O413" s="5">
        <f t="shared" si="454"/>
        <v>8.8489711951370495E-2</v>
      </c>
      <c r="P413" s="5">
        <f t="shared" si="455"/>
        <v>9.0581184133221027E-2</v>
      </c>
      <c r="Q413" s="5">
        <f t="shared" si="456"/>
        <v>2.1256472474947108E-2</v>
      </c>
      <c r="R413" s="5">
        <f t="shared" si="457"/>
        <v>9.6499441859965868E-2</v>
      </c>
      <c r="S413" s="5">
        <f t="shared" si="458"/>
        <v>5.0557458085043916E-2</v>
      </c>
      <c r="T413" s="5">
        <f t="shared" si="459"/>
        <v>4.6361044340869371E-2</v>
      </c>
      <c r="U413" s="5">
        <f t="shared" si="460"/>
        <v>9.8780225622999637E-2</v>
      </c>
      <c r="V413" s="5">
        <f t="shared" si="461"/>
        <v>1.2541513474496654E-2</v>
      </c>
      <c r="W413" s="5">
        <f t="shared" si="462"/>
        <v>7.2529578290941197E-3</v>
      </c>
      <c r="X413" s="5">
        <f t="shared" si="463"/>
        <v>1.5818932323479265E-2</v>
      </c>
      <c r="Y413" s="5">
        <f t="shared" si="464"/>
        <v>1.7250797933156568E-2</v>
      </c>
      <c r="Z413" s="5">
        <f t="shared" si="465"/>
        <v>7.0156120027470278E-2</v>
      </c>
      <c r="AA413" s="5">
        <f t="shared" si="466"/>
        <v>7.1814274068073961E-2</v>
      </c>
      <c r="AB413" s="5">
        <f t="shared" si="467"/>
        <v>3.6755809456858898E-2</v>
      </c>
      <c r="AC413" s="5">
        <f t="shared" si="468"/>
        <v>1.7499965579974444E-3</v>
      </c>
      <c r="AD413" s="5">
        <f t="shared" si="469"/>
        <v>1.8560957374025174E-3</v>
      </c>
      <c r="AE413" s="5">
        <f t="shared" si="470"/>
        <v>4.048203994526183E-3</v>
      </c>
      <c r="AF413" s="5">
        <f t="shared" si="471"/>
        <v>4.414631005034148E-3</v>
      </c>
      <c r="AG413" s="5">
        <f t="shared" si="472"/>
        <v>3.2094836684714166E-3</v>
      </c>
      <c r="AH413" s="5">
        <f t="shared" si="473"/>
        <v>3.8253183768030129E-2</v>
      </c>
      <c r="AI413" s="5">
        <f t="shared" si="474"/>
        <v>3.9157305478382379E-2</v>
      </c>
      <c r="AJ413" s="5">
        <f t="shared" si="475"/>
        <v>2.0041398143816676E-2</v>
      </c>
      <c r="AK413" s="5">
        <f t="shared" si="476"/>
        <v>6.838360209790605E-3</v>
      </c>
      <c r="AL413" s="5">
        <f t="shared" si="477"/>
        <v>1.5628036392158985E-4</v>
      </c>
      <c r="AM413" s="5">
        <f t="shared" si="478"/>
        <v>3.7999298687047038E-4</v>
      </c>
      <c r="AN413" s="5">
        <f t="shared" si="479"/>
        <v>8.2877682241418583E-4</v>
      </c>
      <c r="AO413" s="5">
        <f t="shared" si="480"/>
        <v>9.0379433976908025E-4</v>
      </c>
      <c r="AP413" s="5">
        <f t="shared" si="481"/>
        <v>6.5706809240409709E-4</v>
      </c>
      <c r="AQ413" s="5">
        <f t="shared" si="482"/>
        <v>3.5827161589040423E-4</v>
      </c>
      <c r="AR413" s="5">
        <f t="shared" si="483"/>
        <v>1.6686282739897397E-2</v>
      </c>
      <c r="AS413" s="5">
        <f t="shared" si="484"/>
        <v>1.7080666396476218E-2</v>
      </c>
      <c r="AT413" s="5">
        <f t="shared" si="485"/>
        <v>8.7421856951437997E-3</v>
      </c>
      <c r="AU413" s="5">
        <f t="shared" si="486"/>
        <v>2.9829363388360428E-3</v>
      </c>
      <c r="AV413" s="5">
        <f t="shared" si="487"/>
        <v>7.6335966014408254E-4</v>
      </c>
      <c r="AW413" s="5">
        <f t="shared" si="488"/>
        <v>9.6919048354097769E-6</v>
      </c>
      <c r="AX413" s="5">
        <f t="shared" si="489"/>
        <v>6.4829032953876646E-5</v>
      </c>
      <c r="AY413" s="5">
        <f t="shared" si="490"/>
        <v>1.4139418828277789E-4</v>
      </c>
      <c r="AZ413" s="5">
        <f t="shared" si="491"/>
        <v>1.5419261686634603E-4</v>
      </c>
      <c r="BA413" s="5">
        <f t="shared" si="492"/>
        <v>1.1209967153927056E-4</v>
      </c>
      <c r="BB413" s="5">
        <f t="shared" si="493"/>
        <v>6.1123239626827432E-5</v>
      </c>
      <c r="BC413" s="5">
        <f t="shared" si="494"/>
        <v>2.666234697160384E-5</v>
      </c>
      <c r="BD413" s="5">
        <f t="shared" si="495"/>
        <v>6.0655524640822007E-3</v>
      </c>
      <c r="BE413" s="5">
        <f t="shared" si="496"/>
        <v>6.208913019410422E-3</v>
      </c>
      <c r="BF413" s="5">
        <f t="shared" si="497"/>
        <v>3.1778309651829435E-3</v>
      </c>
      <c r="BG413" s="5">
        <f t="shared" si="498"/>
        <v>1.0843132135694921E-3</v>
      </c>
      <c r="BH413" s="5">
        <f t="shared" si="499"/>
        <v>2.7748529374352208E-4</v>
      </c>
      <c r="BI413" s="5">
        <f t="shared" si="500"/>
        <v>5.6808742920659096E-5</v>
      </c>
      <c r="BJ413" s="8">
        <f t="shared" si="501"/>
        <v>0.16668816753918878</v>
      </c>
      <c r="BK413" s="8">
        <f t="shared" si="502"/>
        <v>0.19630023307967315</v>
      </c>
      <c r="BL413" s="8">
        <f t="shared" si="503"/>
        <v>0.55975604508869548</v>
      </c>
      <c r="BM413" s="8">
        <f t="shared" si="504"/>
        <v>0.61383830347674684</v>
      </c>
      <c r="BN413" s="8">
        <f t="shared" si="505"/>
        <v>0.37893055997483327</v>
      </c>
    </row>
    <row r="414" spans="1:66" x14ac:dyDescent="0.25">
      <c r="A414" t="s">
        <v>27</v>
      </c>
      <c r="B414" t="s">
        <v>433</v>
      </c>
      <c r="C414" t="s">
        <v>476</v>
      </c>
      <c r="D414" t="s">
        <v>532</v>
      </c>
      <c r="E414">
        <f>VLOOKUP(A414,home!$A$2:$E$405,3,FALSE)</f>
        <v>1.4007000000000001</v>
      </c>
      <c r="F414">
        <f>VLOOKUP(B414,home!$B$2:$E$405,3,FALSE)</f>
        <v>0.75849999999999995</v>
      </c>
      <c r="G414">
        <f>VLOOKUP(C414,away!$B$2:$E$405,4,FALSE)</f>
        <v>1.2179</v>
      </c>
      <c r="H414">
        <f>VLOOKUP(A414,away!$A$2:$E$405,3,FALSE)</f>
        <v>1.0741000000000001</v>
      </c>
      <c r="I414">
        <f>VLOOKUP(C414,away!$B$2:$E$405,3,FALSE)</f>
        <v>0.98580000000000001</v>
      </c>
      <c r="J414">
        <f>VLOOKUP(B414,home!$B$2:$E$405,4,FALSE)</f>
        <v>1.3383</v>
      </c>
      <c r="K414" s="3">
        <f t="shared" si="450"/>
        <v>1.2939346540050001</v>
      </c>
      <c r="L414" s="3">
        <f t="shared" si="451"/>
        <v>1.417055983974</v>
      </c>
      <c r="M414" s="5">
        <f t="shared" si="452"/>
        <v>6.6470925464905586E-2</v>
      </c>
      <c r="N414" s="5">
        <f t="shared" si="453"/>
        <v>8.6009033942824761E-2</v>
      </c>
      <c r="O414" s="5">
        <f t="shared" si="454"/>
        <v>9.4193022690334208E-2</v>
      </c>
      <c r="P414" s="5">
        <f t="shared" si="455"/>
        <v>0.1218796162245027</v>
      </c>
      <c r="Q414" s="5">
        <f t="shared" si="456"/>
        <v>5.5645034788056637E-2</v>
      </c>
      <c r="R414" s="5">
        <f t="shared" si="457"/>
        <v>6.6738393225968431E-2</v>
      </c>
      <c r="S414" s="5">
        <f t="shared" si="458"/>
        <v>5.5868940996145817E-2</v>
      </c>
      <c r="T414" s="5">
        <f t="shared" si="459"/>
        <v>7.8852129524857054E-2</v>
      </c>
      <c r="U414" s="5">
        <f t="shared" si="460"/>
        <v>8.6355119747693096E-2</v>
      </c>
      <c r="V414" s="5">
        <f t="shared" si="461"/>
        <v>1.1382228044073713E-2</v>
      </c>
      <c r="W414" s="5">
        <f t="shared" si="462"/>
        <v>2.4000346278526749E-2</v>
      </c>
      <c r="X414" s="5">
        <f t="shared" si="463"/>
        <v>3.400983431143445E-2</v>
      </c>
      <c r="Y414" s="5">
        <f t="shared" si="464"/>
        <v>2.4096919612491229E-2</v>
      </c>
      <c r="Z414" s="5">
        <f t="shared" si="465"/>
        <v>3.1524013160556148E-2</v>
      </c>
      <c r="AA414" s="5">
        <f t="shared" si="466"/>
        <v>4.0790013061753283E-2</v>
      </c>
      <c r="AB414" s="5">
        <f t="shared" si="467"/>
        <v>2.6389805718959589E-2</v>
      </c>
      <c r="AC414" s="5">
        <f t="shared" si="468"/>
        <v>1.3043875725446915E-3</v>
      </c>
      <c r="AD414" s="5">
        <f t="shared" si="469"/>
        <v>7.7637199394764286E-3</v>
      </c>
      <c r="AE414" s="5">
        <f t="shared" si="470"/>
        <v>1.1001625798133333E-2</v>
      </c>
      <c r="AF414" s="5">
        <f t="shared" si="471"/>
        <v>7.7949598353437887E-3</v>
      </c>
      <c r="AG414" s="5">
        <f t="shared" si="472"/>
        <v>3.6819648265036336E-3</v>
      </c>
      <c r="AH414" s="5">
        <f t="shared" si="473"/>
        <v>1.1167822872010307E-2</v>
      </c>
      <c r="AI414" s="5">
        <f t="shared" si="474"/>
        <v>1.4450433023883781E-2</v>
      </c>
      <c r="AJ414" s="5">
        <f t="shared" si="475"/>
        <v>9.348958027490745E-3</v>
      </c>
      <c r="AK414" s="5">
        <f t="shared" si="476"/>
        <v>4.0323135902028346E-3</v>
      </c>
      <c r="AL414" s="5">
        <f t="shared" si="477"/>
        <v>9.5667846137447154E-5</v>
      </c>
      <c r="AM414" s="5">
        <f t="shared" si="478"/>
        <v>2.0091492547356306E-3</v>
      </c>
      <c r="AN414" s="5">
        <f t="shared" si="479"/>
        <v>2.8470769741200273E-3</v>
      </c>
      <c r="AO414" s="5">
        <f t="shared" si="480"/>
        <v>2.0172337315056874E-3</v>
      </c>
      <c r="AP414" s="5">
        <f t="shared" si="481"/>
        <v>9.5284437676811183E-4</v>
      </c>
      <c r="AQ414" s="5">
        <f t="shared" si="482"/>
        <v>3.3755845647380749E-4</v>
      </c>
      <c r="AR414" s="5">
        <f t="shared" si="483"/>
        <v>3.1650860457487807E-3</v>
      </c>
      <c r="AS414" s="5">
        <f t="shared" si="484"/>
        <v>4.0954145175020017E-3</v>
      </c>
      <c r="AT414" s="5">
        <f t="shared" si="485"/>
        <v>2.6495993833555039E-3</v>
      </c>
      <c r="AU414" s="5">
        <f t="shared" si="486"/>
        <v>1.1428028204513217E-3</v>
      </c>
      <c r="AV414" s="5">
        <f t="shared" si="487"/>
        <v>3.6967804301915494E-4</v>
      </c>
      <c r="AW414" s="5">
        <f t="shared" si="488"/>
        <v>4.87262341923082E-6</v>
      </c>
      <c r="AX414" s="5">
        <f t="shared" si="489"/>
        <v>4.3328464096179182E-4</v>
      </c>
      <c r="AY414" s="5">
        <f t="shared" si="490"/>
        <v>6.1398859323893312E-4</v>
      </c>
      <c r="AZ414" s="5">
        <f t="shared" si="491"/>
        <v>4.3502810507050434E-4</v>
      </c>
      <c r="BA414" s="5">
        <f t="shared" si="492"/>
        <v>2.0548639316234272E-4</v>
      </c>
      <c r="BB414" s="5">
        <f t="shared" si="493"/>
        <v>7.2796430763982968E-5</v>
      </c>
      <c r="BC414" s="5">
        <f t="shared" si="494"/>
        <v>2.0631323565210205E-5</v>
      </c>
      <c r="BD414" s="5">
        <f t="shared" si="495"/>
        <v>7.4751735348681919E-4</v>
      </c>
      <c r="BE414" s="5">
        <f t="shared" si="496"/>
        <v>9.6723860814670068E-4</v>
      </c>
      <c r="BF414" s="5">
        <f t="shared" si="497"/>
        <v>6.2577177688628958E-4</v>
      </c>
      <c r="BG414" s="5">
        <f t="shared" si="498"/>
        <v>2.6990259587048504E-4</v>
      </c>
      <c r="BH414" s="5">
        <f t="shared" si="499"/>
        <v>8.7309080500681886E-5</v>
      </c>
      <c r="BI414" s="5">
        <f t="shared" si="500"/>
        <v>2.2594448973828904E-5</v>
      </c>
      <c r="BJ414" s="8">
        <f t="shared" si="501"/>
        <v>0.34280064713801417</v>
      </c>
      <c r="BK414" s="8">
        <f t="shared" si="502"/>
        <v>0.25761575474154891</v>
      </c>
      <c r="BL414" s="8">
        <f t="shared" si="503"/>
        <v>0.36760879663223783</v>
      </c>
      <c r="BM414" s="8">
        <f t="shared" si="504"/>
        <v>0.50800406936594467</v>
      </c>
      <c r="BN414" s="8">
        <f t="shared" si="505"/>
        <v>0.49093602633659233</v>
      </c>
    </row>
    <row r="415" spans="1:66" x14ac:dyDescent="0.25">
      <c r="A415" t="s">
        <v>27</v>
      </c>
      <c r="B415" t="s">
        <v>29</v>
      </c>
      <c r="C415" t="s">
        <v>511</v>
      </c>
      <c r="D415" t="s">
        <v>532</v>
      </c>
      <c r="E415">
        <f>VLOOKUP(A415,home!$A$2:$E$405,3,FALSE)</f>
        <v>1.4007000000000001</v>
      </c>
      <c r="F415">
        <f>VLOOKUP(B415,home!$B$2:$E$405,3,FALSE)</f>
        <v>1.8293999999999999</v>
      </c>
      <c r="G415" t="e">
        <f>VLOOKUP(C415,away!$B$2:$E$405,4,FALSE)</f>
        <v>#N/A</v>
      </c>
      <c r="H415">
        <f>VLOOKUP(A415,away!$A$2:$E$405,3,FALSE)</f>
        <v>1.0741000000000001</v>
      </c>
      <c r="I415" t="e">
        <f>VLOOKUP(C415,away!$B$2:$E$405,3,FALSE)</f>
        <v>#N/A</v>
      </c>
      <c r="J415">
        <f>VLOOKUP(B415,home!$B$2:$E$405,4,FALSE)</f>
        <v>0.6401</v>
      </c>
      <c r="K415" s="3" t="e">
        <f t="shared" si="450"/>
        <v>#N/A</v>
      </c>
      <c r="L415" s="3" t="e">
        <f t="shared" si="451"/>
        <v>#N/A</v>
      </c>
      <c r="M415" s="5" t="e">
        <f t="shared" si="452"/>
        <v>#N/A</v>
      </c>
      <c r="N415" s="5" t="e">
        <f t="shared" si="453"/>
        <v>#N/A</v>
      </c>
      <c r="O415" s="5" t="e">
        <f t="shared" si="454"/>
        <v>#N/A</v>
      </c>
      <c r="P415" s="5" t="e">
        <f t="shared" si="455"/>
        <v>#N/A</v>
      </c>
      <c r="Q415" s="5" t="e">
        <f t="shared" si="456"/>
        <v>#N/A</v>
      </c>
      <c r="R415" s="5" t="e">
        <f t="shared" si="457"/>
        <v>#N/A</v>
      </c>
      <c r="S415" s="5" t="e">
        <f t="shared" si="458"/>
        <v>#N/A</v>
      </c>
      <c r="T415" s="5" t="e">
        <f t="shared" si="459"/>
        <v>#N/A</v>
      </c>
      <c r="U415" s="5" t="e">
        <f t="shared" si="460"/>
        <v>#N/A</v>
      </c>
      <c r="V415" s="5" t="e">
        <f t="shared" si="461"/>
        <v>#N/A</v>
      </c>
      <c r="W415" s="5" t="e">
        <f t="shared" si="462"/>
        <v>#N/A</v>
      </c>
      <c r="X415" s="5" t="e">
        <f t="shared" si="463"/>
        <v>#N/A</v>
      </c>
      <c r="Y415" s="5" t="e">
        <f t="shared" si="464"/>
        <v>#N/A</v>
      </c>
      <c r="Z415" s="5" t="e">
        <f t="shared" si="465"/>
        <v>#N/A</v>
      </c>
      <c r="AA415" s="5" t="e">
        <f t="shared" si="466"/>
        <v>#N/A</v>
      </c>
      <c r="AB415" s="5" t="e">
        <f t="shared" si="467"/>
        <v>#N/A</v>
      </c>
      <c r="AC415" s="5" t="e">
        <f t="shared" si="468"/>
        <v>#N/A</v>
      </c>
      <c r="AD415" s="5" t="e">
        <f t="shared" si="469"/>
        <v>#N/A</v>
      </c>
      <c r="AE415" s="5" t="e">
        <f t="shared" si="470"/>
        <v>#N/A</v>
      </c>
      <c r="AF415" s="5" t="e">
        <f t="shared" si="471"/>
        <v>#N/A</v>
      </c>
      <c r="AG415" s="5" t="e">
        <f t="shared" si="472"/>
        <v>#N/A</v>
      </c>
      <c r="AH415" s="5" t="e">
        <f t="shared" si="473"/>
        <v>#N/A</v>
      </c>
      <c r="AI415" s="5" t="e">
        <f t="shared" si="474"/>
        <v>#N/A</v>
      </c>
      <c r="AJ415" s="5" t="e">
        <f t="shared" si="475"/>
        <v>#N/A</v>
      </c>
      <c r="AK415" s="5" t="e">
        <f t="shared" si="476"/>
        <v>#N/A</v>
      </c>
      <c r="AL415" s="5" t="e">
        <f t="shared" si="477"/>
        <v>#N/A</v>
      </c>
      <c r="AM415" s="5" t="e">
        <f t="shared" si="478"/>
        <v>#N/A</v>
      </c>
      <c r="AN415" s="5" t="e">
        <f t="shared" si="479"/>
        <v>#N/A</v>
      </c>
      <c r="AO415" s="5" t="e">
        <f t="shared" si="480"/>
        <v>#N/A</v>
      </c>
      <c r="AP415" s="5" t="e">
        <f t="shared" si="481"/>
        <v>#N/A</v>
      </c>
      <c r="AQ415" s="5" t="e">
        <f t="shared" si="482"/>
        <v>#N/A</v>
      </c>
      <c r="AR415" s="5" t="e">
        <f t="shared" si="483"/>
        <v>#N/A</v>
      </c>
      <c r="AS415" s="5" t="e">
        <f t="shared" si="484"/>
        <v>#N/A</v>
      </c>
      <c r="AT415" s="5" t="e">
        <f t="shared" si="485"/>
        <v>#N/A</v>
      </c>
      <c r="AU415" s="5" t="e">
        <f t="shared" si="486"/>
        <v>#N/A</v>
      </c>
      <c r="AV415" s="5" t="e">
        <f t="shared" si="487"/>
        <v>#N/A</v>
      </c>
      <c r="AW415" s="5" t="e">
        <f t="shared" si="488"/>
        <v>#N/A</v>
      </c>
      <c r="AX415" s="5" t="e">
        <f t="shared" si="489"/>
        <v>#N/A</v>
      </c>
      <c r="AY415" s="5" t="e">
        <f t="shared" si="490"/>
        <v>#N/A</v>
      </c>
      <c r="AZ415" s="5" t="e">
        <f t="shared" si="491"/>
        <v>#N/A</v>
      </c>
      <c r="BA415" s="5" t="e">
        <f t="shared" si="492"/>
        <v>#N/A</v>
      </c>
      <c r="BB415" s="5" t="e">
        <f t="shared" si="493"/>
        <v>#N/A</v>
      </c>
      <c r="BC415" s="5" t="e">
        <f t="shared" si="494"/>
        <v>#N/A</v>
      </c>
      <c r="BD415" s="5" t="e">
        <f t="shared" si="495"/>
        <v>#N/A</v>
      </c>
      <c r="BE415" s="5" t="e">
        <f t="shared" si="496"/>
        <v>#N/A</v>
      </c>
      <c r="BF415" s="5" t="e">
        <f t="shared" si="497"/>
        <v>#N/A</v>
      </c>
      <c r="BG415" s="5" t="e">
        <f t="shared" si="498"/>
        <v>#N/A</v>
      </c>
      <c r="BH415" s="5" t="e">
        <f t="shared" si="499"/>
        <v>#N/A</v>
      </c>
      <c r="BI415" s="5" t="e">
        <f t="shared" si="500"/>
        <v>#N/A</v>
      </c>
      <c r="BJ415" s="8" t="e">
        <f t="shared" si="501"/>
        <v>#N/A</v>
      </c>
      <c r="BK415" s="8" t="e">
        <f t="shared" si="502"/>
        <v>#N/A</v>
      </c>
      <c r="BL415" s="8" t="e">
        <f t="shared" si="503"/>
        <v>#N/A</v>
      </c>
      <c r="BM415" s="8" t="e">
        <f t="shared" si="504"/>
        <v>#N/A</v>
      </c>
      <c r="BN415" s="8" t="e">
        <f t="shared" si="505"/>
        <v>#N/A</v>
      </c>
    </row>
    <row r="416" spans="1:66" x14ac:dyDescent="0.25">
      <c r="A416" t="s">
        <v>27</v>
      </c>
      <c r="B416" t="s">
        <v>431</v>
      </c>
      <c r="C416" t="s">
        <v>432</v>
      </c>
      <c r="D416" t="s">
        <v>532</v>
      </c>
      <c r="E416">
        <f>VLOOKUP(A416,home!$A$2:$E$405,3,FALSE)</f>
        <v>1.4007000000000001</v>
      </c>
      <c r="F416">
        <f>VLOOKUP(B416,home!$B$2:$E$405,3,FALSE)</f>
        <v>0.75849999999999995</v>
      </c>
      <c r="G416">
        <f>VLOOKUP(C416,away!$B$2:$E$405,4,FALSE)</f>
        <v>0.89239999999999997</v>
      </c>
      <c r="H416">
        <f>VLOOKUP(A416,away!$A$2:$E$405,3,FALSE)</f>
        <v>1.0741000000000001</v>
      </c>
      <c r="I416">
        <f>VLOOKUP(C416,away!$B$2:$E$405,3,FALSE)</f>
        <v>0.69830000000000003</v>
      </c>
      <c r="J416">
        <f>VLOOKUP(B416,home!$B$2:$E$405,4,FALSE)</f>
        <v>0.98919999999999997</v>
      </c>
      <c r="K416" s="3">
        <f t="shared" si="450"/>
        <v>0.94811337977999999</v>
      </c>
      <c r="L416" s="3">
        <f t="shared" si="451"/>
        <v>0.74194355447600002</v>
      </c>
      <c r="M416" s="5">
        <f t="shared" si="452"/>
        <v>0.18450901881022846</v>
      </c>
      <c r="N416" s="5">
        <f t="shared" si="453"/>
        <v>0.1749354694240573</v>
      </c>
      <c r="O416" s="5">
        <f t="shared" si="454"/>
        <v>0.13689527724894007</v>
      </c>
      <c r="P416" s="5">
        <f t="shared" si="455"/>
        <v>0.12979224398841271</v>
      </c>
      <c r="Q416" s="5">
        <f t="shared" si="456"/>
        <v>8.2929329579521913E-2</v>
      </c>
      <c r="R416" s="5">
        <f t="shared" si="457"/>
        <v>5.078428429652803E-2</v>
      </c>
      <c r="S416" s="5">
        <f t="shared" si="458"/>
        <v>2.282547854323879E-2</v>
      </c>
      <c r="T416" s="5">
        <f t="shared" si="459"/>
        <v>6.1528881558542178E-2</v>
      </c>
      <c r="U416" s="5">
        <f t="shared" si="460"/>
        <v>4.8149259424089569E-2</v>
      </c>
      <c r="V416" s="5">
        <f t="shared" si="461"/>
        <v>1.7840561696236385E-3</v>
      </c>
      <c r="W416" s="5">
        <f t="shared" si="462"/>
        <v>2.6208802316843346E-2</v>
      </c>
      <c r="X416" s="5">
        <f t="shared" si="463"/>
        <v>1.9445451949517578E-2</v>
      </c>
      <c r="Y416" s="5">
        <f t="shared" si="464"/>
        <v>7.2137138689086664E-3</v>
      </c>
      <c r="Z416" s="5">
        <f t="shared" si="465"/>
        <v>1.2559690800828577E-2</v>
      </c>
      <c r="AA416" s="5">
        <f t="shared" si="466"/>
        <v>1.1908010894165356E-2</v>
      </c>
      <c r="AB416" s="5">
        <f t="shared" si="467"/>
        <v>5.6450722276620881E-3</v>
      </c>
      <c r="AC416" s="5">
        <f t="shared" si="468"/>
        <v>7.8436766651697264E-5</v>
      </c>
      <c r="AD416" s="5">
        <f t="shared" si="469"/>
        <v>6.2122290361520593E-3</v>
      </c>
      <c r="AE416" s="5">
        <f t="shared" si="470"/>
        <v>4.6091232923016747E-3</v>
      </c>
      <c r="AF416" s="5">
        <f t="shared" si="471"/>
        <v>1.7098546592542135E-3</v>
      </c>
      <c r="AG416" s="5">
        <f t="shared" si="472"/>
        <v>4.2287188117480718E-4</v>
      </c>
      <c r="AH416" s="5">
        <f t="shared" si="473"/>
        <v>2.329645408971568E-3</v>
      </c>
      <c r="AI416" s="5">
        <f t="shared" si="474"/>
        <v>2.2087679823889934E-3</v>
      </c>
      <c r="AJ416" s="5">
        <f t="shared" si="475"/>
        <v>1.04708123846634E-3</v>
      </c>
      <c r="AK416" s="5">
        <f t="shared" si="476"/>
        <v>3.3091724396884991E-4</v>
      </c>
      <c r="AL416" s="5">
        <f t="shared" si="477"/>
        <v>2.2070431072835824E-6</v>
      </c>
      <c r="AM416" s="5">
        <f t="shared" si="478"/>
        <v>1.1779794934867163E-3</v>
      </c>
      <c r="AN416" s="5">
        <f t="shared" si="479"/>
        <v>8.7399429249737247E-4</v>
      </c>
      <c r="AO416" s="5">
        <f t="shared" si="480"/>
        <v>3.2422721598361864E-4</v>
      </c>
      <c r="AP416" s="5">
        <f t="shared" si="481"/>
        <v>8.0186097694914612E-5</v>
      </c>
      <c r="AQ416" s="5">
        <f t="shared" si="482"/>
        <v>1.487338958583118E-5</v>
      </c>
      <c r="AR416" s="5">
        <f t="shared" si="483"/>
        <v>3.456930790802121E-4</v>
      </c>
      <c r="AS416" s="5">
        <f t="shared" si="484"/>
        <v>3.2775623357329467E-4</v>
      </c>
      <c r="AT416" s="5">
        <f t="shared" si="485"/>
        <v>1.5537503517856977E-4</v>
      </c>
      <c r="AU416" s="5">
        <f t="shared" si="486"/>
        <v>4.9104383245530054E-5</v>
      </c>
      <c r="AV416" s="5">
        <f t="shared" si="487"/>
        <v>1.1639130690232975E-5</v>
      </c>
      <c r="AW416" s="5">
        <f t="shared" si="488"/>
        <v>4.3126027617731285E-8</v>
      </c>
      <c r="AX416" s="5">
        <f t="shared" si="489"/>
        <v>1.8614301981353712E-4</v>
      </c>
      <c r="AY416" s="5">
        <f t="shared" si="490"/>
        <v>1.3810761376135223E-4</v>
      </c>
      <c r="AZ416" s="5">
        <f t="shared" si="491"/>
        <v>5.123402692714809E-5</v>
      </c>
      <c r="BA416" s="5">
        <f t="shared" si="492"/>
        <v>1.2670918682815788E-5</v>
      </c>
      <c r="BB416" s="5">
        <f t="shared" si="493"/>
        <v>2.3502766115011751E-6</v>
      </c>
      <c r="BC416" s="5">
        <f t="shared" si="494"/>
        <v>3.4875451662779829E-7</v>
      </c>
      <c r="BD416" s="5">
        <f t="shared" si="495"/>
        <v>4.2747458641754223E-5</v>
      </c>
      <c r="BE416" s="5">
        <f t="shared" si="496"/>
        <v>4.0529437489839363E-5</v>
      </c>
      <c r="BF416" s="5">
        <f t="shared" si="497"/>
        <v>1.9213250979536921E-5</v>
      </c>
      <c r="BG416" s="5">
        <f t="shared" si="498"/>
        <v>6.0721134409233806E-6</v>
      </c>
      <c r="BH416" s="5">
        <f t="shared" si="499"/>
        <v>1.4392629992203578E-6</v>
      </c>
      <c r="BI416" s="5">
        <f t="shared" si="500"/>
        <v>2.7291690131662268E-7</v>
      </c>
      <c r="BJ416" s="8">
        <f t="shared" si="501"/>
        <v>0.38807784266583512</v>
      </c>
      <c r="BK416" s="8">
        <f t="shared" si="502"/>
        <v>0.33912954893502395</v>
      </c>
      <c r="BL416" s="8">
        <f t="shared" si="503"/>
        <v>0.26029815826740133</v>
      </c>
      <c r="BM416" s="8">
        <f t="shared" si="504"/>
        <v>0.24008155283366681</v>
      </c>
      <c r="BN416" s="8">
        <f t="shared" si="505"/>
        <v>0.75984562334768846</v>
      </c>
    </row>
    <row r="417" spans="1:66" x14ac:dyDescent="0.25">
      <c r="A417" t="s">
        <v>285</v>
      </c>
      <c r="B417" t="s">
        <v>322</v>
      </c>
      <c r="C417" t="s">
        <v>321</v>
      </c>
      <c r="D417" t="s">
        <v>532</v>
      </c>
      <c r="E417">
        <f>VLOOKUP(A417,home!$A$2:$E$405,3,FALSE)</f>
        <v>1.45</v>
      </c>
      <c r="F417">
        <f>VLOOKUP(B417,home!$B$2:$E$405,3,FALSE)</f>
        <v>1.3027</v>
      </c>
      <c r="G417">
        <f>VLOOKUP(C417,away!$B$2:$E$405,4,FALSE)</f>
        <v>0.95789999999999997</v>
      </c>
      <c r="H417">
        <f>VLOOKUP(A417,away!$A$2:$E$405,3,FALSE)</f>
        <v>1.0583</v>
      </c>
      <c r="I417">
        <f>VLOOKUP(C417,away!$B$2:$E$405,3,FALSE)</f>
        <v>0.68240000000000001</v>
      </c>
      <c r="J417">
        <f>VLOOKUP(B417,home!$B$2:$E$405,4,FALSE)</f>
        <v>1.2599</v>
      </c>
      <c r="K417" s="3">
        <f t="shared" si="450"/>
        <v>1.8093916784999999</v>
      </c>
      <c r="L417" s="3">
        <f t="shared" si="451"/>
        <v>0.90987952080799994</v>
      </c>
      <c r="M417" s="5">
        <f t="shared" si="452"/>
        <v>6.5922781491967772E-2</v>
      </c>
      <c r="N417" s="5">
        <f t="shared" si="453"/>
        <v>0.11928013225514029</v>
      </c>
      <c r="O417" s="5">
        <f t="shared" si="454"/>
        <v>5.9981788834242121E-2</v>
      </c>
      <c r="P417" s="5">
        <f t="shared" si="455"/>
        <v>0.1085305495782219</v>
      </c>
      <c r="Q417" s="5">
        <f t="shared" si="456"/>
        <v>0.10791223935641517</v>
      </c>
      <c r="R417" s="5">
        <f t="shared" si="457"/>
        <v>2.7288100640853429E-2</v>
      </c>
      <c r="S417" s="5">
        <f t="shared" si="458"/>
        <v>4.4669232415451322E-2</v>
      </c>
      <c r="T417" s="5">
        <f t="shared" si="459"/>
        <v>9.8187136634933225E-2</v>
      </c>
      <c r="U417" s="5">
        <f t="shared" si="460"/>
        <v>4.9374862221630705E-2</v>
      </c>
      <c r="V417" s="5">
        <f t="shared" si="461"/>
        <v>8.1711363803505469E-3</v>
      </c>
      <c r="W417" s="5">
        <f t="shared" si="462"/>
        <v>6.5085169299932591E-2</v>
      </c>
      <c r="X417" s="5">
        <f t="shared" si="463"/>
        <v>5.9219662654330214E-2</v>
      </c>
      <c r="Y417" s="5">
        <f t="shared" si="464"/>
        <v>2.694137913916669E-2</v>
      </c>
      <c r="Z417" s="5">
        <f t="shared" si="465"/>
        <v>8.2762946449533997E-3</v>
      </c>
      <c r="AA417" s="5">
        <f t="shared" si="466"/>
        <v>1.4975058659392793E-2</v>
      </c>
      <c r="AB417" s="5">
        <f t="shared" si="467"/>
        <v>1.3547873261677347E-2</v>
      </c>
      <c r="AC417" s="5">
        <f t="shared" si="468"/>
        <v>8.4077338475366465E-4</v>
      </c>
      <c r="AD417" s="5">
        <f t="shared" si="469"/>
        <v>2.944114093126543E-2</v>
      </c>
      <c r="AE417" s="5">
        <f t="shared" si="470"/>
        <v>2.6787891202580582E-2</v>
      </c>
      <c r="AF417" s="5">
        <f t="shared" si="471"/>
        <v>1.2186876805430426E-2</v>
      </c>
      <c r="AG417" s="5">
        <f t="shared" si="472"/>
        <v>3.696196542623723E-3</v>
      </c>
      <c r="AH417" s="5">
        <f t="shared" si="473"/>
        <v>1.8826077514040036E-3</v>
      </c>
      <c r="AI417" s="5">
        <f t="shared" si="474"/>
        <v>3.4063747992700007E-3</v>
      </c>
      <c r="AJ417" s="5">
        <f t="shared" si="475"/>
        <v>3.0817331078256244E-3</v>
      </c>
      <c r="AK417" s="5">
        <f t="shared" si="476"/>
        <v>1.8586874135525424E-3</v>
      </c>
      <c r="AL417" s="5">
        <f t="shared" si="477"/>
        <v>5.5367565174218366E-5</v>
      </c>
      <c r="AM417" s="5">
        <f t="shared" si="478"/>
        <v>1.0654111081315478E-2</v>
      </c>
      <c r="AN417" s="5">
        <f t="shared" si="479"/>
        <v>9.6939574853025286E-3</v>
      </c>
      <c r="AO417" s="5">
        <f t="shared" si="480"/>
        <v>4.4101666957300943E-3</v>
      </c>
      <c r="AP417" s="5">
        <f t="shared" si="481"/>
        <v>1.3375734532647663E-3</v>
      </c>
      <c r="AQ417" s="5">
        <f t="shared" si="482"/>
        <v>3.042576731755118E-4</v>
      </c>
      <c r="AR417" s="5">
        <f t="shared" si="483"/>
        <v>3.425892477433803E-4</v>
      </c>
      <c r="AS417" s="5">
        <f t="shared" si="484"/>
        <v>6.1987813401044719E-4</v>
      </c>
      <c r="AT417" s="5">
        <f t="shared" si="485"/>
        <v>5.6080116868130567E-4</v>
      </c>
      <c r="AU417" s="5">
        <f t="shared" si="486"/>
        <v>3.382363226350097E-4</v>
      </c>
      <c r="AV417" s="5">
        <f t="shared" si="487"/>
        <v>1.5300049688555696E-4</v>
      </c>
      <c r="AW417" s="5">
        <f t="shared" si="488"/>
        <v>2.5320332453820735E-6</v>
      </c>
      <c r="AX417" s="5">
        <f t="shared" si="489"/>
        <v>3.2129099887244772E-3</v>
      </c>
      <c r="AY417" s="5">
        <f t="shared" si="490"/>
        <v>2.9233610009398634E-3</v>
      </c>
      <c r="AZ417" s="5">
        <f t="shared" si="491"/>
        <v>1.3299531533419789E-3</v>
      </c>
      <c r="BA417" s="5">
        <f t="shared" si="492"/>
        <v>4.0336571261996286E-4</v>
      </c>
      <c r="BB417" s="5">
        <f t="shared" si="493"/>
        <v>9.175355032725729E-5</v>
      </c>
      <c r="BC417" s="5">
        <f t="shared" si="494"/>
        <v>1.6696935280839518E-5</v>
      </c>
      <c r="BD417" s="5">
        <f t="shared" si="495"/>
        <v>5.1952490095119984E-5</v>
      </c>
      <c r="BE417" s="5">
        <f t="shared" si="496"/>
        <v>9.4002403255463769E-5</v>
      </c>
      <c r="BF417" s="5">
        <f t="shared" si="497"/>
        <v>8.5043583104718744E-5</v>
      </c>
      <c r="BG417" s="5">
        <f t="shared" si="498"/>
        <v>5.129238385983376E-5</v>
      </c>
      <c r="BH417" s="5">
        <f t="shared" si="499"/>
        <v>2.320200313160273E-5</v>
      </c>
      <c r="BI417" s="5">
        <f t="shared" si="500"/>
        <v>8.3963022781705801E-6</v>
      </c>
      <c r="BJ417" s="8">
        <f t="shared" si="501"/>
        <v>0.58311593155184127</v>
      </c>
      <c r="BK417" s="8">
        <f t="shared" si="502"/>
        <v>0.23111320181685929</v>
      </c>
      <c r="BL417" s="8">
        <f t="shared" si="503"/>
        <v>0.1777254812255292</v>
      </c>
      <c r="BM417" s="8">
        <f t="shared" si="504"/>
        <v>0.5083944881146476</v>
      </c>
      <c r="BN417" s="8">
        <f t="shared" si="505"/>
        <v>0.48891559215684066</v>
      </c>
    </row>
    <row r="418" spans="1:66" x14ac:dyDescent="0.25">
      <c r="A418" t="s">
        <v>285</v>
      </c>
      <c r="B418" t="s">
        <v>297</v>
      </c>
      <c r="C418" t="s">
        <v>302</v>
      </c>
      <c r="D418" t="s">
        <v>532</v>
      </c>
      <c r="E418">
        <f>VLOOKUP(A418,home!$A$2:$E$405,3,FALSE)</f>
        <v>1.45</v>
      </c>
      <c r="F418">
        <f>VLOOKUP(B418,home!$B$2:$E$405,3,FALSE)</f>
        <v>1.3027</v>
      </c>
      <c r="G418">
        <f>VLOOKUP(C418,away!$B$2:$E$405,4,FALSE)</f>
        <v>1.1111</v>
      </c>
      <c r="H418">
        <f>VLOOKUP(A418,away!$A$2:$E$405,3,FALSE)</f>
        <v>1.0583</v>
      </c>
      <c r="I418">
        <f>VLOOKUP(C418,away!$B$2:$E$405,3,FALSE)</f>
        <v>0.52500000000000002</v>
      </c>
      <c r="J418">
        <f>VLOOKUP(B418,home!$B$2:$E$405,4,FALSE)</f>
        <v>0.21</v>
      </c>
      <c r="K418" s="3">
        <f t="shared" si="450"/>
        <v>2.0987734565</v>
      </c>
      <c r="L418" s="3">
        <f t="shared" si="451"/>
        <v>0.11667757500000001</v>
      </c>
      <c r="M418" s="5">
        <f t="shared" si="452"/>
        <v>0.109104293676051</v>
      </c>
      <c r="N418" s="5">
        <f t="shared" si="453"/>
        <v>0.22898519555747662</v>
      </c>
      <c r="O418" s="5">
        <f t="shared" si="454"/>
        <v>1.2730024408209469E-2</v>
      </c>
      <c r="P418" s="5">
        <f t="shared" si="455"/>
        <v>2.6717437328547151E-2</v>
      </c>
      <c r="Q418" s="5">
        <f t="shared" si="456"/>
        <v>0.2402940251837469</v>
      </c>
      <c r="R418" s="5">
        <f t="shared" si="457"/>
        <v>7.4265418882034546E-4</v>
      </c>
      <c r="S418" s="5">
        <f t="shared" si="458"/>
        <v>1.6356401598737738E-3</v>
      </c>
      <c r="T418" s="5">
        <f t="shared" si="459"/>
        <v>2.8036924145428528E-2</v>
      </c>
      <c r="U418" s="5">
        <f t="shared" si="460"/>
        <v>1.5586628988546799E-3</v>
      </c>
      <c r="V418" s="5">
        <f t="shared" si="461"/>
        <v>4.450391454827758E-5</v>
      </c>
      <c r="W418" s="5">
        <f t="shared" si="462"/>
        <v>0.16810757393706352</v>
      </c>
      <c r="X418" s="5">
        <f t="shared" si="463"/>
        <v>1.9614384066109779E-2</v>
      </c>
      <c r="Y418" s="5">
        <f t="shared" si="464"/>
        <v>1.1442793839761642E-3</v>
      </c>
      <c r="Z418" s="5">
        <f t="shared" si="465"/>
        <v>2.8883696605050015E-5</v>
      </c>
      <c r="AA418" s="5">
        <f t="shared" si="466"/>
        <v>6.0620335760278127E-5</v>
      </c>
      <c r="AB418" s="5">
        <f t="shared" si="467"/>
        <v>6.3614175808894763E-5</v>
      </c>
      <c r="AC418" s="5">
        <f t="shared" si="468"/>
        <v>6.8113184857156941E-7</v>
      </c>
      <c r="AD418" s="5">
        <f t="shared" si="469"/>
        <v>8.8204928503930052E-2</v>
      </c>
      <c r="AE418" s="5">
        <f t="shared" si="470"/>
        <v>1.0291537160886939E-2</v>
      </c>
      <c r="AF418" s="5">
        <f t="shared" si="471"/>
        <v>6.0039579947733632E-4</v>
      </c>
      <c r="AG418" s="5">
        <f t="shared" si="472"/>
        <v>2.33509086410673E-5</v>
      </c>
      <c r="AH418" s="5">
        <f t="shared" si="473"/>
        <v>8.4251991922824205E-7</v>
      </c>
      <c r="AI418" s="5">
        <f t="shared" si="474"/>
        <v>1.7682584430487582E-6</v>
      </c>
      <c r="AJ418" s="5">
        <f t="shared" si="475"/>
        <v>1.855586942251376E-6</v>
      </c>
      <c r="AK418" s="5">
        <f t="shared" si="476"/>
        <v>1.2981522068750621E-6</v>
      </c>
      <c r="AL418" s="5">
        <f t="shared" si="477"/>
        <v>6.6718171626578128E-9</v>
      </c>
      <c r="AM418" s="5">
        <f t="shared" si="478"/>
        <v>3.7024432535305733E-2</v>
      </c>
      <c r="AN418" s="5">
        <f t="shared" si="479"/>
        <v>4.3199210039705765E-3</v>
      </c>
      <c r="AO418" s="5">
        <f t="shared" si="480"/>
        <v>2.5201895346742606E-4</v>
      </c>
      <c r="AP418" s="5">
        <f t="shared" si="481"/>
        <v>9.8016534482057081E-6</v>
      </c>
      <c r="AQ418" s="5">
        <f t="shared" si="482"/>
        <v>2.8590828883175754E-7</v>
      </c>
      <c r="AR418" s="5">
        <f t="shared" si="483"/>
        <v>1.9660636212949439E-8</v>
      </c>
      <c r="AS418" s="5">
        <f t="shared" si="484"/>
        <v>4.1263221421640962E-8</v>
      </c>
      <c r="AT418" s="5">
        <f t="shared" si="485"/>
        <v>4.3301076924711139E-8</v>
      </c>
      <c r="AU418" s="5">
        <f t="shared" si="486"/>
        <v>3.0293050295816127E-8</v>
      </c>
      <c r="AV418" s="5">
        <f t="shared" si="487"/>
        <v>1.5894562469319592E-8</v>
      </c>
      <c r="AW418" s="5">
        <f t="shared" si="488"/>
        <v>4.5383145414998984E-11</v>
      </c>
      <c r="AX418" s="5">
        <f t="shared" si="489"/>
        <v>1.2950982707845764E-2</v>
      </c>
      <c r="AY418" s="5">
        <f t="shared" si="490"/>
        <v>1.5110892562183779E-3</v>
      </c>
      <c r="AZ418" s="5">
        <f t="shared" si="491"/>
        <v>8.8155115012056992E-5</v>
      </c>
      <c r="BA418" s="5">
        <f t="shared" si="492"/>
        <v>3.4285750144843028E-6</v>
      </c>
      <c r="BB418" s="5">
        <f t="shared" si="493"/>
        <v>1.0000945459890457E-7</v>
      </c>
      <c r="BC418" s="5">
        <f t="shared" si="494"/>
        <v>2.3337721279345578E-9</v>
      </c>
      <c r="BD418" s="5">
        <f t="shared" si="495"/>
        <v>3.8232589271402064E-10</v>
      </c>
      <c r="BE418" s="5">
        <f t="shared" si="496"/>
        <v>8.0241543536085324E-10</v>
      </c>
      <c r="BF418" s="5">
        <f t="shared" si="497"/>
        <v>8.4204410841062542E-10</v>
      </c>
      <c r="BG418" s="5">
        <f t="shared" si="498"/>
        <v>5.8908660797814298E-10</v>
      </c>
      <c r="BH418" s="5">
        <f t="shared" si="499"/>
        <v>3.0908983410103697E-10</v>
      </c>
      <c r="BI418" s="5">
        <f t="shared" si="500"/>
        <v>1.2974190789704902E-10</v>
      </c>
      <c r="BJ418" s="8">
        <f t="shared" si="501"/>
        <v>0.84146281269853507</v>
      </c>
      <c r="BK418" s="8">
        <f t="shared" si="502"/>
        <v>0.13901365213890429</v>
      </c>
      <c r="BL418" s="8">
        <f t="shared" si="503"/>
        <v>1.5161493992216186E-2</v>
      </c>
      <c r="BM418" s="8">
        <f t="shared" si="504"/>
        <v>0.37558212297257393</v>
      </c>
      <c r="BN418" s="8">
        <f t="shared" si="505"/>
        <v>0.61857363034285151</v>
      </c>
    </row>
    <row r="419" spans="1:66" x14ac:dyDescent="0.25">
      <c r="A419" t="s">
        <v>285</v>
      </c>
      <c r="B419" t="s">
        <v>299</v>
      </c>
      <c r="C419" t="s">
        <v>296</v>
      </c>
      <c r="D419" t="s">
        <v>532</v>
      </c>
      <c r="E419">
        <f>VLOOKUP(A419,home!$A$2:$E$405,3,FALSE)</f>
        <v>1.45</v>
      </c>
      <c r="F419">
        <f>VLOOKUP(B419,home!$B$2:$E$405,3,FALSE)</f>
        <v>0.95789999999999997</v>
      </c>
      <c r="G419">
        <f>VLOOKUP(C419,away!$B$2:$E$405,4,FALSE)</f>
        <v>0.61299999999999999</v>
      </c>
      <c r="H419">
        <f>VLOOKUP(A419,away!$A$2:$E$405,3,FALSE)</f>
        <v>1.0583</v>
      </c>
      <c r="I419">
        <f>VLOOKUP(C419,away!$B$2:$E$405,3,FALSE)</f>
        <v>1.4174</v>
      </c>
      <c r="J419">
        <f>VLOOKUP(B419,home!$B$2:$E$405,4,FALSE)</f>
        <v>0.89239999999999997</v>
      </c>
      <c r="K419" s="3">
        <f t="shared" si="450"/>
        <v>0.85142941499999991</v>
      </c>
      <c r="L419" s="3">
        <f t="shared" si="451"/>
        <v>1.338630716408</v>
      </c>
      <c r="M419" s="5">
        <f t="shared" si="452"/>
        <v>0.11191001910798519</v>
      </c>
      <c r="N419" s="5">
        <f t="shared" si="453"/>
        <v>9.5283482101750638E-2</v>
      </c>
      <c r="O419" s="5">
        <f t="shared" si="454"/>
        <v>0.14980618905175522</v>
      </c>
      <c r="P419" s="5">
        <f t="shared" si="455"/>
        <v>0.12754939590771533</v>
      </c>
      <c r="Q419" s="5">
        <f t="shared" si="456"/>
        <v>4.0563579712528254E-2</v>
      </c>
      <c r="R419" s="5">
        <f t="shared" si="457"/>
        <v>0.10026758308635168</v>
      </c>
      <c r="S419" s="5">
        <f t="shared" si="458"/>
        <v>3.6343592213858945E-2</v>
      </c>
      <c r="T419" s="5">
        <f t="shared" si="459"/>
        <v>5.4299653770654717E-2</v>
      </c>
      <c r="U419" s="5">
        <f t="shared" si="460"/>
        <v>8.53707696106763E-2</v>
      </c>
      <c r="V419" s="5">
        <f t="shared" si="461"/>
        <v>4.6025103907820272E-3</v>
      </c>
      <c r="W419" s="5">
        <f t="shared" si="462"/>
        <v>1.1512341648314601E-2</v>
      </c>
      <c r="X419" s="5">
        <f t="shared" si="463"/>
        <v>1.5410774148217031E-2</v>
      </c>
      <c r="Y419" s="5">
        <f t="shared" si="464"/>
        <v>1.0314667819214826E-2</v>
      </c>
      <c r="Z419" s="5">
        <f t="shared" si="465"/>
        <v>4.4740422193127197E-2</v>
      </c>
      <c r="AA419" s="5">
        <f t="shared" si="466"/>
        <v>3.8093311494747296E-2</v>
      </c>
      <c r="AB419" s="5">
        <f t="shared" si="467"/>
        <v>1.6216882960692732E-2</v>
      </c>
      <c r="AC419" s="5">
        <f t="shared" si="468"/>
        <v>3.2785682678508203E-4</v>
      </c>
      <c r="AD419" s="5">
        <f t="shared" si="469"/>
        <v>2.4504865787261581E-3</v>
      </c>
      <c r="AE419" s="5">
        <f t="shared" si="470"/>
        <v>3.2802966044283861E-3</v>
      </c>
      <c r="AF419" s="5">
        <f t="shared" si="471"/>
        <v>2.1955528968083502E-3</v>
      </c>
      <c r="AG419" s="5">
        <f t="shared" si="472"/>
        <v>9.7967818238874028E-4</v>
      </c>
      <c r="AH419" s="5">
        <f t="shared" si="473"/>
        <v>1.4972725853195578E-2</v>
      </c>
      <c r="AI419" s="5">
        <f t="shared" si="474"/>
        <v>1.2748219214141685E-2</v>
      </c>
      <c r="AJ419" s="5">
        <f t="shared" si="475"/>
        <v>5.4271044138942065E-3</v>
      </c>
      <c r="AK419" s="5">
        <f t="shared" si="476"/>
        <v>1.540265445421954E-3</v>
      </c>
      <c r="AL419" s="5">
        <f t="shared" si="477"/>
        <v>1.4946987064779711E-5</v>
      </c>
      <c r="AM419" s="5">
        <f t="shared" si="478"/>
        <v>4.17283270838033E-4</v>
      </c>
      <c r="AN419" s="5">
        <f t="shared" si="479"/>
        <v>5.5858820378698962E-4</v>
      </c>
      <c r="AO419" s="5">
        <f t="shared" si="480"/>
        <v>3.7387166370621798E-4</v>
      </c>
      <c r="AP419" s="5">
        <f t="shared" si="481"/>
        <v>1.6682536434390176E-4</v>
      </c>
      <c r="AQ419" s="5">
        <f t="shared" si="482"/>
        <v>5.5829389246675768E-5</v>
      </c>
      <c r="AR419" s="5">
        <f t="shared" si="483"/>
        <v>4.0085901470887494E-3</v>
      </c>
      <c r="AS419" s="5">
        <f t="shared" si="484"/>
        <v>3.4130315639105372E-3</v>
      </c>
      <c r="AT419" s="5">
        <f t="shared" si="485"/>
        <v>1.4529777339184417E-3</v>
      </c>
      <c r="AU419" s="5">
        <f t="shared" si="486"/>
        <v>4.1236932733273486E-4</v>
      </c>
      <c r="AV419" s="5">
        <f t="shared" si="487"/>
        <v>8.7775843783713452E-5</v>
      </c>
      <c r="AW419" s="5">
        <f t="shared" si="488"/>
        <v>4.7321727907168691E-7</v>
      </c>
      <c r="AX419" s="5">
        <f t="shared" si="489"/>
        <v>5.9214541863152126E-5</v>
      </c>
      <c r="AY419" s="5">
        <f t="shared" si="490"/>
        <v>7.926640459604285E-5</v>
      </c>
      <c r="AZ419" s="5">
        <f t="shared" si="491"/>
        <v>5.3054221985743613E-5</v>
      </c>
      <c r="BA419" s="5">
        <f t="shared" si="492"/>
        <v>2.367333706174834E-5</v>
      </c>
      <c r="BB419" s="5">
        <f t="shared" si="493"/>
        <v>7.9224640376840679E-6</v>
      </c>
      <c r="BC419" s="5">
        <f t="shared" si="494"/>
        <v>2.1210507420963247E-6</v>
      </c>
      <c r="BD419" s="5">
        <f t="shared" si="495"/>
        <v>8.9433698339724322E-4</v>
      </c>
      <c r="BE419" s="5">
        <f t="shared" si="496"/>
        <v>7.6146481458677932E-4</v>
      </c>
      <c r="BF419" s="5">
        <f t="shared" si="497"/>
        <v>3.2416677081335246E-4</v>
      </c>
      <c r="BG419" s="5">
        <f t="shared" si="498"/>
        <v>9.2001708012017262E-5</v>
      </c>
      <c r="BH419" s="5">
        <f t="shared" si="499"/>
        <v>1.9583240107918159E-5</v>
      </c>
      <c r="BI419" s="5">
        <f t="shared" si="500"/>
        <v>3.3347493337778601E-6</v>
      </c>
      <c r="BJ419" s="8">
        <f t="shared" si="501"/>
        <v>0.23808816337523994</v>
      </c>
      <c r="BK419" s="8">
        <f t="shared" si="502"/>
        <v>0.28082758783878742</v>
      </c>
      <c r="BL419" s="8">
        <f t="shared" si="503"/>
        <v>0.43591268401316202</v>
      </c>
      <c r="BM419" s="8">
        <f t="shared" si="504"/>
        <v>0.37410981526491349</v>
      </c>
      <c r="BN419" s="8">
        <f t="shared" si="505"/>
        <v>0.62538024896808619</v>
      </c>
    </row>
    <row r="420" spans="1:66" x14ac:dyDescent="0.25">
      <c r="A420" t="s">
        <v>287</v>
      </c>
      <c r="B420" t="s">
        <v>340</v>
      </c>
      <c r="C420" t="s">
        <v>512</v>
      </c>
      <c r="D420" t="s">
        <v>532</v>
      </c>
      <c r="E420">
        <f>VLOOKUP(A420,home!$A$2:$E$405,3,FALSE)</f>
        <v>1.1707000000000001</v>
      </c>
      <c r="F420">
        <f>VLOOKUP(B420,home!$B$2:$E$405,3,FALSE)</f>
        <v>0.73219999999999996</v>
      </c>
      <c r="G420" t="e">
        <f>VLOOKUP(C420,away!$B$2:$E$405,4,FALSE)</f>
        <v>#N/A</v>
      </c>
      <c r="H420">
        <f>VLOOKUP(A420,away!$A$2:$E$405,3,FALSE)</f>
        <v>0.82930000000000004</v>
      </c>
      <c r="I420" t="e">
        <f>VLOOKUP(C420,away!$B$2:$E$405,3,FALSE)</f>
        <v>#N/A</v>
      </c>
      <c r="J420">
        <f>VLOOKUP(B420,home!$B$2:$E$405,4,FALSE)</f>
        <v>0.86129999999999995</v>
      </c>
      <c r="K420" s="3" t="e">
        <f t="shared" si="450"/>
        <v>#N/A</v>
      </c>
      <c r="L420" s="3" t="e">
        <f t="shared" si="451"/>
        <v>#N/A</v>
      </c>
      <c r="M420" s="5" t="e">
        <f t="shared" si="452"/>
        <v>#N/A</v>
      </c>
      <c r="N420" s="5" t="e">
        <f t="shared" si="453"/>
        <v>#N/A</v>
      </c>
      <c r="O420" s="5" t="e">
        <f t="shared" si="454"/>
        <v>#N/A</v>
      </c>
      <c r="P420" s="5" t="e">
        <f t="shared" si="455"/>
        <v>#N/A</v>
      </c>
      <c r="Q420" s="5" t="e">
        <f t="shared" si="456"/>
        <v>#N/A</v>
      </c>
      <c r="R420" s="5" t="e">
        <f t="shared" si="457"/>
        <v>#N/A</v>
      </c>
      <c r="S420" s="5" t="e">
        <f t="shared" si="458"/>
        <v>#N/A</v>
      </c>
      <c r="T420" s="5" t="e">
        <f t="shared" si="459"/>
        <v>#N/A</v>
      </c>
      <c r="U420" s="5" t="e">
        <f t="shared" si="460"/>
        <v>#N/A</v>
      </c>
      <c r="V420" s="5" t="e">
        <f t="shared" si="461"/>
        <v>#N/A</v>
      </c>
      <c r="W420" s="5" t="e">
        <f t="shared" si="462"/>
        <v>#N/A</v>
      </c>
      <c r="X420" s="5" t="e">
        <f t="shared" si="463"/>
        <v>#N/A</v>
      </c>
      <c r="Y420" s="5" t="e">
        <f t="shared" si="464"/>
        <v>#N/A</v>
      </c>
      <c r="Z420" s="5" t="e">
        <f t="shared" si="465"/>
        <v>#N/A</v>
      </c>
      <c r="AA420" s="5" t="e">
        <f t="shared" si="466"/>
        <v>#N/A</v>
      </c>
      <c r="AB420" s="5" t="e">
        <f t="shared" si="467"/>
        <v>#N/A</v>
      </c>
      <c r="AC420" s="5" t="e">
        <f t="shared" si="468"/>
        <v>#N/A</v>
      </c>
      <c r="AD420" s="5" t="e">
        <f t="shared" si="469"/>
        <v>#N/A</v>
      </c>
      <c r="AE420" s="5" t="e">
        <f t="shared" si="470"/>
        <v>#N/A</v>
      </c>
      <c r="AF420" s="5" t="e">
        <f t="shared" si="471"/>
        <v>#N/A</v>
      </c>
      <c r="AG420" s="5" t="e">
        <f t="shared" si="472"/>
        <v>#N/A</v>
      </c>
      <c r="AH420" s="5" t="e">
        <f t="shared" si="473"/>
        <v>#N/A</v>
      </c>
      <c r="AI420" s="5" t="e">
        <f t="shared" si="474"/>
        <v>#N/A</v>
      </c>
      <c r="AJ420" s="5" t="e">
        <f t="shared" si="475"/>
        <v>#N/A</v>
      </c>
      <c r="AK420" s="5" t="e">
        <f t="shared" si="476"/>
        <v>#N/A</v>
      </c>
      <c r="AL420" s="5" t="e">
        <f t="shared" si="477"/>
        <v>#N/A</v>
      </c>
      <c r="AM420" s="5" t="e">
        <f t="shared" si="478"/>
        <v>#N/A</v>
      </c>
      <c r="AN420" s="5" t="e">
        <f t="shared" si="479"/>
        <v>#N/A</v>
      </c>
      <c r="AO420" s="5" t="e">
        <f t="shared" si="480"/>
        <v>#N/A</v>
      </c>
      <c r="AP420" s="5" t="e">
        <f t="shared" si="481"/>
        <v>#N/A</v>
      </c>
      <c r="AQ420" s="5" t="e">
        <f t="shared" si="482"/>
        <v>#N/A</v>
      </c>
      <c r="AR420" s="5" t="e">
        <f t="shared" si="483"/>
        <v>#N/A</v>
      </c>
      <c r="AS420" s="5" t="e">
        <f t="shared" si="484"/>
        <v>#N/A</v>
      </c>
      <c r="AT420" s="5" t="e">
        <f t="shared" si="485"/>
        <v>#N/A</v>
      </c>
      <c r="AU420" s="5" t="e">
        <f t="shared" si="486"/>
        <v>#N/A</v>
      </c>
      <c r="AV420" s="5" t="e">
        <f t="shared" si="487"/>
        <v>#N/A</v>
      </c>
      <c r="AW420" s="5" t="e">
        <f t="shared" si="488"/>
        <v>#N/A</v>
      </c>
      <c r="AX420" s="5" t="e">
        <f t="shared" si="489"/>
        <v>#N/A</v>
      </c>
      <c r="AY420" s="5" t="e">
        <f t="shared" si="490"/>
        <v>#N/A</v>
      </c>
      <c r="AZ420" s="5" t="e">
        <f t="shared" si="491"/>
        <v>#N/A</v>
      </c>
      <c r="BA420" s="5" t="e">
        <f t="shared" si="492"/>
        <v>#N/A</v>
      </c>
      <c r="BB420" s="5" t="e">
        <f t="shared" si="493"/>
        <v>#N/A</v>
      </c>
      <c r="BC420" s="5" t="e">
        <f t="shared" si="494"/>
        <v>#N/A</v>
      </c>
      <c r="BD420" s="5" t="e">
        <f t="shared" si="495"/>
        <v>#N/A</v>
      </c>
      <c r="BE420" s="5" t="e">
        <f t="shared" si="496"/>
        <v>#N/A</v>
      </c>
      <c r="BF420" s="5" t="e">
        <f t="shared" si="497"/>
        <v>#N/A</v>
      </c>
      <c r="BG420" s="5" t="e">
        <f t="shared" si="498"/>
        <v>#N/A</v>
      </c>
      <c r="BH420" s="5" t="e">
        <f t="shared" si="499"/>
        <v>#N/A</v>
      </c>
      <c r="BI420" s="5" t="e">
        <f t="shared" si="500"/>
        <v>#N/A</v>
      </c>
      <c r="BJ420" s="8" t="e">
        <f t="shared" si="501"/>
        <v>#N/A</v>
      </c>
      <c r="BK420" s="8" t="e">
        <f t="shared" si="502"/>
        <v>#N/A</v>
      </c>
      <c r="BL420" s="8" t="e">
        <f t="shared" si="503"/>
        <v>#N/A</v>
      </c>
      <c r="BM420" s="8" t="e">
        <f t="shared" si="504"/>
        <v>#N/A</v>
      </c>
      <c r="BN420" s="8" t="e">
        <f t="shared" si="505"/>
        <v>#N/A</v>
      </c>
    </row>
    <row r="421" spans="1:66" x14ac:dyDescent="0.25">
      <c r="A421" t="s">
        <v>287</v>
      </c>
      <c r="B421" t="s">
        <v>353</v>
      </c>
      <c r="C421" t="s">
        <v>336</v>
      </c>
      <c r="D421" t="s">
        <v>532</v>
      </c>
      <c r="E421">
        <f>VLOOKUP(A421,home!$A$2:$E$405,3,FALSE)</f>
        <v>1.1707000000000001</v>
      </c>
      <c r="F421">
        <f>VLOOKUP(B421,home!$B$2:$E$405,3,FALSE)</f>
        <v>1.1532</v>
      </c>
      <c r="G421">
        <f>VLOOKUP(C421,away!$B$2:$E$405,4,FALSE)</f>
        <v>1.0249999999999999</v>
      </c>
      <c r="H421">
        <f>VLOOKUP(A421,away!$A$2:$E$405,3,FALSE)</f>
        <v>0.82930000000000004</v>
      </c>
      <c r="I421">
        <f>VLOOKUP(C421,away!$B$2:$E$405,3,FALSE)</f>
        <v>0.90439999999999998</v>
      </c>
      <c r="J421">
        <f>VLOOKUP(B421,home!$B$2:$E$405,4,FALSE)</f>
        <v>1.0852999999999999</v>
      </c>
      <c r="K421" s="3">
        <f t="shared" si="450"/>
        <v>1.3838025209999998</v>
      </c>
      <c r="L421" s="3">
        <f t="shared" si="451"/>
        <v>0.81399553387599999</v>
      </c>
      <c r="M421" s="5">
        <f t="shared" si="452"/>
        <v>0.11104740965189273</v>
      </c>
      <c r="N421" s="5">
        <f t="shared" si="453"/>
        <v>0.15366768542680886</v>
      </c>
      <c r="O421" s="5">
        <f t="shared" si="454"/>
        <v>9.0392095505139283E-2</v>
      </c>
      <c r="P421" s="5">
        <f t="shared" si="455"/>
        <v>0.12508480963848448</v>
      </c>
      <c r="Q421" s="5">
        <f t="shared" si="456"/>
        <v>0.10632286524492654</v>
      </c>
      <c r="R421" s="5">
        <f t="shared" si="457"/>
        <v>3.6789381019438114E-2</v>
      </c>
      <c r="S421" s="5">
        <f t="shared" si="458"/>
        <v>3.522416608217846E-2</v>
      </c>
      <c r="T421" s="5">
        <f t="shared" si="459"/>
        <v>8.6546337458269978E-2</v>
      </c>
      <c r="U421" s="5">
        <f t="shared" si="460"/>
        <v>5.0909238200727999E-2</v>
      </c>
      <c r="V421" s="5">
        <f t="shared" si="461"/>
        <v>4.408535580409048E-3</v>
      </c>
      <c r="W421" s="5">
        <f t="shared" si="462"/>
        <v>4.904328298862419E-2</v>
      </c>
      <c r="X421" s="5">
        <f t="shared" si="463"/>
        <v>3.9921013319356886E-2</v>
      </c>
      <c r="Y421" s="5">
        <f t="shared" si="464"/>
        <v>1.6247763274880409E-2</v>
      </c>
      <c r="Z421" s="5">
        <f t="shared" si="465"/>
        <v>9.9821306146283695E-3</v>
      </c>
      <c r="AA421" s="5">
        <f t="shared" si="466"/>
        <v>1.3813297509474015E-2</v>
      </c>
      <c r="AB421" s="5">
        <f t="shared" si="467"/>
        <v>9.5574379584665824E-3</v>
      </c>
      <c r="AC421" s="5">
        <f t="shared" si="468"/>
        <v>3.1036340446199284E-4</v>
      </c>
      <c r="AD421" s="5">
        <f t="shared" si="469"/>
        <v>1.6966554659443647E-2</v>
      </c>
      <c r="AE421" s="5">
        <f t="shared" si="470"/>
        <v>1.3810699718050167E-2</v>
      </c>
      <c r="AF421" s="5">
        <f t="shared" si="471"/>
        <v>5.6209239450976832E-3</v>
      </c>
      <c r="AG421" s="5">
        <f t="shared" si="472"/>
        <v>1.5251356625220604E-3</v>
      </c>
      <c r="AH421" s="5">
        <f t="shared" si="473"/>
        <v>2.0313524347185955E-3</v>
      </c>
      <c r="AI421" s="5">
        <f t="shared" si="474"/>
        <v>2.8109906202030801E-3</v>
      </c>
      <c r="AJ421" s="5">
        <f t="shared" si="475"/>
        <v>1.944927953372188E-3</v>
      </c>
      <c r="AK421" s="5">
        <f t="shared" si="476"/>
        <v>8.9713206834660098E-4</v>
      </c>
      <c r="AL421" s="5">
        <f t="shared" si="477"/>
        <v>1.3983846174378069E-5</v>
      </c>
      <c r="AM421" s="5">
        <f t="shared" si="478"/>
        <v>4.6956722220844824E-3</v>
      </c>
      <c r="AN421" s="5">
        <f t="shared" si="479"/>
        <v>3.8222562173223611E-3</v>
      </c>
      <c r="AO421" s="5">
        <f t="shared" si="480"/>
        <v>1.5556497451150878E-3</v>
      </c>
      <c r="AP421" s="5">
        <f t="shared" si="481"/>
        <v>4.220973149330064E-4</v>
      </c>
      <c r="AQ421" s="5">
        <f t="shared" si="482"/>
        <v>8.5896332304129653E-5</v>
      </c>
      <c r="AR421" s="5">
        <f t="shared" si="483"/>
        <v>3.3070236191781526E-4</v>
      </c>
      <c r="AS421" s="5">
        <f t="shared" si="484"/>
        <v>4.5762676212252707E-4</v>
      </c>
      <c r="AT421" s="5">
        <f t="shared" si="485"/>
        <v>3.1663253355111015E-4</v>
      </c>
      <c r="AU421" s="5">
        <f t="shared" si="486"/>
        <v>1.4605229938621436E-4</v>
      </c>
      <c r="AV421" s="5">
        <f t="shared" si="487"/>
        <v>5.0526885022122574E-5</v>
      </c>
      <c r="AW421" s="5">
        <f t="shared" si="488"/>
        <v>4.3754253306441841E-7</v>
      </c>
      <c r="AX421" s="5">
        <f t="shared" si="489"/>
        <v>1.0829805097850277E-3</v>
      </c>
      <c r="AY421" s="5">
        <f t="shared" si="490"/>
        <v>8.8154129823976612E-4</v>
      </c>
      <c r="AZ421" s="5">
        <f t="shared" si="491"/>
        <v>3.5878533984721024E-4</v>
      </c>
      <c r="BA421" s="5">
        <f t="shared" si="492"/>
        <v>9.734988808527068E-5</v>
      </c>
      <c r="BB421" s="5">
        <f t="shared" si="493"/>
        <v>1.9810593531184685E-5</v>
      </c>
      <c r="BC421" s="5">
        <f t="shared" si="494"/>
        <v>3.225146931563423E-6</v>
      </c>
      <c r="BD421" s="5">
        <f t="shared" si="495"/>
        <v>4.4865040940557678E-5</v>
      </c>
      <c r="BE421" s="5">
        <f t="shared" si="496"/>
        <v>6.2084356758311909E-5</v>
      </c>
      <c r="BF421" s="5">
        <f t="shared" si="497"/>
        <v>4.2956244698407709E-5</v>
      </c>
      <c r="BG421" s="5">
        <f t="shared" si="498"/>
        <v>1.9814319902116482E-5</v>
      </c>
      <c r="BH421" s="5">
        <f t="shared" si="499"/>
        <v>6.8547764581123182E-6</v>
      </c>
      <c r="BI421" s="5">
        <f t="shared" si="500"/>
        <v>1.8971313887254551E-6</v>
      </c>
      <c r="BJ421" s="8">
        <f t="shared" si="501"/>
        <v>0.5026975263061596</v>
      </c>
      <c r="BK421" s="8">
        <f t="shared" si="502"/>
        <v>0.27697080950184089</v>
      </c>
      <c r="BL421" s="8">
        <f t="shared" si="503"/>
        <v>0.21062586598203253</v>
      </c>
      <c r="BM421" s="8">
        <f t="shared" si="504"/>
        <v>0.37609098216226433</v>
      </c>
      <c r="BN421" s="8">
        <f t="shared" si="505"/>
        <v>0.62330424648668992</v>
      </c>
    </row>
    <row r="422" spans="1:66" x14ac:dyDescent="0.25">
      <c r="A422" t="s">
        <v>287</v>
      </c>
      <c r="B422" t="s">
        <v>490</v>
      </c>
      <c r="C422" t="s">
        <v>508</v>
      </c>
      <c r="D422" t="s">
        <v>532</v>
      </c>
      <c r="E422">
        <f>VLOOKUP(A422,home!$A$2:$E$405,3,FALSE)</f>
        <v>1.1707000000000001</v>
      </c>
      <c r="F422">
        <f>VLOOKUP(B422,home!$B$2:$E$405,3,FALSE)</f>
        <v>1.1959</v>
      </c>
      <c r="G422" t="e">
        <f>VLOOKUP(C422,away!$B$2:$E$405,4,FALSE)</f>
        <v>#N/A</v>
      </c>
      <c r="H422">
        <f>VLOOKUP(A422,away!$A$2:$E$405,3,FALSE)</f>
        <v>0.82930000000000004</v>
      </c>
      <c r="I422" t="e">
        <f>VLOOKUP(C422,away!$B$2:$E$405,3,FALSE)</f>
        <v>#N/A</v>
      </c>
      <c r="J422">
        <f>VLOOKUP(B422,home!$B$2:$E$405,4,FALSE)</f>
        <v>1.0852999999999999</v>
      </c>
      <c r="K422" s="3" t="e">
        <f t="shared" si="450"/>
        <v>#N/A</v>
      </c>
      <c r="L422" s="3" t="e">
        <f t="shared" si="451"/>
        <v>#N/A</v>
      </c>
      <c r="M422" s="5" t="e">
        <f t="shared" si="452"/>
        <v>#N/A</v>
      </c>
      <c r="N422" s="5" t="e">
        <f t="shared" si="453"/>
        <v>#N/A</v>
      </c>
      <c r="O422" s="5" t="e">
        <f t="shared" si="454"/>
        <v>#N/A</v>
      </c>
      <c r="P422" s="5" t="e">
        <f t="shared" si="455"/>
        <v>#N/A</v>
      </c>
      <c r="Q422" s="5" t="e">
        <f t="shared" si="456"/>
        <v>#N/A</v>
      </c>
      <c r="R422" s="5" t="e">
        <f t="shared" si="457"/>
        <v>#N/A</v>
      </c>
      <c r="S422" s="5" t="e">
        <f t="shared" si="458"/>
        <v>#N/A</v>
      </c>
      <c r="T422" s="5" t="e">
        <f t="shared" si="459"/>
        <v>#N/A</v>
      </c>
      <c r="U422" s="5" t="e">
        <f t="shared" si="460"/>
        <v>#N/A</v>
      </c>
      <c r="V422" s="5" t="e">
        <f t="shared" si="461"/>
        <v>#N/A</v>
      </c>
      <c r="W422" s="5" t="e">
        <f t="shared" si="462"/>
        <v>#N/A</v>
      </c>
      <c r="X422" s="5" t="e">
        <f t="shared" si="463"/>
        <v>#N/A</v>
      </c>
      <c r="Y422" s="5" t="e">
        <f t="shared" si="464"/>
        <v>#N/A</v>
      </c>
      <c r="Z422" s="5" t="e">
        <f t="shared" si="465"/>
        <v>#N/A</v>
      </c>
      <c r="AA422" s="5" t="e">
        <f t="shared" si="466"/>
        <v>#N/A</v>
      </c>
      <c r="AB422" s="5" t="e">
        <f t="shared" si="467"/>
        <v>#N/A</v>
      </c>
      <c r="AC422" s="5" t="e">
        <f t="shared" si="468"/>
        <v>#N/A</v>
      </c>
      <c r="AD422" s="5" t="e">
        <f t="shared" si="469"/>
        <v>#N/A</v>
      </c>
      <c r="AE422" s="5" t="e">
        <f t="shared" si="470"/>
        <v>#N/A</v>
      </c>
      <c r="AF422" s="5" t="e">
        <f t="shared" si="471"/>
        <v>#N/A</v>
      </c>
      <c r="AG422" s="5" t="e">
        <f t="shared" si="472"/>
        <v>#N/A</v>
      </c>
      <c r="AH422" s="5" t="e">
        <f t="shared" si="473"/>
        <v>#N/A</v>
      </c>
      <c r="AI422" s="5" t="e">
        <f t="shared" si="474"/>
        <v>#N/A</v>
      </c>
      <c r="AJ422" s="5" t="e">
        <f t="shared" si="475"/>
        <v>#N/A</v>
      </c>
      <c r="AK422" s="5" t="e">
        <f t="shared" si="476"/>
        <v>#N/A</v>
      </c>
      <c r="AL422" s="5" t="e">
        <f t="shared" si="477"/>
        <v>#N/A</v>
      </c>
      <c r="AM422" s="5" t="e">
        <f t="shared" si="478"/>
        <v>#N/A</v>
      </c>
      <c r="AN422" s="5" t="e">
        <f t="shared" si="479"/>
        <v>#N/A</v>
      </c>
      <c r="AO422" s="5" t="e">
        <f t="shared" si="480"/>
        <v>#N/A</v>
      </c>
      <c r="AP422" s="5" t="e">
        <f t="shared" si="481"/>
        <v>#N/A</v>
      </c>
      <c r="AQ422" s="5" t="e">
        <f t="shared" si="482"/>
        <v>#N/A</v>
      </c>
      <c r="AR422" s="5" t="e">
        <f t="shared" si="483"/>
        <v>#N/A</v>
      </c>
      <c r="AS422" s="5" t="e">
        <f t="shared" si="484"/>
        <v>#N/A</v>
      </c>
      <c r="AT422" s="5" t="e">
        <f t="shared" si="485"/>
        <v>#N/A</v>
      </c>
      <c r="AU422" s="5" t="e">
        <f t="shared" si="486"/>
        <v>#N/A</v>
      </c>
      <c r="AV422" s="5" t="e">
        <f t="shared" si="487"/>
        <v>#N/A</v>
      </c>
      <c r="AW422" s="5" t="e">
        <f t="shared" si="488"/>
        <v>#N/A</v>
      </c>
      <c r="AX422" s="5" t="e">
        <f t="shared" si="489"/>
        <v>#N/A</v>
      </c>
      <c r="AY422" s="5" t="e">
        <f t="shared" si="490"/>
        <v>#N/A</v>
      </c>
      <c r="AZ422" s="5" t="e">
        <f t="shared" si="491"/>
        <v>#N/A</v>
      </c>
      <c r="BA422" s="5" t="e">
        <f t="shared" si="492"/>
        <v>#N/A</v>
      </c>
      <c r="BB422" s="5" t="e">
        <f t="shared" si="493"/>
        <v>#N/A</v>
      </c>
      <c r="BC422" s="5" t="e">
        <f t="shared" si="494"/>
        <v>#N/A</v>
      </c>
      <c r="BD422" s="5" t="e">
        <f t="shared" si="495"/>
        <v>#N/A</v>
      </c>
      <c r="BE422" s="5" t="e">
        <f t="shared" si="496"/>
        <v>#N/A</v>
      </c>
      <c r="BF422" s="5" t="e">
        <f t="shared" si="497"/>
        <v>#N/A</v>
      </c>
      <c r="BG422" s="5" t="e">
        <f t="shared" si="498"/>
        <v>#N/A</v>
      </c>
      <c r="BH422" s="5" t="e">
        <f t="shared" si="499"/>
        <v>#N/A</v>
      </c>
      <c r="BI422" s="5" t="e">
        <f t="shared" si="500"/>
        <v>#N/A</v>
      </c>
      <c r="BJ422" s="8" t="e">
        <f t="shared" si="501"/>
        <v>#N/A</v>
      </c>
      <c r="BK422" s="8" t="e">
        <f t="shared" si="502"/>
        <v>#N/A</v>
      </c>
      <c r="BL422" s="8" t="e">
        <f t="shared" si="503"/>
        <v>#N/A</v>
      </c>
      <c r="BM422" s="8" t="e">
        <f t="shared" si="504"/>
        <v>#N/A</v>
      </c>
      <c r="BN422" s="8" t="e">
        <f t="shared" si="505"/>
        <v>#N/A</v>
      </c>
    </row>
    <row r="423" spans="1:66" x14ac:dyDescent="0.25">
      <c r="A423" t="s">
        <v>34</v>
      </c>
      <c r="B423" t="s">
        <v>204</v>
      </c>
      <c r="C423" t="s">
        <v>35</v>
      </c>
      <c r="D423" t="s">
        <v>532</v>
      </c>
      <c r="E423">
        <f>VLOOKUP(A423,home!$A$2:$E$405,3,FALSE)</f>
        <v>1.6539999999999999</v>
      </c>
      <c r="F423">
        <f>VLOOKUP(B423,home!$B$2:$E$405,3,FALSE)</f>
        <v>0.94469999999999998</v>
      </c>
      <c r="G423">
        <f>VLOOKUP(C423,away!$B$2:$E$405,4,FALSE)</f>
        <v>1.1025</v>
      </c>
      <c r="H423">
        <f>VLOOKUP(A423,away!$A$2:$E$405,3,FALSE)</f>
        <v>1.3683000000000001</v>
      </c>
      <c r="I423">
        <f>VLOOKUP(C423,away!$B$2:$E$405,3,FALSE)</f>
        <v>1.4617</v>
      </c>
      <c r="J423">
        <f>VLOOKUP(B423,home!$B$2:$E$405,4,FALSE)</f>
        <v>0.73080000000000001</v>
      </c>
      <c r="K423" s="3">
        <f t="shared" si="450"/>
        <v>1.7226935145</v>
      </c>
      <c r="L423" s="3">
        <f t="shared" si="451"/>
        <v>1.461632235588</v>
      </c>
      <c r="M423" s="5">
        <f t="shared" si="452"/>
        <v>4.1406154487217711E-2</v>
      </c>
      <c r="N423" s="5">
        <f t="shared" si="453"/>
        <v>7.1330113795515029E-2</v>
      </c>
      <c r="O423" s="5">
        <f t="shared" si="454"/>
        <v>6.0520570150254131E-2</v>
      </c>
      <c r="P423" s="5">
        <f t="shared" si="455"/>
        <v>0.10425839369168508</v>
      </c>
      <c r="Q423" s="5">
        <f t="shared" si="456"/>
        <v>6.1439962212040365E-2</v>
      </c>
      <c r="R423" s="5">
        <f t="shared" si="457"/>
        <v>4.4229408123888175E-2</v>
      </c>
      <c r="S423" s="5">
        <f t="shared" si="458"/>
        <v>6.5629208929109603E-2</v>
      </c>
      <c r="T423" s="5">
        <f t="shared" si="459"/>
        <v>8.9802629322426816E-2</v>
      </c>
      <c r="U423" s="5">
        <f t="shared" si="460"/>
        <v>7.6193714525195758E-2</v>
      </c>
      <c r="V423" s="5">
        <f t="shared" si="461"/>
        <v>1.8361188590715539E-2</v>
      </c>
      <c r="W423" s="5">
        <f t="shared" si="462"/>
        <v>3.5280741477935675E-2</v>
      </c>
      <c r="X423" s="5">
        <f t="shared" si="463"/>
        <v>5.1567469039597399E-2</v>
      </c>
      <c r="Y423" s="5">
        <f t="shared" si="464"/>
        <v>3.7686337527980875E-2</v>
      </c>
      <c r="Z423" s="5">
        <f t="shared" si="465"/>
        <v>2.1549042891617569E-2</v>
      </c>
      <c r="AA423" s="5">
        <f t="shared" si="466"/>
        <v>3.7122396433071914E-2</v>
      </c>
      <c r="AB423" s="5">
        <f t="shared" si="467"/>
        <v>3.1975255788975462E-2</v>
      </c>
      <c r="AC423" s="5">
        <f t="shared" si="468"/>
        <v>2.8895282181557284E-3</v>
      </c>
      <c r="AD423" s="5">
        <f t="shared" si="469"/>
        <v>1.5194476132697726E-2</v>
      </c>
      <c r="AE423" s="5">
        <f t="shared" si="470"/>
        <v>2.220873611842349E-2</v>
      </c>
      <c r="AF423" s="5">
        <f t="shared" si="471"/>
        <v>1.6230502311177647E-2</v>
      </c>
      <c r="AG423" s="5">
        <f t="shared" si="472"/>
        <v>7.9076751259342607E-3</v>
      </c>
      <c r="AH423" s="5">
        <f t="shared" si="473"/>
        <v>7.874193934114173E-3</v>
      </c>
      <c r="AI423" s="5">
        <f t="shared" si="474"/>
        <v>1.3564822822213725E-2</v>
      </c>
      <c r="AJ423" s="5">
        <f t="shared" si="475"/>
        <v>1.1684016150584587E-2</v>
      </c>
      <c r="AK423" s="5">
        <f t="shared" si="476"/>
        <v>6.7093262819751089E-3</v>
      </c>
      <c r="AL423" s="5">
        <f t="shared" si="477"/>
        <v>2.9102685268173159E-4</v>
      </c>
      <c r="AM423" s="5">
        <f t="shared" si="478"/>
        <v>5.2350850980046838E-3</v>
      </c>
      <c r="AN423" s="5">
        <f t="shared" si="479"/>
        <v>7.6517691352900111E-3</v>
      </c>
      <c r="AO423" s="5">
        <f t="shared" si="480"/>
        <v>5.5920362137085993E-3</v>
      </c>
      <c r="AP423" s="5">
        <f t="shared" si="481"/>
        <v>2.7245001308439849E-3</v>
      </c>
      <c r="AQ423" s="5">
        <f t="shared" si="482"/>
        <v>9.9555430427632294E-4</v>
      </c>
      <c r="AR423" s="5">
        <f t="shared" si="483"/>
        <v>2.3018351366745531E-3</v>
      </c>
      <c r="AS423" s="5">
        <f t="shared" si="484"/>
        <v>3.9653564613974738E-3</v>
      </c>
      <c r="AT423" s="5">
        <f t="shared" si="485"/>
        <v>3.4155469293650495E-3</v>
      </c>
      <c r="AU423" s="5">
        <f t="shared" si="486"/>
        <v>1.9613135145625203E-3</v>
      </c>
      <c r="AV423" s="5">
        <f t="shared" si="487"/>
        <v>8.4468551785951338E-4</v>
      </c>
      <c r="AW423" s="5">
        <f t="shared" si="488"/>
        <v>2.0355261834801457E-5</v>
      </c>
      <c r="AX423" s="5">
        <f t="shared" si="489"/>
        <v>1.5030745243647112E-3</v>
      </c>
      <c r="AY423" s="5">
        <f t="shared" si="490"/>
        <v>2.1969421773025627E-3</v>
      </c>
      <c r="AZ423" s="5">
        <f t="shared" si="491"/>
        <v>1.605560753034157E-3</v>
      </c>
      <c r="BA423" s="5">
        <f t="shared" si="492"/>
        <v>7.8224645094322244E-4</v>
      </c>
      <c r="BB423" s="5">
        <f t="shared" si="493"/>
        <v>2.8583915721823027E-4</v>
      </c>
      <c r="BC423" s="5">
        <f t="shared" si="494"/>
        <v>8.3558345276694336E-5</v>
      </c>
      <c r="BD423" s="5">
        <f t="shared" si="495"/>
        <v>5.6073940612877285E-4</v>
      </c>
      <c r="BE423" s="5">
        <f t="shared" si="496"/>
        <v>9.6598213826261847E-4</v>
      </c>
      <c r="BF423" s="5">
        <f t="shared" si="497"/>
        <v>8.3204558235392767E-4</v>
      </c>
      <c r="BG423" s="5">
        <f t="shared" si="498"/>
        <v>4.7778650949649568E-4</v>
      </c>
      <c r="BH423" s="5">
        <f t="shared" si="499"/>
        <v>2.0576993030630136E-4</v>
      </c>
      <c r="BI423" s="5">
        <f t="shared" si="500"/>
        <v>7.0895704883556476E-5</v>
      </c>
      <c r="BJ423" s="8">
        <f t="shared" si="501"/>
        <v>0.43730480935399252</v>
      </c>
      <c r="BK423" s="8">
        <f t="shared" si="502"/>
        <v>0.23503244294686795</v>
      </c>
      <c r="BL423" s="8">
        <f t="shared" si="503"/>
        <v>0.30547566104156376</v>
      </c>
      <c r="BM423" s="8">
        <f t="shared" si="504"/>
        <v>0.61400076685797378</v>
      </c>
      <c r="BN423" s="8">
        <f t="shared" si="505"/>
        <v>0.38318460246060049</v>
      </c>
    </row>
    <row r="424" spans="1:66" x14ac:dyDescent="0.25">
      <c r="A424" t="s">
        <v>34</v>
      </c>
      <c r="B424" t="s">
        <v>270</v>
      </c>
      <c r="C424" t="s">
        <v>513</v>
      </c>
      <c r="D424" t="s">
        <v>532</v>
      </c>
      <c r="E424">
        <f>VLOOKUP(A424,home!$A$2:$E$405,3,FALSE)</f>
        <v>1.6539999999999999</v>
      </c>
      <c r="F424">
        <f>VLOOKUP(B424,home!$B$2:$E$405,3,FALSE)</f>
        <v>1.3513999999999999</v>
      </c>
      <c r="G424" t="e">
        <f>VLOOKUP(C424,away!$B$2:$E$405,4,FALSE)</f>
        <v>#N/A</v>
      </c>
      <c r="H424">
        <f>VLOOKUP(A424,away!$A$2:$E$405,3,FALSE)</f>
        <v>1.3683000000000001</v>
      </c>
      <c r="I424" t="e">
        <f>VLOOKUP(C424,away!$B$2:$E$405,3,FALSE)</f>
        <v>#N/A</v>
      </c>
      <c r="J424">
        <f>VLOOKUP(B424,home!$B$2:$E$405,4,FALSE)</f>
        <v>0.51590000000000003</v>
      </c>
      <c r="K424" s="3" t="e">
        <f t="shared" si="450"/>
        <v>#N/A</v>
      </c>
      <c r="L424" s="3" t="e">
        <f t="shared" si="451"/>
        <v>#N/A</v>
      </c>
      <c r="M424" s="5" t="e">
        <f t="shared" si="452"/>
        <v>#N/A</v>
      </c>
      <c r="N424" s="5" t="e">
        <f t="shared" si="453"/>
        <v>#N/A</v>
      </c>
      <c r="O424" s="5" t="e">
        <f t="shared" si="454"/>
        <v>#N/A</v>
      </c>
      <c r="P424" s="5" t="e">
        <f t="shared" si="455"/>
        <v>#N/A</v>
      </c>
      <c r="Q424" s="5" t="e">
        <f t="shared" si="456"/>
        <v>#N/A</v>
      </c>
      <c r="R424" s="5" t="e">
        <f t="shared" si="457"/>
        <v>#N/A</v>
      </c>
      <c r="S424" s="5" t="e">
        <f t="shared" si="458"/>
        <v>#N/A</v>
      </c>
      <c r="T424" s="5" t="e">
        <f t="shared" si="459"/>
        <v>#N/A</v>
      </c>
      <c r="U424" s="5" t="e">
        <f t="shared" si="460"/>
        <v>#N/A</v>
      </c>
      <c r="V424" s="5" t="e">
        <f t="shared" si="461"/>
        <v>#N/A</v>
      </c>
      <c r="W424" s="5" t="e">
        <f t="shared" si="462"/>
        <v>#N/A</v>
      </c>
      <c r="X424" s="5" t="e">
        <f t="shared" si="463"/>
        <v>#N/A</v>
      </c>
      <c r="Y424" s="5" t="e">
        <f t="shared" si="464"/>
        <v>#N/A</v>
      </c>
      <c r="Z424" s="5" t="e">
        <f t="shared" si="465"/>
        <v>#N/A</v>
      </c>
      <c r="AA424" s="5" t="e">
        <f t="shared" si="466"/>
        <v>#N/A</v>
      </c>
      <c r="AB424" s="5" t="e">
        <f t="shared" si="467"/>
        <v>#N/A</v>
      </c>
      <c r="AC424" s="5" t="e">
        <f t="shared" si="468"/>
        <v>#N/A</v>
      </c>
      <c r="AD424" s="5" t="e">
        <f t="shared" si="469"/>
        <v>#N/A</v>
      </c>
      <c r="AE424" s="5" t="e">
        <f t="shared" si="470"/>
        <v>#N/A</v>
      </c>
      <c r="AF424" s="5" t="e">
        <f t="shared" si="471"/>
        <v>#N/A</v>
      </c>
      <c r="AG424" s="5" t="e">
        <f t="shared" si="472"/>
        <v>#N/A</v>
      </c>
      <c r="AH424" s="5" t="e">
        <f t="shared" si="473"/>
        <v>#N/A</v>
      </c>
      <c r="AI424" s="5" t="e">
        <f t="shared" si="474"/>
        <v>#N/A</v>
      </c>
      <c r="AJ424" s="5" t="e">
        <f t="shared" si="475"/>
        <v>#N/A</v>
      </c>
      <c r="AK424" s="5" t="e">
        <f t="shared" si="476"/>
        <v>#N/A</v>
      </c>
      <c r="AL424" s="5" t="e">
        <f t="shared" si="477"/>
        <v>#N/A</v>
      </c>
      <c r="AM424" s="5" t="e">
        <f t="shared" si="478"/>
        <v>#N/A</v>
      </c>
      <c r="AN424" s="5" t="e">
        <f t="shared" si="479"/>
        <v>#N/A</v>
      </c>
      <c r="AO424" s="5" t="e">
        <f t="shared" si="480"/>
        <v>#N/A</v>
      </c>
      <c r="AP424" s="5" t="e">
        <f t="shared" si="481"/>
        <v>#N/A</v>
      </c>
      <c r="AQ424" s="5" t="e">
        <f t="shared" si="482"/>
        <v>#N/A</v>
      </c>
      <c r="AR424" s="5" t="e">
        <f t="shared" si="483"/>
        <v>#N/A</v>
      </c>
      <c r="AS424" s="5" t="e">
        <f t="shared" si="484"/>
        <v>#N/A</v>
      </c>
      <c r="AT424" s="5" t="e">
        <f t="shared" si="485"/>
        <v>#N/A</v>
      </c>
      <c r="AU424" s="5" t="e">
        <f t="shared" si="486"/>
        <v>#N/A</v>
      </c>
      <c r="AV424" s="5" t="e">
        <f t="shared" si="487"/>
        <v>#N/A</v>
      </c>
      <c r="AW424" s="5" t="e">
        <f t="shared" si="488"/>
        <v>#N/A</v>
      </c>
      <c r="AX424" s="5" t="e">
        <f t="shared" si="489"/>
        <v>#N/A</v>
      </c>
      <c r="AY424" s="5" t="e">
        <f t="shared" si="490"/>
        <v>#N/A</v>
      </c>
      <c r="AZ424" s="5" t="e">
        <f t="shared" si="491"/>
        <v>#N/A</v>
      </c>
      <c r="BA424" s="5" t="e">
        <f t="shared" si="492"/>
        <v>#N/A</v>
      </c>
      <c r="BB424" s="5" t="e">
        <f t="shared" si="493"/>
        <v>#N/A</v>
      </c>
      <c r="BC424" s="5" t="e">
        <f t="shared" si="494"/>
        <v>#N/A</v>
      </c>
      <c r="BD424" s="5" t="e">
        <f t="shared" si="495"/>
        <v>#N/A</v>
      </c>
      <c r="BE424" s="5" t="e">
        <f t="shared" si="496"/>
        <v>#N/A</v>
      </c>
      <c r="BF424" s="5" t="e">
        <f t="shared" si="497"/>
        <v>#N/A</v>
      </c>
      <c r="BG424" s="5" t="e">
        <f t="shared" si="498"/>
        <v>#N/A</v>
      </c>
      <c r="BH424" s="5" t="e">
        <f t="shared" si="499"/>
        <v>#N/A</v>
      </c>
      <c r="BI424" s="5" t="e">
        <f t="shared" si="500"/>
        <v>#N/A</v>
      </c>
      <c r="BJ424" s="8" t="e">
        <f t="shared" si="501"/>
        <v>#N/A</v>
      </c>
      <c r="BK424" s="8" t="e">
        <f t="shared" si="502"/>
        <v>#N/A</v>
      </c>
      <c r="BL424" s="8" t="e">
        <f t="shared" si="503"/>
        <v>#N/A</v>
      </c>
      <c r="BM424" s="8" t="e">
        <f t="shared" si="504"/>
        <v>#N/A</v>
      </c>
      <c r="BN424" s="8" t="e">
        <f t="shared" si="505"/>
        <v>#N/A</v>
      </c>
    </row>
    <row r="425" spans="1:66" x14ac:dyDescent="0.25">
      <c r="A425" t="s">
        <v>34</v>
      </c>
      <c r="B425" t="s">
        <v>206</v>
      </c>
      <c r="C425" t="s">
        <v>205</v>
      </c>
      <c r="D425" t="s">
        <v>532</v>
      </c>
      <c r="E425">
        <f>VLOOKUP(A425,home!$A$2:$E$405,3,FALSE)</f>
        <v>1.6539999999999999</v>
      </c>
      <c r="F425">
        <f>VLOOKUP(B425,home!$B$2:$E$405,3,FALSE)</f>
        <v>0.60460000000000003</v>
      </c>
      <c r="G425">
        <f>VLOOKUP(C425,away!$B$2:$E$405,4,FALSE)</f>
        <v>1.1084000000000001</v>
      </c>
      <c r="H425">
        <f>VLOOKUP(A425,away!$A$2:$E$405,3,FALSE)</f>
        <v>1.3683000000000001</v>
      </c>
      <c r="I425">
        <f>VLOOKUP(C425,away!$B$2:$E$405,3,FALSE)</f>
        <v>0.93379999999999996</v>
      </c>
      <c r="J425">
        <f>VLOOKUP(B425,home!$B$2:$E$405,4,FALSE)</f>
        <v>1.4617</v>
      </c>
      <c r="K425" s="3">
        <f t="shared" si="450"/>
        <v>1.1084093105600001</v>
      </c>
      <c r="L425" s="3">
        <f t="shared" si="451"/>
        <v>1.8676411899179999</v>
      </c>
      <c r="M425" s="5">
        <f t="shared" si="452"/>
        <v>5.0993836807201806E-2</v>
      </c>
      <c r="N425" s="5">
        <f t="shared" si="453"/>
        <v>5.652204349827971E-2</v>
      </c>
      <c r="O425" s="5">
        <f t="shared" si="454"/>
        <v>9.5238190053086688E-2</v>
      </c>
      <c r="P425" s="5">
        <f t="shared" si="455"/>
        <v>0.10556289657572407</v>
      </c>
      <c r="Q425" s="5">
        <f t="shared" si="456"/>
        <v>3.132477963268529E-2</v>
      </c>
      <c r="R425" s="5">
        <f t="shared" si="457"/>
        <v>8.8935383298191728E-2</v>
      </c>
      <c r="S425" s="5">
        <f t="shared" si="458"/>
        <v>5.4631725278824456E-2</v>
      </c>
      <c r="T425" s="5">
        <f t="shared" si="459"/>
        <v>5.850344870710749E-2</v>
      </c>
      <c r="U425" s="5">
        <f t="shared" si="460"/>
        <v>9.8576806885938034E-2</v>
      </c>
      <c r="V425" s="5">
        <f t="shared" si="461"/>
        <v>1.2565969899386908E-2</v>
      </c>
      <c r="W425" s="5">
        <f t="shared" si="462"/>
        <v>1.1573559132036209E-2</v>
      </c>
      <c r="X425" s="5">
        <f t="shared" si="463"/>
        <v>2.1615255748942439E-2</v>
      </c>
      <c r="Y425" s="5">
        <f t="shared" si="464"/>
        <v>2.0184770983668377E-2</v>
      </c>
      <c r="Z425" s="5">
        <f t="shared" si="465"/>
        <v>5.5366461696282745E-2</v>
      </c>
      <c r="AA425" s="5">
        <f t="shared" si="466"/>
        <v>6.1368701636923408E-2</v>
      </c>
      <c r="AB425" s="5">
        <f t="shared" si="467"/>
        <v>3.4010820135672332E-2</v>
      </c>
      <c r="AC425" s="5">
        <f t="shared" si="468"/>
        <v>1.6258094408029789E-3</v>
      </c>
      <c r="AD425" s="5">
        <f t="shared" si="469"/>
        <v>3.2070601745664137E-3</v>
      </c>
      <c r="AE425" s="5">
        <f t="shared" si="470"/>
        <v>5.9896376805658458E-3</v>
      </c>
      <c r="AF425" s="5">
        <f t="shared" si="471"/>
        <v>5.5932470224548426E-3</v>
      </c>
      <c r="AG425" s="5">
        <f t="shared" si="472"/>
        <v>3.4820595081742913E-3</v>
      </c>
      <c r="AH425" s="5">
        <f t="shared" si="473"/>
        <v>2.5851171100998709E-2</v>
      </c>
      <c r="AI425" s="5">
        <f t="shared" si="474"/>
        <v>2.8653678737226573E-2</v>
      </c>
      <c r="AJ425" s="5">
        <f t="shared" si="475"/>
        <v>1.5880002147068528E-2</v>
      </c>
      <c r="AK425" s="5">
        <f t="shared" si="476"/>
        <v>5.8671807438411818E-3</v>
      </c>
      <c r="AL425" s="5">
        <f t="shared" si="477"/>
        <v>1.3462423272851852E-4</v>
      </c>
      <c r="AM425" s="5">
        <f t="shared" si="478"/>
        <v>7.109470714031183E-4</v>
      </c>
      <c r="AN425" s="5">
        <f t="shared" si="479"/>
        <v>1.3277940344040371E-3</v>
      </c>
      <c r="AO425" s="5">
        <f t="shared" si="480"/>
        <v>1.239921415190189E-3</v>
      </c>
      <c r="AP425" s="5">
        <f t="shared" si="481"/>
        <v>7.7190943575687176E-4</v>
      </c>
      <c r="AQ425" s="5">
        <f t="shared" si="482"/>
        <v>3.6041246427647382E-4</v>
      </c>
      <c r="AR425" s="5">
        <f t="shared" si="483"/>
        <v>9.6561423911686144E-3</v>
      </c>
      <c r="AS425" s="5">
        <f t="shared" si="484"/>
        <v>1.0702958130464395E-2</v>
      </c>
      <c r="AT425" s="5">
        <f t="shared" si="485"/>
        <v>5.9316292211702964E-3</v>
      </c>
      <c r="AU425" s="5">
        <f t="shared" si="486"/>
        <v>2.1915576851783058E-3</v>
      </c>
      <c r="AV425" s="5">
        <f t="shared" si="487"/>
        <v>6.0728573572023923E-4</v>
      </c>
      <c r="AW425" s="5">
        <f t="shared" si="488"/>
        <v>7.7413080383273465E-6</v>
      </c>
      <c r="AX425" s="5">
        <f t="shared" si="489"/>
        <v>1.3133672554309692E-4</v>
      </c>
      <c r="AY425" s="5">
        <f t="shared" si="490"/>
        <v>2.4528987837324327E-4</v>
      </c>
      <c r="AZ425" s="5">
        <f t="shared" si="491"/>
        <v>2.290567401599228E-4</v>
      </c>
      <c r="BA425" s="5">
        <f t="shared" si="492"/>
        <v>1.4259860091700547E-4</v>
      </c>
      <c r="BB425" s="5">
        <f t="shared" si="493"/>
        <v>6.6580755174319484E-5</v>
      </c>
      <c r="BC425" s="5">
        <f t="shared" si="494"/>
        <v>2.4869792163881033E-5</v>
      </c>
      <c r="BD425" s="5">
        <f t="shared" si="495"/>
        <v>3.0057015442432958E-3</v>
      </c>
      <c r="BE425" s="5">
        <f t="shared" si="496"/>
        <v>3.331547576403839E-3</v>
      </c>
      <c r="BF425" s="5">
        <f t="shared" si="497"/>
        <v>1.8463591761298103E-3</v>
      </c>
      <c r="BG425" s="5">
        <f t="shared" si="498"/>
        <v>6.8217390048672403E-4</v>
      </c>
      <c r="BH425" s="5">
        <f t="shared" si="499"/>
        <v>1.890319756801291E-4</v>
      </c>
      <c r="BI425" s="5">
        <f t="shared" si="500"/>
        <v>4.1904960367481311E-5</v>
      </c>
      <c r="BJ425" s="8">
        <f t="shared" si="501"/>
        <v>0.22324657900184305</v>
      </c>
      <c r="BK425" s="8">
        <f t="shared" si="502"/>
        <v>0.22576015211304198</v>
      </c>
      <c r="BL425" s="8">
        <f t="shared" si="503"/>
        <v>0.49256822703596043</v>
      </c>
      <c r="BM425" s="8">
        <f t="shared" si="504"/>
        <v>0.568126741411624</v>
      </c>
      <c r="BN425" s="8">
        <f t="shared" si="505"/>
        <v>0.42857712986516927</v>
      </c>
    </row>
    <row r="426" spans="1:66" x14ac:dyDescent="0.25">
      <c r="A426" t="s">
        <v>59</v>
      </c>
      <c r="B426" t="s">
        <v>232</v>
      </c>
      <c r="C426" t="s">
        <v>273</v>
      </c>
      <c r="D426" t="s">
        <v>533</v>
      </c>
      <c r="E426">
        <f>VLOOKUP(A426,home!$A$2:$E$405,3,FALSE)</f>
        <v>1.6243000000000001</v>
      </c>
      <c r="F426">
        <f>VLOOKUP(B426,home!$B$2:$E$405,3,FALSE)</f>
        <v>0.68410000000000004</v>
      </c>
      <c r="G426">
        <f>VLOOKUP(C426,away!$B$2:$E$405,4,FALSE)</f>
        <v>0.58320000000000005</v>
      </c>
      <c r="H426">
        <f>VLOOKUP(A426,away!$A$2:$E$405,3,FALSE)</f>
        <v>1.2161999999999999</v>
      </c>
      <c r="I426">
        <f>VLOOKUP(C426,away!$B$2:$E$405,3,FALSE)</f>
        <v>1.5145999999999999</v>
      </c>
      <c r="J426">
        <f>VLOOKUP(B426,home!$B$2:$E$405,4,FALSE)</f>
        <v>1.0049999999999999</v>
      </c>
      <c r="K426" s="3">
        <f t="shared" si="450"/>
        <v>0.64804229301600014</v>
      </c>
      <c r="L426" s="3">
        <f t="shared" si="451"/>
        <v>1.8512668025999997</v>
      </c>
      <c r="M426" s="5">
        <f t="shared" si="452"/>
        <v>8.2141731105412022E-2</v>
      </c>
      <c r="N426" s="5">
        <f t="shared" si="453"/>
        <v>5.3231315777854914E-2</v>
      </c>
      <c r="O426" s="5">
        <f t="shared" si="454"/>
        <v>0.15206625990354503</v>
      </c>
      <c r="P426" s="5">
        <f t="shared" si="455"/>
        <v>9.8545367758260352E-2</v>
      </c>
      <c r="Q426" s="5">
        <f t="shared" si="456"/>
        <v>1.724807196846994E-2</v>
      </c>
      <c r="R426" s="5">
        <f t="shared" si="457"/>
        <v>0.14075760937748821</v>
      </c>
      <c r="S426" s="5">
        <f t="shared" si="458"/>
        <v>2.9556199315267866E-2</v>
      </c>
      <c r="T426" s="5">
        <f t="shared" si="459"/>
        <v>3.1930783044084018E-2</v>
      </c>
      <c r="U426" s="5">
        <f t="shared" si="460"/>
        <v>9.1216883940437907E-2</v>
      </c>
      <c r="V426" s="5">
        <f t="shared" si="461"/>
        <v>3.9398386881135689E-3</v>
      </c>
      <c r="W426" s="5">
        <f t="shared" si="462"/>
        <v>3.7258267028507531E-3</v>
      </c>
      <c r="X426" s="5">
        <f t="shared" si="463"/>
        <v>6.8974992872282113E-3</v>
      </c>
      <c r="Y426" s="5">
        <f t="shared" si="464"/>
        <v>6.3845557257013758E-3</v>
      </c>
      <c r="Z426" s="5">
        <f t="shared" si="465"/>
        <v>8.6859963151294114E-2</v>
      </c>
      <c r="AA426" s="5">
        <f t="shared" si="466"/>
        <v>5.6288929691849912E-2</v>
      </c>
      <c r="AB426" s="5">
        <f t="shared" si="467"/>
        <v>1.8238803534461414E-2</v>
      </c>
      <c r="AC426" s="5">
        <f t="shared" si="468"/>
        <v>2.9541382863764094E-4</v>
      </c>
      <c r="AD426" s="5">
        <f t="shared" si="469"/>
        <v>6.0362331997391115E-4</v>
      </c>
      <c r="AE426" s="5">
        <f t="shared" si="470"/>
        <v>1.1174678135428989E-3</v>
      </c>
      <c r="AF426" s="5">
        <f t="shared" si="471"/>
        <v>1.0343655330929879E-3</v>
      </c>
      <c r="AG426" s="5">
        <f t="shared" si="472"/>
        <v>6.3829552438956659E-4</v>
      </c>
      <c r="AH426" s="5">
        <f t="shared" si="473"/>
        <v>4.020024156426253E-2</v>
      </c>
      <c r="AI426" s="5">
        <f t="shared" si="474"/>
        <v>2.6051456723101808E-2</v>
      </c>
      <c r="AJ426" s="5">
        <f t="shared" si="475"/>
        <v>8.4412228756229925E-3</v>
      </c>
      <c r="AK426" s="5">
        <f t="shared" si="476"/>
        <v>1.823423142725947E-3</v>
      </c>
      <c r="AL426" s="5">
        <f t="shared" si="477"/>
        <v>1.4176309163298831E-5</v>
      </c>
      <c r="AM426" s="5">
        <f t="shared" si="478"/>
        <v>7.8234688078764847E-5</v>
      </c>
      <c r="AN426" s="5">
        <f t="shared" si="479"/>
        <v>1.4483328085198327E-4</v>
      </c>
      <c r="AO426" s="5">
        <f t="shared" si="480"/>
        <v>1.3406252237645945E-4</v>
      </c>
      <c r="AP426" s="5">
        <f t="shared" si="481"/>
        <v>8.2728499049452992E-5</v>
      </c>
      <c r="AQ426" s="5">
        <f t="shared" si="482"/>
        <v>3.8288130979794512E-5</v>
      </c>
      <c r="AR426" s="5">
        <f t="shared" si="483"/>
        <v>1.4884274532883976E-2</v>
      </c>
      <c r="AS426" s="5">
        <f t="shared" si="484"/>
        <v>9.6456393981697863E-3</v>
      </c>
      <c r="AT426" s="5">
        <f t="shared" si="485"/>
        <v>3.1253911365977096E-3</v>
      </c>
      <c r="AU426" s="5">
        <f t="shared" si="486"/>
        <v>6.7512854624422107E-4</v>
      </c>
      <c r="AV426" s="5">
        <f t="shared" si="487"/>
        <v>1.0937796279716591E-4</v>
      </c>
      <c r="AW426" s="5">
        <f t="shared" si="488"/>
        <v>4.7242518143538705E-7</v>
      </c>
      <c r="AX426" s="5">
        <f t="shared" si="489"/>
        <v>8.4498977759923824E-6</v>
      </c>
      <c r="AY426" s="5">
        <f t="shared" si="490"/>
        <v>1.5643015238058261E-5</v>
      </c>
      <c r="AZ426" s="5">
        <f t="shared" si="491"/>
        <v>1.44796974013916E-5</v>
      </c>
      <c r="BA426" s="5">
        <f t="shared" si="492"/>
        <v>8.9352610369632496E-6</v>
      </c>
      <c r="BB426" s="5">
        <f t="shared" si="493"/>
        <v>4.135388032573831E-6</v>
      </c>
      <c r="BC426" s="5">
        <f t="shared" si="494"/>
        <v>1.5311413161146512E-6</v>
      </c>
      <c r="BD426" s="5">
        <f t="shared" si="495"/>
        <v>4.5924605539187811E-3</v>
      </c>
      <c r="BE426" s="5">
        <f t="shared" si="496"/>
        <v>2.9761086679470569E-3</v>
      </c>
      <c r="BF426" s="5">
        <f t="shared" si="497"/>
        <v>9.6432214272060214E-4</v>
      </c>
      <c r="BG426" s="5">
        <f t="shared" si="498"/>
        <v>2.083071775249206E-4</v>
      </c>
      <c r="BH426" s="5">
        <f t="shared" si="499"/>
        <v>3.3747965243735127E-5</v>
      </c>
      <c r="BI426" s="5">
        <f t="shared" si="500"/>
        <v>4.3740217562348785E-6</v>
      </c>
      <c r="BJ426" s="8">
        <f t="shared" si="501"/>
        <v>0.12334312621932612</v>
      </c>
      <c r="BK426" s="8">
        <f t="shared" si="502"/>
        <v>0.21450837002009285</v>
      </c>
      <c r="BL426" s="8">
        <f t="shared" si="503"/>
        <v>0.57230396285929996</v>
      </c>
      <c r="BM426" s="8">
        <f t="shared" si="504"/>
        <v>0.4530098957689257</v>
      </c>
      <c r="BN426" s="8">
        <f t="shared" si="505"/>
        <v>0.5439903558910304</v>
      </c>
    </row>
    <row r="427" spans="1:66" x14ac:dyDescent="0.25">
      <c r="A427" t="s">
        <v>141</v>
      </c>
      <c r="B427" t="s">
        <v>146</v>
      </c>
      <c r="C427" t="s">
        <v>238</v>
      </c>
      <c r="D427" t="s">
        <v>533</v>
      </c>
      <c r="E427">
        <f>VLOOKUP(A427,home!$A$2:$E$405,3,FALSE)</f>
        <v>1.3167</v>
      </c>
      <c r="F427">
        <f>VLOOKUP(B427,home!$B$2:$E$405,3,FALSE)</f>
        <v>0.3377</v>
      </c>
      <c r="G427">
        <f>VLOOKUP(C427,away!$B$2:$E$405,4,FALSE)</f>
        <v>0.71730000000000005</v>
      </c>
      <c r="H427">
        <f>VLOOKUP(A427,away!$A$2:$E$405,3,FALSE)</f>
        <v>1.0889</v>
      </c>
      <c r="I427">
        <f>VLOOKUP(C427,away!$B$2:$E$405,3,FALSE)</f>
        <v>1.1735</v>
      </c>
      <c r="J427">
        <f>VLOOKUP(B427,home!$B$2:$E$405,4,FALSE)</f>
        <v>1.2605</v>
      </c>
      <c r="K427" s="3">
        <f t="shared" si="450"/>
        <v>0.31894715090699999</v>
      </c>
      <c r="L427" s="3">
        <f t="shared" si="451"/>
        <v>1.6106973410750001</v>
      </c>
      <c r="M427" s="5">
        <f t="shared" si="452"/>
        <v>0.14519980900541649</v>
      </c>
      <c r="N427" s="5">
        <f t="shared" si="453"/>
        <v>4.6311065394518153E-2</v>
      </c>
      <c r="O427" s="5">
        <f t="shared" si="454"/>
        <v>0.23387294628962213</v>
      </c>
      <c r="P427" s="5">
        <f t="shared" si="455"/>
        <v>7.4593109893300827E-2</v>
      </c>
      <c r="Q427" s="5">
        <f t="shared" si="456"/>
        <v>7.3853911815246623E-3</v>
      </c>
      <c r="R427" s="5">
        <f t="shared" si="457"/>
        <v>0.1883492663690354</v>
      </c>
      <c r="S427" s="5">
        <f t="shared" si="458"/>
        <v>9.5801297564835162E-3</v>
      </c>
      <c r="T427" s="5">
        <f t="shared" si="459"/>
        <v>1.1895629938880525E-2</v>
      </c>
      <c r="U427" s="5">
        <f t="shared" si="460"/>
        <v>6.0073461883827485E-2</v>
      </c>
      <c r="V427" s="5">
        <f t="shared" si="461"/>
        <v>5.4684160675812742E-4</v>
      </c>
      <c r="W427" s="5">
        <f t="shared" si="462"/>
        <v>7.8518315856032455E-4</v>
      </c>
      <c r="X427" s="5">
        <f t="shared" si="463"/>
        <v>1.2646924257499847E-3</v>
      </c>
      <c r="Y427" s="5">
        <f t="shared" si="464"/>
        <v>1.0185183637165965E-3</v>
      </c>
      <c r="Z427" s="5">
        <f t="shared" si="465"/>
        <v>0.10112455417801076</v>
      </c>
      <c r="AA427" s="5">
        <f t="shared" si="466"/>
        <v>3.2253388441817105E-2</v>
      </c>
      <c r="AB427" s="5">
        <f t="shared" si="467"/>
        <v>5.1435631753071632E-3</v>
      </c>
      <c r="AC427" s="5">
        <f t="shared" si="468"/>
        <v>1.7557967339344323E-5</v>
      </c>
      <c r="AD427" s="5">
        <f t="shared" si="469"/>
        <v>6.2607982840743692E-5</v>
      </c>
      <c r="AE427" s="5">
        <f t="shared" si="470"/>
        <v>1.0084251149165508E-4</v>
      </c>
      <c r="AF427" s="5">
        <f t="shared" si="471"/>
        <v>8.1213382563467013E-5</v>
      </c>
      <c r="AG427" s="5">
        <f t="shared" si="472"/>
        <v>4.3603393118227704E-5</v>
      </c>
      <c r="AH427" s="5">
        <f t="shared" si="473"/>
        <v>4.0720262632979169E-2</v>
      </c>
      <c r="AI427" s="5">
        <f t="shared" si="474"/>
        <v>1.2987611750973481E-2</v>
      </c>
      <c r="AJ427" s="5">
        <f t="shared" si="475"/>
        <v>2.0711808825296324E-3</v>
      </c>
      <c r="AK427" s="5">
        <f t="shared" si="476"/>
        <v>2.2019908049862404E-4</v>
      </c>
      <c r="AL427" s="5">
        <f t="shared" si="477"/>
        <v>3.6080030579044135E-7</v>
      </c>
      <c r="AM427" s="5">
        <f t="shared" si="478"/>
        <v>3.9937275502179134E-6</v>
      </c>
      <c r="AN427" s="5">
        <f t="shared" si="479"/>
        <v>6.4326863461139654E-6</v>
      </c>
      <c r="AO427" s="5">
        <f t="shared" si="480"/>
        <v>5.1805553968276126E-6</v>
      </c>
      <c r="AP427" s="5">
        <f t="shared" si="481"/>
        <v>2.7814356009873263E-6</v>
      </c>
      <c r="AQ427" s="5">
        <f t="shared" si="482"/>
        <v>1.1200127317204074E-6</v>
      </c>
      <c r="AR427" s="5">
        <f t="shared" si="483"/>
        <v>1.311760375016304E-2</v>
      </c>
      <c r="AS427" s="5">
        <f t="shared" si="484"/>
        <v>4.1838223428414803E-3</v>
      </c>
      <c r="AT427" s="5">
        <f t="shared" si="485"/>
        <v>6.672091080751699E-4</v>
      </c>
      <c r="AU427" s="5">
        <f t="shared" si="486"/>
        <v>7.0934814693258705E-5</v>
      </c>
      <c r="AV427" s="5">
        <f t="shared" si="487"/>
        <v>5.6561142616327166E-6</v>
      </c>
      <c r="AW427" s="5">
        <f t="shared" si="488"/>
        <v>5.1486938056277856E-9</v>
      </c>
      <c r="AX427" s="5">
        <f t="shared" si="489"/>
        <v>2.1229800394013248E-7</v>
      </c>
      <c r="AY427" s="5">
        <f t="shared" si="490"/>
        <v>3.4194783046190123E-7</v>
      </c>
      <c r="AZ427" s="5">
        <f t="shared" si="491"/>
        <v>2.753872306556747E-7</v>
      </c>
      <c r="BA427" s="5">
        <f t="shared" si="492"/>
        <v>1.4785516006103436E-7</v>
      </c>
      <c r="BB427" s="5">
        <f t="shared" si="493"/>
        <v>5.953747829363162E-8</v>
      </c>
      <c r="BC427" s="5">
        <f t="shared" si="494"/>
        <v>1.9179371596372587E-8</v>
      </c>
      <c r="BD427" s="5">
        <f t="shared" si="495"/>
        <v>3.5214149136105106E-3</v>
      </c>
      <c r="BE427" s="5">
        <f t="shared" si="496"/>
        <v>1.123145253857492E-3</v>
      </c>
      <c r="BF427" s="5">
        <f t="shared" si="497"/>
        <v>1.7911198938628313E-4</v>
      </c>
      <c r="BG427" s="5">
        <f t="shared" si="498"/>
        <v>1.904241956934661E-5</v>
      </c>
      <c r="BH427" s="5">
        <f t="shared" si="499"/>
        <v>1.518381367004701E-6</v>
      </c>
      <c r="BI427" s="5">
        <f t="shared" si="500"/>
        <v>9.6856682199285163E-8</v>
      </c>
      <c r="BJ427" s="8">
        <f t="shared" si="501"/>
        <v>6.8969312355665238E-2</v>
      </c>
      <c r="BK427" s="8">
        <f t="shared" si="502"/>
        <v>0.22993815097743459</v>
      </c>
      <c r="BL427" s="8">
        <f t="shared" si="503"/>
        <v>0.5985814364510974</v>
      </c>
      <c r="BM427" s="8">
        <f t="shared" si="504"/>
        <v>0.30290152902965378</v>
      </c>
      <c r="BN427" s="8">
        <f t="shared" si="505"/>
        <v>0.6957115881334176</v>
      </c>
    </row>
    <row r="428" spans="1:66" x14ac:dyDescent="0.25">
      <c r="A428" t="s">
        <v>22</v>
      </c>
      <c r="B428" t="s">
        <v>160</v>
      </c>
      <c r="C428" t="s">
        <v>275</v>
      </c>
      <c r="D428" t="s">
        <v>533</v>
      </c>
      <c r="E428">
        <f>VLOOKUP(A428,home!$A$2:$E$405,3,FALSE)</f>
        <v>1.4</v>
      </c>
      <c r="F428">
        <f>VLOOKUP(B428,home!$B$2:$E$405,3,FALSE)</f>
        <v>0.59519999999999995</v>
      </c>
      <c r="G428">
        <f>VLOOKUP(C428,away!$B$2:$E$405,4,FALSE)</f>
        <v>0.69110000000000005</v>
      </c>
      <c r="H428">
        <f>VLOOKUP(A428,away!$A$2:$E$405,3,FALSE)</f>
        <v>1.125</v>
      </c>
      <c r="I428">
        <f>VLOOKUP(C428,away!$B$2:$E$405,3,FALSE)</f>
        <v>1.1028</v>
      </c>
      <c r="J428">
        <f>VLOOKUP(B428,home!$B$2:$E$405,4,FALSE)</f>
        <v>0.88890000000000002</v>
      </c>
      <c r="K428" s="3">
        <f t="shared" si="450"/>
        <v>0.57587980799999994</v>
      </c>
      <c r="L428" s="3">
        <f t="shared" si="451"/>
        <v>1.1028137850000002</v>
      </c>
      <c r="M428" s="5">
        <f t="shared" si="452"/>
        <v>0.18661761541776875</v>
      </c>
      <c r="N428" s="5">
        <f t="shared" si="453"/>
        <v>0.10746931653620248</v>
      </c>
      <c r="O428" s="5">
        <f t="shared" si="454"/>
        <v>0.20580447880654396</v>
      </c>
      <c r="P428" s="5">
        <f t="shared" si="455"/>
        <v>0.11851864374065257</v>
      </c>
      <c r="Q428" s="5">
        <f t="shared" si="456"/>
        <v>3.0944704686379752E-2</v>
      </c>
      <c r="R428" s="5">
        <f t="shared" si="457"/>
        <v>0.11348200812129856</v>
      </c>
      <c r="S428" s="5">
        <f t="shared" si="458"/>
        <v>1.8817447756309558E-2</v>
      </c>
      <c r="T428" s="5">
        <f t="shared" si="459"/>
        <v>3.4126246900893699E-2</v>
      </c>
      <c r="U428" s="5">
        <f t="shared" si="460"/>
        <v>6.5351997048347835E-2</v>
      </c>
      <c r="V428" s="5">
        <f t="shared" si="461"/>
        <v>1.3278598722644397E-3</v>
      </c>
      <c r="W428" s="5">
        <f t="shared" si="462"/>
        <v>5.9401435311363564E-3</v>
      </c>
      <c r="X428" s="5">
        <f t="shared" si="463"/>
        <v>6.5508721710157529E-3</v>
      </c>
      <c r="Y428" s="5">
        <f t="shared" si="464"/>
        <v>3.6121960669845262E-3</v>
      </c>
      <c r="Z428" s="5">
        <f t="shared" si="465"/>
        <v>4.1716507635216678E-2</v>
      </c>
      <c r="AA428" s="5">
        <f t="shared" si="466"/>
        <v>2.4023694407399106E-2</v>
      </c>
      <c r="AB428" s="5">
        <f t="shared" si="467"/>
        <v>6.9173802613918351E-3</v>
      </c>
      <c r="AC428" s="5">
        <f t="shared" si="468"/>
        <v>5.2706757741662574E-5</v>
      </c>
      <c r="AD428" s="5">
        <f t="shared" si="469"/>
        <v>8.5520217905081161E-4</v>
      </c>
      <c r="AE428" s="5">
        <f t="shared" si="470"/>
        <v>9.4312875201927346E-4</v>
      </c>
      <c r="AF428" s="5">
        <f t="shared" si="471"/>
        <v>5.2004769437835087E-4</v>
      </c>
      <c r="AG428" s="5">
        <f t="shared" si="472"/>
        <v>1.911719220726375E-4</v>
      </c>
      <c r="AH428" s="5">
        <f t="shared" si="473"/>
        <v>1.1501384920543671E-2</v>
      </c>
      <c r="AI428" s="5">
        <f t="shared" si="474"/>
        <v>6.6234153397767819E-3</v>
      </c>
      <c r="AJ428" s="5">
        <f t="shared" si="475"/>
        <v>1.9071455770874541E-3</v>
      </c>
      <c r="AK428" s="5">
        <f t="shared" si="476"/>
        <v>3.660955429203907E-4</v>
      </c>
      <c r="AL428" s="5">
        <f t="shared" si="477"/>
        <v>1.3389375766108322E-6</v>
      </c>
      <c r="AM428" s="5">
        <f t="shared" si="478"/>
        <v>9.8498733334592627E-5</v>
      </c>
      <c r="AN428" s="5">
        <f t="shared" si="479"/>
        <v>1.0862576092642779E-4</v>
      </c>
      <c r="AO428" s="5">
        <f t="shared" si="480"/>
        <v>5.9896993277889494E-5</v>
      </c>
      <c r="AP428" s="5">
        <f t="shared" si="481"/>
        <v>2.2018409955636293E-5</v>
      </c>
      <c r="AQ428" s="5">
        <f t="shared" si="482"/>
        <v>6.0705515057142331E-6</v>
      </c>
      <c r="AR428" s="5">
        <f t="shared" si="483"/>
        <v>2.5367771673933371E-3</v>
      </c>
      <c r="AS428" s="5">
        <f t="shared" si="484"/>
        <v>1.4608787480972585E-3</v>
      </c>
      <c r="AT428" s="5">
        <f t="shared" si="485"/>
        <v>4.2064528648276474E-4</v>
      </c>
      <c r="AU428" s="5">
        <f t="shared" si="486"/>
        <v>8.0747042271933178E-5</v>
      </c>
      <c r="AV428" s="5">
        <f t="shared" si="487"/>
        <v>1.1625147800032189E-5</v>
      </c>
      <c r="AW428" s="5">
        <f t="shared" si="488"/>
        <v>2.3620651196605226E-8</v>
      </c>
      <c r="AX428" s="5">
        <f t="shared" si="489"/>
        <v>9.4539052734947293E-6</v>
      </c>
      <c r="AY428" s="5">
        <f t="shared" si="490"/>
        <v>1.0425897057694185E-5</v>
      </c>
      <c r="AZ428" s="5">
        <f t="shared" si="491"/>
        <v>5.748911498108046E-6</v>
      </c>
      <c r="BA428" s="5">
        <f t="shared" si="492"/>
        <v>2.1133262829528519E-6</v>
      </c>
      <c r="BB428" s="5">
        <f t="shared" si="493"/>
        <v>5.826513392608037E-7</v>
      </c>
      <c r="BC428" s="5">
        <f t="shared" si="494"/>
        <v>1.2851118575710517E-7</v>
      </c>
      <c r="BD428" s="5">
        <f t="shared" si="495"/>
        <v>4.6626547161243785E-4</v>
      </c>
      <c r="BE428" s="5">
        <f t="shared" si="496"/>
        <v>2.6851287026920007E-4</v>
      </c>
      <c r="BF428" s="5">
        <f t="shared" si="497"/>
        <v>7.7315570088077915E-5</v>
      </c>
      <c r="BG428" s="5">
        <f t="shared" si="498"/>
        <v>1.484149188591095E-5</v>
      </c>
      <c r="BH428" s="5">
        <f t="shared" si="499"/>
        <v>2.1367288744229885E-6</v>
      </c>
      <c r="BI428" s="5">
        <f t="shared" si="500"/>
        <v>2.460998027901534E-7</v>
      </c>
      <c r="BJ428" s="8">
        <f t="shared" si="501"/>
        <v>0.19147659409177109</v>
      </c>
      <c r="BK428" s="8">
        <f t="shared" si="502"/>
        <v>0.32534603837937126</v>
      </c>
      <c r="BL428" s="8">
        <f t="shared" si="503"/>
        <v>0.44131759164988765</v>
      </c>
      <c r="BM428" s="8">
        <f t="shared" si="504"/>
        <v>0.2370095621709942</v>
      </c>
      <c r="BN428" s="8">
        <f t="shared" si="505"/>
        <v>0.76283676730884609</v>
      </c>
    </row>
    <row r="429" spans="1:66" x14ac:dyDescent="0.25">
      <c r="A429" t="s">
        <v>22</v>
      </c>
      <c r="B429" t="s">
        <v>158</v>
      </c>
      <c r="C429" t="s">
        <v>276</v>
      </c>
      <c r="D429" t="s">
        <v>533</v>
      </c>
      <c r="E429">
        <f>VLOOKUP(A429,home!$A$2:$E$405,3,FALSE)</f>
        <v>1.4</v>
      </c>
      <c r="F429">
        <f>VLOOKUP(B429,home!$B$2:$E$405,3,FALSE)</f>
        <v>0.873</v>
      </c>
      <c r="G429">
        <f>VLOOKUP(C429,away!$B$2:$E$405,4,FALSE)</f>
        <v>0.91269999999999996</v>
      </c>
      <c r="H429">
        <f>VLOOKUP(A429,away!$A$2:$E$405,3,FALSE)</f>
        <v>1.125</v>
      </c>
      <c r="I429">
        <f>VLOOKUP(C429,away!$B$2:$E$405,3,FALSE)</f>
        <v>1.0864</v>
      </c>
      <c r="J429">
        <f>VLOOKUP(B429,home!$B$2:$E$405,4,FALSE)</f>
        <v>0.59260000000000002</v>
      </c>
      <c r="K429" s="3">
        <f t="shared" si="450"/>
        <v>1.1155019399999999</v>
      </c>
      <c r="L429" s="3">
        <f t="shared" si="451"/>
        <v>0.72427571999999996</v>
      </c>
      <c r="M429" s="5">
        <f t="shared" si="452"/>
        <v>0.15885274149930803</v>
      </c>
      <c r="N429" s="5">
        <f t="shared" si="453"/>
        <v>0.17720054131679658</v>
      </c>
      <c r="O429" s="5">
        <f t="shared" si="454"/>
        <v>0.11505318372338519</v>
      </c>
      <c r="P429" s="5">
        <f t="shared" si="455"/>
        <v>0.12834204964661258</v>
      </c>
      <c r="Q429" s="5">
        <f t="shared" si="456"/>
        <v>9.8833773803968392E-2</v>
      </c>
      <c r="R429" s="5">
        <f t="shared" si="457"/>
        <v>4.1665113739773538E-2</v>
      </c>
      <c r="S429" s="5">
        <f t="shared" si="458"/>
        <v>2.5922879189915215E-2</v>
      </c>
      <c r="T429" s="5">
        <f t="shared" si="459"/>
        <v>7.1582902682186339E-2</v>
      </c>
      <c r="U429" s="5">
        <f t="shared" si="460"/>
        <v>4.6477515207038023E-2</v>
      </c>
      <c r="V429" s="5">
        <f t="shared" si="461"/>
        <v>2.3270996609633448E-3</v>
      </c>
      <c r="W429" s="5">
        <f t="shared" si="462"/>
        <v>3.6749755471949287E-2</v>
      </c>
      <c r="X429" s="5">
        <f t="shared" si="463"/>
        <v>2.6616955604270007E-2</v>
      </c>
      <c r="Y429" s="5">
        <f t="shared" si="464"/>
        <v>9.6390073422453447E-3</v>
      </c>
      <c r="Z429" s="5">
        <f t="shared" si="465"/>
        <v>1.0059010084252125E-2</v>
      </c>
      <c r="AA429" s="5">
        <f t="shared" si="466"/>
        <v>1.1220845263462806E-2</v>
      </c>
      <c r="AB429" s="5">
        <f t="shared" si="467"/>
        <v>6.2584373299162874E-3</v>
      </c>
      <c r="AC429" s="5">
        <f t="shared" si="468"/>
        <v>1.1750849300784418E-4</v>
      </c>
      <c r="AD429" s="5">
        <f t="shared" si="469"/>
        <v>1.0248605880871266E-2</v>
      </c>
      <c r="AE429" s="5">
        <f t="shared" si="470"/>
        <v>7.4228164033642696E-3</v>
      </c>
      <c r="AF429" s="5">
        <f t="shared" si="471"/>
        <v>2.6880828474872328E-3</v>
      </c>
      <c r="AG429" s="5">
        <f t="shared" si="472"/>
        <v>6.4897104659448861E-4</v>
      </c>
      <c r="AH429" s="5">
        <f t="shared" si="473"/>
        <v>1.8213741928147418E-3</v>
      </c>
      <c r="AI429" s="5">
        <f t="shared" si="474"/>
        <v>2.0317464455507782E-3</v>
      </c>
      <c r="AJ429" s="5">
        <f t="shared" si="475"/>
        <v>1.1332085507999988E-3</v>
      </c>
      <c r="AK429" s="5">
        <f t="shared" si="476"/>
        <v>4.2136544561399556E-4</v>
      </c>
      <c r="AL429" s="5">
        <f t="shared" si="477"/>
        <v>3.7975500331109031E-6</v>
      </c>
      <c r="AM429" s="5">
        <f t="shared" si="478"/>
        <v>2.2864679484814613E-3</v>
      </c>
      <c r="AN429" s="5">
        <f t="shared" si="479"/>
        <v>1.6560332196433329E-3</v>
      </c>
      <c r="AO429" s="5">
        <f t="shared" si="480"/>
        <v>5.9971232625054651E-4</v>
      </c>
      <c r="AP429" s="5">
        <f t="shared" si="481"/>
        <v>1.4478569229599649E-4</v>
      </c>
      <c r="AQ429" s="5">
        <f t="shared" si="482"/>
        <v>2.6216190383345324E-5</v>
      </c>
      <c r="AR429" s="5">
        <f t="shared" si="483"/>
        <v>2.6383542097806325E-4</v>
      </c>
      <c r="AS429" s="5">
        <f t="shared" si="484"/>
        <v>2.9430892394174621E-4</v>
      </c>
      <c r="AT429" s="5">
        <f t="shared" si="485"/>
        <v>1.6415108780816522E-4</v>
      </c>
      <c r="AU429" s="5">
        <f t="shared" si="486"/>
        <v>6.1036952301039515E-5</v>
      </c>
      <c r="AV429" s="5">
        <f t="shared" si="487"/>
        <v>1.7021709675874268E-5</v>
      </c>
      <c r="AW429" s="5">
        <f t="shared" si="488"/>
        <v>8.5226619020599385E-8</v>
      </c>
      <c r="AX429" s="5">
        <f t="shared" si="489"/>
        <v>4.2509323871314802E-4</v>
      </c>
      <c r="AY429" s="5">
        <f t="shared" si="490"/>
        <v>3.078847115360971E-4</v>
      </c>
      <c r="AZ429" s="5">
        <f t="shared" si="491"/>
        <v>1.1149671056239951E-4</v>
      </c>
      <c r="BA429" s="5">
        <f t="shared" si="492"/>
        <v>2.6918120106737837E-5</v>
      </c>
      <c r="BB429" s="5">
        <f t="shared" si="493"/>
        <v>4.8740352053385048E-6</v>
      </c>
      <c r="BC429" s="5">
        <f t="shared" si="494"/>
        <v>7.0602907153037889E-7</v>
      </c>
      <c r="BD429" s="5">
        <f t="shared" si="495"/>
        <v>3.1848264915064953E-5</v>
      </c>
      <c r="BE429" s="5">
        <f t="shared" si="496"/>
        <v>3.5526801298388887E-5</v>
      </c>
      <c r="BF429" s="5">
        <f t="shared" si="497"/>
        <v>1.9815107885173664E-5</v>
      </c>
      <c r="BG429" s="5">
        <f t="shared" si="498"/>
        <v>7.3679304290735025E-6</v>
      </c>
      <c r="BH429" s="5">
        <f t="shared" si="499"/>
        <v>2.0547351718541321E-6</v>
      </c>
      <c r="BI429" s="5">
        <f t="shared" si="500"/>
        <v>4.5841221407790355E-7</v>
      </c>
      <c r="BJ429" s="8">
        <f t="shared" si="501"/>
        <v>0.44722160062198318</v>
      </c>
      <c r="BK429" s="8">
        <f t="shared" si="502"/>
        <v>0.31587396075137619</v>
      </c>
      <c r="BL429" s="8">
        <f t="shared" si="503"/>
        <v>0.22698021524497394</v>
      </c>
      <c r="BM429" s="8">
        <f t="shared" si="504"/>
        <v>0.27987958348782399</v>
      </c>
      <c r="BN429" s="8">
        <f t="shared" si="505"/>
        <v>0.71994740372984434</v>
      </c>
    </row>
    <row r="430" spans="1:66" x14ac:dyDescent="0.25">
      <c r="A430" t="s">
        <v>27</v>
      </c>
      <c r="B430" t="s">
        <v>264</v>
      </c>
      <c r="C430" t="s">
        <v>519</v>
      </c>
      <c r="D430" t="s">
        <v>533</v>
      </c>
      <c r="E430">
        <f>VLOOKUP(A430,home!$A$2:$E$405,3,FALSE)</f>
        <v>1.4007000000000001</v>
      </c>
      <c r="F430">
        <f>VLOOKUP(B430,home!$B$2:$E$405,3,FALSE)</f>
        <v>0.88190000000000002</v>
      </c>
      <c r="G430" t="e">
        <f>VLOOKUP(C430,away!$B$2:$E$405,4,FALSE)</f>
        <v>#N/A</v>
      </c>
      <c r="H430">
        <f>VLOOKUP(A430,away!$A$2:$E$405,3,FALSE)</f>
        <v>1.0741000000000001</v>
      </c>
      <c r="I430" t="e">
        <f>VLOOKUP(C430,away!$B$2:$E$405,3,FALSE)</f>
        <v>#N/A</v>
      </c>
      <c r="J430">
        <f>VLOOKUP(B430,home!$B$2:$E$405,4,FALSE)</f>
        <v>1.0405</v>
      </c>
      <c r="K430" s="3" t="e">
        <f t="shared" si="450"/>
        <v>#N/A</v>
      </c>
      <c r="L430" s="3" t="e">
        <f t="shared" si="451"/>
        <v>#N/A</v>
      </c>
      <c r="M430" s="5" t="e">
        <f t="shared" si="452"/>
        <v>#N/A</v>
      </c>
      <c r="N430" s="5" t="e">
        <f t="shared" si="453"/>
        <v>#N/A</v>
      </c>
      <c r="O430" s="5" t="e">
        <f t="shared" si="454"/>
        <v>#N/A</v>
      </c>
      <c r="P430" s="5" t="e">
        <f t="shared" si="455"/>
        <v>#N/A</v>
      </c>
      <c r="Q430" s="5" t="e">
        <f t="shared" si="456"/>
        <v>#N/A</v>
      </c>
      <c r="R430" s="5" t="e">
        <f t="shared" si="457"/>
        <v>#N/A</v>
      </c>
      <c r="S430" s="5" t="e">
        <f t="shared" si="458"/>
        <v>#N/A</v>
      </c>
      <c r="T430" s="5" t="e">
        <f t="shared" si="459"/>
        <v>#N/A</v>
      </c>
      <c r="U430" s="5" t="e">
        <f t="shared" si="460"/>
        <v>#N/A</v>
      </c>
      <c r="V430" s="5" t="e">
        <f t="shared" si="461"/>
        <v>#N/A</v>
      </c>
      <c r="W430" s="5" t="e">
        <f t="shared" si="462"/>
        <v>#N/A</v>
      </c>
      <c r="X430" s="5" t="e">
        <f t="shared" si="463"/>
        <v>#N/A</v>
      </c>
      <c r="Y430" s="5" t="e">
        <f t="shared" si="464"/>
        <v>#N/A</v>
      </c>
      <c r="Z430" s="5" t="e">
        <f t="shared" si="465"/>
        <v>#N/A</v>
      </c>
      <c r="AA430" s="5" t="e">
        <f t="shared" si="466"/>
        <v>#N/A</v>
      </c>
      <c r="AB430" s="5" t="e">
        <f t="shared" si="467"/>
        <v>#N/A</v>
      </c>
      <c r="AC430" s="5" t="e">
        <f t="shared" si="468"/>
        <v>#N/A</v>
      </c>
      <c r="AD430" s="5" t="e">
        <f t="shared" si="469"/>
        <v>#N/A</v>
      </c>
      <c r="AE430" s="5" t="e">
        <f t="shared" si="470"/>
        <v>#N/A</v>
      </c>
      <c r="AF430" s="5" t="e">
        <f t="shared" si="471"/>
        <v>#N/A</v>
      </c>
      <c r="AG430" s="5" t="e">
        <f t="shared" si="472"/>
        <v>#N/A</v>
      </c>
      <c r="AH430" s="5" t="e">
        <f t="shared" si="473"/>
        <v>#N/A</v>
      </c>
      <c r="AI430" s="5" t="e">
        <f t="shared" si="474"/>
        <v>#N/A</v>
      </c>
      <c r="AJ430" s="5" t="e">
        <f t="shared" si="475"/>
        <v>#N/A</v>
      </c>
      <c r="AK430" s="5" t="e">
        <f t="shared" si="476"/>
        <v>#N/A</v>
      </c>
      <c r="AL430" s="5" t="e">
        <f t="shared" si="477"/>
        <v>#N/A</v>
      </c>
      <c r="AM430" s="5" t="e">
        <f t="shared" si="478"/>
        <v>#N/A</v>
      </c>
      <c r="AN430" s="5" t="e">
        <f t="shared" si="479"/>
        <v>#N/A</v>
      </c>
      <c r="AO430" s="5" t="e">
        <f t="shared" si="480"/>
        <v>#N/A</v>
      </c>
      <c r="AP430" s="5" t="e">
        <f t="shared" si="481"/>
        <v>#N/A</v>
      </c>
      <c r="AQ430" s="5" t="e">
        <f t="shared" si="482"/>
        <v>#N/A</v>
      </c>
      <c r="AR430" s="5" t="e">
        <f t="shared" si="483"/>
        <v>#N/A</v>
      </c>
      <c r="AS430" s="5" t="e">
        <f t="shared" si="484"/>
        <v>#N/A</v>
      </c>
      <c r="AT430" s="5" t="e">
        <f t="shared" si="485"/>
        <v>#N/A</v>
      </c>
      <c r="AU430" s="5" t="e">
        <f t="shared" si="486"/>
        <v>#N/A</v>
      </c>
      <c r="AV430" s="5" t="e">
        <f t="shared" si="487"/>
        <v>#N/A</v>
      </c>
      <c r="AW430" s="5" t="e">
        <f t="shared" si="488"/>
        <v>#N/A</v>
      </c>
      <c r="AX430" s="5" t="e">
        <f t="shared" si="489"/>
        <v>#N/A</v>
      </c>
      <c r="AY430" s="5" t="e">
        <f t="shared" si="490"/>
        <v>#N/A</v>
      </c>
      <c r="AZ430" s="5" t="e">
        <f t="shared" si="491"/>
        <v>#N/A</v>
      </c>
      <c r="BA430" s="5" t="e">
        <f t="shared" si="492"/>
        <v>#N/A</v>
      </c>
      <c r="BB430" s="5" t="e">
        <f t="shared" si="493"/>
        <v>#N/A</v>
      </c>
      <c r="BC430" s="5" t="e">
        <f t="shared" si="494"/>
        <v>#N/A</v>
      </c>
      <c r="BD430" s="5" t="e">
        <f t="shared" si="495"/>
        <v>#N/A</v>
      </c>
      <c r="BE430" s="5" t="e">
        <f t="shared" si="496"/>
        <v>#N/A</v>
      </c>
      <c r="BF430" s="5" t="e">
        <f t="shared" si="497"/>
        <v>#N/A</v>
      </c>
      <c r="BG430" s="5" t="e">
        <f t="shared" si="498"/>
        <v>#N/A</v>
      </c>
      <c r="BH430" s="5" t="e">
        <f t="shared" si="499"/>
        <v>#N/A</v>
      </c>
      <c r="BI430" s="5" t="e">
        <f t="shared" si="500"/>
        <v>#N/A</v>
      </c>
      <c r="BJ430" s="8" t="e">
        <f t="shared" si="501"/>
        <v>#N/A</v>
      </c>
      <c r="BK430" s="8" t="e">
        <f t="shared" si="502"/>
        <v>#N/A</v>
      </c>
      <c r="BL430" s="8" t="e">
        <f t="shared" si="503"/>
        <v>#N/A</v>
      </c>
      <c r="BM430" s="8" t="e">
        <f t="shared" si="504"/>
        <v>#N/A</v>
      </c>
      <c r="BN430" s="8" t="e">
        <f t="shared" si="505"/>
        <v>#N/A</v>
      </c>
    </row>
    <row r="431" spans="1:66" x14ac:dyDescent="0.25">
      <c r="A431" t="s">
        <v>285</v>
      </c>
      <c r="B431" t="s">
        <v>286</v>
      </c>
      <c r="C431" t="s">
        <v>348</v>
      </c>
      <c r="D431" t="s">
        <v>533</v>
      </c>
      <c r="E431">
        <f>VLOOKUP(A431,home!$A$2:$E$405,3,FALSE)</f>
        <v>1.45</v>
      </c>
      <c r="F431">
        <f>VLOOKUP(B431,home!$B$2:$E$405,3,FALSE)</f>
        <v>1.1389</v>
      </c>
      <c r="G431">
        <f>VLOOKUP(C431,away!$B$2:$E$405,4,FALSE)</f>
        <v>1.0345</v>
      </c>
      <c r="H431">
        <f>VLOOKUP(A431,away!$A$2:$E$405,3,FALSE)</f>
        <v>1.0583</v>
      </c>
      <c r="I431">
        <f>VLOOKUP(C431,away!$B$2:$E$405,3,FALSE)</f>
        <v>1.1549</v>
      </c>
      <c r="J431">
        <f>VLOOKUP(B431,home!$B$2:$E$405,4,FALSE)</f>
        <v>0.63160000000000005</v>
      </c>
      <c r="K431" s="3">
        <f t="shared" si="450"/>
        <v>1.7083784725</v>
      </c>
      <c r="L431" s="3">
        <f t="shared" si="451"/>
        <v>0.77196089117200006</v>
      </c>
      <c r="M431" s="5">
        <f t="shared" si="452"/>
        <v>8.3714811005365833E-2</v>
      </c>
      <c r="N431" s="5">
        <f t="shared" si="453"/>
        <v>0.14301658095097305</v>
      </c>
      <c r="O431" s="5">
        <f t="shared" si="454"/>
        <v>6.4624560107997775E-2</v>
      </c>
      <c r="P431" s="5">
        <f t="shared" si="455"/>
        <v>0.11040320728328565</v>
      </c>
      <c r="Q431" s="5">
        <f t="shared" si="456"/>
        <v>0.122163224053598</v>
      </c>
      <c r="R431" s="5">
        <f t="shared" si="457"/>
        <v>2.494381650628422E-2</v>
      </c>
      <c r="S431" s="5">
        <f t="shared" si="458"/>
        <v>3.6399975201684663E-2</v>
      </c>
      <c r="T431" s="5">
        <f t="shared" si="459"/>
        <v>9.4305231308860218E-2</v>
      </c>
      <c r="U431" s="5">
        <f t="shared" si="460"/>
        <v>4.2613479141326113E-2</v>
      </c>
      <c r="V431" s="5">
        <f t="shared" si="461"/>
        <v>5.3338152327144029E-3</v>
      </c>
      <c r="W431" s="5">
        <f t="shared" si="462"/>
        <v>6.9567007368120312E-2</v>
      </c>
      <c r="X431" s="5">
        <f t="shared" si="463"/>
        <v>5.3703009004063246E-2</v>
      </c>
      <c r="Y431" s="5">
        <f t="shared" si="464"/>
        <v>2.0728311344697301E-2</v>
      </c>
      <c r="Z431" s="5">
        <f t="shared" si="465"/>
        <v>6.418550273140671E-3</v>
      </c>
      <c r="AA431" s="5">
        <f t="shared" si="466"/>
        <v>1.0965313111292516E-2</v>
      </c>
      <c r="AB431" s="5">
        <f t="shared" si="467"/>
        <v>9.3664524317770663E-3</v>
      </c>
      <c r="AC431" s="5">
        <f t="shared" si="468"/>
        <v>4.396401766277434E-4</v>
      </c>
      <c r="AD431" s="5">
        <f t="shared" si="469"/>
        <v>2.9711694445986422E-2</v>
      </c>
      <c r="AE431" s="5">
        <f t="shared" si="470"/>
        <v>2.2936266122753842E-2</v>
      </c>
      <c r="AF431" s="5">
        <f t="shared" si="471"/>
        <v>8.8529502181396037E-3</v>
      </c>
      <c r="AG431" s="5">
        <f t="shared" si="472"/>
        <v>2.2780437799654672E-3</v>
      </c>
      <c r="AH431" s="5">
        <f t="shared" si="473"/>
        <v>1.2387174472214891E-3</v>
      </c>
      <c r="AI431" s="5">
        <f t="shared" si="474"/>
        <v>2.1161982203433466E-3</v>
      </c>
      <c r="AJ431" s="5">
        <f t="shared" si="475"/>
        <v>1.8076337415886927E-3</v>
      </c>
      <c r="AK431" s="5">
        <f t="shared" si="476"/>
        <v>1.0293741900982499E-3</v>
      </c>
      <c r="AL431" s="5">
        <f t="shared" si="477"/>
        <v>2.3191922656162706E-5</v>
      </c>
      <c r="AM431" s="5">
        <f t="shared" si="478"/>
        <v>1.0151763834604203E-2</v>
      </c>
      <c r="AN431" s="5">
        <f t="shared" si="479"/>
        <v>7.8367646567287404E-3</v>
      </c>
      <c r="AO431" s="5">
        <f t="shared" si="480"/>
        <v>3.0248379141567753E-3</v>
      </c>
      <c r="AP431" s="5">
        <f t="shared" si="481"/>
        <v>7.7835219062110609E-4</v>
      </c>
      <c r="AQ431" s="5">
        <f t="shared" si="482"/>
        <v>1.5021436267938687E-4</v>
      </c>
      <c r="AR431" s="5">
        <f t="shared" si="483"/>
        <v>1.9124828489348116E-4</v>
      </c>
      <c r="AS431" s="5">
        <f t="shared" si="484"/>
        <v>3.267244528145701E-4</v>
      </c>
      <c r="AT431" s="5">
        <f t="shared" si="485"/>
        <v>2.7908451081387685E-4</v>
      </c>
      <c r="AU431" s="5">
        <f t="shared" si="486"/>
        <v>1.5892732342754015E-4</v>
      </c>
      <c r="AV431" s="5">
        <f t="shared" si="487"/>
        <v>6.787700450891367E-5</v>
      </c>
      <c r="AW431" s="5">
        <f t="shared" si="488"/>
        <v>8.4959831465523738E-7</v>
      </c>
      <c r="AX431" s="5">
        <f t="shared" si="489"/>
        <v>2.8905091321569771E-3</v>
      </c>
      <c r="AY431" s="5">
        <f t="shared" si="490"/>
        <v>2.2313600056007047E-3</v>
      </c>
      <c r="AZ431" s="5">
        <f t="shared" si="491"/>
        <v>8.6126132922453944E-4</v>
      </c>
      <c r="BA431" s="5">
        <f t="shared" si="492"/>
        <v>2.2162002108005229E-4</v>
      </c>
      <c r="BB431" s="5">
        <f t="shared" si="493"/>
        <v>4.2770497243628643E-5</v>
      </c>
      <c r="BC431" s="5">
        <f t="shared" si="494"/>
        <v>6.6034302336122287E-6</v>
      </c>
      <c r="BD431" s="5">
        <f t="shared" si="495"/>
        <v>2.4606032740248044E-5</v>
      </c>
      <c r="BE431" s="5">
        <f t="shared" si="496"/>
        <v>4.2036416627069936E-5</v>
      </c>
      <c r="BF431" s="5">
        <f t="shared" si="497"/>
        <v>3.5907054613363677E-5</v>
      </c>
      <c r="BG431" s="5">
        <f t="shared" si="498"/>
        <v>2.0447613037450762E-5</v>
      </c>
      <c r="BH431" s="5">
        <f t="shared" si="499"/>
        <v>8.7330654817978092E-6</v>
      </c>
      <c r="BI431" s="5">
        <f t="shared" si="500"/>
        <v>2.9838762136072434E-6</v>
      </c>
      <c r="BJ431" s="8">
        <f t="shared" si="501"/>
        <v>0.59545837597148721</v>
      </c>
      <c r="BK431" s="8">
        <f t="shared" si="502"/>
        <v>0.23854600082793515</v>
      </c>
      <c r="BL431" s="8">
        <f t="shared" si="503"/>
        <v>0.15986412053310131</v>
      </c>
      <c r="BM431" s="8">
        <f t="shared" si="504"/>
        <v>0.44919033729087371</v>
      </c>
      <c r="BN431" s="8">
        <f t="shared" si="505"/>
        <v>0.54886619990750452</v>
      </c>
    </row>
    <row r="432" spans="1:66" x14ac:dyDescent="0.25">
      <c r="A432" t="s">
        <v>285</v>
      </c>
      <c r="B432" t="s">
        <v>323</v>
      </c>
      <c r="C432" t="s">
        <v>363</v>
      </c>
      <c r="D432" t="s">
        <v>533</v>
      </c>
      <c r="E432">
        <f>VLOOKUP(A432,home!$A$2:$E$405,3,FALSE)</f>
        <v>1.45</v>
      </c>
      <c r="F432">
        <f>VLOOKUP(B432,home!$B$2:$E$405,3,FALSE)</f>
        <v>1.5803</v>
      </c>
      <c r="G432">
        <f>VLOOKUP(C432,away!$B$2:$E$405,4,FALSE)</f>
        <v>1.0728</v>
      </c>
      <c r="H432">
        <f>VLOOKUP(A432,away!$A$2:$E$405,3,FALSE)</f>
        <v>1.0583</v>
      </c>
      <c r="I432">
        <f>VLOOKUP(C432,away!$B$2:$E$405,3,FALSE)</f>
        <v>0.89239999999999997</v>
      </c>
      <c r="J432">
        <f>VLOOKUP(B432,home!$B$2:$E$405,4,FALSE)</f>
        <v>0.36180000000000001</v>
      </c>
      <c r="K432" s="3">
        <f t="shared" si="450"/>
        <v>2.4582514679999998</v>
      </c>
      <c r="L432" s="3">
        <f t="shared" si="451"/>
        <v>0.34169365965600002</v>
      </c>
      <c r="M432" s="5">
        <f t="shared" si="452"/>
        <v>6.0813399507443439E-2</v>
      </c>
      <c r="N432" s="5">
        <f t="shared" si="453"/>
        <v>0.14949462861324331</v>
      </c>
      <c r="O432" s="5">
        <f t="shared" si="454"/>
        <v>2.0779553033820737E-2</v>
      </c>
      <c r="P432" s="5">
        <f t="shared" si="455"/>
        <v>5.1081366749773677E-2</v>
      </c>
      <c r="Q432" s="5">
        <f t="shared" si="456"/>
        <v>0.1837476951233101</v>
      </c>
      <c r="R432" s="5">
        <f t="shared" si="457"/>
        <v>3.5501207610710728E-3</v>
      </c>
      <c r="S432" s="5">
        <f t="shared" si="458"/>
        <v>1.0726690376458525E-2</v>
      </c>
      <c r="T432" s="5">
        <f t="shared" si="459"/>
        <v>6.2785422400038773E-2</v>
      </c>
      <c r="U432" s="5">
        <f t="shared" si="460"/>
        <v>8.7270895724802407E-3</v>
      </c>
      <c r="V432" s="5">
        <f t="shared" si="461"/>
        <v>1.0011207500121924E-3</v>
      </c>
      <c r="W432" s="5">
        <f t="shared" si="462"/>
        <v>0.15056601375949782</v>
      </c>
      <c r="X432" s="5">
        <f t="shared" si="463"/>
        <v>5.144745226129846E-2</v>
      </c>
      <c r="Y432" s="5">
        <f t="shared" si="464"/>
        <v>8.7896341215702133E-3</v>
      </c>
      <c r="Z432" s="5">
        <f t="shared" si="465"/>
        <v>4.0435125169037298E-4</v>
      </c>
      <c r="AA432" s="5">
        <f t="shared" si="466"/>
        <v>9.9399705805549676E-4</v>
      </c>
      <c r="AB432" s="5">
        <f t="shared" si="467"/>
        <v>1.2217473635763032E-3</v>
      </c>
      <c r="AC432" s="5">
        <f t="shared" si="468"/>
        <v>5.2556895978494458E-5</v>
      </c>
      <c r="AD432" s="5">
        <f t="shared" si="469"/>
        <v>9.2532281088798435E-2</v>
      </c>
      <c r="AE432" s="5">
        <f t="shared" si="470"/>
        <v>3.1617693761549215E-2</v>
      </c>
      <c r="AF432" s="5">
        <f t="shared" si="471"/>
        <v>5.4017827456332166E-3</v>
      </c>
      <c r="AG432" s="5">
        <f t="shared" si="472"/>
        <v>6.1525163834068319E-4</v>
      </c>
      <c r="AH432" s="5">
        <f t="shared" si="473"/>
        <v>3.454106474414198E-5</v>
      </c>
      <c r="AI432" s="5">
        <f t="shared" si="474"/>
        <v>8.4910623113570045E-5</v>
      </c>
      <c r="AJ432" s="5">
        <f t="shared" si="475"/>
        <v>1.0436583195886418E-4</v>
      </c>
      <c r="AK432" s="5">
        <f t="shared" si="476"/>
        <v>8.5519153207306385E-5</v>
      </c>
      <c r="AL432" s="5">
        <f t="shared" si="477"/>
        <v>1.7658464091477611E-6</v>
      </c>
      <c r="AM432" s="5">
        <f t="shared" si="478"/>
        <v>4.5493523164785464E-2</v>
      </c>
      <c r="AN432" s="5">
        <f t="shared" si="479"/>
        <v>1.5544848420820557E-2</v>
      </c>
      <c r="AO432" s="5">
        <f t="shared" si="480"/>
        <v>2.6557880728539842E-3</v>
      </c>
      <c r="AP432" s="5">
        <f t="shared" si="481"/>
        <v>3.0248864862807785E-4</v>
      </c>
      <c r="AQ432" s="5">
        <f t="shared" si="482"/>
        <v>2.583961333853145E-5</v>
      </c>
      <c r="AR432" s="5">
        <f t="shared" si="483"/>
        <v>2.3604925641681426E-6</v>
      </c>
      <c r="AS432" s="5">
        <f t="shared" si="484"/>
        <v>5.8026843110694193E-6</v>
      </c>
      <c r="AT432" s="5">
        <f t="shared" si="485"/>
        <v>7.132228613013486E-6</v>
      </c>
      <c r="AU432" s="5">
        <f t="shared" si="486"/>
        <v>5.8442704860173345E-6</v>
      </c>
      <c r="AV432" s="5">
        <f t="shared" si="487"/>
        <v>3.591671625410297E-6</v>
      </c>
      <c r="AW432" s="5">
        <f t="shared" si="488"/>
        <v>4.1201559369424052E-8</v>
      </c>
      <c r="AX432" s="5">
        <f t="shared" si="489"/>
        <v>1.8639086684054305E-2</v>
      </c>
      <c r="AY432" s="5">
        <f t="shared" si="490"/>
        <v>6.3688577417199332E-3</v>
      </c>
      <c r="AZ432" s="5">
        <f t="shared" si="491"/>
        <v>1.0880991547983659E-3</v>
      </c>
      <c r="BA432" s="5">
        <f t="shared" si="492"/>
        <v>1.2393219409055138E-4</v>
      </c>
      <c r="BB432" s="5">
        <f t="shared" si="493"/>
        <v>1.0586711236999549E-5</v>
      </c>
      <c r="BC432" s="5">
        <f t="shared" si="494"/>
        <v>7.2348242125833511E-7</v>
      </c>
      <c r="BD432" s="5">
        <f t="shared" si="495"/>
        <v>1.3442755714023131E-7</v>
      </c>
      <c r="BE432" s="5">
        <f t="shared" si="496"/>
        <v>3.3045673967962741E-7</v>
      </c>
      <c r="BF432" s="5">
        <f t="shared" si="497"/>
        <v>4.0617288271396906E-7</v>
      </c>
      <c r="BG432" s="5">
        <f t="shared" si="498"/>
        <v>3.3282502839780205E-7</v>
      </c>
      <c r="BH432" s="5">
        <f t="shared" si="499"/>
        <v>2.0454190366150965E-7</v>
      </c>
      <c r="BI432" s="5">
        <f t="shared" si="500"/>
        <v>1.0056308698868411E-7</v>
      </c>
      <c r="BJ432" s="8">
        <f t="shared" si="501"/>
        <v>0.82725162940202812</v>
      </c>
      <c r="BK432" s="8">
        <f t="shared" si="502"/>
        <v>0.13004575786779543</v>
      </c>
      <c r="BL432" s="8">
        <f t="shared" si="503"/>
        <v>3.5608084796826006E-2</v>
      </c>
      <c r="BM432" s="8">
        <f t="shared" si="504"/>
        <v>0.51747424298951694</v>
      </c>
      <c r="BN432" s="8">
        <f t="shared" si="505"/>
        <v>0.46946676378866237</v>
      </c>
    </row>
    <row r="433" spans="1:66" x14ac:dyDescent="0.25">
      <c r="A433" t="s">
        <v>287</v>
      </c>
      <c r="B433" t="s">
        <v>488</v>
      </c>
      <c r="C433" t="s">
        <v>516</v>
      </c>
      <c r="D433" t="s">
        <v>533</v>
      </c>
      <c r="E433">
        <f>VLOOKUP(A433,home!$A$2:$E$405,3,FALSE)</f>
        <v>1.1707000000000001</v>
      </c>
      <c r="F433">
        <f>VLOOKUP(B433,home!$B$2:$E$405,3,FALSE)</f>
        <v>1.3016000000000001</v>
      </c>
      <c r="G433" t="e">
        <f>VLOOKUP(C433,away!$B$2:$E$405,4,FALSE)</f>
        <v>#N/A</v>
      </c>
      <c r="H433">
        <f>VLOOKUP(A433,away!$A$2:$E$405,3,FALSE)</f>
        <v>0.82930000000000004</v>
      </c>
      <c r="I433" t="e">
        <f>VLOOKUP(C433,away!$B$2:$E$405,3,FALSE)</f>
        <v>#N/A</v>
      </c>
      <c r="J433">
        <f>VLOOKUP(B433,home!$B$2:$E$405,4,FALSE)</f>
        <v>1.3781000000000001</v>
      </c>
      <c r="K433" s="3" t="e">
        <f t="shared" si="450"/>
        <v>#N/A</v>
      </c>
      <c r="L433" s="3" t="e">
        <f t="shared" si="451"/>
        <v>#N/A</v>
      </c>
      <c r="M433" s="5" t="e">
        <f t="shared" si="452"/>
        <v>#N/A</v>
      </c>
      <c r="N433" s="5" t="e">
        <f t="shared" si="453"/>
        <v>#N/A</v>
      </c>
      <c r="O433" s="5" t="e">
        <f t="shared" si="454"/>
        <v>#N/A</v>
      </c>
      <c r="P433" s="5" t="e">
        <f t="shared" si="455"/>
        <v>#N/A</v>
      </c>
      <c r="Q433" s="5" t="e">
        <f t="shared" si="456"/>
        <v>#N/A</v>
      </c>
      <c r="R433" s="5" t="e">
        <f t="shared" si="457"/>
        <v>#N/A</v>
      </c>
      <c r="S433" s="5" t="e">
        <f t="shared" si="458"/>
        <v>#N/A</v>
      </c>
      <c r="T433" s="5" t="e">
        <f t="shared" si="459"/>
        <v>#N/A</v>
      </c>
      <c r="U433" s="5" t="e">
        <f t="shared" si="460"/>
        <v>#N/A</v>
      </c>
      <c r="V433" s="5" t="e">
        <f t="shared" si="461"/>
        <v>#N/A</v>
      </c>
      <c r="W433" s="5" t="e">
        <f t="shared" si="462"/>
        <v>#N/A</v>
      </c>
      <c r="X433" s="5" t="e">
        <f t="shared" si="463"/>
        <v>#N/A</v>
      </c>
      <c r="Y433" s="5" t="e">
        <f t="shared" si="464"/>
        <v>#N/A</v>
      </c>
      <c r="Z433" s="5" t="e">
        <f t="shared" si="465"/>
        <v>#N/A</v>
      </c>
      <c r="AA433" s="5" t="e">
        <f t="shared" si="466"/>
        <v>#N/A</v>
      </c>
      <c r="AB433" s="5" t="e">
        <f t="shared" si="467"/>
        <v>#N/A</v>
      </c>
      <c r="AC433" s="5" t="e">
        <f t="shared" si="468"/>
        <v>#N/A</v>
      </c>
      <c r="AD433" s="5" t="e">
        <f t="shared" si="469"/>
        <v>#N/A</v>
      </c>
      <c r="AE433" s="5" t="e">
        <f t="shared" si="470"/>
        <v>#N/A</v>
      </c>
      <c r="AF433" s="5" t="e">
        <f t="shared" si="471"/>
        <v>#N/A</v>
      </c>
      <c r="AG433" s="5" t="e">
        <f t="shared" si="472"/>
        <v>#N/A</v>
      </c>
      <c r="AH433" s="5" t="e">
        <f t="shared" si="473"/>
        <v>#N/A</v>
      </c>
      <c r="AI433" s="5" t="e">
        <f t="shared" si="474"/>
        <v>#N/A</v>
      </c>
      <c r="AJ433" s="5" t="e">
        <f t="shared" si="475"/>
        <v>#N/A</v>
      </c>
      <c r="AK433" s="5" t="e">
        <f t="shared" si="476"/>
        <v>#N/A</v>
      </c>
      <c r="AL433" s="5" t="e">
        <f t="shared" si="477"/>
        <v>#N/A</v>
      </c>
      <c r="AM433" s="5" t="e">
        <f t="shared" si="478"/>
        <v>#N/A</v>
      </c>
      <c r="AN433" s="5" t="e">
        <f t="shared" si="479"/>
        <v>#N/A</v>
      </c>
      <c r="AO433" s="5" t="e">
        <f t="shared" si="480"/>
        <v>#N/A</v>
      </c>
      <c r="AP433" s="5" t="e">
        <f t="shared" si="481"/>
        <v>#N/A</v>
      </c>
      <c r="AQ433" s="5" t="e">
        <f t="shared" si="482"/>
        <v>#N/A</v>
      </c>
      <c r="AR433" s="5" t="e">
        <f t="shared" si="483"/>
        <v>#N/A</v>
      </c>
      <c r="AS433" s="5" t="e">
        <f t="shared" si="484"/>
        <v>#N/A</v>
      </c>
      <c r="AT433" s="5" t="e">
        <f t="shared" si="485"/>
        <v>#N/A</v>
      </c>
      <c r="AU433" s="5" t="e">
        <f t="shared" si="486"/>
        <v>#N/A</v>
      </c>
      <c r="AV433" s="5" t="e">
        <f t="shared" si="487"/>
        <v>#N/A</v>
      </c>
      <c r="AW433" s="5" t="e">
        <f t="shared" si="488"/>
        <v>#N/A</v>
      </c>
      <c r="AX433" s="5" t="e">
        <f t="shared" si="489"/>
        <v>#N/A</v>
      </c>
      <c r="AY433" s="5" t="e">
        <f t="shared" si="490"/>
        <v>#N/A</v>
      </c>
      <c r="AZ433" s="5" t="e">
        <f t="shared" si="491"/>
        <v>#N/A</v>
      </c>
      <c r="BA433" s="5" t="e">
        <f t="shared" si="492"/>
        <v>#N/A</v>
      </c>
      <c r="BB433" s="5" t="e">
        <f t="shared" si="493"/>
        <v>#N/A</v>
      </c>
      <c r="BC433" s="5" t="e">
        <f t="shared" si="494"/>
        <v>#N/A</v>
      </c>
      <c r="BD433" s="5" t="e">
        <f t="shared" si="495"/>
        <v>#N/A</v>
      </c>
      <c r="BE433" s="5" t="e">
        <f t="shared" si="496"/>
        <v>#N/A</v>
      </c>
      <c r="BF433" s="5" t="e">
        <f t="shared" si="497"/>
        <v>#N/A</v>
      </c>
      <c r="BG433" s="5" t="e">
        <f t="shared" si="498"/>
        <v>#N/A</v>
      </c>
      <c r="BH433" s="5" t="e">
        <f t="shared" si="499"/>
        <v>#N/A</v>
      </c>
      <c r="BI433" s="5" t="e">
        <f t="shared" si="500"/>
        <v>#N/A</v>
      </c>
      <c r="BJ433" s="8" t="e">
        <f t="shared" si="501"/>
        <v>#N/A</v>
      </c>
      <c r="BK433" s="8" t="e">
        <f t="shared" si="502"/>
        <v>#N/A</v>
      </c>
      <c r="BL433" s="8" t="e">
        <f t="shared" si="503"/>
        <v>#N/A</v>
      </c>
      <c r="BM433" s="8" t="e">
        <f t="shared" si="504"/>
        <v>#N/A</v>
      </c>
      <c r="BN433" s="8" t="e">
        <f t="shared" si="505"/>
        <v>#N/A</v>
      </c>
    </row>
    <row r="434" spans="1:66" x14ac:dyDescent="0.25">
      <c r="A434" t="s">
        <v>287</v>
      </c>
      <c r="B434" t="s">
        <v>326</v>
      </c>
      <c r="C434" t="s">
        <v>359</v>
      </c>
      <c r="D434" t="s">
        <v>533</v>
      </c>
      <c r="E434">
        <f>VLOOKUP(A434,home!$A$2:$E$405,3,FALSE)</f>
        <v>1.1707000000000001</v>
      </c>
      <c r="F434">
        <f>VLOOKUP(B434,home!$B$2:$E$405,3,FALSE)</f>
        <v>0.98229999999999995</v>
      </c>
      <c r="G434">
        <f>VLOOKUP(C434,away!$B$2:$E$405,4,FALSE)</f>
        <v>1.0249999999999999</v>
      </c>
      <c r="H434">
        <f>VLOOKUP(A434,away!$A$2:$E$405,3,FALSE)</f>
        <v>0.82930000000000004</v>
      </c>
      <c r="I434">
        <f>VLOOKUP(C434,away!$B$2:$E$405,3,FALSE)</f>
        <v>0.78380000000000005</v>
      </c>
      <c r="J434">
        <f>VLOOKUP(B434,home!$B$2:$E$405,4,FALSE)</f>
        <v>0.72350000000000003</v>
      </c>
      <c r="K434" s="3">
        <f t="shared" si="450"/>
        <v>1.17872807525</v>
      </c>
      <c r="L434" s="3">
        <f t="shared" si="451"/>
        <v>0.47027886349000009</v>
      </c>
      <c r="M434" s="5">
        <f t="shared" si="452"/>
        <v>0.1922407206733395</v>
      </c>
      <c r="N434" s="5">
        <f t="shared" si="453"/>
        <v>0.22659953466395835</v>
      </c>
      <c r="O434" s="5">
        <f t="shared" si="454"/>
        <v>9.040674763475666E-2</v>
      </c>
      <c r="P434" s="5">
        <f t="shared" si="455"/>
        <v>0.1065649716291292</v>
      </c>
      <c r="Q434" s="5">
        <f t="shared" si="456"/>
        <v>0.13354961667349666</v>
      </c>
      <c r="R434" s="5">
        <f t="shared" si="457"/>
        <v>2.1258191264750308E-2</v>
      </c>
      <c r="S434" s="5">
        <f t="shared" si="458"/>
        <v>1.4768064147051455E-2</v>
      </c>
      <c r="T434" s="5">
        <f t="shared" si="459"/>
        <v>6.2805561948737168E-2</v>
      </c>
      <c r="U434" s="5">
        <f t="shared" si="460"/>
        <v>2.5057626872795492E-2</v>
      </c>
      <c r="V434" s="5">
        <f t="shared" si="461"/>
        <v>9.0959936487468903E-4</v>
      </c>
      <c r="W434" s="5">
        <f t="shared" si="462"/>
        <v>5.2472894203975343E-2</v>
      </c>
      <c r="X434" s="5">
        <f t="shared" si="463"/>
        <v>2.4676893050276535E-2</v>
      </c>
      <c r="Y434" s="5">
        <f t="shared" si="464"/>
        <v>5.8025106090741647E-3</v>
      </c>
      <c r="Z434" s="5">
        <f t="shared" si="465"/>
        <v>3.3324260092799413E-3</v>
      </c>
      <c r="AA434" s="5">
        <f t="shared" si="466"/>
        <v>3.9280240958315836E-3</v>
      </c>
      <c r="AB434" s="5">
        <f t="shared" si="467"/>
        <v>2.3150361410075927E-3</v>
      </c>
      <c r="AC434" s="5">
        <f t="shared" si="468"/>
        <v>3.1513689637474631E-5</v>
      </c>
      <c r="AD434" s="5">
        <f t="shared" si="469"/>
        <v>1.5462818396962185E-2</v>
      </c>
      <c r="AE434" s="5">
        <f t="shared" si="470"/>
        <v>7.2718366620756411E-3</v>
      </c>
      <c r="AF434" s="5">
        <f t="shared" si="471"/>
        <v>1.7098955404629241E-3</v>
      </c>
      <c r="AG434" s="5">
        <f t="shared" si="472"/>
        <v>2.680425771518412E-4</v>
      </c>
      <c r="AH434" s="5">
        <f t="shared" si="473"/>
        <v>3.9179237907717174E-4</v>
      </c>
      <c r="AI434" s="5">
        <f t="shared" si="474"/>
        <v>4.6181667688725299E-4</v>
      </c>
      <c r="AJ434" s="5">
        <f t="shared" si="475"/>
        <v>2.7217814133283149E-4</v>
      </c>
      <c r="AK434" s="5">
        <f t="shared" si="476"/>
        <v>1.0694133888612365E-4</v>
      </c>
      <c r="AL434" s="5">
        <f t="shared" si="477"/>
        <v>6.9876047704858578E-7</v>
      </c>
      <c r="AM434" s="5">
        <f t="shared" si="478"/>
        <v>3.6452916333983044E-3</v>
      </c>
      <c r="AN434" s="5">
        <f t="shared" si="479"/>
        <v>1.7143036064441607E-3</v>
      </c>
      <c r="AO434" s="5">
        <f t="shared" si="480"/>
        <v>4.031003758576841E-4</v>
      </c>
      <c r="AP434" s="5">
        <f t="shared" si="481"/>
        <v>6.3189862210247868E-5</v>
      </c>
      <c r="AQ434" s="5">
        <f t="shared" si="482"/>
        <v>7.4292141460812663E-6</v>
      </c>
      <c r="AR434" s="5">
        <f t="shared" si="483"/>
        <v>3.6850334951291117E-5</v>
      </c>
      <c r="AS434" s="5">
        <f t="shared" si="484"/>
        <v>4.3436524389453181E-5</v>
      </c>
      <c r="AT434" s="5">
        <f t="shared" si="485"/>
        <v>2.5599925394564918E-5</v>
      </c>
      <c r="AU434" s="5">
        <f t="shared" si="486"/>
        <v>1.0058450262293034E-5</v>
      </c>
      <c r="AV434" s="5">
        <f t="shared" si="487"/>
        <v>2.9640444294176322E-6</v>
      </c>
      <c r="AW434" s="5">
        <f t="shared" si="488"/>
        <v>1.0759570106719589E-8</v>
      </c>
      <c r="AX434" s="5">
        <f t="shared" si="489"/>
        <v>7.1613459846008563E-4</v>
      </c>
      <c r="AY434" s="5">
        <f t="shared" si="490"/>
        <v>3.3678296506967667E-4</v>
      </c>
      <c r="AZ434" s="5">
        <f t="shared" si="491"/>
        <v>7.9190955027879959E-5</v>
      </c>
      <c r="BA434" s="5">
        <f t="shared" si="492"/>
        <v>1.2413944109733036E-5</v>
      </c>
      <c r="BB434" s="5">
        <f t="shared" si="493"/>
        <v>1.4595038818384078E-6</v>
      </c>
      <c r="BC434" s="5">
        <f t="shared" si="494"/>
        <v>1.3727476536204196E-7</v>
      </c>
      <c r="BD434" s="5">
        <f t="shared" si="495"/>
        <v>2.8883222733531701E-6</v>
      </c>
      <c r="BE434" s="5">
        <f t="shared" si="496"/>
        <v>3.4045465539712863E-6</v>
      </c>
      <c r="BF434" s="5">
        <f t="shared" si="497"/>
        <v>2.0065173033307977E-6</v>
      </c>
      <c r="BG434" s="5">
        <f t="shared" si="498"/>
        <v>7.8837942630364379E-7</v>
      </c>
      <c r="BH434" s="5">
        <f t="shared" si="499"/>
        <v>2.3232124093339836E-7</v>
      </c>
      <c r="BI434" s="5">
        <f t="shared" si="500"/>
        <v>5.4768713833023218E-8</v>
      </c>
      <c r="BJ434" s="8">
        <f t="shared" si="501"/>
        <v>0.53759903825954192</v>
      </c>
      <c r="BK434" s="8">
        <f t="shared" si="502"/>
        <v>0.314852351229579</v>
      </c>
      <c r="BL434" s="8">
        <f t="shared" si="503"/>
        <v>0.14432663868026377</v>
      </c>
      <c r="BM434" s="8">
        <f t="shared" si="504"/>
        <v>0.22915389943373432</v>
      </c>
      <c r="BN434" s="8">
        <f t="shared" si="505"/>
        <v>0.77061978253943053</v>
      </c>
    </row>
    <row r="435" spans="1:66" x14ac:dyDescent="0.25">
      <c r="A435" t="s">
        <v>34</v>
      </c>
      <c r="B435" t="s">
        <v>479</v>
      </c>
      <c r="C435" t="s">
        <v>439</v>
      </c>
      <c r="D435" t="s">
        <v>533</v>
      </c>
      <c r="E435">
        <f>VLOOKUP(A435,home!$A$2:$E$405,3,FALSE)</f>
        <v>1.6539999999999999</v>
      </c>
      <c r="F435">
        <f>VLOOKUP(B435,home!$B$2:$E$405,3,FALSE)</f>
        <v>0.83130000000000004</v>
      </c>
      <c r="G435">
        <f>VLOOKUP(C435,away!$B$2:$E$405,4,FALSE)</f>
        <v>0.94469999999999998</v>
      </c>
      <c r="H435">
        <f>VLOOKUP(A435,away!$A$2:$E$405,3,FALSE)</f>
        <v>1.3683000000000001</v>
      </c>
      <c r="I435">
        <f>VLOOKUP(C435,away!$B$2:$E$405,3,FALSE)</f>
        <v>1.1876</v>
      </c>
      <c r="J435">
        <f>VLOOKUP(B435,home!$B$2:$E$405,4,FALSE)</f>
        <v>1.0048999999999999</v>
      </c>
      <c r="K435" s="3">
        <f t="shared" si="450"/>
        <v>1.29893434794</v>
      </c>
      <c r="L435" s="3">
        <f t="shared" si="451"/>
        <v>1.632955546092</v>
      </c>
      <c r="M435" s="5">
        <f t="shared" si="452"/>
        <v>5.3296218700521467E-2</v>
      </c>
      <c r="N435" s="5">
        <f t="shared" si="453"/>
        <v>6.9228289085429481E-2</v>
      </c>
      <c r="O435" s="5">
        <f t="shared" si="454"/>
        <v>8.70303559127487E-2</v>
      </c>
      <c r="P435" s="5">
        <f t="shared" si="455"/>
        <v>0.11304671860851234</v>
      </c>
      <c r="Q435" s="5">
        <f t="shared" si="456"/>
        <v>4.4961501271092087E-2</v>
      </c>
      <c r="R435" s="5">
        <f t="shared" si="457"/>
        <v>7.1058351183041865E-2</v>
      </c>
      <c r="S435" s="5">
        <f t="shared" si="458"/>
        <v>5.9945906575296769E-2</v>
      </c>
      <c r="T435" s="5">
        <f t="shared" si="459"/>
        <v>7.3420132861252332E-2</v>
      </c>
      <c r="U435" s="5">
        <f t="shared" si="460"/>
        <v>9.2300133059635997E-2</v>
      </c>
      <c r="V435" s="5">
        <f t="shared" si="461"/>
        <v>1.4127931686087544E-2</v>
      </c>
      <c r="W435" s="5">
        <f t="shared" si="462"/>
        <v>1.9467346111989817E-2</v>
      </c>
      <c r="X435" s="5">
        <f t="shared" si="463"/>
        <v>3.1789310801266304E-2</v>
      </c>
      <c r="Y435" s="5">
        <f t="shared" si="464"/>
        <v>2.5955265689685075E-2</v>
      </c>
      <c r="Z435" s="5">
        <f t="shared" si="465"/>
        <v>3.8678376220167066E-2</v>
      </c>
      <c r="AA435" s="5">
        <f t="shared" si="466"/>
        <v>5.0240671394920708E-2</v>
      </c>
      <c r="AB435" s="5">
        <f t="shared" si="467"/>
        <v>3.262966686921457E-2</v>
      </c>
      <c r="AC435" s="5">
        <f t="shared" si="468"/>
        <v>1.8729240516243695E-3</v>
      </c>
      <c r="AD435" s="5">
        <f t="shared" si="469"/>
        <v>6.3217011320249516E-3</v>
      </c>
      <c r="AE435" s="5">
        <f t="shared" si="470"/>
        <v>1.032305692427622E-2</v>
      </c>
      <c r="AF435" s="5">
        <f t="shared" si="471"/>
        <v>8.4285465285601404E-3</v>
      </c>
      <c r="AG435" s="5">
        <f t="shared" si="472"/>
        <v>4.5878139331022505E-3</v>
      </c>
      <c r="AH435" s="5">
        <f t="shared" si="473"/>
        <v>1.57900172406387E-2</v>
      </c>
      <c r="AI435" s="5">
        <f t="shared" si="474"/>
        <v>2.0510195748430382E-2</v>
      </c>
      <c r="AJ435" s="5">
        <f t="shared" si="475"/>
        <v>1.3320698870304591E-2</v>
      </c>
      <c r="AK435" s="5">
        <f t="shared" si="476"/>
        <v>5.7675711004013938E-3</v>
      </c>
      <c r="AL435" s="5">
        <f t="shared" si="477"/>
        <v>1.5890652162685098E-4</v>
      </c>
      <c r="AM435" s="5">
        <f t="shared" si="478"/>
        <v>1.6422949475596782E-3</v>
      </c>
      <c r="AN435" s="5">
        <f t="shared" si="479"/>
        <v>2.6817946429364466E-3</v>
      </c>
      <c r="AO435" s="5">
        <f t="shared" si="480"/>
        <v>2.1896257178314433E-3</v>
      </c>
      <c r="AP435" s="5">
        <f t="shared" si="481"/>
        <v>1.1918538199328437E-3</v>
      </c>
      <c r="AQ435" s="5">
        <f t="shared" si="482"/>
        <v>4.8656107634756867E-4</v>
      </c>
      <c r="AR435" s="5">
        <f t="shared" si="483"/>
        <v>5.1568792451978495E-3</v>
      </c>
      <c r="AS435" s="5">
        <f t="shared" si="484"/>
        <v>6.6984475797663874E-3</v>
      </c>
      <c r="AT435" s="5">
        <f t="shared" si="485"/>
        <v>4.3504218196170619E-3</v>
      </c>
      <c r="AU435" s="5">
        <f t="shared" si="486"/>
        <v>1.8836374431760779E-3</v>
      </c>
      <c r="AV435" s="5">
        <f t="shared" si="487"/>
        <v>6.1168034350182244E-4</v>
      </c>
      <c r="AW435" s="5">
        <f t="shared" si="488"/>
        <v>9.3626930105645288E-6</v>
      </c>
      <c r="AX435" s="5">
        <f t="shared" si="489"/>
        <v>3.5553888613893049E-4</v>
      </c>
      <c r="AY435" s="5">
        <f t="shared" si="490"/>
        <v>5.8057919597193867E-4</v>
      </c>
      <c r="AZ435" s="5">
        <f t="shared" si="491"/>
        <v>4.7403000900400583E-4</v>
      </c>
      <c r="BA435" s="5">
        <f t="shared" si="492"/>
        <v>2.5802331073904395E-4</v>
      </c>
      <c r="BB435" s="5">
        <f t="shared" si="493"/>
        <v>1.0533514907308541E-4</v>
      </c>
      <c r="BC435" s="5">
        <f t="shared" si="494"/>
        <v>3.4401523175464463E-5</v>
      </c>
      <c r="BD435" s="5">
        <f t="shared" si="495"/>
        <v>1.4034924273287591E-3</v>
      </c>
      <c r="BE435" s="5">
        <f t="shared" si="496"/>
        <v>1.8230445209310093E-3</v>
      </c>
      <c r="BF435" s="5">
        <f t="shared" si="497"/>
        <v>1.1840075730305552E-3</v>
      </c>
      <c r="BG435" s="5">
        <f t="shared" si="498"/>
        <v>5.126493682768218E-4</v>
      </c>
      <c r="BH435" s="5">
        <f t="shared" si="499"/>
        <v>1.6647446822612677E-4</v>
      </c>
      <c r="BI435" s="5">
        <f t="shared" si="500"/>
        <v>4.3247880966792444E-5</v>
      </c>
      <c r="BJ435" s="8">
        <f t="shared" si="501"/>
        <v>0.30448300261738909</v>
      </c>
      <c r="BK435" s="8">
        <f t="shared" si="502"/>
        <v>0.24302918533964127</v>
      </c>
      <c r="BL435" s="8">
        <f t="shared" si="503"/>
        <v>0.41248164404935628</v>
      </c>
      <c r="BM435" s="8">
        <f t="shared" si="504"/>
        <v>0.55947955696224627</v>
      </c>
      <c r="BN435" s="8">
        <f t="shared" si="505"/>
        <v>0.43862143476134596</v>
      </c>
    </row>
    <row r="436" spans="1:66" x14ac:dyDescent="0.25">
      <c r="A436" t="s">
        <v>34</v>
      </c>
      <c r="B436" t="s">
        <v>517</v>
      </c>
      <c r="C436" t="s">
        <v>279</v>
      </c>
      <c r="D436" t="s">
        <v>533</v>
      </c>
      <c r="E436">
        <f>VLOOKUP(A436,home!$A$2:$E$405,3,FALSE)</f>
        <v>1.6539999999999999</v>
      </c>
      <c r="F436" t="e">
        <f>VLOOKUP(B436,home!$B$2:$E$405,3,FALSE)</f>
        <v>#N/A</v>
      </c>
      <c r="G436">
        <f>VLOOKUP(C436,away!$B$2:$E$405,4,FALSE)</f>
        <v>0.53349999999999997</v>
      </c>
      <c r="H436">
        <f>VLOOKUP(A436,away!$A$2:$E$405,3,FALSE)</f>
        <v>1.3683000000000001</v>
      </c>
      <c r="I436">
        <f>VLOOKUP(C436,away!$B$2:$E$405,3,FALSE)</f>
        <v>1.5906</v>
      </c>
      <c r="J436" t="e">
        <f>VLOOKUP(B436,home!$B$2:$E$405,4,FALSE)</f>
        <v>#N/A</v>
      </c>
      <c r="K436" s="3" t="e">
        <f t="shared" si="450"/>
        <v>#N/A</v>
      </c>
      <c r="L436" s="3" t="e">
        <f t="shared" si="451"/>
        <v>#N/A</v>
      </c>
      <c r="M436" s="5" t="e">
        <f t="shared" si="452"/>
        <v>#N/A</v>
      </c>
      <c r="N436" s="5" t="e">
        <f t="shared" si="453"/>
        <v>#N/A</v>
      </c>
      <c r="O436" s="5" t="e">
        <f t="shared" si="454"/>
        <v>#N/A</v>
      </c>
      <c r="P436" s="5" t="e">
        <f t="shared" si="455"/>
        <v>#N/A</v>
      </c>
      <c r="Q436" s="5" t="e">
        <f t="shared" si="456"/>
        <v>#N/A</v>
      </c>
      <c r="R436" s="5" t="e">
        <f t="shared" si="457"/>
        <v>#N/A</v>
      </c>
      <c r="S436" s="5" t="e">
        <f t="shared" si="458"/>
        <v>#N/A</v>
      </c>
      <c r="T436" s="5" t="e">
        <f t="shared" si="459"/>
        <v>#N/A</v>
      </c>
      <c r="U436" s="5" t="e">
        <f t="shared" si="460"/>
        <v>#N/A</v>
      </c>
      <c r="V436" s="5" t="e">
        <f t="shared" si="461"/>
        <v>#N/A</v>
      </c>
      <c r="W436" s="5" t="e">
        <f t="shared" si="462"/>
        <v>#N/A</v>
      </c>
      <c r="X436" s="5" t="e">
        <f t="shared" si="463"/>
        <v>#N/A</v>
      </c>
      <c r="Y436" s="5" t="e">
        <f t="shared" si="464"/>
        <v>#N/A</v>
      </c>
      <c r="Z436" s="5" t="e">
        <f t="shared" si="465"/>
        <v>#N/A</v>
      </c>
      <c r="AA436" s="5" t="e">
        <f t="shared" si="466"/>
        <v>#N/A</v>
      </c>
      <c r="AB436" s="5" t="e">
        <f t="shared" si="467"/>
        <v>#N/A</v>
      </c>
      <c r="AC436" s="5" t="e">
        <f t="shared" si="468"/>
        <v>#N/A</v>
      </c>
      <c r="AD436" s="5" t="e">
        <f t="shared" si="469"/>
        <v>#N/A</v>
      </c>
      <c r="AE436" s="5" t="e">
        <f t="shared" si="470"/>
        <v>#N/A</v>
      </c>
      <c r="AF436" s="5" t="e">
        <f t="shared" si="471"/>
        <v>#N/A</v>
      </c>
      <c r="AG436" s="5" t="e">
        <f t="shared" si="472"/>
        <v>#N/A</v>
      </c>
      <c r="AH436" s="5" t="e">
        <f t="shared" si="473"/>
        <v>#N/A</v>
      </c>
      <c r="AI436" s="5" t="e">
        <f t="shared" si="474"/>
        <v>#N/A</v>
      </c>
      <c r="AJ436" s="5" t="e">
        <f t="shared" si="475"/>
        <v>#N/A</v>
      </c>
      <c r="AK436" s="5" t="e">
        <f t="shared" si="476"/>
        <v>#N/A</v>
      </c>
      <c r="AL436" s="5" t="e">
        <f t="shared" si="477"/>
        <v>#N/A</v>
      </c>
      <c r="AM436" s="5" t="e">
        <f t="shared" si="478"/>
        <v>#N/A</v>
      </c>
      <c r="AN436" s="5" t="e">
        <f t="shared" si="479"/>
        <v>#N/A</v>
      </c>
      <c r="AO436" s="5" t="e">
        <f t="shared" si="480"/>
        <v>#N/A</v>
      </c>
      <c r="AP436" s="5" t="e">
        <f t="shared" si="481"/>
        <v>#N/A</v>
      </c>
      <c r="AQ436" s="5" t="e">
        <f t="shared" si="482"/>
        <v>#N/A</v>
      </c>
      <c r="AR436" s="5" t="e">
        <f t="shared" si="483"/>
        <v>#N/A</v>
      </c>
      <c r="AS436" s="5" t="e">
        <f t="shared" si="484"/>
        <v>#N/A</v>
      </c>
      <c r="AT436" s="5" t="e">
        <f t="shared" si="485"/>
        <v>#N/A</v>
      </c>
      <c r="AU436" s="5" t="e">
        <f t="shared" si="486"/>
        <v>#N/A</v>
      </c>
      <c r="AV436" s="5" t="e">
        <f t="shared" si="487"/>
        <v>#N/A</v>
      </c>
      <c r="AW436" s="5" t="e">
        <f t="shared" si="488"/>
        <v>#N/A</v>
      </c>
      <c r="AX436" s="5" t="e">
        <f t="shared" si="489"/>
        <v>#N/A</v>
      </c>
      <c r="AY436" s="5" t="e">
        <f t="shared" si="490"/>
        <v>#N/A</v>
      </c>
      <c r="AZ436" s="5" t="e">
        <f t="shared" si="491"/>
        <v>#N/A</v>
      </c>
      <c r="BA436" s="5" t="e">
        <f t="shared" si="492"/>
        <v>#N/A</v>
      </c>
      <c r="BB436" s="5" t="e">
        <f t="shared" si="493"/>
        <v>#N/A</v>
      </c>
      <c r="BC436" s="5" t="e">
        <f t="shared" si="494"/>
        <v>#N/A</v>
      </c>
      <c r="BD436" s="5" t="e">
        <f t="shared" si="495"/>
        <v>#N/A</v>
      </c>
      <c r="BE436" s="5" t="e">
        <f t="shared" si="496"/>
        <v>#N/A</v>
      </c>
      <c r="BF436" s="5" t="e">
        <f t="shared" si="497"/>
        <v>#N/A</v>
      </c>
      <c r="BG436" s="5" t="e">
        <f t="shared" si="498"/>
        <v>#N/A</v>
      </c>
      <c r="BH436" s="5" t="e">
        <f t="shared" si="499"/>
        <v>#N/A</v>
      </c>
      <c r="BI436" s="5" t="e">
        <f t="shared" si="500"/>
        <v>#N/A</v>
      </c>
      <c r="BJ436" s="8" t="e">
        <f t="shared" si="501"/>
        <v>#N/A</v>
      </c>
      <c r="BK436" s="8" t="e">
        <f t="shared" si="502"/>
        <v>#N/A</v>
      </c>
      <c r="BL436" s="8" t="e">
        <f t="shared" si="503"/>
        <v>#N/A</v>
      </c>
      <c r="BM436" s="8" t="e">
        <f t="shared" si="504"/>
        <v>#N/A</v>
      </c>
      <c r="BN436" s="8" t="e">
        <f t="shared" si="505"/>
        <v>#N/A</v>
      </c>
    </row>
    <row r="437" spans="1:66" x14ac:dyDescent="0.25">
      <c r="A437" t="s">
        <v>13</v>
      </c>
      <c r="B437" t="s">
        <v>51</v>
      </c>
      <c r="C437" t="s">
        <v>52</v>
      </c>
      <c r="D437" t="s">
        <v>534</v>
      </c>
      <c r="E437">
        <f>VLOOKUP(A437,home!$A$2:$E$405,3,FALSE)</f>
        <v>1.8552</v>
      </c>
      <c r="F437">
        <f>VLOOKUP(B437,home!$B$2:$E$405,3,FALSE)</f>
        <v>1.1454</v>
      </c>
      <c r="G437">
        <f>VLOOKUP(C437,away!$B$2:$E$405,4,FALSE)</f>
        <v>1.1097999999999999</v>
      </c>
      <c r="H437">
        <f>VLOOKUP(A437,away!$A$2:$E$405,3,FALSE)</f>
        <v>1.3231999999999999</v>
      </c>
      <c r="I437">
        <f>VLOOKUP(C437,away!$B$2:$E$405,3,FALSE)</f>
        <v>0.97799999999999998</v>
      </c>
      <c r="J437">
        <f>VLOOKUP(B437,home!$B$2:$E$405,4,FALSE)</f>
        <v>0.75570000000000004</v>
      </c>
      <c r="K437" s="3">
        <f t="shared" ref="K437:K500" si="506">E437*F437*G437</f>
        <v>2.3582651595839996</v>
      </c>
      <c r="L437" s="3">
        <f t="shared" ref="L437:L500" si="507">H437*I437*J437</f>
        <v>0.97794351071999996</v>
      </c>
      <c r="M437" s="5">
        <f t="shared" ref="M437:M500" si="508">_xlfn.POISSON.DIST(0,K437,FALSE) * _xlfn.POISSON.DIST(0,L437,FALSE)</f>
        <v>3.5571565922539038E-2</v>
      </c>
      <c r="N437" s="5">
        <f t="shared" ref="N437:N500" si="509">_xlfn.POISSON.DIST(1,K437,FALSE) * _xlfn.POISSON.DIST(0,L437,FALSE)</f>
        <v>8.3887184586969282E-2</v>
      </c>
      <c r="O437" s="5">
        <f t="shared" ref="O437:O500" si="510">_xlfn.POISSON.DIST(0,K437,FALSE) * _xlfn.POISSON.DIST(1,L437,FALSE)</f>
        <v>3.4786982060095735E-2</v>
      </c>
      <c r="P437" s="5">
        <f t="shared" ref="P437:P500" si="511">_xlfn.POISSON.DIST(1,K437,FALSE) * _xlfn.POISSON.DIST(1,L437,FALSE)</f>
        <v>8.2036927799397405E-2</v>
      </c>
      <c r="Q437" s="5">
        <f t="shared" ref="Q437:Q500" si="512">_xlfn.POISSON.DIST(2,K437,FALSE) * _xlfn.POISSON.DIST(0,L437,FALSE)</f>
        <v>9.8914112373520782E-2</v>
      </c>
      <c r="R437" s="5">
        <f t="shared" ref="R437:R500" si="513">_xlfn.POISSON.DIST(0,K437,FALSE) * _xlfn.POISSON.DIST(2,L437,FALSE)</f>
        <v>1.700985168160184E-2</v>
      </c>
      <c r="S437" s="5">
        <f t="shared" ref="S437:S500" si="514">_xlfn.POISSON.DIST(2,K437,FALSE) * _xlfn.POISSON.DIST(2,L437,FALSE)</f>
        <v>4.7299418427480658E-2</v>
      </c>
      <c r="T437" s="5">
        <f t="shared" ref="T437:T500" si="515">_xlfn.POISSON.DIST(2,K437,FALSE) * _xlfn.POISSON.DIST(1,L437,FALSE)</f>
        <v>9.6732414314313508E-2</v>
      </c>
      <c r="U437" s="5">
        <f t="shared" ref="U437:U500" si="516">_xlfn.POISSON.DIST(1,K437,FALSE) * _xlfn.POISSON.DIST(2,L437,FALSE)</f>
        <v>4.0113740590412922E-2</v>
      </c>
      <c r="V437" s="5">
        <f t="shared" ref="V437:V500" si="517">_xlfn.POISSON.DIST(3,K437,FALSE) * _xlfn.POISSON.DIST(3,L437,FALSE)</f>
        <v>1.2120476546846726E-2</v>
      </c>
      <c r="W437" s="5">
        <f t="shared" ref="W437:W500" si="518">_xlfn.POISSON.DIST(3,K437,FALSE) * _xlfn.POISSON.DIST(0,L437,FALSE)</f>
        <v>7.7755235000550232E-2</v>
      </c>
      <c r="X437" s="5">
        <f t="shared" ref="X437:X500" si="519">_xlfn.POISSON.DIST(3,K437,FALSE) * _xlfn.POISSON.DIST(1,L437,FALSE)</f>
        <v>7.6040227493296711E-2</v>
      </c>
      <c r="Y437" s="5">
        <f t="shared" ref="Y437:Y500" si="520">_xlfn.POISSON.DIST(3,K437,FALSE) * _xlfn.POISSON.DIST(2,L437,FALSE)</f>
        <v>3.7181523515371018E-2</v>
      </c>
      <c r="Z437" s="5">
        <f t="shared" ref="Z437:Z500" si="521">_xlfn.POISSON.DIST(0,K437,FALSE) * _xlfn.POISSON.DIST(3,L437,FALSE)</f>
        <v>5.5448913567774007E-3</v>
      </c>
      <c r="AA437" s="5">
        <f t="shared" ref="AA437:AA500" si="522">_xlfn.POISSON.DIST(1,K437,FALSE) * _xlfn.POISSON.DIST(3,L437,FALSE)</f>
        <v>1.3076324100366596E-2</v>
      </c>
      <c r="AB437" s="5">
        <f t="shared" ref="AB437:AB500" si="523">_xlfn.POISSON.DIST(2,K437,FALSE) * _xlfn.POISSON.DIST(3,L437,FALSE)</f>
        <v>1.5418719770661568E-2</v>
      </c>
      <c r="AC437" s="5">
        <f t="shared" ref="AC437:AC500" si="524">_xlfn.POISSON.DIST(4,K437,FALSE) * _xlfn.POISSON.DIST(4,L437,FALSE)</f>
        <v>1.7470531476130554E-3</v>
      </c>
      <c r="AD437" s="5">
        <f t="shared" ref="AD437:AD500" si="525">_xlfn.POISSON.DIST(4,K437,FALSE) * _xlfn.POISSON.DIST(0,L437,FALSE)</f>
        <v>4.5841865419265979E-2</v>
      </c>
      <c r="AE437" s="5">
        <f t="shared" ref="AE437:AE500" si="526">_xlfn.POISSON.DIST(4,K437,FALSE) * _xlfn.POISSON.DIST(1,L437,FALSE)</f>
        <v>4.4830754806070731E-2</v>
      </c>
      <c r="AF437" s="5">
        <f t="shared" ref="AF437:AF500" si="527">_xlfn.POISSON.DIST(4,K437,FALSE) * _xlfn.POISSON.DIST(2,L437,FALSE)</f>
        <v>2.1920972871638158E-2</v>
      </c>
      <c r="AG437" s="5">
        <f t="shared" ref="AG437:AG500" si="528">_xlfn.POISSON.DIST(4,K437,FALSE) * _xlfn.POISSON.DIST(3,L437,FALSE)</f>
        <v>7.1458243894959011E-3</v>
      </c>
      <c r="AH437" s="5">
        <f t="shared" ref="AH437:AH500" si="529">_xlfn.POISSON.DIST(0,K437,FALSE) * _xlfn.POISSON.DIST(4,L437,FALSE)</f>
        <v>1.3556476300019685E-3</v>
      </c>
      <c r="AI437" s="5">
        <f t="shared" ref="AI437:AI500" si="530">_xlfn.POISSON.DIST(1,K437,FALSE) * _xlfn.POISSON.DIST(4,L437,FALSE)</f>
        <v>3.1969765745062631E-3</v>
      </c>
      <c r="AJ437" s="5">
        <f t="shared" ref="AJ437:AJ500" si="531">_xlfn.POISSON.DIST(2,K437,FALSE) * _xlfn.POISSON.DIST(4,L437,FALSE)</f>
        <v>3.7696592358321614E-3</v>
      </c>
      <c r="AK437" s="5">
        <f t="shared" ref="AK437:AK500" si="532">_xlfn.POISSON.DIST(3,K437,FALSE) * _xlfn.POISSON.DIST(4,L437,FALSE)</f>
        <v>2.963285346455677E-3</v>
      </c>
      <c r="AL437" s="5">
        <f t="shared" ref="AL437:AL500" si="533">_xlfn.POISSON.DIST(5,K437,FALSE) * _xlfn.POISSON.DIST(5,L437,FALSE)</f>
        <v>1.6116566051046889E-4</v>
      </c>
      <c r="AM437" s="5">
        <f t="shared" ref="AM437:AM500" si="534">_xlfn.POISSON.DIST(5,K437,FALSE) * _xlfn.POISSON.DIST(0,L437,FALSE)</f>
        <v>2.1621454813718709E-2</v>
      </c>
      <c r="AN437" s="5">
        <f t="shared" ref="AN437:AN500" si="535">_xlfn.POISSON.DIST(5,K437,FALSE) * _xlfn.POISSON.DIST(1,L437,FALSE)</f>
        <v>2.1144561427401915E-2</v>
      </c>
      <c r="AO437" s="5">
        <f t="shared" ref="AO437:AO500" si="536">_xlfn.POISSON.DIST(5,K437,FALSE) * _xlfn.POISSON.DIST(2,L437,FALSE)</f>
        <v>1.033909331747406E-2</v>
      </c>
      <c r="AP437" s="5">
        <f t="shared" ref="AP437:AP500" si="537">_xlfn.POISSON.DIST(5,K437,FALSE) * _xlfn.POISSON.DIST(3,L437,FALSE)</f>
        <v>3.3703497388507587E-3</v>
      </c>
      <c r="AQ437" s="5">
        <f t="shared" ref="AQ437:AQ500" si="538">_xlfn.POISSON.DIST(5,K437,FALSE) * _xlfn.POISSON.DIST(4,L437,FALSE)</f>
        <v>8.2400291399148645E-4</v>
      </c>
      <c r="AR437" s="5">
        <f t="shared" ref="AR437:AR500" si="539">_xlfn.POISSON.DIST(0,K437,FALSE) * _xlfn.POISSON.DIST(5,L437,FALSE)</f>
        <v>2.6514936051667457E-4</v>
      </c>
      <c r="AS437" s="5">
        <f t="shared" ref="AS437:AS500" si="540">_xlfn.POISSON.DIST(1,K437,FALSE) * _xlfn.POISSON.DIST(5,L437,FALSE)</f>
        <v>6.2529249899245093E-4</v>
      </c>
      <c r="AT437" s="5">
        <f t="shared" ref="AT437:AT500" si="541">_xlfn.POISSON.DIST(2,K437,FALSE) * _xlfn.POISSON.DIST(5,L437,FALSE)</f>
        <v>7.3730275746155529E-4</v>
      </c>
      <c r="AU437" s="5">
        <f t="shared" ref="AU437:AU500" si="542">_xlfn.POISSON.DIST(3,K437,FALSE) * _xlfn.POISSON.DIST(5,L437,FALSE)</f>
        <v>5.7958513499559931E-4</v>
      </c>
      <c r="AV437" s="5">
        <f t="shared" ref="AV437:AV500" si="543">_xlfn.POISSON.DIST(4,K437,FALSE) * _xlfn.POISSON.DIST(5,L437,FALSE)</f>
        <v>3.4170385771822756E-4</v>
      </c>
      <c r="AW437" s="5">
        <f t="shared" ref="AW437:AW500" si="544">_xlfn.POISSON.DIST(6,K437,FALSE) * _xlfn.POISSON.DIST(6,L437,FALSE)</f>
        <v>1.0324675616092155E-5</v>
      </c>
      <c r="AX437" s="5">
        <f t="shared" ref="AX437:AX500" si="545">_xlfn.POISSON.DIST(6,K437,FALSE) * _xlfn.POISSON.DIST(0,L437,FALSE)</f>
        <v>8.4981872644520947E-3</v>
      </c>
      <c r="AY437" s="5">
        <f t="shared" ref="AY437:AY500" si="546">_xlfn.POISSON.DIST(6,K437,FALSE) * _xlfn.POISSON.DIST(1,L437,FALSE)</f>
        <v>8.3107470881542741E-3</v>
      </c>
      <c r="AZ437" s="5">
        <f t="shared" ref="AZ437:AZ500" si="547">_xlfn.POISSON.DIST(6,K437,FALSE) * _xlfn.POISSON.DIST(2,L437,FALSE)</f>
        <v>4.063720592047803E-3</v>
      </c>
      <c r="BA437" s="5">
        <f t="shared" ref="BA437:BA500" si="548">_xlfn.POISSON.DIST(6,K437,FALSE) * _xlfn.POISSON.DIST(3,L437,FALSE)</f>
        <v>1.3246963941241287E-3</v>
      </c>
      <c r="BB437" s="5">
        <f t="shared" ref="BB437:BB500" si="549">_xlfn.POISSON.DIST(6,K437,FALSE) * _xlfn.POISSON.DIST(4,L437,FALSE)</f>
        <v>3.2386956057696875E-4</v>
      </c>
      <c r="BC437" s="5">
        <f t="shared" ref="BC437:BC500" si="550">_xlfn.POISSON.DIST(6,K437,FALSE) * _xlfn.POISSON.DIST(5,L437,FALSE)</f>
        <v>6.3345227017196922E-5</v>
      </c>
      <c r="BD437" s="5">
        <f t="shared" ref="BD437:BD500" si="551">_xlfn.POISSON.DIST(0,K437,FALSE) * _xlfn.POISSON.DIST(6,L437,FALSE)</f>
        <v>4.32168494148066E-5</v>
      </c>
      <c r="BE437" s="5">
        <f t="shared" ref="BE437:BE500" si="552">_xlfn.POISSON.DIST(1,K437,FALSE) * _xlfn.POISSON.DIST(6,L437,FALSE)</f>
        <v>1.0191679028192656E-4</v>
      </c>
      <c r="BF437" s="5">
        <f t="shared" ref="BF437:BF500" si="553">_xlfn.POISSON.DIST(2,K437,FALSE) * _xlfn.POISSON.DIST(6,L437,FALSE)</f>
        <v>1.201734078492483E-4</v>
      </c>
      <c r="BG437" s="5">
        <f t="shared" ref="BG437:BG500" si="554">_xlfn.POISSON.DIST(3,K437,FALSE) * _xlfn.POISSON.DIST(6,L437,FALSE)</f>
        <v>9.4466920279786892E-5</v>
      </c>
      <c r="BH437" s="5">
        <f t="shared" ref="BH437:BH500" si="555">_xlfn.POISSON.DIST(4,K437,FALSE) * _xlfn.POISSON.DIST(6,L437,FALSE)</f>
        <v>5.569451170725512E-5</v>
      </c>
      <c r="BI437" s="5">
        <f t="shared" ref="BI437:BI500" si="556">_xlfn.POISSON.DIST(5,K437,FALSE) * _xlfn.POISSON.DIST(6,L437,FALSE)</f>
        <v>2.6268485307852597E-5</v>
      </c>
      <c r="BJ437" s="8">
        <f t="shared" ref="BJ437:BJ500" si="557">SUM(N437,Q437,T437,W437,X437,Y437,AD437,AE437,AF437,AG437,AM437,AN437,AO437,AP437,AQ437,AX437,AY437,AZ437,BA437,BB437,BC437)</f>
        <v>0.67013414310830166</v>
      </c>
      <c r="BK437" s="8">
        <f t="shared" ref="BK437:BK500" si="558">SUM(M437,P437,S437,V437,AC437,AL437,AY437)</f>
        <v>0.1872473545925416</v>
      </c>
      <c r="BL437" s="8">
        <f t="shared" ref="BL437:BL500" si="559">SUM(O437,R437,U437,AA437,AB437,AH437,AI437,AJ437,AK437,AR437,AS437,AT437,AU437,AV437,BD437,BE437,BF437,BG437,BH437,BI437)</f>
        <v>0.13468195756446011</v>
      </c>
      <c r="BM437" s="8">
        <f t="shared" ref="BM437:BM500" si="560">SUM(S437:BI437)</f>
        <v>0.63710129978541852</v>
      </c>
      <c r="BN437" s="8">
        <f t="shared" ref="BN437:BN500" si="561">SUM(M437:R437)</f>
        <v>0.35220662442412409</v>
      </c>
    </row>
    <row r="438" spans="1:66" x14ac:dyDescent="0.25">
      <c r="A438" t="s">
        <v>16</v>
      </c>
      <c r="B438" t="s">
        <v>18</v>
      </c>
      <c r="C438" t="s">
        <v>462</v>
      </c>
      <c r="D438" t="s">
        <v>534</v>
      </c>
      <c r="E438">
        <f>VLOOKUP(A438,home!$A$2:$E$405,3,FALSE)</f>
        <v>1.6396999999999999</v>
      </c>
      <c r="F438">
        <f>VLOOKUP(B438,home!$B$2:$E$405,3,FALSE)</f>
        <v>1.7534000000000001</v>
      </c>
      <c r="G438">
        <f>VLOOKUP(C438,away!$B$2:$E$405,4,FALSE)</f>
        <v>0.78920000000000001</v>
      </c>
      <c r="H438">
        <f>VLOOKUP(A438,away!$A$2:$E$405,3,FALSE)</f>
        <v>1.2963</v>
      </c>
      <c r="I438">
        <f>VLOOKUP(C438,away!$B$2:$E$405,3,FALSE)</f>
        <v>0.95289999999999997</v>
      </c>
      <c r="J438">
        <f>VLOOKUP(B438,home!$B$2:$E$405,4,FALSE)</f>
        <v>0.91610000000000003</v>
      </c>
      <c r="K438" s="3">
        <f t="shared" si="506"/>
        <v>2.2689894442159999</v>
      </c>
      <c r="L438" s="3">
        <f t="shared" si="507"/>
        <v>1.1316072757469999</v>
      </c>
      <c r="M438" s="5">
        <f t="shared" si="508"/>
        <v>3.3353361404417289E-2</v>
      </c>
      <c r="N438" s="5">
        <f t="shared" si="509"/>
        <v>7.5678424955744159E-2</v>
      </c>
      <c r="O438" s="5">
        <f t="shared" si="510"/>
        <v>3.7742906435857773E-2</v>
      </c>
      <c r="P438" s="5">
        <f t="shared" si="511"/>
        <v>8.5638256296993412E-2</v>
      </c>
      <c r="Q438" s="5">
        <f t="shared" si="512"/>
        <v>8.5856773689738125E-2</v>
      </c>
      <c r="R438" s="5">
        <f t="shared" si="513"/>
        <v>2.1355073765327467E-2</v>
      </c>
      <c r="S438" s="5">
        <f t="shared" si="514"/>
        <v>5.4971302987007482E-2</v>
      </c>
      <c r="T438" s="5">
        <f t="shared" si="515"/>
        <v>9.7156149779471249E-2</v>
      </c>
      <c r="U438" s="5">
        <f t="shared" si="516"/>
        <v>4.8454436953982043E-2</v>
      </c>
      <c r="V438" s="5">
        <f t="shared" si="517"/>
        <v>1.5682732267637351E-2</v>
      </c>
      <c r="W438" s="5">
        <f t="shared" si="518"/>
        <v>6.4936037738819258E-2</v>
      </c>
      <c r="X438" s="5">
        <f t="shared" si="519"/>
        <v>7.3482092763429624E-2</v>
      </c>
      <c r="Y438" s="5">
        <f t="shared" si="520"/>
        <v>4.1576435404106472E-2</v>
      </c>
      <c r="Z438" s="5">
        <f t="shared" si="521"/>
        <v>8.0551856156528146E-3</v>
      </c>
      <c r="AA438" s="5">
        <f t="shared" si="522"/>
        <v>1.8277131133116797E-2</v>
      </c>
      <c r="AB438" s="5">
        <f t="shared" si="523"/>
        <v>2.0735308805796823E-2</v>
      </c>
      <c r="AC438" s="5">
        <f t="shared" si="524"/>
        <v>2.5166913258913405E-3</v>
      </c>
      <c r="AD438" s="5">
        <f t="shared" si="525"/>
        <v>3.6834796044648198E-2</v>
      </c>
      <c r="AE438" s="5">
        <f t="shared" si="526"/>
        <v>4.1682523204780712E-2</v>
      </c>
      <c r="AF438" s="5">
        <f t="shared" si="527"/>
        <v>2.3584123265011508E-2</v>
      </c>
      <c r="AG438" s="5">
        <f t="shared" si="528"/>
        <v>8.8959884929337065E-3</v>
      </c>
      <c r="AH438" s="5">
        <f t="shared" si="529"/>
        <v>2.2788266625413242E-3</v>
      </c>
      <c r="AI438" s="5">
        <f t="shared" si="530"/>
        <v>5.1706336425042399E-3</v>
      </c>
      <c r="AJ438" s="5">
        <f t="shared" si="531"/>
        <v>5.8660565773751257E-3</v>
      </c>
      <c r="AK438" s="5">
        <f t="shared" si="532"/>
        <v>4.4366734844126648E-3</v>
      </c>
      <c r="AL438" s="5">
        <f t="shared" si="533"/>
        <v>2.5847476561514921E-4</v>
      </c>
      <c r="AM438" s="5">
        <f t="shared" si="534"/>
        <v>1.6715552681031202E-2</v>
      </c>
      <c r="AN438" s="5">
        <f t="shared" si="535"/>
        <v>1.8915441031987175E-2</v>
      </c>
      <c r="AO438" s="5">
        <f t="shared" si="536"/>
        <v>1.0702425347880016E-2</v>
      </c>
      <c r="AP438" s="5">
        <f t="shared" si="537"/>
        <v>4.0369807972667152E-3</v>
      </c>
      <c r="AQ438" s="5">
        <f t="shared" si="538"/>
        <v>1.142069210559484E-3</v>
      </c>
      <c r="AR438" s="5">
        <f t="shared" si="539"/>
        <v>5.1574736629960371E-4</v>
      </c>
      <c r="AS438" s="5">
        <f t="shared" si="540"/>
        <v>1.1702253300160035E-3</v>
      </c>
      <c r="AT438" s="5">
        <f t="shared" si="541"/>
        <v>1.327614460580249E-3</v>
      </c>
      <c r="AU438" s="5">
        <f t="shared" si="542"/>
        <v>1.0041143990150343E-3</v>
      </c>
      <c r="AV438" s="5">
        <f t="shared" si="543"/>
        <v>5.6958124303760176E-4</v>
      </c>
      <c r="AW438" s="5">
        <f t="shared" si="544"/>
        <v>1.8435030310454747E-5</v>
      </c>
      <c r="AX438" s="5">
        <f t="shared" si="545"/>
        <v>6.3212354312493736E-3</v>
      </c>
      <c r="AY438" s="5">
        <f t="shared" si="546"/>
        <v>7.1531560057115154E-3</v>
      </c>
      <c r="AZ438" s="5">
        <f t="shared" si="547"/>
        <v>4.0472816903082496E-3</v>
      </c>
      <c r="BA438" s="5">
        <f t="shared" si="548"/>
        <v>1.5266444692501441E-3</v>
      </c>
      <c r="BB438" s="5">
        <f t="shared" si="549"/>
        <v>4.3189049722059476E-4</v>
      </c>
      <c r="BC438" s="5">
        <f t="shared" si="550"/>
        <v>9.7746085796163016E-5</v>
      </c>
      <c r="BD438" s="5">
        <f t="shared" si="551"/>
        <v>9.7270578691997393E-5</v>
      </c>
      <c r="BE438" s="5">
        <f t="shared" si="552"/>
        <v>2.207059162849238E-4</v>
      </c>
      <c r="BF438" s="5">
        <f t="shared" si="553"/>
        <v>2.5038969716325627E-4</v>
      </c>
      <c r="BG438" s="5">
        <f t="shared" si="554"/>
        <v>1.8937719326795639E-4</v>
      </c>
      <c r="BH438" s="5">
        <f t="shared" si="555"/>
        <v>1.0742371312506167E-4</v>
      </c>
      <c r="BI438" s="5">
        <f t="shared" si="556"/>
        <v>4.8748654227850525E-5</v>
      </c>
      <c r="BJ438" s="8">
        <f t="shared" si="557"/>
        <v>0.62077376858694344</v>
      </c>
      <c r="BK438" s="8">
        <f t="shared" si="558"/>
        <v>0.19957397505327351</v>
      </c>
      <c r="BL438" s="8">
        <f t="shared" si="559"/>
        <v>0.1698182460126238</v>
      </c>
      <c r="BM438" s="8">
        <f t="shared" si="560"/>
        <v>0.65146165774501452</v>
      </c>
      <c r="BN438" s="8">
        <f t="shared" si="561"/>
        <v>0.33962479654807826</v>
      </c>
    </row>
    <row r="439" spans="1:66" x14ac:dyDescent="0.25">
      <c r="A439" t="s">
        <v>16</v>
      </c>
      <c r="B439" t="s">
        <v>220</v>
      </c>
      <c r="C439" t="s">
        <v>223</v>
      </c>
      <c r="D439" t="s">
        <v>534</v>
      </c>
      <c r="E439">
        <f>VLOOKUP(A439,home!$A$2:$E$405,3,FALSE)</f>
        <v>1.6396999999999999</v>
      </c>
      <c r="F439">
        <f>VLOOKUP(B439,home!$B$2:$E$405,3,FALSE)</f>
        <v>0.72929999999999995</v>
      </c>
      <c r="G439">
        <f>VLOOKUP(C439,away!$B$2:$E$405,4,FALSE)</f>
        <v>1.1816</v>
      </c>
      <c r="H439">
        <f>VLOOKUP(A439,away!$A$2:$E$405,3,FALSE)</f>
        <v>1.2963</v>
      </c>
      <c r="I439">
        <f>VLOOKUP(C439,away!$B$2:$E$405,3,FALSE)</f>
        <v>1.1571</v>
      </c>
      <c r="J439">
        <f>VLOOKUP(B439,home!$B$2:$E$405,4,FALSE)</f>
        <v>1.6004</v>
      </c>
      <c r="K439" s="3">
        <f t="shared" si="506"/>
        <v>1.4129965209359996</v>
      </c>
      <c r="L439" s="3">
        <f t="shared" si="507"/>
        <v>2.4005179474920002</v>
      </c>
      <c r="M439" s="5">
        <f t="shared" si="508"/>
        <v>2.2070476502744709E-2</v>
      </c>
      <c r="N439" s="5">
        <f t="shared" si="509"/>
        <v>3.1185506513778001E-2</v>
      </c>
      <c r="O439" s="5">
        <f t="shared" si="510"/>
        <v>5.2980574954539152E-2</v>
      </c>
      <c r="P439" s="5">
        <f t="shared" si="511"/>
        <v>7.4861368087952782E-2</v>
      </c>
      <c r="Q439" s="5">
        <f t="shared" si="512"/>
        <v>2.2032506103797637E-2</v>
      </c>
      <c r="R439" s="5">
        <f t="shared" si="513"/>
        <v>6.3590410523408206E-2</v>
      </c>
      <c r="S439" s="5">
        <f t="shared" si="514"/>
        <v>6.3481008569332517E-2</v>
      </c>
      <c r="T439" s="5">
        <f t="shared" si="515"/>
        <v>5.2889426330393279E-2</v>
      </c>
      <c r="U439" s="5">
        <f t="shared" si="516"/>
        <v>8.9853028834467774E-2</v>
      </c>
      <c r="V439" s="5">
        <f t="shared" si="517"/>
        <v>2.3924747254864244E-2</v>
      </c>
      <c r="W439" s="5">
        <f t="shared" si="518"/>
        <v>1.0377284824055746E-2</v>
      </c>
      <c r="X439" s="5">
        <f t="shared" si="519"/>
        <v>2.4910858466382184E-2</v>
      </c>
      <c r="Y439" s="5">
        <f t="shared" si="520"/>
        <v>2.9899481417991741E-2</v>
      </c>
      <c r="Z439" s="5">
        <f t="shared" si="521"/>
        <v>5.0883307249941855E-2</v>
      </c>
      <c r="AA439" s="5">
        <f t="shared" si="522"/>
        <v>7.1897936117885364E-2</v>
      </c>
      <c r="AB439" s="5">
        <f t="shared" si="523"/>
        <v>5.0795766798525391E-2</v>
      </c>
      <c r="AC439" s="5">
        <f t="shared" si="524"/>
        <v>5.0719320401705357E-3</v>
      </c>
      <c r="AD439" s="5">
        <f t="shared" si="525"/>
        <v>3.665766838288178E-3</v>
      </c>
      <c r="AE439" s="5">
        <f t="shared" si="526"/>
        <v>8.7997390866317773E-3</v>
      </c>
      <c r="AF439" s="5">
        <f t="shared" si="527"/>
        <v>1.0561965805353223E-2</v>
      </c>
      <c r="AG439" s="5">
        <f t="shared" si="528"/>
        <v>8.4513961588490692E-3</v>
      </c>
      <c r="AH439" s="5">
        <f t="shared" si="529"/>
        <v>3.0536573070308805E-2</v>
      </c>
      <c r="AI439" s="5">
        <f t="shared" si="530"/>
        <v>4.314807150965428E-2</v>
      </c>
      <c r="AJ439" s="5">
        <f t="shared" si="531"/>
        <v>3.0484037464119613E-2</v>
      </c>
      <c r="AK439" s="5">
        <f t="shared" si="532"/>
        <v>1.4357946293627894E-2</v>
      </c>
      <c r="AL439" s="5">
        <f t="shared" si="533"/>
        <v>6.8814422077215947E-4</v>
      </c>
      <c r="AM439" s="5">
        <f t="shared" si="534"/>
        <v>1.0359431578127504E-3</v>
      </c>
      <c r="AN439" s="5">
        <f t="shared" si="535"/>
        <v>2.4868001429110449E-3</v>
      </c>
      <c r="AO439" s="5">
        <f t="shared" si="536"/>
        <v>2.9848041874418179E-3</v>
      </c>
      <c r="AP439" s="5">
        <f t="shared" si="537"/>
        <v>2.38835867390112E-3</v>
      </c>
      <c r="AQ439" s="5">
        <f t="shared" si="538"/>
        <v>1.4333244654369578E-3</v>
      </c>
      <c r="AR439" s="5">
        <f t="shared" si="539"/>
        <v>1.466071834203545E-2</v>
      </c>
      <c r="AS439" s="5">
        <f t="shared" si="540"/>
        <v>2.0715544011718687E-2</v>
      </c>
      <c r="AT439" s="5">
        <f t="shared" si="541"/>
        <v>1.4635495808927545E-2</v>
      </c>
      <c r="AU439" s="5">
        <f t="shared" si="542"/>
        <v>6.8933015533960071E-3</v>
      </c>
      <c r="AV439" s="5">
        <f t="shared" si="543"/>
        <v>2.4350527781778195E-3</v>
      </c>
      <c r="AW439" s="5">
        <f t="shared" si="544"/>
        <v>6.4837015541774725E-5</v>
      </c>
      <c r="AX439" s="5">
        <f t="shared" si="545"/>
        <v>2.4396401297947809E-4</v>
      </c>
      <c r="AY439" s="5">
        <f t="shared" si="546"/>
        <v>5.8563999169940846E-4</v>
      </c>
      <c r="AZ439" s="5">
        <f t="shared" si="547"/>
        <v>7.0291965542174811E-4</v>
      </c>
      <c r="BA439" s="5">
        <f t="shared" si="548"/>
        <v>5.6245708282826631E-4</v>
      </c>
      <c r="BB439" s="5">
        <f t="shared" si="549"/>
        <v>3.3754708050581192E-4</v>
      </c>
      <c r="BC439" s="5">
        <f t="shared" si="550"/>
        <v>1.6205756497554588E-4</v>
      </c>
      <c r="BD439" s="5">
        <f t="shared" si="551"/>
        <v>5.8655529171968684E-3</v>
      </c>
      <c r="BE439" s="5">
        <f t="shared" si="552"/>
        <v>8.2880058653651782E-3</v>
      </c>
      <c r="BF439" s="5">
        <f t="shared" si="553"/>
        <v>5.8554617266290791E-3</v>
      </c>
      <c r="BG439" s="5">
        <f t="shared" si="554"/>
        <v>2.7579156827335963E-3</v>
      </c>
      <c r="BH439" s="5">
        <f t="shared" si="555"/>
        <v>9.7423131618435072E-4</v>
      </c>
      <c r="BI439" s="5">
        <f t="shared" si="556"/>
        <v>2.7531709207107735E-4</v>
      </c>
      <c r="BJ439" s="8">
        <f t="shared" si="557"/>
        <v>0.21569774756143481</v>
      </c>
      <c r="BK439" s="8">
        <f t="shared" si="558"/>
        <v>0.19068331666753635</v>
      </c>
      <c r="BL439" s="8">
        <f t="shared" si="559"/>
        <v>0.53100094266097209</v>
      </c>
      <c r="BM439" s="8">
        <f t="shared" si="560"/>
        <v>0.72102366847750687</v>
      </c>
      <c r="BN439" s="8">
        <f t="shared" si="561"/>
        <v>0.26672084268622048</v>
      </c>
    </row>
    <row r="440" spans="1:66" x14ac:dyDescent="0.25">
      <c r="A440" t="s">
        <v>59</v>
      </c>
      <c r="B440" t="s">
        <v>67</v>
      </c>
      <c r="C440" t="s">
        <v>76</v>
      </c>
      <c r="D440" t="s">
        <v>534</v>
      </c>
      <c r="E440">
        <f>VLOOKUP(A440,home!$A$2:$E$405,3,FALSE)</f>
        <v>1.6243000000000001</v>
      </c>
      <c r="F440">
        <f>VLOOKUP(B440,home!$B$2:$E$405,3,FALSE)</f>
        <v>0.64990000000000003</v>
      </c>
      <c r="G440">
        <f>VLOOKUP(C440,away!$B$2:$E$405,4,FALSE)</f>
        <v>0.59099999999999997</v>
      </c>
      <c r="H440">
        <f>VLOOKUP(A440,away!$A$2:$E$405,3,FALSE)</f>
        <v>1.2161999999999999</v>
      </c>
      <c r="I440">
        <f>VLOOKUP(C440,away!$B$2:$E$405,3,FALSE)</f>
        <v>1.0213000000000001</v>
      </c>
      <c r="J440">
        <f>VLOOKUP(B440,home!$B$2:$E$405,4,FALSE)</f>
        <v>0.82220000000000004</v>
      </c>
      <c r="K440" s="3">
        <f t="shared" si="506"/>
        <v>0.62387884887000011</v>
      </c>
      <c r="L440" s="3">
        <f t="shared" si="507"/>
        <v>1.0212587803320001</v>
      </c>
      <c r="M440" s="5">
        <f t="shared" si="508"/>
        <v>0.19298600045668693</v>
      </c>
      <c r="N440" s="5">
        <f t="shared" si="509"/>
        <v>0.12039988381294316</v>
      </c>
      <c r="O440" s="5">
        <f t="shared" si="510"/>
        <v>0.19708864744754692</v>
      </c>
      <c r="P440" s="5">
        <f t="shared" si="511"/>
        <v>0.12295943849492086</v>
      </c>
      <c r="Q440" s="5">
        <f t="shared" si="512"/>
        <v>3.7557470458650363E-2</v>
      </c>
      <c r="R440" s="5">
        <f t="shared" si="513"/>
        <v>0.10063925585478266</v>
      </c>
      <c r="S440" s="5">
        <f t="shared" si="514"/>
        <v>1.9585648025255954E-2</v>
      </c>
      <c r="T440" s="5">
        <f t="shared" si="515"/>
        <v>3.8355896472956397E-2</v>
      </c>
      <c r="U440" s="5">
        <f t="shared" si="516"/>
        <v>6.2786703093815233E-2</v>
      </c>
      <c r="V440" s="5">
        <f t="shared" si="517"/>
        <v>1.3865371224658252E-3</v>
      </c>
      <c r="W440" s="5">
        <f t="shared" si="518"/>
        <v>7.8104371454039414E-3</v>
      </c>
      <c r="X440" s="5">
        <f t="shared" si="519"/>
        <v>7.9764775129749776E-3</v>
      </c>
      <c r="Y440" s="5">
        <f t="shared" si="520"/>
        <v>4.0730238481232256E-3</v>
      </c>
      <c r="Z440" s="5">
        <f t="shared" si="521"/>
        <v>3.4259574562591821E-2</v>
      </c>
      <c r="AA440" s="5">
        <f t="shared" si="522"/>
        <v>2.1373823940885724E-2</v>
      </c>
      <c r="AB440" s="5">
        <f t="shared" si="523"/>
        <v>6.6673383380949159E-3</v>
      </c>
      <c r="AC440" s="5">
        <f t="shared" si="524"/>
        <v>5.5213793237370335E-5</v>
      </c>
      <c r="AD440" s="5">
        <f t="shared" si="525"/>
        <v>1.2181916338615251E-3</v>
      </c>
      <c r="AE440" s="5">
        <f t="shared" si="526"/>
        <v>1.2440889022080676E-3</v>
      </c>
      <c r="AF440" s="5">
        <f t="shared" si="527"/>
        <v>6.3526835744679398E-4</v>
      </c>
      <c r="AG440" s="5">
        <f t="shared" si="528"/>
        <v>2.1625779596987532E-4</v>
      </c>
      <c r="AH440" s="5">
        <f t="shared" si="529"/>
        <v>8.7469728331214316E-3</v>
      </c>
      <c r="AI440" s="5">
        <f t="shared" si="530"/>
        <v>5.457051342224962E-3</v>
      </c>
      <c r="AJ440" s="5">
        <f t="shared" si="531"/>
        <v>1.7022694548058988E-3</v>
      </c>
      <c r="AK440" s="5">
        <f t="shared" si="532"/>
        <v>3.5400330264362233E-4</v>
      </c>
      <c r="AL440" s="5">
        <f t="shared" si="533"/>
        <v>1.407160518913481E-6</v>
      </c>
      <c r="AM440" s="5">
        <f t="shared" si="534"/>
        <v>1.5200079884731868E-4</v>
      </c>
      <c r="AN440" s="5">
        <f t="shared" si="535"/>
        <v>1.5523215044030235E-4</v>
      </c>
      <c r="AO440" s="5">
        <f t="shared" si="536"/>
        <v>7.9266098313488369E-5</v>
      </c>
      <c r="AP440" s="5">
        <f t="shared" si="537"/>
        <v>2.698373296176985E-5</v>
      </c>
      <c r="AQ440" s="5">
        <f t="shared" si="538"/>
        <v>6.8893435533353642E-6</v>
      </c>
      <c r="AR440" s="5">
        <f t="shared" si="539"/>
        <v>1.7865845614301473E-3</v>
      </c>
      <c r="AS440" s="5">
        <f t="shared" si="540"/>
        <v>1.1146123195939542E-3</v>
      </c>
      <c r="AT440" s="5">
        <f t="shared" si="541"/>
        <v>3.4769152544229836E-4</v>
      </c>
      <c r="AU440" s="5">
        <f t="shared" si="542"/>
        <v>7.2305796218265155E-5</v>
      </c>
      <c r="AV440" s="5">
        <f t="shared" si="543"/>
        <v>1.1277514227820018E-5</v>
      </c>
      <c r="AW440" s="5">
        <f t="shared" si="544"/>
        <v>2.4904464409677284E-8</v>
      </c>
      <c r="AX440" s="5">
        <f t="shared" si="545"/>
        <v>1.5805013902030923E-5</v>
      </c>
      <c r="AY440" s="5">
        <f t="shared" si="546"/>
        <v>1.6141009220718403E-5</v>
      </c>
      <c r="AZ440" s="5">
        <f t="shared" si="547"/>
        <v>8.2420736950392221E-6</v>
      </c>
      <c r="BA440" s="5">
        <f t="shared" si="548"/>
        <v>2.8057633764007398E-6</v>
      </c>
      <c r="BB440" s="5">
        <f t="shared" si="549"/>
        <v>7.1635262092080328E-7</v>
      </c>
      <c r="BC440" s="5">
        <f t="shared" si="550"/>
        <v>1.4631628078584229E-7</v>
      </c>
      <c r="BD440" s="5">
        <f t="shared" si="551"/>
        <v>3.040941950276888E-4</v>
      </c>
      <c r="BE440" s="5">
        <f t="shared" si="552"/>
        <v>1.8971793634192381E-4</v>
      </c>
      <c r="BF440" s="5">
        <f t="shared" si="553"/>
        <v>5.9180503867495679E-5</v>
      </c>
      <c r="BG440" s="5">
        <f t="shared" si="554"/>
        <v>1.2307154876133266E-5</v>
      </c>
      <c r="BH440" s="5">
        <f t="shared" si="555"/>
        <v>1.9195434042467076E-6</v>
      </c>
      <c r="BI440" s="5">
        <f t="shared" si="556"/>
        <v>2.3951250587948758E-7</v>
      </c>
      <c r="BJ440" s="8">
        <f t="shared" si="557"/>
        <v>0.21995122459375041</v>
      </c>
      <c r="BK440" s="8">
        <f t="shared" si="558"/>
        <v>0.33699038606230658</v>
      </c>
      <c r="BL440" s="8">
        <f t="shared" si="559"/>
        <v>0.40871599617085719</v>
      </c>
      <c r="BM440" s="8">
        <f t="shared" si="560"/>
        <v>0.2282703687592188</v>
      </c>
      <c r="BN440" s="8">
        <f t="shared" si="561"/>
        <v>0.77163069652553085</v>
      </c>
    </row>
    <row r="441" spans="1:66" x14ac:dyDescent="0.25">
      <c r="A441" t="s">
        <v>70</v>
      </c>
      <c r="B441" t="s">
        <v>100</v>
      </c>
      <c r="C441" t="s">
        <v>77</v>
      </c>
      <c r="D441" t="s">
        <v>534</v>
      </c>
      <c r="E441">
        <f>VLOOKUP(A441,home!$A$2:$E$405,3,FALSE)</f>
        <v>1.3243</v>
      </c>
      <c r="F441">
        <f>VLOOKUP(B441,home!$B$2:$E$405,3,FALSE)</f>
        <v>0.78790000000000004</v>
      </c>
      <c r="G441">
        <f>VLOOKUP(C441,away!$B$2:$E$405,4,FALSE)</f>
        <v>1.0506</v>
      </c>
      <c r="H441">
        <f>VLOOKUP(A441,away!$A$2:$E$405,3,FALSE)</f>
        <v>1.1069</v>
      </c>
      <c r="I441">
        <f>VLOOKUP(C441,away!$B$2:$E$405,3,FALSE)</f>
        <v>0.98199999999999998</v>
      </c>
      <c r="J441">
        <f>VLOOKUP(B441,home!$B$2:$E$405,4,FALSE)</f>
        <v>1.0605</v>
      </c>
      <c r="K441" s="3">
        <f t="shared" si="506"/>
        <v>1.0962128180820001</v>
      </c>
      <c r="L441" s="3">
        <f t="shared" si="507"/>
        <v>1.1527378359</v>
      </c>
      <c r="M441" s="5">
        <f t="shared" si="508"/>
        <v>0.10550988286773083</v>
      </c>
      <c r="N441" s="5">
        <f t="shared" si="509"/>
        <v>0.11566128603393697</v>
      </c>
      <c r="O441" s="5">
        <f t="shared" si="510"/>
        <v>0.12162523404301052</v>
      </c>
      <c r="P441" s="5">
        <f t="shared" si="511"/>
        <v>0.13332714056017139</v>
      </c>
      <c r="Q441" s="5">
        <f t="shared" si="512"/>
        <v>6.3394692153125154E-2</v>
      </c>
      <c r="R441" s="5">
        <f t="shared" si="513"/>
        <v>7.0101004540785494E-2</v>
      </c>
      <c r="S441" s="5">
        <f t="shared" si="514"/>
        <v>4.211957668514376E-2</v>
      </c>
      <c r="T441" s="5">
        <f t="shared" si="515"/>
        <v>7.3077460240140196E-2</v>
      </c>
      <c r="U441" s="5">
        <f t="shared" si="516"/>
        <v>7.6845619738033555E-2</v>
      </c>
      <c r="V441" s="5">
        <f t="shared" si="517"/>
        <v>5.9138038051268589E-3</v>
      </c>
      <c r="W441" s="5">
        <f t="shared" si="518"/>
        <v>2.3164691378872729E-2</v>
      </c>
      <c r="X441" s="5">
        <f t="shared" si="519"/>
        <v>2.6702816209373138E-2</v>
      </c>
      <c r="Y441" s="5">
        <f t="shared" si="520"/>
        <v>1.5390673284814119E-2</v>
      </c>
      <c r="Z441" s="5">
        <f t="shared" si="521"/>
        <v>2.6936026756253718E-2</v>
      </c>
      <c r="AA441" s="5">
        <f t="shared" si="522"/>
        <v>2.9527617798405046E-2</v>
      </c>
      <c r="AB441" s="5">
        <f t="shared" si="523"/>
        <v>1.6184276559018908E-2</v>
      </c>
      <c r="AC441" s="5">
        <f t="shared" si="524"/>
        <v>4.670596545917091E-4</v>
      </c>
      <c r="AD441" s="5">
        <f t="shared" si="525"/>
        <v>6.348357904108471E-3</v>
      </c>
      <c r="AE441" s="5">
        <f t="shared" si="526"/>
        <v>7.3179923519006585E-3</v>
      </c>
      <c r="AF441" s="5">
        <f t="shared" si="527"/>
        <v>4.2178633334313586E-3</v>
      </c>
      <c r="AG441" s="5">
        <f t="shared" si="528"/>
        <v>1.6206968837005418E-3</v>
      </c>
      <c r="AH441" s="5">
        <f t="shared" si="529"/>
        <v>7.7625442976871012E-3</v>
      </c>
      <c r="AI441" s="5">
        <f t="shared" si="530"/>
        <v>8.5094005600539376E-3</v>
      </c>
      <c r="AJ441" s="5">
        <f t="shared" si="531"/>
        <v>4.6640569840626376E-3</v>
      </c>
      <c r="AK441" s="5">
        <f t="shared" si="532"/>
        <v>1.7042663500647798E-3</v>
      </c>
      <c r="AL441" s="5">
        <f t="shared" si="533"/>
        <v>2.3607922414547237E-5</v>
      </c>
      <c r="AM441" s="5">
        <f t="shared" si="534"/>
        <v>1.3918302616511779E-3</v>
      </c>
      <c r="AN441" s="5">
        <f t="shared" si="535"/>
        <v>1.6044154037559094E-3</v>
      </c>
      <c r="AO441" s="5">
        <f t="shared" si="536"/>
        <v>9.2473517020510607E-4</v>
      </c>
      <c r="AP441" s="5">
        <f t="shared" si="537"/>
        <v>3.5532573962761743E-4</v>
      </c>
      <c r="AQ441" s="5">
        <f t="shared" si="538"/>
        <v>1.0239935603447663E-4</v>
      </c>
      <c r="AR441" s="5">
        <f t="shared" si="539"/>
        <v>1.7896357029587424E-3</v>
      </c>
      <c r="AS441" s="5">
        <f t="shared" si="540"/>
        <v>1.9618215972805643E-3</v>
      </c>
      <c r="AT441" s="5">
        <f t="shared" si="541"/>
        <v>1.0752869908645288E-3</v>
      </c>
      <c r="AU441" s="5">
        <f t="shared" si="542"/>
        <v>3.9291446083417313E-4</v>
      </c>
      <c r="AV441" s="5">
        <f t="shared" si="543"/>
        <v>1.0767946709404962E-4</v>
      </c>
      <c r="AW441" s="5">
        <f t="shared" si="544"/>
        <v>8.2866823692183832E-7</v>
      </c>
      <c r="AX441" s="5">
        <f t="shared" si="545"/>
        <v>2.5429036223607415E-4</v>
      </c>
      <c r="AY441" s="5">
        <f t="shared" si="546"/>
        <v>2.9313012185423916E-4</v>
      </c>
      <c r="AZ441" s="5">
        <f t="shared" si="547"/>
        <v>1.6895109115167952E-4</v>
      </c>
      <c r="BA441" s="5">
        <f t="shared" si="548"/>
        <v>6.4918771729043575E-5</v>
      </c>
      <c r="BB441" s="5">
        <f t="shared" si="549"/>
        <v>1.8708581108055946E-5</v>
      </c>
      <c r="BC441" s="5">
        <f t="shared" si="550"/>
        <v>4.313217859852006E-6</v>
      </c>
      <c r="BD441" s="5">
        <f t="shared" si="551"/>
        <v>3.4383013121300595E-4</v>
      </c>
      <c r="BE441" s="5">
        <f t="shared" si="552"/>
        <v>3.7691099707851312E-4</v>
      </c>
      <c r="BF441" s="5">
        <f t="shared" si="553"/>
        <v>2.0658733313676667E-4</v>
      </c>
      <c r="BG441" s="5">
        <f t="shared" si="554"/>
        <v>7.5487894212633333E-5</v>
      </c>
      <c r="BH441" s="5">
        <f t="shared" si="555"/>
        <v>2.0687699311476667E-5</v>
      </c>
      <c r="BI441" s="5">
        <f t="shared" si="556"/>
        <v>4.5356242323733798E-6</v>
      </c>
      <c r="BJ441" s="8">
        <f t="shared" si="557"/>
        <v>0.34207954785061651</v>
      </c>
      <c r="BK441" s="8">
        <f t="shared" si="558"/>
        <v>0.28765420161703331</v>
      </c>
      <c r="BL441" s="8">
        <f t="shared" si="559"/>
        <v>0.34327939876933883</v>
      </c>
      <c r="BM441" s="8">
        <f t="shared" si="560"/>
        <v>0.39003763334086472</v>
      </c>
      <c r="BN441" s="8">
        <f t="shared" si="561"/>
        <v>0.60961924019876035</v>
      </c>
    </row>
    <row r="442" spans="1:66" x14ac:dyDescent="0.25">
      <c r="A442" t="s">
        <v>134</v>
      </c>
      <c r="B442" t="s">
        <v>108</v>
      </c>
      <c r="C442" t="s">
        <v>444</v>
      </c>
      <c r="D442" t="s">
        <v>534</v>
      </c>
      <c r="E442">
        <f>VLOOKUP(A442,home!$A$2:$E$405,3,FALSE)</f>
        <v>1.5399</v>
      </c>
      <c r="F442">
        <f>VLOOKUP(B442,home!$B$2:$E$405,3,FALSE)</f>
        <v>0.98309999999999997</v>
      </c>
      <c r="G442">
        <f>VLOOKUP(C442,away!$B$2:$E$405,4,FALSE)</f>
        <v>0.84699999999999998</v>
      </c>
      <c r="H442">
        <f>VLOOKUP(A442,away!$A$2:$E$405,3,FALSE)</f>
        <v>1.25</v>
      </c>
      <c r="I442">
        <f>VLOOKUP(C442,away!$B$2:$E$405,3,FALSE)</f>
        <v>1.1477999999999999</v>
      </c>
      <c r="J442">
        <f>VLOOKUP(B442,home!$B$2:$E$405,4,FALSE)</f>
        <v>1.5563</v>
      </c>
      <c r="K442" s="3">
        <f t="shared" si="506"/>
        <v>1.28225270943</v>
      </c>
      <c r="L442" s="3">
        <f t="shared" si="507"/>
        <v>2.2329014250000001</v>
      </c>
      <c r="M442" s="5">
        <f t="shared" si="508"/>
        <v>2.9743218146792868E-2</v>
      </c>
      <c r="N442" s="5">
        <f t="shared" si="509"/>
        <v>3.8138322055892696E-2</v>
      </c>
      <c r="O442" s="5">
        <f t="shared" si="510"/>
        <v>6.6413674184059648E-2</v>
      </c>
      <c r="P442" s="5">
        <f t="shared" si="511"/>
        <v>8.515911366571173E-2</v>
      </c>
      <c r="Q442" s="5">
        <f t="shared" si="512"/>
        <v>2.4451483394641173E-2</v>
      </c>
      <c r="R442" s="5">
        <f t="shared" si="513"/>
        <v>7.4147593862536276E-2</v>
      </c>
      <c r="S442" s="5">
        <f t="shared" si="514"/>
        <v>6.0955699249978318E-2</v>
      </c>
      <c r="T442" s="5">
        <f t="shared" si="515"/>
        <v>5.4597752115258115E-2</v>
      </c>
      <c r="U442" s="5">
        <f t="shared" si="516"/>
        <v>9.5075953127952362E-2</v>
      </c>
      <c r="V442" s="5">
        <f t="shared" si="517"/>
        <v>1.9391659845066116E-2</v>
      </c>
      <c r="W442" s="5">
        <f t="shared" si="518"/>
        <v>1.0450993610787104E-2</v>
      </c>
      <c r="X442" s="5">
        <f t="shared" si="519"/>
        <v>2.3336038526192419E-2</v>
      </c>
      <c r="Y442" s="5">
        <f t="shared" si="520"/>
        <v>2.6053536839494983E-2</v>
      </c>
      <c r="Z442" s="5">
        <f t="shared" si="521"/>
        <v>5.5188089331992832E-2</v>
      </c>
      <c r="AA442" s="5">
        <f t="shared" si="522"/>
        <v>7.0765077074212687E-2</v>
      </c>
      <c r="AB442" s="5">
        <f t="shared" si="523"/>
        <v>4.5369355905716009E-2</v>
      </c>
      <c r="AC442" s="5">
        <f t="shared" si="524"/>
        <v>3.4700695398079909E-3</v>
      </c>
      <c r="AD442" s="5">
        <f t="shared" si="525"/>
        <v>3.3502037184168451E-3</v>
      </c>
      <c r="AE442" s="5">
        <f t="shared" si="526"/>
        <v>7.4806746568932712E-3</v>
      </c>
      <c r="AF442" s="5">
        <f t="shared" si="527"/>
        <v>8.3518045506691882E-3</v>
      </c>
      <c r="AG442" s="5">
        <f t="shared" si="528"/>
        <v>6.2162520941702387E-3</v>
      </c>
      <c r="AH442" s="5">
        <f t="shared" si="529"/>
        <v>3.0807390828108537E-2</v>
      </c>
      <c r="AI442" s="5">
        <f t="shared" si="530"/>
        <v>3.9502860359811098E-2</v>
      </c>
      <c r="AJ442" s="5">
        <f t="shared" si="531"/>
        <v>2.5326324863301369E-2</v>
      </c>
      <c r="AK442" s="5">
        <f t="shared" si="532"/>
        <v>1.0824916225290856E-2</v>
      </c>
      <c r="AL442" s="5">
        <f t="shared" si="533"/>
        <v>3.9741233771006237E-4</v>
      </c>
      <c r="AM442" s="5">
        <f t="shared" si="534"/>
        <v>8.5916155901649227E-4</v>
      </c>
      <c r="AN442" s="5">
        <f t="shared" si="535"/>
        <v>1.918423069433147E-3</v>
      </c>
      <c r="AO442" s="5">
        <f t="shared" si="536"/>
        <v>2.1418248027450745E-3</v>
      </c>
      <c r="AP442" s="5">
        <f t="shared" si="537"/>
        <v>1.5941612180499403E-3</v>
      </c>
      <c r="AQ442" s="5">
        <f t="shared" si="538"/>
        <v>8.8990121386586221E-4</v>
      </c>
      <c r="AR442" s="5">
        <f t="shared" si="539"/>
        <v>1.3757973376123086E-2</v>
      </c>
      <c r="AS442" s="5">
        <f t="shared" si="540"/>
        <v>1.7641198637799629E-2</v>
      </c>
      <c r="AT442" s="5">
        <f t="shared" si="541"/>
        <v>1.1310237375455702E-2</v>
      </c>
      <c r="AU442" s="5">
        <f t="shared" si="542"/>
        <v>4.8341941729915109E-3</v>
      </c>
      <c r="AV442" s="5">
        <f t="shared" si="543"/>
        <v>1.5496646440572703E-3</v>
      </c>
      <c r="AW442" s="5">
        <f t="shared" si="544"/>
        <v>3.1606908648122898E-5</v>
      </c>
      <c r="AX442" s="5">
        <f t="shared" si="545"/>
        <v>1.8361037281450007E-4</v>
      </c>
      <c r="AY442" s="5">
        <f t="shared" si="546"/>
        <v>4.0998386310227844E-4</v>
      </c>
      <c r="AZ442" s="5">
        <f t="shared" si="547"/>
        <v>4.5772677607404134E-4</v>
      </c>
      <c r="BA442" s="5">
        <f t="shared" si="548"/>
        <v>3.406862568521276E-4</v>
      </c>
      <c r="BB442" s="5">
        <f t="shared" si="549"/>
        <v>1.90179707100758E-4</v>
      </c>
      <c r="BC442" s="5">
        <f t="shared" si="550"/>
        <v>8.4930507798272969E-5</v>
      </c>
      <c r="BD442" s="5">
        <f t="shared" si="551"/>
        <v>5.120033059442885E-3</v>
      </c>
      <c r="BE442" s="5">
        <f t="shared" si="552"/>
        <v>6.5651762628418106E-3</v>
      </c>
      <c r="BF442" s="5">
        <f t="shared" si="553"/>
        <v>4.2091075254572178E-3</v>
      </c>
      <c r="BG442" s="5">
        <f t="shared" si="554"/>
        <v>1.7990465095999075E-3</v>
      </c>
      <c r="BH442" s="5">
        <f t="shared" si="555"/>
        <v>5.7670806533126632E-4</v>
      </c>
      <c r="BI442" s="5">
        <f t="shared" si="556"/>
        <v>1.4789709586422996E-4</v>
      </c>
      <c r="BJ442" s="8">
        <f t="shared" si="557"/>
        <v>0.21149765090926861</v>
      </c>
      <c r="BK442" s="8">
        <f t="shared" si="558"/>
        <v>0.19952715664816939</v>
      </c>
      <c r="BL442" s="8">
        <f t="shared" si="559"/>
        <v>0.5257443831559534</v>
      </c>
      <c r="BM442" s="8">
        <f t="shared" si="560"/>
        <v>0.67352549778129522</v>
      </c>
      <c r="BN442" s="8">
        <f t="shared" si="561"/>
        <v>0.31805340530963444</v>
      </c>
    </row>
    <row r="443" spans="1:66" x14ac:dyDescent="0.25">
      <c r="A443" t="s">
        <v>134</v>
      </c>
      <c r="B443" t="s">
        <v>352</v>
      </c>
      <c r="C443" t="s">
        <v>324</v>
      </c>
      <c r="D443" t="s">
        <v>534</v>
      </c>
      <c r="E443">
        <f>VLOOKUP(A443,home!$A$2:$E$405,3,FALSE)</f>
        <v>1.5399</v>
      </c>
      <c r="F443">
        <f>VLOOKUP(B443,home!$B$2:$E$405,3,FALSE)</f>
        <v>1.0164</v>
      </c>
      <c r="G443">
        <f>VLOOKUP(C443,away!$B$2:$E$405,4,FALSE)</f>
        <v>0.70589999999999997</v>
      </c>
      <c r="H443">
        <f>VLOOKUP(A443,away!$A$2:$E$405,3,FALSE)</f>
        <v>1.25</v>
      </c>
      <c r="I443">
        <f>VLOOKUP(C443,away!$B$2:$E$405,3,FALSE)</f>
        <v>0.55649999999999999</v>
      </c>
      <c r="J443">
        <f>VLOOKUP(B443,home!$B$2:$E$405,4,FALSE)</f>
        <v>0.93910000000000005</v>
      </c>
      <c r="K443" s="3">
        <f t="shared" si="506"/>
        <v>1.1048424627239999</v>
      </c>
      <c r="L443" s="3">
        <f t="shared" si="507"/>
        <v>0.65326143749999999</v>
      </c>
      <c r="M443" s="5">
        <f t="shared" si="508"/>
        <v>0.17237138751372943</v>
      </c>
      <c r="N443" s="5">
        <f t="shared" si="509"/>
        <v>0.19044322828382176</v>
      </c>
      <c r="O443" s="5">
        <f t="shared" si="510"/>
        <v>0.11260358039108843</v>
      </c>
      <c r="P443" s="5">
        <f t="shared" si="511"/>
        <v>0.12440921707083005</v>
      </c>
      <c r="Q443" s="5">
        <f t="shared" si="512"/>
        <v>0.10520488267310328</v>
      </c>
      <c r="R443" s="5">
        <f t="shared" si="513"/>
        <v>3.6779788396964615E-2</v>
      </c>
      <c r="S443" s="5">
        <f t="shared" si="514"/>
        <v>2.2448118442720245E-2</v>
      </c>
      <c r="T443" s="5">
        <f t="shared" si="515"/>
        <v>6.8726292887050289E-2</v>
      </c>
      <c r="U443" s="5">
        <f t="shared" si="516"/>
        <v>4.0635871990969984E-2</v>
      </c>
      <c r="V443" s="5">
        <f t="shared" si="517"/>
        <v>1.8002168202394721E-3</v>
      </c>
      <c r="W443" s="5">
        <f t="shared" si="518"/>
        <v>3.8744940554380297E-2</v>
      </c>
      <c r="X443" s="5">
        <f t="shared" si="519"/>
        <v>2.5310575562406519E-2</v>
      </c>
      <c r="Y443" s="5">
        <f t="shared" si="520"/>
        <v>8.267211487925025E-3</v>
      </c>
      <c r="Z443" s="5">
        <f t="shared" si="521"/>
        <v>8.0089391463823087E-3</v>
      </c>
      <c r="AA443" s="5">
        <f t="shared" si="522"/>
        <v>8.8486160502956792E-3</v>
      </c>
      <c r="AB443" s="5">
        <f t="shared" si="523"/>
        <v>4.8881633743538969E-3</v>
      </c>
      <c r="AC443" s="5">
        <f t="shared" si="524"/>
        <v>8.1206765372346496E-5</v>
      </c>
      <c r="AD443" s="5">
        <f t="shared" si="525"/>
        <v>1.0701763885049127E-2</v>
      </c>
      <c r="AE443" s="5">
        <f t="shared" si="526"/>
        <v>6.9910496593327768E-3</v>
      </c>
      <c r="AF443" s="5">
        <f t="shared" si="527"/>
        <v>2.2834915750448073E-3</v>
      </c>
      <c r="AG443" s="5">
        <f t="shared" si="528"/>
        <v>4.9723899627763667E-4</v>
      </c>
      <c r="AH443" s="5">
        <f t="shared" si="529"/>
        <v>1.3079827749039323E-3</v>
      </c>
      <c r="AI443" s="5">
        <f t="shared" si="530"/>
        <v>1.4451149102254316E-3</v>
      </c>
      <c r="AJ443" s="5">
        <f t="shared" si="531"/>
        <v>7.9831215816631904E-4</v>
      </c>
      <c r="AK443" s="5">
        <f t="shared" si="532"/>
        <v>2.9400305695032909E-4</v>
      </c>
      <c r="AL443" s="5">
        <f t="shared" si="533"/>
        <v>2.3444424846956753E-6</v>
      </c>
      <c r="AM443" s="5">
        <f t="shared" si="534"/>
        <v>2.3647526332496874E-3</v>
      </c>
      <c r="AN443" s="5">
        <f t="shared" si="535"/>
        <v>1.544801704528601E-3</v>
      </c>
      <c r="AO443" s="5">
        <f t="shared" si="536"/>
        <v>5.0457969107640195E-4</v>
      </c>
      <c r="AP443" s="5">
        <f t="shared" si="537"/>
        <v>1.0987415144195876E-4</v>
      </c>
      <c r="AQ443" s="5">
        <f t="shared" si="538"/>
        <v>1.7944136528766665E-5</v>
      </c>
      <c r="AR443" s="5">
        <f t="shared" si="539"/>
        <v>1.7089094155179639E-4</v>
      </c>
      <c r="AS443" s="5">
        <f t="shared" si="540"/>
        <v>1.8880756872130986E-4</v>
      </c>
      <c r="AT443" s="5">
        <f t="shared" si="541"/>
        <v>1.0430130960349143E-4</v>
      </c>
      <c r="AU443" s="5">
        <f t="shared" si="542"/>
        <v>3.8412171922553285E-5</v>
      </c>
      <c r="AV443" s="5">
        <f t="shared" si="543"/>
        <v>1.0609849656372863E-5</v>
      </c>
      <c r="AW443" s="5">
        <f t="shared" si="544"/>
        <v>4.7002879170056315E-8</v>
      </c>
      <c r="AX443" s="5">
        <f t="shared" si="545"/>
        <v>4.3544652050877424E-4</v>
      </c>
      <c r="AY443" s="5">
        <f t="shared" si="546"/>
        <v>2.8446041994193506E-4</v>
      </c>
      <c r="AZ443" s="5">
        <f t="shared" si="547"/>
        <v>9.2913511421561075E-5</v>
      </c>
      <c r="BA443" s="5">
        <f t="shared" si="548"/>
        <v>2.0232271344807221E-5</v>
      </c>
      <c r="BB443" s="5">
        <f t="shared" si="549"/>
        <v>3.3042406656497048E-6</v>
      </c>
      <c r="BC443" s="5">
        <f t="shared" si="550"/>
        <v>4.3170660141765675E-7</v>
      </c>
      <c r="BD443" s="5">
        <f t="shared" si="551"/>
        <v>1.8606077022309159E-5</v>
      </c>
      <c r="BE443" s="5">
        <f t="shared" si="552"/>
        <v>2.055678395896048E-5</v>
      </c>
      <c r="BF443" s="5">
        <f t="shared" si="553"/>
        <v>1.1356003907451558E-5</v>
      </c>
      <c r="BG443" s="5">
        <f t="shared" si="554"/>
        <v>4.1821984412707144E-6</v>
      </c>
      <c r="BH443" s="5">
        <f t="shared" si="555"/>
        <v>1.1551676063635025E-6</v>
      </c>
      <c r="BI443" s="5">
        <f t="shared" si="556"/>
        <v>2.5525564461472802E-7</v>
      </c>
      <c r="BJ443" s="8">
        <f t="shared" si="557"/>
        <v>0.46254941655170106</v>
      </c>
      <c r="BK443" s="8">
        <f t="shared" si="558"/>
        <v>0.32139695147531816</v>
      </c>
      <c r="BL443" s="8">
        <f t="shared" si="559"/>
        <v>0.20817056643195511</v>
      </c>
      <c r="BM443" s="8">
        <f t="shared" si="560"/>
        <v>0.2580293758587564</v>
      </c>
      <c r="BN443" s="8">
        <f t="shared" si="561"/>
        <v>0.74181208432953749</v>
      </c>
    </row>
    <row r="444" spans="1:66" x14ac:dyDescent="0.25">
      <c r="A444" t="s">
        <v>134</v>
      </c>
      <c r="B444" t="s">
        <v>123</v>
      </c>
      <c r="C444" t="s">
        <v>445</v>
      </c>
      <c r="D444" t="s">
        <v>534</v>
      </c>
      <c r="E444">
        <f>VLOOKUP(A444,home!$A$2:$E$405,3,FALSE)</f>
        <v>1.5399</v>
      </c>
      <c r="F444">
        <f>VLOOKUP(B444,home!$B$2:$E$405,3,FALSE)</f>
        <v>0.90349999999999997</v>
      </c>
      <c r="G444">
        <f>VLOOKUP(C444,away!$B$2:$E$405,4,FALSE)</f>
        <v>0.98819999999999997</v>
      </c>
      <c r="H444">
        <f>VLOOKUP(A444,away!$A$2:$E$405,3,FALSE)</f>
        <v>1.25</v>
      </c>
      <c r="I444">
        <f>VLOOKUP(C444,away!$B$2:$E$405,3,FALSE)</f>
        <v>0.8</v>
      </c>
      <c r="J444">
        <f>VLOOKUP(B444,home!$B$2:$E$405,4,FALSE)</f>
        <v>0.66090000000000004</v>
      </c>
      <c r="K444" s="3">
        <f t="shared" si="506"/>
        <v>1.3748823141299999</v>
      </c>
      <c r="L444" s="3">
        <f t="shared" si="507"/>
        <v>0.66090000000000004</v>
      </c>
      <c r="M444" s="5">
        <f t="shared" si="508"/>
        <v>0.13057828929485468</v>
      </c>
      <c r="N444" s="5">
        <f t="shared" si="509"/>
        <v>0.1795297805608464</v>
      </c>
      <c r="O444" s="5">
        <f t="shared" si="510"/>
        <v>8.6299191394969471E-2</v>
      </c>
      <c r="P444" s="5">
        <f t="shared" si="511"/>
        <v>0.11865123197266342</v>
      </c>
      <c r="Q444" s="5">
        <f t="shared" si="512"/>
        <v>0.12341616007637382</v>
      </c>
      <c r="R444" s="5">
        <f t="shared" si="513"/>
        <v>2.8517567796467656E-2</v>
      </c>
      <c r="S444" s="5">
        <f t="shared" si="514"/>
        <v>2.6953398847264415E-2</v>
      </c>
      <c r="T444" s="5">
        <f t="shared" si="515"/>
        <v>8.1565740194475475E-2</v>
      </c>
      <c r="U444" s="5">
        <f t="shared" si="516"/>
        <v>3.920829960536662E-2</v>
      </c>
      <c r="V444" s="5">
        <f t="shared" si="517"/>
        <v>2.7212742097297697E-3</v>
      </c>
      <c r="W444" s="5">
        <f t="shared" si="518"/>
        <v>5.6560898588947778E-2</v>
      </c>
      <c r="X444" s="5">
        <f t="shared" si="519"/>
        <v>3.7381097877435591E-2</v>
      </c>
      <c r="Y444" s="5">
        <f t="shared" si="520"/>
        <v>1.235258379359859E-2</v>
      </c>
      <c r="Z444" s="5">
        <f t="shared" si="521"/>
        <v>6.2824201855618258E-3</v>
      </c>
      <c r="AA444" s="5">
        <f t="shared" si="522"/>
        <v>8.6375884030622675E-3</v>
      </c>
      <c r="AB444" s="5">
        <f t="shared" si="523"/>
        <v>5.9378337660523518E-3</v>
      </c>
      <c r="AC444" s="5">
        <f t="shared" si="524"/>
        <v>1.5454451658057723E-4</v>
      </c>
      <c r="AD444" s="5">
        <f t="shared" si="525"/>
        <v>1.9441144785311202E-2</v>
      </c>
      <c r="AE444" s="5">
        <f t="shared" si="526"/>
        <v>1.2848652588612175E-2</v>
      </c>
      <c r="AF444" s="5">
        <f t="shared" si="527"/>
        <v>4.2458372479068926E-3</v>
      </c>
      <c r="AG444" s="5">
        <f t="shared" si="528"/>
        <v>9.3535794571388854E-4</v>
      </c>
      <c r="AH444" s="5">
        <f t="shared" si="529"/>
        <v>1.0380128751594526E-3</v>
      </c>
      <c r="AI444" s="5">
        <f t="shared" si="530"/>
        <v>1.4271455438959631E-3</v>
      </c>
      <c r="AJ444" s="5">
        <f t="shared" si="531"/>
        <v>9.8107858399599981E-4</v>
      </c>
      <c r="AK444" s="5">
        <f t="shared" si="532"/>
        <v>4.496225313026012E-4</v>
      </c>
      <c r="AL444" s="5">
        <f t="shared" si="533"/>
        <v>5.6171350952528469E-6</v>
      </c>
      <c r="AM444" s="5">
        <f t="shared" si="534"/>
        <v>5.3458572263530056E-3</v>
      </c>
      <c r="AN444" s="5">
        <f t="shared" si="535"/>
        <v>3.5330770408967022E-3</v>
      </c>
      <c r="AO444" s="5">
        <f t="shared" si="536"/>
        <v>1.1675053081643149E-3</v>
      </c>
      <c r="AP444" s="5">
        <f t="shared" si="537"/>
        <v>2.5720141938859864E-4</v>
      </c>
      <c r="AQ444" s="5">
        <f t="shared" si="538"/>
        <v>4.2496104518481205E-5</v>
      </c>
      <c r="AR444" s="5">
        <f t="shared" si="539"/>
        <v>1.3720454183857646E-4</v>
      </c>
      <c r="AS444" s="5">
        <f t="shared" si="540"/>
        <v>1.8864009799216843E-4</v>
      </c>
      <c r="AT444" s="5">
        <f t="shared" si="541"/>
        <v>1.2967896723259126E-4</v>
      </c>
      <c r="AU444" s="5">
        <f t="shared" si="542"/>
        <v>5.9431106187577835E-5</v>
      </c>
      <c r="AV444" s="5">
        <f t="shared" si="543"/>
        <v>2.04276942016207E-5</v>
      </c>
      <c r="AW444" s="5">
        <f t="shared" si="544"/>
        <v>1.4177956696573477E-7</v>
      </c>
      <c r="AX444" s="5">
        <f t="shared" si="545"/>
        <v>1.2249874257294667E-3</v>
      </c>
      <c r="AY444" s="5">
        <f t="shared" si="546"/>
        <v>8.0959418966460473E-4</v>
      </c>
      <c r="AZ444" s="5">
        <f t="shared" si="547"/>
        <v>2.6753039997466855E-4</v>
      </c>
      <c r="BA444" s="5">
        <f t="shared" si="548"/>
        <v>5.8936947114419498E-5</v>
      </c>
      <c r="BB444" s="5">
        <f t="shared" si="549"/>
        <v>9.7378570869799612E-6</v>
      </c>
      <c r="BC444" s="5">
        <f t="shared" si="550"/>
        <v>1.2871499497570113E-6</v>
      </c>
      <c r="BD444" s="5">
        <f t="shared" si="551"/>
        <v>1.5113080283519195E-5</v>
      </c>
      <c r="BE444" s="5">
        <f t="shared" si="552"/>
        <v>2.0778706793837348E-5</v>
      </c>
      <c r="BF444" s="5">
        <f t="shared" si="553"/>
        <v>1.4284138240669924E-5</v>
      </c>
      <c r="BG444" s="5">
        <f t="shared" si="554"/>
        <v>6.546336346561697E-6</v>
      </c>
      <c r="BH444" s="5">
        <f t="shared" si="555"/>
        <v>2.2501105163085198E-6</v>
      </c>
      <c r="BI444" s="5">
        <f t="shared" si="556"/>
        <v>6.18727430742101E-7</v>
      </c>
      <c r="BJ444" s="8">
        <f t="shared" si="557"/>
        <v>0.54099546472806292</v>
      </c>
      <c r="BK444" s="8">
        <f t="shared" si="558"/>
        <v>0.2798739501658527</v>
      </c>
      <c r="BL444" s="8">
        <f t="shared" si="559"/>
        <v>0.17309131400733657</v>
      </c>
      <c r="BM444" s="8">
        <f t="shared" si="560"/>
        <v>0.33244147558054082</v>
      </c>
      <c r="BN444" s="8">
        <f t="shared" si="561"/>
        <v>0.6669922210961754</v>
      </c>
    </row>
    <row r="445" spans="1:66" x14ac:dyDescent="0.25">
      <c r="A445" t="s">
        <v>19</v>
      </c>
      <c r="B445" t="s">
        <v>235</v>
      </c>
      <c r="C445" t="s">
        <v>21</v>
      </c>
      <c r="D445" t="s">
        <v>534</v>
      </c>
      <c r="E445">
        <f>VLOOKUP(A445,home!$A$2:$E$405,3,FALSE)</f>
        <v>1.4805999999999999</v>
      </c>
      <c r="F445">
        <f>VLOOKUP(B445,home!$B$2:$E$405,3,FALSE)</f>
        <v>0.71289999999999998</v>
      </c>
      <c r="G445">
        <f>VLOOKUP(C445,away!$B$2:$E$405,4,FALSE)</f>
        <v>0.86299999999999999</v>
      </c>
      <c r="H445">
        <f>VLOOKUP(A445,away!$A$2:$E$405,3,FALSE)</f>
        <v>1.3222</v>
      </c>
      <c r="I445">
        <f>VLOOKUP(C445,away!$B$2:$E$405,3,FALSE)</f>
        <v>1.3866000000000001</v>
      </c>
      <c r="J445">
        <f>VLOOKUP(B445,home!$B$2:$E$405,4,FALSE)</f>
        <v>1.0925</v>
      </c>
      <c r="K445" s="3">
        <f t="shared" si="506"/>
        <v>0.91091353561999988</v>
      </c>
      <c r="L445" s="3">
        <f t="shared" si="507"/>
        <v>2.0029485531</v>
      </c>
      <c r="M445" s="5">
        <f t="shared" si="508"/>
        <v>5.4265745517452169E-2</v>
      </c>
      <c r="N445" s="5">
        <f t="shared" si="509"/>
        <v>4.9431402112357511E-2</v>
      </c>
      <c r="O445" s="5">
        <f t="shared" si="510"/>
        <v>0.10869149646707363</v>
      </c>
      <c r="P445" s="5">
        <f t="shared" si="511"/>
        <v>9.9008555338650758E-2</v>
      </c>
      <c r="Q445" s="5">
        <f t="shared" si="512"/>
        <v>2.2513866634410754E-2</v>
      </c>
      <c r="R445" s="5">
        <f t="shared" si="513"/>
        <v>0.10885173779149945</v>
      </c>
      <c r="S445" s="5">
        <f t="shared" si="514"/>
        <v>4.5160597798725853E-2</v>
      </c>
      <c r="T445" s="5">
        <f t="shared" si="515"/>
        <v>4.5094116600079386E-2</v>
      </c>
      <c r="U445" s="5">
        <f t="shared" si="516"/>
        <v>9.9154521330035911E-2</v>
      </c>
      <c r="V445" s="5">
        <f t="shared" si="517"/>
        <v>9.1551217145378443E-3</v>
      </c>
      <c r="W445" s="5">
        <f t="shared" si="518"/>
        <v>6.8360619521427492E-3</v>
      </c>
      <c r="X445" s="5">
        <f t="shared" si="519"/>
        <v>1.3692280395946282E-2</v>
      </c>
      <c r="Y445" s="5">
        <f t="shared" si="520"/>
        <v>1.3712466603850051E-2</v>
      </c>
      <c r="Z445" s="5">
        <f t="shared" si="521"/>
        <v>7.2674810237301476E-2</v>
      </c>
      <c r="AA445" s="5">
        <f t="shared" si="522"/>
        <v>6.6200468343772842E-2</v>
      </c>
      <c r="AB445" s="5">
        <f t="shared" si="523"/>
        <v>3.0151451339362999E-2</v>
      </c>
      <c r="AC445" s="5">
        <f t="shared" si="524"/>
        <v>1.0439773818900046E-3</v>
      </c>
      <c r="AD445" s="5">
        <f t="shared" si="525"/>
        <v>1.5567653406359276E-3</v>
      </c>
      <c r="AE445" s="5">
        <f t="shared" si="526"/>
        <v>3.11812088654296E-3</v>
      </c>
      <c r="AF445" s="5">
        <f t="shared" si="527"/>
        <v>3.1227178590460553E-3</v>
      </c>
      <c r="AG445" s="5">
        <f t="shared" si="528"/>
        <v>2.0848810725052755E-3</v>
      </c>
      <c r="AH445" s="5">
        <f t="shared" si="529"/>
        <v>3.6390976502905022E-2</v>
      </c>
      <c r="AI445" s="5">
        <f t="shared" si="530"/>
        <v>3.3149033070925545E-2</v>
      </c>
      <c r="AJ445" s="5">
        <f t="shared" si="531"/>
        <v>1.5097951458510546E-2</v>
      </c>
      <c r="AK445" s="5">
        <f t="shared" si="532"/>
        <v>4.584309447896992E-3</v>
      </c>
      <c r="AL445" s="5">
        <f t="shared" si="533"/>
        <v>7.6190010034167318E-5</v>
      </c>
      <c r="AM445" s="5">
        <f t="shared" si="534"/>
        <v>2.8361572411386932E-4</v>
      </c>
      <c r="AN445" s="5">
        <f t="shared" si="535"/>
        <v>5.6806770425028331E-4</v>
      </c>
      <c r="AO445" s="5">
        <f t="shared" si="536"/>
        <v>5.6890519314547192E-4</v>
      </c>
      <c r="AP445" s="5">
        <f t="shared" si="537"/>
        <v>3.7982927782059968E-4</v>
      </c>
      <c r="AQ445" s="5">
        <f t="shared" si="538"/>
        <v>1.9019462560894703E-4</v>
      </c>
      <c r="AR445" s="5">
        <f t="shared" si="539"/>
        <v>1.4577850746477938E-2</v>
      </c>
      <c r="AS445" s="5">
        <f t="shared" si="540"/>
        <v>1.3279161565214873E-2</v>
      </c>
      <c r="AT445" s="5">
        <f t="shared" si="541"/>
        <v>6.0480840057195451E-3</v>
      </c>
      <c r="AU445" s="5">
        <f t="shared" si="542"/>
        <v>1.8364271951255876E-3</v>
      </c>
      <c r="AV445" s="5">
        <f t="shared" si="543"/>
        <v>4.182065973051421E-4</v>
      </c>
      <c r="AW445" s="5">
        <f t="shared" si="544"/>
        <v>3.8613794396801637E-6</v>
      </c>
      <c r="AX445" s="5">
        <f t="shared" si="545"/>
        <v>4.3058233668331836E-5</v>
      </c>
      <c r="AY445" s="5">
        <f t="shared" si="546"/>
        <v>8.6243426825026963E-5</v>
      </c>
      <c r="AZ445" s="5">
        <f t="shared" si="547"/>
        <v>8.6370573486786747E-5</v>
      </c>
      <c r="BA445" s="5">
        <f t="shared" si="548"/>
        <v>5.766527173192558E-5</v>
      </c>
      <c r="BB445" s="5">
        <f t="shared" si="549"/>
        <v>2.8875143144894674E-5</v>
      </c>
      <c r="BC445" s="5">
        <f t="shared" si="550"/>
        <v>1.156708523652443E-5</v>
      </c>
      <c r="BD445" s="5">
        <f t="shared" si="551"/>
        <v>4.8664475099942902E-3</v>
      </c>
      <c r="BE445" s="5">
        <f t="shared" si="552"/>
        <v>4.4329129072380432E-3</v>
      </c>
      <c r="BF445" s="5">
        <f t="shared" si="553"/>
        <v>2.0190001847138692E-3</v>
      </c>
      <c r="BG445" s="5">
        <f t="shared" si="554"/>
        <v>6.1304486555838124E-4</v>
      </c>
      <c r="BH445" s="5">
        <f t="shared" si="555"/>
        <v>1.3960771649486814E-4</v>
      </c>
      <c r="BI445" s="5">
        <f t="shared" si="556"/>
        <v>2.5434111726434986E-5</v>
      </c>
      <c r="BJ445" s="8">
        <f t="shared" si="557"/>
        <v>0.16346707171654962</v>
      </c>
      <c r="BK445" s="8">
        <f t="shared" si="558"/>
        <v>0.20879643118811583</v>
      </c>
      <c r="BL445" s="8">
        <f t="shared" si="559"/>
        <v>0.55052812315755195</v>
      </c>
      <c r="BM445" s="8">
        <f t="shared" si="560"/>
        <v>0.55262125039068932</v>
      </c>
      <c r="BN445" s="8">
        <f t="shared" si="561"/>
        <v>0.44276280386144429</v>
      </c>
    </row>
    <row r="446" spans="1:66" x14ac:dyDescent="0.25">
      <c r="A446" t="s">
        <v>448</v>
      </c>
      <c r="B446" t="s">
        <v>449</v>
      </c>
      <c r="C446" t="s">
        <v>455</v>
      </c>
      <c r="D446" t="s">
        <v>534</v>
      </c>
      <c r="E446">
        <f>VLOOKUP(A446,home!$A$2:$E$405,3,FALSE)</f>
        <v>1.2833000000000001</v>
      </c>
      <c r="F446">
        <f>VLOOKUP(B446,home!$B$2:$E$405,3,FALSE)</f>
        <v>0.59589999999999999</v>
      </c>
      <c r="G446">
        <f>VLOOKUP(C446,away!$B$2:$E$405,4,FALSE)</f>
        <v>1.2835000000000001</v>
      </c>
      <c r="H446">
        <f>VLOOKUP(A446,away!$A$2:$E$405,3,FALSE)</f>
        <v>1.0667</v>
      </c>
      <c r="I446">
        <f>VLOOKUP(C446,away!$B$2:$E$405,3,FALSE)</f>
        <v>0.88229999999999997</v>
      </c>
      <c r="J446">
        <f>VLOOKUP(B446,home!$B$2:$E$405,4,FALSE)</f>
        <v>1.3786</v>
      </c>
      <c r="K446" s="3">
        <f t="shared" si="506"/>
        <v>0.9815161562450001</v>
      </c>
      <c r="L446" s="3">
        <f t="shared" si="507"/>
        <v>1.2974685766259999</v>
      </c>
      <c r="M446" s="5">
        <f t="shared" si="508"/>
        <v>0.10238810524188627</v>
      </c>
      <c r="N446" s="5">
        <f t="shared" si="509"/>
        <v>0.10049557950222476</v>
      </c>
      <c r="O446" s="5">
        <f t="shared" si="510"/>
        <v>0.13284534917162324</v>
      </c>
      <c r="P446" s="5">
        <f t="shared" si="511"/>
        <v>0.13038985649395657</v>
      </c>
      <c r="Q446" s="5">
        <f t="shared" si="512"/>
        <v>4.9319017456318726E-2</v>
      </c>
      <c r="R446" s="5">
        <f t="shared" si="513"/>
        <v>8.6181333050544998E-2</v>
      </c>
      <c r="S446" s="5">
        <f t="shared" si="514"/>
        <v>4.1512426263650065E-2</v>
      </c>
      <c r="T446" s="5">
        <f t="shared" si="515"/>
        <v>6.3989875379642694E-2</v>
      </c>
      <c r="U446" s="5">
        <f t="shared" si="516"/>
        <v>8.4588370755841108E-2</v>
      </c>
      <c r="V446" s="5">
        <f t="shared" si="517"/>
        <v>5.8739454488670514E-3</v>
      </c>
      <c r="W446" s="5">
        <f t="shared" si="518"/>
        <v>1.6135804147835341E-2</v>
      </c>
      <c r="X446" s="5">
        <f t="shared" si="519"/>
        <v>2.0935698840407826E-2</v>
      </c>
      <c r="Y446" s="5">
        <f t="shared" si="520"/>
        <v>1.358170568756727E-2</v>
      </c>
      <c r="Z446" s="5">
        <f t="shared" si="521"/>
        <v>3.7272523841607293E-2</v>
      </c>
      <c r="AA446" s="5">
        <f t="shared" si="522"/>
        <v>3.658358433456451E-2</v>
      </c>
      <c r="AB446" s="5">
        <f t="shared" si="523"/>
        <v>1.7953689538863279E-2</v>
      </c>
      <c r="AC446" s="5">
        <f t="shared" si="524"/>
        <v>4.6752434176905883E-4</v>
      </c>
      <c r="AD446" s="5">
        <f t="shared" si="525"/>
        <v>3.9593881162763682E-3</v>
      </c>
      <c r="AE446" s="5">
        <f t="shared" si="526"/>
        <v>5.137181663534998E-3</v>
      </c>
      <c r="AF446" s="5">
        <f t="shared" si="527"/>
        <v>3.3326658904279699E-3</v>
      </c>
      <c r="AG446" s="5">
        <f t="shared" si="528"/>
        <v>1.4413430897411998E-3</v>
      </c>
      <c r="AH446" s="5">
        <f t="shared" si="529"/>
        <v>1.2089982114007214E-2</v>
      </c>
      <c r="AI446" s="5">
        <f t="shared" si="530"/>
        <v>1.1866512773611162E-2</v>
      </c>
      <c r="AJ446" s="5">
        <f t="shared" si="531"/>
        <v>5.8235870027935101E-3</v>
      </c>
      <c r="AK446" s="5">
        <f t="shared" si="532"/>
        <v>1.905314910180076E-3</v>
      </c>
      <c r="AL446" s="5">
        <f t="shared" si="533"/>
        <v>2.3815435078785145E-5</v>
      </c>
      <c r="AM446" s="5">
        <f t="shared" si="534"/>
        <v>7.7724068099394256E-4</v>
      </c>
      <c r="AN446" s="5">
        <f t="shared" si="535"/>
        <v>1.0084453600650335E-3</v>
      </c>
      <c r="AO446" s="5">
        <f t="shared" si="536"/>
        <v>6.5421308296433642E-4</v>
      </c>
      <c r="AP446" s="5">
        <f t="shared" si="537"/>
        <v>2.8294030585461499E-4</v>
      </c>
      <c r="AQ446" s="5">
        <f t="shared" si="538"/>
        <v>9.177653897682809E-5</v>
      </c>
      <c r="AR446" s="5">
        <f t="shared" si="539"/>
        <v>3.137274376978947E-3</v>
      </c>
      <c r="AS446" s="5">
        <f t="shared" si="540"/>
        <v>3.0792854875783034E-3</v>
      </c>
      <c r="AT446" s="5">
        <f t="shared" si="541"/>
        <v>1.5111842278744336E-3</v>
      </c>
      <c r="AU446" s="5">
        <f t="shared" si="542"/>
        <v>4.9441724490712749E-4</v>
      </c>
      <c r="AV446" s="5">
        <f t="shared" si="543"/>
        <v>1.2131962845062163E-4</v>
      </c>
      <c r="AW446" s="5">
        <f t="shared" si="544"/>
        <v>8.4246199924185405E-7</v>
      </c>
      <c r="AX446" s="5">
        <f t="shared" si="545"/>
        <v>1.2714571428107011E-4</v>
      </c>
      <c r="AY446" s="5">
        <f t="shared" si="546"/>
        <v>1.6496756893235608E-4</v>
      </c>
      <c r="AZ446" s="5">
        <f t="shared" si="547"/>
        <v>1.0702011842605779E-4</v>
      </c>
      <c r="BA446" s="5">
        <f t="shared" si="548"/>
        <v>4.6285080241534393E-5</v>
      </c>
      <c r="BB446" s="5">
        <f t="shared" si="549"/>
        <v>1.5013359295000956E-5</v>
      </c>
      <c r="BC446" s="5">
        <f t="shared" si="550"/>
        <v>3.8958723829719223E-6</v>
      </c>
      <c r="BD446" s="5">
        <f t="shared" si="551"/>
        <v>6.7841915339734939E-4</v>
      </c>
      <c r="BE446" s="5">
        <f t="shared" si="552"/>
        <v>6.6587935976555347E-4</v>
      </c>
      <c r="BF446" s="5">
        <f t="shared" si="553"/>
        <v>3.2678567485998377E-4</v>
      </c>
      <c r="BG446" s="5">
        <f t="shared" si="554"/>
        <v>1.0691513983483324E-4</v>
      </c>
      <c r="BH446" s="5">
        <f t="shared" si="555"/>
        <v>2.6234734273770547E-5</v>
      </c>
      <c r="BI446" s="5">
        <f t="shared" si="556"/>
        <v>5.1499631089000473E-6</v>
      </c>
      <c r="BJ446" s="8">
        <f t="shared" si="557"/>
        <v>0.2816072034563909</v>
      </c>
      <c r="BK446" s="8">
        <f t="shared" si="558"/>
        <v>0.28082064079414015</v>
      </c>
      <c r="BL446" s="8">
        <f t="shared" si="559"/>
        <v>0.39999058864305898</v>
      </c>
      <c r="BM446" s="8">
        <f t="shared" si="560"/>
        <v>0.39790759071170961</v>
      </c>
      <c r="BN446" s="8">
        <f t="shared" si="561"/>
        <v>0.60161924091655461</v>
      </c>
    </row>
    <row r="447" spans="1:66" x14ac:dyDescent="0.25">
      <c r="A447" t="s">
        <v>25</v>
      </c>
      <c r="B447" t="s">
        <v>162</v>
      </c>
      <c r="C447" t="s">
        <v>168</v>
      </c>
      <c r="D447" t="s">
        <v>534</v>
      </c>
      <c r="E447">
        <f>VLOOKUP(A447,home!$A$2:$E$405,3,FALSE)</f>
        <v>1.2947</v>
      </c>
      <c r="F447">
        <f>VLOOKUP(B447,home!$B$2:$E$405,3,FALSE)</f>
        <v>0.39679999999999999</v>
      </c>
      <c r="G447">
        <f>VLOOKUP(C447,away!$B$2:$E$405,4,FALSE)</f>
        <v>0.85370000000000001</v>
      </c>
      <c r="H447">
        <f>VLOOKUP(A447,away!$A$2:$E$405,3,FALSE)</f>
        <v>1.05</v>
      </c>
      <c r="I447">
        <f>VLOOKUP(C447,away!$B$2:$E$405,3,FALSE)</f>
        <v>1.0526</v>
      </c>
      <c r="J447">
        <f>VLOOKUP(B447,home!$B$2:$E$405,4,FALSE)</f>
        <v>1.284</v>
      </c>
      <c r="K447" s="3">
        <f t="shared" si="506"/>
        <v>0.43857724275200005</v>
      </c>
      <c r="L447" s="3">
        <f t="shared" si="507"/>
        <v>1.41911532</v>
      </c>
      <c r="M447" s="5">
        <f t="shared" si="508"/>
        <v>0.15603224993403428</v>
      </c>
      <c r="N447" s="5">
        <f t="shared" si="509"/>
        <v>6.8432193956459691E-2</v>
      </c>
      <c r="O447" s="5">
        <f t="shared" si="510"/>
        <v>0.22142775629545702</v>
      </c>
      <c r="P447" s="5">
        <f t="shared" si="511"/>
        <v>9.7113174824823345E-2</v>
      </c>
      <c r="Q447" s="5">
        <f t="shared" si="512"/>
        <v>1.5006401470447087E-2</v>
      </c>
      <c r="R447" s="5">
        <f t="shared" si="513"/>
        <v>0.15711576061605476</v>
      </c>
      <c r="S447" s="5">
        <f t="shared" si="514"/>
        <v>1.5110608109131021E-2</v>
      </c>
      <c r="T447" s="5">
        <f t="shared" si="515"/>
        <v>2.1295814224781984E-2</v>
      </c>
      <c r="U447" s="5">
        <f t="shared" si="516"/>
        <v>6.8907397083872571E-2</v>
      </c>
      <c r="V447" s="5">
        <f t="shared" si="517"/>
        <v>1.0449685366909177E-3</v>
      </c>
      <c r="W447" s="5">
        <f t="shared" si="518"/>
        <v>2.1938220601794146E-3</v>
      </c>
      <c r="X447" s="5">
        <f t="shared" si="519"/>
        <v>3.1132864949545689E-3</v>
      </c>
      <c r="Y447" s="5">
        <f t="shared" si="520"/>
        <v>2.2090562802695658E-3</v>
      </c>
      <c r="Z447" s="5">
        <f t="shared" si="521"/>
        <v>7.4321794301231939E-2</v>
      </c>
      <c r="AA447" s="5">
        <f t="shared" si="522"/>
        <v>3.2595847621015618E-2</v>
      </c>
      <c r="AB447" s="5">
        <f t="shared" si="523"/>
        <v>7.1478984873946843E-3</v>
      </c>
      <c r="AC447" s="5">
        <f t="shared" si="524"/>
        <v>4.0648732967466562E-5</v>
      </c>
      <c r="AD447" s="5">
        <f t="shared" si="525"/>
        <v>2.4054010756049992E-4</v>
      </c>
      <c r="AE447" s="5">
        <f t="shared" si="526"/>
        <v>3.4135415171355327E-4</v>
      </c>
      <c r="AF447" s="5">
        <f t="shared" si="527"/>
        <v>2.4221045312115385E-4</v>
      </c>
      <c r="AG447" s="5">
        <f t="shared" si="528"/>
        <v>1.1457485489612369E-4</v>
      </c>
      <c r="AH447" s="5">
        <f t="shared" si="529"/>
        <v>2.6367799225691754E-2</v>
      </c>
      <c r="AI447" s="5">
        <f t="shared" si="530"/>
        <v>1.1564316681842211E-2</v>
      </c>
      <c r="AJ447" s="5">
        <f t="shared" si="531"/>
        <v>2.5359230623166577E-3</v>
      </c>
      <c r="AK447" s="5">
        <f t="shared" si="532"/>
        <v>3.7073271483401612E-4</v>
      </c>
      <c r="AL447" s="5">
        <f t="shared" si="533"/>
        <v>1.0119773348768684E-6</v>
      </c>
      <c r="AM447" s="5">
        <f t="shared" si="534"/>
        <v>2.1099083429030715E-5</v>
      </c>
      <c r="AN447" s="5">
        <f t="shared" si="535"/>
        <v>2.9942032532095618E-5</v>
      </c>
      <c r="AO447" s="5">
        <f t="shared" si="536"/>
        <v>2.1245598539117646E-5</v>
      </c>
      <c r="AP447" s="5">
        <f t="shared" si="537"/>
        <v>1.0049984789810484E-5</v>
      </c>
      <c r="AQ447" s="5">
        <f t="shared" si="538"/>
        <v>3.5655218452467622E-6</v>
      </c>
      <c r="AR447" s="5">
        <f t="shared" si="539"/>
        <v>7.4837895671726502E-3</v>
      </c>
      <c r="AS447" s="5">
        <f t="shared" si="540"/>
        <v>3.2822197937067642E-3</v>
      </c>
      <c r="AT447" s="5">
        <f t="shared" si="541"/>
        <v>7.1975345361497561E-4</v>
      </c>
      <c r="AU447" s="5">
        <f t="shared" si="542"/>
        <v>1.0522249504922854E-4</v>
      </c>
      <c r="AV447" s="5">
        <f t="shared" si="543"/>
        <v>1.1537047938544154E-5</v>
      </c>
      <c r="AW447" s="5">
        <f t="shared" si="544"/>
        <v>1.7495729939413232E-8</v>
      </c>
      <c r="AX447" s="5">
        <f t="shared" si="545"/>
        <v>1.5422629724831177E-6</v>
      </c>
      <c r="AY447" s="5">
        <f t="shared" si="546"/>
        <v>2.1886490117195305E-6</v>
      </c>
      <c r="AZ447" s="5">
        <f t="shared" si="547"/>
        <v>1.5529726713170229E-6</v>
      </c>
      <c r="BA447" s="5">
        <f t="shared" si="548"/>
        <v>7.3461576980243682E-7</v>
      </c>
      <c r="BB447" s="5">
        <f t="shared" si="549"/>
        <v>2.6062612331005804E-7</v>
      </c>
      <c r="BC447" s="5">
        <f t="shared" si="550"/>
        <v>7.3971704876302376E-8</v>
      </c>
      <c r="BD447" s="5">
        <f t="shared" si="551"/>
        <v>1.7700600710718122E-3</v>
      </c>
      <c r="BE447" s="5">
        <f t="shared" si="552"/>
        <v>7.7630806547608459E-4</v>
      </c>
      <c r="BF447" s="5">
        <f t="shared" si="553"/>
        <v>1.7023552544132017E-4</v>
      </c>
      <c r="BG447" s="5">
        <f t="shared" si="554"/>
        <v>2.4887142455497391E-5</v>
      </c>
      <c r="BH447" s="5">
        <f t="shared" si="555"/>
        <v>2.7287335795270707E-6</v>
      </c>
      <c r="BI447" s="5">
        <f t="shared" si="556"/>
        <v>2.3935208990275564E-7</v>
      </c>
      <c r="BJ447" s="8">
        <f t="shared" si="557"/>
        <v>0.11328150937377245</v>
      </c>
      <c r="BK447" s="8">
        <f t="shared" si="558"/>
        <v>0.2693448507639935</v>
      </c>
      <c r="BL447" s="8">
        <f t="shared" si="559"/>
        <v>0.54238041303607565</v>
      </c>
      <c r="BM447" s="8">
        <f t="shared" si="560"/>
        <v>0.28419885922451565</v>
      </c>
      <c r="BN447" s="8">
        <f t="shared" si="561"/>
        <v>0.71512753709727628</v>
      </c>
    </row>
    <row r="448" spans="1:66" x14ac:dyDescent="0.25">
      <c r="A448" t="s">
        <v>27</v>
      </c>
      <c r="B448" t="s">
        <v>515</v>
      </c>
      <c r="C448" t="s">
        <v>433</v>
      </c>
      <c r="D448" t="s">
        <v>534</v>
      </c>
      <c r="E448">
        <f>VLOOKUP(A448,home!$A$2:$E$405,3,FALSE)</f>
        <v>1.4007000000000001</v>
      </c>
      <c r="F448" t="e">
        <f>VLOOKUP(B448,home!$B$2:$E$405,3,FALSE)</f>
        <v>#N/A</v>
      </c>
      <c r="G448">
        <f>VLOOKUP(C448,away!$B$2:$E$405,4,FALSE)</f>
        <v>1.0499000000000001</v>
      </c>
      <c r="H448">
        <f>VLOOKUP(A448,away!$A$2:$E$405,3,FALSE)</f>
        <v>1.0741000000000001</v>
      </c>
      <c r="I448">
        <f>VLOOKUP(C448,away!$B$2:$E$405,3,FALSE)</f>
        <v>0.71199999999999997</v>
      </c>
      <c r="J448" t="e">
        <f>VLOOKUP(B448,home!$B$2:$E$405,4,FALSE)</f>
        <v>#N/A</v>
      </c>
      <c r="K448" s="3" t="e">
        <f t="shared" si="506"/>
        <v>#N/A</v>
      </c>
      <c r="L448" s="3" t="e">
        <f t="shared" si="507"/>
        <v>#N/A</v>
      </c>
      <c r="M448" s="5" t="e">
        <f t="shared" si="508"/>
        <v>#N/A</v>
      </c>
      <c r="N448" s="5" t="e">
        <f t="shared" si="509"/>
        <v>#N/A</v>
      </c>
      <c r="O448" s="5" t="e">
        <f t="shared" si="510"/>
        <v>#N/A</v>
      </c>
      <c r="P448" s="5" t="e">
        <f t="shared" si="511"/>
        <v>#N/A</v>
      </c>
      <c r="Q448" s="5" t="e">
        <f t="shared" si="512"/>
        <v>#N/A</v>
      </c>
      <c r="R448" s="5" t="e">
        <f t="shared" si="513"/>
        <v>#N/A</v>
      </c>
      <c r="S448" s="5" t="e">
        <f t="shared" si="514"/>
        <v>#N/A</v>
      </c>
      <c r="T448" s="5" t="e">
        <f t="shared" si="515"/>
        <v>#N/A</v>
      </c>
      <c r="U448" s="5" t="e">
        <f t="shared" si="516"/>
        <v>#N/A</v>
      </c>
      <c r="V448" s="5" t="e">
        <f t="shared" si="517"/>
        <v>#N/A</v>
      </c>
      <c r="W448" s="5" t="e">
        <f t="shared" si="518"/>
        <v>#N/A</v>
      </c>
      <c r="X448" s="5" t="e">
        <f t="shared" si="519"/>
        <v>#N/A</v>
      </c>
      <c r="Y448" s="5" t="e">
        <f t="shared" si="520"/>
        <v>#N/A</v>
      </c>
      <c r="Z448" s="5" t="e">
        <f t="shared" si="521"/>
        <v>#N/A</v>
      </c>
      <c r="AA448" s="5" t="e">
        <f t="shared" si="522"/>
        <v>#N/A</v>
      </c>
      <c r="AB448" s="5" t="e">
        <f t="shared" si="523"/>
        <v>#N/A</v>
      </c>
      <c r="AC448" s="5" t="e">
        <f t="shared" si="524"/>
        <v>#N/A</v>
      </c>
      <c r="AD448" s="5" t="e">
        <f t="shared" si="525"/>
        <v>#N/A</v>
      </c>
      <c r="AE448" s="5" t="e">
        <f t="shared" si="526"/>
        <v>#N/A</v>
      </c>
      <c r="AF448" s="5" t="e">
        <f t="shared" si="527"/>
        <v>#N/A</v>
      </c>
      <c r="AG448" s="5" t="e">
        <f t="shared" si="528"/>
        <v>#N/A</v>
      </c>
      <c r="AH448" s="5" t="e">
        <f t="shared" si="529"/>
        <v>#N/A</v>
      </c>
      <c r="AI448" s="5" t="e">
        <f t="shared" si="530"/>
        <v>#N/A</v>
      </c>
      <c r="AJ448" s="5" t="e">
        <f t="shared" si="531"/>
        <v>#N/A</v>
      </c>
      <c r="AK448" s="5" t="e">
        <f t="shared" si="532"/>
        <v>#N/A</v>
      </c>
      <c r="AL448" s="5" t="e">
        <f t="shared" si="533"/>
        <v>#N/A</v>
      </c>
      <c r="AM448" s="5" t="e">
        <f t="shared" si="534"/>
        <v>#N/A</v>
      </c>
      <c r="AN448" s="5" t="e">
        <f t="shared" si="535"/>
        <v>#N/A</v>
      </c>
      <c r="AO448" s="5" t="e">
        <f t="shared" si="536"/>
        <v>#N/A</v>
      </c>
      <c r="AP448" s="5" t="e">
        <f t="shared" si="537"/>
        <v>#N/A</v>
      </c>
      <c r="AQ448" s="5" t="e">
        <f t="shared" si="538"/>
        <v>#N/A</v>
      </c>
      <c r="AR448" s="5" t="e">
        <f t="shared" si="539"/>
        <v>#N/A</v>
      </c>
      <c r="AS448" s="5" t="e">
        <f t="shared" si="540"/>
        <v>#N/A</v>
      </c>
      <c r="AT448" s="5" t="e">
        <f t="shared" si="541"/>
        <v>#N/A</v>
      </c>
      <c r="AU448" s="5" t="e">
        <f t="shared" si="542"/>
        <v>#N/A</v>
      </c>
      <c r="AV448" s="5" t="e">
        <f t="shared" si="543"/>
        <v>#N/A</v>
      </c>
      <c r="AW448" s="5" t="e">
        <f t="shared" si="544"/>
        <v>#N/A</v>
      </c>
      <c r="AX448" s="5" t="e">
        <f t="shared" si="545"/>
        <v>#N/A</v>
      </c>
      <c r="AY448" s="5" t="e">
        <f t="shared" si="546"/>
        <v>#N/A</v>
      </c>
      <c r="AZ448" s="5" t="e">
        <f t="shared" si="547"/>
        <v>#N/A</v>
      </c>
      <c r="BA448" s="5" t="e">
        <f t="shared" si="548"/>
        <v>#N/A</v>
      </c>
      <c r="BB448" s="5" t="e">
        <f t="shared" si="549"/>
        <v>#N/A</v>
      </c>
      <c r="BC448" s="5" t="e">
        <f t="shared" si="550"/>
        <v>#N/A</v>
      </c>
      <c r="BD448" s="5" t="e">
        <f t="shared" si="551"/>
        <v>#N/A</v>
      </c>
      <c r="BE448" s="5" t="e">
        <f t="shared" si="552"/>
        <v>#N/A</v>
      </c>
      <c r="BF448" s="5" t="e">
        <f t="shared" si="553"/>
        <v>#N/A</v>
      </c>
      <c r="BG448" s="5" t="e">
        <f t="shared" si="554"/>
        <v>#N/A</v>
      </c>
      <c r="BH448" s="5" t="e">
        <f t="shared" si="555"/>
        <v>#N/A</v>
      </c>
      <c r="BI448" s="5" t="e">
        <f t="shared" si="556"/>
        <v>#N/A</v>
      </c>
      <c r="BJ448" s="8" t="e">
        <f t="shared" si="557"/>
        <v>#N/A</v>
      </c>
      <c r="BK448" s="8" t="e">
        <f t="shared" si="558"/>
        <v>#N/A</v>
      </c>
      <c r="BL448" s="8" t="e">
        <f t="shared" si="559"/>
        <v>#N/A</v>
      </c>
      <c r="BM448" s="8" t="e">
        <f t="shared" si="560"/>
        <v>#N/A</v>
      </c>
      <c r="BN448" s="8" t="e">
        <f t="shared" si="561"/>
        <v>#N/A</v>
      </c>
    </row>
    <row r="449" spans="1:66" x14ac:dyDescent="0.25">
      <c r="A449" t="s">
        <v>285</v>
      </c>
      <c r="B449" t="s">
        <v>327</v>
      </c>
      <c r="C449" t="s">
        <v>351</v>
      </c>
      <c r="D449" t="s">
        <v>534</v>
      </c>
      <c r="E449">
        <f>VLOOKUP(A449,home!$A$2:$E$405,3,FALSE)</f>
        <v>1.45</v>
      </c>
      <c r="F449">
        <f>VLOOKUP(B449,home!$B$2:$E$405,3,FALSE)</f>
        <v>1.0249999999999999</v>
      </c>
      <c r="G449">
        <f>VLOOKUP(C449,away!$B$2:$E$405,4,FALSE)</f>
        <v>0.65129999999999999</v>
      </c>
      <c r="H449">
        <f>VLOOKUP(A449,away!$A$2:$E$405,3,FALSE)</f>
        <v>1.0583</v>
      </c>
      <c r="I449">
        <f>VLOOKUP(C449,away!$B$2:$E$405,3,FALSE)</f>
        <v>1.2599</v>
      </c>
      <c r="J449">
        <f>VLOOKUP(B449,home!$B$2:$E$405,4,FALSE)</f>
        <v>0.78380000000000005</v>
      </c>
      <c r="K449" s="3">
        <f t="shared" si="506"/>
        <v>0.96799462499999989</v>
      </c>
      <c r="L449" s="3">
        <f t="shared" si="507"/>
        <v>1.0450814308460001</v>
      </c>
      <c r="M449" s="5">
        <f t="shared" si="508"/>
        <v>0.13357715128174269</v>
      </c>
      <c r="N449" s="5">
        <f t="shared" si="509"/>
        <v>0.12930196446353878</v>
      </c>
      <c r="O449" s="5">
        <f t="shared" si="510"/>
        <v>0.13959900038985626</v>
      </c>
      <c r="P449" s="5">
        <f t="shared" si="511"/>
        <v>0.13513108203275376</v>
      </c>
      <c r="Q449" s="5">
        <f t="shared" si="512"/>
        <v>6.2581803301323249E-2</v>
      </c>
      <c r="R449" s="5">
        <f t="shared" si="513"/>
        <v>7.2946161536051157E-2</v>
      </c>
      <c r="S449" s="5">
        <f t="shared" si="514"/>
        <v>3.4175772495753647E-2</v>
      </c>
      <c r="T449" s="5">
        <f t="shared" si="515"/>
        <v>6.5403080539069833E-2</v>
      </c>
      <c r="U449" s="5">
        <f t="shared" si="516"/>
        <v>7.0611492281279248E-2</v>
      </c>
      <c r="V449" s="5">
        <f t="shared" si="517"/>
        <v>3.841482928564989E-3</v>
      </c>
      <c r="W449" s="5">
        <f t="shared" si="518"/>
        <v>2.019294973949606E-2</v>
      </c>
      <c r="X449" s="5">
        <f t="shared" si="519"/>
        <v>2.1103276806753904E-2</v>
      </c>
      <c r="Y449" s="5">
        <f t="shared" si="520"/>
        <v>1.102732136037079E-2</v>
      </c>
      <c r="Z449" s="5">
        <f t="shared" si="521"/>
        <v>2.5411559624273272E-2</v>
      </c>
      <c r="AA449" s="5">
        <f t="shared" si="522"/>
        <v>2.4598253129163541E-2</v>
      </c>
      <c r="AB449" s="5">
        <f t="shared" si="523"/>
        <v>1.1905488406709866E-2</v>
      </c>
      <c r="AC449" s="5">
        <f t="shared" si="524"/>
        <v>2.4288573109541297E-4</v>
      </c>
      <c r="AD449" s="5">
        <f t="shared" si="525"/>
        <v>4.8866667026818316E-3</v>
      </c>
      <c r="AE449" s="5">
        <f t="shared" si="526"/>
        <v>5.1069646297062336E-3</v>
      </c>
      <c r="AF449" s="5">
        <f t="shared" si="527"/>
        <v>2.6685969512466518E-3</v>
      </c>
      <c r="AG449" s="5">
        <f t="shared" si="528"/>
        <v>9.2963370672004167E-4</v>
      </c>
      <c r="AH449" s="5">
        <f t="shared" si="529"/>
        <v>6.6392872730409872E-3</v>
      </c>
      <c r="AI449" s="5">
        <f t="shared" si="530"/>
        <v>6.4267943941345822E-3</v>
      </c>
      <c r="AJ449" s="5">
        <f t="shared" si="531"/>
        <v>3.110551214751203E-3</v>
      </c>
      <c r="AK449" s="5">
        <f t="shared" si="532"/>
        <v>1.0036656188887952E-3</v>
      </c>
      <c r="AL449" s="5">
        <f t="shared" si="533"/>
        <v>9.8284508505537116E-6</v>
      </c>
      <c r="AM449" s="5">
        <f t="shared" si="534"/>
        <v>9.4605342047249751E-4</v>
      </c>
      <c r="AN449" s="5">
        <f t="shared" si="535"/>
        <v>9.8870286232415018E-4</v>
      </c>
      <c r="AO449" s="5">
        <f t="shared" si="536"/>
        <v>5.1663750101962934E-4</v>
      </c>
      <c r="AP449" s="5">
        <f t="shared" si="537"/>
        <v>1.7997608626476539E-4</v>
      </c>
      <c r="AQ449" s="5">
        <f t="shared" si="538"/>
        <v>4.7022416437911036E-5</v>
      </c>
      <c r="AR449" s="5">
        <f t="shared" si="539"/>
        <v>1.3877191686214633E-3</v>
      </c>
      <c r="AS449" s="5">
        <f t="shared" si="540"/>
        <v>1.3433046962350449E-3</v>
      </c>
      <c r="AT449" s="5">
        <f t="shared" si="541"/>
        <v>6.501558628463905E-4</v>
      </c>
      <c r="AU449" s="5">
        <f t="shared" si="542"/>
        <v>2.0978246021584776E-4</v>
      </c>
      <c r="AV449" s="5">
        <f t="shared" si="543"/>
        <v>5.0767073477054224E-5</v>
      </c>
      <c r="AW449" s="5">
        <f t="shared" si="544"/>
        <v>2.7618853503116321E-7</v>
      </c>
      <c r="AX449" s="5">
        <f t="shared" si="545"/>
        <v>1.5262910433004034E-4</v>
      </c>
      <c r="AY449" s="5">
        <f t="shared" si="546"/>
        <v>1.5950984274198197E-4</v>
      </c>
      <c r="AZ449" s="5">
        <f t="shared" si="547"/>
        <v>8.3350387343405499E-5</v>
      </c>
      <c r="BA449" s="5">
        <f t="shared" si="548"/>
        <v>2.9035980688804855E-5</v>
      </c>
      <c r="BB449" s="5">
        <f t="shared" si="549"/>
        <v>7.5862410610682498E-6</v>
      </c>
      <c r="BC449" s="5">
        <f t="shared" si="550"/>
        <v>1.5856479325687777E-6</v>
      </c>
      <c r="BD449" s="5">
        <f t="shared" si="551"/>
        <v>2.4171325572588999E-4</v>
      </c>
      <c r="BE449" s="5">
        <f t="shared" si="552"/>
        <v>2.3397713233391194E-4</v>
      </c>
      <c r="BF449" s="5">
        <f t="shared" si="553"/>
        <v>1.1324430323607021E-4</v>
      </c>
      <c r="BG449" s="5">
        <f t="shared" si="554"/>
        <v>3.6539958948128692E-5</v>
      </c>
      <c r="BH449" s="5">
        <f t="shared" si="555"/>
        <v>8.8426209648773043E-6</v>
      </c>
      <c r="BI449" s="5">
        <f t="shared" si="556"/>
        <v>1.7119219129827094E-6</v>
      </c>
      <c r="BJ449" s="8">
        <f t="shared" si="557"/>
        <v>0.32631434769152423</v>
      </c>
      <c r="BK449" s="8">
        <f t="shared" si="558"/>
        <v>0.3071377127635031</v>
      </c>
      <c r="BL449" s="8">
        <f t="shared" si="559"/>
        <v>0.34111845269839336</v>
      </c>
      <c r="BM449" s="8">
        <f t="shared" si="560"/>
        <v>0.32668567611822114</v>
      </c>
      <c r="BN449" s="8">
        <f t="shared" si="561"/>
        <v>0.67313716300526583</v>
      </c>
    </row>
    <row r="450" spans="1:66" x14ac:dyDescent="0.25">
      <c r="A450" t="s">
        <v>285</v>
      </c>
      <c r="B450" t="s">
        <v>305</v>
      </c>
      <c r="C450" t="s">
        <v>347</v>
      </c>
      <c r="D450" t="s">
        <v>534</v>
      </c>
      <c r="E450">
        <f>VLOOKUP(A450,home!$A$2:$E$405,3,FALSE)</f>
        <v>1.45</v>
      </c>
      <c r="F450">
        <f>VLOOKUP(B450,home!$B$2:$E$405,3,FALSE)</f>
        <v>0.91949999999999998</v>
      </c>
      <c r="G450">
        <f>VLOOKUP(C450,away!$B$2:$E$405,4,FALSE)</f>
        <v>0.72799999999999998</v>
      </c>
      <c r="H450">
        <f>VLOOKUP(A450,away!$A$2:$E$405,3,FALSE)</f>
        <v>1.0583</v>
      </c>
      <c r="I450">
        <f>VLOOKUP(C450,away!$B$2:$E$405,3,FALSE)</f>
        <v>1.5224</v>
      </c>
      <c r="J450">
        <f>VLOOKUP(B450,home!$B$2:$E$405,4,FALSE)</f>
        <v>1.0499000000000001</v>
      </c>
      <c r="K450" s="3">
        <f t="shared" si="506"/>
        <v>0.97062419999999994</v>
      </c>
      <c r="L450" s="3">
        <f t="shared" si="507"/>
        <v>1.6915526004080002</v>
      </c>
      <c r="M450" s="5">
        <f t="shared" si="508"/>
        <v>6.9796124030265166E-2</v>
      </c>
      <c r="N450" s="5">
        <f t="shared" si="509"/>
        <v>6.7745807049976889E-2</v>
      </c>
      <c r="O450" s="5">
        <f t="shared" si="510"/>
        <v>0.11806381510179434</v>
      </c>
      <c r="P450" s="5">
        <f t="shared" si="511"/>
        <v>0.11459559608212704</v>
      </c>
      <c r="Q450" s="5">
        <f t="shared" si="512"/>
        <v>3.2877859885619087E-2</v>
      </c>
      <c r="R450" s="5">
        <f t="shared" si="513"/>
        <v>9.9855576724764791E-2</v>
      </c>
      <c r="S450" s="5">
        <f t="shared" si="514"/>
        <v>4.7037535478773929E-2</v>
      </c>
      <c r="T450" s="5">
        <f t="shared" si="515"/>
        <v>5.561462938536884E-2</v>
      </c>
      <c r="U450" s="5">
        <f t="shared" si="516"/>
        <v>9.6922239274013416E-2</v>
      </c>
      <c r="V450" s="5">
        <f t="shared" si="517"/>
        <v>8.5810152088848981E-3</v>
      </c>
      <c r="W450" s="5">
        <f t="shared" si="518"/>
        <v>1.063734881639704E-2</v>
      </c>
      <c r="X450" s="5">
        <f t="shared" si="519"/>
        <v>1.7993635051823373E-2</v>
      </c>
      <c r="Y450" s="5">
        <f t="shared" si="520"/>
        <v>1.5218590081352186E-2</v>
      </c>
      <c r="Z450" s="5">
        <f t="shared" si="521"/>
        <v>5.6303653491338826E-2</v>
      </c>
      <c r="AA450" s="5">
        <f t="shared" si="522"/>
        <v>5.4649688627107944E-2</v>
      </c>
      <c r="AB450" s="5">
        <f t="shared" si="523"/>
        <v>2.6522155151967871E-2</v>
      </c>
      <c r="AC450" s="5">
        <f t="shared" si="524"/>
        <v>8.8055261530851773E-4</v>
      </c>
      <c r="AD450" s="5">
        <f t="shared" si="525"/>
        <v>2.5812170462590801E-3</v>
      </c>
      <c r="AE450" s="5">
        <f t="shared" si="526"/>
        <v>4.3662644068170045E-3</v>
      </c>
      <c r="AF450" s="5">
        <f t="shared" si="527"/>
        <v>3.6928829557100994E-3</v>
      </c>
      <c r="AG450" s="5">
        <f t="shared" si="528"/>
        <v>2.0822352555779338E-3</v>
      </c>
      <c r="AH450" s="5">
        <f t="shared" si="529"/>
        <v>2.3810147868936295E-2</v>
      </c>
      <c r="AI450" s="5">
        <f t="shared" si="530"/>
        <v>2.3110705727167991E-2</v>
      </c>
      <c r="AJ450" s="5">
        <f t="shared" si="531"/>
        <v>1.1215905128933924E-2</v>
      </c>
      <c r="AK450" s="5">
        <f t="shared" si="532"/>
        <v>3.6288096476824621E-3</v>
      </c>
      <c r="AL450" s="5">
        <f t="shared" si="533"/>
        <v>5.7829831232003488E-5</v>
      </c>
      <c r="AM450" s="5">
        <f t="shared" si="534"/>
        <v>5.0107834611031669E-4</v>
      </c>
      <c r="AN450" s="5">
        <f t="shared" si="535"/>
        <v>8.4760037937104608E-4</v>
      </c>
      <c r="AO450" s="5">
        <f t="shared" si="536"/>
        <v>7.1688031291595035E-4</v>
      </c>
      <c r="AP450" s="5">
        <f t="shared" si="537"/>
        <v>4.0421358583142563E-4</v>
      </c>
      <c r="AQ450" s="5">
        <f t="shared" si="538"/>
        <v>1.7093713555834761E-4</v>
      </c>
      <c r="AR450" s="5">
        <f t="shared" si="539"/>
        <v>8.0552235087596302E-3</v>
      </c>
      <c r="AS450" s="5">
        <f t="shared" si="540"/>
        <v>7.8185948740110076E-3</v>
      </c>
      <c r="AT450" s="5">
        <f t="shared" si="541"/>
        <v>3.7944586973555172E-3</v>
      </c>
      <c r="AU450" s="5">
        <f t="shared" si="542"/>
        <v>1.2276644791845803E-3</v>
      </c>
      <c r="AV450" s="5">
        <f t="shared" si="543"/>
        <v>2.979002132442374E-4</v>
      </c>
      <c r="AW450" s="5">
        <f t="shared" si="544"/>
        <v>2.6374609993810164E-6</v>
      </c>
      <c r="AX450" s="5">
        <f t="shared" si="545"/>
        <v>8.105979480510816E-5</v>
      </c>
      <c r="AY450" s="5">
        <f t="shared" si="546"/>
        <v>1.371169066911196E-4</v>
      </c>
      <c r="AZ450" s="5">
        <f t="shared" si="547"/>
        <v>1.1597023003663226E-4</v>
      </c>
      <c r="BA450" s="5">
        <f t="shared" si="548"/>
        <v>6.538991472945976E-5</v>
      </c>
      <c r="BB450" s="5">
        <f t="shared" si="549"/>
        <v>2.7652620075268765E-5</v>
      </c>
      <c r="BC450" s="5">
        <f t="shared" si="550"/>
        <v>9.3551722792830612E-6</v>
      </c>
      <c r="BD450" s="5">
        <f t="shared" si="551"/>
        <v>2.2709723788516679E-3</v>
      </c>
      <c r="BE450" s="5">
        <f t="shared" si="552"/>
        <v>2.2042607484449965E-3</v>
      </c>
      <c r="BF450" s="5">
        <f t="shared" si="553"/>
        <v>1.069754412775413E-3</v>
      </c>
      <c r="BG450" s="5">
        <f t="shared" si="554"/>
        <v>3.4610984036553502E-4</v>
      </c>
      <c r="BH450" s="5">
        <f t="shared" si="555"/>
        <v>8.3985646729231261E-5</v>
      </c>
      <c r="BI450" s="5">
        <f t="shared" si="556"/>
        <v>1.6303700233608547E-5</v>
      </c>
      <c r="BJ450" s="8">
        <f t="shared" si="557"/>
        <v>0.2158877243333055</v>
      </c>
      <c r="BK450" s="8">
        <f t="shared" si="558"/>
        <v>0.24108577015328267</v>
      </c>
      <c r="BL450" s="8">
        <f t="shared" si="559"/>
        <v>0.48496427175232443</v>
      </c>
      <c r="BM450" s="8">
        <f t="shared" si="560"/>
        <v>0.49517216141001225</v>
      </c>
      <c r="BN450" s="8">
        <f t="shared" si="561"/>
        <v>0.50293477887454729</v>
      </c>
    </row>
    <row r="451" spans="1:66" s="14" customFormat="1" x14ac:dyDescent="0.25">
      <c r="A451" t="s">
        <v>287</v>
      </c>
      <c r="B451" t="s">
        <v>304</v>
      </c>
      <c r="C451" t="s">
        <v>329</v>
      </c>
      <c r="D451" t="s">
        <v>534</v>
      </c>
      <c r="E451">
        <f>VLOOKUP(A451,home!$A$2:$E$405,3,FALSE)</f>
        <v>1.1707000000000001</v>
      </c>
      <c r="F451">
        <f>VLOOKUP(B451,home!$B$2:$E$405,3,FALSE)</f>
        <v>0.89490000000000003</v>
      </c>
      <c r="G451">
        <f>VLOOKUP(C451,away!$B$2:$E$405,4,FALSE)</f>
        <v>0.77280000000000004</v>
      </c>
      <c r="H451">
        <f>VLOOKUP(A451,away!$A$2:$E$405,3,FALSE)</f>
        <v>0.82930000000000004</v>
      </c>
      <c r="I451">
        <f>VLOOKUP(C451,away!$B$2:$E$405,3,FALSE)</f>
        <v>1.2058</v>
      </c>
      <c r="J451">
        <f>VLOOKUP(B451,home!$B$2:$E$405,4,FALSE)</f>
        <v>1.4355</v>
      </c>
      <c r="K451" s="3">
        <f t="shared" si="506"/>
        <v>0.80963120750400019</v>
      </c>
      <c r="L451" s="3">
        <f t="shared" si="507"/>
        <v>1.4354568488700001</v>
      </c>
      <c r="M451" s="5">
        <f t="shared" si="508"/>
        <v>0.10591821318909835</v>
      </c>
      <c r="N451" s="5">
        <f t="shared" si="509"/>
        <v>8.5754690840955813E-2</v>
      </c>
      <c r="O451" s="5">
        <f t="shared" si="510"/>
        <v>0.15204102454236401</v>
      </c>
      <c r="P451" s="5">
        <f t="shared" si="511"/>
        <v>0.12309715829037951</v>
      </c>
      <c r="Q451" s="5">
        <f t="shared" si="512"/>
        <v>3.4714836947347644E-2</v>
      </c>
      <c r="R451" s="5">
        <f t="shared" si="513"/>
        <v>0.10912416499427412</v>
      </c>
      <c r="S451" s="5">
        <f t="shared" si="514"/>
        <v>3.5765591966968636E-2</v>
      </c>
      <c r="T451" s="5">
        <f t="shared" si="515"/>
        <v>4.9831650453475505E-2</v>
      </c>
      <c r="U451" s="5">
        <f t="shared" si="516"/>
        <v>8.8350329472179912E-2</v>
      </c>
      <c r="V451" s="5">
        <f t="shared" si="517"/>
        <v>4.6184930000313E-3</v>
      </c>
      <c r="W451" s="5">
        <f t="shared" si="518"/>
        <v>9.3687384519951841E-3</v>
      </c>
      <c r="X451" s="5">
        <f t="shared" si="519"/>
        <v>1.3448419776188211E-2</v>
      </c>
      <c r="Y451" s="5">
        <f t="shared" si="520"/>
        <v>9.6523131371040616E-3</v>
      </c>
      <c r="Z451" s="5">
        <f t="shared" si="521"/>
        <v>5.2214343339416894E-2</v>
      </c>
      <c r="AA451" s="5">
        <f t="shared" si="522"/>
        <v>4.2274361846920551E-2</v>
      </c>
      <c r="AB451" s="5">
        <f t="shared" si="523"/>
        <v>1.7113321314291659E-2</v>
      </c>
      <c r="AC451" s="5">
        <f t="shared" si="524"/>
        <v>3.3547308978441708E-4</v>
      </c>
      <c r="AD451" s="5">
        <f t="shared" si="525"/>
        <v>1.8963057564195043E-3</v>
      </c>
      <c r="AE451" s="5">
        <f t="shared" si="526"/>
        <v>2.722065085603984E-3</v>
      </c>
      <c r="AF451" s="5">
        <f t="shared" si="527"/>
        <v>1.9537034851000714E-3</v>
      </c>
      <c r="AG451" s="5">
        <f t="shared" si="528"/>
        <v>9.3481901611602847E-4</v>
      </c>
      <c r="AH451" s="5">
        <f t="shared" si="529"/>
        <v>1.8737859188953918E-2</v>
      </c>
      <c r="AI451" s="5">
        <f t="shared" si="530"/>
        <v>1.5170755561192685E-2</v>
      </c>
      <c r="AJ451" s="5">
        <f t="shared" si="531"/>
        <v>6.1413585718782301E-3</v>
      </c>
      <c r="AK451" s="5">
        <f t="shared" si="532"/>
        <v>1.6574118520882712E-3</v>
      </c>
      <c r="AL451" s="5">
        <f t="shared" si="533"/>
        <v>1.5595347690251809E-5</v>
      </c>
      <c r="AM451" s="5">
        <f t="shared" si="534"/>
        <v>3.0706166387334212E-4</v>
      </c>
      <c r="AN451" s="5">
        <f t="shared" si="535"/>
        <v>4.4077376843240683E-4</v>
      </c>
      <c r="AO451" s="5">
        <f t="shared" si="536"/>
        <v>3.1635586234926897E-4</v>
      </c>
      <c r="AP451" s="5">
        <f t="shared" si="537"/>
        <v>1.5137172976314436E-4</v>
      </c>
      <c r="AQ451" s="5">
        <f t="shared" si="538"/>
        <v>5.4321896553451119E-5</v>
      </c>
      <c r="AR451" s="5">
        <f t="shared" si="539"/>
        <v>5.3794776611891127E-3</v>
      </c>
      <c r="AS451" s="5">
        <f t="shared" si="540"/>
        <v>4.3553929945693353E-3</v>
      </c>
      <c r="AT451" s="5">
        <f t="shared" si="541"/>
        <v>1.7631310446738174E-3</v>
      </c>
      <c r="AU451" s="5">
        <f t="shared" si="542"/>
        <v>4.7582863889568405E-4</v>
      </c>
      <c r="AV451" s="5">
        <f t="shared" si="543"/>
        <v>9.6311428868524373E-5</v>
      </c>
      <c r="AW451" s="5">
        <f t="shared" si="544"/>
        <v>5.0346576261762236E-7</v>
      </c>
      <c r="AX451" s="5">
        <f t="shared" si="545"/>
        <v>4.1434450949993544E-5</v>
      </c>
      <c r="AY451" s="5">
        <f t="shared" si="546"/>
        <v>5.9477366395336319E-5</v>
      </c>
      <c r="AZ451" s="5">
        <f t="shared" si="547"/>
        <v>4.2688596472467963E-5</v>
      </c>
      <c r="BA451" s="5">
        <f t="shared" si="548"/>
        <v>2.0425879391683952E-5</v>
      </c>
      <c r="BB451" s="5">
        <f t="shared" si="549"/>
        <v>7.3301171167463311E-6</v>
      </c>
      <c r="BC451" s="5">
        <f t="shared" si="550"/>
        <v>2.1044133636505476E-6</v>
      </c>
      <c r="BD451" s="5">
        <f t="shared" si="551"/>
        <v>1.2870013420161811E-3</v>
      </c>
      <c r="BE451" s="5">
        <f t="shared" si="552"/>
        <v>1.0419964505958294E-3</v>
      </c>
      <c r="BF451" s="5">
        <f t="shared" si="553"/>
        <v>4.2181642225539177E-4</v>
      </c>
      <c r="BG451" s="5">
        <f t="shared" si="554"/>
        <v>1.138385797652167E-4</v>
      </c>
      <c r="BH451" s="5">
        <f t="shared" si="555"/>
        <v>2.3041816698963206E-5</v>
      </c>
      <c r="BI451" s="5">
        <f t="shared" si="556"/>
        <v>3.7310747754134853E-6</v>
      </c>
      <c r="BJ451" s="8">
        <f t="shared" si="557"/>
        <v>0.2117208886949675</v>
      </c>
      <c r="BK451" s="8">
        <f t="shared" si="558"/>
        <v>0.26981000225034785</v>
      </c>
      <c r="BL451" s="8">
        <f t="shared" si="559"/>
        <v>0.46557215479844694</v>
      </c>
      <c r="BM451" s="8">
        <f t="shared" si="560"/>
        <v>0.38860832637812703</v>
      </c>
      <c r="BN451" s="8">
        <f t="shared" si="561"/>
        <v>0.61065008880441951</v>
      </c>
    </row>
    <row r="452" spans="1:66" x14ac:dyDescent="0.25">
      <c r="A452" t="s">
        <v>34</v>
      </c>
      <c r="B452" t="s">
        <v>203</v>
      </c>
      <c r="C452" t="s">
        <v>206</v>
      </c>
      <c r="D452" t="s">
        <v>534</v>
      </c>
      <c r="E452">
        <f>VLOOKUP(A452,home!$A$2:$E$405,3,FALSE)</f>
        <v>1.6539999999999999</v>
      </c>
      <c r="F452">
        <f>VLOOKUP(B452,home!$B$2:$E$405,3,FALSE)</f>
        <v>0.60460000000000003</v>
      </c>
      <c r="G452">
        <f>VLOOKUP(C452,away!$B$2:$E$405,4,FALSE)</f>
        <v>1.0958000000000001</v>
      </c>
      <c r="H452">
        <f>VLOOKUP(A452,away!$A$2:$E$405,3,FALSE)</f>
        <v>1.3683000000000001</v>
      </c>
      <c r="I452">
        <f>VLOOKUP(C452,away!$B$2:$E$405,3,FALSE)</f>
        <v>0.63949999999999996</v>
      </c>
      <c r="J452">
        <f>VLOOKUP(B452,home!$B$2:$E$405,4,FALSE)</f>
        <v>0.73080000000000001</v>
      </c>
      <c r="K452" s="3">
        <f t="shared" si="506"/>
        <v>1.0958092047200001</v>
      </c>
      <c r="L452" s="3">
        <f t="shared" si="507"/>
        <v>0.63947035277999997</v>
      </c>
      <c r="M452" s="5">
        <f t="shared" si="508"/>
        <v>0.1763508931797553</v>
      </c>
      <c r="N452" s="5">
        <f t="shared" si="509"/>
        <v>0.19324693200696932</v>
      </c>
      <c r="O452" s="5">
        <f t="shared" si="510"/>
        <v>0.11277116787472621</v>
      </c>
      <c r="P452" s="5">
        <f t="shared" si="511"/>
        <v>0.12357568378414935</v>
      </c>
      <c r="Q452" s="5">
        <f t="shared" si="512"/>
        <v>0.10588088343856848</v>
      </c>
      <c r="R452" s="5">
        <f t="shared" si="513"/>
        <v>3.6056909252131883E-2</v>
      </c>
      <c r="S452" s="5">
        <f t="shared" si="514"/>
        <v>2.1648528889437375E-2</v>
      </c>
      <c r="T452" s="5">
        <f t="shared" si="515"/>
        <v>6.770768588511944E-2</v>
      </c>
      <c r="U452" s="5">
        <f t="shared" si="516"/>
        <v>3.9511493052239846E-2</v>
      </c>
      <c r="V452" s="5">
        <f t="shared" si="517"/>
        <v>1.6855484427769423E-3</v>
      </c>
      <c r="W452" s="5">
        <f t="shared" si="518"/>
        <v>3.8675082225289592E-2</v>
      </c>
      <c r="X452" s="5">
        <f t="shared" si="519"/>
        <v>2.4731568474401441E-2</v>
      </c>
      <c r="Y452" s="5">
        <f t="shared" si="520"/>
        <v>7.9075524085641061E-3</v>
      </c>
      <c r="Z452" s="5">
        <f t="shared" si="521"/>
        <v>7.6857748265390718E-3</v>
      </c>
      <c r="AA452" s="5">
        <f t="shared" si="522"/>
        <v>8.4221428003267759E-3</v>
      </c>
      <c r="AB452" s="5">
        <f t="shared" si="523"/>
        <v>4.6145308020321789E-3</v>
      </c>
      <c r="AC452" s="5">
        <f t="shared" si="524"/>
        <v>7.3820437485378553E-5</v>
      </c>
      <c r="AD452" s="5">
        <f t="shared" si="525"/>
        <v>1.0595127773943799E-2</v>
      </c>
      <c r="AE452" s="5">
        <f t="shared" si="526"/>
        <v>6.7752700953530162E-3</v>
      </c>
      <c r="AF452" s="5">
        <f t="shared" si="527"/>
        <v>2.1662921790275881E-3</v>
      </c>
      <c r="AG452" s="5">
        <f t="shared" si="528"/>
        <v>4.6175987464910884E-4</v>
      </c>
      <c r="AH452" s="5">
        <f t="shared" si="529"/>
        <v>1.2287062849286458E-3</v>
      </c>
      <c r="AI452" s="5">
        <f t="shared" si="530"/>
        <v>1.3464276569221251E-3</v>
      </c>
      <c r="AJ452" s="5">
        <f t="shared" si="531"/>
        <v>7.3771390997242334E-4</v>
      </c>
      <c r="AK452" s="5">
        <f t="shared" si="532"/>
        <v>2.6946456433258768E-4</v>
      </c>
      <c r="AL452" s="5">
        <f t="shared" si="533"/>
        <v>2.0691499487223342E-6</v>
      </c>
      <c r="AM452" s="5">
        <f t="shared" si="534"/>
        <v>2.3220477079744285E-3</v>
      </c>
      <c r="AN452" s="5">
        <f t="shared" si="535"/>
        <v>1.4848806669903981E-3</v>
      </c>
      <c r="AO452" s="5">
        <f t="shared" si="536"/>
        <v>4.7476858197827572E-4</v>
      </c>
      <c r="AP452" s="5">
        <f t="shared" si="537"/>
        <v>1.0120014420216942E-4</v>
      </c>
      <c r="AQ452" s="5">
        <f t="shared" si="538"/>
        <v>1.6178622978587035E-5</v>
      </c>
      <c r="AR452" s="5">
        <f t="shared" si="539"/>
        <v>1.5714424829726492E-4</v>
      </c>
      <c r="AS452" s="5">
        <f t="shared" si="540"/>
        <v>1.7220011375294807E-4</v>
      </c>
      <c r="AT452" s="5">
        <f t="shared" si="541"/>
        <v>9.4349234852155776E-5</v>
      </c>
      <c r="AU452" s="5">
        <f t="shared" si="542"/>
        <v>3.4462920003093784E-5</v>
      </c>
      <c r="AV452" s="5">
        <f t="shared" si="543"/>
        <v>9.4411962402297952E-6</v>
      </c>
      <c r="AW452" s="5">
        <f t="shared" si="544"/>
        <v>4.0275859987449213E-8</v>
      </c>
      <c r="AX452" s="5">
        <f t="shared" si="545"/>
        <v>4.2408687536622607E-4</v>
      </c>
      <c r="AY452" s="5">
        <f t="shared" si="546"/>
        <v>2.7119098379980847E-4</v>
      </c>
      <c r="AZ452" s="5">
        <f t="shared" si="547"/>
        <v>8.670929704060938E-5</v>
      </c>
      <c r="BA452" s="5">
        <f t="shared" si="548"/>
        <v>1.8482674922621426E-5</v>
      </c>
      <c r="BB452" s="5">
        <f t="shared" si="549"/>
        <v>2.954780663271695E-6</v>
      </c>
      <c r="BC452" s="5">
        <f t="shared" si="550"/>
        <v>3.778989266259748E-7</v>
      </c>
      <c r="BD452" s="5">
        <f t="shared" si="551"/>
        <v>1.6748181315999974E-5</v>
      </c>
      <c r="BE452" s="5">
        <f t="shared" si="552"/>
        <v>1.8352811248392295E-5</v>
      </c>
      <c r="BF452" s="5">
        <f t="shared" si="553"/>
        <v>1.0055589749238515E-5</v>
      </c>
      <c r="BG452" s="5">
        <f t="shared" si="554"/>
        <v>3.6730026020345477E-6</v>
      </c>
      <c r="BH452" s="5">
        <f t="shared" si="555"/>
        <v>1.006227515067492E-6</v>
      </c>
      <c r="BI452" s="5">
        <f t="shared" si="556"/>
        <v>2.2052667461069816E-7</v>
      </c>
      <c r="BJ452" s="8">
        <f t="shared" si="557"/>
        <v>0.46335103259672883</v>
      </c>
      <c r="BK452" s="8">
        <f t="shared" si="558"/>
        <v>0.32360773486735289</v>
      </c>
      <c r="BL452" s="8">
        <f t="shared" si="559"/>
        <v>0.20547621024986365</v>
      </c>
      <c r="BM452" s="8">
        <f t="shared" si="560"/>
        <v>0.25196713229624407</v>
      </c>
      <c r="BN452" s="8">
        <f t="shared" si="561"/>
        <v>0.74788246953630066</v>
      </c>
    </row>
    <row r="453" spans="1:66" x14ac:dyDescent="0.25">
      <c r="A453" t="s">
        <v>10</v>
      </c>
      <c r="B453" t="s">
        <v>465</v>
      </c>
      <c r="C453" t="s">
        <v>41</v>
      </c>
      <c r="D453" t="s">
        <v>535</v>
      </c>
      <c r="E453">
        <f>VLOOKUP(A453,home!$A$2:$E$405,3,FALSE)</f>
        <v>1.6503000000000001</v>
      </c>
      <c r="F453">
        <f>VLOOKUP(B453,home!$B$2:$E$405,3,FALSE)</f>
        <v>1.4258</v>
      </c>
      <c r="G453">
        <f>VLOOKUP(C453,away!$B$2:$E$405,4,FALSE)</f>
        <v>1.2831999999999999</v>
      </c>
      <c r="H453">
        <f>VLOOKUP(A453,away!$A$2:$E$405,3,FALSE)</f>
        <v>1.3855999999999999</v>
      </c>
      <c r="I453">
        <f>VLOOKUP(C453,away!$B$2:$E$405,3,FALSE)</f>
        <v>0.84909999999999997</v>
      </c>
      <c r="J453">
        <f>VLOOKUP(B453,home!$B$2:$E$405,4,FALSE)</f>
        <v>1.1037999999999999</v>
      </c>
      <c r="K453" s="3">
        <f t="shared" si="506"/>
        <v>3.0193666999679998</v>
      </c>
      <c r="L453" s="3">
        <f t="shared" si="507"/>
        <v>1.2986350052479998</v>
      </c>
      <c r="M453" s="5">
        <f t="shared" si="508"/>
        <v>1.3326487202479221E-2</v>
      </c>
      <c r="N453" s="5">
        <f t="shared" si="509"/>
        <v>4.0237551686715459E-2</v>
      </c>
      <c r="O453" s="5">
        <f t="shared" si="510"/>
        <v>1.7306242778129005E-2</v>
      </c>
      <c r="P453" s="5">
        <f t="shared" si="511"/>
        <v>5.2253893145844395E-2</v>
      </c>
      <c r="Q453" s="5">
        <f t="shared" si="512"/>
        <v>6.0745961825554959E-2</v>
      </c>
      <c r="R453" s="5">
        <f t="shared" si="513"/>
        <v>1.1237246340499359E-2</v>
      </c>
      <c r="S453" s="5">
        <f t="shared" si="514"/>
        <v>5.1222601039029939E-2</v>
      </c>
      <c r="T453" s="5">
        <f t="shared" si="515"/>
        <v>7.8886832454124367E-2</v>
      </c>
      <c r="U453" s="5">
        <f t="shared" si="516"/>
        <v>3.392936739984103E-2</v>
      </c>
      <c r="V453" s="5">
        <f t="shared" si="517"/>
        <v>2.231629453165478E-2</v>
      </c>
      <c r="W453" s="5">
        <f t="shared" si="518"/>
        <v>6.1138111431202652E-2</v>
      </c>
      <c r="X453" s="5">
        <f t="shared" si="519"/>
        <v>7.9396091659312662E-2</v>
      </c>
      <c r="Y453" s="5">
        <f t="shared" si="520"/>
        <v>5.1553271954331084E-2</v>
      </c>
      <c r="Z453" s="5">
        <f t="shared" si="521"/>
        <v>4.8643604867891523E-3</v>
      </c>
      <c r="AA453" s="5">
        <f t="shared" si="522"/>
        <v>1.4687288070451296E-2</v>
      </c>
      <c r="AB453" s="5">
        <f t="shared" si="523"/>
        <v>2.2173154256378957E-2</v>
      </c>
      <c r="AC453" s="5">
        <f t="shared" si="524"/>
        <v>5.4689640457695962E-3</v>
      </c>
      <c r="AD453" s="5">
        <f t="shared" si="525"/>
        <v>4.6149594438576545E-2</v>
      </c>
      <c r="AE453" s="5">
        <f t="shared" si="526"/>
        <v>5.9931478815933921E-2</v>
      </c>
      <c r="AF453" s="5">
        <f t="shared" si="527"/>
        <v>3.8914558153325361E-2</v>
      </c>
      <c r="AG453" s="5">
        <f t="shared" si="528"/>
        <v>1.6845269143889102E-2</v>
      </c>
      <c r="AH453" s="5">
        <f t="shared" si="529"/>
        <v>1.579257201572398E-3</v>
      </c>
      <c r="AI453" s="5">
        <f t="shared" si="530"/>
        <v>4.7683566051123496E-3</v>
      </c>
      <c r="AJ453" s="5">
        <f t="shared" si="531"/>
        <v>7.1987085735243468E-3</v>
      </c>
      <c r="AK453" s="5">
        <f t="shared" si="532"/>
        <v>7.2451803165578506E-3</v>
      </c>
      <c r="AL453" s="5">
        <f t="shared" si="533"/>
        <v>8.5776441615595324E-4</v>
      </c>
      <c r="AM453" s="5">
        <f t="shared" si="534"/>
        <v>2.7868509732973286E-2</v>
      </c>
      <c r="AN453" s="5">
        <f t="shared" si="535"/>
        <v>3.61910222833337E-2</v>
      </c>
      <c r="AO453" s="5">
        <f t="shared" si="536"/>
        <v>2.3499464206423765E-2</v>
      </c>
      <c r="AP453" s="5">
        <f t="shared" si="537"/>
        <v>1.0172408941011441E-2</v>
      </c>
      <c r="AQ453" s="5">
        <f t="shared" si="538"/>
        <v>3.3025615846237972E-3</v>
      </c>
      <c r="AR453" s="5">
        <f t="shared" si="539"/>
        <v>4.101757368503824E-4</v>
      </c>
      <c r="AS453" s="5">
        <f t="shared" si="540"/>
        <v>1.2384709609808817E-3</v>
      </c>
      <c r="AT453" s="5">
        <f t="shared" si="541"/>
        <v>1.8696989892315217E-3</v>
      </c>
      <c r="AU453" s="5">
        <f t="shared" si="542"/>
        <v>1.8817689556831613E-3</v>
      </c>
      <c r="AV453" s="5">
        <f t="shared" si="543"/>
        <v>1.4204376304558239E-3</v>
      </c>
      <c r="AW453" s="5">
        <f t="shared" si="544"/>
        <v>9.3426158382329451E-5</v>
      </c>
      <c r="AX453" s="5">
        <f t="shared" si="545"/>
        <v>1.4024208377578938E-2</v>
      </c>
      <c r="AY453" s="5">
        <f t="shared" si="546"/>
        <v>1.8212327920016268E-2</v>
      </c>
      <c r="AZ453" s="5">
        <f t="shared" si="547"/>
        <v>1.1825583281994309E-2</v>
      </c>
      <c r="BA453" s="5">
        <f t="shared" si="548"/>
        <v>5.1190388024911146E-3</v>
      </c>
      <c r="BB453" s="5">
        <f t="shared" si="549"/>
        <v>1.6619407455344404E-3</v>
      </c>
      <c r="BC453" s="5">
        <f t="shared" si="550"/>
        <v>4.316508857597964E-4</v>
      </c>
      <c r="BD453" s="5">
        <f t="shared" si="551"/>
        <v>8.8778095029549709E-5</v>
      </c>
      <c r="BE453" s="5">
        <f t="shared" si="552"/>
        <v>2.68053623818817E-4</v>
      </c>
      <c r="BF453" s="5">
        <f t="shared" si="553"/>
        <v>4.0467609278214262E-4</v>
      </c>
      <c r="BG453" s="5">
        <f t="shared" si="554"/>
        <v>4.0728850627318733E-4</v>
      </c>
      <c r="BH453" s="5">
        <f t="shared" si="555"/>
        <v>3.0743833828024241E-4</v>
      </c>
      <c r="BI453" s="5">
        <f t="shared" si="556"/>
        <v>1.8565381617937222E-4</v>
      </c>
      <c r="BJ453" s="8">
        <f t="shared" si="557"/>
        <v>0.686107438324707</v>
      </c>
      <c r="BK453" s="8">
        <f t="shared" si="558"/>
        <v>0.16365833230095014</v>
      </c>
      <c r="BL453" s="8">
        <f t="shared" si="559"/>
        <v>0.12860724228763168</v>
      </c>
      <c r="BM453" s="8">
        <f t="shared" si="560"/>
        <v>0.77001108865922141</v>
      </c>
      <c r="BN453" s="8">
        <f t="shared" si="561"/>
        <v>0.19510738297922239</v>
      </c>
    </row>
    <row r="454" spans="1:66" s="10" customFormat="1" x14ac:dyDescent="0.25">
      <c r="A454" t="s">
        <v>10</v>
      </c>
      <c r="B454" t="s">
        <v>11</v>
      </c>
      <c r="C454" t="s">
        <v>216</v>
      </c>
      <c r="D454" t="s">
        <v>535</v>
      </c>
      <c r="E454">
        <f>VLOOKUP(A454,home!$A$2:$E$405,3,FALSE)</f>
        <v>1.6503000000000001</v>
      </c>
      <c r="F454">
        <f>VLOOKUP(B454,home!$B$2:$E$405,3,FALSE)</f>
        <v>0.78420000000000001</v>
      </c>
      <c r="G454">
        <f>VLOOKUP(C454,away!$B$2:$E$405,4,FALSE)</f>
        <v>0.85550000000000004</v>
      </c>
      <c r="H454">
        <f>VLOOKUP(A454,away!$A$2:$E$405,3,FALSE)</f>
        <v>1.3855999999999999</v>
      </c>
      <c r="I454">
        <f>VLOOKUP(C454,away!$B$2:$E$405,3,FALSE)</f>
        <v>1.1462000000000001</v>
      </c>
      <c r="J454">
        <f>VLOOKUP(B454,home!$B$2:$E$405,4,FALSE)</f>
        <v>1.401</v>
      </c>
      <c r="K454" s="3">
        <f t="shared" si="506"/>
        <v>1.10715837993</v>
      </c>
      <c r="L454" s="3">
        <f t="shared" si="507"/>
        <v>2.22503278272</v>
      </c>
      <c r="M454" s="5">
        <f t="shared" si="508"/>
        <v>3.5714762414795799E-2</v>
      </c>
      <c r="N454" s="5">
        <f t="shared" si="509"/>
        <v>3.9541898494750177E-2</v>
      </c>
      <c r="O454" s="5">
        <f t="shared" si="510"/>
        <v>7.9466517199976758E-2</v>
      </c>
      <c r="P454" s="5">
        <f t="shared" si="511"/>
        <v>8.7982020441805753E-2</v>
      </c>
      <c r="Q454" s="5">
        <f t="shared" si="512"/>
        <v>2.1889572138402057E-2</v>
      </c>
      <c r="R454" s="5">
        <f t="shared" si="513"/>
        <v>8.8407802949265549E-2</v>
      </c>
      <c r="S454" s="5">
        <f t="shared" si="514"/>
        <v>5.4185128204965176E-2</v>
      </c>
      <c r="T454" s="5">
        <f t="shared" si="515"/>
        <v>4.8705015607658907E-2</v>
      </c>
      <c r="U454" s="5">
        <f t="shared" si="516"/>
        <v>9.7881439886479515E-2</v>
      </c>
      <c r="V454" s="5">
        <f t="shared" si="517"/>
        <v>1.4831455102834833E-2</v>
      </c>
      <c r="W454" s="5">
        <f t="shared" si="518"/>
        <v>8.0784077420380275E-3</v>
      </c>
      <c r="X454" s="5">
        <f t="shared" si="519"/>
        <v>1.7974722058213665E-2</v>
      </c>
      <c r="Y454" s="5">
        <f t="shared" si="520"/>
        <v>1.9997172919902863E-2</v>
      </c>
      <c r="Z454" s="5">
        <f t="shared" si="521"/>
        <v>6.5570086603455244E-2</v>
      </c>
      <c r="AA454" s="5">
        <f t="shared" si="522"/>
        <v>7.2596470855751313E-2</v>
      </c>
      <c r="AB454" s="5">
        <f t="shared" si="523"/>
        <v>4.0187895530644543E-2</v>
      </c>
      <c r="AC454" s="5">
        <f t="shared" si="524"/>
        <v>2.2835469456650155E-3</v>
      </c>
      <c r="AD454" s="5">
        <f t="shared" si="525"/>
        <v>2.2360192070221985E-3</v>
      </c>
      <c r="AE454" s="5">
        <f t="shared" si="526"/>
        <v>4.9752160384159694E-3</v>
      </c>
      <c r="AF454" s="5">
        <f t="shared" si="527"/>
        <v>5.5350093932949318E-3</v>
      </c>
      <c r="AG454" s="5">
        <f t="shared" si="528"/>
        <v>4.105192450914787E-3</v>
      </c>
      <c r="AH454" s="5">
        <f t="shared" si="529"/>
        <v>3.6473898064619342E-2</v>
      </c>
      <c r="AI454" s="5">
        <f t="shared" si="530"/>
        <v>4.0382381890955915E-2</v>
      </c>
      <c r="AJ454" s="5">
        <f t="shared" si="531"/>
        <v>2.2354846256052663E-2</v>
      </c>
      <c r="AK454" s="5">
        <f t="shared" si="532"/>
        <v>8.2501184548118296E-3</v>
      </c>
      <c r="AL454" s="5">
        <f t="shared" si="533"/>
        <v>2.2501739949426603E-4</v>
      </c>
      <c r="AM454" s="5">
        <f t="shared" si="534"/>
        <v>4.9512548054781217E-4</v>
      </c>
      <c r="AN454" s="5">
        <f t="shared" si="535"/>
        <v>1.1016704257788758E-3</v>
      </c>
      <c r="AO454" s="5">
        <f t="shared" si="536"/>
        <v>1.2256264065555499E-3</v>
      </c>
      <c r="AP454" s="5">
        <f t="shared" si="537"/>
        <v>9.0901964465113646E-4</v>
      </c>
      <c r="AQ454" s="5">
        <f t="shared" si="538"/>
        <v>5.0564962737131576E-4</v>
      </c>
      <c r="AR454" s="5">
        <f t="shared" si="539"/>
        <v>1.6231123781473126E-2</v>
      </c>
      <c r="AS454" s="5">
        <f t="shared" si="540"/>
        <v>1.7970424710339081E-2</v>
      </c>
      <c r="AT454" s="5">
        <f t="shared" si="541"/>
        <v>9.9480531544765289E-3</v>
      </c>
      <c r="AU454" s="5">
        <f t="shared" si="542"/>
        <v>3.6713568046559198E-3</v>
      </c>
      <c r="AV454" s="5">
        <f t="shared" si="543"/>
        <v>1.0161933629969574E-3</v>
      </c>
      <c r="AW454" s="5">
        <f t="shared" si="544"/>
        <v>1.5397838708306505E-5</v>
      </c>
      <c r="AX454" s="5">
        <f t="shared" si="545"/>
        <v>9.1363720817562986E-5</v>
      </c>
      <c r="AY454" s="5">
        <f t="shared" si="546"/>
        <v>2.0328727397035535E-4</v>
      </c>
      <c r="AZ454" s="5">
        <f t="shared" si="547"/>
        <v>2.2616042444691145E-4</v>
      </c>
      <c r="BA454" s="5">
        <f t="shared" si="548"/>
        <v>1.6773811951608256E-4</v>
      </c>
      <c r="BB454" s="5">
        <f t="shared" si="549"/>
        <v>9.3305703708772259E-5</v>
      </c>
      <c r="BC454" s="5">
        <f t="shared" si="550"/>
        <v>4.1521649913355484E-5</v>
      </c>
      <c r="BD454" s="5">
        <f t="shared" si="551"/>
        <v>6.0191304190273217E-3</v>
      </c>
      <c r="BE454" s="5">
        <f t="shared" si="552"/>
        <v>6.6641306833176714E-3</v>
      </c>
      <c r="BF454" s="5">
        <f t="shared" si="553"/>
        <v>3.689124065491899E-3</v>
      </c>
      <c r="BG454" s="5">
        <f t="shared" si="554"/>
        <v>1.3614815412369286E-3</v>
      </c>
      <c r="BH454" s="5">
        <f t="shared" si="555"/>
        <v>3.7684392437511939E-4</v>
      </c>
      <c r="BI454" s="5">
        <f t="shared" si="556"/>
        <v>8.3445181759524137E-5</v>
      </c>
      <c r="BJ454" s="8">
        <f t="shared" si="557"/>
        <v>0.17809869452789134</v>
      </c>
      <c r="BK454" s="8">
        <f t="shared" si="558"/>
        <v>0.1954252177835312</v>
      </c>
      <c r="BL454" s="8">
        <f t="shared" si="559"/>
        <v>0.55303267871770767</v>
      </c>
      <c r="BM454" s="8">
        <f t="shared" si="560"/>
        <v>0.63893621455832739</v>
      </c>
      <c r="BN454" s="8">
        <f t="shared" si="561"/>
        <v>0.35300257363899606</v>
      </c>
    </row>
    <row r="455" spans="1:66" x14ac:dyDescent="0.25">
      <c r="A455" t="s">
        <v>10</v>
      </c>
      <c r="B455" t="s">
        <v>37</v>
      </c>
      <c r="C455" t="s">
        <v>213</v>
      </c>
      <c r="D455" t="s">
        <v>535</v>
      </c>
      <c r="E455">
        <f>VLOOKUP(A455,home!$A$2:$E$405,3,FALSE)</f>
        <v>1.6503000000000001</v>
      </c>
      <c r="F455">
        <f>VLOOKUP(B455,home!$B$2:$E$405,3,FALSE)</f>
        <v>0.57030000000000003</v>
      </c>
      <c r="G455">
        <f>VLOOKUP(C455,away!$B$2:$E$405,4,FALSE)</f>
        <v>0.998</v>
      </c>
      <c r="H455">
        <f>VLOOKUP(A455,away!$A$2:$E$405,3,FALSE)</f>
        <v>1.3855999999999999</v>
      </c>
      <c r="I455">
        <f>VLOOKUP(C455,away!$B$2:$E$405,3,FALSE)</f>
        <v>1.0188999999999999</v>
      </c>
      <c r="J455">
        <f>VLOOKUP(B455,home!$B$2:$E$405,4,FALSE)</f>
        <v>1.2312000000000001</v>
      </c>
      <c r="K455" s="3">
        <f t="shared" si="506"/>
        <v>0.93928375782000006</v>
      </c>
      <c r="L455" s="3">
        <f t="shared" si="507"/>
        <v>1.738193188608</v>
      </c>
      <c r="M455" s="5">
        <f t="shared" si="508"/>
        <v>6.8736361078565594E-2</v>
      </c>
      <c r="N455" s="5">
        <f t="shared" si="509"/>
        <v>6.4562947532747481E-2</v>
      </c>
      <c r="O455" s="5">
        <f t="shared" si="510"/>
        <v>0.11947707463646275</v>
      </c>
      <c r="P455" s="5">
        <f t="shared" si="511"/>
        <v>0.11222287563787733</v>
      </c>
      <c r="Q455" s="5">
        <f t="shared" si="512"/>
        <v>3.0321463987247277E-2</v>
      </c>
      <c r="R455" s="5">
        <f t="shared" si="513"/>
        <v>0.10383711866395462</v>
      </c>
      <c r="S455" s="5">
        <f t="shared" si="514"/>
        <v>4.5805355487322008E-2</v>
      </c>
      <c r="T455" s="5">
        <f t="shared" si="515"/>
        <v>5.2704562171255978E-2</v>
      </c>
      <c r="U455" s="5">
        <f t="shared" si="516"/>
        <v>9.753251901988054E-2</v>
      </c>
      <c r="V455" s="5">
        <f t="shared" si="517"/>
        <v>8.3093797029413097E-3</v>
      </c>
      <c r="W455" s="5">
        <f t="shared" si="518"/>
        <v>9.4934862121818092E-3</v>
      </c>
      <c r="X455" s="5">
        <f t="shared" si="519"/>
        <v>1.6501513070158378E-2</v>
      </c>
      <c r="Y455" s="5">
        <f t="shared" si="520"/>
        <v>1.4341408810137594E-2</v>
      </c>
      <c r="Z455" s="5">
        <f t="shared" si="521"/>
        <v>6.016299079545552E-2</v>
      </c>
      <c r="AA455" s="5">
        <f t="shared" si="522"/>
        <v>5.6510120076045528E-2</v>
      </c>
      <c r="AB455" s="5">
        <f t="shared" si="523"/>
        <v>2.6539518969943734E-2</v>
      </c>
      <c r="AC455" s="5">
        <f t="shared" si="524"/>
        <v>8.4789774145633331E-4</v>
      </c>
      <c r="AD455" s="5">
        <f t="shared" si="525"/>
        <v>2.2292693510476218E-3</v>
      </c>
      <c r="AE455" s="5">
        <f t="shared" si="526"/>
        <v>3.8749008015635518E-3</v>
      </c>
      <c r="AF455" s="5">
        <f t="shared" si="527"/>
        <v>3.3676630899047233E-3</v>
      </c>
      <c r="AG455" s="5">
        <f t="shared" si="528"/>
        <v>1.9512163481329873E-3</v>
      </c>
      <c r="AH455" s="5">
        <f t="shared" si="529"/>
        <v>2.6143725201736637E-2</v>
      </c>
      <c r="AI455" s="5">
        <f t="shared" si="530"/>
        <v>2.4556376450900624E-2</v>
      </c>
      <c r="AJ455" s="5">
        <f t="shared" si="531"/>
        <v>1.1532702775622248E-2</v>
      </c>
      <c r="AK455" s="5">
        <f t="shared" si="532"/>
        <v>3.6108268003025366E-3</v>
      </c>
      <c r="AL455" s="5">
        <f t="shared" si="533"/>
        <v>5.5373034766464162E-5</v>
      </c>
      <c r="AM455" s="5">
        <f t="shared" si="534"/>
        <v>4.1878329864899273E-4</v>
      </c>
      <c r="AN455" s="5">
        <f t="shared" si="535"/>
        <v>7.2792627721446899E-4</v>
      </c>
      <c r="AO455" s="5">
        <f t="shared" si="536"/>
        <v>6.3263824843148451E-4</v>
      </c>
      <c r="AP455" s="5">
        <f t="shared" si="537"/>
        <v>3.6654916475883405E-4</v>
      </c>
      <c r="AQ455" s="5">
        <f t="shared" si="538"/>
        <v>1.5928331536843918E-4</v>
      </c>
      <c r="AR455" s="5">
        <f t="shared" si="539"/>
        <v>9.0885690140995821E-3</v>
      </c>
      <c r="AS455" s="5">
        <f t="shared" si="540"/>
        <v>8.5367452567698676E-3</v>
      </c>
      <c r="AT455" s="5">
        <f t="shared" si="541"/>
        <v>4.0092130821654309E-3</v>
      </c>
      <c r="AU455" s="5">
        <f t="shared" si="542"/>
        <v>1.255262909905817E-3</v>
      </c>
      <c r="AV455" s="5">
        <f t="shared" si="543"/>
        <v>2.9476201576710096E-4</v>
      </c>
      <c r="AW455" s="5">
        <f t="shared" si="544"/>
        <v>2.5112542315388841E-6</v>
      </c>
      <c r="AX455" s="5">
        <f t="shared" si="545"/>
        <v>6.555939174454685E-5</v>
      </c>
      <c r="AY455" s="5">
        <f t="shared" si="546"/>
        <v>1.1395488817965486E-4</v>
      </c>
      <c r="AZ455" s="5">
        <f t="shared" si="547"/>
        <v>9.9037805221231212E-5</v>
      </c>
      <c r="BA455" s="5">
        <f t="shared" si="548"/>
        <v>5.7382279483409974E-5</v>
      </c>
      <c r="BB455" s="5">
        <f t="shared" si="549"/>
        <v>2.4935371836215943E-5</v>
      </c>
      <c r="BC455" s="5">
        <f t="shared" si="550"/>
        <v>8.668498696223657E-6</v>
      </c>
      <c r="BD455" s="5">
        <f t="shared" si="551"/>
        <v>2.6329481257502726E-3</v>
      </c>
      <c r="BE455" s="5">
        <f t="shared" si="552"/>
        <v>2.4730854096998416E-3</v>
      </c>
      <c r="BF455" s="5">
        <f t="shared" si="553"/>
        <v>1.1614644785163408E-3</v>
      </c>
      <c r="BG455" s="5">
        <f t="shared" si="554"/>
        <v>3.636482399850918E-4</v>
      </c>
      <c r="BH455" s="5">
        <f t="shared" si="555"/>
        <v>8.5392221344456542E-5</v>
      </c>
      <c r="BI455" s="5">
        <f t="shared" si="556"/>
        <v>1.6041505310603677E-5</v>
      </c>
      <c r="BJ455" s="8">
        <f t="shared" si="557"/>
        <v>0.20202314991396089</v>
      </c>
      <c r="BK455" s="8">
        <f t="shared" si="558"/>
        <v>0.23609119757110872</v>
      </c>
      <c r="BL455" s="8">
        <f t="shared" si="559"/>
        <v>0.49965711485416364</v>
      </c>
      <c r="BM455" s="8">
        <f t="shared" si="560"/>
        <v>0.4986651679638856</v>
      </c>
      <c r="BN455" s="8">
        <f t="shared" si="561"/>
        <v>0.499157841536855</v>
      </c>
    </row>
    <row r="456" spans="1:66" x14ac:dyDescent="0.25">
      <c r="A456" t="s">
        <v>13</v>
      </c>
      <c r="B456" t="s">
        <v>54</v>
      </c>
      <c r="C456" t="s">
        <v>42</v>
      </c>
      <c r="D456" t="s">
        <v>535</v>
      </c>
      <c r="E456">
        <f>VLOOKUP(A456,home!$A$2:$E$405,3,FALSE)</f>
        <v>1.8552</v>
      </c>
      <c r="F456">
        <f>VLOOKUP(B456,home!$B$2:$E$405,3,FALSE)</f>
        <v>0.84219999999999995</v>
      </c>
      <c r="G456">
        <f>VLOOKUP(C456,away!$B$2:$E$405,4,FALSE)</f>
        <v>0.85609999999999997</v>
      </c>
      <c r="H456">
        <f>VLOOKUP(A456,away!$A$2:$E$405,3,FALSE)</f>
        <v>1.3231999999999999</v>
      </c>
      <c r="I456">
        <f>VLOOKUP(C456,away!$B$2:$E$405,3,FALSE)</f>
        <v>1.2447999999999999</v>
      </c>
      <c r="J456">
        <f>VLOOKUP(B456,home!$B$2:$E$405,4,FALSE)</f>
        <v>1.5115000000000001</v>
      </c>
      <c r="K456" s="3">
        <f t="shared" si="506"/>
        <v>1.3376129655839999</v>
      </c>
      <c r="L456" s="3">
        <f t="shared" si="507"/>
        <v>2.48962091264</v>
      </c>
      <c r="M456" s="5">
        <f t="shared" si="508"/>
        <v>2.1769750201822452E-2</v>
      </c>
      <c r="N456" s="5">
        <f t="shared" si="509"/>
        <v>2.9119500127482614E-2</v>
      </c>
      <c r="O456" s="5">
        <f t="shared" si="510"/>
        <v>5.419842536540604E-2</v>
      </c>
      <c r="P456" s="5">
        <f t="shared" si="511"/>
        <v>7.2496516483003856E-2</v>
      </c>
      <c r="Q456" s="5">
        <f t="shared" si="512"/>
        <v>1.9475310460922841E-2</v>
      </c>
      <c r="R456" s="5">
        <f t="shared" si="513"/>
        <v>6.7466766610936563E-2</v>
      </c>
      <c r="S456" s="5">
        <f t="shared" si="514"/>
        <v>6.035605431212604E-2</v>
      </c>
      <c r="T456" s="5">
        <f t="shared" si="515"/>
        <v>4.8486140203670064E-2</v>
      </c>
      <c r="U456" s="5">
        <f t="shared" si="516"/>
        <v>9.024442176481845E-2</v>
      </c>
      <c r="V456" s="5">
        <f t="shared" si="517"/>
        <v>2.2332740746131605E-2</v>
      </c>
      <c r="W456" s="5">
        <f t="shared" si="518"/>
        <v>8.6834759271013692E-3</v>
      </c>
      <c r="X456" s="5">
        <f t="shared" si="519"/>
        <v>2.1618563262517581E-2</v>
      </c>
      <c r="Y456" s="5">
        <f t="shared" si="520"/>
        <v>2.6911013599797303E-2</v>
      </c>
      <c r="Z456" s="5">
        <f t="shared" si="521"/>
        <v>5.5988891020929923E-2</v>
      </c>
      <c r="AA456" s="5">
        <f t="shared" si="522"/>
        <v>7.4891466558265465E-2</v>
      </c>
      <c r="AB456" s="5">
        <f t="shared" si="523"/>
        <v>5.0087898339968212E-2</v>
      </c>
      <c r="AC456" s="5">
        <f t="shared" si="524"/>
        <v>4.6482099375359503E-3</v>
      </c>
      <c r="AD456" s="5">
        <f t="shared" si="525"/>
        <v>2.9037824966068348E-3</v>
      </c>
      <c r="AE456" s="5">
        <f t="shared" si="526"/>
        <v>7.229317629310365E-3</v>
      </c>
      <c r="AF456" s="5">
        <f t="shared" si="527"/>
        <v>8.9991301770240579E-3</v>
      </c>
      <c r="AG456" s="5">
        <f t="shared" si="528"/>
        <v>7.4681408947629329E-3</v>
      </c>
      <c r="AH456" s="5">
        <f t="shared" si="529"/>
        <v>3.484777849030727E-2</v>
      </c>
      <c r="AI456" s="5">
        <f t="shared" si="530"/>
        <v>4.6612840330434231E-2</v>
      </c>
      <c r="AJ456" s="5">
        <f t="shared" si="531"/>
        <v>3.1174969794342807E-2</v>
      </c>
      <c r="AK456" s="5">
        <f t="shared" si="532"/>
        <v>1.3900014599534171E-2</v>
      </c>
      <c r="AL456" s="5">
        <f t="shared" si="533"/>
        <v>6.1916930645318415E-4</v>
      </c>
      <c r="AM456" s="5">
        <f t="shared" si="534"/>
        <v>7.7682742333943502E-4</v>
      </c>
      <c r="AN456" s="5">
        <f t="shared" si="535"/>
        <v>1.9340057986581038E-3</v>
      </c>
      <c r="AO456" s="5">
        <f t="shared" si="536"/>
        <v>2.4074706407531208E-3</v>
      </c>
      <c r="AP456" s="5">
        <f t="shared" si="537"/>
        <v>1.9978964179285966E-3</v>
      </c>
      <c r="AQ456" s="5">
        <f t="shared" si="538"/>
        <v>1.243501175840895E-3</v>
      </c>
      <c r="AR456" s="5">
        <f t="shared" si="539"/>
        <v>1.7351551617703062E-2</v>
      </c>
      <c r="AS456" s="5">
        <f t="shared" si="540"/>
        <v>2.3209660416839643E-2</v>
      </c>
      <c r="AT456" s="5">
        <f t="shared" si="541"/>
        <v>1.5522771350183227E-2</v>
      </c>
      <c r="AU456" s="5">
        <f t="shared" si="542"/>
        <v>6.9211534066003144E-3</v>
      </c>
      <c r="AV456" s="5">
        <f t="shared" si="543"/>
        <v>2.3144561333661132E-3</v>
      </c>
      <c r="AW456" s="5">
        <f t="shared" si="544"/>
        <v>5.7275727168446452E-5</v>
      </c>
      <c r="AX456" s="5">
        <f t="shared" si="545"/>
        <v>1.7318240558000656E-4</v>
      </c>
      <c r="AY456" s="5">
        <f t="shared" si="546"/>
        <v>4.3115853863328658E-4</v>
      </c>
      <c r="AZ456" s="5">
        <f t="shared" si="547"/>
        <v>5.3671065722236586E-4</v>
      </c>
      <c r="BA456" s="5">
        <f t="shared" si="548"/>
        <v>4.454020254191869E-4</v>
      </c>
      <c r="BB456" s="5">
        <f t="shared" si="549"/>
        <v>2.772205492539552E-4</v>
      </c>
      <c r="BC456" s="5">
        <f t="shared" si="550"/>
        <v>1.3803481536723872E-4</v>
      </c>
      <c r="BD456" s="5">
        <f t="shared" si="551"/>
        <v>7.1997976290309922E-3</v>
      </c>
      <c r="BE456" s="5">
        <f t="shared" si="552"/>
        <v>9.6305426581727964E-3</v>
      </c>
      <c r="BF456" s="5">
        <f t="shared" si="553"/>
        <v>6.4409693625908666E-3</v>
      </c>
      <c r="BG456" s="5">
        <f t="shared" si="554"/>
        <v>2.8718413767769525E-3</v>
      </c>
      <c r="BH456" s="5">
        <f t="shared" si="555"/>
        <v>9.6035306516936442E-4</v>
      </c>
      <c r="BI456" s="5">
        <f t="shared" si="556"/>
        <v>2.5691614230177528E-4</v>
      </c>
      <c r="BJ456" s="8">
        <f t="shared" si="557"/>
        <v>0.19125578522719211</v>
      </c>
      <c r="BK456" s="8">
        <f t="shared" si="558"/>
        <v>0.18265359952570637</v>
      </c>
      <c r="BL456" s="8">
        <f t="shared" si="559"/>
        <v>0.55610459501274823</v>
      </c>
      <c r="BM456" s="8">
        <f t="shared" si="560"/>
        <v>0.72110271872553733</v>
      </c>
      <c r="BN456" s="8">
        <f t="shared" si="561"/>
        <v>0.2645262692495744</v>
      </c>
    </row>
    <row r="457" spans="1:66" x14ac:dyDescent="0.25">
      <c r="A457" t="s">
        <v>13</v>
      </c>
      <c r="B457" t="s">
        <v>222</v>
      </c>
      <c r="C457" t="s">
        <v>14</v>
      </c>
      <c r="D457" t="s">
        <v>535</v>
      </c>
      <c r="E457">
        <f>VLOOKUP(A457,home!$A$2:$E$405,3,FALSE)</f>
        <v>1.8552</v>
      </c>
      <c r="F457">
        <f>VLOOKUP(B457,home!$B$2:$E$405,3,FALSE)</f>
        <v>0.96860000000000002</v>
      </c>
      <c r="G457">
        <f>VLOOKUP(C457,away!$B$2:$E$405,4,FALSE)</f>
        <v>0.85609999999999997</v>
      </c>
      <c r="H457">
        <f>VLOOKUP(A457,away!$A$2:$E$405,3,FALSE)</f>
        <v>1.3231999999999999</v>
      </c>
      <c r="I457">
        <f>VLOOKUP(C457,away!$B$2:$E$405,3,FALSE)</f>
        <v>0.93359999999999999</v>
      </c>
      <c r="J457">
        <f>VLOOKUP(B457,home!$B$2:$E$405,4,FALSE)</f>
        <v>0.58989999999999998</v>
      </c>
      <c r="K457" s="3">
        <f t="shared" si="506"/>
        <v>1.5383660869919999</v>
      </c>
      <c r="L457" s="3">
        <f t="shared" si="507"/>
        <v>0.72872678284799997</v>
      </c>
      <c r="M457" s="5">
        <f t="shared" si="508"/>
        <v>0.10361295902765204</v>
      </c>
      <c r="N457" s="5">
        <f t="shared" si="509"/>
        <v>0.15939466234103147</v>
      </c>
      <c r="O457" s="5">
        <f t="shared" si="510"/>
        <v>7.5505538293582503E-2</v>
      </c>
      <c r="P457" s="5">
        <f t="shared" si="511"/>
        <v>0.11615515949092313</v>
      </c>
      <c r="Q457" s="5">
        <f t="shared" si="512"/>
        <v>0.12260367149649186</v>
      </c>
      <c r="R457" s="5">
        <f t="shared" si="513"/>
        <v>2.7511454003944415E-2</v>
      </c>
      <c r="S457" s="5">
        <f t="shared" si="514"/>
        <v>3.2553893844400925E-2</v>
      </c>
      <c r="T457" s="5">
        <f t="shared" si="515"/>
        <v>8.934457909499155E-2</v>
      </c>
      <c r="U457" s="5">
        <f t="shared" si="516"/>
        <v>4.2322687843508358E-2</v>
      </c>
      <c r="V457" s="5">
        <f t="shared" si="517"/>
        <v>4.054944013687862E-3</v>
      </c>
      <c r="W457" s="5">
        <f t="shared" si="518"/>
        <v>6.2869776790303589E-2</v>
      </c>
      <c r="X457" s="5">
        <f t="shared" si="519"/>
        <v>4.5814890178769795E-2</v>
      </c>
      <c r="Y457" s="5">
        <f t="shared" si="520"/>
        <v>1.6693268763254668E-2</v>
      </c>
      <c r="Z457" s="5">
        <f t="shared" si="521"/>
        <v>6.6827777892550476E-3</v>
      </c>
      <c r="AA457" s="5">
        <f t="shared" si="522"/>
        <v>1.0280558717893335E-2</v>
      </c>
      <c r="AB457" s="5">
        <f t="shared" si="523"/>
        <v>7.9076314434685328E-3</v>
      </c>
      <c r="AC457" s="5">
        <f t="shared" si="524"/>
        <v>2.8411182410045902E-4</v>
      </c>
      <c r="AD457" s="5">
        <f t="shared" si="525"/>
        <v>2.417918312773995E-2</v>
      </c>
      <c r="AE457" s="5">
        <f t="shared" si="526"/>
        <v>1.7620018332570576E-2</v>
      </c>
      <c r="AF457" s="5">
        <f t="shared" si="527"/>
        <v>6.4200896366084668E-3</v>
      </c>
      <c r="AG457" s="5">
        <f t="shared" si="528"/>
        <v>1.5594970888271578E-3</v>
      </c>
      <c r="AH457" s="5">
        <f t="shared" si="529"/>
        <v>1.2174797897129747E-3</v>
      </c>
      <c r="AI457" s="5">
        <f t="shared" si="530"/>
        <v>1.872929620092592E-3</v>
      </c>
      <c r="AJ457" s="5">
        <f t="shared" si="531"/>
        <v>1.4406257054366271E-3</v>
      </c>
      <c r="AK457" s="5">
        <f t="shared" si="532"/>
        <v>7.3873657643087789E-4</v>
      </c>
      <c r="AL457" s="5">
        <f t="shared" si="533"/>
        <v>1.2740126158481255E-5</v>
      </c>
      <c r="AM457" s="5">
        <f t="shared" si="534"/>
        <v>7.4392870669768539E-3</v>
      </c>
      <c r="AN457" s="5">
        <f t="shared" si="535"/>
        <v>5.4212077310007763E-3</v>
      </c>
      <c r="AO457" s="5">
        <f t="shared" si="536"/>
        <v>1.9752896344814503E-3</v>
      </c>
      <c r="AP457" s="5">
        <f t="shared" si="537"/>
        <v>4.798154868428897E-4</v>
      </c>
      <c r="AQ457" s="5">
        <f t="shared" si="538"/>
        <v>8.7413599021916446E-5</v>
      </c>
      <c r="AR457" s="5">
        <f t="shared" si="539"/>
        <v>1.774420260679992E-4</v>
      </c>
      <c r="AS457" s="5">
        <f t="shared" si="540"/>
        <v>2.7297079531016038E-4</v>
      </c>
      <c r="AT457" s="5">
        <f t="shared" si="541"/>
        <v>2.0996450712219283E-4</v>
      </c>
      <c r="AU457" s="5">
        <f t="shared" si="542"/>
        <v>1.0766742574292389E-4</v>
      </c>
      <c r="AV457" s="5">
        <f t="shared" si="543"/>
        <v>4.1407979109160886E-5</v>
      </c>
      <c r="AW457" s="5">
        <f t="shared" si="544"/>
        <v>3.9673056122629555E-7</v>
      </c>
      <c r="AX457" s="5">
        <f t="shared" si="545"/>
        <v>1.9073911558725636E-3</v>
      </c>
      <c r="AY457" s="5">
        <f t="shared" si="546"/>
        <v>1.3899670206517414E-3</v>
      </c>
      <c r="AZ457" s="5">
        <f t="shared" si="547"/>
        <v>5.0645309761218138E-4</v>
      </c>
      <c r="BA457" s="5">
        <f t="shared" si="548"/>
        <v>1.2302197882877637E-4</v>
      </c>
      <c r="BB457" s="5">
        <f t="shared" si="549"/>
        <v>2.2412352712872237E-5</v>
      </c>
      <c r="BC457" s="5">
        <f t="shared" si="550"/>
        <v>3.266496337701207E-6</v>
      </c>
      <c r="BD457" s="5">
        <f t="shared" si="551"/>
        <v>2.1551126133093991E-5</v>
      </c>
      <c r="BE457" s="5">
        <f t="shared" si="552"/>
        <v>3.3153521579638833E-5</v>
      </c>
      <c r="BF457" s="5">
        <f t="shared" si="553"/>
        <v>2.5501126631236915E-5</v>
      </c>
      <c r="BG457" s="5">
        <f t="shared" si="554"/>
        <v>1.307668946319447E-5</v>
      </c>
      <c r="BH457" s="5">
        <f t="shared" si="555"/>
        <v>5.0291839000759989E-6</v>
      </c>
      <c r="BI457" s="5">
        <f t="shared" si="556"/>
        <v>1.5473451914246148E-6</v>
      </c>
      <c r="BJ457" s="8">
        <f t="shared" si="557"/>
        <v>0.5658551624709286</v>
      </c>
      <c r="BK457" s="8">
        <f t="shared" si="558"/>
        <v>0.25806377534757469</v>
      </c>
      <c r="BL457" s="8">
        <f t="shared" si="559"/>
        <v>0.16970695372032127</v>
      </c>
      <c r="BM457" s="8">
        <f t="shared" si="560"/>
        <v>0.39413565438436393</v>
      </c>
      <c r="BN457" s="8">
        <f t="shared" si="561"/>
        <v>0.60478344465362543</v>
      </c>
    </row>
    <row r="458" spans="1:66" x14ac:dyDescent="0.25">
      <c r="A458" t="s">
        <v>13</v>
      </c>
      <c r="B458" t="s">
        <v>44</v>
      </c>
      <c r="C458" t="s">
        <v>50</v>
      </c>
      <c r="D458" t="s">
        <v>535</v>
      </c>
      <c r="E458">
        <f>VLOOKUP(A458,home!$A$2:$E$405,3,FALSE)</f>
        <v>1.8552</v>
      </c>
      <c r="F458">
        <f>VLOOKUP(B458,home!$B$2:$E$405,3,FALSE)</f>
        <v>0.90959999999999996</v>
      </c>
      <c r="G458">
        <f>VLOOKUP(C458,away!$B$2:$E$405,4,FALSE)</f>
        <v>0.72929999999999995</v>
      </c>
      <c r="H458">
        <f>VLOOKUP(A458,away!$A$2:$E$405,3,FALSE)</f>
        <v>1.3231999999999999</v>
      </c>
      <c r="I458">
        <f>VLOOKUP(C458,away!$B$2:$E$405,3,FALSE)</f>
        <v>1.0225</v>
      </c>
      <c r="J458">
        <f>VLOOKUP(B458,home!$B$2:$E$405,4,FALSE)</f>
        <v>0.85019999999999996</v>
      </c>
      <c r="K458" s="3">
        <f t="shared" si="506"/>
        <v>1.2306863986559999</v>
      </c>
      <c r="L458" s="3">
        <f t="shared" si="507"/>
        <v>1.1502967943999998</v>
      </c>
      <c r="M458" s="5">
        <f t="shared" si="508"/>
        <v>9.245962714341753E-2</v>
      </c>
      <c r="N458" s="5">
        <f t="shared" si="509"/>
        <v>0.11378880555020904</v>
      </c>
      <c r="O458" s="5">
        <f t="shared" si="510"/>
        <v>0.10635601271449238</v>
      </c>
      <c r="P458" s="5">
        <f t="shared" si="511"/>
        <v>0.13089089826301034</v>
      </c>
      <c r="Q458" s="5">
        <f t="shared" si="512"/>
        <v>7.0019167654977316E-2</v>
      </c>
      <c r="R458" s="5">
        <f t="shared" si="513"/>
        <v>6.117049024532311E-2</v>
      </c>
      <c r="S458" s="5">
        <f t="shared" si="514"/>
        <v>4.6324076187120561E-2</v>
      </c>
      <c r="T458" s="5">
        <f t="shared" si="515"/>
        <v>8.0542824100076557E-2</v>
      </c>
      <c r="U458" s="5">
        <f t="shared" si="516"/>
        <v>7.5281690344038657E-2</v>
      </c>
      <c r="V458" s="5">
        <f t="shared" si="517"/>
        <v>7.2865436042709791E-3</v>
      </c>
      <c r="W458" s="5">
        <f t="shared" si="518"/>
        <v>2.8723879092731566E-2</v>
      </c>
      <c r="X458" s="5">
        <f t="shared" si="519"/>
        <v>3.3040986043102287E-2</v>
      </c>
      <c r="Y458" s="5">
        <f t="shared" si="520"/>
        <v>1.9003470164597851E-2</v>
      </c>
      <c r="Z458" s="5">
        <f t="shared" si="521"/>
        <v>2.3454739613690535E-2</v>
      </c>
      <c r="AA458" s="5">
        <f t="shared" si="522"/>
        <v>2.8865429026587019E-2</v>
      </c>
      <c r="AB458" s="5">
        <f t="shared" si="523"/>
        <v>1.7762145447195374E-2</v>
      </c>
      <c r="AC458" s="5">
        <f t="shared" si="524"/>
        <v>6.4470181950079493E-4</v>
      </c>
      <c r="AD458" s="5">
        <f t="shared" si="525"/>
        <v>8.837521829016046E-3</v>
      </c>
      <c r="AE458" s="5">
        <f t="shared" si="526"/>
        <v>1.0165773030357178E-2</v>
      </c>
      <c r="AF458" s="5">
        <f t="shared" si="527"/>
        <v>5.846828064708918E-3</v>
      </c>
      <c r="AG458" s="5">
        <f t="shared" si="528"/>
        <v>2.24186252674754E-3</v>
      </c>
      <c r="AH458" s="5">
        <f t="shared" si="529"/>
        <v>6.7449779477787289E-3</v>
      </c>
      <c r="AI458" s="5">
        <f t="shared" si="530"/>
        <v>8.3009526195659388E-3</v>
      </c>
      <c r="AJ458" s="5">
        <f t="shared" si="531"/>
        <v>5.1079347423938484E-3</v>
      </c>
      <c r="AK458" s="5">
        <f t="shared" si="532"/>
        <v>2.0954219375621821E-3</v>
      </c>
      <c r="AL458" s="5">
        <f t="shared" si="533"/>
        <v>3.6507004353527218E-5</v>
      </c>
      <c r="AM458" s="5">
        <f t="shared" si="534"/>
        <v>2.175243582559108E-3</v>
      </c>
      <c r="AN458" s="5">
        <f t="shared" si="535"/>
        <v>2.5021757200569127E-3</v>
      </c>
      <c r="AO458" s="5">
        <f t="shared" si="536"/>
        <v>1.4391223549034891E-3</v>
      </c>
      <c r="AP458" s="5">
        <f t="shared" si="537"/>
        <v>5.5180594386495391E-4</v>
      </c>
      <c r="AQ458" s="5">
        <f t="shared" si="538"/>
        <v>1.5868515208968071E-4</v>
      </c>
      <c r="AR458" s="5">
        <f t="shared" si="539"/>
        <v>1.5517453023257118E-3</v>
      </c>
      <c r="AS458" s="5">
        <f t="shared" si="540"/>
        <v>1.9097118377505956E-3</v>
      </c>
      <c r="AT458" s="5">
        <f t="shared" si="541"/>
        <v>1.1751281920360061E-3</v>
      </c>
      <c r="AU458" s="5">
        <f t="shared" si="542"/>
        <v>4.8207142753864277E-4</v>
      </c>
      <c r="AV458" s="5">
        <f t="shared" si="543"/>
        <v>1.4831968726312228E-4</v>
      </c>
      <c r="AW458" s="5">
        <f t="shared" si="544"/>
        <v>1.4355919263709189E-6</v>
      </c>
      <c r="AX458" s="5">
        <f t="shared" si="545"/>
        <v>4.4617378180320753E-4</v>
      </c>
      <c r="AY458" s="5">
        <f t="shared" si="546"/>
        <v>5.1323227095355448E-4</v>
      </c>
      <c r="AZ458" s="5">
        <f t="shared" si="547"/>
        <v>2.9518471803025297E-4</v>
      </c>
      <c r="BA458" s="5">
        <f t="shared" si="548"/>
        <v>1.1318334496868922E-4</v>
      </c>
      <c r="BB458" s="5">
        <f t="shared" si="549"/>
        <v>3.2548609724238147E-5</v>
      </c>
      <c r="BC458" s="5">
        <f t="shared" si="550"/>
        <v>7.4881122855935574E-6</v>
      </c>
      <c r="BD458" s="5">
        <f t="shared" si="551"/>
        <v>2.9749460783175371E-4</v>
      </c>
      <c r="BE458" s="5">
        <f t="shared" si="552"/>
        <v>3.6612256753204E-4</v>
      </c>
      <c r="BF458" s="5">
        <f t="shared" si="553"/>
        <v>2.2529103205134725E-4</v>
      </c>
      <c r="BG458" s="5">
        <f t="shared" si="554"/>
        <v>9.2420869628255311E-5</v>
      </c>
      <c r="BH458" s="5">
        <f t="shared" si="555"/>
        <v>2.8435276800863302E-5</v>
      </c>
      <c r="BI458" s="5">
        <f t="shared" si="556"/>
        <v>6.9989816801681901E-6</v>
      </c>
      <c r="BJ458" s="8">
        <f t="shared" si="557"/>
        <v>0.38044596164776395</v>
      </c>
      <c r="BK458" s="8">
        <f t="shared" si="558"/>
        <v>0.27815558629262727</v>
      </c>
      <c r="BL458" s="8">
        <f t="shared" si="559"/>
        <v>0.31796879480737572</v>
      </c>
      <c r="BM458" s="8">
        <f t="shared" si="560"/>
        <v>0.4248282841110006</v>
      </c>
      <c r="BN458" s="8">
        <f t="shared" si="561"/>
        <v>0.57468500157142965</v>
      </c>
    </row>
    <row r="459" spans="1:66" x14ac:dyDescent="0.25">
      <c r="A459" t="s">
        <v>13</v>
      </c>
      <c r="B459" t="s">
        <v>218</v>
      </c>
      <c r="C459" t="s">
        <v>48</v>
      </c>
      <c r="D459" t="s">
        <v>535</v>
      </c>
      <c r="E459">
        <f>VLOOKUP(A459,home!$A$2:$E$405,3,FALSE)</f>
        <v>1.8552</v>
      </c>
      <c r="F459">
        <f>VLOOKUP(B459,home!$B$2:$E$405,3,FALSE)</f>
        <v>0.88780000000000003</v>
      </c>
      <c r="G459">
        <f>VLOOKUP(C459,away!$B$2:$E$405,4,FALSE)</f>
        <v>1.1791</v>
      </c>
      <c r="H459">
        <f>VLOOKUP(A459,away!$A$2:$E$405,3,FALSE)</f>
        <v>1.3231999999999999</v>
      </c>
      <c r="I459">
        <f>VLOOKUP(C459,away!$B$2:$E$405,3,FALSE)</f>
        <v>1.1808000000000001</v>
      </c>
      <c r="J459">
        <f>VLOOKUP(B459,home!$B$2:$E$405,4,FALSE)</f>
        <v>0.57789999999999997</v>
      </c>
      <c r="K459" s="3">
        <f t="shared" si="506"/>
        <v>1.9420325988959999</v>
      </c>
      <c r="L459" s="3">
        <f t="shared" si="507"/>
        <v>0.902930932224</v>
      </c>
      <c r="M459" s="5">
        <f t="shared" si="508"/>
        <v>5.8136386870078258E-2</v>
      </c>
      <c r="N459" s="5">
        <f t="shared" si="509"/>
        <v>0.11290275848372136</v>
      </c>
      <c r="O459" s="5">
        <f t="shared" si="510"/>
        <v>5.2493141992734881E-2</v>
      </c>
      <c r="P459" s="5">
        <f t="shared" si="511"/>
        <v>0.10194339296836766</v>
      </c>
      <c r="Q459" s="5">
        <f t="shared" si="512"/>
        <v>0.10963041874033443</v>
      </c>
      <c r="R459" s="5">
        <f t="shared" si="513"/>
        <v>2.369884081743345E-2</v>
      </c>
      <c r="S459" s="5">
        <f t="shared" si="514"/>
        <v>4.46899778667353E-2</v>
      </c>
      <c r="T459" s="5">
        <f t="shared" si="515"/>
        <v>9.8988696193317641E-2</v>
      </c>
      <c r="U459" s="5">
        <f t="shared" si="516"/>
        <v>4.6023921423502881E-2</v>
      </c>
      <c r="V459" s="5">
        <f t="shared" si="517"/>
        <v>8.7072031451328503E-3</v>
      </c>
      <c r="W459" s="5">
        <f t="shared" si="518"/>
        <v>7.0968615674782784E-2</v>
      </c>
      <c r="X459" s="5">
        <f t="shared" si="519"/>
        <v>6.4079758309878401E-2</v>
      </c>
      <c r="Y459" s="5">
        <f t="shared" si="520"/>
        <v>2.8929797953713553E-2</v>
      </c>
      <c r="Z459" s="5">
        <f t="shared" si="521"/>
        <v>7.1328054773044563E-3</v>
      </c>
      <c r="AA459" s="5">
        <f t="shared" si="522"/>
        <v>1.3852140758509195E-2</v>
      </c>
      <c r="AB459" s="5">
        <f t="shared" si="523"/>
        <v>1.3450654458760413E-2</v>
      </c>
      <c r="AC459" s="5">
        <f t="shared" si="524"/>
        <v>9.5426663883430355E-4</v>
      </c>
      <c r="AD459" s="5">
        <f t="shared" si="525"/>
        <v>3.4455841284737464E-2</v>
      </c>
      <c r="AE459" s="5">
        <f t="shared" si="526"/>
        <v>3.1111244891790183E-2</v>
      </c>
      <c r="AF459" s="5">
        <f t="shared" si="527"/>
        <v>1.4045652676396632E-2</v>
      </c>
      <c r="AG459" s="5">
        <f t="shared" si="528"/>
        <v>4.2274180882644445E-3</v>
      </c>
      <c r="AH459" s="5">
        <f t="shared" si="529"/>
        <v>1.6101076747487414E-3</v>
      </c>
      <c r="AI459" s="5">
        <f t="shared" si="530"/>
        <v>3.1268815920946933E-3</v>
      </c>
      <c r="AJ459" s="5">
        <f t="shared" si="531"/>
        <v>3.0362529923678599E-3</v>
      </c>
      <c r="AK459" s="5">
        <f t="shared" si="532"/>
        <v>1.9655007632246369E-3</v>
      </c>
      <c r="AL459" s="5">
        <f t="shared" si="533"/>
        <v>6.6933075271217242E-5</v>
      </c>
      <c r="AM459" s="5">
        <f t="shared" si="534"/>
        <v>1.338287339946936E-2</v>
      </c>
      <c r="AN459" s="5">
        <f t="shared" si="535"/>
        <v>1.2083810354418642E-2</v>
      </c>
      <c r="AO459" s="5">
        <f t="shared" si="536"/>
        <v>5.4554230740666235E-3</v>
      </c>
      <c r="AP459" s="5">
        <f t="shared" si="537"/>
        <v>1.6419567473144323E-3</v>
      </c>
      <c r="AQ459" s="5">
        <f t="shared" si="538"/>
        <v>3.7064338413102677E-4</v>
      </c>
      <c r="AR459" s="5">
        <f t="shared" si="539"/>
        <v>2.9076320474837969E-4</v>
      </c>
      <c r="AS459" s="5">
        <f t="shared" si="540"/>
        <v>5.646716221808254E-4</v>
      </c>
      <c r="AT459" s="5">
        <f t="shared" si="541"/>
        <v>5.4830534897332443E-4</v>
      </c>
      <c r="AU459" s="5">
        <f t="shared" si="542"/>
        <v>3.549422872850811E-4</v>
      </c>
      <c r="AV459" s="5">
        <f t="shared" si="543"/>
        <v>1.723273731585842E-4</v>
      </c>
      <c r="AW459" s="5">
        <f t="shared" si="544"/>
        <v>3.2602381525722309E-6</v>
      </c>
      <c r="AX459" s="5">
        <f t="shared" si="545"/>
        <v>4.3316627347779356E-3</v>
      </c>
      <c r="AY459" s="5">
        <f t="shared" si="546"/>
        <v>3.9111922711930029E-3</v>
      </c>
      <c r="AZ459" s="5">
        <f t="shared" si="547"/>
        <v>1.7657682417678007E-3</v>
      </c>
      <c r="BA459" s="5">
        <f t="shared" si="548"/>
        <v>5.3145558821031131E-4</v>
      </c>
      <c r="BB459" s="5">
        <f t="shared" si="549"/>
        <v>1.1996692242459765E-4</v>
      </c>
      <c r="BC459" s="5">
        <f t="shared" si="550"/>
        <v>2.1664369020177254E-5</v>
      </c>
      <c r="BD459" s="5">
        <f t="shared" si="551"/>
        <v>4.3756515253315355E-5</v>
      </c>
      <c r="BE459" s="5">
        <f t="shared" si="552"/>
        <v>8.4976579036028483E-5</v>
      </c>
      <c r="BF459" s="5">
        <f t="shared" si="553"/>
        <v>8.2513643315314879E-5</v>
      </c>
      <c r="BG459" s="5">
        <f t="shared" si="554"/>
        <v>5.3414728390672831E-5</v>
      </c>
      <c r="BH459" s="5">
        <f t="shared" si="555"/>
        <v>2.5933285948965583E-5</v>
      </c>
      <c r="BI459" s="5">
        <f t="shared" si="556"/>
        <v>1.0072657341876553E-5</v>
      </c>
      <c r="BJ459" s="8">
        <f t="shared" si="557"/>
        <v>0.61295661938373069</v>
      </c>
      <c r="BK459" s="8">
        <f t="shared" si="558"/>
        <v>0.21840935283561255</v>
      </c>
      <c r="BL459" s="8">
        <f t="shared" si="559"/>
        <v>0.16148911971900914</v>
      </c>
      <c r="BM459" s="8">
        <f t="shared" si="560"/>
        <v>0.53727502550994655</v>
      </c>
      <c r="BN459" s="8">
        <f t="shared" si="561"/>
        <v>0.45880493987267001</v>
      </c>
    </row>
    <row r="460" spans="1:66" x14ac:dyDescent="0.25">
      <c r="A460" t="s">
        <v>13</v>
      </c>
      <c r="B460" t="s">
        <v>221</v>
      </c>
      <c r="C460" t="s">
        <v>46</v>
      </c>
      <c r="D460" t="s">
        <v>535</v>
      </c>
      <c r="E460">
        <f>VLOOKUP(A460,home!$A$2:$E$405,3,FALSE)</f>
        <v>1.8552</v>
      </c>
      <c r="F460">
        <f>VLOOKUP(B460,home!$B$2:$E$405,3,FALSE)</f>
        <v>1.4709000000000001</v>
      </c>
      <c r="G460">
        <f>VLOOKUP(C460,away!$B$2:$E$405,4,FALSE)</f>
        <v>0.90959999999999996</v>
      </c>
      <c r="H460">
        <f>VLOOKUP(A460,away!$A$2:$E$405,3,FALSE)</f>
        <v>1.3231999999999999</v>
      </c>
      <c r="I460">
        <f>VLOOKUP(C460,away!$B$2:$E$405,3,FALSE)</f>
        <v>0.89739999999999998</v>
      </c>
      <c r="J460">
        <f>VLOOKUP(B460,home!$B$2:$E$405,4,FALSE)</f>
        <v>0.72599999999999998</v>
      </c>
      <c r="K460" s="3">
        <f t="shared" si="506"/>
        <v>2.4821289233279997</v>
      </c>
      <c r="L460" s="3">
        <f t="shared" si="507"/>
        <v>0.86208120767999996</v>
      </c>
      <c r="M460" s="5">
        <f t="shared" si="508"/>
        <v>3.5288077110416094E-2</v>
      </c>
      <c r="N460" s="5">
        <f t="shared" si="509"/>
        <v>8.7589556844392555E-2</v>
      </c>
      <c r="O460" s="5">
        <f t="shared" si="510"/>
        <v>3.0421188132052468E-2</v>
      </c>
      <c r="P460" s="5">
        <f t="shared" si="511"/>
        <v>7.5509310944569932E-2</v>
      </c>
      <c r="Q460" s="5">
        <f t="shared" si="512"/>
        <v>0.10870428621247435</v>
      </c>
      <c r="R460" s="5">
        <f t="shared" si="513"/>
        <v>1.3112767301970137E-2</v>
      </c>
      <c r="S460" s="5">
        <f t="shared" si="514"/>
        <v>4.0393643591596917E-2</v>
      </c>
      <c r="T460" s="5">
        <f t="shared" si="515"/>
        <v>9.371192233804225E-2</v>
      </c>
      <c r="U460" s="5">
        <f t="shared" si="516"/>
        <v>3.254757898508974E-2</v>
      </c>
      <c r="V460" s="5">
        <f t="shared" si="517"/>
        <v>9.6037983613127421E-3</v>
      </c>
      <c r="W460" s="5">
        <f t="shared" si="518"/>
        <v>8.9939350965902568E-2</v>
      </c>
      <c r="X460" s="5">
        <f t="shared" si="519"/>
        <v>7.7535024298640648E-2</v>
      </c>
      <c r="Y460" s="5">
        <f t="shared" si="520"/>
        <v>3.342074369243514E-2</v>
      </c>
      <c r="Z460" s="5">
        <f t="shared" si="521"/>
        <v>3.768090090569744E-3</v>
      </c>
      <c r="AA460" s="5">
        <f t="shared" si="522"/>
        <v>9.3528853995087854E-3</v>
      </c>
      <c r="AB460" s="5">
        <f t="shared" si="523"/>
        <v>1.1607533683346456E-2</v>
      </c>
      <c r="AC460" s="5">
        <f t="shared" si="524"/>
        <v>1.2843860024666482E-3</v>
      </c>
      <c r="AD460" s="5">
        <f t="shared" si="525"/>
        <v>5.5810266094453692E-2</v>
      </c>
      <c r="AE460" s="5">
        <f t="shared" si="526"/>
        <v>4.8112981595648786E-2</v>
      </c>
      <c r="AF460" s="5">
        <f t="shared" si="527"/>
        <v>2.073864863953126E-2</v>
      </c>
      <c r="AG460" s="5">
        <f t="shared" si="528"/>
        <v>5.9594664216060991E-3</v>
      </c>
      <c r="AH460" s="5">
        <f t="shared" si="529"/>
        <v>8.1209991398135115E-4</v>
      </c>
      <c r="AI460" s="5">
        <f t="shared" si="530"/>
        <v>2.0157366851252926E-3</v>
      </c>
      <c r="AJ460" s="5">
        <f t="shared" si="531"/>
        <v>2.5016591639813969E-3</v>
      </c>
      <c r="AK460" s="5">
        <f t="shared" si="532"/>
        <v>2.0698135224089228E-3</v>
      </c>
      <c r="AL460" s="5">
        <f t="shared" si="533"/>
        <v>1.0993299717595606E-4</v>
      </c>
      <c r="AM460" s="5">
        <f t="shared" si="534"/>
        <v>2.7705655138335093E-2</v>
      </c>
      <c r="AN460" s="5">
        <f t="shared" si="535"/>
        <v>2.3884524641221511E-2</v>
      </c>
      <c r="AO460" s="5">
        <f t="shared" si="536"/>
        <v>1.0295199923783478E-2</v>
      </c>
      <c r="AP460" s="5">
        <f t="shared" si="537"/>
        <v>2.9584327945341017E-3</v>
      </c>
      <c r="AQ460" s="5">
        <f t="shared" si="538"/>
        <v>6.376023290880188E-4</v>
      </c>
      <c r="AR460" s="5">
        <f t="shared" si="539"/>
        <v>1.4001921492037351E-4</v>
      </c>
      <c r="AS460" s="5">
        <f t="shared" si="540"/>
        <v>3.4754574317553857E-4</v>
      </c>
      <c r="AT460" s="5">
        <f t="shared" si="541"/>
        <v>4.3132667065776456E-4</v>
      </c>
      <c r="AU460" s="5">
        <f t="shared" si="542"/>
        <v>3.5686946821413598E-4</v>
      </c>
      <c r="AV460" s="5">
        <f t="shared" si="543"/>
        <v>2.214490072267472E-4</v>
      </c>
      <c r="AW460" s="5">
        <f t="shared" si="544"/>
        <v>6.5342851266843729E-6</v>
      </c>
      <c r="AX460" s="5">
        <f t="shared" si="545"/>
        <v>1.1461501326435431E-2</v>
      </c>
      <c r="AY460" s="5">
        <f t="shared" si="546"/>
        <v>9.8807449053193771E-3</v>
      </c>
      <c r="AZ460" s="5">
        <f t="shared" si="547"/>
        <v>4.2590022503778682E-3</v>
      </c>
      <c r="BA460" s="5">
        <f t="shared" si="548"/>
        <v>1.2238686011725301E-3</v>
      </c>
      <c r="BB460" s="5">
        <f t="shared" si="549"/>
        <v>2.6376853043511169E-4</v>
      </c>
      <c r="BC460" s="5">
        <f t="shared" si="550"/>
        <v>4.5477978653095999E-5</v>
      </c>
      <c r="BD460" s="5">
        <f t="shared" si="551"/>
        <v>2.0117988982826833E-5</v>
      </c>
      <c r="BE460" s="5">
        <f t="shared" si="552"/>
        <v>4.9935442333468541E-5</v>
      </c>
      <c r="BF460" s="5">
        <f t="shared" si="553"/>
        <v>6.1973102857539839E-5</v>
      </c>
      <c r="BG460" s="5">
        <f t="shared" si="554"/>
        <v>5.1275077023693589E-5</v>
      </c>
      <c r="BH460" s="5">
        <f t="shared" si="555"/>
        <v>3.1817837931595194E-5</v>
      </c>
      <c r="BI460" s="5">
        <f t="shared" si="556"/>
        <v>1.5795195161555028E-5</v>
      </c>
      <c r="BJ460" s="8">
        <f t="shared" si="557"/>
        <v>0.71413802552248296</v>
      </c>
      <c r="BK460" s="8">
        <f t="shared" si="558"/>
        <v>0.17206989391285765</v>
      </c>
      <c r="BL460" s="8">
        <f t="shared" si="559"/>
        <v>0.10616938753594976</v>
      </c>
      <c r="BM460" s="8">
        <f t="shared" si="560"/>
        <v>0.63564599989579196</v>
      </c>
      <c r="BN460" s="8">
        <f t="shared" si="561"/>
        <v>0.35062518654587554</v>
      </c>
    </row>
    <row r="461" spans="1:66" x14ac:dyDescent="0.25">
      <c r="A461" t="s">
        <v>13</v>
      </c>
      <c r="B461" t="s">
        <v>53</v>
      </c>
      <c r="C461" t="s">
        <v>15</v>
      </c>
      <c r="D461" t="s">
        <v>535</v>
      </c>
      <c r="E461">
        <f>VLOOKUP(A461,home!$A$2:$E$405,3,FALSE)</f>
        <v>1.8552</v>
      </c>
      <c r="F461">
        <f>VLOOKUP(B461,home!$B$2:$E$405,3,FALSE)</f>
        <v>1.0444</v>
      </c>
      <c r="G461">
        <f>VLOOKUP(C461,away!$B$2:$E$405,4,FALSE)</f>
        <v>0.77480000000000004</v>
      </c>
      <c r="H461">
        <f>VLOOKUP(A461,away!$A$2:$E$405,3,FALSE)</f>
        <v>1.3231999999999999</v>
      </c>
      <c r="I461">
        <f>VLOOKUP(C461,away!$B$2:$E$405,3,FALSE)</f>
        <v>1.0390999999999999</v>
      </c>
      <c r="J461">
        <f>VLOOKUP(B461,home!$B$2:$E$405,4,FALSE)</f>
        <v>0.85019999999999996</v>
      </c>
      <c r="K461" s="3">
        <f t="shared" si="506"/>
        <v>1.5012299178240001</v>
      </c>
      <c r="L461" s="3">
        <f t="shared" si="507"/>
        <v>1.1689715394239997</v>
      </c>
      <c r="M461" s="5">
        <f t="shared" si="508"/>
        <v>6.9238275351824516E-2</v>
      </c>
      <c r="N461" s="5">
        <f t="shared" si="509"/>
        <v>0.103942570416695</v>
      </c>
      <c r="O461" s="5">
        <f t="shared" si="510"/>
        <v>8.0937573325085069E-2</v>
      </c>
      <c r="P461" s="5">
        <f t="shared" si="511"/>
        <v>0.12150590655169144</v>
      </c>
      <c r="Q461" s="5">
        <f t="shared" si="512"/>
        <v>7.8020848222535202E-2</v>
      </c>
      <c r="R461" s="5">
        <f t="shared" si="513"/>
        <v>4.7306859843533784E-2</v>
      </c>
      <c r="S461" s="5">
        <f t="shared" si="514"/>
        <v>5.3307528429646749E-2</v>
      </c>
      <c r="T461" s="5">
        <f t="shared" si="515"/>
        <v>9.1204151053863203E-2</v>
      </c>
      <c r="U461" s="5">
        <f t="shared" si="516"/>
        <v>7.1018473315419717E-2</v>
      </c>
      <c r="V461" s="5">
        <f t="shared" si="517"/>
        <v>1.0394346407326196E-2</v>
      </c>
      <c r="W461" s="5">
        <f t="shared" si="518"/>
        <v>3.9042410521891772E-2</v>
      </c>
      <c r="X461" s="5">
        <f t="shared" si="519"/>
        <v>4.5639466730599584E-2</v>
      </c>
      <c r="Y461" s="5">
        <f t="shared" si="520"/>
        <v>2.6675618841279714E-2</v>
      </c>
      <c r="Z461" s="5">
        <f t="shared" si="521"/>
        <v>1.8433457592203686E-2</v>
      </c>
      <c r="AA461" s="5">
        <f t="shared" si="522"/>
        <v>2.7672858026356131E-2</v>
      </c>
      <c r="AB461" s="5">
        <f t="shared" si="523"/>
        <v>2.0771661190430921E-2</v>
      </c>
      <c r="AC461" s="5">
        <f t="shared" si="524"/>
        <v>1.1400616898825655E-3</v>
      </c>
      <c r="AD461" s="5">
        <f t="shared" si="525"/>
        <v>1.4652908684857611E-2</v>
      </c>
      <c r="AE461" s="5">
        <f t="shared" si="526"/>
        <v>1.7128833222377297E-2</v>
      </c>
      <c r="AF461" s="5">
        <f t="shared" si="527"/>
        <v>1.0011559270249671E-2</v>
      </c>
      <c r="AG461" s="5">
        <f t="shared" si="528"/>
        <v>3.9010759507261228E-3</v>
      </c>
      <c r="AH461" s="5">
        <f t="shared" si="529"/>
        <v>5.3870468246163435E-3</v>
      </c>
      <c r="AI461" s="5">
        <f t="shared" si="530"/>
        <v>8.0871958618328344E-3</v>
      </c>
      <c r="AJ461" s="5">
        <f t="shared" si="531"/>
        <v>6.0703701895429502E-3</v>
      </c>
      <c r="AK461" s="5">
        <f t="shared" si="532"/>
        <v>3.0376737802696079E-3</v>
      </c>
      <c r="AL461" s="5">
        <f t="shared" si="533"/>
        <v>8.0027544562681798E-5</v>
      </c>
      <c r="AM461" s="5">
        <f t="shared" si="534"/>
        <v>4.3994769801702707E-3</v>
      </c>
      <c r="AN461" s="5">
        <f t="shared" si="535"/>
        <v>5.1428633781700917E-3</v>
      </c>
      <c r="AO461" s="5">
        <f t="shared" si="536"/>
        <v>3.0059304601134022E-3</v>
      </c>
      <c r="AP461" s="5">
        <f t="shared" si="537"/>
        <v>1.1712823857867513E-3</v>
      </c>
      <c r="AQ461" s="5">
        <f t="shared" si="538"/>
        <v>3.4229894340333868E-4</v>
      </c>
      <c r="AR461" s="5">
        <f t="shared" si="539"/>
        <v>1.259460883904186E-3</v>
      </c>
      <c r="AS461" s="5">
        <f t="shared" si="540"/>
        <v>1.8907403592460237E-3</v>
      </c>
      <c r="AT461" s="5">
        <f t="shared" si="541"/>
        <v>1.4192179970687144E-3</v>
      </c>
      <c r="AU461" s="5">
        <f t="shared" si="542"/>
        <v>7.1019083903793611E-4</v>
      </c>
      <c r="AV461" s="5">
        <f t="shared" si="543"/>
        <v>2.6653993373206957E-4</v>
      </c>
      <c r="AW461" s="5">
        <f t="shared" si="544"/>
        <v>3.9011094906138398E-6</v>
      </c>
      <c r="AX461" s="5">
        <f t="shared" si="545"/>
        <v>1.1007710775682658E-3</v>
      </c>
      <c r="AY461" s="5">
        <f t="shared" si="546"/>
        <v>1.2867700610983907E-3</v>
      </c>
      <c r="AZ461" s="5">
        <f t="shared" si="547"/>
        <v>7.520987896034501E-4</v>
      </c>
      <c r="BA461" s="5">
        <f t="shared" si="548"/>
        <v>2.9306069329389049E-4</v>
      </c>
      <c r="BB461" s="5">
        <f t="shared" si="549"/>
        <v>8.5644902446106012E-5</v>
      </c>
      <c r="BC461" s="5">
        <f t="shared" si="550"/>
        <v>2.0023290691248546E-5</v>
      </c>
      <c r="BD461" s="5">
        <f t="shared" si="551"/>
        <v>2.4537898805029776E-4</v>
      </c>
      <c r="BE461" s="5">
        <f t="shared" si="552"/>
        <v>3.6837027806648479E-4</v>
      </c>
      <c r="BF461" s="5">
        <f t="shared" si="553"/>
        <v>2.7650424113527658E-4</v>
      </c>
      <c r="BG461" s="5">
        <f t="shared" si="554"/>
        <v>1.383654797324996E-4</v>
      </c>
      <c r="BH461" s="5">
        <f t="shared" si="555"/>
        <v>5.1929599442124665E-5</v>
      </c>
      <c r="BI461" s="5">
        <f t="shared" si="556"/>
        <v>1.5591653660626803E-5</v>
      </c>
      <c r="BJ461" s="8">
        <f t="shared" si="557"/>
        <v>0.44781966387742045</v>
      </c>
      <c r="BK461" s="8">
        <f t="shared" si="558"/>
        <v>0.25695291603603249</v>
      </c>
      <c r="BL461" s="8">
        <f t="shared" si="559"/>
        <v>0.27693200261016349</v>
      </c>
      <c r="BM461" s="8">
        <f t="shared" si="560"/>
        <v>0.49790313745284726</v>
      </c>
      <c r="BN461" s="8">
        <f t="shared" si="561"/>
        <v>0.50095203371136499</v>
      </c>
    </row>
    <row r="462" spans="1:66" s="14" customFormat="1" x14ac:dyDescent="0.25">
      <c r="A462" t="s">
        <v>16</v>
      </c>
      <c r="B462" t="s">
        <v>495</v>
      </c>
      <c r="C462" t="s">
        <v>56</v>
      </c>
      <c r="D462" t="s">
        <v>535</v>
      </c>
      <c r="E462">
        <f>VLOOKUP(A462,home!$A$2:$E$405,3,FALSE)</f>
        <v>1.6396999999999999</v>
      </c>
      <c r="F462" t="e">
        <f>VLOOKUP(B462,home!$B$2:$E$405,3,FALSE)</f>
        <v>#N/A</v>
      </c>
      <c r="G462">
        <f>VLOOKUP(C462,away!$B$2:$E$405,4,FALSE)</f>
        <v>0.91479999999999995</v>
      </c>
      <c r="H462">
        <f>VLOOKUP(A462,away!$A$2:$E$405,3,FALSE)</f>
        <v>1.2963</v>
      </c>
      <c r="I462">
        <f>VLOOKUP(C462,away!$B$2:$E$405,3,FALSE)</f>
        <v>0.91610000000000003</v>
      </c>
      <c r="J462" t="e">
        <f>VLOOKUP(B462,home!$B$2:$E$405,4,FALSE)</f>
        <v>#N/A</v>
      </c>
      <c r="K462" s="3" t="e">
        <f t="shared" si="506"/>
        <v>#N/A</v>
      </c>
      <c r="L462" s="3" t="e">
        <f t="shared" si="507"/>
        <v>#N/A</v>
      </c>
      <c r="M462" s="5" t="e">
        <f t="shared" si="508"/>
        <v>#N/A</v>
      </c>
      <c r="N462" s="5" t="e">
        <f t="shared" si="509"/>
        <v>#N/A</v>
      </c>
      <c r="O462" s="5" t="e">
        <f t="shared" si="510"/>
        <v>#N/A</v>
      </c>
      <c r="P462" s="5" t="e">
        <f t="shared" si="511"/>
        <v>#N/A</v>
      </c>
      <c r="Q462" s="5" t="e">
        <f t="shared" si="512"/>
        <v>#N/A</v>
      </c>
      <c r="R462" s="5" t="e">
        <f t="shared" si="513"/>
        <v>#N/A</v>
      </c>
      <c r="S462" s="5" t="e">
        <f t="shared" si="514"/>
        <v>#N/A</v>
      </c>
      <c r="T462" s="5" t="e">
        <f t="shared" si="515"/>
        <v>#N/A</v>
      </c>
      <c r="U462" s="5" t="e">
        <f t="shared" si="516"/>
        <v>#N/A</v>
      </c>
      <c r="V462" s="5" t="e">
        <f t="shared" si="517"/>
        <v>#N/A</v>
      </c>
      <c r="W462" s="5" t="e">
        <f t="shared" si="518"/>
        <v>#N/A</v>
      </c>
      <c r="X462" s="5" t="e">
        <f t="shared" si="519"/>
        <v>#N/A</v>
      </c>
      <c r="Y462" s="5" t="e">
        <f t="shared" si="520"/>
        <v>#N/A</v>
      </c>
      <c r="Z462" s="5" t="e">
        <f t="shared" si="521"/>
        <v>#N/A</v>
      </c>
      <c r="AA462" s="5" t="e">
        <f t="shared" si="522"/>
        <v>#N/A</v>
      </c>
      <c r="AB462" s="5" t="e">
        <f t="shared" si="523"/>
        <v>#N/A</v>
      </c>
      <c r="AC462" s="5" t="e">
        <f t="shared" si="524"/>
        <v>#N/A</v>
      </c>
      <c r="AD462" s="5" t="e">
        <f t="shared" si="525"/>
        <v>#N/A</v>
      </c>
      <c r="AE462" s="5" t="e">
        <f t="shared" si="526"/>
        <v>#N/A</v>
      </c>
      <c r="AF462" s="5" t="e">
        <f t="shared" si="527"/>
        <v>#N/A</v>
      </c>
      <c r="AG462" s="5" t="e">
        <f t="shared" si="528"/>
        <v>#N/A</v>
      </c>
      <c r="AH462" s="5" t="e">
        <f t="shared" si="529"/>
        <v>#N/A</v>
      </c>
      <c r="AI462" s="5" t="e">
        <f t="shared" si="530"/>
        <v>#N/A</v>
      </c>
      <c r="AJ462" s="5" t="e">
        <f t="shared" si="531"/>
        <v>#N/A</v>
      </c>
      <c r="AK462" s="5" t="e">
        <f t="shared" si="532"/>
        <v>#N/A</v>
      </c>
      <c r="AL462" s="5" t="e">
        <f t="shared" si="533"/>
        <v>#N/A</v>
      </c>
      <c r="AM462" s="5" t="e">
        <f t="shared" si="534"/>
        <v>#N/A</v>
      </c>
      <c r="AN462" s="5" t="e">
        <f t="shared" si="535"/>
        <v>#N/A</v>
      </c>
      <c r="AO462" s="5" t="e">
        <f t="shared" si="536"/>
        <v>#N/A</v>
      </c>
      <c r="AP462" s="5" t="e">
        <f t="shared" si="537"/>
        <v>#N/A</v>
      </c>
      <c r="AQ462" s="5" t="e">
        <f t="shared" si="538"/>
        <v>#N/A</v>
      </c>
      <c r="AR462" s="5" t="e">
        <f t="shared" si="539"/>
        <v>#N/A</v>
      </c>
      <c r="AS462" s="5" t="e">
        <f t="shared" si="540"/>
        <v>#N/A</v>
      </c>
      <c r="AT462" s="5" t="e">
        <f t="shared" si="541"/>
        <v>#N/A</v>
      </c>
      <c r="AU462" s="5" t="e">
        <f t="shared" si="542"/>
        <v>#N/A</v>
      </c>
      <c r="AV462" s="5" t="e">
        <f t="shared" si="543"/>
        <v>#N/A</v>
      </c>
      <c r="AW462" s="5" t="e">
        <f t="shared" si="544"/>
        <v>#N/A</v>
      </c>
      <c r="AX462" s="5" t="e">
        <f t="shared" si="545"/>
        <v>#N/A</v>
      </c>
      <c r="AY462" s="5" t="e">
        <f t="shared" si="546"/>
        <v>#N/A</v>
      </c>
      <c r="AZ462" s="5" t="e">
        <f t="shared" si="547"/>
        <v>#N/A</v>
      </c>
      <c r="BA462" s="5" t="e">
        <f t="shared" si="548"/>
        <v>#N/A</v>
      </c>
      <c r="BB462" s="5" t="e">
        <f t="shared" si="549"/>
        <v>#N/A</v>
      </c>
      <c r="BC462" s="5" t="e">
        <f t="shared" si="550"/>
        <v>#N/A</v>
      </c>
      <c r="BD462" s="5" t="e">
        <f t="shared" si="551"/>
        <v>#N/A</v>
      </c>
      <c r="BE462" s="5" t="e">
        <f t="shared" si="552"/>
        <v>#N/A</v>
      </c>
      <c r="BF462" s="5" t="e">
        <f t="shared" si="553"/>
        <v>#N/A</v>
      </c>
      <c r="BG462" s="5" t="e">
        <f t="shared" si="554"/>
        <v>#N/A</v>
      </c>
      <c r="BH462" s="5" t="e">
        <f t="shared" si="555"/>
        <v>#N/A</v>
      </c>
      <c r="BI462" s="5" t="e">
        <f t="shared" si="556"/>
        <v>#N/A</v>
      </c>
      <c r="BJ462" s="8" t="e">
        <f t="shared" si="557"/>
        <v>#N/A</v>
      </c>
      <c r="BK462" s="8" t="e">
        <f t="shared" si="558"/>
        <v>#N/A</v>
      </c>
      <c r="BL462" s="8" t="e">
        <f t="shared" si="559"/>
        <v>#N/A</v>
      </c>
      <c r="BM462" s="8" t="e">
        <f t="shared" si="560"/>
        <v>#N/A</v>
      </c>
      <c r="BN462" s="8" t="e">
        <f t="shared" si="561"/>
        <v>#N/A</v>
      </c>
    </row>
    <row r="463" spans="1:66" x14ac:dyDescent="0.25">
      <c r="A463" t="s">
        <v>16</v>
      </c>
      <c r="B463" t="s">
        <v>426</v>
      </c>
      <c r="C463" t="s">
        <v>493</v>
      </c>
      <c r="D463" t="s">
        <v>535</v>
      </c>
      <c r="E463">
        <f>VLOOKUP(A463,home!$A$2:$E$405,3,FALSE)</f>
        <v>1.6396999999999999</v>
      </c>
      <c r="F463">
        <f>VLOOKUP(B463,home!$B$2:$E$405,3,FALSE)</f>
        <v>0.6099</v>
      </c>
      <c r="G463" t="e">
        <f>VLOOKUP(C463,away!$B$2:$E$405,4,FALSE)</f>
        <v>#N/A</v>
      </c>
      <c r="H463">
        <f>VLOOKUP(A463,away!$A$2:$E$405,3,FALSE)</f>
        <v>1.2963</v>
      </c>
      <c r="I463" t="e">
        <f>VLOOKUP(C463,away!$B$2:$E$405,3,FALSE)</f>
        <v>#N/A</v>
      </c>
      <c r="J463">
        <f>VLOOKUP(B463,home!$B$2:$E$405,4,FALSE)</f>
        <v>1.1571</v>
      </c>
      <c r="K463" s="3" t="e">
        <f t="shared" si="506"/>
        <v>#N/A</v>
      </c>
      <c r="L463" s="3" t="e">
        <f t="shared" si="507"/>
        <v>#N/A</v>
      </c>
      <c r="M463" s="5" t="e">
        <f t="shared" si="508"/>
        <v>#N/A</v>
      </c>
      <c r="N463" s="5" t="e">
        <f t="shared" si="509"/>
        <v>#N/A</v>
      </c>
      <c r="O463" s="5" t="e">
        <f t="shared" si="510"/>
        <v>#N/A</v>
      </c>
      <c r="P463" s="5" t="e">
        <f t="shared" si="511"/>
        <v>#N/A</v>
      </c>
      <c r="Q463" s="5" t="e">
        <f t="shared" si="512"/>
        <v>#N/A</v>
      </c>
      <c r="R463" s="5" t="e">
        <f t="shared" si="513"/>
        <v>#N/A</v>
      </c>
      <c r="S463" s="5" t="e">
        <f t="shared" si="514"/>
        <v>#N/A</v>
      </c>
      <c r="T463" s="5" t="e">
        <f t="shared" si="515"/>
        <v>#N/A</v>
      </c>
      <c r="U463" s="5" t="e">
        <f t="shared" si="516"/>
        <v>#N/A</v>
      </c>
      <c r="V463" s="5" t="e">
        <f t="shared" si="517"/>
        <v>#N/A</v>
      </c>
      <c r="W463" s="5" t="e">
        <f t="shared" si="518"/>
        <v>#N/A</v>
      </c>
      <c r="X463" s="5" t="e">
        <f t="shared" si="519"/>
        <v>#N/A</v>
      </c>
      <c r="Y463" s="5" t="e">
        <f t="shared" si="520"/>
        <v>#N/A</v>
      </c>
      <c r="Z463" s="5" t="e">
        <f t="shared" si="521"/>
        <v>#N/A</v>
      </c>
      <c r="AA463" s="5" t="e">
        <f t="shared" si="522"/>
        <v>#N/A</v>
      </c>
      <c r="AB463" s="5" t="e">
        <f t="shared" si="523"/>
        <v>#N/A</v>
      </c>
      <c r="AC463" s="5" t="e">
        <f t="shared" si="524"/>
        <v>#N/A</v>
      </c>
      <c r="AD463" s="5" t="e">
        <f t="shared" si="525"/>
        <v>#N/A</v>
      </c>
      <c r="AE463" s="5" t="e">
        <f t="shared" si="526"/>
        <v>#N/A</v>
      </c>
      <c r="AF463" s="5" t="e">
        <f t="shared" si="527"/>
        <v>#N/A</v>
      </c>
      <c r="AG463" s="5" t="e">
        <f t="shared" si="528"/>
        <v>#N/A</v>
      </c>
      <c r="AH463" s="5" t="e">
        <f t="shared" si="529"/>
        <v>#N/A</v>
      </c>
      <c r="AI463" s="5" t="e">
        <f t="shared" si="530"/>
        <v>#N/A</v>
      </c>
      <c r="AJ463" s="5" t="e">
        <f t="shared" si="531"/>
        <v>#N/A</v>
      </c>
      <c r="AK463" s="5" t="e">
        <f t="shared" si="532"/>
        <v>#N/A</v>
      </c>
      <c r="AL463" s="5" t="e">
        <f t="shared" si="533"/>
        <v>#N/A</v>
      </c>
      <c r="AM463" s="5" t="e">
        <f t="shared" si="534"/>
        <v>#N/A</v>
      </c>
      <c r="AN463" s="5" t="e">
        <f t="shared" si="535"/>
        <v>#N/A</v>
      </c>
      <c r="AO463" s="5" t="e">
        <f t="shared" si="536"/>
        <v>#N/A</v>
      </c>
      <c r="AP463" s="5" t="e">
        <f t="shared" si="537"/>
        <v>#N/A</v>
      </c>
      <c r="AQ463" s="5" t="e">
        <f t="shared" si="538"/>
        <v>#N/A</v>
      </c>
      <c r="AR463" s="5" t="e">
        <f t="shared" si="539"/>
        <v>#N/A</v>
      </c>
      <c r="AS463" s="5" t="e">
        <f t="shared" si="540"/>
        <v>#N/A</v>
      </c>
      <c r="AT463" s="5" t="e">
        <f t="shared" si="541"/>
        <v>#N/A</v>
      </c>
      <c r="AU463" s="5" t="e">
        <f t="shared" si="542"/>
        <v>#N/A</v>
      </c>
      <c r="AV463" s="5" t="e">
        <f t="shared" si="543"/>
        <v>#N/A</v>
      </c>
      <c r="AW463" s="5" t="e">
        <f t="shared" si="544"/>
        <v>#N/A</v>
      </c>
      <c r="AX463" s="5" t="e">
        <f t="shared" si="545"/>
        <v>#N/A</v>
      </c>
      <c r="AY463" s="5" t="e">
        <f t="shared" si="546"/>
        <v>#N/A</v>
      </c>
      <c r="AZ463" s="5" t="e">
        <f t="shared" si="547"/>
        <v>#N/A</v>
      </c>
      <c r="BA463" s="5" t="e">
        <f t="shared" si="548"/>
        <v>#N/A</v>
      </c>
      <c r="BB463" s="5" t="e">
        <f t="shared" si="549"/>
        <v>#N/A</v>
      </c>
      <c r="BC463" s="5" t="e">
        <f t="shared" si="550"/>
        <v>#N/A</v>
      </c>
      <c r="BD463" s="5" t="e">
        <f t="shared" si="551"/>
        <v>#N/A</v>
      </c>
      <c r="BE463" s="5" t="e">
        <f t="shared" si="552"/>
        <v>#N/A</v>
      </c>
      <c r="BF463" s="5" t="e">
        <f t="shared" si="553"/>
        <v>#N/A</v>
      </c>
      <c r="BG463" s="5" t="e">
        <f t="shared" si="554"/>
        <v>#N/A</v>
      </c>
      <c r="BH463" s="5" t="e">
        <f t="shared" si="555"/>
        <v>#N/A</v>
      </c>
      <c r="BI463" s="5" t="e">
        <f t="shared" si="556"/>
        <v>#N/A</v>
      </c>
      <c r="BJ463" s="8" t="e">
        <f t="shared" si="557"/>
        <v>#N/A</v>
      </c>
      <c r="BK463" s="8" t="e">
        <f t="shared" si="558"/>
        <v>#N/A</v>
      </c>
      <c r="BL463" s="8" t="e">
        <f t="shared" si="559"/>
        <v>#N/A</v>
      </c>
      <c r="BM463" s="8" t="e">
        <f t="shared" si="560"/>
        <v>#N/A</v>
      </c>
      <c r="BN463" s="8" t="e">
        <f t="shared" si="561"/>
        <v>#N/A</v>
      </c>
    </row>
    <row r="464" spans="1:66" x14ac:dyDescent="0.25">
      <c r="A464" t="s">
        <v>16</v>
      </c>
      <c r="B464" t="s">
        <v>45</v>
      </c>
      <c r="C464" t="s">
        <v>17</v>
      </c>
      <c r="D464" t="s">
        <v>535</v>
      </c>
      <c r="E464">
        <f>VLOOKUP(A464,home!$A$2:$E$405,3,FALSE)</f>
        <v>1.6396999999999999</v>
      </c>
      <c r="F464">
        <f>VLOOKUP(B464,home!$B$2:$E$405,3,FALSE)</f>
        <v>0.76100000000000001</v>
      </c>
      <c r="G464">
        <f>VLOOKUP(C464,away!$B$2:$E$405,4,FALSE)</f>
        <v>1.1121000000000001</v>
      </c>
      <c r="H464">
        <f>VLOOKUP(A464,away!$A$2:$E$405,3,FALSE)</f>
        <v>1.2963</v>
      </c>
      <c r="I464">
        <f>VLOOKUP(C464,away!$B$2:$E$405,3,FALSE)</f>
        <v>0.86219999999999997</v>
      </c>
      <c r="J464">
        <f>VLOOKUP(B464,home!$B$2:$E$405,4,FALSE)</f>
        <v>1.2002999999999999</v>
      </c>
      <c r="K464" s="3">
        <f t="shared" si="506"/>
        <v>1.38769139157</v>
      </c>
      <c r="L464" s="3">
        <f t="shared" si="507"/>
        <v>1.3415391329579998</v>
      </c>
      <c r="M464" s="5">
        <f t="shared" si="508"/>
        <v>6.5269493624707908E-2</v>
      </c>
      <c r="N464" s="5">
        <f t="shared" si="509"/>
        <v>9.0573914435140152E-2</v>
      </c>
      <c r="O464" s="5">
        <f t="shared" si="510"/>
        <v>8.7561579885898341E-2</v>
      </c>
      <c r="P464" s="5">
        <f t="shared" si="511"/>
        <v>0.12150845063992999</v>
      </c>
      <c r="Q464" s="5">
        <f t="shared" si="512"/>
        <v>6.284432068122088E-2</v>
      </c>
      <c r="R464" s="5">
        <f t="shared" si="513"/>
        <v>5.8733642980280359E-2</v>
      </c>
      <c r="S464" s="5">
        <f t="shared" si="514"/>
        <v>5.6551318069852648E-2</v>
      </c>
      <c r="T464" s="5">
        <f t="shared" si="515"/>
        <v>8.4308115478019557E-2</v>
      </c>
      <c r="U464" s="5">
        <f t="shared" si="516"/>
        <v>8.1504170759280806E-2</v>
      </c>
      <c r="V464" s="5">
        <f t="shared" si="517"/>
        <v>1.1697591799289867E-2</v>
      </c>
      <c r="W464" s="5">
        <f t="shared" si="518"/>
        <v>2.9069507606131573E-2</v>
      </c>
      <c r="X464" s="5">
        <f t="shared" si="519"/>
        <v>3.8997882029445735E-2</v>
      </c>
      <c r="Y464" s="5">
        <f t="shared" si="520"/>
        <v>2.6158592422490499E-2</v>
      </c>
      <c r="Z464" s="5">
        <f t="shared" si="521"/>
        <v>2.626449349307667E-2</v>
      </c>
      <c r="AA464" s="5">
        <f t="shared" si="522"/>
        <v>3.6447011524288773E-2</v>
      </c>
      <c r="AB464" s="5">
        <f t="shared" si="523"/>
        <v>2.528860207035406E-2</v>
      </c>
      <c r="AC464" s="5">
        <f t="shared" si="524"/>
        <v>1.3610457359324508E-3</v>
      </c>
      <c r="AD464" s="5">
        <f t="shared" si="525"/>
        <v>1.0084876365551859E-2</v>
      </c>
      <c r="AE464" s="5">
        <f t="shared" si="526"/>
        <v>1.3529256295431067E-2</v>
      </c>
      <c r="AF464" s="5">
        <f t="shared" si="527"/>
        <v>9.0750133800695781E-3</v>
      </c>
      <c r="AG464" s="5">
        <f t="shared" si="528"/>
        <v>4.0581618604935959E-3</v>
      </c>
      <c r="AH464" s="5">
        <f t="shared" si="529"/>
        <v>8.8087114570707774E-3</v>
      </c>
      <c r="AI464" s="5">
        <f t="shared" si="530"/>
        <v>1.222377305980115E-2</v>
      </c>
      <c r="AJ464" s="5">
        <f t="shared" si="531"/>
        <v>8.481412323795668E-3</v>
      </c>
      <c r="AK464" s="5">
        <f t="shared" si="532"/>
        <v>3.9231942900289857E-3</v>
      </c>
      <c r="AL464" s="5">
        <f t="shared" si="533"/>
        <v>1.0135121291067046E-4</v>
      </c>
      <c r="AM464" s="5">
        <f t="shared" si="534"/>
        <v>2.798939223504813E-3</v>
      </c>
      <c r="AN464" s="5">
        <f t="shared" si="535"/>
        <v>3.7548864991027845E-3</v>
      </c>
      <c r="AO464" s="5">
        <f t="shared" si="536"/>
        <v>2.5186635891810247E-3</v>
      </c>
      <c r="AP464" s="5">
        <f t="shared" si="537"/>
        <v>1.1262952558809317E-3</v>
      </c>
      <c r="AQ464" s="5">
        <f t="shared" si="538"/>
        <v>3.7774229025730352E-4</v>
      </c>
      <c r="AR464" s="5">
        <f t="shared" si="539"/>
        <v>2.3634462261191871E-3</v>
      </c>
      <c r="AS464" s="5">
        <f t="shared" si="540"/>
        <v>3.2797339824241997E-3</v>
      </c>
      <c r="AT464" s="5">
        <f t="shared" si="541"/>
        <v>2.2756293070248278E-3</v>
      </c>
      <c r="AU464" s="5">
        <f t="shared" si="542"/>
        <v>1.0526237332542526E-3</v>
      </c>
      <c r="AV464" s="5">
        <f t="shared" si="543"/>
        <v>3.6517922329980067E-4</v>
      </c>
      <c r="AW464" s="5">
        <f t="shared" si="544"/>
        <v>5.2411029373688486E-6</v>
      </c>
      <c r="AX464" s="5">
        <f t="shared" si="545"/>
        <v>6.4734397766420793E-4</v>
      </c>
      <c r="AY464" s="5">
        <f t="shared" si="546"/>
        <v>8.6843727852122421E-4</v>
      </c>
      <c r="AZ464" s="5">
        <f t="shared" si="547"/>
        <v>5.8252129682788423E-4</v>
      </c>
      <c r="BA464" s="5">
        <f t="shared" si="548"/>
        <v>2.6049170515868308E-4</v>
      </c>
      <c r="BB464" s="5">
        <f t="shared" si="549"/>
        <v>8.7364954070332678E-5</v>
      </c>
      <c r="BC464" s="5">
        <f t="shared" si="550"/>
        <v>2.3440700946885925E-5</v>
      </c>
      <c r="BD464" s="5">
        <f t="shared" si="551"/>
        <v>5.2844260016346489E-4</v>
      </c>
      <c r="BE464" s="5">
        <f t="shared" si="552"/>
        <v>7.3331524718570767E-4</v>
      </c>
      <c r="BF464" s="5">
        <f t="shared" si="553"/>
        <v>5.0880762791331673E-4</v>
      </c>
      <c r="BG464" s="5">
        <f t="shared" si="554"/>
        <v>2.3535598840682036E-4</v>
      </c>
      <c r="BH464" s="5">
        <f t="shared" si="555"/>
        <v>8.1650369766648364E-5</v>
      </c>
      <c r="BI464" s="5">
        <f t="shared" si="556"/>
        <v>2.2661103048737067E-5</v>
      </c>
      <c r="BJ464" s="8">
        <f t="shared" si="557"/>
        <v>0.38174576732511051</v>
      </c>
      <c r="BK464" s="8">
        <f t="shared" si="558"/>
        <v>0.2573576883611447</v>
      </c>
      <c r="BL464" s="8">
        <f t="shared" si="559"/>
        <v>0.3344189437594059</v>
      </c>
      <c r="BM464" s="8">
        <f t="shared" si="560"/>
        <v>0.51243229451597616</v>
      </c>
      <c r="BN464" s="8">
        <f t="shared" si="561"/>
        <v>0.48649140224717757</v>
      </c>
    </row>
    <row r="465" spans="1:66" x14ac:dyDescent="0.25">
      <c r="A465" t="s">
        <v>16</v>
      </c>
      <c r="B465" t="s">
        <v>57</v>
      </c>
      <c r="C465" t="s">
        <v>272</v>
      </c>
      <c r="D465" t="s">
        <v>535</v>
      </c>
      <c r="E465">
        <f>VLOOKUP(A465,home!$A$2:$E$405,3,FALSE)</f>
        <v>1.6396999999999999</v>
      </c>
      <c r="F465">
        <f>VLOOKUP(B465,home!$B$2:$E$405,3,FALSE)</f>
        <v>0.99099999999999999</v>
      </c>
      <c r="G465">
        <f>VLOOKUP(C465,away!$B$2:$E$405,4,FALSE)</f>
        <v>0.95289999999999997</v>
      </c>
      <c r="H465">
        <f>VLOOKUP(A465,away!$A$2:$E$405,3,FALSE)</f>
        <v>1.2963</v>
      </c>
      <c r="I465">
        <f>VLOOKUP(C465,away!$B$2:$E$405,3,FALSE)</f>
        <v>1.4945999999999999</v>
      </c>
      <c r="J465">
        <f>VLOOKUP(B465,home!$B$2:$E$405,4,FALSE)</f>
        <v>1.0125</v>
      </c>
      <c r="K465" s="3">
        <f t="shared" si="506"/>
        <v>1.5484078988299999</v>
      </c>
      <c r="L465" s="3">
        <f t="shared" si="507"/>
        <v>1.96166810475</v>
      </c>
      <c r="M465" s="5">
        <f t="shared" si="508"/>
        <v>2.9894642250746398E-2</v>
      </c>
      <c r="N465" s="5">
        <f t="shared" si="509"/>
        <v>4.628910019375277E-2</v>
      </c>
      <c r="O465" s="5">
        <f t="shared" si="510"/>
        <v>5.8643366206200954E-2</v>
      </c>
      <c r="P465" s="5">
        <f t="shared" si="511"/>
        <v>9.0803851447661843E-2</v>
      </c>
      <c r="Q465" s="5">
        <f t="shared" si="512"/>
        <v>3.583720418487004E-2</v>
      </c>
      <c r="R465" s="5">
        <f t="shared" si="513"/>
        <v>5.7519410520939222E-2</v>
      </c>
      <c r="S465" s="5">
        <f t="shared" si="514"/>
        <v>6.8953320870758839E-2</v>
      </c>
      <c r="T465" s="5">
        <f t="shared" si="515"/>
        <v>7.0300700412872771E-2</v>
      </c>
      <c r="U465" s="5">
        <f t="shared" si="516"/>
        <v>8.9063509586667686E-2</v>
      </c>
      <c r="V465" s="5">
        <f t="shared" si="517"/>
        <v>2.3271457632419893E-2</v>
      </c>
      <c r="W465" s="5">
        <f t="shared" si="518"/>
        <v>1.84968700106121E-2</v>
      </c>
      <c r="X465" s="5">
        <f t="shared" si="519"/>
        <v>3.6284719937524544E-2</v>
      </c>
      <c r="Y465" s="5">
        <f t="shared" si="520"/>
        <v>3.5589288895614163E-2</v>
      </c>
      <c r="Z465" s="5">
        <f t="shared" si="521"/>
        <v>3.7611331007649365E-2</v>
      </c>
      <c r="AA465" s="5">
        <f t="shared" si="522"/>
        <v>5.8237682017753971E-2</v>
      </c>
      <c r="AB465" s="5">
        <f t="shared" si="523"/>
        <v>4.5087843422920056E-2</v>
      </c>
      <c r="AC465" s="5">
        <f t="shared" si="524"/>
        <v>4.4178860799296976E-3</v>
      </c>
      <c r="AD465" s="5">
        <f t="shared" si="525"/>
        <v>7.1601749070158783E-3</v>
      </c>
      <c r="AE465" s="5">
        <f t="shared" si="526"/>
        <v>1.4045886739524345E-2</v>
      </c>
      <c r="AF465" s="5">
        <f t="shared" si="527"/>
        <v>1.3776684009927941E-2</v>
      </c>
      <c r="AG465" s="5">
        <f t="shared" si="528"/>
        <v>9.008427203831661E-3</v>
      </c>
      <c r="AH465" s="5">
        <f t="shared" si="529"/>
        <v>1.8445237103725105E-2</v>
      </c>
      <c r="AI465" s="5">
        <f t="shared" si="530"/>
        <v>2.8560750827200138E-2</v>
      </c>
      <c r="AJ465" s="5">
        <f t="shared" si="531"/>
        <v>2.2111846088676078E-2</v>
      </c>
      <c r="AK465" s="5">
        <f t="shared" si="532"/>
        <v>1.1412719047139759E-2</v>
      </c>
      <c r="AL465" s="5">
        <f t="shared" si="533"/>
        <v>5.3676651213929564E-4</v>
      </c>
      <c r="AM465" s="5">
        <f t="shared" si="534"/>
        <v>2.2173742766055491E-3</v>
      </c>
      <c r="AN465" s="5">
        <f t="shared" si="535"/>
        <v>4.3497523947102091E-3</v>
      </c>
      <c r="AO465" s="5">
        <f t="shared" si="536"/>
        <v>4.2663852681314755E-3</v>
      </c>
      <c r="AP465" s="5">
        <f t="shared" si="537"/>
        <v>2.7897439676895981E-3</v>
      </c>
      <c r="AQ465" s="5">
        <f t="shared" si="538"/>
        <v>1.3681379404588494E-3</v>
      </c>
      <c r="AR465" s="5">
        <f t="shared" si="539"/>
        <v>7.2366866621857567E-3</v>
      </c>
      <c r="AS465" s="5">
        <f t="shared" si="540"/>
        <v>1.1205342789086132E-2</v>
      </c>
      <c r="AT465" s="5">
        <f t="shared" si="541"/>
        <v>8.6752206418593755E-3</v>
      </c>
      <c r="AU465" s="5">
        <f t="shared" si="542"/>
        <v>4.4775933886493733E-3</v>
      </c>
      <c r="AV465" s="5">
        <f t="shared" si="543"/>
        <v>1.7332852426834185E-3</v>
      </c>
      <c r="AW465" s="5">
        <f t="shared" si="544"/>
        <v>4.5289113664171072E-5</v>
      </c>
      <c r="AX465" s="5">
        <f t="shared" si="545"/>
        <v>5.7223330742641506E-4</v>
      </c>
      <c r="AY465" s="5">
        <f t="shared" si="546"/>
        <v>1.1225318276539996E-3</v>
      </c>
      <c r="AZ465" s="5">
        <f t="shared" si="547"/>
        <v>1.1010174414377877E-3</v>
      </c>
      <c r="BA465" s="5">
        <f t="shared" si="548"/>
        <v>7.199435992139866E-4</v>
      </c>
      <c r="BB465" s="5">
        <f t="shared" si="549"/>
        <v>3.5307259894924855E-4</v>
      </c>
      <c r="BC465" s="5">
        <f t="shared" si="550"/>
        <v>1.3852225120398578E-4</v>
      </c>
      <c r="BD465" s="5">
        <f t="shared" si="551"/>
        <v>2.365996234879925E-3</v>
      </c>
      <c r="BE465" s="5">
        <f t="shared" si="552"/>
        <v>3.6635272586901151E-3</v>
      </c>
      <c r="BF465" s="5">
        <f t="shared" si="553"/>
        <v>2.8363172724673955E-3</v>
      </c>
      <c r="BG465" s="5">
        <f t="shared" si="554"/>
        <v>1.4639253560921588E-3</v>
      </c>
      <c r="BH465" s="5">
        <f t="shared" si="555"/>
        <v>5.6668839616765476E-4</v>
      </c>
      <c r="BI465" s="5">
        <f t="shared" si="556"/>
        <v>1.7549295776026012E-4</v>
      </c>
      <c r="BJ465" s="8">
        <f t="shared" si="557"/>
        <v>0.30578777136902735</v>
      </c>
      <c r="BK465" s="8">
        <f t="shared" si="558"/>
        <v>0.21900045662130999</v>
      </c>
      <c r="BL465" s="8">
        <f t="shared" si="559"/>
        <v>0.43348244102174449</v>
      </c>
      <c r="BM465" s="8">
        <f t="shared" si="560"/>
        <v>0.67581718250157041</v>
      </c>
      <c r="BN465" s="8">
        <f t="shared" si="561"/>
        <v>0.31898757480417123</v>
      </c>
    </row>
    <row r="466" spans="1:66" x14ac:dyDescent="0.25">
      <c r="A466" t="s">
        <v>59</v>
      </c>
      <c r="B466" t="s">
        <v>75</v>
      </c>
      <c r="C466" t="s">
        <v>228</v>
      </c>
      <c r="D466" t="s">
        <v>535</v>
      </c>
      <c r="E466">
        <f>VLOOKUP(A466,home!$A$2:$E$405,3,FALSE)</f>
        <v>1.6243000000000001</v>
      </c>
      <c r="F466">
        <f>VLOOKUP(B466,home!$B$2:$E$405,3,FALSE)</f>
        <v>0.64810000000000001</v>
      </c>
      <c r="G466">
        <f>VLOOKUP(C466,away!$B$2:$E$405,4,FALSE)</f>
        <v>1.2655000000000001</v>
      </c>
      <c r="H466">
        <f>VLOOKUP(A466,away!$A$2:$E$405,3,FALSE)</f>
        <v>1.2161999999999999</v>
      </c>
      <c r="I466">
        <f>VLOOKUP(C466,away!$B$2:$E$405,3,FALSE)</f>
        <v>1.3247</v>
      </c>
      <c r="J466">
        <f>VLOOKUP(B466,home!$B$2:$E$405,4,FALSE)</f>
        <v>1.2117</v>
      </c>
      <c r="K466" s="3">
        <f t="shared" si="506"/>
        <v>1.332203024365</v>
      </c>
      <c r="L466" s="3">
        <f t="shared" si="507"/>
        <v>1.952170039638</v>
      </c>
      <c r="M466" s="5">
        <f t="shared" si="508"/>
        <v>3.7464065303476506E-2</v>
      </c>
      <c r="N466" s="5">
        <f t="shared" si="509"/>
        <v>4.990974110229926E-2</v>
      </c>
      <c r="O466" s="5">
        <f t="shared" si="510"/>
        <v>7.3136225848488334E-2</v>
      </c>
      <c r="P466" s="5">
        <f t="shared" si="511"/>
        <v>9.7432301265997848E-2</v>
      </c>
      <c r="Q466" s="5">
        <f t="shared" si="512"/>
        <v>3.3244954020878618E-2</v>
      </c>
      <c r="R466" s="5">
        <f t="shared" si="513"/>
        <v>7.1387174456808616E-2</v>
      </c>
      <c r="S466" s="5">
        <f t="shared" si="514"/>
        <v>6.3347725701215191E-2</v>
      </c>
      <c r="T466" s="5">
        <f t="shared" si="515"/>
        <v>6.4899803208702089E-2</v>
      </c>
      <c r="U466" s="5">
        <f t="shared" si="516"/>
        <v>9.5102209712232308E-2</v>
      </c>
      <c r="V466" s="5">
        <f t="shared" si="517"/>
        <v>1.8305288444153286E-2</v>
      </c>
      <c r="W466" s="5">
        <f t="shared" si="518"/>
        <v>1.4763009430496615E-2</v>
      </c>
      <c r="X466" s="5">
        <f t="shared" si="519"/>
        <v>2.8819904705108739E-2</v>
      </c>
      <c r="Y466" s="5">
        <f t="shared" si="520"/>
        <v>2.8130677255267762E-2</v>
      </c>
      <c r="Z466" s="5">
        <f t="shared" si="521"/>
        <v>4.6453301062997637E-2</v>
      </c>
      <c r="AA466" s="5">
        <f t="shared" si="522"/>
        <v>6.1885228167863321E-2</v>
      </c>
      <c r="AB466" s="5">
        <f t="shared" si="523"/>
        <v>4.1221844064372813E-2</v>
      </c>
      <c r="AC466" s="5">
        <f t="shared" si="524"/>
        <v>2.975395162011138E-3</v>
      </c>
      <c r="AD466" s="5">
        <f t="shared" si="525"/>
        <v>4.9168314530091562E-3</v>
      </c>
      <c r="AE466" s="5">
        <f t="shared" si="526"/>
        <v>9.5984910525142471E-3</v>
      </c>
      <c r="AF466" s="5">
        <f t="shared" si="527"/>
        <v>9.3689433292258647E-3</v>
      </c>
      <c r="AG466" s="5">
        <f t="shared" si="528"/>
        <v>6.0965901567936786E-3</v>
      </c>
      <c r="AH466" s="5">
        <f t="shared" si="529"/>
        <v>2.2671185644367004E-2</v>
      </c>
      <c r="AI466" s="5">
        <f t="shared" si="530"/>
        <v>3.0202622081366093E-2</v>
      </c>
      <c r="AJ466" s="5">
        <f t="shared" si="531"/>
        <v>2.0118012240274524E-2</v>
      </c>
      <c r="AK466" s="5">
        <f t="shared" si="532"/>
        <v>8.9337589169019328E-3</v>
      </c>
      <c r="AL466" s="5">
        <f t="shared" si="533"/>
        <v>3.0952284058031511E-4</v>
      </c>
      <c r="AM466" s="5">
        <f t="shared" si="534"/>
        <v>1.3100435463983511E-3</v>
      </c>
      <c r="AN466" s="5">
        <f t="shared" si="535"/>
        <v>2.5574277618999747E-3</v>
      </c>
      <c r="AO466" s="5">
        <f t="shared" si="536"/>
        <v>2.496266927659798E-3</v>
      </c>
      <c r="AP466" s="5">
        <f t="shared" si="537"/>
        <v>1.6243791690388858E-3</v>
      </c>
      <c r="AQ466" s="5">
        <f t="shared" si="538"/>
        <v>7.9276608670244544E-4</v>
      </c>
      <c r="AR466" s="5">
        <f t="shared" si="539"/>
        <v>8.8516018756008806E-3</v>
      </c>
      <c r="AS466" s="5">
        <f t="shared" si="540"/>
        <v>1.1792130789150399E-2</v>
      </c>
      <c r="AT466" s="5">
        <f t="shared" si="541"/>
        <v>7.8547561505068995E-3</v>
      </c>
      <c r="AU466" s="5">
        <f t="shared" si="542"/>
        <v>3.4880432997849574E-3</v>
      </c>
      <c r="AV466" s="5">
        <f t="shared" si="543"/>
        <v>1.1616954582723998E-3</v>
      </c>
      <c r="AW466" s="5">
        <f t="shared" si="544"/>
        <v>2.2360332648720641E-5</v>
      </c>
      <c r="AX466" s="5">
        <f t="shared" si="545"/>
        <v>2.9087399576028806E-4</v>
      </c>
      <c r="AY466" s="5">
        <f t="shared" si="546"/>
        <v>5.6783549983302495E-4</v>
      </c>
      <c r="AZ466" s="5">
        <f t="shared" si="547"/>
        <v>5.5425572510844998E-4</v>
      </c>
      <c r="BA466" s="5">
        <f t="shared" si="548"/>
        <v>3.6066714028485048E-4</v>
      </c>
      <c r="BB466" s="5">
        <f t="shared" si="549"/>
        <v>1.7602089638650011E-4</v>
      </c>
      <c r="BC466" s="5">
        <f t="shared" si="550"/>
        <v>6.8724544055190061E-5</v>
      </c>
      <c r="BD466" s="5">
        <f t="shared" si="551"/>
        <v>2.8799719973919276E-3</v>
      </c>
      <c r="BE466" s="5">
        <f t="shared" si="552"/>
        <v>3.8367074050120356E-3</v>
      </c>
      <c r="BF466" s="5">
        <f t="shared" si="553"/>
        <v>2.5556366042803129E-3</v>
      </c>
      <c r="BG466" s="5">
        <f t="shared" si="554"/>
        <v>1.13487560446671E-3</v>
      </c>
      <c r="BH466" s="5">
        <f t="shared" si="555"/>
        <v>3.7797117813715249E-4</v>
      </c>
      <c r="BI466" s="5">
        <f t="shared" si="556"/>
        <v>1.0070686932742334E-4</v>
      </c>
      <c r="BJ466" s="8">
        <f t="shared" si="557"/>
        <v>0.26054820700742387</v>
      </c>
      <c r="BK466" s="8">
        <f t="shared" si="558"/>
        <v>0.22040213421726729</v>
      </c>
      <c r="BL466" s="8">
        <f t="shared" si="559"/>
        <v>0.4686923583646061</v>
      </c>
      <c r="BM466" s="8">
        <f t="shared" si="560"/>
        <v>0.63297606348716118</v>
      </c>
      <c r="BN466" s="8">
        <f t="shared" si="561"/>
        <v>0.36257446199794918</v>
      </c>
    </row>
    <row r="467" spans="1:66" x14ac:dyDescent="0.25">
      <c r="A467" t="s">
        <v>59</v>
      </c>
      <c r="B467" t="s">
        <v>273</v>
      </c>
      <c r="C467" t="s">
        <v>66</v>
      </c>
      <c r="D467" t="s">
        <v>535</v>
      </c>
      <c r="E467">
        <f>VLOOKUP(A467,home!$A$2:$E$405,3,FALSE)</f>
        <v>1.6243000000000001</v>
      </c>
      <c r="F467">
        <f>VLOOKUP(B467,home!$B$2:$E$405,3,FALSE)</f>
        <v>1.6416999999999999</v>
      </c>
      <c r="G467">
        <f>VLOOKUP(C467,away!$B$2:$E$405,4,FALSE)</f>
        <v>0.75249999999999995</v>
      </c>
      <c r="H467">
        <f>VLOOKUP(A467,away!$A$2:$E$405,3,FALSE)</f>
        <v>1.2161999999999999</v>
      </c>
      <c r="I467">
        <f>VLOOKUP(C467,away!$B$2:$E$405,3,FALSE)</f>
        <v>1.0506</v>
      </c>
      <c r="J467">
        <f>VLOOKUP(B467,home!$B$2:$E$405,4,FALSE)</f>
        <v>1.1419999999999999</v>
      </c>
      <c r="K467" s="3">
        <f t="shared" si="506"/>
        <v>2.0066265157749998</v>
      </c>
      <c r="L467" s="3">
        <f t="shared" si="507"/>
        <v>1.4591787602399999</v>
      </c>
      <c r="M467" s="5">
        <f t="shared" si="508"/>
        <v>3.1247832162218516E-2</v>
      </c>
      <c r="N467" s="5">
        <f t="shared" si="509"/>
        <v>6.2702728577194514E-2</v>
      </c>
      <c r="O467" s="5">
        <f t="shared" si="510"/>
        <v>4.5596172994653614E-2</v>
      </c>
      <c r="P467" s="5">
        <f t="shared" si="511"/>
        <v>9.1494489748935898E-2</v>
      </c>
      <c r="Q467" s="5">
        <f t="shared" si="512"/>
        <v>6.2910478887220692E-2</v>
      </c>
      <c r="R467" s="5">
        <f t="shared" si="513"/>
        <v>3.3266483591013613E-2</v>
      </c>
      <c r="S467" s="5">
        <f t="shared" si="514"/>
        <v>6.697457931609524E-2</v>
      </c>
      <c r="T467" s="5">
        <f t="shared" si="515"/>
        <v>9.1797634588759378E-2</v>
      </c>
      <c r="U467" s="5">
        <f t="shared" si="516"/>
        <v>6.6753408060321845E-2</v>
      </c>
      <c r="V467" s="5">
        <f t="shared" si="517"/>
        <v>2.1789262510059627E-2</v>
      </c>
      <c r="W467" s="5">
        <f t="shared" si="518"/>
        <v>4.2079278351733446E-2</v>
      </c>
      <c r="X467" s="5">
        <f t="shared" si="519"/>
        <v>6.1401189217076282E-2</v>
      </c>
      <c r="Y467" s="5">
        <f t="shared" si="520"/>
        <v>4.4797655579517516E-2</v>
      </c>
      <c r="Z467" s="5">
        <f t="shared" si="521"/>
        <v>1.6180582094626514E-2</v>
      </c>
      <c r="AA467" s="5">
        <f t="shared" si="522"/>
        <v>3.2468385071751746E-2</v>
      </c>
      <c r="AB467" s="5">
        <f t="shared" si="523"/>
        <v>3.2575961204685124E-2</v>
      </c>
      <c r="AC467" s="5">
        <f t="shared" si="524"/>
        <v>3.9874715248526225E-3</v>
      </c>
      <c r="AD467" s="5">
        <f t="shared" si="525"/>
        <v>2.1109348926316319E-2</v>
      </c>
      <c r="AE467" s="5">
        <f t="shared" si="526"/>
        <v>3.0802313595775819E-2</v>
      </c>
      <c r="AF467" s="5">
        <f t="shared" si="527"/>
        <v>2.2473040882603931E-2</v>
      </c>
      <c r="AG467" s="5">
        <f t="shared" si="528"/>
        <v>1.0930727977966945E-2</v>
      </c>
      <c r="AH467" s="5">
        <f t="shared" si="529"/>
        <v>5.902590430199665E-3</v>
      </c>
      <c r="AI467" s="5">
        <f t="shared" si="530"/>
        <v>1.184429446899841E-2</v>
      </c>
      <c r="AJ467" s="5">
        <f t="shared" si="531"/>
        <v>1.1883537671069696E-2</v>
      </c>
      <c r="AK467" s="5">
        <f t="shared" si="532"/>
        <v>7.9486072639931796E-3</v>
      </c>
      <c r="AL467" s="5">
        <f t="shared" si="533"/>
        <v>4.6701693821297021E-4</v>
      </c>
      <c r="AM467" s="5">
        <f t="shared" si="534"/>
        <v>8.4717158572585657E-3</v>
      </c>
      <c r="AN467" s="5">
        <f t="shared" si="535"/>
        <v>1.2361747841700101E-2</v>
      </c>
      <c r="AO467" s="5">
        <f t="shared" si="536"/>
        <v>9.0189999450257258E-3</v>
      </c>
      <c r="AP467" s="5">
        <f t="shared" si="537"/>
        <v>4.3867777194624216E-3</v>
      </c>
      <c r="AQ467" s="5">
        <f t="shared" si="538"/>
        <v>1.6002732185334079E-3</v>
      </c>
      <c r="AR467" s="5">
        <f t="shared" si="539"/>
        <v>1.7225869172286458E-3</v>
      </c>
      <c r="AS467" s="5">
        <f t="shared" si="540"/>
        <v>3.456588583838115E-3</v>
      </c>
      <c r="AT467" s="5">
        <f t="shared" si="541"/>
        <v>3.4680411532273603E-3</v>
      </c>
      <c r="AU467" s="5">
        <f t="shared" si="542"/>
        <v>2.3196877786216433E-3</v>
      </c>
      <c r="AV467" s="5">
        <f t="shared" si="543"/>
        <v>1.1636867512253494E-3</v>
      </c>
      <c r="AW467" s="5">
        <f t="shared" si="544"/>
        <v>3.798439186657661E-5</v>
      </c>
      <c r="AX467" s="5">
        <f t="shared" si="545"/>
        <v>2.8332616122144316E-3</v>
      </c>
      <c r="AY467" s="5">
        <f t="shared" si="546"/>
        <v>4.1342351667466373E-3</v>
      </c>
      <c r="AZ467" s="5">
        <f t="shared" si="547"/>
        <v>3.0162940725769844E-3</v>
      </c>
      <c r="BA467" s="5">
        <f t="shared" si="548"/>
        <v>1.4671040817807147E-3</v>
      </c>
      <c r="BB467" s="5">
        <f t="shared" si="549"/>
        <v>5.3519177879895671E-4</v>
      </c>
      <c r="BC467" s="5">
        <f t="shared" si="550"/>
        <v>1.561880952557003E-4</v>
      </c>
      <c r="BD467" s="5">
        <f t="shared" si="551"/>
        <v>4.1892704038122298E-4</v>
      </c>
      <c r="BE467" s="5">
        <f t="shared" si="552"/>
        <v>8.4063010740410599E-4</v>
      </c>
      <c r="BF467" s="5">
        <f t="shared" si="553"/>
        <v>8.4341533173793283E-4</v>
      </c>
      <c r="BG467" s="5">
        <f t="shared" si="554"/>
        <v>5.6413985615883454E-4</v>
      </c>
      <c r="BH467" s="5">
        <f t="shared" si="555"/>
        <v>2.8300449849345301E-4</v>
      </c>
      <c r="BI467" s="5">
        <f t="shared" si="556"/>
        <v>1.1357686615211369E-4</v>
      </c>
      <c r="BJ467" s="8">
        <f t="shared" si="557"/>
        <v>0.49898618597351857</v>
      </c>
      <c r="BK467" s="8">
        <f t="shared" si="558"/>
        <v>0.22009488736712152</v>
      </c>
      <c r="BL467" s="8">
        <f t="shared" si="559"/>
        <v>0.26343372564115564</v>
      </c>
      <c r="BM467" s="8">
        <f t="shared" si="560"/>
        <v>0.66738094434030526</v>
      </c>
      <c r="BN467" s="8">
        <f t="shared" si="561"/>
        <v>0.32721818596123686</v>
      </c>
    </row>
    <row r="468" spans="1:66" x14ac:dyDescent="0.25">
      <c r="A468" t="s">
        <v>59</v>
      </c>
      <c r="B468" t="s">
        <v>301</v>
      </c>
      <c r="C468" t="s">
        <v>232</v>
      </c>
      <c r="D468" t="s">
        <v>535</v>
      </c>
      <c r="E468">
        <f>VLOOKUP(A468,home!$A$2:$E$405,3,FALSE)</f>
        <v>1.6243000000000001</v>
      </c>
      <c r="F468">
        <f>VLOOKUP(B468,home!$B$2:$E$405,3,FALSE)</f>
        <v>1.1629</v>
      </c>
      <c r="G468">
        <f>VLOOKUP(C468,away!$B$2:$E$405,4,FALSE)</f>
        <v>0.84250000000000003</v>
      </c>
      <c r="H468">
        <f>VLOOKUP(A468,away!$A$2:$E$405,3,FALSE)</f>
        <v>1.2161999999999999</v>
      </c>
      <c r="I468">
        <f>VLOOKUP(C468,away!$B$2:$E$405,3,FALSE)</f>
        <v>0.82220000000000004</v>
      </c>
      <c r="J468">
        <f>VLOOKUP(B468,home!$B$2:$E$405,4,FALSE)</f>
        <v>0.82220000000000004</v>
      </c>
      <c r="K468" s="3">
        <f t="shared" si="506"/>
        <v>1.5913969609750003</v>
      </c>
      <c r="L468" s="3">
        <f t="shared" si="507"/>
        <v>0.82216681600800012</v>
      </c>
      <c r="M468" s="5">
        <f t="shared" si="508"/>
        <v>8.9495782565660723E-2</v>
      </c>
      <c r="N468" s="5">
        <f t="shared" si="509"/>
        <v>0.14242331639507186</v>
      </c>
      <c r="O468" s="5">
        <f t="shared" si="510"/>
        <v>7.358046259815354E-2</v>
      </c>
      <c r="P468" s="5">
        <f t="shared" si="511"/>
        <v>0.11709572456583621</v>
      </c>
      <c r="Q468" s="5">
        <f t="shared" si="512"/>
        <v>0.11332601644154919</v>
      </c>
      <c r="R468" s="5">
        <f t="shared" si="513"/>
        <v>3.0247707327359825E-2</v>
      </c>
      <c r="S468" s="5">
        <f t="shared" si="514"/>
        <v>3.8301829199433188E-2</v>
      </c>
      <c r="T468" s="5">
        <f t="shared" si="515"/>
        <v>9.3172890108618747E-2</v>
      </c>
      <c r="U468" s="5">
        <f t="shared" si="516"/>
        <v>4.8136109517221665E-2</v>
      </c>
      <c r="V468" s="5">
        <f t="shared" si="517"/>
        <v>5.5682083107150516E-3</v>
      </c>
      <c r="W468" s="5">
        <f t="shared" si="518"/>
        <v>6.0115559388161433E-2</v>
      </c>
      <c r="X468" s="5">
        <f t="shared" si="519"/>
        <v>4.9425018054704513E-2</v>
      </c>
      <c r="Y468" s="5">
        <f t="shared" si="520"/>
        <v>2.0317804862587167E-2</v>
      </c>
      <c r="Z468" s="5">
        <f t="shared" si="521"/>
        <v>8.2895537416257607E-3</v>
      </c>
      <c r="AA468" s="5">
        <f t="shared" si="522"/>
        <v>1.3191970632262177E-2</v>
      </c>
      <c r="AB468" s="5">
        <f t="shared" si="523"/>
        <v>1.0496830986726744E-2</v>
      </c>
      <c r="AC468" s="5">
        <f t="shared" si="524"/>
        <v>4.553380673261927E-4</v>
      </c>
      <c r="AD468" s="5">
        <f t="shared" si="525"/>
        <v>2.391692962940806E-2</v>
      </c>
      <c r="AE468" s="5">
        <f t="shared" si="526"/>
        <v>1.9663705882097822E-2</v>
      </c>
      <c r="AF468" s="5">
        <f t="shared" si="527"/>
        <v>8.0834232280010757E-3</v>
      </c>
      <c r="AG468" s="5">
        <f t="shared" si="528"/>
        <v>2.2153074459369182E-3</v>
      </c>
      <c r="AH468" s="5">
        <f t="shared" si="529"/>
        <v>1.7038490014699139E-3</v>
      </c>
      <c r="AI468" s="5">
        <f t="shared" si="530"/>
        <v>2.7115001228995095E-3</v>
      </c>
      <c r="AJ468" s="5">
        <f t="shared" si="531"/>
        <v>2.1575365276328101E-3</v>
      </c>
      <c r="AK468" s="5">
        <f t="shared" si="532"/>
        <v>1.1444990244224697E-3</v>
      </c>
      <c r="AL468" s="5">
        <f t="shared" si="533"/>
        <v>2.3830459665224972E-5</v>
      </c>
      <c r="AM468" s="5">
        <f t="shared" si="534"/>
        <v>7.6122658256185822E-3</v>
      </c>
      <c r="AN468" s="5">
        <f t="shared" si="535"/>
        <v>6.2585523564553389E-3</v>
      </c>
      <c r="AO468" s="5">
        <f t="shared" si="536"/>
        <v>2.5727870318631263E-3</v>
      </c>
      <c r="AP468" s="5">
        <f t="shared" si="537"/>
        <v>7.0508670741786003E-4</v>
      </c>
      <c r="AQ468" s="5">
        <f t="shared" si="538"/>
        <v>1.4492472331182655E-4</v>
      </c>
      <c r="AR468" s="5">
        <f t="shared" si="539"/>
        <v>2.8016962169938596E-4</v>
      </c>
      <c r="AS468" s="5">
        <f t="shared" si="540"/>
        <v>4.458610845299182E-4</v>
      </c>
      <c r="AT468" s="5">
        <f t="shared" si="541"/>
        <v>3.5477098746896491E-4</v>
      </c>
      <c r="AU468" s="5">
        <f t="shared" si="542"/>
        <v>1.8819382376673689E-4</v>
      </c>
      <c r="AV468" s="5">
        <f t="shared" si="543"/>
        <v>7.487276980416247E-5</v>
      </c>
      <c r="AW468" s="5">
        <f t="shared" si="544"/>
        <v>8.661006949899735E-7</v>
      </c>
      <c r="AX468" s="5">
        <f t="shared" si="545"/>
        <v>2.0190227835038765E-3</v>
      </c>
      <c r="AY468" s="5">
        <f t="shared" si="546"/>
        <v>1.6599735333609914E-3</v>
      </c>
      <c r="AZ468" s="5">
        <f t="shared" si="547"/>
        <v>6.8238757729047813E-4</v>
      </c>
      <c r="BA468" s="5">
        <f t="shared" si="548"/>
        <v>1.870121405681085E-4</v>
      </c>
      <c r="BB468" s="5">
        <f t="shared" si="549"/>
        <v>3.8438794041430576E-5</v>
      </c>
      <c r="BC468" s="5">
        <f t="shared" si="550"/>
        <v>6.3206201816460544E-6</v>
      </c>
      <c r="BD468" s="5">
        <f t="shared" si="551"/>
        <v>3.8391027635791657E-5</v>
      </c>
      <c r="BE468" s="5">
        <f t="shared" si="552"/>
        <v>6.1095364708306087E-5</v>
      </c>
      <c r="BF468" s="5">
        <f t="shared" si="553"/>
        <v>4.8613488863228805E-5</v>
      </c>
      <c r="BG468" s="5">
        <f t="shared" si="554"/>
        <v>2.5787786146444782E-5</v>
      </c>
      <c r="BH468" s="5">
        <f t="shared" si="555"/>
        <v>1.025965112593136E-5</v>
      </c>
      <c r="BI468" s="5">
        <f t="shared" si="556"/>
        <v>3.2654355244941796E-6</v>
      </c>
      <c r="BJ468" s="8">
        <f t="shared" si="557"/>
        <v>0.55454674352975009</v>
      </c>
      <c r="BK468" s="8">
        <f t="shared" si="558"/>
        <v>0.25260068670199753</v>
      </c>
      <c r="BL468" s="8">
        <f t="shared" si="559"/>
        <v>0.18490174677942203</v>
      </c>
      <c r="BM468" s="8">
        <f t="shared" si="560"/>
        <v>0.43251061342649805</v>
      </c>
      <c r="BN468" s="8">
        <f t="shared" si="561"/>
        <v>0.56616900989363139</v>
      </c>
    </row>
    <row r="469" spans="1:66" x14ac:dyDescent="0.25">
      <c r="A469" t="s">
        <v>59</v>
      </c>
      <c r="B469" t="s">
        <v>318</v>
      </c>
      <c r="C469" t="s">
        <v>60</v>
      </c>
      <c r="D469" t="s">
        <v>535</v>
      </c>
      <c r="E469">
        <f>VLOOKUP(A469,home!$A$2:$E$405,3,FALSE)</f>
        <v>1.6243000000000001</v>
      </c>
      <c r="F469">
        <f>VLOOKUP(B469,home!$B$2:$E$405,3,FALSE)</f>
        <v>0.51300000000000001</v>
      </c>
      <c r="G469">
        <f>VLOOKUP(C469,away!$B$2:$E$405,4,FALSE)</f>
        <v>1.1287</v>
      </c>
      <c r="H469">
        <f>VLOOKUP(A469,away!$A$2:$E$405,3,FALSE)</f>
        <v>1.2161999999999999</v>
      </c>
      <c r="I469">
        <f>VLOOKUP(C469,away!$B$2:$E$405,3,FALSE)</f>
        <v>0.54820000000000002</v>
      </c>
      <c r="J469">
        <f>VLOOKUP(B469,home!$B$2:$E$405,4,FALSE)</f>
        <v>1.2333000000000001</v>
      </c>
      <c r="K469" s="3">
        <f t="shared" si="506"/>
        <v>0.94050722133000009</v>
      </c>
      <c r="L469" s="3">
        <f t="shared" si="507"/>
        <v>0.82226681197200002</v>
      </c>
      <c r="M469" s="5">
        <f t="shared" si="508"/>
        <v>0.17156826699473204</v>
      </c>
      <c r="N469" s="5">
        <f t="shared" si="509"/>
        <v>0.16136119405961896</v>
      </c>
      <c r="O469" s="5">
        <f t="shared" si="510"/>
        <v>0.14107489193731923</v>
      </c>
      <c r="P469" s="5">
        <f t="shared" si="511"/>
        <v>0.13268195461539811</v>
      </c>
      <c r="Q469" s="5">
        <f t="shared" si="512"/>
        <v>7.5880684127751577E-2</v>
      </c>
      <c r="R469" s="5">
        <f t="shared" si="513"/>
        <v>5.8000600821296946E-2</v>
      </c>
      <c r="S469" s="5">
        <f t="shared" si="514"/>
        <v>2.5652326897233145E-2</v>
      </c>
      <c r="T469" s="5">
        <f t="shared" si="515"/>
        <v>6.2394168227980627E-2</v>
      </c>
      <c r="U469" s="5">
        <f t="shared" si="516"/>
        <v>5.4549983913908501E-2</v>
      </c>
      <c r="V469" s="5">
        <f t="shared" si="517"/>
        <v>2.2042413869398721E-3</v>
      </c>
      <c r="W469" s="5">
        <f t="shared" si="518"/>
        <v>2.3788777127203696E-2</v>
      </c>
      <c r="X469" s="5">
        <f t="shared" si="519"/>
        <v>1.9560721929098215E-2</v>
      </c>
      <c r="Y469" s="5">
        <f t="shared" si="520"/>
        <v>8.0420662302551904E-3</v>
      </c>
      <c r="Z469" s="5">
        <f t="shared" si="521"/>
        <v>1.5897323043262804E-2</v>
      </c>
      <c r="AA469" s="5">
        <f t="shared" si="522"/>
        <v>1.4951547122004477E-2</v>
      </c>
      <c r="AB469" s="5">
        <f t="shared" si="523"/>
        <v>7.0310190191504958E-3</v>
      </c>
      <c r="AC469" s="5">
        <f t="shared" si="524"/>
        <v>1.06540336969889E-4</v>
      </c>
      <c r="AD469" s="5">
        <f t="shared" si="525"/>
        <v>5.5933791686862515E-3</v>
      </c>
      <c r="AE469" s="5">
        <f t="shared" si="526"/>
        <v>4.5992500571862393E-3</v>
      </c>
      <c r="AF469" s="5">
        <f t="shared" si="527"/>
        <v>1.8909053409922841E-3</v>
      </c>
      <c r="AG469" s="5">
        <f t="shared" si="528"/>
        <v>5.1827623549285105E-4</v>
      </c>
      <c r="AH469" s="5">
        <f t="shared" si="529"/>
        <v>3.2679602844181786E-3</v>
      </c>
      <c r="AI469" s="5">
        <f t="shared" si="530"/>
        <v>3.073540246514937E-3</v>
      </c>
      <c r="AJ469" s="5">
        <f t="shared" si="531"/>
        <v>1.4453433984478437E-3</v>
      </c>
      <c r="AK469" s="5">
        <f t="shared" si="532"/>
        <v>4.5311863451394689E-4</v>
      </c>
      <c r="AL469" s="5">
        <f t="shared" si="533"/>
        <v>3.2957097258508972E-6</v>
      </c>
      <c r="AM469" s="5">
        <f t="shared" si="534"/>
        <v>1.0521226999572427E-3</v>
      </c>
      <c r="AN469" s="5">
        <f t="shared" si="535"/>
        <v>8.6512557829721492E-4</v>
      </c>
      <c r="AO469" s="5">
        <f t="shared" si="536"/>
        <v>3.5568202561094193E-4</v>
      </c>
      <c r="AP469" s="5">
        <f t="shared" si="537"/>
        <v>9.7488508424950848E-5</v>
      </c>
      <c r="AQ469" s="5">
        <f t="shared" si="538"/>
        <v>2.0040391256622439E-5</v>
      </c>
      <c r="AR469" s="5">
        <f t="shared" si="539"/>
        <v>5.3742705694392954E-4</v>
      </c>
      <c r="AS469" s="5">
        <f t="shared" si="540"/>
        <v>5.0545402799389476E-4</v>
      </c>
      <c r="AT469" s="5">
        <f t="shared" si="541"/>
        <v>2.3769158168929704E-4</v>
      </c>
      <c r="AU469" s="5">
        <f t="shared" si="542"/>
        <v>7.4516883009377832E-5</v>
      </c>
      <c r="AV469" s="5">
        <f t="shared" si="543"/>
        <v>1.7520916645330656E-5</v>
      </c>
      <c r="AW469" s="5">
        <f t="shared" si="544"/>
        <v>7.0798058653349224E-8</v>
      </c>
      <c r="AX469" s="5">
        <f t="shared" si="545"/>
        <v>1.6492149950583391E-4</v>
      </c>
      <c r="AY469" s="5">
        <f t="shared" si="546"/>
        <v>1.3560947562430383E-4</v>
      </c>
      <c r="AZ469" s="5">
        <f t="shared" si="547"/>
        <v>5.5753585597395478E-5</v>
      </c>
      <c r="BA469" s="5">
        <f t="shared" si="548"/>
        <v>1.52814410283928E-5</v>
      </c>
      <c r="BB469" s="5">
        <f t="shared" si="549"/>
        <v>3.1413554491886662E-6</v>
      </c>
      <c r="BC469" s="5">
        <f t="shared" si="550"/>
        <v>5.1660646609504717E-7</v>
      </c>
      <c r="BD469" s="5">
        <f t="shared" si="551"/>
        <v>7.3651405463463209E-5</v>
      </c>
      <c r="BE469" s="5">
        <f t="shared" si="552"/>
        <v>6.9269678699490953E-5</v>
      </c>
      <c r="BF469" s="5">
        <f t="shared" si="553"/>
        <v>3.2574316518040066E-5</v>
      </c>
      <c r="BG469" s="5">
        <f t="shared" si="554"/>
        <v>1.0212126638368596E-5</v>
      </c>
      <c r="BH469" s="5">
        <f t="shared" si="555"/>
        <v>2.4011447121305305E-6</v>
      </c>
      <c r="BI469" s="5">
        <f t="shared" si="556"/>
        <v>4.5165878824342171E-7</v>
      </c>
      <c r="BJ469" s="8">
        <f t="shared" si="557"/>
        <v>0.36639510567148403</v>
      </c>
      <c r="BK469" s="8">
        <f t="shared" si="558"/>
        <v>0.33235223541662318</v>
      </c>
      <c r="BL469" s="8">
        <f t="shared" si="559"/>
        <v>0.28540917617467604</v>
      </c>
      <c r="BM469" s="8">
        <f t="shared" si="560"/>
        <v>0.25935070907236363</v>
      </c>
      <c r="BN469" s="8">
        <f t="shared" si="561"/>
        <v>0.74056759255611693</v>
      </c>
    </row>
    <row r="470" spans="1:66" x14ac:dyDescent="0.25">
      <c r="A470" t="s">
        <v>59</v>
      </c>
      <c r="B470" t="s">
        <v>230</v>
      </c>
      <c r="C470" t="s">
        <v>83</v>
      </c>
      <c r="D470" t="s">
        <v>535</v>
      </c>
      <c r="E470">
        <f>VLOOKUP(A470,home!$A$2:$E$405,3,FALSE)</f>
        <v>1.6243000000000001</v>
      </c>
      <c r="F470">
        <f>VLOOKUP(B470,home!$B$2:$E$405,3,FALSE)</f>
        <v>1.1629</v>
      </c>
      <c r="G470">
        <f>VLOOKUP(C470,away!$B$2:$E$405,4,FALSE)</f>
        <v>1.4706999999999999</v>
      </c>
      <c r="H470">
        <f>VLOOKUP(A470,away!$A$2:$E$405,3,FALSE)</f>
        <v>1.2161999999999999</v>
      </c>
      <c r="I470">
        <f>VLOOKUP(C470,away!$B$2:$E$405,3,FALSE)</f>
        <v>0.45679999999999998</v>
      </c>
      <c r="J470">
        <f>VLOOKUP(B470,home!$B$2:$E$405,4,FALSE)</f>
        <v>0.41110000000000002</v>
      </c>
      <c r="K470" s="3">
        <f t="shared" si="506"/>
        <v>2.778002979829</v>
      </c>
      <c r="L470" s="3">
        <f t="shared" si="507"/>
        <v>0.228390781776</v>
      </c>
      <c r="M470" s="5">
        <f t="shared" si="508"/>
        <v>4.9469757208638901E-2</v>
      </c>
      <c r="N470" s="5">
        <f t="shared" si="509"/>
        <v>0.13742713293701603</v>
      </c>
      <c r="O470" s="5">
        <f t="shared" si="510"/>
        <v>1.1298436523149949E-2</v>
      </c>
      <c r="P470" s="5">
        <f t="shared" si="511"/>
        <v>3.1387090328719364E-2</v>
      </c>
      <c r="Q470" s="5">
        <f t="shared" si="512"/>
        <v>0.19088649240419334</v>
      </c>
      <c r="R470" s="5">
        <f t="shared" si="513"/>
        <v>1.290229375184364E-3</v>
      </c>
      <c r="S470" s="5">
        <f t="shared" si="514"/>
        <v>4.9785439371994346E-3</v>
      </c>
      <c r="T470" s="5">
        <f t="shared" si="515"/>
        <v>4.3596715230672198E-2</v>
      </c>
      <c r="U470" s="5">
        <f t="shared" si="516"/>
        <v>3.5842610489250724E-3</v>
      </c>
      <c r="V470" s="5">
        <f t="shared" si="517"/>
        <v>3.5097090307640135E-4</v>
      </c>
      <c r="W470" s="5">
        <f t="shared" si="518"/>
        <v>0.1767610815693183</v>
      </c>
      <c r="X470" s="5">
        <f t="shared" si="519"/>
        <v>4.0370601607187903E-2</v>
      </c>
      <c r="Y470" s="5">
        <f t="shared" si="520"/>
        <v>4.6101366309165438E-3</v>
      </c>
      <c r="Z470" s="5">
        <f t="shared" si="521"/>
        <v>9.8225498556238952E-5</v>
      </c>
      <c r="AA470" s="5">
        <f t="shared" si="522"/>
        <v>2.72870727684421E-4</v>
      </c>
      <c r="AB470" s="5">
        <f t="shared" si="523"/>
        <v>3.790178473077146E-4</v>
      </c>
      <c r="AC470" s="5">
        <f t="shared" si="524"/>
        <v>1.3917537778626271E-5</v>
      </c>
      <c r="AD470" s="5">
        <f t="shared" si="525"/>
        <v>0.12276070282934079</v>
      </c>
      <c r="AE470" s="5">
        <f t="shared" si="526"/>
        <v>2.8037412890564356E-2</v>
      </c>
      <c r="AF470" s="5">
        <f t="shared" si="527"/>
        <v>3.2017433245262465E-3</v>
      </c>
      <c r="AG470" s="5">
        <f t="shared" si="528"/>
        <v>2.4374955364487954E-4</v>
      </c>
      <c r="AH470" s="5">
        <f t="shared" si="529"/>
        <v>5.6084496013991941E-6</v>
      </c>
      <c r="AI470" s="5">
        <f t="shared" si="530"/>
        <v>1.5580289704907728E-5</v>
      </c>
      <c r="AJ470" s="5">
        <f t="shared" si="531"/>
        <v>2.1641045613416383E-5</v>
      </c>
      <c r="AK470" s="5">
        <f t="shared" si="532"/>
        <v>2.0039629733562008E-5</v>
      </c>
      <c r="AL470" s="5">
        <f t="shared" si="533"/>
        <v>3.5321055938784632E-7</v>
      </c>
      <c r="AM470" s="5">
        <f t="shared" si="534"/>
        <v>6.8205919653162195E-2</v>
      </c>
      <c r="AN470" s="5">
        <f t="shared" si="535"/>
        <v>1.5577603311336756E-2</v>
      </c>
      <c r="AO470" s="5">
        <f t="shared" si="536"/>
        <v>1.778890499236304E-3</v>
      </c>
      <c r="AP470" s="5">
        <f t="shared" si="537"/>
        <v>1.3542739727149278E-4</v>
      </c>
      <c r="AQ470" s="5">
        <f t="shared" si="538"/>
        <v>7.7325922841812911E-6</v>
      </c>
      <c r="AR470" s="5">
        <f t="shared" si="539"/>
        <v>2.5618363780297164E-7</v>
      </c>
      <c r="AS470" s="5">
        <f t="shared" si="540"/>
        <v>7.116789092000885E-7</v>
      </c>
      <c r="AT470" s="5">
        <f t="shared" si="541"/>
        <v>9.8852306521964905E-7</v>
      </c>
      <c r="AU470" s="5">
        <f t="shared" si="542"/>
        <v>9.1537334026996075E-7</v>
      </c>
      <c r="AV470" s="5">
        <f t="shared" si="543"/>
        <v>6.3572746673149406E-7</v>
      </c>
      <c r="AW470" s="5">
        <f t="shared" si="544"/>
        <v>6.2250444391080211E-9</v>
      </c>
      <c r="AX470" s="5">
        <f t="shared" si="545"/>
        <v>3.157937467307699E-2</v>
      </c>
      <c r="AY470" s="5">
        <f t="shared" si="546"/>
        <v>7.2124380695812668E-3</v>
      </c>
      <c r="AZ470" s="5">
        <f t="shared" si="547"/>
        <v>8.2362718461132488E-4</v>
      </c>
      <c r="BA470" s="5">
        <f t="shared" si="548"/>
        <v>6.270295219511545E-5</v>
      </c>
      <c r="BB470" s="5">
        <f t="shared" si="549"/>
        <v>3.580194067876393E-6</v>
      </c>
      <c r="BC470" s="5">
        <f t="shared" si="550"/>
        <v>1.635366644144175E-7</v>
      </c>
      <c r="BD470" s="5">
        <f t="shared" si="551"/>
        <v>9.7516635526733746E-9</v>
      </c>
      <c r="BE470" s="5">
        <f t="shared" si="552"/>
        <v>2.7090150407616489E-8</v>
      </c>
      <c r="BF470" s="5">
        <f t="shared" si="553"/>
        <v>3.762825927818721E-8</v>
      </c>
      <c r="BG470" s="5">
        <f t="shared" si="554"/>
        <v>3.4843805466860762E-8</v>
      </c>
      <c r="BH470" s="5">
        <f t="shared" si="555"/>
        <v>2.4199048853880298E-8</v>
      </c>
      <c r="BI470" s="5">
        <f t="shared" si="556"/>
        <v>1.3445005965021401E-8</v>
      </c>
      <c r="BJ470" s="8">
        <f t="shared" si="557"/>
        <v>0.87328322904086875</v>
      </c>
      <c r="BK470" s="8">
        <f t="shared" si="558"/>
        <v>9.3413071195553379E-2</v>
      </c>
      <c r="BL470" s="8">
        <f t="shared" si="559"/>
        <v>1.6891339381257559E-2</v>
      </c>
      <c r="BM470" s="8">
        <f t="shared" si="560"/>
        <v>0.55471429449479726</v>
      </c>
      <c r="BN470" s="8">
        <f t="shared" si="561"/>
        <v>0.42175913877690191</v>
      </c>
    </row>
    <row r="471" spans="1:66" x14ac:dyDescent="0.25">
      <c r="A471" t="s">
        <v>59</v>
      </c>
      <c r="B471" t="s">
        <v>63</v>
      </c>
      <c r="C471" t="s">
        <v>64</v>
      </c>
      <c r="D471" t="s">
        <v>535</v>
      </c>
      <c r="E471">
        <f>VLOOKUP(A471,home!$A$2:$E$405,3,FALSE)</f>
        <v>1.6243000000000001</v>
      </c>
      <c r="F471">
        <f>VLOOKUP(B471,home!$B$2:$E$405,3,FALSE)</f>
        <v>1.1989000000000001</v>
      </c>
      <c r="G471">
        <f>VLOOKUP(C471,away!$B$2:$E$405,4,FALSE)</f>
        <v>0.9919</v>
      </c>
      <c r="H471">
        <f>VLOOKUP(A471,away!$A$2:$E$405,3,FALSE)</f>
        <v>1.2161999999999999</v>
      </c>
      <c r="I471">
        <f>VLOOKUP(C471,away!$B$2:$E$405,3,FALSE)</f>
        <v>0.68520000000000003</v>
      </c>
      <c r="J471">
        <f>VLOOKUP(B471,home!$B$2:$E$405,4,FALSE)</f>
        <v>0.90880000000000005</v>
      </c>
      <c r="K471" s="3">
        <f t="shared" si="506"/>
        <v>1.9315995465130003</v>
      </c>
      <c r="L471" s="3">
        <f t="shared" si="507"/>
        <v>0.75733961011200002</v>
      </c>
      <c r="M471" s="5">
        <f t="shared" si="508"/>
        <v>6.7952988626312966E-2</v>
      </c>
      <c r="N471" s="5">
        <f t="shared" si="509"/>
        <v>0.13125796201478918</v>
      </c>
      <c r="O471" s="5">
        <f t="shared" si="510"/>
        <v>5.146348991219702E-2</v>
      </c>
      <c r="P471" s="5">
        <f t="shared" si="511"/>
        <v>9.940685377637612E-2</v>
      </c>
      <c r="Q471" s="5">
        <f t="shared" si="512"/>
        <v>0.12676890995199372</v>
      </c>
      <c r="R471" s="5">
        <f t="shared" si="513"/>
        <v>1.9487669692553066E-2</v>
      </c>
      <c r="S471" s="5">
        <f t="shared" si="514"/>
        <v>3.6354996216794055E-2</v>
      </c>
      <c r="T471" s="5">
        <f t="shared" si="515"/>
        <v>9.6007116837366152E-2</v>
      </c>
      <c r="U471" s="5">
        <f t="shared" si="516"/>
        <v>3.7642373940730639E-2</v>
      </c>
      <c r="V471" s="5">
        <f t="shared" si="517"/>
        <v>5.9092091394035637E-3</v>
      </c>
      <c r="W471" s="5">
        <f t="shared" si="518"/>
        <v>8.1622256325072806E-2</v>
      </c>
      <c r="X471" s="5">
        <f t="shared" si="519"/>
        <v>6.1815767781692357E-2</v>
      </c>
      <c r="Y471" s="5">
        <f t="shared" si="520"/>
        <v>2.3407764735280411E-2</v>
      </c>
      <c r="Z471" s="5">
        <f t="shared" si="521"/>
        <v>4.9195947223165271E-3</v>
      </c>
      <c r="AA471" s="5">
        <f t="shared" si="522"/>
        <v>9.5026869346543519E-3</v>
      </c>
      <c r="AB471" s="5">
        <f t="shared" si="523"/>
        <v>9.177692886816682E-3</v>
      </c>
      <c r="AC471" s="5">
        <f t="shared" si="524"/>
        <v>5.4027782729784777E-4</v>
      </c>
      <c r="AD471" s="5">
        <f t="shared" si="525"/>
        <v>3.9415378325719633E-2</v>
      </c>
      <c r="AE471" s="5">
        <f t="shared" si="526"/>
        <v>2.9850827253617481E-2</v>
      </c>
      <c r="AF471" s="5">
        <f t="shared" si="527"/>
        <v>1.1303606936887662E-2</v>
      </c>
      <c r="AG471" s="5">
        <f t="shared" si="528"/>
        <v>2.8535564234806006E-3</v>
      </c>
      <c r="AH471" s="5">
        <f t="shared" si="529"/>
        <v>9.314509872270628E-4</v>
      </c>
      <c r="AI471" s="5">
        <f t="shared" si="530"/>
        <v>1.7991903045268807E-3</v>
      </c>
      <c r="AJ471" s="5">
        <f t="shared" si="531"/>
        <v>1.7376575881573554E-3</v>
      </c>
      <c r="AK471" s="5">
        <f t="shared" si="532"/>
        <v>1.1188195364265404E-3</v>
      </c>
      <c r="AL471" s="5">
        <f t="shared" si="533"/>
        <v>3.1614396989755731E-5</v>
      </c>
      <c r="AM471" s="5">
        <f t="shared" si="534"/>
        <v>1.5226945379919671E-2</v>
      </c>
      <c r="AN471" s="5">
        <f t="shared" si="535"/>
        <v>1.1531968877225083E-2</v>
      </c>
      <c r="AO471" s="5">
        <f t="shared" si="536"/>
        <v>4.3668084066506808E-3</v>
      </c>
      <c r="AP471" s="5">
        <f t="shared" si="537"/>
        <v>1.1023856587088769E-3</v>
      </c>
      <c r="AQ471" s="5">
        <f t="shared" si="538"/>
        <v>2.0872008123991027E-4</v>
      </c>
      <c r="AR471" s="5">
        <f t="shared" si="539"/>
        <v>1.4108494550099627E-4</v>
      </c>
      <c r="AS471" s="5">
        <f t="shared" si="540"/>
        <v>2.7251961674953576E-4</v>
      </c>
      <c r="AT471" s="5">
        <f t="shared" si="541"/>
        <v>2.6319938406465002E-4</v>
      </c>
      <c r="AU471" s="5">
        <f t="shared" si="542"/>
        <v>1.6946527030059296E-4</v>
      </c>
      <c r="AV471" s="5">
        <f t="shared" si="543"/>
        <v>8.1834759815582118E-5</v>
      </c>
      <c r="AW471" s="5">
        <f t="shared" si="544"/>
        <v>1.2846658167323509E-6</v>
      </c>
      <c r="AX471" s="5">
        <f t="shared" si="545"/>
        <v>4.9020601317718449E-3</v>
      </c>
      <c r="AY471" s="5">
        <f t="shared" si="546"/>
        <v>3.7125243089416674E-3</v>
      </c>
      <c r="AZ471" s="5">
        <f t="shared" si="547"/>
        <v>1.4058208563326024E-3</v>
      </c>
      <c r="BA471" s="5">
        <f t="shared" si="548"/>
        <v>3.5489460640741703E-4</v>
      </c>
      <c r="BB471" s="5">
        <f t="shared" si="549"/>
        <v>6.719393571186123E-5</v>
      </c>
      <c r="BC471" s="5">
        <f t="shared" si="550"/>
        <v>1.0177725814782357E-5</v>
      </c>
      <c r="BD471" s="5">
        <f t="shared" si="551"/>
        <v>1.7808202936399543E-5</v>
      </c>
      <c r="BE471" s="5">
        <f t="shared" si="552"/>
        <v>3.439831671616083E-5</v>
      </c>
      <c r="BF471" s="5">
        <f t="shared" si="553"/>
        <v>3.3221886484873422E-5</v>
      </c>
      <c r="BG471" s="5">
        <f t="shared" si="554"/>
        <v>2.1390460289495955E-5</v>
      </c>
      <c r="BH471" s="5">
        <f t="shared" si="555"/>
        <v>1.0329450848723684E-5</v>
      </c>
      <c r="BI471" s="5">
        <f t="shared" si="556"/>
        <v>3.9904725150245975E-6</v>
      </c>
      <c r="BJ471" s="8">
        <f t="shared" si="557"/>
        <v>0.64719264655462438</v>
      </c>
      <c r="BK471" s="8">
        <f t="shared" si="558"/>
        <v>0.21390846429211599</v>
      </c>
      <c r="BL471" s="8">
        <f t="shared" si="559"/>
        <v>0.13391027454951165</v>
      </c>
      <c r="BM471" s="8">
        <f t="shared" si="560"/>
        <v>0.49988186650122146</v>
      </c>
      <c r="BN471" s="8">
        <f t="shared" si="561"/>
        <v>0.49633787397422208</v>
      </c>
    </row>
    <row r="472" spans="1:66" x14ac:dyDescent="0.25">
      <c r="A472" t="s">
        <v>70</v>
      </c>
      <c r="B472" t="s">
        <v>72</v>
      </c>
      <c r="C472" t="s">
        <v>106</v>
      </c>
      <c r="D472" t="s">
        <v>535</v>
      </c>
      <c r="E472">
        <f>VLOOKUP(A472,home!$A$2:$E$405,3,FALSE)</f>
        <v>1.3243</v>
      </c>
      <c r="F472">
        <f>VLOOKUP(B472,home!$B$2:$E$405,3,FALSE)</f>
        <v>0.78790000000000004</v>
      </c>
      <c r="G472">
        <f>VLOOKUP(C472,away!$B$2:$E$405,4,FALSE)</f>
        <v>0.9526</v>
      </c>
      <c r="H472">
        <f>VLOOKUP(A472,away!$A$2:$E$405,3,FALSE)</f>
        <v>1.1069</v>
      </c>
      <c r="I472">
        <f>VLOOKUP(C472,away!$B$2:$E$405,3,FALSE)</f>
        <v>1.4408000000000001</v>
      </c>
      <c r="J472">
        <f>VLOOKUP(B472,home!$B$2:$E$405,4,FALSE)</f>
        <v>0.94269999999999998</v>
      </c>
      <c r="K472" s="3">
        <f t="shared" si="506"/>
        <v>0.99395805302200013</v>
      </c>
      <c r="L472" s="3">
        <f t="shared" si="507"/>
        <v>1.503438246904</v>
      </c>
      <c r="M472" s="5">
        <f t="shared" si="508"/>
        <v>8.2299001820060474E-2</v>
      </c>
      <c r="N472" s="5">
        <f t="shared" si="509"/>
        <v>8.1801755614721347E-2</v>
      </c>
      <c r="O472" s="5">
        <f t="shared" si="510"/>
        <v>0.12373146701830083</v>
      </c>
      <c r="P472" s="5">
        <f t="shared" si="511"/>
        <v>0.1229838880550661</v>
      </c>
      <c r="Q472" s="5">
        <f t="shared" si="512"/>
        <v>4.0653756872294951E-2</v>
      </c>
      <c r="R472" s="5">
        <f t="shared" si="513"/>
        <v>9.3011309930427152E-2</v>
      </c>
      <c r="S472" s="5">
        <f t="shared" si="514"/>
        <v>4.5945383256927569E-2</v>
      </c>
      <c r="T472" s="5">
        <f t="shared" si="515"/>
        <v>6.1120412962144557E-2</v>
      </c>
      <c r="U472" s="5">
        <f t="shared" si="516"/>
        <v>9.2449340527473195E-2</v>
      </c>
      <c r="V472" s="5">
        <f t="shared" si="517"/>
        <v>7.6287436274426424E-3</v>
      </c>
      <c r="W472" s="5">
        <f t="shared" si="518"/>
        <v>1.3469376342938683E-2</v>
      </c>
      <c r="X472" s="5">
        <f t="shared" si="519"/>
        <v>2.0250375555917945E-2</v>
      </c>
      <c r="Y472" s="5">
        <f t="shared" si="520"/>
        <v>1.5222594562468446E-2</v>
      </c>
      <c r="Z472" s="5">
        <f t="shared" si="521"/>
        <v>4.6612253581348677E-2</v>
      </c>
      <c r="AA472" s="5">
        <f t="shared" si="522"/>
        <v>4.6330624816685081E-2</v>
      </c>
      <c r="AB472" s="5">
        <f t="shared" si="523"/>
        <v>2.3025348819042529E-2</v>
      </c>
      <c r="AC472" s="5">
        <f t="shared" si="524"/>
        <v>7.1250298570564965E-4</v>
      </c>
      <c r="AD472" s="5">
        <f t="shared" si="525"/>
        <v>3.3469987713119799E-3</v>
      </c>
      <c r="AE472" s="5">
        <f t="shared" si="526"/>
        <v>5.0320059651311252E-3</v>
      </c>
      <c r="AF472" s="5">
        <f t="shared" si="527"/>
        <v>3.7826551133136052E-3</v>
      </c>
      <c r="AG472" s="5">
        <f t="shared" si="528"/>
        <v>1.8956627907342196E-3</v>
      </c>
      <c r="AH472" s="5">
        <f t="shared" si="529"/>
        <v>1.7519661202146881E-2</v>
      </c>
      <c r="AI472" s="5">
        <f t="shared" si="530"/>
        <v>1.7413808338090989E-2</v>
      </c>
      <c r="AJ472" s="5">
        <f t="shared" si="531"/>
        <v>8.6542975157135951E-3</v>
      </c>
      <c r="AK472" s="5">
        <f t="shared" si="532"/>
        <v>2.867336236330606E-3</v>
      </c>
      <c r="AL472" s="5">
        <f t="shared" si="533"/>
        <v>4.2589283220961205E-5</v>
      </c>
      <c r="AM472" s="5">
        <f t="shared" si="534"/>
        <v>6.6535527644005668E-4</v>
      </c>
      <c r="AN472" s="5">
        <f t="shared" si="535"/>
        <v>1.0003205703793651E-3</v>
      </c>
      <c r="AO472" s="5">
        <f t="shared" si="536"/>
        <v>7.5196010233658113E-4</v>
      </c>
      <c r="AP472" s="5">
        <f t="shared" si="537"/>
        <v>3.7684185933288739E-4</v>
      </c>
      <c r="AQ472" s="5">
        <f t="shared" si="538"/>
        <v>1.4163961608886996E-4</v>
      </c>
      <c r="AR472" s="5">
        <f t="shared" si="539"/>
        <v>5.2679457448215417E-3</v>
      </c>
      <c r="AS472" s="5">
        <f t="shared" si="540"/>
        <v>5.2361170959483493E-3</v>
      </c>
      <c r="AT472" s="5">
        <f t="shared" si="541"/>
        <v>2.6022403770420153E-3</v>
      </c>
      <c r="AU472" s="5">
        <f t="shared" si="542"/>
        <v>8.6217259288663911E-4</v>
      </c>
      <c r="AV472" s="5">
        <f t="shared" si="543"/>
        <v>2.1424084794863333E-4</v>
      </c>
      <c r="AW472" s="5">
        <f t="shared" si="544"/>
        <v>1.7678747021893065E-6</v>
      </c>
      <c r="AX472" s="5">
        <f t="shared" si="545"/>
        <v>1.102225391897122E-4</v>
      </c>
      <c r="AY472" s="5">
        <f t="shared" si="546"/>
        <v>1.6571278108868835E-4</v>
      </c>
      <c r="AZ472" s="5">
        <f t="shared" si="547"/>
        <v>1.2456946654478197E-4</v>
      </c>
      <c r="BA472" s="5">
        <f t="shared" si="548"/>
        <v>6.2427500133284495E-5</v>
      </c>
      <c r="BB472" s="5">
        <f t="shared" si="549"/>
        <v>2.3463972839746114E-5</v>
      </c>
      <c r="BC472" s="5">
        <f t="shared" si="550"/>
        <v>7.0553268383181864E-6</v>
      </c>
      <c r="BD472" s="5">
        <f t="shared" si="551"/>
        <v>1.3200051858966479E-3</v>
      </c>
      <c r="BE472" s="5">
        <f t="shared" si="552"/>
        <v>1.3120297845527755E-3</v>
      </c>
      <c r="BF472" s="5">
        <f t="shared" si="553"/>
        <v>6.5205128508047546E-4</v>
      </c>
      <c r="BG472" s="5">
        <f t="shared" si="554"/>
        <v>2.1603720859636087E-4</v>
      </c>
      <c r="BH472" s="5">
        <f t="shared" si="555"/>
        <v>5.3682980809186634E-5</v>
      </c>
      <c r="BI472" s="5">
        <f t="shared" si="556"/>
        <v>1.0671726217103312E-5</v>
      </c>
      <c r="BJ472" s="8">
        <f t="shared" si="557"/>
        <v>0.2500051635621891</v>
      </c>
      <c r="BK472" s="8">
        <f t="shared" si="558"/>
        <v>0.25977782180951209</v>
      </c>
      <c r="BL472" s="8">
        <f t="shared" si="559"/>
        <v>0.44275038923401061</v>
      </c>
      <c r="BM472" s="8">
        <f t="shared" si="560"/>
        <v>0.45450050396980324</v>
      </c>
      <c r="BN472" s="8">
        <f t="shared" si="561"/>
        <v>0.54448117931087081</v>
      </c>
    </row>
    <row r="473" spans="1:66" x14ac:dyDescent="0.25">
      <c r="A473" t="s">
        <v>70</v>
      </c>
      <c r="B473" t="s">
        <v>79</v>
      </c>
      <c r="C473" t="s">
        <v>349</v>
      </c>
      <c r="D473" t="s">
        <v>535</v>
      </c>
      <c r="E473">
        <f>VLOOKUP(A473,home!$A$2:$E$405,3,FALSE)</f>
        <v>1.3243</v>
      </c>
      <c r="F473">
        <f>VLOOKUP(B473,home!$B$2:$E$405,3,FALSE)</f>
        <v>0.65659999999999996</v>
      </c>
      <c r="G473">
        <f>VLOOKUP(C473,away!$B$2:$E$405,4,FALSE)</f>
        <v>0.64529999999999998</v>
      </c>
      <c r="H473">
        <f>VLOOKUP(A473,away!$A$2:$E$405,3,FALSE)</f>
        <v>1.1069</v>
      </c>
      <c r="I473">
        <f>VLOOKUP(C473,away!$B$2:$E$405,3,FALSE)</f>
        <v>1.2133</v>
      </c>
      <c r="J473">
        <f>VLOOKUP(B473,home!$B$2:$E$405,4,FALSE)</f>
        <v>0.94269999999999998</v>
      </c>
      <c r="K473" s="3">
        <f t="shared" si="506"/>
        <v>0.56111118071400001</v>
      </c>
      <c r="L473" s="3">
        <f t="shared" si="507"/>
        <v>1.2660477685790001</v>
      </c>
      <c r="M473" s="5">
        <f t="shared" si="508"/>
        <v>0.16086995886344213</v>
      </c>
      <c r="N473" s="5">
        <f t="shared" si="509"/>
        <v>9.026593255927863E-2</v>
      </c>
      <c r="O473" s="5">
        <f t="shared" si="510"/>
        <v>0.20366905245045644</v>
      </c>
      <c r="P473" s="5">
        <f t="shared" si="511"/>
        <v>0.11428098249537721</v>
      </c>
      <c r="Q473" s="5">
        <f t="shared" si="512"/>
        <v>2.5324611998293559E-2</v>
      </c>
      <c r="R473" s="5">
        <f t="shared" si="513"/>
        <v>0.12892737469174992</v>
      </c>
      <c r="S473" s="5">
        <f t="shared" si="514"/>
        <v>2.0296118449304595E-2</v>
      </c>
      <c r="T473" s="5">
        <f t="shared" si="515"/>
        <v>3.2062168510568534E-2</v>
      </c>
      <c r="U473" s="5">
        <f t="shared" si="516"/>
        <v>7.2342591439644083E-2</v>
      </c>
      <c r="V473" s="5">
        <f t="shared" si="517"/>
        <v>1.6020257560248833E-3</v>
      </c>
      <c r="W473" s="5">
        <f t="shared" si="518"/>
        <v>4.7366409798288095E-3</v>
      </c>
      <c r="X473" s="5">
        <f t="shared" si="519"/>
        <v>5.9968137430721127E-3</v>
      </c>
      <c r="Y473" s="5">
        <f t="shared" si="520"/>
        <v>3.7961263290001664E-3</v>
      </c>
      <c r="Z473" s="5">
        <f t="shared" si="521"/>
        <v>5.4409405012412856E-2</v>
      </c>
      <c r="AA473" s="5">
        <f t="shared" si="522"/>
        <v>3.0529725488461206E-2</v>
      </c>
      <c r="AB473" s="5">
        <f t="shared" si="523"/>
        <v>8.5652851578523828E-3</v>
      </c>
      <c r="AC473" s="5">
        <f t="shared" si="524"/>
        <v>7.1129298578687493E-5</v>
      </c>
      <c r="AD473" s="5">
        <f t="shared" si="525"/>
        <v>6.6444555320251532E-4</v>
      </c>
      <c r="AE473" s="5">
        <f t="shared" si="526"/>
        <v>8.4121980997428375E-4</v>
      </c>
      <c r="AF473" s="5">
        <f t="shared" si="527"/>
        <v>5.3251223165119645E-4</v>
      </c>
      <c r="AG473" s="5">
        <f t="shared" si="528"/>
        <v>2.2472864087434019E-4</v>
      </c>
      <c r="AH473" s="5">
        <f t="shared" si="529"/>
        <v>1.7221226451419096E-2</v>
      </c>
      <c r="AI473" s="5">
        <f t="shared" si="530"/>
        <v>9.6630227074989365E-3</v>
      </c>
      <c r="AJ473" s="5">
        <f t="shared" si="531"/>
        <v>2.7110150403354604E-3</v>
      </c>
      <c r="AK473" s="5">
        <f t="shared" si="532"/>
        <v>5.0706028340534741E-4</v>
      </c>
      <c r="AL473" s="5">
        <f t="shared" si="533"/>
        <v>2.0211918205759441E-6</v>
      </c>
      <c r="AM473" s="5">
        <f t="shared" si="534"/>
        <v>7.4565565775526081E-5</v>
      </c>
      <c r="AN473" s="5">
        <f t="shared" si="535"/>
        <v>9.4403568162935452E-5</v>
      </c>
      <c r="AO473" s="5">
        <f t="shared" si="536"/>
        <v>5.9759713409290005E-5</v>
      </c>
      <c r="AP473" s="5">
        <f t="shared" si="537"/>
        <v>2.5219550604250711E-5</v>
      </c>
      <c r="AQ473" s="5">
        <f t="shared" si="538"/>
        <v>7.9822889417691985E-6</v>
      </c>
      <c r="AR473" s="5">
        <f t="shared" si="539"/>
        <v>4.360579064202558E-3</v>
      </c>
      <c r="AS473" s="5">
        <f t="shared" si="540"/>
        <v>2.4467696673114467E-3</v>
      </c>
      <c r="AT473" s="5">
        <f t="shared" si="541"/>
        <v>6.8645490848016336E-4</v>
      </c>
      <c r="AU473" s="5">
        <f t="shared" si="542"/>
        <v>1.2839250806807507E-4</v>
      </c>
      <c r="AV473" s="5">
        <f t="shared" si="543"/>
        <v>1.8010617949227343E-5</v>
      </c>
      <c r="AW473" s="5">
        <f t="shared" si="544"/>
        <v>3.9884490260013637E-8</v>
      </c>
      <c r="AX473" s="5">
        <f t="shared" si="545"/>
        <v>6.9732621088188081E-6</v>
      </c>
      <c r="AY473" s="5">
        <f t="shared" si="546"/>
        <v>8.8284829325865438E-6</v>
      </c>
      <c r="AZ473" s="5">
        <f t="shared" si="547"/>
        <v>5.5886405583694928E-6</v>
      </c>
      <c r="BA473" s="5">
        <f t="shared" si="548"/>
        <v>2.3584953027712634E-6</v>
      </c>
      <c r="BB473" s="5">
        <f t="shared" si="549"/>
        <v>7.4649192881940307E-7</v>
      </c>
      <c r="BC473" s="5">
        <f t="shared" si="550"/>
        <v>1.8901888814880775E-7</v>
      </c>
      <c r="BD473" s="5">
        <f t="shared" si="551"/>
        <v>9.2011689899099277E-4</v>
      </c>
      <c r="BE473" s="5">
        <f t="shared" si="552"/>
        <v>5.1628787958774025E-4</v>
      </c>
      <c r="BF473" s="5">
        <f t="shared" si="553"/>
        <v>1.4484745085190218E-4</v>
      </c>
      <c r="BG473" s="5">
        <f t="shared" si="554"/>
        <v>2.7091841390307967E-5</v>
      </c>
      <c r="BH473" s="5">
        <f t="shared" si="555"/>
        <v>3.8003837775580299E-6</v>
      </c>
      <c r="BI473" s="5">
        <f t="shared" si="556"/>
        <v>4.2648756571838369E-7</v>
      </c>
      <c r="BJ473" s="8">
        <f t="shared" si="557"/>
        <v>0.16473181543435747</v>
      </c>
      <c r="BK473" s="8">
        <f t="shared" si="558"/>
        <v>0.29713106453748062</v>
      </c>
      <c r="BL473" s="8">
        <f t="shared" si="559"/>
        <v>0.48338913141899859</v>
      </c>
      <c r="BM473" s="8">
        <f t="shared" si="560"/>
        <v>0.27631471474620928</v>
      </c>
      <c r="BN473" s="8">
        <f t="shared" si="561"/>
        <v>0.72333791305859796</v>
      </c>
    </row>
    <row r="474" spans="1:66" x14ac:dyDescent="0.25">
      <c r="A474" t="s">
        <v>70</v>
      </c>
      <c r="B474" t="s">
        <v>309</v>
      </c>
      <c r="C474" t="s">
        <v>91</v>
      </c>
      <c r="D474" t="s">
        <v>535</v>
      </c>
      <c r="E474">
        <f>VLOOKUP(A474,home!$A$2:$E$405,3,FALSE)</f>
        <v>1.3243</v>
      </c>
      <c r="F474">
        <f>VLOOKUP(B474,home!$B$2:$E$405,3,FALSE)</f>
        <v>0.9849</v>
      </c>
      <c r="G474">
        <f>VLOOKUP(C474,away!$B$2:$E$405,4,FALSE)</f>
        <v>0.72230000000000005</v>
      </c>
      <c r="H474">
        <f>VLOOKUP(A474,away!$A$2:$E$405,3,FALSE)</f>
        <v>1.1069</v>
      </c>
      <c r="I474">
        <f>VLOOKUP(C474,away!$B$2:$E$405,3,FALSE)</f>
        <v>1.3748</v>
      </c>
      <c r="J474">
        <f>VLOOKUP(B474,home!$B$2:$E$405,4,FALSE)</f>
        <v>0.94269999999999998</v>
      </c>
      <c r="K474" s="3">
        <f t="shared" si="506"/>
        <v>0.94209810746100009</v>
      </c>
      <c r="L474" s="3">
        <f t="shared" si="507"/>
        <v>1.434568921324</v>
      </c>
      <c r="M474" s="5">
        <f t="shared" si="508"/>
        <v>9.2859560550873674E-2</v>
      </c>
      <c r="N474" s="5">
        <f t="shared" si="509"/>
        <v>8.7482816254638232E-2</v>
      </c>
      <c r="O474" s="5">
        <f t="shared" si="510"/>
        <v>0.13321343961408752</v>
      </c>
      <c r="P474" s="5">
        <f t="shared" si="511"/>
        <v>0.12550012934880206</v>
      </c>
      <c r="Q474" s="5">
        <f t="shared" si="512"/>
        <v>4.1208697814426543E-2</v>
      </c>
      <c r="R474" s="5">
        <f t="shared" si="513"/>
        <v>9.5551930186520695E-2</v>
      </c>
      <c r="S474" s="5">
        <f t="shared" si="514"/>
        <v>4.2403502593405994E-2</v>
      </c>
      <c r="T474" s="5">
        <f t="shared" si="515"/>
        <v>5.9116717172808558E-2</v>
      </c>
      <c r="U474" s="5">
        <f t="shared" si="516"/>
        <v>9.0019292592966746E-2</v>
      </c>
      <c r="V474" s="5">
        <f t="shared" si="517"/>
        <v>6.3676146223692271E-3</v>
      </c>
      <c r="W474" s="5">
        <f t="shared" si="518"/>
        <v>1.2940878740634501E-2</v>
      </c>
      <c r="X474" s="5">
        <f t="shared" si="519"/>
        <v>1.8564582455936722E-2</v>
      </c>
      <c r="Y474" s="5">
        <f t="shared" si="520"/>
        <v>1.3316086514321802E-2</v>
      </c>
      <c r="Z474" s="5">
        <f t="shared" si="521"/>
        <v>4.5691943139367697E-2</v>
      </c>
      <c r="AA474" s="5">
        <f t="shared" si="522"/>
        <v>4.3046293157813935E-2</v>
      </c>
      <c r="AB474" s="5">
        <f t="shared" si="523"/>
        <v>2.027691565859395E-2</v>
      </c>
      <c r="AC474" s="5">
        <f t="shared" si="524"/>
        <v>5.3786630450994972E-4</v>
      </c>
      <c r="AD474" s="5">
        <f t="shared" si="525"/>
        <v>3.047894342608513E-3</v>
      </c>
      <c r="AE474" s="5">
        <f t="shared" si="526"/>
        <v>4.3724144993854165E-3</v>
      </c>
      <c r="AF474" s="5">
        <f t="shared" si="527"/>
        <v>3.136264975982378E-3</v>
      </c>
      <c r="AG474" s="5">
        <f t="shared" si="528"/>
        <v>1.4997294211937598E-3</v>
      </c>
      <c r="AH474" s="5">
        <f t="shared" si="529"/>
        <v>1.6387060395660066E-2</v>
      </c>
      <c r="AI474" s="5">
        <f t="shared" si="530"/>
        <v>1.5438218585600457E-2</v>
      </c>
      <c r="AJ474" s="5">
        <f t="shared" si="531"/>
        <v>7.2721582560317131E-3</v>
      </c>
      <c r="AK474" s="5">
        <f t="shared" si="532"/>
        <v>2.2836955100547884E-3</v>
      </c>
      <c r="AL474" s="5">
        <f t="shared" si="533"/>
        <v>2.9077152804908832E-5</v>
      </c>
      <c r="AM474" s="5">
        <f t="shared" si="534"/>
        <v>5.7428309838251392E-4</v>
      </c>
      <c r="AN474" s="5">
        <f t="shared" si="535"/>
        <v>8.2384868498120757E-4</v>
      </c>
      <c r="AO474" s="5">
        <f t="shared" si="536"/>
        <v>5.9093385967384359E-4</v>
      </c>
      <c r="AP474" s="5">
        <f t="shared" si="537"/>
        <v>2.8257844988204445E-4</v>
      </c>
      <c r="AQ474" s="5">
        <f t="shared" si="538"/>
        <v>1.0134456550917315E-4</v>
      </c>
      <c r="AR474" s="5">
        <f t="shared" si="539"/>
        <v>4.7016735110946666E-3</v>
      </c>
      <c r="AS474" s="5">
        <f t="shared" si="540"/>
        <v>4.4294377167018008E-3</v>
      </c>
      <c r="AT474" s="5">
        <f t="shared" si="541"/>
        <v>2.0864824450105694E-3</v>
      </c>
      <c r="AU474" s="5">
        <f t="shared" si="542"/>
        <v>6.5522372089835276E-4</v>
      </c>
      <c r="AV474" s="5">
        <f t="shared" si="543"/>
        <v>1.5432125685547313E-4</v>
      </c>
      <c r="AW474" s="5">
        <f t="shared" si="544"/>
        <v>1.0916085467795413E-6</v>
      </c>
      <c r="AX474" s="5">
        <f t="shared" si="545"/>
        <v>9.0171836688834252E-5</v>
      </c>
      <c r="AY474" s="5">
        <f t="shared" si="546"/>
        <v>1.2935771449250485E-4</v>
      </c>
      <c r="AZ474" s="5">
        <f t="shared" si="547"/>
        <v>9.2786278472225343E-5</v>
      </c>
      <c r="BA474" s="5">
        <f t="shared" si="548"/>
        <v>4.4369437140522844E-5</v>
      </c>
      <c r="BB474" s="5">
        <f t="shared" si="549"/>
        <v>1.5912753894608222E-5</v>
      </c>
      <c r="BC474" s="5">
        <f t="shared" si="550"/>
        <v>4.5655884379764853E-6</v>
      </c>
      <c r="BD474" s="5">
        <f t="shared" si="551"/>
        <v>1.1241457828714491E-3</v>
      </c>
      <c r="BE474" s="5">
        <f t="shared" si="552"/>
        <v>1.0590556145534567E-3</v>
      </c>
      <c r="BF474" s="5">
        <f t="shared" si="553"/>
        <v>4.9886714508337886E-4</v>
      </c>
      <c r="BG474" s="5">
        <f t="shared" si="554"/>
        <v>1.5666059775250782E-4</v>
      </c>
      <c r="BH474" s="5">
        <f t="shared" si="555"/>
        <v>3.6897413164086646E-5</v>
      </c>
      <c r="BI474" s="5">
        <f t="shared" si="556"/>
        <v>6.9521966224185257E-6</v>
      </c>
      <c r="BJ474" s="8">
        <f t="shared" si="557"/>
        <v>0.24743623445949192</v>
      </c>
      <c r="BK474" s="8">
        <f t="shared" si="558"/>
        <v>0.26782710828725836</v>
      </c>
      <c r="BL474" s="8">
        <f t="shared" si="559"/>
        <v>0.43839872135793817</v>
      </c>
      <c r="BM474" s="8">
        <f t="shared" si="560"/>
        <v>0.42340916736876172</v>
      </c>
      <c r="BN474" s="8">
        <f t="shared" si="561"/>
        <v>0.57581657376934869</v>
      </c>
    </row>
    <row r="475" spans="1:66" x14ac:dyDescent="0.25">
      <c r="A475" t="s">
        <v>70</v>
      </c>
      <c r="B475" t="s">
        <v>86</v>
      </c>
      <c r="C475" t="s">
        <v>80</v>
      </c>
      <c r="D475" t="s">
        <v>535</v>
      </c>
      <c r="E475">
        <f>VLOOKUP(A475,home!$A$2:$E$405,3,FALSE)</f>
        <v>1.3243</v>
      </c>
      <c r="F475">
        <f>VLOOKUP(B475,home!$B$2:$E$405,3,FALSE)</f>
        <v>0.85360000000000003</v>
      </c>
      <c r="G475">
        <f>VLOOKUP(C475,away!$B$2:$E$405,4,FALSE)</f>
        <v>0.88639999999999997</v>
      </c>
      <c r="H475">
        <f>VLOOKUP(A475,away!$A$2:$E$405,3,FALSE)</f>
        <v>1.1069</v>
      </c>
      <c r="I475">
        <f>VLOOKUP(C475,away!$B$2:$E$405,3,FALSE)</f>
        <v>1.1783999999999999</v>
      </c>
      <c r="J475">
        <f>VLOOKUP(B475,home!$B$2:$E$405,4,FALSE)</f>
        <v>0.98199999999999998</v>
      </c>
      <c r="K475" s="3">
        <f t="shared" si="506"/>
        <v>1.002006486272</v>
      </c>
      <c r="L475" s="3">
        <f t="shared" si="507"/>
        <v>1.28089228272</v>
      </c>
      <c r="M475" s="5">
        <f t="shared" si="508"/>
        <v>0.10198813775382087</v>
      </c>
      <c r="N475" s="5">
        <f t="shared" si="509"/>
        <v>0.10219277555213074</v>
      </c>
      <c r="O475" s="5">
        <f t="shared" si="510"/>
        <v>0.13063581857785342</v>
      </c>
      <c r="P475" s="5">
        <f t="shared" si="511"/>
        <v>0.13089793755446136</v>
      </c>
      <c r="Q475" s="5">
        <f t="shared" si="512"/>
        <v>5.1198911976686828E-2</v>
      </c>
      <c r="R475" s="5">
        <f t="shared" si="513"/>
        <v>8.3665205931591241E-2</v>
      </c>
      <c r="S475" s="5">
        <f t="shared" si="514"/>
        <v>4.2000644470463804E-2</v>
      </c>
      <c r="T475" s="5">
        <f t="shared" si="515"/>
        <v>6.5580291234598742E-2</v>
      </c>
      <c r="U475" s="5">
        <f t="shared" si="516"/>
        <v>8.3833079018737031E-2</v>
      </c>
      <c r="V475" s="5">
        <f t="shared" si="517"/>
        <v>5.989582991626924E-3</v>
      </c>
      <c r="W475" s="5">
        <f t="shared" si="518"/>
        <v>1.7100547296903131E-2</v>
      </c>
      <c r="X475" s="5">
        <f t="shared" si="519"/>
        <v>2.1903959062891575E-2</v>
      </c>
      <c r="Y475" s="5">
        <f t="shared" si="520"/>
        <v>1.4028306062336314E-2</v>
      </c>
      <c r="Z475" s="5">
        <f t="shared" si="521"/>
        <v>3.5722038869984922E-2</v>
      </c>
      <c r="AA475" s="5">
        <f t="shared" si="522"/>
        <v>3.5793714650585395E-2</v>
      </c>
      <c r="AB475" s="5">
        <f t="shared" si="523"/>
        <v>1.7932767123827836E-2</v>
      </c>
      <c r="AC475" s="5">
        <f t="shared" si="524"/>
        <v>4.8046277591843776E-4</v>
      </c>
      <c r="AD475" s="5">
        <f t="shared" si="525"/>
        <v>4.2837148275745125E-3</v>
      </c>
      <c r="AE475" s="5">
        <f t="shared" si="526"/>
        <v>5.486977264013428E-3</v>
      </c>
      <c r="AF475" s="5">
        <f t="shared" si="527"/>
        <v>3.5141134164674509E-3</v>
      </c>
      <c r="AG475" s="5">
        <f t="shared" si="528"/>
        <v>1.5004002519186568E-3</v>
      </c>
      <c r="AH475" s="5">
        <f t="shared" si="529"/>
        <v>1.1439020977896888E-2</v>
      </c>
      <c r="AI475" s="5">
        <f t="shared" si="530"/>
        <v>1.1461973216454157E-2</v>
      </c>
      <c r="AJ475" s="5">
        <f t="shared" si="531"/>
        <v>5.7424857541815014E-3</v>
      </c>
      <c r="AK475" s="5">
        <f t="shared" si="532"/>
        <v>1.9180026576714742E-3</v>
      </c>
      <c r="AL475" s="5">
        <f t="shared" si="533"/>
        <v>2.4666235828806926E-5</v>
      </c>
      <c r="AM475" s="5">
        <f t="shared" si="534"/>
        <v>8.5846200851384094E-4</v>
      </c>
      <c r="AN475" s="5">
        <f t="shared" si="535"/>
        <v>1.0995973617136897E-3</v>
      </c>
      <c r="AO475" s="5">
        <f t="shared" si="536"/>
        <v>7.0423288735916895E-4</v>
      </c>
      <c r="AP475" s="5">
        <f t="shared" si="537"/>
        <v>3.0068215688532746E-4</v>
      </c>
      <c r="AQ475" s="5">
        <f t="shared" si="538"/>
        <v>9.6285363576505047E-5</v>
      </c>
      <c r="AR475" s="5">
        <f t="shared" si="539"/>
        <v>2.9304307384920608E-3</v>
      </c>
      <c r="AS475" s="5">
        <f t="shared" si="540"/>
        <v>2.9363106075398914E-3</v>
      </c>
      <c r="AT475" s="5">
        <f t="shared" si="541"/>
        <v>1.4711011372321239E-3</v>
      </c>
      <c r="AU475" s="5">
        <f t="shared" si="542"/>
        <v>4.9135096048956797E-4</v>
      </c>
      <c r="AV475" s="5">
        <f t="shared" si="543"/>
        <v>1.2308421236163105E-4</v>
      </c>
      <c r="AW475" s="5">
        <f t="shared" si="544"/>
        <v>8.793940453198065E-7</v>
      </c>
      <c r="AX475" s="5">
        <f t="shared" si="545"/>
        <v>1.4336408345815954E-4</v>
      </c>
      <c r="AY475" s="5">
        <f t="shared" si="546"/>
        <v>1.8363394812078254E-4</v>
      </c>
      <c r="AZ475" s="5">
        <f t="shared" si="547"/>
        <v>1.1760765349665763E-4</v>
      </c>
      <c r="BA475" s="5">
        <f t="shared" si="548"/>
        <v>5.0214245250892176E-5</v>
      </c>
      <c r="BB475" s="5">
        <f t="shared" si="549"/>
        <v>1.60797598061193E-5</v>
      </c>
      <c r="BC475" s="5">
        <f t="shared" si="550"/>
        <v>4.1192880487298887E-6</v>
      </c>
      <c r="BD475" s="5">
        <f t="shared" si="551"/>
        <v>6.255943529966582E-4</v>
      </c>
      <c r="BE475" s="5">
        <f t="shared" si="552"/>
        <v>6.268495994777866E-4</v>
      </c>
      <c r="BF475" s="5">
        <f t="shared" si="553"/>
        <v>3.1405368229687374E-4</v>
      </c>
      <c r="BG475" s="5">
        <f t="shared" si="554"/>
        <v>1.0489460889969115E-4</v>
      </c>
      <c r="BH475" s="5">
        <f t="shared" si="555"/>
        <v>2.6276269623113794E-5</v>
      </c>
      <c r="BI475" s="5">
        <f t="shared" si="556"/>
        <v>5.2657985194783897E-6</v>
      </c>
      <c r="BJ475" s="8">
        <f t="shared" si="557"/>
        <v>0.29036427570175122</v>
      </c>
      <c r="BK475" s="8">
        <f t="shared" si="558"/>
        <v>0.28156506573024098</v>
      </c>
      <c r="BL475" s="8">
        <f t="shared" si="559"/>
        <v>0.39207727987672786</v>
      </c>
      <c r="BM475" s="8">
        <f t="shared" si="560"/>
        <v>0.39896711827808506</v>
      </c>
      <c r="BN475" s="8">
        <f t="shared" si="561"/>
        <v>0.60057878734654435</v>
      </c>
    </row>
    <row r="476" spans="1:66" x14ac:dyDescent="0.25">
      <c r="A476" t="s">
        <v>70</v>
      </c>
      <c r="B476" t="s">
        <v>97</v>
      </c>
      <c r="C476" t="s">
        <v>62</v>
      </c>
      <c r="D476" t="s">
        <v>535</v>
      </c>
      <c r="E476">
        <f>VLOOKUP(A476,home!$A$2:$E$405,3,FALSE)</f>
        <v>1.3243</v>
      </c>
      <c r="F476">
        <f>VLOOKUP(B476,home!$B$2:$E$405,3,FALSE)</f>
        <v>1.8436999999999999</v>
      </c>
      <c r="G476">
        <f>VLOOKUP(C476,away!$B$2:$E$405,4,FALSE)</f>
        <v>1.3285</v>
      </c>
      <c r="H476">
        <f>VLOOKUP(A476,away!$A$2:$E$405,3,FALSE)</f>
        <v>1.1069</v>
      </c>
      <c r="I476">
        <f>VLOOKUP(C476,away!$B$2:$E$405,3,FALSE)</f>
        <v>0.95209999999999995</v>
      </c>
      <c r="J476">
        <f>VLOOKUP(B476,home!$B$2:$E$405,4,FALSE)</f>
        <v>0.4929</v>
      </c>
      <c r="K476" s="3">
        <f t="shared" si="506"/>
        <v>3.2436814224349999</v>
      </c>
      <c r="L476" s="3">
        <f t="shared" si="507"/>
        <v>0.51945720062099998</v>
      </c>
      <c r="M476" s="5">
        <f t="shared" si="508"/>
        <v>2.3210776054173422E-2</v>
      </c>
      <c r="N476" s="5">
        <f t="shared" si="509"/>
        <v>7.5288363087221491E-2</v>
      </c>
      <c r="O476" s="5">
        <f t="shared" si="510"/>
        <v>1.2057004753341862E-2</v>
      </c>
      <c r="P476" s="5">
        <f t="shared" si="511"/>
        <v>3.9109082328625498E-2</v>
      </c>
      <c r="Q476" s="5">
        <f t="shared" si="512"/>
        <v>0.1221057323357807</v>
      </c>
      <c r="R476" s="5">
        <f t="shared" si="513"/>
        <v>3.131548968522527E-3</v>
      </c>
      <c r="S476" s="5">
        <f t="shared" si="514"/>
        <v>1.6474247963718897E-2</v>
      </c>
      <c r="T476" s="5">
        <f t="shared" si="515"/>
        <v>6.3428701898921747E-2</v>
      </c>
      <c r="U476" s="5">
        <f t="shared" si="516"/>
        <v>1.0157747212642008E-2</v>
      </c>
      <c r="V476" s="5">
        <f t="shared" si="517"/>
        <v>3.0842605100105647E-3</v>
      </c>
      <c r="W476" s="5">
        <f t="shared" si="518"/>
        <v>0.13202403185013081</v>
      </c>
      <c r="X476" s="5">
        <f t="shared" si="519"/>
        <v>6.8580833999566687E-2</v>
      </c>
      <c r="Y476" s="5">
        <f t="shared" si="520"/>
        <v>1.78124040228342E-2</v>
      </c>
      <c r="Z476" s="5">
        <f t="shared" si="521"/>
        <v>5.4223522026543064E-4</v>
      </c>
      <c r="AA476" s="5">
        <f t="shared" si="522"/>
        <v>1.7588383105649281E-3</v>
      </c>
      <c r="AB476" s="5">
        <f t="shared" si="523"/>
        <v>2.8525555765232095E-3</v>
      </c>
      <c r="AC476" s="5">
        <f t="shared" si="524"/>
        <v>3.248022543693747E-4</v>
      </c>
      <c r="AD476" s="5">
        <f t="shared" si="525"/>
        <v>0.10706097485680902</v>
      </c>
      <c r="AE476" s="5">
        <f t="shared" si="526"/>
        <v>5.5613594294873267E-2</v>
      </c>
      <c r="AF476" s="5">
        <f t="shared" si="527"/>
        <v>1.4444441004443439E-2</v>
      </c>
      <c r="AG476" s="5">
        <f t="shared" si="528"/>
        <v>2.5010896295677917E-3</v>
      </c>
      <c r="AH476" s="5">
        <f t="shared" si="529"/>
        <v>7.0416997399297984E-5</v>
      </c>
      <c r="AI476" s="5">
        <f t="shared" si="530"/>
        <v>2.2841030628775659E-4</v>
      </c>
      <c r="AJ476" s="5">
        <f t="shared" si="531"/>
        <v>3.7044513359914223E-4</v>
      </c>
      <c r="AK476" s="5">
        <f t="shared" si="532"/>
        <v>4.0053533262899638E-4</v>
      </c>
      <c r="AL476" s="5">
        <f t="shared" si="533"/>
        <v>2.1891070039204529E-5</v>
      </c>
      <c r="AM476" s="5">
        <f t="shared" si="534"/>
        <v>6.9454339042162416E-2</v>
      </c>
      <c r="AN476" s="5">
        <f t="shared" si="535"/>
        <v>3.6078556529823502E-2</v>
      </c>
      <c r="AO476" s="5">
        <f t="shared" si="536"/>
        <v>9.3706329887143069E-3</v>
      </c>
      <c r="AP476" s="5">
        <f t="shared" si="537"/>
        <v>1.6225475934547764E-3</v>
      </c>
      <c r="AQ476" s="5">
        <f t="shared" si="538"/>
        <v>2.107110076925896E-4</v>
      </c>
      <c r="AR476" s="5">
        <f t="shared" si="539"/>
        <v>7.3157232690351168E-6</v>
      </c>
      <c r="AS476" s="5">
        <f t="shared" si="540"/>
        <v>2.372987565944466E-5</v>
      </c>
      <c r="AT476" s="5">
        <f t="shared" si="541"/>
        <v>3.8486078416616574E-5</v>
      </c>
      <c r="AU476" s="5">
        <f t="shared" si="542"/>
        <v>4.1612192527451928E-5</v>
      </c>
      <c r="AV476" s="5">
        <f t="shared" si="543"/>
        <v>3.3744173962021086E-5</v>
      </c>
      <c r="AW476" s="5">
        <f t="shared" si="544"/>
        <v>1.0245955231535868E-6</v>
      </c>
      <c r="AX476" s="5">
        <f t="shared" si="545"/>
        <v>3.7547958209760673E-2</v>
      </c>
      <c r="AY476" s="5">
        <f t="shared" si="546"/>
        <v>1.9504557260676569E-2</v>
      </c>
      <c r="AZ476" s="5">
        <f t="shared" si="547"/>
        <v>5.0658913569915243E-3</v>
      </c>
      <c r="BA476" s="5">
        <f t="shared" si="548"/>
        <v>8.7717124765097887E-4</v>
      </c>
      <c r="BB476" s="5">
        <f t="shared" si="549"/>
        <v>1.1391323019250184E-4</v>
      </c>
      <c r="BC476" s="5">
        <f t="shared" si="550"/>
        <v>1.1834609533898522E-5</v>
      </c>
      <c r="BD476" s="5">
        <f t="shared" si="551"/>
        <v>6.3336752164181515E-7</v>
      </c>
      <c r="BE476" s="5">
        <f t="shared" si="552"/>
        <v>2.0544424635232539E-6</v>
      </c>
      <c r="BF476" s="5">
        <f t="shared" si="553"/>
        <v>3.3319784261959872E-6</v>
      </c>
      <c r="BG476" s="5">
        <f t="shared" si="554"/>
        <v>3.6026255070020434E-6</v>
      </c>
      <c r="BH476" s="5">
        <f t="shared" si="555"/>
        <v>2.9214423572632505E-6</v>
      </c>
      <c r="BI476" s="5">
        <f t="shared" si="556"/>
        <v>1.895245660193904E-6</v>
      </c>
      <c r="BJ476" s="8">
        <f t="shared" si="557"/>
        <v>0.83871828005680282</v>
      </c>
      <c r="BK476" s="8">
        <f t="shared" si="558"/>
        <v>0.10172961744161353</v>
      </c>
      <c r="BL476" s="8">
        <f t="shared" si="559"/>
        <v>3.1186829737280125E-2</v>
      </c>
      <c r="BM476" s="8">
        <f t="shared" si="560"/>
        <v>0.67777092226314295</v>
      </c>
      <c r="BN476" s="8">
        <f t="shared" si="561"/>
        <v>0.27490250752766549</v>
      </c>
    </row>
    <row r="477" spans="1:66" x14ac:dyDescent="0.25">
      <c r="A477" t="s">
        <v>70</v>
      </c>
      <c r="B477" t="s">
        <v>84</v>
      </c>
      <c r="C477" t="s">
        <v>74</v>
      </c>
      <c r="D477" t="s">
        <v>535</v>
      </c>
      <c r="E477">
        <f>VLOOKUP(A477,home!$A$2:$E$405,3,FALSE)</f>
        <v>1.3243</v>
      </c>
      <c r="F477">
        <f>VLOOKUP(B477,home!$B$2:$E$405,3,FALSE)</f>
        <v>1.1163000000000001</v>
      </c>
      <c r="G477">
        <f>VLOOKUP(C477,away!$B$2:$E$405,4,FALSE)</f>
        <v>0.88639999999999997</v>
      </c>
      <c r="H477">
        <f>VLOOKUP(A477,away!$A$2:$E$405,3,FALSE)</f>
        <v>1.1069</v>
      </c>
      <c r="I477">
        <f>VLOOKUP(C477,away!$B$2:$E$405,3,FALSE)</f>
        <v>1.1783999999999999</v>
      </c>
      <c r="J477">
        <f>VLOOKUP(B477,home!$B$2:$E$405,4,FALSE)</f>
        <v>0.86409999999999998</v>
      </c>
      <c r="K477" s="3">
        <f t="shared" si="506"/>
        <v>1.3103793821759999</v>
      </c>
      <c r="L477" s="3">
        <f t="shared" si="507"/>
        <v>1.127106946536</v>
      </c>
      <c r="M477" s="5">
        <f t="shared" si="508"/>
        <v>8.7380220787418458E-2</v>
      </c>
      <c r="N477" s="5">
        <f t="shared" si="509"/>
        <v>0.11450123972981988</v>
      </c>
      <c r="O477" s="5">
        <f t="shared" si="510"/>
        <v>9.8486853839348729E-2</v>
      </c>
      <c r="P477" s="5">
        <f t="shared" si="511"/>
        <v>0.12905514268646379</v>
      </c>
      <c r="Q477" s="5">
        <f t="shared" si="512"/>
        <v>7.502003188777373E-2</v>
      </c>
      <c r="R477" s="5">
        <f t="shared" si="513"/>
        <v>5.5502608552402848E-2</v>
      </c>
      <c r="S477" s="5">
        <f t="shared" si="514"/>
        <v>4.7651601540189922E-2</v>
      </c>
      <c r="T477" s="5">
        <f t="shared" si="515"/>
        <v>8.4555599070061993E-2</v>
      </c>
      <c r="U477" s="5">
        <f t="shared" si="516"/>
        <v>7.2729473904054015E-2</v>
      </c>
      <c r="V477" s="5">
        <f t="shared" si="517"/>
        <v>7.8198274425015889E-3</v>
      </c>
      <c r="W477" s="5">
        <f t="shared" si="518"/>
        <v>3.2768234345308241E-2</v>
      </c>
      <c r="X477" s="5">
        <f t="shared" si="519"/>
        <v>3.6933304556316451E-2</v>
      </c>
      <c r="Y477" s="5">
        <f t="shared" si="520"/>
        <v>2.081389206197699E-2</v>
      </c>
      <c r="Z477" s="5">
        <f t="shared" si="521"/>
        <v>2.0852458550093877E-2</v>
      </c>
      <c r="AA477" s="5">
        <f t="shared" si="522"/>
        <v>2.7324631751722662E-2</v>
      </c>
      <c r="AB477" s="5">
        <f t="shared" si="523"/>
        <v>1.7902817036504533E-2</v>
      </c>
      <c r="AC477" s="5">
        <f t="shared" si="524"/>
        <v>7.2183737440904751E-4</v>
      </c>
      <c r="AD477" s="5">
        <f t="shared" si="525"/>
        <v>1.0734704669100854E-2</v>
      </c>
      <c r="AE477" s="5">
        <f t="shared" si="526"/>
        <v>1.2099160201556006E-2</v>
      </c>
      <c r="AF477" s="5">
        <f t="shared" si="527"/>
        <v>6.8185237552128436E-3</v>
      </c>
      <c r="AG477" s="5">
        <f t="shared" si="528"/>
        <v>2.5617351632070419E-3</v>
      </c>
      <c r="AH477" s="5">
        <f t="shared" si="529"/>
        <v>5.8757377210412031E-3</v>
      </c>
      <c r="AI477" s="5">
        <f t="shared" si="530"/>
        <v>7.6994455647261895E-3</v>
      </c>
      <c r="AJ477" s="5">
        <f t="shared" si="531"/>
        <v>5.0445973611018251E-3</v>
      </c>
      <c r="AK477" s="5">
        <f t="shared" si="532"/>
        <v>2.2034454577890958E-3</v>
      </c>
      <c r="AL477" s="5">
        <f t="shared" si="533"/>
        <v>4.2644353384007549E-5</v>
      </c>
      <c r="AM477" s="5">
        <f t="shared" si="534"/>
        <v>2.8133071344276376E-3</v>
      </c>
      <c r="AN477" s="5">
        <f t="shared" si="535"/>
        <v>3.1708980139526781E-3</v>
      </c>
      <c r="AO477" s="5">
        <f t="shared" si="536"/>
        <v>1.7869705891416354E-3</v>
      </c>
      <c r="AP477" s="5">
        <f t="shared" si="537"/>
        <v>6.7136898809235499E-4</v>
      </c>
      <c r="AQ477" s="5">
        <f t="shared" si="538"/>
        <v>1.8917616254193458E-4</v>
      </c>
      <c r="AR477" s="5">
        <f t="shared" si="539"/>
        <v>1.3245169602818282E-3</v>
      </c>
      <c r="AS477" s="5">
        <f t="shared" si="540"/>
        <v>1.7356197160957358E-3</v>
      </c>
      <c r="AT477" s="5">
        <f t="shared" si="541"/>
        <v>1.1371601456350076E-3</v>
      </c>
      <c r="AU477" s="5">
        <f t="shared" si="542"/>
        <v>4.9670373635745692E-4</v>
      </c>
      <c r="AV477" s="5">
        <f t="shared" si="543"/>
        <v>1.6271758379314888E-4</v>
      </c>
      <c r="AW477" s="5">
        <f t="shared" si="544"/>
        <v>1.7495292607256E-6</v>
      </c>
      <c r="AX477" s="5">
        <f t="shared" si="545"/>
        <v>6.1441661078043589E-4</v>
      </c>
      <c r="AY477" s="5">
        <f t="shared" si="546"/>
        <v>6.9251323007773493E-4</v>
      </c>
      <c r="AZ477" s="5">
        <f t="shared" si="547"/>
        <v>3.9026823609434924E-4</v>
      </c>
      <c r="BA477" s="5">
        <f t="shared" si="548"/>
        <v>1.4662467997143084E-4</v>
      </c>
      <c r="BB477" s="5">
        <f t="shared" si="549"/>
        <v>4.1315423832354399E-5</v>
      </c>
      <c r="BC477" s="5">
        <f t="shared" si="550"/>
        <v>9.3133802401051244E-6</v>
      </c>
      <c r="BD477" s="5">
        <f t="shared" si="551"/>
        <v>2.4881204445639918E-4</v>
      </c>
      <c r="BE477" s="5">
        <f t="shared" si="552"/>
        <v>3.2603817309272381E-4</v>
      </c>
      <c r="BF477" s="5">
        <f t="shared" si="553"/>
        <v>2.1361684991151762E-4</v>
      </c>
      <c r="BG477" s="5">
        <f t="shared" si="554"/>
        <v>9.3306371936479219E-5</v>
      </c>
      <c r="BH477" s="5">
        <f t="shared" si="555"/>
        <v>3.0566686502801944E-5</v>
      </c>
      <c r="BI477" s="5">
        <f t="shared" si="556"/>
        <v>8.0107911549418095E-6</v>
      </c>
      <c r="BJ477" s="8">
        <f t="shared" si="557"/>
        <v>0.40733259788948672</v>
      </c>
      <c r="BK477" s="8">
        <f t="shared" si="558"/>
        <v>0.27336378741444461</v>
      </c>
      <c r="BL477" s="8">
        <f t="shared" si="559"/>
        <v>0.29854668024790926</v>
      </c>
      <c r="BM477" s="8">
        <f t="shared" si="560"/>
        <v>0.43945866291789004</v>
      </c>
      <c r="BN477" s="8">
        <f t="shared" si="561"/>
        <v>0.55994609748322743</v>
      </c>
    </row>
    <row r="478" spans="1:66" x14ac:dyDescent="0.25">
      <c r="A478" t="s">
        <v>70</v>
      </c>
      <c r="B478" t="s">
        <v>78</v>
      </c>
      <c r="C478" t="s">
        <v>88</v>
      </c>
      <c r="D478" t="s">
        <v>535</v>
      </c>
      <c r="E478">
        <f>VLOOKUP(A478,home!$A$2:$E$405,3,FALSE)</f>
        <v>1.3243</v>
      </c>
      <c r="F478">
        <f>VLOOKUP(B478,home!$B$2:$E$405,3,FALSE)</f>
        <v>0.65659999999999996</v>
      </c>
      <c r="G478">
        <f>VLOOKUP(C478,away!$B$2:$E$405,4,FALSE)</f>
        <v>1.0506</v>
      </c>
      <c r="H478">
        <f>VLOOKUP(A478,away!$A$2:$E$405,3,FALSE)</f>
        <v>1.1069</v>
      </c>
      <c r="I478">
        <f>VLOOKUP(C478,away!$B$2:$E$405,3,FALSE)</f>
        <v>1.1783999999999999</v>
      </c>
      <c r="J478">
        <f>VLOOKUP(B478,home!$B$2:$E$405,4,FALSE)</f>
        <v>1.0998000000000001</v>
      </c>
      <c r="K478" s="3">
        <f t="shared" si="506"/>
        <v>0.91353387022799992</v>
      </c>
      <c r="L478" s="3">
        <f t="shared" si="507"/>
        <v>1.434547181808</v>
      </c>
      <c r="M478" s="5">
        <f t="shared" si="508"/>
        <v>9.5552346379438186E-2</v>
      </c>
      <c r="N478" s="5">
        <f t="shared" si="509"/>
        <v>8.7290304797374596E-2</v>
      </c>
      <c r="O478" s="5">
        <f t="shared" si="510"/>
        <v>0.13707434921376491</v>
      </c>
      <c r="P478" s="5">
        <f t="shared" si="511"/>
        <v>0.12522206074623504</v>
      </c>
      <c r="Q478" s="5">
        <f t="shared" si="512"/>
        <v>3.9871324987463673E-2</v>
      </c>
      <c r="R478" s="5">
        <f t="shared" si="513"/>
        <v>9.8319810681386052E-2</v>
      </c>
      <c r="S478" s="5">
        <f t="shared" si="514"/>
        <v>4.1026110534393076E-2</v>
      </c>
      <c r="T478" s="5">
        <f t="shared" si="515"/>
        <v>5.7197296895716898E-2</v>
      </c>
      <c r="U478" s="5">
        <f t="shared" si="516"/>
        <v>8.9818477171850847E-2</v>
      </c>
      <c r="V478" s="5">
        <f t="shared" si="517"/>
        <v>5.9738914499388894E-3</v>
      </c>
      <c r="W478" s="5">
        <f t="shared" si="518"/>
        <v>1.2141268608972017E-2</v>
      </c>
      <c r="X478" s="5">
        <f t="shared" si="519"/>
        <v>1.7417222666574743E-2</v>
      </c>
      <c r="Y478" s="5">
        <f t="shared" si="520"/>
        <v>1.249291384562861E-2</v>
      </c>
      <c r="Z478" s="5">
        <f t="shared" si="521"/>
        <v>4.701480244295949E-2</v>
      </c>
      <c r="AA478" s="5">
        <f t="shared" si="522"/>
        <v>4.2949614433721611E-2</v>
      </c>
      <c r="AB478" s="5">
        <f t="shared" si="523"/>
        <v>1.9617963749219033E-2</v>
      </c>
      <c r="AC478" s="5">
        <f t="shared" si="524"/>
        <v>4.8930182406582722E-4</v>
      </c>
      <c r="AD478" s="5">
        <f t="shared" si="525"/>
        <v>2.7728650254579827E-3</v>
      </c>
      <c r="AE478" s="5">
        <f t="shared" si="526"/>
        <v>3.9778057078047168E-3</v>
      </c>
      <c r="AF478" s="5">
        <f t="shared" si="527"/>
        <v>2.8531749839555173E-3</v>
      </c>
      <c r="AG478" s="5">
        <f t="shared" si="528"/>
        <v>1.3643380441461577E-3</v>
      </c>
      <c r="AH478" s="5">
        <f t="shared" si="529"/>
        <v>1.6861238086951849E-2</v>
      </c>
      <c r="AI478" s="5">
        <f t="shared" si="530"/>
        <v>1.5403312086408882E-2</v>
      </c>
      <c r="AJ478" s="5">
        <f t="shared" si="531"/>
        <v>7.0357236523134166E-3</v>
      </c>
      <c r="AK478" s="5">
        <f t="shared" si="532"/>
        <v>2.1424572859841851E-3</v>
      </c>
      <c r="AL478" s="5">
        <f t="shared" si="533"/>
        <v>2.5649347214606799E-5</v>
      </c>
      <c r="AM478" s="5">
        <f t="shared" si="534"/>
        <v>5.066212236652987E-4</v>
      </c>
      <c r="AN478" s="5">
        <f t="shared" si="535"/>
        <v>7.2677204865317457E-4</v>
      </c>
      <c r="AO478" s="5">
        <f t="shared" si="536"/>
        <v>5.212943971061192E-4</v>
      </c>
      <c r="AP478" s="5">
        <f t="shared" si="537"/>
        <v>2.4927380275362794E-4</v>
      </c>
      <c r="AQ478" s="5">
        <f t="shared" si="538"/>
        <v>8.9398757809695055E-5</v>
      </c>
      <c r="AR478" s="5">
        <f t="shared" si="539"/>
        <v>4.8376483158860985E-3</v>
      </c>
      <c r="AS478" s="5">
        <f t="shared" si="540"/>
        <v>4.4193555888133946E-3</v>
      </c>
      <c r="AT478" s="5">
        <f t="shared" si="541"/>
        <v>2.0186155074812203E-3</v>
      </c>
      <c r="AU478" s="5">
        <f t="shared" si="542"/>
        <v>6.1469121235052584E-4</v>
      </c>
      <c r="AV478" s="5">
        <f t="shared" si="543"/>
        <v>1.403853105534293E-4</v>
      </c>
      <c r="AW478" s="5">
        <f t="shared" si="544"/>
        <v>9.3371278696648594E-7</v>
      </c>
      <c r="AX478" s="5">
        <f t="shared" si="545"/>
        <v>7.7135941199100861E-5</v>
      </c>
      <c r="AY478" s="5">
        <f t="shared" si="546"/>
        <v>1.1065514706327774E-4</v>
      </c>
      <c r="AZ478" s="5">
        <f t="shared" si="547"/>
        <v>7.9370014686087437E-5</v>
      </c>
      <c r="BA478" s="5">
        <f t="shared" si="548"/>
        <v>3.7953343629328775E-5</v>
      </c>
      <c r="BB478" s="5">
        <f t="shared" si="549"/>
        <v>1.361146553591105E-5</v>
      </c>
      <c r="BC478" s="5">
        <f t="shared" si="550"/>
        <v>3.9052579049635833E-6</v>
      </c>
      <c r="BD478" s="5">
        <f t="shared" si="551"/>
        <v>1.1566391263554351E-3</v>
      </c>
      <c r="BE478" s="5">
        <f t="shared" si="552"/>
        <v>1.0566290175566134E-3</v>
      </c>
      <c r="BF478" s="5">
        <f t="shared" si="553"/>
        <v>4.826331979018511E-4</v>
      </c>
      <c r="BG478" s="5">
        <f t="shared" si="554"/>
        <v>1.4696725772659808E-4</v>
      </c>
      <c r="BH478" s="5">
        <f t="shared" si="555"/>
        <v>3.356489193694377E-5</v>
      </c>
      <c r="BI478" s="5">
        <f t="shared" si="556"/>
        <v>6.1325331269881675E-6</v>
      </c>
      <c r="BJ478" s="8">
        <f t="shared" si="557"/>
        <v>0.23979450696310151</v>
      </c>
      <c r="BK478" s="8">
        <f t="shared" si="558"/>
        <v>0.26840001542834885</v>
      </c>
      <c r="BL478" s="8">
        <f t="shared" si="559"/>
        <v>0.44413620832128986</v>
      </c>
      <c r="BM478" s="8">
        <f t="shared" si="560"/>
        <v>0.41590561491576117</v>
      </c>
      <c r="BN478" s="8">
        <f t="shared" si="561"/>
        <v>0.58333019680566245</v>
      </c>
    </row>
    <row r="479" spans="1:66" x14ac:dyDescent="0.25">
      <c r="A479" t="s">
        <v>70</v>
      </c>
      <c r="B479" t="s">
        <v>82</v>
      </c>
      <c r="C479" t="s">
        <v>68</v>
      </c>
      <c r="D479" t="s">
        <v>535</v>
      </c>
      <c r="E479">
        <f>VLOOKUP(A479,home!$A$2:$E$405,3,FALSE)</f>
        <v>1.3243</v>
      </c>
      <c r="F479">
        <f>VLOOKUP(B479,home!$B$2:$E$405,3,FALSE)</f>
        <v>1.2148000000000001</v>
      </c>
      <c r="G479">
        <f>VLOOKUP(C479,away!$B$2:$E$405,4,FALSE)</f>
        <v>1.3285</v>
      </c>
      <c r="H479">
        <f>VLOOKUP(A479,away!$A$2:$E$405,3,FALSE)</f>
        <v>1.1069</v>
      </c>
      <c r="I479">
        <f>VLOOKUP(C479,away!$B$2:$E$405,3,FALSE)</f>
        <v>1.2117</v>
      </c>
      <c r="J479">
        <f>VLOOKUP(B479,home!$B$2:$E$405,4,FALSE)</f>
        <v>1.1783999999999999</v>
      </c>
      <c r="K479" s="3">
        <f t="shared" si="506"/>
        <v>2.1372371817400002</v>
      </c>
      <c r="L479" s="3">
        <f t="shared" si="507"/>
        <v>1.5805062922319997</v>
      </c>
      <c r="M479" s="5">
        <f t="shared" si="508"/>
        <v>2.4288714169919141E-2</v>
      </c>
      <c r="N479" s="5">
        <f t="shared" si="509"/>
        <v>5.1910743020606394E-2</v>
      </c>
      <c r="O479" s="5">
        <f t="shared" si="510"/>
        <v>3.8388465575781731E-2</v>
      </c>
      <c r="P479" s="5">
        <f t="shared" si="511"/>
        <v>8.2045255978506773E-2</v>
      </c>
      <c r="Q479" s="5">
        <f t="shared" si="512"/>
        <v>5.5472785057695109E-2</v>
      </c>
      <c r="R479" s="5">
        <f t="shared" si="513"/>
        <v>3.0336605695827277E-2</v>
      </c>
      <c r="S479" s="5">
        <f t="shared" si="514"/>
        <v>6.9285512414191258E-2</v>
      </c>
      <c r="T479" s="5">
        <f t="shared" si="515"/>
        <v>8.7675085831320373E-2</v>
      </c>
      <c r="U479" s="5">
        <f t="shared" si="516"/>
        <v>6.4836521660907531E-2</v>
      </c>
      <c r="V479" s="5">
        <f t="shared" si="517"/>
        <v>2.6004521925772399E-2</v>
      </c>
      <c r="W479" s="5">
        <f t="shared" si="518"/>
        <v>3.9519499599992354E-2</v>
      </c>
      <c r="X479" s="5">
        <f t="shared" si="519"/>
        <v>6.2460817783647912E-2</v>
      </c>
      <c r="Y479" s="5">
        <f t="shared" si="520"/>
        <v>4.9359857762505961E-2</v>
      </c>
      <c r="Z479" s="5">
        <f t="shared" si="521"/>
        <v>1.5982398729072048E-2</v>
      </c>
      <c r="AA479" s="5">
        <f t="shared" si="522"/>
        <v>3.4158176817166902E-2</v>
      </c>
      <c r="AB479" s="5">
        <f t="shared" si="523"/>
        <v>3.6502062777049205E-2</v>
      </c>
      <c r="AC479" s="5">
        <f t="shared" si="524"/>
        <v>5.4900694903834814E-3</v>
      </c>
      <c r="AD479" s="5">
        <f t="shared" si="525"/>
        <v>2.1115635987215685E-2</v>
      </c>
      <c r="AE479" s="5">
        <f t="shared" si="526"/>
        <v>3.3373395542274843E-2</v>
      </c>
      <c r="AF479" s="5">
        <f t="shared" si="527"/>
        <v>2.6373430823856382E-2</v>
      </c>
      <c r="AG479" s="5">
        <f t="shared" si="528"/>
        <v>1.3894457788283463E-2</v>
      </c>
      <c r="AH479" s="5">
        <f t="shared" si="529"/>
        <v>6.3150704390647697E-3</v>
      </c>
      <c r="AI479" s="5">
        <f t="shared" si="530"/>
        <v>1.3496803347676375E-2</v>
      </c>
      <c r="AJ479" s="5">
        <f t="shared" si="531"/>
        <v>1.442293497464343E-2</v>
      </c>
      <c r="AK479" s="5">
        <f t="shared" si="532"/>
        <v>1.0275077632542066E-2</v>
      </c>
      <c r="AL479" s="5">
        <f t="shared" si="533"/>
        <v>7.4179992160499329E-4</v>
      </c>
      <c r="AM479" s="5">
        <f t="shared" si="534"/>
        <v>9.0258244695929149E-3</v>
      </c>
      <c r="AN479" s="5">
        <f t="shared" si="535"/>
        <v>1.4265372366773152E-2</v>
      </c>
      <c r="AO479" s="5">
        <f t="shared" si="536"/>
        <v>1.1273255393358732E-2</v>
      </c>
      <c r="AP479" s="5">
        <f t="shared" si="537"/>
        <v>5.9391503610472683E-3</v>
      </c>
      <c r="AQ479" s="5">
        <f t="shared" si="538"/>
        <v>2.3467161290367899E-3</v>
      </c>
      <c r="AR479" s="5">
        <f t="shared" si="539"/>
        <v>1.9962017129660325E-3</v>
      </c>
      <c r="AS479" s="5">
        <f t="shared" si="540"/>
        <v>4.2663565232040849E-3</v>
      </c>
      <c r="AT479" s="5">
        <f t="shared" si="541"/>
        <v>4.5591078959753822E-3</v>
      </c>
      <c r="AU479" s="5">
        <f t="shared" si="542"/>
        <v>3.2479649702810021E-3</v>
      </c>
      <c r="AV479" s="5">
        <f t="shared" si="543"/>
        <v>1.7354178748684034E-3</v>
      </c>
      <c r="AW479" s="5">
        <f t="shared" si="544"/>
        <v>6.9603845211521626E-5</v>
      </c>
      <c r="AX479" s="5">
        <f t="shared" si="545"/>
        <v>3.2150546087121169E-3</v>
      </c>
      <c r="AY479" s="5">
        <f t="shared" si="546"/>
        <v>5.0814140389389903E-3</v>
      </c>
      <c r="AZ479" s="5">
        <f t="shared" si="547"/>
        <v>4.0156034309895474E-3</v>
      </c>
      <c r="BA479" s="5">
        <f t="shared" si="548"/>
        <v>2.1155621632624627E-3</v>
      </c>
      <c r="BB479" s="5">
        <f t="shared" si="549"/>
        <v>8.3591482766106565E-4</v>
      </c>
      <c r="BC479" s="5">
        <f t="shared" si="550"/>
        <v>2.6423372897766827E-4</v>
      </c>
      <c r="BD479" s="5">
        <f t="shared" si="551"/>
        <v>5.2583489465118525E-4</v>
      </c>
      <c r="BE479" s="5">
        <f t="shared" si="552"/>
        <v>1.1238338883048492E-3</v>
      </c>
      <c r="BF479" s="5">
        <f t="shared" si="553"/>
        <v>1.2009497860922813E-3</v>
      </c>
      <c r="BG479" s="5">
        <f t="shared" si="554"/>
        <v>8.5557151207970759E-4</v>
      </c>
      <c r="BH479" s="5">
        <f t="shared" si="555"/>
        <v>4.5713981181356626E-4</v>
      </c>
      <c r="BI479" s="5">
        <f t="shared" si="556"/>
        <v>1.9540324061231607E-4</v>
      </c>
      <c r="BJ479" s="8">
        <f t="shared" si="557"/>
        <v>0.4995338107157492</v>
      </c>
      <c r="BK479" s="8">
        <f t="shared" si="558"/>
        <v>0.21293728793931704</v>
      </c>
      <c r="BL479" s="8">
        <f t="shared" si="559"/>
        <v>0.268895501031508</v>
      </c>
      <c r="BM479" s="8">
        <f t="shared" si="560"/>
        <v>0.70989461872358228</v>
      </c>
      <c r="BN479" s="8">
        <f t="shared" si="561"/>
        <v>0.28244256949833646</v>
      </c>
    </row>
    <row r="480" spans="1:66" x14ac:dyDescent="0.25">
      <c r="A480" t="s">
        <v>70</v>
      </c>
      <c r="B480" t="s">
        <v>69</v>
      </c>
      <c r="C480" t="s">
        <v>344</v>
      </c>
      <c r="D480" t="s">
        <v>535</v>
      </c>
      <c r="E480">
        <f>VLOOKUP(A480,home!$A$2:$E$405,3,FALSE)</f>
        <v>1.3243</v>
      </c>
      <c r="F480">
        <f>VLOOKUP(B480,home!$B$2:$E$405,3,FALSE)</f>
        <v>0.51300000000000001</v>
      </c>
      <c r="G480">
        <f>VLOOKUP(C480,away!$B$2:$E$405,4,FALSE)</f>
        <v>1.1819</v>
      </c>
      <c r="H480">
        <f>VLOOKUP(A480,away!$A$2:$E$405,3,FALSE)</f>
        <v>1.1069</v>
      </c>
      <c r="I480">
        <f>VLOOKUP(C480,away!$B$2:$E$405,3,FALSE)</f>
        <v>0.90339999999999998</v>
      </c>
      <c r="J480">
        <f>VLOOKUP(B480,home!$B$2:$E$405,4,FALSE)</f>
        <v>1.5074000000000001</v>
      </c>
      <c r="K480" s="3">
        <f t="shared" si="506"/>
        <v>0.80294255721000007</v>
      </c>
      <c r="L480" s="3">
        <f t="shared" si="507"/>
        <v>1.5073599936040001</v>
      </c>
      <c r="M480" s="5">
        <f t="shared" si="508"/>
        <v>9.9231224529767834E-2</v>
      </c>
      <c r="N480" s="5">
        <f t="shared" si="509"/>
        <v>7.967697317901147E-2</v>
      </c>
      <c r="O480" s="5">
        <f t="shared" si="510"/>
        <v>0.14957717797250794</v>
      </c>
      <c r="P480" s="5">
        <f t="shared" si="511"/>
        <v>0.1201018817815008</v>
      </c>
      <c r="Q480" s="5">
        <f t="shared" si="512"/>
        <v>3.1988016297554024E-2</v>
      </c>
      <c r="R480" s="5">
        <f t="shared" si="513"/>
        <v>0.11273332701597198</v>
      </c>
      <c r="S480" s="5">
        <f t="shared" si="514"/>
        <v>3.6340532115298252E-2</v>
      </c>
      <c r="T480" s="5">
        <f t="shared" si="515"/>
        <v>4.8217456041685688E-2</v>
      </c>
      <c r="U480" s="5">
        <f t="shared" si="516"/>
        <v>9.0518385876995719E-2</v>
      </c>
      <c r="V480" s="5">
        <f t="shared" si="517"/>
        <v>4.8870888424384354E-3</v>
      </c>
      <c r="W480" s="5">
        <f t="shared" si="518"/>
        <v>8.5615132020110639E-3</v>
      </c>
      <c r="X480" s="5">
        <f t="shared" si="519"/>
        <v>1.2905282485423957E-2</v>
      </c>
      <c r="Y480" s="5">
        <f t="shared" si="520"/>
        <v>9.7264532623432369E-3</v>
      </c>
      <c r="Z480" s="5">
        <f t="shared" si="521"/>
        <v>5.6643235696584388E-2</v>
      </c>
      <c r="AA480" s="5">
        <f t="shared" si="522"/>
        <v>4.5481264518864223E-2</v>
      </c>
      <c r="AB480" s="5">
        <f t="shared" si="523"/>
        <v>1.8259421418960642E-2</v>
      </c>
      <c r="AC480" s="5">
        <f t="shared" si="524"/>
        <v>3.6968490084121473E-4</v>
      </c>
      <c r="AD480" s="5">
        <f t="shared" si="525"/>
        <v>1.7186008260024848E-3</v>
      </c>
      <c r="AE480" s="5">
        <f t="shared" si="526"/>
        <v>2.5905501300909346E-3</v>
      </c>
      <c r="AF480" s="5">
        <f t="shared" si="527"/>
        <v>1.9524458137623565E-3</v>
      </c>
      <c r="AG480" s="5">
        <f t="shared" si="528"/>
        <v>9.810129031149941E-4</v>
      </c>
      <c r="AH480" s="5">
        <f t="shared" si="529"/>
        <v>2.1345436849328325E-2</v>
      </c>
      <c r="AI480" s="5">
        <f t="shared" si="530"/>
        <v>1.7139159648564252E-2</v>
      </c>
      <c r="AJ480" s="5">
        <f t="shared" si="531"/>
        <v>6.8808803383243137E-3</v>
      </c>
      <c r="AK480" s="5">
        <f t="shared" si="532"/>
        <v>1.8416505515700449E-3</v>
      </c>
      <c r="AL480" s="5">
        <f t="shared" si="533"/>
        <v>1.7897532744410783E-5</v>
      </c>
      <c r="AM480" s="5">
        <f t="shared" si="534"/>
        <v>2.7598754841073073E-4</v>
      </c>
      <c r="AN480" s="5">
        <f t="shared" si="535"/>
        <v>4.1601258920718272E-4</v>
      </c>
      <c r="AO480" s="5">
        <f t="shared" si="536"/>
        <v>3.1354036690326126E-4</v>
      </c>
      <c r="AP480" s="5">
        <f t="shared" si="537"/>
        <v>1.5753940181663191E-4</v>
      </c>
      <c r="AQ480" s="5">
        <f t="shared" si="538"/>
        <v>5.936714792867406E-5</v>
      </c>
      <c r="AR480" s="5">
        <f t="shared" si="539"/>
        <v>6.4350515105356301E-3</v>
      </c>
      <c r="AS480" s="5">
        <f t="shared" si="540"/>
        <v>5.1669767156475527E-3</v>
      </c>
      <c r="AT480" s="5">
        <f t="shared" si="541"/>
        <v>2.0743927485532866E-3</v>
      </c>
      <c r="AU480" s="5">
        <f t="shared" si="542"/>
        <v>5.5520607272708557E-4</v>
      </c>
      <c r="AV480" s="5">
        <f t="shared" si="543"/>
        <v>1.1144964595350184E-4</v>
      </c>
      <c r="AW480" s="5">
        <f t="shared" si="544"/>
        <v>6.0171678488965755E-7</v>
      </c>
      <c r="AX480" s="5">
        <f t="shared" si="545"/>
        <v>3.6933691313171788E-5</v>
      </c>
      <c r="AY480" s="5">
        <f t="shared" si="546"/>
        <v>5.5672368701594739E-5</v>
      </c>
      <c r="AZ480" s="5">
        <f t="shared" si="547"/>
        <v>4.1959150664977696E-5</v>
      </c>
      <c r="BA480" s="5">
        <f t="shared" si="548"/>
        <v>2.1082515025996682E-5</v>
      </c>
      <c r="BB480" s="5">
        <f t="shared" si="549"/>
        <v>7.9447349286856478E-6</v>
      </c>
      <c r="BC480" s="5">
        <f t="shared" si="550"/>
        <v>2.3951151182578162E-6</v>
      </c>
      <c r="BD480" s="5">
        <f t="shared" si="551"/>
        <v>1.6166565339603995E-3</v>
      </c>
      <c r="BE480" s="5">
        <f t="shared" si="552"/>
        <v>1.2980823315084183E-3</v>
      </c>
      <c r="BF480" s="5">
        <f t="shared" si="553"/>
        <v>5.2114277336524429E-4</v>
      </c>
      <c r="BG480" s="5">
        <f t="shared" si="554"/>
        <v>1.3948257037246691E-4</v>
      </c>
      <c r="BH480" s="5">
        <f t="shared" si="555"/>
        <v>2.7999122935273094E-5</v>
      </c>
      <c r="BI480" s="5">
        <f t="shared" si="556"/>
        <v>4.4963374738570689E-6</v>
      </c>
      <c r="BJ480" s="8">
        <f t="shared" si="557"/>
        <v>0.19970673877101941</v>
      </c>
      <c r="BK480" s="8">
        <f t="shared" si="558"/>
        <v>0.2610039820712925</v>
      </c>
      <c r="BL480" s="8">
        <f t="shared" si="559"/>
        <v>0.48172764055412015</v>
      </c>
      <c r="BM480" s="8">
        <f t="shared" si="560"/>
        <v>0.40571792566478565</v>
      </c>
      <c r="BN480" s="8">
        <f t="shared" si="561"/>
        <v>0.59330860077631409</v>
      </c>
    </row>
    <row r="481" spans="1:66" x14ac:dyDescent="0.25">
      <c r="A481" t="s">
        <v>70</v>
      </c>
      <c r="B481" t="s">
        <v>61</v>
      </c>
      <c r="C481" t="s">
        <v>71</v>
      </c>
      <c r="D481" t="s">
        <v>535</v>
      </c>
      <c r="E481">
        <f>VLOOKUP(A481,home!$A$2:$E$405,3,FALSE)</f>
        <v>1.3243</v>
      </c>
      <c r="F481">
        <f>VLOOKUP(B481,home!$B$2:$E$405,3,FALSE)</f>
        <v>1.0178</v>
      </c>
      <c r="G481">
        <f>VLOOKUP(C481,away!$B$2:$E$405,4,FALSE)</f>
        <v>1.2148000000000001</v>
      </c>
      <c r="H481">
        <f>VLOOKUP(A481,away!$A$2:$E$405,3,FALSE)</f>
        <v>1.1069</v>
      </c>
      <c r="I481">
        <f>VLOOKUP(C481,away!$B$2:$E$405,3,FALSE)</f>
        <v>1.4925999999999999</v>
      </c>
      <c r="J481">
        <f>VLOOKUP(B481,home!$B$2:$E$405,4,FALSE)</f>
        <v>0.78559999999999997</v>
      </c>
      <c r="K481" s="3">
        <f t="shared" si="506"/>
        <v>1.6373955615920002</v>
      </c>
      <c r="L481" s="3">
        <f t="shared" si="507"/>
        <v>1.2979360632639998</v>
      </c>
      <c r="M481" s="5">
        <f t="shared" si="508"/>
        <v>5.3113102760463327E-2</v>
      </c>
      <c r="N481" s="5">
        <f t="shared" si="509"/>
        <v>8.696715872236245E-2</v>
      </c>
      <c r="O481" s="5">
        <f t="shared" si="510"/>
        <v>6.893741150465206E-2</v>
      </c>
      <c r="P481" s="5">
        <f t="shared" si="511"/>
        <v>0.11287781162535857</v>
      </c>
      <c r="Q481" s="5">
        <f t="shared" si="512"/>
        <v>7.119981984813166E-2</v>
      </c>
      <c r="R481" s="5">
        <f t="shared" si="513"/>
        <v>4.4738176249979236E-2</v>
      </c>
      <c r="S481" s="5">
        <f t="shared" si="514"/>
        <v>5.9972961920492729E-2</v>
      </c>
      <c r="T481" s="5">
        <f t="shared" si="515"/>
        <v>9.2412813878790023E-2</v>
      </c>
      <c r="U481" s="5">
        <f t="shared" si="516"/>
        <v>7.3254091225436621E-2</v>
      </c>
      <c r="V481" s="5">
        <f t="shared" si="517"/>
        <v>1.4161846965222116E-2</v>
      </c>
      <c r="W481" s="5">
        <f t="shared" si="518"/>
        <v>3.8860756335160257E-2</v>
      </c>
      <c r="X481" s="5">
        <f t="shared" si="519"/>
        <v>5.0438777093119454E-2</v>
      </c>
      <c r="Y481" s="5">
        <f t="shared" si="520"/>
        <v>3.2733153888046936E-2</v>
      </c>
      <c r="Z481" s="5">
        <f t="shared" si="521"/>
        <v>1.9355764119836347E-2</v>
      </c>
      <c r="AA481" s="5">
        <f t="shared" si="522"/>
        <v>3.1693042261041721E-2</v>
      </c>
      <c r="AB481" s="5">
        <f t="shared" si="523"/>
        <v>2.5947023365788708E-2</v>
      </c>
      <c r="AC481" s="5">
        <f t="shared" si="524"/>
        <v>1.8810780802254331E-3</v>
      </c>
      <c r="AD481" s="5">
        <f t="shared" si="525"/>
        <v>1.5907607485824898E-2</v>
      </c>
      <c r="AE481" s="5">
        <f t="shared" si="526"/>
        <v>2.0647057436100503E-2</v>
      </c>
      <c r="AF481" s="5">
        <f t="shared" si="527"/>
        <v>1.3399280223298992E-2</v>
      </c>
      <c r="AG481" s="5">
        <f t="shared" si="528"/>
        <v>5.7971363411999559E-3</v>
      </c>
      <c r="AH481" s="5">
        <f t="shared" si="529"/>
        <v>6.2806360707917371E-3</v>
      </c>
      <c r="AI481" s="5">
        <f t="shared" si="530"/>
        <v>1.0283885626289008E-2</v>
      </c>
      <c r="AJ481" s="5">
        <f t="shared" si="531"/>
        <v>8.4193943402026978E-3</v>
      </c>
      <c r="AK481" s="5">
        <f t="shared" si="532"/>
        <v>4.5952929746469005E-3</v>
      </c>
      <c r="AL481" s="5">
        <f t="shared" si="533"/>
        <v>1.5990930008354516E-4</v>
      </c>
      <c r="AM481" s="5">
        <f t="shared" si="534"/>
        <v>5.209409178567475E-3</v>
      </c>
      <c r="AN481" s="5">
        <f t="shared" si="535"/>
        <v>6.7614800411612162E-3</v>
      </c>
      <c r="AO481" s="5">
        <f t="shared" si="536"/>
        <v>4.3879843932314484E-3</v>
      </c>
      <c r="AP481" s="5">
        <f t="shared" si="537"/>
        <v>1.8984410630048995E-3</v>
      </c>
      <c r="AQ481" s="5">
        <f t="shared" si="538"/>
        <v>6.1601377991382514E-4</v>
      </c>
      <c r="AR481" s="5">
        <f t="shared" si="539"/>
        <v>1.6303728113034599E-3</v>
      </c>
      <c r="AS481" s="5">
        <f t="shared" si="540"/>
        <v>2.6695652049685565E-3</v>
      </c>
      <c r="AT481" s="5">
        <f t="shared" si="541"/>
        <v>2.1855671089979771E-3</v>
      </c>
      <c r="AU481" s="5">
        <f t="shared" si="542"/>
        <v>1.1928792946115821E-3</v>
      </c>
      <c r="AV481" s="5">
        <f t="shared" si="543"/>
        <v>4.8830381562799997E-4</v>
      </c>
      <c r="AW481" s="5">
        <f t="shared" si="544"/>
        <v>9.4401333683551621E-6</v>
      </c>
      <c r="AX481" s="5">
        <f t="shared" si="545"/>
        <v>1.4216439112505024E-3</v>
      </c>
      <c r="AY481" s="5">
        <f t="shared" si="546"/>
        <v>1.8452029015317123E-3</v>
      </c>
      <c r="AZ481" s="5">
        <f t="shared" si="547"/>
        <v>1.1974776949686904E-3</v>
      </c>
      <c r="BA481" s="5">
        <f t="shared" si="548"/>
        <v>5.1808316175137046E-4</v>
      </c>
      <c r="BB481" s="5">
        <f t="shared" si="549"/>
        <v>1.6810970485173481E-4</v>
      </c>
      <c r="BC481" s="5">
        <f t="shared" si="550"/>
        <v>4.3639129702346702E-5</v>
      </c>
      <c r="BD481" s="5">
        <f t="shared" si="551"/>
        <v>3.526866113926455E-4</v>
      </c>
      <c r="BE481" s="5">
        <f t="shared" si="552"/>
        <v>5.7748749212724023E-4</v>
      </c>
      <c r="BF481" s="5">
        <f t="shared" si="553"/>
        <v>4.7278772824201933E-4</v>
      </c>
      <c r="BG481" s="5">
        <f t="shared" si="554"/>
        <v>2.58046842599549E-4</v>
      </c>
      <c r="BH481" s="5">
        <f t="shared" si="555"/>
        <v>1.0563118868883273E-4</v>
      </c>
      <c r="BI481" s="5">
        <f t="shared" si="556"/>
        <v>3.4592007904956376E-5</v>
      </c>
      <c r="BJ481" s="8">
        <f t="shared" si="557"/>
        <v>0.45243104621197039</v>
      </c>
      <c r="BK481" s="8">
        <f t="shared" si="558"/>
        <v>0.24401191355337745</v>
      </c>
      <c r="BL481" s="8">
        <f t="shared" si="559"/>
        <v>0.28411687372529348</v>
      </c>
      <c r="BM481" s="8">
        <f t="shared" si="560"/>
        <v>0.5602463541313667</v>
      </c>
      <c r="BN481" s="8">
        <f t="shared" si="561"/>
        <v>0.43783348071094724</v>
      </c>
    </row>
    <row r="482" spans="1:66" x14ac:dyDescent="0.25">
      <c r="A482" t="s">
        <v>89</v>
      </c>
      <c r="B482" t="s">
        <v>94</v>
      </c>
      <c r="C482" t="s">
        <v>367</v>
      </c>
      <c r="D482" t="s">
        <v>535</v>
      </c>
      <c r="E482">
        <f>VLOOKUP(A482,home!$A$2:$E$405,3,FALSE)</f>
        <v>1.4149</v>
      </c>
      <c r="F482">
        <f>VLOOKUP(B482,home!$B$2:$E$405,3,FALSE)</f>
        <v>0.82969999999999999</v>
      </c>
      <c r="G482">
        <f>VLOOKUP(C482,away!$B$2:$E$405,4,FALSE)</f>
        <v>0.82969999999999999</v>
      </c>
      <c r="H482">
        <f>VLOOKUP(A482,away!$A$2:$E$405,3,FALSE)</f>
        <v>1.1467000000000001</v>
      </c>
      <c r="I482">
        <f>VLOOKUP(C482,away!$B$2:$E$405,3,FALSE)</f>
        <v>1.0237000000000001</v>
      </c>
      <c r="J482">
        <f>VLOOKUP(B482,home!$B$2:$E$405,4,FALSE)</f>
        <v>1.365</v>
      </c>
      <c r="K482" s="3">
        <f t="shared" si="506"/>
        <v>0.9740201171409999</v>
      </c>
      <c r="L482" s="3">
        <f t="shared" si="507"/>
        <v>1.6023418183500002</v>
      </c>
      <c r="M482" s="5">
        <f t="shared" si="508"/>
        <v>7.6050176800168262E-2</v>
      </c>
      <c r="N482" s="5">
        <f t="shared" si="509"/>
        <v>7.407440211549364E-2</v>
      </c>
      <c r="O482" s="5">
        <f t="shared" si="510"/>
        <v>0.12185837857982063</v>
      </c>
      <c r="P482" s="5">
        <f t="shared" si="511"/>
        <v>0.11869251217892918</v>
      </c>
      <c r="Q482" s="5">
        <f t="shared" si="512"/>
        <v>3.6074978912841317E-2</v>
      </c>
      <c r="R482" s="5">
        <f t="shared" si="513"/>
        <v>9.7629387957386266E-2</v>
      </c>
      <c r="S482" s="5">
        <f t="shared" si="514"/>
        <v>4.6311241604220982E-2</v>
      </c>
      <c r="T482" s="5">
        <f t="shared" si="515"/>
        <v>5.7804447308140071E-2</v>
      </c>
      <c r="U482" s="5">
        <f t="shared" si="516"/>
        <v>9.5092987894657477E-2</v>
      </c>
      <c r="V482" s="5">
        <f t="shared" si="517"/>
        <v>8.0309516097128632E-3</v>
      </c>
      <c r="W482" s="5">
        <f t="shared" si="518"/>
        <v>1.1712585062181603E-2</v>
      </c>
      <c r="X482" s="5">
        <f t="shared" si="519"/>
        <v>1.8767564846115123E-2</v>
      </c>
      <c r="Y482" s="5">
        <f t="shared" si="520"/>
        <v>1.5036026990762827E-2</v>
      </c>
      <c r="Z482" s="5">
        <f t="shared" si="521"/>
        <v>5.2145217008011981E-2</v>
      </c>
      <c r="AA482" s="5">
        <f t="shared" si="522"/>
        <v>5.079049037848668E-2</v>
      </c>
      <c r="AB482" s="5">
        <f t="shared" si="523"/>
        <v>2.473547969405121E-2</v>
      </c>
      <c r="AC482" s="5">
        <f t="shared" si="524"/>
        <v>7.8337574435307364E-4</v>
      </c>
      <c r="AD482" s="5">
        <f t="shared" si="525"/>
        <v>2.852073368572512E-3</v>
      </c>
      <c r="AE482" s="5">
        <f t="shared" si="526"/>
        <v>4.5699964274660892E-3</v>
      </c>
      <c r="AF482" s="5">
        <f t="shared" si="527"/>
        <v>3.6613481927195101E-3</v>
      </c>
      <c r="AG482" s="5">
        <f t="shared" si="528"/>
        <v>1.955577106911556E-3</v>
      </c>
      <c r="AH482" s="5">
        <f t="shared" si="529"/>
        <v>2.0888615459718315E-2</v>
      </c>
      <c r="AI482" s="5">
        <f t="shared" si="530"/>
        <v>2.034593167698813E-2</v>
      </c>
      <c r="AJ482" s="5">
        <f t="shared" si="531"/>
        <v>9.908673377681379E-3</v>
      </c>
      <c r="AK482" s="5">
        <f t="shared" si="532"/>
        <v>3.2170824013470424E-3</v>
      </c>
      <c r="AL482" s="5">
        <f t="shared" si="533"/>
        <v>4.8904993513229617E-5</v>
      </c>
      <c r="AM482" s="5">
        <f t="shared" si="534"/>
        <v>5.5559536731034499E-4</v>
      </c>
      <c r="AN482" s="5">
        <f t="shared" si="535"/>
        <v>8.902536911228944E-4</v>
      </c>
      <c r="AO482" s="5">
        <f t="shared" si="536"/>
        <v>7.1324535911332918E-4</v>
      </c>
      <c r="AP482" s="5">
        <f t="shared" si="537"/>
        <v>3.8095428855045032E-4</v>
      </c>
      <c r="AQ482" s="5">
        <f t="shared" si="538"/>
        <v>1.5260474685603977E-4</v>
      </c>
      <c r="AR482" s="5">
        <f t="shared" si="539"/>
        <v>6.6941404157077897E-3</v>
      </c>
      <c r="AS482" s="5">
        <f t="shared" si="540"/>
        <v>6.5202274318660021E-3</v>
      </c>
      <c r="AT482" s="5">
        <f t="shared" si="541"/>
        <v>3.175416343486042E-3</v>
      </c>
      <c r="AU482" s="5">
        <f t="shared" si="542"/>
        <v>1.0309731329512404E-3</v>
      </c>
      <c r="AV482" s="5">
        <f t="shared" si="543"/>
        <v>2.5104714293159761E-4</v>
      </c>
      <c r="AW482" s="5">
        <f t="shared" si="544"/>
        <v>2.1201852011147116E-6</v>
      </c>
      <c r="AX482" s="5">
        <f t="shared" si="545"/>
        <v>9.0193510791769838E-5</v>
      </c>
      <c r="AY482" s="5">
        <f t="shared" si="546"/>
        <v>1.4452083408545484E-4</v>
      </c>
      <c r="AZ482" s="5">
        <f t="shared" si="547"/>
        <v>1.1578588803897324E-4</v>
      </c>
      <c r="BA482" s="5">
        <f t="shared" si="548"/>
        <v>6.184285679321264E-5</v>
      </c>
      <c r="BB482" s="5">
        <f t="shared" si="549"/>
        <v>2.4773348901498748E-5</v>
      </c>
      <c r="BC482" s="5">
        <f t="shared" si="550"/>
        <v>7.9390745850892912E-6</v>
      </c>
      <c r="BD482" s="5">
        <f t="shared" si="551"/>
        <v>1.7877168543325771E-3</v>
      </c>
      <c r="BE482" s="5">
        <f t="shared" si="552"/>
        <v>1.7412721798719564E-3</v>
      </c>
      <c r="BF482" s="5">
        <f t="shared" si="553"/>
        <v>8.4801706630662356E-4</v>
      </c>
      <c r="BG482" s="5">
        <f t="shared" si="554"/>
        <v>2.7532856075384828E-4</v>
      </c>
      <c r="BH482" s="5">
        <f t="shared" si="555"/>
        <v>6.7043889249431525E-5</v>
      </c>
      <c r="BI482" s="5">
        <f t="shared" si="556"/>
        <v>1.3060419372063906E-5</v>
      </c>
      <c r="BJ482" s="8">
        <f t="shared" si="557"/>
        <v>0.22964670929735334</v>
      </c>
      <c r="BK482" s="8">
        <f t="shared" si="558"/>
        <v>0.25006168376498306</v>
      </c>
      <c r="BL482" s="8">
        <f t="shared" si="559"/>
        <v>0.46687127085696639</v>
      </c>
      <c r="BM482" s="8">
        <f t="shared" si="560"/>
        <v>0.47420264373379101</v>
      </c>
      <c r="BN482" s="8">
        <f t="shared" si="561"/>
        <v>0.52437983654463927</v>
      </c>
    </row>
    <row r="483" spans="1:66" x14ac:dyDescent="0.25">
      <c r="A483" t="s">
        <v>89</v>
      </c>
      <c r="B483" t="s">
        <v>96</v>
      </c>
      <c r="C483" t="s">
        <v>115</v>
      </c>
      <c r="D483" t="s">
        <v>535</v>
      </c>
      <c r="E483">
        <f>VLOOKUP(A483,home!$A$2:$E$405,3,FALSE)</f>
        <v>1.4149</v>
      </c>
      <c r="F483">
        <f>VLOOKUP(B483,home!$B$2:$E$405,3,FALSE)</f>
        <v>0.86040000000000005</v>
      </c>
      <c r="G483">
        <f>VLOOKUP(C483,away!$B$2:$E$405,4,FALSE)</f>
        <v>0.70679999999999998</v>
      </c>
      <c r="H483">
        <f>VLOOKUP(A483,away!$A$2:$E$405,3,FALSE)</f>
        <v>1.1467000000000001</v>
      </c>
      <c r="I483">
        <f>VLOOKUP(C483,away!$B$2:$E$405,3,FALSE)</f>
        <v>1.1375</v>
      </c>
      <c r="J483">
        <f>VLOOKUP(B483,home!$B$2:$E$405,4,FALSE)</f>
        <v>1.2512000000000001</v>
      </c>
      <c r="K483" s="3">
        <f t="shared" si="506"/>
        <v>0.86044415572800004</v>
      </c>
      <c r="L483" s="3">
        <f t="shared" si="507"/>
        <v>1.6320293080000001</v>
      </c>
      <c r="M483" s="5">
        <f t="shared" si="508"/>
        <v>8.2705145193713317E-2</v>
      </c>
      <c r="N483" s="5">
        <f t="shared" si="509"/>
        <v>7.1163158830566314E-2</v>
      </c>
      <c r="O483" s="5">
        <f t="shared" si="510"/>
        <v>0.13497722087853548</v>
      </c>
      <c r="P483" s="5">
        <f t="shared" si="511"/>
        <v>0.11614036086134324</v>
      </c>
      <c r="Q483" s="5">
        <f t="shared" si="512"/>
        <v>3.0615962059452103E-2</v>
      </c>
      <c r="R483" s="5">
        <f t="shared" si="513"/>
        <v>0.11014339019307974</v>
      </c>
      <c r="S483" s="5">
        <f t="shared" si="514"/>
        <v>4.0773108460815395E-2</v>
      </c>
      <c r="T483" s="5">
        <f t="shared" si="515"/>
        <v>4.996614737364187E-2</v>
      </c>
      <c r="U483" s="5">
        <f t="shared" si="516"/>
        <v>9.4772236383704189E-2</v>
      </c>
      <c r="V483" s="5">
        <f t="shared" si="517"/>
        <v>6.3618284757743877E-3</v>
      </c>
      <c r="W483" s="5">
        <f t="shared" si="518"/>
        <v>8.7811085420152479E-3</v>
      </c>
      <c r="X483" s="5">
        <f t="shared" si="519"/>
        <v>1.4331026497298035E-2</v>
      </c>
      <c r="Y483" s="5">
        <f t="shared" si="520"/>
        <v>1.1694327628657492E-2</v>
      </c>
      <c r="Z483" s="5">
        <f t="shared" si="521"/>
        <v>5.9919080292528626E-2</v>
      </c>
      <c r="AA483" s="5">
        <f t="shared" si="522"/>
        <v>5.1557022454303041E-2</v>
      </c>
      <c r="AB483" s="5">
        <f t="shared" si="523"/>
        <v>2.2180969328771161E-2</v>
      </c>
      <c r="AC483" s="5">
        <f t="shared" si="524"/>
        <v>5.5835783643193044E-4</v>
      </c>
      <c r="AD483" s="5">
        <f t="shared" si="525"/>
        <v>1.8889133814475594E-3</v>
      </c>
      <c r="AE483" s="5">
        <f t="shared" si="526"/>
        <v>3.0827619987958007E-3</v>
      </c>
      <c r="AF483" s="5">
        <f t="shared" si="527"/>
        <v>2.5155789658117046E-3</v>
      </c>
      <c r="AG483" s="5">
        <f t="shared" si="528"/>
        <v>1.3684995329310103E-3</v>
      </c>
      <c r="AH483" s="5">
        <f t="shared" si="529"/>
        <v>2.4447423786452999E-2</v>
      </c>
      <c r="AI483" s="5">
        <f t="shared" si="530"/>
        <v>2.1035642919659179E-2</v>
      </c>
      <c r="AJ483" s="5">
        <f t="shared" si="531"/>
        <v>9.0499980061009115E-3</v>
      </c>
      <c r="AK483" s="5">
        <f t="shared" si="532"/>
        <v>2.595672631233194E-3</v>
      </c>
      <c r="AL483" s="5">
        <f t="shared" si="533"/>
        <v>3.1363408146410018E-5</v>
      </c>
      <c r="AM483" s="5">
        <f t="shared" si="534"/>
        <v>3.2506089594859354E-4</v>
      </c>
      <c r="AN483" s="5">
        <f t="shared" si="535"/>
        <v>5.3050890907284311E-4</v>
      </c>
      <c r="AO483" s="5">
        <f t="shared" si="536"/>
        <v>4.3290304388099373E-4</v>
      </c>
      <c r="AP483" s="5">
        <f t="shared" si="537"/>
        <v>2.3550348504539724E-4</v>
      </c>
      <c r="AQ483" s="5">
        <f t="shared" si="538"/>
        <v>9.6087147432557065E-5</v>
      </c>
      <c r="AR483" s="5">
        <f t="shared" si="539"/>
        <v>7.979782424917526E-3</v>
      </c>
      <c r="AS483" s="5">
        <f t="shared" si="540"/>
        <v>6.8661571515012945E-3</v>
      </c>
      <c r="AT483" s="5">
        <f t="shared" si="541"/>
        <v>2.9539723966596505E-3</v>
      </c>
      <c r="AU483" s="5">
        <f t="shared" si="542"/>
        <v>8.472427616292099E-4</v>
      </c>
      <c r="AV483" s="5">
        <f t="shared" si="543"/>
        <v>1.8225127068167613E-4</v>
      </c>
      <c r="AW483" s="5">
        <f t="shared" si="544"/>
        <v>1.2234082130071145E-6</v>
      </c>
      <c r="AX483" s="5">
        <f t="shared" si="545"/>
        <v>4.6616124695779116E-5</v>
      </c>
      <c r="AY483" s="5">
        <f t="shared" si="546"/>
        <v>7.6078881728894107E-5</v>
      </c>
      <c r="AZ483" s="5">
        <f t="shared" si="547"/>
        <v>6.2081482350710471E-5</v>
      </c>
      <c r="BA483" s="5">
        <f t="shared" si="548"/>
        <v>3.3772932893481399E-5</v>
      </c>
      <c r="BB483" s="5">
        <f t="shared" si="549"/>
        <v>1.3779604074819732E-5</v>
      </c>
      <c r="BC483" s="5">
        <f t="shared" si="550"/>
        <v>4.4977435405484057E-6</v>
      </c>
      <c r="BD483" s="5">
        <f t="shared" si="551"/>
        <v>2.1705397981547862E-3</v>
      </c>
      <c r="BE483" s="5">
        <f t="shared" si="552"/>
        <v>1.8676282840973189E-3</v>
      </c>
      <c r="BF483" s="5">
        <f t="shared" si="553"/>
        <v>8.0349492106192538E-4</v>
      </c>
      <c r="BG483" s="5">
        <f t="shared" si="554"/>
        <v>2.3045416966162148E-4</v>
      </c>
      <c r="BH483" s="5">
        <f t="shared" si="555"/>
        <v>4.9573235862122782E-5</v>
      </c>
      <c r="BI483" s="5">
        <f t="shared" si="556"/>
        <v>8.5310002156178544E-6</v>
      </c>
      <c r="BJ483" s="8">
        <f t="shared" si="557"/>
        <v>0.19726437506128172</v>
      </c>
      <c r="BK483" s="8">
        <f t="shared" si="558"/>
        <v>0.24664624311795358</v>
      </c>
      <c r="BL483" s="8">
        <f t="shared" si="559"/>
        <v>0.49471920399628266</v>
      </c>
      <c r="BM483" s="8">
        <f t="shared" si="560"/>
        <v>0.45272880897784051</v>
      </c>
      <c r="BN483" s="8">
        <f t="shared" si="561"/>
        <v>0.54574523801669028</v>
      </c>
    </row>
    <row r="484" spans="1:66" x14ac:dyDescent="0.25">
      <c r="A484" t="s">
        <v>89</v>
      </c>
      <c r="B484" t="s">
        <v>116</v>
      </c>
      <c r="C484" t="s">
        <v>102</v>
      </c>
      <c r="D484" t="s">
        <v>535</v>
      </c>
      <c r="E484">
        <f>VLOOKUP(A484,home!$A$2:$E$405,3,FALSE)</f>
        <v>1.4149</v>
      </c>
      <c r="F484">
        <f>VLOOKUP(B484,home!$B$2:$E$405,3,FALSE)</f>
        <v>0.76819999999999999</v>
      </c>
      <c r="G484">
        <f>VLOOKUP(C484,away!$B$2:$E$405,4,FALSE)</f>
        <v>0.74580000000000002</v>
      </c>
      <c r="H484">
        <f>VLOOKUP(A484,away!$A$2:$E$405,3,FALSE)</f>
        <v>1.1467000000000001</v>
      </c>
      <c r="I484">
        <f>VLOOKUP(C484,away!$B$2:$E$405,3,FALSE)</f>
        <v>1.2696000000000001</v>
      </c>
      <c r="J484">
        <f>VLOOKUP(B484,home!$B$2:$E$405,4,FALSE)</f>
        <v>1.0237000000000001</v>
      </c>
      <c r="K484" s="3">
        <f t="shared" si="506"/>
        <v>0.81062954504400009</v>
      </c>
      <c r="L484" s="3">
        <f t="shared" si="507"/>
        <v>1.4903539725840003</v>
      </c>
      <c r="M484" s="5">
        <f t="shared" si="508"/>
        <v>0.10016028585728314</v>
      </c>
      <c r="N484" s="5">
        <f t="shared" si="509"/>
        <v>8.1192886955966423E-2</v>
      </c>
      <c r="O484" s="5">
        <f t="shared" si="510"/>
        <v>0.14927427992255096</v>
      </c>
      <c r="P484" s="5">
        <f t="shared" si="511"/>
        <v>0.1210061416203882</v>
      </c>
      <c r="Q484" s="5">
        <f t="shared" si="512"/>
        <v>3.2908676506961991E-2</v>
      </c>
      <c r="R484" s="5">
        <f t="shared" si="513"/>
        <v>0.11123575804359496</v>
      </c>
      <c r="S484" s="5">
        <f t="shared" si="514"/>
        <v>3.6547635084421846E-2</v>
      </c>
      <c r="T484" s="5">
        <f t="shared" si="515"/>
        <v>4.9045576764632559E-2</v>
      </c>
      <c r="U484" s="5">
        <f t="shared" si="516"/>
        <v>9.0170991935503861E-2</v>
      </c>
      <c r="V484" s="5">
        <f t="shared" si="517"/>
        <v>4.9060122527753566E-3</v>
      </c>
      <c r="W484" s="5">
        <f t="shared" si="518"/>
        <v>8.8922484882795905E-3</v>
      </c>
      <c r="X484" s="5">
        <f t="shared" si="519"/>
        <v>1.3252597859711557E-2</v>
      </c>
      <c r="Y484" s="5">
        <f t="shared" si="520"/>
        <v>9.8755309336396712E-3</v>
      </c>
      <c r="Z484" s="5">
        <f t="shared" si="521"/>
        <v>5.5260217964554825E-2</v>
      </c>
      <c r="AA484" s="5">
        <f t="shared" si="522"/>
        <v>4.4795565347639357E-2</v>
      </c>
      <c r="AB484" s="5">
        <f t="shared" si="523"/>
        <v>1.8156304378872831E-2</v>
      </c>
      <c r="AC484" s="5">
        <f t="shared" si="524"/>
        <v>3.7044224188354218E-4</v>
      </c>
      <c r="AD484" s="5">
        <f t="shared" si="525"/>
        <v>1.8020798366180704E-3</v>
      </c>
      <c r="AE484" s="5">
        <f t="shared" si="526"/>
        <v>2.6857368434172672E-3</v>
      </c>
      <c r="AF484" s="5">
        <f t="shared" si="527"/>
        <v>2.0013492869510692E-3</v>
      </c>
      <c r="AG484" s="5">
        <f t="shared" si="528"/>
        <v>9.942396201118944E-4</v>
      </c>
      <c r="AH484" s="5">
        <f t="shared" si="529"/>
        <v>2.0589321342332999E-2</v>
      </c>
      <c r="AI484" s="5">
        <f t="shared" si="530"/>
        <v>1.6690312192500122E-2</v>
      </c>
      <c r="AJ484" s="5">
        <f t="shared" si="531"/>
        <v>6.7648300896243499E-3</v>
      </c>
      <c r="AK484" s="5">
        <f t="shared" si="532"/>
        <v>1.8279237126173828E-3</v>
      </c>
      <c r="AL484" s="5">
        <f t="shared" si="533"/>
        <v>1.790162078706748E-5</v>
      </c>
      <c r="AM484" s="5">
        <f t="shared" si="534"/>
        <v>2.9216383161813456E-4</v>
      </c>
      <c r="AN484" s="5">
        <f t="shared" si="535"/>
        <v>4.3542752709744973E-4</v>
      </c>
      <c r="AO484" s="5">
        <f t="shared" si="536"/>
        <v>3.2447057239105587E-4</v>
      </c>
      <c r="AP484" s="5">
        <f t="shared" si="537"/>
        <v>1.6119200218320492E-4</v>
      </c>
      <c r="AQ484" s="5">
        <f t="shared" si="538"/>
        <v>6.0058285200627058E-5</v>
      </c>
      <c r="AR484" s="5">
        <f t="shared" si="539"/>
        <v>6.1370753710709054E-3</v>
      </c>
      <c r="AS484" s="5">
        <f t="shared" si="540"/>
        <v>4.9748946159519454E-3</v>
      </c>
      <c r="AT484" s="5">
        <f t="shared" si="541"/>
        <v>2.0163982795854854E-3</v>
      </c>
      <c r="AU484" s="5">
        <f t="shared" si="542"/>
        <v>5.4485067333596212E-4</v>
      </c>
      <c r="AV484" s="5">
        <f t="shared" si="543"/>
        <v>1.1041801336081204E-4</v>
      </c>
      <c r="AW484" s="5">
        <f t="shared" si="544"/>
        <v>6.0076097073737904E-7</v>
      </c>
      <c r="AX484" s="5">
        <f t="shared" si="545"/>
        <v>3.9472772317153357E-5</v>
      </c>
      <c r="AY484" s="5">
        <f t="shared" si="546"/>
        <v>5.8828403031773258E-5</v>
      </c>
      <c r="AZ484" s="5">
        <f t="shared" si="547"/>
        <v>4.3837572079587966E-5</v>
      </c>
      <c r="BA484" s="5">
        <f t="shared" si="548"/>
        <v>2.1777833232417134E-5</v>
      </c>
      <c r="BB484" s="5">
        <f t="shared" si="549"/>
        <v>8.1141700680511816E-6</v>
      </c>
      <c r="BC484" s="5">
        <f t="shared" si="550"/>
        <v>2.4185971190284534E-6</v>
      </c>
      <c r="BD484" s="5">
        <f t="shared" si="551"/>
        <v>1.5244024432204922E-3</v>
      </c>
      <c r="BE484" s="5">
        <f t="shared" si="552"/>
        <v>1.2357256590117898E-3</v>
      </c>
      <c r="BF484" s="5">
        <f t="shared" si="553"/>
        <v>5.0085786438196212E-4</v>
      </c>
      <c r="BG484" s="5">
        <f t="shared" si="554"/>
        <v>1.3533672757855313E-4</v>
      </c>
      <c r="BH484" s="5">
        <f t="shared" si="555"/>
        <v>2.7426987476186579E-5</v>
      </c>
      <c r="BI484" s="5">
        <f t="shared" si="556"/>
        <v>4.4466252759497241E-6</v>
      </c>
      <c r="BJ484" s="8">
        <f t="shared" si="557"/>
        <v>0.20409868466262854</v>
      </c>
      <c r="BK484" s="8">
        <f t="shared" si="558"/>
        <v>0.26306724708057094</v>
      </c>
      <c r="BL484" s="8">
        <f t="shared" si="559"/>
        <v>0.4767171202254869</v>
      </c>
      <c r="BM484" s="8">
        <f t="shared" si="560"/>
        <v>0.40330701338443459</v>
      </c>
      <c r="BN484" s="8">
        <f t="shared" si="561"/>
        <v>0.59577802890674569</v>
      </c>
    </row>
    <row r="485" spans="1:66" s="10" customFormat="1" x14ac:dyDescent="0.25">
      <c r="A485" t="s">
        <v>89</v>
      </c>
      <c r="B485" t="s">
        <v>125</v>
      </c>
      <c r="C485" t="s">
        <v>346</v>
      </c>
      <c r="D485" t="s">
        <v>535</v>
      </c>
      <c r="E485">
        <f>VLOOKUP(A485,home!$A$2:$E$405,3,FALSE)</f>
        <v>1.4149</v>
      </c>
      <c r="F485">
        <f>VLOOKUP(B485,home!$B$2:$E$405,3,FALSE)</f>
        <v>1.1062000000000001</v>
      </c>
      <c r="G485">
        <f>VLOOKUP(C485,away!$B$2:$E$405,4,FALSE)</f>
        <v>1.4446000000000001</v>
      </c>
      <c r="H485">
        <f>VLOOKUP(A485,away!$A$2:$E$405,3,FALSE)</f>
        <v>1.1467000000000001</v>
      </c>
      <c r="I485">
        <f>VLOOKUP(C485,away!$B$2:$E$405,3,FALSE)</f>
        <v>0.58919999999999995</v>
      </c>
      <c r="J485">
        <f>VLOOKUP(B485,home!$B$2:$E$405,4,FALSE)</f>
        <v>1.0237000000000001</v>
      </c>
      <c r="K485" s="3">
        <f t="shared" si="506"/>
        <v>2.2610335741480001</v>
      </c>
      <c r="L485" s="3">
        <f t="shared" si="507"/>
        <v>0.69164820466800003</v>
      </c>
      <c r="M485" s="5">
        <f t="shared" si="508"/>
        <v>5.2199530477599412E-2</v>
      </c>
      <c r="N485" s="5">
        <f t="shared" si="509"/>
        <v>0.11802489096461405</v>
      </c>
      <c r="O485" s="5">
        <f t="shared" si="510"/>
        <v>3.6103711539344184E-2</v>
      </c>
      <c r="P485" s="5">
        <f t="shared" si="511"/>
        <v>8.1631703941811767E-2</v>
      </c>
      <c r="Q485" s="5">
        <f t="shared" si="512"/>
        <v>0.13342912052807468</v>
      </c>
      <c r="R485" s="5">
        <f t="shared" si="513"/>
        <v>1.2485533634019377E-2</v>
      </c>
      <c r="S485" s="5">
        <f t="shared" si="514"/>
        <v>3.1914727141574777E-2</v>
      </c>
      <c r="T485" s="5">
        <f t="shared" si="515"/>
        <v>9.2286011663673034E-2</v>
      </c>
      <c r="U485" s="5">
        <f t="shared" si="516"/>
        <v>2.8230210737671898E-2</v>
      </c>
      <c r="V485" s="5">
        <f t="shared" si="517"/>
        <v>5.5455023223559032E-3</v>
      </c>
      <c r="W485" s="5">
        <f t="shared" si="518"/>
        <v>0.10056257376100565</v>
      </c>
      <c r="X485" s="5">
        <f t="shared" si="519"/>
        <v>6.9553923598592887E-2</v>
      </c>
      <c r="Y485" s="5">
        <f t="shared" si="520"/>
        <v>2.4053423192291E-2</v>
      </c>
      <c r="Z485" s="5">
        <f t="shared" si="521"/>
        <v>2.8785323074304783E-3</v>
      </c>
      <c r="AA485" s="5">
        <f t="shared" si="522"/>
        <v>6.5084581913700239E-3</v>
      </c>
      <c r="AB485" s="5">
        <f t="shared" si="523"/>
        <v>7.3579212433130979E-3</v>
      </c>
      <c r="AC485" s="5">
        <f t="shared" si="524"/>
        <v>5.4201733191528779E-4</v>
      </c>
      <c r="AD485" s="5">
        <f t="shared" si="525"/>
        <v>5.6843838894092155E-2</v>
      </c>
      <c r="AE485" s="5">
        <f t="shared" si="526"/>
        <v>3.9315939117535871E-2</v>
      </c>
      <c r="AF485" s="5">
        <f t="shared" si="527"/>
        <v>1.3596399352740037E-2</v>
      </c>
      <c r="AG485" s="5">
        <f t="shared" si="528"/>
        <v>3.1346417340906022E-3</v>
      </c>
      <c r="AH485" s="5">
        <f t="shared" si="529"/>
        <v>4.9773292562828135E-4</v>
      </c>
      <c r="AI485" s="5">
        <f t="shared" si="530"/>
        <v>1.1253908558044535E-3</v>
      </c>
      <c r="AJ485" s="5">
        <f t="shared" si="531"/>
        <v>1.2722732545065105E-3</v>
      </c>
      <c r="AK485" s="5">
        <f t="shared" si="532"/>
        <v>9.5888418130992109E-4</v>
      </c>
      <c r="AL485" s="5">
        <f t="shared" si="533"/>
        <v>3.3905131303222636E-5</v>
      </c>
      <c r="AM485" s="5">
        <f t="shared" si="534"/>
        <v>2.5705165644600448E-2</v>
      </c>
      <c r="AN485" s="5">
        <f t="shared" si="535"/>
        <v>1.7778931668781452E-2</v>
      </c>
      <c r="AO485" s="5">
        <f t="shared" si="536"/>
        <v>6.1483830848138698E-3</v>
      </c>
      <c r="AP485" s="5">
        <f t="shared" si="537"/>
        <v>1.4175060407408712E-3</v>
      </c>
      <c r="AQ485" s="5">
        <f t="shared" si="538"/>
        <v>2.4510387704611709E-4</v>
      </c>
      <c r="AR485" s="5">
        <f t="shared" si="539"/>
        <v>6.8851216882990417E-5</v>
      </c>
      <c r="AS485" s="5">
        <f t="shared" si="540"/>
        <v>1.5567491299338696E-4</v>
      </c>
      <c r="AT485" s="5">
        <f t="shared" si="541"/>
        <v>1.7599310246530834E-4</v>
      </c>
      <c r="AU485" s="5">
        <f t="shared" si="542"/>
        <v>1.3264210449751043E-4</v>
      </c>
      <c r="AV485" s="5">
        <f t="shared" si="543"/>
        <v>7.4977062903629676E-5</v>
      </c>
      <c r="AW485" s="5">
        <f t="shared" si="544"/>
        <v>1.4728387269906427E-6</v>
      </c>
      <c r="AX485" s="5">
        <f t="shared" si="545"/>
        <v>9.6867070919128898E-3</v>
      </c>
      <c r="AY485" s="5">
        <f t="shared" si="546"/>
        <v>6.6997935692663336E-3</v>
      </c>
      <c r="AZ485" s="5">
        <f t="shared" si="547"/>
        <v>2.3169500969146355E-3</v>
      </c>
      <c r="BA485" s="5">
        <f t="shared" si="548"/>
        <v>5.3417145827878553E-4</v>
      </c>
      <c r="BB485" s="5">
        <f t="shared" si="549"/>
        <v>9.2364682525852363E-5</v>
      </c>
      <c r="BC485" s="5">
        <f t="shared" si="550"/>
        <v>1.2776773368747121E-5</v>
      </c>
      <c r="BD485" s="5">
        <f t="shared" si="551"/>
        <v>7.9368034243878993E-6</v>
      </c>
      <c r="BE485" s="5">
        <f t="shared" si="552"/>
        <v>1.7945379013953857E-5</v>
      </c>
      <c r="BF485" s="5">
        <f t="shared" si="553"/>
        <v>2.0287552225680305E-5</v>
      </c>
      <c r="BG485" s="5">
        <f t="shared" si="554"/>
        <v>1.5290278906514716E-5</v>
      </c>
      <c r="BH485" s="5">
        <f t="shared" si="555"/>
        <v>8.6429584914291903E-6</v>
      </c>
      <c r="BI485" s="5">
        <f t="shared" si="556"/>
        <v>3.9084038658177888E-6</v>
      </c>
      <c r="BJ485" s="8">
        <f t="shared" si="557"/>
        <v>0.72143861679496002</v>
      </c>
      <c r="BK485" s="8">
        <f t="shared" si="558"/>
        <v>0.17856717991582671</v>
      </c>
      <c r="BL485" s="8">
        <f t="shared" si="559"/>
        <v>9.5222266338638339E-2</v>
      </c>
      <c r="BM485" s="8">
        <f t="shared" si="560"/>
        <v>0.5575337835408527</v>
      </c>
      <c r="BN485" s="8">
        <f t="shared" si="561"/>
        <v>0.4338744910854635</v>
      </c>
    </row>
    <row r="486" spans="1:66" x14ac:dyDescent="0.25">
      <c r="A486" t="s">
        <v>89</v>
      </c>
      <c r="B486" t="s">
        <v>98</v>
      </c>
      <c r="C486" t="s">
        <v>350</v>
      </c>
      <c r="D486" t="s">
        <v>535</v>
      </c>
      <c r="E486">
        <f>VLOOKUP(A486,home!$A$2:$E$405,3,FALSE)</f>
        <v>1.4149</v>
      </c>
      <c r="F486">
        <f>VLOOKUP(B486,home!$B$2:$E$405,3,FALSE)</f>
        <v>0.76819999999999999</v>
      </c>
      <c r="G486">
        <f>VLOOKUP(C486,away!$B$2:$E$405,4,FALSE)</f>
        <v>0.8911</v>
      </c>
      <c r="H486">
        <f>VLOOKUP(A486,away!$A$2:$E$405,3,FALSE)</f>
        <v>1.1467000000000001</v>
      </c>
      <c r="I486">
        <f>VLOOKUP(C486,away!$B$2:$E$405,3,FALSE)</f>
        <v>0.75829999999999997</v>
      </c>
      <c r="J486">
        <f>VLOOKUP(B486,home!$B$2:$E$405,4,FALSE)</f>
        <v>0.94789999999999996</v>
      </c>
      <c r="K486" s="3">
        <f t="shared" si="506"/>
        <v>0.96855991899800009</v>
      </c>
      <c r="L486" s="3">
        <f t="shared" si="507"/>
        <v>0.82423944001899996</v>
      </c>
      <c r="M486" s="5">
        <f t="shared" si="508"/>
        <v>0.16649344178484543</v>
      </c>
      <c r="N486" s="5">
        <f t="shared" si="509"/>
        <v>0.16125887448882814</v>
      </c>
      <c r="O486" s="5">
        <f t="shared" si="510"/>
        <v>0.13723046122357696</v>
      </c>
      <c r="P486" s="5">
        <f t="shared" si="511"/>
        <v>0.13291592440676589</v>
      </c>
      <c r="Q486" s="5">
        <f t="shared" si="512"/>
        <v>7.8094441206304002E-2</v>
      </c>
      <c r="R486" s="5">
        <f t="shared" si="513"/>
        <v>5.6555379256235078E-2</v>
      </c>
      <c r="S486" s="5">
        <f t="shared" si="514"/>
        <v>2.6527535816898998E-2</v>
      </c>
      <c r="T486" s="5">
        <f t="shared" si="515"/>
        <v>6.4368518488480728E-2</v>
      </c>
      <c r="U486" s="5">
        <f t="shared" si="516"/>
        <v>5.477727355132022E-2</v>
      </c>
      <c r="V486" s="5">
        <f t="shared" si="517"/>
        <v>2.3530669553627095E-3</v>
      </c>
      <c r="W486" s="5">
        <f t="shared" si="518"/>
        <v>2.5213048549657304E-2</v>
      </c>
      <c r="X486" s="5">
        <f t="shared" si="519"/>
        <v>2.0781589017741395E-2</v>
      </c>
      <c r="Y486" s="5">
        <f t="shared" si="520"/>
        <v>8.5645026473440827E-3</v>
      </c>
      <c r="Z486" s="5">
        <f t="shared" si="521"/>
        <v>1.5538391376073789E-2</v>
      </c>
      <c r="AA486" s="5">
        <f t="shared" si="522"/>
        <v>1.5049863092569251E-2</v>
      </c>
      <c r="AB486" s="5">
        <f t="shared" si="523"/>
        <v>7.2883470889349312E-3</v>
      </c>
      <c r="AC486" s="5">
        <f t="shared" si="524"/>
        <v>1.1740705302345302E-4</v>
      </c>
      <c r="AD486" s="5">
        <f t="shared" si="525"/>
        <v>6.1050870652371789E-3</v>
      </c>
      <c r="AE486" s="5">
        <f t="shared" si="526"/>
        <v>5.0320535439183321E-3</v>
      </c>
      <c r="AF486" s="5">
        <f t="shared" si="527"/>
        <v>2.073808497592435E-3</v>
      </c>
      <c r="AG486" s="5">
        <f t="shared" si="528"/>
        <v>5.6977158492074406E-4</v>
      </c>
      <c r="AH486" s="5">
        <f t="shared" si="529"/>
        <v>3.2018387516527789E-3</v>
      </c>
      <c r="AI486" s="5">
        <f t="shared" si="530"/>
        <v>3.1011726819454733E-3</v>
      </c>
      <c r="AJ486" s="5">
        <f t="shared" si="531"/>
        <v>1.5018357808119589E-3</v>
      </c>
      <c r="AK486" s="5">
        <f t="shared" si="532"/>
        <v>4.8487264740384317E-4</v>
      </c>
      <c r="AL486" s="5">
        <f t="shared" si="533"/>
        <v>3.7491607638582355E-6</v>
      </c>
      <c r="AM486" s="5">
        <f t="shared" si="534"/>
        <v>1.1826285266763722E-3</v>
      </c>
      <c r="AN486" s="5">
        <f t="shared" si="535"/>
        <v>9.7476907457822804E-4</v>
      </c>
      <c r="AO486" s="5">
        <f t="shared" si="536"/>
        <v>4.0172155808909876E-4</v>
      </c>
      <c r="AP486" s="5">
        <f t="shared" si="537"/>
        <v>1.1037158402763962E-4</v>
      </c>
      <c r="AQ486" s="5">
        <f t="shared" si="538"/>
        <v>2.2743153153237917E-5</v>
      </c>
      <c r="AR486" s="5">
        <f t="shared" si="539"/>
        <v>5.278163559386842E-4</v>
      </c>
      <c r="AS486" s="5">
        <f t="shared" si="540"/>
        <v>5.1122176695379156E-4</v>
      </c>
      <c r="AT486" s="5">
        <f t="shared" si="541"/>
        <v>2.4757445659538934E-4</v>
      </c>
      <c r="AU486" s="5">
        <f t="shared" si="542"/>
        <v>7.9930231875334758E-5</v>
      </c>
      <c r="AV486" s="5">
        <f t="shared" si="543"/>
        <v>1.9354304727666394E-5</v>
      </c>
      <c r="AW486" s="5">
        <f t="shared" si="544"/>
        <v>8.3140273230328388E-8</v>
      </c>
      <c r="AX486" s="5">
        <f t="shared" si="545"/>
        <v>1.9090776500039848E-4</v>
      </c>
      <c r="AY486" s="5">
        <f t="shared" si="546"/>
        <v>1.5735370931920729E-4</v>
      </c>
      <c r="AZ486" s="5">
        <f t="shared" si="547"/>
        <v>6.4848566627087942E-5</v>
      </c>
      <c r="BA486" s="5">
        <f t="shared" si="548"/>
        <v>1.7816915414248591E-5</v>
      </c>
      <c r="BB486" s="5">
        <f t="shared" si="549"/>
        <v>3.6713510959765365E-6</v>
      </c>
      <c r="BC486" s="5">
        <f t="shared" si="550"/>
        <v>6.0521447429216859E-7</v>
      </c>
      <c r="BD486" s="5">
        <f t="shared" si="551"/>
        <v>7.250784294196169E-5</v>
      </c>
      <c r="BE486" s="5">
        <f t="shared" si="552"/>
        <v>7.0228190486586119E-5</v>
      </c>
      <c r="BF486" s="5">
        <f t="shared" si="553"/>
        <v>3.4010105244531983E-5</v>
      </c>
      <c r="BG486" s="5">
        <f t="shared" si="554"/>
        <v>1.0980274926919121E-5</v>
      </c>
      <c r="BH486" s="5">
        <f t="shared" si="555"/>
        <v>2.6587635484481382E-6</v>
      </c>
      <c r="BI486" s="5">
        <f t="shared" si="556"/>
        <v>5.1503436142395298E-7</v>
      </c>
      <c r="BJ486" s="8">
        <f t="shared" si="557"/>
        <v>0.37518913250848013</v>
      </c>
      <c r="BK486" s="8">
        <f t="shared" si="558"/>
        <v>0.32856847888697943</v>
      </c>
      <c r="BL486" s="8">
        <f t="shared" si="559"/>
        <v>0.28076784140205119</v>
      </c>
      <c r="BM486" s="8">
        <f t="shared" si="560"/>
        <v>0.26735805123798323</v>
      </c>
      <c r="BN486" s="8">
        <f t="shared" si="561"/>
        <v>0.73254852236655554</v>
      </c>
    </row>
    <row r="487" spans="1:66" x14ac:dyDescent="0.25">
      <c r="A487" t="s">
        <v>89</v>
      </c>
      <c r="B487" t="s">
        <v>126</v>
      </c>
      <c r="C487" t="s">
        <v>120</v>
      </c>
      <c r="D487" t="s">
        <v>535</v>
      </c>
      <c r="E487">
        <f>VLOOKUP(A487,home!$A$2:$E$405,3,FALSE)</f>
        <v>1.4149</v>
      </c>
      <c r="F487">
        <f>VLOOKUP(B487,home!$B$2:$E$405,3,FALSE)</f>
        <v>1.0848</v>
      </c>
      <c r="G487">
        <f>VLOOKUP(C487,away!$B$2:$E$405,4,FALSE)</f>
        <v>1.2906</v>
      </c>
      <c r="H487">
        <f>VLOOKUP(A487,away!$A$2:$E$405,3,FALSE)</f>
        <v>1.1467000000000001</v>
      </c>
      <c r="I487">
        <f>VLOOKUP(C487,away!$B$2:$E$405,3,FALSE)</f>
        <v>0.64459999999999995</v>
      </c>
      <c r="J487">
        <f>VLOOKUP(B487,home!$B$2:$E$405,4,FALSE)</f>
        <v>0.53239999999999998</v>
      </c>
      <c r="K487" s="3">
        <f t="shared" si="506"/>
        <v>1.980920670912</v>
      </c>
      <c r="L487" s="3">
        <f t="shared" si="507"/>
        <v>0.393530285368</v>
      </c>
      <c r="M487" s="5">
        <f t="shared" si="508"/>
        <v>9.3065572253962434E-2</v>
      </c>
      <c r="N487" s="5">
        <f t="shared" si="509"/>
        <v>0.18435551582812845</v>
      </c>
      <c r="O487" s="5">
        <f t="shared" si="510"/>
        <v>3.6624121207038063E-2</v>
      </c>
      <c r="P487" s="5">
        <f t="shared" si="511"/>
        <v>7.254947875300824E-2</v>
      </c>
      <c r="Q487" s="5">
        <f t="shared" si="512"/>
        <v>0.18259682605029204</v>
      </c>
      <c r="R487" s="5">
        <f t="shared" si="513"/>
        <v>7.2063504349789524E-3</v>
      </c>
      <c r="S487" s="5">
        <f t="shared" si="514"/>
        <v>1.4139027837732694E-2</v>
      </c>
      <c r="T487" s="5">
        <f t="shared" si="515"/>
        <v>7.1857381062862491E-2</v>
      </c>
      <c r="U487" s="5">
        <f t="shared" si="516"/>
        <v>1.4275208538485488E-2</v>
      </c>
      <c r="V487" s="5">
        <f t="shared" si="517"/>
        <v>1.2246790382527018E-3</v>
      </c>
      <c r="W487" s="5">
        <f t="shared" si="518"/>
        <v>0.12056994238864875</v>
      </c>
      <c r="X487" s="5">
        <f t="shared" si="519"/>
        <v>4.7447923835008267E-2</v>
      </c>
      <c r="Y487" s="5">
        <f t="shared" si="520"/>
        <v>9.3360975034549633E-3</v>
      </c>
      <c r="Z487" s="5">
        <f t="shared" si="521"/>
        <v>9.453057143796929E-4</v>
      </c>
      <c r="AA487" s="5">
        <f t="shared" si="522"/>
        <v>1.8725756299459687E-3</v>
      </c>
      <c r="AB487" s="5">
        <f t="shared" si="523"/>
        <v>1.8547118866030147E-3</v>
      </c>
      <c r="AC487" s="5">
        <f t="shared" si="524"/>
        <v>5.9668833297526161E-5</v>
      </c>
      <c r="AD487" s="5">
        <f t="shared" si="525"/>
        <v>5.9709872792085839E-2</v>
      </c>
      <c r="AE487" s="5">
        <f t="shared" si="526"/>
        <v>2.3497643279156523E-2</v>
      </c>
      <c r="AF487" s="5">
        <f t="shared" si="527"/>
        <v>4.6235171325609654E-3</v>
      </c>
      <c r="AG487" s="5">
        <f t="shared" si="528"/>
        <v>6.0649800552685146E-4</v>
      </c>
      <c r="AH487" s="5">
        <f t="shared" si="529"/>
        <v>9.3001606884960403E-5</v>
      </c>
      <c r="AI487" s="5">
        <f t="shared" si="530"/>
        <v>1.8422880550644983E-4</v>
      </c>
      <c r="AJ487" s="5">
        <f t="shared" si="531"/>
        <v>1.824713245025765E-4</v>
      </c>
      <c r="AK487" s="5">
        <f t="shared" si="532"/>
        <v>1.2048707285194835E-4</v>
      </c>
      <c r="AL487" s="5">
        <f t="shared" si="533"/>
        <v>1.8605989943188048E-6</v>
      </c>
      <c r="AM487" s="5">
        <f t="shared" si="534"/>
        <v>2.3656104254273752E-2</v>
      </c>
      <c r="AN487" s="5">
        <f t="shared" si="535"/>
        <v>9.3093934578795095E-3</v>
      </c>
      <c r="AO487" s="5">
        <f t="shared" si="536"/>
        <v>1.8317641320411571E-3</v>
      </c>
      <c r="AP487" s="5">
        <f t="shared" si="537"/>
        <v>2.4028488720300787E-4</v>
      </c>
      <c r="AQ487" s="5">
        <f t="shared" si="538"/>
        <v>2.3639845057654341E-5</v>
      </c>
      <c r="AR487" s="5">
        <f t="shared" si="539"/>
        <v>7.3197897794242094E-6</v>
      </c>
      <c r="AS487" s="5">
        <f t="shared" si="540"/>
        <v>1.4499922880791805E-5</v>
      </c>
      <c r="AT487" s="5">
        <f t="shared" si="541"/>
        <v>1.4361598480595182E-5</v>
      </c>
      <c r="AU487" s="5">
        <f t="shared" si="542"/>
        <v>9.4830624325164546E-6</v>
      </c>
      <c r="AV487" s="5">
        <f t="shared" si="543"/>
        <v>4.6962985990302221E-6</v>
      </c>
      <c r="AW487" s="5">
        <f t="shared" si="544"/>
        <v>4.0289838401324151E-8</v>
      </c>
      <c r="AX487" s="5">
        <f t="shared" si="545"/>
        <v>7.8101443184233612E-3</v>
      </c>
      <c r="AY487" s="5">
        <f t="shared" si="546"/>
        <v>3.0735283223944096E-3</v>
      </c>
      <c r="AZ487" s="5">
        <f t="shared" si="547"/>
        <v>6.0476323889925099E-4</v>
      </c>
      <c r="BA487" s="5">
        <f t="shared" si="548"/>
        <v>7.933088332803275E-5</v>
      </c>
      <c r="BB487" s="5">
        <f t="shared" si="549"/>
        <v>7.804776288644059E-6</v>
      </c>
      <c r="BC487" s="5">
        <f t="shared" si="550"/>
        <v>6.1428316802069981E-7</v>
      </c>
      <c r="BD487" s="5">
        <f t="shared" si="551"/>
        <v>4.8009316012176282E-7</v>
      </c>
      <c r="BE487" s="5">
        <f t="shared" si="552"/>
        <v>9.510264648486646E-7</v>
      </c>
      <c r="BF487" s="5">
        <f t="shared" si="553"/>
        <v>9.4195399140154223E-7</v>
      </c>
      <c r="BG487" s="5">
        <f t="shared" si="554"/>
        <v>6.2197871087179309E-7</v>
      </c>
      <c r="BH487" s="5">
        <f t="shared" si="555"/>
        <v>3.0802262130828342E-7</v>
      </c>
      <c r="BI487" s="5">
        <f t="shared" si="556"/>
        <v>1.2203367553161543E-7</v>
      </c>
      <c r="BJ487" s="8">
        <f t="shared" si="557"/>
        <v>0.75123859027668161</v>
      </c>
      <c r="BK487" s="8">
        <f t="shared" si="558"/>
        <v>0.18411381563764231</v>
      </c>
      <c r="BL487" s="8">
        <f t="shared" si="559"/>
        <v>6.246694228759387E-2</v>
      </c>
      <c r="BM487" s="8">
        <f t="shared" si="560"/>
        <v>0.41929330135633369</v>
      </c>
      <c r="BN487" s="8">
        <f t="shared" si="561"/>
        <v>0.57639786452740815</v>
      </c>
    </row>
    <row r="488" spans="1:66" x14ac:dyDescent="0.25">
      <c r="A488" t="s">
        <v>89</v>
      </c>
      <c r="B488" t="s">
        <v>330</v>
      </c>
      <c r="C488" t="s">
        <v>101</v>
      </c>
      <c r="D488" t="s">
        <v>535</v>
      </c>
      <c r="E488">
        <f>VLOOKUP(A488,home!$A$2:$E$405,3,FALSE)</f>
        <v>1.4149</v>
      </c>
      <c r="F488">
        <f>VLOOKUP(B488,home!$B$2:$E$405,3,FALSE)</f>
        <v>0.67600000000000005</v>
      </c>
      <c r="G488">
        <f>VLOOKUP(C488,away!$B$2:$E$405,4,FALSE)</f>
        <v>1.2476</v>
      </c>
      <c r="H488">
        <f>VLOOKUP(A488,away!$A$2:$E$405,3,FALSE)</f>
        <v>1.1467000000000001</v>
      </c>
      <c r="I488">
        <f>VLOOKUP(C488,away!$B$2:$E$405,3,FALSE)</f>
        <v>0.78559999999999997</v>
      </c>
      <c r="J488">
        <f>VLOOKUP(B488,home!$B$2:$E$405,4,FALSE)</f>
        <v>0.64459999999999995</v>
      </c>
      <c r="K488" s="3">
        <f t="shared" si="506"/>
        <v>1.1932949662400001</v>
      </c>
      <c r="L488" s="3">
        <f t="shared" si="507"/>
        <v>0.580686311392</v>
      </c>
      <c r="M488" s="5">
        <f t="shared" si="508"/>
        <v>0.16965619405491283</v>
      </c>
      <c r="N488" s="5">
        <f t="shared" si="509"/>
        <v>0.2024498823571641</v>
      </c>
      <c r="O488" s="5">
        <f t="shared" si="510"/>
        <v>9.8517029530552691E-2</v>
      </c>
      <c r="P488" s="5">
        <f t="shared" si="511"/>
        <v>0.11755987542772596</v>
      </c>
      <c r="Q488" s="5">
        <f t="shared" si="512"/>
        <v>0.12079121276634207</v>
      </c>
      <c r="R488" s="5">
        <f t="shared" si="513"/>
        <v>2.8603745243696684E-2</v>
      </c>
      <c r="S488" s="5">
        <f t="shared" si="514"/>
        <v>2.0365192658555693E-2</v>
      </c>
      <c r="T488" s="5">
        <f t="shared" si="515"/>
        <v>7.0141803789853435E-2</v>
      </c>
      <c r="U488" s="5">
        <f t="shared" si="516"/>
        <v>3.4132705214914599E-2</v>
      </c>
      <c r="V488" s="5">
        <f t="shared" si="517"/>
        <v>1.5679615572201373E-3</v>
      </c>
      <c r="W488" s="5">
        <f t="shared" si="518"/>
        <v>4.804651538670026E-2</v>
      </c>
      <c r="X488" s="5">
        <f t="shared" si="519"/>
        <v>2.7899953795141947E-2</v>
      </c>
      <c r="Y488" s="5">
        <f t="shared" si="520"/>
        <v>8.1005606286541024E-3</v>
      </c>
      <c r="Z488" s="5">
        <f t="shared" si="521"/>
        <v>5.5366011058528971E-3</v>
      </c>
      <c r="AA488" s="5">
        <f t="shared" si="522"/>
        <v>6.6067982296930802E-3</v>
      </c>
      <c r="AB488" s="5">
        <f t="shared" si="523"/>
        <v>3.9419295352280479E-3</v>
      </c>
      <c r="AC488" s="5">
        <f t="shared" si="524"/>
        <v>6.7905480245316206E-5</v>
      </c>
      <c r="AD488" s="5">
        <f t="shared" si="525"/>
        <v>1.4333416239080545E-2</v>
      </c>
      <c r="AE488" s="5">
        <f t="shared" si="526"/>
        <v>8.323218605517874E-3</v>
      </c>
      <c r="AF488" s="5">
        <f t="shared" si="527"/>
        <v>2.4165895554737198E-3</v>
      </c>
      <c r="AG488" s="5">
        <f t="shared" si="528"/>
        <v>4.6776015837215578E-4</v>
      </c>
      <c r="AH488" s="5">
        <f t="shared" si="529"/>
        <v>8.0375711845164649E-4</v>
      </c>
      <c r="AI488" s="5">
        <f t="shared" si="530"/>
        <v>9.5911932352791727E-4</v>
      </c>
      <c r="AJ488" s="5">
        <f t="shared" si="531"/>
        <v>5.7225613039468891E-4</v>
      </c>
      <c r="AK488" s="5">
        <f t="shared" si="532"/>
        <v>2.2762345326665439E-4</v>
      </c>
      <c r="AL488" s="5">
        <f t="shared" si="533"/>
        <v>1.8821499192456081E-6</v>
      </c>
      <c r="AM488" s="5">
        <f t="shared" si="534"/>
        <v>3.4207986894234984E-3</v>
      </c>
      <c r="AN488" s="5">
        <f t="shared" si="535"/>
        <v>1.9864109729759191E-3</v>
      </c>
      <c r="AO488" s="5">
        <f t="shared" si="536"/>
        <v>5.7674083040299003E-4</v>
      </c>
      <c r="AP488" s="5">
        <f t="shared" si="537"/>
        <v>1.1163516847862378E-4</v>
      </c>
      <c r="AQ488" s="5">
        <f t="shared" si="538"/>
        <v>1.6206253551369123E-5</v>
      </c>
      <c r="AR488" s="5">
        <f t="shared" si="539"/>
        <v>9.3346151273749939E-5</v>
      </c>
      <c r="AS488" s="5">
        <f t="shared" si="540"/>
        <v>1.1138949243284336E-4</v>
      </c>
      <c r="AT488" s="5">
        <f t="shared" si="541"/>
        <v>6.6460260306070289E-5</v>
      </c>
      <c r="AU488" s="5">
        <f t="shared" si="542"/>
        <v>2.6435564692744578E-5</v>
      </c>
      <c r="AV488" s="5">
        <f t="shared" si="543"/>
        <v>7.8863565693910013E-6</v>
      </c>
      <c r="AW488" s="5">
        <f t="shared" si="544"/>
        <v>3.6227728946407519E-8</v>
      </c>
      <c r="AX488" s="5">
        <f t="shared" si="545"/>
        <v>6.8033697610157459E-4</v>
      </c>
      <c r="AY488" s="5">
        <f t="shared" si="546"/>
        <v>3.9506236915601056E-4</v>
      </c>
      <c r="AZ488" s="5">
        <f t="shared" si="547"/>
        <v>1.1470365495749418E-4</v>
      </c>
      <c r="BA488" s="5">
        <f t="shared" si="548"/>
        <v>2.2202280766815998E-5</v>
      </c>
      <c r="BB488" s="5">
        <f t="shared" si="549"/>
        <v>3.2231401307429807E-6</v>
      </c>
      <c r="BC488" s="5">
        <f t="shared" si="550"/>
        <v>3.7432667072413422E-7</v>
      </c>
      <c r="BD488" s="5">
        <f t="shared" si="551"/>
        <v>9.0341387109655757E-6</v>
      </c>
      <c r="BE488" s="5">
        <f t="shared" si="552"/>
        <v>1.0780392248109146E-5</v>
      </c>
      <c r="BF488" s="5">
        <f t="shared" si="553"/>
        <v>6.4320939018806801E-6</v>
      </c>
      <c r="BG488" s="5">
        <f t="shared" si="554"/>
        <v>2.5584617584990715E-6</v>
      </c>
      <c r="BH488" s="5">
        <f t="shared" si="555"/>
        <v>7.632498844336209E-7</v>
      </c>
      <c r="BI488" s="5">
        <f t="shared" si="556"/>
        <v>1.8215644901558037E-7</v>
      </c>
      <c r="BJ488" s="8">
        <f t="shared" si="557"/>
        <v>0.51029860794491599</v>
      </c>
      <c r="BK488" s="8">
        <f t="shared" si="558"/>
        <v>0.30961407369773514</v>
      </c>
      <c r="BL488" s="8">
        <f t="shared" si="559"/>
        <v>0.17470023209795371</v>
      </c>
      <c r="BM488" s="8">
        <f t="shared" si="560"/>
        <v>0.26217654932463635</v>
      </c>
      <c r="BN488" s="8">
        <f t="shared" si="561"/>
        <v>0.7375779393803944</v>
      </c>
    </row>
    <row r="489" spans="1:66" x14ac:dyDescent="0.25">
      <c r="A489" t="s">
        <v>89</v>
      </c>
      <c r="B489" t="s">
        <v>103</v>
      </c>
      <c r="C489" t="s">
        <v>95</v>
      </c>
      <c r="D489" t="s">
        <v>535</v>
      </c>
      <c r="E489">
        <f>VLOOKUP(A489,home!$A$2:$E$405,3,FALSE)</f>
        <v>1.4149</v>
      </c>
      <c r="F489">
        <f>VLOOKUP(B489,home!$B$2:$E$405,3,FALSE)</f>
        <v>0.8911</v>
      </c>
      <c r="G489">
        <f>VLOOKUP(C489,away!$B$2:$E$405,4,FALSE)</f>
        <v>1.0754999999999999</v>
      </c>
      <c r="H489">
        <f>VLOOKUP(A489,away!$A$2:$E$405,3,FALSE)</f>
        <v>1.1467000000000001</v>
      </c>
      <c r="I489">
        <f>VLOOKUP(C489,away!$B$2:$E$405,3,FALSE)</f>
        <v>0.98580000000000001</v>
      </c>
      <c r="J489">
        <f>VLOOKUP(B489,home!$B$2:$E$405,4,FALSE)</f>
        <v>1.1754</v>
      </c>
      <c r="K489" s="3">
        <f t="shared" si="506"/>
        <v>1.3560091029450001</v>
      </c>
      <c r="L489" s="3">
        <f t="shared" si="507"/>
        <v>1.328691977244</v>
      </c>
      <c r="M489" s="5">
        <f t="shared" si="508"/>
        <v>6.8241589710923395E-2</v>
      </c>
      <c r="N489" s="5">
        <f t="shared" si="509"/>
        <v>9.253621684744999E-2</v>
      </c>
      <c r="O489" s="5">
        <f t="shared" si="510"/>
        <v>9.0672052763280622E-2</v>
      </c>
      <c r="P489" s="5">
        <f t="shared" si="511"/>
        <v>0.12295212892971787</v>
      </c>
      <c r="Q489" s="5">
        <f t="shared" si="512"/>
        <v>6.2739976198617348E-2</v>
      </c>
      <c r="R489" s="5">
        <f t="shared" si="513"/>
        <v>6.0237614533407813E-2</v>
      </c>
      <c r="S489" s="5">
        <f t="shared" si="514"/>
        <v>5.5381278749468237E-2</v>
      </c>
      <c r="T489" s="5">
        <f t="shared" si="515"/>
        <v>8.3362103027582388E-2</v>
      </c>
      <c r="U489" s="5">
        <f t="shared" si="516"/>
        <v>8.1682753646993025E-2</v>
      </c>
      <c r="V489" s="5">
        <f t="shared" si="517"/>
        <v>1.1086829981445744E-2</v>
      </c>
      <c r="W489" s="5">
        <f t="shared" si="518"/>
        <v>2.8358659614625921E-2</v>
      </c>
      <c r="X489" s="5">
        <f t="shared" si="519"/>
        <v>3.7679923515346887E-2</v>
      </c>
      <c r="Y489" s="5">
        <f t="shared" si="520"/>
        <v>2.5032506039004476E-2</v>
      </c>
      <c r="Z489" s="5">
        <f t="shared" si="521"/>
        <v>2.6679078386285183E-2</v>
      </c>
      <c r="AA489" s="5">
        <f t="shared" si="522"/>
        <v>3.617707314998591E-2</v>
      </c>
      <c r="AB489" s="5">
        <f t="shared" si="523"/>
        <v>2.4528220254644028E-2</v>
      </c>
      <c r="AC489" s="5">
        <f t="shared" si="524"/>
        <v>1.2484591096453997E-3</v>
      </c>
      <c r="AD489" s="5">
        <f t="shared" si="525"/>
        <v>9.6136501461878722E-3</v>
      </c>
      <c r="AE489" s="5">
        <f t="shared" si="526"/>
        <v>1.2773579821270432E-2</v>
      </c>
      <c r="AF489" s="5">
        <f t="shared" si="527"/>
        <v>8.4860765146039362E-3</v>
      </c>
      <c r="AG489" s="5">
        <f t="shared" si="528"/>
        <v>3.7584605944109926E-3</v>
      </c>
      <c r="AH489" s="5">
        <f t="shared" si="529"/>
        <v>8.8620693530302268E-3</v>
      </c>
      <c r="AI489" s="5">
        <f t="shared" si="530"/>
        <v>1.2017046713638896E-2</v>
      </c>
      <c r="AJ489" s="5">
        <f t="shared" si="531"/>
        <v>8.1476123671048225E-3</v>
      </c>
      <c r="AK489" s="5">
        <f t="shared" si="532"/>
        <v>3.6827455123537999E-3</v>
      </c>
      <c r="AL489" s="5">
        <f t="shared" si="533"/>
        <v>8.9974870786476498E-5</v>
      </c>
      <c r="AM489" s="5">
        <f t="shared" si="534"/>
        <v>2.6072394221518559E-3</v>
      </c>
      <c r="AN489" s="5">
        <f t="shared" si="535"/>
        <v>3.4642181029674534E-3</v>
      </c>
      <c r="AO489" s="5">
        <f t="shared" si="536"/>
        <v>2.3014394004181424E-3</v>
      </c>
      <c r="AP489" s="5">
        <f t="shared" si="537"/>
        <v>1.019301355816276E-3</v>
      </c>
      <c r="AQ489" s="5">
        <f t="shared" si="538"/>
        <v>3.3858438346675429E-4</v>
      </c>
      <c r="AR489" s="5">
        <f t="shared" si="539"/>
        <v>2.354992090230238E-3</v>
      </c>
      <c r="AS489" s="5">
        <f t="shared" si="540"/>
        <v>3.1933907117156755E-3</v>
      </c>
      <c r="AT489" s="5">
        <f t="shared" si="541"/>
        <v>2.1651334371732352E-3</v>
      </c>
      <c r="AU489" s="5">
        <f t="shared" si="542"/>
        <v>9.7864688329916765E-4</v>
      </c>
      <c r="AV489" s="5">
        <f t="shared" si="543"/>
        <v>3.3176352058060602E-4</v>
      </c>
      <c r="AW489" s="5">
        <f t="shared" si="544"/>
        <v>4.5030383801935578E-6</v>
      </c>
      <c r="AX489" s="5">
        <f t="shared" si="545"/>
        <v>5.8924006499916273E-4</v>
      </c>
      <c r="AY489" s="5">
        <f t="shared" si="546"/>
        <v>7.8291854703512061E-4</v>
      </c>
      <c r="AZ489" s="5">
        <f t="shared" si="547"/>
        <v>5.2012879614054706E-4</v>
      </c>
      <c r="BA489" s="5">
        <f t="shared" si="548"/>
        <v>2.3036365285517498E-4</v>
      </c>
      <c r="BB489" s="5">
        <f t="shared" si="549"/>
        <v>7.6520584349323181E-5</v>
      </c>
      <c r="BC489" s="5">
        <f t="shared" si="550"/>
        <v>2.0334457303793702E-5</v>
      </c>
      <c r="BD489" s="5">
        <f t="shared" si="551"/>
        <v>5.2150984946033245E-4</v>
      </c>
      <c r="BE489" s="5">
        <f t="shared" si="552"/>
        <v>7.0717210314368744E-4</v>
      </c>
      <c r="BF489" s="5">
        <f t="shared" si="553"/>
        <v>4.7946590460580047E-4</v>
      </c>
      <c r="BG489" s="5">
        <f t="shared" si="554"/>
        <v>2.1672004373240818E-4</v>
      </c>
      <c r="BH489" s="5">
        <f t="shared" si="555"/>
        <v>7.3468588022945977E-5</v>
      </c>
      <c r="BI489" s="5">
        <f t="shared" si="556"/>
        <v>1.9924814827926141E-5</v>
      </c>
      <c r="BJ489" s="8">
        <f t="shared" si="557"/>
        <v>0.37629144108660378</v>
      </c>
      <c r="BK489" s="8">
        <f t="shared" si="558"/>
        <v>0.25978317989902222</v>
      </c>
      <c r="BL489" s="8">
        <f t="shared" si="559"/>
        <v>0.3370493762412311</v>
      </c>
      <c r="BM489" s="8">
        <f t="shared" si="560"/>
        <v>0.50164508112109041</v>
      </c>
      <c r="BN489" s="8">
        <f t="shared" si="561"/>
        <v>0.49737957898339702</v>
      </c>
    </row>
    <row r="490" spans="1:66" x14ac:dyDescent="0.25">
      <c r="A490" t="s">
        <v>89</v>
      </c>
      <c r="B490" t="s">
        <v>104</v>
      </c>
      <c r="C490" t="s">
        <v>81</v>
      </c>
      <c r="D490" t="s">
        <v>535</v>
      </c>
      <c r="E490">
        <f>VLOOKUP(A490,home!$A$2:$E$405,3,FALSE)</f>
        <v>1.4149</v>
      </c>
      <c r="F490">
        <f>VLOOKUP(B490,home!$B$2:$E$405,3,FALSE)</f>
        <v>1.1677</v>
      </c>
      <c r="G490">
        <f>VLOOKUP(C490,away!$B$2:$E$405,4,FALSE)</f>
        <v>0.79900000000000004</v>
      </c>
      <c r="H490">
        <f>VLOOKUP(A490,away!$A$2:$E$405,3,FALSE)</f>
        <v>1.1467000000000001</v>
      </c>
      <c r="I490">
        <f>VLOOKUP(C490,away!$B$2:$E$405,3,FALSE)</f>
        <v>1.0237000000000001</v>
      </c>
      <c r="J490">
        <f>VLOOKUP(B490,home!$B$2:$E$405,4,FALSE)</f>
        <v>0.94789999999999996</v>
      </c>
      <c r="K490" s="3">
        <f t="shared" si="506"/>
        <v>1.32009080527</v>
      </c>
      <c r="L490" s="3">
        <f t="shared" si="507"/>
        <v>1.1127178092410002</v>
      </c>
      <c r="M490" s="5">
        <f t="shared" si="508"/>
        <v>8.7789917963182112E-2</v>
      </c>
      <c r="N490" s="5">
        <f t="shared" si="509"/>
        <v>0.11589066349860433</v>
      </c>
      <c r="O490" s="5">
        <f t="shared" si="510"/>
        <v>9.768540518943912E-2</v>
      </c>
      <c r="P490" s="5">
        <f t="shared" si="511"/>
        <v>0.12895360519965293</v>
      </c>
      <c r="Q490" s="5">
        <f t="shared" si="512"/>
        <v>7.6493099650573604E-2</v>
      </c>
      <c r="R490" s="5">
        <f t="shared" si="513"/>
        <v>5.434814502860609E-2</v>
      </c>
      <c r="S490" s="5">
        <f t="shared" si="514"/>
        <v>4.7354618502326071E-2</v>
      </c>
      <c r="T490" s="5">
        <f t="shared" si="515"/>
        <v>8.5115234265239759E-2</v>
      </c>
      <c r="U490" s="5">
        <f t="shared" si="516"/>
        <v>7.1744486535743363E-2</v>
      </c>
      <c r="V490" s="5">
        <f t="shared" si="517"/>
        <v>7.7287396503018524E-3</v>
      </c>
      <c r="W490" s="5">
        <f t="shared" si="518"/>
        <v>3.3659279171774685E-2</v>
      </c>
      <c r="X490" s="5">
        <f t="shared" si="519"/>
        <v>3.7453279380648345E-2</v>
      </c>
      <c r="Y490" s="5">
        <f t="shared" si="520"/>
        <v>2.0837465490663086E-2</v>
      </c>
      <c r="Z490" s="5">
        <f t="shared" si="521"/>
        <v>2.0158049624180895E-2</v>
      </c>
      <c r="AA490" s="5">
        <f t="shared" si="522"/>
        <v>2.6610455961057582E-2</v>
      </c>
      <c r="AB490" s="5">
        <f t="shared" si="523"/>
        <v>1.756410911911719E-2</v>
      </c>
      <c r="AC490" s="5">
        <f t="shared" si="524"/>
        <v>7.0954107308050319E-4</v>
      </c>
      <c r="AD490" s="5">
        <f t="shared" si="525"/>
        <v>1.1108326236668948E-2</v>
      </c>
      <c r="AE490" s="5">
        <f t="shared" si="526"/>
        <v>1.2360432434400595E-2</v>
      </c>
      <c r="AF490" s="5">
        <f t="shared" si="527"/>
        <v>6.8768366498388189E-3</v>
      </c>
      <c r="AG490" s="5">
        <f t="shared" si="528"/>
        <v>2.5506595371722887E-3</v>
      </c>
      <c r="AH490" s="5">
        <f t="shared" si="529"/>
        <v>5.6075552040974839E-3</v>
      </c>
      <c r="AI490" s="5">
        <f t="shared" si="530"/>
        <v>7.4024820649730271E-3</v>
      </c>
      <c r="AJ490" s="5">
        <f t="shared" si="531"/>
        <v>4.8859742550734879E-3</v>
      </c>
      <c r="AK490" s="5">
        <f t="shared" si="532"/>
        <v>2.1499765629694832E-3</v>
      </c>
      <c r="AL490" s="5">
        <f t="shared" si="533"/>
        <v>4.1689470287161753E-5</v>
      </c>
      <c r="AM490" s="5">
        <f t="shared" si="534"/>
        <v>2.9327998653932348E-3</v>
      </c>
      <c r="AN490" s="5">
        <f t="shared" si="535"/>
        <v>3.2633786411626602E-3</v>
      </c>
      <c r="AO490" s="5">
        <f t="shared" si="536"/>
        <v>1.8156097661591942E-3</v>
      </c>
      <c r="AP490" s="5">
        <f t="shared" si="537"/>
        <v>6.734204404790741E-4</v>
      </c>
      <c r="AQ490" s="5">
        <f t="shared" si="538"/>
        <v>1.8733172930699617E-4</v>
      </c>
      <c r="AR490" s="5">
        <f t="shared" si="539"/>
        <v>1.2479253083802638E-3</v>
      </c>
      <c r="AS490" s="5">
        <f t="shared" si="540"/>
        <v>1.6473747252565157E-3</v>
      </c>
      <c r="AT490" s="5">
        <f t="shared" si="541"/>
        <v>1.0873421138226595E-3</v>
      </c>
      <c r="AU490" s="5">
        <f t="shared" si="542"/>
        <v>4.7846344221337951E-4</v>
      </c>
      <c r="AV490" s="5">
        <f t="shared" si="543"/>
        <v>1.5790379768092913E-4</v>
      </c>
      <c r="AW490" s="5">
        <f t="shared" si="544"/>
        <v>1.7010329308884651E-6</v>
      </c>
      <c r="AX490" s="5">
        <f t="shared" si="545"/>
        <v>6.4526035600044943E-4</v>
      </c>
      <c r="AY490" s="5">
        <f t="shared" si="546"/>
        <v>7.1799268971888788E-4</v>
      </c>
      <c r="AZ490" s="5">
        <f t="shared" si="547"/>
        <v>3.9946162637752726E-4</v>
      </c>
      <c r="BA490" s="5">
        <f t="shared" si="548"/>
        <v>1.4816268859288293E-4</v>
      </c>
      <c r="BB490" s="5">
        <f t="shared" si="549"/>
        <v>4.121581556558231E-5</v>
      </c>
      <c r="BC490" s="5">
        <f t="shared" si="550"/>
        <v>9.1723144004431693E-6</v>
      </c>
      <c r="BD490" s="5">
        <f t="shared" si="551"/>
        <v>2.3143145253954757E-4</v>
      </c>
      <c r="BE490" s="5">
        <f t="shared" si="552"/>
        <v>3.0551053254773713E-4</v>
      </c>
      <c r="BF490" s="5">
        <f t="shared" si="553"/>
        <v>2.0165082246470446E-4</v>
      </c>
      <c r="BG490" s="5">
        <f t="shared" si="554"/>
        <v>8.8732465536929837E-5</v>
      </c>
      <c r="BH490" s="5">
        <f t="shared" si="555"/>
        <v>2.9283727971059566E-5</v>
      </c>
      <c r="BI490" s="5">
        <f t="shared" si="556"/>
        <v>7.7314360077247257E-6</v>
      </c>
      <c r="BJ490" s="8">
        <f t="shared" si="557"/>
        <v>0.41317908224874145</v>
      </c>
      <c r="BK490" s="8">
        <f t="shared" si="558"/>
        <v>0.27329610454854952</v>
      </c>
      <c r="BL490" s="8">
        <f t="shared" si="559"/>
        <v>0.2934819397454983</v>
      </c>
      <c r="BM490" s="8">
        <f t="shared" si="560"/>
        <v>0.438238047980124</v>
      </c>
      <c r="BN490" s="8">
        <f t="shared" si="561"/>
        <v>0.56116083653005822</v>
      </c>
    </row>
    <row r="491" spans="1:66" x14ac:dyDescent="0.25">
      <c r="A491" t="s">
        <v>89</v>
      </c>
      <c r="B491" t="s">
        <v>122</v>
      </c>
      <c r="C491" t="s">
        <v>303</v>
      </c>
      <c r="D491" t="s">
        <v>535</v>
      </c>
      <c r="E491">
        <f>VLOOKUP(A491,home!$A$2:$E$405,3,FALSE)</f>
        <v>1.4149</v>
      </c>
      <c r="F491">
        <f>VLOOKUP(B491,home!$B$2:$E$405,3,FALSE)</f>
        <v>0.70679999999999998</v>
      </c>
      <c r="G491">
        <f>VLOOKUP(C491,away!$B$2:$E$405,4,FALSE)</f>
        <v>0.74580000000000002</v>
      </c>
      <c r="H491">
        <f>VLOOKUP(A491,away!$A$2:$E$405,3,FALSE)</f>
        <v>1.1467000000000001</v>
      </c>
      <c r="I491">
        <f>VLOOKUP(C491,away!$B$2:$E$405,3,FALSE)</f>
        <v>1.3106</v>
      </c>
      <c r="J491">
        <f>VLOOKUP(B491,home!$B$2:$E$405,4,FALSE)</f>
        <v>1.1375</v>
      </c>
      <c r="K491" s="3">
        <f t="shared" si="506"/>
        <v>0.74583827445600004</v>
      </c>
      <c r="L491" s="3">
        <f t="shared" si="507"/>
        <v>1.70950896025</v>
      </c>
      <c r="M491" s="5">
        <f t="shared" si="508"/>
        <v>8.5833385935488574E-2</v>
      </c>
      <c r="N491" s="5">
        <f t="shared" si="509"/>
        <v>6.4017824456840705E-2</v>
      </c>
      <c r="O491" s="5">
        <f t="shared" si="510"/>
        <v>0.14673294234531406</v>
      </c>
      <c r="P491" s="5">
        <f t="shared" si="511"/>
        <v>0.10943904452468077</v>
      </c>
      <c r="Q491" s="5">
        <f t="shared" si="512"/>
        <v>2.3873471863658589E-2</v>
      </c>
      <c r="R491" s="5">
        <f t="shared" si="513"/>
        <v>0.12542063985158053</v>
      </c>
      <c r="S491" s="5">
        <f t="shared" si="514"/>
        <v>3.488416638799724E-2</v>
      </c>
      <c r="T491" s="5">
        <f t="shared" si="515"/>
        <v>4.081191406320063E-2</v>
      </c>
      <c r="U491" s="5">
        <f t="shared" si="516"/>
        <v>9.3543513608070269E-2</v>
      </c>
      <c r="V491" s="5">
        <f t="shared" si="517"/>
        <v>4.9419902898489828E-3</v>
      </c>
      <c r="W491" s="5">
        <f t="shared" si="518"/>
        <v>5.9352496866883304E-3</v>
      </c>
      <c r="X491" s="5">
        <f t="shared" si="519"/>
        <v>1.0146362520714707E-2</v>
      </c>
      <c r="Y491" s="5">
        <f t="shared" si="520"/>
        <v>8.6726488215532853E-3</v>
      </c>
      <c r="Z491" s="5">
        <f t="shared" si="521"/>
        <v>7.1469235875521731E-2</v>
      </c>
      <c r="AA491" s="5">
        <f t="shared" si="522"/>
        <v>5.3304491562087983E-2</v>
      </c>
      <c r="AB491" s="5">
        <f t="shared" si="523"/>
        <v>1.9878265003711055E-2</v>
      </c>
      <c r="AC491" s="5">
        <f t="shared" si="524"/>
        <v>3.9382016790195777E-4</v>
      </c>
      <c r="AD491" s="5">
        <f t="shared" si="525"/>
        <v>1.1066840961962846E-3</v>
      </c>
      <c r="AE491" s="5">
        <f t="shared" si="526"/>
        <v>1.8918863786137215E-3</v>
      </c>
      <c r="AF491" s="5">
        <f t="shared" si="527"/>
        <v>1.6170983580075407E-3</v>
      </c>
      <c r="AG491" s="5">
        <f t="shared" si="528"/>
        <v>9.2148137753981791E-4</v>
      </c>
      <c r="AH491" s="5">
        <f t="shared" si="529"/>
        <v>3.0544324777856274E-2</v>
      </c>
      <c r="AI491" s="5">
        <f t="shared" si="530"/>
        <v>2.278112648673997E-2</v>
      </c>
      <c r="AJ491" s="5">
        <f t="shared" si="531"/>
        <v>8.4955180345170078E-3</v>
      </c>
      <c r="AK491" s="5">
        <f t="shared" si="532"/>
        <v>2.1120941704913317E-3</v>
      </c>
      <c r="AL491" s="5">
        <f t="shared" si="533"/>
        <v>2.0085099717320981E-5</v>
      </c>
      <c r="AM491" s="5">
        <f t="shared" si="534"/>
        <v>1.6508147133498707E-4</v>
      </c>
      <c r="AN491" s="5">
        <f t="shared" si="535"/>
        <v>2.822082544184139E-4</v>
      </c>
      <c r="AO491" s="5">
        <f t="shared" si="536"/>
        <v>2.4121876979239519E-4</v>
      </c>
      <c r="AP491" s="5">
        <f t="shared" si="537"/>
        <v>1.3745521611352722E-4</v>
      </c>
      <c r="AQ491" s="5">
        <f t="shared" si="538"/>
        <v>5.874523089479371E-5</v>
      </c>
      <c r="AR491" s="5">
        <f t="shared" si="539"/>
        <v>1.0443159378506272E-2</v>
      </c>
      <c r="AS491" s="5">
        <f t="shared" si="540"/>
        <v>7.7889079707341114E-3</v>
      </c>
      <c r="AT491" s="5">
        <f t="shared" si="541"/>
        <v>2.9046328403944566E-3</v>
      </c>
      <c r="AU491" s="5">
        <f t="shared" si="542"/>
        <v>7.2212878186934395E-4</v>
      </c>
      <c r="AV491" s="5">
        <f t="shared" si="543"/>
        <v>1.3464782115111117E-4</v>
      </c>
      <c r="AW491" s="5">
        <f t="shared" si="544"/>
        <v>7.1135688516697557E-7</v>
      </c>
      <c r="AX491" s="5">
        <f t="shared" si="545"/>
        <v>2.0520679954190717E-5</v>
      </c>
      <c r="AY491" s="5">
        <f t="shared" si="546"/>
        <v>3.508028625211159E-5</v>
      </c>
      <c r="AZ491" s="5">
        <f t="shared" si="547"/>
        <v>2.9985031838059836E-5</v>
      </c>
      <c r="BA491" s="5">
        <f t="shared" si="548"/>
        <v>1.7086560200181608E-5</v>
      </c>
      <c r="BB491" s="5">
        <f t="shared" si="549"/>
        <v>7.3024069405153695E-6</v>
      </c>
      <c r="BC491" s="5">
        <f t="shared" si="550"/>
        <v>2.4967060192405608E-6</v>
      </c>
      <c r="BD491" s="5">
        <f t="shared" si="551"/>
        <v>2.9754457551458861E-3</v>
      </c>
      <c r="BE491" s="5">
        <f t="shared" si="552"/>
        <v>2.2192013277554374E-3</v>
      </c>
      <c r="BF491" s="5">
        <f t="shared" si="553"/>
        <v>8.2758264448178976E-4</v>
      </c>
      <c r="BG491" s="5">
        <f t="shared" si="554"/>
        <v>2.0574760384334384E-4</v>
      </c>
      <c r="BH491" s="5">
        <f t="shared" si="555"/>
        <v>3.8363609455994052E-5</v>
      </c>
      <c r="BI491" s="5">
        <f t="shared" si="556"/>
        <v>5.7226096557125013E-6</v>
      </c>
      <c r="BJ491" s="8">
        <f t="shared" si="557"/>
        <v>0.15999180223677203</v>
      </c>
      <c r="BK491" s="8">
        <f t="shared" si="558"/>
        <v>0.23554757269188695</v>
      </c>
      <c r="BL491" s="8">
        <f t="shared" si="559"/>
        <v>0.53107845618336191</v>
      </c>
      <c r="BM491" s="8">
        <f t="shared" si="560"/>
        <v>0.44273538908061255</v>
      </c>
      <c r="BN491" s="8">
        <f t="shared" si="561"/>
        <v>0.55531730897756326</v>
      </c>
    </row>
    <row r="492" spans="1:66" x14ac:dyDescent="0.25">
      <c r="A492" t="s">
        <v>89</v>
      </c>
      <c r="B492" t="s">
        <v>130</v>
      </c>
      <c r="C492" t="s">
        <v>99</v>
      </c>
      <c r="D492" t="s">
        <v>535</v>
      </c>
      <c r="E492">
        <f>VLOOKUP(A492,home!$A$2:$E$405,3,FALSE)</f>
        <v>1.4149</v>
      </c>
      <c r="F492">
        <f>VLOOKUP(B492,home!$B$2:$E$405,3,FALSE)</f>
        <v>1.3559000000000001</v>
      </c>
      <c r="G492">
        <f>VLOOKUP(C492,away!$B$2:$E$405,4,FALSE)</f>
        <v>0.86040000000000005</v>
      </c>
      <c r="H492">
        <f>VLOOKUP(A492,away!$A$2:$E$405,3,FALSE)</f>
        <v>1.1467000000000001</v>
      </c>
      <c r="I492">
        <f>VLOOKUP(C492,away!$B$2:$E$405,3,FALSE)</f>
        <v>1.0237000000000001</v>
      </c>
      <c r="J492">
        <f>VLOOKUP(B492,home!$B$2:$E$405,4,FALSE)</f>
        <v>0.65529999999999999</v>
      </c>
      <c r="K492" s="3">
        <f t="shared" si="506"/>
        <v>1.6506454877640002</v>
      </c>
      <c r="L492" s="3">
        <f t="shared" si="507"/>
        <v>0.76924146048700015</v>
      </c>
      <c r="M492" s="5">
        <f t="shared" si="508"/>
        <v>8.8931670772025573E-2</v>
      </c>
      <c r="N492" s="5">
        <f t="shared" si="509"/>
        <v>0.14679466107915759</v>
      </c>
      <c r="O492" s="5">
        <f t="shared" si="510"/>
        <v>6.8409928308222012E-2</v>
      </c>
      <c r="P492" s="5">
        <f t="shared" si="511"/>
        <v>0.1129205394802254</v>
      </c>
      <c r="Q492" s="5">
        <f t="shared" si="512"/>
        <v>0.12115297246907865</v>
      </c>
      <c r="R492" s="5">
        <f t="shared" si="513"/>
        <v>2.6311876581813838E-2</v>
      </c>
      <c r="S492" s="5">
        <f t="shared" si="514"/>
        <v>3.584507106920376E-2</v>
      </c>
      <c r="T492" s="5">
        <f t="shared" si="515"/>
        <v>9.3195889484455383E-2</v>
      </c>
      <c r="U492" s="5">
        <f t="shared" si="516"/>
        <v>4.343158035437427E-2</v>
      </c>
      <c r="V492" s="5">
        <f t="shared" si="517"/>
        <v>5.057121980034363E-3</v>
      </c>
      <c r="W492" s="5">
        <f t="shared" si="518"/>
        <v>6.666020244509363E-2</v>
      </c>
      <c r="X492" s="5">
        <f t="shared" si="519"/>
        <v>5.1277791485222927E-2</v>
      </c>
      <c r="Y492" s="5">
        <f t="shared" si="520"/>
        <v>1.9722501606320372E-2</v>
      </c>
      <c r="Z492" s="5">
        <f t="shared" si="521"/>
        <v>6.7467287899827246E-3</v>
      </c>
      <c r="AA492" s="5">
        <f t="shared" si="522"/>
        <v>1.1136457434352454E-2</v>
      </c>
      <c r="AB492" s="5">
        <f t="shared" si="523"/>
        <v>9.1911716068448709E-3</v>
      </c>
      <c r="AC492" s="5">
        <f t="shared" si="524"/>
        <v>4.013284421380851E-4</v>
      </c>
      <c r="AD492" s="5">
        <f t="shared" si="525"/>
        <v>2.7508090594857124E-2</v>
      </c>
      <c r="AE492" s="5">
        <f t="shared" si="526"/>
        <v>2.1160363784396608E-2</v>
      </c>
      <c r="AF492" s="5">
        <f t="shared" si="527"/>
        <v>8.1387145709727361E-3</v>
      </c>
      <c r="AG492" s="5">
        <f t="shared" si="528"/>
        <v>2.0868788943539654E-3</v>
      </c>
      <c r="AH492" s="5">
        <f t="shared" si="529"/>
        <v>1.2974658769790007E-3</v>
      </c>
      <c r="AI492" s="5">
        <f t="shared" si="530"/>
        <v>2.1416561953631484E-3</v>
      </c>
      <c r="AJ492" s="5">
        <f t="shared" si="531"/>
        <v>1.7675575676089992E-3</v>
      </c>
      <c r="AK492" s="5">
        <f t="shared" si="532"/>
        <v>9.7253697444563592E-4</v>
      </c>
      <c r="AL492" s="5">
        <f t="shared" si="533"/>
        <v>2.0383390439684098E-5</v>
      </c>
      <c r="AM492" s="5">
        <f t="shared" si="534"/>
        <v>9.081221123480844E-3</v>
      </c>
      <c r="AN492" s="5">
        <f t="shared" si="535"/>
        <v>6.9856518000318019E-3</v>
      </c>
      <c r="AO492" s="5">
        <f t="shared" si="536"/>
        <v>2.6868264965550521E-3</v>
      </c>
      <c r="AP492" s="5">
        <f t="shared" si="537"/>
        <v>6.889394460950594E-4</v>
      </c>
      <c r="AQ492" s="5">
        <f t="shared" si="538"/>
        <v>1.3249019642531709E-4</v>
      </c>
      <c r="AR492" s="5">
        <f t="shared" si="539"/>
        <v>1.9961290922787466E-4</v>
      </c>
      <c r="AS492" s="5">
        <f t="shared" si="540"/>
        <v>3.294901479164362E-4</v>
      </c>
      <c r="AT492" s="5">
        <f t="shared" si="541"/>
        <v>2.7193571296047934E-4</v>
      </c>
      <c r="AU492" s="5">
        <f t="shared" si="542"/>
        <v>1.4962315252003392E-4</v>
      </c>
      <c r="AV492" s="5">
        <f t="shared" si="543"/>
        <v>6.1743695393054644E-5</v>
      </c>
      <c r="AW492" s="5">
        <f t="shared" si="544"/>
        <v>7.1893630522545454E-7</v>
      </c>
      <c r="AX492" s="5">
        <f t="shared" si="545"/>
        <v>2.4983127784767986E-3</v>
      </c>
      <c r="AY492" s="5">
        <f t="shared" si="546"/>
        <v>1.9218057704688278E-3</v>
      </c>
      <c r="AZ492" s="5">
        <f t="shared" si="547"/>
        <v>7.3916633882389275E-4</v>
      </c>
      <c r="BA492" s="5">
        <f t="shared" si="548"/>
        <v>1.8953246467324E-4</v>
      </c>
      <c r="BB492" s="5">
        <f t="shared" si="549"/>
        <v>3.6449057483735982E-5</v>
      </c>
      <c r="BC492" s="5">
        <f t="shared" si="550"/>
        <v>5.60762524243274E-6</v>
      </c>
      <c r="BD492" s="5">
        <f t="shared" si="551"/>
        <v>2.5591754304418205E-5</v>
      </c>
      <c r="BE492" s="5">
        <f t="shared" si="552"/>
        <v>4.2242913766552834E-5</v>
      </c>
      <c r="BF492" s="5">
        <f t="shared" si="553"/>
        <v>3.4864037499382116E-5</v>
      </c>
      <c r="BG492" s="5">
        <f t="shared" si="554"/>
        <v>1.9182722061196669E-5</v>
      </c>
      <c r="BH492" s="5">
        <f t="shared" si="555"/>
        <v>7.9159684033363008E-6</v>
      </c>
      <c r="BI492" s="5">
        <f t="shared" si="556"/>
        <v>2.6132915052498908E-6</v>
      </c>
      <c r="BJ492" s="8">
        <f t="shared" si="557"/>
        <v>0.58266406951166616</v>
      </c>
      <c r="BK492" s="8">
        <f t="shared" si="558"/>
        <v>0.24509792090453569</v>
      </c>
      <c r="BL492" s="8">
        <f t="shared" si="559"/>
        <v>0.16580504720556224</v>
      </c>
      <c r="BM492" s="8">
        <f t="shared" si="560"/>
        <v>0.43387103088705997</v>
      </c>
      <c r="BN492" s="8">
        <f t="shared" si="561"/>
        <v>0.56452164869052313</v>
      </c>
    </row>
    <row r="493" spans="1:66" x14ac:dyDescent="0.25">
      <c r="A493" t="s">
        <v>89</v>
      </c>
      <c r="B493" t="s">
        <v>109</v>
      </c>
      <c r="C493" t="s">
        <v>87</v>
      </c>
      <c r="D493" t="s">
        <v>535</v>
      </c>
      <c r="E493">
        <f>VLOOKUP(A493,home!$A$2:$E$405,3,FALSE)</f>
        <v>1.4149</v>
      </c>
      <c r="F493">
        <f>VLOOKUP(B493,home!$B$2:$E$405,3,FALSE)</f>
        <v>0.55810000000000004</v>
      </c>
      <c r="G493">
        <f>VLOOKUP(C493,away!$B$2:$E$405,4,FALSE)</f>
        <v>0.70679999999999998</v>
      </c>
      <c r="H493">
        <f>VLOOKUP(A493,away!$A$2:$E$405,3,FALSE)</f>
        <v>1.1467000000000001</v>
      </c>
      <c r="I493">
        <f>VLOOKUP(C493,away!$B$2:$E$405,3,FALSE)</f>
        <v>1.3270999999999999</v>
      </c>
      <c r="J493">
        <f>VLOOKUP(B493,home!$B$2:$E$405,4,FALSE)</f>
        <v>1.3748</v>
      </c>
      <c r="K493" s="3">
        <f t="shared" si="506"/>
        <v>0.55812864169200005</v>
      </c>
      <c r="L493" s="3">
        <f t="shared" si="507"/>
        <v>2.092150801636</v>
      </c>
      <c r="M493" s="5">
        <f t="shared" si="508"/>
        <v>7.063147280859404E-2</v>
      </c>
      <c r="N493" s="5">
        <f t="shared" si="509"/>
        <v>3.9421447979366017E-2</v>
      </c>
      <c r="O493" s="5">
        <f t="shared" si="510"/>
        <v>0.14777169245723135</v>
      </c>
      <c r="P493" s="5">
        <f t="shared" si="511"/>
        <v>8.2475613991682489E-2</v>
      </c>
      <c r="Q493" s="5">
        <f t="shared" si="512"/>
        <v>1.1001119607127699E-2</v>
      </c>
      <c r="R493" s="5">
        <f t="shared" si="513"/>
        <v>0.15458033241675254</v>
      </c>
      <c r="S493" s="5">
        <f t="shared" si="514"/>
        <v>2.4076472685691182E-2</v>
      </c>
      <c r="T493" s="5">
        <f t="shared" si="515"/>
        <v>2.3016001204945732E-2</v>
      </c>
      <c r="U493" s="5">
        <f t="shared" si="516"/>
        <v>8.6275710964059921E-2</v>
      </c>
      <c r="V493" s="5">
        <f t="shared" si="517"/>
        <v>3.123759908761463E-3</v>
      </c>
      <c r="W493" s="5">
        <f t="shared" si="518"/>
        <v>2.0466799811391374E-3</v>
      </c>
      <c r="X493" s="5">
        <f t="shared" si="519"/>
        <v>4.2819631632325999E-3</v>
      </c>
      <c r="Y493" s="5">
        <f t="shared" si="520"/>
        <v>4.479256332266454E-3</v>
      </c>
      <c r="Z493" s="5">
        <f t="shared" si="521"/>
        <v>0.10780178879428938</v>
      </c>
      <c r="AA493" s="5">
        <f t="shared" si="522"/>
        <v>6.0167265951724593E-2</v>
      </c>
      <c r="AB493" s="5">
        <f t="shared" si="523"/>
        <v>1.6790537209978685E-2</v>
      </c>
      <c r="AC493" s="5">
        <f t="shared" si="524"/>
        <v>2.2797381092409095E-4</v>
      </c>
      <c r="AD493" s="5">
        <f t="shared" si="525"/>
        <v>2.855776794628488E-4</v>
      </c>
      <c r="AE493" s="5">
        <f t="shared" si="526"/>
        <v>5.9747157101754773E-4</v>
      </c>
      <c r="AF493" s="5">
        <f t="shared" si="527"/>
        <v>6.2500031312954151E-4</v>
      </c>
      <c r="AG493" s="5">
        <f t="shared" si="528"/>
        <v>4.3586496871224036E-4</v>
      </c>
      <c r="AH493" s="5">
        <f t="shared" si="529"/>
        <v>5.6384399710941821E-2</v>
      </c>
      <c r="AI493" s="5">
        <f t="shared" si="530"/>
        <v>3.1469748423286759E-2</v>
      </c>
      <c r="AJ493" s="5">
        <f t="shared" si="531"/>
        <v>8.7820839709389989E-3</v>
      </c>
      <c r="AK493" s="5">
        <f t="shared" si="532"/>
        <v>1.6338441993084232E-3</v>
      </c>
      <c r="AL493" s="5">
        <f t="shared" si="533"/>
        <v>1.0648103052270148E-5</v>
      </c>
      <c r="AM493" s="5">
        <f t="shared" si="534"/>
        <v>3.1877816467230643E-5</v>
      </c>
      <c r="AN493" s="5">
        <f t="shared" si="535"/>
        <v>6.6693199276321877E-5</v>
      </c>
      <c r="AO493" s="5">
        <f t="shared" si="536"/>
        <v>6.9766115164813161E-5</v>
      </c>
      <c r="AP493" s="5">
        <f t="shared" si="537"/>
        <v>4.8653744589697777E-5</v>
      </c>
      <c r="AQ493" s="5">
        <f t="shared" si="538"/>
        <v>2.5447742686482353E-5</v>
      </c>
      <c r="AR493" s="5">
        <f t="shared" si="539"/>
        <v>2.3592933411002329E-2</v>
      </c>
      <c r="AS493" s="5">
        <f t="shared" si="540"/>
        <v>1.3167891878212533E-2</v>
      </c>
      <c r="AT493" s="5">
        <f t="shared" si="541"/>
        <v>3.6746888039669405E-3</v>
      </c>
      <c r="AU493" s="5">
        <f t="shared" si="542"/>
        <v>6.8364969026628959E-4</v>
      </c>
      <c r="AV493" s="5">
        <f t="shared" si="543"/>
        <v>9.5391118255370199E-5</v>
      </c>
      <c r="AW493" s="5">
        <f t="shared" si="544"/>
        <v>3.4537988447545673E-7</v>
      </c>
      <c r="AX493" s="5">
        <f t="shared" si="545"/>
        <v>2.9653204008270511E-6</v>
      </c>
      <c r="AY493" s="5">
        <f t="shared" si="546"/>
        <v>6.2038974536978992E-6</v>
      </c>
      <c r="AZ493" s="5">
        <f t="shared" si="547"/>
        <v>6.4897445155108012E-6</v>
      </c>
      <c r="BA493" s="5">
        <f t="shared" si="548"/>
        <v>4.5258413968462517E-6</v>
      </c>
      <c r="BB493" s="5">
        <f t="shared" si="549"/>
        <v>2.3671856766223199E-6</v>
      </c>
      <c r="BC493" s="5">
        <f t="shared" si="550"/>
        <v>9.9050188219332927E-7</v>
      </c>
      <c r="BD493" s="5">
        <f t="shared" si="551"/>
        <v>8.2266624247955469E-3</v>
      </c>
      <c r="BE493" s="5">
        <f t="shared" si="552"/>
        <v>4.591535924809753E-3</v>
      </c>
      <c r="BF493" s="5">
        <f t="shared" si="553"/>
        <v>1.2813338544970445E-3</v>
      </c>
      <c r="BG493" s="5">
        <f t="shared" si="554"/>
        <v>2.3838304125480344E-4</v>
      </c>
      <c r="BH493" s="5">
        <f t="shared" si="555"/>
        <v>3.326210075448787E-5</v>
      </c>
      <c r="BI493" s="5">
        <f t="shared" si="556"/>
        <v>3.7129062227849539E-6</v>
      </c>
      <c r="BJ493" s="8">
        <f t="shared" si="557"/>
        <v>8.6456363909910017E-2</v>
      </c>
      <c r="BK493" s="8">
        <f t="shared" si="558"/>
        <v>0.18055214520615923</v>
      </c>
      <c r="BL493" s="8">
        <f t="shared" si="559"/>
        <v>0.61944506045826098</v>
      </c>
      <c r="BM493" s="8">
        <f t="shared" si="560"/>
        <v>0.48836782059029626</v>
      </c>
      <c r="BN493" s="8">
        <f t="shared" si="561"/>
        <v>0.50588167926075411</v>
      </c>
    </row>
    <row r="494" spans="1:66" x14ac:dyDescent="0.25">
      <c r="A494" t="s">
        <v>112</v>
      </c>
      <c r="B494" t="s">
        <v>90</v>
      </c>
      <c r="C494" t="s">
        <v>121</v>
      </c>
      <c r="D494" t="s">
        <v>535</v>
      </c>
      <c r="E494">
        <f>VLOOKUP(A494,home!$A$2:$E$405,3,FALSE)</f>
        <v>1.2826</v>
      </c>
      <c r="F494">
        <f>VLOOKUP(B494,home!$B$2:$E$405,3,FALSE)</f>
        <v>0.88139999999999996</v>
      </c>
      <c r="G494">
        <f>VLOOKUP(C494,away!$B$2:$E$405,4,FALSE)</f>
        <v>1.4442999999999999</v>
      </c>
      <c r="H494">
        <f>VLOOKUP(A494,away!$A$2:$E$405,3,FALSE)</f>
        <v>1.0616000000000001</v>
      </c>
      <c r="I494">
        <f>VLOOKUP(C494,away!$B$2:$E$405,3,FALSE)</f>
        <v>0.60670000000000002</v>
      </c>
      <c r="J494">
        <f>VLOOKUP(B494,home!$B$2:$E$405,4,FALSE)</f>
        <v>1.2286999999999999</v>
      </c>
      <c r="K494" s="3">
        <f t="shared" si="506"/>
        <v>1.632757521252</v>
      </c>
      <c r="L494" s="3">
        <f t="shared" si="507"/>
        <v>0.79137215106399994</v>
      </c>
      <c r="M494" s="5">
        <f t="shared" si="508"/>
        <v>8.8555157518014183E-2</v>
      </c>
      <c r="N494" s="5">
        <f t="shared" si="509"/>
        <v>0.14458909948319323</v>
      </c>
      <c r="O494" s="5">
        <f t="shared" si="510"/>
        <v>7.0080085492842226E-2</v>
      </c>
      <c r="P494" s="5">
        <f t="shared" si="511"/>
        <v>0.11442378667842132</v>
      </c>
      <c r="Q494" s="5">
        <f t="shared" si="512"/>
        <v>0.11803946983611875</v>
      </c>
      <c r="R494" s="5">
        <f t="shared" si="513"/>
        <v>2.7729714001609784E-2</v>
      </c>
      <c r="S494" s="5">
        <f t="shared" si="514"/>
        <v>3.6962282392094134E-2</v>
      </c>
      <c r="T494" s="5">
        <f t="shared" si="515"/>
        <v>9.3413149154663436E-2</v>
      </c>
      <c r="U494" s="5">
        <f t="shared" si="516"/>
        <v>4.5275899098295262E-2</v>
      </c>
      <c r="V494" s="5">
        <f t="shared" si="517"/>
        <v>5.3066290159581517E-3</v>
      </c>
      <c r="W494" s="5">
        <f t="shared" si="518"/>
        <v>6.4243277393173828E-2</v>
      </c>
      <c r="X494" s="5">
        <f t="shared" si="519"/>
        <v>5.0840340622037204E-2</v>
      </c>
      <c r="Y494" s="5">
        <f t="shared" si="520"/>
        <v>2.011681485944402E-2</v>
      </c>
      <c r="Z494" s="5">
        <f t="shared" si="521"/>
        <v>7.3148411392811525E-3</v>
      </c>
      <c r="AA494" s="5">
        <f t="shared" si="522"/>
        <v>1.1943361886924849E-2</v>
      </c>
      <c r="AB494" s="5">
        <f t="shared" si="523"/>
        <v>9.7503069749555159E-3</v>
      </c>
      <c r="AC494" s="5">
        <f t="shared" si="524"/>
        <v>4.2854970529243065E-4</v>
      </c>
      <c r="AD494" s="5">
        <f t="shared" si="525"/>
        <v>2.6223423588395779E-2</v>
      </c>
      <c r="AE494" s="5">
        <f t="shared" si="526"/>
        <v>2.0752487133411206E-2</v>
      </c>
      <c r="AF494" s="5">
        <f t="shared" si="527"/>
        <v>8.2114701913478024E-3</v>
      </c>
      <c r="AG494" s="5">
        <f t="shared" si="528"/>
        <v>2.1661096095749424E-3</v>
      </c>
      <c r="AH494" s="5">
        <f t="shared" si="529"/>
        <v>1.4471903917710907E-3</v>
      </c>
      <c r="AI494" s="5">
        <f t="shared" si="530"/>
        <v>2.362910996847877E-3</v>
      </c>
      <c r="AJ494" s="5">
        <f t="shared" si="531"/>
        <v>1.9290303510762165E-3</v>
      </c>
      <c r="AK494" s="5">
        <f t="shared" si="532"/>
        <v>1.0498796048143595E-3</v>
      </c>
      <c r="AL494" s="5">
        <f t="shared" si="533"/>
        <v>2.214948578212684E-5</v>
      </c>
      <c r="AM494" s="5">
        <f t="shared" si="534"/>
        <v>8.563298419386068E-3</v>
      </c>
      <c r="AN494" s="5">
        <f t="shared" si="535"/>
        <v>6.7767558903525033E-3</v>
      </c>
      <c r="AO494" s="5">
        <f t="shared" si="536"/>
        <v>2.681467943091946E-3</v>
      </c>
      <c r="AP494" s="5">
        <f t="shared" si="537"/>
        <v>7.073463513779444E-4</v>
      </c>
      <c r="AQ494" s="5">
        <f t="shared" si="538"/>
        <v>1.3994355090930888E-4</v>
      </c>
      <c r="AR494" s="5">
        <f t="shared" si="539"/>
        <v>2.2905323466700827E-4</v>
      </c>
      <c r="AS494" s="5">
        <f t="shared" si="540"/>
        <v>3.7398839166965706E-4</v>
      </c>
      <c r="AT494" s="5">
        <f t="shared" si="541"/>
        <v>3.0531617967978578E-4</v>
      </c>
      <c r="AU494" s="5">
        <f t="shared" si="542"/>
        <v>1.6616909624403241E-4</v>
      </c>
      <c r="AV494" s="5">
        <f t="shared" si="543"/>
        <v>6.7828460423022843E-5</v>
      </c>
      <c r="AW494" s="5">
        <f t="shared" si="544"/>
        <v>7.9499354702408295E-7</v>
      </c>
      <c r="AX494" s="5">
        <f t="shared" si="545"/>
        <v>2.3302983168296629E-3</v>
      </c>
      <c r="AY494" s="5">
        <f t="shared" si="546"/>
        <v>1.8441331916103088E-3</v>
      </c>
      <c r="AZ494" s="5">
        <f t="shared" si="547"/>
        <v>7.2969782534658466E-4</v>
      </c>
      <c r="BA494" s="5">
        <f t="shared" si="548"/>
        <v>1.9248751255708329E-4</v>
      </c>
      <c r="BB494" s="5">
        <f t="shared" si="549"/>
        <v>3.8082314216314405E-5</v>
      </c>
      <c r="BC494" s="5">
        <f t="shared" si="550"/>
        <v>6.0274565837719774E-6</v>
      </c>
      <c r="BD494" s="5">
        <f t="shared" si="551"/>
        <v>3.0211058504432912E-5</v>
      </c>
      <c r="BE494" s="5">
        <f t="shared" si="552"/>
        <v>4.932733299809703E-5</v>
      </c>
      <c r="BF494" s="5">
        <f t="shared" si="553"/>
        <v>4.0269786977972464E-5</v>
      </c>
      <c r="BG494" s="5">
        <f t="shared" si="554"/>
        <v>2.1916932522500125E-5</v>
      </c>
      <c r="BH494" s="5">
        <f t="shared" si="555"/>
        <v>8.9462591047211606E-6</v>
      </c>
      <c r="BI494" s="5">
        <f t="shared" si="556"/>
        <v>2.9214143680605329E-6</v>
      </c>
      <c r="BJ494" s="8">
        <f t="shared" si="557"/>
        <v>0.57260518064362165</v>
      </c>
      <c r="BK494" s="8">
        <f t="shared" si="558"/>
        <v>0.24754268798717266</v>
      </c>
      <c r="BL494" s="8">
        <f t="shared" si="559"/>
        <v>0.1728643269462965</v>
      </c>
      <c r="BM494" s="8">
        <f t="shared" si="560"/>
        <v>0.43506638550810917</v>
      </c>
      <c r="BN494" s="8">
        <f t="shared" si="561"/>
        <v>0.56341731301019959</v>
      </c>
    </row>
    <row r="495" spans="1:66" x14ac:dyDescent="0.25">
      <c r="A495" t="s">
        <v>112</v>
      </c>
      <c r="B495" t="s">
        <v>113</v>
      </c>
      <c r="C495" t="s">
        <v>136</v>
      </c>
      <c r="D495" t="s">
        <v>535</v>
      </c>
      <c r="E495">
        <f>VLOOKUP(A495,home!$A$2:$E$405,3,FALSE)</f>
        <v>1.2826</v>
      </c>
      <c r="F495">
        <f>VLOOKUP(B495,home!$B$2:$E$405,3,FALSE)</f>
        <v>0.98309999999999997</v>
      </c>
      <c r="G495">
        <f>VLOOKUP(C495,away!$B$2:$E$405,4,FALSE)</f>
        <v>0.67759999999999998</v>
      </c>
      <c r="H495">
        <f>VLOOKUP(A495,away!$A$2:$E$405,3,FALSE)</f>
        <v>1.0616000000000001</v>
      </c>
      <c r="I495">
        <f>VLOOKUP(C495,away!$B$2:$E$405,3,FALSE)</f>
        <v>1.4609000000000001</v>
      </c>
      <c r="J495">
        <f>VLOOKUP(B495,home!$B$2:$E$405,4,FALSE)</f>
        <v>0.7782</v>
      </c>
      <c r="K495" s="3">
        <f t="shared" si="506"/>
        <v>0.85440214305599993</v>
      </c>
      <c r="L495" s="3">
        <f t="shared" si="507"/>
        <v>1.2069037186080003</v>
      </c>
      <c r="M495" s="5">
        <f t="shared" si="508"/>
        <v>0.12728764126633657</v>
      </c>
      <c r="N495" s="5">
        <f t="shared" si="509"/>
        <v>0.10875483348250131</v>
      </c>
      <c r="O495" s="5">
        <f t="shared" si="510"/>
        <v>0.15362392757718277</v>
      </c>
      <c r="P495" s="5">
        <f t="shared" si="511"/>
        <v>0.13125661294662469</v>
      </c>
      <c r="Q495" s="5">
        <f t="shared" si="512"/>
        <v>4.6460181397573762E-2</v>
      </c>
      <c r="R495" s="5">
        <f t="shared" si="513"/>
        <v>9.2704644730034022E-2</v>
      </c>
      <c r="S495" s="5">
        <f t="shared" si="514"/>
        <v>3.3837335405900802E-2</v>
      </c>
      <c r="T495" s="5">
        <f t="shared" si="515"/>
        <v>5.6072965695934014E-2</v>
      </c>
      <c r="U495" s="5">
        <f t="shared" si="516"/>
        <v>7.9207047128586186E-2</v>
      </c>
      <c r="V495" s="5">
        <f t="shared" si="517"/>
        <v>3.8769357272079846E-3</v>
      </c>
      <c r="W495" s="5">
        <f t="shared" si="518"/>
        <v>1.3231892850952507E-2</v>
      </c>
      <c r="X495" s="5">
        <f t="shared" si="519"/>
        <v>1.5969620686037196E-2</v>
      </c>
      <c r="Y495" s="5">
        <f t="shared" si="520"/>
        <v>9.6368972953687695E-3</v>
      </c>
      <c r="Z495" s="5">
        <f t="shared" si="521"/>
        <v>3.7295193485637222E-2</v>
      </c>
      <c r="AA495" s="5">
        <f t="shared" si="522"/>
        <v>3.1865093239816615E-2</v>
      </c>
      <c r="AB495" s="5">
        <f t="shared" si="523"/>
        <v>1.3612801976389283E-2</v>
      </c>
      <c r="AC495" s="5">
        <f t="shared" si="524"/>
        <v>2.4986393371662487E-4</v>
      </c>
      <c r="AD495" s="5">
        <f t="shared" si="525"/>
        <v>2.8263394021352962E-3</v>
      </c>
      <c r="AE495" s="5">
        <f t="shared" si="526"/>
        <v>3.4111195344854015E-3</v>
      </c>
      <c r="AF495" s="5">
        <f t="shared" si="527"/>
        <v>2.0584464253934113E-3</v>
      </c>
      <c r="AG495" s="5">
        <f t="shared" si="528"/>
        <v>8.2811554845421827E-4</v>
      </c>
      <c r="AH495" s="5">
        <f t="shared" si="529"/>
        <v>1.1252926926005104E-2</v>
      </c>
      <c r="AI495" s="5">
        <f t="shared" si="530"/>
        <v>9.6145248812313285E-3</v>
      </c>
      <c r="AJ495" s="5">
        <f t="shared" si="531"/>
        <v>4.1073353314946392E-3</v>
      </c>
      <c r="AK495" s="5">
        <f t="shared" si="532"/>
        <v>1.1697720364928818E-3</v>
      </c>
      <c r="AL495" s="5">
        <f t="shared" si="533"/>
        <v>1.0306198877090085E-5</v>
      </c>
      <c r="AM495" s="5">
        <f t="shared" si="534"/>
        <v>4.8296608843760233E-4</v>
      </c>
      <c r="AN495" s="5">
        <f t="shared" si="535"/>
        <v>5.8289356809690265E-4</v>
      </c>
      <c r="AO495" s="5">
        <f t="shared" si="536"/>
        <v>3.5174820744441877E-4</v>
      </c>
      <c r="AP495" s="5">
        <f t="shared" si="537"/>
        <v>1.4150873985945583E-4</v>
      </c>
      <c r="AQ495" s="5">
        <f t="shared" si="538"/>
        <v>4.2696856087977335E-5</v>
      </c>
      <c r="AR495" s="5">
        <f t="shared" si="539"/>
        <v>2.7162398704439279E-3</v>
      </c>
      <c r="AS495" s="5">
        <f t="shared" si="540"/>
        <v>2.3207611663614439E-3</v>
      </c>
      <c r="AT495" s="5">
        <f t="shared" si="541"/>
        <v>9.9143165703017969E-4</v>
      </c>
      <c r="AU495" s="5">
        <f t="shared" si="542"/>
        <v>2.823604441533822E-4</v>
      </c>
      <c r="AV495" s="5">
        <f t="shared" si="543"/>
        <v>6.0312342149723424E-5</v>
      </c>
      <c r="AW495" s="5">
        <f t="shared" si="544"/>
        <v>2.9520993718179613E-7</v>
      </c>
      <c r="AX495" s="5">
        <f t="shared" si="545"/>
        <v>6.8774543497410152E-5</v>
      </c>
      <c r="AY495" s="5">
        <f t="shared" si="546"/>
        <v>8.3004252292591976E-5</v>
      </c>
      <c r="AZ495" s="5">
        <f t="shared" si="547"/>
        <v>5.0089070376102957E-5</v>
      </c>
      <c r="BA495" s="5">
        <f t="shared" si="548"/>
        <v>2.0150895099512172E-5</v>
      </c>
      <c r="BB495" s="5">
        <f t="shared" si="549"/>
        <v>6.0800475572202403E-6</v>
      </c>
      <c r="BC495" s="5">
        <f t="shared" si="550"/>
        <v>1.4676064012245177E-6</v>
      </c>
      <c r="BD495" s="5">
        <f t="shared" si="551"/>
        <v>5.4637333337834875E-4</v>
      </c>
      <c r="BE495" s="5">
        <f t="shared" si="552"/>
        <v>4.668225469471115E-4</v>
      </c>
      <c r="BF495" s="5">
        <f t="shared" si="553"/>
        <v>1.9942709226923607E-4</v>
      </c>
      <c r="BG495" s="5">
        <f t="shared" si="554"/>
        <v>5.6796978339420642E-5</v>
      </c>
      <c r="BH495" s="5">
        <f t="shared" si="555"/>
        <v>1.213186500307655E-5</v>
      </c>
      <c r="BI495" s="5">
        <f t="shared" si="556"/>
        <v>2.0730982915789385E-6</v>
      </c>
      <c r="BJ495" s="8">
        <f t="shared" si="557"/>
        <v>0.26108179219398636</v>
      </c>
      <c r="BK495" s="8">
        <f t="shared" si="558"/>
        <v>0.29660169973095629</v>
      </c>
      <c r="BL495" s="8">
        <f t="shared" si="559"/>
        <v>0.40481280422160026</v>
      </c>
      <c r="BM495" s="8">
        <f t="shared" si="560"/>
        <v>0.33962093918957165</v>
      </c>
      <c r="BN495" s="8">
        <f t="shared" si="561"/>
        <v>0.66008784140025323</v>
      </c>
    </row>
    <row r="496" spans="1:66" x14ac:dyDescent="0.25">
      <c r="A496" t="s">
        <v>112</v>
      </c>
      <c r="B496" t="s">
        <v>117</v>
      </c>
      <c r="C496" t="s">
        <v>107</v>
      </c>
      <c r="D496" t="s">
        <v>535</v>
      </c>
      <c r="E496">
        <f>VLOOKUP(A496,home!$A$2:$E$405,3,FALSE)</f>
        <v>1.2826</v>
      </c>
      <c r="F496">
        <f>VLOOKUP(B496,home!$B$2:$E$405,3,FALSE)</f>
        <v>1.1187</v>
      </c>
      <c r="G496">
        <f>VLOOKUP(C496,away!$B$2:$E$405,4,FALSE)</f>
        <v>1.1526000000000001</v>
      </c>
      <c r="H496">
        <f>VLOOKUP(A496,away!$A$2:$E$405,3,FALSE)</f>
        <v>1.0616000000000001</v>
      </c>
      <c r="I496">
        <f>VLOOKUP(C496,away!$B$2:$E$405,3,FALSE)</f>
        <v>0.65529999999999999</v>
      </c>
      <c r="J496">
        <f>VLOOKUP(B496,home!$B$2:$E$405,4,FALSE)</f>
        <v>0.94199999999999995</v>
      </c>
      <c r="K496" s="3">
        <f t="shared" si="506"/>
        <v>1.6538019090120002</v>
      </c>
      <c r="L496" s="3">
        <f t="shared" si="507"/>
        <v>0.65531782416000006</v>
      </c>
      <c r="M496" s="5">
        <f t="shared" si="508"/>
        <v>9.9348666415253598E-2</v>
      </c>
      <c r="N496" s="5">
        <f t="shared" si="509"/>
        <v>0.16430301417534277</v>
      </c>
      <c r="O496" s="5">
        <f t="shared" si="510"/>
        <v>6.5104951908441649E-2</v>
      </c>
      <c r="P496" s="5">
        <f t="shared" si="511"/>
        <v>0.10767069375231525</v>
      </c>
      <c r="Q496" s="5">
        <f t="shared" si="512"/>
        <v>0.13586231924980385</v>
      </c>
      <c r="R496" s="5">
        <f t="shared" si="513"/>
        <v>2.1332217713340713E-2</v>
      </c>
      <c r="S496" s="5">
        <f t="shared" si="514"/>
        <v>2.9172455734455954E-2</v>
      </c>
      <c r="T496" s="5">
        <f t="shared" si="515"/>
        <v>8.9032999436112731E-2</v>
      </c>
      <c r="U496" s="5">
        <f t="shared" si="516"/>
        <v>3.5279262377782478E-2</v>
      </c>
      <c r="V496" s="5">
        <f t="shared" si="517"/>
        <v>3.5129013142672434E-3</v>
      </c>
      <c r="W496" s="5">
        <f t="shared" si="518"/>
        <v>7.4896454312707791E-2</v>
      </c>
      <c r="X496" s="5">
        <f t="shared" si="519"/>
        <v>4.9080981477502512E-2</v>
      </c>
      <c r="Y496" s="5">
        <f t="shared" si="520"/>
        <v>1.6081820994737105E-2</v>
      </c>
      <c r="Z496" s="5">
        <f t="shared" si="521"/>
        <v>4.6597941654712835E-3</v>
      </c>
      <c r="AA496" s="5">
        <f t="shared" si="522"/>
        <v>7.7063764864593884E-3</v>
      </c>
      <c r="AB496" s="5">
        <f t="shared" si="523"/>
        <v>6.3724100724358648E-3</v>
      </c>
      <c r="AC496" s="5">
        <f t="shared" si="524"/>
        <v>2.3794765901136771E-4</v>
      </c>
      <c r="AD496" s="5">
        <f t="shared" si="525"/>
        <v>3.0965974780146548E-2</v>
      </c>
      <c r="AE496" s="5">
        <f t="shared" si="526"/>
        <v>2.0292555215919068E-2</v>
      </c>
      <c r="AF496" s="5">
        <f t="shared" si="527"/>
        <v>6.6490365653713726E-3</v>
      </c>
      <c r="AG496" s="5">
        <f t="shared" si="528"/>
        <v>1.4524107249264827E-3</v>
      </c>
      <c r="AH496" s="5">
        <f t="shared" si="529"/>
        <v>7.6341154338752603E-4</v>
      </c>
      <c r="AI496" s="5">
        <f t="shared" si="530"/>
        <v>1.2625314678160878E-3</v>
      </c>
      <c r="AJ496" s="5">
        <f t="shared" si="531"/>
        <v>1.0439884758309847E-3</v>
      </c>
      <c r="AK496" s="5">
        <f t="shared" si="532"/>
        <v>5.7551671143860354E-4</v>
      </c>
      <c r="AL496" s="5">
        <f t="shared" si="533"/>
        <v>1.0315182054043041E-5</v>
      </c>
      <c r="AM496" s="5">
        <f t="shared" si="534"/>
        <v>1.0242317641164759E-2</v>
      </c>
      <c r="AN496" s="5">
        <f t="shared" si="535"/>
        <v>6.7119733109636728E-3</v>
      </c>
      <c r="AO496" s="5">
        <f t="shared" si="536"/>
        <v>2.1992378729803531E-3</v>
      </c>
      <c r="AP496" s="5">
        <f t="shared" si="537"/>
        <v>4.8039992591058389E-4</v>
      </c>
      <c r="AQ496" s="5">
        <f t="shared" si="538"/>
        <v>7.8703658543587251E-5</v>
      </c>
      <c r="AR496" s="5">
        <f t="shared" si="539"/>
        <v>1.0005543831026822E-4</v>
      </c>
      <c r="AS496" s="5">
        <f t="shared" si="540"/>
        <v>1.6547187488455398E-4</v>
      </c>
      <c r="AT496" s="5">
        <f t="shared" si="541"/>
        <v>1.3682885128593516E-4</v>
      </c>
      <c r="AU496" s="5">
        <f t="shared" si="542"/>
        <v>7.5429271821532865E-5</v>
      </c>
      <c r="AV496" s="5">
        <f t="shared" si="543"/>
        <v>3.118626843345903E-5</v>
      </c>
      <c r="AW496" s="5">
        <f t="shared" si="544"/>
        <v>3.105345066284103E-7</v>
      </c>
      <c r="AX496" s="5">
        <f t="shared" si="545"/>
        <v>2.8231274112775944E-3</v>
      </c>
      <c r="AY496" s="5">
        <f t="shared" si="546"/>
        <v>1.8500457124848864E-3</v>
      </c>
      <c r="AZ496" s="5">
        <f t="shared" si="547"/>
        <v>6.0618396545106647E-4</v>
      </c>
      <c r="BA496" s="5">
        <f t="shared" si="548"/>
        <v>1.3241438576002453E-4</v>
      </c>
      <c r="BB496" s="5">
        <f t="shared" si="549"/>
        <v>2.1693376790935536E-5</v>
      </c>
      <c r="BC496" s="5">
        <f t="shared" si="550"/>
        <v>2.8432112954637846E-6</v>
      </c>
      <c r="BD496" s="5">
        <f t="shared" si="551"/>
        <v>1.0928018688143344E-5</v>
      </c>
      <c r="BE496" s="5">
        <f t="shared" si="552"/>
        <v>1.8072778168170278E-5</v>
      </c>
      <c r="BF496" s="5">
        <f t="shared" si="553"/>
        <v>1.4944397517835206E-5</v>
      </c>
      <c r="BG496" s="5">
        <f t="shared" si="554"/>
        <v>8.2383577146766848E-6</v>
      </c>
      <c r="BH496" s="5">
        <f t="shared" si="555"/>
        <v>3.40615292891401E-6</v>
      </c>
      <c r="BI496" s="5">
        <f t="shared" si="556"/>
        <v>1.1266204432449607E-6</v>
      </c>
      <c r="BJ496" s="8">
        <f t="shared" si="557"/>
        <v>0.61376650740519334</v>
      </c>
      <c r="BK496" s="8">
        <f t="shared" si="558"/>
        <v>0.24180302576984233</v>
      </c>
      <c r="BL496" s="8">
        <f t="shared" si="559"/>
        <v>0.14000635478713</v>
      </c>
      <c r="BM496" s="8">
        <f t="shared" si="560"/>
        <v>0.4047640837351606</v>
      </c>
      <c r="BN496" s="8">
        <f t="shared" si="561"/>
        <v>0.59362186321449772</v>
      </c>
    </row>
    <row r="497" spans="1:66" x14ac:dyDescent="0.25">
      <c r="A497" t="s">
        <v>112</v>
      </c>
      <c r="B497" t="s">
        <v>93</v>
      </c>
      <c r="C497" t="s">
        <v>119</v>
      </c>
      <c r="D497" t="s">
        <v>535</v>
      </c>
      <c r="E497">
        <f>VLOOKUP(A497,home!$A$2:$E$405,3,FALSE)</f>
        <v>1.2826</v>
      </c>
      <c r="F497">
        <f>VLOOKUP(B497,home!$B$2:$E$405,3,FALSE)</f>
        <v>0.71189999999999998</v>
      </c>
      <c r="G497">
        <f>VLOOKUP(C497,away!$B$2:$E$405,4,FALSE)</f>
        <v>0.94920000000000004</v>
      </c>
      <c r="H497">
        <f>VLOOKUP(A497,away!$A$2:$E$405,3,FALSE)</f>
        <v>1.0616000000000001</v>
      </c>
      <c r="I497">
        <f>VLOOKUP(C497,away!$B$2:$E$405,3,FALSE)</f>
        <v>0.7782</v>
      </c>
      <c r="J497">
        <f>VLOOKUP(B497,home!$B$2:$E$405,4,FALSE)</f>
        <v>0.81910000000000005</v>
      </c>
      <c r="K497" s="3">
        <f t="shared" si="506"/>
        <v>0.86669832664799995</v>
      </c>
      <c r="L497" s="3">
        <f t="shared" si="507"/>
        <v>0.67668891499200012</v>
      </c>
      <c r="M497" s="5">
        <f t="shared" si="508"/>
        <v>0.21365616928668124</v>
      </c>
      <c r="N497" s="5">
        <f t="shared" si="509"/>
        <v>0.18517544439878844</v>
      </c>
      <c r="O497" s="5">
        <f t="shared" si="510"/>
        <v>0.14457876137595141</v>
      </c>
      <c r="P497" s="5">
        <f t="shared" si="511"/>
        <v>0.12530617055337759</v>
      </c>
      <c r="Q497" s="5">
        <f t="shared" si="512"/>
        <v>8.0245623898364843E-2</v>
      </c>
      <c r="R497" s="5">
        <f t="shared" si="513"/>
        <v>4.8917422583189922E-2</v>
      </c>
      <c r="S497" s="5">
        <f t="shared" si="514"/>
        <v>1.8372552067153141E-2</v>
      </c>
      <c r="T497" s="5">
        <f t="shared" si="515"/>
        <v>5.4301324168640613E-2</v>
      </c>
      <c r="U497" s="5">
        <f t="shared" si="516"/>
        <v>4.2396648296783794E-2</v>
      </c>
      <c r="V497" s="5">
        <f t="shared" si="517"/>
        <v>1.1972476622466603E-3</v>
      </c>
      <c r="W497" s="5">
        <f t="shared" si="518"/>
        <v>2.3182915984512522E-2</v>
      </c>
      <c r="X497" s="5">
        <f t="shared" si="519"/>
        <v>1.5687622263910472E-2</v>
      </c>
      <c r="Y497" s="5">
        <f t="shared" si="520"/>
        <v>5.3078200442849607E-3</v>
      </c>
      <c r="Z497" s="5">
        <f t="shared" si="521"/>
        <v>1.1033959204007987E-2</v>
      </c>
      <c r="AA497" s="5">
        <f t="shared" si="522"/>
        <v>9.5631139784160199E-3</v>
      </c>
      <c r="AB497" s="5">
        <f t="shared" si="523"/>
        <v>4.1441674413186308E-3</v>
      </c>
      <c r="AC497" s="5">
        <f t="shared" si="524"/>
        <v>4.3885498445054908E-5</v>
      </c>
      <c r="AD497" s="5">
        <f t="shared" si="525"/>
        <v>5.0231486226495429E-3</v>
      </c>
      <c r="AE497" s="5">
        <f t="shared" si="526"/>
        <v>3.3991089913042788E-3</v>
      </c>
      <c r="AF497" s="5">
        <f t="shared" si="527"/>
        <v>1.1500696876326219E-3</v>
      </c>
      <c r="AG497" s="5">
        <f t="shared" si="528"/>
        <v>2.5941313636310256E-4</v>
      </c>
      <c r="AH497" s="5">
        <f t="shared" si="529"/>
        <v>1.8666394704565394E-3</v>
      </c>
      <c r="AI497" s="5">
        <f t="shared" si="530"/>
        <v>1.6178133054997915E-3</v>
      </c>
      <c r="AJ497" s="5">
        <f t="shared" si="531"/>
        <v>7.0107804235276935E-4</v>
      </c>
      <c r="AK497" s="5">
        <f t="shared" si="532"/>
        <v>2.0254105538560028E-4</v>
      </c>
      <c r="AL497" s="5">
        <f t="shared" si="533"/>
        <v>1.0295277260348862E-6</v>
      </c>
      <c r="AM497" s="5">
        <f t="shared" si="534"/>
        <v>8.7071090115091324E-4</v>
      </c>
      <c r="AN497" s="5">
        <f t="shared" si="535"/>
        <v>5.892004149715181E-4</v>
      </c>
      <c r="AO497" s="5">
        <f t="shared" si="536"/>
        <v>1.9935269475995635E-4</v>
      </c>
      <c r="AP497" s="5">
        <f t="shared" si="537"/>
        <v>4.4966586239282097E-5</v>
      </c>
      <c r="AQ497" s="5">
        <f t="shared" si="538"/>
        <v>7.6070976132885012E-6</v>
      </c>
      <c r="AR497" s="5">
        <f t="shared" si="539"/>
        <v>2.5262684758889554E-4</v>
      </c>
      <c r="AS497" s="5">
        <f t="shared" si="540"/>
        <v>2.189512660716551E-4</v>
      </c>
      <c r="AT497" s="5">
        <f t="shared" si="541"/>
        <v>9.4882347960882225E-5</v>
      </c>
      <c r="AU497" s="5">
        <f t="shared" si="542"/>
        <v>2.74114574020433E-5</v>
      </c>
      <c r="AV497" s="5">
        <f t="shared" si="543"/>
        <v>5.9393660653334645E-6</v>
      </c>
      <c r="AW497" s="5">
        <f t="shared" si="544"/>
        <v>1.6772297864609882E-8</v>
      </c>
      <c r="AX497" s="5">
        <f t="shared" si="545"/>
        <v>1.2577394683694468E-4</v>
      </c>
      <c r="AY497" s="5">
        <f t="shared" si="546"/>
        <v>8.5109835619353593E-5</v>
      </c>
      <c r="AZ497" s="5">
        <f t="shared" si="547"/>
        <v>2.8796441160203932E-5</v>
      </c>
      <c r="BA497" s="5">
        <f t="shared" si="548"/>
        <v>6.4954108414431256E-6</v>
      </c>
      <c r="BB497" s="5">
        <f t="shared" si="549"/>
        <v>1.0988431286808556E-6</v>
      </c>
      <c r="BC497" s="5">
        <f t="shared" si="550"/>
        <v>1.4871499289869266E-7</v>
      </c>
      <c r="BD497" s="5">
        <f t="shared" si="551"/>
        <v>2.8491631232129838E-5</v>
      </c>
      <c r="BE497" s="5">
        <f t="shared" si="552"/>
        <v>2.4693649112358823E-5</v>
      </c>
      <c r="BF497" s="5">
        <f t="shared" si="553"/>
        <v>1.0700972182257129E-5</v>
      </c>
      <c r="BG497" s="5">
        <f t="shared" si="554"/>
        <v>3.091504894623017E-6</v>
      </c>
      <c r="BH497" s="5">
        <f t="shared" si="555"/>
        <v>6.6985052974846747E-7</v>
      </c>
      <c r="BI497" s="5">
        <f t="shared" si="556"/>
        <v>1.1611166664745467E-7</v>
      </c>
      <c r="BJ497" s="8">
        <f t="shared" si="557"/>
        <v>0.37569175208376593</v>
      </c>
      <c r="BK497" s="8">
        <f t="shared" si="558"/>
        <v>0.3586621644312491</v>
      </c>
      <c r="BL497" s="8">
        <f t="shared" si="559"/>
        <v>0.25465576055406114</v>
      </c>
      <c r="BM497" s="8">
        <f t="shared" si="560"/>
        <v>0.20207895111340907</v>
      </c>
      <c r="BN497" s="8">
        <f t="shared" si="561"/>
        <v>0.7978795920963534</v>
      </c>
    </row>
    <row r="498" spans="1:66" s="14" customFormat="1" x14ac:dyDescent="0.25">
      <c r="A498" t="s">
        <v>112</v>
      </c>
      <c r="B498" t="s">
        <v>124</v>
      </c>
      <c r="C498" t="s">
        <v>127</v>
      </c>
      <c r="D498" t="s">
        <v>535</v>
      </c>
      <c r="E498">
        <f>VLOOKUP(A498,home!$A$2:$E$405,3,FALSE)</f>
        <v>1.2826</v>
      </c>
      <c r="F498">
        <f>VLOOKUP(B498,home!$B$2:$E$405,3,FALSE)</f>
        <v>1.0508999999999999</v>
      </c>
      <c r="G498">
        <f>VLOOKUP(C498,away!$B$2:$E$405,4,FALSE)</f>
        <v>1.4442999999999999</v>
      </c>
      <c r="H498">
        <f>VLOOKUP(A498,away!$A$2:$E$405,3,FALSE)</f>
        <v>1.0616000000000001</v>
      </c>
      <c r="I498">
        <f>VLOOKUP(C498,away!$B$2:$E$405,3,FALSE)</f>
        <v>0.64459999999999995</v>
      </c>
      <c r="J498">
        <f>VLOOKUP(B498,home!$B$2:$E$405,4,FALSE)</f>
        <v>1.3106</v>
      </c>
      <c r="K498" s="3">
        <f t="shared" si="506"/>
        <v>1.9467493522619996</v>
      </c>
      <c r="L498" s="3">
        <f t="shared" si="507"/>
        <v>0.89685322601600004</v>
      </c>
      <c r="M498" s="5">
        <f t="shared" si="508"/>
        <v>5.8215561615339438E-2</v>
      </c>
      <c r="N498" s="5">
        <f t="shared" si="509"/>
        <v>0.11333110686623057</v>
      </c>
      <c r="O498" s="5">
        <f t="shared" si="510"/>
        <v>5.2210814239050399E-2</v>
      </c>
      <c r="P498" s="5">
        <f t="shared" si="511"/>
        <v>0.10164136880094295</v>
      </c>
      <c r="Q498" s="5">
        <f t="shared" si="512"/>
        <v>0.11031362944148493</v>
      </c>
      <c r="R498" s="5">
        <f t="shared" si="513"/>
        <v>2.3412718591607228E-2</v>
      </c>
      <c r="S498" s="5">
        <f t="shared" si="514"/>
        <v>4.4365147243581489E-2</v>
      </c>
      <c r="T498" s="5">
        <f t="shared" si="515"/>
        <v>9.893513443812936E-2</v>
      </c>
      <c r="U498" s="5">
        <f t="shared" si="516"/>
        <v>4.5578694752903846E-2</v>
      </c>
      <c r="V498" s="5">
        <f t="shared" si="517"/>
        <v>8.6065843865836388E-3</v>
      </c>
      <c r="W498" s="5">
        <f t="shared" si="518"/>
        <v>7.1584328886960341E-2</v>
      </c>
      <c r="X498" s="5">
        <f t="shared" si="519"/>
        <v>6.4200636294460711E-2</v>
      </c>
      <c r="Y498" s="5">
        <f t="shared" si="520"/>
        <v>2.8789273886483495E-2</v>
      </c>
      <c r="Z498" s="5">
        <f t="shared" si="521"/>
        <v>6.9992573995625758E-3</v>
      </c>
      <c r="AA498" s="5">
        <f t="shared" si="522"/>
        <v>1.3625799808913451E-2</v>
      </c>
      <c r="AB498" s="5">
        <f t="shared" si="523"/>
        <v>1.3263008476026971E-2</v>
      </c>
      <c r="AC498" s="5">
        <f t="shared" si="524"/>
        <v>9.3916578475758904E-4</v>
      </c>
      <c r="AD498" s="5">
        <f t="shared" si="525"/>
        <v>3.4839186473199994E-2</v>
      </c>
      <c r="AE498" s="5">
        <f t="shared" si="526"/>
        <v>3.1245636780262407E-2</v>
      </c>
      <c r="AF498" s="5">
        <f t="shared" si="527"/>
        <v>1.4011375072651261E-2</v>
      </c>
      <c r="AG498" s="5">
        <f t="shared" si="528"/>
        <v>4.1887156449424848E-3</v>
      </c>
      <c r="AH498" s="5">
        <f t="shared" si="529"/>
        <v>1.5693266446285133E-3</v>
      </c>
      <c r="AI498" s="5">
        <f t="shared" si="530"/>
        <v>3.0550856289180556E-3</v>
      </c>
      <c r="AJ498" s="5">
        <f t="shared" si="531"/>
        <v>2.9737429846005844E-3</v>
      </c>
      <c r="AK498" s="5">
        <f t="shared" si="532"/>
        <v>1.9297107430216176E-3</v>
      </c>
      <c r="AL498" s="5">
        <f t="shared" si="533"/>
        <v>6.558940135252123E-5</v>
      </c>
      <c r="AM498" s="5">
        <f t="shared" si="534"/>
        <v>1.356463274000743E-2</v>
      </c>
      <c r="AN498" s="5">
        <f t="shared" si="535"/>
        <v>1.2165484632597917E-2</v>
      </c>
      <c r="AO498" s="5">
        <f t="shared" si="536"/>
        <v>5.4553270693967577E-3</v>
      </c>
      <c r="AP498" s="5">
        <f t="shared" si="537"/>
        <v>1.630875893720298E-3</v>
      </c>
      <c r="AQ498" s="5">
        <f t="shared" si="538"/>
        <v>3.6566407662869403E-4</v>
      </c>
      <c r="AR498" s="5">
        <f t="shared" si="539"/>
        <v>2.8149113278158952E-4</v>
      </c>
      <c r="AS498" s="5">
        <f t="shared" si="540"/>
        <v>5.4799268041005585E-4</v>
      </c>
      <c r="AT498" s="5">
        <f t="shared" si="541"/>
        <v>5.3340219781629664E-4</v>
      </c>
      <c r="AU498" s="5">
        <f t="shared" si="542"/>
        <v>3.4613346103133414E-4</v>
      </c>
      <c r="AV498" s="5">
        <f t="shared" si="543"/>
        <v>1.6845877276473848E-4</v>
      </c>
      <c r="AW498" s="5">
        <f t="shared" si="544"/>
        <v>3.1809920212067212E-6</v>
      </c>
      <c r="AX498" s="5">
        <f t="shared" si="545"/>
        <v>4.4011566667135583E-3</v>
      </c>
      <c r="AY498" s="5">
        <f t="shared" si="546"/>
        <v>3.9471915547438802E-3</v>
      </c>
      <c r="AZ498" s="5">
        <f t="shared" si="547"/>
        <v>1.7700257397875799E-3</v>
      </c>
      <c r="BA498" s="5">
        <f t="shared" si="548"/>
        <v>5.291510982866161E-4</v>
      </c>
      <c r="BB498" s="5">
        <f t="shared" si="549"/>
        <v>1.1864271738706525E-4</v>
      </c>
      <c r="BC498" s="5">
        <f t="shared" si="550"/>
        <v>2.1281020766378815E-5</v>
      </c>
      <c r="BD498" s="5">
        <f t="shared" si="551"/>
        <v>4.2076038421677788E-5</v>
      </c>
      <c r="BE498" s="5">
        <f t="shared" si="552"/>
        <v>8.1911500543152237E-5</v>
      </c>
      <c r="BF498" s="5">
        <f t="shared" si="553"/>
        <v>7.9730580312595026E-5</v>
      </c>
      <c r="BG498" s="5">
        <f t="shared" si="554"/>
        <v>5.1738485193005901E-5</v>
      </c>
      <c r="BH498" s="5">
        <f t="shared" si="555"/>
        <v>2.5180465634125326E-5</v>
      </c>
      <c r="BI498" s="5">
        <f t="shared" si="556"/>
        <v>9.8040110325778085E-6</v>
      </c>
      <c r="BJ498" s="8">
        <f t="shared" si="557"/>
        <v>0.61540845699484192</v>
      </c>
      <c r="BK498" s="8">
        <f t="shared" si="558"/>
        <v>0.21778060878730146</v>
      </c>
      <c r="BL498" s="8">
        <f t="shared" si="559"/>
        <v>0.15978682119561183</v>
      </c>
      <c r="BM498" s="8">
        <f t="shared" si="560"/>
        <v>0.53690593425993971</v>
      </c>
      <c r="BN498" s="8">
        <f t="shared" si="561"/>
        <v>0.45912519955465547</v>
      </c>
    </row>
    <row r="499" spans="1:66" x14ac:dyDescent="0.25">
      <c r="A499" t="s">
        <v>112</v>
      </c>
      <c r="B499" t="s">
        <v>335</v>
      </c>
      <c r="C499" t="s">
        <v>356</v>
      </c>
      <c r="D499" t="s">
        <v>535</v>
      </c>
      <c r="E499">
        <f>VLOOKUP(A499,home!$A$2:$E$405,3,FALSE)</f>
        <v>1.2826</v>
      </c>
      <c r="F499">
        <f>VLOOKUP(B499,home!$B$2:$E$405,3,FALSE)</f>
        <v>1.2542</v>
      </c>
      <c r="G499">
        <f>VLOOKUP(C499,away!$B$2:$E$405,4,FALSE)</f>
        <v>0.71189999999999998</v>
      </c>
      <c r="H499">
        <f>VLOOKUP(A499,away!$A$2:$E$405,3,FALSE)</f>
        <v>1.0616000000000001</v>
      </c>
      <c r="I499">
        <f>VLOOKUP(C499,away!$B$2:$E$405,3,FALSE)</f>
        <v>1.3514999999999999</v>
      </c>
      <c r="J499">
        <f>VLOOKUP(B499,home!$B$2:$E$405,4,FALSE)</f>
        <v>1.2696000000000001</v>
      </c>
      <c r="K499" s="3">
        <f t="shared" si="506"/>
        <v>1.145188623348</v>
      </c>
      <c r="L499" s="3">
        <f t="shared" si="507"/>
        <v>1.8215616470400002</v>
      </c>
      <c r="M499" s="5">
        <f t="shared" si="508"/>
        <v>5.1470303412914309E-2</v>
      </c>
      <c r="N499" s="5">
        <f t="shared" si="509"/>
        <v>5.89432059087392E-2</v>
      </c>
      <c r="O499" s="5">
        <f t="shared" si="510"/>
        <v>9.375633065847673E-2</v>
      </c>
      <c r="P499" s="5">
        <f t="shared" si="511"/>
        <v>0.10736868323694083</v>
      </c>
      <c r="Q499" s="5">
        <f t="shared" si="512"/>
        <v>3.3750544415173382E-2</v>
      </c>
      <c r="R499" s="5">
        <f t="shared" si="513"/>
        <v>8.5391468047340879E-2</v>
      </c>
      <c r="S499" s="5">
        <f t="shared" si="514"/>
        <v>5.5993618531603957E-2</v>
      </c>
      <c r="T499" s="5">
        <f t="shared" si="515"/>
        <v>6.1478697273399899E-2</v>
      </c>
      <c r="U499" s="5">
        <f t="shared" si="516"/>
        <v>9.7789337738799026E-2</v>
      </c>
      <c r="V499" s="5">
        <f t="shared" si="517"/>
        <v>1.2978273538906611E-2</v>
      </c>
      <c r="W499" s="5">
        <f t="shared" si="518"/>
        <v>1.2883579832019307E-2</v>
      </c>
      <c r="X499" s="5">
        <f t="shared" si="519"/>
        <v>2.3468234898584416E-2</v>
      </c>
      <c r="Y499" s="5">
        <f t="shared" si="520"/>
        <v>2.1374418307493523E-2</v>
      </c>
      <c r="Z499" s="5">
        <f t="shared" si="521"/>
        <v>5.18486077264926E-2</v>
      </c>
      <c r="AA499" s="5">
        <f t="shared" si="522"/>
        <v>5.9376435704812526E-2</v>
      </c>
      <c r="AB499" s="5">
        <f t="shared" si="523"/>
        <v>3.3998609332052655E-2</v>
      </c>
      <c r="AC499" s="5">
        <f t="shared" si="524"/>
        <v>1.6920681054937274E-3</v>
      </c>
      <c r="AD499" s="5">
        <f t="shared" si="525"/>
        <v>3.6885322629060624E-3</v>
      </c>
      <c r="AE499" s="5">
        <f t="shared" si="526"/>
        <v>6.7188889039793455E-3</v>
      </c>
      <c r="AF499" s="5">
        <f t="shared" si="527"/>
        <v>6.1194351691057003E-3</v>
      </c>
      <c r="AG499" s="5">
        <f t="shared" si="528"/>
        <v>3.7156428018635603E-3</v>
      </c>
      <c r="AH499" s="5">
        <f t="shared" si="529"/>
        <v>2.3611358821750191E-2</v>
      </c>
      <c r="AI499" s="5">
        <f t="shared" si="530"/>
        <v>2.7039459504455753E-2</v>
      </c>
      <c r="AJ499" s="5">
        <f t="shared" si="531"/>
        <v>1.5482640702990843E-2</v>
      </c>
      <c r="AK499" s="5">
        <f t="shared" si="532"/>
        <v>5.9101813308165959E-3</v>
      </c>
      <c r="AL499" s="5">
        <f t="shared" si="533"/>
        <v>1.411883065670857E-4</v>
      </c>
      <c r="AM499" s="5">
        <f t="shared" si="534"/>
        <v>8.4481303686641468E-4</v>
      </c>
      <c r="AN499" s="5">
        <f t="shared" si="535"/>
        <v>1.5388790268752507E-3</v>
      </c>
      <c r="AO499" s="5">
        <f t="shared" si="536"/>
        <v>1.4015815073950973E-3</v>
      </c>
      <c r="AP499" s="5">
        <f t="shared" si="537"/>
        <v>8.510223730238065E-4</v>
      </c>
      <c r="AQ499" s="5">
        <f t="shared" si="538"/>
        <v>3.8754742886828368E-4</v>
      </c>
      <c r="AR499" s="5">
        <f t="shared" si="539"/>
        <v>8.6019091328399452E-3</v>
      </c>
      <c r="AS499" s="5">
        <f t="shared" si="540"/>
        <v>9.8508084780015645E-3</v>
      </c>
      <c r="AT499" s="5">
        <f t="shared" si="541"/>
        <v>5.6405168998937116E-3</v>
      </c>
      <c r="AU499" s="5">
        <f t="shared" si="542"/>
        <v>2.1531519278534684E-3</v>
      </c>
      <c r="AV499" s="5">
        <f t="shared" si="543"/>
        <v>6.1644127302940162E-4</v>
      </c>
      <c r="AW499" s="5">
        <f t="shared" si="544"/>
        <v>8.1812022118574423E-6</v>
      </c>
      <c r="AX499" s="5">
        <f t="shared" si="545"/>
        <v>1.6124504644591536E-4</v>
      </c>
      <c r="AY499" s="5">
        <f t="shared" si="546"/>
        <v>2.9371779238106292E-4</v>
      </c>
      <c r="AZ499" s="5">
        <f t="shared" si="547"/>
        <v>2.6751253282730091E-4</v>
      </c>
      <c r="BA499" s="5">
        <f t="shared" si="548"/>
        <v>1.6243018996691346E-4</v>
      </c>
      <c r="BB499" s="5">
        <f t="shared" si="549"/>
        <v>7.3969151091287765E-5</v>
      </c>
      <c r="BC499" s="5">
        <f t="shared" si="550"/>
        <v>2.6947873738399362E-5</v>
      </c>
      <c r="BD499" s="5">
        <f t="shared" si="551"/>
        <v>2.6114846279507225E-3</v>
      </c>
      <c r="BE499" s="5">
        <f t="shared" si="552"/>
        <v>2.9906424859773516E-3</v>
      </c>
      <c r="BF499" s="5">
        <f t="shared" si="553"/>
        <v>1.7124248757212223E-3</v>
      </c>
      <c r="BG499" s="5">
        <f t="shared" si="554"/>
        <v>6.5368316200468523E-4</v>
      </c>
      <c r="BH499" s="5">
        <f t="shared" si="555"/>
        <v>1.8714763010047833E-4</v>
      </c>
      <c r="BI499" s="5">
        <f t="shared" si="556"/>
        <v>4.2863867375521464E-5</v>
      </c>
      <c r="BJ499" s="8">
        <f t="shared" si="557"/>
        <v>0.23815084573274417</v>
      </c>
      <c r="BK499" s="8">
        <f t="shared" si="558"/>
        <v>0.22993785292480756</v>
      </c>
      <c r="BL499" s="8">
        <f t="shared" si="559"/>
        <v>0.47741689620224326</v>
      </c>
      <c r="BM499" s="8">
        <f t="shared" si="560"/>
        <v>0.56638813031653301</v>
      </c>
      <c r="BN499" s="8">
        <f t="shared" si="561"/>
        <v>0.43068053567958531</v>
      </c>
    </row>
    <row r="500" spans="1:66" x14ac:dyDescent="0.25">
      <c r="A500" t="s">
        <v>112</v>
      </c>
      <c r="B500" t="s">
        <v>105</v>
      </c>
      <c r="C500" t="s">
        <v>111</v>
      </c>
      <c r="D500" t="s">
        <v>535</v>
      </c>
      <c r="E500">
        <f>VLOOKUP(A500,home!$A$2:$E$405,3,FALSE)</f>
        <v>1.2826</v>
      </c>
      <c r="F500">
        <f>VLOOKUP(B500,home!$B$2:$E$405,3,FALSE)</f>
        <v>0.61460000000000004</v>
      </c>
      <c r="G500">
        <f>VLOOKUP(C500,away!$B$2:$E$405,4,FALSE)</f>
        <v>1.1863999999999999</v>
      </c>
      <c r="H500">
        <f>VLOOKUP(A500,away!$A$2:$E$405,3,FALSE)</f>
        <v>1.0616000000000001</v>
      </c>
      <c r="I500">
        <f>VLOOKUP(C500,away!$B$2:$E$405,3,FALSE)</f>
        <v>0.7782</v>
      </c>
      <c r="J500">
        <f>VLOOKUP(B500,home!$B$2:$E$405,4,FALSE)</f>
        <v>1.2512000000000001</v>
      </c>
      <c r="K500" s="3">
        <f t="shared" si="506"/>
        <v>0.93522246294400002</v>
      </c>
      <c r="L500" s="3">
        <f t="shared" si="507"/>
        <v>1.0336627645440002</v>
      </c>
      <c r="M500" s="5">
        <f t="shared" si="508"/>
        <v>0.13961240556993326</v>
      </c>
      <c r="N500" s="5">
        <f t="shared" si="509"/>
        <v>0.1305686577946496</v>
      </c>
      <c r="O500" s="5">
        <f t="shared" si="510"/>
        <v>0.14431214510605536</v>
      </c>
      <c r="P500" s="5">
        <f t="shared" si="511"/>
        <v>0.13496395977881701</v>
      </c>
      <c r="Q500" s="5">
        <f t="shared" si="512"/>
        <v>6.1055370863002244E-2</v>
      </c>
      <c r="R500" s="5">
        <f t="shared" si="513"/>
        <v>7.4585045433800054E-2</v>
      </c>
      <c r="S500" s="5">
        <f t="shared" si="514"/>
        <v>3.2617571419994489E-2</v>
      </c>
      <c r="T500" s="5">
        <f t="shared" si="515"/>
        <v>6.3110663436510089E-2</v>
      </c>
      <c r="U500" s="5">
        <f t="shared" si="516"/>
        <v>6.9753609889388626E-2</v>
      </c>
      <c r="V500" s="5">
        <f t="shared" si="517"/>
        <v>3.5035063914906619E-3</v>
      </c>
      <c r="W500" s="5">
        <f t="shared" si="518"/>
        <v>1.9033451438152105E-2</v>
      </c>
      <c r="X500" s="5">
        <f t="shared" si="519"/>
        <v>1.9674170032374278E-2</v>
      </c>
      <c r="Y500" s="5">
        <f t="shared" si="520"/>
        <v>1.0168228492886358E-2</v>
      </c>
      <c r="Z500" s="5">
        <f t="shared" si="521"/>
        <v>2.5698594752247207E-2</v>
      </c>
      <c r="AA500" s="5">
        <f t="shared" si="522"/>
        <v>2.4033903078396385E-2</v>
      </c>
      <c r="AB500" s="5">
        <f t="shared" si="523"/>
        <v>1.1238523015567624E-2</v>
      </c>
      <c r="AC500" s="5">
        <f t="shared" si="524"/>
        <v>2.1167849204360286E-4</v>
      </c>
      <c r="AD500" s="5">
        <f t="shared" si="525"/>
        <v>4.4501278330784065E-3</v>
      </c>
      <c r="AE500" s="5">
        <f t="shared" si="526"/>
        <v>4.5999314385140253E-3</v>
      </c>
      <c r="AF500" s="5">
        <f t="shared" si="527"/>
        <v>2.3773889237236339E-3</v>
      </c>
      <c r="AG500" s="5">
        <f t="shared" si="528"/>
        <v>8.1913946909748555E-4</v>
      </c>
      <c r="AH500" s="5">
        <f t="shared" si="529"/>
        <v>6.6409201241259454E-3</v>
      </c>
      <c r="AI500" s="5">
        <f t="shared" si="530"/>
        <v>6.2107376746994404E-3</v>
      </c>
      <c r="AJ500" s="5">
        <f t="shared" si="531"/>
        <v>2.904210692415751E-3</v>
      </c>
      <c r="AK500" s="5">
        <f t="shared" si="532"/>
        <v>9.0536102555645293E-4</v>
      </c>
      <c r="AL500" s="5">
        <f t="shared" si="533"/>
        <v>8.1852231883227584E-6</v>
      </c>
      <c r="AM500" s="5">
        <f t="shared" si="534"/>
        <v>8.3237190249344688E-4</v>
      </c>
      <c r="AN500" s="5">
        <f t="shared" si="535"/>
        <v>8.6039184186012519E-4</v>
      </c>
      <c r="AO500" s="5">
        <f t="shared" si="536"/>
        <v>4.4467750492412062E-4</v>
      </c>
      <c r="AP500" s="5">
        <f t="shared" si="537"/>
        <v>1.5321552635679826E-4</v>
      </c>
      <c r="AQ500" s="5">
        <f t="shared" si="538"/>
        <v>3.9593296136258052E-5</v>
      </c>
      <c r="AR500" s="5">
        <f t="shared" si="539"/>
        <v>1.3728943709239822E-3</v>
      </c>
      <c r="AS500" s="5">
        <f t="shared" si="540"/>
        <v>1.2839616549374802E-3</v>
      </c>
      <c r="AT500" s="5">
        <f t="shared" si="541"/>
        <v>6.0039489062814217E-4</v>
      </c>
      <c r="AU500" s="5">
        <f t="shared" si="542"/>
        <v>1.8716759611741492E-4</v>
      </c>
      <c r="AV500" s="5">
        <f t="shared" si="543"/>
        <v>4.3760835056059153E-5</v>
      </c>
      <c r="AW500" s="5">
        <f t="shared" si="544"/>
        <v>2.1979703352843289E-7</v>
      </c>
      <c r="AX500" s="5">
        <f t="shared" si="545"/>
        <v>1.2974215012255069E-4</v>
      </c>
      <c r="AY500" s="5">
        <f t="shared" si="546"/>
        <v>1.3410962957355842E-4</v>
      </c>
      <c r="AZ500" s="5">
        <f t="shared" si="547"/>
        <v>6.9312065228488114E-5</v>
      </c>
      <c r="BA500" s="5">
        <f t="shared" si="548"/>
        <v>2.3881766986777696E-5</v>
      </c>
      <c r="BB500" s="5">
        <f t="shared" si="549"/>
        <v>6.1714233214370674E-6</v>
      </c>
      <c r="BC500" s="5">
        <f t="shared" si="550"/>
        <v>1.2758340983215915E-6</v>
      </c>
      <c r="BD500" s="5">
        <f t="shared" si="551"/>
        <v>2.3651829847936317E-4</v>
      </c>
      <c r="BE500" s="5">
        <f t="shared" si="552"/>
        <v>2.2119722563519414E-4</v>
      </c>
      <c r="BF500" s="5">
        <f t="shared" si="553"/>
        <v>1.0343430707746297E-4</v>
      </c>
      <c r="BG500" s="5">
        <f t="shared" si="554"/>
        <v>3.2244695805963653E-5</v>
      </c>
      <c r="BH500" s="5">
        <f t="shared" si="555"/>
        <v>7.5389909571333461E-6</v>
      </c>
      <c r="BI500" s="5">
        <f t="shared" si="556"/>
        <v>1.4101267382085591E-6</v>
      </c>
      <c r="BJ500" s="8">
        <f t="shared" si="557"/>
        <v>0.31855187266308999</v>
      </c>
      <c r="BK500" s="8">
        <f t="shared" si="558"/>
        <v>0.31105141650504092</v>
      </c>
      <c r="BL500" s="8">
        <f t="shared" si="559"/>
        <v>0.34467497903236199</v>
      </c>
      <c r="BM500" s="8">
        <f t="shared" si="560"/>
        <v>0.31474538857394263</v>
      </c>
      <c r="BN500" s="8">
        <f t="shared" si="561"/>
        <v>0.68509758454625758</v>
      </c>
    </row>
    <row r="501" spans="1:66" x14ac:dyDescent="0.25">
      <c r="A501" t="s">
        <v>112</v>
      </c>
      <c r="B501" t="s">
        <v>128</v>
      </c>
      <c r="C501" t="s">
        <v>358</v>
      </c>
      <c r="D501" t="s">
        <v>535</v>
      </c>
      <c r="E501">
        <f>VLOOKUP(A501,home!$A$2:$E$405,3,FALSE)</f>
        <v>1.2826</v>
      </c>
      <c r="F501">
        <f>VLOOKUP(B501,home!$B$2:$E$405,3,FALSE)</f>
        <v>0.9153</v>
      </c>
      <c r="G501">
        <f>VLOOKUP(C501,away!$B$2:$E$405,4,FALSE)</f>
        <v>1.2542</v>
      </c>
      <c r="H501">
        <f>VLOOKUP(A501,away!$A$2:$E$405,3,FALSE)</f>
        <v>1.0616000000000001</v>
      </c>
      <c r="I501">
        <f>VLOOKUP(C501,away!$B$2:$E$405,3,FALSE)</f>
        <v>0.81910000000000005</v>
      </c>
      <c r="J501">
        <f>VLOOKUP(B501,home!$B$2:$E$405,4,FALSE)</f>
        <v>1.2286999999999999</v>
      </c>
      <c r="K501" s="3">
        <f t="shared" ref="K501:K564" si="562">E501*F501*G501</f>
        <v>1.4723853728759999</v>
      </c>
      <c r="L501" s="3">
        <f t="shared" ref="L501:L564" si="563">H501*I501*J501</f>
        <v>1.068424145272</v>
      </c>
      <c r="M501" s="5">
        <f t="shared" ref="M501:M564" si="564">_xlfn.POISSON.DIST(0,K501,FALSE) * _xlfn.POISSON.DIST(0,L501,FALSE)</f>
        <v>7.8802581843155417E-2</v>
      </c>
      <c r="N501" s="5">
        <f t="shared" ref="N501:N564" si="565">_xlfn.POISSON.DIST(1,K501,FALSE) * _xlfn.POISSON.DIST(0,L501,FALSE)</f>
        <v>0.1160277688507259</v>
      </c>
      <c r="O501" s="5">
        <f t="shared" ref="O501:O564" si="566">_xlfn.POISSON.DIST(0,K501,FALSE) * _xlfn.POISSON.DIST(1,L501,FALSE)</f>
        <v>8.4194581151000161E-2</v>
      </c>
      <c r="P501" s="5">
        <f t="shared" ref="P501:P564" si="567">_xlfn.POISSON.DIST(1,K501,FALSE) * _xlfn.POISSON.DIST(1,L501,FALSE)</f>
        <v>0.123966869762154</v>
      </c>
      <c r="Q501" s="5">
        <f t="shared" ref="Q501:Q564" si="568">_xlfn.POISSON.DIST(2,K501,FALSE) * _xlfn.POISSON.DIST(0,L501,FALSE)</f>
        <v>8.5418794851623195E-2</v>
      </c>
      <c r="R501" s="5">
        <f t="shared" ref="R501:R564" si="569">_xlfn.POISSON.DIST(0,K501,FALSE) * _xlfn.POISSON.DIST(2,L501,FALSE)</f>
        <v>4.497776170139569E-2</v>
      </c>
      <c r="S501" s="5">
        <f t="shared" ref="S501:S564" si="570">_xlfn.POISSON.DIST(2,K501,FALSE) * _xlfn.POISSON.DIST(2,L501,FALSE)</f>
        <v>4.8754065029284498E-2</v>
      </c>
      <c r="T501" s="5">
        <f t="shared" ref="T501:T564" si="571">_xlfn.POISSON.DIST(2,K501,FALSE) * _xlfn.POISSON.DIST(1,L501,FALSE)</f>
        <v>9.1263502879509836E-2</v>
      </c>
      <c r="U501" s="5">
        <f t="shared" ref="U501:U564" si="572">_xlfn.POISSON.DIST(1,K501,FALSE) * _xlfn.POISSON.DIST(2,L501,FALSE)</f>
        <v>6.6224598433837364E-2</v>
      </c>
      <c r="V501" s="5">
        <f t="shared" ref="V501:V564" si="573">_xlfn.POISSON.DIST(3,K501,FALSE) * _xlfn.POISSON.DIST(3,L501,FALSE)</f>
        <v>8.521842655542464E-3</v>
      </c>
      <c r="W501" s="5">
        <f t="shared" ref="W501:W564" si="574">_xlfn.POISSON.DIST(3,K501,FALSE) * _xlfn.POISSON.DIST(0,L501,FALSE)</f>
        <v>4.1923128036075272E-2</v>
      </c>
      <c r="X501" s="5">
        <f t="shared" ref="X501:X564" si="575">_xlfn.POISSON.DIST(3,K501,FALSE) * _xlfn.POISSON.DIST(1,L501,FALSE)</f>
        <v>4.4791682239072345E-2</v>
      </c>
      <c r="Y501" s="5">
        <f t="shared" ref="Y501:Y564" si="576">_xlfn.POISSON.DIST(3,K501,FALSE) * _xlfn.POISSON.DIST(2,L501,FALSE)</f>
        <v>2.3928257405787943E-2</v>
      </c>
      <c r="Z501" s="5">
        <f t="shared" ref="Z501:Z564" si="577">_xlfn.POISSON.DIST(0,K501,FALSE) * _xlfn.POISSON.DIST(3,L501,FALSE)</f>
        <v>1.6018442200687131E-2</v>
      </c>
      <c r="AA501" s="5">
        <f t="shared" ref="AA501:AA564" si="578">_xlfn.POISSON.DIST(1,K501,FALSE) * _xlfn.POISSON.DIST(3,L501,FALSE)</f>
        <v>2.3585319992551375E-2</v>
      </c>
      <c r="AB501" s="5">
        <f t="shared" ref="AB501:AB564" si="579">_xlfn.POISSON.DIST(2,K501,FALSE) * _xlfn.POISSON.DIST(3,L501,FALSE)</f>
        <v>1.7363340085816269E-2</v>
      </c>
      <c r="AC501" s="5">
        <f t="shared" ref="AC501:AC564" si="580">_xlfn.POISSON.DIST(4,K501,FALSE) * _xlfn.POISSON.DIST(4,L501,FALSE)</f>
        <v>8.3787400576215948E-4</v>
      </c>
      <c r="AD501" s="5">
        <f t="shared" ref="AD501:AD564" si="581">_xlfn.POISSON.DIST(4,K501,FALSE) * _xlfn.POISSON.DIST(0,L501,FALSE)</f>
        <v>1.543175012638124E-2</v>
      </c>
      <c r="AE501" s="5">
        <f t="shared" ref="AE501:AE564" si="582">_xlfn.POISSON.DIST(4,K501,FALSE) * _xlfn.POISSON.DIST(1,L501,FALSE)</f>
        <v>1.6487654438829952E-2</v>
      </c>
      <c r="AF501" s="5">
        <f t="shared" ref="AF501:AF564" si="583">_xlfn.POISSON.DIST(4,K501,FALSE) * _xlfn.POISSON.DIST(2,L501,FALSE)</f>
        <v>8.807904050673495E-3</v>
      </c>
      <c r="AG501" s="5">
        <f t="shared" ref="AG501:AG564" si="584">_xlfn.POISSON.DIST(4,K501,FALSE) * _xlfn.POISSON.DIST(3,L501,FALSE)</f>
        <v>3.1368591189928721E-3</v>
      </c>
      <c r="AH501" s="5">
        <f t="shared" ref="AH501:AH564" si="585">_xlfn.POISSON.DIST(0,K501,FALSE) * _xlfn.POISSON.DIST(4,L501,FALSE)</f>
        <v>4.2786226042145197E-3</v>
      </c>
      <c r="AI501" s="5">
        <f t="shared" ref="AI501:AI564" si="586">_xlfn.POISSON.DIST(1,K501,FALSE) * _xlfn.POISSON.DIST(4,L501,FALSE)</f>
        <v>6.2997813385020779E-3</v>
      </c>
      <c r="AJ501" s="5">
        <f t="shared" ref="AJ501:AJ564" si="587">_xlfn.POISSON.DIST(2,K501,FALSE) * _xlfn.POISSON.DIST(4,L501,FALSE)</f>
        <v>4.6378529475638247E-3</v>
      </c>
      <c r="AK501" s="5">
        <f t="shared" ref="AK501:AK564" si="588">_xlfn.POISSON.DIST(3,K501,FALSE) * _xlfn.POISSON.DIST(4,L501,FALSE)</f>
        <v>2.2762356138476066E-3</v>
      </c>
      <c r="AL501" s="5">
        <f t="shared" ref="AL501:AL564" si="589">_xlfn.POISSON.DIST(5,K501,FALSE) * _xlfn.POISSON.DIST(5,L501,FALSE)</f>
        <v>5.2723459216677261E-5</v>
      </c>
      <c r="AM501" s="5">
        <f t="shared" ref="AM501:AM564" si="590">_xlfn.POISSON.DIST(5,K501,FALSE) * _xlfn.POISSON.DIST(0,L501,FALSE)</f>
        <v>4.5442966327922194E-3</v>
      </c>
      <c r="AN501" s="5">
        <f t="shared" ref="AN501:AN564" si="591">_xlfn.POISSON.DIST(5,K501,FALSE) * _xlfn.POISSON.DIST(1,L501,FALSE)</f>
        <v>4.8552362457534547E-3</v>
      </c>
      <c r="AO501" s="5">
        <f t="shared" ref="AO501:AO564" si="592">_xlfn.POISSON.DIST(5,K501,FALSE) * _xlfn.POISSON.DIST(2,L501,FALSE)</f>
        <v>2.5937258179813843E-3</v>
      </c>
      <c r="AP501" s="5">
        <f t="shared" ref="AP501:AP564" si="593">_xlfn.POISSON.DIST(5,K501,FALSE) * _xlfn.POISSON.DIST(3,L501,FALSE)</f>
        <v>9.2373309671555997E-4</v>
      </c>
      <c r="AQ501" s="5">
        <f t="shared" ref="AQ501:AQ564" si="594">_xlfn.POISSON.DIST(5,K501,FALSE) * _xlfn.POISSON.DIST(4,L501,FALSE)</f>
        <v>2.4673468607944491E-4</v>
      </c>
      <c r="AR501" s="5">
        <f t="shared" ref="AR501:AR564" si="595">_xlfn.POISSON.DIST(0,K501,FALSE) * _xlfn.POISSON.DIST(5,L501,FALSE)</f>
        <v>9.1427673976987177E-4</v>
      </c>
      <c r="AS501" s="5">
        <f t="shared" ref="AS501:AS564" si="596">_xlfn.POISSON.DIST(1,K501,FALSE) * _xlfn.POISSON.DIST(5,L501,FALSE)</f>
        <v>1.3461676983979162E-3</v>
      </c>
      <c r="AT501" s="5">
        <f t="shared" ref="AT501:AT564" si="597">_xlfn.POISSON.DIST(2,K501,FALSE) * _xlfn.POISSON.DIST(5,L501,FALSE)</f>
        <v>9.9103881427962145E-4</v>
      </c>
      <c r="AU501" s="5">
        <f t="shared" ref="AU501:AU564" si="598">_xlfn.POISSON.DIST(3,K501,FALSE) * _xlfn.POISSON.DIST(5,L501,FALSE)</f>
        <v>4.8639701803256325E-4</v>
      </c>
      <c r="AV501" s="5">
        <f t="shared" ref="AV501:AV564" si="599">_xlfn.POISSON.DIST(4,K501,FALSE) * _xlfn.POISSON.DIST(5,L501,FALSE)</f>
        <v>1.7904096369041248E-4</v>
      </c>
      <c r="AW501" s="5">
        <f t="shared" ref="AW501:AW564" si="600">_xlfn.POISSON.DIST(6,K501,FALSE) * _xlfn.POISSON.DIST(6,L501,FALSE)</f>
        <v>2.3039157013397633E-6</v>
      </c>
      <c r="AX501" s="5">
        <f t="shared" ref="AX501:AX564" si="601">_xlfn.POISSON.DIST(6,K501,FALSE) * _xlfn.POISSON.DIST(0,L501,FALSE)</f>
        <v>1.1151593153554881E-3</v>
      </c>
      <c r="AY501" s="5">
        <f t="shared" ref="AY501:AY564" si="602">_xlfn.POISSON.DIST(6,K501,FALSE) * _xlfn.POISSON.DIST(1,L501,FALSE)</f>
        <v>1.1914631383507961E-3</v>
      </c>
      <c r="AZ501" s="5">
        <f t="shared" ref="AZ501:AZ564" si="603">_xlfn.POISSON.DIST(6,K501,FALSE) * _xlfn.POISSON.DIST(2,L501,FALSE)</f>
        <v>6.3649399260777193E-4</v>
      </c>
      <c r="BA501" s="5">
        <f t="shared" ref="BA501:BA564" si="604">_xlfn.POISSON.DIST(6,K501,FALSE) * _xlfn.POISSON.DIST(3,L501,FALSE)</f>
        <v>2.2668185000757386E-4</v>
      </c>
      <c r="BB501" s="5">
        <f t="shared" ref="BB501:BB564" si="605">_xlfn.POISSON.DIST(6,K501,FALSE) * _xlfn.POISSON.DIST(4,L501,FALSE)</f>
        <v>6.0548090460754437E-5</v>
      </c>
      <c r="BC501" s="5">
        <f t="shared" ref="BC501:BC564" si="606">_xlfn.POISSON.DIST(6,K501,FALSE) * _xlfn.POISSON.DIST(5,L501,FALSE)</f>
        <v>1.2938208359676664E-5</v>
      </c>
      <c r="BD501" s="5">
        <f t="shared" ref="BD501:BD564" si="607">_xlfn.POISSON.DIST(0,K501,FALSE) * _xlfn.POISSON.DIST(6,L501,FALSE)</f>
        <v>1.6280589070511594E-4</v>
      </c>
      <c r="BE501" s="5">
        <f t="shared" ref="BE501:BE564" si="608">_xlfn.POISSON.DIST(1,K501,FALSE) * _xlfn.POISSON.DIST(6,L501,FALSE)</f>
        <v>2.397130120922614E-4</v>
      </c>
      <c r="BF501" s="5">
        <f t="shared" ref="BF501:BF564" si="609">_xlfn.POISSON.DIST(2,K501,FALSE) * _xlfn.POISSON.DIST(6,L501,FALSE)</f>
        <v>1.7647496634634672E-4</v>
      </c>
      <c r="BG501" s="5">
        <f t="shared" ref="BG501:BG564" si="610">_xlfn.POISSON.DIST(3,K501,FALSE) * _xlfn.POISSON.DIST(6,L501,FALSE)</f>
        <v>8.6613053042381785E-5</v>
      </c>
      <c r="BH501" s="5">
        <f t="shared" ref="BH501:BH564" si="611">_xlfn.POISSON.DIST(4,K501,FALSE) * _xlfn.POISSON.DIST(6,L501,FALSE)</f>
        <v>3.1881948099934006E-5</v>
      </c>
      <c r="BI501" s="5">
        <f t="shared" ref="BI501:BI564" si="612">_xlfn.POISSON.DIST(5,K501,FALSE) * _xlfn.POISSON.DIST(6,L501,FALSE)</f>
        <v>9.388502808226921E-6</v>
      </c>
      <c r="BJ501" s="8">
        <f t="shared" ref="BJ501:BJ564" si="613">SUM(N501,Q501,T501,W501,X501,Y501,AD501,AE501,AF501,AG501,AM501,AN501,AO501,AP501,AQ501,AX501,AY501,AZ501,BA501,BB501,BC501)</f>
        <v>0.4636243130721362</v>
      </c>
      <c r="BK501" s="8">
        <f t="shared" ref="BK501:BK564" si="614">SUM(M501,P501,S501,V501,AC501,AL501,AY501)</f>
        <v>0.262127419893466</v>
      </c>
      <c r="BL501" s="8">
        <f t="shared" ref="BL501:BL564" si="615">SUM(O501,R501,U501,AA501,AB501,AH501,AI501,AJ501,AK501,AR501,AS501,AT501,AU501,AV501,BD501,BE501,BF501,BG501,BH501,BI501)</f>
        <v>0.25846189247599349</v>
      </c>
      <c r="BM501" s="8">
        <f t="shared" ref="BM501:BM564" si="616">SUM(S501:BI501)</f>
        <v>0.46565455025957903</v>
      </c>
      <c r="BN501" s="8">
        <f t="shared" ref="BN501:BN564" si="617">SUM(M501:R501)</f>
        <v>0.53338835816005437</v>
      </c>
    </row>
    <row r="502" spans="1:66" x14ac:dyDescent="0.25">
      <c r="A502" t="s">
        <v>112</v>
      </c>
      <c r="B502" t="s">
        <v>338</v>
      </c>
      <c r="C502" t="s">
        <v>131</v>
      </c>
      <c r="D502" t="s">
        <v>535</v>
      </c>
      <c r="E502">
        <f>VLOOKUP(A502,home!$A$2:$E$405,3,FALSE)</f>
        <v>1.2826</v>
      </c>
      <c r="F502">
        <f>VLOOKUP(B502,home!$B$2:$E$405,3,FALSE)</f>
        <v>1.5246999999999999</v>
      </c>
      <c r="G502">
        <f>VLOOKUP(C502,away!$B$2:$E$405,4,FALSE)</f>
        <v>0.94920000000000004</v>
      </c>
      <c r="H502">
        <f>VLOOKUP(A502,away!$A$2:$E$405,3,FALSE)</f>
        <v>1.0616000000000001</v>
      </c>
      <c r="I502">
        <f>VLOOKUP(C502,away!$B$2:$E$405,3,FALSE)</f>
        <v>0.73719999999999997</v>
      </c>
      <c r="J502">
        <f>VLOOKUP(B502,home!$B$2:$E$405,4,FALSE)</f>
        <v>0.41739999999999999</v>
      </c>
      <c r="K502" s="3">
        <f t="shared" si="562"/>
        <v>1.856236744824</v>
      </c>
      <c r="L502" s="3">
        <f t="shared" si="563"/>
        <v>0.32666204844800001</v>
      </c>
      <c r="M502" s="5">
        <f t="shared" si="564"/>
        <v>0.11271432109751205</v>
      </c>
      <c r="N502" s="5">
        <f t="shared" si="565"/>
        <v>0.20922446448909288</v>
      </c>
      <c r="O502" s="5">
        <f t="shared" si="566"/>
        <v>3.6819491019138915E-2</v>
      </c>
      <c r="P502" s="5">
        <f t="shared" si="567"/>
        <v>6.8345692155442922E-2</v>
      </c>
      <c r="Q502" s="5">
        <f t="shared" si="568"/>
        <v>0.19418506945038921</v>
      </c>
      <c r="R502" s="5">
        <f t="shared" si="569"/>
        <v>6.0137651795623285E-3</v>
      </c>
      <c r="S502" s="5">
        <f t="shared" si="570"/>
        <v>1.0360559312080349E-2</v>
      </c>
      <c r="T502" s="5">
        <f t="shared" si="571"/>
        <v>6.3432892564681292E-2</v>
      </c>
      <c r="U502" s="5">
        <f t="shared" si="572"/>
        <v>1.1162971901046695E-2</v>
      </c>
      <c r="V502" s="5">
        <f t="shared" si="573"/>
        <v>6.9802783060238336E-4</v>
      </c>
      <c r="W502" s="5">
        <f t="shared" si="574"/>
        <v>0.12015115373667093</v>
      </c>
      <c r="X502" s="5">
        <f t="shared" si="575"/>
        <v>3.9248822003011496E-2</v>
      </c>
      <c r="Y502" s="5">
        <f t="shared" si="576"/>
        <v>6.4105502973373345E-3</v>
      </c>
      <c r="Z502" s="5">
        <f t="shared" si="577"/>
        <v>6.5482295081369514E-4</v>
      </c>
      <c r="AA502" s="5">
        <f t="shared" si="578"/>
        <v>1.2155064226544597E-3</v>
      </c>
      <c r="AB502" s="5">
        <f t="shared" si="579"/>
        <v>1.1281338426503901E-3</v>
      </c>
      <c r="AC502" s="5">
        <f t="shared" si="580"/>
        <v>2.645360121597229E-5</v>
      </c>
      <c r="AD502" s="5">
        <f t="shared" si="581"/>
        <v>5.5757246624751552E-2</v>
      </c>
      <c r="AE502" s="5">
        <f t="shared" si="582"/>
        <v>1.8213776398261678E-2</v>
      </c>
      <c r="AF502" s="5">
        <f t="shared" si="583"/>
        <v>2.9748747541149976E-3</v>
      </c>
      <c r="AG502" s="5">
        <f t="shared" si="584"/>
        <v>3.2392622701848191E-4</v>
      </c>
      <c r="AH502" s="5">
        <f t="shared" si="585"/>
        <v>5.3476451620891381E-5</v>
      </c>
      <c r="AI502" s="5">
        <f t="shared" si="586"/>
        <v>9.9264954481501544E-5</v>
      </c>
      <c r="AJ502" s="5">
        <f t="shared" si="587"/>
        <v>9.21296279909225E-5</v>
      </c>
      <c r="AK502" s="5">
        <f t="shared" si="588"/>
        <v>5.7004800254572005E-5</v>
      </c>
      <c r="AL502" s="5">
        <f t="shared" si="589"/>
        <v>6.4161844475665286E-7</v>
      </c>
      <c r="AM502" s="5">
        <f t="shared" si="590"/>
        <v>2.0699729995015546E-2</v>
      </c>
      <c r="AN502" s="5">
        <f t="shared" si="591"/>
        <v>6.761816202492288E-3</v>
      </c>
      <c r="AO502" s="5">
        <f t="shared" si="592"/>
        <v>1.1044143659675034E-3</v>
      </c>
      <c r="AP502" s="5">
        <f t="shared" si="593"/>
        <v>1.2025675304078132E-4</v>
      </c>
      <c r="AQ502" s="5">
        <f t="shared" si="594"/>
        <v>9.8208293220017164E-6</v>
      </c>
      <c r="AR502" s="5">
        <f t="shared" si="595"/>
        <v>3.4937454460421505E-6</v>
      </c>
      <c r="AS502" s="5">
        <f t="shared" si="596"/>
        <v>6.4852186740049551E-6</v>
      </c>
      <c r="AT502" s="5">
        <f t="shared" si="597"/>
        <v>6.0190506004533897E-6</v>
      </c>
      <c r="AU502" s="5">
        <f t="shared" si="598"/>
        <v>3.7242609645055134E-6</v>
      </c>
      <c r="AV502" s="5">
        <f t="shared" si="599"/>
        <v>1.7282775124072026E-6</v>
      </c>
      <c r="AW502" s="5">
        <f t="shared" si="600"/>
        <v>1.0807030720478354E-8</v>
      </c>
      <c r="AX502" s="5">
        <f t="shared" si="601"/>
        <v>6.4039332374472291E-3</v>
      </c>
      <c r="AY502" s="5">
        <f t="shared" si="602"/>
        <v>2.0919219494687446E-3</v>
      </c>
      <c r="AZ502" s="5">
        <f t="shared" si="603"/>
        <v>3.416757546033968E-4</v>
      </c>
      <c r="BA502" s="5">
        <f t="shared" si="604"/>
        <v>3.7204167301253937E-5</v>
      </c>
      <c r="BB502" s="5">
        <f t="shared" si="605"/>
        <v>3.0382973753574268E-6</v>
      </c>
      <c r="BC502" s="5">
        <f t="shared" si="606"/>
        <v>1.9849928888568782E-7</v>
      </c>
      <c r="BD502" s="5">
        <f t="shared" si="607"/>
        <v>1.9021234069333344E-7</v>
      </c>
      <c r="BE502" s="5">
        <f t="shared" si="608"/>
        <v>3.5307913611394692E-7</v>
      </c>
      <c r="BF502" s="5">
        <f t="shared" si="609"/>
        <v>3.2769923314271153E-7</v>
      </c>
      <c r="BG502" s="5">
        <f t="shared" si="610"/>
        <v>2.0276245260338259E-7</v>
      </c>
      <c r="BH502" s="5">
        <f t="shared" si="611"/>
        <v>9.4093778748258447E-8</v>
      </c>
      <c r="BI502" s="5">
        <f t="shared" si="612"/>
        <v>3.4932065914371367E-8</v>
      </c>
      <c r="BJ502" s="8">
        <f t="shared" si="613"/>
        <v>0.74749678659665286</v>
      </c>
      <c r="BK502" s="8">
        <f t="shared" si="614"/>
        <v>0.19423761756476718</v>
      </c>
      <c r="BL502" s="8">
        <f t="shared" si="615"/>
        <v>5.66643975316053E-2</v>
      </c>
      <c r="BM502" s="8">
        <f t="shared" si="616"/>
        <v>0.36965891011026258</v>
      </c>
      <c r="BN502" s="8">
        <f t="shared" si="617"/>
        <v>0.6273028033911382</v>
      </c>
    </row>
    <row r="503" spans="1:66" x14ac:dyDescent="0.25">
      <c r="A503" t="s">
        <v>112</v>
      </c>
      <c r="B503" t="s">
        <v>129</v>
      </c>
      <c r="C503" t="s">
        <v>92</v>
      </c>
      <c r="D503" t="s">
        <v>535</v>
      </c>
      <c r="E503">
        <f>VLOOKUP(A503,home!$A$2:$E$405,3,FALSE)</f>
        <v>1.2826</v>
      </c>
      <c r="F503">
        <f>VLOOKUP(B503,home!$B$2:$E$405,3,FALSE)</f>
        <v>0.94920000000000004</v>
      </c>
      <c r="G503">
        <f>VLOOKUP(C503,away!$B$2:$E$405,4,FALSE)</f>
        <v>1.1677</v>
      </c>
      <c r="H503">
        <f>VLOOKUP(A503,away!$A$2:$E$405,3,FALSE)</f>
        <v>1.0616000000000001</v>
      </c>
      <c r="I503">
        <f>VLOOKUP(C503,away!$B$2:$E$405,3,FALSE)</f>
        <v>0.4929</v>
      </c>
      <c r="J503">
        <f>VLOOKUP(B503,home!$B$2:$E$405,4,FALSE)</f>
        <v>0.94199999999999995</v>
      </c>
      <c r="K503" s="3">
        <f t="shared" si="562"/>
        <v>1.421609265384</v>
      </c>
      <c r="L503" s="3">
        <f t="shared" si="563"/>
        <v>0.49291340687999996</v>
      </c>
      <c r="M503" s="5">
        <f t="shared" si="564"/>
        <v>0.14741217971751117</v>
      </c>
      <c r="N503" s="5">
        <f t="shared" si="565"/>
        <v>0.20956252051686525</v>
      </c>
      <c r="O503" s="5">
        <f t="shared" si="566"/>
        <v>7.2661439720165269E-2</v>
      </c>
      <c r="P503" s="5">
        <f t="shared" si="567"/>
        <v>0.10329617594232796</v>
      </c>
      <c r="Q503" s="5">
        <f t="shared" si="568"/>
        <v>0.14895801042200016</v>
      </c>
      <c r="R503" s="5">
        <f t="shared" si="569"/>
        <v>1.7907898900636203E-2</v>
      </c>
      <c r="S503" s="5">
        <f t="shared" si="570"/>
        <v>1.8095689217735755E-2</v>
      </c>
      <c r="T503" s="5">
        <f t="shared" si="571"/>
        <v>7.3423400399174638E-2</v>
      </c>
      <c r="U503" s="5">
        <f t="shared" si="572"/>
        <v>2.5458035000704371E-2</v>
      </c>
      <c r="V503" s="5">
        <f t="shared" si="573"/>
        <v>1.4089107915075904E-3</v>
      </c>
      <c r="W503" s="5">
        <f t="shared" si="574"/>
        <v>7.0586695923027298E-2</v>
      </c>
      <c r="X503" s="5">
        <f t="shared" si="575"/>
        <v>3.4793128767821993E-2</v>
      </c>
      <c r="Y503" s="5">
        <f t="shared" si="576"/>
        <v>8.574999818480835E-3</v>
      </c>
      <c r="Z503" s="5">
        <f t="shared" si="577"/>
        <v>2.9423478190583998E-3</v>
      </c>
      <c r="AA503" s="5">
        <f t="shared" si="578"/>
        <v>4.1828689215558258E-3</v>
      </c>
      <c r="AB503" s="5">
        <f t="shared" si="579"/>
        <v>2.9732026073852717E-3</v>
      </c>
      <c r="AC503" s="5">
        <f t="shared" si="580"/>
        <v>6.1704152128704779E-5</v>
      </c>
      <c r="AD503" s="5">
        <f t="shared" si="581"/>
        <v>2.5086675234254646E-2</v>
      </c>
      <c r="AE503" s="5">
        <f t="shared" si="582"/>
        <v>1.236555855700858E-2</v>
      </c>
      <c r="AF503" s="5">
        <f t="shared" si="583"/>
        <v>3.047574798154617E-3</v>
      </c>
      <c r="AG503" s="5">
        <f t="shared" si="584"/>
        <v>5.0073015882667361E-4</v>
      </c>
      <c r="AH503" s="5">
        <f t="shared" si="585"/>
        <v>3.6258067192950324E-4</v>
      </c>
      <c r="AI503" s="5">
        <f t="shared" si="586"/>
        <v>5.1544804266413823E-4</v>
      </c>
      <c r="AJ503" s="5">
        <f t="shared" si="587"/>
        <v>3.6638285663769318E-4</v>
      </c>
      <c r="AK503" s="5">
        <f t="shared" si="588"/>
        <v>1.7361775455800087E-4</v>
      </c>
      <c r="AL503" s="5">
        <f t="shared" si="589"/>
        <v>1.7295186780015328E-6</v>
      </c>
      <c r="AM503" s="5">
        <f t="shared" si="590"/>
        <v>7.1326899901391454E-3</v>
      </c>
      <c r="AN503" s="5">
        <f t="shared" si="591"/>
        <v>3.5157985232583599E-3</v>
      </c>
      <c r="AO503" s="5">
        <f t="shared" si="592"/>
        <v>8.6649211400147521E-4</v>
      </c>
      <c r="AP503" s="5">
        <f t="shared" si="593"/>
        <v>1.4236852664904019E-4</v>
      </c>
      <c r="AQ503" s="5">
        <f t="shared" si="594"/>
        <v>1.7543838875766111E-5</v>
      </c>
      <c r="AR503" s="5">
        <f t="shared" si="595"/>
        <v>3.5744174853922216E-5</v>
      </c>
      <c r="AS503" s="5">
        <f t="shared" si="596"/>
        <v>5.0814250155841603E-5</v>
      </c>
      <c r="AT503" s="5">
        <f t="shared" si="597"/>
        <v>3.61190044175424E-5</v>
      </c>
      <c r="AU503" s="5">
        <f t="shared" si="598"/>
        <v>1.7115703778807975E-5</v>
      </c>
      <c r="AV503" s="5">
        <f t="shared" si="599"/>
        <v>6.0829607688803366E-6</v>
      </c>
      <c r="AW503" s="5">
        <f t="shared" si="600"/>
        <v>3.3664613436801719E-8</v>
      </c>
      <c r="AX503" s="5">
        <f t="shared" si="601"/>
        <v>1.6899830295155874E-3</v>
      </c>
      <c r="AY503" s="5">
        <f t="shared" si="602"/>
        <v>8.3301529264791186E-4</v>
      </c>
      <c r="AZ503" s="5">
        <f t="shared" si="603"/>
        <v>2.0530220294111113E-4</v>
      </c>
      <c r="BA503" s="5">
        <f t="shared" si="604"/>
        <v>3.3732069430557422E-5</v>
      </c>
      <c r="BB503" s="5">
        <f t="shared" si="605"/>
        <v>4.1567473160321886E-6</v>
      </c>
      <c r="BC503" s="5">
        <f t="shared" si="606"/>
        <v>4.0978329621694451E-7</v>
      </c>
      <c r="BD503" s="5">
        <f t="shared" si="607"/>
        <v>2.9364638338935373E-6</v>
      </c>
      <c r="BE503" s="5">
        <f t="shared" si="608"/>
        <v>4.1745041937280755E-6</v>
      </c>
      <c r="BF503" s="5">
        <f t="shared" si="609"/>
        <v>2.967256920094099E-6</v>
      </c>
      <c r="BG503" s="5">
        <f t="shared" si="610"/>
        <v>1.4060933101268547E-6</v>
      </c>
      <c r="BH503" s="5">
        <f t="shared" si="611"/>
        <v>4.9972881941769841E-7</v>
      </c>
      <c r="BI503" s="5">
        <f t="shared" si="612"/>
        <v>1.4208382397272153E-7</v>
      </c>
      <c r="BJ503" s="8">
        <f t="shared" si="613"/>
        <v>0.60134078671368596</v>
      </c>
      <c r="BK503" s="8">
        <f t="shared" si="614"/>
        <v>0.27110940463253702</v>
      </c>
      <c r="BL503" s="8">
        <f t="shared" si="615"/>
        <v>0.1247594767011125</v>
      </c>
      <c r="BM503" s="8">
        <f t="shared" si="616"/>
        <v>0.29952080901885336</v>
      </c>
      <c r="BN503" s="8">
        <f t="shared" si="617"/>
        <v>0.69979822521950596</v>
      </c>
    </row>
    <row r="504" spans="1:66" x14ac:dyDescent="0.25">
      <c r="A504" t="s">
        <v>112</v>
      </c>
      <c r="B504" t="s">
        <v>110</v>
      </c>
      <c r="C504" t="s">
        <v>118</v>
      </c>
      <c r="D504" t="s">
        <v>535</v>
      </c>
      <c r="E504">
        <f>VLOOKUP(A504,home!$A$2:$E$405,3,FALSE)</f>
        <v>1.2826</v>
      </c>
      <c r="F504">
        <f>VLOOKUP(B504,home!$B$2:$E$405,3,FALSE)</f>
        <v>1.0508999999999999</v>
      </c>
      <c r="G504">
        <f>VLOOKUP(C504,away!$B$2:$E$405,4,FALSE)</f>
        <v>1.3897999999999999</v>
      </c>
      <c r="H504">
        <f>VLOOKUP(A504,away!$A$2:$E$405,3,FALSE)</f>
        <v>1.0616000000000001</v>
      </c>
      <c r="I504">
        <f>VLOOKUP(C504,away!$B$2:$E$405,3,FALSE)</f>
        <v>0.69620000000000004</v>
      </c>
      <c r="J504">
        <f>VLOOKUP(B504,home!$B$2:$E$405,4,FALSE)</f>
        <v>0.9829</v>
      </c>
      <c r="K504" s="3">
        <f t="shared" si="562"/>
        <v>1.8732896557319996</v>
      </c>
      <c r="L504" s="3">
        <f t="shared" si="563"/>
        <v>0.72644755076800005</v>
      </c>
      <c r="M504" s="5">
        <f t="shared" si="564"/>
        <v>7.4293099392817433E-2</v>
      </c>
      <c r="N504" s="5">
        <f t="shared" si="565"/>
        <v>0.13917249458483419</v>
      </c>
      <c r="O504" s="5">
        <f t="shared" si="566"/>
        <v>5.3970040092875829E-2</v>
      </c>
      <c r="P504" s="5">
        <f t="shared" si="567"/>
        <v>0.10110151782542556</v>
      </c>
      <c r="Q504" s="5">
        <f t="shared" si="568"/>
        <v>0.13035519723409386</v>
      </c>
      <c r="R504" s="5">
        <f t="shared" si="569"/>
        <v>1.9603201720160203E-2</v>
      </c>
      <c r="S504" s="5">
        <f t="shared" si="570"/>
        <v>3.4395916276690724E-2</v>
      </c>
      <c r="T504" s="5">
        <f t="shared" si="571"/>
        <v>9.4696213760587067E-2</v>
      </c>
      <c r="U504" s="5">
        <f t="shared" si="572"/>
        <v>3.6722475001603846E-2</v>
      </c>
      <c r="V504" s="5">
        <f t="shared" si="573"/>
        <v>5.2008409499228678E-3</v>
      </c>
      <c r="W504" s="5">
        <f t="shared" si="574"/>
        <v>8.1397680849844167E-2</v>
      </c>
      <c r="X504" s="5">
        <f t="shared" si="575"/>
        <v>5.9131145891564652E-2</v>
      </c>
      <c r="Y504" s="5">
        <f t="shared" si="576"/>
        <v>2.1477838053516211E-2</v>
      </c>
      <c r="Z504" s="5">
        <f t="shared" si="577"/>
        <v>4.7468992922738091E-3</v>
      </c>
      <c r="AA504" s="5">
        <f t="shared" si="578"/>
        <v>8.8923173410180752E-3</v>
      </c>
      <c r="AB504" s="5">
        <f t="shared" si="579"/>
        <v>8.3289430452077231E-3</v>
      </c>
      <c r="AC504" s="5">
        <f t="shared" si="580"/>
        <v>4.4234669698733236E-4</v>
      </c>
      <c r="AD504" s="5">
        <f t="shared" si="581"/>
        <v>3.8120358384146964E-2</v>
      </c>
      <c r="AE504" s="5">
        <f t="shared" si="582"/>
        <v>2.7692440982561961E-2</v>
      </c>
      <c r="AF504" s="5">
        <f t="shared" si="583"/>
        <v>1.0058552963284761E-2</v>
      </c>
      <c r="AG504" s="5">
        <f t="shared" si="584"/>
        <v>2.4356703881494753E-3</v>
      </c>
      <c r="AH504" s="5">
        <f t="shared" si="585"/>
        <v>8.6209334115366497E-4</v>
      </c>
      <c r="AI504" s="5">
        <f t="shared" si="586"/>
        <v>1.614950538258598E-3</v>
      </c>
      <c r="AJ504" s="5">
        <f t="shared" si="587"/>
        <v>1.5126350689193288E-3</v>
      </c>
      <c r="AK504" s="5">
        <f t="shared" si="588"/>
        <v>9.4453454250134617E-4</v>
      </c>
      <c r="AL504" s="5">
        <f t="shared" si="589"/>
        <v>2.4078641400607142E-5</v>
      </c>
      <c r="AM504" s="5">
        <f t="shared" si="590"/>
        <v>1.4282094606763808E-2</v>
      </c>
      <c r="AN504" s="5">
        <f t="shared" si="591"/>
        <v>1.0375192646920432E-2</v>
      </c>
      <c r="AO504" s="5">
        <f t="shared" si="592"/>
        <v>3.7685166435507556E-3</v>
      </c>
      <c r="AP504" s="5">
        <f t="shared" si="593"/>
        <v>9.1254322857863034E-4</v>
      </c>
      <c r="AQ504" s="5">
        <f t="shared" si="594"/>
        <v>1.6572869834271723E-4</v>
      </c>
      <c r="AR504" s="5">
        <f t="shared" si="595"/>
        <v>1.2525311924289643E-4</v>
      </c>
      <c r="AS504" s="5">
        <f t="shared" si="596"/>
        <v>2.3463537262588451E-4</v>
      </c>
      <c r="AT504" s="5">
        <f t="shared" si="597"/>
        <v>2.1977000820444639E-4</v>
      </c>
      <c r="AU504" s="5">
        <f t="shared" si="598"/>
        <v>1.3723096100317532E-4</v>
      </c>
      <c r="AV504" s="5">
        <f t="shared" si="599"/>
        <v>6.4268334923352482E-5</v>
      </c>
      <c r="AW504" s="5">
        <f t="shared" si="600"/>
        <v>9.1020386844331866E-7</v>
      </c>
      <c r="AX504" s="5">
        <f t="shared" si="601"/>
        <v>4.4590833481727337E-3</v>
      </c>
      <c r="AY504" s="5">
        <f t="shared" si="602"/>
        <v>3.2392901769504562E-3</v>
      </c>
      <c r="AZ504" s="5">
        <f t="shared" si="603"/>
        <v>1.17658720763625E-3</v>
      </c>
      <c r="BA504" s="5">
        <f t="shared" si="604"/>
        <v>2.8490963175077145E-4</v>
      </c>
      <c r="BB504" s="5">
        <f t="shared" si="605"/>
        <v>5.1742976043890161E-5</v>
      </c>
      <c r="BC504" s="5">
        <f t="shared" si="606"/>
        <v>7.5177116433062651E-6</v>
      </c>
      <c r="BD504" s="5">
        <f t="shared" si="607"/>
        <v>1.5164970283342391E-5</v>
      </c>
      <c r="BE504" s="5">
        <f t="shared" si="608"/>
        <v>2.8408381961268468E-5</v>
      </c>
      <c r="BF504" s="5">
        <f t="shared" si="609"/>
        <v>2.6608564032063886E-5</v>
      </c>
      <c r="BG504" s="5">
        <f t="shared" si="610"/>
        <v>1.6615182585049272E-5</v>
      </c>
      <c r="BH504" s="5">
        <f t="shared" si="611"/>
        <v>7.7812624161678196E-6</v>
      </c>
      <c r="BI504" s="5">
        <f t="shared" si="612"/>
        <v>2.9153116785486699E-6</v>
      </c>
      <c r="BJ504" s="8">
        <f t="shared" si="613"/>
        <v>0.64326079996893704</v>
      </c>
      <c r="BK504" s="8">
        <f t="shared" si="614"/>
        <v>0.21869708996019502</v>
      </c>
      <c r="BL504" s="8">
        <f t="shared" si="615"/>
        <v>0.1333298421606548</v>
      </c>
      <c r="BM504" s="8">
        <f t="shared" si="616"/>
        <v>0.47830070055877161</v>
      </c>
      <c r="BN504" s="8">
        <f t="shared" si="617"/>
        <v>0.51849555085020704</v>
      </c>
    </row>
    <row r="505" spans="1:66" x14ac:dyDescent="0.25">
      <c r="A505" t="s">
        <v>112</v>
      </c>
      <c r="B505" t="s">
        <v>132</v>
      </c>
      <c r="C505" t="s">
        <v>447</v>
      </c>
      <c r="D505" t="s">
        <v>535</v>
      </c>
      <c r="E505">
        <f>VLOOKUP(A505,home!$A$2:$E$405,3,FALSE)</f>
        <v>1.2826</v>
      </c>
      <c r="F505">
        <f>VLOOKUP(B505,home!$B$2:$E$405,3,FALSE)</f>
        <v>0.94920000000000004</v>
      </c>
      <c r="G505">
        <f>VLOOKUP(C505,away!$B$2:$E$405,4,FALSE)</f>
        <v>1.0508999999999999</v>
      </c>
      <c r="H505">
        <f>VLOOKUP(A505,away!$A$2:$E$405,3,FALSE)</f>
        <v>1.0616000000000001</v>
      </c>
      <c r="I505">
        <f>VLOOKUP(C505,away!$B$2:$E$405,3,FALSE)</f>
        <v>1.0239</v>
      </c>
      <c r="J505">
        <f>VLOOKUP(B505,home!$B$2:$E$405,4,FALSE)</f>
        <v>0.7782</v>
      </c>
      <c r="K505" s="3">
        <f t="shared" si="562"/>
        <v>1.2794118155279999</v>
      </c>
      <c r="L505" s="3">
        <f t="shared" si="563"/>
        <v>0.84588179716800016</v>
      </c>
      <c r="M505" s="5">
        <f t="shared" si="564"/>
        <v>0.11939790637847519</v>
      </c>
      <c r="N505" s="5">
        <f t="shared" si="565"/>
        <v>0.15275909216992709</v>
      </c>
      <c r="O505" s="5">
        <f t="shared" si="566"/>
        <v>0.10099651562552123</v>
      </c>
      <c r="P505" s="5">
        <f t="shared" si="567"/>
        <v>0.12921613541845012</v>
      </c>
      <c r="Q505" s="5">
        <f t="shared" si="568"/>
        <v>9.7720893725767755E-2</v>
      </c>
      <c r="R505" s="5">
        <f t="shared" si="569"/>
        <v>4.2715557072510943E-2</v>
      </c>
      <c r="S505" s="5">
        <f t="shared" si="570"/>
        <v>3.4960432219708716E-2</v>
      </c>
      <c r="T505" s="5">
        <f t="shared" si="571"/>
        <v>8.2660325205615587E-2</v>
      </c>
      <c r="U505" s="5">
        <f t="shared" si="572"/>
        <v>5.4650788425431113E-2</v>
      </c>
      <c r="V505" s="5">
        <f t="shared" si="573"/>
        <v>4.2039188132548602E-3</v>
      </c>
      <c r="W505" s="5">
        <f t="shared" si="574"/>
        <v>4.1675088685567754E-2</v>
      </c>
      <c r="X505" s="5">
        <f t="shared" si="575"/>
        <v>3.5252198914483848E-2</v>
      </c>
      <c r="Y505" s="5">
        <f t="shared" si="576"/>
        <v>1.4909596685953706E-2</v>
      </c>
      <c r="Z505" s="5">
        <f t="shared" si="577"/>
        <v>1.2044104061175946E-2</v>
      </c>
      <c r="AA505" s="5">
        <f t="shared" si="578"/>
        <v>1.5409369043317273E-2</v>
      </c>
      <c r="AB505" s="5">
        <f t="shared" si="579"/>
        <v>9.8574644119257572E-3</v>
      </c>
      <c r="AC505" s="5">
        <f t="shared" si="580"/>
        <v>2.8435074739700361E-4</v>
      </c>
      <c r="AD505" s="5">
        <f t="shared" si="581"/>
        <v>1.3329900219373161E-2</v>
      </c>
      <c r="AE505" s="5">
        <f t="shared" si="582"/>
        <v>1.1275519953633489E-2</v>
      </c>
      <c r="AF505" s="5">
        <f t="shared" si="583"/>
        <v>4.7688785411915697E-3</v>
      </c>
      <c r="AG505" s="5">
        <f t="shared" si="584"/>
        <v>1.3446358502996788E-3</v>
      </c>
      <c r="AH505" s="5">
        <f t="shared" si="585"/>
        <v>2.5469720971364801E-3</v>
      </c>
      <c r="AI505" s="5">
        <f t="shared" si="586"/>
        <v>3.2586261948965405E-3</v>
      </c>
      <c r="AJ505" s="5">
        <f t="shared" si="587"/>
        <v>2.0845624280698407E-3</v>
      </c>
      <c r="AK505" s="5">
        <f t="shared" si="588"/>
        <v>8.89004600226097E-4</v>
      </c>
      <c r="AL505" s="5">
        <f t="shared" si="589"/>
        <v>1.2309329634480965E-5</v>
      </c>
      <c r="AM505" s="5">
        <f t="shared" si="590"/>
        <v>3.4108863680950585E-3</v>
      </c>
      <c r="AN505" s="5">
        <f t="shared" si="591"/>
        <v>2.8852066909800813E-3</v>
      </c>
      <c r="AO505" s="5">
        <f t="shared" si="592"/>
        <v>1.2202719104836845E-3</v>
      </c>
      <c r="AP505" s="5">
        <f t="shared" si="593"/>
        <v>3.4406859889118941E-4</v>
      </c>
      <c r="AQ505" s="5">
        <f t="shared" si="594"/>
        <v>7.2760341194788773E-5</v>
      </c>
      <c r="AR505" s="5">
        <f t="shared" si="595"/>
        <v>4.308874669725113E-4</v>
      </c>
      <c r="AS505" s="5">
        <f t="shared" si="596"/>
        <v>5.5128251640756173E-4</v>
      </c>
      <c r="AT505" s="5">
        <f t="shared" si="597"/>
        <v>3.5265868259292153E-4</v>
      </c>
      <c r="AU505" s="5">
        <f t="shared" si="598"/>
        <v>1.5039856178597415E-4</v>
      </c>
      <c r="AV505" s="5">
        <f t="shared" si="599"/>
        <v>4.8105424246848306E-5</v>
      </c>
      <c r="AW505" s="5">
        <f t="shared" si="600"/>
        <v>3.7004278224982726E-7</v>
      </c>
      <c r="AX505" s="5">
        <f t="shared" si="601"/>
        <v>7.2732138679403415E-4</v>
      </c>
      <c r="AY505" s="5">
        <f t="shared" si="602"/>
        <v>6.1522792178005982E-4</v>
      </c>
      <c r="AZ505" s="5">
        <f t="shared" si="603"/>
        <v>2.6020505007162535E-4</v>
      </c>
      <c r="BA505" s="5">
        <f t="shared" si="604"/>
        <v>7.3367571795591972E-5</v>
      </c>
      <c r="BB505" s="5">
        <f t="shared" si="605"/>
        <v>1.5515073371076907E-5</v>
      </c>
      <c r="BC505" s="5">
        <f t="shared" si="606"/>
        <v>2.6247836292639842E-6</v>
      </c>
      <c r="BD505" s="5">
        <f t="shared" si="607"/>
        <v>6.0746644156645834E-5</v>
      </c>
      <c r="BE505" s="5">
        <f t="shared" si="608"/>
        <v>7.7719974287687602E-5</v>
      </c>
      <c r="BF505" s="5">
        <f t="shared" si="609"/>
        <v>4.9717926703099937E-5</v>
      </c>
      <c r="BG505" s="5">
        <f t="shared" si="610"/>
        <v>2.120323428916704E-5</v>
      </c>
      <c r="BH505" s="5">
        <f t="shared" si="611"/>
        <v>6.7819171192421855E-6</v>
      </c>
      <c r="BI505" s="5">
        <f t="shared" si="612"/>
        <v>1.7353729788580126E-6</v>
      </c>
      <c r="BJ505" s="8">
        <f t="shared" si="613"/>
        <v>0.46532358564890014</v>
      </c>
      <c r="BK505" s="8">
        <f t="shared" si="614"/>
        <v>0.28869028082870046</v>
      </c>
      <c r="BL505" s="8">
        <f t="shared" si="615"/>
        <v>0.23416009762057577</v>
      </c>
      <c r="BM505" s="8">
        <f t="shared" si="616"/>
        <v>0.35679710988970204</v>
      </c>
      <c r="BN505" s="8">
        <f t="shared" si="617"/>
        <v>0.64280610039065234</v>
      </c>
    </row>
    <row r="506" spans="1:66" s="10" customFormat="1" x14ac:dyDescent="0.25">
      <c r="A506" t="s">
        <v>134</v>
      </c>
      <c r="B506" t="s">
        <v>290</v>
      </c>
      <c r="C506" t="s">
        <v>365</v>
      </c>
      <c r="D506" t="s">
        <v>535</v>
      </c>
      <c r="E506">
        <f>VLOOKUP(A506,home!$A$2:$E$405,3,FALSE)</f>
        <v>1.5399</v>
      </c>
      <c r="F506">
        <f>VLOOKUP(B506,home!$B$2:$E$405,3,FALSE)</f>
        <v>0.87529999999999997</v>
      </c>
      <c r="G506">
        <f>VLOOKUP(C506,away!$B$2:$E$405,4,FALSE)</f>
        <v>1.1294</v>
      </c>
      <c r="H506">
        <f>VLOOKUP(A506,away!$A$2:$E$405,3,FALSE)</f>
        <v>1.25</v>
      </c>
      <c r="I506">
        <f>VLOOKUP(C506,away!$B$2:$E$405,3,FALSE)</f>
        <v>0.76519999999999999</v>
      </c>
      <c r="J506">
        <f>VLOOKUP(B506,home!$B$2:$E$405,4,FALSE)</f>
        <v>1.2522</v>
      </c>
      <c r="K506" s="3">
        <f t="shared" si="562"/>
        <v>1.522289426418</v>
      </c>
      <c r="L506" s="3">
        <f t="shared" si="563"/>
        <v>1.1977293</v>
      </c>
      <c r="M506" s="5">
        <f t="shared" si="564"/>
        <v>6.5873520839766289E-2</v>
      </c>
      <c r="N506" s="5">
        <f t="shared" si="565"/>
        <v>0.10027856425530199</v>
      </c>
      <c r="O506" s="5">
        <f t="shared" si="566"/>
        <v>7.8898646003948691E-2</v>
      </c>
      <c r="P506" s="5">
        <f t="shared" si="567"/>
        <v>0.12010657457050787</v>
      </c>
      <c r="Q506" s="5">
        <f t="shared" si="568"/>
        <v>7.6326499031112119E-2</v>
      </c>
      <c r="R506" s="5">
        <f t="shared" si="569"/>
        <v>4.7249610024628637E-2</v>
      </c>
      <c r="S506" s="5">
        <f t="shared" si="570"/>
        <v>5.4747298577490743E-2</v>
      </c>
      <c r="T506" s="5">
        <f t="shared" si="571"/>
        <v>9.1418484255984603E-2</v>
      </c>
      <c r="U506" s="5">
        <f t="shared" si="572"/>
        <v>7.1927581742866106E-2</v>
      </c>
      <c r="V506" s="5">
        <f t="shared" si="573"/>
        <v>1.109113750665346E-2</v>
      </c>
      <c r="W506" s="5">
        <f t="shared" si="574"/>
        <v>3.8730340810188557E-2</v>
      </c>
      <c r="X506" s="5">
        <f t="shared" si="575"/>
        <v>4.6388463987348576E-2</v>
      </c>
      <c r="Y506" s="5">
        <f t="shared" si="576"/>
        <v>2.7780411249821117E-2</v>
      </c>
      <c r="Z506" s="5">
        <f t="shared" si="577"/>
        <v>1.8864080780023818E-2</v>
      </c>
      <c r="AA506" s="5">
        <f t="shared" si="578"/>
        <v>2.8716590710525278E-2</v>
      </c>
      <c r="AB506" s="5">
        <f t="shared" si="579"/>
        <v>2.1857481200703001E-2</v>
      </c>
      <c r="AC506" s="5">
        <f t="shared" si="580"/>
        <v>1.263897956485937E-3</v>
      </c>
      <c r="AD506" s="5">
        <f t="shared" si="581"/>
        <v>1.4739697074228906E-2</v>
      </c>
      <c r="AE506" s="5">
        <f t="shared" si="582"/>
        <v>1.7654167058928236E-2</v>
      </c>
      <c r="AF506" s="5">
        <f t="shared" si="583"/>
        <v>1.057245657678659E-2</v>
      </c>
      <c r="AG506" s="5">
        <f t="shared" si="584"/>
        <v>4.2209803383316674E-3</v>
      </c>
      <c r="AH506" s="5">
        <f t="shared" si="585"/>
        <v>5.6485155669503424E-3</v>
      </c>
      <c r="AI506" s="5">
        <f t="shared" si="586"/>
        <v>8.5986755225259809E-3</v>
      </c>
      <c r="AJ506" s="5">
        <f t="shared" si="587"/>
        <v>6.544836414570287E-3</v>
      </c>
      <c r="AK506" s="5">
        <f t="shared" si="588"/>
        <v>3.3210450905119464E-3</v>
      </c>
      <c r="AL506" s="5">
        <f t="shared" si="589"/>
        <v>9.2178133019148523E-5</v>
      </c>
      <c r="AM506" s="5">
        <f t="shared" si="590"/>
        <v>4.4876170009405993E-3</v>
      </c>
      <c r="AN506" s="5">
        <f t="shared" si="591"/>
        <v>5.3749503692046832E-3</v>
      </c>
      <c r="AO506" s="5">
        <f t="shared" si="592"/>
        <v>3.218867771621134E-3</v>
      </c>
      <c r="AP506" s="5">
        <f t="shared" si="593"/>
        <v>1.2851107476321139E-3</v>
      </c>
      <c r="AQ506" s="5">
        <f t="shared" si="594"/>
        <v>3.848036990459719E-4</v>
      </c>
      <c r="AR506" s="5">
        <f t="shared" si="595"/>
        <v>1.3530785192085075E-3</v>
      </c>
      <c r="AS506" s="5">
        <f t="shared" si="596"/>
        <v>2.0597771229044358E-3</v>
      </c>
      <c r="AT506" s="5">
        <f t="shared" si="597"/>
        <v>1.5677884674875561E-3</v>
      </c>
      <c r="AU506" s="5">
        <f t="shared" si="598"/>
        <v>7.9554260230546212E-4</v>
      </c>
      <c r="AV506" s="5">
        <f t="shared" si="599"/>
        <v>3.0276152293866635E-4</v>
      </c>
      <c r="AW506" s="5">
        <f t="shared" si="600"/>
        <v>4.6685424440390208E-6</v>
      </c>
      <c r="AX506" s="5">
        <f t="shared" si="601"/>
        <v>1.1385753183909214E-3</v>
      </c>
      <c r="AY506" s="5">
        <f t="shared" si="602"/>
        <v>1.3637050190936355E-3</v>
      </c>
      <c r="AZ506" s="5">
        <f t="shared" si="603"/>
        <v>8.1667472896275353E-4</v>
      </c>
      <c r="BA506" s="5">
        <f t="shared" si="604"/>
        <v>3.2605175048274957E-4</v>
      </c>
      <c r="BB506" s="5">
        <f t="shared" si="605"/>
        <v>9.7630433717369526E-5</v>
      </c>
      <c r="BC506" s="5">
        <f t="shared" si="606"/>
        <v>2.3386966207000282E-5</v>
      </c>
      <c r="BD506" s="5">
        <f t="shared" si="607"/>
        <v>2.7010363127610729E-4</v>
      </c>
      <c r="BE506" s="5">
        <f t="shared" si="608"/>
        <v>4.1117590192872431E-4</v>
      </c>
      <c r="BF506" s="5">
        <f t="shared" si="609"/>
        <v>3.1296436395199083E-4</v>
      </c>
      <c r="BG506" s="5">
        <f t="shared" si="610"/>
        <v>1.5880744736325005E-4</v>
      </c>
      <c r="BH506" s="5">
        <f t="shared" si="611"/>
        <v>6.0437724489377186E-5</v>
      </c>
      <c r="BI506" s="5">
        <f t="shared" si="612"/>
        <v>1.8400741789388625E-5</v>
      </c>
      <c r="BJ506" s="8">
        <f t="shared" si="613"/>
        <v>0.44662743844333114</v>
      </c>
      <c r="BK506" s="8">
        <f t="shared" si="614"/>
        <v>0.25453831260301707</v>
      </c>
      <c r="BL506" s="8">
        <f t="shared" si="615"/>
        <v>0.28007382032287381</v>
      </c>
      <c r="BM506" s="8">
        <f t="shared" si="616"/>
        <v>0.51001120094733055</v>
      </c>
      <c r="BN506" s="8">
        <f t="shared" si="617"/>
        <v>0.4887334147252656</v>
      </c>
    </row>
    <row r="507" spans="1:66" x14ac:dyDescent="0.25">
      <c r="A507" t="s">
        <v>134</v>
      </c>
      <c r="B507" t="s">
        <v>292</v>
      </c>
      <c r="C507" t="s">
        <v>306</v>
      </c>
      <c r="D507" t="s">
        <v>535</v>
      </c>
      <c r="E507">
        <f>VLOOKUP(A507,home!$A$2:$E$405,3,FALSE)</f>
        <v>1.5399</v>
      </c>
      <c r="F507">
        <f>VLOOKUP(B507,home!$B$2:$E$405,3,FALSE)</f>
        <v>0.98819999999999997</v>
      </c>
      <c r="G507">
        <f>VLOOKUP(C507,away!$B$2:$E$405,4,FALSE)</f>
        <v>0.70589999999999997</v>
      </c>
      <c r="H507">
        <f>VLOOKUP(A507,away!$A$2:$E$405,3,FALSE)</f>
        <v>1.25</v>
      </c>
      <c r="I507">
        <f>VLOOKUP(C507,away!$B$2:$E$405,3,FALSE)</f>
        <v>1.1477999999999999</v>
      </c>
      <c r="J507">
        <f>VLOOKUP(B507,home!$B$2:$E$405,4,FALSE)</f>
        <v>1.0783</v>
      </c>
      <c r="K507" s="3">
        <f t="shared" si="562"/>
        <v>1.0741886281619999</v>
      </c>
      <c r="L507" s="3">
        <f t="shared" si="563"/>
        <v>1.547090925</v>
      </c>
      <c r="M507" s="5">
        <f t="shared" si="564"/>
        <v>7.2709767267163133E-2</v>
      </c>
      <c r="N507" s="5">
        <f t="shared" si="565"/>
        <v>7.8104005154692249E-2</v>
      </c>
      <c r="O507" s="5">
        <f t="shared" si="566"/>
        <v>0.11248862109789012</v>
      </c>
      <c r="P507" s="5">
        <f t="shared" si="567"/>
        <v>0.12083399758097758</v>
      </c>
      <c r="Q507" s="5">
        <f t="shared" si="568"/>
        <v>4.1949217075538316E-2</v>
      </c>
      <c r="R507" s="5">
        <f t="shared" si="569"/>
        <v>8.7015062433154697E-2</v>
      </c>
      <c r="S507" s="5">
        <f t="shared" si="570"/>
        <v>5.0202522715244877E-2</v>
      </c>
      <c r="T507" s="5">
        <f t="shared" si="571"/>
        <v>6.4899253048420369E-2</v>
      </c>
      <c r="U507" s="5">
        <f t="shared" si="572"/>
        <v>9.3470590544501214E-2</v>
      </c>
      <c r="V507" s="5">
        <f t="shared" si="573"/>
        <v>9.2699933147197405E-3</v>
      </c>
      <c r="W507" s="5">
        <f t="shared" si="574"/>
        <v>1.5020457314280814E-2</v>
      </c>
      <c r="X507" s="5">
        <f t="shared" si="575"/>
        <v>2.323801320027372E-2</v>
      </c>
      <c r="Y507" s="5">
        <f t="shared" si="576"/>
        <v>1.7975659668586844E-2</v>
      </c>
      <c r="Z507" s="5">
        <f t="shared" si="577"/>
        <v>4.4873404476214032E-2</v>
      </c>
      <c r="AA507" s="5">
        <f t="shared" si="578"/>
        <v>4.8202500795262893E-2</v>
      </c>
      <c r="AB507" s="5">
        <f t="shared" si="579"/>
        <v>2.5889289101620576E-2</v>
      </c>
      <c r="AC507" s="5">
        <f t="shared" si="580"/>
        <v>9.6284377590112938E-4</v>
      </c>
      <c r="AD507" s="5">
        <f t="shared" si="581"/>
        <v>4.0337011091982952E-3</v>
      </c>
      <c r="AE507" s="5">
        <f t="shared" si="582"/>
        <v>6.2405023802031166E-3</v>
      </c>
      <c r="AF507" s="5">
        <f t="shared" si="583"/>
        <v>4.8273122999265717E-3</v>
      </c>
      <c r="AG507" s="5">
        <f t="shared" si="584"/>
        <v>2.4894303504524266E-3</v>
      </c>
      <c r="AH507" s="5">
        <f t="shared" si="585"/>
        <v>1.7355809209751272E-2</v>
      </c>
      <c r="AI507" s="5">
        <f t="shared" si="586"/>
        <v>1.864341288566412E-2</v>
      </c>
      <c r="AJ507" s="5">
        <f t="shared" si="587"/>
        <v>1.0013271055954648E-2</v>
      </c>
      <c r="AK507" s="5">
        <f t="shared" si="588"/>
        <v>3.585380633003394E-3</v>
      </c>
      <c r="AL507" s="5">
        <f t="shared" si="589"/>
        <v>6.4004750316751119E-5</v>
      </c>
      <c r="AM507" s="5">
        <f t="shared" si="590"/>
        <v>8.6659117218105121E-4</v>
      </c>
      <c r="AN507" s="5">
        <f t="shared" si="591"/>
        <v>1.3406953381664168E-3</v>
      </c>
      <c r="AO507" s="5">
        <f t="shared" si="592"/>
        <v>1.037088795433535E-3</v>
      </c>
      <c r="AP507" s="5">
        <f t="shared" si="593"/>
        <v>5.3482355461146789E-4</v>
      </c>
      <c r="AQ507" s="5">
        <f t="shared" si="594"/>
        <v>2.0685516695391094E-4</v>
      </c>
      <c r="AR507" s="5">
        <f t="shared" si="595"/>
        <v>5.3702029848875241E-3</v>
      </c>
      <c r="AS507" s="5">
        <f t="shared" si="596"/>
        <v>5.7686109772878066E-3</v>
      </c>
      <c r="AT507" s="5">
        <f t="shared" si="597"/>
        <v>3.098288156046521E-3</v>
      </c>
      <c r="AU507" s="5">
        <f t="shared" si="598"/>
        <v>1.1093819679980617E-3</v>
      </c>
      <c r="AV507" s="5">
        <f t="shared" si="599"/>
        <v>2.9792137357787429E-4</v>
      </c>
      <c r="AW507" s="5">
        <f t="shared" si="600"/>
        <v>2.9546503614569096E-6</v>
      </c>
      <c r="AX507" s="5">
        <f t="shared" si="601"/>
        <v>1.5514706373707707E-4</v>
      </c>
      <c r="AY507" s="5">
        <f t="shared" si="602"/>
        <v>2.4002661434802849E-4</v>
      </c>
      <c r="AZ507" s="5">
        <f t="shared" si="603"/>
        <v>1.8567149840815488E-4</v>
      </c>
      <c r="BA507" s="5">
        <f t="shared" si="604"/>
        <v>9.5750230072802806E-5</v>
      </c>
      <c r="BB507" s="5">
        <f t="shared" si="605"/>
        <v>3.7033578003073825E-5</v>
      </c>
      <c r="BC507" s="5">
        <f t="shared" si="606"/>
        <v>1.1458862489767029E-5</v>
      </c>
      <c r="BD507" s="5">
        <f t="shared" si="607"/>
        <v>1.384698717221232E-3</v>
      </c>
      <c r="BE507" s="5">
        <f t="shared" si="608"/>
        <v>1.4874276154695561E-3</v>
      </c>
      <c r="BF507" s="5">
        <f t="shared" si="609"/>
        <v>7.9888891487575858E-4</v>
      </c>
      <c r="BG507" s="5">
        <f t="shared" si="610"/>
        <v>2.8605246250807331E-4</v>
      </c>
      <c r="BH507" s="5">
        <f t="shared" si="611"/>
        <v>7.6818575570977268E-5</v>
      </c>
      <c r="BI507" s="5">
        <f t="shared" si="612"/>
        <v>1.6503528061989404E-5</v>
      </c>
      <c r="BJ507" s="8">
        <f t="shared" si="613"/>
        <v>0.26348869347597798</v>
      </c>
      <c r="BK507" s="8">
        <f t="shared" si="614"/>
        <v>0.25428315601867124</v>
      </c>
      <c r="BL507" s="8">
        <f t="shared" si="615"/>
        <v>0.43635873303030825</v>
      </c>
      <c r="BM507" s="8">
        <f t="shared" si="616"/>
        <v>0.48566624442776885</v>
      </c>
      <c r="BN507" s="8">
        <f t="shared" si="617"/>
        <v>0.51310067060941611</v>
      </c>
    </row>
    <row r="508" spans="1:66" x14ac:dyDescent="0.25">
      <c r="A508" t="s">
        <v>134</v>
      </c>
      <c r="B508" t="s">
        <v>300</v>
      </c>
      <c r="C508" t="s">
        <v>133</v>
      </c>
      <c r="D508" t="s">
        <v>535</v>
      </c>
      <c r="E508">
        <f>VLOOKUP(A508,home!$A$2:$E$405,3,FALSE)</f>
        <v>1.5399</v>
      </c>
      <c r="F508">
        <f>VLOOKUP(B508,home!$B$2:$E$405,3,FALSE)</f>
        <v>0.62119999999999997</v>
      </c>
      <c r="G508">
        <f>VLOOKUP(C508,away!$B$2:$E$405,4,FALSE)</f>
        <v>0.96</v>
      </c>
      <c r="H508">
        <f>VLOOKUP(A508,away!$A$2:$E$405,3,FALSE)</f>
        <v>1.25</v>
      </c>
      <c r="I508">
        <f>VLOOKUP(C508,away!$B$2:$E$405,3,FALSE)</f>
        <v>0.90429999999999999</v>
      </c>
      <c r="J508">
        <f>VLOOKUP(B508,home!$B$2:$E$405,4,FALSE)</f>
        <v>0.66090000000000004</v>
      </c>
      <c r="K508" s="3">
        <f t="shared" si="562"/>
        <v>0.91832244479999992</v>
      </c>
      <c r="L508" s="3">
        <f t="shared" si="563"/>
        <v>0.74706483749999997</v>
      </c>
      <c r="M508" s="5">
        <f t="shared" si="564"/>
        <v>0.18911740197511331</v>
      </c>
      <c r="N508" s="5">
        <f t="shared" si="565"/>
        <v>0.17367075493601039</v>
      </c>
      <c r="O508" s="5">
        <f t="shared" si="566"/>
        <v>0.14128296117496017</v>
      </c>
      <c r="P508" s="5">
        <f t="shared" si="567"/>
        <v>0.1297433143147729</v>
      </c>
      <c r="Q508" s="5">
        <f t="shared" si="568"/>
        <v>7.9742876131549345E-2</v>
      </c>
      <c r="R508" s="5">
        <f t="shared" si="569"/>
        <v>5.2773766215845209E-2</v>
      </c>
      <c r="S508" s="5">
        <f t="shared" si="570"/>
        <v>2.2252483686822637E-2</v>
      </c>
      <c r="T508" s="5">
        <f t="shared" si="571"/>
        <v>5.9573098798998525E-2</v>
      </c>
      <c r="U508" s="5">
        <f t="shared" si="572"/>
        <v>4.8463334012638616E-2</v>
      </c>
      <c r="V508" s="5">
        <f t="shared" si="573"/>
        <v>1.6962485002621184E-3</v>
      </c>
      <c r="W508" s="5">
        <f t="shared" si="574"/>
        <v>2.4409890988169324E-2</v>
      </c>
      <c r="X508" s="5">
        <f t="shared" si="575"/>
        <v>1.8235771244469429E-2</v>
      </c>
      <c r="Y508" s="5">
        <f t="shared" si="576"/>
        <v>6.8116517407183618E-3</v>
      </c>
      <c r="Z508" s="5">
        <f t="shared" si="577"/>
        <v>1.3141808360767797E-2</v>
      </c>
      <c r="AA508" s="5">
        <f t="shared" si="578"/>
        <v>1.2068417582953362E-2</v>
      </c>
      <c r="AB508" s="5">
        <f t="shared" si="579"/>
        <v>5.5413493698225182E-3</v>
      </c>
      <c r="AC508" s="5">
        <f t="shared" si="580"/>
        <v>7.2731574417207436E-5</v>
      </c>
      <c r="AD508" s="5">
        <f t="shared" si="581"/>
        <v>5.604037692389284E-3</v>
      </c>
      <c r="AE508" s="5">
        <f t="shared" si="582"/>
        <v>4.1865795080086752E-3</v>
      </c>
      <c r="AF508" s="5">
        <f t="shared" si="583"/>
        <v>1.5638231699156653E-3</v>
      </c>
      <c r="AG508" s="5">
        <f t="shared" si="584"/>
        <v>3.8942576743726043E-4</v>
      </c>
      <c r="AH508" s="5">
        <f t="shared" si="585"/>
        <v>2.4544457318732837E-3</v>
      </c>
      <c r="AI508" s="5">
        <f t="shared" si="586"/>
        <v>2.253972605122799E-3</v>
      </c>
      <c r="AJ508" s="5">
        <f t="shared" si="587"/>
        <v>1.0349368166242966E-3</v>
      </c>
      <c r="AK508" s="5">
        <f t="shared" si="588"/>
        <v>3.168019025519845E-4</v>
      </c>
      <c r="AL508" s="5">
        <f t="shared" si="589"/>
        <v>1.9958894150760001E-6</v>
      </c>
      <c r="AM508" s="5">
        <f t="shared" si="590"/>
        <v>1.0292627188852555E-3</v>
      </c>
      <c r="AN508" s="5">
        <f t="shared" si="591"/>
        <v>7.6892598582882152E-4</v>
      </c>
      <c r="AO508" s="5">
        <f t="shared" si="592"/>
        <v>2.8721878332636791E-4</v>
      </c>
      <c r="AP508" s="5">
        <f t="shared" si="593"/>
        <v>7.1523684564220251E-5</v>
      </c>
      <c r="AQ508" s="5">
        <f t="shared" si="594"/>
        <v>1.3358207446592613E-5</v>
      </c>
      <c r="AR508" s="5">
        <f t="shared" si="595"/>
        <v>3.667260203668967E-4</v>
      </c>
      <c r="AS508" s="5">
        <f t="shared" si="596"/>
        <v>3.3677273559510316E-4</v>
      </c>
      <c r="AT508" s="5">
        <f t="shared" si="597"/>
        <v>1.546329809468395E-4</v>
      </c>
      <c r="AU508" s="5">
        <f t="shared" si="598"/>
        <v>4.7334312369937836E-5</v>
      </c>
      <c r="AV508" s="5">
        <f t="shared" si="599"/>
        <v>1.0867040364622046E-5</v>
      </c>
      <c r="AW508" s="5">
        <f t="shared" si="600"/>
        <v>3.8035354554787539E-8</v>
      </c>
      <c r="AX508" s="5">
        <f t="shared" si="601"/>
        <v>1.5753250939136714E-4</v>
      </c>
      <c r="AY508" s="5">
        <f t="shared" si="602"/>
        <v>1.1768699852942888E-4</v>
      </c>
      <c r="AZ508" s="5">
        <f t="shared" si="603"/>
        <v>4.3959909216125265E-5</v>
      </c>
      <c r="BA508" s="5">
        <f t="shared" si="604"/>
        <v>1.0946967478353122E-5</v>
      </c>
      <c r="BB508" s="5">
        <f t="shared" si="605"/>
        <v>2.0445236200834152E-6</v>
      </c>
      <c r="BC508" s="5">
        <f t="shared" si="606"/>
        <v>3.0547834120050569E-7</v>
      </c>
      <c r="BD508" s="5">
        <f t="shared" si="607"/>
        <v>4.5661352468736207E-5</v>
      </c>
      <c r="BE508" s="5">
        <f t="shared" si="608"/>
        <v>4.1931844831964351E-5</v>
      </c>
      <c r="BF508" s="5">
        <f t="shared" si="609"/>
        <v>1.9253477130531868E-5</v>
      </c>
      <c r="BG508" s="5">
        <f t="shared" si="610"/>
        <v>5.8936333964703059E-6</v>
      </c>
      <c r="BH508" s="5">
        <f t="shared" si="611"/>
        <v>1.3530639573503845E-6</v>
      </c>
      <c r="BI508" s="5">
        <f t="shared" si="612"/>
        <v>2.4850980025695359E-7</v>
      </c>
      <c r="BJ508" s="8">
        <f t="shared" si="613"/>
        <v>0.37669067574429405</v>
      </c>
      <c r="BK508" s="8">
        <f t="shared" si="614"/>
        <v>0.34300186293933271</v>
      </c>
      <c r="BL508" s="8">
        <f t="shared" si="615"/>
        <v>0.26722066038362108</v>
      </c>
      <c r="BM508" s="8">
        <f t="shared" si="616"/>
        <v>0.23360628371658931</v>
      </c>
      <c r="BN508" s="8">
        <f t="shared" si="617"/>
        <v>0.76633107474825124</v>
      </c>
    </row>
    <row r="509" spans="1:66" x14ac:dyDescent="0.25">
      <c r="A509" t="s">
        <v>134</v>
      </c>
      <c r="B509" t="s">
        <v>310</v>
      </c>
      <c r="C509" t="s">
        <v>298</v>
      </c>
      <c r="D509" t="s">
        <v>535</v>
      </c>
      <c r="E509">
        <f>VLOOKUP(A509,home!$A$2:$E$405,3,FALSE)</f>
        <v>1.5399</v>
      </c>
      <c r="F509">
        <f>VLOOKUP(B509,home!$B$2:$E$405,3,FALSE)</f>
        <v>0.93169999999999997</v>
      </c>
      <c r="G509">
        <f>VLOOKUP(C509,away!$B$2:$E$405,4,FALSE)</f>
        <v>1.0447</v>
      </c>
      <c r="H509">
        <f>VLOOKUP(A509,away!$A$2:$E$405,3,FALSE)</f>
        <v>1.25</v>
      </c>
      <c r="I509">
        <f>VLOOKUP(C509,away!$B$2:$E$405,3,FALSE)</f>
        <v>1.3913</v>
      </c>
      <c r="J509">
        <f>VLOOKUP(B509,home!$B$2:$E$405,4,FALSE)</f>
        <v>1.1826000000000001</v>
      </c>
      <c r="K509" s="3">
        <f t="shared" si="562"/>
        <v>1.498857029901</v>
      </c>
      <c r="L509" s="3">
        <f t="shared" si="563"/>
        <v>2.0566892250000004</v>
      </c>
      <c r="M509" s="5">
        <f t="shared" si="564"/>
        <v>2.8565766463640858E-2</v>
      </c>
      <c r="N509" s="5">
        <f t="shared" si="565"/>
        <v>4.2815999878538326E-2</v>
      </c>
      <c r="O509" s="5">
        <f t="shared" si="566"/>
        <v>5.8750904089636513E-2</v>
      </c>
      <c r="P509" s="5">
        <f t="shared" si="567"/>
        <v>8.8059205607791097E-2</v>
      </c>
      <c r="Q509" s="5">
        <f t="shared" si="568"/>
        <v>3.2087531205093771E-2</v>
      </c>
      <c r="R509" s="5">
        <f t="shared" si="569"/>
        <v>6.041617570008196E-2</v>
      </c>
      <c r="S509" s="5">
        <f t="shared" si="570"/>
        <v>6.7864656302371887E-2</v>
      </c>
      <c r="T509" s="5">
        <f t="shared" si="571"/>
        <v>6.599407968636764E-2</v>
      </c>
      <c r="U509" s="5">
        <f t="shared" si="572"/>
        <v>9.0555209667801811E-2</v>
      </c>
      <c r="V509" s="5">
        <f t="shared" si="573"/>
        <v>2.3245025476519118E-2</v>
      </c>
      <c r="W509" s="5">
        <f t="shared" si="574"/>
        <v>1.6031540572974175E-2</v>
      </c>
      <c r="X509" s="5">
        <f t="shared" si="575"/>
        <v>3.2971896756586315E-2</v>
      </c>
      <c r="Y509" s="5">
        <f t="shared" si="576"/>
        <v>3.3906472393541782E-2</v>
      </c>
      <c r="Z509" s="5">
        <f t="shared" si="577"/>
        <v>4.141909919268847E-2</v>
      </c>
      <c r="AA509" s="5">
        <f t="shared" si="578"/>
        <v>6.2081307997127945E-2</v>
      </c>
      <c r="AB509" s="5">
        <f t="shared" si="579"/>
        <v>4.6525502458472215E-2</v>
      </c>
      <c r="AC509" s="5">
        <f t="shared" si="580"/>
        <v>4.4785654543886642E-3</v>
      </c>
      <c r="AD509" s="5">
        <f t="shared" si="581"/>
        <v>6.0072468219863617E-3</v>
      </c>
      <c r="AE509" s="5">
        <f t="shared" si="582"/>
        <v>1.2355039810694845E-2</v>
      </c>
      <c r="AF509" s="5">
        <f t="shared" si="583"/>
        <v>1.270523862655107E-2</v>
      </c>
      <c r="AG509" s="5">
        <f t="shared" si="584"/>
        <v>8.7102424614271309E-3</v>
      </c>
      <c r="AH509" s="5">
        <f t="shared" si="585"/>
        <v>2.1296553754702144E-2</v>
      </c>
      <c r="AI509" s="5">
        <f t="shared" si="586"/>
        <v>3.1920489307899841E-2</v>
      </c>
      <c r="AJ509" s="5">
        <f t="shared" si="587"/>
        <v>2.3922124898512701E-2</v>
      </c>
      <c r="AK509" s="5">
        <f t="shared" si="588"/>
        <v>1.1951948358101839E-2</v>
      </c>
      <c r="AL509" s="5">
        <f t="shared" si="589"/>
        <v>5.5223992211507575E-4</v>
      </c>
      <c r="AM509" s="5">
        <f t="shared" si="590"/>
        <v>1.8008008258969387E-3</v>
      </c>
      <c r="AN509" s="5">
        <f t="shared" si="591"/>
        <v>3.7036876549933354E-3</v>
      </c>
      <c r="AO509" s="5">
        <f t="shared" si="592"/>
        <v>3.8086672463951573E-3</v>
      </c>
      <c r="AP509" s="5">
        <f t="shared" si="593"/>
        <v>2.6110816290904472E-3</v>
      </c>
      <c r="AQ509" s="5">
        <f t="shared" si="594"/>
        <v>1.3425458630364423E-3</v>
      </c>
      <c r="AR509" s="5">
        <f t="shared" si="595"/>
        <v>8.7600785273858461E-3</v>
      </c>
      <c r="AS509" s="5">
        <f t="shared" si="596"/>
        <v>1.3130105283257074E-2</v>
      </c>
      <c r="AT509" s="5">
        <f t="shared" si="597"/>
        <v>9.8400753035750663E-3</v>
      </c>
      <c r="AU509" s="5">
        <f t="shared" si="598"/>
        <v>4.9162886811729024E-3</v>
      </c>
      <c r="AV509" s="5">
        <f t="shared" si="599"/>
        <v>1.8422034626996804E-3</v>
      </c>
      <c r="AW509" s="5">
        <f t="shared" si="600"/>
        <v>4.7288352133993051E-5</v>
      </c>
      <c r="AX509" s="5">
        <f t="shared" si="601"/>
        <v>4.4985716289119311E-4</v>
      </c>
      <c r="AY509" s="5">
        <f t="shared" si="602"/>
        <v>9.2521637970738692E-4</v>
      </c>
      <c r="AZ509" s="5">
        <f t="shared" si="603"/>
        <v>9.514412794688462E-4</v>
      </c>
      <c r="BA509" s="5">
        <f t="shared" si="604"/>
        <v>6.5227300923459668E-4</v>
      </c>
      <c r="BB509" s="5">
        <f t="shared" si="605"/>
        <v>3.3538071746278014E-4</v>
      </c>
      <c r="BC509" s="5">
        <f t="shared" si="606"/>
        <v>1.3795478157569395E-4</v>
      </c>
      <c r="BD509" s="5">
        <f t="shared" si="607"/>
        <v>3.0027931862380564E-3</v>
      </c>
      <c r="BE509" s="5">
        <f t="shared" si="608"/>
        <v>4.5007576765317336E-3</v>
      </c>
      <c r="BF509" s="5">
        <f t="shared" si="609"/>
        <v>3.3729961416752406E-3</v>
      </c>
      <c r="BG509" s="5">
        <f t="shared" si="610"/>
        <v>1.6852129929262952E-3</v>
      </c>
      <c r="BH509" s="5">
        <f t="shared" si="611"/>
        <v>6.3147333533202041E-4</v>
      </c>
      <c r="BI509" s="5">
        <f t="shared" si="612"/>
        <v>1.8929764957148596E-4</v>
      </c>
      <c r="BJ509" s="8">
        <f t="shared" si="613"/>
        <v>0.28030419476351437</v>
      </c>
      <c r="BK509" s="8">
        <f t="shared" si="614"/>
        <v>0.2136906756065341</v>
      </c>
      <c r="BL509" s="8">
        <f t="shared" si="615"/>
        <v>0.4592914984727024</v>
      </c>
      <c r="BM509" s="8">
        <f t="shared" si="616"/>
        <v>0.68313195706308338</v>
      </c>
      <c r="BN509" s="8">
        <f t="shared" si="617"/>
        <v>0.3106955829447825</v>
      </c>
    </row>
    <row r="510" spans="1:66" x14ac:dyDescent="0.25">
      <c r="A510" t="s">
        <v>134</v>
      </c>
      <c r="B510" t="s">
        <v>472</v>
      </c>
      <c r="C510" t="s">
        <v>473</v>
      </c>
      <c r="D510" t="s">
        <v>535</v>
      </c>
      <c r="E510">
        <f>VLOOKUP(A510,home!$A$2:$E$405,3,FALSE)</f>
        <v>1.5399</v>
      </c>
      <c r="F510">
        <f>VLOOKUP(B510,home!$B$2:$E$405,3,FALSE)</f>
        <v>1.1294</v>
      </c>
      <c r="G510">
        <f>VLOOKUP(C510,away!$B$2:$E$405,4,FALSE)</f>
        <v>0.87529999999999997</v>
      </c>
      <c r="H510">
        <f>VLOOKUP(A510,away!$A$2:$E$405,3,FALSE)</f>
        <v>1.25</v>
      </c>
      <c r="I510">
        <f>VLOOKUP(C510,away!$B$2:$E$405,3,FALSE)</f>
        <v>0.97389999999999999</v>
      </c>
      <c r="J510">
        <f>VLOOKUP(B510,home!$B$2:$E$405,4,FALSE)</f>
        <v>1.4609000000000001</v>
      </c>
      <c r="K510" s="3">
        <f t="shared" si="562"/>
        <v>1.522289426418</v>
      </c>
      <c r="L510" s="3">
        <f t="shared" si="563"/>
        <v>1.7784631375000002</v>
      </c>
      <c r="M510" s="5">
        <f t="shared" si="564"/>
        <v>3.6855420902088855E-2</v>
      </c>
      <c r="N510" s="5">
        <f t="shared" si="565"/>
        <v>5.6104617545434804E-2</v>
      </c>
      <c r="O510" s="5">
        <f t="shared" si="566"/>
        <v>6.5546007491412026E-2</v>
      </c>
      <c r="P510" s="5">
        <f t="shared" si="567"/>
        <v>9.9779994148091536E-2</v>
      </c>
      <c r="Q510" s="5">
        <f t="shared" si="568"/>
        <v>4.2703733031320613E-2</v>
      </c>
      <c r="R510" s="5">
        <f t="shared" si="569"/>
        <v>5.8285579066887583E-2</v>
      </c>
      <c r="S510" s="5">
        <f t="shared" si="570"/>
        <v>6.7534483316868774E-2</v>
      </c>
      <c r="T510" s="5">
        <f t="shared" si="571"/>
        <v>7.5947015029844842E-2</v>
      </c>
      <c r="U510" s="5">
        <f t="shared" si="572"/>
        <v>8.8727520726173278E-2</v>
      </c>
      <c r="V510" s="5">
        <f t="shared" si="573"/>
        <v>2.0315390322554E-2</v>
      </c>
      <c r="W510" s="5">
        <f t="shared" si="574"/>
        <v>2.1669147087385481E-2</v>
      </c>
      <c r="X510" s="5">
        <f t="shared" si="575"/>
        <v>3.8537779315980569E-2</v>
      </c>
      <c r="Y510" s="5">
        <f t="shared" si="576"/>
        <v>3.4269009957290708E-2</v>
      </c>
      <c r="Z510" s="5">
        <f t="shared" si="577"/>
        <v>3.4552917939433749E-2</v>
      </c>
      <c r="AA510" s="5">
        <f t="shared" si="578"/>
        <v>5.259954163108882E-2</v>
      </c>
      <c r="AB510" s="5">
        <f t="shared" si="579"/>
        <v>4.0035863029719967E-2</v>
      </c>
      <c r="AC510" s="5">
        <f t="shared" si="580"/>
        <v>3.4375362529534721E-3</v>
      </c>
      <c r="AD510" s="5">
        <f t="shared" si="581"/>
        <v>8.2466783726558319E-3</v>
      </c>
      <c r="AE510" s="5">
        <f t="shared" si="582"/>
        <v>1.4666413492586886E-2</v>
      </c>
      <c r="AF510" s="5">
        <f t="shared" si="583"/>
        <v>1.3041837877949207E-2</v>
      </c>
      <c r="AG510" s="5">
        <f t="shared" si="584"/>
        <v>7.7314759703946325E-3</v>
      </c>
      <c r="AH510" s="5">
        <f t="shared" si="585"/>
        <v>1.5362772712086338E-2</v>
      </c>
      <c r="AI510" s="5">
        <f t="shared" si="586"/>
        <v>2.3386586460072013E-2</v>
      </c>
      <c r="AJ510" s="5">
        <f t="shared" si="587"/>
        <v>1.7800576644088999E-2</v>
      </c>
      <c r="AK510" s="5">
        <f t="shared" si="588"/>
        <v>9.0325432031466268E-3</v>
      </c>
      <c r="AL510" s="5">
        <f t="shared" si="589"/>
        <v>3.7226257501143907E-4</v>
      </c>
      <c r="AM510" s="5">
        <f t="shared" si="590"/>
        <v>2.5107662579527948E-3</v>
      </c>
      <c r="AN510" s="5">
        <f t="shared" si="591"/>
        <v>4.465305236647862E-3</v>
      </c>
      <c r="AO510" s="5">
        <f t="shared" si="592"/>
        <v>3.9706903805319695E-3</v>
      </c>
      <c r="AP510" s="5">
        <f t="shared" si="593"/>
        <v>2.3539088240673192E-3</v>
      </c>
      <c r="AQ510" s="5">
        <f t="shared" si="594"/>
        <v>1.0465850181599246E-3</v>
      </c>
      <c r="AR510" s="5">
        <f t="shared" si="595"/>
        <v>5.4644249916472945E-3</v>
      </c>
      <c r="AS510" s="5">
        <f t="shared" si="596"/>
        <v>8.3184363862389438E-3</v>
      </c>
      <c r="AT510" s="5">
        <f t="shared" si="597"/>
        <v>6.3315338775511527E-3</v>
      </c>
      <c r="AU510" s="5">
        <f t="shared" si="598"/>
        <v>3.2128090249344925E-3</v>
      </c>
      <c r="AV510" s="5">
        <f t="shared" si="599"/>
        <v>1.222706301939526E-3</v>
      </c>
      <c r="AW510" s="5">
        <f t="shared" si="600"/>
        <v>2.799554813484232E-5</v>
      </c>
      <c r="AX510" s="5">
        <f t="shared" si="601"/>
        <v>6.3701882111477127E-4</v>
      </c>
      <c r="AY510" s="5">
        <f t="shared" si="602"/>
        <v>1.1329144912463273E-3</v>
      </c>
      <c r="AZ510" s="5">
        <f t="shared" si="603"/>
        <v>1.00742333031058E-3</v>
      </c>
      <c r="BA510" s="5">
        <f t="shared" si="604"/>
        <v>5.9722175227161793E-4</v>
      </c>
      <c r="BB510" s="5">
        <f t="shared" si="605"/>
        <v>2.6553421783205724E-4</v>
      </c>
      <c r="BC510" s="5">
        <f t="shared" si="606"/>
        <v>9.4448563631841856E-5</v>
      </c>
      <c r="BD510" s="5">
        <f t="shared" si="607"/>
        <v>1.6197130692130769E-3</v>
      </c>
      <c r="BE510" s="5">
        <f t="shared" si="608"/>
        <v>2.4656720790941131E-3</v>
      </c>
      <c r="BF510" s="5">
        <f t="shared" si="609"/>
        <v>1.876733267509528E-3</v>
      </c>
      <c r="BG510" s="5">
        <f t="shared" si="610"/>
        <v>9.5231040311221922E-4</v>
      </c>
      <c r="BH510" s="5">
        <f t="shared" si="611"/>
        <v>3.6242301433139876E-4</v>
      </c>
      <c r="BI510" s="5">
        <f t="shared" si="612"/>
        <v>1.1034254452144553E-4</v>
      </c>
      <c r="BJ510" s="8">
        <f t="shared" si="613"/>
        <v>0.33099952457461063</v>
      </c>
      <c r="BK510" s="8">
        <f t="shared" si="614"/>
        <v>0.22942800200881444</v>
      </c>
      <c r="BL510" s="8">
        <f t="shared" si="615"/>
        <v>0.40271409592476898</v>
      </c>
      <c r="BM510" s="8">
        <f t="shared" si="616"/>
        <v>0.63731426931928037</v>
      </c>
      <c r="BN510" s="8">
        <f t="shared" si="617"/>
        <v>0.35927535218523543</v>
      </c>
    </row>
    <row r="511" spans="1:66" x14ac:dyDescent="0.25">
      <c r="A511" t="s">
        <v>134</v>
      </c>
      <c r="B511" t="s">
        <v>499</v>
      </c>
      <c r="C511" t="s">
        <v>497</v>
      </c>
      <c r="D511" t="s">
        <v>535</v>
      </c>
      <c r="E511">
        <f>VLOOKUP(A511,home!$A$2:$E$405,3,FALSE)</f>
        <v>1.5399</v>
      </c>
      <c r="F511" t="e">
        <f>VLOOKUP(B511,home!$B$2:$E$405,3,FALSE)</f>
        <v>#N/A</v>
      </c>
      <c r="G511" t="e">
        <f>VLOOKUP(C511,away!$B$2:$E$405,4,FALSE)</f>
        <v>#N/A</v>
      </c>
      <c r="H511">
        <f>VLOOKUP(A511,away!$A$2:$E$405,3,FALSE)</f>
        <v>1.25</v>
      </c>
      <c r="I511" t="e">
        <f>VLOOKUP(C511,away!$B$2:$E$405,3,FALSE)</f>
        <v>#N/A</v>
      </c>
      <c r="J511" t="e">
        <f>VLOOKUP(B511,home!$B$2:$E$405,4,FALSE)</f>
        <v>#N/A</v>
      </c>
      <c r="K511" s="3" t="e">
        <f t="shared" si="562"/>
        <v>#N/A</v>
      </c>
      <c r="L511" s="3" t="e">
        <f t="shared" si="563"/>
        <v>#N/A</v>
      </c>
      <c r="M511" s="5" t="e">
        <f t="shared" si="564"/>
        <v>#N/A</v>
      </c>
      <c r="N511" s="5" t="e">
        <f t="shared" si="565"/>
        <v>#N/A</v>
      </c>
      <c r="O511" s="5" t="e">
        <f t="shared" si="566"/>
        <v>#N/A</v>
      </c>
      <c r="P511" s="5" t="e">
        <f t="shared" si="567"/>
        <v>#N/A</v>
      </c>
      <c r="Q511" s="5" t="e">
        <f t="shared" si="568"/>
        <v>#N/A</v>
      </c>
      <c r="R511" s="5" t="e">
        <f t="shared" si="569"/>
        <v>#N/A</v>
      </c>
      <c r="S511" s="5" t="e">
        <f t="shared" si="570"/>
        <v>#N/A</v>
      </c>
      <c r="T511" s="5" t="e">
        <f t="shared" si="571"/>
        <v>#N/A</v>
      </c>
      <c r="U511" s="5" t="e">
        <f t="shared" si="572"/>
        <v>#N/A</v>
      </c>
      <c r="V511" s="5" t="e">
        <f t="shared" si="573"/>
        <v>#N/A</v>
      </c>
      <c r="W511" s="5" t="e">
        <f t="shared" si="574"/>
        <v>#N/A</v>
      </c>
      <c r="X511" s="5" t="e">
        <f t="shared" si="575"/>
        <v>#N/A</v>
      </c>
      <c r="Y511" s="5" t="e">
        <f t="shared" si="576"/>
        <v>#N/A</v>
      </c>
      <c r="Z511" s="5" t="e">
        <f t="shared" si="577"/>
        <v>#N/A</v>
      </c>
      <c r="AA511" s="5" t="e">
        <f t="shared" si="578"/>
        <v>#N/A</v>
      </c>
      <c r="AB511" s="5" t="e">
        <f t="shared" si="579"/>
        <v>#N/A</v>
      </c>
      <c r="AC511" s="5" t="e">
        <f t="shared" si="580"/>
        <v>#N/A</v>
      </c>
      <c r="AD511" s="5" t="e">
        <f t="shared" si="581"/>
        <v>#N/A</v>
      </c>
      <c r="AE511" s="5" t="e">
        <f t="shared" si="582"/>
        <v>#N/A</v>
      </c>
      <c r="AF511" s="5" t="e">
        <f t="shared" si="583"/>
        <v>#N/A</v>
      </c>
      <c r="AG511" s="5" t="e">
        <f t="shared" si="584"/>
        <v>#N/A</v>
      </c>
      <c r="AH511" s="5" t="e">
        <f t="shared" si="585"/>
        <v>#N/A</v>
      </c>
      <c r="AI511" s="5" t="e">
        <f t="shared" si="586"/>
        <v>#N/A</v>
      </c>
      <c r="AJ511" s="5" t="e">
        <f t="shared" si="587"/>
        <v>#N/A</v>
      </c>
      <c r="AK511" s="5" t="e">
        <f t="shared" si="588"/>
        <v>#N/A</v>
      </c>
      <c r="AL511" s="5" t="e">
        <f t="shared" si="589"/>
        <v>#N/A</v>
      </c>
      <c r="AM511" s="5" t="e">
        <f t="shared" si="590"/>
        <v>#N/A</v>
      </c>
      <c r="AN511" s="5" t="e">
        <f t="shared" si="591"/>
        <v>#N/A</v>
      </c>
      <c r="AO511" s="5" t="e">
        <f t="shared" si="592"/>
        <v>#N/A</v>
      </c>
      <c r="AP511" s="5" t="e">
        <f t="shared" si="593"/>
        <v>#N/A</v>
      </c>
      <c r="AQ511" s="5" t="e">
        <f t="shared" si="594"/>
        <v>#N/A</v>
      </c>
      <c r="AR511" s="5" t="e">
        <f t="shared" si="595"/>
        <v>#N/A</v>
      </c>
      <c r="AS511" s="5" t="e">
        <f t="shared" si="596"/>
        <v>#N/A</v>
      </c>
      <c r="AT511" s="5" t="e">
        <f t="shared" si="597"/>
        <v>#N/A</v>
      </c>
      <c r="AU511" s="5" t="e">
        <f t="shared" si="598"/>
        <v>#N/A</v>
      </c>
      <c r="AV511" s="5" t="e">
        <f t="shared" si="599"/>
        <v>#N/A</v>
      </c>
      <c r="AW511" s="5" t="e">
        <f t="shared" si="600"/>
        <v>#N/A</v>
      </c>
      <c r="AX511" s="5" t="e">
        <f t="shared" si="601"/>
        <v>#N/A</v>
      </c>
      <c r="AY511" s="5" t="e">
        <f t="shared" si="602"/>
        <v>#N/A</v>
      </c>
      <c r="AZ511" s="5" t="e">
        <f t="shared" si="603"/>
        <v>#N/A</v>
      </c>
      <c r="BA511" s="5" t="e">
        <f t="shared" si="604"/>
        <v>#N/A</v>
      </c>
      <c r="BB511" s="5" t="e">
        <f t="shared" si="605"/>
        <v>#N/A</v>
      </c>
      <c r="BC511" s="5" t="e">
        <f t="shared" si="606"/>
        <v>#N/A</v>
      </c>
      <c r="BD511" s="5" t="e">
        <f t="shared" si="607"/>
        <v>#N/A</v>
      </c>
      <c r="BE511" s="5" t="e">
        <f t="shared" si="608"/>
        <v>#N/A</v>
      </c>
      <c r="BF511" s="5" t="e">
        <f t="shared" si="609"/>
        <v>#N/A</v>
      </c>
      <c r="BG511" s="5" t="e">
        <f t="shared" si="610"/>
        <v>#N/A</v>
      </c>
      <c r="BH511" s="5" t="e">
        <f t="shared" si="611"/>
        <v>#N/A</v>
      </c>
      <c r="BI511" s="5" t="e">
        <f t="shared" si="612"/>
        <v>#N/A</v>
      </c>
      <c r="BJ511" s="8" t="e">
        <f t="shared" si="613"/>
        <v>#N/A</v>
      </c>
      <c r="BK511" s="8" t="e">
        <f t="shared" si="614"/>
        <v>#N/A</v>
      </c>
      <c r="BL511" s="8" t="e">
        <f t="shared" si="615"/>
        <v>#N/A</v>
      </c>
      <c r="BM511" s="8" t="e">
        <f t="shared" si="616"/>
        <v>#N/A</v>
      </c>
      <c r="BN511" s="8" t="e">
        <f t="shared" si="617"/>
        <v>#N/A</v>
      </c>
    </row>
    <row r="512" spans="1:66" x14ac:dyDescent="0.25">
      <c r="A512" t="s">
        <v>134</v>
      </c>
      <c r="B512" t="s">
        <v>471</v>
      </c>
      <c r="C512" t="s">
        <v>366</v>
      </c>
      <c r="D512" t="s">
        <v>535</v>
      </c>
      <c r="E512">
        <f>VLOOKUP(A512,home!$A$2:$E$405,3,FALSE)</f>
        <v>1.5399</v>
      </c>
      <c r="F512">
        <f>VLOOKUP(B512,home!$B$2:$E$405,3,FALSE)</f>
        <v>0.96</v>
      </c>
      <c r="G512">
        <f>VLOOKUP(C512,away!$B$2:$E$405,4,FALSE)</f>
        <v>0.67759999999999998</v>
      </c>
      <c r="H512">
        <f>VLOOKUP(A512,away!$A$2:$E$405,3,FALSE)</f>
        <v>1.25</v>
      </c>
      <c r="I512">
        <f>VLOOKUP(C512,away!$B$2:$E$405,3,FALSE)</f>
        <v>1.1477999999999999</v>
      </c>
      <c r="J512">
        <f>VLOOKUP(B512,home!$B$2:$E$405,4,FALSE)</f>
        <v>1.0086999999999999</v>
      </c>
      <c r="K512" s="3">
        <f t="shared" si="562"/>
        <v>1.0016987904000001</v>
      </c>
      <c r="L512" s="3">
        <f t="shared" si="563"/>
        <v>1.4472323249999999</v>
      </c>
      <c r="M512" s="5">
        <f t="shared" si="564"/>
        <v>8.6385873698454768E-2</v>
      </c>
      <c r="N512" s="5">
        <f t="shared" si="565"/>
        <v>8.6532625191389323E-2</v>
      </c>
      <c r="O512" s="5">
        <f t="shared" si="566"/>
        <v>0.12502042883977105</v>
      </c>
      <c r="P512" s="5">
        <f t="shared" si="567"/>
        <v>0.12523281234408795</v>
      </c>
      <c r="Q512" s="5">
        <f t="shared" si="568"/>
        <v>4.3339812992175625E-2</v>
      </c>
      <c r="R512" s="5">
        <f t="shared" si="569"/>
        <v>9.0466802951139458E-2</v>
      </c>
      <c r="S512" s="5">
        <f t="shared" si="570"/>
        <v>4.5387216150509571E-2</v>
      </c>
      <c r="T512" s="5">
        <f t="shared" si="571"/>
        <v>6.2722778321731537E-2</v>
      </c>
      <c r="U512" s="5">
        <f t="shared" si="572"/>
        <v>9.0620487087511553E-2</v>
      </c>
      <c r="V512" s="5">
        <f t="shared" si="573"/>
        <v>7.3108258711092134E-3</v>
      </c>
      <c r="W512" s="5">
        <f t="shared" si="574"/>
        <v>1.4471146083474848E-2</v>
      </c>
      <c r="X512" s="5">
        <f t="shared" si="575"/>
        <v>2.0943110391801949E-2</v>
      </c>
      <c r="Y512" s="5">
        <f t="shared" si="576"/>
        <v>1.5154773172529598E-2</v>
      </c>
      <c r="Z512" s="5">
        <f t="shared" si="577"/>
        <v>4.3642160523431478E-2</v>
      </c>
      <c r="AA512" s="5">
        <f t="shared" si="578"/>
        <v>4.3716299406763942E-2</v>
      </c>
      <c r="AB512" s="5">
        <f t="shared" si="579"/>
        <v>2.1895282118259841E-2</v>
      </c>
      <c r="AC512" s="5">
        <f t="shared" si="580"/>
        <v>6.624023445610098E-4</v>
      </c>
      <c r="AD512" s="5">
        <f t="shared" si="581"/>
        <v>3.6239323818796128E-3</v>
      </c>
      <c r="AE512" s="5">
        <f t="shared" si="582"/>
        <v>5.2446720866704205E-3</v>
      </c>
      <c r="AF512" s="5">
        <f t="shared" si="583"/>
        <v>3.795129488927317E-3</v>
      </c>
      <c r="AG512" s="5">
        <f t="shared" si="584"/>
        <v>1.8308113579787813E-3</v>
      </c>
      <c r="AH512" s="5">
        <f t="shared" si="585"/>
        <v>1.5790086360587242E-2</v>
      </c>
      <c r="AI512" s="5">
        <f t="shared" si="586"/>
        <v>1.5816910407711778E-2</v>
      </c>
      <c r="AJ512" s="5">
        <f t="shared" si="587"/>
        <v>7.9218900116350289E-3</v>
      </c>
      <c r="AK512" s="5">
        <f t="shared" si="588"/>
        <v>2.6451158807788847E-3</v>
      </c>
      <c r="AL512" s="5">
        <f t="shared" si="589"/>
        <v>3.8411145230647443E-5</v>
      </c>
      <c r="AM512" s="5">
        <f t="shared" si="590"/>
        <v>7.2601773668404018E-4</v>
      </c>
      <c r="AN512" s="5">
        <f t="shared" si="591"/>
        <v>1.0507163370524813E-3</v>
      </c>
      <c r="AO512" s="5">
        <f t="shared" si="592"/>
        <v>7.6031532369397301E-4</v>
      </c>
      <c r="AP512" s="5">
        <f t="shared" si="593"/>
        <v>3.6678430454758544E-4</v>
      </c>
      <c r="AQ512" s="5">
        <f t="shared" si="594"/>
        <v>1.3270552546097757E-4</v>
      </c>
      <c r="AR512" s="5">
        <f t="shared" si="595"/>
        <v>4.570384679116692E-3</v>
      </c>
      <c r="AS512" s="5">
        <f t="shared" si="596"/>
        <v>4.5781488047338826E-3</v>
      </c>
      <c r="AT512" s="5">
        <f t="shared" si="597"/>
        <v>2.2929630599865681E-3</v>
      </c>
      <c r="AU512" s="5">
        <f t="shared" si="598"/>
        <v>7.6561944120680952E-4</v>
      </c>
      <c r="AV512" s="5">
        <f t="shared" si="599"/>
        <v>1.9173001704089624E-4</v>
      </c>
      <c r="AW512" s="5">
        <f t="shared" si="600"/>
        <v>1.5467857367585967E-6</v>
      </c>
      <c r="AX512" s="5">
        <f t="shared" si="601"/>
        <v>1.2120851477422475E-4</v>
      </c>
      <c r="AY512" s="5">
        <f t="shared" si="602"/>
        <v>1.7541688064649815E-4</v>
      </c>
      <c r="AZ512" s="5">
        <f t="shared" si="603"/>
        <v>1.2693449001113951E-4</v>
      </c>
      <c r="BA512" s="5">
        <f t="shared" si="604"/>
        <v>6.1234565700503575E-5</v>
      </c>
      <c r="BB512" s="5">
        <f t="shared" si="605"/>
        <v>2.2155160722276265E-5</v>
      </c>
      <c r="BC512" s="5">
        <f t="shared" si="606"/>
        <v>6.4127329525697107E-6</v>
      </c>
      <c r="BD512" s="5">
        <f t="shared" si="607"/>
        <v>1.1024014075504051E-3</v>
      </c>
      <c r="BE512" s="5">
        <f t="shared" si="608"/>
        <v>1.1042741564784983E-3</v>
      </c>
      <c r="BF512" s="5">
        <f t="shared" si="609"/>
        <v>5.5307504340724599E-4</v>
      </c>
      <c r="BG512" s="5">
        <f t="shared" si="610"/>
        <v>1.84671533993822E-4</v>
      </c>
      <c r="BH512" s="5">
        <f t="shared" si="611"/>
        <v>4.6246313055730994E-5</v>
      </c>
      <c r="BI512" s="5">
        <f t="shared" si="612"/>
        <v>9.2649751696770964E-6</v>
      </c>
      <c r="BJ512" s="8">
        <f t="shared" si="613"/>
        <v>0.26120869304080524</v>
      </c>
      <c r="BK512" s="8">
        <f t="shared" si="614"/>
        <v>0.26519295843459961</v>
      </c>
      <c r="BL512" s="8">
        <f t="shared" si="615"/>
        <v>0.4292920824958989</v>
      </c>
      <c r="BM512" s="8">
        <f t="shared" si="616"/>
        <v>0.44218366838280732</v>
      </c>
      <c r="BN512" s="8">
        <f t="shared" si="617"/>
        <v>0.55697835601701828</v>
      </c>
    </row>
    <row r="513" spans="1:66" x14ac:dyDescent="0.25">
      <c r="A513" t="s">
        <v>134</v>
      </c>
      <c r="B513" t="s">
        <v>135</v>
      </c>
      <c r="C513" t="s">
        <v>496</v>
      </c>
      <c r="D513" t="s">
        <v>535</v>
      </c>
      <c r="E513">
        <f>VLOOKUP(A513,home!$A$2:$E$405,3,FALSE)</f>
        <v>1.5399</v>
      </c>
      <c r="F513">
        <f>VLOOKUP(B513,home!$B$2:$E$405,3,FALSE)</f>
        <v>0.76229999999999998</v>
      </c>
      <c r="G513" t="e">
        <f>VLOOKUP(C513,away!$B$2:$E$405,4,FALSE)</f>
        <v>#N/A</v>
      </c>
      <c r="H513">
        <f>VLOOKUP(A513,away!$A$2:$E$405,3,FALSE)</f>
        <v>1.25</v>
      </c>
      <c r="I513" t="e">
        <f>VLOOKUP(C513,away!$B$2:$E$405,3,FALSE)</f>
        <v>#N/A</v>
      </c>
      <c r="J513">
        <f>VLOOKUP(B513,home!$B$2:$E$405,4,FALSE)</f>
        <v>0.90429999999999999</v>
      </c>
      <c r="K513" s="3" t="e">
        <f t="shared" si="562"/>
        <v>#N/A</v>
      </c>
      <c r="L513" s="3" t="e">
        <f t="shared" si="563"/>
        <v>#N/A</v>
      </c>
      <c r="M513" s="5" t="e">
        <f t="shared" si="564"/>
        <v>#N/A</v>
      </c>
      <c r="N513" s="5" t="e">
        <f t="shared" si="565"/>
        <v>#N/A</v>
      </c>
      <c r="O513" s="5" t="e">
        <f t="shared" si="566"/>
        <v>#N/A</v>
      </c>
      <c r="P513" s="5" t="e">
        <f t="shared" si="567"/>
        <v>#N/A</v>
      </c>
      <c r="Q513" s="5" t="e">
        <f t="shared" si="568"/>
        <v>#N/A</v>
      </c>
      <c r="R513" s="5" t="e">
        <f t="shared" si="569"/>
        <v>#N/A</v>
      </c>
      <c r="S513" s="5" t="e">
        <f t="shared" si="570"/>
        <v>#N/A</v>
      </c>
      <c r="T513" s="5" t="e">
        <f t="shared" si="571"/>
        <v>#N/A</v>
      </c>
      <c r="U513" s="5" t="e">
        <f t="shared" si="572"/>
        <v>#N/A</v>
      </c>
      <c r="V513" s="5" t="e">
        <f t="shared" si="573"/>
        <v>#N/A</v>
      </c>
      <c r="W513" s="5" t="e">
        <f t="shared" si="574"/>
        <v>#N/A</v>
      </c>
      <c r="X513" s="5" t="e">
        <f t="shared" si="575"/>
        <v>#N/A</v>
      </c>
      <c r="Y513" s="5" t="e">
        <f t="shared" si="576"/>
        <v>#N/A</v>
      </c>
      <c r="Z513" s="5" t="e">
        <f t="shared" si="577"/>
        <v>#N/A</v>
      </c>
      <c r="AA513" s="5" t="e">
        <f t="shared" si="578"/>
        <v>#N/A</v>
      </c>
      <c r="AB513" s="5" t="e">
        <f t="shared" si="579"/>
        <v>#N/A</v>
      </c>
      <c r="AC513" s="5" t="e">
        <f t="shared" si="580"/>
        <v>#N/A</v>
      </c>
      <c r="AD513" s="5" t="e">
        <f t="shared" si="581"/>
        <v>#N/A</v>
      </c>
      <c r="AE513" s="5" t="e">
        <f t="shared" si="582"/>
        <v>#N/A</v>
      </c>
      <c r="AF513" s="5" t="e">
        <f t="shared" si="583"/>
        <v>#N/A</v>
      </c>
      <c r="AG513" s="5" t="e">
        <f t="shared" si="584"/>
        <v>#N/A</v>
      </c>
      <c r="AH513" s="5" t="e">
        <f t="shared" si="585"/>
        <v>#N/A</v>
      </c>
      <c r="AI513" s="5" t="e">
        <f t="shared" si="586"/>
        <v>#N/A</v>
      </c>
      <c r="AJ513" s="5" t="e">
        <f t="shared" si="587"/>
        <v>#N/A</v>
      </c>
      <c r="AK513" s="5" t="e">
        <f t="shared" si="588"/>
        <v>#N/A</v>
      </c>
      <c r="AL513" s="5" t="e">
        <f t="shared" si="589"/>
        <v>#N/A</v>
      </c>
      <c r="AM513" s="5" t="e">
        <f t="shared" si="590"/>
        <v>#N/A</v>
      </c>
      <c r="AN513" s="5" t="e">
        <f t="shared" si="591"/>
        <v>#N/A</v>
      </c>
      <c r="AO513" s="5" t="e">
        <f t="shared" si="592"/>
        <v>#N/A</v>
      </c>
      <c r="AP513" s="5" t="e">
        <f t="shared" si="593"/>
        <v>#N/A</v>
      </c>
      <c r="AQ513" s="5" t="e">
        <f t="shared" si="594"/>
        <v>#N/A</v>
      </c>
      <c r="AR513" s="5" t="e">
        <f t="shared" si="595"/>
        <v>#N/A</v>
      </c>
      <c r="AS513" s="5" t="e">
        <f t="shared" si="596"/>
        <v>#N/A</v>
      </c>
      <c r="AT513" s="5" t="e">
        <f t="shared" si="597"/>
        <v>#N/A</v>
      </c>
      <c r="AU513" s="5" t="e">
        <f t="shared" si="598"/>
        <v>#N/A</v>
      </c>
      <c r="AV513" s="5" t="e">
        <f t="shared" si="599"/>
        <v>#N/A</v>
      </c>
      <c r="AW513" s="5" t="e">
        <f t="shared" si="600"/>
        <v>#N/A</v>
      </c>
      <c r="AX513" s="5" t="e">
        <f t="shared" si="601"/>
        <v>#N/A</v>
      </c>
      <c r="AY513" s="5" t="e">
        <f t="shared" si="602"/>
        <v>#N/A</v>
      </c>
      <c r="AZ513" s="5" t="e">
        <f t="shared" si="603"/>
        <v>#N/A</v>
      </c>
      <c r="BA513" s="5" t="e">
        <f t="shared" si="604"/>
        <v>#N/A</v>
      </c>
      <c r="BB513" s="5" t="e">
        <f t="shared" si="605"/>
        <v>#N/A</v>
      </c>
      <c r="BC513" s="5" t="e">
        <f t="shared" si="606"/>
        <v>#N/A</v>
      </c>
      <c r="BD513" s="5" t="e">
        <f t="shared" si="607"/>
        <v>#N/A</v>
      </c>
      <c r="BE513" s="5" t="e">
        <f t="shared" si="608"/>
        <v>#N/A</v>
      </c>
      <c r="BF513" s="5" t="e">
        <f t="shared" si="609"/>
        <v>#N/A</v>
      </c>
      <c r="BG513" s="5" t="e">
        <f t="shared" si="610"/>
        <v>#N/A</v>
      </c>
      <c r="BH513" s="5" t="e">
        <f t="shared" si="611"/>
        <v>#N/A</v>
      </c>
      <c r="BI513" s="5" t="e">
        <f t="shared" si="612"/>
        <v>#N/A</v>
      </c>
      <c r="BJ513" s="8" t="e">
        <f t="shared" si="613"/>
        <v>#N/A</v>
      </c>
      <c r="BK513" s="8" t="e">
        <f t="shared" si="614"/>
        <v>#N/A</v>
      </c>
      <c r="BL513" s="8" t="e">
        <f t="shared" si="615"/>
        <v>#N/A</v>
      </c>
      <c r="BM513" s="8" t="e">
        <f t="shared" si="616"/>
        <v>#N/A</v>
      </c>
      <c r="BN513" s="8" t="e">
        <f t="shared" si="617"/>
        <v>#N/A</v>
      </c>
    </row>
    <row r="514" spans="1:66" x14ac:dyDescent="0.25">
      <c r="A514" t="s">
        <v>134</v>
      </c>
      <c r="B514" t="s">
        <v>325</v>
      </c>
      <c r="C514" t="s">
        <v>498</v>
      </c>
      <c r="D514" t="s">
        <v>535</v>
      </c>
      <c r="E514">
        <f>VLOOKUP(A514,home!$A$2:$E$405,3,FALSE)</f>
        <v>1.5399</v>
      </c>
      <c r="F514">
        <f>VLOOKUP(B514,home!$B$2:$E$405,3,FALSE)</f>
        <v>0.9153</v>
      </c>
      <c r="G514" t="e">
        <f>VLOOKUP(C514,away!$B$2:$E$405,4,FALSE)</f>
        <v>#N/A</v>
      </c>
      <c r="H514">
        <f>VLOOKUP(A514,away!$A$2:$E$405,3,FALSE)</f>
        <v>1.25</v>
      </c>
      <c r="I514" t="e">
        <f>VLOOKUP(C514,away!$B$2:$E$405,3,FALSE)</f>
        <v>#N/A</v>
      </c>
      <c r="J514">
        <f>VLOOKUP(B514,home!$B$2:$E$405,4,FALSE)</f>
        <v>1.4743999999999999</v>
      </c>
      <c r="K514" s="3" t="e">
        <f t="shared" si="562"/>
        <v>#N/A</v>
      </c>
      <c r="L514" s="3" t="e">
        <f t="shared" si="563"/>
        <v>#N/A</v>
      </c>
      <c r="M514" s="5" t="e">
        <f t="shared" si="564"/>
        <v>#N/A</v>
      </c>
      <c r="N514" s="5" t="e">
        <f t="shared" si="565"/>
        <v>#N/A</v>
      </c>
      <c r="O514" s="5" t="e">
        <f t="shared" si="566"/>
        <v>#N/A</v>
      </c>
      <c r="P514" s="5" t="e">
        <f t="shared" si="567"/>
        <v>#N/A</v>
      </c>
      <c r="Q514" s="5" t="e">
        <f t="shared" si="568"/>
        <v>#N/A</v>
      </c>
      <c r="R514" s="5" t="e">
        <f t="shared" si="569"/>
        <v>#N/A</v>
      </c>
      <c r="S514" s="5" t="e">
        <f t="shared" si="570"/>
        <v>#N/A</v>
      </c>
      <c r="T514" s="5" t="e">
        <f t="shared" si="571"/>
        <v>#N/A</v>
      </c>
      <c r="U514" s="5" t="e">
        <f t="shared" si="572"/>
        <v>#N/A</v>
      </c>
      <c r="V514" s="5" t="e">
        <f t="shared" si="573"/>
        <v>#N/A</v>
      </c>
      <c r="W514" s="5" t="e">
        <f t="shared" si="574"/>
        <v>#N/A</v>
      </c>
      <c r="X514" s="5" t="e">
        <f t="shared" si="575"/>
        <v>#N/A</v>
      </c>
      <c r="Y514" s="5" t="e">
        <f t="shared" si="576"/>
        <v>#N/A</v>
      </c>
      <c r="Z514" s="5" t="e">
        <f t="shared" si="577"/>
        <v>#N/A</v>
      </c>
      <c r="AA514" s="5" t="e">
        <f t="shared" si="578"/>
        <v>#N/A</v>
      </c>
      <c r="AB514" s="5" t="e">
        <f t="shared" si="579"/>
        <v>#N/A</v>
      </c>
      <c r="AC514" s="5" t="e">
        <f t="shared" si="580"/>
        <v>#N/A</v>
      </c>
      <c r="AD514" s="5" t="e">
        <f t="shared" si="581"/>
        <v>#N/A</v>
      </c>
      <c r="AE514" s="5" t="e">
        <f t="shared" si="582"/>
        <v>#N/A</v>
      </c>
      <c r="AF514" s="5" t="e">
        <f t="shared" si="583"/>
        <v>#N/A</v>
      </c>
      <c r="AG514" s="5" t="e">
        <f t="shared" si="584"/>
        <v>#N/A</v>
      </c>
      <c r="AH514" s="5" t="e">
        <f t="shared" si="585"/>
        <v>#N/A</v>
      </c>
      <c r="AI514" s="5" t="e">
        <f t="shared" si="586"/>
        <v>#N/A</v>
      </c>
      <c r="AJ514" s="5" t="e">
        <f t="shared" si="587"/>
        <v>#N/A</v>
      </c>
      <c r="AK514" s="5" t="e">
        <f t="shared" si="588"/>
        <v>#N/A</v>
      </c>
      <c r="AL514" s="5" t="e">
        <f t="shared" si="589"/>
        <v>#N/A</v>
      </c>
      <c r="AM514" s="5" t="e">
        <f t="shared" si="590"/>
        <v>#N/A</v>
      </c>
      <c r="AN514" s="5" t="e">
        <f t="shared" si="591"/>
        <v>#N/A</v>
      </c>
      <c r="AO514" s="5" t="e">
        <f t="shared" si="592"/>
        <v>#N/A</v>
      </c>
      <c r="AP514" s="5" t="e">
        <f t="shared" si="593"/>
        <v>#N/A</v>
      </c>
      <c r="AQ514" s="5" t="e">
        <f t="shared" si="594"/>
        <v>#N/A</v>
      </c>
      <c r="AR514" s="5" t="e">
        <f t="shared" si="595"/>
        <v>#N/A</v>
      </c>
      <c r="AS514" s="5" t="e">
        <f t="shared" si="596"/>
        <v>#N/A</v>
      </c>
      <c r="AT514" s="5" t="e">
        <f t="shared" si="597"/>
        <v>#N/A</v>
      </c>
      <c r="AU514" s="5" t="e">
        <f t="shared" si="598"/>
        <v>#N/A</v>
      </c>
      <c r="AV514" s="5" t="e">
        <f t="shared" si="599"/>
        <v>#N/A</v>
      </c>
      <c r="AW514" s="5" t="e">
        <f t="shared" si="600"/>
        <v>#N/A</v>
      </c>
      <c r="AX514" s="5" t="e">
        <f t="shared" si="601"/>
        <v>#N/A</v>
      </c>
      <c r="AY514" s="5" t="e">
        <f t="shared" si="602"/>
        <v>#N/A</v>
      </c>
      <c r="AZ514" s="5" t="e">
        <f t="shared" si="603"/>
        <v>#N/A</v>
      </c>
      <c r="BA514" s="5" t="e">
        <f t="shared" si="604"/>
        <v>#N/A</v>
      </c>
      <c r="BB514" s="5" t="e">
        <f t="shared" si="605"/>
        <v>#N/A</v>
      </c>
      <c r="BC514" s="5" t="e">
        <f t="shared" si="606"/>
        <v>#N/A</v>
      </c>
      <c r="BD514" s="5" t="e">
        <f t="shared" si="607"/>
        <v>#N/A</v>
      </c>
      <c r="BE514" s="5" t="e">
        <f t="shared" si="608"/>
        <v>#N/A</v>
      </c>
      <c r="BF514" s="5" t="e">
        <f t="shared" si="609"/>
        <v>#N/A</v>
      </c>
      <c r="BG514" s="5" t="e">
        <f t="shared" si="610"/>
        <v>#N/A</v>
      </c>
      <c r="BH514" s="5" t="e">
        <f t="shared" si="611"/>
        <v>#N/A</v>
      </c>
      <c r="BI514" s="5" t="e">
        <f t="shared" si="612"/>
        <v>#N/A</v>
      </c>
      <c r="BJ514" s="8" t="e">
        <f t="shared" si="613"/>
        <v>#N/A</v>
      </c>
      <c r="BK514" s="8" t="e">
        <f t="shared" si="614"/>
        <v>#N/A</v>
      </c>
      <c r="BL514" s="8" t="e">
        <f t="shared" si="615"/>
        <v>#N/A</v>
      </c>
      <c r="BM514" s="8" t="e">
        <f t="shared" si="616"/>
        <v>#N/A</v>
      </c>
      <c r="BN514" s="8" t="e">
        <f t="shared" si="617"/>
        <v>#N/A</v>
      </c>
    </row>
    <row r="515" spans="1:66" x14ac:dyDescent="0.25">
      <c r="A515" t="s">
        <v>19</v>
      </c>
      <c r="B515" t="s">
        <v>137</v>
      </c>
      <c r="C515" t="s">
        <v>233</v>
      </c>
      <c r="D515" t="s">
        <v>535</v>
      </c>
      <c r="E515">
        <f>VLOOKUP(A515,home!$A$2:$E$405,3,FALSE)</f>
        <v>1.4805999999999999</v>
      </c>
      <c r="F515">
        <f>VLOOKUP(B515,home!$B$2:$E$405,3,FALSE)</f>
        <v>1.2758</v>
      </c>
      <c r="G515">
        <f>VLOOKUP(C515,away!$B$2:$E$405,4,FALSE)</f>
        <v>1.0130999999999999</v>
      </c>
      <c r="H515">
        <f>VLOOKUP(A515,away!$A$2:$E$405,3,FALSE)</f>
        <v>1.3222</v>
      </c>
      <c r="I515">
        <f>VLOOKUP(C515,away!$B$2:$E$405,3,FALSE)</f>
        <v>0.75629999999999997</v>
      </c>
      <c r="J515">
        <f>VLOOKUP(B515,home!$B$2:$E$405,4,FALSE)</f>
        <v>0.9244</v>
      </c>
      <c r="K515" s="3">
        <f t="shared" si="562"/>
        <v>1.9136947181879997</v>
      </c>
      <c r="L515" s="3">
        <f t="shared" si="563"/>
        <v>0.92438138258399993</v>
      </c>
      <c r="M515" s="5">
        <f t="shared" si="564"/>
        <v>5.8538179255557612E-2</v>
      </c>
      <c r="N515" s="5">
        <f t="shared" si="565"/>
        <v>0.11202420445370294</v>
      </c>
      <c r="O515" s="5">
        <f t="shared" si="566"/>
        <v>5.4111603074202368E-2</v>
      </c>
      <c r="P515" s="5">
        <f t="shared" si="567"/>
        <v>0.10355308899578661</v>
      </c>
      <c r="Q515" s="5">
        <f t="shared" si="568"/>
        <v>0.10719006418613199</v>
      </c>
      <c r="R515" s="5">
        <f t="shared" si="569"/>
        <v>2.5009879231783903E-2</v>
      </c>
      <c r="S515" s="5">
        <f t="shared" si="570"/>
        <v>4.57959334272907E-2</v>
      </c>
      <c r="T515" s="5">
        <f t="shared" si="571"/>
        <v>9.9084499731644377E-2</v>
      </c>
      <c r="U515" s="5">
        <f t="shared" si="572"/>
        <v>4.7861273788384603E-2</v>
      </c>
      <c r="V515" s="5">
        <f t="shared" si="573"/>
        <v>9.001362548815367E-3</v>
      </c>
      <c r="W515" s="5">
        <f t="shared" si="574"/>
        <v>6.8376353225077818E-2</v>
      </c>
      <c r="X515" s="5">
        <f t="shared" si="575"/>
        <v>6.320582793024937E-2</v>
      </c>
      <c r="Y515" s="5">
        <f t="shared" si="576"/>
        <v>2.9213145304765153E-2</v>
      </c>
      <c r="Z515" s="5">
        <f t="shared" si="577"/>
        <v>7.7062222475117572E-3</v>
      </c>
      <c r="AA515" s="5">
        <f t="shared" si="578"/>
        <v>1.4747356812246107E-2</v>
      </c>
      <c r="AB515" s="5">
        <f t="shared" si="579"/>
        <v>1.41109694194146E-2</v>
      </c>
      <c r="AC515" s="5">
        <f t="shared" si="580"/>
        <v>9.9520401573252202E-4</v>
      </c>
      <c r="AD515" s="5">
        <f t="shared" si="581"/>
        <v>3.2712866503947113E-2</v>
      </c>
      <c r="AE515" s="5">
        <f t="shared" si="582"/>
        <v>3.0239164767204448E-2</v>
      </c>
      <c r="AF515" s="5">
        <f t="shared" si="583"/>
        <v>1.3976260467846913E-2</v>
      </c>
      <c r="AG515" s="5">
        <f t="shared" si="584"/>
        <v>4.3064649915408107E-3</v>
      </c>
      <c r="AH515" s="5">
        <f t="shared" si="585"/>
        <v>1.7808720939136242E-3</v>
      </c>
      <c r="AI515" s="5">
        <f t="shared" si="586"/>
        <v>3.4080455198909061E-3</v>
      </c>
      <c r="AJ515" s="5">
        <f t="shared" si="587"/>
        <v>3.2609793553797523E-3</v>
      </c>
      <c r="AK515" s="5">
        <f t="shared" si="588"/>
        <v>2.0801729895034466E-3</v>
      </c>
      <c r="AL515" s="5">
        <f t="shared" si="589"/>
        <v>7.0419990044586059E-5</v>
      </c>
      <c r="AM515" s="5">
        <f t="shared" si="590"/>
        <v>1.2520487969078538E-2</v>
      </c>
      <c r="AN515" s="5">
        <f t="shared" si="591"/>
        <v>1.1573705979483156E-2</v>
      </c>
      <c r="AO515" s="5">
        <f t="shared" si="592"/>
        <v>5.3492591674676737E-3</v>
      </c>
      <c r="AP515" s="5">
        <f t="shared" si="593"/>
        <v>1.648251861674635E-3</v>
      </c>
      <c r="AQ515" s="5">
        <f t="shared" si="594"/>
        <v>3.8090333368536269E-4</v>
      </c>
      <c r="AR515" s="5">
        <f t="shared" si="595"/>
        <v>3.2924100167542784E-4</v>
      </c>
      <c r="AS515" s="5">
        <f t="shared" si="596"/>
        <v>6.3006676591719261E-4</v>
      </c>
      <c r="AT515" s="5">
        <f t="shared" si="597"/>
        <v>6.0287772102076331E-4</v>
      </c>
      <c r="AU515" s="5">
        <f t="shared" si="598"/>
        <v>3.8457463681021773E-4</v>
      </c>
      <c r="AV515" s="5">
        <f t="shared" si="599"/>
        <v>1.8398961280319552E-4</v>
      </c>
      <c r="AW515" s="5">
        <f t="shared" si="600"/>
        <v>3.46032831758785E-6</v>
      </c>
      <c r="AX515" s="5">
        <f t="shared" si="601"/>
        <v>3.9933986159270008E-3</v>
      </c>
      <c r="AY515" s="5">
        <f t="shared" si="602"/>
        <v>3.6914233337996321E-3</v>
      </c>
      <c r="AZ515" s="5">
        <f t="shared" si="603"/>
        <v>1.7061415025002712E-3</v>
      </c>
      <c r="BA515" s="5">
        <f t="shared" si="604"/>
        <v>5.2570848032171453E-4</v>
      </c>
      <c r="BB515" s="5">
        <f t="shared" si="605"/>
        <v>1.2148878296898E-4</v>
      </c>
      <c r="BC515" s="5">
        <f t="shared" si="606"/>
        <v>2.2460393833862652E-5</v>
      </c>
      <c r="BD515" s="5">
        <f t="shared" si="607"/>
        <v>5.0724042055345491E-5</v>
      </c>
      <c r="BE515" s="5">
        <f t="shared" si="608"/>
        <v>9.7070331366460642E-5</v>
      </c>
      <c r="BF515" s="5">
        <f t="shared" si="609"/>
        <v>9.2881490214377345E-5</v>
      </c>
      <c r="BG515" s="5">
        <f t="shared" si="610"/>
        <v>5.9248939080228102E-5</v>
      </c>
      <c r="BH515" s="5">
        <f t="shared" si="611"/>
        <v>2.8346095444018777E-5</v>
      </c>
      <c r="BI515" s="5">
        <f t="shared" si="612"/>
        <v>1.0849154626494326E-5</v>
      </c>
      <c r="BJ515" s="8">
        <f t="shared" si="613"/>
        <v>0.60186208098285188</v>
      </c>
      <c r="BK515" s="8">
        <f t="shared" si="614"/>
        <v>0.22164561156702706</v>
      </c>
      <c r="BL515" s="8">
        <f t="shared" si="615"/>
        <v>0.16884102207573298</v>
      </c>
      <c r="BM515" s="8">
        <f t="shared" si="616"/>
        <v>0.53593995467047584</v>
      </c>
      <c r="BN515" s="8">
        <f t="shared" si="617"/>
        <v>0.46042701919716539</v>
      </c>
    </row>
    <row r="516" spans="1:66" x14ac:dyDescent="0.25">
      <c r="A516" t="s">
        <v>19</v>
      </c>
      <c r="B516" t="s">
        <v>140</v>
      </c>
      <c r="C516" t="s">
        <v>236</v>
      </c>
      <c r="D516" t="s">
        <v>535</v>
      </c>
      <c r="E516">
        <f>VLOOKUP(A516,home!$A$2:$E$405,3,FALSE)</f>
        <v>1.4805999999999999</v>
      </c>
      <c r="F516">
        <f>VLOOKUP(B516,home!$B$2:$E$405,3,FALSE)</f>
        <v>1.6134999999999999</v>
      </c>
      <c r="G516">
        <f>VLOOKUP(C516,away!$B$2:$E$405,4,FALSE)</f>
        <v>0.56279999999999997</v>
      </c>
      <c r="H516">
        <f>VLOOKUP(A516,away!$A$2:$E$405,3,FALSE)</f>
        <v>1.3222</v>
      </c>
      <c r="I516">
        <f>VLOOKUP(C516,away!$B$2:$E$405,3,FALSE)</f>
        <v>1.0084</v>
      </c>
      <c r="J516">
        <f>VLOOKUP(B516,home!$B$2:$E$405,4,FALSE)</f>
        <v>0.9244</v>
      </c>
      <c r="K516" s="3">
        <f t="shared" si="562"/>
        <v>1.3444999906799999</v>
      </c>
      <c r="L516" s="3">
        <f t="shared" si="563"/>
        <v>1.2325085101120001</v>
      </c>
      <c r="M516" s="5">
        <f t="shared" si="564"/>
        <v>7.6001021287551207E-2</v>
      </c>
      <c r="N516" s="5">
        <f t="shared" si="565"/>
        <v>0.10218337241278308</v>
      </c>
      <c r="O516" s="5">
        <f t="shared" si="566"/>
        <v>9.3671905514110157E-2</v>
      </c>
      <c r="P516" s="5">
        <f t="shared" si="567"/>
        <v>0.12594187609069893</v>
      </c>
      <c r="Q516" s="5">
        <f t="shared" si="568"/>
        <v>6.869277162831891E-2</v>
      </c>
      <c r="R516" s="5">
        <f t="shared" si="569"/>
        <v>5.7725710352273994E-2</v>
      </c>
      <c r="S516" s="5">
        <f t="shared" si="570"/>
        <v>5.2174812537167256E-2</v>
      </c>
      <c r="T516" s="5">
        <f t="shared" si="571"/>
        <v>8.4664425615083236E-2</v>
      </c>
      <c r="U516" s="5">
        <f t="shared" si="572"/>
        <v>7.7612217030628747E-2</v>
      </c>
      <c r="V516" s="5">
        <f t="shared" si="573"/>
        <v>9.606586952956693E-3</v>
      </c>
      <c r="W516" s="5">
        <f t="shared" si="574"/>
        <v>3.0785810271352715E-2</v>
      </c>
      <c r="X516" s="5">
        <f t="shared" si="575"/>
        <v>3.7943773150135647E-2</v>
      </c>
      <c r="Y516" s="5">
        <f t="shared" si="576"/>
        <v>2.3383011656650705E-2</v>
      </c>
      <c r="Z516" s="5">
        <f t="shared" si="577"/>
        <v>2.371580975381268E-2</v>
      </c>
      <c r="AA516" s="5">
        <f t="shared" si="578"/>
        <v>3.1885905992969803E-2</v>
      </c>
      <c r="AB516" s="5">
        <f t="shared" si="579"/>
        <v>2.1435300155185629E-2</v>
      </c>
      <c r="AC516" s="5">
        <f t="shared" si="580"/>
        <v>9.9494681386108207E-4</v>
      </c>
      <c r="AD516" s="5">
        <f t="shared" si="581"/>
        <v>1.034788040572749E-2</v>
      </c>
      <c r="AE516" s="5">
        <f t="shared" si="582"/>
        <v>1.275385066168035E-2</v>
      </c>
      <c r="AF516" s="5">
        <f t="shared" si="583"/>
        <v>7.8596147386092979E-3</v>
      </c>
      <c r="AG516" s="5">
        <f t="shared" si="584"/>
        <v>3.2290140171792195E-3</v>
      </c>
      <c r="AH516" s="5">
        <f t="shared" si="585"/>
        <v>7.307484336442834E-3</v>
      </c>
      <c r="AI516" s="5">
        <f t="shared" si="586"/>
        <v>9.8249126222416348E-3</v>
      </c>
      <c r="AJ516" s="5">
        <f t="shared" si="587"/>
        <v>6.6047974645178477E-3</v>
      </c>
      <c r="AK516" s="5">
        <f t="shared" si="588"/>
        <v>2.960050043162511E-3</v>
      </c>
      <c r="AL516" s="5">
        <f t="shared" si="589"/>
        <v>6.5949360271900774E-5</v>
      </c>
      <c r="AM516" s="5">
        <f t="shared" si="590"/>
        <v>2.7825450218116722E-3</v>
      </c>
      <c r="AN516" s="5">
        <f t="shared" si="591"/>
        <v>3.4295104191526676E-3</v>
      </c>
      <c r="AO516" s="5">
        <f t="shared" si="592"/>
        <v>2.1134503885617182E-3</v>
      </c>
      <c r="AP516" s="5">
        <f t="shared" si="593"/>
        <v>8.6828186320060988E-4</v>
      </c>
      <c r="AQ516" s="5">
        <f t="shared" si="594"/>
        <v>2.6754119639266406E-4</v>
      </c>
      <c r="AR516" s="5">
        <f t="shared" si="595"/>
        <v>1.801307326435184E-3</v>
      </c>
      <c r="AS516" s="5">
        <f t="shared" si="596"/>
        <v>2.4218576836039203E-3</v>
      </c>
      <c r="AT516" s="5">
        <f t="shared" si="597"/>
        <v>1.628093816516879E-3</v>
      </c>
      <c r="AU516" s="5">
        <f t="shared" si="598"/>
        <v>7.2965737371103638E-4</v>
      </c>
      <c r="AV516" s="5">
        <f t="shared" si="599"/>
        <v>2.4525608303852035E-4</v>
      </c>
      <c r="AW516" s="5">
        <f t="shared" si="600"/>
        <v>3.0356997617028708E-6</v>
      </c>
      <c r="AX516" s="5">
        <f t="shared" si="601"/>
        <v>6.2352195931541219E-4</v>
      </c>
      <c r="AY516" s="5">
        <f t="shared" si="602"/>
        <v>7.6849612109795395E-4</v>
      </c>
      <c r="AZ516" s="5">
        <f t="shared" si="603"/>
        <v>4.7358900462064535E-4</v>
      </c>
      <c r="BA516" s="5">
        <f t="shared" si="604"/>
        <v>1.945674928301388E-4</v>
      </c>
      <c r="BB516" s="5">
        <f t="shared" si="605"/>
        <v>5.9951522676075471E-5</v>
      </c>
      <c r="BC516" s="5">
        <f t="shared" si="606"/>
        <v>1.477815237848709E-5</v>
      </c>
      <c r="BD516" s="5">
        <f t="shared" si="607"/>
        <v>3.7002110152640968E-4</v>
      </c>
      <c r="BE516" s="5">
        <f t="shared" si="608"/>
        <v>4.9749336755366112E-4</v>
      </c>
      <c r="BF516" s="5">
        <f t="shared" si="609"/>
        <v>3.3443991401962964E-4</v>
      </c>
      <c r="BG516" s="5">
        <f t="shared" si="610"/>
        <v>1.4988482042747067E-4</v>
      </c>
      <c r="BH516" s="5">
        <f t="shared" si="611"/>
        <v>5.0380034916951927E-5</v>
      </c>
      <c r="BI516" s="5">
        <f t="shared" si="612"/>
        <v>1.3547191295259985E-5</v>
      </c>
      <c r="BJ516" s="8">
        <f t="shared" si="613"/>
        <v>0.39343975769955869</v>
      </c>
      <c r="BK516" s="8">
        <f t="shared" si="614"/>
        <v>0.265553689163605</v>
      </c>
      <c r="BL516" s="8">
        <f t="shared" si="615"/>
        <v>0.31727022222457812</v>
      </c>
      <c r="BM516" s="8">
        <f t="shared" si="616"/>
        <v>0.47499736113448199</v>
      </c>
      <c r="BN516" s="8">
        <f t="shared" si="617"/>
        <v>0.5242166572857363</v>
      </c>
    </row>
    <row r="517" spans="1:66" x14ac:dyDescent="0.25">
      <c r="A517" t="s">
        <v>141</v>
      </c>
      <c r="B517" t="s">
        <v>238</v>
      </c>
      <c r="C517" t="s">
        <v>148</v>
      </c>
      <c r="D517" t="s">
        <v>535</v>
      </c>
      <c r="E517">
        <f>VLOOKUP(A517,home!$A$2:$E$405,3,FALSE)</f>
        <v>1.3167</v>
      </c>
      <c r="F517">
        <f>VLOOKUP(B517,home!$B$2:$E$405,3,FALSE)</f>
        <v>1.1814</v>
      </c>
      <c r="G517">
        <f>VLOOKUP(C517,away!$B$2:$E$405,4,FALSE)</f>
        <v>1.2236</v>
      </c>
      <c r="H517">
        <f>VLOOKUP(A517,away!$A$2:$E$405,3,FALSE)</f>
        <v>1.0889</v>
      </c>
      <c r="I517">
        <f>VLOOKUP(C517,away!$B$2:$E$405,3,FALSE)</f>
        <v>0.86729999999999996</v>
      </c>
      <c r="J517">
        <f>VLOOKUP(B517,home!$B$2:$E$405,4,FALSE)</f>
        <v>0.4592</v>
      </c>
      <c r="K517" s="3">
        <f t="shared" si="562"/>
        <v>1.9033702213679999</v>
      </c>
      <c r="L517" s="3">
        <f t="shared" si="563"/>
        <v>0.43366984382399998</v>
      </c>
      <c r="M517" s="5">
        <f t="shared" si="564"/>
        <v>9.6613184150039791E-2</v>
      </c>
      <c r="N517" s="5">
        <f t="shared" si="565"/>
        <v>0.18389065770272858</v>
      </c>
      <c r="O517" s="5">
        <f t="shared" si="566"/>
        <v>4.1898224481687098E-2</v>
      </c>
      <c r="P517" s="5">
        <f t="shared" si="567"/>
        <v>7.974783280663493E-2</v>
      </c>
      <c r="Q517" s="5">
        <f t="shared" si="568"/>
        <v>0.17500600092957483</v>
      </c>
      <c r="R517" s="5">
        <f t="shared" si="569"/>
        <v>9.0849982337380675E-3</v>
      </c>
      <c r="S517" s="5">
        <f t="shared" si="570"/>
        <v>1.6456648472216773E-2</v>
      </c>
      <c r="T517" s="5">
        <f t="shared" si="571"/>
        <v>7.5894825091391505E-2</v>
      </c>
      <c r="U517" s="5">
        <f t="shared" si="572"/>
        <v>1.7292115099277913E-2</v>
      </c>
      <c r="V517" s="5">
        <f t="shared" si="573"/>
        <v>1.5093201736683436E-3</v>
      </c>
      <c r="W517" s="5">
        <f t="shared" si="574"/>
        <v>0.11103373691001772</v>
      </c>
      <c r="X517" s="5">
        <f t="shared" si="575"/>
        <v>4.8151983344962485E-2</v>
      </c>
      <c r="Y517" s="5">
        <f t="shared" si="576"/>
        <v>1.0441031548512862E-2</v>
      </c>
      <c r="Z517" s="5">
        <f t="shared" si="577"/>
        <v>1.3132965883888347E-3</v>
      </c>
      <c r="AA517" s="5">
        <f t="shared" si="578"/>
        <v>2.4996896181634955E-3</v>
      </c>
      <c r="AB517" s="5">
        <f t="shared" si="579"/>
        <v>2.3789173909375722E-3</v>
      </c>
      <c r="AC517" s="5">
        <f t="shared" si="580"/>
        <v>7.78652869172972E-5</v>
      </c>
      <c r="AD517" s="5">
        <f t="shared" si="581"/>
        <v>5.2834577100434196E-2</v>
      </c>
      <c r="AE517" s="5">
        <f t="shared" si="582"/>
        <v>2.2912762799652382E-2</v>
      </c>
      <c r="AF517" s="5">
        <f t="shared" si="583"/>
        <v>4.9682871324508012E-3</v>
      </c>
      <c r="AG517" s="5">
        <f t="shared" si="584"/>
        <v>7.1819876826757605E-4</v>
      </c>
      <c r="AH517" s="5">
        <f t="shared" si="585"/>
        <v>1.4238428159529446E-4</v>
      </c>
      <c r="AI517" s="5">
        <f t="shared" si="586"/>
        <v>2.7101000157935922E-4</v>
      </c>
      <c r="AJ517" s="5">
        <f t="shared" si="587"/>
        <v>2.5791618334952357E-4</v>
      </c>
      <c r="AK517" s="5">
        <f t="shared" si="588"/>
        <v>1.6363666099879074E-4</v>
      </c>
      <c r="AL517" s="5">
        <f t="shared" si="589"/>
        <v>2.5709070401314226E-6</v>
      </c>
      <c r="AM517" s="5">
        <f t="shared" si="590"/>
        <v>2.0112752142307611E-2</v>
      </c>
      <c r="AN517" s="5">
        <f t="shared" si="591"/>
        <v>8.722294080425361E-3</v>
      </c>
      <c r="AO517" s="5">
        <f t="shared" si="592"/>
        <v>1.8912979558225328E-3</v>
      </c>
      <c r="AP517" s="5">
        <f t="shared" si="593"/>
        <v>2.7339962970873613E-4</v>
      </c>
      <c r="AQ517" s="5">
        <f t="shared" si="594"/>
        <v>2.9641293679331748E-5</v>
      </c>
      <c r="AR517" s="5">
        <f t="shared" si="595"/>
        <v>1.2349553832484754E-5</v>
      </c>
      <c r="AS517" s="5">
        <f t="shared" si="596"/>
        <v>2.3505773011932537E-5</v>
      </c>
      <c r="AT517" s="5">
        <f t="shared" si="597"/>
        <v>2.2370094190574002E-5</v>
      </c>
      <c r="AU517" s="5">
        <f t="shared" si="598"/>
        <v>1.4192857043845278E-5</v>
      </c>
      <c r="AV517" s="5">
        <f t="shared" si="599"/>
        <v>6.7535653633470436E-6</v>
      </c>
      <c r="AW517" s="5">
        <f t="shared" si="600"/>
        <v>5.8947632424174084E-8</v>
      </c>
      <c r="AX517" s="5">
        <f t="shared" si="601"/>
        <v>6.3803355829039499E-3</v>
      </c>
      <c r="AY517" s="5">
        <f t="shared" si="602"/>
        <v>2.7669591357826653E-3</v>
      </c>
      <c r="AZ517" s="5">
        <f t="shared" si="603"/>
        <v>5.9997336814112919E-4</v>
      </c>
      <c r="BA517" s="5">
        <f t="shared" si="604"/>
        <v>8.6730118953440934E-5</v>
      </c>
      <c r="BB517" s="5">
        <f t="shared" si="605"/>
        <v>9.4030592853439151E-6</v>
      </c>
      <c r="BC517" s="5">
        <f t="shared" si="606"/>
        <v>8.1556465034858155E-7</v>
      </c>
      <c r="BD517" s="5">
        <f t="shared" si="607"/>
        <v>8.9260484697162391E-7</v>
      </c>
      <c r="BE517" s="5">
        <f t="shared" si="608"/>
        <v>1.6989574851745294E-6</v>
      </c>
      <c r="BF517" s="5">
        <f t="shared" si="609"/>
        <v>1.6168725423257327E-6</v>
      </c>
      <c r="BG517" s="5">
        <f t="shared" si="610"/>
        <v>1.0258356829367899E-6</v>
      </c>
      <c r="BH517" s="5">
        <f t="shared" si="611"/>
        <v>4.8813627272964806E-7</v>
      </c>
      <c r="BI517" s="5">
        <f t="shared" si="612"/>
        <v>1.8582080909663601E-7</v>
      </c>
      <c r="BJ517" s="8">
        <f t="shared" si="613"/>
        <v>0.72672566325965327</v>
      </c>
      <c r="BK517" s="8">
        <f t="shared" si="614"/>
        <v>0.19717438093229997</v>
      </c>
      <c r="BL517" s="8">
        <f t="shared" si="615"/>
        <v>7.4073972022408563E-2</v>
      </c>
      <c r="BM517" s="8">
        <f t="shared" si="616"/>
        <v>0.41027951431019716</v>
      </c>
      <c r="BN517" s="8">
        <f t="shared" si="617"/>
        <v>0.5862408983044034</v>
      </c>
    </row>
    <row r="518" spans="1:66" x14ac:dyDescent="0.25">
      <c r="A518" t="s">
        <v>141</v>
      </c>
      <c r="B518" t="s">
        <v>150</v>
      </c>
      <c r="C518" t="s">
        <v>143</v>
      </c>
      <c r="D518" t="s">
        <v>535</v>
      </c>
      <c r="E518">
        <f>VLOOKUP(A518,home!$A$2:$E$405,3,FALSE)</f>
        <v>1.3167</v>
      </c>
      <c r="F518">
        <f>VLOOKUP(B518,home!$B$2:$E$405,3,FALSE)</f>
        <v>0.63790000000000002</v>
      </c>
      <c r="G518">
        <f>VLOOKUP(C518,away!$B$2:$E$405,4,FALSE)</f>
        <v>0.80169999999999997</v>
      </c>
      <c r="H518">
        <f>VLOOKUP(A518,away!$A$2:$E$405,3,FALSE)</f>
        <v>1.0889</v>
      </c>
      <c r="I518">
        <f>VLOOKUP(C518,away!$B$2:$E$405,3,FALSE)</f>
        <v>0.71430000000000005</v>
      </c>
      <c r="J518">
        <f>VLOOKUP(B518,home!$B$2:$E$405,4,FALSE)</f>
        <v>1.0504</v>
      </c>
      <c r="K518" s="3">
        <f t="shared" si="562"/>
        <v>0.67336621298100008</v>
      </c>
      <c r="L518" s="3">
        <f t="shared" si="563"/>
        <v>0.81700245400799998</v>
      </c>
      <c r="M518" s="5">
        <f t="shared" si="564"/>
        <v>0.22528958339503763</v>
      </c>
      <c r="N518" s="5">
        <f t="shared" si="565"/>
        <v>0.15170239359478369</v>
      </c>
      <c r="O518" s="5">
        <f t="shared" si="566"/>
        <v>0.18406214249618572</v>
      </c>
      <c r="P518" s="5">
        <f t="shared" si="567"/>
        <v>0.12394122784582579</v>
      </c>
      <c r="Q518" s="5">
        <f t="shared" si="568"/>
        <v>5.1075633137536304E-2</v>
      </c>
      <c r="R518" s="5">
        <f t="shared" si="569"/>
        <v>7.5189611054676933E-2</v>
      </c>
      <c r="S518" s="5">
        <f t="shared" si="570"/>
        <v>1.7046314046614341E-2</v>
      </c>
      <c r="T518" s="5">
        <f t="shared" si="571"/>
        <v>4.1728917613379483E-2</v>
      </c>
      <c r="U518" s="5">
        <f t="shared" si="572"/>
        <v>5.063014365140215E-2</v>
      </c>
      <c r="V518" s="5">
        <f t="shared" si="573"/>
        <v>1.0419878576544499E-3</v>
      </c>
      <c r="W518" s="5">
        <f t="shared" si="574"/>
        <v>1.1464201887143234E-2</v>
      </c>
      <c r="X518" s="5">
        <f t="shared" si="575"/>
        <v>9.3662810750391682E-3</v>
      </c>
      <c r="Y518" s="5">
        <f t="shared" si="576"/>
        <v>3.8261373116178429E-3</v>
      </c>
      <c r="Z518" s="5">
        <f t="shared" si="577"/>
        <v>2.0476698915859369E-2</v>
      </c>
      <c r="AA518" s="5">
        <f t="shared" si="578"/>
        <v>1.3788317203324374E-2</v>
      </c>
      <c r="AB518" s="5">
        <f t="shared" si="579"/>
        <v>4.6422934692916537E-3</v>
      </c>
      <c r="AC518" s="5">
        <f t="shared" si="580"/>
        <v>3.5827570379630633E-5</v>
      </c>
      <c r="AD518" s="5">
        <f t="shared" si="581"/>
        <v>1.929901552398818E-3</v>
      </c>
      <c r="AE518" s="5">
        <f t="shared" si="582"/>
        <v>1.5767343043036832E-3</v>
      </c>
      <c r="AF518" s="5">
        <f t="shared" si="583"/>
        <v>6.4409789796735265E-4</v>
      </c>
      <c r="AG518" s="5">
        <f t="shared" si="584"/>
        <v>1.7540985442024055E-4</v>
      </c>
      <c r="AH518" s="5">
        <f t="shared" si="585"/>
        <v>4.1823783160600137E-3</v>
      </c>
      <c r="AI518" s="5">
        <f t="shared" si="586"/>
        <v>2.8162722479391842E-3</v>
      </c>
      <c r="AJ518" s="5">
        <f t="shared" si="587"/>
        <v>9.4819128915914815E-4</v>
      </c>
      <c r="AK518" s="5">
        <f t="shared" si="588"/>
        <v>2.1282665918755602E-4</v>
      </c>
      <c r="AL518" s="5">
        <f t="shared" si="589"/>
        <v>7.8840983176712113E-7</v>
      </c>
      <c r="AM518" s="5">
        <f t="shared" si="590"/>
        <v>2.599060999529891E-4</v>
      </c>
      <c r="AN518" s="5">
        <f t="shared" si="591"/>
        <v>2.1234392147324063E-4</v>
      </c>
      <c r="AO518" s="5">
        <f t="shared" si="592"/>
        <v>8.67427524686598E-5</v>
      </c>
      <c r="AP518" s="5">
        <f t="shared" si="593"/>
        <v>2.362301387810119E-5</v>
      </c>
      <c r="AQ518" s="5">
        <f t="shared" si="594"/>
        <v>4.8250150773684279E-6</v>
      </c>
      <c r="AR518" s="5">
        <f t="shared" si="595"/>
        <v>6.8340266956217572E-4</v>
      </c>
      <c r="AS518" s="5">
        <f t="shared" si="596"/>
        <v>4.6018026754418806E-4</v>
      </c>
      <c r="AT518" s="5">
        <f t="shared" si="597"/>
        <v>1.5493492202240666E-4</v>
      </c>
      <c r="AU518" s="5">
        <f t="shared" si="598"/>
        <v>3.4775980566911514E-5</v>
      </c>
      <c r="AV518" s="5">
        <f t="shared" si="599"/>
        <v>5.8542425842605127E-6</v>
      </c>
      <c r="AW518" s="5">
        <f t="shared" si="600"/>
        <v>1.2048256727381664E-8</v>
      </c>
      <c r="AX518" s="5">
        <f t="shared" si="601"/>
        <v>2.9168664376000923E-5</v>
      </c>
      <c r="AY518" s="5">
        <f t="shared" si="602"/>
        <v>2.3830870375328482E-5</v>
      </c>
      <c r="AZ518" s="5">
        <f t="shared" si="603"/>
        <v>9.734939788894956E-6</v>
      </c>
      <c r="BA518" s="5">
        <f t="shared" si="604"/>
        <v>2.6511565657157674E-6</v>
      </c>
      <c r="BB518" s="5">
        <f t="shared" si="605"/>
        <v>5.4150035503730073E-7</v>
      </c>
      <c r="BC518" s="5">
        <f t="shared" si="606"/>
        <v>8.8481423782335614E-8</v>
      </c>
      <c r="BD518" s="5">
        <f t="shared" si="607"/>
        <v>9.3056943017985963E-5</v>
      </c>
      <c r="BE518" s="5">
        <f t="shared" si="608"/>
        <v>6.2661401311609922E-5</v>
      </c>
      <c r="BF518" s="5">
        <f t="shared" si="609"/>
        <v>2.1097035250640719E-5</v>
      </c>
      <c r="BG518" s="5">
        <f t="shared" si="610"/>
        <v>4.735343577283536E-6</v>
      </c>
      <c r="BH518" s="5">
        <f t="shared" si="611"/>
        <v>7.9715509294982888E-7</v>
      </c>
      <c r="BI518" s="5">
        <f t="shared" si="612"/>
        <v>1.0735546121962871E-7</v>
      </c>
      <c r="BJ518" s="8">
        <f t="shared" si="613"/>
        <v>0.27414316464432498</v>
      </c>
      <c r="BK518" s="8">
        <f t="shared" si="614"/>
        <v>0.36737955999571892</v>
      </c>
      <c r="BL518" s="8">
        <f t="shared" si="615"/>
        <v>0.33799377970321837</v>
      </c>
      <c r="BM518" s="8">
        <f t="shared" si="616"/>
        <v>0.18870879291295695</v>
      </c>
      <c r="BN518" s="8">
        <f t="shared" si="617"/>
        <v>0.81126059152404606</v>
      </c>
    </row>
    <row r="519" spans="1:66" x14ac:dyDescent="0.25">
      <c r="A519" t="s">
        <v>141</v>
      </c>
      <c r="B519" t="s">
        <v>427</v>
      </c>
      <c r="C519" t="s">
        <v>144</v>
      </c>
      <c r="D519" t="s">
        <v>535</v>
      </c>
      <c r="E519">
        <f>VLOOKUP(A519,home!$A$2:$E$405,3,FALSE)</f>
        <v>1.3167</v>
      </c>
      <c r="F519">
        <f>VLOOKUP(B519,home!$B$2:$E$405,3,FALSE)</f>
        <v>1.0548</v>
      </c>
      <c r="G519">
        <f>VLOOKUP(C519,away!$B$2:$E$405,4,FALSE)</f>
        <v>1.8386</v>
      </c>
      <c r="H519">
        <f>VLOOKUP(A519,away!$A$2:$E$405,3,FALSE)</f>
        <v>1.0889</v>
      </c>
      <c r="I519">
        <f>VLOOKUP(C519,away!$B$2:$E$405,3,FALSE)</f>
        <v>1.0504</v>
      </c>
      <c r="J519">
        <f>VLOOKUP(B519,home!$B$2:$E$405,4,FALSE)</f>
        <v>0.71430000000000005</v>
      </c>
      <c r="K519" s="3">
        <f t="shared" si="562"/>
        <v>2.553549097176</v>
      </c>
      <c r="L519" s="3">
        <f t="shared" si="563"/>
        <v>0.81700245400799998</v>
      </c>
      <c r="M519" s="5">
        <f t="shared" si="564"/>
        <v>3.4370674928130618E-2</v>
      </c>
      <c r="N519" s="5">
        <f t="shared" si="565"/>
        <v>8.7767205932057724E-2</v>
      </c>
      <c r="O519" s="5">
        <f t="shared" si="566"/>
        <v>2.8080925762193957E-2</v>
      </c>
      <c r="P519" s="5">
        <f t="shared" si="567"/>
        <v>7.1706022627916657E-2</v>
      </c>
      <c r="Q519" s="5">
        <f t="shared" si="568"/>
        <v>0.11205893473473306</v>
      </c>
      <c r="R519" s="5">
        <f t="shared" si="569"/>
        <v>1.1471092629264462E-2</v>
      </c>
      <c r="S519" s="5">
        <f t="shared" si="570"/>
        <v>3.7399277813621255E-2</v>
      </c>
      <c r="T519" s="5">
        <f t="shared" si="571"/>
        <v>9.1552424671799235E-2</v>
      </c>
      <c r="U519" s="5">
        <f t="shared" si="572"/>
        <v>2.9291998227080535E-2</v>
      </c>
      <c r="V519" s="5">
        <f t="shared" si="573"/>
        <v>8.6693848002656546E-3</v>
      </c>
      <c r="W519" s="5">
        <f t="shared" si="574"/>
        <v>9.5382663874127291E-2</v>
      </c>
      <c r="X519" s="5">
        <f t="shared" si="575"/>
        <v>7.7927870454982201E-2</v>
      </c>
      <c r="Y519" s="5">
        <f t="shared" si="576"/>
        <v>3.1833630698668978E-2</v>
      </c>
      <c r="Z519" s="5">
        <f t="shared" si="577"/>
        <v>3.1239702760873828E-3</v>
      </c>
      <c r="AA519" s="5">
        <f t="shared" si="578"/>
        <v>7.9772114781075949E-3</v>
      </c>
      <c r="AB519" s="5">
        <f t="shared" si="579"/>
        <v>1.0185100583951841E-2</v>
      </c>
      <c r="AC519" s="5">
        <f t="shared" si="580"/>
        <v>1.1304096878331513E-3</v>
      </c>
      <c r="AD519" s="5">
        <f t="shared" si="581"/>
        <v>6.0891078805504893E-2</v>
      </c>
      <c r="AE519" s="5">
        <f t="shared" si="582"/>
        <v>4.9748160811292019E-2</v>
      </c>
      <c r="AF519" s="5">
        <f t="shared" si="583"/>
        <v>2.0322184732605091E-2</v>
      </c>
      <c r="AG519" s="5">
        <f t="shared" si="584"/>
        <v>5.5344249324474244E-3</v>
      </c>
      <c r="AH519" s="5">
        <f t="shared" si="585"/>
        <v>6.3807284545286012E-4</v>
      </c>
      <c r="AI519" s="5">
        <f t="shared" si="586"/>
        <v>1.6293503384386724E-3</v>
      </c>
      <c r="AJ519" s="5">
        <f t="shared" si="587"/>
        <v>2.0803130428517416E-3</v>
      </c>
      <c r="AK519" s="5">
        <f t="shared" si="588"/>
        <v>1.7707271641391735E-3</v>
      </c>
      <c r="AL519" s="5">
        <f t="shared" si="589"/>
        <v>9.433295426880203E-5</v>
      </c>
      <c r="AM519" s="5">
        <f t="shared" si="590"/>
        <v>3.109767186197394E-2</v>
      </c>
      <c r="AN519" s="5">
        <f t="shared" si="591"/>
        <v>2.5406874225168241E-2</v>
      </c>
      <c r="AO519" s="5">
        <f t="shared" si="592"/>
        <v>1.0378739295317525E-2</v>
      </c>
      <c r="AP519" s="5">
        <f t="shared" si="593"/>
        <v>2.8264851579278931E-3</v>
      </c>
      <c r="AQ519" s="5">
        <f t="shared" si="594"/>
        <v>5.7731132756106947E-4</v>
      </c>
      <c r="AR519" s="5">
        <f t="shared" si="595"/>
        <v>1.0426141611417083E-4</v>
      </c>
      <c r="AS519" s="5">
        <f t="shared" si="596"/>
        <v>2.6623664498863216E-4</v>
      </c>
      <c r="AT519" s="5">
        <f t="shared" si="597"/>
        <v>3.3992417222294453E-4</v>
      </c>
      <c r="AU519" s="5">
        <f t="shared" si="598"/>
        <v>2.893376876960663E-4</v>
      </c>
      <c r="AV519" s="5">
        <f t="shared" si="599"/>
        <v>1.8470949779882039E-4</v>
      </c>
      <c r="AW519" s="5">
        <f t="shared" si="600"/>
        <v>5.4667411225000463E-6</v>
      </c>
      <c r="AX519" s="5">
        <f t="shared" si="601"/>
        <v>1.3234905317903183E-2</v>
      </c>
      <c r="AY519" s="5">
        <f t="shared" si="602"/>
        <v>1.081295012329043E-2</v>
      </c>
      <c r="AZ519" s="5">
        <f t="shared" si="603"/>
        <v>4.4171033928971926E-3</v>
      </c>
      <c r="BA519" s="5">
        <f t="shared" si="604"/>
        <v>1.2029281038680234E-3</v>
      </c>
      <c r="BB519" s="5">
        <f t="shared" si="605"/>
        <v>2.4569880321384128E-4</v>
      </c>
      <c r="BC519" s="5">
        <f t="shared" si="606"/>
        <v>4.0147305034507412E-5</v>
      </c>
      <c r="BD519" s="5">
        <f t="shared" si="607"/>
        <v>1.419697213727113E-5</v>
      </c>
      <c r="BE519" s="5">
        <f t="shared" si="608"/>
        <v>3.6252665383761521E-5</v>
      </c>
      <c r="BF519" s="5">
        <f t="shared" si="609"/>
        <v>4.6286480480463939E-5</v>
      </c>
      <c r="BG519" s="5">
        <f t="shared" si="610"/>
        <v>3.9398266814114407E-5</v>
      </c>
      <c r="BH519" s="5">
        <f t="shared" si="611"/>
        <v>2.515135216337025E-5</v>
      </c>
      <c r="BI519" s="5">
        <f t="shared" si="612"/>
        <v>1.2845042521905947E-5</v>
      </c>
      <c r="BJ519" s="8">
        <f t="shared" si="613"/>
        <v>0.73325939456237377</v>
      </c>
      <c r="BK519" s="8">
        <f t="shared" si="614"/>
        <v>0.16418305293532656</v>
      </c>
      <c r="BL519" s="8">
        <f t="shared" si="615"/>
        <v>9.4483392269802333E-2</v>
      </c>
      <c r="BM519" s="8">
        <f t="shared" si="616"/>
        <v>0.63878747004712555</v>
      </c>
      <c r="BN519" s="8">
        <f t="shared" si="617"/>
        <v>0.34545485661429642</v>
      </c>
    </row>
    <row r="520" spans="1:66" x14ac:dyDescent="0.25">
      <c r="A520" t="s">
        <v>141</v>
      </c>
      <c r="B520" t="s">
        <v>147</v>
      </c>
      <c r="C520" t="s">
        <v>146</v>
      </c>
      <c r="D520" t="s">
        <v>535</v>
      </c>
      <c r="E520">
        <f>VLOOKUP(A520,home!$A$2:$E$405,3,FALSE)</f>
        <v>1.3167</v>
      </c>
      <c r="F520">
        <f>VLOOKUP(B520,home!$B$2:$E$405,3,FALSE)</f>
        <v>1.3080000000000001</v>
      </c>
      <c r="G520">
        <f>VLOOKUP(C520,away!$B$2:$E$405,4,FALSE)</f>
        <v>1.5384</v>
      </c>
      <c r="H520">
        <f>VLOOKUP(A520,away!$A$2:$E$405,3,FALSE)</f>
        <v>1.0889</v>
      </c>
      <c r="I520">
        <f>VLOOKUP(C520,away!$B$2:$E$405,3,FALSE)</f>
        <v>0.54620000000000002</v>
      </c>
      <c r="J520">
        <f>VLOOKUP(B520,home!$B$2:$E$405,4,FALSE)</f>
        <v>0.76529999999999998</v>
      </c>
      <c r="K520" s="3">
        <f t="shared" si="562"/>
        <v>2.6494995542400002</v>
      </c>
      <c r="L520" s="3">
        <f t="shared" si="563"/>
        <v>0.45516766985399998</v>
      </c>
      <c r="M520" s="5">
        <f t="shared" si="564"/>
        <v>4.4839437561245962E-2</v>
      </c>
      <c r="N520" s="5">
        <f t="shared" si="565"/>
        <v>0.11880206983089349</v>
      </c>
      <c r="O520" s="5">
        <f t="shared" si="566"/>
        <v>2.0409462312316249E-2</v>
      </c>
      <c r="P520" s="5">
        <f t="shared" si="567"/>
        <v>5.4074861298759977E-2</v>
      </c>
      <c r="Q520" s="5">
        <f t="shared" si="568"/>
        <v>0.15738301552987086</v>
      </c>
      <c r="R520" s="5">
        <f t="shared" si="569"/>
        <v>4.6448637018350085E-3</v>
      </c>
      <c r="S520" s="5">
        <f t="shared" si="570"/>
        <v>1.6303118323496641E-2</v>
      </c>
      <c r="T520" s="5">
        <f t="shared" si="571"/>
        <v>7.1635660453327213E-2</v>
      </c>
      <c r="U520" s="5">
        <f t="shared" si="572"/>
        <v>1.2306564307517412E-2</v>
      </c>
      <c r="V520" s="5">
        <f t="shared" si="573"/>
        <v>2.1845572410477457E-3</v>
      </c>
      <c r="W520" s="5">
        <f t="shared" si="574"/>
        <v>0.13899540983044661</v>
      </c>
      <c r="X520" s="5">
        <f t="shared" si="575"/>
        <v>6.3266216812926157E-2</v>
      </c>
      <c r="Y520" s="5">
        <f t="shared" si="576"/>
        <v>1.4398368243608777E-2</v>
      </c>
      <c r="Z520" s="5">
        <f t="shared" si="577"/>
        <v>7.0473059598455509E-4</v>
      </c>
      <c r="AA520" s="5">
        <f t="shared" si="578"/>
        <v>1.8671833999203682E-3</v>
      </c>
      <c r="AB520" s="5">
        <f t="shared" si="579"/>
        <v>2.4735507928866723E-3</v>
      </c>
      <c r="AC520" s="5">
        <f t="shared" si="580"/>
        <v>1.6465643336781646E-4</v>
      </c>
      <c r="AD520" s="5">
        <f t="shared" si="581"/>
        <v>9.2067069096793616E-2</v>
      </c>
      <c r="AE520" s="5">
        <f t="shared" si="582"/>
        <v>4.1905953311074759E-2</v>
      </c>
      <c r="AF520" s="5">
        <f t="shared" si="583"/>
        <v>9.5371175608062065E-3</v>
      </c>
      <c r="AG520" s="5">
        <f t="shared" si="584"/>
        <v>1.4469958590919416E-3</v>
      </c>
      <c r="AH520" s="5">
        <f t="shared" si="585"/>
        <v>8.0192645812277646E-5</v>
      </c>
      <c r="AI520" s="5">
        <f t="shared" si="586"/>
        <v>2.1247037933295581E-4</v>
      </c>
      <c r="AJ520" s="5">
        <f t="shared" si="587"/>
        <v>2.8147008766593514E-4</v>
      </c>
      <c r="AK520" s="5">
        <f t="shared" si="588"/>
        <v>2.4858495726759629E-4</v>
      </c>
      <c r="AL520" s="5">
        <f t="shared" si="589"/>
        <v>7.9428059588406508E-6</v>
      </c>
      <c r="AM520" s="5">
        <f t="shared" si="590"/>
        <v>4.8786331706427592E-2</v>
      </c>
      <c r="AN520" s="5">
        <f t="shared" si="591"/>
        <v>2.2205960923538968E-2</v>
      </c>
      <c r="AO520" s="5">
        <f t="shared" si="592"/>
        <v>5.0537177452181043E-3</v>
      </c>
      <c r="AP520" s="5">
        <f t="shared" si="593"/>
        <v>7.6676297673024501E-4</v>
      </c>
      <c r="AQ520" s="5">
        <f t="shared" si="594"/>
        <v>8.7251429362155593E-5</v>
      </c>
      <c r="AR520" s="5">
        <f t="shared" si="595"/>
        <v>7.3002199467603122E-6</v>
      </c>
      <c r="AS520" s="5">
        <f t="shared" si="596"/>
        <v>1.9341929494795402E-5</v>
      </c>
      <c r="AT520" s="5">
        <f t="shared" si="597"/>
        <v>2.5623216787300969E-5</v>
      </c>
      <c r="AU520" s="5">
        <f t="shared" si="598"/>
        <v>2.2629567152049604E-5</v>
      </c>
      <c r="AV520" s="5">
        <f t="shared" si="599"/>
        <v>1.4989257020499893E-5</v>
      </c>
      <c r="AW520" s="5">
        <f t="shared" si="600"/>
        <v>2.6607661686744439E-7</v>
      </c>
      <c r="AX520" s="5">
        <f t="shared" si="601"/>
        <v>2.1543227351530778E-2</v>
      </c>
      <c r="AY520" s="5">
        <f t="shared" si="602"/>
        <v>9.8057805947312244E-3</v>
      </c>
      <c r="AZ520" s="5">
        <f t="shared" si="603"/>
        <v>2.2316371522016908E-3</v>
      </c>
      <c r="BA520" s="5">
        <f t="shared" si="604"/>
        <v>3.3858969417575326E-4</v>
      </c>
      <c r="BB520" s="5">
        <f t="shared" si="605"/>
        <v>3.8528770533639018E-5</v>
      </c>
      <c r="BC520" s="5">
        <f t="shared" si="606"/>
        <v>3.5074101412271864E-6</v>
      </c>
      <c r="BD520" s="5">
        <f t="shared" si="607"/>
        <v>5.5380401709809675E-7</v>
      </c>
      <c r="BE520" s="5">
        <f t="shared" si="608"/>
        <v>1.4673034964377287E-6</v>
      </c>
      <c r="BF520" s="5">
        <f t="shared" si="609"/>
        <v>1.9438099798732785E-6</v>
      </c>
      <c r="BG520" s="5">
        <f t="shared" si="610"/>
        <v>1.7167078917338382E-6</v>
      </c>
      <c r="BH520" s="5">
        <f t="shared" si="611"/>
        <v>1.1371041984772735E-6</v>
      </c>
      <c r="BI520" s="5">
        <f t="shared" si="612"/>
        <v>6.0255141339799378E-7</v>
      </c>
      <c r="BJ520" s="8">
        <f t="shared" si="613"/>
        <v>0.82029917228343108</v>
      </c>
      <c r="BK520" s="8">
        <f t="shared" si="614"/>
        <v>0.12738035425860819</v>
      </c>
      <c r="BL520" s="8">
        <f t="shared" si="615"/>
        <v>4.2621648055952886E-2</v>
      </c>
      <c r="BM520" s="8">
        <f t="shared" si="616"/>
        <v>0.5810466804409411</v>
      </c>
      <c r="BN520" s="8">
        <f t="shared" si="617"/>
        <v>0.40015371023492152</v>
      </c>
    </row>
    <row r="521" spans="1:66" x14ac:dyDescent="0.25">
      <c r="A521" t="s">
        <v>141</v>
      </c>
      <c r="B521" t="s">
        <v>501</v>
      </c>
      <c r="C521" t="s">
        <v>139</v>
      </c>
      <c r="D521" t="s">
        <v>535</v>
      </c>
      <c r="E521">
        <f>VLOOKUP(A521,home!$A$2:$E$405,3,FALSE)</f>
        <v>1.3167</v>
      </c>
      <c r="F521" t="e">
        <f>VLOOKUP(B521,home!$B$2:$E$405,3,FALSE)</f>
        <v>#N/A</v>
      </c>
      <c r="G521">
        <f>VLOOKUP(C521,away!$B$2:$E$405,4,FALSE)</f>
        <v>1.651</v>
      </c>
      <c r="H521">
        <f>VLOOKUP(A521,away!$A$2:$E$405,3,FALSE)</f>
        <v>1.0889</v>
      </c>
      <c r="I521">
        <f>VLOOKUP(C521,away!$B$2:$E$405,3,FALSE)</f>
        <v>0.54620000000000002</v>
      </c>
      <c r="J521" t="e">
        <f>VLOOKUP(B521,home!$B$2:$E$405,4,FALSE)</f>
        <v>#N/A</v>
      </c>
      <c r="K521" s="3" t="e">
        <f t="shared" si="562"/>
        <v>#N/A</v>
      </c>
      <c r="L521" s="3" t="e">
        <f t="shared" si="563"/>
        <v>#N/A</v>
      </c>
      <c r="M521" s="5" t="e">
        <f t="shared" si="564"/>
        <v>#N/A</v>
      </c>
      <c r="N521" s="5" t="e">
        <f t="shared" si="565"/>
        <v>#N/A</v>
      </c>
      <c r="O521" s="5" t="e">
        <f t="shared" si="566"/>
        <v>#N/A</v>
      </c>
      <c r="P521" s="5" t="e">
        <f t="shared" si="567"/>
        <v>#N/A</v>
      </c>
      <c r="Q521" s="5" t="e">
        <f t="shared" si="568"/>
        <v>#N/A</v>
      </c>
      <c r="R521" s="5" t="e">
        <f t="shared" si="569"/>
        <v>#N/A</v>
      </c>
      <c r="S521" s="5" t="e">
        <f t="shared" si="570"/>
        <v>#N/A</v>
      </c>
      <c r="T521" s="5" t="e">
        <f t="shared" si="571"/>
        <v>#N/A</v>
      </c>
      <c r="U521" s="5" t="e">
        <f t="shared" si="572"/>
        <v>#N/A</v>
      </c>
      <c r="V521" s="5" t="e">
        <f t="shared" si="573"/>
        <v>#N/A</v>
      </c>
      <c r="W521" s="5" t="e">
        <f t="shared" si="574"/>
        <v>#N/A</v>
      </c>
      <c r="X521" s="5" t="e">
        <f t="shared" si="575"/>
        <v>#N/A</v>
      </c>
      <c r="Y521" s="5" t="e">
        <f t="shared" si="576"/>
        <v>#N/A</v>
      </c>
      <c r="Z521" s="5" t="e">
        <f t="shared" si="577"/>
        <v>#N/A</v>
      </c>
      <c r="AA521" s="5" t="e">
        <f t="shared" si="578"/>
        <v>#N/A</v>
      </c>
      <c r="AB521" s="5" t="e">
        <f t="shared" si="579"/>
        <v>#N/A</v>
      </c>
      <c r="AC521" s="5" t="e">
        <f t="shared" si="580"/>
        <v>#N/A</v>
      </c>
      <c r="AD521" s="5" t="e">
        <f t="shared" si="581"/>
        <v>#N/A</v>
      </c>
      <c r="AE521" s="5" t="e">
        <f t="shared" si="582"/>
        <v>#N/A</v>
      </c>
      <c r="AF521" s="5" t="e">
        <f t="shared" si="583"/>
        <v>#N/A</v>
      </c>
      <c r="AG521" s="5" t="e">
        <f t="shared" si="584"/>
        <v>#N/A</v>
      </c>
      <c r="AH521" s="5" t="e">
        <f t="shared" si="585"/>
        <v>#N/A</v>
      </c>
      <c r="AI521" s="5" t="e">
        <f t="shared" si="586"/>
        <v>#N/A</v>
      </c>
      <c r="AJ521" s="5" t="e">
        <f t="shared" si="587"/>
        <v>#N/A</v>
      </c>
      <c r="AK521" s="5" t="e">
        <f t="shared" si="588"/>
        <v>#N/A</v>
      </c>
      <c r="AL521" s="5" t="e">
        <f t="shared" si="589"/>
        <v>#N/A</v>
      </c>
      <c r="AM521" s="5" t="e">
        <f t="shared" si="590"/>
        <v>#N/A</v>
      </c>
      <c r="AN521" s="5" t="e">
        <f t="shared" si="591"/>
        <v>#N/A</v>
      </c>
      <c r="AO521" s="5" t="e">
        <f t="shared" si="592"/>
        <v>#N/A</v>
      </c>
      <c r="AP521" s="5" t="e">
        <f t="shared" si="593"/>
        <v>#N/A</v>
      </c>
      <c r="AQ521" s="5" t="e">
        <f t="shared" si="594"/>
        <v>#N/A</v>
      </c>
      <c r="AR521" s="5" t="e">
        <f t="shared" si="595"/>
        <v>#N/A</v>
      </c>
      <c r="AS521" s="5" t="e">
        <f t="shared" si="596"/>
        <v>#N/A</v>
      </c>
      <c r="AT521" s="5" t="e">
        <f t="shared" si="597"/>
        <v>#N/A</v>
      </c>
      <c r="AU521" s="5" t="e">
        <f t="shared" si="598"/>
        <v>#N/A</v>
      </c>
      <c r="AV521" s="5" t="e">
        <f t="shared" si="599"/>
        <v>#N/A</v>
      </c>
      <c r="AW521" s="5" t="e">
        <f t="shared" si="600"/>
        <v>#N/A</v>
      </c>
      <c r="AX521" s="5" t="e">
        <f t="shared" si="601"/>
        <v>#N/A</v>
      </c>
      <c r="AY521" s="5" t="e">
        <f t="shared" si="602"/>
        <v>#N/A</v>
      </c>
      <c r="AZ521" s="5" t="e">
        <f t="shared" si="603"/>
        <v>#N/A</v>
      </c>
      <c r="BA521" s="5" t="e">
        <f t="shared" si="604"/>
        <v>#N/A</v>
      </c>
      <c r="BB521" s="5" t="e">
        <f t="shared" si="605"/>
        <v>#N/A</v>
      </c>
      <c r="BC521" s="5" t="e">
        <f t="shared" si="606"/>
        <v>#N/A</v>
      </c>
      <c r="BD521" s="5" t="e">
        <f t="shared" si="607"/>
        <v>#N/A</v>
      </c>
      <c r="BE521" s="5" t="e">
        <f t="shared" si="608"/>
        <v>#N/A</v>
      </c>
      <c r="BF521" s="5" t="e">
        <f t="shared" si="609"/>
        <v>#N/A</v>
      </c>
      <c r="BG521" s="5" t="e">
        <f t="shared" si="610"/>
        <v>#N/A</v>
      </c>
      <c r="BH521" s="5" t="e">
        <f t="shared" si="611"/>
        <v>#N/A</v>
      </c>
      <c r="BI521" s="5" t="e">
        <f t="shared" si="612"/>
        <v>#N/A</v>
      </c>
      <c r="BJ521" s="8" t="e">
        <f t="shared" si="613"/>
        <v>#N/A</v>
      </c>
      <c r="BK521" s="8" t="e">
        <f t="shared" si="614"/>
        <v>#N/A</v>
      </c>
      <c r="BL521" s="8" t="e">
        <f t="shared" si="615"/>
        <v>#N/A</v>
      </c>
      <c r="BM521" s="8" t="e">
        <f t="shared" si="616"/>
        <v>#N/A</v>
      </c>
      <c r="BN521" s="8" t="e">
        <f t="shared" si="617"/>
        <v>#N/A</v>
      </c>
    </row>
    <row r="522" spans="1:66" x14ac:dyDescent="0.25">
      <c r="A522" t="s">
        <v>141</v>
      </c>
      <c r="B522" t="s">
        <v>153</v>
      </c>
      <c r="C522" t="s">
        <v>155</v>
      </c>
      <c r="D522" t="s">
        <v>535</v>
      </c>
      <c r="E522">
        <f>VLOOKUP(A522,home!$A$2:$E$405,3,FALSE)</f>
        <v>1.3167</v>
      </c>
      <c r="F522">
        <f>VLOOKUP(B522,home!$B$2:$E$405,3,FALSE)</f>
        <v>1.0125999999999999</v>
      </c>
      <c r="G522">
        <f>VLOOKUP(C522,away!$B$2:$E$405,4,FALSE)</f>
        <v>0.97040000000000004</v>
      </c>
      <c r="H522">
        <f>VLOOKUP(A522,away!$A$2:$E$405,3,FALSE)</f>
        <v>1.0889</v>
      </c>
      <c r="I522">
        <f>VLOOKUP(C522,away!$B$2:$E$405,3,FALSE)</f>
        <v>0.86729999999999996</v>
      </c>
      <c r="J522">
        <f>VLOOKUP(B522,home!$B$2:$E$405,4,FALSE)</f>
        <v>1.2244999999999999</v>
      </c>
      <c r="K522" s="3">
        <f t="shared" si="562"/>
        <v>1.293825023568</v>
      </c>
      <c r="L522" s="3">
        <f t="shared" si="563"/>
        <v>1.1564214367649999</v>
      </c>
      <c r="M522" s="5">
        <f t="shared" si="564"/>
        <v>8.6272321173943373E-2</v>
      </c>
      <c r="N522" s="5">
        <f t="shared" si="565"/>
        <v>0.11162128797614332</v>
      </c>
      <c r="O522" s="5">
        <f t="shared" si="566"/>
        <v>9.9767161605023108E-2</v>
      </c>
      <c r="P522" s="5">
        <f t="shared" si="567"/>
        <v>0.12908125021493147</v>
      </c>
      <c r="Q522" s="5">
        <f t="shared" si="568"/>
        <v>7.2209207773212103E-2</v>
      </c>
      <c r="R522" s="5">
        <f t="shared" si="569"/>
        <v>5.7686442182623372E-2</v>
      </c>
      <c r="S522" s="5">
        <f t="shared" si="570"/>
        <v>4.8283067298768037E-2</v>
      </c>
      <c r="T522" s="5">
        <f t="shared" si="571"/>
        <v>8.3504275800760336E-2</v>
      </c>
      <c r="U522" s="5">
        <f t="shared" si="572"/>
        <v>7.463616241648674E-2</v>
      </c>
      <c r="V522" s="5">
        <f t="shared" si="573"/>
        <v>8.0268292133679666E-3</v>
      </c>
      <c r="W522" s="5">
        <f t="shared" si="574"/>
        <v>3.1142026649667576E-2</v>
      </c>
      <c r="X522" s="5">
        <f t="shared" si="575"/>
        <v>3.6013307201982495E-2</v>
      </c>
      <c r="Y522" s="5">
        <f t="shared" si="576"/>
        <v>2.0823280228587957E-2</v>
      </c>
      <c r="Z522" s="5">
        <f t="shared" si="577"/>
        <v>2.2236612783563474E-2</v>
      </c>
      <c r="AA522" s="5">
        <f t="shared" si="578"/>
        <v>2.8770286058766498E-2</v>
      </c>
      <c r="AB522" s="5">
        <f t="shared" si="579"/>
        <v>1.8611858019020839E-2</v>
      </c>
      <c r="AC522" s="5">
        <f t="shared" si="580"/>
        <v>7.5061237487908177E-4</v>
      </c>
      <c r="AD522" s="5">
        <f t="shared" si="581"/>
        <v>1.0073083340990359E-2</v>
      </c>
      <c r="AE522" s="5">
        <f t="shared" si="582"/>
        <v>1.1648729509841657E-2</v>
      </c>
      <c r="AF522" s="5">
        <f t="shared" si="583"/>
        <v>6.7354202581289702E-3</v>
      </c>
      <c r="AG522" s="5">
        <f t="shared" si="584"/>
        <v>2.5963281240405302E-3</v>
      </c>
      <c r="AH522" s="5">
        <f t="shared" si="585"/>
        <v>6.4287239259888601E-3</v>
      </c>
      <c r="AI522" s="5">
        <f t="shared" si="586"/>
        <v>8.317643885054701E-3</v>
      </c>
      <c r="AJ522" s="5">
        <f t="shared" si="587"/>
        <v>5.3807878978055666E-3</v>
      </c>
      <c r="AK522" s="5">
        <f t="shared" si="588"/>
        <v>2.320599342897565E-3</v>
      </c>
      <c r="AL522" s="5">
        <f t="shared" si="589"/>
        <v>4.4922859363359338E-5</v>
      </c>
      <c r="AM522" s="5">
        <f t="shared" si="590"/>
        <v>2.6065614582118555E-3</v>
      </c>
      <c r="AN522" s="5">
        <f t="shared" si="591"/>
        <v>3.0142835465216265E-3</v>
      </c>
      <c r="AO522" s="5">
        <f t="shared" si="592"/>
        <v>1.7428910548428194E-3</v>
      </c>
      <c r="AP522" s="5">
        <f t="shared" si="593"/>
        <v>6.7183885925539992E-4</v>
      </c>
      <c r="AQ522" s="5">
        <f t="shared" si="594"/>
        <v>1.9423221472367205E-4</v>
      </c>
      <c r="AR522" s="5">
        <f t="shared" si="595"/>
        <v>1.4868628318115132E-3</v>
      </c>
      <c r="AS522" s="5">
        <f t="shared" si="596"/>
        <v>1.9237403384109138E-3</v>
      </c>
      <c r="AT522" s="5">
        <f t="shared" si="597"/>
        <v>1.2444916943416069E-3</v>
      </c>
      <c r="AU522" s="5">
        <f t="shared" si="598"/>
        <v>5.3671816525390306E-4</v>
      </c>
      <c r="AV522" s="5">
        <f t="shared" si="599"/>
        <v>1.7360484820225122E-4</v>
      </c>
      <c r="AW522" s="5">
        <f t="shared" si="600"/>
        <v>1.8670526752917917E-6</v>
      </c>
      <c r="AX522" s="5">
        <f t="shared" si="601"/>
        <v>5.6207240668373264E-4</v>
      </c>
      <c r="AY522" s="5">
        <f t="shared" si="602"/>
        <v>6.4999258010316348E-4</v>
      </c>
      <c r="AZ522" s="5">
        <f t="shared" si="603"/>
        <v>3.7583267668474479E-4</v>
      </c>
      <c r="BA522" s="5">
        <f t="shared" si="604"/>
        <v>1.4487365465166942E-4</v>
      </c>
      <c r="BB522" s="5">
        <f t="shared" si="605"/>
        <v>4.1883749965419992E-5</v>
      </c>
      <c r="BC522" s="5">
        <f t="shared" si="606"/>
        <v>9.6870532624233962E-6</v>
      </c>
      <c r="BD522" s="5">
        <f t="shared" si="607"/>
        <v>2.8657334203932453E-4</v>
      </c>
      <c r="BE522" s="5">
        <f t="shared" si="608"/>
        <v>3.7077576101798957E-4</v>
      </c>
      <c r="BF522" s="5">
        <f t="shared" si="609"/>
        <v>2.3985947886877182E-4</v>
      </c>
      <c r="BG522" s="5">
        <f t="shared" si="610"/>
        <v>1.034453986334656E-4</v>
      </c>
      <c r="BH522" s="5">
        <f t="shared" si="611"/>
        <v>3.34600613312362E-5</v>
      </c>
      <c r="BI522" s="5">
        <f t="shared" si="612"/>
        <v>8.6582929280946775E-6</v>
      </c>
      <c r="BJ522" s="8">
        <f t="shared" si="613"/>
        <v>0.39638109611826189</v>
      </c>
      <c r="BK522" s="8">
        <f t="shared" si="614"/>
        <v>0.27310899571535641</v>
      </c>
      <c r="BL522" s="8">
        <f t="shared" si="615"/>
        <v>0.30832785554650627</v>
      </c>
      <c r="BM522" s="8">
        <f t="shared" si="616"/>
        <v>0.44276876371038348</v>
      </c>
      <c r="BN522" s="8">
        <f t="shared" si="617"/>
        <v>0.55663767092587668</v>
      </c>
    </row>
    <row r="523" spans="1:66" x14ac:dyDescent="0.25">
      <c r="A523" t="s">
        <v>141</v>
      </c>
      <c r="B523" t="s">
        <v>157</v>
      </c>
      <c r="C523" t="s">
        <v>500</v>
      </c>
      <c r="D523" t="s">
        <v>535</v>
      </c>
      <c r="E523">
        <f>VLOOKUP(A523,home!$A$2:$E$405,3,FALSE)</f>
        <v>1.3167</v>
      </c>
      <c r="F523">
        <f>VLOOKUP(B523,home!$B$2:$E$405,3,FALSE)</f>
        <v>0.97040000000000004</v>
      </c>
      <c r="G523" t="e">
        <f>VLOOKUP(C523,away!$B$2:$E$405,4,FALSE)</f>
        <v>#N/A</v>
      </c>
      <c r="H523">
        <f>VLOOKUP(A523,away!$A$2:$E$405,3,FALSE)</f>
        <v>1.0889</v>
      </c>
      <c r="I523" t="e">
        <f>VLOOKUP(C523,away!$B$2:$E$405,3,FALSE)</f>
        <v>#N/A</v>
      </c>
      <c r="J523">
        <f>VLOOKUP(B523,home!$B$2:$E$405,4,FALSE)</f>
        <v>1.1224000000000001</v>
      </c>
      <c r="K523" s="3" t="e">
        <f t="shared" si="562"/>
        <v>#N/A</v>
      </c>
      <c r="L523" s="3" t="e">
        <f t="shared" si="563"/>
        <v>#N/A</v>
      </c>
      <c r="M523" s="5" t="e">
        <f t="shared" si="564"/>
        <v>#N/A</v>
      </c>
      <c r="N523" s="5" t="e">
        <f t="shared" si="565"/>
        <v>#N/A</v>
      </c>
      <c r="O523" s="5" t="e">
        <f t="shared" si="566"/>
        <v>#N/A</v>
      </c>
      <c r="P523" s="5" t="e">
        <f t="shared" si="567"/>
        <v>#N/A</v>
      </c>
      <c r="Q523" s="5" t="e">
        <f t="shared" si="568"/>
        <v>#N/A</v>
      </c>
      <c r="R523" s="5" t="e">
        <f t="shared" si="569"/>
        <v>#N/A</v>
      </c>
      <c r="S523" s="5" t="e">
        <f t="shared" si="570"/>
        <v>#N/A</v>
      </c>
      <c r="T523" s="5" t="e">
        <f t="shared" si="571"/>
        <v>#N/A</v>
      </c>
      <c r="U523" s="5" t="e">
        <f t="shared" si="572"/>
        <v>#N/A</v>
      </c>
      <c r="V523" s="5" t="e">
        <f t="shared" si="573"/>
        <v>#N/A</v>
      </c>
      <c r="W523" s="5" t="e">
        <f t="shared" si="574"/>
        <v>#N/A</v>
      </c>
      <c r="X523" s="5" t="e">
        <f t="shared" si="575"/>
        <v>#N/A</v>
      </c>
      <c r="Y523" s="5" t="e">
        <f t="shared" si="576"/>
        <v>#N/A</v>
      </c>
      <c r="Z523" s="5" t="e">
        <f t="shared" si="577"/>
        <v>#N/A</v>
      </c>
      <c r="AA523" s="5" t="e">
        <f t="shared" si="578"/>
        <v>#N/A</v>
      </c>
      <c r="AB523" s="5" t="e">
        <f t="shared" si="579"/>
        <v>#N/A</v>
      </c>
      <c r="AC523" s="5" t="e">
        <f t="shared" si="580"/>
        <v>#N/A</v>
      </c>
      <c r="AD523" s="5" t="e">
        <f t="shared" si="581"/>
        <v>#N/A</v>
      </c>
      <c r="AE523" s="5" t="e">
        <f t="shared" si="582"/>
        <v>#N/A</v>
      </c>
      <c r="AF523" s="5" t="e">
        <f t="shared" si="583"/>
        <v>#N/A</v>
      </c>
      <c r="AG523" s="5" t="e">
        <f t="shared" si="584"/>
        <v>#N/A</v>
      </c>
      <c r="AH523" s="5" t="e">
        <f t="shared" si="585"/>
        <v>#N/A</v>
      </c>
      <c r="AI523" s="5" t="e">
        <f t="shared" si="586"/>
        <v>#N/A</v>
      </c>
      <c r="AJ523" s="5" t="e">
        <f t="shared" si="587"/>
        <v>#N/A</v>
      </c>
      <c r="AK523" s="5" t="e">
        <f t="shared" si="588"/>
        <v>#N/A</v>
      </c>
      <c r="AL523" s="5" t="e">
        <f t="shared" si="589"/>
        <v>#N/A</v>
      </c>
      <c r="AM523" s="5" t="e">
        <f t="shared" si="590"/>
        <v>#N/A</v>
      </c>
      <c r="AN523" s="5" t="e">
        <f t="shared" si="591"/>
        <v>#N/A</v>
      </c>
      <c r="AO523" s="5" t="e">
        <f t="shared" si="592"/>
        <v>#N/A</v>
      </c>
      <c r="AP523" s="5" t="e">
        <f t="shared" si="593"/>
        <v>#N/A</v>
      </c>
      <c r="AQ523" s="5" t="e">
        <f t="shared" si="594"/>
        <v>#N/A</v>
      </c>
      <c r="AR523" s="5" t="e">
        <f t="shared" si="595"/>
        <v>#N/A</v>
      </c>
      <c r="AS523" s="5" t="e">
        <f t="shared" si="596"/>
        <v>#N/A</v>
      </c>
      <c r="AT523" s="5" t="e">
        <f t="shared" si="597"/>
        <v>#N/A</v>
      </c>
      <c r="AU523" s="5" t="e">
        <f t="shared" si="598"/>
        <v>#N/A</v>
      </c>
      <c r="AV523" s="5" t="e">
        <f t="shared" si="599"/>
        <v>#N/A</v>
      </c>
      <c r="AW523" s="5" t="e">
        <f t="shared" si="600"/>
        <v>#N/A</v>
      </c>
      <c r="AX523" s="5" t="e">
        <f t="shared" si="601"/>
        <v>#N/A</v>
      </c>
      <c r="AY523" s="5" t="e">
        <f t="shared" si="602"/>
        <v>#N/A</v>
      </c>
      <c r="AZ523" s="5" t="e">
        <f t="shared" si="603"/>
        <v>#N/A</v>
      </c>
      <c r="BA523" s="5" t="e">
        <f t="shared" si="604"/>
        <v>#N/A</v>
      </c>
      <c r="BB523" s="5" t="e">
        <f t="shared" si="605"/>
        <v>#N/A</v>
      </c>
      <c r="BC523" s="5" t="e">
        <f t="shared" si="606"/>
        <v>#N/A</v>
      </c>
      <c r="BD523" s="5" t="e">
        <f t="shared" si="607"/>
        <v>#N/A</v>
      </c>
      <c r="BE523" s="5" t="e">
        <f t="shared" si="608"/>
        <v>#N/A</v>
      </c>
      <c r="BF523" s="5" t="e">
        <f t="shared" si="609"/>
        <v>#N/A</v>
      </c>
      <c r="BG523" s="5" t="e">
        <f t="shared" si="610"/>
        <v>#N/A</v>
      </c>
      <c r="BH523" s="5" t="e">
        <f t="shared" si="611"/>
        <v>#N/A</v>
      </c>
      <c r="BI523" s="5" t="e">
        <f t="shared" si="612"/>
        <v>#N/A</v>
      </c>
      <c r="BJ523" s="8" t="e">
        <f t="shared" si="613"/>
        <v>#N/A</v>
      </c>
      <c r="BK523" s="8" t="e">
        <f t="shared" si="614"/>
        <v>#N/A</v>
      </c>
      <c r="BL523" s="8" t="e">
        <f t="shared" si="615"/>
        <v>#N/A</v>
      </c>
      <c r="BM523" s="8" t="e">
        <f t="shared" si="616"/>
        <v>#N/A</v>
      </c>
      <c r="BN523" s="8" t="e">
        <f t="shared" si="617"/>
        <v>#N/A</v>
      </c>
    </row>
    <row r="524" spans="1:66" x14ac:dyDescent="0.25">
      <c r="A524" t="s">
        <v>141</v>
      </c>
      <c r="B524" t="s">
        <v>428</v>
      </c>
      <c r="C524" t="s">
        <v>467</v>
      </c>
      <c r="D524" t="s">
        <v>535</v>
      </c>
      <c r="E524">
        <f>VLOOKUP(A524,home!$A$2:$E$405,3,FALSE)</f>
        <v>1.3167</v>
      </c>
      <c r="F524">
        <f>VLOOKUP(B524,home!$B$2:$E$405,3,FALSE)</f>
        <v>1.1392</v>
      </c>
      <c r="G524">
        <f>VLOOKUP(C524,away!$B$2:$E$405,4,FALSE)</f>
        <v>1.3080000000000001</v>
      </c>
      <c r="H524">
        <f>VLOOKUP(A524,away!$A$2:$E$405,3,FALSE)</f>
        <v>1.0889</v>
      </c>
      <c r="I524">
        <f>VLOOKUP(C524,away!$B$2:$E$405,3,FALSE)</f>
        <v>0.76529999999999998</v>
      </c>
      <c r="J524">
        <f>VLOOKUP(B524,home!$B$2:$E$405,4,FALSE)</f>
        <v>1.0713999999999999</v>
      </c>
      <c r="K524" s="3">
        <f t="shared" si="562"/>
        <v>1.9619799091199999</v>
      </c>
      <c r="L524" s="3">
        <f t="shared" si="563"/>
        <v>0.89283530113799991</v>
      </c>
      <c r="M524" s="5">
        <f t="shared" si="564"/>
        <v>5.7566457828972593E-2</v>
      </c>
      <c r="N524" s="5">
        <f t="shared" si="565"/>
        <v>0.11294423369964793</v>
      </c>
      <c r="O524" s="5">
        <f t="shared" si="566"/>
        <v>5.1397365711178714E-2</v>
      </c>
      <c r="P524" s="5">
        <f t="shared" si="567"/>
        <v>0.10084059890702579</v>
      </c>
      <c r="Q524" s="5">
        <f t="shared" si="568"/>
        <v>0.11079715868483167</v>
      </c>
      <c r="R524" s="5">
        <f t="shared" si="569"/>
        <v>2.2944691246220079E-2</v>
      </c>
      <c r="S524" s="5">
        <f t="shared" si="570"/>
        <v>4.4161247588564469E-2</v>
      </c>
      <c r="T524" s="5">
        <f t="shared" si="571"/>
        <v>9.8923614539606436E-2</v>
      </c>
      <c r="U524" s="5">
        <f t="shared" si="572"/>
        <v>4.5017023246045319E-2</v>
      </c>
      <c r="V524" s="5">
        <f t="shared" si="573"/>
        <v>8.5953731145597349E-3</v>
      </c>
      <c r="W524" s="5">
        <f t="shared" si="574"/>
        <v>7.2460599775740056E-2</v>
      </c>
      <c r="X524" s="5">
        <f t="shared" si="575"/>
        <v>6.4695381421412956E-2</v>
      </c>
      <c r="Y524" s="5">
        <f t="shared" si="576"/>
        <v>2.8881160176812502E-2</v>
      </c>
      <c r="Z524" s="5">
        <f t="shared" si="577"/>
        <v>6.8286101061124449E-3</v>
      </c>
      <c r="AA524" s="5">
        <f t="shared" si="578"/>
        <v>1.3397595835406406E-2</v>
      </c>
      <c r="AB524" s="5">
        <f t="shared" si="579"/>
        <v>1.3142906929788577E-2</v>
      </c>
      <c r="AC524" s="5">
        <f t="shared" si="580"/>
        <v>9.4104558169605553E-4</v>
      </c>
      <c r="AD524" s="5">
        <f t="shared" si="581"/>
        <v>3.5541560240696789E-2</v>
      </c>
      <c r="AE524" s="5">
        <f t="shared" si="582"/>
        <v>3.1732759640416879E-2</v>
      </c>
      <c r="AF524" s="5">
        <f t="shared" si="583"/>
        <v>1.4166064004745687E-2</v>
      </c>
      <c r="AG524" s="5">
        <f t="shared" si="584"/>
        <v>4.2159873405390996E-3</v>
      </c>
      <c r="AH524" s="5">
        <f t="shared" si="585"/>
        <v>1.5242060401112238E-3</v>
      </c>
      <c r="AI524" s="5">
        <f t="shared" si="586"/>
        <v>2.9904616280575728E-3</v>
      </c>
      <c r="AJ524" s="5">
        <f t="shared" si="587"/>
        <v>2.9336128166216227E-3</v>
      </c>
      <c r="AK524" s="5">
        <f t="shared" si="588"/>
        <v>1.9185631357828523E-3</v>
      </c>
      <c r="AL524" s="5">
        <f t="shared" si="589"/>
        <v>6.5938119964908305E-5</v>
      </c>
      <c r="AM524" s="5">
        <f t="shared" si="590"/>
        <v>1.3946365426205056E-2</v>
      </c>
      <c r="AN524" s="5">
        <f t="shared" si="591"/>
        <v>1.2451807375086381E-2</v>
      </c>
      <c r="AO524" s="5">
        <f t="shared" si="592"/>
        <v>5.5587065937238089E-3</v>
      </c>
      <c r="AP524" s="5">
        <f t="shared" si="593"/>
        <v>1.6543364918483942E-3</v>
      </c>
      <c r="AQ524" s="5">
        <f t="shared" si="594"/>
        <v>3.6926250497076087E-4</v>
      </c>
      <c r="AR524" s="5">
        <f t="shared" si="595"/>
        <v>2.7217299176381256E-4</v>
      </c>
      <c r="AS524" s="5">
        <f t="shared" si="596"/>
        <v>5.3399794164568344E-4</v>
      </c>
      <c r="AT524" s="5">
        <f t="shared" si="597"/>
        <v>5.2384661651013256E-4</v>
      </c>
      <c r="AU524" s="5">
        <f t="shared" si="598"/>
        <v>3.425921790177897E-4</v>
      </c>
      <c r="AV524" s="5">
        <f t="shared" si="599"/>
        <v>1.6803974306363643E-4</v>
      </c>
      <c r="AW524" s="5">
        <f t="shared" si="600"/>
        <v>3.2084846699267058E-6</v>
      </c>
      <c r="AX524" s="5">
        <f t="shared" si="601"/>
        <v>4.5604147952433508E-3</v>
      </c>
      <c r="AY524" s="5">
        <f t="shared" si="602"/>
        <v>4.0716993170252869E-3</v>
      </c>
      <c r="AZ524" s="5">
        <f t="shared" si="603"/>
        <v>1.8176784429298303E-3</v>
      </c>
      <c r="BA524" s="5">
        <f t="shared" si="604"/>
        <v>5.4096249332176861E-4</v>
      </c>
      <c r="BB524" s="5">
        <f t="shared" si="605"/>
        <v>1.2074760265732614E-4</v>
      </c>
      <c r="BC524" s="5">
        <f t="shared" si="606"/>
        <v>2.1561544436049072E-5</v>
      </c>
      <c r="BD524" s="5">
        <f t="shared" si="607"/>
        <v>4.0500942510512319E-5</v>
      </c>
      <c r="BE524" s="5">
        <f t="shared" si="608"/>
        <v>7.9462035506049279E-5</v>
      </c>
      <c r="BF524" s="5">
        <f t="shared" si="609"/>
        <v>7.7951458600324409E-5</v>
      </c>
      <c r="BG524" s="5">
        <f t="shared" si="610"/>
        <v>5.097973188681196E-5</v>
      </c>
      <c r="BH524" s="5">
        <f t="shared" si="611"/>
        <v>2.500530243356232E-5</v>
      </c>
      <c r="BI524" s="5">
        <f t="shared" si="612"/>
        <v>9.8119801992237422E-6</v>
      </c>
      <c r="BJ524" s="8">
        <f t="shared" si="613"/>
        <v>0.61947206211189809</v>
      </c>
      <c r="BK524" s="8">
        <f t="shared" si="614"/>
        <v>0.21624236045780884</v>
      </c>
      <c r="BL524" s="8">
        <f t="shared" si="615"/>
        <v>0.15739078751234994</v>
      </c>
      <c r="BM524" s="8">
        <f t="shared" si="616"/>
        <v>0.53937482327793718</v>
      </c>
      <c r="BN524" s="8">
        <f t="shared" si="617"/>
        <v>0.45649050607787672</v>
      </c>
    </row>
    <row r="525" spans="1:66" x14ac:dyDescent="0.25">
      <c r="A525" t="s">
        <v>141</v>
      </c>
      <c r="B525" t="s">
        <v>154</v>
      </c>
      <c r="C525" t="s">
        <v>156</v>
      </c>
      <c r="D525" t="s">
        <v>535</v>
      </c>
      <c r="E525">
        <f>VLOOKUP(A525,home!$A$2:$E$405,3,FALSE)</f>
        <v>1.3167</v>
      </c>
      <c r="F525">
        <f>VLOOKUP(B525,home!$B$2:$E$405,3,FALSE)</f>
        <v>0.67510000000000003</v>
      </c>
      <c r="G525">
        <f>VLOOKUP(C525,away!$B$2:$E$405,4,FALSE)</f>
        <v>1.0125999999999999</v>
      </c>
      <c r="H525">
        <f>VLOOKUP(A525,away!$A$2:$E$405,3,FALSE)</f>
        <v>1.0889</v>
      </c>
      <c r="I525">
        <f>VLOOKUP(C525,away!$B$2:$E$405,3,FALSE)</f>
        <v>0.76529999999999998</v>
      </c>
      <c r="J525">
        <f>VLOOKUP(B525,home!$B$2:$E$405,4,FALSE)</f>
        <v>1.2244999999999999</v>
      </c>
      <c r="K525" s="3">
        <f t="shared" si="562"/>
        <v>0.90010436254199999</v>
      </c>
      <c r="L525" s="3">
        <f t="shared" si="563"/>
        <v>1.0204189156649999</v>
      </c>
      <c r="M525" s="5">
        <f t="shared" si="564"/>
        <v>0.14653026597053745</v>
      </c>
      <c r="N525" s="5">
        <f t="shared" si="565"/>
        <v>0.13189253164452033</v>
      </c>
      <c r="O525" s="5">
        <f t="shared" si="566"/>
        <v>0.14952225511375983</v>
      </c>
      <c r="P525" s="5">
        <f t="shared" si="567"/>
        <v>0.13458563412501309</v>
      </c>
      <c r="Q525" s="5">
        <f t="shared" si="568"/>
        <v>5.9358521559970755E-2</v>
      </c>
      <c r="R525" s="5">
        <f t="shared" si="569"/>
        <v>7.6287668715484147E-2</v>
      </c>
      <c r="S525" s="5">
        <f t="shared" si="570"/>
        <v>3.0903671662743541E-2</v>
      </c>
      <c r="T525" s="5">
        <f t="shared" si="571"/>
        <v>6.0570558205702868E-2</v>
      </c>
      <c r="U525" s="5">
        <f t="shared" si="572"/>
        <v>6.8666863418966134E-2</v>
      </c>
      <c r="V525" s="5">
        <f t="shared" si="573"/>
        <v>3.1538347839860973E-3</v>
      </c>
      <c r="W525" s="5">
        <f t="shared" si="574"/>
        <v>1.7809621403391016E-2</v>
      </c>
      <c r="X525" s="5">
        <f t="shared" si="575"/>
        <v>1.817327456085243E-2</v>
      </c>
      <c r="Y525" s="5">
        <f t="shared" si="576"/>
        <v>9.2721765607336817E-3</v>
      </c>
      <c r="Z525" s="5">
        <f t="shared" si="577"/>
        <v>2.5948460063088354E-2</v>
      </c>
      <c r="AA525" s="5">
        <f t="shared" si="578"/>
        <v>2.3356322104032688E-2</v>
      </c>
      <c r="AB525" s="5">
        <f t="shared" si="579"/>
        <v>1.0511563709387982E-2</v>
      </c>
      <c r="AC525" s="5">
        <f t="shared" si="580"/>
        <v>1.8104657914735773E-4</v>
      </c>
      <c r="AD525" s="5">
        <f t="shared" si="581"/>
        <v>4.0076294801034062E-3</v>
      </c>
      <c r="AE525" s="5">
        <f t="shared" si="582"/>
        <v>4.0894609284742051E-3</v>
      </c>
      <c r="AF525" s="5">
        <f t="shared" si="583"/>
        <v>2.0864816431440162E-3</v>
      </c>
      <c r="AG525" s="5">
        <f t="shared" si="584"/>
        <v>7.0969511195064796E-4</v>
      </c>
      <c r="AH525" s="5">
        <f t="shared" si="585"/>
        <v>6.6195748701882934E-3</v>
      </c>
      <c r="AI525" s="5">
        <f t="shared" si="586"/>
        <v>5.9583082188298768E-3</v>
      </c>
      <c r="AJ525" s="5">
        <f t="shared" si="587"/>
        <v>2.6815496105693122E-3</v>
      </c>
      <c r="AK525" s="5">
        <f t="shared" si="588"/>
        <v>8.0455816761541312E-4</v>
      </c>
      <c r="AL525" s="5">
        <f t="shared" si="589"/>
        <v>6.6515319546641105E-6</v>
      </c>
      <c r="AM525" s="5">
        <f t="shared" si="590"/>
        <v>7.2145695569860075E-4</v>
      </c>
      <c r="AN525" s="5">
        <f t="shared" si="591"/>
        <v>7.3618832443293801E-4</v>
      </c>
      <c r="AO525" s="5">
        <f t="shared" si="592"/>
        <v>3.7561024587154591E-4</v>
      </c>
      <c r="AP525" s="5">
        <f t="shared" si="593"/>
        <v>1.2775993326830226E-4</v>
      </c>
      <c r="AQ525" s="5">
        <f t="shared" si="594"/>
        <v>3.2592163142768442E-5</v>
      </c>
      <c r="AR525" s="5">
        <f t="shared" si="595"/>
        <v>1.3509478822401645E-3</v>
      </c>
      <c r="AS525" s="5">
        <f t="shared" si="596"/>
        <v>1.2159940823712482E-3</v>
      </c>
      <c r="AT525" s="5">
        <f t="shared" si="597"/>
        <v>5.4726078918380819E-4</v>
      </c>
      <c r="AU525" s="5">
        <f t="shared" si="598"/>
        <v>1.6419727459750786E-4</v>
      </c>
      <c r="AV525" s="5">
        <f t="shared" si="599"/>
        <v>3.6948670795680882E-5</v>
      </c>
      <c r="AW525" s="5">
        <f t="shared" si="600"/>
        <v>1.6970340186717107E-7</v>
      </c>
      <c r="AX525" s="5">
        <f t="shared" si="601"/>
        <v>1.0823109220176348E-4</v>
      </c>
      <c r="AY525" s="5">
        <f t="shared" si="602"/>
        <v>1.1044105374576211E-4</v>
      </c>
      <c r="AZ525" s="5">
        <f t="shared" si="603"/>
        <v>5.6348070154075267E-5</v>
      </c>
      <c r="BA525" s="5">
        <f t="shared" si="604"/>
        <v>1.916621221547894E-5</v>
      </c>
      <c r="BB525" s="5">
        <f t="shared" si="605"/>
        <v>4.8893913715810742E-6</v>
      </c>
      <c r="BC525" s="5">
        <f t="shared" si="606"/>
        <v>9.9784548833011356E-7</v>
      </c>
      <c r="BD525" s="5">
        <f t="shared" si="607"/>
        <v>2.29755462185906E-4</v>
      </c>
      <c r="BE525" s="5">
        <f t="shared" si="608"/>
        <v>2.0680389383138752E-4</v>
      </c>
      <c r="BF525" s="5">
        <f t="shared" si="609"/>
        <v>9.3072543514152243E-5</v>
      </c>
      <c r="BG525" s="5">
        <f t="shared" si="610"/>
        <v>2.7925000816656189E-5</v>
      </c>
      <c r="BH525" s="5">
        <f t="shared" si="611"/>
        <v>6.2838537647652863E-6</v>
      </c>
      <c r="BI525" s="5">
        <f t="shared" si="612"/>
        <v>1.131224837448241E-6</v>
      </c>
      <c r="BJ525" s="8">
        <f t="shared" si="613"/>
        <v>0.31026363238643462</v>
      </c>
      <c r="BK525" s="8">
        <f t="shared" si="614"/>
        <v>0.31547154570712799</v>
      </c>
      <c r="BL525" s="8">
        <f t="shared" si="615"/>
        <v>0.3482889846069725</v>
      </c>
      <c r="BM525" s="8">
        <f t="shared" si="616"/>
        <v>0.30168547428399384</v>
      </c>
      <c r="BN525" s="8">
        <f t="shared" si="617"/>
        <v>0.69817687712928556</v>
      </c>
    </row>
    <row r="526" spans="1:66" x14ac:dyDescent="0.25">
      <c r="A526" t="s">
        <v>448</v>
      </c>
      <c r="B526" t="s">
        <v>450</v>
      </c>
      <c r="C526" t="s">
        <v>461</v>
      </c>
      <c r="D526" t="s">
        <v>535</v>
      </c>
      <c r="E526">
        <f>VLOOKUP(A526,home!$A$2:$E$405,3,FALSE)</f>
        <v>1.2833000000000001</v>
      </c>
      <c r="F526">
        <f>VLOOKUP(B526,home!$B$2:$E$405,3,FALSE)</f>
        <v>0.68759999999999999</v>
      </c>
      <c r="G526">
        <f>VLOOKUP(C526,away!$B$2:$E$405,4,FALSE)</f>
        <v>0.92530000000000001</v>
      </c>
      <c r="H526">
        <f>VLOOKUP(A526,away!$A$2:$E$405,3,FALSE)</f>
        <v>1.0667</v>
      </c>
      <c r="I526">
        <f>VLOOKUP(C526,away!$B$2:$E$405,3,FALSE)</f>
        <v>1.3475999999999999</v>
      </c>
      <c r="J526">
        <f>VLOOKUP(B526,home!$B$2:$E$405,4,FALSE)</f>
        <v>0.55149999999999999</v>
      </c>
      <c r="K526" s="3">
        <f t="shared" si="562"/>
        <v>0.81648201812400001</v>
      </c>
      <c r="L526" s="3">
        <f t="shared" si="563"/>
        <v>0.79277293337999999</v>
      </c>
      <c r="M526" s="5">
        <f t="shared" si="564"/>
        <v>0.20003659553369443</v>
      </c>
      <c r="N526" s="5">
        <f t="shared" si="565"/>
        <v>0.16332628322000514</v>
      </c>
      <c r="O526" s="5">
        <f t="shared" si="566"/>
        <v>0.15858359862459556</v>
      </c>
      <c r="P526" s="5">
        <f t="shared" si="567"/>
        <v>0.12948065664637615</v>
      </c>
      <c r="Q526" s="5">
        <f t="shared" si="568"/>
        <v>6.6676486668080889E-2</v>
      </c>
      <c r="R526" s="5">
        <f t="shared" si="569"/>
        <v>6.2860392333788553E-2</v>
      </c>
      <c r="S526" s="5">
        <f t="shared" si="570"/>
        <v>2.0952716677725084E-2</v>
      </c>
      <c r="T526" s="5">
        <f t="shared" si="571"/>
        <v>5.2859313923326955E-2</v>
      </c>
      <c r="U526" s="5">
        <f t="shared" si="572"/>
        <v>5.1324379992758087E-2</v>
      </c>
      <c r="V526" s="5">
        <f t="shared" si="573"/>
        <v>1.5069306619838777E-3</v>
      </c>
      <c r="W526" s="5">
        <f t="shared" si="574"/>
        <v>1.8146717465390892E-2</v>
      </c>
      <c r="X526" s="5">
        <f t="shared" si="575"/>
        <v>1.4386226436256018E-2</v>
      </c>
      <c r="Y526" s="5">
        <f t="shared" si="576"/>
        <v>5.7025054660697913E-3</v>
      </c>
      <c r="Z526" s="5">
        <f t="shared" si="577"/>
        <v>1.661133920795841E-2</v>
      </c>
      <c r="AA526" s="5">
        <f t="shared" si="578"/>
        <v>1.3562859760256209E-2</v>
      </c>
      <c r="AB526" s="5">
        <f t="shared" si="579"/>
        <v>5.5369155542933889E-3</v>
      </c>
      <c r="AC526" s="5">
        <f t="shared" si="580"/>
        <v>6.0963336206575742E-5</v>
      </c>
      <c r="AD526" s="5">
        <f t="shared" si="581"/>
        <v>3.7041171246170977E-3</v>
      </c>
      <c r="AE526" s="5">
        <f t="shared" si="582"/>
        <v>2.9365237984657878E-3</v>
      </c>
      <c r="AF526" s="5">
        <f t="shared" si="583"/>
        <v>1.1639982928249508E-3</v>
      </c>
      <c r="AG526" s="5">
        <f t="shared" si="584"/>
        <v>3.0759544701738288E-4</v>
      </c>
      <c r="AH526" s="5">
        <f t="shared" si="585"/>
        <v>3.2922550278158477E-3</v>
      </c>
      <c r="AI526" s="5">
        <f t="shared" si="586"/>
        <v>2.688067029289969E-3</v>
      </c>
      <c r="AJ526" s="5">
        <f t="shared" si="587"/>
        <v>1.0973791964636295E-3</v>
      </c>
      <c r="AK526" s="5">
        <f t="shared" si="588"/>
        <v>2.9866346032530599E-4</v>
      </c>
      <c r="AL526" s="5">
        <f t="shared" si="589"/>
        <v>1.5784257440137505E-6</v>
      </c>
      <c r="AM526" s="5">
        <f t="shared" si="590"/>
        <v>6.0486900505500748E-4</v>
      </c>
      <c r="AN526" s="5">
        <f t="shared" si="591"/>
        <v>4.7952377544810035E-4</v>
      </c>
      <c r="AO526" s="5">
        <f t="shared" si="592"/>
        <v>1.9007673504372141E-4</v>
      </c>
      <c r="AP526" s="5">
        <f t="shared" si="593"/>
        <v>5.0229230269301365E-5</v>
      </c>
      <c r="AQ526" s="5">
        <f t="shared" si="594"/>
        <v>9.9550935555033817E-6</v>
      </c>
      <c r="AR526" s="5">
        <f t="shared" si="595"/>
        <v>5.2200213516732485E-4</v>
      </c>
      <c r="AS526" s="5">
        <f t="shared" si="596"/>
        <v>4.2620535678645441E-4</v>
      </c>
      <c r="AT526" s="5">
        <f t="shared" si="597"/>
        <v>1.7399450492213184E-4</v>
      </c>
      <c r="AU526" s="5">
        <f t="shared" si="598"/>
        <v>4.7354461507102832E-5</v>
      </c>
      <c r="AV526" s="5">
        <f t="shared" si="599"/>
        <v>9.6660165746236471E-6</v>
      </c>
      <c r="AW526" s="5">
        <f t="shared" si="600"/>
        <v>2.8380307287881523E-8</v>
      </c>
      <c r="AX526" s="5">
        <f t="shared" si="601"/>
        <v>8.2310777657994711E-5</v>
      </c>
      <c r="AY526" s="5">
        <f t="shared" si="602"/>
        <v>6.5253756652717431E-5</v>
      </c>
      <c r="AZ526" s="5">
        <f t="shared" si="603"/>
        <v>2.5865706037819735E-5</v>
      </c>
      <c r="BA526" s="5">
        <f t="shared" si="604"/>
        <v>6.8352105498490441E-6</v>
      </c>
      <c r="BB526" s="5">
        <f t="shared" si="605"/>
        <v>1.3546924794684372E-6</v>
      </c>
      <c r="BC526" s="5">
        <f t="shared" si="606"/>
        <v>2.1479270615520375E-7</v>
      </c>
      <c r="BD526" s="5">
        <f t="shared" si="607"/>
        <v>6.8971527321203848E-5</v>
      </c>
      <c r="BE526" s="5">
        <f t="shared" si="608"/>
        <v>5.6314011820311111E-5</v>
      </c>
      <c r="BF526" s="5">
        <f t="shared" si="609"/>
        <v>2.29896890098532E-5</v>
      </c>
      <c r="BG526" s="5">
        <f t="shared" si="610"/>
        <v>6.2568892262693631E-6</v>
      </c>
      <c r="BH526" s="5">
        <f t="shared" si="611"/>
        <v>1.2771593856606804E-6</v>
      </c>
      <c r="BI526" s="5">
        <f t="shared" si="612"/>
        <v>2.0855553453404817E-7</v>
      </c>
      <c r="BJ526" s="8">
        <f t="shared" si="613"/>
        <v>0.33072625661751048</v>
      </c>
      <c r="BK526" s="8">
        <f t="shared" si="614"/>
        <v>0.35210469503838282</v>
      </c>
      <c r="BL526" s="8">
        <f t="shared" si="615"/>
        <v>0.30057975128684206</v>
      </c>
      <c r="BM526" s="8">
        <f t="shared" si="616"/>
        <v>0.21899280374780777</v>
      </c>
      <c r="BN526" s="8">
        <f t="shared" si="617"/>
        <v>0.78096401302654084</v>
      </c>
    </row>
    <row r="527" spans="1:66" x14ac:dyDescent="0.25">
      <c r="A527" t="s">
        <v>448</v>
      </c>
      <c r="B527" t="s">
        <v>451</v>
      </c>
      <c r="C527" t="s">
        <v>452</v>
      </c>
      <c r="D527" t="s">
        <v>535</v>
      </c>
      <c r="E527">
        <f>VLOOKUP(A527,home!$A$2:$E$405,3,FALSE)</f>
        <v>1.2833000000000001</v>
      </c>
      <c r="F527">
        <f>VLOOKUP(B527,home!$B$2:$E$405,3,FALSE)</f>
        <v>0.99570000000000003</v>
      </c>
      <c r="G527">
        <f>VLOOKUP(C527,away!$B$2:$E$405,4,FALSE)</f>
        <v>1.2987</v>
      </c>
      <c r="H527">
        <f>VLOOKUP(A527,away!$A$2:$E$405,3,FALSE)</f>
        <v>1.0667</v>
      </c>
      <c r="I527">
        <f>VLOOKUP(C527,away!$B$2:$E$405,3,FALSE)</f>
        <v>0.9375</v>
      </c>
      <c r="J527">
        <f>VLOOKUP(B527,home!$B$2:$E$405,4,FALSE)</f>
        <v>0.41670000000000001</v>
      </c>
      <c r="K527" s="3">
        <f t="shared" si="562"/>
        <v>1.6594552366470003</v>
      </c>
      <c r="L527" s="3">
        <f t="shared" si="563"/>
        <v>0.41671302187499998</v>
      </c>
      <c r="M527" s="5">
        <f t="shared" si="564"/>
        <v>0.1254098307748924</v>
      </c>
      <c r="N527" s="5">
        <f t="shared" si="565"/>
        <v>0.20811200040640931</v>
      </c>
      <c r="O527" s="5">
        <f t="shared" si="566"/>
        <v>5.2259909555037773E-2</v>
      </c>
      <c r="P527" s="5">
        <f t="shared" si="567"/>
        <v>8.672298057780603E-2</v>
      </c>
      <c r="Q527" s="5">
        <f t="shared" si="568"/>
        <v>0.17267627444174932</v>
      </c>
      <c r="R527" s="5">
        <f t="shared" si="569"/>
        <v>1.0888692416796988E-2</v>
      </c>
      <c r="S527" s="5">
        <f t="shared" si="570"/>
        <v>1.499259530498513E-2</v>
      </c>
      <c r="T527" s="5">
        <f t="shared" si="571"/>
        <v>7.1956452128738177E-2</v>
      </c>
      <c r="U527" s="5">
        <f t="shared" si="572"/>
        <v>1.8069297651292244E-2</v>
      </c>
      <c r="V527" s="5">
        <f t="shared" si="573"/>
        <v>1.1519587361527096E-3</v>
      </c>
      <c r="W527" s="5">
        <f t="shared" si="574"/>
        <v>9.5516182622351842E-2</v>
      </c>
      <c r="X527" s="5">
        <f t="shared" si="575"/>
        <v>3.9802837098524592E-2</v>
      </c>
      <c r="Y527" s="5">
        <f t="shared" si="576"/>
        <v>8.2931802632622703E-3</v>
      </c>
      <c r="Z527" s="5">
        <f t="shared" si="577"/>
        <v>1.5124866404236234E-3</v>
      </c>
      <c r="AA527" s="5">
        <f t="shared" si="578"/>
        <v>2.5099038758096101E-3</v>
      </c>
      <c r="AB527" s="5">
        <f t="shared" si="579"/>
        <v>2.0825365650964304E-3</v>
      </c>
      <c r="AC527" s="5">
        <f t="shared" si="580"/>
        <v>4.9787412240993819E-5</v>
      </c>
      <c r="AD527" s="5">
        <f t="shared" si="581"/>
        <v>3.9626207359298261E-2</v>
      </c>
      <c r="AE527" s="5">
        <f t="shared" si="582"/>
        <v>1.6512756614138539E-2</v>
      </c>
      <c r="AF527" s="5">
        <f t="shared" si="583"/>
        <v>3.4405403540820317E-3</v>
      </c>
      <c r="AG527" s="5">
        <f t="shared" si="584"/>
        <v>4.7790598927746869E-4</v>
      </c>
      <c r="AH527" s="5">
        <f t="shared" si="585"/>
        <v>1.5756821961912361E-4</v>
      </c>
      <c r="AI527" s="5">
        <f t="shared" si="586"/>
        <v>2.6147740717609929E-4</v>
      </c>
      <c r="AJ527" s="5">
        <f t="shared" si="587"/>
        <v>2.1695502630162899E-4</v>
      </c>
      <c r="AK527" s="5">
        <f t="shared" si="588"/>
        <v>1.2000905150437532E-4</v>
      </c>
      <c r="AL527" s="5">
        <f t="shared" si="589"/>
        <v>1.3771528940327225E-6</v>
      </c>
      <c r="AM527" s="5">
        <f t="shared" si="590"/>
        <v>1.3151583462169466E-2</v>
      </c>
      <c r="AN527" s="5">
        <f t="shared" si="591"/>
        <v>5.4804360869619125E-3</v>
      </c>
      <c r="AO527" s="5">
        <f t="shared" si="592"/>
        <v>1.1418845414953493E-3</v>
      </c>
      <c r="AP527" s="5">
        <f t="shared" si="593"/>
        <v>1.5861271930629194E-4</v>
      </c>
      <c r="AQ527" s="5">
        <f t="shared" si="594"/>
        <v>1.6523996392484014E-5</v>
      </c>
      <c r="AR527" s="5">
        <f t="shared" si="595"/>
        <v>1.3132145789789733E-5</v>
      </c>
      <c r="AS527" s="5">
        <f t="shared" si="596"/>
        <v>2.1792208099278431E-5</v>
      </c>
      <c r="AT527" s="5">
        <f t="shared" si="597"/>
        <v>1.8081596924224383E-5</v>
      </c>
      <c r="AU527" s="5">
        <f t="shared" si="598"/>
        <v>1.0001866900948151E-5</v>
      </c>
      <c r="AV527" s="5">
        <f t="shared" si="599"/>
        <v>4.1494126012561799E-6</v>
      </c>
      <c r="AW527" s="5">
        <f t="shared" si="600"/>
        <v>2.6453447102175284E-8</v>
      </c>
      <c r="AX527" s="5">
        <f t="shared" si="601"/>
        <v>3.6374106744162054E-3</v>
      </c>
      <c r="AY527" s="5">
        <f t="shared" si="602"/>
        <v>1.5157563939363584E-3</v>
      </c>
      <c r="AZ527" s="5">
        <f t="shared" si="603"/>
        <v>3.1581771367178641E-4</v>
      </c>
      <c r="BA527" s="5">
        <f t="shared" si="604"/>
        <v>4.3868451275274542E-5</v>
      </c>
      <c r="BB527" s="5">
        <f t="shared" si="605"/>
        <v>4.5701387239739622E-6</v>
      </c>
      <c r="BC527" s="5">
        <f t="shared" si="606"/>
        <v>3.8088726361102928E-7</v>
      </c>
      <c r="BD527" s="5">
        <f t="shared" si="607"/>
        <v>9.1205602596105624E-7</v>
      </c>
      <c r="BE527" s="5">
        <f t="shared" si="608"/>
        <v>1.5135161483965272E-6</v>
      </c>
      <c r="BF527" s="5">
        <f t="shared" si="609"/>
        <v>1.2558061491032079E-6</v>
      </c>
      <c r="BG527" s="5">
        <f t="shared" si="610"/>
        <v>6.9465136344760753E-7</v>
      </c>
      <c r="BH527" s="5">
        <f t="shared" si="611"/>
        <v>2.8818571067927785E-7</v>
      </c>
      <c r="BI527" s="5">
        <f t="shared" si="612"/>
        <v>9.5646257342712893E-8</v>
      </c>
      <c r="BJ527" s="8">
        <f t="shared" si="613"/>
        <v>0.68188118234344464</v>
      </c>
      <c r="BK527" s="8">
        <f t="shared" si="614"/>
        <v>0.22984428635290763</v>
      </c>
      <c r="BL527" s="8">
        <f t="shared" si="615"/>
        <v>8.6638266860604704E-2</v>
      </c>
      <c r="BM527" s="8">
        <f t="shared" si="616"/>
        <v>0.34229080408419954</v>
      </c>
      <c r="BN527" s="8">
        <f t="shared" si="617"/>
        <v>0.65606968817269196</v>
      </c>
    </row>
    <row r="528" spans="1:66" x14ac:dyDescent="0.25">
      <c r="A528" t="s">
        <v>448</v>
      </c>
      <c r="B528" t="s">
        <v>456</v>
      </c>
      <c r="C528" t="s">
        <v>527</v>
      </c>
      <c r="D528" t="s">
        <v>535</v>
      </c>
      <c r="E528">
        <f>VLOOKUP(A528,home!$A$2:$E$405,3,FALSE)</f>
        <v>1.2833000000000001</v>
      </c>
      <c r="F528">
        <f>VLOOKUP(B528,home!$B$2:$E$405,3,FALSE)</f>
        <v>1.7316</v>
      </c>
      <c r="G528" t="e">
        <f>VLOOKUP(C528,away!$B$2:$E$405,4,FALSE)</f>
        <v>#N/A</v>
      </c>
      <c r="H528">
        <f>VLOOKUP(A528,away!$A$2:$E$405,3,FALSE)</f>
        <v>1.0667</v>
      </c>
      <c r="I528" t="e">
        <f>VLOOKUP(C528,away!$B$2:$E$405,3,FALSE)</f>
        <v>#N/A</v>
      </c>
      <c r="J528">
        <f>VLOOKUP(B528,home!$B$2:$E$405,4,FALSE)</f>
        <v>0.36459999999999998</v>
      </c>
      <c r="K528" s="3" t="e">
        <f t="shared" si="562"/>
        <v>#N/A</v>
      </c>
      <c r="L528" s="3" t="e">
        <f t="shared" si="563"/>
        <v>#N/A</v>
      </c>
      <c r="M528" s="5" t="e">
        <f t="shared" si="564"/>
        <v>#N/A</v>
      </c>
      <c r="N528" s="5" t="e">
        <f t="shared" si="565"/>
        <v>#N/A</v>
      </c>
      <c r="O528" s="5" t="e">
        <f t="shared" si="566"/>
        <v>#N/A</v>
      </c>
      <c r="P528" s="5" t="e">
        <f t="shared" si="567"/>
        <v>#N/A</v>
      </c>
      <c r="Q528" s="5" t="e">
        <f t="shared" si="568"/>
        <v>#N/A</v>
      </c>
      <c r="R528" s="5" t="e">
        <f t="shared" si="569"/>
        <v>#N/A</v>
      </c>
      <c r="S528" s="5" t="e">
        <f t="shared" si="570"/>
        <v>#N/A</v>
      </c>
      <c r="T528" s="5" t="e">
        <f t="shared" si="571"/>
        <v>#N/A</v>
      </c>
      <c r="U528" s="5" t="e">
        <f t="shared" si="572"/>
        <v>#N/A</v>
      </c>
      <c r="V528" s="5" t="e">
        <f t="shared" si="573"/>
        <v>#N/A</v>
      </c>
      <c r="W528" s="5" t="e">
        <f t="shared" si="574"/>
        <v>#N/A</v>
      </c>
      <c r="X528" s="5" t="e">
        <f t="shared" si="575"/>
        <v>#N/A</v>
      </c>
      <c r="Y528" s="5" t="e">
        <f t="shared" si="576"/>
        <v>#N/A</v>
      </c>
      <c r="Z528" s="5" t="e">
        <f t="shared" si="577"/>
        <v>#N/A</v>
      </c>
      <c r="AA528" s="5" t="e">
        <f t="shared" si="578"/>
        <v>#N/A</v>
      </c>
      <c r="AB528" s="5" t="e">
        <f t="shared" si="579"/>
        <v>#N/A</v>
      </c>
      <c r="AC528" s="5" t="e">
        <f t="shared" si="580"/>
        <v>#N/A</v>
      </c>
      <c r="AD528" s="5" t="e">
        <f t="shared" si="581"/>
        <v>#N/A</v>
      </c>
      <c r="AE528" s="5" t="e">
        <f t="shared" si="582"/>
        <v>#N/A</v>
      </c>
      <c r="AF528" s="5" t="e">
        <f t="shared" si="583"/>
        <v>#N/A</v>
      </c>
      <c r="AG528" s="5" t="e">
        <f t="shared" si="584"/>
        <v>#N/A</v>
      </c>
      <c r="AH528" s="5" t="e">
        <f t="shared" si="585"/>
        <v>#N/A</v>
      </c>
      <c r="AI528" s="5" t="e">
        <f t="shared" si="586"/>
        <v>#N/A</v>
      </c>
      <c r="AJ528" s="5" t="e">
        <f t="shared" si="587"/>
        <v>#N/A</v>
      </c>
      <c r="AK528" s="5" t="e">
        <f t="shared" si="588"/>
        <v>#N/A</v>
      </c>
      <c r="AL528" s="5" t="e">
        <f t="shared" si="589"/>
        <v>#N/A</v>
      </c>
      <c r="AM528" s="5" t="e">
        <f t="shared" si="590"/>
        <v>#N/A</v>
      </c>
      <c r="AN528" s="5" t="e">
        <f t="shared" si="591"/>
        <v>#N/A</v>
      </c>
      <c r="AO528" s="5" t="e">
        <f t="shared" si="592"/>
        <v>#N/A</v>
      </c>
      <c r="AP528" s="5" t="e">
        <f t="shared" si="593"/>
        <v>#N/A</v>
      </c>
      <c r="AQ528" s="5" t="e">
        <f t="shared" si="594"/>
        <v>#N/A</v>
      </c>
      <c r="AR528" s="5" t="e">
        <f t="shared" si="595"/>
        <v>#N/A</v>
      </c>
      <c r="AS528" s="5" t="e">
        <f t="shared" si="596"/>
        <v>#N/A</v>
      </c>
      <c r="AT528" s="5" t="e">
        <f t="shared" si="597"/>
        <v>#N/A</v>
      </c>
      <c r="AU528" s="5" t="e">
        <f t="shared" si="598"/>
        <v>#N/A</v>
      </c>
      <c r="AV528" s="5" t="e">
        <f t="shared" si="599"/>
        <v>#N/A</v>
      </c>
      <c r="AW528" s="5" t="e">
        <f t="shared" si="600"/>
        <v>#N/A</v>
      </c>
      <c r="AX528" s="5" t="e">
        <f t="shared" si="601"/>
        <v>#N/A</v>
      </c>
      <c r="AY528" s="5" t="e">
        <f t="shared" si="602"/>
        <v>#N/A</v>
      </c>
      <c r="AZ528" s="5" t="e">
        <f t="shared" si="603"/>
        <v>#N/A</v>
      </c>
      <c r="BA528" s="5" t="e">
        <f t="shared" si="604"/>
        <v>#N/A</v>
      </c>
      <c r="BB528" s="5" t="e">
        <f t="shared" si="605"/>
        <v>#N/A</v>
      </c>
      <c r="BC528" s="5" t="e">
        <f t="shared" si="606"/>
        <v>#N/A</v>
      </c>
      <c r="BD528" s="5" t="e">
        <f t="shared" si="607"/>
        <v>#N/A</v>
      </c>
      <c r="BE528" s="5" t="e">
        <f t="shared" si="608"/>
        <v>#N/A</v>
      </c>
      <c r="BF528" s="5" t="e">
        <f t="shared" si="609"/>
        <v>#N/A</v>
      </c>
      <c r="BG528" s="5" t="e">
        <f t="shared" si="610"/>
        <v>#N/A</v>
      </c>
      <c r="BH528" s="5" t="e">
        <f t="shared" si="611"/>
        <v>#N/A</v>
      </c>
      <c r="BI528" s="5" t="e">
        <f t="shared" si="612"/>
        <v>#N/A</v>
      </c>
      <c r="BJ528" s="8" t="e">
        <f t="shared" si="613"/>
        <v>#N/A</v>
      </c>
      <c r="BK528" s="8" t="e">
        <f t="shared" si="614"/>
        <v>#N/A</v>
      </c>
      <c r="BL528" s="8" t="e">
        <f t="shared" si="615"/>
        <v>#N/A</v>
      </c>
      <c r="BM528" s="8" t="e">
        <f t="shared" si="616"/>
        <v>#N/A</v>
      </c>
      <c r="BN528" s="8" t="e">
        <f t="shared" si="617"/>
        <v>#N/A</v>
      </c>
    </row>
    <row r="529" spans="1:66" x14ac:dyDescent="0.25">
      <c r="A529" t="s">
        <v>22</v>
      </c>
      <c r="B529" t="s">
        <v>26</v>
      </c>
      <c r="C529" t="s">
        <v>250</v>
      </c>
      <c r="D529" t="s">
        <v>535</v>
      </c>
      <c r="E529">
        <f>VLOOKUP(A529,home!$A$2:$E$405,3,FALSE)</f>
        <v>1.4</v>
      </c>
      <c r="F529">
        <f>VLOOKUP(B529,home!$B$2:$E$405,3,FALSE)</f>
        <v>1.4228000000000001</v>
      </c>
      <c r="G529">
        <f>VLOOKUP(C529,away!$B$2:$E$405,4,FALSE)</f>
        <v>0.754</v>
      </c>
      <c r="H529">
        <f>VLOOKUP(A529,away!$A$2:$E$405,3,FALSE)</f>
        <v>1.125</v>
      </c>
      <c r="I529">
        <f>VLOOKUP(C529,away!$B$2:$E$405,3,FALSE)</f>
        <v>1.284</v>
      </c>
      <c r="J529">
        <f>VLOOKUP(B529,home!$B$2:$E$405,4,FALSE)</f>
        <v>0.5514</v>
      </c>
      <c r="K529" s="3">
        <f t="shared" si="562"/>
        <v>1.50190768</v>
      </c>
      <c r="L529" s="3">
        <f t="shared" si="563"/>
        <v>0.79649730000000007</v>
      </c>
      <c r="M529" s="5">
        <f t="shared" si="564"/>
        <v>0.10041888618525252</v>
      </c>
      <c r="N529" s="5">
        <f t="shared" si="565"/>
        <v>0.15081989637867665</v>
      </c>
      <c r="O529" s="5">
        <f t="shared" si="566"/>
        <v>7.9983371715560941E-2</v>
      </c>
      <c r="P529" s="5">
        <f t="shared" si="567"/>
        <v>0.12012764025189573</v>
      </c>
      <c r="Q529" s="5">
        <f t="shared" si="568"/>
        <v>0.11325878033396936</v>
      </c>
      <c r="R529" s="5">
        <f t="shared" si="569"/>
        <v>3.1853269808170326E-2</v>
      </c>
      <c r="S529" s="5">
        <f t="shared" si="570"/>
        <v>3.5926135263707408E-2</v>
      </c>
      <c r="T529" s="5">
        <f t="shared" si="571"/>
        <v>9.0210312737299694E-2</v>
      </c>
      <c r="U529" s="5">
        <f t="shared" si="572"/>
        <v>4.7840670558003139E-2</v>
      </c>
      <c r="V529" s="5">
        <f t="shared" si="573"/>
        <v>4.7752436668558286E-3</v>
      </c>
      <c r="W529" s="5">
        <f t="shared" si="574"/>
        <v>5.670141067034052E-2</v>
      </c>
      <c r="X529" s="5">
        <f t="shared" si="575"/>
        <v>4.5162520505117418E-2</v>
      </c>
      <c r="Y529" s="5">
        <f t="shared" si="576"/>
        <v>1.798591282176033E-2</v>
      </c>
      <c r="Z529" s="5">
        <f t="shared" si="577"/>
        <v>8.4570144661263967E-3</v>
      </c>
      <c r="AA529" s="5">
        <f t="shared" si="578"/>
        <v>1.2701654976546333E-2</v>
      </c>
      <c r="AB529" s="5">
        <f t="shared" si="579"/>
        <v>9.5383565789925809E-3</v>
      </c>
      <c r="AC529" s="5">
        <f t="shared" si="580"/>
        <v>3.5702867702405651E-4</v>
      </c>
      <c r="AD529" s="5">
        <f t="shared" si="581"/>
        <v>2.1290071038154584E-2</v>
      </c>
      <c r="AE529" s="5">
        <f t="shared" si="582"/>
        <v>1.6957484098698326E-2</v>
      </c>
      <c r="AF529" s="5">
        <f t="shared" si="583"/>
        <v>6.7532951497030749E-3</v>
      </c>
      <c r="AG529" s="5">
        <f t="shared" si="584"/>
        <v>1.7929937842805319E-3</v>
      </c>
      <c r="AH529" s="5">
        <f t="shared" si="585"/>
        <v>1.6839972970826538E-3</v>
      </c>
      <c r="AI529" s="5">
        <f t="shared" si="586"/>
        <v>2.5292084735876793E-3</v>
      </c>
      <c r="AJ529" s="5">
        <f t="shared" si="587"/>
        <v>1.8993188154012067E-3</v>
      </c>
      <c r="AK529" s="5">
        <f t="shared" si="588"/>
        <v>9.5086717187319167E-4</v>
      </c>
      <c r="AL529" s="5">
        <f t="shared" si="589"/>
        <v>1.7084042296200973E-5</v>
      </c>
      <c r="AM529" s="5">
        <f t="shared" si="590"/>
        <v>6.3951442399899873E-3</v>
      </c>
      <c r="AN529" s="5">
        <f t="shared" si="591"/>
        <v>5.0937151202625772E-3</v>
      </c>
      <c r="AO529" s="5">
        <f t="shared" si="592"/>
        <v>2.028565170129159E-3</v>
      </c>
      <c r="AP529" s="5">
        <f t="shared" si="593"/>
        <v>5.3858222696063867E-4</v>
      </c>
      <c r="AQ529" s="5">
        <f t="shared" si="594"/>
        <v>1.0724482240053398E-4</v>
      </c>
      <c r="AR529" s="5">
        <f t="shared" si="595"/>
        <v>2.6825986006672646E-4</v>
      </c>
      <c r="AS529" s="5">
        <f t="shared" si="596"/>
        <v>4.0290154406994171E-4</v>
      </c>
      <c r="AT529" s="5">
        <f t="shared" si="597"/>
        <v>3.0256046166125204E-4</v>
      </c>
      <c r="AU529" s="5">
        <f t="shared" si="598"/>
        <v>1.5147262701112668E-4</v>
      </c>
      <c r="AV529" s="5">
        <f t="shared" si="599"/>
        <v>5.6874475454446631E-5</v>
      </c>
      <c r="AW529" s="5">
        <f t="shared" si="600"/>
        <v>5.6769580265458854E-7</v>
      </c>
      <c r="AX529" s="5">
        <f t="shared" si="601"/>
        <v>1.6008193747914547E-3</v>
      </c>
      <c r="AY529" s="5">
        <f t="shared" si="602"/>
        <v>1.2750483098090818E-3</v>
      </c>
      <c r="AZ529" s="5">
        <f t="shared" si="603"/>
        <v>5.0778626806624865E-4</v>
      </c>
      <c r="BA529" s="5">
        <f t="shared" si="604"/>
        <v>1.3481679716394776E-4</v>
      </c>
      <c r="BB529" s="5">
        <f t="shared" si="605"/>
        <v>2.6845303733933012E-5</v>
      </c>
      <c r="BC529" s="5">
        <f t="shared" si="606"/>
        <v>4.2764423883515139E-6</v>
      </c>
      <c r="BD529" s="5">
        <f t="shared" si="607"/>
        <v>3.5611375706920892E-5</v>
      </c>
      <c r="BE529" s="5">
        <f t="shared" si="608"/>
        <v>5.3484998669589914E-5</v>
      </c>
      <c r="BF529" s="5">
        <f t="shared" si="609"/>
        <v>4.016476513332345E-5</v>
      </c>
      <c r="BG529" s="5">
        <f t="shared" si="610"/>
        <v>2.0107923073044907E-5</v>
      </c>
      <c r="BH529" s="5">
        <f t="shared" si="611"/>
        <v>7.5500610230638329E-6</v>
      </c>
      <c r="BI529" s="5">
        <f t="shared" si="612"/>
        <v>2.2678989270016453E-6</v>
      </c>
      <c r="BJ529" s="8">
        <f t="shared" si="613"/>
        <v>0.5386455215936965</v>
      </c>
      <c r="BK529" s="8">
        <f t="shared" si="614"/>
        <v>0.2628970663968408</v>
      </c>
      <c r="BL529" s="8">
        <f t="shared" si="615"/>
        <v>0.19032197138601448</v>
      </c>
      <c r="BM529" s="8">
        <f t="shared" si="616"/>
        <v>0.40258524855514621</v>
      </c>
      <c r="BN529" s="8">
        <f t="shared" si="617"/>
        <v>0.59646184467352548</v>
      </c>
    </row>
    <row r="530" spans="1:66" s="14" customFormat="1" x14ac:dyDescent="0.25">
      <c r="A530" t="s">
        <v>22</v>
      </c>
      <c r="B530" t="s">
        <v>166</v>
      </c>
      <c r="C530" t="s">
        <v>255</v>
      </c>
      <c r="D530" t="s">
        <v>535</v>
      </c>
      <c r="E530">
        <f>VLOOKUP(A530,home!$A$2:$E$405,3,FALSE)</f>
        <v>1.4</v>
      </c>
      <c r="F530">
        <f>VLOOKUP(B530,home!$B$2:$E$405,3,FALSE)</f>
        <v>0.99209999999999998</v>
      </c>
      <c r="G530">
        <f>VLOOKUP(C530,away!$B$2:$E$405,4,FALSE)</f>
        <v>0.99209999999999998</v>
      </c>
      <c r="H530">
        <f>VLOOKUP(A530,away!$A$2:$E$405,3,FALSE)</f>
        <v>1.125</v>
      </c>
      <c r="I530">
        <f>VLOOKUP(C530,away!$B$2:$E$405,3,FALSE)</f>
        <v>0.69140000000000001</v>
      </c>
      <c r="J530">
        <f>VLOOKUP(B530,home!$B$2:$E$405,4,FALSE)</f>
        <v>1.0369999999999999</v>
      </c>
      <c r="K530" s="3">
        <f t="shared" si="562"/>
        <v>1.3779673739999998</v>
      </c>
      <c r="L530" s="3">
        <f t="shared" si="563"/>
        <v>0.80660452499999991</v>
      </c>
      <c r="M530" s="5">
        <f t="shared" si="564"/>
        <v>0.11252589579293903</v>
      </c>
      <c r="N530" s="5">
        <f t="shared" si="565"/>
        <v>0.15505701313279385</v>
      </c>
      <c r="O530" s="5">
        <f t="shared" si="566"/>
        <v>9.0763896726263074E-2</v>
      </c>
      <c r="P530" s="5">
        <f t="shared" si="567"/>
        <v>0.12506968842589594</v>
      </c>
      <c r="Q530" s="5">
        <f t="shared" si="568"/>
        <v>0.10683175260343973</v>
      </c>
      <c r="R530" s="5">
        <f t="shared" si="569"/>
        <v>3.6605284903018231E-2</v>
      </c>
      <c r="S530" s="5">
        <f t="shared" si="570"/>
        <v>3.4752949204986998E-2</v>
      </c>
      <c r="T530" s="5">
        <f t="shared" si="571"/>
        <v>8.6170975063614999E-2</v>
      </c>
      <c r="U530" s="5">
        <f t="shared" si="572"/>
        <v>5.0440888312333877E-2</v>
      </c>
      <c r="V530" s="5">
        <f t="shared" si="573"/>
        <v>4.291891606440985E-3</v>
      </c>
      <c r="W530" s="5">
        <f t="shared" si="574"/>
        <v>4.9070223198259821E-2</v>
      </c>
      <c r="X530" s="5">
        <f t="shared" si="575"/>
        <v>3.9580264074476339E-2</v>
      </c>
      <c r="Y530" s="5">
        <f t="shared" si="576"/>
        <v>1.5962810051583769E-2</v>
      </c>
      <c r="Z530" s="5">
        <f t="shared" si="577"/>
        <v>9.8419961472295658E-3</v>
      </c>
      <c r="AA530" s="5">
        <f t="shared" si="578"/>
        <v>1.3561949585916043E-2</v>
      </c>
      <c r="AB530" s="5">
        <f t="shared" si="579"/>
        <v>9.3439620286125576E-3</v>
      </c>
      <c r="AC530" s="5">
        <f t="shared" si="580"/>
        <v>2.9814556362377291E-4</v>
      </c>
      <c r="AD530" s="5">
        <f t="shared" si="581"/>
        <v>1.6904291650524997E-2</v>
      </c>
      <c r="AE530" s="5">
        <f t="shared" si="582"/>
        <v>1.3635078137233178E-2</v>
      </c>
      <c r="AF530" s="5">
        <f t="shared" si="583"/>
        <v>5.4990578621104246E-3</v>
      </c>
      <c r="AG530" s="5">
        <f t="shared" si="584"/>
        <v>1.4785216516050319E-3</v>
      </c>
      <c r="AH530" s="5">
        <f t="shared" si="585"/>
        <v>1.9846496568469828E-3</v>
      </c>
      <c r="AI530" s="5">
        <f t="shared" si="586"/>
        <v>2.7347824759554381E-3</v>
      </c>
      <c r="AJ530" s="5">
        <f t="shared" si="587"/>
        <v>1.8842205134267664E-3</v>
      </c>
      <c r="AK530" s="5">
        <f t="shared" si="588"/>
        <v>8.654647976412041E-4</v>
      </c>
      <c r="AL530" s="5">
        <f t="shared" si="589"/>
        <v>1.3255250264029709E-5</v>
      </c>
      <c r="AM530" s="5">
        <f t="shared" si="590"/>
        <v>4.6587124750008041E-3</v>
      </c>
      <c r="AN530" s="5">
        <f t="shared" si="591"/>
        <v>3.7577385630095973E-3</v>
      </c>
      <c r="AO530" s="5">
        <f t="shared" si="592"/>
        <v>1.515504464345269E-3</v>
      </c>
      <c r="AP530" s="5">
        <f t="shared" si="593"/>
        <v>4.0747091953286511E-4</v>
      </c>
      <c r="AQ530" s="5">
        <f t="shared" si="594"/>
        <v>8.2166971875279946E-5</v>
      </c>
      <c r="AR530" s="5">
        <f t="shared" si="595"/>
        <v>3.2016547875049473E-4</v>
      </c>
      <c r="AS530" s="5">
        <f t="shared" si="596"/>
        <v>4.4117758399927207E-4</v>
      </c>
      <c r="AT530" s="5">
        <f t="shared" si="597"/>
        <v>3.0396415844557062E-4</v>
      </c>
      <c r="AU530" s="5">
        <f t="shared" si="598"/>
        <v>1.3961756440112092E-4</v>
      </c>
      <c r="AV530" s="5">
        <f t="shared" si="599"/>
        <v>4.8097112145522134E-5</v>
      </c>
      <c r="AW530" s="5">
        <f t="shared" si="600"/>
        <v>4.0924654346529536E-7</v>
      </c>
      <c r="AX530" s="5">
        <f t="shared" si="601"/>
        <v>1.0699256325663151E-3</v>
      </c>
      <c r="AY530" s="5">
        <f t="shared" si="602"/>
        <v>8.6300685664147687E-4</v>
      </c>
      <c r="AZ530" s="5">
        <f t="shared" si="603"/>
        <v>3.4805261783652067E-4</v>
      </c>
      <c r="BA530" s="5">
        <f t="shared" si="604"/>
        <v>9.3580272161677779E-5</v>
      </c>
      <c r="BB530" s="5">
        <f t="shared" si="605"/>
        <v>1.8870567744085201E-5</v>
      </c>
      <c r="BC530" s="5">
        <f t="shared" si="606"/>
        <v>3.0442170663396334E-6</v>
      </c>
      <c r="BD530" s="5">
        <f t="shared" si="607"/>
        <v>4.3041153984823377E-5</v>
      </c>
      <c r="BE530" s="5">
        <f t="shared" si="608"/>
        <v>5.9309305930396709E-5</v>
      </c>
      <c r="BF530" s="5">
        <f t="shared" si="609"/>
        <v>4.0863144273335688E-5</v>
      </c>
      <c r="BG530" s="5">
        <f t="shared" si="610"/>
        <v>1.8769359869237165E-5</v>
      </c>
      <c r="BH530" s="5">
        <f t="shared" si="611"/>
        <v>6.4658913826684323E-6</v>
      </c>
      <c r="BI530" s="5">
        <f t="shared" si="612"/>
        <v>1.7819574738289673E-6</v>
      </c>
      <c r="BJ530" s="8">
        <f t="shared" si="613"/>
        <v>0.50300806098342232</v>
      </c>
      <c r="BK530" s="8">
        <f t="shared" si="614"/>
        <v>0.27781483270079227</v>
      </c>
      <c r="BL530" s="8">
        <f t="shared" si="615"/>
        <v>0.20960835171067047</v>
      </c>
      <c r="BM530" s="8">
        <f t="shared" si="616"/>
        <v>0.37255711234766681</v>
      </c>
      <c r="BN530" s="8">
        <f t="shared" si="617"/>
        <v>0.62685353158434975</v>
      </c>
    </row>
    <row r="531" spans="1:66" x14ac:dyDescent="0.25">
      <c r="A531" t="s">
        <v>22</v>
      </c>
      <c r="B531" t="s">
        <v>276</v>
      </c>
      <c r="C531" t="s">
        <v>160</v>
      </c>
      <c r="D531" t="s">
        <v>535</v>
      </c>
      <c r="E531">
        <f>VLOOKUP(A531,home!$A$2:$E$405,3,FALSE)</f>
        <v>1.4</v>
      </c>
      <c r="F531">
        <f>VLOOKUP(B531,home!$B$2:$E$405,3,FALSE)</f>
        <v>1.5079</v>
      </c>
      <c r="G531">
        <f>VLOOKUP(C531,away!$B$2:$E$405,4,FALSE)</f>
        <v>0.873</v>
      </c>
      <c r="H531">
        <f>VLOOKUP(A531,away!$A$2:$E$405,3,FALSE)</f>
        <v>1.125</v>
      </c>
      <c r="I531">
        <f>VLOOKUP(C531,away!$B$2:$E$405,3,FALSE)</f>
        <v>1.1357999999999999</v>
      </c>
      <c r="J531">
        <f>VLOOKUP(B531,home!$B$2:$E$405,4,FALSE)</f>
        <v>0.93830000000000002</v>
      </c>
      <c r="K531" s="3">
        <f t="shared" si="562"/>
        <v>1.8429553799999998</v>
      </c>
      <c r="L531" s="3">
        <f t="shared" si="563"/>
        <v>1.1989362824999998</v>
      </c>
      <c r="M531" s="5">
        <f t="shared" si="564"/>
        <v>4.774448755948324E-2</v>
      </c>
      <c r="N531" s="5">
        <f t="shared" si="565"/>
        <v>8.7990960213092689E-2</v>
      </c>
      <c r="O531" s="5">
        <f t="shared" si="566"/>
        <v>5.7242598424434327E-2</v>
      </c>
      <c r="P531" s="5">
        <f t="shared" si="567"/>
        <v>0.10549555473149075</v>
      </c>
      <c r="Q531" s="5">
        <f t="shared" si="568"/>
        <v>8.1081706758042577E-2</v>
      </c>
      <c r="R531" s="5">
        <f t="shared" si="569"/>
        <v>3.4315114077815824E-2</v>
      </c>
      <c r="S531" s="5">
        <f t="shared" si="570"/>
        <v>5.8275377101070218E-2</v>
      </c>
      <c r="T531" s="5">
        <f t="shared" si="571"/>
        <v>9.7211800079242683E-2</v>
      </c>
      <c r="U531" s="5">
        <f t="shared" si="572"/>
        <v>6.3241224105024405E-2</v>
      </c>
      <c r="V531" s="5">
        <f t="shared" si="573"/>
        <v>1.4307162398835144E-2</v>
      </c>
      <c r="W531" s="5">
        <f t="shared" si="574"/>
        <v>4.9809989229772311E-2</v>
      </c>
      <c r="X531" s="5">
        <f t="shared" si="575"/>
        <v>5.9719003318508247E-2</v>
      </c>
      <c r="Y531" s="5">
        <f t="shared" si="576"/>
        <v>3.5799639916648723E-2</v>
      </c>
      <c r="Z531" s="5">
        <f t="shared" si="577"/>
        <v>1.3713878435339975E-2</v>
      </c>
      <c r="AA531" s="5">
        <f t="shared" si="578"/>
        <v>2.5274066043075784E-2</v>
      </c>
      <c r="AB531" s="5">
        <f t="shared" si="579"/>
        <v>2.3289487994280919E-2</v>
      </c>
      <c r="AC531" s="5">
        <f t="shared" si="580"/>
        <v>1.9758066729931396E-3</v>
      </c>
      <c r="AD531" s="5">
        <f t="shared" si="581"/>
        <v>2.2949396907187725E-2</v>
      </c>
      <c r="AE531" s="5">
        <f t="shared" si="582"/>
        <v>2.7514864613520647E-2</v>
      </c>
      <c r="AF531" s="5">
        <f t="shared" si="583"/>
        <v>1.6494284746612624E-2</v>
      </c>
      <c r="AG531" s="5">
        <f t="shared" si="584"/>
        <v>6.5918654788667307E-3</v>
      </c>
      <c r="AH531" s="5">
        <f t="shared" si="585"/>
        <v>4.1105166074808554E-3</v>
      </c>
      <c r="AI531" s="5">
        <f t="shared" si="586"/>
        <v>7.5754986963361892E-3</v>
      </c>
      <c r="AJ531" s="5">
        <f t="shared" si="587"/>
        <v>6.9806530392978851E-3</v>
      </c>
      <c r="AK531" s="5">
        <f t="shared" si="588"/>
        <v>4.2883440248957959E-3</v>
      </c>
      <c r="AL531" s="5">
        <f t="shared" si="589"/>
        <v>1.746285962331509E-4</v>
      </c>
      <c r="AM531" s="5">
        <f t="shared" si="590"/>
        <v>8.4589428995713936E-3</v>
      </c>
      <c r="AN531" s="5">
        <f t="shared" si="591"/>
        <v>1.0141733553891896E-2</v>
      </c>
      <c r="AO531" s="5">
        <f t="shared" si="592"/>
        <v>6.0796461626043321E-3</v>
      </c>
      <c r="AP531" s="5">
        <f t="shared" si="593"/>
        <v>2.429702789702743E-3</v>
      </c>
      <c r="AQ531" s="5">
        <f t="shared" si="594"/>
        <v>7.2826470756652128E-4</v>
      </c>
      <c r="AR531" s="5">
        <f t="shared" si="595"/>
        <v>9.8564950010552157E-4</v>
      </c>
      <c r="AS531" s="5">
        <f t="shared" si="596"/>
        <v>1.816508049013781E-3</v>
      </c>
      <c r="AT531" s="5">
        <f t="shared" si="597"/>
        <v>1.6738716408716261E-3</v>
      </c>
      <c r="AU531" s="5">
        <f t="shared" si="598"/>
        <v>1.0282902486579305E-3</v>
      </c>
      <c r="AV531" s="5">
        <f t="shared" si="599"/>
        <v>4.7377326149141753E-4</v>
      </c>
      <c r="AW531" s="5">
        <f t="shared" si="600"/>
        <v>1.0718247611916429E-5</v>
      </c>
      <c r="AX531" s="5">
        <f t="shared" si="601"/>
        <v>2.5982423876463171E-3</v>
      </c>
      <c r="AY531" s="5">
        <f t="shared" si="602"/>
        <v>3.1151270692785994E-3</v>
      </c>
      <c r="AZ531" s="5">
        <f t="shared" si="603"/>
        <v>1.8674194339780019E-3</v>
      </c>
      <c r="BA531" s="5">
        <f t="shared" si="604"/>
        <v>7.4630563801394664E-4</v>
      </c>
      <c r="BB531" s="5">
        <f t="shared" si="605"/>
        <v>2.2369322681230791E-4</v>
      </c>
      <c r="BC531" s="5">
        <f t="shared" si="606"/>
        <v>5.3638785154955541E-5</v>
      </c>
      <c r="BD531" s="5">
        <f t="shared" si="607"/>
        <v>1.9695515791741619E-4</v>
      </c>
      <c r="BE531" s="5">
        <f t="shared" si="608"/>
        <v>3.629795679026517E-4</v>
      </c>
      <c r="BF531" s="5">
        <f t="shared" si="609"/>
        <v>3.3447757374813371E-4</v>
      </c>
      <c r="BG531" s="5">
        <f t="shared" si="610"/>
        <v>2.0547574800948993E-4</v>
      </c>
      <c r="BH531" s="5">
        <f t="shared" si="611"/>
        <v>9.4670658813403408E-5</v>
      </c>
      <c r="BI531" s="5">
        <f t="shared" si="612"/>
        <v>3.4894759997661234E-5</v>
      </c>
      <c r="BJ531" s="8">
        <f t="shared" si="613"/>
        <v>0.52160622791571598</v>
      </c>
      <c r="BK531" s="8">
        <f t="shared" si="614"/>
        <v>0.23108814412938425</v>
      </c>
      <c r="BL531" s="8">
        <f t="shared" si="615"/>
        <v>0.23352504917917105</v>
      </c>
      <c r="BM531" s="8">
        <f t="shared" si="616"/>
        <v>0.58295846907358506</v>
      </c>
      <c r="BN531" s="8">
        <f t="shared" si="617"/>
        <v>0.4138704217643594</v>
      </c>
    </row>
    <row r="532" spans="1:66" x14ac:dyDescent="0.25">
      <c r="A532" t="s">
        <v>22</v>
      </c>
      <c r="B532" t="s">
        <v>159</v>
      </c>
      <c r="C532" t="s">
        <v>24</v>
      </c>
      <c r="D532" t="s">
        <v>535</v>
      </c>
      <c r="E532">
        <f>VLOOKUP(A532,home!$A$2:$E$405,3,FALSE)</f>
        <v>1.4</v>
      </c>
      <c r="F532">
        <f>VLOOKUP(B532,home!$B$2:$E$405,3,FALSE)</f>
        <v>0.754</v>
      </c>
      <c r="G532">
        <f>VLOOKUP(C532,away!$B$2:$E$405,4,FALSE)</f>
        <v>0.83330000000000004</v>
      </c>
      <c r="H532">
        <f>VLOOKUP(A532,away!$A$2:$E$405,3,FALSE)</f>
        <v>1.125</v>
      </c>
      <c r="I532">
        <f>VLOOKUP(C532,away!$B$2:$E$405,3,FALSE)</f>
        <v>1.0369999999999999</v>
      </c>
      <c r="J532">
        <f>VLOOKUP(B532,home!$B$2:$E$405,4,FALSE)</f>
        <v>1.5308999999999999</v>
      </c>
      <c r="K532" s="3">
        <f t="shared" si="562"/>
        <v>0.87963147999999991</v>
      </c>
      <c r="L532" s="3">
        <f t="shared" si="563"/>
        <v>1.7859862124999997</v>
      </c>
      <c r="M532" s="5">
        <f t="shared" si="564"/>
        <v>6.9556375809462029E-2</v>
      </c>
      <c r="N532" s="5">
        <f t="shared" si="565"/>
        <v>6.1183977796713272E-2</v>
      </c>
      <c r="O532" s="5">
        <f t="shared" si="566"/>
        <v>0.12422672818716768</v>
      </c>
      <c r="P532" s="5">
        <f t="shared" si="567"/>
        <v>0.109273740770836</v>
      </c>
      <c r="Q532" s="5">
        <f t="shared" si="568"/>
        <v>2.6909676470805017E-2</v>
      </c>
      <c r="R532" s="5">
        <f t="shared" si="569"/>
        <v>0.1109336118831333</v>
      </c>
      <c r="S532" s="5">
        <f t="shared" si="570"/>
        <v>4.2917526549836153E-2</v>
      </c>
      <c r="T532" s="5">
        <f t="shared" si="571"/>
        <v>4.8060311159693406E-2</v>
      </c>
      <c r="U532" s="5">
        <f t="shared" si="572"/>
        <v>9.7580697202506117E-2</v>
      </c>
      <c r="V532" s="5">
        <f t="shared" si="573"/>
        <v>7.4915389234116014E-3</v>
      </c>
      <c r="W532" s="5">
        <f t="shared" si="574"/>
        <v>7.8901995134451307E-3</v>
      </c>
      <c r="X532" s="5">
        <f t="shared" si="575"/>
        <v>1.409178754488721E-2</v>
      </c>
      <c r="Y532" s="5">
        <f t="shared" si="576"/>
        <v>1.2583869132323891E-2</v>
      </c>
      <c r="Z532" s="5">
        <f t="shared" si="577"/>
        <v>6.6041967108700736E-2</v>
      </c>
      <c r="AA532" s="5">
        <f t="shared" si="578"/>
        <v>5.8092593269937737E-2</v>
      </c>
      <c r="AB532" s="5">
        <f t="shared" si="579"/>
        <v>2.5550036897536686E-2</v>
      </c>
      <c r="AC532" s="5">
        <f t="shared" si="580"/>
        <v>7.3558001761585604E-4</v>
      </c>
      <c r="AD532" s="5">
        <f t="shared" si="581"/>
        <v>1.7351169688767545E-3</v>
      </c>
      <c r="AE532" s="5">
        <f t="shared" si="582"/>
        <v>3.0988949834886742E-3</v>
      </c>
      <c r="AF532" s="5">
        <f t="shared" si="583"/>
        <v>2.767291857248094E-3</v>
      </c>
      <c r="AG532" s="5">
        <f t="shared" si="584"/>
        <v>1.6474483676695378E-3</v>
      </c>
      <c r="AH532" s="5">
        <f t="shared" si="585"/>
        <v>2.9487510675629491E-2</v>
      </c>
      <c r="AI532" s="5">
        <f t="shared" si="586"/>
        <v>2.5938142657119762E-2</v>
      </c>
      <c r="AJ532" s="5">
        <f t="shared" si="587"/>
        <v>1.1408003406966695E-2</v>
      </c>
      <c r="AK532" s="5">
        <f t="shared" si="588"/>
        <v>3.3449463069050523E-3</v>
      </c>
      <c r="AL532" s="5">
        <f t="shared" si="589"/>
        <v>4.6224133575532142E-5</v>
      </c>
      <c r="AM532" s="5">
        <f t="shared" si="590"/>
        <v>3.0525270146123474E-4</v>
      </c>
      <c r="AN532" s="5">
        <f t="shared" si="591"/>
        <v>5.4517711613814369E-4</v>
      </c>
      <c r="AO532" s="5">
        <f t="shared" si="592"/>
        <v>4.86839406396618E-4</v>
      </c>
      <c r="AP532" s="5">
        <f t="shared" si="593"/>
        <v>2.8982948917534798E-4</v>
      </c>
      <c r="AQ532" s="5">
        <f t="shared" si="594"/>
        <v>1.2940786791077233E-4</v>
      </c>
      <c r="AR532" s="5">
        <f t="shared" si="595"/>
        <v>1.0532857501524174E-2</v>
      </c>
      <c r="AS532" s="5">
        <f t="shared" si="596"/>
        <v>9.2650330326948093E-3</v>
      </c>
      <c r="AT532" s="5">
        <f t="shared" si="597"/>
        <v>4.074907359399112E-3</v>
      </c>
      <c r="AU532" s="5">
        <f t="shared" si="598"/>
        <v>1.1948055971370442E-3</v>
      </c>
      <c r="AV532" s="5">
        <f t="shared" si="599"/>
        <v>2.6274715393048541E-4</v>
      </c>
      <c r="AW532" s="5">
        <f t="shared" si="600"/>
        <v>2.017182277967262E-6</v>
      </c>
      <c r="AX532" s="5">
        <f t="shared" si="601"/>
        <v>4.4751647593390661E-5</v>
      </c>
      <c r="AY532" s="5">
        <f t="shared" si="602"/>
        <v>7.9925825588454512E-5</v>
      </c>
      <c r="AZ532" s="5">
        <f t="shared" si="603"/>
        <v>7.1373211261829722E-5</v>
      </c>
      <c r="BA532" s="5">
        <f t="shared" si="604"/>
        <v>4.2490523751825867E-5</v>
      </c>
      <c r="BB532" s="5">
        <f t="shared" si="605"/>
        <v>1.8971872395666187E-5</v>
      </c>
      <c r="BC532" s="5">
        <f t="shared" si="606"/>
        <v>6.7767005047938359E-6</v>
      </c>
      <c r="BD532" s="5">
        <f t="shared" si="607"/>
        <v>3.135256379324893E-3</v>
      </c>
      <c r="BE532" s="5">
        <f t="shared" si="608"/>
        <v>2.7578702091249963E-3</v>
      </c>
      <c r="BF532" s="5">
        <f t="shared" si="609"/>
        <v>1.2129547268502651E-3</v>
      </c>
      <c r="BG532" s="5">
        <f t="shared" si="610"/>
        <v>3.5565105385076479E-4</v>
      </c>
      <c r="BH532" s="5">
        <f t="shared" si="611"/>
        <v>7.8210465715576954E-5</v>
      </c>
      <c r="BI532" s="5">
        <f t="shared" si="612"/>
        <v>1.3759277541776447E-5</v>
      </c>
      <c r="BJ532" s="8">
        <f t="shared" si="613"/>
        <v>0.18198937015732908</v>
      </c>
      <c r="BK532" s="8">
        <f t="shared" si="614"/>
        <v>0.23010091203032562</v>
      </c>
      <c r="BL532" s="8">
        <f t="shared" si="615"/>
        <v>0.51944632324399631</v>
      </c>
      <c r="BM532" s="8">
        <f t="shared" si="616"/>
        <v>0.49541655297892417</v>
      </c>
      <c r="BN532" s="8">
        <f t="shared" si="617"/>
        <v>0.50208411091811733</v>
      </c>
    </row>
    <row r="533" spans="1:66" x14ac:dyDescent="0.25">
      <c r="A533" t="s">
        <v>25</v>
      </c>
      <c r="B533" t="s">
        <v>170</v>
      </c>
      <c r="C533" t="s">
        <v>167</v>
      </c>
      <c r="D533" t="s">
        <v>535</v>
      </c>
      <c r="E533">
        <f>VLOOKUP(A533,home!$A$2:$E$405,3,FALSE)</f>
        <v>1.2947</v>
      </c>
      <c r="F533">
        <f>VLOOKUP(B533,home!$B$2:$E$405,3,FALSE)</f>
        <v>1.1789000000000001</v>
      </c>
      <c r="G533">
        <f>VLOOKUP(C533,away!$B$2:$E$405,4,FALSE)</f>
        <v>1.4228000000000001</v>
      </c>
      <c r="H533">
        <f>VLOOKUP(A533,away!$A$2:$E$405,3,FALSE)</f>
        <v>1.05</v>
      </c>
      <c r="I533">
        <f>VLOOKUP(C533,away!$B$2:$E$405,3,FALSE)</f>
        <v>0.50129999999999997</v>
      </c>
      <c r="J533">
        <f>VLOOKUP(B533,home!$B$2:$E$405,4,FALSE)</f>
        <v>1.3533999999999999</v>
      </c>
      <c r="K533" s="3">
        <f t="shared" si="562"/>
        <v>2.1716506997240002</v>
      </c>
      <c r="L533" s="3">
        <f t="shared" si="563"/>
        <v>0.71238239099999989</v>
      </c>
      <c r="M533" s="5">
        <f t="shared" si="564"/>
        <v>5.5908822168713491E-2</v>
      </c>
      <c r="N533" s="5">
        <f t="shared" si="565"/>
        <v>0.12141443278343135</v>
      </c>
      <c r="O533" s="5">
        <f t="shared" si="566"/>
        <v>3.9828460414541918E-2</v>
      </c>
      <c r="P533" s="5">
        <f t="shared" si="567"/>
        <v>8.6493503928169582E-2</v>
      </c>
      <c r="Q533" s="5">
        <f t="shared" si="568"/>
        <v>0.13183486895536567</v>
      </c>
      <c r="R533" s="5">
        <f t="shared" si="569"/>
        <v>1.4186546929980108E-2</v>
      </c>
      <c r="S533" s="5">
        <f t="shared" si="570"/>
        <v>3.3452351219262128E-2</v>
      </c>
      <c r="T533" s="5">
        <f t="shared" si="571"/>
        <v>9.3916839163595042E-2</v>
      </c>
      <c r="U533" s="5">
        <f t="shared" si="572"/>
        <v>3.0808224567158666E-2</v>
      </c>
      <c r="V533" s="5">
        <f t="shared" si="573"/>
        <v>5.7502574118872092E-3</v>
      </c>
      <c r="W533" s="5">
        <f t="shared" si="574"/>
        <v>9.5433095138313884E-2</v>
      </c>
      <c r="X533" s="5">
        <f t="shared" si="575"/>
        <v>6.7984856495162505E-2</v>
      </c>
      <c r="Y533" s="5">
        <f t="shared" si="576"/>
        <v>2.4215607310907869E-2</v>
      </c>
      <c r="Z533" s="5">
        <f t="shared" si="577"/>
        <v>3.3687487406709794E-3</v>
      </c>
      <c r="AA533" s="5">
        <f t="shared" si="578"/>
        <v>7.3157455598724767E-3</v>
      </c>
      <c r="AB533" s="5">
        <f t="shared" si="579"/>
        <v>7.9436219820499063E-3</v>
      </c>
      <c r="AC533" s="5">
        <f t="shared" si="580"/>
        <v>5.5599444411272042E-4</v>
      </c>
      <c r="AD533" s="5">
        <f t="shared" si="581"/>
        <v>5.181183695848663E-2</v>
      </c>
      <c r="AE533" s="5">
        <f t="shared" si="582"/>
        <v>3.6909840294588867E-2</v>
      </c>
      <c r="AF533" s="5">
        <f t="shared" si="583"/>
        <v>1.3146960140243677E-2</v>
      </c>
      <c r="AG533" s="5">
        <f t="shared" si="584"/>
        <v>3.1218876330294954E-3</v>
      </c>
      <c r="AH533" s="5">
        <f t="shared" si="585"/>
        <v>5.9995932063935768E-4</v>
      </c>
      <c r="AI533" s="5">
        <f t="shared" si="586"/>
        <v>1.3029020784723966E-3</v>
      </c>
      <c r="AJ533" s="5">
        <f t="shared" si="587"/>
        <v>1.4147241051932177E-3</v>
      </c>
      <c r="AK533" s="5">
        <f t="shared" si="588"/>
        <v>1.0240955309864202E-3</v>
      </c>
      <c r="AL533" s="5">
        <f t="shared" si="589"/>
        <v>3.4405952957324238E-5</v>
      </c>
      <c r="AM533" s="5">
        <f t="shared" si="590"/>
        <v>2.2503442396976662E-2</v>
      </c>
      <c r="AN533" s="5">
        <f t="shared" si="591"/>
        <v>1.6031056100489001E-2</v>
      </c>
      <c r="AO533" s="5">
        <f t="shared" si="592"/>
        <v>5.7101210375607439E-3</v>
      </c>
      <c r="AP533" s="5">
        <f t="shared" si="593"/>
        <v>1.3559298925456412E-3</v>
      </c>
      <c r="AQ533" s="5">
        <f t="shared" si="594"/>
        <v>2.4148514472000917E-4</v>
      </c>
      <c r="AR533" s="5">
        <f t="shared" si="595"/>
        <v>8.5480091067960263E-5</v>
      </c>
      <c r="AS533" s="5">
        <f t="shared" si="596"/>
        <v>1.8563289958020715E-4</v>
      </c>
      <c r="AT533" s="5">
        <f t="shared" si="597"/>
        <v>2.01564908132576E-4</v>
      </c>
      <c r="AU533" s="5">
        <f t="shared" si="598"/>
        <v>1.4590952459530416E-4</v>
      </c>
      <c r="AV533" s="5">
        <f t="shared" si="599"/>
        <v>7.921613029594715E-5</v>
      </c>
      <c r="AW533" s="5">
        <f t="shared" si="600"/>
        <v>1.4785439497895175E-6</v>
      </c>
      <c r="AX533" s="5">
        <f t="shared" si="601"/>
        <v>8.1449360712655058E-3</v>
      </c>
      <c r="AY533" s="5">
        <f t="shared" si="602"/>
        <v>5.8023090329902671E-3</v>
      </c>
      <c r="AZ533" s="5">
        <f t="shared" si="603"/>
        <v>2.0667313911212517E-3</v>
      </c>
      <c r="BA533" s="5">
        <f t="shared" si="604"/>
        <v>4.9076768332057116E-4</v>
      </c>
      <c r="BB533" s="5">
        <f t="shared" si="605"/>
        <v>8.7403563917359792E-5</v>
      </c>
      <c r="BC533" s="5">
        <f t="shared" si="606"/>
        <v>1.2452951969074022E-5</v>
      </c>
      <c r="BD533" s="5">
        <f t="shared" si="607"/>
        <v>1.0149085276315207E-5</v>
      </c>
      <c r="BE533" s="5">
        <f t="shared" si="608"/>
        <v>2.2040268141868466E-5</v>
      </c>
      <c r="BF533" s="5">
        <f t="shared" si="609"/>
        <v>2.3931881866196626E-5</v>
      </c>
      <c r="BG533" s="5">
        <f t="shared" si="610"/>
        <v>1.7323896000146002E-5</v>
      </c>
      <c r="BH533" s="5">
        <f t="shared" si="611"/>
        <v>9.4053627176657229E-6</v>
      </c>
      <c r="BI533" s="5">
        <f t="shared" si="612"/>
        <v>4.0850325053953581E-6</v>
      </c>
      <c r="BJ533" s="8">
        <f t="shared" si="613"/>
        <v>0.70223686014000108</v>
      </c>
      <c r="BK533" s="8">
        <f t="shared" si="614"/>
        <v>0.1879976441580927</v>
      </c>
      <c r="BL533" s="8">
        <f t="shared" si="615"/>
        <v>0.10520901956907405</v>
      </c>
      <c r="BM533" s="8">
        <f t="shared" si="616"/>
        <v>0.54334480693859633</v>
      </c>
      <c r="BN533" s="8">
        <f t="shared" si="617"/>
        <v>0.44966663518020211</v>
      </c>
    </row>
    <row r="534" spans="1:66" x14ac:dyDescent="0.25">
      <c r="A534" t="s">
        <v>25</v>
      </c>
      <c r="B534" t="s">
        <v>443</v>
      </c>
      <c r="C534" t="s">
        <v>528</v>
      </c>
      <c r="D534" t="s">
        <v>535</v>
      </c>
      <c r="E534">
        <f>VLOOKUP(A534,home!$A$2:$E$405,3,FALSE)</f>
        <v>1.2947</v>
      </c>
      <c r="F534">
        <f>VLOOKUP(B534,home!$B$2:$E$405,3,FALSE)</f>
        <v>1.1382000000000001</v>
      </c>
      <c r="G534" t="e">
        <f>VLOOKUP(C534,away!$B$2:$E$405,4,FALSE)</f>
        <v>#N/A</v>
      </c>
      <c r="H534">
        <f>VLOOKUP(A534,away!$A$2:$E$405,3,FALSE)</f>
        <v>1.05</v>
      </c>
      <c r="I534" t="e">
        <f>VLOOKUP(C534,away!$B$2:$E$405,3,FALSE)</f>
        <v>#N/A</v>
      </c>
      <c r="J534">
        <f>VLOOKUP(B534,home!$B$2:$E$405,4,FALSE)</f>
        <v>1.0024999999999999</v>
      </c>
      <c r="K534" s="3" t="e">
        <f t="shared" si="562"/>
        <v>#N/A</v>
      </c>
      <c r="L534" s="3" t="e">
        <f t="shared" si="563"/>
        <v>#N/A</v>
      </c>
      <c r="M534" s="5" t="e">
        <f t="shared" si="564"/>
        <v>#N/A</v>
      </c>
      <c r="N534" s="5" t="e">
        <f t="shared" si="565"/>
        <v>#N/A</v>
      </c>
      <c r="O534" s="5" t="e">
        <f t="shared" si="566"/>
        <v>#N/A</v>
      </c>
      <c r="P534" s="5" t="e">
        <f t="shared" si="567"/>
        <v>#N/A</v>
      </c>
      <c r="Q534" s="5" t="e">
        <f t="shared" si="568"/>
        <v>#N/A</v>
      </c>
      <c r="R534" s="5" t="e">
        <f t="shared" si="569"/>
        <v>#N/A</v>
      </c>
      <c r="S534" s="5" t="e">
        <f t="shared" si="570"/>
        <v>#N/A</v>
      </c>
      <c r="T534" s="5" t="e">
        <f t="shared" si="571"/>
        <v>#N/A</v>
      </c>
      <c r="U534" s="5" t="e">
        <f t="shared" si="572"/>
        <v>#N/A</v>
      </c>
      <c r="V534" s="5" t="e">
        <f t="shared" si="573"/>
        <v>#N/A</v>
      </c>
      <c r="W534" s="5" t="e">
        <f t="shared" si="574"/>
        <v>#N/A</v>
      </c>
      <c r="X534" s="5" t="e">
        <f t="shared" si="575"/>
        <v>#N/A</v>
      </c>
      <c r="Y534" s="5" t="e">
        <f t="shared" si="576"/>
        <v>#N/A</v>
      </c>
      <c r="Z534" s="5" t="e">
        <f t="shared" si="577"/>
        <v>#N/A</v>
      </c>
      <c r="AA534" s="5" t="e">
        <f t="shared" si="578"/>
        <v>#N/A</v>
      </c>
      <c r="AB534" s="5" t="e">
        <f t="shared" si="579"/>
        <v>#N/A</v>
      </c>
      <c r="AC534" s="5" t="e">
        <f t="shared" si="580"/>
        <v>#N/A</v>
      </c>
      <c r="AD534" s="5" t="e">
        <f t="shared" si="581"/>
        <v>#N/A</v>
      </c>
      <c r="AE534" s="5" t="e">
        <f t="shared" si="582"/>
        <v>#N/A</v>
      </c>
      <c r="AF534" s="5" t="e">
        <f t="shared" si="583"/>
        <v>#N/A</v>
      </c>
      <c r="AG534" s="5" t="e">
        <f t="shared" si="584"/>
        <v>#N/A</v>
      </c>
      <c r="AH534" s="5" t="e">
        <f t="shared" si="585"/>
        <v>#N/A</v>
      </c>
      <c r="AI534" s="5" t="e">
        <f t="shared" si="586"/>
        <v>#N/A</v>
      </c>
      <c r="AJ534" s="5" t="e">
        <f t="shared" si="587"/>
        <v>#N/A</v>
      </c>
      <c r="AK534" s="5" t="e">
        <f t="shared" si="588"/>
        <v>#N/A</v>
      </c>
      <c r="AL534" s="5" t="e">
        <f t="shared" si="589"/>
        <v>#N/A</v>
      </c>
      <c r="AM534" s="5" t="e">
        <f t="shared" si="590"/>
        <v>#N/A</v>
      </c>
      <c r="AN534" s="5" t="e">
        <f t="shared" si="591"/>
        <v>#N/A</v>
      </c>
      <c r="AO534" s="5" t="e">
        <f t="shared" si="592"/>
        <v>#N/A</v>
      </c>
      <c r="AP534" s="5" t="e">
        <f t="shared" si="593"/>
        <v>#N/A</v>
      </c>
      <c r="AQ534" s="5" t="e">
        <f t="shared" si="594"/>
        <v>#N/A</v>
      </c>
      <c r="AR534" s="5" t="e">
        <f t="shared" si="595"/>
        <v>#N/A</v>
      </c>
      <c r="AS534" s="5" t="e">
        <f t="shared" si="596"/>
        <v>#N/A</v>
      </c>
      <c r="AT534" s="5" t="e">
        <f t="shared" si="597"/>
        <v>#N/A</v>
      </c>
      <c r="AU534" s="5" t="e">
        <f t="shared" si="598"/>
        <v>#N/A</v>
      </c>
      <c r="AV534" s="5" t="e">
        <f t="shared" si="599"/>
        <v>#N/A</v>
      </c>
      <c r="AW534" s="5" t="e">
        <f t="shared" si="600"/>
        <v>#N/A</v>
      </c>
      <c r="AX534" s="5" t="e">
        <f t="shared" si="601"/>
        <v>#N/A</v>
      </c>
      <c r="AY534" s="5" t="e">
        <f t="shared" si="602"/>
        <v>#N/A</v>
      </c>
      <c r="AZ534" s="5" t="e">
        <f t="shared" si="603"/>
        <v>#N/A</v>
      </c>
      <c r="BA534" s="5" t="e">
        <f t="shared" si="604"/>
        <v>#N/A</v>
      </c>
      <c r="BB534" s="5" t="e">
        <f t="shared" si="605"/>
        <v>#N/A</v>
      </c>
      <c r="BC534" s="5" t="e">
        <f t="shared" si="606"/>
        <v>#N/A</v>
      </c>
      <c r="BD534" s="5" t="e">
        <f t="shared" si="607"/>
        <v>#N/A</v>
      </c>
      <c r="BE534" s="5" t="e">
        <f t="shared" si="608"/>
        <v>#N/A</v>
      </c>
      <c r="BF534" s="5" t="e">
        <f t="shared" si="609"/>
        <v>#N/A</v>
      </c>
      <c r="BG534" s="5" t="e">
        <f t="shared" si="610"/>
        <v>#N/A</v>
      </c>
      <c r="BH534" s="5" t="e">
        <f t="shared" si="611"/>
        <v>#N/A</v>
      </c>
      <c r="BI534" s="5" t="e">
        <f t="shared" si="612"/>
        <v>#N/A</v>
      </c>
      <c r="BJ534" s="8" t="e">
        <f t="shared" si="613"/>
        <v>#N/A</v>
      </c>
      <c r="BK534" s="8" t="e">
        <f t="shared" si="614"/>
        <v>#N/A</v>
      </c>
      <c r="BL534" s="8" t="e">
        <f t="shared" si="615"/>
        <v>#N/A</v>
      </c>
      <c r="BM534" s="8" t="e">
        <f t="shared" si="616"/>
        <v>#N/A</v>
      </c>
      <c r="BN534" s="8" t="e">
        <f t="shared" si="617"/>
        <v>#N/A</v>
      </c>
    </row>
    <row r="535" spans="1:66" x14ac:dyDescent="0.25">
      <c r="A535" t="s">
        <v>25</v>
      </c>
      <c r="B535" t="s">
        <v>254</v>
      </c>
      <c r="C535" t="s">
        <v>481</v>
      </c>
      <c r="D535" t="s">
        <v>535</v>
      </c>
      <c r="E535">
        <f>VLOOKUP(A535,home!$A$2:$E$405,3,FALSE)</f>
        <v>1.2947</v>
      </c>
      <c r="F535">
        <f>VLOOKUP(B535,home!$B$2:$E$405,3,FALSE)</f>
        <v>0.51590000000000003</v>
      </c>
      <c r="G535">
        <f>VLOOKUP(C535,away!$B$2:$E$405,4,FALSE)</f>
        <v>0.73170000000000002</v>
      </c>
      <c r="H535">
        <f>VLOOKUP(A535,away!$A$2:$E$405,3,FALSE)</f>
        <v>1.05</v>
      </c>
      <c r="I535">
        <f>VLOOKUP(C535,away!$B$2:$E$405,3,FALSE)</f>
        <v>1.4035</v>
      </c>
      <c r="J535">
        <f>VLOOKUP(B535,home!$B$2:$E$405,4,FALSE)</f>
        <v>1.5308999999999999</v>
      </c>
      <c r="K535" s="3">
        <f t="shared" si="562"/>
        <v>0.48872857364100003</v>
      </c>
      <c r="L535" s="3">
        <f t="shared" si="563"/>
        <v>2.2560490574999998</v>
      </c>
      <c r="M535" s="5">
        <f t="shared" si="564"/>
        <v>6.4262589354466645E-2</v>
      </c>
      <c r="N535" s="5">
        <f t="shared" si="565"/>
        <v>3.1406963633685794E-2</v>
      </c>
      <c r="O535" s="5">
        <f t="shared" si="566"/>
        <v>0.144979554145654</v>
      </c>
      <c r="P535" s="5">
        <f t="shared" si="567"/>
        <v>7.0855650704713613E-2</v>
      </c>
      <c r="Q535" s="5">
        <f t="shared" si="568"/>
        <v>7.6747402695430079E-3</v>
      </c>
      <c r="R535" s="5">
        <f t="shared" si="569"/>
        <v>0.16354049324353648</v>
      </c>
      <c r="S535" s="5">
        <f t="shared" si="570"/>
        <v>1.9531282847535244E-2</v>
      </c>
      <c r="T535" s="5">
        <f t="shared" si="571"/>
        <v>1.7314590551659795E-2</v>
      </c>
      <c r="U535" s="5">
        <f t="shared" si="572"/>
        <v>7.9926911995459177E-2</v>
      </c>
      <c r="V535" s="5">
        <f t="shared" si="573"/>
        <v>2.3927896967764982E-3</v>
      </c>
      <c r="W535" s="5">
        <f t="shared" si="574"/>
        <v>1.2502882883329665E-3</v>
      </c>
      <c r="X535" s="5">
        <f t="shared" si="575"/>
        <v>2.8207117144968766E-3</v>
      </c>
      <c r="Y535" s="5">
        <f t="shared" si="576"/>
        <v>3.181832002484944E-3</v>
      </c>
      <c r="Z535" s="5">
        <f t="shared" si="577"/>
        <v>0.12298512521505518</v>
      </c>
      <c r="AA535" s="5">
        <f t="shared" si="578"/>
        <v>6.0106344825413702E-2</v>
      </c>
      <c r="AB535" s="5">
        <f t="shared" si="579"/>
        <v>1.4687844086649268E-2</v>
      </c>
      <c r="AC535" s="5">
        <f t="shared" si="580"/>
        <v>1.6489246763526274E-4</v>
      </c>
      <c r="AD535" s="5">
        <f t="shared" si="581"/>
        <v>1.5276290294925448E-4</v>
      </c>
      <c r="AE535" s="5">
        <f t="shared" si="582"/>
        <v>3.4464060321962947E-4</v>
      </c>
      <c r="AF535" s="5">
        <f t="shared" si="583"/>
        <v>3.8876305403493829E-4</v>
      </c>
      <c r="AG535" s="5">
        <f t="shared" si="584"/>
        <v>2.9235617388211467E-4</v>
      </c>
      <c r="AH535" s="5">
        <f t="shared" si="585"/>
        <v>6.9365118956986188E-2</v>
      </c>
      <c r="AI535" s="5">
        <f t="shared" si="586"/>
        <v>3.3900715648286152E-2</v>
      </c>
      <c r="AJ535" s="5">
        <f t="shared" si="587"/>
        <v>8.2841242020980071E-3</v>
      </c>
      <c r="AK535" s="5">
        <f t="shared" si="588"/>
        <v>1.3495627350520825E-3</v>
      </c>
      <c r="AL535" s="5">
        <f t="shared" si="589"/>
        <v>7.272388621726391E-6</v>
      </c>
      <c r="AM535" s="5">
        <f t="shared" si="590"/>
        <v>1.4931919132729536E-5</v>
      </c>
      <c r="AN535" s="5">
        <f t="shared" si="591"/>
        <v>3.3687142086060682E-5</v>
      </c>
      <c r="AO535" s="5">
        <f t="shared" si="592"/>
        <v>3.7999922576562895E-5</v>
      </c>
      <c r="AP535" s="5">
        <f t="shared" si="593"/>
        <v>2.8576563171309228E-5</v>
      </c>
      <c r="AQ535" s="5">
        <f t="shared" si="594"/>
        <v>1.6117532102305351E-5</v>
      </c>
      <c r="AR535" s="5">
        <f t="shared" si="595"/>
        <v>3.1298222249256796E-2</v>
      </c>
      <c r="AS535" s="5">
        <f t="shared" si="596"/>
        <v>1.5296335517378284E-2</v>
      </c>
      <c r="AT535" s="5">
        <f t="shared" si="597"/>
        <v>3.7378781196712274E-3</v>
      </c>
      <c r="AU535" s="5">
        <f t="shared" si="598"/>
        <v>6.0893594729027423E-4</v>
      </c>
      <c r="AV535" s="5">
        <f t="shared" si="599"/>
        <v>7.4401099239476711E-5</v>
      </c>
      <c r="AW535" s="5">
        <f t="shared" si="600"/>
        <v>2.2273622143587844E-7</v>
      </c>
      <c r="AX535" s="5">
        <f t="shared" si="601"/>
        <v>1.2162759232436102E-6</v>
      </c>
      <c r="AY535" s="5">
        <f t="shared" si="602"/>
        <v>2.7439781502936884E-6</v>
      </c>
      <c r="AZ535" s="5">
        <f t="shared" si="603"/>
        <v>3.0952746598853348E-6</v>
      </c>
      <c r="BA535" s="5">
        <f t="shared" si="604"/>
        <v>2.3276971597126475E-6</v>
      </c>
      <c r="BB535" s="5">
        <f t="shared" si="605"/>
        <v>1.3128497458287865E-6</v>
      </c>
      <c r="BC535" s="5">
        <f t="shared" si="606"/>
        <v>5.9237068634322919E-7</v>
      </c>
      <c r="BD535" s="5">
        <f t="shared" si="607"/>
        <v>1.1768387467810221E-2</v>
      </c>
      <c r="BE535" s="5">
        <f t="shared" si="608"/>
        <v>5.75154722119751E-3</v>
      </c>
      <c r="BF535" s="5">
        <f t="shared" si="609"/>
        <v>1.4054727348223578E-3</v>
      </c>
      <c r="BG535" s="5">
        <f t="shared" si="610"/>
        <v>2.2896489499368218E-4</v>
      </c>
      <c r="BH535" s="5">
        <f t="shared" si="611"/>
        <v>2.7975421636030901E-5</v>
      </c>
      <c r="BI535" s="5">
        <f t="shared" si="612"/>
        <v>2.7344775826365919E-6</v>
      </c>
      <c r="BJ535" s="8">
        <f t="shared" si="613"/>
        <v>6.4970250719683584E-2</v>
      </c>
      <c r="BK535" s="8">
        <f t="shared" si="614"/>
        <v>0.15721722143789929</v>
      </c>
      <c r="BL535" s="8">
        <f t="shared" si="615"/>
        <v>0.64634152499001352</v>
      </c>
      <c r="BM535" s="8">
        <f t="shared" si="616"/>
        <v>0.50879160976912319</v>
      </c>
      <c r="BN535" s="8">
        <f t="shared" si="617"/>
        <v>0.48271999135159954</v>
      </c>
    </row>
    <row r="536" spans="1:66" x14ac:dyDescent="0.25">
      <c r="A536" t="s">
        <v>25</v>
      </c>
      <c r="B536" t="s">
        <v>529</v>
      </c>
      <c r="C536" t="s">
        <v>484</v>
      </c>
      <c r="D536" t="s">
        <v>535</v>
      </c>
      <c r="E536">
        <f>VLOOKUP(A536,home!$A$2:$E$405,3,FALSE)</f>
        <v>1.2947</v>
      </c>
      <c r="F536" t="e">
        <f>VLOOKUP(B536,home!$B$2:$E$405,3,FALSE)</f>
        <v>#N/A</v>
      </c>
      <c r="G536">
        <f>VLOOKUP(C536,away!$B$2:$E$405,4,FALSE)</f>
        <v>0.65039999999999998</v>
      </c>
      <c r="H536">
        <f>VLOOKUP(A536,away!$A$2:$E$405,3,FALSE)</f>
        <v>1.05</v>
      </c>
      <c r="I536">
        <f>VLOOKUP(C536,away!$B$2:$E$405,3,FALSE)</f>
        <v>0.85209999999999997</v>
      </c>
      <c r="J536" t="e">
        <f>VLOOKUP(B536,home!$B$2:$E$405,4,FALSE)</f>
        <v>#N/A</v>
      </c>
      <c r="K536" s="3" t="e">
        <f t="shared" si="562"/>
        <v>#N/A</v>
      </c>
      <c r="L536" s="3" t="e">
        <f t="shared" si="563"/>
        <v>#N/A</v>
      </c>
      <c r="M536" s="5" t="e">
        <f t="shared" si="564"/>
        <v>#N/A</v>
      </c>
      <c r="N536" s="5" t="e">
        <f t="shared" si="565"/>
        <v>#N/A</v>
      </c>
      <c r="O536" s="5" t="e">
        <f t="shared" si="566"/>
        <v>#N/A</v>
      </c>
      <c r="P536" s="5" t="e">
        <f t="shared" si="567"/>
        <v>#N/A</v>
      </c>
      <c r="Q536" s="5" t="e">
        <f t="shared" si="568"/>
        <v>#N/A</v>
      </c>
      <c r="R536" s="5" t="e">
        <f t="shared" si="569"/>
        <v>#N/A</v>
      </c>
      <c r="S536" s="5" t="e">
        <f t="shared" si="570"/>
        <v>#N/A</v>
      </c>
      <c r="T536" s="5" t="e">
        <f t="shared" si="571"/>
        <v>#N/A</v>
      </c>
      <c r="U536" s="5" t="e">
        <f t="shared" si="572"/>
        <v>#N/A</v>
      </c>
      <c r="V536" s="5" t="e">
        <f t="shared" si="573"/>
        <v>#N/A</v>
      </c>
      <c r="W536" s="5" t="e">
        <f t="shared" si="574"/>
        <v>#N/A</v>
      </c>
      <c r="X536" s="5" t="e">
        <f t="shared" si="575"/>
        <v>#N/A</v>
      </c>
      <c r="Y536" s="5" t="e">
        <f t="shared" si="576"/>
        <v>#N/A</v>
      </c>
      <c r="Z536" s="5" t="e">
        <f t="shared" si="577"/>
        <v>#N/A</v>
      </c>
      <c r="AA536" s="5" t="e">
        <f t="shared" si="578"/>
        <v>#N/A</v>
      </c>
      <c r="AB536" s="5" t="e">
        <f t="shared" si="579"/>
        <v>#N/A</v>
      </c>
      <c r="AC536" s="5" t="e">
        <f t="shared" si="580"/>
        <v>#N/A</v>
      </c>
      <c r="AD536" s="5" t="e">
        <f t="shared" si="581"/>
        <v>#N/A</v>
      </c>
      <c r="AE536" s="5" t="e">
        <f t="shared" si="582"/>
        <v>#N/A</v>
      </c>
      <c r="AF536" s="5" t="e">
        <f t="shared" si="583"/>
        <v>#N/A</v>
      </c>
      <c r="AG536" s="5" t="e">
        <f t="shared" si="584"/>
        <v>#N/A</v>
      </c>
      <c r="AH536" s="5" t="e">
        <f t="shared" si="585"/>
        <v>#N/A</v>
      </c>
      <c r="AI536" s="5" t="e">
        <f t="shared" si="586"/>
        <v>#N/A</v>
      </c>
      <c r="AJ536" s="5" t="e">
        <f t="shared" si="587"/>
        <v>#N/A</v>
      </c>
      <c r="AK536" s="5" t="e">
        <f t="shared" si="588"/>
        <v>#N/A</v>
      </c>
      <c r="AL536" s="5" t="e">
        <f t="shared" si="589"/>
        <v>#N/A</v>
      </c>
      <c r="AM536" s="5" t="e">
        <f t="shared" si="590"/>
        <v>#N/A</v>
      </c>
      <c r="AN536" s="5" t="e">
        <f t="shared" si="591"/>
        <v>#N/A</v>
      </c>
      <c r="AO536" s="5" t="e">
        <f t="shared" si="592"/>
        <v>#N/A</v>
      </c>
      <c r="AP536" s="5" t="e">
        <f t="shared" si="593"/>
        <v>#N/A</v>
      </c>
      <c r="AQ536" s="5" t="e">
        <f t="shared" si="594"/>
        <v>#N/A</v>
      </c>
      <c r="AR536" s="5" t="e">
        <f t="shared" si="595"/>
        <v>#N/A</v>
      </c>
      <c r="AS536" s="5" t="e">
        <f t="shared" si="596"/>
        <v>#N/A</v>
      </c>
      <c r="AT536" s="5" t="e">
        <f t="shared" si="597"/>
        <v>#N/A</v>
      </c>
      <c r="AU536" s="5" t="e">
        <f t="shared" si="598"/>
        <v>#N/A</v>
      </c>
      <c r="AV536" s="5" t="e">
        <f t="shared" si="599"/>
        <v>#N/A</v>
      </c>
      <c r="AW536" s="5" t="e">
        <f t="shared" si="600"/>
        <v>#N/A</v>
      </c>
      <c r="AX536" s="5" t="e">
        <f t="shared" si="601"/>
        <v>#N/A</v>
      </c>
      <c r="AY536" s="5" t="e">
        <f t="shared" si="602"/>
        <v>#N/A</v>
      </c>
      <c r="AZ536" s="5" t="e">
        <f t="shared" si="603"/>
        <v>#N/A</v>
      </c>
      <c r="BA536" s="5" t="e">
        <f t="shared" si="604"/>
        <v>#N/A</v>
      </c>
      <c r="BB536" s="5" t="e">
        <f t="shared" si="605"/>
        <v>#N/A</v>
      </c>
      <c r="BC536" s="5" t="e">
        <f t="shared" si="606"/>
        <v>#N/A</v>
      </c>
      <c r="BD536" s="5" t="e">
        <f t="shared" si="607"/>
        <v>#N/A</v>
      </c>
      <c r="BE536" s="5" t="e">
        <f t="shared" si="608"/>
        <v>#N/A</v>
      </c>
      <c r="BF536" s="5" t="e">
        <f t="shared" si="609"/>
        <v>#N/A</v>
      </c>
      <c r="BG536" s="5" t="e">
        <f t="shared" si="610"/>
        <v>#N/A</v>
      </c>
      <c r="BH536" s="5" t="e">
        <f t="shared" si="611"/>
        <v>#N/A</v>
      </c>
      <c r="BI536" s="5" t="e">
        <f t="shared" si="612"/>
        <v>#N/A</v>
      </c>
      <c r="BJ536" s="8" t="e">
        <f t="shared" si="613"/>
        <v>#N/A</v>
      </c>
      <c r="BK536" s="8" t="e">
        <f t="shared" si="614"/>
        <v>#N/A</v>
      </c>
      <c r="BL536" s="8" t="e">
        <f t="shared" si="615"/>
        <v>#N/A</v>
      </c>
      <c r="BM536" s="8" t="e">
        <f t="shared" si="616"/>
        <v>#N/A</v>
      </c>
      <c r="BN536" s="8" t="e">
        <f t="shared" si="617"/>
        <v>#N/A</v>
      </c>
    </row>
    <row r="537" spans="1:66" s="10" customFormat="1" x14ac:dyDescent="0.25">
      <c r="A537" t="s">
        <v>25</v>
      </c>
      <c r="B537" t="s">
        <v>485</v>
      </c>
      <c r="C537" t="s">
        <v>165</v>
      </c>
      <c r="D537" t="s">
        <v>535</v>
      </c>
      <c r="E537">
        <f>VLOOKUP(A537,home!$A$2:$E$405,3,FALSE)</f>
        <v>1.2947</v>
      </c>
      <c r="F537">
        <f>VLOOKUP(B537,home!$B$2:$E$405,3,FALSE)</f>
        <v>1.0569</v>
      </c>
      <c r="G537">
        <f>VLOOKUP(C537,away!$B$2:$E$405,4,FALSE)</f>
        <v>1.0163</v>
      </c>
      <c r="H537">
        <f>VLOOKUP(A537,away!$A$2:$E$405,3,FALSE)</f>
        <v>1.05</v>
      </c>
      <c r="I537">
        <f>VLOOKUP(C537,away!$B$2:$E$405,3,FALSE)</f>
        <v>1.0024999999999999</v>
      </c>
      <c r="J537">
        <f>VLOOKUP(B537,home!$B$2:$E$405,4,FALSE)</f>
        <v>0.90229999999999999</v>
      </c>
      <c r="K537" s="3">
        <f t="shared" si="562"/>
        <v>1.3906728354089999</v>
      </c>
      <c r="L537" s="3">
        <f t="shared" si="563"/>
        <v>0.94978353749999989</v>
      </c>
      <c r="M537" s="5">
        <f t="shared" si="564"/>
        <v>9.6283686935869611E-2</v>
      </c>
      <c r="N537" s="5">
        <f t="shared" si="565"/>
        <v>0.13389910791473827</v>
      </c>
      <c r="O537" s="5">
        <f t="shared" si="566"/>
        <v>9.1448660781492774E-2</v>
      </c>
      <c r="P537" s="5">
        <f t="shared" si="567"/>
        <v>0.12717516838335435</v>
      </c>
      <c r="Q537" s="5">
        <f t="shared" si="568"/>
        <v>9.3104926031262386E-2</v>
      </c>
      <c r="R537" s="5">
        <f t="shared" si="569"/>
        <v>4.3428216268341847E-2</v>
      </c>
      <c r="S537" s="5">
        <f t="shared" si="570"/>
        <v>4.1994454014071501E-2</v>
      </c>
      <c r="T537" s="5">
        <f t="shared" si="571"/>
        <v>8.8429526004648221E-2</v>
      </c>
      <c r="U537" s="5">
        <f t="shared" si="572"/>
        <v>6.039444065465021E-2</v>
      </c>
      <c r="V537" s="5">
        <f t="shared" si="573"/>
        <v>6.1630975094620977E-3</v>
      </c>
      <c r="W537" s="5">
        <f t="shared" si="574"/>
        <v>4.3159497158146973E-2</v>
      </c>
      <c r="X537" s="5">
        <f t="shared" si="575"/>
        <v>4.0992179887586022E-2</v>
      </c>
      <c r="Y537" s="5">
        <f t="shared" si="576"/>
        <v>1.9466848811733897E-2</v>
      </c>
      <c r="Z537" s="5">
        <f t="shared" si="577"/>
        <v>1.3749134958220258E-2</v>
      </c>
      <c r="AA537" s="5">
        <f t="shared" si="578"/>
        <v>1.9120548496769165E-2</v>
      </c>
      <c r="AB537" s="5">
        <f t="shared" si="579"/>
        <v>1.3295213696288636E-2</v>
      </c>
      <c r="AC537" s="5">
        <f t="shared" si="580"/>
        <v>5.0877840036581438E-4</v>
      </c>
      <c r="AD537" s="5">
        <f t="shared" si="581"/>
        <v>1.5005185071936725E-2</v>
      </c>
      <c r="AE537" s="5">
        <f t="shared" si="582"/>
        <v>1.4251677758466252E-2</v>
      </c>
      <c r="AF537" s="5">
        <f t="shared" si="583"/>
        <v>6.7680044583730723E-3</v>
      </c>
      <c r="AG537" s="5">
        <f t="shared" si="584"/>
        <v>2.1427130720964496E-3</v>
      </c>
      <c r="AH537" s="5">
        <f t="shared" si="585"/>
        <v>3.2646755095458364E-3</v>
      </c>
      <c r="AI537" s="5">
        <f t="shared" si="586"/>
        <v>4.5400955475504295E-3</v>
      </c>
      <c r="AJ537" s="5">
        <f t="shared" si="587"/>
        <v>3.1568937740698668E-3</v>
      </c>
      <c r="AK537" s="5">
        <f t="shared" si="588"/>
        <v>1.4634021386235872E-3</v>
      </c>
      <c r="AL537" s="5">
        <f t="shared" si="589"/>
        <v>2.6880557151673122E-5</v>
      </c>
      <c r="AM537" s="5">
        <f t="shared" si="590"/>
        <v>4.1734606539654082E-3</v>
      </c>
      <c r="AN537" s="5">
        <f t="shared" si="591"/>
        <v>3.9638842235403286E-3</v>
      </c>
      <c r="AO537" s="5">
        <f t="shared" si="592"/>
        <v>1.8824159900372867E-3</v>
      </c>
      <c r="AP537" s="5">
        <f t="shared" si="593"/>
        <v>5.9596257268805964E-4</v>
      </c>
      <c r="AQ537" s="5">
        <f t="shared" si="594"/>
        <v>1.4150886012631649E-4</v>
      </c>
      <c r="AR537" s="5">
        <f t="shared" si="595"/>
        <v>6.2014701084921208E-4</v>
      </c>
      <c r="AS537" s="5">
        <f t="shared" si="596"/>
        <v>8.6242160194808951E-4</v>
      </c>
      <c r="AT537" s="5">
        <f t="shared" si="597"/>
        <v>5.9967314724956096E-4</v>
      </c>
      <c r="AU537" s="5">
        <f t="shared" si="598"/>
        <v>2.7798305200139531E-4</v>
      </c>
      <c r="AV537" s="5">
        <f t="shared" si="599"/>
        <v>9.664586978060692E-5</v>
      </c>
      <c r="AW537" s="5">
        <f t="shared" si="600"/>
        <v>9.8624627182269134E-7</v>
      </c>
      <c r="AX537" s="5">
        <f t="shared" si="601"/>
        <v>9.6731972685299501E-4</v>
      </c>
      <c r="AY537" s="5">
        <f t="shared" si="602"/>
        <v>9.1874435206397117E-4</v>
      </c>
      <c r="AZ537" s="5">
        <f t="shared" si="603"/>
        <v>4.3630413038073192E-4</v>
      </c>
      <c r="BA537" s="5">
        <f t="shared" si="604"/>
        <v>1.3813149345962426E-4</v>
      </c>
      <c r="BB537" s="5">
        <f t="shared" si="605"/>
        <v>3.2798754624559997E-5</v>
      </c>
      <c r="BC537" s="5">
        <f t="shared" si="606"/>
        <v>6.2303434385818182E-6</v>
      </c>
      <c r="BD537" s="5">
        <f t="shared" si="607"/>
        <v>9.816757028906918E-5</v>
      </c>
      <c r="BE537" s="5">
        <f t="shared" si="608"/>
        <v>1.3651897331911213E-4</v>
      </c>
      <c r="BF537" s="5">
        <f t="shared" si="609"/>
        <v>9.492661385640766E-5</v>
      </c>
      <c r="BG537" s="5">
        <f t="shared" si="610"/>
        <v>4.4003954415821913E-5</v>
      </c>
      <c r="BH537" s="5">
        <f t="shared" si="611"/>
        <v>1.5298776014164855E-5</v>
      </c>
      <c r="BI537" s="5">
        <f t="shared" si="612"/>
        <v>4.2551184435811673E-6</v>
      </c>
      <c r="BJ537" s="8">
        <f t="shared" si="613"/>
        <v>0.47047642727016614</v>
      </c>
      <c r="BK537" s="8">
        <f t="shared" si="614"/>
        <v>0.27307081015233903</v>
      </c>
      <c r="BL537" s="8">
        <f t="shared" si="615"/>
        <v>0.24296218855549939</v>
      </c>
      <c r="BM537" s="8">
        <f t="shared" si="616"/>
        <v>0.41400103651537334</v>
      </c>
      <c r="BN537" s="8">
        <f t="shared" si="617"/>
        <v>0.58533976631505924</v>
      </c>
    </row>
    <row r="538" spans="1:66" x14ac:dyDescent="0.25">
      <c r="A538" t="s">
        <v>25</v>
      </c>
      <c r="B538" t="s">
        <v>249</v>
      </c>
      <c r="C538" t="s">
        <v>164</v>
      </c>
      <c r="D538" t="s">
        <v>535</v>
      </c>
      <c r="E538">
        <f>VLOOKUP(A538,home!$A$2:$E$405,3,FALSE)</f>
        <v>1.2947</v>
      </c>
      <c r="F538">
        <f>VLOOKUP(B538,home!$B$2:$E$405,3,FALSE)</f>
        <v>1.0569</v>
      </c>
      <c r="G538">
        <f>VLOOKUP(C538,away!$B$2:$E$405,4,FALSE)</f>
        <v>0.93500000000000005</v>
      </c>
      <c r="H538">
        <f>VLOOKUP(A538,away!$A$2:$E$405,3,FALSE)</f>
        <v>1.05</v>
      </c>
      <c r="I538">
        <f>VLOOKUP(C538,away!$B$2:$E$405,3,FALSE)</f>
        <v>0.75190000000000001</v>
      </c>
      <c r="J538">
        <f>VLOOKUP(B538,home!$B$2:$E$405,4,FALSE)</f>
        <v>0.80200000000000005</v>
      </c>
      <c r="K538" s="3">
        <f t="shared" si="562"/>
        <v>1.27942448205</v>
      </c>
      <c r="L538" s="3">
        <f t="shared" si="563"/>
        <v>0.6331749900000001</v>
      </c>
      <c r="M538" s="5">
        <f t="shared" si="564"/>
        <v>0.14769595564458513</v>
      </c>
      <c r="N538" s="5">
        <f t="shared" si="565"/>
        <v>0.18896582155145308</v>
      </c>
      <c r="O538" s="5">
        <f t="shared" si="566"/>
        <v>9.3517385238300638E-2</v>
      </c>
      <c r="P538" s="5">
        <f t="shared" si="567"/>
        <v>0.11964843217118312</v>
      </c>
      <c r="Q538" s="5">
        <f t="shared" si="568"/>
        <v>0.12088374918181032</v>
      </c>
      <c r="R538" s="5">
        <f t="shared" si="569"/>
        <v>2.9606434731543577E-2</v>
      </c>
      <c r="S538" s="5">
        <f t="shared" si="570"/>
        <v>2.4231786270897553E-2</v>
      </c>
      <c r="T538" s="5">
        <f t="shared" si="571"/>
        <v>7.6540566679355271E-2</v>
      </c>
      <c r="U538" s="5">
        <f t="shared" si="572"/>
        <v>3.7879197421752275E-2</v>
      </c>
      <c r="V538" s="5">
        <f t="shared" si="573"/>
        <v>2.1811288854012307E-3</v>
      </c>
      <c r="W538" s="5">
        <f t="shared" si="574"/>
        <v>5.1553876061733242E-2</v>
      </c>
      <c r="X538" s="5">
        <f t="shared" si="575"/>
        <v>3.2642624959849195E-2</v>
      </c>
      <c r="Y538" s="5">
        <f t="shared" si="576"/>
        <v>1.0334246866263131E-2</v>
      </c>
      <c r="Z538" s="5">
        <f t="shared" si="577"/>
        <v>6.2486846716935879E-3</v>
      </c>
      <c r="AA538" s="5">
        <f t="shared" si="578"/>
        <v>7.9947201495753437E-3</v>
      </c>
      <c r="AB538" s="5">
        <f t="shared" si="579"/>
        <v>5.1143203432525665E-3</v>
      </c>
      <c r="AC538" s="5">
        <f t="shared" si="580"/>
        <v>1.104332251188767E-4</v>
      </c>
      <c r="AD538" s="5">
        <f t="shared" si="581"/>
        <v>1.6489822794488251E-2</v>
      </c>
      <c r="AE538" s="5">
        <f t="shared" si="582"/>
        <v>1.0440943383001873E-2</v>
      </c>
      <c r="AF538" s="5">
        <f t="shared" si="583"/>
        <v>3.3054721110613882E-3</v>
      </c>
      <c r="AG538" s="5">
        <f t="shared" si="584"/>
        <v>6.9764742362219139E-4</v>
      </c>
      <c r="AH538" s="5">
        <f t="shared" si="585"/>
        <v>9.8912771362818521E-4</v>
      </c>
      <c r="AI538" s="5">
        <f t="shared" si="586"/>
        <v>1.2655142126900417E-3</v>
      </c>
      <c r="AJ538" s="5">
        <f t="shared" si="587"/>
        <v>8.0956493304893513E-4</v>
      </c>
      <c r="AK538" s="5">
        <f t="shared" si="588"/>
        <v>3.4525906505065887E-4</v>
      </c>
      <c r="AL538" s="5">
        <f t="shared" si="589"/>
        <v>3.5784763874989216E-6</v>
      </c>
      <c r="AM538" s="5">
        <f t="shared" si="590"/>
        <v>4.2194965975868755E-3</v>
      </c>
      <c r="AN538" s="5">
        <f t="shared" si="591"/>
        <v>2.6716797159821045E-3</v>
      </c>
      <c r="AO538" s="5">
        <f t="shared" si="592"/>
        <v>8.4582038872508592E-4</v>
      </c>
      <c r="AP538" s="5">
        <f t="shared" si="593"/>
        <v>1.7851743872426753E-4</v>
      </c>
      <c r="AQ538" s="5">
        <f t="shared" si="594"/>
        <v>2.8258194369765928E-5</v>
      </c>
      <c r="AR538" s="5">
        <f t="shared" si="595"/>
        <v>1.2525818603704989E-4</v>
      </c>
      <c r="AS538" s="5">
        <f t="shared" si="596"/>
        <v>1.6025838979297512E-4</v>
      </c>
      <c r="AT538" s="5">
        <f t="shared" si="597"/>
        <v>1.025192536775221E-4</v>
      </c>
      <c r="AU538" s="5">
        <f t="shared" si="598"/>
        <v>4.3721881012172081E-5</v>
      </c>
      <c r="AV538" s="5">
        <f t="shared" si="599"/>
        <v>1.3984711242062509E-5</v>
      </c>
      <c r="AW538" s="5">
        <f t="shared" si="600"/>
        <v>8.0525617542629519E-8</v>
      </c>
      <c r="AX538" s="5">
        <f t="shared" si="601"/>
        <v>8.9975454147988828E-4</v>
      </c>
      <c r="AY538" s="5">
        <f t="shared" si="602"/>
        <v>5.6970207280398295E-4</v>
      </c>
      <c r="AZ538" s="5">
        <f t="shared" si="603"/>
        <v>1.803605521253206E-4</v>
      </c>
      <c r="BA538" s="5">
        <f t="shared" si="604"/>
        <v>3.806659692944813E-5</v>
      </c>
      <c r="BB538" s="5">
        <f t="shared" si="605"/>
        <v>6.025704282534337E-6</v>
      </c>
      <c r="BC538" s="5">
        <f t="shared" si="606"/>
        <v>7.6306504976732779E-7</v>
      </c>
      <c r="BD538" s="5">
        <f t="shared" si="607"/>
        <v>1.321839178190453E-5</v>
      </c>
      <c r="BE538" s="5">
        <f t="shared" si="608"/>
        <v>1.691193405909718E-5</v>
      </c>
      <c r="BF538" s="5">
        <f t="shared" si="609"/>
        <v>1.0818771237012083E-5</v>
      </c>
      <c r="BG538" s="5">
        <f t="shared" si="610"/>
        <v>4.6139335954438732E-6</v>
      </c>
      <c r="BH538" s="5">
        <f t="shared" si="611"/>
        <v>1.475794900140969E-6</v>
      </c>
      <c r="BI538" s="5">
        <f t="shared" si="612"/>
        <v>3.7763362514497752E-7</v>
      </c>
      <c r="BJ538" s="8">
        <f t="shared" si="613"/>
        <v>0.52149321588069686</v>
      </c>
      <c r="BK538" s="8">
        <f t="shared" si="614"/>
        <v>0.2944410167463774</v>
      </c>
      <c r="BL538" s="8">
        <f t="shared" si="615"/>
        <v>0.17801468268980272</v>
      </c>
      <c r="BM538" s="8">
        <f t="shared" si="616"/>
        <v>0.29931019992250857</v>
      </c>
      <c r="BN538" s="8">
        <f t="shared" si="617"/>
        <v>0.70031777851887589</v>
      </c>
    </row>
    <row r="539" spans="1:66" x14ac:dyDescent="0.25">
      <c r="A539" t="s">
        <v>173</v>
      </c>
      <c r="B539" t="s">
        <v>436</v>
      </c>
      <c r="C539" t="s">
        <v>257</v>
      </c>
      <c r="D539" t="s">
        <v>535</v>
      </c>
      <c r="E539">
        <f>VLOOKUP(A539,home!$A$2:$E$405,3,FALSE)</f>
        <v>1.7239</v>
      </c>
      <c r="F539">
        <f>VLOOKUP(B539,home!$B$2:$E$405,3,FALSE)</f>
        <v>0.95540000000000003</v>
      </c>
      <c r="G539">
        <f>VLOOKUP(C539,away!$B$2:$E$405,4,FALSE)</f>
        <v>1.2326999999999999</v>
      </c>
      <c r="H539">
        <f>VLOOKUP(A539,away!$A$2:$E$405,3,FALSE)</f>
        <v>1.3199000000000001</v>
      </c>
      <c r="I539">
        <f>VLOOKUP(C539,away!$B$2:$E$405,3,FALSE)</f>
        <v>0.75760000000000005</v>
      </c>
      <c r="J539">
        <f>VLOOKUP(B539,home!$B$2:$E$405,4,FALSE)</f>
        <v>1.2479</v>
      </c>
      <c r="K539" s="3">
        <f t="shared" si="562"/>
        <v>2.0302742317619997</v>
      </c>
      <c r="L539" s="3">
        <f t="shared" si="563"/>
        <v>1.2478453918960002</v>
      </c>
      <c r="M539" s="5">
        <f t="shared" si="564"/>
        <v>3.7699078656063957E-2</v>
      </c>
      <c r="N539" s="5">
        <f t="shared" si="565"/>
        <v>7.6539467956575444E-2</v>
      </c>
      <c r="O539" s="5">
        <f t="shared" si="566"/>
        <v>4.7042621579694258E-2</v>
      </c>
      <c r="P539" s="5">
        <f t="shared" si="567"/>
        <v>9.5509422387784232E-2</v>
      </c>
      <c r="Q539" s="5">
        <f t="shared" si="568"/>
        <v>7.7698054752504228E-2</v>
      </c>
      <c r="R539" s="5">
        <f t="shared" si="569"/>
        <v>2.9350959280464411E-2</v>
      </c>
      <c r="S539" s="5">
        <f t="shared" si="570"/>
        <v>6.0492524552592006E-2</v>
      </c>
      <c r="T539" s="5">
        <f t="shared" si="571"/>
        <v>9.6955159582195513E-2</v>
      </c>
      <c r="U539" s="5">
        <f t="shared" si="572"/>
        <v>5.9590496304622619E-2</v>
      </c>
      <c r="V539" s="5">
        <f t="shared" si="573"/>
        <v>1.702843289179895E-2</v>
      </c>
      <c r="W539" s="5">
        <f t="shared" si="574"/>
        <v>5.2582786140680772E-2</v>
      </c>
      <c r="X539" s="5">
        <f t="shared" si="575"/>
        <v>6.5615187378701367E-2</v>
      </c>
      <c r="Y539" s="5">
        <f t="shared" si="576"/>
        <v>4.0938804604452546E-2</v>
      </c>
      <c r="Z539" s="5">
        <f t="shared" si="577"/>
        <v>1.2208486428618217E-2</v>
      </c>
      <c r="AA539" s="5">
        <f t="shared" si="578"/>
        <v>2.478657540483965E-2</v>
      </c>
      <c r="AB539" s="5">
        <f t="shared" si="579"/>
        <v>2.5161772669035857E-2</v>
      </c>
      <c r="AC539" s="5">
        <f t="shared" si="580"/>
        <v>2.6963122303707483E-3</v>
      </c>
      <c r="AD539" s="5">
        <f t="shared" si="581"/>
        <v>2.6689368933919048E-2</v>
      </c>
      <c r="AE539" s="5">
        <f t="shared" si="582"/>
        <v>3.3304206036803147E-2</v>
      </c>
      <c r="AF539" s="5">
        <f t="shared" si="583"/>
        <v>2.0779250016889881E-2</v>
      </c>
      <c r="AG539" s="5">
        <f t="shared" si="584"/>
        <v>8.6430971268769714E-3</v>
      </c>
      <c r="AH539" s="5">
        <f t="shared" si="585"/>
        <v>3.8085758829940262E-3</v>
      </c>
      <c r="AI539" s="5">
        <f t="shared" si="586"/>
        <v>7.7324534749529765E-3</v>
      </c>
      <c r="AJ539" s="5">
        <f t="shared" si="587"/>
        <v>7.8495005192477825E-3</v>
      </c>
      <c r="AK539" s="5">
        <f t="shared" si="588"/>
        <v>5.3122128788104031E-3</v>
      </c>
      <c r="AL539" s="5">
        <f t="shared" si="589"/>
        <v>2.7324086728937097E-4</v>
      </c>
      <c r="AM539" s="5">
        <f t="shared" si="590"/>
        <v>1.0837347601705006E-2</v>
      </c>
      <c r="AN539" s="5">
        <f t="shared" si="591"/>
        <v>1.3523334265162761E-2</v>
      </c>
      <c r="AO539" s="5">
        <f t="shared" si="592"/>
        <v>8.437515172926317E-3</v>
      </c>
      <c r="AP539" s="5">
        <f t="shared" si="593"/>
        <v>3.5095714758628955E-3</v>
      </c>
      <c r="AQ539" s="5">
        <f t="shared" si="594"/>
        <v>1.09485064842129E-3</v>
      </c>
      <c r="AR539" s="5">
        <f t="shared" si="595"/>
        <v>9.5050277305606717E-4</v>
      </c>
      <c r="AS539" s="5">
        <f t="shared" si="596"/>
        <v>1.9297812873540572E-3</v>
      </c>
      <c r="AT539" s="5">
        <f t="shared" si="597"/>
        <v>1.9589926103257211E-3</v>
      </c>
      <c r="AU539" s="5">
        <f t="shared" si="598"/>
        <v>1.3257640723188294E-3</v>
      </c>
      <c r="AV539" s="5">
        <f t="shared" si="599"/>
        <v>6.7291615835619292E-4</v>
      </c>
      <c r="AW539" s="5">
        <f t="shared" si="600"/>
        <v>1.9229085768642434E-5</v>
      </c>
      <c r="AX539" s="5">
        <f t="shared" si="601"/>
        <v>3.667131262731568E-3</v>
      </c>
      <c r="AY539" s="5">
        <f t="shared" si="602"/>
        <v>4.5760128476773475E-3</v>
      </c>
      <c r="AZ539" s="5">
        <f t="shared" si="603"/>
        <v>2.8550782726155361E-3</v>
      </c>
      <c r="BA539" s="5">
        <f t="shared" si="604"/>
        <v>1.1875654219952294E-3</v>
      </c>
      <c r="BB539" s="5">
        <f t="shared" si="605"/>
        <v>3.7047450985294413E-4</v>
      </c>
      <c r="BC539" s="5">
        <f t="shared" si="606"/>
        <v>9.2458981986985137E-5</v>
      </c>
      <c r="BD539" s="5">
        <f t="shared" si="607"/>
        <v>1.9768008422373038E-4</v>
      </c>
      <c r="BE539" s="5">
        <f t="shared" si="608"/>
        <v>4.0134478113198162E-4</v>
      </c>
      <c r="BF539" s="5">
        <f t="shared" si="609"/>
        <v>4.0741998359221111E-4</v>
      </c>
      <c r="BG539" s="5">
        <f t="shared" si="610"/>
        <v>2.7572476473072095E-4</v>
      </c>
      <c r="BH539" s="5">
        <f t="shared" si="611"/>
        <v>1.3994922122285568E-4</v>
      </c>
      <c r="BI539" s="5">
        <f t="shared" si="612"/>
        <v>5.6827059520784639E-5</v>
      </c>
      <c r="BJ539" s="8">
        <f t="shared" si="613"/>
        <v>0.54989672299053693</v>
      </c>
      <c r="BK539" s="8">
        <f t="shared" si="614"/>
        <v>0.2182750244335766</v>
      </c>
      <c r="BL539" s="8">
        <f t="shared" si="615"/>
        <v>0.21895207079049506</v>
      </c>
      <c r="BM539" s="8">
        <f t="shared" si="616"/>
        <v>0.63093591626823176</v>
      </c>
      <c r="BN539" s="8">
        <f t="shared" si="617"/>
        <v>0.36383960461308651</v>
      </c>
    </row>
    <row r="540" spans="1:66" x14ac:dyDescent="0.25">
      <c r="A540" t="s">
        <v>173</v>
      </c>
      <c r="B540" t="s">
        <v>474</v>
      </c>
      <c r="C540" t="s">
        <v>178</v>
      </c>
      <c r="D540" t="s">
        <v>535</v>
      </c>
      <c r="E540">
        <f>VLOOKUP(A540,home!$A$2:$E$405,3,FALSE)</f>
        <v>1.7239</v>
      </c>
      <c r="F540">
        <f>VLOOKUP(B540,home!$B$2:$E$405,3,FALSE)</f>
        <v>0.75070000000000003</v>
      </c>
      <c r="G540">
        <f>VLOOKUP(C540,away!$B$2:$E$405,4,FALSE)</f>
        <v>1.1601999999999999</v>
      </c>
      <c r="H540">
        <f>VLOOKUP(A540,away!$A$2:$E$405,3,FALSE)</f>
        <v>1.3199000000000001</v>
      </c>
      <c r="I540">
        <f>VLOOKUP(C540,away!$B$2:$E$405,3,FALSE)</f>
        <v>0.80220000000000002</v>
      </c>
      <c r="J540">
        <f>VLOOKUP(B540,home!$B$2:$E$405,4,FALSE)</f>
        <v>1.1587000000000001</v>
      </c>
      <c r="K540" s="3">
        <f t="shared" si="562"/>
        <v>1.5014516331459999</v>
      </c>
      <c r="L540" s="3">
        <f t="shared" si="563"/>
        <v>1.2268591138860001</v>
      </c>
      <c r="M540" s="5">
        <f t="shared" si="564"/>
        <v>6.5329554653276181E-2</v>
      </c>
      <c r="N540" s="5">
        <f t="shared" si="565"/>
        <v>9.8089166526862379E-2</v>
      </c>
      <c r="O540" s="5">
        <f t="shared" si="566"/>
        <v>8.0150159532485429E-2</v>
      </c>
      <c r="P540" s="5">
        <f t="shared" si="567"/>
        <v>0.12034158792696267</v>
      </c>
      <c r="Q540" s="5">
        <f t="shared" si="568"/>
        <v>7.3638069637843764E-2</v>
      </c>
      <c r="R540" s="5">
        <f t="shared" si="569"/>
        <v>4.9166476850923312E-2</v>
      </c>
      <c r="S540" s="5">
        <f t="shared" si="570"/>
        <v>5.5419395791245607E-2</v>
      </c>
      <c r="T540" s="5">
        <f t="shared" si="571"/>
        <v>9.0343536864160565E-2</v>
      </c>
      <c r="U540" s="5">
        <f t="shared" si="572"/>
        <v>7.3821086963853796E-2</v>
      </c>
      <c r="V540" s="5">
        <f t="shared" si="573"/>
        <v>1.134293170622412E-2</v>
      </c>
      <c r="W540" s="5">
        <f t="shared" si="574"/>
        <v>3.6854666639819796E-2</v>
      </c>
      <c r="X540" s="5">
        <f t="shared" si="575"/>
        <v>4.5215483656293243E-2</v>
      </c>
      <c r="Y540" s="5">
        <f t="shared" si="576"/>
        <v>2.7736514106243424E-2</v>
      </c>
      <c r="Z540" s="5">
        <f t="shared" si="577"/>
        <v>2.0106780074073443E-2</v>
      </c>
      <c r="AA540" s="5">
        <f t="shared" si="578"/>
        <v>3.0189357779525017E-2</v>
      </c>
      <c r="AB540" s="5">
        <f t="shared" si="579"/>
        <v>2.2663930270848377E-2</v>
      </c>
      <c r="AC540" s="5">
        <f t="shared" si="580"/>
        <v>1.305904368741215E-3</v>
      </c>
      <c r="AD540" s="5">
        <f t="shared" si="581"/>
        <v>1.3833874853852205E-2</v>
      </c>
      <c r="AE540" s="5">
        <f t="shared" si="582"/>
        <v>1.6972215444806937E-2</v>
      </c>
      <c r="AF540" s="5">
        <f t="shared" si="583"/>
        <v>1.0411258600649061E-2</v>
      </c>
      <c r="AG540" s="5">
        <f t="shared" si="584"/>
        <v>4.2577158337434359E-3</v>
      </c>
      <c r="AH540" s="5">
        <f t="shared" si="585"/>
        <v>6.1670465961946004E-3</v>
      </c>
      <c r="AI540" s="5">
        <f t="shared" si="586"/>
        <v>9.2595221835438633E-3</v>
      </c>
      <c r="AJ540" s="5">
        <f t="shared" si="587"/>
        <v>6.9513623523167764E-3</v>
      </c>
      <c r="AK540" s="5">
        <f t="shared" si="588"/>
        <v>3.4790447854918813E-3</v>
      </c>
      <c r="AL540" s="5">
        <f t="shared" si="589"/>
        <v>9.6222670580960146E-5</v>
      </c>
      <c r="AM540" s="5">
        <f t="shared" si="590"/>
        <v>4.154178798410753E-3</v>
      </c>
      <c r="AN540" s="5">
        <f t="shared" si="591"/>
        <v>5.0965921195422256E-3</v>
      </c>
      <c r="AO540" s="5">
        <f t="shared" si="592"/>
        <v>3.1264002458099727E-3</v>
      </c>
      <c r="AP540" s="5">
        <f t="shared" si="593"/>
        <v>1.2785508784091324E-3</v>
      </c>
      <c r="AQ540" s="5">
        <f t="shared" si="594"/>
        <v>3.9215044943579844E-4</v>
      </c>
      <c r="AR540" s="5">
        <f t="shared" si="595"/>
        <v>1.5132194644601974E-3</v>
      </c>
      <c r="AS540" s="5">
        <f t="shared" si="596"/>
        <v>2.2720258362220786E-3</v>
      </c>
      <c r="AT540" s="5">
        <f t="shared" si="597"/>
        <v>1.7056684511727736E-3</v>
      </c>
      <c r="AU540" s="5">
        <f t="shared" si="598"/>
        <v>8.5365956053965646E-4</v>
      </c>
      <c r="AV540" s="5">
        <f t="shared" si="599"/>
        <v>3.2043213533074091E-4</v>
      </c>
      <c r="AW540" s="5">
        <f t="shared" si="600"/>
        <v>4.9235793958382582E-6</v>
      </c>
      <c r="AX540" s="5">
        <f t="shared" si="601"/>
        <v>1.039549756875718E-3</v>
      </c>
      <c r="AY540" s="5">
        <f t="shared" si="602"/>
        <v>1.2753810935609503E-3</v>
      </c>
      <c r="AZ540" s="5">
        <f t="shared" si="603"/>
        <v>7.8235645915657268E-4</v>
      </c>
      <c r="BA540" s="5">
        <f t="shared" si="604"/>
        <v>3.1994705074127387E-4</v>
      </c>
      <c r="BB540" s="5">
        <f t="shared" si="605"/>
        <v>9.8132488790719503E-5</v>
      </c>
      <c r="BC540" s="5">
        <f t="shared" si="606"/>
        <v>2.4078947648242012E-5</v>
      </c>
      <c r="BD540" s="5">
        <f t="shared" si="607"/>
        <v>3.094178485471139E-4</v>
      </c>
      <c r="BE540" s="5">
        <f t="shared" si="608"/>
        <v>4.6457593402558583E-4</v>
      </c>
      <c r="BF540" s="5">
        <f t="shared" si="609"/>
        <v>3.487691474315222E-4</v>
      </c>
      <c r="BG540" s="5">
        <f t="shared" si="610"/>
        <v>1.7455333533399899E-4</v>
      </c>
      <c r="BH540" s="5">
        <f t="shared" si="611"/>
        <v>6.552084760207854E-5</v>
      </c>
      <c r="BI540" s="5">
        <f t="shared" si="612"/>
        <v>1.967527672745019E-5</v>
      </c>
      <c r="BJ540" s="8">
        <f t="shared" si="613"/>
        <v>0.43493982045265611</v>
      </c>
      <c r="BK540" s="8">
        <f t="shared" si="614"/>
        <v>0.25511097821059175</v>
      </c>
      <c r="BL540" s="8">
        <f t="shared" si="615"/>
        <v>0.28989550515257639</v>
      </c>
      <c r="BM540" s="8">
        <f t="shared" si="616"/>
        <v>0.51206761124737865</v>
      </c>
      <c r="BN540" s="8">
        <f t="shared" si="617"/>
        <v>0.48671501512835369</v>
      </c>
    </row>
    <row r="541" spans="1:66" x14ac:dyDescent="0.25">
      <c r="A541" t="s">
        <v>27</v>
      </c>
      <c r="B541" t="s">
        <v>432</v>
      </c>
      <c r="C541" t="s">
        <v>278</v>
      </c>
      <c r="D541" t="s">
        <v>535</v>
      </c>
      <c r="E541">
        <f>VLOOKUP(A541,home!$A$2:$E$405,3,FALSE)</f>
        <v>1.4007000000000001</v>
      </c>
      <c r="F541">
        <f>VLOOKUP(B541,home!$B$2:$E$405,3,FALSE)</f>
        <v>0.92390000000000005</v>
      </c>
      <c r="G541">
        <f>VLOOKUP(C541,away!$B$2:$E$405,4,FALSE)</f>
        <v>1.1338999999999999</v>
      </c>
      <c r="H541">
        <f>VLOOKUP(A541,away!$A$2:$E$405,3,FALSE)</f>
        <v>1.0741000000000001</v>
      </c>
      <c r="I541">
        <f>VLOOKUP(C541,away!$B$2:$E$405,3,FALSE)</f>
        <v>0.60240000000000005</v>
      </c>
      <c r="J541">
        <f>VLOOKUP(B541,home!$B$2:$E$405,4,FALSE)</f>
        <v>0.93100000000000005</v>
      </c>
      <c r="K541" s="3">
        <f t="shared" si="562"/>
        <v>1.4673876211470001</v>
      </c>
      <c r="L541" s="3">
        <f t="shared" si="563"/>
        <v>0.60239222904000012</v>
      </c>
      <c r="M541" s="5">
        <f t="shared" si="564"/>
        <v>0.12621356453936505</v>
      </c>
      <c r="N541" s="5">
        <f t="shared" si="565"/>
        <v>0.18520422222590222</v>
      </c>
      <c r="O541" s="5">
        <f t="shared" si="566"/>
        <v>7.6030070477952003E-2</v>
      </c>
      <c r="P541" s="5">
        <f t="shared" si="567"/>
        <v>0.11156558425428074</v>
      </c>
      <c r="Q541" s="5">
        <f t="shared" si="568"/>
        <v>0.13588319153922357</v>
      </c>
      <c r="R541" s="5">
        <f t="shared" si="569"/>
        <v>2.2899961814640907E-2</v>
      </c>
      <c r="S541" s="5">
        <f t="shared" si="570"/>
        <v>2.4654401520600697E-2</v>
      </c>
      <c r="T541" s="5">
        <f t="shared" si="571"/>
        <v>8.1854978640382145E-2</v>
      </c>
      <c r="U541" s="5">
        <f t="shared" si="572"/>
        <v>3.3603120491543056E-2</v>
      </c>
      <c r="V541" s="5">
        <f t="shared" si="573"/>
        <v>2.4214536863451344E-3</v>
      </c>
      <c r="W541" s="5">
        <f t="shared" si="574"/>
        <v>6.6464437728867815E-2</v>
      </c>
      <c r="X541" s="5">
        <f t="shared" si="575"/>
        <v>4.0037660795382957E-2</v>
      </c>
      <c r="Y541" s="5">
        <f t="shared" si="576"/>
        <v>1.205918786603908E-2</v>
      </c>
      <c r="Z541" s="5">
        <f t="shared" si="577"/>
        <v>4.5982530141508065E-3</v>
      </c>
      <c r="AA541" s="5">
        <f t="shared" si="578"/>
        <v>6.7474195518667747E-3</v>
      </c>
      <c r="AB541" s="5">
        <f t="shared" si="579"/>
        <v>4.9505399625472731E-3</v>
      </c>
      <c r="AC541" s="5">
        <f t="shared" si="580"/>
        <v>1.3377667460294989E-4</v>
      </c>
      <c r="AD541" s="5">
        <f t="shared" si="581"/>
        <v>2.4382273292459063E-2</v>
      </c>
      <c r="AE541" s="5">
        <f t="shared" si="582"/>
        <v>1.4687691957706873E-2</v>
      </c>
      <c r="AF541" s="5">
        <f t="shared" si="583"/>
        <v>4.4238757489279629E-3</v>
      </c>
      <c r="AG541" s="5">
        <f t="shared" si="584"/>
        <v>8.8830279113090514E-4</v>
      </c>
      <c r="AH541" s="5">
        <f t="shared" si="585"/>
        <v>6.9248797072105084E-4</v>
      </c>
      <c r="AI541" s="5">
        <f t="shared" si="586"/>
        <v>1.0161482760292762E-3</v>
      </c>
      <c r="AJ541" s="5">
        <f t="shared" si="587"/>
        <v>7.4554170074761267E-4</v>
      </c>
      <c r="AK541" s="5">
        <f t="shared" si="588"/>
        <v>3.6466622090864265E-4</v>
      </c>
      <c r="AL541" s="5">
        <f t="shared" si="589"/>
        <v>4.7300376678666629E-6</v>
      </c>
      <c r="AM541" s="5">
        <f t="shared" si="590"/>
        <v>7.1556492009555101E-3</v>
      </c>
      <c r="AN541" s="5">
        <f t="shared" si="591"/>
        <v>4.3105074723918842E-3</v>
      </c>
      <c r="AO541" s="5">
        <f t="shared" si="592"/>
        <v>1.2983081022938619E-3</v>
      </c>
      <c r="AP541" s="5">
        <f t="shared" si="593"/>
        <v>2.6069690390716395E-4</v>
      </c>
      <c r="AQ541" s="5">
        <f t="shared" si="594"/>
        <v>3.9260447262115799E-5</v>
      </c>
      <c r="AR541" s="5">
        <f t="shared" si="595"/>
        <v>8.3429874453208063E-5</v>
      </c>
      <c r="AS541" s="5">
        <f t="shared" si="596"/>
        <v>1.2242396500648586E-4</v>
      </c>
      <c r="AT541" s="5">
        <f t="shared" si="597"/>
        <v>8.9821705391125454E-5</v>
      </c>
      <c r="AU541" s="5">
        <f t="shared" si="598"/>
        <v>4.3934419533750083E-5</v>
      </c>
      <c r="AV541" s="5">
        <f t="shared" si="599"/>
        <v>1.6117205841525955E-5</v>
      </c>
      <c r="AW541" s="5">
        <f t="shared" si="600"/>
        <v>1.1614120036372303E-7</v>
      </c>
      <c r="AX541" s="5">
        <f t="shared" si="601"/>
        <v>1.750018509792088E-3</v>
      </c>
      <c r="AY541" s="5">
        <f t="shared" si="602"/>
        <v>1.0541975509749148E-3</v>
      </c>
      <c r="AZ541" s="5">
        <f t="shared" si="603"/>
        <v>3.1752020629014405E-4</v>
      </c>
      <c r="BA541" s="5">
        <f t="shared" si="604"/>
        <v>6.3757234944120168E-5</v>
      </c>
      <c r="BB541" s="5">
        <f t="shared" si="605"/>
        <v>9.6017157188538833E-6</v>
      </c>
      <c r="BC541" s="5">
        <f t="shared" si="606"/>
        <v>1.15679978689776E-6</v>
      </c>
      <c r="BD541" s="5">
        <f t="shared" si="607"/>
        <v>8.3762513400658871E-6</v>
      </c>
      <c r="BE541" s="5">
        <f t="shared" si="608"/>
        <v>1.2291207528028653E-5</v>
      </c>
      <c r="BF541" s="5">
        <f t="shared" si="609"/>
        <v>9.0179828877890351E-6</v>
      </c>
      <c r="BG541" s="5">
        <f t="shared" si="610"/>
        <v>4.4109588190857024E-6</v>
      </c>
      <c r="BH541" s="5">
        <f t="shared" si="611"/>
        <v>1.6181465921288873E-6</v>
      </c>
      <c r="BI541" s="5">
        <f t="shared" si="612"/>
        <v>4.7488965569822673E-7</v>
      </c>
      <c r="BJ541" s="8">
        <f t="shared" si="613"/>
        <v>0.58214649673034013</v>
      </c>
      <c r="BK541" s="8">
        <f t="shared" si="614"/>
        <v>0.26604770826383739</v>
      </c>
      <c r="BL541" s="8">
        <f t="shared" si="615"/>
        <v>0.14744187307400547</v>
      </c>
      <c r="BM541" s="8">
        <f t="shared" si="616"/>
        <v>0.34138365482119476</v>
      </c>
      <c r="BN541" s="8">
        <f t="shared" si="617"/>
        <v>0.65779659485136455</v>
      </c>
    </row>
    <row r="542" spans="1:66" x14ac:dyDescent="0.25">
      <c r="A542" t="s">
        <v>27</v>
      </c>
      <c r="B542" t="s">
        <v>511</v>
      </c>
      <c r="C542" t="s">
        <v>478</v>
      </c>
      <c r="D542" t="s">
        <v>535</v>
      </c>
      <c r="E542">
        <f>VLOOKUP(A542,home!$A$2:$E$405,3,FALSE)</f>
        <v>1.4007000000000001</v>
      </c>
      <c r="F542" t="e">
        <f>VLOOKUP(B542,home!$B$2:$E$405,3,FALSE)</f>
        <v>#N/A</v>
      </c>
      <c r="G542">
        <f>VLOOKUP(C542,away!$B$2:$E$405,4,FALSE)</f>
        <v>0.79790000000000005</v>
      </c>
      <c r="H542">
        <f>VLOOKUP(A542,away!$A$2:$E$405,3,FALSE)</f>
        <v>1.0741000000000001</v>
      </c>
      <c r="I542">
        <f>VLOOKUP(C542,away!$B$2:$E$405,3,FALSE)</f>
        <v>0.82150000000000001</v>
      </c>
      <c r="J542" t="e">
        <f>VLOOKUP(B542,home!$B$2:$E$405,4,FALSE)</f>
        <v>#N/A</v>
      </c>
      <c r="K542" s="3" t="e">
        <f t="shared" si="562"/>
        <v>#N/A</v>
      </c>
      <c r="L542" s="3" t="e">
        <f t="shared" si="563"/>
        <v>#N/A</v>
      </c>
      <c r="M542" s="5" t="e">
        <f t="shared" si="564"/>
        <v>#N/A</v>
      </c>
      <c r="N542" s="5" t="e">
        <f t="shared" si="565"/>
        <v>#N/A</v>
      </c>
      <c r="O542" s="5" t="e">
        <f t="shared" si="566"/>
        <v>#N/A</v>
      </c>
      <c r="P542" s="5" t="e">
        <f t="shared" si="567"/>
        <v>#N/A</v>
      </c>
      <c r="Q542" s="5" t="e">
        <f t="shared" si="568"/>
        <v>#N/A</v>
      </c>
      <c r="R542" s="5" t="e">
        <f t="shared" si="569"/>
        <v>#N/A</v>
      </c>
      <c r="S542" s="5" t="e">
        <f t="shared" si="570"/>
        <v>#N/A</v>
      </c>
      <c r="T542" s="5" t="e">
        <f t="shared" si="571"/>
        <v>#N/A</v>
      </c>
      <c r="U542" s="5" t="e">
        <f t="shared" si="572"/>
        <v>#N/A</v>
      </c>
      <c r="V542" s="5" t="e">
        <f t="shared" si="573"/>
        <v>#N/A</v>
      </c>
      <c r="W542" s="5" t="e">
        <f t="shared" si="574"/>
        <v>#N/A</v>
      </c>
      <c r="X542" s="5" t="e">
        <f t="shared" si="575"/>
        <v>#N/A</v>
      </c>
      <c r="Y542" s="5" t="e">
        <f t="shared" si="576"/>
        <v>#N/A</v>
      </c>
      <c r="Z542" s="5" t="e">
        <f t="shared" si="577"/>
        <v>#N/A</v>
      </c>
      <c r="AA542" s="5" t="e">
        <f t="shared" si="578"/>
        <v>#N/A</v>
      </c>
      <c r="AB542" s="5" t="e">
        <f t="shared" si="579"/>
        <v>#N/A</v>
      </c>
      <c r="AC542" s="5" t="e">
        <f t="shared" si="580"/>
        <v>#N/A</v>
      </c>
      <c r="AD542" s="5" t="e">
        <f t="shared" si="581"/>
        <v>#N/A</v>
      </c>
      <c r="AE542" s="5" t="e">
        <f t="shared" si="582"/>
        <v>#N/A</v>
      </c>
      <c r="AF542" s="5" t="e">
        <f t="shared" si="583"/>
        <v>#N/A</v>
      </c>
      <c r="AG542" s="5" t="e">
        <f t="shared" si="584"/>
        <v>#N/A</v>
      </c>
      <c r="AH542" s="5" t="e">
        <f t="shared" si="585"/>
        <v>#N/A</v>
      </c>
      <c r="AI542" s="5" t="e">
        <f t="shared" si="586"/>
        <v>#N/A</v>
      </c>
      <c r="AJ542" s="5" t="e">
        <f t="shared" si="587"/>
        <v>#N/A</v>
      </c>
      <c r="AK542" s="5" t="e">
        <f t="shared" si="588"/>
        <v>#N/A</v>
      </c>
      <c r="AL542" s="5" t="e">
        <f t="shared" si="589"/>
        <v>#N/A</v>
      </c>
      <c r="AM542" s="5" t="e">
        <f t="shared" si="590"/>
        <v>#N/A</v>
      </c>
      <c r="AN542" s="5" t="e">
        <f t="shared" si="591"/>
        <v>#N/A</v>
      </c>
      <c r="AO542" s="5" t="e">
        <f t="shared" si="592"/>
        <v>#N/A</v>
      </c>
      <c r="AP542" s="5" t="e">
        <f t="shared" si="593"/>
        <v>#N/A</v>
      </c>
      <c r="AQ542" s="5" t="e">
        <f t="shared" si="594"/>
        <v>#N/A</v>
      </c>
      <c r="AR542" s="5" t="e">
        <f t="shared" si="595"/>
        <v>#N/A</v>
      </c>
      <c r="AS542" s="5" t="e">
        <f t="shared" si="596"/>
        <v>#N/A</v>
      </c>
      <c r="AT542" s="5" t="e">
        <f t="shared" si="597"/>
        <v>#N/A</v>
      </c>
      <c r="AU542" s="5" t="e">
        <f t="shared" si="598"/>
        <v>#N/A</v>
      </c>
      <c r="AV542" s="5" t="e">
        <f t="shared" si="599"/>
        <v>#N/A</v>
      </c>
      <c r="AW542" s="5" t="e">
        <f t="shared" si="600"/>
        <v>#N/A</v>
      </c>
      <c r="AX542" s="5" t="e">
        <f t="shared" si="601"/>
        <v>#N/A</v>
      </c>
      <c r="AY542" s="5" t="e">
        <f t="shared" si="602"/>
        <v>#N/A</v>
      </c>
      <c r="AZ542" s="5" t="e">
        <f t="shared" si="603"/>
        <v>#N/A</v>
      </c>
      <c r="BA542" s="5" t="e">
        <f t="shared" si="604"/>
        <v>#N/A</v>
      </c>
      <c r="BB542" s="5" t="e">
        <f t="shared" si="605"/>
        <v>#N/A</v>
      </c>
      <c r="BC542" s="5" t="e">
        <f t="shared" si="606"/>
        <v>#N/A</v>
      </c>
      <c r="BD542" s="5" t="e">
        <f t="shared" si="607"/>
        <v>#N/A</v>
      </c>
      <c r="BE542" s="5" t="e">
        <f t="shared" si="608"/>
        <v>#N/A</v>
      </c>
      <c r="BF542" s="5" t="e">
        <f t="shared" si="609"/>
        <v>#N/A</v>
      </c>
      <c r="BG542" s="5" t="e">
        <f t="shared" si="610"/>
        <v>#N/A</v>
      </c>
      <c r="BH542" s="5" t="e">
        <f t="shared" si="611"/>
        <v>#N/A</v>
      </c>
      <c r="BI542" s="5" t="e">
        <f t="shared" si="612"/>
        <v>#N/A</v>
      </c>
      <c r="BJ542" s="8" t="e">
        <f t="shared" si="613"/>
        <v>#N/A</v>
      </c>
      <c r="BK542" s="8" t="e">
        <f t="shared" si="614"/>
        <v>#N/A</v>
      </c>
      <c r="BL542" s="8" t="e">
        <f t="shared" si="615"/>
        <v>#N/A</v>
      </c>
      <c r="BM542" s="8" t="e">
        <f t="shared" si="616"/>
        <v>#N/A</v>
      </c>
      <c r="BN542" s="8" t="e">
        <f t="shared" si="617"/>
        <v>#N/A</v>
      </c>
    </row>
    <row r="543" spans="1:66" x14ac:dyDescent="0.25">
      <c r="A543" t="s">
        <v>27</v>
      </c>
      <c r="B543" t="s">
        <v>265</v>
      </c>
      <c r="C543" t="s">
        <v>30</v>
      </c>
      <c r="D543" t="s">
        <v>535</v>
      </c>
      <c r="E543">
        <f>VLOOKUP(A543,home!$A$2:$E$405,3,FALSE)</f>
        <v>1.4007000000000001</v>
      </c>
      <c r="F543">
        <f>VLOOKUP(B543,home!$B$2:$E$405,3,FALSE)</f>
        <v>0.62470000000000003</v>
      </c>
      <c r="G543">
        <f>VLOOKUP(C543,away!$B$2:$E$405,4,FALSE)</f>
        <v>0.33600000000000002</v>
      </c>
      <c r="H543">
        <f>VLOOKUP(A543,away!$A$2:$E$405,3,FALSE)</f>
        <v>1.0741000000000001</v>
      </c>
      <c r="I543">
        <f>VLOOKUP(C543,away!$B$2:$E$405,3,FALSE)</f>
        <v>1.8620000000000001</v>
      </c>
      <c r="J543">
        <f>VLOOKUP(B543,home!$B$2:$E$405,4,FALSE)</f>
        <v>0.81459999999999999</v>
      </c>
      <c r="K543" s="3">
        <f t="shared" si="562"/>
        <v>0.29400580944000004</v>
      </c>
      <c r="L543" s="3">
        <f t="shared" si="563"/>
        <v>1.6291789833200001</v>
      </c>
      <c r="M543" s="5">
        <f t="shared" si="564"/>
        <v>0.14614079206035022</v>
      </c>
      <c r="N543" s="5">
        <f t="shared" si="565"/>
        <v>4.2966241861906007E-2</v>
      </c>
      <c r="O543" s="5">
        <f t="shared" si="566"/>
        <v>0.23808950703046092</v>
      </c>
      <c r="P543" s="5">
        <f t="shared" si="567"/>
        <v>6.9999698233661256E-2</v>
      </c>
      <c r="Q543" s="5">
        <f t="shared" si="568"/>
        <v>6.3161623586022453E-3</v>
      </c>
      <c r="R543" s="5">
        <f t="shared" si="569"/>
        <v>0.19394521050152322</v>
      </c>
      <c r="S543" s="5">
        <f t="shared" si="570"/>
        <v>8.3822553643683479E-3</v>
      </c>
      <c r="T543" s="5">
        <f t="shared" si="571"/>
        <v>1.0290158969871659E-2</v>
      </c>
      <c r="U543" s="5">
        <f t="shared" si="572"/>
        <v>5.7021018600511536E-2</v>
      </c>
      <c r="V543" s="5">
        <f t="shared" si="573"/>
        <v>4.461111612157363E-4</v>
      </c>
      <c r="W543" s="5">
        <f t="shared" si="574"/>
        <v>6.1899614226510456E-4</v>
      </c>
      <c r="X543" s="5">
        <f t="shared" si="575"/>
        <v>1.0084555057344653E-3</v>
      </c>
      <c r="Y543" s="5">
        <f t="shared" si="576"/>
        <v>8.2147725777796654E-4</v>
      </c>
      <c r="Z543" s="5">
        <f t="shared" si="577"/>
        <v>0.10532382028821832</v>
      </c>
      <c r="AA543" s="5">
        <f t="shared" si="578"/>
        <v>3.0965815037150728E-2</v>
      </c>
      <c r="AB543" s="5">
        <f t="shared" si="579"/>
        <v>4.5520647574834126E-3</v>
      </c>
      <c r="AC543" s="5">
        <f t="shared" si="580"/>
        <v>1.3355120695388212E-5</v>
      </c>
      <c r="AD543" s="5">
        <f t="shared" si="581"/>
        <v>4.5497115461722358E-5</v>
      </c>
      <c r="AE543" s="5">
        <f t="shared" si="582"/>
        <v>7.4122944311921484E-5</v>
      </c>
      <c r="AF543" s="5">
        <f t="shared" si="583"/>
        <v>6.0379771527390633E-5</v>
      </c>
      <c r="AG543" s="5">
        <f t="shared" si="584"/>
        <v>3.2789818263362714E-5</v>
      </c>
      <c r="AH543" s="5">
        <f t="shared" si="585"/>
        <v>4.289783861413448E-2</v>
      </c>
      <c r="AI543" s="5">
        <f t="shared" si="586"/>
        <v>1.2612213764975099E-2</v>
      </c>
      <c r="AJ543" s="5">
        <f t="shared" si="587"/>
        <v>1.8540320584009074E-3</v>
      </c>
      <c r="AK543" s="5">
        <f t="shared" si="588"/>
        <v>1.816987320192895E-4</v>
      </c>
      <c r="AL543" s="5">
        <f t="shared" si="589"/>
        <v>2.5587774785434064E-7</v>
      </c>
      <c r="AM543" s="5">
        <f t="shared" si="590"/>
        <v>2.675283251701765E-6</v>
      </c>
      <c r="AN543" s="5">
        <f t="shared" si="591"/>
        <v>4.3585152481005057E-6</v>
      </c>
      <c r="AO543" s="5">
        <f t="shared" si="592"/>
        <v>3.5504007203425507E-6</v>
      </c>
      <c r="AP543" s="5">
        <f t="shared" si="593"/>
        <v>1.9280794119820904E-6</v>
      </c>
      <c r="AQ543" s="5">
        <f t="shared" si="594"/>
        <v>7.8529661404330151E-7</v>
      </c>
      <c r="AR543" s="5">
        <f t="shared" si="595"/>
        <v>1.3977651420000197E-2</v>
      </c>
      <c r="AS543" s="5">
        <f t="shared" si="596"/>
        <v>4.1095107198073242E-3</v>
      </c>
      <c r="AT543" s="5">
        <f t="shared" si="597"/>
        <v>6.041100127896549E-4</v>
      </c>
      <c r="AU543" s="5">
        <f t="shared" si="598"/>
        <v>5.9203951100343782E-5</v>
      </c>
      <c r="AV543" s="5">
        <f t="shared" si="599"/>
        <v>4.3515763913256871E-6</v>
      </c>
      <c r="AW543" s="5">
        <f t="shared" si="600"/>
        <v>3.404510906151842E-9</v>
      </c>
      <c r="AX543" s="5">
        <f t="shared" si="601"/>
        <v>1.3109146964964222E-7</v>
      </c>
      <c r="AY543" s="5">
        <f t="shared" si="602"/>
        <v>2.1357146724572873E-7</v>
      </c>
      <c r="AZ543" s="5">
        <f t="shared" si="603"/>
        <v>1.7397307293677856E-7</v>
      </c>
      <c r="BA543" s="5">
        <f t="shared" si="604"/>
        <v>9.4477758030732357E-8</v>
      </c>
      <c r="BB543" s="5">
        <f t="shared" si="605"/>
        <v>3.8480294443715383E-8</v>
      </c>
      <c r="BC543" s="5">
        <f t="shared" si="606"/>
        <v>1.2538257395933283E-8</v>
      </c>
      <c r="BD543" s="5">
        <f t="shared" si="607"/>
        <v>3.7953493216062121E-3</v>
      </c>
      <c r="BE543" s="5">
        <f t="shared" si="608"/>
        <v>1.1158547494063895E-3</v>
      </c>
      <c r="BF543" s="5">
        <f t="shared" si="609"/>
        <v>1.64033889408347E-4</v>
      </c>
      <c r="BG543" s="5">
        <f t="shared" si="610"/>
        <v>1.6075638810364176E-5</v>
      </c>
      <c r="BH543" s="5">
        <f t="shared" si="611"/>
        <v>1.1815828001765495E-6</v>
      </c>
      <c r="BI543" s="5">
        <f t="shared" si="612"/>
        <v>6.9478441517257656E-8</v>
      </c>
      <c r="BJ543" s="8">
        <f t="shared" si="613"/>
        <v>6.2248243453287729E-2</v>
      </c>
      <c r="BK543" s="8">
        <f t="shared" si="614"/>
        <v>0.22498268138950603</v>
      </c>
      <c r="BL543" s="8">
        <f t="shared" si="615"/>
        <v>0.60596679143722143</v>
      </c>
      <c r="BM543" s="8">
        <f t="shared" si="616"/>
        <v>0.30106371435477314</v>
      </c>
      <c r="BN543" s="8">
        <f t="shared" si="617"/>
        <v>0.69745761204650392</v>
      </c>
    </row>
    <row r="544" spans="1:66" x14ac:dyDescent="0.25">
      <c r="A544" t="s">
        <v>184</v>
      </c>
      <c r="B544" t="s">
        <v>191</v>
      </c>
      <c r="C544" t="s">
        <v>268</v>
      </c>
      <c r="D544" t="s">
        <v>535</v>
      </c>
      <c r="E544">
        <f>VLOOKUP(A544,home!$A$2:$E$405,3,FALSE)</f>
        <v>1.6847000000000001</v>
      </c>
      <c r="F544">
        <f>VLOOKUP(B544,home!$B$2:$E$405,3,FALSE)</f>
        <v>0.68730000000000002</v>
      </c>
      <c r="G544">
        <f>VLOOKUP(C544,away!$B$2:$E$405,4,FALSE)</f>
        <v>0.79139999999999999</v>
      </c>
      <c r="H544">
        <f>VLOOKUP(A544,away!$A$2:$E$405,3,FALSE)</f>
        <v>1.2386999999999999</v>
      </c>
      <c r="I544">
        <f>VLOOKUP(C544,away!$B$2:$E$405,3,FALSE)</f>
        <v>1.794</v>
      </c>
      <c r="J544">
        <f>VLOOKUP(B544,home!$B$2:$E$405,4,FALSE)</f>
        <v>1.2746999999999999</v>
      </c>
      <c r="K544" s="3">
        <f t="shared" si="562"/>
        <v>0.91635755693400012</v>
      </c>
      <c r="L544" s="3">
        <f t="shared" si="563"/>
        <v>2.8326737766599996</v>
      </c>
      <c r="M544" s="5">
        <f t="shared" si="564"/>
        <v>2.3540537743450357E-2</v>
      </c>
      <c r="N544" s="5">
        <f t="shared" si="565"/>
        <v>2.1571549655500791E-2</v>
      </c>
      <c r="O544" s="5">
        <f t="shared" si="566"/>
        <v>6.6682663954346785E-2</v>
      </c>
      <c r="P544" s="5">
        <f t="shared" si="567"/>
        <v>6.1105163031056127E-2</v>
      </c>
      <c r="Q544" s="5">
        <f t="shared" si="568"/>
        <v>9.883626270797587E-3</v>
      </c>
      <c r="R544" s="5">
        <f t="shared" si="569"/>
        <v>9.4445116770654591E-2</v>
      </c>
      <c r="S544" s="5">
        <f t="shared" si="570"/>
        <v>3.9653309853667322E-2</v>
      </c>
      <c r="T544" s="5">
        <f t="shared" si="571"/>
        <v>2.7997088955596185E-2</v>
      </c>
      <c r="U544" s="5">
        <f t="shared" si="572"/>
        <v>8.6545496468303409E-2</v>
      </c>
      <c r="V544" s="5">
        <f t="shared" si="573"/>
        <v>1.1436640297949578E-2</v>
      </c>
      <c r="W544" s="5">
        <f t="shared" si="574"/>
        <v>3.0189785410522606E-3</v>
      </c>
      <c r="X544" s="5">
        <f t="shared" si="575"/>
        <v>8.5517813455380006E-3</v>
      </c>
      <c r="Y544" s="5">
        <f t="shared" si="576"/>
        <v>1.2112203380617836E-2</v>
      </c>
      <c r="Z544" s="5">
        <f t="shared" si="577"/>
        <v>8.9177401869941594E-2</v>
      </c>
      <c r="AA544" s="5">
        <f t="shared" si="578"/>
        <v>8.1718386111261213E-2</v>
      </c>
      <c r="AB544" s="5">
        <f t="shared" si="579"/>
        <v>3.7441630326752323E-2</v>
      </c>
      <c r="AC544" s="5">
        <f t="shared" si="580"/>
        <v>1.8554104879363674E-3</v>
      </c>
      <c r="AD544" s="5">
        <f t="shared" si="581"/>
        <v>6.9161595007870508E-4</v>
      </c>
      <c r="AE544" s="5">
        <f t="shared" si="582"/>
        <v>1.9591223653077391E-3</v>
      </c>
      <c r="AF544" s="5">
        <f t="shared" si="583"/>
        <v>2.7747772747376736E-3</v>
      </c>
      <c r="AG544" s="5">
        <f t="shared" si="584"/>
        <v>2.6200129407405017E-3</v>
      </c>
      <c r="AH544" s="5">
        <f t="shared" si="585"/>
        <v>6.3152621936913497E-2</v>
      </c>
      <c r="AI544" s="5">
        <f t="shared" si="586"/>
        <v>5.7870382352086594E-2</v>
      </c>
      <c r="AJ544" s="5">
        <f t="shared" si="587"/>
        <v>2.651498109549727E-2</v>
      </c>
      <c r="AK544" s="5">
        <f t="shared" si="588"/>
        <v>8.0990677662736935E-3</v>
      </c>
      <c r="AL544" s="5">
        <f t="shared" si="589"/>
        <v>1.926466788320115E-4</v>
      </c>
      <c r="AM544" s="5">
        <f t="shared" si="590"/>
        <v>1.2675350047014198E-4</v>
      </c>
      <c r="AN544" s="5">
        <f t="shared" si="591"/>
        <v>3.5905131688163209E-4</v>
      </c>
      <c r="AO544" s="5">
        <f t="shared" si="592"/>
        <v>5.0853762490291976E-4</v>
      </c>
      <c r="AP544" s="5">
        <f t="shared" si="593"/>
        <v>4.8017373150248654E-4</v>
      </c>
      <c r="AQ544" s="5">
        <f t="shared" si="594"/>
        <v>3.4004388436701831E-4</v>
      </c>
      <c r="AR544" s="5">
        <f t="shared" si="595"/>
        <v>3.5778155217603559E-2</v>
      </c>
      <c r="AS544" s="5">
        <f t="shared" si="596"/>
        <v>3.278558290680865E-2</v>
      </c>
      <c r="AT544" s="5">
        <f t="shared" si="597"/>
        <v>1.5021658327570143E-2</v>
      </c>
      <c r="AU544" s="5">
        <f t="shared" si="598"/>
        <v>4.5884033753831521E-3</v>
      </c>
      <c r="AV544" s="5">
        <f t="shared" si="599"/>
        <v>1.0511545268234561E-3</v>
      </c>
      <c r="AW544" s="5">
        <f t="shared" si="600"/>
        <v>1.3890585543343786E-5</v>
      </c>
      <c r="AX544" s="5">
        <f t="shared" si="601"/>
        <v>1.9358588003941981E-5</v>
      </c>
      <c r="AY544" s="5">
        <f t="shared" si="602"/>
        <v>5.4836564591931287E-5</v>
      </c>
      <c r="AZ544" s="5">
        <f t="shared" si="603"/>
        <v>7.7667049260843031E-5</v>
      </c>
      <c r="BA544" s="5">
        <f t="shared" si="604"/>
        <v>7.3335137917250145E-5</v>
      </c>
      <c r="BB544" s="5">
        <f t="shared" si="605"/>
        <v>5.1933630521484727E-5</v>
      </c>
      <c r="BC544" s="5">
        <f t="shared" si="606"/>
        <v>2.9422206660991824E-5</v>
      </c>
      <c r="BD544" s="5">
        <f t="shared" si="607"/>
        <v>1.6891307010362795E-2</v>
      </c>
      <c r="BE544" s="5">
        <f t="shared" si="608"/>
        <v>1.54784768254382E-2</v>
      </c>
      <c r="BF544" s="5">
        <f t="shared" si="609"/>
        <v>7.0919096044090432E-3</v>
      </c>
      <c r="BG544" s="5">
        <f t="shared" si="610"/>
        <v>2.1662416530310144E-3</v>
      </c>
      <c r="BH544" s="5">
        <f t="shared" si="611"/>
        <v>4.9626297722504245E-4</v>
      </c>
      <c r="BI544" s="5">
        <f t="shared" si="612"/>
        <v>9.0950865881346687E-5</v>
      </c>
      <c r="BJ544" s="8">
        <f t="shared" si="613"/>
        <v>9.3301869915047936E-2</v>
      </c>
      <c r="BK544" s="8">
        <f t="shared" si="614"/>
        <v>0.13783854465748369</v>
      </c>
      <c r="BL544" s="8">
        <f t="shared" si="615"/>
        <v>0.65391045007262594</v>
      </c>
      <c r="BM544" s="8">
        <f t="shared" si="616"/>
        <v>0.69695866311024424</v>
      </c>
      <c r="BN544" s="8">
        <f t="shared" si="617"/>
        <v>0.27722865742580627</v>
      </c>
    </row>
    <row r="545" spans="1:66" s="14" customFormat="1" x14ac:dyDescent="0.25">
      <c r="A545" t="s">
        <v>184</v>
      </c>
      <c r="B545" t="s">
        <v>185</v>
      </c>
      <c r="C545" t="s">
        <v>193</v>
      </c>
      <c r="D545" t="s">
        <v>535</v>
      </c>
      <c r="E545">
        <f>VLOOKUP(A545,home!$A$2:$E$405,3,FALSE)</f>
        <v>1.6847000000000001</v>
      </c>
      <c r="F545">
        <f>VLOOKUP(B545,home!$B$2:$E$405,3,FALSE)</f>
        <v>1.7478</v>
      </c>
      <c r="G545">
        <f>VLOOKUP(C545,away!$B$2:$E$405,4,FALSE)</f>
        <v>1.0622</v>
      </c>
      <c r="H545">
        <f>VLOOKUP(A545,away!$A$2:$E$405,3,FALSE)</f>
        <v>1.2386999999999999</v>
      </c>
      <c r="I545">
        <f>VLOOKUP(C545,away!$B$2:$E$405,3,FALSE)</f>
        <v>0.97729999999999995</v>
      </c>
      <c r="J545">
        <f>VLOOKUP(B545,home!$B$2:$E$405,4,FALSE)</f>
        <v>0.62790000000000001</v>
      </c>
      <c r="K545" s="3">
        <f t="shared" si="562"/>
        <v>3.1276677206520005</v>
      </c>
      <c r="L545" s="3">
        <f t="shared" si="563"/>
        <v>0.76012413012899993</v>
      </c>
      <c r="M545" s="5">
        <f t="shared" si="564"/>
        <v>2.0490542294498364E-2</v>
      </c>
      <c r="N545" s="5">
        <f t="shared" si="565"/>
        <v>6.4087607713157108E-2</v>
      </c>
      <c r="O545" s="5">
        <f t="shared" si="566"/>
        <v>1.5575355637477049E-2</v>
      </c>
      <c r="P545" s="5">
        <f t="shared" si="567"/>
        <v>4.871453706501213E-2</v>
      </c>
      <c r="Q545" s="5">
        <f t="shared" si="568"/>
        <v>0.10022237096912485</v>
      </c>
      <c r="R545" s="5">
        <f t="shared" si="569"/>
        <v>5.9196018276935275E-3</v>
      </c>
      <c r="S545" s="5">
        <f t="shared" si="570"/>
        <v>2.8953676376047052E-2</v>
      </c>
      <c r="T545" s="5">
        <f t="shared" si="571"/>
        <v>7.6181442552371956E-2</v>
      </c>
      <c r="U545" s="5">
        <f t="shared" si="572"/>
        <v>1.8514547555589629E-2</v>
      </c>
      <c r="V545" s="5">
        <f t="shared" si="573"/>
        <v>7.6483249942422638E-3</v>
      </c>
      <c r="W545" s="5">
        <f t="shared" si="574"/>
        <v>0.10448742485578064</v>
      </c>
      <c r="X545" s="5">
        <f t="shared" si="575"/>
        <v>7.9423412927919504E-2</v>
      </c>
      <c r="Y545" s="5">
        <f t="shared" si="576"/>
        <v>3.0185826331855584E-2</v>
      </c>
      <c r="Z545" s="5">
        <f t="shared" si="577"/>
        <v>1.4998773966618606E-3</v>
      </c>
      <c r="AA545" s="5">
        <f t="shared" si="578"/>
        <v>4.6911181184748577E-3</v>
      </c>
      <c r="AB545" s="5">
        <f t="shared" si="579"/>
        <v>7.3361293564597821E-3</v>
      </c>
      <c r="AC545" s="5">
        <f t="shared" si="580"/>
        <v>1.136452997626712E-3</v>
      </c>
      <c r="AD545" s="5">
        <f t="shared" si="581"/>
        <v>8.1700486483869156E-2</v>
      </c>
      <c r="AE545" s="5">
        <f t="shared" si="582"/>
        <v>6.2102511219667159E-2</v>
      </c>
      <c r="AF545" s="5">
        <f t="shared" si="583"/>
        <v>2.3602808659837972E-2</v>
      </c>
      <c r="AG545" s="5">
        <f t="shared" si="584"/>
        <v>5.9803548003868568E-3</v>
      </c>
      <c r="AH545" s="5">
        <f t="shared" si="585"/>
        <v>2.8502325035943639E-4</v>
      </c>
      <c r="AI545" s="5">
        <f t="shared" si="586"/>
        <v>8.914580197845229E-4</v>
      </c>
      <c r="AJ545" s="5">
        <f t="shared" si="587"/>
        <v>1.3940922363982026E-3</v>
      </c>
      <c r="AK545" s="5">
        <f t="shared" si="588"/>
        <v>1.453419095798072E-3</v>
      </c>
      <c r="AL545" s="5">
        <f t="shared" si="589"/>
        <v>1.0807284820450082E-4</v>
      </c>
      <c r="AM545" s="5">
        <f t="shared" si="590"/>
        <v>5.1106394867432542E-2</v>
      </c>
      <c r="AN545" s="5">
        <f t="shared" si="591"/>
        <v>3.8847203942636348E-2</v>
      </c>
      <c r="AO545" s="5">
        <f t="shared" si="592"/>
        <v>1.4764348552420151E-2</v>
      </c>
      <c r="AP545" s="5">
        <f t="shared" si="593"/>
        <v>3.740912533443243E-3</v>
      </c>
      <c r="AQ545" s="5">
        <f t="shared" si="594"/>
        <v>7.1088947134305457E-4</v>
      </c>
      <c r="AR545" s="5">
        <f t="shared" si="595"/>
        <v>4.3330610049201361E-5</v>
      </c>
      <c r="AS545" s="5">
        <f t="shared" si="596"/>
        <v>1.355237503670463E-4</v>
      </c>
      <c r="AT545" s="5">
        <f t="shared" si="597"/>
        <v>2.1193662970235525E-4</v>
      </c>
      <c r="AU545" s="5">
        <f t="shared" si="598"/>
        <v>2.2095578518127747E-4</v>
      </c>
      <c r="AV545" s="5">
        <f t="shared" si="599"/>
        <v>1.7276906925069982E-4</v>
      </c>
      <c r="AW545" s="5">
        <f t="shared" si="600"/>
        <v>7.1370579627432659E-6</v>
      </c>
      <c r="AX545" s="5">
        <f t="shared" si="601"/>
        <v>2.6640636924293953E-2</v>
      </c>
      <c r="AY545" s="5">
        <f t="shared" si="602"/>
        <v>2.0250190968161455E-2</v>
      </c>
      <c r="AZ545" s="5">
        <f t="shared" si="603"/>
        <v>7.6963293973099272E-3</v>
      </c>
      <c r="BA545" s="5">
        <f t="shared" si="604"/>
        <v>1.95005522943882E-3</v>
      </c>
      <c r="BB545" s="5">
        <f t="shared" si="605"/>
        <v>3.7057100874517254E-4</v>
      </c>
      <c r="BC545" s="5">
        <f t="shared" si="606"/>
        <v>5.6335993134690075E-5</v>
      </c>
      <c r="BD545" s="5">
        <f t="shared" si="607"/>
        <v>5.4894403786013469E-6</v>
      </c>
      <c r="BE545" s="5">
        <f t="shared" si="608"/>
        <v>1.7169145476595127E-5</v>
      </c>
      <c r="BF545" s="5">
        <f t="shared" si="609"/>
        <v>2.6849691049162453E-5</v>
      </c>
      <c r="BG545" s="5">
        <f t="shared" si="610"/>
        <v>2.7992304001314779E-5</v>
      </c>
      <c r="BH545" s="5">
        <f t="shared" si="611"/>
        <v>2.188765641289752E-5</v>
      </c>
      <c r="BI545" s="5">
        <f t="shared" si="612"/>
        <v>1.3691463288668269E-5</v>
      </c>
      <c r="BJ545" s="8">
        <f t="shared" si="613"/>
        <v>0.79410811540233006</v>
      </c>
      <c r="BK545" s="8">
        <f t="shared" si="614"/>
        <v>0.12730179754379251</v>
      </c>
      <c r="BL545" s="8">
        <f t="shared" si="615"/>
        <v>5.6958340643192898E-2</v>
      </c>
      <c r="BM545" s="8">
        <f t="shared" si="616"/>
        <v>0.70461506156881537</v>
      </c>
      <c r="BN545" s="8">
        <f t="shared" si="617"/>
        <v>0.25501001550696306</v>
      </c>
    </row>
    <row r="546" spans="1:66" x14ac:dyDescent="0.25">
      <c r="A546" t="s">
        <v>184</v>
      </c>
      <c r="B546" t="s">
        <v>189</v>
      </c>
      <c r="C546" t="s">
        <v>186</v>
      </c>
      <c r="D546" t="s">
        <v>535</v>
      </c>
      <c r="E546">
        <f>VLOOKUP(A546,home!$A$2:$E$405,3,FALSE)</f>
        <v>1.6847000000000001</v>
      </c>
      <c r="F546">
        <f>VLOOKUP(B546,home!$B$2:$E$405,3,FALSE)</f>
        <v>1.1247</v>
      </c>
      <c r="G546">
        <f>VLOOKUP(C546,away!$B$2:$E$405,4,FALSE)</f>
        <v>1.1872</v>
      </c>
      <c r="H546">
        <f>VLOOKUP(A546,away!$A$2:$E$405,3,FALSE)</f>
        <v>1.2386999999999999</v>
      </c>
      <c r="I546">
        <f>VLOOKUP(C546,away!$B$2:$E$405,3,FALSE)</f>
        <v>0.62790000000000001</v>
      </c>
      <c r="J546">
        <f>VLOOKUP(B546,home!$B$2:$E$405,4,FALSE)</f>
        <v>1.1472</v>
      </c>
      <c r="K546" s="3">
        <f t="shared" si="562"/>
        <v>2.2494852972479999</v>
      </c>
      <c r="L546" s="3">
        <f t="shared" si="563"/>
        <v>0.89226890625599997</v>
      </c>
      <c r="M546" s="5">
        <f t="shared" si="564"/>
        <v>4.3206937622860354E-2</v>
      </c>
      <c r="N546" s="5">
        <f t="shared" si="565"/>
        <v>9.7193370921735828E-2</v>
      </c>
      <c r="O546" s="5">
        <f t="shared" si="566"/>
        <v>3.8552206975420819E-2</v>
      </c>
      <c r="P546" s="5">
        <f t="shared" si="567"/>
        <v>8.6722622767670926E-2</v>
      </c>
      <c r="Q546" s="5">
        <f t="shared" si="568"/>
        <v>0.10931752943920804</v>
      </c>
      <c r="R546" s="5">
        <f t="shared" si="569"/>
        <v>1.7199467775856833E-2</v>
      </c>
      <c r="S546" s="5">
        <f t="shared" si="570"/>
        <v>4.3516236705726227E-2</v>
      </c>
      <c r="T546" s="5">
        <f t="shared" si="571"/>
        <v>9.7540632427330229E-2</v>
      </c>
      <c r="U546" s="5">
        <f t="shared" si="572"/>
        <v>3.8689949882280708E-2</v>
      </c>
      <c r="V546" s="5">
        <f t="shared" si="573"/>
        <v>9.7048256798223809E-3</v>
      </c>
      <c r="W546" s="5">
        <f t="shared" si="574"/>
        <v>8.1969391734991279E-2</v>
      </c>
      <c r="X546" s="5">
        <f t="shared" si="575"/>
        <v>7.3138739509850267E-2</v>
      </c>
      <c r="Y546" s="5">
        <f t="shared" si="576"/>
        <v>3.2629711553698294E-2</v>
      </c>
      <c r="Z546" s="5">
        <f t="shared" si="577"/>
        <v>5.115516766849698E-3</v>
      </c>
      <c r="AA546" s="5">
        <f t="shared" si="578"/>
        <v>1.1507279754854022E-2</v>
      </c>
      <c r="AB546" s="5">
        <f t="shared" si="579"/>
        <v>1.2942728309931848E-2</v>
      </c>
      <c r="AC546" s="5">
        <f t="shared" si="580"/>
        <v>1.2174374978324448E-3</v>
      </c>
      <c r="AD546" s="5">
        <f t="shared" si="581"/>
        <v>4.609723538305617E-2</v>
      </c>
      <c r="AE546" s="5">
        <f t="shared" si="582"/>
        <v>4.1131129796664903E-2</v>
      </c>
      <c r="AF546" s="5">
        <f t="shared" si="583"/>
        <v>1.8350014098371881E-2</v>
      </c>
      <c r="AG546" s="5">
        <f t="shared" si="584"/>
        <v>5.4577156697788202E-3</v>
      </c>
      <c r="AH546" s="5">
        <f t="shared" si="585"/>
        <v>1.141104137622802E-3</v>
      </c>
      <c r="AI546" s="5">
        <f t="shared" si="586"/>
        <v>2.5668969802113517E-3</v>
      </c>
      <c r="AJ546" s="5">
        <f t="shared" si="587"/>
        <v>2.8870985082678638E-3</v>
      </c>
      <c r="AK546" s="5">
        <f t="shared" si="588"/>
        <v>2.1648285486850641E-3</v>
      </c>
      <c r="AL546" s="5">
        <f t="shared" si="589"/>
        <v>9.774298173067409E-5</v>
      </c>
      <c r="AM546" s="5">
        <f t="shared" si="590"/>
        <v>2.073901064759303E-2</v>
      </c>
      <c r="AN546" s="5">
        <f t="shared" si="591"/>
        <v>1.8504774347359369E-2</v>
      </c>
      <c r="AO546" s="5">
        <f t="shared" si="592"/>
        <v>8.2556173837162149E-3</v>
      </c>
      <c r="AP546" s="5">
        <f t="shared" si="593"/>
        <v>2.4554102311454954E-3</v>
      </c>
      <c r="AQ546" s="5">
        <f t="shared" si="594"/>
        <v>5.4772155033849573E-4</v>
      </c>
      <c r="AR546" s="5">
        <f t="shared" si="595"/>
        <v>2.0363434816017884E-4</v>
      </c>
      <c r="AS546" s="5">
        <f t="shared" si="596"/>
        <v>4.5807247220100265E-4</v>
      </c>
      <c r="AT546" s="5">
        <f t="shared" si="597"/>
        <v>5.1521364564509938E-4</v>
      </c>
      <c r="AU546" s="5">
        <f t="shared" si="598"/>
        <v>3.8632184027339737E-4</v>
      </c>
      <c r="AV546" s="5">
        <f t="shared" si="599"/>
        <v>2.1725632492519947E-4</v>
      </c>
      <c r="AW546" s="5">
        <f t="shared" si="600"/>
        <v>5.449567052046075E-6</v>
      </c>
      <c r="AX546" s="5">
        <f t="shared" si="601"/>
        <v>7.7753499218717031E-3</v>
      </c>
      <c r="AY546" s="5">
        <f t="shared" si="602"/>
        <v>6.9377029705461378E-3</v>
      </c>
      <c r="AZ546" s="5">
        <f t="shared" si="603"/>
        <v>3.0951483207291024E-3</v>
      </c>
      <c r="BA546" s="5">
        <f t="shared" si="604"/>
        <v>9.2056820227901708E-4</v>
      </c>
      <c r="BB546" s="5">
        <f t="shared" si="605"/>
        <v>2.0534859574538762E-4</v>
      </c>
      <c r="BC546" s="5">
        <f t="shared" si="606"/>
        <v>3.6645233385388522E-5</v>
      </c>
      <c r="BD546" s="5">
        <f t="shared" si="607"/>
        <v>3.0282766184839358E-5</v>
      </c>
      <c r="BE546" s="5">
        <f t="shared" si="608"/>
        <v>6.8120637292795052E-5</v>
      </c>
      <c r="BF546" s="5">
        <f t="shared" si="609"/>
        <v>7.6618186014653148E-5</v>
      </c>
      <c r="BG546" s="5">
        <f t="shared" si="610"/>
        <v>5.7450494313924856E-5</v>
      </c>
      <c r="BH546" s="5">
        <f t="shared" si="611"/>
        <v>3.2308510569700955E-5</v>
      </c>
      <c r="BI546" s="5">
        <f t="shared" si="612"/>
        <v>1.4535503900504784E-5</v>
      </c>
      <c r="BJ546" s="8">
        <f t="shared" si="613"/>
        <v>0.67229876793939514</v>
      </c>
      <c r="BK546" s="8">
        <f t="shared" si="614"/>
        <v>0.19140350622618918</v>
      </c>
      <c r="BL546" s="8">
        <f t="shared" si="615"/>
        <v>0.12971137560261267</v>
      </c>
      <c r="BM546" s="8">
        <f t="shared" si="616"/>
        <v>0.59940477762879973</v>
      </c>
      <c r="BN546" s="8">
        <f t="shared" si="617"/>
        <v>0.39219213550275284</v>
      </c>
    </row>
    <row r="547" spans="1:66" x14ac:dyDescent="0.25">
      <c r="A547" t="s">
        <v>184</v>
      </c>
      <c r="B547" t="s">
        <v>267</v>
      </c>
      <c r="C547" t="s">
        <v>190</v>
      </c>
      <c r="D547" t="s">
        <v>535</v>
      </c>
      <c r="E547">
        <f>VLOOKUP(A547,home!$A$2:$E$405,3,FALSE)</f>
        <v>1.6847000000000001</v>
      </c>
      <c r="F547">
        <f>VLOOKUP(B547,home!$B$2:$E$405,3,FALSE)</f>
        <v>0.75849999999999995</v>
      </c>
      <c r="G547">
        <f>VLOOKUP(C547,away!$B$2:$E$405,4,FALSE)</f>
        <v>1.1247</v>
      </c>
      <c r="H547">
        <f>VLOOKUP(A547,away!$A$2:$E$405,3,FALSE)</f>
        <v>1.2386999999999999</v>
      </c>
      <c r="I547">
        <f>VLOOKUP(C547,away!$B$2:$E$405,3,FALSE)</f>
        <v>0.46739999999999998</v>
      </c>
      <c r="J547">
        <f>VLOOKUP(B547,home!$B$2:$E$405,4,FALSE)</f>
        <v>1.1660999999999999</v>
      </c>
      <c r="K547" s="3">
        <f t="shared" si="562"/>
        <v>1.4371922152650001</v>
      </c>
      <c r="L547" s="3">
        <f t="shared" si="563"/>
        <v>0.67513502791799984</v>
      </c>
      <c r="M547" s="5">
        <f t="shared" si="564"/>
        <v>0.12095614426403717</v>
      </c>
      <c r="N547" s="5">
        <f t="shared" si="565"/>
        <v>0.17383722892474451</v>
      </c>
      <c r="O547" s="5">
        <f t="shared" si="566"/>
        <v>8.1661729834554359E-2</v>
      </c>
      <c r="P547" s="5">
        <f t="shared" si="567"/>
        <v>0.11736360240329512</v>
      </c>
      <c r="Q547" s="5">
        <f t="shared" si="568"/>
        <v>0.12491875606694128</v>
      </c>
      <c r="R547" s="5">
        <f t="shared" si="569"/>
        <v>2.7566347125842005E-2</v>
      </c>
      <c r="S547" s="5">
        <f t="shared" si="570"/>
        <v>2.8469440830989904E-2</v>
      </c>
      <c r="T547" s="5">
        <f t="shared" si="571"/>
        <v>8.4337027864736222E-2</v>
      </c>
      <c r="U547" s="5">
        <f t="shared" si="572"/>
        <v>3.9618139492552835E-2</v>
      </c>
      <c r="V547" s="5">
        <f t="shared" si="573"/>
        <v>3.069318272946109E-3</v>
      </c>
      <c r="W547" s="5">
        <f t="shared" si="574"/>
        <v>5.9844087919998484E-2</v>
      </c>
      <c r="X547" s="5">
        <f t="shared" si="575"/>
        <v>4.0402839968595415E-2</v>
      </c>
      <c r="Y547" s="5">
        <f t="shared" si="576"/>
        <v>1.3638686245082072E-2</v>
      </c>
      <c r="Z547" s="5">
        <f t="shared" si="577"/>
        <v>6.2036688454675396E-3</v>
      </c>
      <c r="AA547" s="5">
        <f t="shared" si="578"/>
        <v>8.9158645707879593E-3</v>
      </c>
      <c r="AB547" s="5">
        <f t="shared" si="579"/>
        <v>6.406905576746739E-3</v>
      </c>
      <c r="AC547" s="5">
        <f t="shared" si="580"/>
        <v>1.8613474103931822E-4</v>
      </c>
      <c r="AD547" s="5">
        <f t="shared" si="581"/>
        <v>2.150186432206402E-2</v>
      </c>
      <c r="AE547" s="5">
        <f t="shared" si="582"/>
        <v>1.451666176936574E-2</v>
      </c>
      <c r="AF547" s="5">
        <f t="shared" si="583"/>
        <v>4.9003534244684496E-3</v>
      </c>
      <c r="AG547" s="5">
        <f t="shared" si="584"/>
        <v>1.102800082012191E-3</v>
      </c>
      <c r="AH547" s="5">
        <f t="shared" si="585"/>
        <v>1.047078534794688E-3</v>
      </c>
      <c r="AI547" s="5">
        <f t="shared" si="586"/>
        <v>1.5048531189780082E-3</v>
      </c>
      <c r="AJ547" s="5">
        <f t="shared" si="587"/>
        <v>1.0813815938562244E-3</v>
      </c>
      <c r="AK547" s="5">
        <f t="shared" si="588"/>
        <v>5.1805106947367438E-4</v>
      </c>
      <c r="AL547" s="5">
        <f t="shared" si="589"/>
        <v>7.224252682225739E-6</v>
      </c>
      <c r="AM547" s="5">
        <f t="shared" si="590"/>
        <v>6.1804624034709314E-3</v>
      </c>
      <c r="AN547" s="5">
        <f t="shared" si="591"/>
        <v>4.1726466573134965E-3</v>
      </c>
      <c r="AO547" s="5">
        <f t="shared" si="592"/>
        <v>1.408549958738648E-3</v>
      </c>
      <c r="AP547" s="5">
        <f t="shared" si="593"/>
        <v>3.1698713857230491E-4</v>
      </c>
      <c r="AQ547" s="5">
        <f t="shared" si="594"/>
        <v>5.3502280162414972E-5</v>
      </c>
      <c r="AR547" s="5">
        <f t="shared" si="595"/>
        <v>1.4138387916419007E-4</v>
      </c>
      <c r="AS547" s="5">
        <f t="shared" si="596"/>
        <v>2.031958104987414E-4</v>
      </c>
      <c r="AT547" s="5">
        <f t="shared" si="597"/>
        <v>1.4601571851162668E-4</v>
      </c>
      <c r="AU547" s="5">
        <f t="shared" si="598"/>
        <v>6.9950884650411797E-5</v>
      </c>
      <c r="AV547" s="5">
        <f t="shared" si="599"/>
        <v>2.5133216717617964E-5</v>
      </c>
      <c r="AW547" s="5">
        <f t="shared" si="600"/>
        <v>1.9471343762571174E-7</v>
      </c>
      <c r="AX547" s="5">
        <f t="shared" si="601"/>
        <v>1.4804187421677381E-3</v>
      </c>
      <c r="AY547" s="5">
        <f t="shared" si="602"/>
        <v>9.994825488237461E-4</v>
      </c>
      <c r="AZ547" s="5">
        <f t="shared" si="603"/>
        <v>3.373928392518367E-4</v>
      </c>
      <c r="BA547" s="5">
        <f t="shared" si="604"/>
        <v>7.5928574649207351E-5</v>
      </c>
      <c r="BB547" s="5">
        <f t="shared" si="605"/>
        <v>1.2815510091391631E-5</v>
      </c>
      <c r="BC547" s="5">
        <f t="shared" si="606"/>
        <v>1.7304399526670201E-6</v>
      </c>
      <c r="BD547" s="5">
        <f t="shared" si="607"/>
        <v>1.5908868201111756E-5</v>
      </c>
      <c r="BE547" s="5">
        <f t="shared" si="608"/>
        <v>2.2864101532314721E-5</v>
      </c>
      <c r="BF547" s="5">
        <f t="shared" si="609"/>
        <v>1.6430054365635641E-5</v>
      </c>
      <c r="BG547" s="5">
        <f t="shared" si="610"/>
        <v>7.8710487435574214E-6</v>
      </c>
      <c r="BH547" s="5">
        <f t="shared" si="611"/>
        <v>2.8280524950530228E-6</v>
      </c>
      <c r="BI547" s="5">
        <f t="shared" si="612"/>
        <v>8.1289100605019291E-7</v>
      </c>
      <c r="BJ547" s="8">
        <f t="shared" si="613"/>
        <v>0.55404022368120276</v>
      </c>
      <c r="BK547" s="8">
        <f t="shared" si="614"/>
        <v>0.27105134731381364</v>
      </c>
      <c r="BL547" s="8">
        <f t="shared" si="615"/>
        <v>0.16897274544347285</v>
      </c>
      <c r="BM547" s="8">
        <f t="shared" si="616"/>
        <v>0.35296488882915622</v>
      </c>
      <c r="BN547" s="8">
        <f t="shared" si="617"/>
        <v>0.6463038086194145</v>
      </c>
    </row>
    <row r="548" spans="1:66" x14ac:dyDescent="0.25">
      <c r="A548" t="s">
        <v>31</v>
      </c>
      <c r="B548" t="s">
        <v>283</v>
      </c>
      <c r="C548" t="s">
        <v>202</v>
      </c>
      <c r="D548" t="s">
        <v>535</v>
      </c>
      <c r="E548">
        <f>VLOOKUP(A548,home!$A$2:$E$405,3,FALSE)</f>
        <v>1.55</v>
      </c>
      <c r="F548">
        <f>VLOOKUP(B548,home!$B$2:$E$405,3,FALSE)</f>
        <v>1.7123999999999999</v>
      </c>
      <c r="G548">
        <f>VLOOKUP(C548,away!$B$2:$E$405,4,FALSE)</f>
        <v>1.0394000000000001</v>
      </c>
      <c r="H548">
        <f>VLOOKUP(A548,away!$A$2:$E$405,3,FALSE)</f>
        <v>1.25</v>
      </c>
      <c r="I548">
        <f>VLOOKUP(C548,away!$B$2:$E$405,3,FALSE)</f>
        <v>1.2</v>
      </c>
      <c r="J548">
        <f>VLOOKUP(B548,home!$B$2:$E$405,4,FALSE)</f>
        <v>1.1203000000000001</v>
      </c>
      <c r="K548" s="3">
        <f t="shared" si="562"/>
        <v>2.7587962680000002</v>
      </c>
      <c r="L548" s="3">
        <f t="shared" si="563"/>
        <v>1.68045</v>
      </c>
      <c r="M548" s="5">
        <f t="shared" si="564"/>
        <v>1.1804832847632623E-2</v>
      </c>
      <c r="N548" s="5">
        <f t="shared" si="565"/>
        <v>3.2567128804412697E-2</v>
      </c>
      <c r="O548" s="5">
        <f t="shared" si="566"/>
        <v>1.9837431358804242E-2</v>
      </c>
      <c r="P548" s="5">
        <f t="shared" si="567"/>
        <v>5.472743159937532E-2</v>
      </c>
      <c r="Q548" s="5">
        <f t="shared" si="568"/>
        <v>4.4923036702544536E-2</v>
      </c>
      <c r="R548" s="5">
        <f t="shared" si="569"/>
        <v>1.6667905763451295E-2</v>
      </c>
      <c r="S548" s="5">
        <f t="shared" si="570"/>
        <v>6.3429355758835446E-2</v>
      </c>
      <c r="T548" s="5">
        <f t="shared" si="571"/>
        <v>7.5490917026790963E-2</v>
      </c>
      <c r="U548" s="5">
        <f t="shared" si="572"/>
        <v>4.5983356215585136E-2</v>
      </c>
      <c r="V548" s="5">
        <f t="shared" si="573"/>
        <v>3.2673301157333107E-2</v>
      </c>
      <c r="W548" s="5">
        <f t="shared" si="574"/>
        <v>4.1311168667402302E-2</v>
      </c>
      <c r="X548" s="5">
        <f t="shared" si="575"/>
        <v>6.9421353387136203E-2</v>
      </c>
      <c r="Y548" s="5">
        <f t="shared" si="576"/>
        <v>5.8329556649706522E-2</v>
      </c>
      <c r="Z548" s="5">
        <f t="shared" si="577"/>
        <v>9.3365274133972442E-3</v>
      </c>
      <c r="AA548" s="5">
        <f t="shared" si="578"/>
        <v>2.5757576984160011E-2</v>
      </c>
      <c r="AB548" s="5">
        <f t="shared" si="579"/>
        <v>3.5529953628311677E-2</v>
      </c>
      <c r="AC548" s="5">
        <f t="shared" si="580"/>
        <v>9.4671281949384734E-3</v>
      </c>
      <c r="AD548" s="5">
        <f t="shared" si="581"/>
        <v>2.8492274486587005E-2</v>
      </c>
      <c r="AE548" s="5">
        <f t="shared" si="582"/>
        <v>4.7879842660985134E-2</v>
      </c>
      <c r="AF548" s="5">
        <f t="shared" si="583"/>
        <v>4.0229840799826236E-2</v>
      </c>
      <c r="AG548" s="5">
        <f t="shared" si="584"/>
        <v>2.2534745324022665E-2</v>
      </c>
      <c r="AH548" s="5">
        <f t="shared" si="585"/>
        <v>3.9223918729608493E-3</v>
      </c>
      <c r="AI548" s="5">
        <f t="shared" si="586"/>
        <v>1.0821080060757923E-2</v>
      </c>
      <c r="AJ548" s="5">
        <f t="shared" si="587"/>
        <v>1.492657764367409E-2</v>
      </c>
      <c r="AK548" s="5">
        <f t="shared" si="588"/>
        <v>1.3726462232460105E-2</v>
      </c>
      <c r="AL548" s="5">
        <f t="shared" si="589"/>
        <v>1.7555915188919148E-3</v>
      </c>
      <c r="AM548" s="5">
        <f t="shared" si="590"/>
        <v>1.5720876104085572E-2</v>
      </c>
      <c r="AN548" s="5">
        <f t="shared" si="591"/>
        <v>2.6418146249110604E-2</v>
      </c>
      <c r="AO548" s="5">
        <f t="shared" si="592"/>
        <v>2.2197186932158958E-2</v>
      </c>
      <c r="AP548" s="5">
        <f t="shared" si="593"/>
        <v>1.243375426004884E-2</v>
      </c>
      <c r="AQ548" s="5">
        <f t="shared" si="594"/>
        <v>5.2235755865747691E-3</v>
      </c>
      <c r="AR548" s="5">
        <f t="shared" si="595"/>
        <v>1.3182766845834127E-3</v>
      </c>
      <c r="AS548" s="5">
        <f t="shared" si="596"/>
        <v>3.6368567976201322E-3</v>
      </c>
      <c r="AT548" s="5">
        <f t="shared" si="597"/>
        <v>5.0166734802624272E-3</v>
      </c>
      <c r="AU548" s="5">
        <f t="shared" si="598"/>
        <v>4.6133266917075194E-3</v>
      </c>
      <c r="AV548" s="5">
        <f t="shared" si="599"/>
        <v>3.1818071150368729E-3</v>
      </c>
      <c r="AW548" s="5">
        <f t="shared" si="600"/>
        <v>2.2608211024603182E-4</v>
      </c>
      <c r="AX548" s="5">
        <f t="shared" si="601"/>
        <v>7.2284490542736035E-3</v>
      </c>
      <c r="AY548" s="5">
        <f t="shared" si="602"/>
        <v>1.2147047213254077E-2</v>
      </c>
      <c r="AZ548" s="5">
        <f t="shared" si="603"/>
        <v>1.0206252744756408E-2</v>
      </c>
      <c r="BA548" s="5">
        <f t="shared" si="604"/>
        <v>5.7170324749753016E-3</v>
      </c>
      <c r="BB548" s="5">
        <f t="shared" si="605"/>
        <v>2.4017968056430617E-3</v>
      </c>
      <c r="BC548" s="5">
        <f t="shared" si="606"/>
        <v>8.0721988840857693E-4</v>
      </c>
      <c r="BD548" s="5">
        <f t="shared" si="607"/>
        <v>3.6921634243469866E-4</v>
      </c>
      <c r="BE548" s="5">
        <f t="shared" si="608"/>
        <v>1.0185926675934569E-3</v>
      </c>
      <c r="BF548" s="5">
        <f t="shared" si="609"/>
        <v>1.405044824984497E-3</v>
      </c>
      <c r="BG548" s="5">
        <f t="shared" si="610"/>
        <v>1.2920774731799813E-3</v>
      </c>
      <c r="BH548" s="5">
        <f t="shared" si="611"/>
        <v>8.9114462774395075E-4</v>
      </c>
      <c r="BI548" s="5">
        <f t="shared" si="612"/>
        <v>4.916972946536522E-4</v>
      </c>
      <c r="BJ548" s="8">
        <f t="shared" si="613"/>
        <v>0.58168120182270411</v>
      </c>
      <c r="BK548" s="8">
        <f t="shared" si="614"/>
        <v>0.18600468829026096</v>
      </c>
      <c r="BL548" s="8">
        <f t="shared" si="615"/>
        <v>0.21040744975996595</v>
      </c>
      <c r="BM548" s="8">
        <f t="shared" si="616"/>
        <v>0.79498113510709967</v>
      </c>
      <c r="BN548" s="8">
        <f t="shared" si="617"/>
        <v>0.1805277670762207</v>
      </c>
    </row>
    <row r="549" spans="1:66" x14ac:dyDescent="0.25">
      <c r="A549" t="s">
        <v>31</v>
      </c>
      <c r="B549" t="s">
        <v>198</v>
      </c>
      <c r="C549" t="s">
        <v>188</v>
      </c>
      <c r="D549" t="s">
        <v>535</v>
      </c>
      <c r="E549">
        <f>VLOOKUP(A549,home!$A$2:$E$405,3,FALSE)</f>
        <v>1.55</v>
      </c>
      <c r="F549">
        <f>VLOOKUP(B549,home!$B$2:$E$405,3,FALSE)</f>
        <v>1.0036</v>
      </c>
      <c r="G549">
        <f>VLOOKUP(C549,away!$B$2:$E$405,4,FALSE)</f>
        <v>1.0551999999999999</v>
      </c>
      <c r="H549">
        <f>VLOOKUP(A549,away!$A$2:$E$405,3,FALSE)</f>
        <v>1.25</v>
      </c>
      <c r="I549">
        <f>VLOOKUP(C549,away!$B$2:$E$405,3,FALSE)</f>
        <v>0.67269999999999996</v>
      </c>
      <c r="J549">
        <f>VLOOKUP(B549,home!$B$2:$E$405,4,FALSE)</f>
        <v>0.75560000000000005</v>
      </c>
      <c r="K549" s="3">
        <f t="shared" si="562"/>
        <v>1.641448016</v>
      </c>
      <c r="L549" s="3">
        <f t="shared" si="563"/>
        <v>0.63536514999999993</v>
      </c>
      <c r="M549" s="5">
        <f t="shared" si="564"/>
        <v>0.10261068944999012</v>
      </c>
      <c r="N549" s="5">
        <f t="shared" si="565"/>
        <v>0.16843011261807839</v>
      </c>
      <c r="O549" s="5">
        <f t="shared" si="566"/>
        <v>6.5195256093996373E-2</v>
      </c>
      <c r="P549" s="5">
        <f t="shared" si="567"/>
        <v>0.10701462376810224</v>
      </c>
      <c r="Q549" s="5">
        <f t="shared" si="568"/>
        <v>0.13823463709580072</v>
      </c>
      <c r="R549" s="5">
        <f t="shared" si="569"/>
        <v>2.0711396833725207E-2</v>
      </c>
      <c r="S549" s="5">
        <f t="shared" si="570"/>
        <v>2.7901892487063842E-2</v>
      </c>
      <c r="T549" s="5">
        <f t="shared" si="571"/>
        <v>8.7829470933568965E-2</v>
      </c>
      <c r="U549" s="5">
        <f t="shared" si="572"/>
        <v>3.399668124130692E-2</v>
      </c>
      <c r="V549" s="5">
        <f t="shared" si="573"/>
        <v>3.2332677823617055E-3</v>
      </c>
      <c r="W549" s="5">
        <f t="shared" si="574"/>
        <v>7.5634990267794036E-2</v>
      </c>
      <c r="X549" s="5">
        <f t="shared" si="575"/>
        <v>4.8055836936745484E-2</v>
      </c>
      <c r="Y549" s="5">
        <f t="shared" si="576"/>
        <v>1.5266502021845417E-2</v>
      </c>
      <c r="Z549" s="5">
        <f t="shared" si="577"/>
        <v>4.3864332519897801E-3</v>
      </c>
      <c r="AA549" s="5">
        <f t="shared" si="578"/>
        <v>7.2001021587950517E-3</v>
      </c>
      <c r="AB549" s="5">
        <f t="shared" si="579"/>
        <v>5.9092967017757292E-3</v>
      </c>
      <c r="AC549" s="5">
        <f t="shared" si="580"/>
        <v>2.1075224784426535E-4</v>
      </c>
      <c r="AD549" s="5">
        <f t="shared" si="581"/>
        <v>3.1037726178812456E-2</v>
      </c>
      <c r="AE549" s="5">
        <f t="shared" si="582"/>
        <v>1.9720289549260094E-2</v>
      </c>
      <c r="AF549" s="5">
        <f t="shared" si="583"/>
        <v>6.264792363754536E-3</v>
      </c>
      <c r="AG549" s="5">
        <f t="shared" si="584"/>
        <v>1.3268102466385851E-3</v>
      </c>
      <c r="AH549" s="5">
        <f t="shared" si="585"/>
        <v>6.9674670527886844E-4</v>
      </c>
      <c r="AI549" s="5">
        <f t="shared" si="586"/>
        <v>1.1436734970345353E-3</v>
      </c>
      <c r="AJ549" s="5">
        <f t="shared" si="587"/>
        <v>9.386402963295602E-4</v>
      </c>
      <c r="AK549" s="5">
        <f t="shared" si="588"/>
        <v>5.1357641738260294E-4</v>
      </c>
      <c r="AL549" s="5">
        <f t="shared" si="589"/>
        <v>8.7918998039002307E-6</v>
      </c>
      <c r="AM549" s="5">
        <f t="shared" si="590"/>
        <v>1.0189362811472586E-2</v>
      </c>
      <c r="AN549" s="5">
        <f t="shared" si="591"/>
        <v>6.4739660311156988E-3</v>
      </c>
      <c r="AO549" s="5">
        <f t="shared" si="592"/>
        <v>2.0566661992273655E-3</v>
      </c>
      <c r="AP549" s="5">
        <f t="shared" si="593"/>
        <v>4.3557800939067492E-4</v>
      </c>
      <c r="AQ549" s="5">
        <f t="shared" si="594"/>
        <v>6.918777181830187E-5</v>
      </c>
      <c r="AR549" s="5">
        <f t="shared" si="595"/>
        <v>8.8537714982302838E-5</v>
      </c>
      <c r="AS549" s="5">
        <f t="shared" si="596"/>
        <v>1.4533005659887445E-4</v>
      </c>
      <c r="AT549" s="5">
        <f t="shared" si="597"/>
        <v>1.1927586653469513E-4</v>
      </c>
      <c r="AU549" s="5">
        <f t="shared" si="598"/>
        <v>6.5261711493352052E-5</v>
      </c>
      <c r="AV549" s="5">
        <f t="shared" si="599"/>
        <v>2.6780926712881774E-5</v>
      </c>
      <c r="AW549" s="5">
        <f t="shared" si="600"/>
        <v>2.5470106010624737E-7</v>
      </c>
      <c r="AX549" s="5">
        <f t="shared" si="601"/>
        <v>2.7875515618659766E-3</v>
      </c>
      <c r="AY549" s="5">
        <f t="shared" si="602"/>
        <v>1.7711131162377099E-3</v>
      </c>
      <c r="AZ549" s="5">
        <f t="shared" si="603"/>
        <v>5.6265177538267002E-4</v>
      </c>
      <c r="BA549" s="5">
        <f t="shared" si="604"/>
        <v>1.1916310988792546E-4</v>
      </c>
      <c r="BB549" s="5">
        <f t="shared" si="605"/>
        <v>1.8928021797102056E-5</v>
      </c>
      <c r="BC549" s="5">
        <f t="shared" si="606"/>
        <v>2.4052410816638042E-6</v>
      </c>
      <c r="BD549" s="5">
        <f t="shared" si="607"/>
        <v>9.3756297600646761E-6</v>
      </c>
      <c r="BE549" s="5">
        <f t="shared" si="608"/>
        <v>1.5389608868408716E-5</v>
      </c>
      <c r="BF549" s="5">
        <f t="shared" si="609"/>
        <v>1.263062147203275E-5</v>
      </c>
      <c r="BG549" s="5">
        <f t="shared" si="610"/>
        <v>6.9108361853717198E-6</v>
      </c>
      <c r="BH549" s="5">
        <f t="shared" si="611"/>
        <v>2.8359445863448542E-6</v>
      </c>
      <c r="BI549" s="5">
        <f t="shared" si="612"/>
        <v>9.3101112294833964E-7</v>
      </c>
      <c r="BJ549" s="8">
        <f t="shared" si="613"/>
        <v>0.61628774186157631</v>
      </c>
      <c r="BK549" s="8">
        <f t="shared" si="614"/>
        <v>0.24275113075140378</v>
      </c>
      <c r="BL549" s="8">
        <f t="shared" si="615"/>
        <v>0.13679862987394209</v>
      </c>
      <c r="BM549" s="8">
        <f t="shared" si="616"/>
        <v>0.39625636146404153</v>
      </c>
      <c r="BN549" s="8">
        <f t="shared" si="617"/>
        <v>0.60219671585969314</v>
      </c>
    </row>
    <row r="550" spans="1:66" x14ac:dyDescent="0.25">
      <c r="A550" t="s">
        <v>31</v>
      </c>
      <c r="B550" t="s">
        <v>33</v>
      </c>
      <c r="C550" t="s">
        <v>201</v>
      </c>
      <c r="D550" t="s">
        <v>535</v>
      </c>
      <c r="E550">
        <f>VLOOKUP(A550,home!$A$2:$E$405,3,FALSE)</f>
        <v>1.55</v>
      </c>
      <c r="F550">
        <f>VLOOKUP(B550,home!$B$2:$E$405,3,FALSE)</f>
        <v>1.0274000000000001</v>
      </c>
      <c r="G550">
        <f>VLOOKUP(C550,away!$B$2:$E$405,4,FALSE)</f>
        <v>0.89610000000000001</v>
      </c>
      <c r="H550">
        <f>VLOOKUP(A550,away!$A$2:$E$405,3,FALSE)</f>
        <v>1.25</v>
      </c>
      <c r="I550">
        <f>VLOOKUP(C550,away!$B$2:$E$405,3,FALSE)</f>
        <v>0.5333</v>
      </c>
      <c r="J550">
        <f>VLOOKUP(B550,home!$B$2:$E$405,4,FALSE)</f>
        <v>0.41489999999999999</v>
      </c>
      <c r="K550" s="3">
        <f t="shared" si="562"/>
        <v>1.4270123670000003</v>
      </c>
      <c r="L550" s="3">
        <f t="shared" si="563"/>
        <v>0.27658271249999999</v>
      </c>
      <c r="M550" s="5">
        <f t="shared" si="564"/>
        <v>0.1820279414023932</v>
      </c>
      <c r="N550" s="5">
        <f t="shared" si="565"/>
        <v>0.25975612352076649</v>
      </c>
      <c r="O550" s="5">
        <f t="shared" si="566"/>
        <v>5.0345781783864965E-2</v>
      </c>
      <c r="P550" s="5">
        <f t="shared" si="567"/>
        <v>7.1844053231858634E-2</v>
      </c>
      <c r="Q550" s="5">
        <f t="shared" si="568"/>
        <v>0.18533760033405672</v>
      </c>
      <c r="R550" s="5">
        <f t="shared" si="569"/>
        <v>6.9623864443572282E-3</v>
      </c>
      <c r="S550" s="5">
        <f t="shared" si="570"/>
        <v>7.088977583628097E-3</v>
      </c>
      <c r="T550" s="5">
        <f t="shared" si="571"/>
        <v>5.1261176228634311E-2</v>
      </c>
      <c r="U550" s="5">
        <f t="shared" si="572"/>
        <v>9.9354115599309227E-3</v>
      </c>
      <c r="V550" s="5">
        <f t="shared" si="573"/>
        <v>3.1088077220687232E-4</v>
      </c>
      <c r="W550" s="5">
        <f t="shared" si="574"/>
        <v>8.815968258226746E-2</v>
      </c>
      <c r="X550" s="5">
        <f t="shared" si="575"/>
        <v>2.4383444141742535E-2</v>
      </c>
      <c r="Y550" s="5">
        <f t="shared" si="576"/>
        <v>3.3720195604076916E-3</v>
      </c>
      <c r="Z550" s="5">
        <f t="shared" si="577"/>
        <v>6.4189190941785082E-4</v>
      </c>
      <c r="AA550" s="5">
        <f t="shared" si="578"/>
        <v>9.1598769301651705E-4</v>
      </c>
      <c r="AB550" s="5">
        <f t="shared" si="579"/>
        <v>6.5356288297718486E-4</v>
      </c>
      <c r="AC550" s="5">
        <f t="shared" si="580"/>
        <v>7.6687865112621534E-6</v>
      </c>
      <c r="AD550" s="5">
        <f t="shared" si="581"/>
        <v>3.1451239328922548E-2</v>
      </c>
      <c r="AE550" s="5">
        <f t="shared" si="582"/>
        <v>8.6988690850800764E-3</v>
      </c>
      <c r="AF550" s="5">
        <f t="shared" si="583"/>
        <v>1.2029784036169202E-3</v>
      </c>
      <c r="AG550" s="5">
        <f t="shared" si="584"/>
        <v>1.109076766504292E-4</v>
      </c>
      <c r="AH550" s="5">
        <f t="shared" si="585"/>
        <v>4.4384051359648353E-5</v>
      </c>
      <c r="AI550" s="5">
        <f t="shared" si="586"/>
        <v>6.3336590187781382E-5</v>
      </c>
      <c r="AJ550" s="5">
        <f t="shared" si="587"/>
        <v>4.5191048740787456E-5</v>
      </c>
      <c r="AK550" s="5">
        <f t="shared" si="588"/>
        <v>2.149606181026783E-5</v>
      </c>
      <c r="AL550" s="5">
        <f t="shared" si="589"/>
        <v>1.2107079871236384E-7</v>
      </c>
      <c r="AM550" s="5">
        <f t="shared" si="590"/>
        <v>8.9762614959698495E-3</v>
      </c>
      <c r="AN550" s="5">
        <f t="shared" si="591"/>
        <v>2.4826787526646488E-3</v>
      </c>
      <c r="AO550" s="5">
        <f t="shared" si="592"/>
        <v>3.433330118390525E-4</v>
      </c>
      <c r="AP550" s="5">
        <f t="shared" si="593"/>
        <v>3.1653325235079912E-5</v>
      </c>
      <c r="AQ550" s="5">
        <f t="shared" si="594"/>
        <v>2.188690638290775E-6</v>
      </c>
      <c r="AR550" s="5">
        <f t="shared" si="595"/>
        <v>2.4551722633581722E-6</v>
      </c>
      <c r="AS550" s="5">
        <f t="shared" si="596"/>
        <v>3.5035611829274933E-6</v>
      </c>
      <c r="AT550" s="5">
        <f t="shared" si="597"/>
        <v>2.4998125682893418E-6</v>
      </c>
      <c r="AU550" s="5">
        <f t="shared" si="598"/>
        <v>1.1890878167103079E-6</v>
      </c>
      <c r="AV550" s="5">
        <f t="shared" si="599"/>
        <v>4.2421075497365981E-7</v>
      </c>
      <c r="AW550" s="5">
        <f t="shared" si="600"/>
        <v>1.3273629007632993E-9</v>
      </c>
      <c r="AX550" s="5">
        <f t="shared" si="601"/>
        <v>2.1348726940291474E-3</v>
      </c>
      <c r="AY550" s="5">
        <f t="shared" si="602"/>
        <v>5.9046888055676403E-4</v>
      </c>
      <c r="AZ550" s="5">
        <f t="shared" si="603"/>
        <v>8.1656742315614134E-5</v>
      </c>
      <c r="BA550" s="5">
        <f t="shared" si="604"/>
        <v>7.5282810945220296E-6</v>
      </c>
      <c r="BB550" s="5">
        <f t="shared" si="605"/>
        <v>5.2054810139634284E-7</v>
      </c>
      <c r="BC550" s="5">
        <f t="shared" si="606"/>
        <v>2.8794921174185118E-8</v>
      </c>
      <c r="BD550" s="5">
        <f t="shared" si="607"/>
        <v>1.131763673757278E-7</v>
      </c>
      <c r="BE550" s="5">
        <f t="shared" si="608"/>
        <v>1.6150407589729892E-7</v>
      </c>
      <c r="BF550" s="5">
        <f t="shared" si="609"/>
        <v>1.1523415681317614E-7</v>
      </c>
      <c r="BG550" s="5">
        <f t="shared" si="610"/>
        <v>5.4813522291073234E-8</v>
      </c>
      <c r="BH550" s="5">
        <f t="shared" si="611"/>
        <v>1.9554893547047925E-8</v>
      </c>
      <c r="BI550" s="5">
        <f t="shared" si="612"/>
        <v>5.5810149854011765E-9</v>
      </c>
      <c r="BJ550" s="8">
        <f t="shared" si="613"/>
        <v>0.66838523207951084</v>
      </c>
      <c r="BK550" s="8">
        <f t="shared" si="614"/>
        <v>0.26187011172795349</v>
      </c>
      <c r="BL550" s="8">
        <f t="shared" si="615"/>
        <v>6.8998079824862446E-2</v>
      </c>
      <c r="BM550" s="8">
        <f t="shared" si="616"/>
        <v>0.24303096127125348</v>
      </c>
      <c r="BN550" s="8">
        <f t="shared" si="617"/>
        <v>0.75627388671729723</v>
      </c>
    </row>
    <row r="551" spans="1:66" x14ac:dyDescent="0.25">
      <c r="A551" t="s">
        <v>31</v>
      </c>
      <c r="B551" t="s">
        <v>32</v>
      </c>
      <c r="C551" t="s">
        <v>200</v>
      </c>
      <c r="D551" t="s">
        <v>535</v>
      </c>
      <c r="E551">
        <f>VLOOKUP(A551,home!$A$2:$E$405,3,FALSE)</f>
        <v>1.55</v>
      </c>
      <c r="F551">
        <f>VLOOKUP(B551,home!$B$2:$E$405,3,FALSE)</f>
        <v>1.0394000000000001</v>
      </c>
      <c r="G551">
        <f>VLOOKUP(C551,away!$B$2:$E$405,4,FALSE)</f>
        <v>0.89610000000000001</v>
      </c>
      <c r="H551">
        <f>VLOOKUP(A551,away!$A$2:$E$405,3,FALSE)</f>
        <v>1.25</v>
      </c>
      <c r="I551">
        <f>VLOOKUP(C551,away!$B$2:$E$405,3,FALSE)</f>
        <v>0.8</v>
      </c>
      <c r="J551">
        <f>VLOOKUP(B551,home!$B$2:$E$405,4,FALSE)</f>
        <v>0.71109999999999995</v>
      </c>
      <c r="K551" s="3">
        <f t="shared" si="562"/>
        <v>1.4436798270000002</v>
      </c>
      <c r="L551" s="3">
        <f t="shared" si="563"/>
        <v>0.71109999999999995</v>
      </c>
      <c r="M551" s="5">
        <f t="shared" si="564"/>
        <v>0.11592871217554196</v>
      </c>
      <c r="N551" s="5">
        <f t="shared" si="565"/>
        <v>0.16736394313791925</v>
      </c>
      <c r="O551" s="5">
        <f t="shared" si="566"/>
        <v>8.2436907228027878E-2</v>
      </c>
      <c r="P551" s="5">
        <f t="shared" si="567"/>
        <v>0.11901249996537436</v>
      </c>
      <c r="Q551" s="5">
        <f t="shared" si="568"/>
        <v>0.12080997423769459</v>
      </c>
      <c r="R551" s="5">
        <f t="shared" si="569"/>
        <v>2.9310442364925311E-2</v>
      </c>
      <c r="S551" s="5">
        <f t="shared" si="570"/>
        <v>3.0544579686524968E-2</v>
      </c>
      <c r="T551" s="5">
        <f t="shared" si="571"/>
        <v>8.5907972680424619E-2</v>
      </c>
      <c r="U551" s="5">
        <f t="shared" si="572"/>
        <v>4.231489436268885E-2</v>
      </c>
      <c r="V551" s="5">
        <f t="shared" si="573"/>
        <v>3.4841208500429716E-3</v>
      </c>
      <c r="W551" s="5">
        <f t="shared" si="574"/>
        <v>5.8136974235783116E-2</v>
      </c>
      <c r="X551" s="5">
        <f t="shared" si="575"/>
        <v>4.134120237906537E-2</v>
      </c>
      <c r="Y551" s="5">
        <f t="shared" si="576"/>
        <v>1.469886450587669E-2</v>
      </c>
      <c r="Z551" s="5">
        <f t="shared" si="577"/>
        <v>6.9475518552327958E-3</v>
      </c>
      <c r="AA551" s="5">
        <f t="shared" si="578"/>
        <v>1.0030040460436014E-2</v>
      </c>
      <c r="AB551" s="5">
        <f t="shared" si="579"/>
        <v>7.2400835383626353E-3</v>
      </c>
      <c r="AC551" s="5">
        <f t="shared" si="580"/>
        <v>2.2355006191068772E-4</v>
      </c>
      <c r="AD551" s="5">
        <f t="shared" si="581"/>
        <v>2.0982794226754715E-2</v>
      </c>
      <c r="AE551" s="5">
        <f t="shared" si="582"/>
        <v>1.4920864974645277E-2</v>
      </c>
      <c r="AF551" s="5">
        <f t="shared" si="583"/>
        <v>5.3051135417351274E-3</v>
      </c>
      <c r="AG551" s="5">
        <f t="shared" si="584"/>
        <v>1.257488746509283E-3</v>
      </c>
      <c r="AH551" s="5">
        <f t="shared" si="585"/>
        <v>1.23510103106401E-3</v>
      </c>
      <c r="AI551" s="5">
        <f t="shared" si="586"/>
        <v>1.7830904428540119E-3</v>
      </c>
      <c r="AJ551" s="5">
        <f t="shared" si="587"/>
        <v>1.287105851032417E-3</v>
      </c>
      <c r="AK551" s="5">
        <f t="shared" si="588"/>
        <v>6.1938958411638908E-4</v>
      </c>
      <c r="AL551" s="5">
        <f t="shared" si="589"/>
        <v>9.179866225070749E-6</v>
      </c>
      <c r="AM551" s="5">
        <f t="shared" si="590"/>
        <v>6.0584873478515648E-3</v>
      </c>
      <c r="AN551" s="5">
        <f t="shared" si="591"/>
        <v>4.3081903530572474E-3</v>
      </c>
      <c r="AO551" s="5">
        <f t="shared" si="592"/>
        <v>1.5317770800295041E-3</v>
      </c>
      <c r="AP551" s="5">
        <f t="shared" si="593"/>
        <v>3.6308222720299343E-4</v>
      </c>
      <c r="AQ551" s="5">
        <f t="shared" si="594"/>
        <v>6.4546942941012139E-5</v>
      </c>
      <c r="AR551" s="5">
        <f t="shared" si="595"/>
        <v>1.7565606863792355E-4</v>
      </c>
      <c r="AS551" s="5">
        <f t="shared" si="596"/>
        <v>2.5359112278269764E-4</v>
      </c>
      <c r="AT551" s="5">
        <f t="shared" si="597"/>
        <v>1.8305219413383041E-4</v>
      </c>
      <c r="AU551" s="5">
        <f t="shared" si="598"/>
        <v>8.8089586653032878E-5</v>
      </c>
      <c r="AV551" s="5">
        <f t="shared" si="599"/>
        <v>3.1793289804938014E-5</v>
      </c>
      <c r="AW551" s="5">
        <f t="shared" si="600"/>
        <v>2.6177937005206335E-7</v>
      </c>
      <c r="AX551" s="5">
        <f t="shared" si="601"/>
        <v>1.4577526610380046E-3</v>
      </c>
      <c r="AY551" s="5">
        <f t="shared" si="602"/>
        <v>1.0366079172641251E-3</v>
      </c>
      <c r="AZ551" s="5">
        <f t="shared" si="603"/>
        <v>3.6856594498325962E-4</v>
      </c>
      <c r="BA551" s="5">
        <f t="shared" si="604"/>
        <v>8.7362414492531967E-5</v>
      </c>
      <c r="BB551" s="5">
        <f t="shared" si="605"/>
        <v>1.5530853236409866E-5</v>
      </c>
      <c r="BC551" s="5">
        <f t="shared" si="606"/>
        <v>2.2087979472822121E-6</v>
      </c>
      <c r="BD551" s="5">
        <f t="shared" si="607"/>
        <v>2.0818171734737897E-5</v>
      </c>
      <c r="BE551" s="5">
        <f t="shared" si="608"/>
        <v>3.0054774568462704E-5</v>
      </c>
      <c r="BF551" s="5">
        <f t="shared" si="609"/>
        <v>2.1694735874761126E-5</v>
      </c>
      <c r="BG551" s="5">
        <f t="shared" si="610"/>
        <v>1.0440084178161942E-5</v>
      </c>
      <c r="BH551" s="5">
        <f t="shared" si="611"/>
        <v>3.768034730048569E-6</v>
      </c>
      <c r="BI551" s="5">
        <f t="shared" si="612"/>
        <v>1.0879671454413011E-6</v>
      </c>
      <c r="BJ551" s="8">
        <f t="shared" si="613"/>
        <v>0.54601930520645203</v>
      </c>
      <c r="BK551" s="8">
        <f t="shared" si="614"/>
        <v>0.27023925052288411</v>
      </c>
      <c r="BL551" s="8">
        <f t="shared" si="615"/>
        <v>0.17707710089375156</v>
      </c>
      <c r="BM551" s="8">
        <f t="shared" si="616"/>
        <v>0.36438438323094291</v>
      </c>
      <c r="BN551" s="8">
        <f t="shared" si="617"/>
        <v>0.63486247910948335</v>
      </c>
    </row>
    <row r="552" spans="1:66" x14ac:dyDescent="0.25">
      <c r="A552" t="s">
        <v>31</v>
      </c>
      <c r="B552" t="s">
        <v>341</v>
      </c>
      <c r="C552" t="s">
        <v>345</v>
      </c>
      <c r="D552" t="s">
        <v>535</v>
      </c>
      <c r="E552">
        <f>VLOOKUP(A552,home!$A$2:$E$405,3,FALSE)</f>
        <v>1.55</v>
      </c>
      <c r="F552">
        <f>VLOOKUP(B552,home!$B$2:$E$405,3,FALSE)</f>
        <v>1.3977999999999999</v>
      </c>
      <c r="G552">
        <f>VLOOKUP(C552,away!$B$2:$E$405,4,FALSE)</f>
        <v>1.0752999999999999</v>
      </c>
      <c r="H552">
        <f>VLOOKUP(A552,away!$A$2:$E$405,3,FALSE)</f>
        <v>1.25</v>
      </c>
      <c r="I552">
        <f>VLOOKUP(C552,away!$B$2:$E$405,3,FALSE)</f>
        <v>1.3777999999999999</v>
      </c>
      <c r="J552">
        <f>VLOOKUP(B552,home!$B$2:$E$405,4,FALSE)</f>
        <v>0.88890000000000002</v>
      </c>
      <c r="K552" s="3">
        <f t="shared" si="562"/>
        <v>2.3297342269999994</v>
      </c>
      <c r="L552" s="3">
        <f t="shared" si="563"/>
        <v>1.530908025</v>
      </c>
      <c r="M552" s="5">
        <f t="shared" si="564"/>
        <v>2.1054472902426302E-2</v>
      </c>
      <c r="N552" s="5">
        <f t="shared" si="565"/>
        <v>4.9051326152226571E-2</v>
      </c>
      <c r="O552" s="5">
        <f t="shared" si="566"/>
        <v>3.2232461528469473E-2</v>
      </c>
      <c r="P552" s="5">
        <f t="shared" si="567"/>
        <v>7.5093068843336053E-2</v>
      </c>
      <c r="Q552" s="5">
        <f t="shared" si="568"/>
        <v>5.713827670829124E-2</v>
      </c>
      <c r="R552" s="5">
        <f t="shared" si="569"/>
        <v>2.4672467009718844E-2</v>
      </c>
      <c r="S552" s="5">
        <f t="shared" si="570"/>
        <v>6.6956900493815946E-2</v>
      </c>
      <c r="T552" s="5">
        <f t="shared" si="571"/>
        <v>8.7473446347393652E-2</v>
      </c>
      <c r="U552" s="5">
        <f t="shared" si="572"/>
        <v>5.7480290857070314E-2</v>
      </c>
      <c r="V552" s="5">
        <f t="shared" si="573"/>
        <v>2.6534341349381395E-2</v>
      </c>
      <c r="W552" s="5">
        <f t="shared" si="574"/>
        <v>4.437233297303432E-2</v>
      </c>
      <c r="X552" s="5">
        <f t="shared" si="575"/>
        <v>6.7929960636390369E-2</v>
      </c>
      <c r="Y552" s="5">
        <f t="shared" si="576"/>
        <v>5.1997260938092059E-2</v>
      </c>
      <c r="Z552" s="5">
        <f t="shared" si="577"/>
        <v>1.2590425913908781E-2</v>
      </c>
      <c r="AA552" s="5">
        <f t="shared" si="578"/>
        <v>2.9332346184141031E-2</v>
      </c>
      <c r="AB552" s="5">
        <f t="shared" si="579"/>
        <v>3.416828543170311E-2</v>
      </c>
      <c r="AC552" s="5">
        <f t="shared" si="580"/>
        <v>5.9148510001171021E-3</v>
      </c>
      <c r="AD552" s="5">
        <f t="shared" si="581"/>
        <v>2.5843935714779668E-2</v>
      </c>
      <c r="AE552" s="5">
        <f t="shared" si="582"/>
        <v>3.9564688583340314E-2</v>
      </c>
      <c r="AF552" s="5">
        <f t="shared" si="583"/>
        <v>3.0284949629430784E-2</v>
      </c>
      <c r="AG552" s="5">
        <f t="shared" si="584"/>
        <v>1.5454490808138792E-2</v>
      </c>
      <c r="AH552" s="5">
        <f t="shared" si="585"/>
        <v>4.8186960174427269E-3</v>
      </c>
      <c r="AI552" s="5">
        <f t="shared" si="586"/>
        <v>1.1226281041344906E-2</v>
      </c>
      <c r="AJ552" s="5">
        <f t="shared" si="587"/>
        <v>1.3077125591971217E-2</v>
      </c>
      <c r="AK552" s="5">
        <f t="shared" si="588"/>
        <v>1.0155409027464325E-2</v>
      </c>
      <c r="AL552" s="5">
        <f t="shared" si="589"/>
        <v>8.4383839084127923E-4</v>
      </c>
      <c r="AM552" s="5">
        <f t="shared" si="590"/>
        <v>1.2041900319021977E-2</v>
      </c>
      <c r="AN552" s="5">
        <f t="shared" si="591"/>
        <v>1.8435041834640807E-2</v>
      </c>
      <c r="AO552" s="5">
        <f t="shared" si="592"/>
        <v>1.4111176742931168E-2</v>
      </c>
      <c r="AP552" s="5">
        <f t="shared" si="593"/>
        <v>7.2009712393155643E-3</v>
      </c>
      <c r="AQ552" s="5">
        <f t="shared" si="594"/>
        <v>2.7560061645155978E-3</v>
      </c>
      <c r="AR552" s="5">
        <f t="shared" si="595"/>
        <v>1.4753960806277212E-3</v>
      </c>
      <c r="AS552" s="5">
        <f t="shared" si="596"/>
        <v>3.4372807474200525E-3</v>
      </c>
      <c r="AT552" s="5">
        <f t="shared" si="597"/>
        <v>4.0039753025363197E-3</v>
      </c>
      <c r="AU552" s="5">
        <f t="shared" si="598"/>
        <v>3.1093994354605141E-3</v>
      </c>
      <c r="AV552" s="5">
        <f t="shared" si="599"/>
        <v>1.8110185725517083E-3</v>
      </c>
      <c r="AW552" s="5">
        <f t="shared" si="600"/>
        <v>8.3601151416661071E-5</v>
      </c>
      <c r="AX552" s="5">
        <f t="shared" si="601"/>
        <v>4.6757378885579556E-3</v>
      </c>
      <c r="AY552" s="5">
        <f t="shared" si="602"/>
        <v>7.1581246563899312E-3</v>
      </c>
      <c r="AZ552" s="5">
        <f t="shared" si="603"/>
        <v>5.4792152402088562E-3</v>
      </c>
      <c r="BA552" s="5">
        <f t="shared" si="604"/>
        <v>2.7960581939793479E-3</v>
      </c>
      <c r="BB552" s="5">
        <f t="shared" si="605"/>
        <v>1.0701269818824974E-3</v>
      </c>
      <c r="BC552" s="5">
        <f t="shared" si="606"/>
        <v>3.2765319686658875E-4</v>
      </c>
      <c r="BD552" s="5">
        <f t="shared" si="607"/>
        <v>3.7644928331442151E-4</v>
      </c>
      <c r="BE552" s="5">
        <f t="shared" si="608"/>
        <v>8.7702678006722754E-4</v>
      </c>
      <c r="BF552" s="5">
        <f t="shared" si="609"/>
        <v>1.0216196537591107E-3</v>
      </c>
      <c r="BG552" s="5">
        <f t="shared" si="610"/>
        <v>7.9336742477949642E-4</v>
      </c>
      <c r="BH552" s="5">
        <f t="shared" si="611"/>
        <v>4.6208381102390988E-4</v>
      </c>
      <c r="BI552" s="5">
        <f t="shared" si="612"/>
        <v>2.1530649405700049E-4</v>
      </c>
      <c r="BJ552" s="8">
        <f t="shared" si="613"/>
        <v>0.54516268094942788</v>
      </c>
      <c r="BK552" s="8">
        <f t="shared" si="614"/>
        <v>0.20355559763630804</v>
      </c>
      <c r="BL552" s="8">
        <f t="shared" si="615"/>
        <v>0.23474628627492344</v>
      </c>
      <c r="BM552" s="8">
        <f t="shared" si="616"/>
        <v>0.72973839412512631</v>
      </c>
      <c r="BN552" s="8">
        <f t="shared" si="617"/>
        <v>0.25924207314446851</v>
      </c>
    </row>
    <row r="553" spans="1:66" x14ac:dyDescent="0.25">
      <c r="A553" t="s">
        <v>282</v>
      </c>
      <c r="B553" t="s">
        <v>293</v>
      </c>
      <c r="C553" t="s">
        <v>502</v>
      </c>
      <c r="D553" t="s">
        <v>535</v>
      </c>
      <c r="E553">
        <f>VLOOKUP(A553,home!$A$2:$E$405,3,FALSE)</f>
        <v>1.6222000000000001</v>
      </c>
      <c r="F553">
        <f>VLOOKUP(B553,home!$B$2:$E$405,3,FALSE)</f>
        <v>1.3432999999999999</v>
      </c>
      <c r="G553" t="e">
        <f>VLOOKUP(C553,away!$B$2:$E$405,4,FALSE)</f>
        <v>#N/A</v>
      </c>
      <c r="H553">
        <f>VLOOKUP(A553,away!$A$2:$E$405,3,FALSE)</f>
        <v>1.3389</v>
      </c>
      <c r="I553" t="e">
        <f>VLOOKUP(C553,away!$B$2:$E$405,3,FALSE)</f>
        <v>#N/A</v>
      </c>
      <c r="J553">
        <f>VLOOKUP(B553,home!$B$2:$E$405,4,FALSE)</f>
        <v>0.95020000000000004</v>
      </c>
      <c r="K553" s="3" t="e">
        <f t="shared" si="562"/>
        <v>#N/A</v>
      </c>
      <c r="L553" s="3" t="e">
        <f t="shared" si="563"/>
        <v>#N/A</v>
      </c>
      <c r="M553" s="5" t="e">
        <f t="shared" si="564"/>
        <v>#N/A</v>
      </c>
      <c r="N553" s="5" t="e">
        <f t="shared" si="565"/>
        <v>#N/A</v>
      </c>
      <c r="O553" s="5" t="e">
        <f t="shared" si="566"/>
        <v>#N/A</v>
      </c>
      <c r="P553" s="5" t="e">
        <f t="shared" si="567"/>
        <v>#N/A</v>
      </c>
      <c r="Q553" s="5" t="e">
        <f t="shared" si="568"/>
        <v>#N/A</v>
      </c>
      <c r="R553" s="5" t="e">
        <f t="shared" si="569"/>
        <v>#N/A</v>
      </c>
      <c r="S553" s="5" t="e">
        <f t="shared" si="570"/>
        <v>#N/A</v>
      </c>
      <c r="T553" s="5" t="e">
        <f t="shared" si="571"/>
        <v>#N/A</v>
      </c>
      <c r="U553" s="5" t="e">
        <f t="shared" si="572"/>
        <v>#N/A</v>
      </c>
      <c r="V553" s="5" t="e">
        <f t="shared" si="573"/>
        <v>#N/A</v>
      </c>
      <c r="W553" s="5" t="e">
        <f t="shared" si="574"/>
        <v>#N/A</v>
      </c>
      <c r="X553" s="5" t="e">
        <f t="shared" si="575"/>
        <v>#N/A</v>
      </c>
      <c r="Y553" s="5" t="e">
        <f t="shared" si="576"/>
        <v>#N/A</v>
      </c>
      <c r="Z553" s="5" t="e">
        <f t="shared" si="577"/>
        <v>#N/A</v>
      </c>
      <c r="AA553" s="5" t="e">
        <f t="shared" si="578"/>
        <v>#N/A</v>
      </c>
      <c r="AB553" s="5" t="e">
        <f t="shared" si="579"/>
        <v>#N/A</v>
      </c>
      <c r="AC553" s="5" t="e">
        <f t="shared" si="580"/>
        <v>#N/A</v>
      </c>
      <c r="AD553" s="5" t="e">
        <f t="shared" si="581"/>
        <v>#N/A</v>
      </c>
      <c r="AE553" s="5" t="e">
        <f t="shared" si="582"/>
        <v>#N/A</v>
      </c>
      <c r="AF553" s="5" t="e">
        <f t="shared" si="583"/>
        <v>#N/A</v>
      </c>
      <c r="AG553" s="5" t="e">
        <f t="shared" si="584"/>
        <v>#N/A</v>
      </c>
      <c r="AH553" s="5" t="e">
        <f t="shared" si="585"/>
        <v>#N/A</v>
      </c>
      <c r="AI553" s="5" t="e">
        <f t="shared" si="586"/>
        <v>#N/A</v>
      </c>
      <c r="AJ553" s="5" t="e">
        <f t="shared" si="587"/>
        <v>#N/A</v>
      </c>
      <c r="AK553" s="5" t="e">
        <f t="shared" si="588"/>
        <v>#N/A</v>
      </c>
      <c r="AL553" s="5" t="e">
        <f t="shared" si="589"/>
        <v>#N/A</v>
      </c>
      <c r="AM553" s="5" t="e">
        <f t="shared" si="590"/>
        <v>#N/A</v>
      </c>
      <c r="AN553" s="5" t="e">
        <f t="shared" si="591"/>
        <v>#N/A</v>
      </c>
      <c r="AO553" s="5" t="e">
        <f t="shared" si="592"/>
        <v>#N/A</v>
      </c>
      <c r="AP553" s="5" t="e">
        <f t="shared" si="593"/>
        <v>#N/A</v>
      </c>
      <c r="AQ553" s="5" t="e">
        <f t="shared" si="594"/>
        <v>#N/A</v>
      </c>
      <c r="AR553" s="5" t="e">
        <f t="shared" si="595"/>
        <v>#N/A</v>
      </c>
      <c r="AS553" s="5" t="e">
        <f t="shared" si="596"/>
        <v>#N/A</v>
      </c>
      <c r="AT553" s="5" t="e">
        <f t="shared" si="597"/>
        <v>#N/A</v>
      </c>
      <c r="AU553" s="5" t="e">
        <f t="shared" si="598"/>
        <v>#N/A</v>
      </c>
      <c r="AV553" s="5" t="e">
        <f t="shared" si="599"/>
        <v>#N/A</v>
      </c>
      <c r="AW553" s="5" t="e">
        <f t="shared" si="600"/>
        <v>#N/A</v>
      </c>
      <c r="AX553" s="5" t="e">
        <f t="shared" si="601"/>
        <v>#N/A</v>
      </c>
      <c r="AY553" s="5" t="e">
        <f t="shared" si="602"/>
        <v>#N/A</v>
      </c>
      <c r="AZ553" s="5" t="e">
        <f t="shared" si="603"/>
        <v>#N/A</v>
      </c>
      <c r="BA553" s="5" t="e">
        <f t="shared" si="604"/>
        <v>#N/A</v>
      </c>
      <c r="BB553" s="5" t="e">
        <f t="shared" si="605"/>
        <v>#N/A</v>
      </c>
      <c r="BC553" s="5" t="e">
        <f t="shared" si="606"/>
        <v>#N/A</v>
      </c>
      <c r="BD553" s="5" t="e">
        <f t="shared" si="607"/>
        <v>#N/A</v>
      </c>
      <c r="BE553" s="5" t="e">
        <f t="shared" si="608"/>
        <v>#N/A</v>
      </c>
      <c r="BF553" s="5" t="e">
        <f t="shared" si="609"/>
        <v>#N/A</v>
      </c>
      <c r="BG553" s="5" t="e">
        <f t="shared" si="610"/>
        <v>#N/A</v>
      </c>
      <c r="BH553" s="5" t="e">
        <f t="shared" si="611"/>
        <v>#N/A</v>
      </c>
      <c r="BI553" s="5" t="e">
        <f t="shared" si="612"/>
        <v>#N/A</v>
      </c>
      <c r="BJ553" s="8" t="e">
        <f t="shared" si="613"/>
        <v>#N/A</v>
      </c>
      <c r="BK553" s="8" t="e">
        <f t="shared" si="614"/>
        <v>#N/A</v>
      </c>
      <c r="BL553" s="8" t="e">
        <f t="shared" si="615"/>
        <v>#N/A</v>
      </c>
      <c r="BM553" s="8" t="e">
        <f t="shared" si="616"/>
        <v>#N/A</v>
      </c>
      <c r="BN553" s="8" t="e">
        <f t="shared" si="617"/>
        <v>#N/A</v>
      </c>
    </row>
    <row r="554" spans="1:66" x14ac:dyDescent="0.25">
      <c r="A554" t="s">
        <v>282</v>
      </c>
      <c r="B554" t="s">
        <v>308</v>
      </c>
      <c r="C554" t="s">
        <v>199</v>
      </c>
      <c r="D554" t="s">
        <v>535</v>
      </c>
      <c r="E554">
        <f>VLOOKUP(A554,home!$A$2:$E$405,3,FALSE)</f>
        <v>1.6222000000000001</v>
      </c>
      <c r="F554">
        <f>VLOOKUP(B554,home!$B$2:$E$405,3,FALSE)</f>
        <v>0.75270000000000004</v>
      </c>
      <c r="G554">
        <f>VLOOKUP(C554,away!$B$2:$E$405,4,FALSE)</f>
        <v>1.1644000000000001</v>
      </c>
      <c r="H554">
        <f>VLOOKUP(A554,away!$A$2:$E$405,3,FALSE)</f>
        <v>1.3389</v>
      </c>
      <c r="I554">
        <f>VLOOKUP(C554,away!$B$2:$E$405,3,FALSE)</f>
        <v>1.2033</v>
      </c>
      <c r="J554">
        <f>VLOOKUP(B554,home!$B$2:$E$405,4,FALSE)</f>
        <v>1.5111000000000001</v>
      </c>
      <c r="K554" s="3">
        <f t="shared" si="562"/>
        <v>1.4217672621360005</v>
      </c>
      <c r="L554" s="3">
        <f t="shared" si="563"/>
        <v>2.4345307469070003</v>
      </c>
      <c r="M554" s="5">
        <f t="shared" si="564"/>
        <v>2.1146137610766395E-2</v>
      </c>
      <c r="N554" s="5">
        <f t="shared" si="565"/>
        <v>3.0064886175610442E-2</v>
      </c>
      <c r="O554" s="5">
        <f t="shared" si="566"/>
        <v>5.1480922191737326E-2</v>
      </c>
      <c r="P554" s="5">
        <f t="shared" si="567"/>
        <v>7.3193889796782846E-2</v>
      </c>
      <c r="Q554" s="5">
        <f t="shared" si="568"/>
        <v>2.1372635452164078E-2</v>
      </c>
      <c r="R554" s="5">
        <f t="shared" si="569"/>
        <v>6.2665943977455729E-2</v>
      </c>
      <c r="S554" s="5">
        <f t="shared" si="570"/>
        <v>6.3337163530704801E-2</v>
      </c>
      <c r="T554" s="5">
        <f t="shared" si="571"/>
        <v>5.2032338150728046E-2</v>
      </c>
      <c r="U554" s="5">
        <f t="shared" si="572"/>
        <v>8.9096387597995222E-2</v>
      </c>
      <c r="V554" s="5">
        <f t="shared" si="573"/>
        <v>2.4359023502906699E-2</v>
      </c>
      <c r="W554" s="5">
        <f t="shared" si="574"/>
        <v>1.0128971130484716E-2</v>
      </c>
      <c r="X554" s="5">
        <f t="shared" si="575"/>
        <v>2.46592916516984E-2</v>
      </c>
      <c r="Y554" s="5">
        <f t="shared" si="576"/>
        <v>3.001690186150344E-2</v>
      </c>
      <c r="Z554" s="5">
        <f t="shared" si="577"/>
        <v>5.0854055799022517E-2</v>
      </c>
      <c r="AA554" s="5">
        <f t="shared" si="578"/>
        <v>7.2302631681887636E-2</v>
      </c>
      <c r="AB554" s="5">
        <f t="shared" si="579"/>
        <v>5.1398757345792523E-2</v>
      </c>
      <c r="AC554" s="5">
        <f t="shared" si="580"/>
        <v>5.2696729854617456E-3</v>
      </c>
      <c r="AD554" s="5">
        <f t="shared" si="581"/>
        <v>3.6002598881109604E-3</v>
      </c>
      <c r="AE554" s="5">
        <f t="shared" si="582"/>
        <v>8.7649433944620887E-3</v>
      </c>
      <c r="AF554" s="5">
        <f t="shared" si="583"/>
        <v>1.0669262094358688E-2</v>
      </c>
      <c r="AG554" s="5">
        <f t="shared" si="584"/>
        <v>8.658215538508535E-3</v>
      </c>
      <c r="AH554" s="5">
        <f t="shared" si="585"/>
        <v>3.0951440611911147E-2</v>
      </c>
      <c r="AI554" s="5">
        <f t="shared" si="586"/>
        <v>4.4005744977961926E-2</v>
      </c>
      <c r="AJ554" s="5">
        <f t="shared" si="587"/>
        <v>3.1282963777785992E-2</v>
      </c>
      <c r="AK554" s="5">
        <f t="shared" si="588"/>
        <v>1.4825697920614158E-2</v>
      </c>
      <c r="AL554" s="5">
        <f t="shared" si="589"/>
        <v>7.2960437667177647E-4</v>
      </c>
      <c r="AM554" s="5">
        <f t="shared" si="590"/>
        <v>1.0237463288195166E-3</v>
      </c>
      <c r="AN554" s="5">
        <f t="shared" si="591"/>
        <v>2.492341914544277E-3</v>
      </c>
      <c r="AO554" s="5">
        <f t="shared" si="592"/>
        <v>3.0338415113815519E-3</v>
      </c>
      <c r="AP554" s="5">
        <f t="shared" si="593"/>
        <v>2.4619934802337308E-3</v>
      </c>
      <c r="AQ554" s="5">
        <f t="shared" si="594"/>
        <v>1.4984497065783978E-3</v>
      </c>
      <c r="AR554" s="5">
        <f t="shared" si="595"/>
        <v>1.5070446766152741E-2</v>
      </c>
      <c r="AS554" s="5">
        <f t="shared" si="596"/>
        <v>2.1426667837879325E-2</v>
      </c>
      <c r="AT554" s="5">
        <f t="shared" si="597"/>
        <v>1.5231867434279595E-2</v>
      </c>
      <c r="AU554" s="5">
        <f t="shared" si="598"/>
        <v>7.2187234864180697E-3</v>
      </c>
      <c r="AV554" s="5">
        <f t="shared" si="599"/>
        <v>2.5658361818503652E-3</v>
      </c>
      <c r="AW554" s="5">
        <f t="shared" si="600"/>
        <v>7.0150166065439473E-5</v>
      </c>
      <c r="AX554" s="5">
        <f t="shared" si="601"/>
        <v>2.4258816917458386E-4</v>
      </c>
      <c r="AY554" s="5">
        <f t="shared" si="602"/>
        <v>5.9058835669140142E-4</v>
      </c>
      <c r="AZ554" s="5">
        <f t="shared" si="603"/>
        <v>7.1890275656524784E-4</v>
      </c>
      <c r="BA554" s="5">
        <f t="shared" si="604"/>
        <v>5.8339695496476484E-4</v>
      </c>
      <c r="BB554" s="5">
        <f t="shared" si="605"/>
        <v>3.5507445612840971E-4</v>
      </c>
      <c r="BC554" s="5">
        <f t="shared" si="606"/>
        <v>1.7288793617717884E-4</v>
      </c>
      <c r="BD554" s="5">
        <f t="shared" si="607"/>
        <v>6.1149110036373341E-3</v>
      </c>
      <c r="BE554" s="5">
        <f t="shared" si="608"/>
        <v>8.6939802758467556E-3</v>
      </c>
      <c r="BF554" s="5">
        <f t="shared" si="609"/>
        <v>6.1804082669275166E-3</v>
      </c>
      <c r="BG554" s="5">
        <f t="shared" si="610"/>
        <v>2.9290340468507469E-3</v>
      </c>
      <c r="BH554" s="5">
        <f t="shared" si="611"/>
        <v>1.0411011793735288E-3</v>
      </c>
      <c r="BI554" s="5">
        <f t="shared" si="612"/>
        <v>2.9604071468089261E-4</v>
      </c>
      <c r="BJ554" s="8">
        <f t="shared" si="613"/>
        <v>0.21314151690888847</v>
      </c>
      <c r="BK554" s="8">
        <f t="shared" si="614"/>
        <v>0.18862608015998567</v>
      </c>
      <c r="BL554" s="8">
        <f t="shared" si="615"/>
        <v>0.5347795072770386</v>
      </c>
      <c r="BM554" s="8">
        <f t="shared" si="616"/>
        <v>0.72695630674979239</v>
      </c>
      <c r="BN554" s="8">
        <f t="shared" si="617"/>
        <v>0.25992441520451681</v>
      </c>
    </row>
    <row r="555" spans="1:66" x14ac:dyDescent="0.25">
      <c r="A555" t="s">
        <v>282</v>
      </c>
      <c r="B555" t="s">
        <v>187</v>
      </c>
      <c r="C555" t="s">
        <v>337</v>
      </c>
      <c r="D555" t="s">
        <v>535</v>
      </c>
      <c r="E555">
        <f>VLOOKUP(A555,home!$A$2:$E$405,3,FALSE)</f>
        <v>1.6222000000000001</v>
      </c>
      <c r="F555">
        <f>VLOOKUP(B555,home!$B$2:$E$405,3,FALSE)</f>
        <v>0.6452</v>
      </c>
      <c r="G555">
        <f>VLOOKUP(C555,away!$B$2:$E$405,4,FALSE)</f>
        <v>0.99319999999999997</v>
      </c>
      <c r="H555">
        <f>VLOOKUP(A555,away!$A$2:$E$405,3,FALSE)</f>
        <v>1.3389</v>
      </c>
      <c r="I555">
        <f>VLOOKUP(C555,away!$B$2:$E$405,3,FALSE)</f>
        <v>0.78839999999999999</v>
      </c>
      <c r="J555">
        <f>VLOOKUP(B555,home!$B$2:$E$405,4,FALSE)</f>
        <v>1.3332999999999999</v>
      </c>
      <c r="K555" s="3">
        <f t="shared" si="562"/>
        <v>1.0395262646079999</v>
      </c>
      <c r="L555" s="3">
        <f t="shared" si="563"/>
        <v>1.407416493708</v>
      </c>
      <c r="M555" s="5">
        <f t="shared" si="564"/>
        <v>8.6557810541653776E-2</v>
      </c>
      <c r="N555" s="5">
        <f t="shared" si="565"/>
        <v>8.9979117465012304E-2</v>
      </c>
      <c r="O555" s="5">
        <f t="shared" si="566"/>
        <v>0.12182289021557571</v>
      </c>
      <c r="P555" s="5">
        <f t="shared" si="567"/>
        <v>0.12663809400954787</v>
      </c>
      <c r="Q555" s="5">
        <f t="shared" si="568"/>
        <v>4.6767827935564346E-2</v>
      </c>
      <c r="R555" s="5">
        <f t="shared" si="569"/>
        <v>8.5727772500290123E-2</v>
      </c>
      <c r="S555" s="5">
        <f t="shared" si="570"/>
        <v>4.6319352216786923E-2</v>
      </c>
      <c r="T555" s="5">
        <f t="shared" si="571"/>
        <v>6.5821812411411024E-2</v>
      </c>
      <c r="U555" s="5">
        <f t="shared" si="572"/>
        <v>8.9116271120391014E-2</v>
      </c>
      <c r="V555" s="5">
        <f t="shared" si="573"/>
        <v>7.529706888358933E-3</v>
      </c>
      <c r="W555" s="5">
        <f t="shared" si="574"/>
        <v>1.6205461825895627E-2</v>
      </c>
      <c r="X555" s="5">
        <f t="shared" si="575"/>
        <v>2.2807834261920863E-2</v>
      </c>
      <c r="Y555" s="5">
        <f t="shared" si="576"/>
        <v>1.6050061062992931E-2</v>
      </c>
      <c r="Z555" s="5">
        <f t="shared" si="577"/>
        <v>4.0218226995251793E-2</v>
      </c>
      <c r="AA555" s="5">
        <f t="shared" si="578"/>
        <v>4.1807903277530721E-2</v>
      </c>
      <c r="AB555" s="5">
        <f t="shared" si="579"/>
        <v>2.1730206762592033E-2</v>
      </c>
      <c r="AC555" s="5">
        <f t="shared" si="580"/>
        <v>6.8851941467306093E-4</v>
      </c>
      <c r="AD555" s="5">
        <f t="shared" si="581"/>
        <v>4.2115007995302033E-3</v>
      </c>
      <c r="AE555" s="5">
        <f t="shared" si="582"/>
        <v>5.9273356885232364E-3</v>
      </c>
      <c r="AF555" s="5">
        <f t="shared" si="583"/>
        <v>4.1711150058858356E-3</v>
      </c>
      <c r="AG555" s="5">
        <f t="shared" si="584"/>
        <v>1.9568320188122212E-3</v>
      </c>
      <c r="AH555" s="5">
        <f t="shared" si="585"/>
        <v>1.4150949005202428E-2</v>
      </c>
      <c r="AI555" s="5">
        <f t="shared" si="586"/>
        <v>1.4710283160036372E-2</v>
      </c>
      <c r="AJ555" s="5">
        <f t="shared" si="587"/>
        <v>7.6458628523392884E-3</v>
      </c>
      <c r="AK555" s="5">
        <f t="shared" si="588"/>
        <v>2.6493584168657764E-3</v>
      </c>
      <c r="AL555" s="5">
        <f t="shared" si="589"/>
        <v>4.0293434326556432E-5</v>
      </c>
      <c r="AM555" s="5">
        <f t="shared" si="590"/>
        <v>8.7559313890584779E-4</v>
      </c>
      <c r="AN555" s="5">
        <f t="shared" si="591"/>
        <v>1.2323242254736499E-3</v>
      </c>
      <c r="AO555" s="5">
        <f t="shared" si="592"/>
        <v>8.671967202637759E-4</v>
      </c>
      <c r="AP555" s="5">
        <f t="shared" si="593"/>
        <v>4.068356557962401E-4</v>
      </c>
      <c r="AQ555" s="5">
        <f t="shared" si="594"/>
        <v>1.4314680304903477E-4</v>
      </c>
      <c r="AR555" s="5">
        <f t="shared" si="595"/>
        <v>3.9832558063085432E-3</v>
      </c>
      <c r="AS555" s="5">
        <f t="shared" si="596"/>
        <v>4.140699029310046E-3</v>
      </c>
      <c r="AT555" s="5">
        <f t="shared" si="597"/>
        <v>2.152182697402322E-3</v>
      </c>
      <c r="AU555" s="5">
        <f t="shared" si="598"/>
        <v>7.4575014672820174E-4</v>
      </c>
      <c r="AV555" s="5">
        <f t="shared" si="599"/>
        <v>1.938067160898088E-4</v>
      </c>
      <c r="AW555" s="5">
        <f t="shared" si="600"/>
        <v>1.6375323460069542E-6</v>
      </c>
      <c r="AX555" s="5">
        <f t="shared" si="601"/>
        <v>1.5170034416719821E-4</v>
      </c>
      <c r="AY555" s="5">
        <f t="shared" si="602"/>
        <v>2.1350556648209494E-4</v>
      </c>
      <c r="AZ555" s="5">
        <f t="shared" si="603"/>
        <v>1.5024562788268524E-4</v>
      </c>
      <c r="BA555" s="5">
        <f t="shared" si="604"/>
        <v>7.0486058263201883E-5</v>
      </c>
      <c r="BB555" s="5">
        <f t="shared" si="605"/>
        <v>2.4800810244023354E-5</v>
      </c>
      <c r="BC555" s="5">
        <f t="shared" si="606"/>
        <v>6.9810138789521594E-6</v>
      </c>
      <c r="BD555" s="5">
        <f t="shared" si="607"/>
        <v>9.3434998674279967E-4</v>
      </c>
      <c r="BE555" s="5">
        <f t="shared" si="608"/>
        <v>9.712813515552767E-4</v>
      </c>
      <c r="BF555" s="5">
        <f t="shared" si="609"/>
        <v>5.0483623763283316E-4</v>
      </c>
      <c r="BG555" s="5">
        <f t="shared" si="610"/>
        <v>1.7493017611507191E-4</v>
      </c>
      <c r="BH555" s="5">
        <f t="shared" si="611"/>
        <v>4.5461128136030057E-5</v>
      </c>
      <c r="BI555" s="5">
        <f t="shared" si="612"/>
        <v>9.4516073432225972E-6</v>
      </c>
      <c r="BJ555" s="8">
        <f t="shared" si="613"/>
        <v>0.27804171443995529</v>
      </c>
      <c r="BK555" s="8">
        <f t="shared" si="614"/>
        <v>0.26798728207182915</v>
      </c>
      <c r="BL555" s="8">
        <f t="shared" si="615"/>
        <v>0.41321750219418751</v>
      </c>
      <c r="BM555" s="8">
        <f t="shared" si="616"/>
        <v>0.44175934499944358</v>
      </c>
      <c r="BN555" s="8">
        <f t="shared" si="617"/>
        <v>0.55749351266764413</v>
      </c>
    </row>
    <row r="556" spans="1:66" x14ac:dyDescent="0.25">
      <c r="A556" t="s">
        <v>282</v>
      </c>
      <c r="B556" t="s">
        <v>355</v>
      </c>
      <c r="C556" t="s">
        <v>430</v>
      </c>
      <c r="D556" t="s">
        <v>535</v>
      </c>
      <c r="E556">
        <f>VLOOKUP(A556,home!$A$2:$E$405,3,FALSE)</f>
        <v>1.6222000000000001</v>
      </c>
      <c r="F556">
        <f>VLOOKUP(B556,home!$B$2:$E$405,3,FALSE)</f>
        <v>1.5671999999999999</v>
      </c>
      <c r="G556">
        <f>VLOOKUP(C556,away!$B$2:$E$405,4,FALSE)</f>
        <v>1.2329000000000001</v>
      </c>
      <c r="H556">
        <f>VLOOKUP(A556,away!$A$2:$E$405,3,FALSE)</f>
        <v>1.3389</v>
      </c>
      <c r="I556">
        <f>VLOOKUP(C556,away!$B$2:$E$405,3,FALSE)</f>
        <v>0.74690000000000001</v>
      </c>
      <c r="J556">
        <f>VLOOKUP(B556,home!$B$2:$E$405,4,FALSE)</f>
        <v>0.8145</v>
      </c>
      <c r="K556" s="3">
        <f t="shared" si="562"/>
        <v>3.1344162675360003</v>
      </c>
      <c r="L556" s="3">
        <f t="shared" si="563"/>
        <v>0.81451988194500002</v>
      </c>
      <c r="M556" s="5">
        <f t="shared" si="564"/>
        <v>1.9275196799752023E-2</v>
      </c>
      <c r="N556" s="5">
        <f t="shared" si="565"/>
        <v>6.041649040910059E-2</v>
      </c>
      <c r="O556" s="5">
        <f t="shared" si="566"/>
        <v>1.5700031021800662E-2</v>
      </c>
      <c r="P556" s="5">
        <f t="shared" si="567"/>
        <v>4.9210432635551846E-2</v>
      </c>
      <c r="Q556" s="5">
        <f t="shared" si="568"/>
        <v>9.4685215182858842E-2</v>
      </c>
      <c r="R556" s="5">
        <f t="shared" si="569"/>
        <v>6.3939937072049549E-3</v>
      </c>
      <c r="S556" s="5">
        <f t="shared" si="570"/>
        <v>3.1409104474219178E-2</v>
      </c>
      <c r="T556" s="5">
        <f t="shared" si="571"/>
        <v>7.7122990292679106E-2</v>
      </c>
      <c r="U556" s="5">
        <f t="shared" si="572"/>
        <v>2.0041437890386028E-2</v>
      </c>
      <c r="V556" s="5">
        <f t="shared" si="573"/>
        <v>8.9098708097897668E-3</v>
      </c>
      <c r="W556" s="5">
        <f t="shared" si="574"/>
        <v>9.8927626254766476E-2</v>
      </c>
      <c r="X556" s="5">
        <f t="shared" si="575"/>
        <v>8.0578518458131479E-2</v>
      </c>
      <c r="Y556" s="5">
        <f t="shared" si="576"/>
        <v>3.2816402670910121E-2</v>
      </c>
      <c r="Z556" s="5">
        <f t="shared" si="577"/>
        <v>1.7360116665165513E-3</v>
      </c>
      <c r="AA556" s="5">
        <f t="shared" si="578"/>
        <v>5.4413832081617606E-3</v>
      </c>
      <c r="AB556" s="5">
        <f t="shared" si="579"/>
        <v>8.5277800227797282E-3</v>
      </c>
      <c r="AC556" s="5">
        <f t="shared" si="580"/>
        <v>1.4217059682701584E-3</v>
      </c>
      <c r="AD556" s="5">
        <f t="shared" si="581"/>
        <v>7.7520090260415397E-2</v>
      </c>
      <c r="AE556" s="5">
        <f t="shared" si="582"/>
        <v>6.3141654767279301E-2</v>
      </c>
      <c r="AF556" s="5">
        <f t="shared" si="583"/>
        <v>2.5715066593428135E-2</v>
      </c>
      <c r="AG556" s="5">
        <f t="shared" si="584"/>
        <v>6.9818110019623011E-3</v>
      </c>
      <c r="AH556" s="5">
        <f t="shared" si="585"/>
        <v>3.5350400441655093E-4</v>
      </c>
      <c r="AI556" s="5">
        <f t="shared" si="586"/>
        <v>1.1080287020823552E-3</v>
      </c>
      <c r="AJ556" s="5">
        <f t="shared" si="587"/>
        <v>1.7365115943518677E-3</v>
      </c>
      <c r="AK556" s="5">
        <f t="shared" si="588"/>
        <v>1.81431673003379E-3</v>
      </c>
      <c r="AL556" s="5">
        <f t="shared" si="589"/>
        <v>1.4518713662113318E-4</v>
      </c>
      <c r="AM556" s="5">
        <f t="shared" si="590"/>
        <v>4.8596046394621006E-2</v>
      </c>
      <c r="AN556" s="5">
        <f t="shared" si="591"/>
        <v>3.9582445972340452E-2</v>
      </c>
      <c r="AO556" s="5">
        <f t="shared" si="592"/>
        <v>1.6120344610242539E-2</v>
      </c>
      <c r="AP556" s="5">
        <f t="shared" si="593"/>
        <v>4.3767803962824915E-3</v>
      </c>
      <c r="AQ556" s="5">
        <f t="shared" si="594"/>
        <v>8.9124366291980098E-4</v>
      </c>
      <c r="AR556" s="5">
        <f t="shared" si="595"/>
        <v>5.7587207988890782E-5</v>
      </c>
      <c r="AS556" s="5">
        <f t="shared" si="596"/>
        <v>1.8050228152235838E-4</v>
      </c>
      <c r="AT556" s="5">
        <f t="shared" si="597"/>
        <v>2.8288464376552148E-4</v>
      </c>
      <c r="AU556" s="5">
        <f t="shared" si="598"/>
        <v>2.9555940975159234E-4</v>
      </c>
      <c r="AV556" s="5">
        <f t="shared" si="599"/>
        <v>2.3160155548718236E-4</v>
      </c>
      <c r="AW556" s="5">
        <f t="shared" si="600"/>
        <v>1.0296366707934856E-5</v>
      </c>
      <c r="AX556" s="5">
        <f t="shared" si="601"/>
        <v>2.5386706392872372E-2</v>
      </c>
      <c r="AY556" s="5">
        <f t="shared" si="602"/>
        <v>2.0677977094094781E-2</v>
      </c>
      <c r="AZ556" s="5">
        <f t="shared" si="603"/>
        <v>8.421311730771746E-3</v>
      </c>
      <c r="BA556" s="5">
        <f t="shared" si="604"/>
        <v>2.286441945590083E-3</v>
      </c>
      <c r="BB556" s="5">
        <f t="shared" si="605"/>
        <v>4.6558810589903245E-4</v>
      </c>
      <c r="BC556" s="5">
        <f t="shared" si="606"/>
        <v>7.5846153810375235E-5</v>
      </c>
      <c r="BD556" s="5">
        <f t="shared" si="607"/>
        <v>7.8176543087755785E-6</v>
      </c>
      <c r="BE556" s="5">
        <f t="shared" si="608"/>
        <v>2.4503782839399078E-5</v>
      </c>
      <c r="BF556" s="5">
        <f t="shared" si="609"/>
        <v>3.8402527773990983E-5</v>
      </c>
      <c r="BG556" s="5">
        <f t="shared" si="610"/>
        <v>4.0123169256433469E-5</v>
      </c>
      <c r="BH556" s="5">
        <f t="shared" si="611"/>
        <v>3.1440678605616345E-5</v>
      </c>
      <c r="BI556" s="5">
        <f t="shared" si="612"/>
        <v>1.9709634896762992E-5</v>
      </c>
      <c r="BJ556" s="8">
        <f t="shared" si="613"/>
        <v>0.78478659835097664</v>
      </c>
      <c r="BK556" s="8">
        <f t="shared" si="614"/>
        <v>0.13104947491829888</v>
      </c>
      <c r="BL556" s="8">
        <f t="shared" si="615"/>
        <v>6.2327119427414215E-2</v>
      </c>
      <c r="BM556" s="8">
        <f t="shared" si="616"/>
        <v>0.71355016387955028</v>
      </c>
      <c r="BN556" s="8">
        <f t="shared" si="617"/>
        <v>0.24568135975626892</v>
      </c>
    </row>
    <row r="557" spans="1:66" x14ac:dyDescent="0.25">
      <c r="A557" t="s">
        <v>282</v>
      </c>
      <c r="B557" t="s">
        <v>195</v>
      </c>
      <c r="C557" t="s">
        <v>319</v>
      </c>
      <c r="D557" t="s">
        <v>535</v>
      </c>
      <c r="E557">
        <f>VLOOKUP(A557,home!$A$2:$E$405,3,FALSE)</f>
        <v>1.6222000000000001</v>
      </c>
      <c r="F557">
        <f>VLOOKUP(B557,home!$B$2:$E$405,3,FALSE)</f>
        <v>1.0617000000000001</v>
      </c>
      <c r="G557">
        <f>VLOOKUP(C557,away!$B$2:$E$405,4,FALSE)</f>
        <v>0.75339999999999996</v>
      </c>
      <c r="H557">
        <f>VLOOKUP(A557,away!$A$2:$E$405,3,FALSE)</f>
        <v>1.3389</v>
      </c>
      <c r="I557">
        <f>VLOOKUP(C557,away!$B$2:$E$405,3,FALSE)</f>
        <v>1.3278000000000001</v>
      </c>
      <c r="J557">
        <f>VLOOKUP(B557,home!$B$2:$E$405,4,FALSE)</f>
        <v>0.95430000000000004</v>
      </c>
      <c r="K557" s="3">
        <f t="shared" si="562"/>
        <v>1.2975730901160001</v>
      </c>
      <c r="L557" s="3">
        <f t="shared" si="563"/>
        <v>1.696546352106</v>
      </c>
      <c r="M557" s="5">
        <f t="shared" si="564"/>
        <v>5.0080706632197429E-2</v>
      </c>
      <c r="N557" s="5">
        <f t="shared" si="565"/>
        <v>6.4983377259933264E-2</v>
      </c>
      <c r="O557" s="5">
        <f t="shared" si="566"/>
        <v>8.4964240147745299E-2</v>
      </c>
      <c r="P557" s="5">
        <f t="shared" si="567"/>
        <v>0.11024731163786777</v>
      </c>
      <c r="Q557" s="5">
        <f t="shared" si="568"/>
        <v>4.2160340818672717E-2</v>
      </c>
      <c r="R557" s="5">
        <f t="shared" si="569"/>
        <v>7.2072885841057727E-2</v>
      </c>
      <c r="S557" s="5">
        <f t="shared" si="570"/>
        <v>6.0674412067714824E-2</v>
      </c>
      <c r="T557" s="5">
        <f t="shared" si="571"/>
        <v>7.1526972419464888E-2</v>
      </c>
      <c r="U557" s="5">
        <f t="shared" si="572"/>
        <v>9.3519837194358982E-2</v>
      </c>
      <c r="V557" s="5">
        <f t="shared" si="573"/>
        <v>1.4840913276689119E-2</v>
      </c>
      <c r="W557" s="5">
        <f t="shared" si="574"/>
        <v>1.8235374572142971E-2</v>
      </c>
      <c r="X557" s="5">
        <f t="shared" si="575"/>
        <v>3.0937158209655664E-2</v>
      </c>
      <c r="Y557" s="5">
        <f t="shared" si="576"/>
        <v>2.6243161452558755E-2</v>
      </c>
      <c r="Z557" s="5">
        <f t="shared" si="577"/>
        <v>4.075833051979956E-2</v>
      </c>
      <c r="AA557" s="5">
        <f t="shared" si="578"/>
        <v>5.2886912880545582E-2</v>
      </c>
      <c r="AB557" s="5">
        <f t="shared" si="579"/>
        <v>3.431231748655262E-2</v>
      </c>
      <c r="AC557" s="5">
        <f t="shared" si="580"/>
        <v>2.0419175629625137E-3</v>
      </c>
      <c r="AD557" s="5">
        <f t="shared" si="581"/>
        <v>5.9154328332495709E-3</v>
      </c>
      <c r="AE557" s="5">
        <f t="shared" si="582"/>
        <v>1.0035805994377619E-2</v>
      </c>
      <c r="AF557" s="5">
        <f t="shared" si="583"/>
        <v>8.5131050251024392E-3</v>
      </c>
      <c r="AG557" s="5">
        <f t="shared" si="584"/>
        <v>4.8142924251442674E-3</v>
      </c>
      <c r="AH557" s="5">
        <f t="shared" si="585"/>
        <v>1.7287099240324146E-2</v>
      </c>
      <c r="AI557" s="5">
        <f t="shared" si="586"/>
        <v>2.243127478040936E-2</v>
      </c>
      <c r="AJ557" s="5">
        <f t="shared" si="587"/>
        <v>1.4553109266028439E-2</v>
      </c>
      <c r="AK557" s="5">
        <f t="shared" si="588"/>
        <v>6.2945743203721071E-3</v>
      </c>
      <c r="AL557" s="5">
        <f t="shared" si="589"/>
        <v>1.7980251241745397E-4</v>
      </c>
      <c r="AM557" s="5">
        <f t="shared" si="590"/>
        <v>1.5351412921626578E-3</v>
      </c>
      <c r="AN557" s="5">
        <f t="shared" si="591"/>
        <v>2.6044383591858483E-3</v>
      </c>
      <c r="AO557" s="5">
        <f t="shared" si="592"/>
        <v>2.2092751987808435E-3</v>
      </c>
      <c r="AP557" s="5">
        <f t="shared" si="593"/>
        <v>1.2493792597632995E-3</v>
      </c>
      <c r="AQ557" s="5">
        <f t="shared" si="594"/>
        <v>5.2990745638708007E-4</v>
      </c>
      <c r="AR557" s="5">
        <f t="shared" si="595"/>
        <v>5.8656730309332656E-3</v>
      </c>
      <c r="AS557" s="5">
        <f t="shared" si="596"/>
        <v>7.6111394803581615E-3</v>
      </c>
      <c r="AT557" s="5">
        <f t="shared" si="597"/>
        <v>4.9380048874161139E-3</v>
      </c>
      <c r="AU557" s="5">
        <f t="shared" si="598"/>
        <v>2.1358074202574803E-3</v>
      </c>
      <c r="AV557" s="5">
        <f t="shared" si="599"/>
        <v>6.9284155854904515E-4</v>
      </c>
      <c r="AW557" s="5">
        <f t="shared" si="600"/>
        <v>1.099488813645275E-5</v>
      </c>
      <c r="AX557" s="5">
        <f t="shared" si="601"/>
        <v>3.319930050393615E-4</v>
      </c>
      <c r="AY557" s="5">
        <f t="shared" si="602"/>
        <v>5.6324152162423764E-4</v>
      </c>
      <c r="AZ557" s="5">
        <f t="shared" si="603"/>
        <v>4.7778267443311656E-4</v>
      </c>
      <c r="BA557" s="5">
        <f t="shared" si="604"/>
        <v>2.7019348446965087E-4</v>
      </c>
      <c r="BB557" s="5">
        <f t="shared" si="605"/>
        <v>1.1459894260994884E-4</v>
      </c>
      <c r="BC557" s="5">
        <f t="shared" si="606"/>
        <v>3.8884483608022703E-5</v>
      </c>
      <c r="BD557" s="5">
        <f t="shared" si="607"/>
        <v>1.6585643638793968E-3</v>
      </c>
      <c r="BE557" s="5">
        <f t="shared" si="608"/>
        <v>2.1521084867952667E-3</v>
      </c>
      <c r="BF557" s="5">
        <f t="shared" si="609"/>
        <v>1.396259029737902E-3</v>
      </c>
      <c r="BG557" s="5">
        <f t="shared" si="610"/>
        <v>6.0391604793979268E-4</v>
      </c>
      <c r="BH557" s="5">
        <f t="shared" si="611"/>
        <v>1.9590630312396978E-4</v>
      </c>
      <c r="BI557" s="5">
        <f t="shared" si="612"/>
        <v>5.0840549423554241E-5</v>
      </c>
      <c r="BJ557" s="8">
        <f t="shared" si="613"/>
        <v>0.29328985668836627</v>
      </c>
      <c r="BK557" s="8">
        <f t="shared" si="614"/>
        <v>0.23862830521147335</v>
      </c>
      <c r="BL557" s="8">
        <f t="shared" si="615"/>
        <v>0.42562331231580824</v>
      </c>
      <c r="BM557" s="8">
        <f t="shared" si="616"/>
        <v>0.57323869576448527</v>
      </c>
      <c r="BN557" s="8">
        <f t="shared" si="617"/>
        <v>0.4245088623374742</v>
      </c>
    </row>
    <row r="558" spans="1:66" x14ac:dyDescent="0.25">
      <c r="A558" t="s">
        <v>288</v>
      </c>
      <c r="B558" t="s">
        <v>316</v>
      </c>
      <c r="C558" t="s">
        <v>313</v>
      </c>
      <c r="D558" t="s">
        <v>535</v>
      </c>
      <c r="E558">
        <f>VLOOKUP(A558,home!$A$2:$E$405,3,FALSE)</f>
        <v>1.4888999999999999</v>
      </c>
      <c r="F558">
        <f>VLOOKUP(B558,home!$B$2:$E$405,3,FALSE)</f>
        <v>0.78359999999999996</v>
      </c>
      <c r="G558">
        <f>VLOOKUP(C558,away!$B$2:$E$405,4,FALSE)</f>
        <v>0.97009999999999996</v>
      </c>
      <c r="H558">
        <f>VLOOKUP(A558,away!$A$2:$E$405,3,FALSE)</f>
        <v>1.2278</v>
      </c>
      <c r="I558">
        <f>VLOOKUP(C558,away!$B$2:$E$405,3,FALSE)</f>
        <v>1.1763999999999999</v>
      </c>
      <c r="J558">
        <f>VLOOKUP(B558,home!$B$2:$E$405,4,FALSE)</f>
        <v>1.0860000000000001</v>
      </c>
      <c r="K558" s="3">
        <f t="shared" si="562"/>
        <v>1.1318176490039999</v>
      </c>
      <c r="L558" s="3">
        <f t="shared" si="563"/>
        <v>1.56860093712</v>
      </c>
      <c r="M558" s="5">
        <f t="shared" si="564"/>
        <v>6.7177387331524063E-2</v>
      </c>
      <c r="N558" s="5">
        <f t="shared" si="565"/>
        <v>7.6032552595796665E-2</v>
      </c>
      <c r="O558" s="5">
        <f t="shared" si="566"/>
        <v>0.10537451272150188</v>
      </c>
      <c r="P558" s="5">
        <f t="shared" si="567"/>
        <v>0.11926473325339235</v>
      </c>
      <c r="Q558" s="5">
        <f t="shared" si="568"/>
        <v>4.3027492463373784E-2</v>
      </c>
      <c r="R558" s="5">
        <f t="shared" si="569"/>
        <v>8.2645279701755614E-2</v>
      </c>
      <c r="S558" s="5">
        <f t="shared" si="570"/>
        <v>5.2934764073981622E-2</v>
      </c>
      <c r="T558" s="5">
        <f t="shared" si="571"/>
        <v>6.7492964999971858E-2</v>
      </c>
      <c r="U558" s="5">
        <f t="shared" si="572"/>
        <v>9.3539386173319042E-2</v>
      </c>
      <c r="V558" s="5">
        <f t="shared" si="573"/>
        <v>1.044208933309067E-2</v>
      </c>
      <c r="W558" s="5">
        <f t="shared" si="574"/>
        <v>1.6233091787477675E-2</v>
      </c>
      <c r="X558" s="5">
        <f t="shared" si="575"/>
        <v>2.546324299019246E-2</v>
      </c>
      <c r="Y558" s="5">
        <f t="shared" si="576"/>
        <v>1.9970833408265085E-2</v>
      </c>
      <c r="Z558" s="5">
        <f t="shared" si="577"/>
        <v>4.3212487729572785E-2</v>
      </c>
      <c r="AA558" s="5">
        <f t="shared" si="578"/>
        <v>4.8908656269699265E-2</v>
      </c>
      <c r="AB558" s="5">
        <f t="shared" si="579"/>
        <v>2.7677840177557887E-2</v>
      </c>
      <c r="AC558" s="5">
        <f t="shared" si="580"/>
        <v>1.1586609054669407E-3</v>
      </c>
      <c r="AD558" s="5">
        <f t="shared" si="581"/>
        <v>4.5932249457422821E-3</v>
      </c>
      <c r="AE558" s="5">
        <f t="shared" si="582"/>
        <v>7.2049369542943054E-3</v>
      </c>
      <c r="AF558" s="5">
        <f t="shared" si="583"/>
        <v>5.6508354291982844E-3</v>
      </c>
      <c r="AG558" s="5">
        <f t="shared" si="584"/>
        <v>2.954635249917108E-3</v>
      </c>
      <c r="AH558" s="5">
        <f t="shared" si="585"/>
        <v>1.69457871869736E-2</v>
      </c>
      <c r="AI558" s="5">
        <f t="shared" si="586"/>
        <v>1.9179541014482566E-2</v>
      </c>
      <c r="AJ558" s="5">
        <f t="shared" si="587"/>
        <v>1.0853871509993727E-2</v>
      </c>
      <c r="AK558" s="5">
        <f t="shared" si="588"/>
        <v>4.0948677783441967E-3</v>
      </c>
      <c r="AL558" s="5">
        <f t="shared" si="589"/>
        <v>8.2282082891783982E-5</v>
      </c>
      <c r="AM558" s="5">
        <f t="shared" si="590"/>
        <v>1.0397386118873103E-3</v>
      </c>
      <c r="AN558" s="5">
        <f t="shared" si="591"/>
        <v>1.6309349609662828E-3</v>
      </c>
      <c r="AO558" s="5">
        <f t="shared" si="592"/>
        <v>1.2791430540767413E-3</v>
      </c>
      <c r="AP558" s="5">
        <f t="shared" si="593"/>
        <v>6.6882166444510495E-4</v>
      </c>
      <c r="AQ558" s="5">
        <f t="shared" si="594"/>
        <v>2.6227857240368756E-4</v>
      </c>
      <c r="AR558" s="5">
        <f t="shared" si="595"/>
        <v>5.3162355323445737E-3</v>
      </c>
      <c r="AS558" s="5">
        <f t="shared" si="596"/>
        <v>6.0170092017697635E-3</v>
      </c>
      <c r="AT558" s="5">
        <f t="shared" si="597"/>
        <v>3.4050786043912447E-3</v>
      </c>
      <c r="AU558" s="5">
        <f t="shared" si="598"/>
        <v>1.2846426868986394E-3</v>
      </c>
      <c r="AV558" s="5">
        <f t="shared" si="599"/>
        <v>3.6349531642395006E-4</v>
      </c>
      <c r="AW558" s="5">
        <f t="shared" si="600"/>
        <v>4.0578100001917727E-6</v>
      </c>
      <c r="AX558" s="5">
        <f t="shared" si="601"/>
        <v>1.9613241854749618E-4</v>
      </c>
      <c r="AY558" s="5">
        <f t="shared" si="602"/>
        <v>3.0765349553321458E-4</v>
      </c>
      <c r="AZ558" s="5">
        <f t="shared" si="603"/>
        <v>2.4129278070082212E-4</v>
      </c>
      <c r="BA558" s="5">
        <f t="shared" si="604"/>
        <v>1.2616402730920005E-4</v>
      </c>
      <c r="BB558" s="5">
        <f t="shared" si="605"/>
        <v>4.947525286701114E-5</v>
      </c>
      <c r="BC558" s="5">
        <f t="shared" si="606"/>
        <v>1.5521385602288523E-5</v>
      </c>
      <c r="BD558" s="5">
        <f t="shared" si="607"/>
        <v>1.3898420063310558E-3</v>
      </c>
      <c r="BE558" s="5">
        <f t="shared" si="608"/>
        <v>1.5730477120926181E-3</v>
      </c>
      <c r="BF558" s="5">
        <f t="shared" si="609"/>
        <v>8.9020158163589415E-4</v>
      </c>
      <c r="BG558" s="5">
        <f t="shared" si="610"/>
        <v>3.3584862042225993E-4</v>
      </c>
      <c r="BH558" s="5">
        <f t="shared" si="611"/>
        <v>9.5029848996889773E-5</v>
      </c>
      <c r="BI558" s="5">
        <f t="shared" si="612"/>
        <v>2.1511292055372966E-5</v>
      </c>
      <c r="BJ558" s="8">
        <f t="shared" si="613"/>
        <v>0.27444096704856868</v>
      </c>
      <c r="BK558" s="8">
        <f t="shared" si="614"/>
        <v>0.25136757047588065</v>
      </c>
      <c r="BL558" s="8">
        <f t="shared" si="615"/>
        <v>0.42991168493698995</v>
      </c>
      <c r="BM558" s="8">
        <f t="shared" si="616"/>
        <v>0.50510715643813497</v>
      </c>
      <c r="BN558" s="8">
        <f t="shared" si="617"/>
        <v>0.49352195806734434</v>
      </c>
    </row>
    <row r="559" spans="1:66" x14ac:dyDescent="0.25">
      <c r="A559" t="s">
        <v>288</v>
      </c>
      <c r="B559" t="s">
        <v>320</v>
      </c>
      <c r="C559" t="s">
        <v>469</v>
      </c>
      <c r="D559" t="s">
        <v>535</v>
      </c>
      <c r="E559">
        <f>VLOOKUP(A559,home!$A$2:$E$405,3,FALSE)</f>
        <v>1.4888999999999999</v>
      </c>
      <c r="F559">
        <f>VLOOKUP(B559,home!$B$2:$E$405,3,FALSE)</f>
        <v>0.74629999999999996</v>
      </c>
      <c r="G559">
        <f>VLOOKUP(C559,away!$B$2:$E$405,4,FALSE)</f>
        <v>0.67159999999999997</v>
      </c>
      <c r="H559">
        <f>VLOOKUP(A559,away!$A$2:$E$405,3,FALSE)</f>
        <v>1.2278</v>
      </c>
      <c r="I559">
        <f>VLOOKUP(C559,away!$B$2:$E$405,3,FALSE)</f>
        <v>0.63349999999999995</v>
      </c>
      <c r="J559">
        <f>VLOOKUP(B559,home!$B$2:$E$405,4,FALSE)</f>
        <v>1.0407</v>
      </c>
      <c r="K559" s="3">
        <f t="shared" si="562"/>
        <v>0.74625913261199994</v>
      </c>
      <c r="L559" s="3">
        <f t="shared" si="563"/>
        <v>0.80946821990999995</v>
      </c>
      <c r="M559" s="5">
        <f t="shared" si="564"/>
        <v>0.21103582936133991</v>
      </c>
      <c r="N559" s="5">
        <f t="shared" si="565"/>
        <v>0.15748741496924756</v>
      </c>
      <c r="O559" s="5">
        <f t="shared" si="566"/>
        <v>0.17082679713035434</v>
      </c>
      <c r="P559" s="5">
        <f t="shared" si="567"/>
        <v>0.12748105745338428</v>
      </c>
      <c r="Q559" s="5">
        <f t="shared" si="568"/>
        <v>5.8763210846128379E-2</v>
      </c>
      <c r="R559" s="5">
        <f t="shared" si="569"/>
        <v>6.9139431693017311E-2</v>
      </c>
      <c r="S559" s="5">
        <f t="shared" si="570"/>
        <v>1.9251967851401017E-2</v>
      </c>
      <c r="T559" s="5">
        <f t="shared" si="571"/>
        <v>4.7566951679811537E-2</v>
      </c>
      <c r="U559" s="5">
        <f t="shared" si="572"/>
        <v>5.1595932324517715E-2</v>
      </c>
      <c r="V559" s="5">
        <f t="shared" si="573"/>
        <v>1.292177218954567E-3</v>
      </c>
      <c r="W559" s="5">
        <f t="shared" si="574"/>
        <v>1.4617527585175946E-2</v>
      </c>
      <c r="X559" s="5">
        <f t="shared" si="575"/>
        <v>1.1832424033857694E-2</v>
      </c>
      <c r="Y559" s="5">
        <f t="shared" si="576"/>
        <v>4.7889856099535442E-3</v>
      </c>
      <c r="Z559" s="5">
        <f t="shared" si="577"/>
        <v>1.8655390899378586E-2</v>
      </c>
      <c r="AA559" s="5">
        <f t="shared" si="578"/>
        <v>1.392175583110806E-2</v>
      </c>
      <c r="AB559" s="5">
        <f t="shared" si="579"/>
        <v>5.1946187154793761E-3</v>
      </c>
      <c r="AC559" s="5">
        <f t="shared" si="580"/>
        <v>4.8785589746780194E-5</v>
      </c>
      <c r="AD559" s="5">
        <f t="shared" si="581"/>
        <v>2.7271158641613454E-3</v>
      </c>
      <c r="AE559" s="5">
        <f t="shared" si="582"/>
        <v>2.2075136240510057E-3</v>
      </c>
      <c r="AF559" s="5">
        <f t="shared" si="583"/>
        <v>8.9345606184382026E-4</v>
      </c>
      <c r="AG559" s="5">
        <f t="shared" si="584"/>
        <v>2.4107476264950535E-4</v>
      </c>
      <c r="AH559" s="5">
        <f t="shared" si="585"/>
        <v>3.7752365157612982E-3</v>
      </c>
      <c r="AI559" s="5">
        <f t="shared" si="586"/>
        <v>2.817304727657175E-3</v>
      </c>
      <c r="AJ559" s="5">
        <f t="shared" si="587"/>
        <v>1.0512196911825649E-3</v>
      </c>
      <c r="AK559" s="5">
        <f t="shared" si="588"/>
        <v>2.6149409830885186E-4</v>
      </c>
      <c r="AL559" s="5">
        <f t="shared" si="589"/>
        <v>1.178802403028505E-6</v>
      </c>
      <c r="AM559" s="5">
        <f t="shared" si="590"/>
        <v>4.0702702386429413E-4</v>
      </c>
      <c r="AN559" s="5">
        <f t="shared" si="591"/>
        <v>3.2947544046269526E-4</v>
      </c>
      <c r="AO559" s="5">
        <f t="shared" si="592"/>
        <v>1.3334994914770057E-4</v>
      </c>
      <c r="AP559" s="5">
        <f t="shared" si="593"/>
        <v>3.5980848653892729E-5</v>
      </c>
      <c r="AQ559" s="5">
        <f t="shared" si="594"/>
        <v>7.2813383776794143E-6</v>
      </c>
      <c r="AR559" s="5">
        <f t="shared" si="595"/>
        <v>6.1118679643050585E-4</v>
      </c>
      <c r="AS559" s="5">
        <f t="shared" si="596"/>
        <v>4.5610372856813629E-4</v>
      </c>
      <c r="AT559" s="5">
        <f t="shared" si="597"/>
        <v>1.7018578643117821E-4</v>
      </c>
      <c r="AU559" s="5">
        <f t="shared" si="598"/>
        <v>4.2334232455007376E-5</v>
      </c>
      <c r="AV559" s="5">
        <f t="shared" si="599"/>
        <v>7.8980768979171446E-6</v>
      </c>
      <c r="AW559" s="5">
        <f t="shared" si="600"/>
        <v>1.9780076803051119E-8</v>
      </c>
      <c r="AX559" s="5">
        <f t="shared" si="601"/>
        <v>5.0624605629768634E-5</v>
      </c>
      <c r="AY559" s="5">
        <f t="shared" si="602"/>
        <v>4.0979009402774581E-5</v>
      </c>
      <c r="AZ559" s="5">
        <f t="shared" si="603"/>
        <v>1.6585602897469546E-5</v>
      </c>
      <c r="BA559" s="5">
        <f t="shared" si="604"/>
        <v>4.4751728178496036E-6</v>
      </c>
      <c r="BB559" s="5">
        <f t="shared" si="605"/>
        <v>9.0562754366358406E-7</v>
      </c>
      <c r="BC559" s="5">
        <f t="shared" si="606"/>
        <v>1.4661534313416549E-7</v>
      </c>
      <c r="BD559" s="5">
        <f t="shared" si="607"/>
        <v>8.2456048023182827E-5</v>
      </c>
      <c r="BE559" s="5">
        <f t="shared" si="608"/>
        <v>6.1533578876393823E-5</v>
      </c>
      <c r="BF559" s="5">
        <f t="shared" si="609"/>
        <v>2.2959997599404866E-5</v>
      </c>
      <c r="BG559" s="5">
        <f t="shared" si="610"/>
        <v>5.7113692977684926E-6</v>
      </c>
      <c r="BH559" s="5">
        <f t="shared" si="611"/>
        <v>1.0655403745448805E-6</v>
      </c>
      <c r="BI559" s="5">
        <f t="shared" si="612"/>
        <v>1.5903384713418563E-7</v>
      </c>
      <c r="BJ559" s="8">
        <f t="shared" si="613"/>
        <v>0.30215250627102136</v>
      </c>
      <c r="BK559" s="8">
        <f t="shared" si="614"/>
        <v>0.3591519752866324</v>
      </c>
      <c r="BL559" s="8">
        <f t="shared" si="615"/>
        <v>0.32004538491618789</v>
      </c>
      <c r="BM559" s="8">
        <f t="shared" si="616"/>
        <v>0.20523055669042242</v>
      </c>
      <c r="BN559" s="8">
        <f t="shared" si="617"/>
        <v>0.79473374145347164</v>
      </c>
    </row>
    <row r="560" spans="1:66" x14ac:dyDescent="0.25">
      <c r="A560" t="s">
        <v>288</v>
      </c>
      <c r="B560" t="s">
        <v>342</v>
      </c>
      <c r="C560" t="s">
        <v>503</v>
      </c>
      <c r="D560" t="s">
        <v>535</v>
      </c>
      <c r="E560">
        <f>VLOOKUP(A560,home!$A$2:$E$405,3,FALSE)</f>
        <v>1.4888999999999999</v>
      </c>
      <c r="F560">
        <f>VLOOKUP(B560,home!$B$2:$E$405,3,FALSE)</f>
        <v>0.34250000000000003</v>
      </c>
      <c r="G560" t="e">
        <f>VLOOKUP(C560,away!$B$2:$E$405,4,FALSE)</f>
        <v>#N/A</v>
      </c>
      <c r="H560">
        <f>VLOOKUP(A560,away!$A$2:$E$405,3,FALSE)</f>
        <v>1.2278</v>
      </c>
      <c r="I560" t="e">
        <f>VLOOKUP(C560,away!$B$2:$E$405,3,FALSE)</f>
        <v>#N/A</v>
      </c>
      <c r="J560">
        <f>VLOOKUP(B560,home!$B$2:$E$405,4,FALSE)</f>
        <v>1.3693</v>
      </c>
      <c r="K560" s="3" t="e">
        <f t="shared" si="562"/>
        <v>#N/A</v>
      </c>
      <c r="L560" s="3" t="e">
        <f t="shared" si="563"/>
        <v>#N/A</v>
      </c>
      <c r="M560" s="5" t="e">
        <f t="shared" si="564"/>
        <v>#N/A</v>
      </c>
      <c r="N560" s="5" t="e">
        <f t="shared" si="565"/>
        <v>#N/A</v>
      </c>
      <c r="O560" s="5" t="e">
        <f t="shared" si="566"/>
        <v>#N/A</v>
      </c>
      <c r="P560" s="5" t="e">
        <f t="shared" si="567"/>
        <v>#N/A</v>
      </c>
      <c r="Q560" s="5" t="e">
        <f t="shared" si="568"/>
        <v>#N/A</v>
      </c>
      <c r="R560" s="5" t="e">
        <f t="shared" si="569"/>
        <v>#N/A</v>
      </c>
      <c r="S560" s="5" t="e">
        <f t="shared" si="570"/>
        <v>#N/A</v>
      </c>
      <c r="T560" s="5" t="e">
        <f t="shared" si="571"/>
        <v>#N/A</v>
      </c>
      <c r="U560" s="5" t="e">
        <f t="shared" si="572"/>
        <v>#N/A</v>
      </c>
      <c r="V560" s="5" t="e">
        <f t="shared" si="573"/>
        <v>#N/A</v>
      </c>
      <c r="W560" s="5" t="e">
        <f t="shared" si="574"/>
        <v>#N/A</v>
      </c>
      <c r="X560" s="5" t="e">
        <f t="shared" si="575"/>
        <v>#N/A</v>
      </c>
      <c r="Y560" s="5" t="e">
        <f t="shared" si="576"/>
        <v>#N/A</v>
      </c>
      <c r="Z560" s="5" t="e">
        <f t="shared" si="577"/>
        <v>#N/A</v>
      </c>
      <c r="AA560" s="5" t="e">
        <f t="shared" si="578"/>
        <v>#N/A</v>
      </c>
      <c r="AB560" s="5" t="e">
        <f t="shared" si="579"/>
        <v>#N/A</v>
      </c>
      <c r="AC560" s="5" t="e">
        <f t="shared" si="580"/>
        <v>#N/A</v>
      </c>
      <c r="AD560" s="5" t="e">
        <f t="shared" si="581"/>
        <v>#N/A</v>
      </c>
      <c r="AE560" s="5" t="e">
        <f t="shared" si="582"/>
        <v>#N/A</v>
      </c>
      <c r="AF560" s="5" t="e">
        <f t="shared" si="583"/>
        <v>#N/A</v>
      </c>
      <c r="AG560" s="5" t="e">
        <f t="shared" si="584"/>
        <v>#N/A</v>
      </c>
      <c r="AH560" s="5" t="e">
        <f t="shared" si="585"/>
        <v>#N/A</v>
      </c>
      <c r="AI560" s="5" t="e">
        <f t="shared" si="586"/>
        <v>#N/A</v>
      </c>
      <c r="AJ560" s="5" t="e">
        <f t="shared" si="587"/>
        <v>#N/A</v>
      </c>
      <c r="AK560" s="5" t="e">
        <f t="shared" si="588"/>
        <v>#N/A</v>
      </c>
      <c r="AL560" s="5" t="e">
        <f t="shared" si="589"/>
        <v>#N/A</v>
      </c>
      <c r="AM560" s="5" t="e">
        <f t="shared" si="590"/>
        <v>#N/A</v>
      </c>
      <c r="AN560" s="5" t="e">
        <f t="shared" si="591"/>
        <v>#N/A</v>
      </c>
      <c r="AO560" s="5" t="e">
        <f t="shared" si="592"/>
        <v>#N/A</v>
      </c>
      <c r="AP560" s="5" t="e">
        <f t="shared" si="593"/>
        <v>#N/A</v>
      </c>
      <c r="AQ560" s="5" t="e">
        <f t="shared" si="594"/>
        <v>#N/A</v>
      </c>
      <c r="AR560" s="5" t="e">
        <f t="shared" si="595"/>
        <v>#N/A</v>
      </c>
      <c r="AS560" s="5" t="e">
        <f t="shared" si="596"/>
        <v>#N/A</v>
      </c>
      <c r="AT560" s="5" t="e">
        <f t="shared" si="597"/>
        <v>#N/A</v>
      </c>
      <c r="AU560" s="5" t="e">
        <f t="shared" si="598"/>
        <v>#N/A</v>
      </c>
      <c r="AV560" s="5" t="e">
        <f t="shared" si="599"/>
        <v>#N/A</v>
      </c>
      <c r="AW560" s="5" t="e">
        <f t="shared" si="600"/>
        <v>#N/A</v>
      </c>
      <c r="AX560" s="5" t="e">
        <f t="shared" si="601"/>
        <v>#N/A</v>
      </c>
      <c r="AY560" s="5" t="e">
        <f t="shared" si="602"/>
        <v>#N/A</v>
      </c>
      <c r="AZ560" s="5" t="e">
        <f t="shared" si="603"/>
        <v>#N/A</v>
      </c>
      <c r="BA560" s="5" t="e">
        <f t="shared" si="604"/>
        <v>#N/A</v>
      </c>
      <c r="BB560" s="5" t="e">
        <f t="shared" si="605"/>
        <v>#N/A</v>
      </c>
      <c r="BC560" s="5" t="e">
        <f t="shared" si="606"/>
        <v>#N/A</v>
      </c>
      <c r="BD560" s="5" t="e">
        <f t="shared" si="607"/>
        <v>#N/A</v>
      </c>
      <c r="BE560" s="5" t="e">
        <f t="shared" si="608"/>
        <v>#N/A</v>
      </c>
      <c r="BF560" s="5" t="e">
        <f t="shared" si="609"/>
        <v>#N/A</v>
      </c>
      <c r="BG560" s="5" t="e">
        <f t="shared" si="610"/>
        <v>#N/A</v>
      </c>
      <c r="BH560" s="5" t="e">
        <f t="shared" si="611"/>
        <v>#N/A</v>
      </c>
      <c r="BI560" s="5" t="e">
        <f t="shared" si="612"/>
        <v>#N/A</v>
      </c>
      <c r="BJ560" s="8" t="e">
        <f t="shared" si="613"/>
        <v>#N/A</v>
      </c>
      <c r="BK560" s="8" t="e">
        <f t="shared" si="614"/>
        <v>#N/A</v>
      </c>
      <c r="BL560" s="8" t="e">
        <f t="shared" si="615"/>
        <v>#N/A</v>
      </c>
      <c r="BM560" s="8" t="e">
        <f t="shared" si="616"/>
        <v>#N/A</v>
      </c>
      <c r="BN560" s="8" t="e">
        <f t="shared" si="617"/>
        <v>#N/A</v>
      </c>
    </row>
    <row r="561" spans="1:66" x14ac:dyDescent="0.25">
      <c r="A561" t="s">
        <v>288</v>
      </c>
      <c r="B561" t="s">
        <v>354</v>
      </c>
      <c r="C561" t="s">
        <v>312</v>
      </c>
      <c r="D561" t="s">
        <v>535</v>
      </c>
      <c r="E561">
        <f>VLOOKUP(A561,home!$A$2:$E$405,3,FALSE)</f>
        <v>1.4888999999999999</v>
      </c>
      <c r="F561">
        <f>VLOOKUP(B561,home!$B$2:$E$405,3,FALSE)</f>
        <v>0.97009999999999996</v>
      </c>
      <c r="G561">
        <f>VLOOKUP(C561,away!$B$2:$E$405,4,FALSE)</f>
        <v>0.85819999999999996</v>
      </c>
      <c r="H561">
        <f>VLOOKUP(A561,away!$A$2:$E$405,3,FALSE)</f>
        <v>1.2278</v>
      </c>
      <c r="I561">
        <f>VLOOKUP(C561,away!$B$2:$E$405,3,FALSE)</f>
        <v>1.0860000000000001</v>
      </c>
      <c r="J561">
        <f>VLOOKUP(B561,home!$B$2:$E$405,4,FALSE)</f>
        <v>1.0860000000000001</v>
      </c>
      <c r="K561" s="3">
        <f t="shared" si="562"/>
        <v>1.2395685379979997</v>
      </c>
      <c r="L561" s="3">
        <f t="shared" si="563"/>
        <v>1.4480624088000003</v>
      </c>
      <c r="M561" s="5">
        <f t="shared" si="564"/>
        <v>6.8041943566985161E-2</v>
      </c>
      <c r="N561" s="5">
        <f t="shared" si="565"/>
        <v>8.4342652509870206E-2</v>
      </c>
      <c r="O561" s="5">
        <f t="shared" si="566"/>
        <v>9.8528980701042226E-2</v>
      </c>
      <c r="P561" s="5">
        <f t="shared" si="567"/>
        <v>0.12213342455802403</v>
      </c>
      <c r="Q561" s="5">
        <f t="shared" si="568"/>
        <v>5.2274249231266577E-2</v>
      </c>
      <c r="R561" s="5">
        <f t="shared" si="569"/>
        <v>7.1338056565279986E-2</v>
      </c>
      <c r="S561" s="5">
        <f t="shared" si="570"/>
        <v>5.4806537748240743E-2</v>
      </c>
      <c r="T561" s="5">
        <f t="shared" si="571"/>
        <v>7.5696375260039445E-2</v>
      </c>
      <c r="U561" s="5">
        <f t="shared" si="572"/>
        <v>8.8428410480242706E-2</v>
      </c>
      <c r="V561" s="5">
        <f t="shared" si="573"/>
        <v>1.0930692635967843E-2</v>
      </c>
      <c r="W561" s="5">
        <f t="shared" si="574"/>
        <v>2.1599171564848054E-2</v>
      </c>
      <c r="X561" s="5">
        <f t="shared" si="575"/>
        <v>3.1276948404278346E-2</v>
      </c>
      <c r="Y561" s="5">
        <f t="shared" si="576"/>
        <v>2.2645486623106312E-2</v>
      </c>
      <c r="Z561" s="5">
        <f t="shared" si="577"/>
        <v>3.4433986009676683E-2</v>
      </c>
      <c r="AA561" s="5">
        <f t="shared" si="578"/>
        <v>4.2683285695458505E-2</v>
      </c>
      <c r="AB561" s="5">
        <f t="shared" si="579"/>
        <v>2.6454429023235224E-2</v>
      </c>
      <c r="AC561" s="5">
        <f t="shared" si="580"/>
        <v>1.2262683633401607E-3</v>
      </c>
      <c r="AD561" s="5">
        <f t="shared" si="581"/>
        <v>6.69341337965167E-3</v>
      </c>
      <c r="AE561" s="5">
        <f t="shared" si="582"/>
        <v>9.6924803016325486E-3</v>
      </c>
      <c r="AF561" s="5">
        <f t="shared" si="583"/>
        <v>7.0176581864142915E-3</v>
      </c>
      <c r="AG561" s="5">
        <f t="shared" si="584"/>
        <v>3.3873356725180421E-3</v>
      </c>
      <c r="AH561" s="5">
        <f t="shared" si="585"/>
        <v>1.2465640181439478E-2</v>
      </c>
      <c r="AI561" s="5">
        <f t="shared" si="586"/>
        <v>1.5452015374916054E-2</v>
      </c>
      <c r="AJ561" s="5">
        <f t="shared" si="587"/>
        <v>9.5769160537036557E-3</v>
      </c>
      <c r="AK561" s="5">
        <f t="shared" si="588"/>
        <v>3.9570812770730037E-3</v>
      </c>
      <c r="AL561" s="5">
        <f t="shared" si="589"/>
        <v>8.804472464514753E-5</v>
      </c>
      <c r="AM561" s="5">
        <f t="shared" si="590"/>
        <v>1.659388927446212E-3</v>
      </c>
      <c r="AN561" s="5">
        <f t="shared" si="591"/>
        <v>2.4028987274138107E-3</v>
      </c>
      <c r="AO561" s="5">
        <f t="shared" si="592"/>
        <v>1.739773659660649E-3</v>
      </c>
      <c r="AP561" s="5">
        <f t="shared" si="593"/>
        <v>8.3976694545833091E-4</v>
      </c>
      <c r="AQ561" s="5">
        <f t="shared" si="594"/>
        <v>3.0400873646775216E-4</v>
      </c>
      <c r="AR561" s="5">
        <f t="shared" si="595"/>
        <v>3.6102049896738647E-3</v>
      </c>
      <c r="AS561" s="5">
        <f t="shared" si="596"/>
        <v>4.4750965209231159E-3</v>
      </c>
      <c r="AT561" s="5">
        <f t="shared" si="597"/>
        <v>2.7735944259203015E-3</v>
      </c>
      <c r="AU561" s="5">
        <f t="shared" si="598"/>
        <v>1.1460201291791428E-3</v>
      </c>
      <c r="AV561" s="5">
        <f t="shared" si="599"/>
        <v>3.5514262401071742E-4</v>
      </c>
      <c r="AW561" s="5">
        <f t="shared" si="600"/>
        <v>4.3899407938126088E-6</v>
      </c>
      <c r="AX561" s="5">
        <f t="shared" si="601"/>
        <v>3.4282105112742829E-4</v>
      </c>
      <c r="AY561" s="5">
        <f t="shared" si="602"/>
        <v>4.9642627708293191E-4</v>
      </c>
      <c r="AZ561" s="5">
        <f t="shared" si="603"/>
        <v>3.5942811529216336E-4</v>
      </c>
      <c r="BA561" s="5">
        <f t="shared" si="604"/>
        <v>1.7349144747347154E-4</v>
      </c>
      <c r="BB561" s="5">
        <f t="shared" si="605"/>
        <v>6.2806610833658456E-5</v>
      </c>
      <c r="BC561" s="5">
        <f t="shared" si="606"/>
        <v>1.818957843447033E-5</v>
      </c>
      <c r="BD561" s="5">
        <f t="shared" si="607"/>
        <v>8.7130035560148639E-4</v>
      </c>
      <c r="BE561" s="5">
        <f t="shared" si="608"/>
        <v>1.0800365079500717E-3</v>
      </c>
      <c r="BF561" s="5">
        <f t="shared" si="609"/>
        <v>6.6938963757206789E-4</v>
      </c>
      <c r="BG561" s="5">
        <f t="shared" si="610"/>
        <v>2.7658477813207296E-4</v>
      </c>
      <c r="BH561" s="5">
        <f t="shared" si="611"/>
        <v>8.5711447265418746E-5</v>
      </c>
      <c r="BI561" s="5">
        <f t="shared" si="612"/>
        <v>2.1249042675297523E-5</v>
      </c>
      <c r="BJ561" s="8">
        <f t="shared" si="613"/>
        <v>0.32302477121031642</v>
      </c>
      <c r="BK561" s="8">
        <f t="shared" si="614"/>
        <v>0.25772333787428597</v>
      </c>
      <c r="BL561" s="8">
        <f t="shared" si="615"/>
        <v>0.38424914581129438</v>
      </c>
      <c r="BM561" s="8">
        <f t="shared" si="616"/>
        <v>0.50227989743681611</v>
      </c>
      <c r="BN561" s="8">
        <f t="shared" si="617"/>
        <v>0.49665930713246814</v>
      </c>
    </row>
    <row r="562" spans="1:66" x14ac:dyDescent="0.25">
      <c r="A562" t="s">
        <v>288</v>
      </c>
      <c r="B562" t="s">
        <v>357</v>
      </c>
      <c r="C562" t="s">
        <v>307</v>
      </c>
      <c r="D562" t="s">
        <v>535</v>
      </c>
      <c r="E562">
        <f>VLOOKUP(A562,home!$A$2:$E$405,3,FALSE)</f>
        <v>1.4888999999999999</v>
      </c>
      <c r="F562">
        <f>VLOOKUP(B562,home!$B$2:$E$405,3,FALSE)</f>
        <v>1.0448</v>
      </c>
      <c r="G562">
        <f>VLOOKUP(C562,away!$B$2:$E$405,4,FALSE)</f>
        <v>1.2329000000000001</v>
      </c>
      <c r="H562">
        <f>VLOOKUP(A562,away!$A$2:$E$405,3,FALSE)</f>
        <v>1.2278</v>
      </c>
      <c r="I562">
        <f>VLOOKUP(C562,away!$B$2:$E$405,3,FALSE)</f>
        <v>0.49790000000000001</v>
      </c>
      <c r="J562">
        <f>VLOOKUP(B562,home!$B$2:$E$405,4,FALSE)</f>
        <v>1.0407</v>
      </c>
      <c r="K562" s="3">
        <f t="shared" si="562"/>
        <v>1.9179025934879999</v>
      </c>
      <c r="L562" s="3">
        <f t="shared" si="563"/>
        <v>0.63620240993400001</v>
      </c>
      <c r="M562" s="5">
        <f t="shared" si="564"/>
        <v>7.7761797474897074E-2</v>
      </c>
      <c r="N562" s="5">
        <f t="shared" si="565"/>
        <v>0.14913955305139368</v>
      </c>
      <c r="O562" s="5">
        <f t="shared" si="566"/>
        <v>4.9472242954329157E-2</v>
      </c>
      <c r="P562" s="5">
        <f t="shared" si="567"/>
        <v>9.488294306777631E-2</v>
      </c>
      <c r="Q562" s="5">
        <f t="shared" si="568"/>
        <v>0.14301756779445457</v>
      </c>
      <c r="R562" s="5">
        <f t="shared" si="569"/>
        <v>1.573718009619228E-2</v>
      </c>
      <c r="S562" s="5">
        <f t="shared" si="570"/>
        <v>2.8943431021219452E-2</v>
      </c>
      <c r="T562" s="5">
        <f t="shared" si="571"/>
        <v>9.0988121293731239E-2</v>
      </c>
      <c r="U562" s="5">
        <f t="shared" si="572"/>
        <v>3.0182378520674898E-2</v>
      </c>
      <c r="V562" s="5">
        <f t="shared" si="573"/>
        <v>3.9240032551673982E-3</v>
      </c>
      <c r="W562" s="5">
        <f t="shared" si="574"/>
        <v>9.1431254729110095E-2</v>
      </c>
      <c r="X562" s="5">
        <f t="shared" si="575"/>
        <v>5.8168784601949276E-2</v>
      </c>
      <c r="Y562" s="5">
        <f t="shared" si="576"/>
        <v>1.8503560473345938E-2</v>
      </c>
      <c r="Z562" s="5">
        <f t="shared" si="577"/>
        <v>3.3373439675876359E-3</v>
      </c>
      <c r="AA562" s="5">
        <f t="shared" si="578"/>
        <v>6.4007006507978571E-3</v>
      </c>
      <c r="AB562" s="5">
        <f t="shared" si="579"/>
        <v>6.1379601891527712E-3</v>
      </c>
      <c r="AC562" s="5">
        <f t="shared" si="580"/>
        <v>2.9924798354391926E-4</v>
      </c>
      <c r="AD562" s="5">
        <f t="shared" si="581"/>
        <v>4.3839060142705576E-2</v>
      </c>
      <c r="AE562" s="5">
        <f t="shared" si="582"/>
        <v>2.7890515712030852E-2</v>
      </c>
      <c r="AF562" s="5">
        <f t="shared" si="583"/>
        <v>8.8720066551480591E-3</v>
      </c>
      <c r="AG562" s="5">
        <f t="shared" si="584"/>
        <v>1.8814640049852275E-3</v>
      </c>
      <c r="AH562" s="5">
        <f t="shared" si="585"/>
        <v>5.3080656873948778E-4</v>
      </c>
      <c r="AI562" s="5">
        <f t="shared" si="586"/>
        <v>1.0180352948259298E-3</v>
      </c>
      <c r="AJ562" s="5">
        <f t="shared" si="587"/>
        <v>9.7624626610448584E-4</v>
      </c>
      <c r="AK562" s="5">
        <f t="shared" si="588"/>
        <v>6.2411508188158979E-4</v>
      </c>
      <c r="AL562" s="5">
        <f t="shared" si="589"/>
        <v>1.4605387379277327E-5</v>
      </c>
      <c r="AM562" s="5">
        <f t="shared" si="590"/>
        <v>1.6815809428754266E-2</v>
      </c>
      <c r="AN562" s="5">
        <f t="shared" si="591"/>
        <v>1.0698258483564344E-2</v>
      </c>
      <c r="AO562" s="5">
        <f t="shared" si="592"/>
        <v>3.4031289146702472E-3</v>
      </c>
      <c r="AP562" s="5">
        <f t="shared" si="593"/>
        <v>7.2169293894309647E-4</v>
      </c>
      <c r="AQ562" s="5">
        <f t="shared" si="594"/>
        <v>1.1478569674698727E-4</v>
      </c>
      <c r="AR562" s="5">
        <f t="shared" si="595"/>
        <v>6.7540083648171933E-5</v>
      </c>
      <c r="AS562" s="5">
        <f t="shared" si="596"/>
        <v>1.295353015932254E-4</v>
      </c>
      <c r="AT562" s="5">
        <f t="shared" si="597"/>
        <v>1.2421804543694863E-4</v>
      </c>
      <c r="AU562" s="5">
        <f t="shared" si="598"/>
        <v>7.9412703833844659E-5</v>
      </c>
      <c r="AV562" s="5">
        <f t="shared" si="599"/>
        <v>3.8076457659706301E-5</v>
      </c>
      <c r="AW562" s="5">
        <f t="shared" si="600"/>
        <v>4.9503104501715727E-7</v>
      </c>
      <c r="AX562" s="5">
        <f t="shared" si="601"/>
        <v>5.3751807525013002E-3</v>
      </c>
      <c r="AY562" s="5">
        <f t="shared" si="602"/>
        <v>3.4197029485721789E-3</v>
      </c>
      <c r="AZ562" s="5">
        <f t="shared" si="603"/>
        <v>1.0878116285700128E-3</v>
      </c>
      <c r="BA562" s="5">
        <f t="shared" si="604"/>
        <v>2.3068945988349051E-4</v>
      </c>
      <c r="BB562" s="5">
        <f t="shared" si="605"/>
        <v>3.669129758106237E-5</v>
      </c>
      <c r="BC562" s="5">
        <f t="shared" si="606"/>
        <v>4.6686183889354868E-6</v>
      </c>
      <c r="BD562" s="5">
        <f t="shared" si="607"/>
        <v>7.161527330685152E-6</v>
      </c>
      <c r="BE562" s="5">
        <f t="shared" si="608"/>
        <v>1.3735111840856242E-5</v>
      </c>
      <c r="BF562" s="5">
        <f t="shared" si="609"/>
        <v>1.3171303310712966E-5</v>
      </c>
      <c r="BG562" s="5">
        <f t="shared" si="610"/>
        <v>8.4204255930778244E-6</v>
      </c>
      <c r="BH562" s="5">
        <f t="shared" si="611"/>
        <v>4.0373890208091749E-6</v>
      </c>
      <c r="BI562" s="5">
        <f t="shared" si="612"/>
        <v>1.5486637747859767E-6</v>
      </c>
      <c r="BJ562" s="8">
        <f t="shared" si="613"/>
        <v>0.67564030862703017</v>
      </c>
      <c r="BK562" s="8">
        <f t="shared" si="614"/>
        <v>0.2092457311385556</v>
      </c>
      <c r="BL562" s="8">
        <f t="shared" si="615"/>
        <v>0.11156652263574129</v>
      </c>
      <c r="BM562" s="8">
        <f t="shared" si="616"/>
        <v>0.46635941401234454</v>
      </c>
      <c r="BN562" s="8">
        <f t="shared" si="617"/>
        <v>0.530011284439043</v>
      </c>
    </row>
    <row r="563" spans="1:66" x14ac:dyDescent="0.25">
      <c r="A563" t="s">
        <v>285</v>
      </c>
      <c r="B563" t="s">
        <v>302</v>
      </c>
      <c r="C563" t="s">
        <v>291</v>
      </c>
      <c r="D563" t="s">
        <v>535</v>
      </c>
      <c r="E563">
        <f>VLOOKUP(A563,home!$A$2:$E$405,3,FALSE)</f>
        <v>1.45</v>
      </c>
      <c r="F563">
        <f>VLOOKUP(B563,home!$B$2:$E$405,3,FALSE)</f>
        <v>0.68969999999999998</v>
      </c>
      <c r="G563">
        <f>VLOOKUP(C563,away!$B$2:$E$405,4,FALSE)</f>
        <v>1.5326</v>
      </c>
      <c r="H563">
        <f>VLOOKUP(A563,away!$A$2:$E$405,3,FALSE)</f>
        <v>1.0583</v>
      </c>
      <c r="I563">
        <f>VLOOKUP(C563,away!$B$2:$E$405,3,FALSE)</f>
        <v>0.89239999999999997</v>
      </c>
      <c r="J563">
        <f>VLOOKUP(B563,home!$B$2:$E$405,4,FALSE)</f>
        <v>1.2074</v>
      </c>
      <c r="K563" s="3">
        <f t="shared" si="562"/>
        <v>1.532699619</v>
      </c>
      <c r="L563" s="3">
        <f t="shared" si="563"/>
        <v>1.140301063208</v>
      </c>
      <c r="M563" s="5">
        <f t="shared" si="564"/>
        <v>6.9044732854145238E-2</v>
      </c>
      <c r="N563" s="5">
        <f t="shared" si="565"/>
        <v>0.10582483573950519</v>
      </c>
      <c r="O563" s="5">
        <f t="shared" si="566"/>
        <v>7.8731782282494125E-2</v>
      </c>
      <c r="P563" s="5">
        <f t="shared" si="567"/>
        <v>0.12067217270756971</v>
      </c>
      <c r="Q563" s="5">
        <f t="shared" si="568"/>
        <v>8.1098842709338606E-2</v>
      </c>
      <c r="R563" s="5">
        <f t="shared" si="569"/>
        <v>4.4888967522494425E-2</v>
      </c>
      <c r="S563" s="5">
        <f t="shared" si="570"/>
        <v>5.2725865768525788E-2</v>
      </c>
      <c r="T563" s="5">
        <f t="shared" si="571"/>
        <v>9.247709656639716E-2</v>
      </c>
      <c r="U563" s="5">
        <f t="shared" si="572"/>
        <v>6.8801303419030582E-2</v>
      </c>
      <c r="V563" s="5">
        <f t="shared" si="573"/>
        <v>1.0239005798066133E-2</v>
      </c>
      <c r="W563" s="5">
        <f t="shared" si="574"/>
        <v>4.1433388440648068E-2</v>
      </c>
      <c r="X563" s="5">
        <f t="shared" si="575"/>
        <v>4.7246536891181044E-2</v>
      </c>
      <c r="Y563" s="5">
        <f t="shared" si="576"/>
        <v>2.6937638124954876E-2</v>
      </c>
      <c r="Z563" s="5">
        <f t="shared" si="577"/>
        <v>1.7062312464069924E-2</v>
      </c>
      <c r="AA563" s="5">
        <f t="shared" si="578"/>
        <v>2.6151399812938927E-2</v>
      </c>
      <c r="AB563" s="5">
        <f t="shared" si="579"/>
        <v>2.0041120264804084E-2</v>
      </c>
      <c r="AC563" s="5">
        <f t="shared" si="580"/>
        <v>1.1184443629358113E-3</v>
      </c>
      <c r="AD563" s="5">
        <f t="shared" si="581"/>
        <v>1.5876234669215075E-2</v>
      </c>
      <c r="AE563" s="5">
        <f t="shared" si="582"/>
        <v>1.8103687273045659E-2</v>
      </c>
      <c r="AF563" s="5">
        <f t="shared" si="583"/>
        <v>1.0321826922719553E-2</v>
      </c>
      <c r="AG563" s="5">
        <f t="shared" si="584"/>
        <v>3.9233300714086889E-3</v>
      </c>
      <c r="AH563" s="5">
        <f t="shared" si="585"/>
        <v>4.8640432608915108E-3</v>
      </c>
      <c r="AI563" s="5">
        <f t="shared" si="586"/>
        <v>7.4551172527679366E-3</v>
      </c>
      <c r="AJ563" s="5">
        <f t="shared" si="587"/>
        <v>5.7132276864588719E-3</v>
      </c>
      <c r="AK563" s="5">
        <f t="shared" si="588"/>
        <v>2.9188872994319217E-3</v>
      </c>
      <c r="AL563" s="5">
        <f t="shared" si="589"/>
        <v>7.8189953526567972E-5</v>
      </c>
      <c r="AM563" s="5">
        <f t="shared" si="590"/>
        <v>4.8666997657321048E-3</v>
      </c>
      <c r="AN563" s="5">
        <f t="shared" si="591"/>
        <v>5.549502917178443E-3</v>
      </c>
      <c r="AO563" s="5">
        <f t="shared" si="592"/>
        <v>3.1640520383672387E-3</v>
      </c>
      <c r="AP563" s="5">
        <f t="shared" si="593"/>
        <v>1.2026573011318673E-3</v>
      </c>
      <c r="AQ563" s="5">
        <f t="shared" si="594"/>
        <v>3.42847849788883E-4</v>
      </c>
      <c r="AR563" s="5">
        <f t="shared" si="595"/>
        <v>1.1092947403768592E-3</v>
      </c>
      <c r="AS563" s="5">
        <f t="shared" si="596"/>
        <v>1.700215625934316E-3</v>
      </c>
      <c r="AT563" s="5">
        <f t="shared" si="597"/>
        <v>1.3029599210436864E-3</v>
      </c>
      <c r="AU563" s="5">
        <f t="shared" si="598"/>
        <v>6.6568205818530945E-4</v>
      </c>
      <c r="AV563" s="5">
        <f t="shared" si="599"/>
        <v>2.5507265923893993E-4</v>
      </c>
      <c r="AW563" s="5">
        <f t="shared" si="600"/>
        <v>3.7959897663119767E-6</v>
      </c>
      <c r="AX563" s="5">
        <f t="shared" si="601"/>
        <v>1.2431981461208323E-3</v>
      </c>
      <c r="AY563" s="5">
        <f t="shared" si="602"/>
        <v>1.4176201677997995E-3</v>
      </c>
      <c r="AZ563" s="5">
        <f t="shared" si="603"/>
        <v>8.082568922836075E-4</v>
      </c>
      <c r="BA563" s="5">
        <f t="shared" si="604"/>
        <v>3.0721873120539717E-4</v>
      </c>
      <c r="BB563" s="5">
        <f t="shared" si="605"/>
        <v>8.7580461457731779E-5</v>
      </c>
      <c r="BC563" s="5">
        <f t="shared" si="606"/>
        <v>1.9973618663299758E-5</v>
      </c>
      <c r="BD563" s="5">
        <f t="shared" si="607"/>
        <v>2.1082166197712907E-4</v>
      </c>
      <c r="BE563" s="5">
        <f t="shared" si="608"/>
        <v>3.2312628098929251E-4</v>
      </c>
      <c r="BF563" s="5">
        <f t="shared" si="609"/>
        <v>2.4762776388058785E-4</v>
      </c>
      <c r="BG563" s="5">
        <f t="shared" si="610"/>
        <v>1.2651299311786633E-4</v>
      </c>
      <c r="BH563" s="5">
        <f t="shared" si="611"/>
        <v>4.8476604087575834E-5</v>
      </c>
      <c r="BI563" s="5">
        <f t="shared" si="612"/>
        <v>1.4860014523088256E-5</v>
      </c>
      <c r="BJ563" s="8">
        <f t="shared" si="613"/>
        <v>0.46225302529814311</v>
      </c>
      <c r="BK563" s="8">
        <f t="shared" si="614"/>
        <v>0.25529603161256897</v>
      </c>
      <c r="BL563" s="8">
        <f t="shared" si="615"/>
        <v>0.26557049912466707</v>
      </c>
      <c r="BM563" s="8">
        <f t="shared" si="616"/>
        <v>0.49850671050586826</v>
      </c>
      <c r="BN563" s="8">
        <f t="shared" si="617"/>
        <v>0.50026133381554727</v>
      </c>
    </row>
    <row r="564" spans="1:66" x14ac:dyDescent="0.25">
      <c r="A564" t="s">
        <v>285</v>
      </c>
      <c r="B564" t="s">
        <v>323</v>
      </c>
      <c r="C564" t="s">
        <v>334</v>
      </c>
      <c r="D564" t="s">
        <v>535</v>
      </c>
      <c r="E564">
        <f>VLOOKUP(A564,home!$A$2:$E$405,3,FALSE)</f>
        <v>1.45</v>
      </c>
      <c r="F564">
        <f>VLOOKUP(B564,home!$B$2:$E$405,3,FALSE)</f>
        <v>1.5803</v>
      </c>
      <c r="G564">
        <f>VLOOKUP(C564,away!$B$2:$E$405,4,FALSE)</f>
        <v>1.0728</v>
      </c>
      <c r="H564">
        <f>VLOOKUP(A564,away!$A$2:$E$405,3,FALSE)</f>
        <v>1.0583</v>
      </c>
      <c r="I564">
        <f>VLOOKUP(C564,away!$B$2:$E$405,3,FALSE)</f>
        <v>0.78739999999999999</v>
      </c>
      <c r="J564">
        <f>VLOOKUP(B564,home!$B$2:$E$405,4,FALSE)</f>
        <v>0.36180000000000001</v>
      </c>
      <c r="K564" s="3">
        <f t="shared" si="562"/>
        <v>2.4582514679999998</v>
      </c>
      <c r="L564" s="3">
        <f t="shared" si="563"/>
        <v>0.30148990095599998</v>
      </c>
      <c r="M564" s="5">
        <f t="shared" si="564"/>
        <v>6.3308139692744431E-2</v>
      </c>
      <c r="N564" s="5">
        <f t="shared" si="565"/>
        <v>0.15562732733603804</v>
      </c>
      <c r="O564" s="5">
        <f t="shared" si="566"/>
        <v>1.9086764765674131E-2</v>
      </c>
      <c r="P564" s="5">
        <f t="shared" si="567"/>
        <v>4.6920067504589096E-2</v>
      </c>
      <c r="Q564" s="5">
        <f t="shared" si="568"/>
        <v>0.19128555294236604</v>
      </c>
      <c r="R564" s="5">
        <f t="shared" si="569"/>
        <v>2.8772334093867813E-3</v>
      </c>
      <c r="S564" s="5">
        <f t="shared" si="570"/>
        <v>8.6935611491657256E-3</v>
      </c>
      <c r="T564" s="5">
        <f t="shared" si="571"/>
        <v>5.7670662410907639E-2</v>
      </c>
      <c r="U564" s="5">
        <f t="shared" si="572"/>
        <v>7.0729632524036993E-3</v>
      </c>
      <c r="V564" s="5">
        <f t="shared" si="573"/>
        <v>7.1590316111678565E-4</v>
      </c>
      <c r="W564" s="5">
        <f t="shared" si="574"/>
        <v>0.156742663775921</v>
      </c>
      <c r="X564" s="5">
        <f t="shared" si="575"/>
        <v>4.7256330177382032E-2</v>
      </c>
      <c r="Y564" s="5">
        <f t="shared" si="576"/>
        <v>7.1236531523614704E-3</v>
      </c>
      <c r="Z564" s="5">
        <f t="shared" si="577"/>
        <v>2.8915227187443831E-4</v>
      </c>
      <c r="AA564" s="5">
        <f t="shared" si="578"/>
        <v>7.1080899681087305E-4</v>
      </c>
      <c r="AB564" s="5">
        <f t="shared" si="579"/>
        <v>8.7367362993896812E-4</v>
      </c>
      <c r="AC564" s="5">
        <f t="shared" si="580"/>
        <v>3.3161439438685232E-5</v>
      </c>
      <c r="AD564" s="5">
        <f t="shared" si="581"/>
        <v>9.6328220831347067E-2</v>
      </c>
      <c r="AE564" s="5">
        <f t="shared" si="582"/>
        <v>2.9041985757710522E-2</v>
      </c>
      <c r="AF564" s="5">
        <f t="shared" si="583"/>
        <v>4.3779327048288534E-3</v>
      </c>
      <c r="AG564" s="5">
        <f t="shared" si="584"/>
        <v>4.3996749919029472E-4</v>
      </c>
      <c r="AH564" s="5">
        <f t="shared" si="585"/>
        <v>2.1794122452156693E-5</v>
      </c>
      <c r="AI564" s="5">
        <f t="shared" si="586"/>
        <v>5.3575433511785945E-5</v>
      </c>
      <c r="AJ564" s="5">
        <f t="shared" si="587"/>
        <v>6.5850944039542111E-5</v>
      </c>
      <c r="AK564" s="5">
        <f t="shared" si="588"/>
        <v>5.3959393284796741E-5</v>
      </c>
      <c r="AL564" s="5">
        <f t="shared" si="589"/>
        <v>9.8308810498235281E-7</v>
      </c>
      <c r="AM564" s="5">
        <f t="shared" si="590"/>
        <v>4.7359798053697402E-2</v>
      </c>
      <c r="AN564" s="5">
        <f t="shared" si="591"/>
        <v>1.4278500824505392E-2</v>
      </c>
      <c r="AO564" s="5">
        <f t="shared" si="592"/>
        <v>2.1524118996901474E-3</v>
      </c>
      <c r="AP564" s="5">
        <f t="shared" si="593"/>
        <v>2.1631015015136611E-4</v>
      </c>
      <c r="AQ564" s="5">
        <f t="shared" si="594"/>
        <v>1.6303831436228208E-5</v>
      </c>
      <c r="AR564" s="5">
        <f t="shared" si="595"/>
        <v>1.3141415639047319E-6</v>
      </c>
      <c r="AS564" s="5">
        <f t="shared" si="596"/>
        <v>3.2304904286286224E-6</v>
      </c>
      <c r="AT564" s="5">
        <f t="shared" si="597"/>
        <v>3.9706789192681311E-6</v>
      </c>
      <c r="AU564" s="5">
        <f t="shared" si="598"/>
        <v>3.2536424274158452E-6</v>
      </c>
      <c r="AV564" s="5">
        <f t="shared" si="599"/>
        <v>1.9995678183855214E-6</v>
      </c>
      <c r="AW564" s="5">
        <f t="shared" si="600"/>
        <v>2.0238998436236787E-8</v>
      </c>
      <c r="AX564" s="5">
        <f t="shared" si="601"/>
        <v>1.9403715514947524E-2</v>
      </c>
      <c r="AY564" s="5">
        <f t="shared" si="602"/>
        <v>5.8500242687799294E-3</v>
      </c>
      <c r="AZ564" s="5">
        <f t="shared" si="603"/>
        <v>8.8186161869232855E-4</v>
      </c>
      <c r="BA564" s="5">
        <f t="shared" si="604"/>
        <v>8.8624124025482657E-5</v>
      </c>
      <c r="BB564" s="5">
        <f t="shared" si="605"/>
        <v>6.6798195936887549E-6</v>
      </c>
      <c r="BC564" s="5">
        <f t="shared" si="606"/>
        <v>4.0277962954103429E-7</v>
      </c>
      <c r="BD564" s="5">
        <f t="shared" si="607"/>
        <v>6.603340165730006E-8</v>
      </c>
      <c r="BE564" s="5">
        <f t="shared" si="608"/>
        <v>1.6232670656109147E-7</v>
      </c>
      <c r="BF564" s="5">
        <f t="shared" si="609"/>
        <v>1.9951993234970422E-7</v>
      </c>
      <c r="BG564" s="5">
        <f t="shared" si="610"/>
        <v>1.6349005553130701E-7</v>
      </c>
      <c r="BH564" s="5">
        <f t="shared" si="611"/>
        <v>1.0047491725330925E-7</v>
      </c>
      <c r="BI564" s="5">
        <f t="shared" si="612"/>
        <v>4.9398522567025181E-8</v>
      </c>
      <c r="BJ564" s="8">
        <f t="shared" si="613"/>
        <v>0.83614892947320207</v>
      </c>
      <c r="BK564" s="8">
        <f t="shared" si="614"/>
        <v>0.12552184030393965</v>
      </c>
      <c r="BL564" s="8">
        <f t="shared" si="615"/>
        <v>3.083113371219626E-2</v>
      </c>
      <c r="BM564" s="8">
        <f t="shared" si="616"/>
        <v>0.50783596608063208</v>
      </c>
      <c r="BN564" s="8">
        <f t="shared" si="617"/>
        <v>0.47910508565079851</v>
      </c>
    </row>
    <row r="565" spans="1:66" x14ac:dyDescent="0.25">
      <c r="A565" t="s">
        <v>285</v>
      </c>
      <c r="B565" t="s">
        <v>348</v>
      </c>
      <c r="C565" t="s">
        <v>322</v>
      </c>
      <c r="D565" t="s">
        <v>535</v>
      </c>
      <c r="E565">
        <f>VLOOKUP(A565,home!$A$2:$E$405,3,FALSE)</f>
        <v>1.45</v>
      </c>
      <c r="F565">
        <f>VLOOKUP(B565,home!$B$2:$E$405,3,FALSE)</f>
        <v>0.88119999999999998</v>
      </c>
      <c r="G565">
        <f>VLOOKUP(C565,away!$B$2:$E$405,4,FALSE)</f>
        <v>1.0345</v>
      </c>
      <c r="H565">
        <f>VLOOKUP(A565,away!$A$2:$E$405,3,FALSE)</f>
        <v>1.0583</v>
      </c>
      <c r="I565">
        <f>VLOOKUP(C565,away!$B$2:$E$405,3,FALSE)</f>
        <v>1.1549</v>
      </c>
      <c r="J565">
        <f>VLOOKUP(B565,home!$B$2:$E$405,4,FALSE)</f>
        <v>1.2074</v>
      </c>
      <c r="K565" s="3">
        <f t="shared" ref="K565:K626" si="618">E565*F565*G565</f>
        <v>1.3218220299999999</v>
      </c>
      <c r="L565" s="3">
        <f t="shared" ref="L565:L626" si="619">H565*I565*J565</f>
        <v>1.4757213109580001</v>
      </c>
      <c r="M565" s="5">
        <f t="shared" ref="M565:M626" si="620">_xlfn.POISSON.DIST(0,K565,FALSE) * _xlfn.POISSON.DIST(0,L565,FALSE)</f>
        <v>6.0959635865412254E-2</v>
      </c>
      <c r="N565" s="5">
        <f t="shared" ref="N565:N626" si="621">_xlfn.POISSON.DIST(1,K565,FALSE) * _xlfn.POISSON.DIST(0,L565,FALSE)</f>
        <v>8.0577789627680002E-2</v>
      </c>
      <c r="O565" s="5">
        <f t="shared" ref="O565:O626" si="622">_xlfn.POISSON.DIST(0,K565,FALSE) * _xlfn.POISSON.DIST(1,L565,FALSE)</f>
        <v>8.9959433754828483E-2</v>
      </c>
      <c r="P565" s="5">
        <f t="shared" ref="P565:P626" si="623">_xlfn.POISSON.DIST(1,K565,FALSE) * _xlfn.POISSON.DIST(1,L565,FALSE)</f>
        <v>0.11891036134345788</v>
      </c>
      <c r="Q565" s="5">
        <f t="shared" ref="Q565:Q626" si="624">_xlfn.POISSON.DIST(2,K565,FALSE) * _xlfn.POISSON.DIST(0,L565,FALSE)</f>
        <v>5.3254748729286469E-2</v>
      </c>
      <c r="R565" s="5">
        <f t="shared" ref="R565:R626" si="625">_xlfn.POISSON.DIST(0,K565,FALSE) * _xlfn.POISSON.DIST(2,L565,FALSE)</f>
        <v>6.637752675685743E-2</v>
      </c>
      <c r="S565" s="5">
        <f t="shared" ref="S565:S626" si="626">_xlfn.POISSON.DIST(2,K565,FALSE) * _xlfn.POISSON.DIST(2,L565,FALSE)</f>
        <v>5.7987854725910545E-2</v>
      </c>
      <c r="T565" s="5">
        <f t="shared" ref="T565:T626" si="627">_xlfn.POISSON.DIST(2,K565,FALSE) * _xlfn.POISSON.DIST(1,L565,FALSE)</f>
        <v>7.8589167609521518E-2</v>
      </c>
      <c r="U565" s="5">
        <f t="shared" ref="U565:U626" si="628">_xlfn.POISSON.DIST(1,K565,FALSE) * _xlfn.POISSON.DIST(2,L565,FALSE)</f>
        <v>8.773927716412859E-2</v>
      </c>
      <c r="V565" s="5">
        <f t="shared" ref="V565:V626" si="629">_xlfn.POISSON.DIST(3,K565,FALSE) * _xlfn.POISSON.DIST(3,L565,FALSE)</f>
        <v>1.2568164821233614E-2</v>
      </c>
      <c r="W565" s="5">
        <f t="shared" ref="W565:W626" si="630">_xlfn.POISSON.DIST(3,K565,FALSE) * _xlfn.POISSON.DIST(0,L565,FALSE)</f>
        <v>2.346443335749512E-2</v>
      </c>
      <c r="X565" s="5">
        <f t="shared" ref="X565:X626" si="631">_xlfn.POISSON.DIST(3,K565,FALSE) * _xlfn.POISSON.DIST(1,L565,FALSE)</f>
        <v>3.462696435520933E-2</v>
      </c>
      <c r="Y565" s="5">
        <f t="shared" ref="Y565:Y626" si="632">_xlfn.POISSON.DIST(3,K565,FALSE) * _xlfn.POISSON.DIST(2,L565,FALSE)</f>
        <v>2.5549874616382726E-2</v>
      </c>
      <c r="Z565" s="5">
        <f t="shared" ref="Z565:Z626" si="633">_xlfn.POISSON.DIST(0,K565,FALSE) * _xlfn.POISSON.DIST(3,L565,FALSE)</f>
        <v>3.265157693459312E-2</v>
      </c>
      <c r="AA565" s="5">
        <f t="shared" ref="AA565:AA626" si="634">_xlfn.POISSON.DIST(1,K565,FALSE) * _xlfn.POISSON.DIST(3,L565,FALSE)</f>
        <v>4.3159573706385047E-2</v>
      </c>
      <c r="AB565" s="5">
        <f t="shared" ref="AB565:AB626" si="635">_xlfn.POISSON.DIST(2,K565,FALSE) * _xlfn.POISSON.DIST(3,L565,FALSE)</f>
        <v>2.8524637665254253E-2</v>
      </c>
      <c r="AC565" s="5">
        <f t="shared" ref="AC565:AC626" si="636">_xlfn.POISSON.DIST(4,K565,FALSE) * _xlfn.POISSON.DIST(4,L565,FALSE)</f>
        <v>1.5322485517471915E-3</v>
      </c>
      <c r="AD565" s="5">
        <f t="shared" ref="AD565:AD626" si="637">_xlfn.POISSON.DIST(4,K565,FALSE) * _xlfn.POISSON.DIST(0,L565,FALSE)</f>
        <v>7.7539512333509785E-3</v>
      </c>
      <c r="AE565" s="5">
        <f t="shared" ref="AE565:AE626" si="638">_xlfn.POISSON.DIST(4,K565,FALSE) * _xlfn.POISSON.DIST(1,L565,FALSE)</f>
        <v>1.1442671079185108E-2</v>
      </c>
      <c r="AF565" s="5">
        <f t="shared" ref="AF565:AF626" si="639">_xlfn.POISSON.DIST(4,K565,FALSE) * _xlfn.POISSON.DIST(2,L565,FALSE)</f>
        <v>8.4430967829181216E-3</v>
      </c>
      <c r="AG565" s="5">
        <f t="shared" ref="AG565:AG626" si="640">_xlfn.POISSON.DIST(4,K565,FALSE) * _xlfn.POISSON.DIST(3,L565,FALSE)</f>
        <v>4.1532192843444001E-3</v>
      </c>
      <c r="AH565" s="5">
        <f t="shared" ref="AH565:AH626" si="641">_xlfn.POISSON.DIST(0,K565,FALSE) * _xlfn.POISSON.DIST(4,L565,FALSE)</f>
        <v>1.204615697969094E-2</v>
      </c>
      <c r="AI565" s="5">
        <f t="shared" ref="AI565:AI626" si="642">_xlfn.POISSON.DIST(1,K565,FALSE) * _xlfn.POISSON.DIST(4,L565,FALSE)</f>
        <v>1.5922875672593744E-2</v>
      </c>
      <c r="AJ565" s="5">
        <f t="shared" ref="AJ565:AJ626" si="643">_xlfn.POISSON.DIST(2,K565,FALSE) * _xlfn.POISSON.DIST(4,L565,FALSE)</f>
        <v>1.052360392249274E-2</v>
      </c>
      <c r="AK565" s="5">
        <f t="shared" ref="AK565:AK626" si="644">_xlfn.POISSON.DIST(3,K565,FALSE) * _xlfn.POISSON.DIST(4,L565,FALSE)</f>
        <v>4.6367771665817717E-3</v>
      </c>
      <c r="AL565" s="5">
        <f t="shared" ref="AL565:AL626" si="645">_xlfn.POISSON.DIST(5,K565,FALSE) * _xlfn.POISSON.DIST(5,L565,FALSE)</f>
        <v>1.1955467014830169E-4</v>
      </c>
      <c r="AM565" s="5">
        <f t="shared" ref="AM565:AM626" si="646">_xlfn.POISSON.DIST(5,K565,FALSE) * _xlfn.POISSON.DIST(0,L565,FALSE)</f>
        <v>2.0498687119577985E-3</v>
      </c>
      <c r="AN565" s="5">
        <f t="shared" ref="AN565:AN626" si="647">_xlfn.POISSON.DIST(5,K565,FALSE) * _xlfn.POISSON.DIST(1,L565,FALSE)</f>
        <v>3.0250349429021494E-3</v>
      </c>
      <c r="AO565" s="5">
        <f t="shared" ref="AO565:AO626" si="648">_xlfn.POISSON.DIST(5,K565,FALSE) * _xlfn.POISSON.DIST(2,L565,FALSE)</f>
        <v>2.2320542658166597E-3</v>
      </c>
      <c r="AP565" s="5">
        <f t="shared" ref="AP565:AP626" si="649">_xlfn.POISSON.DIST(5,K565,FALSE) * _xlfn.POISSON.DIST(3,L565,FALSE)</f>
        <v>1.0979633490934523E-3</v>
      </c>
      <c r="AQ565" s="5">
        <f t="shared" ref="AQ565:AQ626" si="650">_xlfn.POISSON.DIST(5,K565,FALSE) * _xlfn.POISSON.DIST(4,L565,FALSE)</f>
        <v>4.0507197822700646E-4</v>
      </c>
      <c r="AR565" s="5">
        <f t="shared" ref="AR565:AR626" si="651">_xlfn.POISSON.DIST(0,K565,FALSE) * _xlfn.POISSON.DIST(5,L565,FALSE)</f>
        <v>3.5553541140150757E-3</v>
      </c>
      <c r="AS565" s="5">
        <f t="shared" ref="AS565:AS626" si="652">_xlfn.POISSON.DIST(1,K565,FALSE) * _xlfn.POISSON.DIST(5,L565,FALSE)</f>
        <v>4.6995453923562571E-3</v>
      </c>
      <c r="AT565" s="5">
        <f t="shared" ref="AT565:AT626" si="653">_xlfn.POISSON.DIST(2,K565,FALSE) * _xlfn.POISSON.DIST(5,L565,FALSE)</f>
        <v>3.1059813153007476E-3</v>
      </c>
      <c r="AU565" s="5">
        <f t="shared" ref="AU565:AU626" si="654">_xlfn.POISSON.DIST(3,K565,FALSE) * _xlfn.POISSON.DIST(5,L565,FALSE)</f>
        <v>1.3685181757776348E-3</v>
      </c>
      <c r="AV565" s="5">
        <f t="shared" ref="AV565:AV626" si="655">_xlfn.POISSON.DIST(4,K565,FALSE) * _xlfn.POISSON.DIST(5,L565,FALSE)</f>
        <v>4.5223436829957251E-4</v>
      </c>
      <c r="AW565" s="5">
        <f t="shared" ref="AW565:AW626" si="656">_xlfn.POISSON.DIST(6,K565,FALSE) * _xlfn.POISSON.DIST(6,L565,FALSE)</f>
        <v>6.4780065009918272E-6</v>
      </c>
      <c r="AX565" s="5">
        <f t="shared" ref="AX565:AX626" si="657">_xlfn.POISSON.DIST(6,K565,FALSE) * _xlfn.POISSON.DIST(0,L565,FALSE)</f>
        <v>4.5159360367892371E-4</v>
      </c>
      <c r="AY565" s="5">
        <f t="shared" ref="AY565:AY626" si="658">_xlfn.POISSON.DIST(6,K565,FALSE) * _xlfn.POISSON.DIST(1,L565,FALSE)</f>
        <v>6.6642630484130879E-4</v>
      </c>
      <c r="AZ565" s="5">
        <f t="shared" ref="AZ565:AZ626" si="659">_xlfn.POISSON.DIST(6,K565,FALSE) * _xlfn.POISSON.DIST(2,L565,FALSE)</f>
        <v>4.9172975011865609E-4</v>
      </c>
      <c r="BA565" s="5">
        <f t="shared" ref="BA565:BA626" si="660">_xlfn.POISSON.DIST(6,K565,FALSE) * _xlfn.POISSON.DIST(3,L565,FALSE)</f>
        <v>2.4188535716071759E-4</v>
      </c>
      <c r="BB565" s="5">
        <f t="shared" ref="BB565:BB626" si="661">_xlfn.POISSON.DIST(6,K565,FALSE) * _xlfn.POISSON.DIST(4,L565,FALSE)</f>
        <v>8.9238844092689572E-5</v>
      </c>
      <c r="BC565" s="5">
        <f t="shared" ref="BC565:BC626" si="662">_xlfn.POISSON.DIST(6,K565,FALSE) * _xlfn.POISSON.DIST(5,L565,FALSE)</f>
        <v>2.6338332798568086E-5</v>
      </c>
      <c r="BD565" s="5">
        <f t="shared" ref="BD565:BD626" si="663">_xlfn.POISSON.DIST(0,K565,FALSE) * _xlfn.POISSON.DIST(6,L565,FALSE)</f>
        <v>8.7445197234237377E-4</v>
      </c>
      <c r="BE565" s="5">
        <f t="shared" ref="BE565:BE626" si="664">_xlfn.POISSON.DIST(1,K565,FALSE) * _xlfn.POISSON.DIST(6,L565,FALSE)</f>
        <v>1.1558698812191E-3</v>
      </c>
      <c r="BF565" s="5">
        <f t="shared" ref="BF565:BF626" si="665">_xlfn.POISSON.DIST(2,K565,FALSE) * _xlfn.POISSON.DIST(6,L565,FALSE)</f>
        <v>7.6392713640444489E-4</v>
      </c>
      <c r="BG565" s="5">
        <f t="shared" ref="BG565:BG626" si="666">_xlfn.POISSON.DIST(3,K565,FALSE) * _xlfn.POISSON.DIST(6,L565,FALSE)</f>
        <v>3.3659190607140342E-4</v>
      </c>
      <c r="BH565" s="5">
        <f t="shared" ref="BH565:BH626" si="667">_xlfn.POISSON.DIST(4,K565,FALSE) * _xlfn.POISSON.DIST(6,L565,FALSE)</f>
        <v>1.1122864914121795E-4</v>
      </c>
      <c r="BI565" s="5">
        <f t="shared" ref="BI565:BI626" si="668">_xlfn.POISSON.DIST(5,K565,FALSE) * _xlfn.POISSON.DIST(6,L565,FALSE)</f>
        <v>2.9404895760400488E-5</v>
      </c>
      <c r="BJ565" s="8">
        <f t="shared" ref="BJ565:BJ626" si="669">SUM(N565,Q565,T565,W565,X565,Y565,AD565,AE565,AF565,AG565,AM565,AN565,AO565,AP565,AQ565,AX565,AY565,AZ565,BA565,BB565,BC565)</f>
        <v>0.33863312211606172</v>
      </c>
      <c r="BK565" s="8">
        <f t="shared" ref="BK565:BK626" si="670">SUM(M565,P565,S565,V565,AC565,AL565,AY565)</f>
        <v>0.25274424628275116</v>
      </c>
      <c r="BL565" s="8">
        <f t="shared" ref="BL565:BL626" si="671">SUM(O565,R565,U565,AA565,AB565,AH565,AI565,AJ565,AK565,AR565,AS565,AT565,AU565,AV565,BD565,BE565,BF565,BG565,BH565,BI565)</f>
        <v>0.3753429705955012</v>
      </c>
      <c r="BM565" s="8">
        <f t="shared" ref="BM565:BM626" si="672">SUM(S565:BI565)</f>
        <v>0.52867247155304453</v>
      </c>
      <c r="BN565" s="8">
        <f t="shared" ref="BN565:BN626" si="673">SUM(M565:R565)</f>
        <v>0.47003949607752255</v>
      </c>
    </row>
    <row r="566" spans="1:66" x14ac:dyDescent="0.25">
      <c r="A566" t="s">
        <v>287</v>
      </c>
      <c r="B566" t="s">
        <v>438</v>
      </c>
      <c r="C566" t="s">
        <v>340</v>
      </c>
      <c r="D566" t="s">
        <v>535</v>
      </c>
      <c r="E566">
        <f>VLOOKUP(A566,home!$A$2:$E$405,3,FALSE)</f>
        <v>1.1707000000000001</v>
      </c>
      <c r="F566">
        <f>VLOOKUP(B566,home!$B$2:$E$405,3,FALSE)</f>
        <v>0.93959999999999999</v>
      </c>
      <c r="G566">
        <f>VLOOKUP(C566,away!$B$2:$E$405,4,FALSE)</f>
        <v>0.76880000000000004</v>
      </c>
      <c r="H566">
        <f>VLOOKUP(A566,away!$A$2:$E$405,3,FALSE)</f>
        <v>0.82930000000000004</v>
      </c>
      <c r="I566">
        <f>VLOOKUP(C566,away!$B$2:$E$405,3,FALSE)</f>
        <v>0.90439999999999998</v>
      </c>
      <c r="J566">
        <f>VLOOKUP(B566,home!$B$2:$E$405,4,FALSE)</f>
        <v>1.0852999999999999</v>
      </c>
      <c r="K566" s="3">
        <f t="shared" si="618"/>
        <v>0.84567209673599997</v>
      </c>
      <c r="L566" s="3">
        <f t="shared" si="619"/>
        <v>0.81399553387599999</v>
      </c>
      <c r="M566" s="5">
        <f t="shared" si="620"/>
        <v>0.19020218698140595</v>
      </c>
      <c r="N566" s="5">
        <f t="shared" si="621"/>
        <v>0.16084868226833829</v>
      </c>
      <c r="O566" s="5">
        <f t="shared" si="622"/>
        <v>0.15482373073631228</v>
      </c>
      <c r="P566" s="5">
        <f t="shared" si="623"/>
        <v>0.13093010899626711</v>
      </c>
      <c r="Q566" s="5">
        <f t="shared" si="624"/>
        <v>6.8012621195544146E-2</v>
      </c>
      <c r="R566" s="5">
        <f t="shared" si="625"/>
        <v>6.301291267868929E-2</v>
      </c>
      <c r="S566" s="5">
        <f t="shared" si="626"/>
        <v>2.253219812274062E-2</v>
      </c>
      <c r="T566" s="5">
        <f t="shared" si="627"/>
        <v>5.5361969900373099E-2</v>
      </c>
      <c r="U566" s="5">
        <f t="shared" si="628"/>
        <v>5.328826198642965E-2</v>
      </c>
      <c r="V566" s="5">
        <f t="shared" si="629"/>
        <v>1.7233959778135809E-3</v>
      </c>
      <c r="W566" s="5">
        <f t="shared" si="630"/>
        <v>1.9172125323649043E-2</v>
      </c>
      <c r="X566" s="5">
        <f t="shared" si="631"/>
        <v>1.560602438836128E-2</v>
      </c>
      <c r="Y566" s="5">
        <f t="shared" si="632"/>
        <v>6.3516170768430072E-3</v>
      </c>
      <c r="Z566" s="5">
        <f t="shared" si="633"/>
        <v>1.7097409832323822E-2</v>
      </c>
      <c r="AA566" s="5">
        <f t="shared" si="634"/>
        <v>1.4458802421655988E-2</v>
      </c>
      <c r="AB566" s="5">
        <f t="shared" si="635"/>
        <v>6.1137028801066858E-3</v>
      </c>
      <c r="AC566" s="5">
        <f t="shared" si="636"/>
        <v>7.4146237091151092E-5</v>
      </c>
      <c r="AD566" s="5">
        <f t="shared" si="637"/>
        <v>4.053332855333912E-3</v>
      </c>
      <c r="AE566" s="5">
        <f t="shared" si="638"/>
        <v>3.2993948415546582E-3</v>
      </c>
      <c r="AF566" s="5">
        <f t="shared" si="639"/>
        <v>1.3428463327595022E-3</v>
      </c>
      <c r="AG566" s="5">
        <f t="shared" si="640"/>
        <v>3.6435697251599995E-4</v>
      </c>
      <c r="AH566" s="5">
        <f t="shared" si="641"/>
        <v>3.4793038110897995E-3</v>
      </c>
      <c r="AI566" s="5">
        <f t="shared" si="642"/>
        <v>2.9423501491058664E-3</v>
      </c>
      <c r="AJ566" s="5">
        <f t="shared" si="643"/>
        <v>1.2441317099629199E-3</v>
      </c>
      <c r="AK566" s="5">
        <f t="shared" si="644"/>
        <v>3.5070915726002916E-4</v>
      </c>
      <c r="AL566" s="5">
        <f t="shared" si="645"/>
        <v>2.041611625623743E-6</v>
      </c>
      <c r="AM566" s="5">
        <f t="shared" si="646"/>
        <v>6.8555809890782958E-4</v>
      </c>
      <c r="AN566" s="5">
        <f t="shared" si="647"/>
        <v>5.5804123072349424E-4</v>
      </c>
      <c r="AO566" s="5">
        <f t="shared" si="648"/>
        <v>2.2712153476379539E-4</v>
      </c>
      <c r="AP566" s="5">
        <f t="shared" si="649"/>
        <v>6.162530498159737E-5</v>
      </c>
      <c r="AQ566" s="5">
        <f t="shared" si="650"/>
        <v>1.2540680757191668E-5</v>
      </c>
      <c r="AR566" s="5">
        <f t="shared" si="651"/>
        <v>5.6642755264496873E-4</v>
      </c>
      <c r="AS566" s="5">
        <f t="shared" si="652"/>
        <v>4.7901197609431177E-4</v>
      </c>
      <c r="AT566" s="5">
        <f t="shared" si="653"/>
        <v>2.0254353109266563E-4</v>
      </c>
      <c r="AU566" s="5">
        <f t="shared" si="654"/>
        <v>5.7095137539815916E-5</v>
      </c>
      <c r="AV566" s="5">
        <f t="shared" si="655"/>
        <v>1.2070941169181606E-5</v>
      </c>
      <c r="AW566" s="5">
        <f t="shared" si="656"/>
        <v>3.9038637560912778E-8</v>
      </c>
      <c r="AX566" s="5">
        <f t="shared" si="657"/>
        <v>9.6626225822955001E-5</v>
      </c>
      <c r="AY566" s="5">
        <f t="shared" si="658"/>
        <v>7.865331627517919E-5</v>
      </c>
      <c r="AZ566" s="5">
        <f t="shared" si="659"/>
        <v>3.2011724086266175E-5</v>
      </c>
      <c r="BA566" s="5">
        <f t="shared" si="660"/>
        <v>8.685800145963815E-6</v>
      </c>
      <c r="BB566" s="5">
        <f t="shared" si="661"/>
        <v>1.7675506317385134E-6</v>
      </c>
      <c r="BC566" s="5">
        <f t="shared" si="662"/>
        <v>2.8775566402697056E-7</v>
      </c>
      <c r="BD566" s="5">
        <f t="shared" si="663"/>
        <v>7.6844916352886202E-5</v>
      </c>
      <c r="BE566" s="5">
        <f t="shared" si="664"/>
        <v>6.4985601535647806E-5</v>
      </c>
      <c r="BF566" s="5">
        <f t="shared" si="665"/>
        <v>2.7478254954150748E-5</v>
      </c>
      <c r="BG566" s="5">
        <f t="shared" si="666"/>
        <v>7.745864493907681E-6</v>
      </c>
      <c r="BH566" s="5">
        <f t="shared" si="667"/>
        <v>1.6376153668989606E-6</v>
      </c>
      <c r="BI566" s="5">
        <f t="shared" si="668"/>
        <v>2.769771241945077E-7</v>
      </c>
      <c r="BJ566" s="8">
        <f t="shared" si="669"/>
        <v>0.33617589037803308</v>
      </c>
      <c r="BK566" s="8">
        <f t="shared" si="670"/>
        <v>0.34554273124321921</v>
      </c>
      <c r="BL566" s="8">
        <f t="shared" si="671"/>
        <v>0.30121002389898122</v>
      </c>
      <c r="BM566" s="8">
        <f t="shared" si="672"/>
        <v>0.23211719821836246</v>
      </c>
      <c r="BN566" s="8">
        <f t="shared" si="673"/>
        <v>0.7678302428565571</v>
      </c>
    </row>
    <row r="567" spans="1:66" x14ac:dyDescent="0.25">
      <c r="A567" t="s">
        <v>287</v>
      </c>
      <c r="B567" t="s">
        <v>359</v>
      </c>
      <c r="C567" t="s">
        <v>368</v>
      </c>
      <c r="D567" t="s">
        <v>535</v>
      </c>
      <c r="E567">
        <f>VLOOKUP(A567,home!$A$2:$E$405,3,FALSE)</f>
        <v>1.1707000000000001</v>
      </c>
      <c r="F567">
        <f>VLOOKUP(B567,home!$B$2:$E$405,3,FALSE)</f>
        <v>1.1389</v>
      </c>
      <c r="G567">
        <f>VLOOKUP(C567,away!$B$2:$E$405,4,FALSE)</f>
        <v>0.9355</v>
      </c>
      <c r="H567">
        <f>VLOOKUP(A567,away!$A$2:$E$405,3,FALSE)</f>
        <v>0.82930000000000004</v>
      </c>
      <c r="I567">
        <f>VLOOKUP(C567,away!$B$2:$E$405,3,FALSE)</f>
        <v>0.86129999999999995</v>
      </c>
      <c r="J567">
        <f>VLOOKUP(B567,home!$B$2:$E$405,4,FALSE)</f>
        <v>0.68899999999999995</v>
      </c>
      <c r="K567" s="3">
        <f t="shared" si="618"/>
        <v>1.2473117201650001</v>
      </c>
      <c r="L567" s="3">
        <f t="shared" si="619"/>
        <v>0.49213622600999996</v>
      </c>
      <c r="M567" s="5">
        <f t="shared" si="620"/>
        <v>0.17561732407654473</v>
      </c>
      <c r="N567" s="5">
        <f t="shared" si="621"/>
        <v>0.21904954658468931</v>
      </c>
      <c r="O567" s="5">
        <f t="shared" si="622"/>
        <v>8.6427647093005822E-2</v>
      </c>
      <c r="P567" s="5">
        <f t="shared" si="623"/>
        <v>0.10780221716539067</v>
      </c>
      <c r="Q567" s="5">
        <f t="shared" si="624"/>
        <v>0.13661153337595611</v>
      </c>
      <c r="R567" s="5">
        <f t="shared" si="625"/>
        <v>2.1267088031638015E-2</v>
      </c>
      <c r="S567" s="5">
        <f t="shared" si="626"/>
        <v>1.6543524516847746E-2</v>
      </c>
      <c r="T567" s="5">
        <f t="shared" si="627"/>
        <v>6.7231484465082189E-2</v>
      </c>
      <c r="U567" s="5">
        <f t="shared" si="628"/>
        <v>2.6526688155642898E-2</v>
      </c>
      <c r="V567" s="5">
        <f t="shared" si="629"/>
        <v>1.1283552855138961E-3</v>
      </c>
      <c r="W567" s="5">
        <f t="shared" si="630"/>
        <v>5.6799055563180691E-2</v>
      </c>
      <c r="X567" s="5">
        <f t="shared" si="631"/>
        <v>2.7952872845796038E-2</v>
      </c>
      <c r="Y567" s="5">
        <f t="shared" si="632"/>
        <v>6.8783106742337343E-3</v>
      </c>
      <c r="Z567" s="5">
        <f t="shared" si="633"/>
        <v>3.4887681473709238E-3</v>
      </c>
      <c r="AA567" s="5">
        <f t="shared" si="634"/>
        <v>4.3515813991540876E-3</v>
      </c>
      <c r="AB567" s="5">
        <f t="shared" si="635"/>
        <v>2.7138892402084527E-3</v>
      </c>
      <c r="AC567" s="5">
        <f t="shared" si="636"/>
        <v>4.3289864115166864E-5</v>
      </c>
      <c r="AD567" s="5">
        <f t="shared" si="637"/>
        <v>1.7711531924564594E-2</v>
      </c>
      <c r="AE567" s="5">
        <f t="shared" si="638"/>
        <v>8.7164864782108501E-3</v>
      </c>
      <c r="AF567" s="5">
        <f t="shared" si="639"/>
        <v>2.1448493797269416E-3</v>
      </c>
      <c r="AG567" s="5">
        <f t="shared" si="640"/>
        <v>3.5185269303290216E-4</v>
      </c>
      <c r="AH567" s="5">
        <f t="shared" si="641"/>
        <v>4.2923729736775641E-4</v>
      </c>
      <c r="AI567" s="5">
        <f t="shared" si="642"/>
        <v>5.3539271173875191E-4</v>
      </c>
      <c r="AJ567" s="5">
        <f t="shared" si="643"/>
        <v>3.3390080212133348E-4</v>
      </c>
      <c r="AK567" s="5">
        <f t="shared" si="644"/>
        <v>1.3882612795281118E-4</v>
      </c>
      <c r="AL567" s="5">
        <f t="shared" si="645"/>
        <v>1.0629346180834457E-6</v>
      </c>
      <c r="AM567" s="5">
        <f t="shared" si="646"/>
        <v>4.4183602703171936E-3</v>
      </c>
      <c r="AN567" s="5">
        <f t="shared" si="647"/>
        <v>2.1744351485864268E-3</v>
      </c>
      <c r="AO567" s="5">
        <f t="shared" si="648"/>
        <v>5.3505915386440879E-4</v>
      </c>
      <c r="AP567" s="5">
        <f t="shared" si="649"/>
        <v>8.7773997558311347E-5</v>
      </c>
      <c r="AQ567" s="5">
        <f t="shared" si="650"/>
        <v>1.0799190975039572E-5</v>
      </c>
      <c r="AR567" s="5">
        <f t="shared" si="651"/>
        <v>4.2248644717859956E-5</v>
      </c>
      <c r="AS567" s="5">
        <f t="shared" si="652"/>
        <v>5.2697229717673852E-5</v>
      </c>
      <c r="AT567" s="5">
        <f t="shared" si="653"/>
        <v>3.2864936123540978E-5</v>
      </c>
      <c r="AU567" s="5">
        <f t="shared" si="654"/>
        <v>1.3664273336455576E-5</v>
      </c>
      <c r="AV567" s="5">
        <f t="shared" si="655"/>
        <v>4.2609020700247904E-6</v>
      </c>
      <c r="AW567" s="5">
        <f t="shared" si="656"/>
        <v>1.8124431303147125E-8</v>
      </c>
      <c r="AX567" s="5">
        <f t="shared" si="657"/>
        <v>9.1851209151300412E-4</v>
      </c>
      <c r="AY567" s="5">
        <f t="shared" si="658"/>
        <v>4.5203307426176158E-4</v>
      </c>
      <c r="AZ567" s="5">
        <f t="shared" si="659"/>
        <v>1.1123092559944068E-4</v>
      </c>
      <c r="BA567" s="5">
        <f t="shared" si="660"/>
        <v>1.8246922646702611E-5</v>
      </c>
      <c r="BB567" s="5">
        <f t="shared" si="661"/>
        <v>2.2449929119111554E-6</v>
      </c>
      <c r="BC567" s="5">
        <f t="shared" si="662"/>
        <v>2.2096846781743134E-7</v>
      </c>
      <c r="BD567" s="5">
        <f t="shared" si="663"/>
        <v>3.4653480942474851E-6</v>
      </c>
      <c r="BE567" s="5">
        <f t="shared" si="664"/>
        <v>4.3223692924063356E-6</v>
      </c>
      <c r="BF567" s="5">
        <f t="shared" si="665"/>
        <v>2.6956709386498616E-6</v>
      </c>
      <c r="BG567" s="5">
        <f t="shared" si="666"/>
        <v>1.1207806518287192E-6</v>
      </c>
      <c r="BH567" s="5">
        <f t="shared" si="667"/>
        <v>3.4949071069003271E-7</v>
      </c>
      <c r="BI567" s="5">
        <f t="shared" si="668"/>
        <v>8.7184771906494567E-8</v>
      </c>
      <c r="BJ567" s="8">
        <f t="shared" si="669"/>
        <v>0.55217644072117544</v>
      </c>
      <c r="BK567" s="8">
        <f t="shared" si="670"/>
        <v>0.30158780691729214</v>
      </c>
      <c r="BL567" s="8">
        <f t="shared" si="671"/>
        <v>0.14288202768925529</v>
      </c>
      <c r="BM567" s="8">
        <f t="shared" si="672"/>
        <v>0.25290767219803845</v>
      </c>
      <c r="BN567" s="8">
        <f t="shared" si="673"/>
        <v>0.74677535632722469</v>
      </c>
    </row>
    <row r="568" spans="1:66" x14ac:dyDescent="0.25">
      <c r="A568" t="s">
        <v>287</v>
      </c>
      <c r="B568" t="s">
        <v>315</v>
      </c>
      <c r="C568" t="s">
        <v>488</v>
      </c>
      <c r="D568" t="s">
        <v>535</v>
      </c>
      <c r="E568">
        <f>VLOOKUP(A568,home!$A$2:$E$405,3,FALSE)</f>
        <v>1.1707000000000001</v>
      </c>
      <c r="F568">
        <f>VLOOKUP(B568,home!$B$2:$E$405,3,FALSE)</f>
        <v>0.65129999999999999</v>
      </c>
      <c r="G568">
        <f>VLOOKUP(C568,away!$B$2:$E$405,4,FALSE)</f>
        <v>1.1532</v>
      </c>
      <c r="H568">
        <f>VLOOKUP(A568,away!$A$2:$E$405,3,FALSE)</f>
        <v>0.82930000000000004</v>
      </c>
      <c r="I568">
        <f>VLOOKUP(C568,away!$B$2:$E$405,3,FALSE)</f>
        <v>0.84409999999999996</v>
      </c>
      <c r="J568">
        <f>VLOOKUP(B568,home!$B$2:$E$405,4,FALSE)</f>
        <v>1.4699</v>
      </c>
      <c r="K568" s="3">
        <f t="shared" si="618"/>
        <v>0.8792883726120001</v>
      </c>
      <c r="L568" s="3">
        <f t="shared" si="619"/>
        <v>1.0289478298869998</v>
      </c>
      <c r="M568" s="5">
        <f t="shared" si="620"/>
        <v>0.14834180088445023</v>
      </c>
      <c r="N568" s="5">
        <f t="shared" si="621"/>
        <v>0.13043522069002159</v>
      </c>
      <c r="O568" s="5">
        <f t="shared" si="622"/>
        <v>0.1526359741015845</v>
      </c>
      <c r="P568" s="5">
        <f t="shared" si="623"/>
        <v>0.13421103726982961</v>
      </c>
      <c r="Q568" s="5">
        <f t="shared" si="624"/>
        <v>5.7345086465908086E-2</v>
      </c>
      <c r="R568" s="5">
        <f t="shared" si="625"/>
        <v>7.8527227157256838E-2</v>
      </c>
      <c r="S568" s="5">
        <f t="shared" si="626"/>
        <v>3.0356585968432423E-2</v>
      </c>
      <c r="T568" s="5">
        <f t="shared" si="627"/>
        <v>5.900510227377849E-2</v>
      </c>
      <c r="U568" s="5">
        <f t="shared" si="628"/>
        <v>6.904807777283721E-2</v>
      </c>
      <c r="V568" s="5">
        <f t="shared" si="629"/>
        <v>3.0516526820736959E-3</v>
      </c>
      <c r="W568" s="5">
        <f t="shared" si="630"/>
        <v>1.680762258530092E-2</v>
      </c>
      <c r="X568" s="5">
        <f t="shared" si="631"/>
        <v>1.7294166784705106E-2</v>
      </c>
      <c r="Y568" s="5">
        <f t="shared" si="632"/>
        <v>8.8973976914130757E-3</v>
      </c>
      <c r="Z568" s="5">
        <f t="shared" si="633"/>
        <v>2.6933473323500969E-2</v>
      </c>
      <c r="AA568" s="5">
        <f t="shared" si="634"/>
        <v>2.368228992740988E-2</v>
      </c>
      <c r="AB568" s="5">
        <f t="shared" si="635"/>
        <v>1.0411781084998899E-2</v>
      </c>
      <c r="AC568" s="5">
        <f t="shared" si="636"/>
        <v>1.7255987077076317E-4</v>
      </c>
      <c r="AD568" s="5">
        <f t="shared" si="637"/>
        <v>3.6946867776264853E-3</v>
      </c>
      <c r="AE568" s="5">
        <f t="shared" si="638"/>
        <v>3.8016399419509642E-3</v>
      </c>
      <c r="AF568" s="5">
        <f t="shared" si="639"/>
        <v>1.9558445841410923E-3</v>
      </c>
      <c r="AG568" s="5">
        <f t="shared" si="640"/>
        <v>6.7082068014940623E-4</v>
      </c>
      <c r="AH568" s="5">
        <f t="shared" si="641"/>
        <v>6.9282847318839292E-3</v>
      </c>
      <c r="AI568" s="5">
        <f t="shared" si="642"/>
        <v>6.0919602068907871E-3</v>
      </c>
      <c r="AJ568" s="5">
        <f t="shared" si="643"/>
        <v>2.678294888167032E-3</v>
      </c>
      <c r="AK568" s="5">
        <f t="shared" si="644"/>
        <v>7.8499785119714289E-4</v>
      </c>
      <c r="AL568" s="5">
        <f t="shared" si="645"/>
        <v>6.2448855573303362E-6</v>
      </c>
      <c r="AM568" s="5">
        <f t="shared" si="646"/>
        <v>6.4973902480205362E-4</v>
      </c>
      <c r="AN568" s="5">
        <f t="shared" si="647"/>
        <v>6.6854755956296857E-4</v>
      </c>
      <c r="AO568" s="5">
        <f t="shared" si="648"/>
        <v>3.439502802942831E-4</v>
      </c>
      <c r="AP568" s="5">
        <f t="shared" si="649"/>
        <v>1.1796896483260932E-4</v>
      </c>
      <c r="AQ568" s="5">
        <f t="shared" si="650"/>
        <v>3.0345977589632283E-5</v>
      </c>
      <c r="AR568" s="5">
        <f t="shared" si="651"/>
        <v>1.4257687079422411E-3</v>
      </c>
      <c r="AS568" s="5">
        <f t="shared" si="652"/>
        <v>1.253661846927647E-3</v>
      </c>
      <c r="AT568" s="5">
        <f t="shared" si="653"/>
        <v>5.511651425953826E-4</v>
      </c>
      <c r="AU568" s="5">
        <f t="shared" si="654"/>
        <v>1.6154436709105169E-4</v>
      </c>
      <c r="AV568" s="5">
        <f t="shared" si="655"/>
        <v>3.5511020911031586E-5</v>
      </c>
      <c r="AW568" s="5">
        <f t="shared" si="656"/>
        <v>1.5694470534407132E-7</v>
      </c>
      <c r="AX568" s="5">
        <f t="shared" si="657"/>
        <v>9.5217994956784245E-5</v>
      </c>
      <c r="AY568" s="5">
        <f t="shared" si="658"/>
        <v>9.7974349276974443E-5</v>
      </c>
      <c r="AZ568" s="5">
        <f t="shared" si="659"/>
        <v>5.0405247036566899E-5</v>
      </c>
      <c r="BA568" s="5">
        <f t="shared" si="660"/>
        <v>1.7288123184397881E-5</v>
      </c>
      <c r="BB568" s="5">
        <f t="shared" si="661"/>
        <v>4.4471442083513311E-6</v>
      </c>
      <c r="BC568" s="5">
        <f t="shared" si="662"/>
        <v>9.1517587647552873E-7</v>
      </c>
      <c r="BD568" s="5">
        <f t="shared" si="663"/>
        <v>2.4450693632632666E-4</v>
      </c>
      <c r="BE568" s="5">
        <f t="shared" si="664"/>
        <v>2.1499210613472168E-4</v>
      </c>
      <c r="BF568" s="5">
        <f t="shared" si="665"/>
        <v>9.4520029563812915E-5</v>
      </c>
      <c r="BG568" s="5">
        <f t="shared" si="666"/>
        <v>2.7703454324801069E-5</v>
      </c>
      <c r="BH568" s="5">
        <f t="shared" si="667"/>
        <v>6.0898313172463008E-6</v>
      </c>
      <c r="BI568" s="5">
        <f t="shared" si="668"/>
        <v>1.0709435736846188E-6</v>
      </c>
      <c r="BJ568" s="8">
        <f t="shared" si="669"/>
        <v>0.30198438831661634</v>
      </c>
      <c r="BK568" s="8">
        <f t="shared" si="670"/>
        <v>0.31623785591039105</v>
      </c>
      <c r="BL568" s="8">
        <f t="shared" si="671"/>
        <v>0.35480542210893423</v>
      </c>
      <c r="BM568" s="8">
        <f t="shared" si="672"/>
        <v>0.29836697568581999</v>
      </c>
      <c r="BN568" s="8">
        <f t="shared" si="673"/>
        <v>0.7014963465690508</v>
      </c>
    </row>
    <row r="569" spans="1:66" x14ac:dyDescent="0.25">
      <c r="A569" t="s">
        <v>287</v>
      </c>
      <c r="B569" t="s">
        <v>362</v>
      </c>
      <c r="C569" t="s">
        <v>520</v>
      </c>
      <c r="D569" t="s">
        <v>535</v>
      </c>
      <c r="E569">
        <f>VLOOKUP(A569,home!$A$2:$E$405,3,FALSE)</f>
        <v>1.1707000000000001</v>
      </c>
      <c r="F569">
        <f>VLOOKUP(B569,home!$B$2:$E$405,3,FALSE)</f>
        <v>0.80459999999999998</v>
      </c>
      <c r="G569" t="e">
        <f>VLOOKUP(C569,away!$B$2:$E$405,4,FALSE)</f>
        <v>#N/A</v>
      </c>
      <c r="H569">
        <f>VLOOKUP(A569,away!$A$2:$E$405,3,FALSE)</f>
        <v>0.82930000000000004</v>
      </c>
      <c r="I569" t="e">
        <f>VLOOKUP(C569,away!$B$2:$E$405,3,FALSE)</f>
        <v>#N/A</v>
      </c>
      <c r="J569">
        <f>VLOOKUP(B569,home!$B$2:$E$405,4,FALSE)</f>
        <v>1.3124</v>
      </c>
      <c r="K569" s="3" t="e">
        <f t="shared" si="618"/>
        <v>#N/A</v>
      </c>
      <c r="L569" s="3" t="e">
        <f t="shared" si="619"/>
        <v>#N/A</v>
      </c>
      <c r="M569" s="5" t="e">
        <f t="shared" si="620"/>
        <v>#N/A</v>
      </c>
      <c r="N569" s="5" t="e">
        <f t="shared" si="621"/>
        <v>#N/A</v>
      </c>
      <c r="O569" s="5" t="e">
        <f t="shared" si="622"/>
        <v>#N/A</v>
      </c>
      <c r="P569" s="5" t="e">
        <f t="shared" si="623"/>
        <v>#N/A</v>
      </c>
      <c r="Q569" s="5" t="e">
        <f t="shared" si="624"/>
        <v>#N/A</v>
      </c>
      <c r="R569" s="5" t="e">
        <f t="shared" si="625"/>
        <v>#N/A</v>
      </c>
      <c r="S569" s="5" t="e">
        <f t="shared" si="626"/>
        <v>#N/A</v>
      </c>
      <c r="T569" s="5" t="e">
        <f t="shared" si="627"/>
        <v>#N/A</v>
      </c>
      <c r="U569" s="5" t="e">
        <f t="shared" si="628"/>
        <v>#N/A</v>
      </c>
      <c r="V569" s="5" t="e">
        <f t="shared" si="629"/>
        <v>#N/A</v>
      </c>
      <c r="W569" s="5" t="e">
        <f t="shared" si="630"/>
        <v>#N/A</v>
      </c>
      <c r="X569" s="5" t="e">
        <f t="shared" si="631"/>
        <v>#N/A</v>
      </c>
      <c r="Y569" s="5" t="e">
        <f t="shared" si="632"/>
        <v>#N/A</v>
      </c>
      <c r="Z569" s="5" t="e">
        <f t="shared" si="633"/>
        <v>#N/A</v>
      </c>
      <c r="AA569" s="5" t="e">
        <f t="shared" si="634"/>
        <v>#N/A</v>
      </c>
      <c r="AB569" s="5" t="e">
        <f t="shared" si="635"/>
        <v>#N/A</v>
      </c>
      <c r="AC569" s="5" t="e">
        <f t="shared" si="636"/>
        <v>#N/A</v>
      </c>
      <c r="AD569" s="5" t="e">
        <f t="shared" si="637"/>
        <v>#N/A</v>
      </c>
      <c r="AE569" s="5" t="e">
        <f t="shared" si="638"/>
        <v>#N/A</v>
      </c>
      <c r="AF569" s="5" t="e">
        <f t="shared" si="639"/>
        <v>#N/A</v>
      </c>
      <c r="AG569" s="5" t="e">
        <f t="shared" si="640"/>
        <v>#N/A</v>
      </c>
      <c r="AH569" s="5" t="e">
        <f t="shared" si="641"/>
        <v>#N/A</v>
      </c>
      <c r="AI569" s="5" t="e">
        <f t="shared" si="642"/>
        <v>#N/A</v>
      </c>
      <c r="AJ569" s="5" t="e">
        <f t="shared" si="643"/>
        <v>#N/A</v>
      </c>
      <c r="AK569" s="5" t="e">
        <f t="shared" si="644"/>
        <v>#N/A</v>
      </c>
      <c r="AL569" s="5" t="e">
        <f t="shared" si="645"/>
        <v>#N/A</v>
      </c>
      <c r="AM569" s="5" t="e">
        <f t="shared" si="646"/>
        <v>#N/A</v>
      </c>
      <c r="AN569" s="5" t="e">
        <f t="shared" si="647"/>
        <v>#N/A</v>
      </c>
      <c r="AO569" s="5" t="e">
        <f t="shared" si="648"/>
        <v>#N/A</v>
      </c>
      <c r="AP569" s="5" t="e">
        <f t="shared" si="649"/>
        <v>#N/A</v>
      </c>
      <c r="AQ569" s="5" t="e">
        <f t="shared" si="650"/>
        <v>#N/A</v>
      </c>
      <c r="AR569" s="5" t="e">
        <f t="shared" si="651"/>
        <v>#N/A</v>
      </c>
      <c r="AS569" s="5" t="e">
        <f t="shared" si="652"/>
        <v>#N/A</v>
      </c>
      <c r="AT569" s="5" t="e">
        <f t="shared" si="653"/>
        <v>#N/A</v>
      </c>
      <c r="AU569" s="5" t="e">
        <f t="shared" si="654"/>
        <v>#N/A</v>
      </c>
      <c r="AV569" s="5" t="e">
        <f t="shared" si="655"/>
        <v>#N/A</v>
      </c>
      <c r="AW569" s="5" t="e">
        <f t="shared" si="656"/>
        <v>#N/A</v>
      </c>
      <c r="AX569" s="5" t="e">
        <f t="shared" si="657"/>
        <v>#N/A</v>
      </c>
      <c r="AY569" s="5" t="e">
        <f t="shared" si="658"/>
        <v>#N/A</v>
      </c>
      <c r="AZ569" s="5" t="e">
        <f t="shared" si="659"/>
        <v>#N/A</v>
      </c>
      <c r="BA569" s="5" t="e">
        <f t="shared" si="660"/>
        <v>#N/A</v>
      </c>
      <c r="BB569" s="5" t="e">
        <f t="shared" si="661"/>
        <v>#N/A</v>
      </c>
      <c r="BC569" s="5" t="e">
        <f t="shared" si="662"/>
        <v>#N/A</v>
      </c>
      <c r="BD569" s="5" t="e">
        <f t="shared" si="663"/>
        <v>#N/A</v>
      </c>
      <c r="BE569" s="5" t="e">
        <f t="shared" si="664"/>
        <v>#N/A</v>
      </c>
      <c r="BF569" s="5" t="e">
        <f t="shared" si="665"/>
        <v>#N/A</v>
      </c>
      <c r="BG569" s="5" t="e">
        <f t="shared" si="666"/>
        <v>#N/A</v>
      </c>
      <c r="BH569" s="5" t="e">
        <f t="shared" si="667"/>
        <v>#N/A</v>
      </c>
      <c r="BI569" s="5" t="e">
        <f t="shared" si="668"/>
        <v>#N/A</v>
      </c>
      <c r="BJ569" s="8" t="e">
        <f t="shared" si="669"/>
        <v>#N/A</v>
      </c>
      <c r="BK569" s="8" t="e">
        <f t="shared" si="670"/>
        <v>#N/A</v>
      </c>
      <c r="BL569" s="8" t="e">
        <f t="shared" si="671"/>
        <v>#N/A</v>
      </c>
      <c r="BM569" s="8" t="e">
        <f t="shared" si="672"/>
        <v>#N/A</v>
      </c>
      <c r="BN569" s="8" t="e">
        <f t="shared" si="673"/>
        <v>#N/A</v>
      </c>
    </row>
    <row r="570" spans="1:66" x14ac:dyDescent="0.25">
      <c r="A570" t="s">
        <v>34</v>
      </c>
      <c r="B570" t="s">
        <v>280</v>
      </c>
      <c r="C570" t="s">
        <v>513</v>
      </c>
      <c r="D570" t="s">
        <v>535</v>
      </c>
      <c r="E570">
        <f>VLOOKUP(A570,home!$A$2:$E$405,3,FALSE)</f>
        <v>1.6539999999999999</v>
      </c>
      <c r="F570">
        <f>VLOOKUP(B570,home!$B$2:$E$405,3,FALSE)</f>
        <v>0.96020000000000005</v>
      </c>
      <c r="G570" t="e">
        <f>VLOOKUP(C570,away!$B$2:$E$405,4,FALSE)</f>
        <v>#N/A</v>
      </c>
      <c r="H570">
        <f>VLOOKUP(A570,away!$A$2:$E$405,3,FALSE)</f>
        <v>1.3683000000000001</v>
      </c>
      <c r="I570" t="e">
        <f>VLOOKUP(C570,away!$B$2:$E$405,3,FALSE)</f>
        <v>#N/A</v>
      </c>
      <c r="J570">
        <f>VLOOKUP(B570,home!$B$2:$E$405,4,FALSE)</f>
        <v>1.2037</v>
      </c>
      <c r="K570" s="3" t="e">
        <f t="shared" si="618"/>
        <v>#N/A</v>
      </c>
      <c r="L570" s="3" t="e">
        <f t="shared" si="619"/>
        <v>#N/A</v>
      </c>
      <c r="M570" s="5" t="e">
        <f t="shared" si="620"/>
        <v>#N/A</v>
      </c>
      <c r="N570" s="5" t="e">
        <f t="shared" si="621"/>
        <v>#N/A</v>
      </c>
      <c r="O570" s="5" t="e">
        <f t="shared" si="622"/>
        <v>#N/A</v>
      </c>
      <c r="P570" s="5" t="e">
        <f t="shared" si="623"/>
        <v>#N/A</v>
      </c>
      <c r="Q570" s="5" t="e">
        <f t="shared" si="624"/>
        <v>#N/A</v>
      </c>
      <c r="R570" s="5" t="e">
        <f t="shared" si="625"/>
        <v>#N/A</v>
      </c>
      <c r="S570" s="5" t="e">
        <f t="shared" si="626"/>
        <v>#N/A</v>
      </c>
      <c r="T570" s="5" t="e">
        <f t="shared" si="627"/>
        <v>#N/A</v>
      </c>
      <c r="U570" s="5" t="e">
        <f t="shared" si="628"/>
        <v>#N/A</v>
      </c>
      <c r="V570" s="5" t="e">
        <f t="shared" si="629"/>
        <v>#N/A</v>
      </c>
      <c r="W570" s="5" t="e">
        <f t="shared" si="630"/>
        <v>#N/A</v>
      </c>
      <c r="X570" s="5" t="e">
        <f t="shared" si="631"/>
        <v>#N/A</v>
      </c>
      <c r="Y570" s="5" t="e">
        <f t="shared" si="632"/>
        <v>#N/A</v>
      </c>
      <c r="Z570" s="5" t="e">
        <f t="shared" si="633"/>
        <v>#N/A</v>
      </c>
      <c r="AA570" s="5" t="e">
        <f t="shared" si="634"/>
        <v>#N/A</v>
      </c>
      <c r="AB570" s="5" t="e">
        <f t="shared" si="635"/>
        <v>#N/A</v>
      </c>
      <c r="AC570" s="5" t="e">
        <f t="shared" si="636"/>
        <v>#N/A</v>
      </c>
      <c r="AD570" s="5" t="e">
        <f t="shared" si="637"/>
        <v>#N/A</v>
      </c>
      <c r="AE570" s="5" t="e">
        <f t="shared" si="638"/>
        <v>#N/A</v>
      </c>
      <c r="AF570" s="5" t="e">
        <f t="shared" si="639"/>
        <v>#N/A</v>
      </c>
      <c r="AG570" s="5" t="e">
        <f t="shared" si="640"/>
        <v>#N/A</v>
      </c>
      <c r="AH570" s="5" t="e">
        <f t="shared" si="641"/>
        <v>#N/A</v>
      </c>
      <c r="AI570" s="5" t="e">
        <f t="shared" si="642"/>
        <v>#N/A</v>
      </c>
      <c r="AJ570" s="5" t="e">
        <f t="shared" si="643"/>
        <v>#N/A</v>
      </c>
      <c r="AK570" s="5" t="e">
        <f t="shared" si="644"/>
        <v>#N/A</v>
      </c>
      <c r="AL570" s="5" t="e">
        <f t="shared" si="645"/>
        <v>#N/A</v>
      </c>
      <c r="AM570" s="5" t="e">
        <f t="shared" si="646"/>
        <v>#N/A</v>
      </c>
      <c r="AN570" s="5" t="e">
        <f t="shared" si="647"/>
        <v>#N/A</v>
      </c>
      <c r="AO570" s="5" t="e">
        <f t="shared" si="648"/>
        <v>#N/A</v>
      </c>
      <c r="AP570" s="5" t="e">
        <f t="shared" si="649"/>
        <v>#N/A</v>
      </c>
      <c r="AQ570" s="5" t="e">
        <f t="shared" si="650"/>
        <v>#N/A</v>
      </c>
      <c r="AR570" s="5" t="e">
        <f t="shared" si="651"/>
        <v>#N/A</v>
      </c>
      <c r="AS570" s="5" t="e">
        <f t="shared" si="652"/>
        <v>#N/A</v>
      </c>
      <c r="AT570" s="5" t="e">
        <f t="shared" si="653"/>
        <v>#N/A</v>
      </c>
      <c r="AU570" s="5" t="e">
        <f t="shared" si="654"/>
        <v>#N/A</v>
      </c>
      <c r="AV570" s="5" t="e">
        <f t="shared" si="655"/>
        <v>#N/A</v>
      </c>
      <c r="AW570" s="5" t="e">
        <f t="shared" si="656"/>
        <v>#N/A</v>
      </c>
      <c r="AX570" s="5" t="e">
        <f t="shared" si="657"/>
        <v>#N/A</v>
      </c>
      <c r="AY570" s="5" t="e">
        <f t="shared" si="658"/>
        <v>#N/A</v>
      </c>
      <c r="AZ570" s="5" t="e">
        <f t="shared" si="659"/>
        <v>#N/A</v>
      </c>
      <c r="BA570" s="5" t="e">
        <f t="shared" si="660"/>
        <v>#N/A</v>
      </c>
      <c r="BB570" s="5" t="e">
        <f t="shared" si="661"/>
        <v>#N/A</v>
      </c>
      <c r="BC570" s="5" t="e">
        <f t="shared" si="662"/>
        <v>#N/A</v>
      </c>
      <c r="BD570" s="5" t="e">
        <f t="shared" si="663"/>
        <v>#N/A</v>
      </c>
      <c r="BE570" s="5" t="e">
        <f t="shared" si="664"/>
        <v>#N/A</v>
      </c>
      <c r="BF570" s="5" t="e">
        <f t="shared" si="665"/>
        <v>#N/A</v>
      </c>
      <c r="BG570" s="5" t="e">
        <f t="shared" si="666"/>
        <v>#N/A</v>
      </c>
      <c r="BH570" s="5" t="e">
        <f t="shared" si="667"/>
        <v>#N/A</v>
      </c>
      <c r="BI570" s="5" t="e">
        <f t="shared" si="668"/>
        <v>#N/A</v>
      </c>
      <c r="BJ570" s="8" t="e">
        <f t="shared" si="669"/>
        <v>#N/A</v>
      </c>
      <c r="BK570" s="8" t="e">
        <f t="shared" si="670"/>
        <v>#N/A</v>
      </c>
      <c r="BL570" s="8" t="e">
        <f t="shared" si="671"/>
        <v>#N/A</v>
      </c>
      <c r="BM570" s="8" t="e">
        <f t="shared" si="672"/>
        <v>#N/A</v>
      </c>
      <c r="BN570" s="8" t="e">
        <f t="shared" si="673"/>
        <v>#N/A</v>
      </c>
    </row>
    <row r="571" spans="1:66" x14ac:dyDescent="0.25">
      <c r="A571" t="s">
        <v>34</v>
      </c>
      <c r="B571" t="s">
        <v>209</v>
      </c>
      <c r="C571" t="s">
        <v>518</v>
      </c>
      <c r="D571" t="s">
        <v>535</v>
      </c>
      <c r="E571">
        <f>VLOOKUP(A571,home!$A$2:$E$405,3,FALSE)</f>
        <v>1.6539999999999999</v>
      </c>
      <c r="F571">
        <f>VLOOKUP(B571,home!$B$2:$E$405,3,FALSE)</f>
        <v>1.1736</v>
      </c>
      <c r="G571" t="e">
        <f>VLOOKUP(C571,away!$B$2:$E$405,4,FALSE)</f>
        <v>#N/A</v>
      </c>
      <c r="H571">
        <f>VLOOKUP(A571,away!$A$2:$E$405,3,FALSE)</f>
        <v>1.3683000000000001</v>
      </c>
      <c r="I571" t="e">
        <f>VLOOKUP(C571,away!$B$2:$E$405,3,FALSE)</f>
        <v>#N/A</v>
      </c>
      <c r="J571">
        <f>VLOOKUP(B571,home!$B$2:$E$405,4,FALSE)</f>
        <v>0.51590000000000003</v>
      </c>
      <c r="K571" s="3" t="e">
        <f t="shared" si="618"/>
        <v>#N/A</v>
      </c>
      <c r="L571" s="3" t="e">
        <f t="shared" si="619"/>
        <v>#N/A</v>
      </c>
      <c r="M571" s="5" t="e">
        <f t="shared" si="620"/>
        <v>#N/A</v>
      </c>
      <c r="N571" s="5" t="e">
        <f t="shared" si="621"/>
        <v>#N/A</v>
      </c>
      <c r="O571" s="5" t="e">
        <f t="shared" si="622"/>
        <v>#N/A</v>
      </c>
      <c r="P571" s="5" t="e">
        <f t="shared" si="623"/>
        <v>#N/A</v>
      </c>
      <c r="Q571" s="5" t="e">
        <f t="shared" si="624"/>
        <v>#N/A</v>
      </c>
      <c r="R571" s="5" t="e">
        <f t="shared" si="625"/>
        <v>#N/A</v>
      </c>
      <c r="S571" s="5" t="e">
        <f t="shared" si="626"/>
        <v>#N/A</v>
      </c>
      <c r="T571" s="5" t="e">
        <f t="shared" si="627"/>
        <v>#N/A</v>
      </c>
      <c r="U571" s="5" t="e">
        <f t="shared" si="628"/>
        <v>#N/A</v>
      </c>
      <c r="V571" s="5" t="e">
        <f t="shared" si="629"/>
        <v>#N/A</v>
      </c>
      <c r="W571" s="5" t="e">
        <f t="shared" si="630"/>
        <v>#N/A</v>
      </c>
      <c r="X571" s="5" t="e">
        <f t="shared" si="631"/>
        <v>#N/A</v>
      </c>
      <c r="Y571" s="5" t="e">
        <f t="shared" si="632"/>
        <v>#N/A</v>
      </c>
      <c r="Z571" s="5" t="e">
        <f t="shared" si="633"/>
        <v>#N/A</v>
      </c>
      <c r="AA571" s="5" t="e">
        <f t="shared" si="634"/>
        <v>#N/A</v>
      </c>
      <c r="AB571" s="5" t="e">
        <f t="shared" si="635"/>
        <v>#N/A</v>
      </c>
      <c r="AC571" s="5" t="e">
        <f t="shared" si="636"/>
        <v>#N/A</v>
      </c>
      <c r="AD571" s="5" t="e">
        <f t="shared" si="637"/>
        <v>#N/A</v>
      </c>
      <c r="AE571" s="5" t="e">
        <f t="shared" si="638"/>
        <v>#N/A</v>
      </c>
      <c r="AF571" s="5" t="e">
        <f t="shared" si="639"/>
        <v>#N/A</v>
      </c>
      <c r="AG571" s="5" t="e">
        <f t="shared" si="640"/>
        <v>#N/A</v>
      </c>
      <c r="AH571" s="5" t="e">
        <f t="shared" si="641"/>
        <v>#N/A</v>
      </c>
      <c r="AI571" s="5" t="e">
        <f t="shared" si="642"/>
        <v>#N/A</v>
      </c>
      <c r="AJ571" s="5" t="e">
        <f t="shared" si="643"/>
        <v>#N/A</v>
      </c>
      <c r="AK571" s="5" t="e">
        <f t="shared" si="644"/>
        <v>#N/A</v>
      </c>
      <c r="AL571" s="5" t="e">
        <f t="shared" si="645"/>
        <v>#N/A</v>
      </c>
      <c r="AM571" s="5" t="e">
        <f t="shared" si="646"/>
        <v>#N/A</v>
      </c>
      <c r="AN571" s="5" t="e">
        <f t="shared" si="647"/>
        <v>#N/A</v>
      </c>
      <c r="AO571" s="5" t="e">
        <f t="shared" si="648"/>
        <v>#N/A</v>
      </c>
      <c r="AP571" s="5" t="e">
        <f t="shared" si="649"/>
        <v>#N/A</v>
      </c>
      <c r="AQ571" s="5" t="e">
        <f t="shared" si="650"/>
        <v>#N/A</v>
      </c>
      <c r="AR571" s="5" t="e">
        <f t="shared" si="651"/>
        <v>#N/A</v>
      </c>
      <c r="AS571" s="5" t="e">
        <f t="shared" si="652"/>
        <v>#N/A</v>
      </c>
      <c r="AT571" s="5" t="e">
        <f t="shared" si="653"/>
        <v>#N/A</v>
      </c>
      <c r="AU571" s="5" t="e">
        <f t="shared" si="654"/>
        <v>#N/A</v>
      </c>
      <c r="AV571" s="5" t="e">
        <f t="shared" si="655"/>
        <v>#N/A</v>
      </c>
      <c r="AW571" s="5" t="e">
        <f t="shared" si="656"/>
        <v>#N/A</v>
      </c>
      <c r="AX571" s="5" t="e">
        <f t="shared" si="657"/>
        <v>#N/A</v>
      </c>
      <c r="AY571" s="5" t="e">
        <f t="shared" si="658"/>
        <v>#N/A</v>
      </c>
      <c r="AZ571" s="5" t="e">
        <f t="shared" si="659"/>
        <v>#N/A</v>
      </c>
      <c r="BA571" s="5" t="e">
        <f t="shared" si="660"/>
        <v>#N/A</v>
      </c>
      <c r="BB571" s="5" t="e">
        <f t="shared" si="661"/>
        <v>#N/A</v>
      </c>
      <c r="BC571" s="5" t="e">
        <f t="shared" si="662"/>
        <v>#N/A</v>
      </c>
      <c r="BD571" s="5" t="e">
        <f t="shared" si="663"/>
        <v>#N/A</v>
      </c>
      <c r="BE571" s="5" t="e">
        <f t="shared" si="664"/>
        <v>#N/A</v>
      </c>
      <c r="BF571" s="5" t="e">
        <f t="shared" si="665"/>
        <v>#N/A</v>
      </c>
      <c r="BG571" s="5" t="e">
        <f t="shared" si="666"/>
        <v>#N/A</v>
      </c>
      <c r="BH571" s="5" t="e">
        <f t="shared" si="667"/>
        <v>#N/A</v>
      </c>
      <c r="BI571" s="5" t="e">
        <f t="shared" si="668"/>
        <v>#N/A</v>
      </c>
      <c r="BJ571" s="8" t="e">
        <f t="shared" si="669"/>
        <v>#N/A</v>
      </c>
      <c r="BK571" s="8" t="e">
        <f t="shared" si="670"/>
        <v>#N/A</v>
      </c>
      <c r="BL571" s="8" t="e">
        <f t="shared" si="671"/>
        <v>#N/A</v>
      </c>
      <c r="BM571" s="8" t="e">
        <f t="shared" si="672"/>
        <v>#N/A</v>
      </c>
      <c r="BN571" s="8" t="e">
        <f t="shared" si="673"/>
        <v>#N/A</v>
      </c>
    </row>
    <row r="572" spans="1:66" x14ac:dyDescent="0.25">
      <c r="A572" t="s">
        <v>34</v>
      </c>
      <c r="B572" t="s">
        <v>483</v>
      </c>
      <c r="C572" t="s">
        <v>271</v>
      </c>
      <c r="D572" t="s">
        <v>535</v>
      </c>
      <c r="E572">
        <f>VLOOKUP(A572,home!$A$2:$E$405,3,FALSE)</f>
        <v>1.6539999999999999</v>
      </c>
      <c r="F572">
        <f>VLOOKUP(B572,home!$B$2:$E$405,3,FALSE)</f>
        <v>0.75570000000000004</v>
      </c>
      <c r="G572">
        <f>VLOOKUP(C572,away!$B$2:$E$405,4,FALSE)</f>
        <v>0.41570000000000001</v>
      </c>
      <c r="H572">
        <f>VLOOKUP(A572,away!$A$2:$E$405,3,FALSE)</f>
        <v>1.3683000000000001</v>
      </c>
      <c r="I572">
        <f>VLOOKUP(C572,away!$B$2:$E$405,3,FALSE)</f>
        <v>1.5987</v>
      </c>
      <c r="J572">
        <f>VLOOKUP(B572,home!$B$2:$E$405,4,FALSE)</f>
        <v>1.3246</v>
      </c>
      <c r="K572" s="3">
        <f t="shared" si="618"/>
        <v>0.51959498646000002</v>
      </c>
      <c r="L572" s="3">
        <f t="shared" si="619"/>
        <v>2.8975641027660002</v>
      </c>
      <c r="M572" s="5">
        <f t="shared" si="620"/>
        <v>3.2805500180312808E-2</v>
      </c>
      <c r="N572" s="5">
        <f t="shared" si="621"/>
        <v>1.7045573422003163E-2</v>
      </c>
      <c r="O572" s="5">
        <f t="shared" si="622"/>
        <v>9.5056039695757932E-2</v>
      </c>
      <c r="P572" s="5">
        <f t="shared" si="623"/>
        <v>4.9390641658658571E-2</v>
      </c>
      <c r="Q572" s="5">
        <f t="shared" si="624"/>
        <v>4.4283972457043333E-3</v>
      </c>
      <c r="R572" s="5">
        <f t="shared" si="625"/>
        <v>0.1377154841867641</v>
      </c>
      <c r="S572" s="5">
        <f t="shared" si="626"/>
        <v>1.8590140906599942E-2</v>
      </c>
      <c r="T572" s="5">
        <f t="shared" si="627"/>
        <v>1.2831564891940704E-2</v>
      </c>
      <c r="U572" s="5">
        <f t="shared" si="628"/>
        <v>7.1556275141354042E-2</v>
      </c>
      <c r="V572" s="5">
        <f t="shared" si="629"/>
        <v>3.1098409408149728E-3</v>
      </c>
      <c r="W572" s="5">
        <f t="shared" si="630"/>
        <v>7.6699100230708157E-4</v>
      </c>
      <c r="X572" s="5">
        <f t="shared" si="631"/>
        <v>2.2224055954295136E-3</v>
      </c>
      <c r="Y572" s="5">
        <f t="shared" si="632"/>
        <v>3.2197813375514296E-3</v>
      </c>
      <c r="Z572" s="5">
        <f t="shared" si="633"/>
        <v>0.13301314779153545</v>
      </c>
      <c r="AA572" s="5">
        <f t="shared" si="634"/>
        <v>6.9112964725744852E-2</v>
      </c>
      <c r="AB572" s="5">
        <f t="shared" si="635"/>
        <v>1.7955374985441922E-2</v>
      </c>
      <c r="AC572" s="5">
        <f t="shared" si="636"/>
        <v>2.9262821531256982E-4</v>
      </c>
      <c r="AD572" s="5">
        <f t="shared" si="637"/>
        <v>9.9631169864672481E-5</v>
      </c>
      <c r="AE572" s="5">
        <f t="shared" si="638"/>
        <v>2.8868770131645666E-4</v>
      </c>
      <c r="AF572" s="5">
        <f t="shared" si="639"/>
        <v>4.18245560122299E-4</v>
      </c>
      <c r="AG572" s="5">
        <f t="shared" si="640"/>
        <v>4.0396444038387741E-4</v>
      </c>
      <c r="AH572" s="5">
        <f t="shared" si="641"/>
        <v>9.6353530559165471E-2</v>
      </c>
      <c r="AI572" s="5">
        <f t="shared" si="642"/>
        <v>5.0064811406262781E-2</v>
      </c>
      <c r="AJ572" s="5">
        <f t="shared" si="643"/>
        <v>1.300671250237978E-2</v>
      </c>
      <c r="AK572" s="5">
        <f t="shared" si="644"/>
        <v>2.2527408688543782E-3</v>
      </c>
      <c r="AL572" s="5">
        <f t="shared" si="645"/>
        <v>1.7622770867416305E-5</v>
      </c>
      <c r="AM572" s="5">
        <f t="shared" si="646"/>
        <v>1.0353571271365696E-5</v>
      </c>
      <c r="AN572" s="5">
        <f t="shared" si="647"/>
        <v>3.0000136451338578E-5</v>
      </c>
      <c r="AO572" s="5">
        <f t="shared" si="648"/>
        <v>4.3463659229740234E-5</v>
      </c>
      <c r="AP572" s="5">
        <f t="shared" si="649"/>
        <v>4.1979579586316473E-5</v>
      </c>
      <c r="AQ572" s="5">
        <f t="shared" si="650"/>
        <v>3.0409630714629751E-5</v>
      </c>
      <c r="AR572" s="5">
        <f t="shared" si="651"/>
        <v>5.5838106264600916E-2</v>
      </c>
      <c r="AS572" s="5">
        <f t="shared" si="652"/>
        <v>2.9013200068507355E-2</v>
      </c>
      <c r="AT572" s="5">
        <f t="shared" si="653"/>
        <v>7.5375566483786745E-3</v>
      </c>
      <c r="AU572" s="5">
        <f t="shared" si="654"/>
        <v>1.3054922148852668E-3</v>
      </c>
      <c r="AV572" s="5">
        <f t="shared" si="655"/>
        <v>1.6958180242923642E-4</v>
      </c>
      <c r="AW572" s="5">
        <f t="shared" si="656"/>
        <v>7.3700375120120637E-7</v>
      </c>
      <c r="AX572" s="5">
        <f t="shared" si="657"/>
        <v>8.9661062075964975E-7</v>
      </c>
      <c r="AY572" s="5">
        <f t="shared" si="658"/>
        <v>2.5979867488719011E-6</v>
      </c>
      <c r="AZ572" s="5">
        <f t="shared" si="659"/>
        <v>3.7639165714964851E-6</v>
      </c>
      <c r="BA572" s="5">
        <f t="shared" si="660"/>
        <v>3.6353965144580968E-6</v>
      </c>
      <c r="BB572" s="5">
        <f t="shared" si="661"/>
        <v>2.6334486099036051E-6</v>
      </c>
      <c r="BC572" s="5">
        <f t="shared" si="662"/>
        <v>1.5261172317071417E-6</v>
      </c>
      <c r="BD572" s="5">
        <f t="shared" si="663"/>
        <v>2.6965748713123502E-2</v>
      </c>
      <c r="BE572" s="5">
        <f t="shared" si="664"/>
        <v>1.401126783747917E-2</v>
      </c>
      <c r="BF572" s="5">
        <f t="shared" si="665"/>
        <v>3.6400922611512106E-3</v>
      </c>
      <c r="BG572" s="5">
        <f t="shared" si="666"/>
        <v>6.3045789638200471E-4</v>
      </c>
      <c r="BH572" s="5">
        <f t="shared" si="667"/>
        <v>8.1895690533551971E-5</v>
      </c>
      <c r="BI572" s="5">
        <f t="shared" si="668"/>
        <v>8.5105180427826602E-6</v>
      </c>
      <c r="BJ572" s="8">
        <f t="shared" si="669"/>
        <v>4.1896502420174113E-2</v>
      </c>
      <c r="BK572" s="8">
        <f t="shared" si="670"/>
        <v>0.10420897265931515</v>
      </c>
      <c r="BL572" s="8">
        <f t="shared" si="671"/>
        <v>0.69227584398723896</v>
      </c>
      <c r="BM572" s="8">
        <f t="shared" si="672"/>
        <v>0.63495096948606522</v>
      </c>
      <c r="BN572" s="8">
        <f t="shared" si="673"/>
        <v>0.33644163638920088</v>
      </c>
    </row>
    <row r="573" spans="1:66" x14ac:dyDescent="0.25">
      <c r="A573" t="s">
        <v>34</v>
      </c>
      <c r="B573" t="s">
        <v>205</v>
      </c>
      <c r="C573" t="s">
        <v>208</v>
      </c>
      <c r="D573" t="s">
        <v>535</v>
      </c>
      <c r="E573">
        <f>VLOOKUP(A573,home!$A$2:$E$405,3,FALSE)</f>
        <v>1.6539999999999999</v>
      </c>
      <c r="F573">
        <f>VLOOKUP(B573,home!$B$2:$E$405,3,FALSE)</f>
        <v>0.79349999999999998</v>
      </c>
      <c r="G573">
        <f>VLOOKUP(C573,away!$B$2:$E$405,4,FALSE)</f>
        <v>0.94469999999999998</v>
      </c>
      <c r="H573">
        <f>VLOOKUP(A573,away!$A$2:$E$405,3,FALSE)</f>
        <v>1.3683000000000001</v>
      </c>
      <c r="I573">
        <f>VLOOKUP(C573,away!$B$2:$E$405,3,FALSE)</f>
        <v>0.68520000000000003</v>
      </c>
      <c r="J573">
        <f>VLOOKUP(B573,home!$B$2:$E$405,4,FALSE)</f>
        <v>0.91349999999999998</v>
      </c>
      <c r="K573" s="3">
        <f t="shared" si="618"/>
        <v>1.2398705702999999</v>
      </c>
      <c r="L573" s="3">
        <f t="shared" si="619"/>
        <v>0.85646029266000001</v>
      </c>
      <c r="M573" s="5">
        <f t="shared" si="620"/>
        <v>0.12290656296765104</v>
      </c>
      <c r="N573" s="5">
        <f t="shared" si="621"/>
        <v>0.15238823032031437</v>
      </c>
      <c r="O573" s="5">
        <f t="shared" si="622"/>
        <v>0.10526459088910912</v>
      </c>
      <c r="P573" s="5">
        <f t="shared" si="623"/>
        <v>0.13051446833807595</v>
      </c>
      <c r="Q573" s="5">
        <f t="shared" si="624"/>
        <v>9.4470841017127966E-2</v>
      </c>
      <c r="R573" s="5">
        <f t="shared" si="625"/>
        <v>4.5077471159810791E-2</v>
      </c>
      <c r="S573" s="5">
        <f t="shared" si="626"/>
        <v>3.4648325594406976E-2</v>
      </c>
      <c r="T573" s="5">
        <f t="shared" si="627"/>
        <v>8.0910524145365759E-2</v>
      </c>
      <c r="U573" s="5">
        <f t="shared" si="628"/>
        <v>5.5890229874596409E-2</v>
      </c>
      <c r="V573" s="5">
        <f t="shared" si="629"/>
        <v>4.0881170980346816E-3</v>
      </c>
      <c r="W573" s="5">
        <f t="shared" si="630"/>
        <v>3.904387184287568E-2</v>
      </c>
      <c r="X573" s="5">
        <f t="shared" si="631"/>
        <v>3.3439525905128838E-2</v>
      </c>
      <c r="Y573" s="5">
        <f t="shared" si="632"/>
        <v>1.4319813071559148E-2</v>
      </c>
      <c r="Z573" s="5">
        <f t="shared" si="633"/>
        <v>1.2869021380634754E-2</v>
      </c>
      <c r="AA573" s="5">
        <f t="shared" si="634"/>
        <v>1.5955920878410509E-2</v>
      </c>
      <c r="AB573" s="5">
        <f t="shared" si="635"/>
        <v>9.8916383595882562E-3</v>
      </c>
      <c r="AC573" s="5">
        <f t="shared" si="636"/>
        <v>2.7132319903770458E-4</v>
      </c>
      <c r="AD573" s="5">
        <f t="shared" si="637"/>
        <v>1.2102336912136604E-2</v>
      </c>
      <c r="AE573" s="5">
        <f t="shared" si="638"/>
        <v>1.0365171013638437E-2</v>
      </c>
      <c r="AF573" s="5">
        <f t="shared" si="639"/>
        <v>4.4386786999058622E-3</v>
      </c>
      <c r="AG573" s="5">
        <f t="shared" si="640"/>
        <v>1.2671840194483613E-3</v>
      </c>
      <c r="AH573" s="5">
        <f t="shared" si="641"/>
        <v>2.7554514544765592E-3</v>
      </c>
      <c r="AI573" s="5">
        <f t="shared" si="642"/>
        <v>3.4164031662958162E-3</v>
      </c>
      <c r="AJ573" s="5">
        <f t="shared" si="643"/>
        <v>2.1179488710849599E-3</v>
      </c>
      <c r="AK573" s="5">
        <f t="shared" si="644"/>
        <v>8.7532749155278314E-4</v>
      </c>
      <c r="AL573" s="5">
        <f t="shared" si="645"/>
        <v>1.1524723241837723E-5</v>
      </c>
      <c r="AM573" s="5">
        <f t="shared" si="646"/>
        <v>3.0010662738427112E-3</v>
      </c>
      <c r="AN573" s="5">
        <f t="shared" si="647"/>
        <v>2.5702940991873839E-3</v>
      </c>
      <c r="AO573" s="5">
        <f t="shared" si="648"/>
        <v>1.100677418206149E-3</v>
      </c>
      <c r="AP573" s="5">
        <f t="shared" si="649"/>
        <v>3.1422883457369726E-4</v>
      </c>
      <c r="AQ573" s="5">
        <f t="shared" si="650"/>
        <v>6.728112990529985E-5</v>
      </c>
      <c r="AR573" s="5">
        <f t="shared" si="651"/>
        <v>4.7198695182228351E-4</v>
      </c>
      <c r="AS573" s="5">
        <f t="shared" si="652"/>
        <v>5.8520273113005336E-4</v>
      </c>
      <c r="AT573" s="5">
        <f t="shared" si="653"/>
        <v>3.6278782199366844E-4</v>
      </c>
      <c r="AU573" s="5">
        <f t="shared" si="654"/>
        <v>1.4993664791772813E-4</v>
      </c>
      <c r="AV573" s="5">
        <f t="shared" si="655"/>
        <v>4.6475509290656005E-5</v>
      </c>
      <c r="AW573" s="5">
        <f t="shared" si="656"/>
        <v>3.3994729418237583E-7</v>
      </c>
      <c r="AX573" s="5">
        <f t="shared" si="657"/>
        <v>6.2015562540957596E-4</v>
      </c>
      <c r="AY573" s="5">
        <f t="shared" si="658"/>
        <v>5.3113866843303083E-4</v>
      </c>
      <c r="AZ573" s="5">
        <f t="shared" si="659"/>
        <v>2.2744958970459812E-4</v>
      </c>
      <c r="BA573" s="5">
        <f t="shared" si="660"/>
        <v>6.4933847387932362E-5</v>
      </c>
      <c r="BB573" s="5">
        <f t="shared" si="661"/>
        <v>1.3903315484352078E-5</v>
      </c>
      <c r="BC573" s="5">
        <f t="shared" si="662"/>
        <v>2.3815275297344989E-6</v>
      </c>
      <c r="BD573" s="5">
        <f t="shared" si="663"/>
        <v>6.7373013814902341E-5</v>
      </c>
      <c r="BE573" s="5">
        <f t="shared" si="664"/>
        <v>8.3533817061512755E-5</v>
      </c>
      <c r="BF573" s="5">
        <f t="shared" si="665"/>
        <v>5.178556069969685E-5</v>
      </c>
      <c r="BG573" s="5">
        <f t="shared" si="666"/>
        <v>2.1402464226012794E-5</v>
      </c>
      <c r="BH573" s="5">
        <f t="shared" si="667"/>
        <v>6.6340713814329617E-6</v>
      </c>
      <c r="BI573" s="5">
        <f t="shared" si="668"/>
        <v>1.6450779734216394E-6</v>
      </c>
      <c r="BJ573" s="8">
        <f t="shared" si="669"/>
        <v>0.45125968727716548</v>
      </c>
      <c r="BK573" s="8">
        <f t="shared" si="670"/>
        <v>0.29297146058888129</v>
      </c>
      <c r="BL573" s="8">
        <f t="shared" si="671"/>
        <v>0.24309374581223667</v>
      </c>
      <c r="BM573" s="8">
        <f t="shared" si="672"/>
        <v>0.34904095164568982</v>
      </c>
      <c r="BN573" s="8">
        <f t="shared" si="673"/>
        <v>0.65062216469208922</v>
      </c>
    </row>
    <row r="574" spans="1:66" x14ac:dyDescent="0.25">
      <c r="A574" t="s">
        <v>10</v>
      </c>
      <c r="B574" t="s">
        <v>215</v>
      </c>
      <c r="C574" t="s">
        <v>212</v>
      </c>
      <c r="D574" t="s">
        <v>536</v>
      </c>
      <c r="E574">
        <f>VLOOKUP(A574,home!$A$2:$E$405,3,FALSE)</f>
        <v>1.6503000000000001</v>
      </c>
      <c r="F574">
        <f>VLOOKUP(B574,home!$B$2:$E$405,3,FALSE)</f>
        <v>0.71289999999999998</v>
      </c>
      <c r="G574">
        <f>VLOOKUP(C574,away!$B$2:$E$405,4,FALSE)</f>
        <v>0.998</v>
      </c>
      <c r="H574">
        <f>VLOOKUP(A574,away!$A$2:$E$405,3,FALSE)</f>
        <v>1.3855999999999999</v>
      </c>
      <c r="I574">
        <f>VLOOKUP(C574,away!$B$2:$E$405,3,FALSE)</f>
        <v>0.80659999999999998</v>
      </c>
      <c r="J574">
        <f>VLOOKUP(B574,home!$B$2:$E$405,4,FALSE)</f>
        <v>0.80659999999999998</v>
      </c>
      <c r="K574" s="3">
        <f t="shared" si="618"/>
        <v>1.17414587226</v>
      </c>
      <c r="L574" s="3">
        <f t="shared" si="619"/>
        <v>0.90147629273599994</v>
      </c>
      <c r="M574" s="5">
        <f t="shared" si="620"/>
        <v>0.12547833497472294</v>
      </c>
      <c r="N574" s="5">
        <f t="shared" si="621"/>
        <v>0.14732986906862852</v>
      </c>
      <c r="O574" s="5">
        <f t="shared" si="622"/>
        <v>0.11311574423169919</v>
      </c>
      <c r="P574" s="5">
        <f t="shared" si="623"/>
        <v>0.13281438417726749</v>
      </c>
      <c r="Q574" s="5">
        <f t="shared" si="624"/>
        <v>8.6493378813768243E-2</v>
      </c>
      <c r="R574" s="5">
        <f t="shared" si="625"/>
        <v>5.0985580880032876E-2</v>
      </c>
      <c r="S574" s="5">
        <f t="shared" si="626"/>
        <v>3.5144833265320752E-2</v>
      </c>
      <c r="T574" s="5">
        <f t="shared" si="627"/>
        <v>7.7971730479246271E-2</v>
      </c>
      <c r="U574" s="5">
        <f t="shared" si="628"/>
        <v>5.9864509335068976E-2</v>
      </c>
      <c r="V574" s="5">
        <f t="shared" si="629"/>
        <v>4.1332849195632182E-3</v>
      </c>
      <c r="W574" s="5">
        <f t="shared" si="630"/>
        <v>3.3851947904002151E-2</v>
      </c>
      <c r="X574" s="5">
        <f t="shared" si="631"/>
        <v>3.051672849839206E-2</v>
      </c>
      <c r="Y574" s="5">
        <f t="shared" si="632"/>
        <v>1.3755053636580755E-2</v>
      </c>
      <c r="Z574" s="5">
        <f t="shared" si="633"/>
        <v>1.5320764144907842E-2</v>
      </c>
      <c r="AA574" s="5">
        <f t="shared" si="634"/>
        <v>1.798881198061255E-2</v>
      </c>
      <c r="AB574" s="5">
        <f t="shared" si="635"/>
        <v>1.0560744666948733E-2</v>
      </c>
      <c r="AC574" s="5">
        <f t="shared" si="636"/>
        <v>2.7343350314795446E-4</v>
      </c>
      <c r="AD574" s="5">
        <f t="shared" si="637"/>
        <v>9.9367812248611753E-3</v>
      </c>
      <c r="AE574" s="5">
        <f t="shared" si="638"/>
        <v>8.9577727003165401E-3</v>
      </c>
      <c r="AF574" s="5">
        <f t="shared" si="639"/>
        <v>4.0376098625265512E-3</v>
      </c>
      <c r="AG574" s="5">
        <f t="shared" si="640"/>
        <v>1.2132698567949153E-3</v>
      </c>
      <c r="AH574" s="5">
        <f t="shared" si="641"/>
        <v>3.4528264158085386E-3</v>
      </c>
      <c r="AI574" s="5">
        <f t="shared" si="642"/>
        <v>4.054121883751885E-3</v>
      </c>
      <c r="AJ574" s="5">
        <f t="shared" si="643"/>
        <v>2.380065237723107E-3</v>
      </c>
      <c r="AK574" s="5">
        <f t="shared" si="644"/>
        <v>9.3151459152736652E-4</v>
      </c>
      <c r="AL574" s="5">
        <f t="shared" si="645"/>
        <v>1.1576788085797979E-5</v>
      </c>
      <c r="AM574" s="5">
        <f t="shared" si="646"/>
        <v>2.3334461317442833E-3</v>
      </c>
      <c r="AN574" s="5">
        <f t="shared" si="647"/>
        <v>2.1035463681439962E-3</v>
      </c>
      <c r="AO574" s="5">
        <f t="shared" si="648"/>
        <v>9.4814859077636316E-4</v>
      </c>
      <c r="AP574" s="5">
        <f t="shared" si="649"/>
        <v>2.8491115885864623E-4</v>
      </c>
      <c r="AQ574" s="5">
        <f t="shared" si="650"/>
        <v>6.421016381175249E-5</v>
      </c>
      <c r="AR574" s="5">
        <f t="shared" si="651"/>
        <v>6.2252823135680222E-4</v>
      </c>
      <c r="AS574" s="5">
        <f t="shared" si="652"/>
        <v>7.3093895321290757E-4</v>
      </c>
      <c r="AT574" s="5">
        <f t="shared" si="653"/>
        <v>4.2911447739449056E-4</v>
      </c>
      <c r="AU574" s="5">
        <f t="shared" si="654"/>
        <v>1.6794766411991593E-4</v>
      </c>
      <c r="AV574" s="5">
        <f t="shared" si="655"/>
        <v>4.9298764145527068E-5</v>
      </c>
      <c r="AW574" s="5">
        <f t="shared" si="656"/>
        <v>3.4037836551087123E-7</v>
      </c>
      <c r="AX574" s="5">
        <f t="shared" si="657"/>
        <v>4.5663435728810186E-4</v>
      </c>
      <c r="AY574" s="5">
        <f t="shared" si="658"/>
        <v>4.1164504754396403E-4</v>
      </c>
      <c r="AZ574" s="5">
        <f t="shared" si="659"/>
        <v>1.8554412569153357E-4</v>
      </c>
      <c r="BA574" s="5">
        <f t="shared" si="660"/>
        <v>5.5754543522448696E-5</v>
      </c>
      <c r="BB574" s="5">
        <f t="shared" si="661"/>
        <v>1.2565349799451255E-5</v>
      </c>
      <c r="BC574" s="5">
        <f t="shared" si="662"/>
        <v>2.2654729908280715E-6</v>
      </c>
      <c r="BD574" s="5">
        <f t="shared" si="663"/>
        <v>9.3532407021171472E-5</v>
      </c>
      <c r="BE574" s="5">
        <f t="shared" si="664"/>
        <v>1.0982068962645071E-4</v>
      </c>
      <c r="BF574" s="5">
        <f t="shared" si="665"/>
        <v>6.4472754706821887E-5</v>
      </c>
      <c r="BG574" s="5">
        <f t="shared" si="666"/>
        <v>2.5233472937415447E-5</v>
      </c>
      <c r="BH574" s="5">
        <f t="shared" si="667"/>
        <v>7.4069445230626949E-6</v>
      </c>
      <c r="BI574" s="5">
        <f t="shared" si="668"/>
        <v>1.7393666675625755E-6</v>
      </c>
      <c r="BJ574" s="8">
        <f t="shared" si="669"/>
        <v>0.42092281335528858</v>
      </c>
      <c r="BK574" s="8">
        <f t="shared" si="670"/>
        <v>0.29826749267565211</v>
      </c>
      <c r="BL574" s="8">
        <f t="shared" si="671"/>
        <v>0.26563595294888526</v>
      </c>
      <c r="BM574" s="8">
        <f t="shared" si="672"/>
        <v>0.34351842630943608</v>
      </c>
      <c r="BN574" s="8">
        <f t="shared" si="673"/>
        <v>0.65621729214611935</v>
      </c>
    </row>
    <row r="575" spans="1:66" x14ac:dyDescent="0.25">
      <c r="A575" t="s">
        <v>10</v>
      </c>
      <c r="B575" t="s">
        <v>12</v>
      </c>
      <c r="C575" t="s">
        <v>40</v>
      </c>
      <c r="D575" t="s">
        <v>536</v>
      </c>
      <c r="E575">
        <f>VLOOKUP(A575,home!$A$2:$E$405,3,FALSE)</f>
        <v>1.6503000000000001</v>
      </c>
      <c r="F575">
        <f>VLOOKUP(B575,home!$B$2:$E$405,3,FALSE)</f>
        <v>0.96240000000000003</v>
      </c>
      <c r="G575">
        <f>VLOOKUP(C575,away!$B$2:$E$405,4,FALSE)</f>
        <v>0.8911</v>
      </c>
      <c r="H575">
        <f>VLOOKUP(A575,away!$A$2:$E$405,3,FALSE)</f>
        <v>1.3855999999999999</v>
      </c>
      <c r="I575">
        <f>VLOOKUP(C575,away!$B$2:$E$405,3,FALSE)</f>
        <v>0.93400000000000005</v>
      </c>
      <c r="J575">
        <f>VLOOKUP(B575,home!$B$2:$E$405,4,FALSE)</f>
        <v>0.97640000000000005</v>
      </c>
      <c r="K575" s="3">
        <f t="shared" si="618"/>
        <v>1.4152884343920002</v>
      </c>
      <c r="L575" s="3">
        <f t="shared" si="619"/>
        <v>1.26360845056</v>
      </c>
      <c r="M575" s="5">
        <f t="shared" si="620"/>
        <v>6.8638828932683416E-2</v>
      </c>
      <c r="N575" s="5">
        <f t="shared" si="621"/>
        <v>9.7143740738637838E-2</v>
      </c>
      <c r="O575" s="5">
        <f t="shared" si="622"/>
        <v>8.6732604275880976E-2</v>
      </c>
      <c r="P575" s="5">
        <f t="shared" si="623"/>
        <v>0.12275165171635248</v>
      </c>
      <c r="Q575" s="5">
        <f t="shared" si="624"/>
        <v>6.8743206370484575E-2</v>
      </c>
      <c r="R575" s="5">
        <f t="shared" si="625"/>
        <v>5.4798025851039815E-2</v>
      </c>
      <c r="S575" s="5">
        <f t="shared" si="626"/>
        <v>5.4881355908149368E-2</v>
      </c>
      <c r="T575" s="5">
        <f t="shared" si="627"/>
        <v>8.6864496488334317E-2</v>
      </c>
      <c r="U575" s="5">
        <f t="shared" si="628"/>
        <v>7.7555012214490487E-2</v>
      </c>
      <c r="V575" s="5">
        <f t="shared" si="629"/>
        <v>1.0905354869690995E-2</v>
      </c>
      <c r="W575" s="5">
        <f t="shared" si="630"/>
        <v>3.2430488306389782E-2</v>
      </c>
      <c r="X575" s="5">
        <f t="shared" si="631"/>
        <v>4.0979439079741387E-2</v>
      </c>
      <c r="Y575" s="5">
        <f t="shared" si="632"/>
        <v>2.589098276018497E-2</v>
      </c>
      <c r="Z575" s="5">
        <f t="shared" si="633"/>
        <v>2.3081082846459738E-2</v>
      </c>
      <c r="AA575" s="5">
        <f t="shared" si="634"/>
        <v>3.266638960583805E-2</v>
      </c>
      <c r="AB575" s="5">
        <f t="shared" si="635"/>
        <v>2.3116181701242831E-2</v>
      </c>
      <c r="AC575" s="5">
        <f t="shared" si="636"/>
        <v>1.2189258831546356E-3</v>
      </c>
      <c r="AD575" s="5">
        <f t="shared" si="637"/>
        <v>1.1474623755429611E-2</v>
      </c>
      <c r="AE575" s="5">
        <f t="shared" si="638"/>
        <v>1.4499431544357377E-2</v>
      </c>
      <c r="AF575" s="5">
        <f t="shared" si="639"/>
        <v>9.1608021138831087E-3</v>
      </c>
      <c r="AG575" s="5">
        <f t="shared" si="640"/>
        <v>3.8585556550035345E-3</v>
      </c>
      <c r="AH575" s="5">
        <f t="shared" si="641"/>
        <v>7.2913628332154966E-3</v>
      </c>
      <c r="AI575" s="5">
        <f t="shared" si="642"/>
        <v>1.0319381488805578E-2</v>
      </c>
      <c r="AJ575" s="5">
        <f t="shared" si="643"/>
        <v>7.3024506355927202E-3</v>
      </c>
      <c r="AK575" s="5">
        <f t="shared" si="644"/>
        <v>3.4450246424242979E-3</v>
      </c>
      <c r="AL575" s="5">
        <f t="shared" si="645"/>
        <v>8.7195640021066236E-5</v>
      </c>
      <c r="AM575" s="5">
        <f t="shared" si="646"/>
        <v>3.2479804580118452E-3</v>
      </c>
      <c r="AN575" s="5">
        <f t="shared" si="647"/>
        <v>4.1041755539975066E-3</v>
      </c>
      <c r="AO575" s="5">
        <f t="shared" si="648"/>
        <v>2.59303545630651E-3</v>
      </c>
      <c r="AP575" s="5">
        <f t="shared" si="649"/>
        <v>1.0921938383968701E-3</v>
      </c>
      <c r="AQ575" s="5">
        <f t="shared" si="650"/>
        <v>3.4502634096196207E-4</v>
      </c>
      <c r="AR575" s="5">
        <f t="shared" si="651"/>
        <v>1.8426855384300414E-3</v>
      </c>
      <c r="AS575" s="5">
        <f t="shared" si="652"/>
        <v>2.607931530761433E-3</v>
      </c>
      <c r="AT575" s="5">
        <f t="shared" si="653"/>
        <v>1.845487666586441E-3</v>
      </c>
      <c r="AU575" s="5">
        <f t="shared" si="654"/>
        <v>8.7063245011095706E-4</v>
      </c>
      <c r="AV575" s="5">
        <f t="shared" si="655"/>
        <v>3.0804900931210178E-4</v>
      </c>
      <c r="AW575" s="5">
        <f t="shared" si="656"/>
        <v>4.3316139961583881E-6</v>
      </c>
      <c r="AX575" s="5">
        <f t="shared" si="657"/>
        <v>7.661381962259003E-4</v>
      </c>
      <c r="AY575" s="5">
        <f t="shared" si="658"/>
        <v>9.6809869904784297E-4</v>
      </c>
      <c r="AZ575" s="5">
        <f t="shared" si="659"/>
        <v>6.1164884854649848E-4</v>
      </c>
      <c r="BA575" s="5">
        <f t="shared" si="660"/>
        <v>2.5762821793288293E-4</v>
      </c>
      <c r="BB575" s="5">
        <f t="shared" si="661"/>
        <v>8.1385298320676058E-5</v>
      </c>
      <c r="BC575" s="5">
        <f t="shared" si="662"/>
        <v>2.056783014187057E-5</v>
      </c>
      <c r="BD575" s="5">
        <f t="shared" si="663"/>
        <v>3.8807216968081719E-4</v>
      </c>
      <c r="BE575" s="5">
        <f t="shared" si="664"/>
        <v>5.4923405345867033E-4</v>
      </c>
      <c r="BF575" s="5">
        <f t="shared" si="665"/>
        <v>3.8866230181714697E-4</v>
      </c>
      <c r="BG575" s="5">
        <f t="shared" si="666"/>
        <v>1.833564202153271E-4</v>
      </c>
      <c r="BH575" s="5">
        <f t="shared" si="667"/>
        <v>6.4875555225567974E-5</v>
      </c>
      <c r="BI575" s="5">
        <f t="shared" si="668"/>
        <v>1.8363524597101169E-5</v>
      </c>
      <c r="BJ575" s="8">
        <f t="shared" si="669"/>
        <v>0.40513364555033687</v>
      </c>
      <c r="BK575" s="8">
        <f t="shared" si="670"/>
        <v>0.25945141164909985</v>
      </c>
      <c r="BL575" s="8">
        <f t="shared" si="671"/>
        <v>0.31229378346872588</v>
      </c>
      <c r="BM575" s="8">
        <f t="shared" si="672"/>
        <v>0.50018809854449153</v>
      </c>
      <c r="BN575" s="8">
        <f t="shared" si="673"/>
        <v>0.49880805788507915</v>
      </c>
    </row>
    <row r="576" spans="1:66" x14ac:dyDescent="0.25">
      <c r="A576" t="s">
        <v>13</v>
      </c>
      <c r="B576" t="s">
        <v>43</v>
      </c>
      <c r="C576" t="s">
        <v>219</v>
      </c>
      <c r="D576" t="s">
        <v>536</v>
      </c>
      <c r="E576">
        <f>VLOOKUP(A576,home!$A$2:$E$405,3,FALSE)</f>
        <v>1.8552</v>
      </c>
      <c r="F576">
        <f>VLOOKUP(B576,home!$B$2:$E$405,3,FALSE)</f>
        <v>0.9829</v>
      </c>
      <c r="G576">
        <f>VLOOKUP(C576,away!$B$2:$E$405,4,FALSE)</f>
        <v>1.0781000000000001</v>
      </c>
      <c r="H576">
        <f>VLOOKUP(A576,away!$A$2:$E$405,3,FALSE)</f>
        <v>1.3231999999999999</v>
      </c>
      <c r="I576">
        <f>VLOOKUP(C576,away!$B$2:$E$405,3,FALSE)</f>
        <v>1.0225</v>
      </c>
      <c r="J576">
        <f>VLOOKUP(B576,home!$B$2:$E$405,4,FALSE)</f>
        <v>1.1113999999999999</v>
      </c>
      <c r="K576" s="3">
        <f t="shared" si="618"/>
        <v>1.9658895618480001</v>
      </c>
      <c r="L576" s="3">
        <f t="shared" si="619"/>
        <v>1.5036930807999997</v>
      </c>
      <c r="M576" s="5">
        <f t="shared" si="620"/>
        <v>3.1130020293050332E-2</v>
      </c>
      <c r="N576" s="5">
        <f t="shared" si="621"/>
        <v>6.1198181954224058E-2</v>
      </c>
      <c r="O576" s="5">
        <f t="shared" si="622"/>
        <v>4.6809996119823366E-2</v>
      </c>
      <c r="P576" s="5">
        <f t="shared" si="623"/>
        <v>9.2023282762106112E-2</v>
      </c>
      <c r="Q576" s="5">
        <f t="shared" si="624"/>
        <v>6.0154433553941872E-2</v>
      </c>
      <c r="R576" s="5">
        <f t="shared" si="625"/>
        <v>3.519393363882662E-2</v>
      </c>
      <c r="S576" s="5">
        <f t="shared" si="626"/>
        <v>6.8007380742095572E-2</v>
      </c>
      <c r="T576" s="5">
        <f t="shared" si="627"/>
        <v>9.0453805514505728E-2</v>
      </c>
      <c r="U576" s="5">
        <f t="shared" si="628"/>
        <v>6.9187386780940441E-2</v>
      </c>
      <c r="V576" s="5">
        <f t="shared" si="629"/>
        <v>2.2337360703506462E-2</v>
      </c>
      <c r="W576" s="5">
        <f t="shared" si="630"/>
        <v>3.9418991007524481E-2</v>
      </c>
      <c r="X576" s="5">
        <f t="shared" si="631"/>
        <v>5.9274064030131968E-2</v>
      </c>
      <c r="Y576" s="5">
        <f t="shared" si="632"/>
        <v>4.4564999976502803E-2</v>
      </c>
      <c r="Z576" s="5">
        <f t="shared" si="633"/>
        <v>1.7640291499612642E-2</v>
      </c>
      <c r="AA576" s="5">
        <f t="shared" si="634"/>
        <v>3.4678864927044487E-2</v>
      </c>
      <c r="AB576" s="5">
        <f t="shared" si="635"/>
        <v>3.4087409288406742E-2</v>
      </c>
      <c r="AC576" s="5">
        <f t="shared" si="636"/>
        <v>4.1269593643600017E-3</v>
      </c>
      <c r="AD576" s="5">
        <f t="shared" si="637"/>
        <v>1.9373345740068153E-2</v>
      </c>
      <c r="AE576" s="5">
        <f t="shared" si="638"/>
        <v>2.913156594128663E-2</v>
      </c>
      <c r="AF576" s="5">
        <f t="shared" si="639"/>
        <v>2.1902467069390825E-2</v>
      </c>
      <c r="AG576" s="5">
        <f t="shared" si="640"/>
        <v>1.0978196061564272E-2</v>
      </c>
      <c r="AH576" s="5">
        <f t="shared" si="641"/>
        <v>6.6313960678156467E-3</v>
      </c>
      <c r="AI576" s="5">
        <f t="shared" si="642"/>
        <v>1.3036592310198649E-2</v>
      </c>
      <c r="AJ576" s="5">
        <f t="shared" si="643"/>
        <v>1.2814250372343718E-2</v>
      </c>
      <c r="AK576" s="5">
        <f t="shared" si="644"/>
        <v>8.3971336832991232E-3</v>
      </c>
      <c r="AL576" s="5">
        <f t="shared" si="645"/>
        <v>4.8798728039249753E-4</v>
      </c>
      <c r="AM576" s="5">
        <f t="shared" si="646"/>
        <v>7.6171716336944752E-3</v>
      </c>
      <c r="AN576" s="5">
        <f t="shared" si="647"/>
        <v>1.1453888280852413E-2</v>
      </c>
      <c r="AO576" s="5">
        <f t="shared" si="648"/>
        <v>8.6115662780869903E-3</v>
      </c>
      <c r="AP576" s="5">
        <f t="shared" si="649"/>
        <v>4.3163842090700021E-3</v>
      </c>
      <c r="AQ576" s="5">
        <f t="shared" si="650"/>
        <v>1.622629267313236E-3</v>
      </c>
      <c r="AR576" s="5">
        <f t="shared" si="651"/>
        <v>1.994316876643744E-3</v>
      </c>
      <c r="AS576" s="5">
        <f t="shared" si="652"/>
        <v>3.9206067308112406E-3</v>
      </c>
      <c r="AT576" s="5">
        <f t="shared" si="653"/>
        <v>3.8537399241064161E-3</v>
      </c>
      <c r="AU576" s="5">
        <f t="shared" si="654"/>
        <v>2.5253423636259031E-3</v>
      </c>
      <c r="AV576" s="5">
        <f t="shared" si="655"/>
        <v>1.2411360481861806E-3</v>
      </c>
      <c r="AW576" s="5">
        <f t="shared" si="656"/>
        <v>4.0070459198346984E-5</v>
      </c>
      <c r="AX576" s="5">
        <f t="shared" si="657"/>
        <v>2.4957530342474437E-3</v>
      </c>
      <c r="AY576" s="5">
        <f t="shared" si="658"/>
        <v>3.752846568983486E-3</v>
      </c>
      <c r="AZ576" s="5">
        <f t="shared" si="659"/>
        <v>2.8215647095422439E-3</v>
      </c>
      <c r="BA576" s="5">
        <f t="shared" si="660"/>
        <v>1.4142557769227103E-3</v>
      </c>
      <c r="BB576" s="5">
        <f t="shared" si="661"/>
        <v>5.31651656560027E-4</v>
      </c>
      <c r="BC576" s="5">
        <f t="shared" si="662"/>
        <v>1.5988818347303419E-4</v>
      </c>
      <c r="BD576" s="5">
        <f t="shared" si="663"/>
        <v>4.9980674805530974E-4</v>
      </c>
      <c r="BE576" s="5">
        <f t="shared" si="664"/>
        <v>9.8256486894312644E-4</v>
      </c>
      <c r="BF576" s="5">
        <f t="shared" si="665"/>
        <v>9.6580700984692043E-4</v>
      </c>
      <c r="BG576" s="5">
        <f t="shared" si="666"/>
        <v>6.3288997313922998E-4</v>
      </c>
      <c r="BH576" s="5">
        <f t="shared" si="667"/>
        <v>3.1104794799816858E-4</v>
      </c>
      <c r="BI576" s="5">
        <f t="shared" si="668"/>
        <v>1.2229718284076775E-4</v>
      </c>
      <c r="BJ576" s="8">
        <f t="shared" si="669"/>
        <v>0.48124765044788687</v>
      </c>
      <c r="BK576" s="8">
        <f t="shared" si="670"/>
        <v>0.22186583771449447</v>
      </c>
      <c r="BL576" s="8">
        <f t="shared" si="671"/>
        <v>0.27788651886289589</v>
      </c>
      <c r="BM576" s="8">
        <f t="shared" si="672"/>
        <v>0.66841767409313191</v>
      </c>
      <c r="BN576" s="8">
        <f t="shared" si="673"/>
        <v>0.32650984832197238</v>
      </c>
    </row>
    <row r="577" spans="1:66" x14ac:dyDescent="0.25">
      <c r="A577" t="s">
        <v>13</v>
      </c>
      <c r="B577" t="s">
        <v>217</v>
      </c>
      <c r="C577" t="s">
        <v>49</v>
      </c>
      <c r="D577" t="s">
        <v>536</v>
      </c>
      <c r="E577">
        <f>VLOOKUP(A577,home!$A$2:$E$405,3,FALSE)</f>
        <v>1.8552</v>
      </c>
      <c r="F577">
        <f>VLOOKUP(B577,home!$B$2:$E$405,3,FALSE)</f>
        <v>1.6805000000000001</v>
      </c>
      <c r="G577">
        <f>VLOOKUP(C577,away!$B$2:$E$405,4,FALSE)</f>
        <v>1.2464999999999999</v>
      </c>
      <c r="H577">
        <f>VLOOKUP(A577,away!$A$2:$E$405,3,FALSE)</f>
        <v>1.3231999999999999</v>
      </c>
      <c r="I577">
        <f>VLOOKUP(C577,away!$B$2:$E$405,3,FALSE)</f>
        <v>1.2281</v>
      </c>
      <c r="J577">
        <f>VLOOKUP(B577,home!$B$2:$E$405,4,FALSE)</f>
        <v>0.75570000000000004</v>
      </c>
      <c r="K577" s="3">
        <f t="shared" si="618"/>
        <v>3.8861676774</v>
      </c>
      <c r="L577" s="3">
        <f t="shared" si="619"/>
        <v>1.228029064944</v>
      </c>
      <c r="M577" s="5">
        <f t="shared" si="620"/>
        <v>6.0108041202166897E-3</v>
      </c>
      <c r="N577" s="5">
        <f t="shared" si="621"/>
        <v>2.3358992687168848E-2</v>
      </c>
      <c r="O577" s="5">
        <f t="shared" si="622"/>
        <v>7.3814421633112441E-3</v>
      </c>
      <c r="P577" s="5">
        <f t="shared" si="623"/>
        <v>2.8685521947657697E-2</v>
      </c>
      <c r="Q577" s="5">
        <f t="shared" si="624"/>
        <v>4.5388481178749281E-2</v>
      </c>
      <c r="R577" s="5">
        <f t="shared" si="625"/>
        <v>4.532312758874662E-3</v>
      </c>
      <c r="S577" s="5">
        <f t="shared" si="626"/>
        <v>3.4224171714478002E-2</v>
      </c>
      <c r="T577" s="5">
        <f t="shared" si="627"/>
        <v>5.5738374101167824E-2</v>
      </c>
      <c r="U577" s="5">
        <f t="shared" si="628"/>
        <v>1.7613327347406338E-2</v>
      </c>
      <c r="V577" s="5">
        <f t="shared" si="629"/>
        <v>1.8147659322579803E-2</v>
      </c>
      <c r="W577" s="5">
        <f t="shared" si="630"/>
        <v>5.8795749494377887E-2</v>
      </c>
      <c r="X577" s="5">
        <f t="shared" si="631"/>
        <v>7.2202889274262536E-2</v>
      </c>
      <c r="Y577" s="5">
        <f t="shared" si="632"/>
        <v>4.4333623300863899E-2</v>
      </c>
      <c r="Z577" s="5">
        <f t="shared" si="633"/>
        <v>1.8552705997715369E-3</v>
      </c>
      <c r="AA577" s="5">
        <f t="shared" si="634"/>
        <v>7.2098926376626604E-3</v>
      </c>
      <c r="AB577" s="5">
        <f t="shared" si="635"/>
        <v>1.4009425863004433E-2</v>
      </c>
      <c r="AC577" s="5">
        <f t="shared" si="636"/>
        <v>5.412910125926206E-3</v>
      </c>
      <c r="AD577" s="5">
        <f t="shared" si="637"/>
        <v>5.7122535313389691E-2</v>
      </c>
      <c r="AE577" s="5">
        <f t="shared" si="638"/>
        <v>7.0148133628132561E-2</v>
      </c>
      <c r="AF577" s="5">
        <f t="shared" si="639"/>
        <v>4.30719734734612E-2</v>
      </c>
      <c r="AG577" s="5">
        <f t="shared" si="640"/>
        <v>1.7631211769969107E-2</v>
      </c>
      <c r="AH577" s="5">
        <f t="shared" si="641"/>
        <v>5.6958155496388409E-4</v>
      </c>
      <c r="AI577" s="5">
        <f t="shared" si="642"/>
        <v>2.2134894285438782E-3</v>
      </c>
      <c r="AJ577" s="5">
        <f t="shared" si="643"/>
        <v>4.300995535736909E-3</v>
      </c>
      <c r="AK577" s="5">
        <f t="shared" si="644"/>
        <v>5.5714632772074892E-3</v>
      </c>
      <c r="AL577" s="5">
        <f t="shared" si="645"/>
        <v>1.0332870551925898E-3</v>
      </c>
      <c r="AM577" s="5">
        <f t="shared" si="646"/>
        <v>4.4397550077207006E-2</v>
      </c>
      <c r="AN577" s="5">
        <f t="shared" si="647"/>
        <v>5.4521481907116934E-2</v>
      </c>
      <c r="AO577" s="5">
        <f t="shared" si="648"/>
        <v>3.3476982222879016E-2</v>
      </c>
      <c r="AP577" s="5">
        <f t="shared" si="649"/>
        <v>1.3703569058769672E-2</v>
      </c>
      <c r="AQ577" s="5">
        <f t="shared" si="650"/>
        <v>4.2070952744091153E-3</v>
      </c>
      <c r="AR577" s="5">
        <f t="shared" si="651"/>
        <v>1.3989254087032967E-4</v>
      </c>
      <c r="AS577" s="5">
        <f t="shared" si="652"/>
        <v>5.4364587063963367E-4</v>
      </c>
      <c r="AT577" s="5">
        <f t="shared" si="653"/>
        <v>1.0563495052158633E-3</v>
      </c>
      <c r="AU577" s="5">
        <f t="shared" si="654"/>
        <v>1.3683837677357898E-3</v>
      </c>
      <c r="AV577" s="5">
        <f t="shared" si="655"/>
        <v>1.3294421921134138E-3</v>
      </c>
      <c r="AW577" s="5">
        <f t="shared" si="656"/>
        <v>1.3697732129580063E-4</v>
      </c>
      <c r="AX577" s="5">
        <f t="shared" si="657"/>
        <v>2.8756054010964961E-2</v>
      </c>
      <c r="AY577" s="5">
        <f t="shared" si="658"/>
        <v>3.5313270118564465E-2</v>
      </c>
      <c r="AZ577" s="5">
        <f t="shared" si="659"/>
        <v>2.1682861041907808E-2</v>
      </c>
      <c r="BA577" s="5">
        <f t="shared" si="660"/>
        <v>8.8757278568682412E-3</v>
      </c>
      <c r="BB577" s="5">
        <f t="shared" si="661"/>
        <v>2.7249129451918318E-3</v>
      </c>
      <c r="BC577" s="5">
        <f t="shared" si="662"/>
        <v>6.6925445922754552E-4</v>
      </c>
      <c r="BD577" s="5">
        <f t="shared" si="663"/>
        <v>2.8632017692938497E-5</v>
      </c>
      <c r="BE577" s="5">
        <f t="shared" si="664"/>
        <v>1.1126882169704253E-4</v>
      </c>
      <c r="BF577" s="5">
        <f t="shared" si="665"/>
        <v>2.162046491907153E-4</v>
      </c>
      <c r="BG577" s="5">
        <f t="shared" si="666"/>
        <v>2.8006917312952117E-4</v>
      </c>
      <c r="BH577" s="5">
        <f t="shared" si="667"/>
        <v>2.7209894201302251E-4</v>
      </c>
      <c r="BI577" s="5">
        <f t="shared" si="668"/>
        <v>2.1148442270114891E-4</v>
      </c>
      <c r="BJ577" s="8">
        <f t="shared" si="669"/>
        <v>0.73612072319464927</v>
      </c>
      <c r="BK577" s="8">
        <f t="shared" si="670"/>
        <v>0.12882762440461545</v>
      </c>
      <c r="BL577" s="8">
        <f t="shared" si="671"/>
        <v>6.8959402469710912E-2</v>
      </c>
      <c r="BM577" s="8">
        <f t="shared" si="672"/>
        <v>0.78522917301549988</v>
      </c>
      <c r="BN577" s="8">
        <f t="shared" si="673"/>
        <v>0.11535755485597843</v>
      </c>
    </row>
    <row r="578" spans="1:66" x14ac:dyDescent="0.25">
      <c r="A578" t="s">
        <v>16</v>
      </c>
      <c r="B578" t="s">
        <v>224</v>
      </c>
      <c r="C578" t="s">
        <v>464</v>
      </c>
      <c r="D578" t="s">
        <v>536</v>
      </c>
      <c r="E578">
        <f>VLOOKUP(A578,home!$A$2:$E$405,3,FALSE)</f>
        <v>1.6396999999999999</v>
      </c>
      <c r="F578">
        <f>VLOOKUP(B578,home!$B$2:$E$405,3,FALSE)</f>
        <v>1.1479999999999999</v>
      </c>
      <c r="G578">
        <f>VLOOKUP(C578,away!$B$2:$E$405,4,FALSE)</f>
        <v>1.3341000000000001</v>
      </c>
      <c r="H578">
        <f>VLOOKUP(A578,away!$A$2:$E$405,3,FALSE)</f>
        <v>1.2963</v>
      </c>
      <c r="I578">
        <f>VLOOKUP(C578,away!$B$2:$E$405,3,FALSE)</f>
        <v>0.8679</v>
      </c>
      <c r="J578">
        <f>VLOOKUP(B578,home!$B$2:$E$405,4,FALSE)</f>
        <v>1.1345000000000001</v>
      </c>
      <c r="K578" s="3">
        <f t="shared" si="618"/>
        <v>2.51127728796</v>
      </c>
      <c r="L578" s="3">
        <f t="shared" si="619"/>
        <v>1.2763791745650002</v>
      </c>
      <c r="M578" s="5">
        <f t="shared" si="620"/>
        <v>2.2648617588749819E-2</v>
      </c>
      <c r="N578" s="5">
        <f t="shared" si="621"/>
        <v>5.6876958954318796E-2</v>
      </c>
      <c r="O578" s="5">
        <f t="shared" si="622"/>
        <v>2.8908223822966841E-2</v>
      </c>
      <c r="P578" s="5">
        <f t="shared" si="623"/>
        <v>7.2596565921880823E-2</v>
      </c>
      <c r="Q578" s="5">
        <f t="shared" si="624"/>
        <v>7.1416907615106981E-2</v>
      </c>
      <c r="R578" s="5">
        <f t="shared" si="625"/>
        <v>1.844892743064935E-2</v>
      </c>
      <c r="S578" s="5">
        <f t="shared" si="626"/>
        <v>5.8174206030436396E-2</v>
      </c>
      <c r="T578" s="5">
        <f t="shared" si="627"/>
        <v>9.1155053591755117E-2</v>
      </c>
      <c r="U578" s="5">
        <f t="shared" si="628"/>
        <v>4.6330372443811947E-2</v>
      </c>
      <c r="V578" s="5">
        <f t="shared" si="629"/>
        <v>2.071869197359584E-2</v>
      </c>
      <c r="W578" s="5">
        <f t="shared" si="630"/>
        <v>5.9782552690051914E-2</v>
      </c>
      <c r="X578" s="5">
        <f t="shared" si="631"/>
        <v>7.6305205255917094E-2</v>
      </c>
      <c r="Y578" s="5">
        <f t="shared" si="632"/>
        <v>4.8697187449780202E-2</v>
      </c>
      <c r="Z578" s="5">
        <f t="shared" si="633"/>
        <v>7.8492755885139313E-3</v>
      </c>
      <c r="AA578" s="5">
        <f t="shared" si="634"/>
        <v>1.9711707512373899E-2</v>
      </c>
      <c r="AB578" s="5">
        <f t="shared" si="635"/>
        <v>2.4750781691367543E-2</v>
      </c>
      <c r="AC578" s="5">
        <f t="shared" si="636"/>
        <v>4.1506558893229769E-3</v>
      </c>
      <c r="AD578" s="5">
        <f t="shared" si="637"/>
        <v>3.7532641696699842E-2</v>
      </c>
      <c r="AE578" s="5">
        <f t="shared" si="638"/>
        <v>4.7905882228077658E-2</v>
      </c>
      <c r="AF578" s="5">
        <f t="shared" si="639"/>
        <v>3.0573035207540941E-2</v>
      </c>
      <c r="AG578" s="5">
        <f t="shared" si="640"/>
        <v>1.3007595147382594E-2</v>
      </c>
      <c r="AH578" s="5">
        <f t="shared" si="641"/>
        <v>2.5046629741501563E-3</v>
      </c>
      <c r="AI578" s="5">
        <f t="shared" si="642"/>
        <v>6.2899032409776314E-3</v>
      </c>
      <c r="AJ578" s="5">
        <f t="shared" si="643"/>
        <v>7.8978455762665611E-3</v>
      </c>
      <c r="AK578" s="5">
        <f t="shared" si="644"/>
        <v>6.6112267398311924E-3</v>
      </c>
      <c r="AL578" s="5">
        <f t="shared" si="645"/>
        <v>5.3217087128170433E-4</v>
      </c>
      <c r="AM578" s="5">
        <f t="shared" si="646"/>
        <v>1.8850974130012559E-2</v>
      </c>
      <c r="AN578" s="5">
        <f t="shared" si="647"/>
        <v>2.4060990799811603E-2</v>
      </c>
      <c r="AO578" s="5">
        <f t="shared" si="648"/>
        <v>1.5355473788139801E-2</v>
      </c>
      <c r="AP578" s="5">
        <f t="shared" si="649"/>
        <v>6.5331356529201232E-3</v>
      </c>
      <c r="AQ578" s="5">
        <f t="shared" si="650"/>
        <v>2.0846895729988413E-3</v>
      </c>
      <c r="AR578" s="5">
        <f t="shared" si="651"/>
        <v>6.3937993190185834E-4</v>
      </c>
      <c r="AS578" s="5">
        <f t="shared" si="652"/>
        <v>1.6056603013625483E-3</v>
      </c>
      <c r="AT578" s="5">
        <f t="shared" si="653"/>
        <v>2.0161291234953886E-3</v>
      </c>
      <c r="AU578" s="5">
        <f t="shared" si="654"/>
        <v>1.6876864258095572E-3</v>
      </c>
      <c r="AV578" s="5">
        <f t="shared" si="655"/>
        <v>1.0595621475834825E-3</v>
      </c>
      <c r="AW578" s="5">
        <f t="shared" si="656"/>
        <v>4.7383046163264716E-5</v>
      </c>
      <c r="AX578" s="5">
        <f t="shared" si="657"/>
        <v>7.8900038647703417E-3</v>
      </c>
      <c r="AY578" s="5">
        <f t="shared" si="658"/>
        <v>1.0070636620230231E-2</v>
      </c>
      <c r="AZ578" s="5">
        <f t="shared" si="659"/>
        <v>6.4269754283367642E-3</v>
      </c>
      <c r="BA578" s="5">
        <f t="shared" si="660"/>
        <v>2.7344191973900046E-3</v>
      </c>
      <c r="BB578" s="5">
        <f t="shared" si="661"/>
        <v>8.7253892951983671E-4</v>
      </c>
      <c r="BC578" s="5">
        <f t="shared" si="662"/>
        <v>2.227381037272714E-4</v>
      </c>
      <c r="BD578" s="5">
        <f t="shared" si="663"/>
        <v>1.3601520495238679E-4</v>
      </c>
      <c r="BE578" s="5">
        <f t="shared" si="664"/>
        <v>3.4157189501415343E-4</v>
      </c>
      <c r="BF578" s="5">
        <f t="shared" si="665"/>
        <v>4.2889087107725061E-4</v>
      </c>
      <c r="BG578" s="5">
        <f t="shared" si="666"/>
        <v>3.5902130118322669E-4</v>
      </c>
      <c r="BH578" s="5">
        <f t="shared" si="667"/>
        <v>2.2540050988882095E-4</v>
      </c>
      <c r="BI578" s="5">
        <f t="shared" si="668"/>
        <v>1.1320863623567988E-4</v>
      </c>
      <c r="BJ578" s="8">
        <f t="shared" si="669"/>
        <v>0.62835559592448864</v>
      </c>
      <c r="BK578" s="8">
        <f t="shared" si="670"/>
        <v>0.18889154489549778</v>
      </c>
      <c r="BL578" s="8">
        <f t="shared" si="671"/>
        <v>0.17006617778089947</v>
      </c>
      <c r="BM578" s="8">
        <f t="shared" si="672"/>
        <v>0.71424313928166028</v>
      </c>
      <c r="BN578" s="8">
        <f t="shared" si="673"/>
        <v>0.27089620133367265</v>
      </c>
    </row>
    <row r="579" spans="1:66" x14ac:dyDescent="0.25">
      <c r="A579" t="s">
        <v>16</v>
      </c>
      <c r="B579" t="s">
        <v>55</v>
      </c>
      <c r="C579" t="s">
        <v>492</v>
      </c>
      <c r="D579" t="s">
        <v>536</v>
      </c>
      <c r="E579">
        <f>VLOOKUP(A579,home!$A$2:$E$405,3,FALSE)</f>
        <v>1.6396999999999999</v>
      </c>
      <c r="F579">
        <f>VLOOKUP(B579,home!$B$2:$E$405,3,FALSE)</f>
        <v>0.64570000000000005</v>
      </c>
      <c r="G579" t="e">
        <f>VLOOKUP(C579,away!$B$2:$E$405,4,FALSE)</f>
        <v>#N/A</v>
      </c>
      <c r="H579">
        <f>VLOOKUP(A579,away!$A$2:$E$405,3,FALSE)</f>
        <v>1.2963</v>
      </c>
      <c r="I579" t="e">
        <f>VLOOKUP(C579,away!$B$2:$E$405,3,FALSE)</f>
        <v>#N/A</v>
      </c>
      <c r="J579">
        <f>VLOOKUP(B579,home!$B$2:$E$405,4,FALSE)</f>
        <v>0.77139999999999997</v>
      </c>
      <c r="K579" s="3" t="e">
        <f t="shared" si="618"/>
        <v>#N/A</v>
      </c>
      <c r="L579" s="3" t="e">
        <f t="shared" si="619"/>
        <v>#N/A</v>
      </c>
      <c r="M579" s="5" t="e">
        <f t="shared" si="620"/>
        <v>#N/A</v>
      </c>
      <c r="N579" s="5" t="e">
        <f t="shared" si="621"/>
        <v>#N/A</v>
      </c>
      <c r="O579" s="5" t="e">
        <f t="shared" si="622"/>
        <v>#N/A</v>
      </c>
      <c r="P579" s="5" t="e">
        <f t="shared" si="623"/>
        <v>#N/A</v>
      </c>
      <c r="Q579" s="5" t="e">
        <f t="shared" si="624"/>
        <v>#N/A</v>
      </c>
      <c r="R579" s="5" t="e">
        <f t="shared" si="625"/>
        <v>#N/A</v>
      </c>
      <c r="S579" s="5" t="e">
        <f t="shared" si="626"/>
        <v>#N/A</v>
      </c>
      <c r="T579" s="5" t="e">
        <f t="shared" si="627"/>
        <v>#N/A</v>
      </c>
      <c r="U579" s="5" t="e">
        <f t="shared" si="628"/>
        <v>#N/A</v>
      </c>
      <c r="V579" s="5" t="e">
        <f t="shared" si="629"/>
        <v>#N/A</v>
      </c>
      <c r="W579" s="5" t="e">
        <f t="shared" si="630"/>
        <v>#N/A</v>
      </c>
      <c r="X579" s="5" t="e">
        <f t="shared" si="631"/>
        <v>#N/A</v>
      </c>
      <c r="Y579" s="5" t="e">
        <f t="shared" si="632"/>
        <v>#N/A</v>
      </c>
      <c r="Z579" s="5" t="e">
        <f t="shared" si="633"/>
        <v>#N/A</v>
      </c>
      <c r="AA579" s="5" t="e">
        <f t="shared" si="634"/>
        <v>#N/A</v>
      </c>
      <c r="AB579" s="5" t="e">
        <f t="shared" si="635"/>
        <v>#N/A</v>
      </c>
      <c r="AC579" s="5" t="e">
        <f t="shared" si="636"/>
        <v>#N/A</v>
      </c>
      <c r="AD579" s="5" t="e">
        <f t="shared" si="637"/>
        <v>#N/A</v>
      </c>
      <c r="AE579" s="5" t="e">
        <f t="shared" si="638"/>
        <v>#N/A</v>
      </c>
      <c r="AF579" s="5" t="e">
        <f t="shared" si="639"/>
        <v>#N/A</v>
      </c>
      <c r="AG579" s="5" t="e">
        <f t="shared" si="640"/>
        <v>#N/A</v>
      </c>
      <c r="AH579" s="5" t="e">
        <f t="shared" si="641"/>
        <v>#N/A</v>
      </c>
      <c r="AI579" s="5" t="e">
        <f t="shared" si="642"/>
        <v>#N/A</v>
      </c>
      <c r="AJ579" s="5" t="e">
        <f t="shared" si="643"/>
        <v>#N/A</v>
      </c>
      <c r="AK579" s="5" t="e">
        <f t="shared" si="644"/>
        <v>#N/A</v>
      </c>
      <c r="AL579" s="5" t="e">
        <f t="shared" si="645"/>
        <v>#N/A</v>
      </c>
      <c r="AM579" s="5" t="e">
        <f t="shared" si="646"/>
        <v>#N/A</v>
      </c>
      <c r="AN579" s="5" t="e">
        <f t="shared" si="647"/>
        <v>#N/A</v>
      </c>
      <c r="AO579" s="5" t="e">
        <f t="shared" si="648"/>
        <v>#N/A</v>
      </c>
      <c r="AP579" s="5" t="e">
        <f t="shared" si="649"/>
        <v>#N/A</v>
      </c>
      <c r="AQ579" s="5" t="e">
        <f t="shared" si="650"/>
        <v>#N/A</v>
      </c>
      <c r="AR579" s="5" t="e">
        <f t="shared" si="651"/>
        <v>#N/A</v>
      </c>
      <c r="AS579" s="5" t="e">
        <f t="shared" si="652"/>
        <v>#N/A</v>
      </c>
      <c r="AT579" s="5" t="e">
        <f t="shared" si="653"/>
        <v>#N/A</v>
      </c>
      <c r="AU579" s="5" t="e">
        <f t="shared" si="654"/>
        <v>#N/A</v>
      </c>
      <c r="AV579" s="5" t="e">
        <f t="shared" si="655"/>
        <v>#N/A</v>
      </c>
      <c r="AW579" s="5" t="e">
        <f t="shared" si="656"/>
        <v>#N/A</v>
      </c>
      <c r="AX579" s="5" t="e">
        <f t="shared" si="657"/>
        <v>#N/A</v>
      </c>
      <c r="AY579" s="5" t="e">
        <f t="shared" si="658"/>
        <v>#N/A</v>
      </c>
      <c r="AZ579" s="5" t="e">
        <f t="shared" si="659"/>
        <v>#N/A</v>
      </c>
      <c r="BA579" s="5" t="e">
        <f t="shared" si="660"/>
        <v>#N/A</v>
      </c>
      <c r="BB579" s="5" t="e">
        <f t="shared" si="661"/>
        <v>#N/A</v>
      </c>
      <c r="BC579" s="5" t="e">
        <f t="shared" si="662"/>
        <v>#N/A</v>
      </c>
      <c r="BD579" s="5" t="e">
        <f t="shared" si="663"/>
        <v>#N/A</v>
      </c>
      <c r="BE579" s="5" t="e">
        <f t="shared" si="664"/>
        <v>#N/A</v>
      </c>
      <c r="BF579" s="5" t="e">
        <f t="shared" si="665"/>
        <v>#N/A</v>
      </c>
      <c r="BG579" s="5" t="e">
        <f t="shared" si="666"/>
        <v>#N/A</v>
      </c>
      <c r="BH579" s="5" t="e">
        <f t="shared" si="667"/>
        <v>#N/A</v>
      </c>
      <c r="BI579" s="5" t="e">
        <f t="shared" si="668"/>
        <v>#N/A</v>
      </c>
      <c r="BJ579" s="8" t="e">
        <f t="shared" si="669"/>
        <v>#N/A</v>
      </c>
      <c r="BK579" s="8" t="e">
        <f t="shared" si="670"/>
        <v>#N/A</v>
      </c>
      <c r="BL579" s="8" t="e">
        <f t="shared" si="671"/>
        <v>#N/A</v>
      </c>
      <c r="BM579" s="8" t="e">
        <f t="shared" si="672"/>
        <v>#N/A</v>
      </c>
      <c r="BN579" s="8" t="e">
        <f t="shared" si="673"/>
        <v>#N/A</v>
      </c>
    </row>
    <row r="580" spans="1:66" x14ac:dyDescent="0.25">
      <c r="A580" t="s">
        <v>16</v>
      </c>
      <c r="B580" t="s">
        <v>58</v>
      </c>
      <c r="C580" t="s">
        <v>463</v>
      </c>
      <c r="D580" t="s">
        <v>536</v>
      </c>
      <c r="E580">
        <f>VLOOKUP(A580,home!$A$2:$E$405,3,FALSE)</f>
        <v>1.6396999999999999</v>
      </c>
      <c r="F580">
        <f>VLOOKUP(B580,home!$B$2:$E$405,3,FALSE)</f>
        <v>0.87670000000000003</v>
      </c>
      <c r="G580">
        <f>VLOOKUP(C580,away!$B$2:$E$405,4,FALSE)</f>
        <v>1.1839</v>
      </c>
      <c r="H580">
        <f>VLOOKUP(A580,away!$A$2:$E$405,3,FALSE)</f>
        <v>1.2963</v>
      </c>
      <c r="I580">
        <f>VLOOKUP(C580,away!$B$2:$E$405,3,FALSE)</f>
        <v>1.1345000000000001</v>
      </c>
      <c r="J580">
        <f>VLOOKUP(B580,home!$B$2:$E$405,4,FALSE)</f>
        <v>0.48209999999999997</v>
      </c>
      <c r="K580" s="3">
        <f t="shared" si="618"/>
        <v>1.7018858356609998</v>
      </c>
      <c r="L580" s="3">
        <f t="shared" si="619"/>
        <v>0.709001497935</v>
      </c>
      <c r="M580" s="5">
        <f t="shared" si="620"/>
        <v>8.9735633792009176E-2</v>
      </c>
      <c r="N580" s="5">
        <f t="shared" si="621"/>
        <v>0.15271980410468297</v>
      </c>
      <c r="O580" s="5">
        <f t="shared" si="622"/>
        <v>6.3622698776681114E-2</v>
      </c>
      <c r="P580" s="5">
        <f t="shared" si="623"/>
        <v>0.10827856987456</v>
      </c>
      <c r="Q580" s="5">
        <f t="shared" si="624"/>
        <v>0.12995583571534133</v>
      </c>
      <c r="R580" s="5">
        <f t="shared" si="625"/>
        <v>2.2554294367667097E-2</v>
      </c>
      <c r="S580" s="5">
        <f t="shared" si="626"/>
        <v>3.2663302744522435E-2</v>
      </c>
      <c r="T580" s="5">
        <f t="shared" si="627"/>
        <v>9.2138882187571783E-2</v>
      </c>
      <c r="U580" s="5">
        <f t="shared" si="628"/>
        <v>3.8384834117661297E-2</v>
      </c>
      <c r="V580" s="5">
        <f t="shared" si="629"/>
        <v>4.3792038644860946E-3</v>
      </c>
      <c r="W580" s="5">
        <f t="shared" si="630"/>
        <v>7.3723332021809085E-2</v>
      </c>
      <c r="X580" s="5">
        <f t="shared" si="631"/>
        <v>5.2269952836221989E-2</v>
      </c>
      <c r="Y580" s="5">
        <f t="shared" si="632"/>
        <v>1.8529737428936596E-2</v>
      </c>
      <c r="Z580" s="5">
        <f t="shared" si="633"/>
        <v>5.3303428305143032E-3</v>
      </c>
      <c r="AA580" s="5">
        <f t="shared" si="634"/>
        <v>9.0716349624694534E-3</v>
      </c>
      <c r="AB580" s="5">
        <f t="shared" si="635"/>
        <v>7.7194435244569365E-3</v>
      </c>
      <c r="AC580" s="5">
        <f t="shared" si="636"/>
        <v>3.3025755182073866E-4</v>
      </c>
      <c r="AD580" s="5">
        <f t="shared" si="637"/>
        <v>3.1367173631412483E-2</v>
      </c>
      <c r="AE580" s="5">
        <f t="shared" si="638"/>
        <v>2.2239373090658682E-2</v>
      </c>
      <c r="AF580" s="5">
        <f t="shared" si="639"/>
        <v>7.883874417206168E-3</v>
      </c>
      <c r="AG580" s="5">
        <f t="shared" si="640"/>
        <v>1.8632262571101996E-3</v>
      </c>
      <c r="AH580" s="5">
        <f t="shared" si="641"/>
        <v>9.4480526283543186E-4</v>
      </c>
      <c r="AI580" s="5">
        <f t="shared" si="642"/>
        <v>1.6079506942775895E-3</v>
      </c>
      <c r="AJ580" s="5">
        <f t="shared" si="643"/>
        <v>1.3682742555161506E-3</v>
      </c>
      <c r="AK580" s="5">
        <f t="shared" si="644"/>
        <v>7.7621552492084531E-4</v>
      </c>
      <c r="AL580" s="5">
        <f t="shared" si="645"/>
        <v>1.5940073698841948E-5</v>
      </c>
      <c r="AM580" s="5">
        <f t="shared" si="646"/>
        <v>1.0676669701604014E-2</v>
      </c>
      <c r="AN580" s="5">
        <f t="shared" si="647"/>
        <v>7.5697748113944755E-3</v>
      </c>
      <c r="AO580" s="5">
        <f t="shared" si="648"/>
        <v>2.6834908401546574E-3</v>
      </c>
      <c r="AP580" s="5">
        <f t="shared" si="649"/>
        <v>6.3419967512150135E-4</v>
      </c>
      <c r="AQ580" s="5">
        <f t="shared" si="650"/>
        <v>1.1241212991275867E-4</v>
      </c>
      <c r="AR580" s="5">
        <f t="shared" si="651"/>
        <v>1.3397366932143856E-4</v>
      </c>
      <c r="AS580" s="5">
        <f t="shared" si="652"/>
        <v>2.2800789016968689E-4</v>
      </c>
      <c r="AT580" s="5">
        <f t="shared" si="653"/>
        <v>1.940216993493696E-4</v>
      </c>
      <c r="AU580" s="5">
        <f t="shared" si="654"/>
        <v>1.1006759397785635E-4</v>
      </c>
      <c r="AV580" s="5">
        <f t="shared" si="655"/>
        <v>4.6830619789049934E-5</v>
      </c>
      <c r="AW580" s="5">
        <f t="shared" si="656"/>
        <v>5.3427567389727573E-7</v>
      </c>
      <c r="AX580" s="5">
        <f t="shared" si="657"/>
        <v>3.028412156198472E-3</v>
      </c>
      <c r="AY580" s="5">
        <f t="shared" si="658"/>
        <v>2.14714875510928E-3</v>
      </c>
      <c r="AZ580" s="5">
        <f t="shared" si="659"/>
        <v>7.6116584183087482E-4</v>
      </c>
      <c r="BA580" s="5">
        <f t="shared" si="660"/>
        <v>1.7988924067834856E-4</v>
      </c>
      <c r="BB580" s="5">
        <f t="shared" si="661"/>
        <v>3.1885435275834708E-5</v>
      </c>
      <c r="BC580" s="5">
        <f t="shared" si="662"/>
        <v>4.521364274575261E-6</v>
      </c>
      <c r="BD580" s="5">
        <f t="shared" si="663"/>
        <v>1.5831255372124714E-5</v>
      </c>
      <c r="BE580" s="5">
        <f t="shared" si="664"/>
        <v>2.6942989278551161E-5</v>
      </c>
      <c r="BF580" s="5">
        <f t="shared" si="665"/>
        <v>2.2926945911766209E-5</v>
      </c>
      <c r="BG580" s="5">
        <f t="shared" si="666"/>
        <v>1.3006348167400257E-5</v>
      </c>
      <c r="BH580" s="5">
        <f t="shared" si="667"/>
        <v>5.533829929943476E-6</v>
      </c>
      <c r="BI580" s="5">
        <f t="shared" si="668"/>
        <v>1.8835893549455395E-6</v>
      </c>
      <c r="BJ580" s="8">
        <f t="shared" si="669"/>
        <v>0.6105207616425059</v>
      </c>
      <c r="BK580" s="8">
        <f t="shared" si="670"/>
        <v>0.23755005665620657</v>
      </c>
      <c r="BL580" s="8">
        <f t="shared" si="671"/>
        <v>0.14684917791710805</v>
      </c>
      <c r="BM580" s="8">
        <f t="shared" si="672"/>
        <v>0.4312368879359581</v>
      </c>
      <c r="BN580" s="8">
        <f t="shared" si="673"/>
        <v>0.56686683663094162</v>
      </c>
    </row>
    <row r="581" spans="1:66" x14ac:dyDescent="0.25">
      <c r="A581" t="s">
        <v>59</v>
      </c>
      <c r="B581" t="s">
        <v>65</v>
      </c>
      <c r="C581" t="s">
        <v>294</v>
      </c>
      <c r="D581" t="s">
        <v>536</v>
      </c>
      <c r="E581">
        <f>VLOOKUP(A581,home!$A$2:$E$405,3,FALSE)</f>
        <v>1.6243000000000001</v>
      </c>
      <c r="F581">
        <f>VLOOKUP(B581,home!$B$2:$E$405,3,FALSE)</f>
        <v>1.6087</v>
      </c>
      <c r="G581">
        <f>VLOOKUP(C581,away!$B$2:$E$405,4,FALSE)</f>
        <v>0.81010000000000004</v>
      </c>
      <c r="H581">
        <f>VLOOKUP(A581,away!$A$2:$E$405,3,FALSE)</f>
        <v>1.2161999999999999</v>
      </c>
      <c r="I581">
        <f>VLOOKUP(C581,away!$B$2:$E$405,3,FALSE)</f>
        <v>0.77900000000000003</v>
      </c>
      <c r="J581">
        <f>VLOOKUP(B581,home!$B$2:$E$405,4,FALSE)</f>
        <v>0.58919999999999995</v>
      </c>
      <c r="K581" s="3">
        <f t="shared" si="618"/>
        <v>2.1168005432410002</v>
      </c>
      <c r="L581" s="3">
        <f t="shared" si="619"/>
        <v>0.55821974615999992</v>
      </c>
      <c r="M581" s="5">
        <f t="shared" si="620"/>
        <v>6.8905430330572615E-2</v>
      </c>
      <c r="N581" s="5">
        <f t="shared" si="621"/>
        <v>0.14585905235601102</v>
      </c>
      <c r="O581" s="5">
        <f t="shared" si="622"/>
        <v>3.8464371828177794E-2</v>
      </c>
      <c r="P581" s="5">
        <f t="shared" si="623"/>
        <v>8.1421403181310595E-2</v>
      </c>
      <c r="Q581" s="5">
        <f t="shared" si="624"/>
        <v>0.15437726063191082</v>
      </c>
      <c r="R581" s="5">
        <f t="shared" si="625"/>
        <v>1.0735785939064631E-2</v>
      </c>
      <c r="S581" s="5">
        <f t="shared" si="626"/>
        <v>2.4052693903110715E-2</v>
      </c>
      <c r="T581" s="5">
        <f t="shared" si="627"/>
        <v>8.6176435242821398E-2</v>
      </c>
      <c r="U581" s="5">
        <f t="shared" si="628"/>
        <v>2.2725517507931104E-2</v>
      </c>
      <c r="V581" s="5">
        <f t="shared" si="629"/>
        <v>3.1579579891622134E-3</v>
      </c>
      <c r="W581" s="5">
        <f t="shared" si="630"/>
        <v>0.1089286230565621</v>
      </c>
      <c r="X581" s="5">
        <f t="shared" si="631"/>
        <v>6.0806108312192401E-2</v>
      </c>
      <c r="Y581" s="5">
        <f t="shared" si="632"/>
        <v>1.697158517350475E-2</v>
      </c>
      <c r="Z581" s="5">
        <f t="shared" si="633"/>
        <v>1.9976425672442516E-3</v>
      </c>
      <c r="AA581" s="5">
        <f t="shared" si="634"/>
        <v>4.2286108715439783E-3</v>
      </c>
      <c r="AB581" s="5">
        <f t="shared" si="635"/>
        <v>4.4755628950195461E-3</v>
      </c>
      <c r="AC581" s="5">
        <f t="shared" si="636"/>
        <v>2.332230651412948E-4</v>
      </c>
      <c r="AD581" s="5">
        <f t="shared" si="637"/>
        <v>5.7645042115156198E-2</v>
      </c>
      <c r="AE581" s="5">
        <f t="shared" si="638"/>
        <v>3.2178600776904993E-2</v>
      </c>
      <c r="AF581" s="5">
        <f t="shared" si="639"/>
        <v>8.9813651787339407E-3</v>
      </c>
      <c r="AG581" s="5">
        <f t="shared" si="640"/>
        <v>1.6711917967477073E-3</v>
      </c>
      <c r="AH581" s="5">
        <f t="shared" si="641"/>
        <v>2.7878088170137409E-4</v>
      </c>
      <c r="AI581" s="5">
        <f t="shared" si="642"/>
        <v>5.9012352183067374E-4</v>
      </c>
      <c r="AJ581" s="5">
        <f t="shared" si="643"/>
        <v>6.2458689579523129E-4</v>
      </c>
      <c r="AK581" s="5">
        <f t="shared" si="644"/>
        <v>4.407086267735185E-4</v>
      </c>
      <c r="AL581" s="5">
        <f t="shared" si="645"/>
        <v>1.1023426819598603E-5</v>
      </c>
      <c r="AM581" s="5">
        <f t="shared" si="646"/>
        <v>2.4404611292902587E-2</v>
      </c>
      <c r="AN581" s="5">
        <f t="shared" si="647"/>
        <v>1.3623135921057548E-2</v>
      </c>
      <c r="AO581" s="5">
        <f t="shared" si="648"/>
        <v>3.8023517378779604E-3</v>
      </c>
      <c r="AP581" s="5">
        <f t="shared" si="649"/>
        <v>7.0751594064308982E-4</v>
      </c>
      <c r="AQ581" s="5">
        <f t="shared" si="650"/>
        <v>9.8737342197484772E-5</v>
      </c>
      <c r="AR581" s="5">
        <f t="shared" si="651"/>
        <v>3.1124198603520411E-5</v>
      </c>
      <c r="AS581" s="5">
        <f t="shared" si="652"/>
        <v>6.58837205118728E-5</v>
      </c>
      <c r="AT581" s="5">
        <f t="shared" si="653"/>
        <v>6.9731347685135294E-5</v>
      </c>
      <c r="AU581" s="5">
        <f t="shared" si="654"/>
        <v>4.9202451553607149E-5</v>
      </c>
      <c r="AV581" s="5">
        <f t="shared" si="655"/>
        <v>2.603794404436615E-5</v>
      </c>
      <c r="AW581" s="5">
        <f t="shared" si="656"/>
        <v>3.6182557069412352E-7</v>
      </c>
      <c r="AX581" s="5">
        <f t="shared" si="657"/>
        <v>8.6099490737336064E-3</v>
      </c>
      <c r="AY581" s="5">
        <f t="shared" si="658"/>
        <v>4.8062435863900996E-3</v>
      </c>
      <c r="AZ581" s="5">
        <f t="shared" si="659"/>
        <v>1.3414700373889045E-3</v>
      </c>
      <c r="BA581" s="5">
        <f t="shared" si="660"/>
        <v>2.4961168791749327E-4</v>
      </c>
      <c r="BB581" s="5">
        <f t="shared" si="661"/>
        <v>3.4834543266968045E-5</v>
      </c>
      <c r="BC581" s="5">
        <f t="shared" si="662"/>
        <v>3.8890659800172884E-6</v>
      </c>
      <c r="BD581" s="5">
        <f t="shared" si="663"/>
        <v>2.8956903739817635E-6</v>
      </c>
      <c r="BE581" s="5">
        <f t="shared" si="664"/>
        <v>6.1295989567023324E-6</v>
      </c>
      <c r="BF581" s="5">
        <f t="shared" si="665"/>
        <v>6.4875692006984833E-6</v>
      </c>
      <c r="BG581" s="5">
        <f t="shared" si="666"/>
        <v>4.5776300027840436E-6</v>
      </c>
      <c r="BH581" s="5">
        <f t="shared" si="667"/>
        <v>2.4224824191623914E-6</v>
      </c>
      <c r="BI581" s="5">
        <f t="shared" si="668"/>
        <v>1.0255824201749442E-6</v>
      </c>
      <c r="BJ581" s="8">
        <f t="shared" si="669"/>
        <v>0.73127761486990106</v>
      </c>
      <c r="BK581" s="8">
        <f t="shared" si="670"/>
        <v>0.1825879754825071</v>
      </c>
      <c r="BL581" s="8">
        <f t="shared" si="671"/>
        <v>8.2829567183609842E-2</v>
      </c>
      <c r="BM581" s="8">
        <f t="shared" si="672"/>
        <v>0.49412361407539535</v>
      </c>
      <c r="BN581" s="8">
        <f t="shared" si="673"/>
        <v>0.49976330426704746</v>
      </c>
    </row>
    <row r="582" spans="1:66" x14ac:dyDescent="0.25">
      <c r="A582" t="s">
        <v>59</v>
      </c>
      <c r="B582" t="s">
        <v>227</v>
      </c>
      <c r="C582" t="s">
        <v>231</v>
      </c>
      <c r="D582" t="s">
        <v>536</v>
      </c>
      <c r="E582">
        <f>VLOOKUP(A582,home!$A$2:$E$405,3,FALSE)</f>
        <v>1.6243000000000001</v>
      </c>
      <c r="F582">
        <f>VLOOKUP(B582,home!$B$2:$E$405,3,FALSE)</f>
        <v>1.5430999999999999</v>
      </c>
      <c r="G582">
        <f>VLOOKUP(C582,away!$B$2:$E$405,4,FALSE)</f>
        <v>0.51300000000000001</v>
      </c>
      <c r="H582">
        <f>VLOOKUP(A582,away!$A$2:$E$405,3,FALSE)</f>
        <v>1.2161999999999999</v>
      </c>
      <c r="I582">
        <f>VLOOKUP(C582,away!$B$2:$E$405,3,FALSE)</f>
        <v>1.5530999999999999</v>
      </c>
      <c r="J582">
        <f>VLOOKUP(B582,home!$B$2:$E$405,4,FALSE)</f>
        <v>0.74629999999999996</v>
      </c>
      <c r="K582" s="3">
        <f t="shared" si="618"/>
        <v>1.28581261029</v>
      </c>
      <c r="L582" s="3">
        <f t="shared" si="619"/>
        <v>1.4096713081859999</v>
      </c>
      <c r="M582" s="5">
        <f t="shared" si="620"/>
        <v>6.750970467493464E-2</v>
      </c>
      <c r="N582" s="5">
        <f t="shared" si="621"/>
        <v>8.680482958798473E-2</v>
      </c>
      <c r="O582" s="5">
        <f t="shared" si="622"/>
        <v>9.5166493704365626E-2</v>
      </c>
      <c r="P582" s="5">
        <f t="shared" si="623"/>
        <v>0.12236627768215723</v>
      </c>
      <c r="Q582" s="5">
        <f t="shared" si="624"/>
        <v>5.5807372259152645E-2</v>
      </c>
      <c r="R582" s="5">
        <f t="shared" si="625"/>
        <v>6.7076737837853923E-2</v>
      </c>
      <c r="S582" s="5">
        <f t="shared" si="626"/>
        <v>5.5449457177622112E-2</v>
      </c>
      <c r="T582" s="5">
        <f t="shared" si="627"/>
        <v>7.8670051458982801E-2</v>
      </c>
      <c r="U582" s="5">
        <f t="shared" si="628"/>
        <v>8.624811536902896E-2</v>
      </c>
      <c r="V582" s="5">
        <f t="shared" si="629"/>
        <v>1.1167355217039415E-2</v>
      </c>
      <c r="W582" s="5">
        <f t="shared" si="630"/>
        <v>2.3919274332655602E-2</v>
      </c>
      <c r="X582" s="5">
        <f t="shared" si="631"/>
        <v>3.3718314739374436E-2</v>
      </c>
      <c r="Y582" s="5">
        <f t="shared" si="632"/>
        <v>2.3765870424240623E-2</v>
      </c>
      <c r="Z582" s="5">
        <f t="shared" si="633"/>
        <v>3.1518717592245629E-2</v>
      </c>
      <c r="AA582" s="5">
        <f t="shared" si="634"/>
        <v>4.0527164540278701E-2</v>
      </c>
      <c r="AB582" s="5">
        <f t="shared" si="635"/>
        <v>2.6055169612594048E-2</v>
      </c>
      <c r="AC582" s="5">
        <f t="shared" si="636"/>
        <v>1.2651030100444384E-3</v>
      </c>
      <c r="AD582" s="5">
        <f t="shared" si="637"/>
        <v>7.6889261414786313E-3</v>
      </c>
      <c r="AE582" s="5">
        <f t="shared" si="638"/>
        <v>1.0838858572403716E-2</v>
      </c>
      <c r="AF582" s="5">
        <f t="shared" si="639"/>
        <v>7.6396139715016933E-3</v>
      </c>
      <c r="AG582" s="5">
        <f t="shared" si="640"/>
        <v>3.5897815404142782E-3</v>
      </c>
      <c r="AH582" s="5">
        <f t="shared" si="641"/>
        <v>1.1107757965151507E-2</v>
      </c>
      <c r="AI582" s="5">
        <f t="shared" si="642"/>
        <v>1.4282495263640999E-2</v>
      </c>
      <c r="AJ582" s="5">
        <f t="shared" si="643"/>
        <v>9.1823062581983996E-3</v>
      </c>
      <c r="AK582" s="5">
        <f t="shared" si="644"/>
        <v>3.9355750594454297E-3</v>
      </c>
      <c r="AL582" s="5">
        <f t="shared" si="645"/>
        <v>9.1723669637741785E-5</v>
      </c>
      <c r="AM582" s="5">
        <f t="shared" si="646"/>
        <v>1.9773036384603294E-3</v>
      </c>
      <c r="AN582" s="5">
        <f t="shared" si="647"/>
        <v>2.7873482067093101E-3</v>
      </c>
      <c r="AO582" s="5">
        <f t="shared" si="648"/>
        <v>1.9646223964609076E-3</v>
      </c>
      <c r="AP582" s="5">
        <f t="shared" si="649"/>
        <v>9.231572745701872E-4</v>
      </c>
      <c r="AQ582" s="5">
        <f t="shared" si="650"/>
        <v>3.253370807261948E-4</v>
      </c>
      <c r="AR582" s="5">
        <f t="shared" si="651"/>
        <v>3.1316575403497146E-3</v>
      </c>
      <c r="AS582" s="5">
        <f t="shared" si="652"/>
        <v>4.0267247564914274E-3</v>
      </c>
      <c r="AT582" s="5">
        <f t="shared" si="653"/>
        <v>2.588806735031804E-3</v>
      </c>
      <c r="AU582" s="5">
        <f t="shared" si="654"/>
        <v>1.1095734485025257E-3</v>
      </c>
      <c r="AV582" s="5">
        <f t="shared" si="655"/>
        <v>3.5667588303187769E-4</v>
      </c>
      <c r="AW582" s="5">
        <f t="shared" si="656"/>
        <v>4.6182183414972156E-6</v>
      </c>
      <c r="AX582" s="5">
        <f t="shared" si="657"/>
        <v>4.2374032545076473E-4</v>
      </c>
      <c r="AY582" s="5">
        <f t="shared" si="658"/>
        <v>5.9733457890934097E-4</v>
      </c>
      <c r="AZ582" s="5">
        <f t="shared" si="659"/>
        <v>4.2102270863793209E-4</v>
      </c>
      <c r="BA582" s="5">
        <f t="shared" si="660"/>
        <v>1.9783454415388228E-4</v>
      </c>
      <c r="BB582" s="5">
        <f t="shared" si="661"/>
        <v>6.9720420165446099E-5</v>
      </c>
      <c r="BC582" s="5">
        <f t="shared" si="662"/>
        <v>1.9656575180380378E-5</v>
      </c>
      <c r="BD582" s="5">
        <f t="shared" si="663"/>
        <v>7.3576796361588947E-4</v>
      </c>
      <c r="BE582" s="5">
        <f t="shared" si="664"/>
        <v>9.4605972586470457E-4</v>
      </c>
      <c r="BF582" s="5">
        <f t="shared" si="665"/>
        <v>6.0822776280216901E-4</v>
      </c>
      <c r="BG582" s="5">
        <f t="shared" si="666"/>
        <v>2.6068897577983467E-4</v>
      </c>
      <c r="BH582" s="5">
        <f t="shared" si="667"/>
        <v>8.3799293105324017E-5</v>
      </c>
      <c r="BI582" s="5">
        <f t="shared" si="668"/>
        <v>2.1550037561642675E-5</v>
      </c>
      <c r="BJ582" s="8">
        <f t="shared" si="669"/>
        <v>0.34214997077761383</v>
      </c>
      <c r="BK582" s="8">
        <f t="shared" si="670"/>
        <v>0.2584469560103449</v>
      </c>
      <c r="BL582" s="8">
        <f t="shared" si="671"/>
        <v>0.36745134773269456</v>
      </c>
      <c r="BM582" s="8">
        <f t="shared" si="672"/>
        <v>0.50424286000588203</v>
      </c>
      <c r="BN582" s="8">
        <f t="shared" si="673"/>
        <v>0.49473141574644885</v>
      </c>
    </row>
    <row r="583" spans="1:66" x14ac:dyDescent="0.25">
      <c r="A583" t="s">
        <v>59</v>
      </c>
      <c r="B583" t="s">
        <v>274</v>
      </c>
      <c r="C583" t="s">
        <v>229</v>
      </c>
      <c r="D583" t="s">
        <v>536</v>
      </c>
      <c r="E583">
        <f>VLOOKUP(A583,home!$A$2:$E$405,3,FALSE)</f>
        <v>1.6243000000000001</v>
      </c>
      <c r="F583">
        <f>VLOOKUP(B583,home!$B$2:$E$405,3,FALSE)</f>
        <v>1.1665000000000001</v>
      </c>
      <c r="G583">
        <f>VLOOKUP(C583,away!$B$2:$E$405,4,FALSE)</f>
        <v>0.88929999999999998</v>
      </c>
      <c r="H583">
        <f>VLOOKUP(A583,away!$A$2:$E$405,3,FALSE)</f>
        <v>1.2161999999999999</v>
      </c>
      <c r="I583">
        <f>VLOOKUP(C583,away!$B$2:$E$405,3,FALSE)</f>
        <v>1.1419999999999999</v>
      </c>
      <c r="J583">
        <f>VLOOKUP(B583,home!$B$2:$E$405,4,FALSE)</f>
        <v>0.60589999999999999</v>
      </c>
      <c r="K583" s="3">
        <f t="shared" si="618"/>
        <v>1.6849975733350002</v>
      </c>
      <c r="L583" s="3">
        <f t="shared" si="619"/>
        <v>0.84153475235999986</v>
      </c>
      <c r="M583" s="5">
        <f t="shared" si="620"/>
        <v>7.9935731318291334E-2</v>
      </c>
      <c r="N583" s="5">
        <f t="shared" si="621"/>
        <v>0.13469151329407944</v>
      </c>
      <c r="O583" s="5">
        <f t="shared" si="622"/>
        <v>6.7268695859653782E-2</v>
      </c>
      <c r="P583" s="5">
        <f t="shared" si="623"/>
        <v>0.11334758928492679</v>
      </c>
      <c r="Q583" s="5">
        <f t="shared" si="624"/>
        <v>0.11347743652467143</v>
      </c>
      <c r="R583" s="5">
        <f t="shared" si="625"/>
        <v>2.8304472655916939E-2</v>
      </c>
      <c r="S583" s="5">
        <f t="shared" si="626"/>
        <v>4.0181267453309008E-2</v>
      </c>
      <c r="T583" s="5">
        <f t="shared" si="627"/>
        <v>9.5495206444236994E-2</v>
      </c>
      <c r="U583" s="5">
        <f t="shared" si="628"/>
        <v>4.7692967739746905E-2</v>
      </c>
      <c r="V583" s="5">
        <f t="shared" si="629"/>
        <v>6.3307105528320204E-3</v>
      </c>
      <c r="W583" s="5">
        <f t="shared" si="630"/>
        <v>6.3736401724115974E-2</v>
      </c>
      <c r="X583" s="5">
        <f t="shared" si="631"/>
        <v>5.3636397041221404E-2</v>
      </c>
      <c r="Y583" s="5">
        <f t="shared" si="632"/>
        <v>2.2568446050783435E-2</v>
      </c>
      <c r="Z583" s="5">
        <f t="shared" si="633"/>
        <v>7.9397324623924851E-3</v>
      </c>
      <c r="AA583" s="5">
        <f t="shared" si="634"/>
        <v>1.3378429932060461E-2</v>
      </c>
      <c r="AB583" s="5">
        <f t="shared" si="635"/>
        <v>1.127131098527711E-2</v>
      </c>
      <c r="AC583" s="5">
        <f t="shared" si="636"/>
        <v>5.6105289820808E-4</v>
      </c>
      <c r="AD583" s="5">
        <f t="shared" si="637"/>
        <v>2.6848920559560039E-2</v>
      </c>
      <c r="AE583" s="5">
        <f t="shared" si="638"/>
        <v>2.2594299714222669E-2</v>
      </c>
      <c r="AF583" s="5">
        <f t="shared" si="639"/>
        <v>9.5069442073779913E-3</v>
      </c>
      <c r="AG583" s="5">
        <f t="shared" si="640"/>
        <v>2.6668079797520583E-3</v>
      </c>
      <c r="AH583" s="5">
        <f t="shared" si="641"/>
        <v>1.670390197886028E-3</v>
      </c>
      <c r="AI583" s="5">
        <f t="shared" si="642"/>
        <v>2.8146034299605274E-3</v>
      </c>
      <c r="AJ583" s="5">
        <f t="shared" si="643"/>
        <v>2.3712999746919295E-3</v>
      </c>
      <c r="AK583" s="5">
        <f t="shared" si="644"/>
        <v>1.3318782343350829E-3</v>
      </c>
      <c r="AL583" s="5">
        <f t="shared" si="645"/>
        <v>3.18225616626868E-5</v>
      </c>
      <c r="AM583" s="5">
        <f t="shared" si="646"/>
        <v>9.0480731979045645E-3</v>
      </c>
      <c r="AN583" s="5">
        <f t="shared" si="647"/>
        <v>7.6142680379337703E-3</v>
      </c>
      <c r="AO583" s="5">
        <f t="shared" si="648"/>
        <v>3.2038355838526281E-3</v>
      </c>
      <c r="AP583" s="5">
        <f t="shared" si="649"/>
        <v>8.9871299488652589E-4</v>
      </c>
      <c r="AQ583" s="5">
        <f t="shared" si="650"/>
        <v>1.8907455439863658E-4</v>
      </c>
      <c r="AR583" s="5">
        <f t="shared" si="651"/>
        <v>2.8113828030451804E-4</v>
      </c>
      <c r="AS583" s="5">
        <f t="shared" si="652"/>
        <v>4.7371732008468789E-4</v>
      </c>
      <c r="AT583" s="5">
        <f t="shared" si="653"/>
        <v>3.991062673947295E-4</v>
      </c>
      <c r="AU583" s="5">
        <f t="shared" si="654"/>
        <v>2.2416436402096965E-4</v>
      </c>
      <c r="AV583" s="5">
        <f t="shared" si="655"/>
        <v>9.4429102350879386E-5</v>
      </c>
      <c r="AW583" s="5">
        <f t="shared" si="656"/>
        <v>1.253441215923667E-6</v>
      </c>
      <c r="AX583" s="5">
        <f t="shared" si="657"/>
        <v>2.5409968969711079E-3</v>
      </c>
      <c r="AY583" s="5">
        <f t="shared" si="658"/>
        <v>2.1383371944401095E-3</v>
      </c>
      <c r="AZ583" s="5">
        <f t="shared" si="659"/>
        <v>8.9974253069266704E-4</v>
      </c>
      <c r="BA583" s="5">
        <f t="shared" si="660"/>
        <v>2.5238820258473776E-4</v>
      </c>
      <c r="BB583" s="5">
        <f t="shared" si="661"/>
        <v>5.3098360890183195E-5</v>
      </c>
      <c r="BC583" s="5">
        <f t="shared" si="662"/>
        <v>8.9368231964884454E-6</v>
      </c>
      <c r="BD583" s="5">
        <f t="shared" si="663"/>
        <v>3.9431272182496447E-5</v>
      </c>
      <c r="BE583" s="5">
        <f t="shared" si="664"/>
        <v>6.6441597941018405E-5</v>
      </c>
      <c r="BF583" s="5">
        <f t="shared" si="665"/>
        <v>5.5976965649557895E-5</v>
      </c>
      <c r="BG583" s="5">
        <f t="shared" si="666"/>
        <v>3.1440350427387239E-5</v>
      </c>
      <c r="BH583" s="5">
        <f t="shared" si="667"/>
        <v>1.3244228543737387E-5</v>
      </c>
      <c r="BI583" s="5">
        <f t="shared" si="668"/>
        <v>4.4632985913783245E-6</v>
      </c>
      <c r="BJ583" s="8">
        <f t="shared" si="669"/>
        <v>0.57206983791777288</v>
      </c>
      <c r="BK583" s="8">
        <f t="shared" si="670"/>
        <v>0.24252651126367003</v>
      </c>
      <c r="BL583" s="8">
        <f t="shared" si="671"/>
        <v>0.17778760205702018</v>
      </c>
      <c r="BM583" s="8">
        <f t="shared" si="672"/>
        <v>0.46116116101009158</v>
      </c>
      <c r="BN583" s="8">
        <f t="shared" si="673"/>
        <v>0.53702543893753973</v>
      </c>
    </row>
    <row r="584" spans="1:66" x14ac:dyDescent="0.25">
      <c r="A584" t="s">
        <v>70</v>
      </c>
      <c r="B584" t="s">
        <v>85</v>
      </c>
      <c r="C584" t="s">
        <v>73</v>
      </c>
      <c r="D584" t="s">
        <v>536</v>
      </c>
      <c r="E584">
        <f>VLOOKUP(A584,home!$A$2:$E$405,3,FALSE)</f>
        <v>1.3243</v>
      </c>
      <c r="F584">
        <f>VLOOKUP(B584,home!$B$2:$E$405,3,FALSE)</f>
        <v>1.1491</v>
      </c>
      <c r="G584">
        <f>VLOOKUP(C584,away!$B$2:$E$405,4,FALSE)</f>
        <v>1.1491</v>
      </c>
      <c r="H584">
        <f>VLOOKUP(A584,away!$A$2:$E$405,3,FALSE)</f>
        <v>1.1069</v>
      </c>
      <c r="I584">
        <f>VLOOKUP(C584,away!$B$2:$E$405,3,FALSE)</f>
        <v>0.98199999999999998</v>
      </c>
      <c r="J584">
        <f>VLOOKUP(B584,home!$B$2:$E$405,4,FALSE)</f>
        <v>0.90339999999999998</v>
      </c>
      <c r="K584" s="3">
        <f t="shared" si="618"/>
        <v>1.7486465216830001</v>
      </c>
      <c r="L584" s="3">
        <f t="shared" si="619"/>
        <v>0.98197393771999997</v>
      </c>
      <c r="M584" s="5">
        <f t="shared" si="620"/>
        <v>6.5178836297730761E-2</v>
      </c>
      <c r="N584" s="5">
        <f t="shared" si="621"/>
        <v>0.11397474537937254</v>
      </c>
      <c r="O584" s="5">
        <f t="shared" si="622"/>
        <v>6.400391853528993E-2</v>
      </c>
      <c r="P584" s="5">
        <f t="shared" si="623"/>
        <v>0.11192022952081682</v>
      </c>
      <c r="Q584" s="5">
        <f t="shared" si="624"/>
        <v>9.9650771033672703E-2</v>
      </c>
      <c r="R584" s="5">
        <f t="shared" si="625"/>
        <v>3.1425089956804375E-2</v>
      </c>
      <c r="S584" s="5">
        <f t="shared" si="626"/>
        <v>4.8045264718957655E-2</v>
      </c>
      <c r="T584" s="5">
        <f t="shared" si="627"/>
        <v>9.7854460028769685E-2</v>
      </c>
      <c r="U584" s="5">
        <f t="shared" si="628"/>
        <v>5.4951374246541333E-2</v>
      </c>
      <c r="V584" s="5">
        <f t="shared" si="629"/>
        <v>9.166637789146153E-3</v>
      </c>
      <c r="W584" s="5">
        <f t="shared" si="630"/>
        <v>5.8084658050353628E-2</v>
      </c>
      <c r="X584" s="5">
        <f t="shared" si="631"/>
        <v>5.7037620386825444E-2</v>
      </c>
      <c r="Y584" s="5">
        <f t="shared" si="632"/>
        <v>2.8004728344714767E-2</v>
      </c>
      <c r="Z584" s="5">
        <f t="shared" si="633"/>
        <v>1.0286206442696139E-2</v>
      </c>
      <c r="AA584" s="5">
        <f t="shared" si="634"/>
        <v>1.7986939117333865E-2</v>
      </c>
      <c r="AB584" s="5">
        <f t="shared" si="635"/>
        <v>1.572639926162488E-2</v>
      </c>
      <c r="AC584" s="5">
        <f t="shared" si="636"/>
        <v>9.8376661003990343E-4</v>
      </c>
      <c r="AD584" s="5">
        <f t="shared" si="637"/>
        <v>2.5392383815724336E-2</v>
      </c>
      <c r="AE584" s="5">
        <f t="shared" si="638"/>
        <v>2.4934659123624421E-2</v>
      </c>
      <c r="AF584" s="5">
        <f t="shared" si="639"/>
        <v>1.22425927026657E-2</v>
      </c>
      <c r="AG584" s="5">
        <f t="shared" si="640"/>
        <v>4.0073023213795913E-3</v>
      </c>
      <c r="AH584" s="5">
        <f t="shared" si="641"/>
        <v>2.5251966611837895E-3</v>
      </c>
      <c r="AI584" s="5">
        <f t="shared" si="642"/>
        <v>4.4156763581445586E-3</v>
      </c>
      <c r="AJ584" s="5">
        <f t="shared" si="643"/>
        <v>3.8607285522736703E-3</v>
      </c>
      <c r="AK584" s="5">
        <f t="shared" si="644"/>
        <v>2.2503498513652001E-3</v>
      </c>
      <c r="AL584" s="5">
        <f t="shared" si="645"/>
        <v>6.7570021832019244E-5</v>
      </c>
      <c r="AM584" s="5">
        <f t="shared" si="646"/>
        <v>8.8804607273212082E-3</v>
      </c>
      <c r="AN584" s="5">
        <f t="shared" si="647"/>
        <v>8.7203809891754219E-3</v>
      </c>
      <c r="AO584" s="5">
        <f t="shared" si="648"/>
        <v>4.2815934291796087E-3</v>
      </c>
      <c r="AP584" s="5">
        <f t="shared" si="649"/>
        <v>1.401471053122526E-3</v>
      </c>
      <c r="AQ584" s="5">
        <f t="shared" si="650"/>
        <v>3.4405201215883049E-4</v>
      </c>
      <c r="AR584" s="5">
        <f t="shared" si="651"/>
        <v>4.9593546178000874E-4</v>
      </c>
      <c r="AS584" s="5">
        <f t="shared" si="652"/>
        <v>8.6721582022086449E-4</v>
      </c>
      <c r="AT584" s="5">
        <f t="shared" si="653"/>
        <v>7.5822696378884244E-4</v>
      </c>
      <c r="AU584" s="5">
        <f t="shared" si="654"/>
        <v>4.4195698095854066E-4</v>
      </c>
      <c r="AV584" s="5">
        <f t="shared" si="655"/>
        <v>1.9320663437166801E-4</v>
      </c>
      <c r="AW584" s="5">
        <f t="shared" si="656"/>
        <v>3.2229498534452827E-6</v>
      </c>
      <c r="AX584" s="5">
        <f t="shared" si="657"/>
        <v>2.5881311269621188E-3</v>
      </c>
      <c r="AY584" s="5">
        <f t="shared" si="658"/>
        <v>2.5414773140786931E-3</v>
      </c>
      <c r="AZ584" s="5">
        <f t="shared" si="659"/>
        <v>1.2478322428659517E-3</v>
      </c>
      <c r="BA584" s="5">
        <f t="shared" si="660"/>
        <v>4.0844624704701932E-4</v>
      </c>
      <c r="BB584" s="5">
        <f t="shared" si="661"/>
        <v>1.0027089238992935E-4</v>
      </c>
      <c r="BC584" s="5">
        <f t="shared" si="662"/>
        <v>1.9692680607767469E-5</v>
      </c>
      <c r="BD584" s="5">
        <f t="shared" si="663"/>
        <v>8.1165949709850258E-5</v>
      </c>
      <c r="BE584" s="5">
        <f t="shared" si="664"/>
        <v>1.4193055563922692E-4</v>
      </c>
      <c r="BF584" s="5">
        <f t="shared" si="665"/>
        <v>1.2409318621953486E-4</v>
      </c>
      <c r="BG584" s="5">
        <f t="shared" si="666"/>
        <v>7.2331706149116837E-5</v>
      </c>
      <c r="BH584" s="5">
        <f t="shared" si="667"/>
        <v>3.1620646591262505E-5</v>
      </c>
      <c r="BI584" s="5">
        <f t="shared" si="668"/>
        <v>1.1058666735035713E-5</v>
      </c>
      <c r="BJ584" s="8">
        <f t="shared" si="669"/>
        <v>0.55171772990201173</v>
      </c>
      <c r="BK584" s="8">
        <f t="shared" si="670"/>
        <v>0.23790378227260198</v>
      </c>
      <c r="BL584" s="8">
        <f t="shared" si="671"/>
        <v>0.20036441511272557</v>
      </c>
      <c r="BM584" s="8">
        <f t="shared" si="672"/>
        <v>0.51158028864212313</v>
      </c>
      <c r="BN584" s="8">
        <f t="shared" si="673"/>
        <v>0.48615359072368713</v>
      </c>
    </row>
    <row r="585" spans="1:66" x14ac:dyDescent="0.25">
      <c r="A585" t="s">
        <v>19</v>
      </c>
      <c r="B585" t="s">
        <v>234</v>
      </c>
      <c r="C585" t="s">
        <v>149</v>
      </c>
      <c r="D585" t="s">
        <v>536</v>
      </c>
      <c r="E585">
        <f>VLOOKUP(A585,home!$A$2:$E$405,3,FALSE)</f>
        <v>1.4805999999999999</v>
      </c>
      <c r="F585">
        <f>VLOOKUP(B585,home!$B$2:$E$405,3,FALSE)</f>
        <v>1.5384</v>
      </c>
      <c r="G585">
        <f>VLOOKUP(C585,away!$B$2:$E$405,4,FALSE)</f>
        <v>0.37969999999999998</v>
      </c>
      <c r="H585">
        <f>VLOOKUP(A585,away!$A$2:$E$405,3,FALSE)</f>
        <v>1.3222</v>
      </c>
      <c r="I585">
        <f>VLOOKUP(C585,away!$B$2:$E$405,3,FALSE)</f>
        <v>1.1224000000000001</v>
      </c>
      <c r="J585">
        <f>VLOOKUP(B585,home!$B$2:$E$405,4,FALSE)</f>
        <v>0.58819999999999995</v>
      </c>
      <c r="K585" s="3">
        <f t="shared" si="618"/>
        <v>0.86486358868799984</v>
      </c>
      <c r="L585" s="3">
        <f t="shared" si="619"/>
        <v>0.87291072809600001</v>
      </c>
      <c r="M585" s="5">
        <f t="shared" si="620"/>
        <v>0.17591148848412347</v>
      </c>
      <c r="N585" s="5">
        <f t="shared" si="621"/>
        <v>0.15213944122182677</v>
      </c>
      <c r="O585" s="5">
        <f t="shared" si="622"/>
        <v>0.15355502549312733</v>
      </c>
      <c r="P585" s="5">
        <f t="shared" si="623"/>
        <v>0.1328041504090634</v>
      </c>
      <c r="Q585" s="5">
        <f t="shared" si="624"/>
        <v>6.5789931558048062E-2</v>
      </c>
      <c r="R585" s="5">
        <f t="shared" si="625"/>
        <v>6.701991455300281E-2</v>
      </c>
      <c r="S585" s="5">
        <f t="shared" si="626"/>
        <v>2.5065080339344809E-2</v>
      </c>
      <c r="T585" s="5">
        <f t="shared" si="627"/>
        <v>5.7428737057721738E-2</v>
      </c>
      <c r="U585" s="5">
        <f t="shared" si="628"/>
        <v>5.7963083813873113E-2</v>
      </c>
      <c r="V585" s="5">
        <f t="shared" si="629"/>
        <v>2.1025388822819113E-3</v>
      </c>
      <c r="W585" s="5">
        <f t="shared" si="630"/>
        <v>1.8966438768943779E-2</v>
      </c>
      <c r="X585" s="5">
        <f t="shared" si="631"/>
        <v>1.6556007875186917E-2</v>
      </c>
      <c r="Y585" s="5">
        <f t="shared" si="632"/>
        <v>7.2259584443462596E-3</v>
      </c>
      <c r="Z585" s="5">
        <f t="shared" si="633"/>
        <v>1.950080080313113E-2</v>
      </c>
      <c r="AA585" s="5">
        <f t="shared" si="634"/>
        <v>1.6865532564885818E-2</v>
      </c>
      <c r="AB585" s="5">
        <f t="shared" si="635"/>
        <v>7.2931925096007379E-3</v>
      </c>
      <c r="AC585" s="5">
        <f t="shared" si="636"/>
        <v>9.9206812886993434E-5</v>
      </c>
      <c r="AD585" s="5">
        <f t="shared" si="637"/>
        <v>4.1008455745849817E-3</v>
      </c>
      <c r="AE585" s="5">
        <f t="shared" si="638"/>
        <v>3.579672096320236E-3</v>
      </c>
      <c r="AF585" s="5">
        <f t="shared" si="639"/>
        <v>1.5623670879719158E-3</v>
      </c>
      <c r="AG585" s="5">
        <f t="shared" si="640"/>
        <v>4.5460233077159747E-4</v>
      </c>
      <c r="AH585" s="5">
        <f t="shared" si="641"/>
        <v>4.2556145568790633E-3</v>
      </c>
      <c r="AI585" s="5">
        <f t="shared" si="642"/>
        <v>3.680526077735319E-3</v>
      </c>
      <c r="AJ585" s="5">
        <f t="shared" si="643"/>
        <v>1.5915764959249681E-3</v>
      </c>
      <c r="AK585" s="5">
        <f t="shared" si="644"/>
        <v>4.5883218664571321E-4</v>
      </c>
      <c r="AL585" s="5">
        <f t="shared" si="645"/>
        <v>2.9958421962729699E-6</v>
      </c>
      <c r="AM585" s="5">
        <f t="shared" si="646"/>
        <v>7.0933440405817423E-4</v>
      </c>
      <c r="AN585" s="5">
        <f t="shared" si="647"/>
        <v>6.1918561110996305E-4</v>
      </c>
      <c r="AO585" s="5">
        <f t="shared" si="648"/>
        <v>2.7024688131028227E-4</v>
      </c>
      <c r="AP585" s="5">
        <f t="shared" si="649"/>
        <v>7.863380064341061E-5</v>
      </c>
      <c r="AQ585" s="5">
        <f t="shared" si="650"/>
        <v>1.7160072043148812E-5</v>
      </c>
      <c r="AR585" s="5">
        <f t="shared" si="651"/>
        <v>7.4295432026824822E-4</v>
      </c>
      <c r="AS585" s="5">
        <f t="shared" si="652"/>
        <v>6.4255413965845075E-4</v>
      </c>
      <c r="AT585" s="5">
        <f t="shared" si="653"/>
        <v>2.7786083957566897E-4</v>
      </c>
      <c r="AU585" s="5">
        <f t="shared" si="654"/>
        <v>8.0103907623757891E-5</v>
      </c>
      <c r="AV585" s="5">
        <f t="shared" si="655"/>
        <v>1.7319738253853819E-5</v>
      </c>
      <c r="AW585" s="5">
        <f t="shared" si="656"/>
        <v>6.2825199616030839E-8</v>
      </c>
      <c r="AX585" s="5">
        <f t="shared" si="657"/>
        <v>1.0224624971226933E-4</v>
      </c>
      <c r="AY585" s="5">
        <f t="shared" si="658"/>
        <v>8.9251848281422458E-5</v>
      </c>
      <c r="AZ585" s="5">
        <f t="shared" si="659"/>
        <v>3.8954447933625101E-5</v>
      </c>
      <c r="BA585" s="5">
        <f t="shared" si="660"/>
        <v>1.133458516943947E-5</v>
      </c>
      <c r="BB585" s="5">
        <f t="shared" si="661"/>
        <v>2.4735202482303823E-6</v>
      </c>
      <c r="BC585" s="5">
        <f t="shared" si="662"/>
        <v>4.318324721685965E-7</v>
      </c>
      <c r="BD585" s="5">
        <f t="shared" si="663"/>
        <v>1.0808879944123749E-4</v>
      </c>
      <c r="BE585" s="5">
        <f t="shared" si="664"/>
        <v>9.3482066981726139E-5</v>
      </c>
      <c r="BF585" s="5">
        <f t="shared" si="665"/>
        <v>4.042461796389382E-5</v>
      </c>
      <c r="BG585" s="5">
        <f t="shared" si="666"/>
        <v>1.1653926721198198E-5</v>
      </c>
      <c r="BH585" s="5">
        <f t="shared" si="667"/>
        <v>2.5197642216006126E-6</v>
      </c>
      <c r="BI585" s="5">
        <f t="shared" si="668"/>
        <v>4.3585046546822612E-7</v>
      </c>
      <c r="BJ585" s="8">
        <f t="shared" si="669"/>
        <v>0.3297432552687044</v>
      </c>
      <c r="BK585" s="8">
        <f t="shared" si="670"/>
        <v>0.33607471261817823</v>
      </c>
      <c r="BL585" s="8">
        <f t="shared" si="671"/>
        <v>0.31470069622285002</v>
      </c>
      <c r="BM585" s="8">
        <f t="shared" si="672"/>
        <v>0.25271032417059014</v>
      </c>
      <c r="BN585" s="8">
        <f t="shared" si="673"/>
        <v>0.74721995171919187</v>
      </c>
    </row>
    <row r="586" spans="1:66" x14ac:dyDescent="0.25">
      <c r="A586" t="s">
        <v>19</v>
      </c>
      <c r="B586" t="s">
        <v>152</v>
      </c>
      <c r="C586" t="s">
        <v>244</v>
      </c>
      <c r="D586" t="s">
        <v>536</v>
      </c>
      <c r="E586">
        <f>VLOOKUP(A586,home!$A$2:$E$405,3,FALSE)</f>
        <v>1.4805999999999999</v>
      </c>
      <c r="F586">
        <f>VLOOKUP(B586,home!$B$2:$E$405,3,FALSE)</f>
        <v>0.6754</v>
      </c>
      <c r="G586">
        <f>VLOOKUP(C586,away!$B$2:$E$405,4,FALSE)</f>
        <v>0.75949999999999995</v>
      </c>
      <c r="H586">
        <f>VLOOKUP(A586,away!$A$2:$E$405,3,FALSE)</f>
        <v>1.3222</v>
      </c>
      <c r="I586">
        <f>VLOOKUP(C586,away!$B$2:$E$405,3,FALSE)</f>
        <v>1.6326000000000001</v>
      </c>
      <c r="J586">
        <f>VLOOKUP(B586,home!$B$2:$E$405,4,FALSE)</f>
        <v>1.1765000000000001</v>
      </c>
      <c r="K586" s="3">
        <f t="shared" si="618"/>
        <v>0.75949790377999993</v>
      </c>
      <c r="L586" s="3">
        <f t="shared" si="619"/>
        <v>2.5396208065800003</v>
      </c>
      <c r="M586" s="5">
        <f t="shared" si="620"/>
        <v>3.6915686481820781E-2</v>
      </c>
      <c r="N586" s="5">
        <f t="shared" si="621"/>
        <v>2.8037386499542561E-2</v>
      </c>
      <c r="O586" s="5">
        <f t="shared" si="622"/>
        <v>9.3751845478416113E-2</v>
      </c>
      <c r="P586" s="5">
        <f t="shared" si="623"/>
        <v>7.1204330116363498E-2</v>
      </c>
      <c r="Q586" s="5">
        <f t="shared" si="624"/>
        <v>1.0647168136936121E-2</v>
      </c>
      <c r="R586" s="5">
        <f t="shared" si="625"/>
        <v>0.11904706871612938</v>
      </c>
      <c r="S586" s="5">
        <f t="shared" si="626"/>
        <v>3.4335380907902335E-2</v>
      </c>
      <c r="T586" s="5">
        <f t="shared" si="627"/>
        <v>2.703976973171859E-2</v>
      </c>
      <c r="U586" s="5">
        <f t="shared" si="628"/>
        <v>9.041599914105386E-2</v>
      </c>
      <c r="V586" s="5">
        <f t="shared" si="629"/>
        <v>7.3585935647086688E-3</v>
      </c>
      <c r="W586" s="5">
        <f t="shared" si="630"/>
        <v>2.6955006270653979E-3</v>
      </c>
      <c r="X586" s="5">
        <f t="shared" si="631"/>
        <v>6.8455494766447222E-3</v>
      </c>
      <c r="Y586" s="5">
        <f t="shared" si="632"/>
        <v>8.6925499416798876E-3</v>
      </c>
      <c r="Z586" s="5">
        <f t="shared" si="633"/>
        <v>0.10077813755794707</v>
      </c>
      <c r="AA586" s="5">
        <f t="shared" si="634"/>
        <v>7.6540784222113259E-2</v>
      </c>
      <c r="AB586" s="5">
        <f t="shared" si="635"/>
        <v>2.9066282585186155E-2</v>
      </c>
      <c r="AC586" s="5">
        <f t="shared" si="636"/>
        <v>8.8709532333851326E-4</v>
      </c>
      <c r="AD586" s="5">
        <f t="shared" si="637"/>
        <v>5.1180676897346115E-4</v>
      </c>
      <c r="AE586" s="5">
        <f t="shared" si="638"/>
        <v>1.2997951194334853E-3</v>
      </c>
      <c r="AF586" s="5">
        <f t="shared" si="639"/>
        <v>1.6504933648022085E-3</v>
      </c>
      <c r="AG586" s="5">
        <f t="shared" si="640"/>
        <v>1.3972090967913076E-3</v>
      </c>
      <c r="AH586" s="5">
        <f t="shared" si="641"/>
        <v>6.3984563747635906E-2</v>
      </c>
      <c r="AI586" s="5">
        <f t="shared" si="642"/>
        <v>4.8596142040607249E-2</v>
      </c>
      <c r="AJ586" s="5">
        <f t="shared" si="643"/>
        <v>1.8454334005818161E-2</v>
      </c>
      <c r="AK586" s="5">
        <f t="shared" si="644"/>
        <v>4.6720093310249561E-3</v>
      </c>
      <c r="AL586" s="5">
        <f t="shared" si="645"/>
        <v>6.8442479896759856E-5</v>
      </c>
      <c r="AM586" s="5">
        <f t="shared" si="646"/>
        <v>7.7743233635151689E-5</v>
      </c>
      <c r="AN586" s="5">
        <f t="shared" si="647"/>
        <v>1.9743833371064134E-4</v>
      </c>
      <c r="AO586" s="5">
        <f t="shared" si="648"/>
        <v>2.5070925015401518E-4</v>
      </c>
      <c r="AP586" s="5">
        <f t="shared" si="649"/>
        <v>2.1223547603106902E-4</v>
      </c>
      <c r="AQ586" s="5">
        <f t="shared" si="650"/>
        <v>1.347494077057284E-4</v>
      </c>
      <c r="AR586" s="5">
        <f t="shared" si="651"/>
        <v>3.2499305878688108E-2</v>
      </c>
      <c r="AS586" s="5">
        <f t="shared" si="652"/>
        <v>2.4683154689168645E-2</v>
      </c>
      <c r="AT586" s="5">
        <f t="shared" si="653"/>
        <v>9.3734021225505282E-3</v>
      </c>
      <c r="AU586" s="5">
        <f t="shared" si="654"/>
        <v>2.3730264211213768E-3</v>
      </c>
      <c r="AV586" s="5">
        <f t="shared" si="655"/>
        <v>4.5057714811406021E-4</v>
      </c>
      <c r="AW586" s="5">
        <f t="shared" si="656"/>
        <v>3.6670657118375388E-6</v>
      </c>
      <c r="AX586" s="5">
        <f t="shared" si="657"/>
        <v>9.8409704964960809E-6</v>
      </c>
      <c r="AY586" s="5">
        <f t="shared" si="658"/>
        <v>2.4992333429841362E-5</v>
      </c>
      <c r="AZ586" s="5">
        <f t="shared" si="659"/>
        <v>3.1735524991705023E-5</v>
      </c>
      <c r="BA586" s="5">
        <f t="shared" si="660"/>
        <v>2.6865399858891221E-5</v>
      </c>
      <c r="BB586" s="5">
        <f t="shared" si="661"/>
        <v>1.7056982114682881E-5</v>
      </c>
      <c r="BC586" s="5">
        <f t="shared" si="662"/>
        <v>8.6636533351823141E-6</v>
      </c>
      <c r="BD586" s="5">
        <f t="shared" si="663"/>
        <v>1.3755985568154015E-2</v>
      </c>
      <c r="BE586" s="5">
        <f t="shared" si="664"/>
        <v>1.0447642203440905E-2</v>
      </c>
      <c r="BF586" s="5">
        <f t="shared" si="665"/>
        <v>3.9674811764784127E-3</v>
      </c>
      <c r="BG586" s="5">
        <f t="shared" si="666"/>
        <v>1.0044312122739877E-3</v>
      </c>
      <c r="BH586" s="5">
        <f t="shared" si="667"/>
        <v>1.9071585005332441E-4</v>
      </c>
      <c r="BI586" s="5">
        <f t="shared" si="668"/>
        <v>2.8969657666624136E-5</v>
      </c>
      <c r="BJ586" s="8">
        <f t="shared" si="669"/>
        <v>8.9809259329051164E-2</v>
      </c>
      <c r="BK586" s="8">
        <f t="shared" si="670"/>
        <v>0.1507945212074604</v>
      </c>
      <c r="BL586" s="8">
        <f t="shared" si="671"/>
        <v>0.64330372119569501</v>
      </c>
      <c r="BM586" s="8">
        <f t="shared" si="672"/>
        <v>0.62506082859322742</v>
      </c>
      <c r="BN586" s="8">
        <f t="shared" si="673"/>
        <v>0.3596034854292085</v>
      </c>
    </row>
    <row r="587" spans="1:66" x14ac:dyDescent="0.25">
      <c r="A587" t="s">
        <v>19</v>
      </c>
      <c r="B587" t="s">
        <v>20</v>
      </c>
      <c r="C587" t="s">
        <v>242</v>
      </c>
      <c r="D587" t="s">
        <v>536</v>
      </c>
      <c r="E587">
        <f>VLOOKUP(A587,home!$A$2:$E$405,3,FALSE)</f>
        <v>1.4805999999999999</v>
      </c>
      <c r="F587">
        <f>VLOOKUP(B587,home!$B$2:$E$405,3,FALSE)</f>
        <v>1.0130999999999999</v>
      </c>
      <c r="G587">
        <f>VLOOKUP(C587,away!$B$2:$E$405,4,FALSE)</f>
        <v>0.71289999999999998</v>
      </c>
      <c r="H587">
        <f>VLOOKUP(A587,away!$A$2:$E$405,3,FALSE)</f>
        <v>1.3222</v>
      </c>
      <c r="I587">
        <f>VLOOKUP(C587,away!$B$2:$E$405,3,FALSE)</f>
        <v>0.71430000000000005</v>
      </c>
      <c r="J587">
        <f>VLOOKUP(B587,home!$B$2:$E$405,4,FALSE)</f>
        <v>1.0925</v>
      </c>
      <c r="K587" s="3">
        <f t="shared" si="618"/>
        <v>1.0693470485939998</v>
      </c>
      <c r="L587" s="3">
        <f t="shared" si="619"/>
        <v>1.0318088500500002</v>
      </c>
      <c r="M587" s="5">
        <f t="shared" si="620"/>
        <v>0.12231496280922353</v>
      </c>
      <c r="N587" s="5">
        <f t="shared" si="621"/>
        <v>0.13079714447892801</v>
      </c>
      <c r="O587" s="5">
        <f t="shared" si="622"/>
        <v>0.12620566112009346</v>
      </c>
      <c r="P587" s="5">
        <f t="shared" si="623"/>
        <v>0.13495765123462644</v>
      </c>
      <c r="Q587" s="5">
        <f t="shared" si="624"/>
        <v>6.9933770206532311E-2</v>
      </c>
      <c r="R587" s="5">
        <f t="shared" si="625"/>
        <v>6.5110059035061826E-2</v>
      </c>
      <c r="S587" s="5">
        <f t="shared" si="626"/>
        <v>3.7226777510399607E-2</v>
      </c>
      <c r="T587" s="5">
        <f t="shared" si="627"/>
        <v>7.2158283016463071E-2</v>
      </c>
      <c r="U587" s="5">
        <f t="shared" si="628"/>
        <v>6.9625249462924449E-2</v>
      </c>
      <c r="V587" s="5">
        <f t="shared" si="629"/>
        <v>4.563844702824585E-3</v>
      </c>
      <c r="W587" s="5">
        <f t="shared" si="630"/>
        <v>2.4927823589135444E-2</v>
      </c>
      <c r="X587" s="5">
        <f t="shared" si="631"/>
        <v>2.572074899175511E-2</v>
      </c>
      <c r="Y587" s="5">
        <f t="shared" si="632"/>
        <v>1.326944821980377E-2</v>
      </c>
      <c r="Z587" s="5">
        <f t="shared" si="633"/>
        <v>2.2393711713218266E-2</v>
      </c>
      <c r="AA587" s="5">
        <f t="shared" si="634"/>
        <v>2.3946649527594829E-2</v>
      </c>
      <c r="AB587" s="5">
        <f t="shared" si="635"/>
        <v>1.2803639498024214E-2</v>
      </c>
      <c r="AC587" s="5">
        <f t="shared" si="636"/>
        <v>3.1472322945346945E-4</v>
      </c>
      <c r="AD587" s="5">
        <f t="shared" si="637"/>
        <v>6.6641236457284673E-3</v>
      </c>
      <c r="AE587" s="5">
        <f t="shared" si="638"/>
        <v>6.8761017554901044E-3</v>
      </c>
      <c r="AF587" s="5">
        <f t="shared" si="639"/>
        <v>3.5474113225795159E-3</v>
      </c>
      <c r="AG587" s="5">
        <f t="shared" si="640"/>
        <v>1.2200834658017074E-3</v>
      </c>
      <c r="AH587" s="5">
        <f t="shared" si="641"/>
        <v>5.7765074827917364E-3</v>
      </c>
      <c r="AI587" s="5">
        <f t="shared" si="642"/>
        <v>6.1770912279044982E-3</v>
      </c>
      <c r="AJ587" s="5">
        <f t="shared" si="643"/>
        <v>3.3027271367277802E-3</v>
      </c>
      <c r="AK587" s="5">
        <f t="shared" si="644"/>
        <v>1.1772538386570545E-3</v>
      </c>
      <c r="AL587" s="5">
        <f t="shared" si="645"/>
        <v>1.3890142909911844E-5</v>
      </c>
      <c r="AM587" s="5">
        <f t="shared" si="646"/>
        <v>1.4252521904050447E-3</v>
      </c>
      <c r="AN587" s="5">
        <f t="shared" si="647"/>
        <v>1.4705878236130731E-3</v>
      </c>
      <c r="AO587" s="5">
        <f t="shared" si="648"/>
        <v>7.5868276558986873E-4</v>
      </c>
      <c r="AP587" s="5">
        <f t="shared" si="649"/>
        <v>2.6093853063867883E-4</v>
      </c>
      <c r="AQ587" s="5">
        <f t="shared" si="650"/>
        <v>6.7309671308007964E-5</v>
      </c>
      <c r="AR587" s="5">
        <f t="shared" si="651"/>
        <v>1.1920503086249132E-3</v>
      </c>
      <c r="AS587" s="5">
        <f t="shared" si="652"/>
        <v>1.2747154793036175E-3</v>
      </c>
      <c r="AT587" s="5">
        <f t="shared" si="653"/>
        <v>6.8155661779520447E-4</v>
      </c>
      <c r="AU587" s="5">
        <f t="shared" si="654"/>
        <v>2.429401858963369E-4</v>
      </c>
      <c r="AV587" s="5">
        <f t="shared" si="655"/>
        <v>6.4946842693281364E-5</v>
      </c>
      <c r="AW587" s="5">
        <f t="shared" si="656"/>
        <v>4.2571812133865446E-7</v>
      </c>
      <c r="AX587" s="5">
        <f t="shared" si="657"/>
        <v>2.5401487055196125E-4</v>
      </c>
      <c r="AY587" s="5">
        <f t="shared" si="658"/>
        <v>2.6209479147981879E-4</v>
      </c>
      <c r="AZ587" s="5">
        <f t="shared" si="659"/>
        <v>1.352158627004432E-4</v>
      </c>
      <c r="BA587" s="5">
        <f t="shared" si="660"/>
        <v>4.6505641267154357E-5</v>
      </c>
      <c r="BB587" s="5">
        <f t="shared" si="661"/>
        <v>1.1996233059175088E-5</v>
      </c>
      <c r="BC587" s="5">
        <f t="shared" si="662"/>
        <v>2.4755638875438498E-6</v>
      </c>
      <c r="BD587" s="5">
        <f t="shared" si="663"/>
        <v>2.0499467635733652E-4</v>
      </c>
      <c r="BE587" s="5">
        <f t="shared" si="664"/>
        <v>2.1921045214019997E-4</v>
      </c>
      <c r="BF587" s="5">
        <f t="shared" si="665"/>
        <v>1.1720602500853953E-4</v>
      </c>
      <c r="BG587" s="5">
        <f t="shared" si="666"/>
        <v>4.1777972306772093E-5</v>
      </c>
      <c r="BH587" s="5">
        <f t="shared" si="667"/>
        <v>1.1168787845622148E-5</v>
      </c>
      <c r="BI587" s="5">
        <f t="shared" si="668"/>
        <v>2.3886620638177165E-6</v>
      </c>
      <c r="BJ587" s="8">
        <f t="shared" si="669"/>
        <v>0.35981001263671841</v>
      </c>
      <c r="BK587" s="8">
        <f t="shared" si="670"/>
        <v>0.29965394442091736</v>
      </c>
      <c r="BL587" s="8">
        <f t="shared" si="671"/>
        <v>0.31817779433981552</v>
      </c>
      <c r="BM587" s="8">
        <f t="shared" si="672"/>
        <v>0.35045454515284552</v>
      </c>
      <c r="BN587" s="8">
        <f t="shared" si="673"/>
        <v>0.64931924888446557</v>
      </c>
    </row>
    <row r="588" spans="1:66" x14ac:dyDescent="0.25">
      <c r="A588" t="s">
        <v>19</v>
      </c>
      <c r="B588" t="s">
        <v>239</v>
      </c>
      <c r="C588" t="s">
        <v>142</v>
      </c>
      <c r="D588" t="s">
        <v>536</v>
      </c>
      <c r="E588">
        <f>VLOOKUP(A588,home!$A$2:$E$405,3,FALSE)</f>
        <v>1.4805999999999999</v>
      </c>
      <c r="F588">
        <f>VLOOKUP(B588,home!$B$2:$E$405,3,FALSE)</f>
        <v>0.90049999999999997</v>
      </c>
      <c r="G588">
        <f>VLOOKUP(C588,away!$B$2:$E$405,4,FALSE)</f>
        <v>1.0881000000000001</v>
      </c>
      <c r="H588">
        <f>VLOOKUP(A588,away!$A$2:$E$405,3,FALSE)</f>
        <v>1.3222</v>
      </c>
      <c r="I588">
        <f>VLOOKUP(C588,away!$B$2:$E$405,3,FALSE)</f>
        <v>0.9244</v>
      </c>
      <c r="J588">
        <f>VLOOKUP(B588,home!$B$2:$E$405,4,FALSE)</f>
        <v>1.0504</v>
      </c>
      <c r="K588" s="3">
        <f t="shared" si="618"/>
        <v>1.4507422944300001</v>
      </c>
      <c r="L588" s="3">
        <f t="shared" si="619"/>
        <v>1.2838426606719999</v>
      </c>
      <c r="M588" s="5">
        <f t="shared" si="620"/>
        <v>6.4920946620596248E-2</v>
      </c>
      <c r="N588" s="5">
        <f t="shared" si="621"/>
        <v>9.418356305693136E-2</v>
      </c>
      <c r="O588" s="5">
        <f t="shared" si="622"/>
        <v>8.3348280842731187E-2</v>
      </c>
      <c r="P588" s="5">
        <f t="shared" si="623"/>
        <v>0.12091687618657986</v>
      </c>
      <c r="Q588" s="5">
        <f t="shared" si="624"/>
        <v>6.8318039183402623E-2</v>
      </c>
      <c r="R588" s="5">
        <f t="shared" si="625"/>
        <v>5.3503039319784541E-2</v>
      </c>
      <c r="S588" s="5">
        <f t="shared" si="626"/>
        <v>5.6302671586747129E-2</v>
      </c>
      <c r="T588" s="5">
        <f t="shared" si="627"/>
        <v>8.7709613197113581E-2</v>
      </c>
      <c r="U588" s="5">
        <f t="shared" si="628"/>
        <v>7.7619122021762729E-2</v>
      </c>
      <c r="V588" s="5">
        <f t="shared" si="629"/>
        <v>1.1651680532863364E-2</v>
      </c>
      <c r="W588" s="5">
        <f t="shared" si="630"/>
        <v>3.3037289638629376E-2</v>
      </c>
      <c r="X588" s="5">
        <f t="shared" si="631"/>
        <v>4.241468183104944E-2</v>
      </c>
      <c r="Y588" s="5">
        <f t="shared" si="632"/>
        <v>2.7226888986765424E-2</v>
      </c>
      <c r="Z588" s="5">
        <f t="shared" si="633"/>
        <v>2.2896494784783606E-2</v>
      </c>
      <c r="AA588" s="5">
        <f t="shared" si="634"/>
        <v>3.3216913378481497E-2</v>
      </c>
      <c r="AB588" s="5">
        <f t="shared" si="635"/>
        <v>2.4094590564290416E-2</v>
      </c>
      <c r="AC588" s="5">
        <f t="shared" si="636"/>
        <v>1.3563465315280573E-3</v>
      </c>
      <c r="AD588" s="5">
        <f t="shared" si="637"/>
        <v>1.1982148343023417E-2</v>
      </c>
      <c r="AE588" s="5">
        <f t="shared" si="638"/>
        <v>1.5383193209273779E-2</v>
      </c>
      <c r="AF588" s="5">
        <f t="shared" si="639"/>
        <v>9.8747998497127447E-3</v>
      </c>
      <c r="AG588" s="5">
        <f t="shared" si="640"/>
        <v>4.2258964375528922E-3</v>
      </c>
      <c r="AH588" s="5">
        <f t="shared" si="641"/>
        <v>7.3488741961397867E-3</v>
      </c>
      <c r="AI588" s="5">
        <f t="shared" si="642"/>
        <v>1.0661322612785256E-2</v>
      </c>
      <c r="AJ588" s="5">
        <f t="shared" si="643"/>
        <v>7.7334158144652656E-3</v>
      </c>
      <c r="AK588" s="5">
        <f t="shared" si="644"/>
        <v>3.7397311341528612E-3</v>
      </c>
      <c r="AL588" s="5">
        <f t="shared" si="645"/>
        <v>1.0104916465703185E-4</v>
      </c>
      <c r="AM588" s="5">
        <f t="shared" si="646"/>
        <v>3.4766018758716822E-3</v>
      </c>
      <c r="AN588" s="5">
        <f t="shared" si="647"/>
        <v>4.4634098024163666E-3</v>
      </c>
      <c r="AO588" s="5">
        <f t="shared" si="648"/>
        <v>2.865157958201857E-3</v>
      </c>
      <c r="AP588" s="5">
        <f t="shared" si="649"/>
        <v>1.2261373387678089E-3</v>
      </c>
      <c r="AQ588" s="5">
        <f t="shared" si="650"/>
        <v>3.9354185583823721E-4</v>
      </c>
      <c r="AR588" s="5">
        <f t="shared" si="651"/>
        <v>1.8869596401831824E-3</v>
      </c>
      <c r="AS588" s="5">
        <f t="shared" si="652"/>
        <v>2.7374921578961573E-3</v>
      </c>
      <c r="AT588" s="5">
        <f t="shared" si="653"/>
        <v>1.9856978270652022E-3</v>
      </c>
      <c r="AU588" s="5">
        <f t="shared" si="654"/>
        <v>9.6024527389374534E-4</v>
      </c>
      <c r="AV588" s="5">
        <f t="shared" si="655"/>
        <v>3.4826710796604407E-4</v>
      </c>
      <c r="AW588" s="5">
        <f t="shared" si="656"/>
        <v>5.2279605545999691E-6</v>
      </c>
      <c r="AX588" s="5">
        <f t="shared" si="657"/>
        <v>8.4060889703695368E-4</v>
      </c>
      <c r="AY588" s="5">
        <f t="shared" si="658"/>
        <v>1.0792095629564779E-3</v>
      </c>
      <c r="AZ588" s="5">
        <f t="shared" si="659"/>
        <v>6.9276763836435547E-4</v>
      </c>
      <c r="BA588" s="5">
        <f t="shared" si="660"/>
        <v>2.9646821602171731E-4</v>
      </c>
      <c r="BB588" s="5">
        <f t="shared" si="661"/>
        <v>9.5154635815500676E-5</v>
      </c>
      <c r="BC588" s="5">
        <f t="shared" si="662"/>
        <v>2.4432716164129525E-5</v>
      </c>
      <c r="BD588" s="5">
        <f t="shared" si="663"/>
        <v>4.0375988083890931E-4</v>
      </c>
      <c r="BE588" s="5">
        <f t="shared" si="664"/>
        <v>5.8575153592702262E-4</v>
      </c>
      <c r="BF588" s="5">
        <f t="shared" si="665"/>
        <v>4.2488726359833287E-4</v>
      </c>
      <c r="BG588" s="5">
        <f t="shared" si="666"/>
        <v>2.0546730788890982E-4</v>
      </c>
      <c r="BH588" s="5">
        <f t="shared" si="667"/>
        <v>7.4520028419278092E-5</v>
      </c>
      <c r="BI588" s="5">
        <f t="shared" si="668"/>
        <v>2.1621871401994459E-5</v>
      </c>
      <c r="BJ588" s="8">
        <f t="shared" si="669"/>
        <v>0.40980960423090979</v>
      </c>
      <c r="BK588" s="8">
        <f t="shared" si="670"/>
        <v>0.25632878018592814</v>
      </c>
      <c r="BL588" s="8">
        <f t="shared" si="671"/>
        <v>0.31089995977967233</v>
      </c>
      <c r="BM588" s="8">
        <f t="shared" si="672"/>
        <v>0.51367011216886616</v>
      </c>
      <c r="BN588" s="8">
        <f t="shared" si="673"/>
        <v>0.48519074521002581</v>
      </c>
    </row>
    <row r="589" spans="1:66" x14ac:dyDescent="0.25">
      <c r="A589" t="s">
        <v>19</v>
      </c>
      <c r="B589" t="s">
        <v>331</v>
      </c>
      <c r="C589" t="s">
        <v>241</v>
      </c>
      <c r="D589" t="s">
        <v>536</v>
      </c>
      <c r="E589">
        <f>VLOOKUP(A589,home!$A$2:$E$405,3,FALSE)</f>
        <v>1.4805999999999999</v>
      </c>
      <c r="F589">
        <f>VLOOKUP(B589,home!$B$2:$E$405,3,FALSE)</f>
        <v>0.90049999999999997</v>
      </c>
      <c r="G589">
        <f>VLOOKUP(C589,away!$B$2:$E$405,4,FALSE)</f>
        <v>0.6754</v>
      </c>
      <c r="H589">
        <f>VLOOKUP(A589,away!$A$2:$E$405,3,FALSE)</f>
        <v>1.3222</v>
      </c>
      <c r="I589">
        <f>VLOOKUP(C589,away!$B$2:$E$405,3,FALSE)</f>
        <v>1.0084</v>
      </c>
      <c r="J589">
        <f>VLOOKUP(B589,home!$B$2:$E$405,4,FALSE)</f>
        <v>0.84040000000000004</v>
      </c>
      <c r="K589" s="3">
        <f t="shared" si="618"/>
        <v>0.90049751461999994</v>
      </c>
      <c r="L589" s="3">
        <f t="shared" si="619"/>
        <v>1.1205107657920002</v>
      </c>
      <c r="M589" s="5">
        <f t="shared" si="620"/>
        <v>0.13252177858120159</v>
      </c>
      <c r="N589" s="5">
        <f t="shared" si="621"/>
        <v>0.11933553224539398</v>
      </c>
      <c r="O589" s="5">
        <f t="shared" si="622"/>
        <v>0.14849207960214006</v>
      </c>
      <c r="P589" s="5">
        <f t="shared" si="623"/>
        <v>0.13371674862248234</v>
      </c>
      <c r="Q589" s="5">
        <f t="shared" si="624"/>
        <v>5.3730675096416061E-2</v>
      </c>
      <c r="R589" s="5">
        <f t="shared" si="625"/>
        <v>8.3193486914520318E-2</v>
      </c>
      <c r="S589" s="5">
        <f t="shared" si="626"/>
        <v>3.3730623474865697E-2</v>
      </c>
      <c r="T589" s="5">
        <f t="shared" si="627"/>
        <v>6.0205799898806305E-2</v>
      </c>
      <c r="U589" s="5">
        <f t="shared" si="628"/>
        <v>7.491552819909704E-2</v>
      </c>
      <c r="V589" s="5">
        <f t="shared" si="629"/>
        <v>3.7816419881712255E-3</v>
      </c>
      <c r="W589" s="5">
        <f t="shared" si="630"/>
        <v>1.6128113127725795E-2</v>
      </c>
      <c r="X589" s="5">
        <f t="shared" si="631"/>
        <v>1.807172439152804E-2</v>
      </c>
      <c r="Y589" s="5">
        <f t="shared" si="632"/>
        <v>1.0124780868566529E-2</v>
      </c>
      <c r="Z589" s="5">
        <f t="shared" si="633"/>
        <v>3.1073065910498642E-2</v>
      </c>
      <c r="AA589" s="5">
        <f t="shared" si="634"/>
        <v>2.7981218624027474E-2</v>
      </c>
      <c r="AB589" s="5">
        <f t="shared" si="635"/>
        <v>1.2598508913487795E-2</v>
      </c>
      <c r="AC589" s="5">
        <f t="shared" si="636"/>
        <v>2.3848385361932787E-4</v>
      </c>
      <c r="AD589" s="5">
        <f t="shared" si="637"/>
        <v>3.6308314467568179E-3</v>
      </c>
      <c r="AE589" s="5">
        <f t="shared" si="638"/>
        <v>4.0683857248671575E-3</v>
      </c>
      <c r="AF589" s="5">
        <f t="shared" si="639"/>
        <v>2.2793350020540708E-3</v>
      </c>
      <c r="AG589" s="5">
        <f t="shared" si="640"/>
        <v>8.5133980288270585E-4</v>
      </c>
      <c r="AH589" s="5">
        <f t="shared" si="641"/>
        <v>8.7044262197195337E-3</v>
      </c>
      <c r="AI589" s="5">
        <f t="shared" si="642"/>
        <v>7.8383141770506023E-3</v>
      </c>
      <c r="AJ589" s="5">
        <f t="shared" si="643"/>
        <v>3.5291912176223881E-3</v>
      </c>
      <c r="AK589" s="5">
        <f t="shared" si="644"/>
        <v>1.0593426400292308E-3</v>
      </c>
      <c r="AL589" s="5">
        <f t="shared" si="645"/>
        <v>9.6253720245375664E-6</v>
      </c>
      <c r="AM589" s="5">
        <f t="shared" si="646"/>
        <v>6.5391093876173074E-4</v>
      </c>
      <c r="AN589" s="5">
        <f t="shared" si="647"/>
        <v>7.3271424675167268E-4</v>
      </c>
      <c r="AO589" s="5">
        <f t="shared" si="648"/>
        <v>4.105071008672127E-4</v>
      </c>
      <c r="AP589" s="5">
        <f t="shared" si="649"/>
        <v>1.5332587531859148E-4</v>
      </c>
      <c r="AQ589" s="5">
        <f t="shared" si="650"/>
        <v>4.2950823492240931E-5</v>
      </c>
      <c r="AR589" s="5">
        <f t="shared" si="651"/>
        <v>1.9506806578475765E-3</v>
      </c>
      <c r="AS589" s="5">
        <f t="shared" si="652"/>
        <v>1.7565830842090494E-3</v>
      </c>
      <c r="AT589" s="5">
        <f t="shared" si="653"/>
        <v>7.9089935077689133E-4</v>
      </c>
      <c r="AU589" s="5">
        <f t="shared" si="654"/>
        <v>2.3740096656305407E-4</v>
      </c>
      <c r="AV589" s="5">
        <f t="shared" si="655"/>
        <v>5.3444745089603973E-5</v>
      </c>
      <c r="AW589" s="5">
        <f t="shared" si="656"/>
        <v>2.6978237614613856E-7</v>
      </c>
      <c r="AX589" s="5">
        <f t="shared" si="657"/>
        <v>9.814086252296156E-5</v>
      </c>
      <c r="AY589" s="5">
        <f t="shared" si="658"/>
        <v>1.0996789302109106E-4</v>
      </c>
      <c r="AZ589" s="5">
        <f t="shared" si="659"/>
        <v>6.1610104010797752E-5</v>
      </c>
      <c r="BA589" s="5">
        <f t="shared" si="660"/>
        <v>2.301159494188793E-5</v>
      </c>
      <c r="BB589" s="5">
        <f t="shared" si="661"/>
        <v>6.4461849676075424E-6</v>
      </c>
      <c r="BC589" s="5">
        <f t="shared" si="662"/>
        <v>1.4446039308981588E-6</v>
      </c>
      <c r="BD589" s="5">
        <f t="shared" si="663"/>
        <v>3.6429311295673887E-4</v>
      </c>
      <c r="BE589" s="5">
        <f t="shared" si="664"/>
        <v>3.2804504281072627E-4</v>
      </c>
      <c r="BF589" s="5">
        <f t="shared" si="665"/>
        <v>1.477018728672352E-4</v>
      </c>
      <c r="BG589" s="5">
        <f t="shared" si="666"/>
        <v>4.4335056473888169E-5</v>
      </c>
      <c r="BH589" s="5">
        <f t="shared" si="667"/>
        <v>9.9809020413184078E-6</v>
      </c>
      <c r="BI589" s="5">
        <f t="shared" si="668"/>
        <v>1.7975554963745826E-6</v>
      </c>
      <c r="BJ589" s="8">
        <f t="shared" si="669"/>
        <v>0.2907205478335842</v>
      </c>
      <c r="BK589" s="8">
        <f t="shared" si="670"/>
        <v>0.30410886978538582</v>
      </c>
      <c r="BL589" s="8">
        <f t="shared" si="671"/>
        <v>0.37399725885482688</v>
      </c>
      <c r="BM589" s="8">
        <f t="shared" si="672"/>
        <v>0.3287997432114963</v>
      </c>
      <c r="BN589" s="8">
        <f t="shared" si="673"/>
        <v>0.6709903010621544</v>
      </c>
    </row>
    <row r="590" spans="1:66" x14ac:dyDescent="0.25">
      <c r="A590" t="s">
        <v>19</v>
      </c>
      <c r="B590" t="s">
        <v>237</v>
      </c>
      <c r="C590" t="s">
        <v>243</v>
      </c>
      <c r="D590" t="s">
        <v>536</v>
      </c>
      <c r="E590">
        <f>VLOOKUP(A590,home!$A$2:$E$405,3,FALSE)</f>
        <v>1.4805999999999999</v>
      </c>
      <c r="F590">
        <f>VLOOKUP(B590,home!$B$2:$E$405,3,FALSE)</f>
        <v>0.78800000000000003</v>
      </c>
      <c r="G590">
        <f>VLOOKUP(C590,away!$B$2:$E$405,4,FALSE)</f>
        <v>0.93810000000000004</v>
      </c>
      <c r="H590">
        <f>VLOOKUP(A590,away!$A$2:$E$405,3,FALSE)</f>
        <v>1.3222</v>
      </c>
      <c r="I590">
        <f>VLOOKUP(C590,away!$B$2:$E$405,3,FALSE)</f>
        <v>1.2184999999999999</v>
      </c>
      <c r="J590">
        <f>VLOOKUP(B590,home!$B$2:$E$405,4,FALSE)</f>
        <v>0.71430000000000005</v>
      </c>
      <c r="K590" s="3">
        <f t="shared" si="618"/>
        <v>1.09449327768</v>
      </c>
      <c r="L590" s="3">
        <f t="shared" si="619"/>
        <v>1.1508092300100001</v>
      </c>
      <c r="M590" s="5">
        <f t="shared" si="620"/>
        <v>0.10589550132427329</v>
      </c>
      <c r="N590" s="5">
        <f t="shared" si="621"/>
        <v>0.11590191433597066</v>
      </c>
      <c r="O590" s="5">
        <f t="shared" si="622"/>
        <v>0.1218655203405099</v>
      </c>
      <c r="P590" s="5">
        <f t="shared" si="623"/>
        <v>0.13338099279366339</v>
      </c>
      <c r="Q590" s="5">
        <f t="shared" si="624"/>
        <v>6.3426933055481555E-2</v>
      </c>
      <c r="R590" s="5">
        <f t="shared" si="625"/>
        <v>7.0121982813915115E-2</v>
      </c>
      <c r="S590" s="5">
        <f t="shared" si="626"/>
        <v>4.2000106274923892E-2</v>
      </c>
      <c r="T590" s="5">
        <f t="shared" si="627"/>
        <v>7.2992299991474566E-2</v>
      </c>
      <c r="U590" s="5">
        <f t="shared" si="628"/>
        <v>7.6748038807422578E-2</v>
      </c>
      <c r="V590" s="5">
        <f t="shared" si="629"/>
        <v>5.8779287151881528E-3</v>
      </c>
      <c r="W590" s="5">
        <f t="shared" si="630"/>
        <v>2.3140117284361317E-2</v>
      </c>
      <c r="X590" s="5">
        <f t="shared" si="631"/>
        <v>2.6629860554356944E-2</v>
      </c>
      <c r="Y590" s="5">
        <f t="shared" si="632"/>
        <v>1.5322944659916595E-2</v>
      </c>
      <c r="Z590" s="5">
        <f t="shared" si="633"/>
        <v>2.6899008349618701E-2</v>
      </c>
      <c r="AA590" s="5">
        <f t="shared" si="634"/>
        <v>2.9440783814915862E-2</v>
      </c>
      <c r="AB590" s="5">
        <f t="shared" si="635"/>
        <v>1.6111369987527779E-2</v>
      </c>
      <c r="AC590" s="5">
        <f t="shared" si="636"/>
        <v>4.6272265924770031E-4</v>
      </c>
      <c r="AD590" s="5">
        <f t="shared" si="637"/>
        <v>6.3316757031150585E-3</v>
      </c>
      <c r="AE590" s="5">
        <f t="shared" si="638"/>
        <v>7.2865508405748668E-3</v>
      </c>
      <c r="AF590" s="5">
        <f t="shared" si="639"/>
        <v>4.1927149811353415E-3</v>
      </c>
      <c r="AG590" s="5">
        <f t="shared" si="640"/>
        <v>1.6083383663639179E-3</v>
      </c>
      <c r="AH590" s="5">
        <f t="shared" si="641"/>
        <v>7.7389067717143125E-3</v>
      </c>
      <c r="AI590" s="5">
        <f t="shared" si="642"/>
        <v>8.4701814382335452E-3</v>
      </c>
      <c r="AJ590" s="5">
        <f t="shared" si="643"/>
        <v>4.6352783224382649E-3</v>
      </c>
      <c r="AK590" s="5">
        <f t="shared" si="644"/>
        <v>1.6910936546948362E-3</v>
      </c>
      <c r="AL590" s="5">
        <f t="shared" si="645"/>
        <v>2.3312947918188946E-5</v>
      </c>
      <c r="AM590" s="5">
        <f t="shared" si="646"/>
        <v>1.3859952987018444E-3</v>
      </c>
      <c r="AN590" s="5">
        <f t="shared" si="647"/>
        <v>1.5950161824965497E-3</v>
      </c>
      <c r="AO590" s="5">
        <f t="shared" si="648"/>
        <v>9.1777967241617219E-4</v>
      </c>
      <c r="AP590" s="5">
        <f t="shared" si="649"/>
        <v>3.5206310604402838E-4</v>
      </c>
      <c r="AQ590" s="5">
        <f t="shared" si="650"/>
        <v>1.012893679953643E-4</v>
      </c>
      <c r="AR590" s="5">
        <f t="shared" si="651"/>
        <v>1.7812010686151447E-3</v>
      </c>
      <c r="AS590" s="5">
        <f t="shared" si="652"/>
        <v>1.9495125957957082E-3</v>
      </c>
      <c r="AT590" s="5">
        <f t="shared" si="653"/>
        <v>1.0668642154254449E-3</v>
      </c>
      <c r="AU590" s="5">
        <f t="shared" si="654"/>
        <v>3.8922523732683227E-4</v>
      </c>
      <c r="AV590" s="5">
        <f t="shared" si="655"/>
        <v>1.0650110143940512E-4</v>
      </c>
      <c r="AW590" s="5">
        <f t="shared" si="656"/>
        <v>8.1566368610490584E-7</v>
      </c>
      <c r="AX590" s="5">
        <f t="shared" si="657"/>
        <v>2.5282708955420862E-4</v>
      </c>
      <c r="AY590" s="5">
        <f t="shared" si="658"/>
        <v>2.9095574825554815E-4</v>
      </c>
      <c r="AZ590" s="5">
        <f t="shared" si="659"/>
        <v>1.6741728030847543E-4</v>
      </c>
      <c r="BA590" s="5">
        <f t="shared" si="660"/>
        <v>6.4221783814054982E-5</v>
      </c>
      <c r="BB590" s="5">
        <f t="shared" si="661"/>
        <v>1.8476755395230319E-5</v>
      </c>
      <c r="BC590" s="5">
        <f t="shared" si="662"/>
        <v>4.2526441298936232E-6</v>
      </c>
      <c r="BD590" s="5">
        <f t="shared" si="663"/>
        <v>3.4163710504433114E-4</v>
      </c>
      <c r="BE590" s="5">
        <f t="shared" si="664"/>
        <v>3.7391951487707648E-4</v>
      </c>
      <c r="BF590" s="5">
        <f t="shared" si="665"/>
        <v>2.0462619771316348E-4</v>
      </c>
      <c r="BG590" s="5">
        <f t="shared" si="666"/>
        <v>7.4653999278092014E-5</v>
      </c>
      <c r="BH590" s="5">
        <f t="shared" si="667"/>
        <v>2.0427075090449818E-5</v>
      </c>
      <c r="BI590" s="5">
        <f t="shared" si="668"/>
        <v>4.4714592738323821E-6</v>
      </c>
      <c r="BJ590" s="8">
        <f t="shared" si="669"/>
        <v>0.34198364470186221</v>
      </c>
      <c r="BK590" s="8">
        <f t="shared" si="670"/>
        <v>0.28793152046347015</v>
      </c>
      <c r="BL590" s="8">
        <f t="shared" si="671"/>
        <v>0.34313619552125163</v>
      </c>
      <c r="BM590" s="8">
        <f t="shared" si="672"/>
        <v>0.38906738428781934</v>
      </c>
      <c r="BN590" s="8">
        <f t="shared" si="673"/>
        <v>0.61059284466381392</v>
      </c>
    </row>
    <row r="591" spans="1:66" x14ac:dyDescent="0.25">
      <c r="A591" t="s">
        <v>448</v>
      </c>
      <c r="B591" t="s">
        <v>453</v>
      </c>
      <c r="C591" t="s">
        <v>460</v>
      </c>
      <c r="D591" t="s">
        <v>536</v>
      </c>
      <c r="E591">
        <f>VLOOKUP(A591,home!$A$2:$E$405,3,FALSE)</f>
        <v>1.2833000000000001</v>
      </c>
      <c r="F591">
        <f>VLOOKUP(B591,home!$B$2:$E$405,3,FALSE)</f>
        <v>0.6331</v>
      </c>
      <c r="G591">
        <f>VLOOKUP(C591,away!$B$2:$E$405,4,FALSE)</f>
        <v>1.0389999999999999</v>
      </c>
      <c r="H591">
        <f>VLOOKUP(A591,away!$A$2:$E$405,3,FALSE)</f>
        <v>1.0667</v>
      </c>
      <c r="I591">
        <f>VLOOKUP(C591,away!$B$2:$E$405,3,FALSE)</f>
        <v>1.0936999999999999</v>
      </c>
      <c r="J591">
        <f>VLOOKUP(B591,home!$B$2:$E$405,4,FALSE)</f>
        <v>1.5234000000000001</v>
      </c>
      <c r="K591" s="3">
        <f t="shared" si="618"/>
        <v>0.84414306197</v>
      </c>
      <c r="L591" s="3">
        <f t="shared" si="619"/>
        <v>1.7772742900859999</v>
      </c>
      <c r="M591" s="5">
        <f t="shared" si="620"/>
        <v>7.2699748631945005E-2</v>
      </c>
      <c r="N591" s="5">
        <f t="shared" si="621"/>
        <v>6.1368988414619373E-2</v>
      </c>
      <c r="O591" s="5">
        <f t="shared" si="622"/>
        <v>0.12920739413927068</v>
      </c>
      <c r="P591" s="5">
        <f t="shared" si="623"/>
        <v>0.10906952531788858</v>
      </c>
      <c r="Q591" s="5">
        <f t="shared" si="624"/>
        <v>2.5902102895159124E-2</v>
      </c>
      <c r="R591" s="5">
        <f t="shared" si="625"/>
        <v>0.11481848984636718</v>
      </c>
      <c r="S591" s="5">
        <f t="shared" si="626"/>
        <v>4.0908536745071535E-2</v>
      </c>
      <c r="T591" s="5">
        <f t="shared" si="627"/>
        <v>4.6035141534728451E-2</v>
      </c>
      <c r="U591" s="5">
        <f t="shared" si="628"/>
        <v>9.6923231589683745E-2</v>
      </c>
      <c r="V591" s="5">
        <f t="shared" si="629"/>
        <v>6.8193338097179293E-3</v>
      </c>
      <c r="W591" s="5">
        <f t="shared" si="630"/>
        <v>7.2883601497938768E-3</v>
      </c>
      <c r="X591" s="5">
        <f t="shared" si="631"/>
        <v>1.2953415111116003E-2</v>
      </c>
      <c r="Y591" s="5">
        <f t="shared" si="632"/>
        <v>1.1510885822898984E-2</v>
      </c>
      <c r="Z591" s="5">
        <f t="shared" si="633"/>
        <v>6.8021316676816268E-2</v>
      </c>
      <c r="AA591" s="5">
        <f t="shared" si="634"/>
        <v>5.74197225387987E-2</v>
      </c>
      <c r="AB591" s="5">
        <f t="shared" si="635"/>
        <v>2.4235230200684677E-2</v>
      </c>
      <c r="AC591" s="5">
        <f t="shared" si="636"/>
        <v>6.3942922397132809E-4</v>
      </c>
      <c r="AD591" s="5">
        <f t="shared" si="637"/>
        <v>1.5381046633967822E-3</v>
      </c>
      <c r="AE591" s="5">
        <f t="shared" si="638"/>
        <v>2.7336338737164816E-3</v>
      </c>
      <c r="AF591" s="5">
        <f t="shared" si="639"/>
        <v>2.4292086011322516E-3</v>
      </c>
      <c r="AG591" s="5">
        <f t="shared" si="640"/>
        <v>1.4391233306827089E-3</v>
      </c>
      <c r="AH591" s="5">
        <f t="shared" si="641"/>
        <v>3.0223134326875917E-2</v>
      </c>
      <c r="AI591" s="5">
        <f t="shared" si="642"/>
        <v>2.5512649153019651E-2</v>
      </c>
      <c r="AJ591" s="5">
        <f t="shared" si="643"/>
        <v>1.0768162887498166E-2</v>
      </c>
      <c r="AK591" s="5">
        <f t="shared" si="644"/>
        <v>3.0299566638814735E-3</v>
      </c>
      <c r="AL591" s="5">
        <f t="shared" si="645"/>
        <v>3.8372755474586729E-5</v>
      </c>
      <c r="AM591" s="5">
        <f t="shared" si="646"/>
        <v>2.5967607603801933E-4</v>
      </c>
      <c r="AN591" s="5">
        <f t="shared" si="647"/>
        <v>4.6151561369278882E-4</v>
      </c>
      <c r="AO591" s="5">
        <f t="shared" si="648"/>
        <v>4.1011991734472809E-4</v>
      </c>
      <c r="AP591" s="5">
        <f t="shared" si="649"/>
        <v>2.4296519498299347E-4</v>
      </c>
      <c r="AQ591" s="5">
        <f t="shared" si="650"/>
        <v>1.0795394860725162E-4</v>
      </c>
      <c r="AR591" s="5">
        <f t="shared" si="651"/>
        <v>1.0742959920994444E-2</v>
      </c>
      <c r="AS591" s="5">
        <f t="shared" si="652"/>
        <v>9.0685950823292377E-3</v>
      </c>
      <c r="AT591" s="5">
        <f t="shared" si="653"/>
        <v>3.8275958102817437E-3</v>
      </c>
      <c r="AU591" s="5">
        <f t="shared" si="654"/>
        <v>1.0770128157582583E-3</v>
      </c>
      <c r="AV591" s="5">
        <f t="shared" si="655"/>
        <v>2.2728822401877683E-4</v>
      </c>
      <c r="AW591" s="5">
        <f t="shared" si="656"/>
        <v>1.5991566162007327E-6</v>
      </c>
      <c r="AX591" s="5">
        <f t="shared" si="657"/>
        <v>3.653395965784801E-5</v>
      </c>
      <c r="AY591" s="5">
        <f t="shared" si="658"/>
        <v>6.4930867214932369E-5</v>
      </c>
      <c r="AZ591" s="5">
        <f t="shared" si="659"/>
        <v>5.7699980467043652E-5</v>
      </c>
      <c r="BA591" s="5">
        <f t="shared" si="660"/>
        <v>3.418289727418035E-5</v>
      </c>
      <c r="BB591" s="5">
        <f t="shared" si="661"/>
        <v>1.5188096121512892E-5</v>
      </c>
      <c r="BC591" s="5">
        <f t="shared" si="662"/>
        <v>5.3986825504239519E-6</v>
      </c>
      <c r="BD591" s="5">
        <f t="shared" si="663"/>
        <v>3.1821977445012886E-3</v>
      </c>
      <c r="BE591" s="5">
        <f t="shared" si="664"/>
        <v>2.6862301478373456E-3</v>
      </c>
      <c r="BF591" s="5">
        <f t="shared" si="665"/>
        <v>1.1337812710757711E-3</v>
      </c>
      <c r="BG591" s="5">
        <f t="shared" si="666"/>
        <v>3.1902453125671348E-4</v>
      </c>
      <c r="BH591" s="5">
        <f t="shared" si="667"/>
        <v>6.7325586164646494E-5</v>
      </c>
      <c r="BI591" s="5">
        <f t="shared" si="668"/>
        <v>1.1366485290789957E-5</v>
      </c>
      <c r="BJ591" s="8">
        <f t="shared" si="669"/>
        <v>0.17489512963119574</v>
      </c>
      <c r="BK591" s="8">
        <f t="shared" si="670"/>
        <v>0.2302398773512839</v>
      </c>
      <c r="BL591" s="8">
        <f t="shared" si="671"/>
        <v>0.52448134896558896</v>
      </c>
      <c r="BM591" s="8">
        <f t="shared" si="672"/>
        <v>0.48450809166903641</v>
      </c>
      <c r="BN591" s="8">
        <f t="shared" si="673"/>
        <v>0.51306624924525002</v>
      </c>
    </row>
    <row r="592" spans="1:66" x14ac:dyDescent="0.25">
      <c r="A592" t="s">
        <v>448</v>
      </c>
      <c r="B592" t="s">
        <v>454</v>
      </c>
      <c r="C592" t="s">
        <v>525</v>
      </c>
      <c r="D592" t="s">
        <v>536</v>
      </c>
      <c r="E592">
        <f>VLOOKUP(A592,home!$A$2:$E$405,3,FALSE)</f>
        <v>1.2833000000000001</v>
      </c>
      <c r="F592">
        <f>VLOOKUP(B592,home!$B$2:$E$405,3,FALSE)</f>
        <v>1.3853</v>
      </c>
      <c r="G592" t="e">
        <f>VLOOKUP(C592,away!$B$2:$E$405,4,FALSE)</f>
        <v>#N/A</v>
      </c>
      <c r="H592">
        <f>VLOOKUP(A592,away!$A$2:$E$405,3,FALSE)</f>
        <v>1.0667</v>
      </c>
      <c r="I592" t="e">
        <f>VLOOKUP(C592,away!$B$2:$E$405,3,FALSE)</f>
        <v>#N/A</v>
      </c>
      <c r="J592">
        <f>VLOOKUP(B592,home!$B$2:$E$405,4,FALSE)</f>
        <v>0.78120000000000001</v>
      </c>
      <c r="K592" s="3" t="e">
        <f t="shared" si="618"/>
        <v>#N/A</v>
      </c>
      <c r="L592" s="3" t="e">
        <f t="shared" si="619"/>
        <v>#N/A</v>
      </c>
      <c r="M592" s="5" t="e">
        <f t="shared" si="620"/>
        <v>#N/A</v>
      </c>
      <c r="N592" s="5" t="e">
        <f t="shared" si="621"/>
        <v>#N/A</v>
      </c>
      <c r="O592" s="5" t="e">
        <f t="shared" si="622"/>
        <v>#N/A</v>
      </c>
      <c r="P592" s="5" t="e">
        <f t="shared" si="623"/>
        <v>#N/A</v>
      </c>
      <c r="Q592" s="5" t="e">
        <f t="shared" si="624"/>
        <v>#N/A</v>
      </c>
      <c r="R592" s="5" t="e">
        <f t="shared" si="625"/>
        <v>#N/A</v>
      </c>
      <c r="S592" s="5" t="e">
        <f t="shared" si="626"/>
        <v>#N/A</v>
      </c>
      <c r="T592" s="5" t="e">
        <f t="shared" si="627"/>
        <v>#N/A</v>
      </c>
      <c r="U592" s="5" t="e">
        <f t="shared" si="628"/>
        <v>#N/A</v>
      </c>
      <c r="V592" s="5" t="e">
        <f t="shared" si="629"/>
        <v>#N/A</v>
      </c>
      <c r="W592" s="5" t="e">
        <f t="shared" si="630"/>
        <v>#N/A</v>
      </c>
      <c r="X592" s="5" t="e">
        <f t="shared" si="631"/>
        <v>#N/A</v>
      </c>
      <c r="Y592" s="5" t="e">
        <f t="shared" si="632"/>
        <v>#N/A</v>
      </c>
      <c r="Z592" s="5" t="e">
        <f t="shared" si="633"/>
        <v>#N/A</v>
      </c>
      <c r="AA592" s="5" t="e">
        <f t="shared" si="634"/>
        <v>#N/A</v>
      </c>
      <c r="AB592" s="5" t="e">
        <f t="shared" si="635"/>
        <v>#N/A</v>
      </c>
      <c r="AC592" s="5" t="e">
        <f t="shared" si="636"/>
        <v>#N/A</v>
      </c>
      <c r="AD592" s="5" t="e">
        <f t="shared" si="637"/>
        <v>#N/A</v>
      </c>
      <c r="AE592" s="5" t="e">
        <f t="shared" si="638"/>
        <v>#N/A</v>
      </c>
      <c r="AF592" s="5" t="e">
        <f t="shared" si="639"/>
        <v>#N/A</v>
      </c>
      <c r="AG592" s="5" t="e">
        <f t="shared" si="640"/>
        <v>#N/A</v>
      </c>
      <c r="AH592" s="5" t="e">
        <f t="shared" si="641"/>
        <v>#N/A</v>
      </c>
      <c r="AI592" s="5" t="e">
        <f t="shared" si="642"/>
        <v>#N/A</v>
      </c>
      <c r="AJ592" s="5" t="e">
        <f t="shared" si="643"/>
        <v>#N/A</v>
      </c>
      <c r="AK592" s="5" t="e">
        <f t="shared" si="644"/>
        <v>#N/A</v>
      </c>
      <c r="AL592" s="5" t="e">
        <f t="shared" si="645"/>
        <v>#N/A</v>
      </c>
      <c r="AM592" s="5" t="e">
        <f t="shared" si="646"/>
        <v>#N/A</v>
      </c>
      <c r="AN592" s="5" t="e">
        <f t="shared" si="647"/>
        <v>#N/A</v>
      </c>
      <c r="AO592" s="5" t="e">
        <f t="shared" si="648"/>
        <v>#N/A</v>
      </c>
      <c r="AP592" s="5" t="e">
        <f t="shared" si="649"/>
        <v>#N/A</v>
      </c>
      <c r="AQ592" s="5" t="e">
        <f t="shared" si="650"/>
        <v>#N/A</v>
      </c>
      <c r="AR592" s="5" t="e">
        <f t="shared" si="651"/>
        <v>#N/A</v>
      </c>
      <c r="AS592" s="5" t="e">
        <f t="shared" si="652"/>
        <v>#N/A</v>
      </c>
      <c r="AT592" s="5" t="e">
        <f t="shared" si="653"/>
        <v>#N/A</v>
      </c>
      <c r="AU592" s="5" t="e">
        <f t="shared" si="654"/>
        <v>#N/A</v>
      </c>
      <c r="AV592" s="5" t="e">
        <f t="shared" si="655"/>
        <v>#N/A</v>
      </c>
      <c r="AW592" s="5" t="e">
        <f t="shared" si="656"/>
        <v>#N/A</v>
      </c>
      <c r="AX592" s="5" t="e">
        <f t="shared" si="657"/>
        <v>#N/A</v>
      </c>
      <c r="AY592" s="5" t="e">
        <f t="shared" si="658"/>
        <v>#N/A</v>
      </c>
      <c r="AZ592" s="5" t="e">
        <f t="shared" si="659"/>
        <v>#N/A</v>
      </c>
      <c r="BA592" s="5" t="e">
        <f t="shared" si="660"/>
        <v>#N/A</v>
      </c>
      <c r="BB592" s="5" t="e">
        <f t="shared" si="661"/>
        <v>#N/A</v>
      </c>
      <c r="BC592" s="5" t="e">
        <f t="shared" si="662"/>
        <v>#N/A</v>
      </c>
      <c r="BD592" s="5" t="e">
        <f t="shared" si="663"/>
        <v>#N/A</v>
      </c>
      <c r="BE592" s="5" t="e">
        <f t="shared" si="664"/>
        <v>#N/A</v>
      </c>
      <c r="BF592" s="5" t="e">
        <f t="shared" si="665"/>
        <v>#N/A</v>
      </c>
      <c r="BG592" s="5" t="e">
        <f t="shared" si="666"/>
        <v>#N/A</v>
      </c>
      <c r="BH592" s="5" t="e">
        <f t="shared" si="667"/>
        <v>#N/A</v>
      </c>
      <c r="BI592" s="5" t="e">
        <f t="shared" si="668"/>
        <v>#N/A</v>
      </c>
      <c r="BJ592" s="8" t="e">
        <f t="shared" si="669"/>
        <v>#N/A</v>
      </c>
      <c r="BK592" s="8" t="e">
        <f t="shared" si="670"/>
        <v>#N/A</v>
      </c>
      <c r="BL592" s="8" t="e">
        <f t="shared" si="671"/>
        <v>#N/A</v>
      </c>
      <c r="BM592" s="8" t="e">
        <f t="shared" si="672"/>
        <v>#N/A</v>
      </c>
      <c r="BN592" s="8" t="e">
        <f t="shared" si="673"/>
        <v>#N/A</v>
      </c>
    </row>
    <row r="593" spans="1:66" x14ac:dyDescent="0.25">
      <c r="A593" t="s">
        <v>448</v>
      </c>
      <c r="B593" t="s">
        <v>458</v>
      </c>
      <c r="C593" t="s">
        <v>459</v>
      </c>
      <c r="D593" t="s">
        <v>536</v>
      </c>
      <c r="E593">
        <f>VLOOKUP(A593,home!$A$2:$E$405,3,FALSE)</f>
        <v>1.2833000000000001</v>
      </c>
      <c r="F593">
        <f>VLOOKUP(B593,home!$B$2:$E$405,3,FALSE)</f>
        <v>1.8614999999999999</v>
      </c>
      <c r="G593">
        <f>VLOOKUP(C593,away!$B$2:$E$405,4,FALSE)</f>
        <v>1.0714999999999999</v>
      </c>
      <c r="H593">
        <f>VLOOKUP(A593,away!$A$2:$E$405,3,FALSE)</f>
        <v>1.0667</v>
      </c>
      <c r="I593">
        <f>VLOOKUP(C593,away!$B$2:$E$405,3,FALSE)</f>
        <v>0.82030000000000003</v>
      </c>
      <c r="J593">
        <f>VLOOKUP(B593,home!$B$2:$E$405,4,FALSE)</f>
        <v>0.625</v>
      </c>
      <c r="K593" s="3">
        <f t="shared" si="618"/>
        <v>2.5596666509249997</v>
      </c>
      <c r="L593" s="3">
        <f t="shared" si="619"/>
        <v>0.54688375624999996</v>
      </c>
      <c r="M593" s="5">
        <f t="shared" si="620"/>
        <v>4.4755076149991725E-2</v>
      </c>
      <c r="N593" s="5">
        <f t="shared" si="621"/>
        <v>0.11455807588074265</v>
      </c>
      <c r="O593" s="5">
        <f t="shared" si="622"/>
        <v>2.447582415616226E-2</v>
      </c>
      <c r="P593" s="5">
        <f t="shared" si="623"/>
        <v>6.2649950846433058E-2</v>
      </c>
      <c r="Q593" s="5">
        <f t="shared" si="624"/>
        <v>0.14661524321303626</v>
      </c>
      <c r="R593" s="5">
        <f t="shared" si="625"/>
        <v>6.6927153259182517E-3</v>
      </c>
      <c r="S593" s="5">
        <f t="shared" si="626"/>
        <v>2.1924978565035939E-2</v>
      </c>
      <c r="T593" s="5">
        <f t="shared" si="627"/>
        <v>8.0181494931852573E-2</v>
      </c>
      <c r="U593" s="5">
        <f t="shared" si="628"/>
        <v>1.7131120223887592E-2</v>
      </c>
      <c r="V593" s="5">
        <f t="shared" si="629"/>
        <v>3.4101627186381048E-3</v>
      </c>
      <c r="W593" s="5">
        <f t="shared" si="630"/>
        <v>0.12509538285655561</v>
      </c>
      <c r="X593" s="5">
        <f t="shared" si="631"/>
        <v>6.8412632866124978E-2</v>
      </c>
      <c r="Y593" s="5">
        <f t="shared" si="632"/>
        <v>1.8706878818389318E-2</v>
      </c>
      <c r="Z593" s="5">
        <f t="shared" si="633"/>
        <v>1.2200457656500391E-3</v>
      </c>
      <c r="AA593" s="5">
        <f t="shared" si="634"/>
        <v>3.122910458936663E-3</v>
      </c>
      <c r="AB593" s="5">
        <f t="shared" si="635"/>
        <v>3.9968048777825303E-3</v>
      </c>
      <c r="AC593" s="5">
        <f t="shared" si="636"/>
        <v>2.9835516029651433E-4</v>
      </c>
      <c r="AD593" s="5">
        <f t="shared" si="637"/>
        <v>8.0050619920655111E-2</v>
      </c>
      <c r="AE593" s="5">
        <f t="shared" si="638"/>
        <v>4.3778383712348934E-2</v>
      </c>
      <c r="AF593" s="5">
        <f t="shared" si="639"/>
        <v>1.1970843463581604E-2</v>
      </c>
      <c r="AG593" s="5">
        <f t="shared" si="640"/>
        <v>2.182219946281423E-3</v>
      </c>
      <c r="AH593" s="5">
        <f t="shared" si="641"/>
        <v>1.6680580277890006E-4</v>
      </c>
      <c r="AI593" s="5">
        <f t="shared" si="642"/>
        <v>4.269672505539232E-4</v>
      </c>
      <c r="AJ593" s="5">
        <f t="shared" si="643"/>
        <v>5.4644691614000784E-4</v>
      </c>
      <c r="AK593" s="5">
        <f t="shared" si="644"/>
        <v>4.6624064924812942E-4</v>
      </c>
      <c r="AL593" s="5">
        <f t="shared" si="645"/>
        <v>1.6705980849825663E-5</v>
      </c>
      <c r="AM593" s="5">
        <f t="shared" si="646"/>
        <v>4.0980580439354646E-2</v>
      </c>
      <c r="AN593" s="5">
        <f t="shared" si="647"/>
        <v>2.241161376397954E-2</v>
      </c>
      <c r="AO593" s="5">
        <f t="shared" si="648"/>
        <v>6.1282737594346662E-3</v>
      </c>
      <c r="AP593" s="5">
        <f t="shared" si="649"/>
        <v>1.11715112429598E-3</v>
      </c>
      <c r="AQ593" s="5">
        <f t="shared" si="650"/>
        <v>1.5273795078847398E-4</v>
      </c>
      <c r="AR593" s="5">
        <f t="shared" si="651"/>
        <v>1.8244676797604315E-5</v>
      </c>
      <c r="AS593" s="5">
        <f t="shared" si="652"/>
        <v>4.6700290755732889E-5</v>
      </c>
      <c r="AT593" s="5">
        <f t="shared" si="653"/>
        <v>5.9768588417975268E-5</v>
      </c>
      <c r="AU593" s="5">
        <f t="shared" si="654"/>
        <v>5.0995887515451162E-5</v>
      </c>
      <c r="AV593" s="5">
        <f t="shared" si="655"/>
        <v>3.263311815190573E-5</v>
      </c>
      <c r="AW593" s="5">
        <f t="shared" si="656"/>
        <v>6.496028365930604E-7</v>
      </c>
      <c r="AX593" s="5">
        <f t="shared" si="657"/>
        <v>1.7482770847694243E-2</v>
      </c>
      <c r="AY593" s="5">
        <f t="shared" si="658"/>
        <v>9.561043390845023E-3</v>
      </c>
      <c r="AZ593" s="5">
        <f t="shared" si="659"/>
        <v>2.6143896616272816E-3</v>
      </c>
      <c r="BA593" s="5">
        <f t="shared" si="660"/>
        <v>4.7658907948396485E-4</v>
      </c>
      <c r="BB593" s="5">
        <f t="shared" si="661"/>
        <v>6.5159706493980089E-5</v>
      </c>
      <c r="BC593" s="5">
        <f t="shared" si="662"/>
        <v>7.1269570087150724E-6</v>
      </c>
      <c r="BD593" s="5">
        <f t="shared" si="663"/>
        <v>1.6629528964401783E-6</v>
      </c>
      <c r="BE593" s="5">
        <f t="shared" si="664"/>
        <v>4.2566050710770592E-6</v>
      </c>
      <c r="BF593" s="5">
        <f t="shared" si="665"/>
        <v>5.4477450232970933E-6</v>
      </c>
      <c r="BG593" s="5">
        <f t="shared" si="666"/>
        <v>4.6481370862920685E-6</v>
      </c>
      <c r="BH593" s="5">
        <f t="shared" si="667"/>
        <v>2.9744203721773772E-6</v>
      </c>
      <c r="BI593" s="5">
        <f t="shared" si="668"/>
        <v>1.522704926498871E-6</v>
      </c>
      <c r="BJ593" s="8">
        <f t="shared" si="669"/>
        <v>0.79254921229057496</v>
      </c>
      <c r="BK593" s="8">
        <f t="shared" si="670"/>
        <v>0.14261627281209022</v>
      </c>
      <c r="BL593" s="8">
        <f t="shared" si="671"/>
        <v>5.725469078842272E-2</v>
      </c>
      <c r="BM593" s="8">
        <f t="shared" si="672"/>
        <v>0.58433294229644539</v>
      </c>
      <c r="BN593" s="8">
        <f t="shared" si="673"/>
        <v>0.39974688557228422</v>
      </c>
    </row>
    <row r="594" spans="1:66" x14ac:dyDescent="0.25">
      <c r="A594" t="s">
        <v>22</v>
      </c>
      <c r="B594" t="s">
        <v>246</v>
      </c>
      <c r="C594" t="s">
        <v>172</v>
      </c>
      <c r="D594" t="s">
        <v>536</v>
      </c>
      <c r="E594">
        <f>VLOOKUP(A594,home!$A$2:$E$405,3,FALSE)</f>
        <v>1.4</v>
      </c>
      <c r="F594">
        <f>VLOOKUP(B594,home!$B$2:$E$405,3,FALSE)</f>
        <v>1.1111</v>
      </c>
      <c r="G594">
        <f>VLOOKUP(C594,away!$B$2:$E$405,4,FALSE)</f>
        <v>0.873</v>
      </c>
      <c r="H594">
        <f>VLOOKUP(A594,away!$A$2:$E$405,3,FALSE)</f>
        <v>1.125</v>
      </c>
      <c r="I594">
        <f>VLOOKUP(C594,away!$B$2:$E$405,3,FALSE)</f>
        <v>0.69140000000000001</v>
      </c>
      <c r="J594">
        <f>VLOOKUP(B594,home!$B$2:$E$405,4,FALSE)</f>
        <v>1.0369999999999999</v>
      </c>
      <c r="K594" s="3">
        <f t="shared" si="618"/>
        <v>1.35798642</v>
      </c>
      <c r="L594" s="3">
        <f t="shared" si="619"/>
        <v>0.80660452499999991</v>
      </c>
      <c r="M594" s="5">
        <f t="shared" si="620"/>
        <v>0.11479688323340799</v>
      </c>
      <c r="N594" s="5">
        <f t="shared" si="621"/>
        <v>0.15589260848929376</v>
      </c>
      <c r="O594" s="5">
        <f t="shared" si="622"/>
        <v>9.2595685471963493E-2</v>
      </c>
      <c r="P594" s="5">
        <f t="shared" si="623"/>
        <v>0.12574368342151773</v>
      </c>
      <c r="Q594" s="5">
        <f t="shared" si="624"/>
        <v>0.10585002265341882</v>
      </c>
      <c r="R594" s="5">
        <f t="shared" si="625"/>
        <v>3.7344049448581246E-2</v>
      </c>
      <c r="S594" s="5">
        <f t="shared" si="626"/>
        <v>3.4433587121574051E-2</v>
      </c>
      <c r="T594" s="5">
        <f t="shared" si="627"/>
        <v>8.5379107243600108E-2</v>
      </c>
      <c r="U594" s="5">
        <f t="shared" si="628"/>
        <v>5.0712712018981823E-2</v>
      </c>
      <c r="V594" s="5">
        <f t="shared" si="629"/>
        <v>4.1907894245980576E-3</v>
      </c>
      <c r="W594" s="5">
        <f t="shared" si="630"/>
        <v>4.7914297773345035E-2</v>
      </c>
      <c r="X594" s="5">
        <f t="shared" si="631"/>
        <v>3.8647889396177526E-2</v>
      </c>
      <c r="Y594" s="5">
        <f t="shared" si="632"/>
        <v>1.5586781234328148E-2</v>
      </c>
      <c r="Z594" s="5">
        <f t="shared" si="633"/>
        <v>1.0040626422349798E-2</v>
      </c>
      <c r="AA594" s="5">
        <f t="shared" si="634"/>
        <v>1.3635034329844212E-2</v>
      </c>
      <c r="AB594" s="5">
        <f t="shared" si="635"/>
        <v>9.2580957280811206E-3</v>
      </c>
      <c r="AC594" s="5">
        <f t="shared" si="636"/>
        <v>2.8690091787023027E-4</v>
      </c>
      <c r="AD594" s="5">
        <f t="shared" si="637"/>
        <v>1.6266741425009695E-2</v>
      </c>
      <c r="AE594" s="5">
        <f t="shared" si="638"/>
        <v>1.3120827240417767E-2</v>
      </c>
      <c r="AF594" s="5">
        <f t="shared" si="639"/>
        <v>5.2916593119321145E-3</v>
      </c>
      <c r="AG594" s="5">
        <f t="shared" si="640"/>
        <v>1.4227587819209437E-3</v>
      </c>
      <c r="AH594" s="5">
        <f t="shared" si="641"/>
        <v>2.0247036765254764E-3</v>
      </c>
      <c r="AI594" s="5">
        <f t="shared" si="642"/>
        <v>2.7495200972456699E-3</v>
      </c>
      <c r="AJ594" s="5">
        <f t="shared" si="643"/>
        <v>1.8669054767883498E-3</v>
      </c>
      <c r="AK594" s="5">
        <f t="shared" si="644"/>
        <v>8.4507742830073457E-4</v>
      </c>
      <c r="AL594" s="5">
        <f t="shared" si="645"/>
        <v>1.2570368523565756E-5</v>
      </c>
      <c r="AM594" s="5">
        <f t="shared" si="646"/>
        <v>4.4180027905629266E-3</v>
      </c>
      <c r="AN594" s="5">
        <f t="shared" si="647"/>
        <v>3.5635810423306834E-3</v>
      </c>
      <c r="AO594" s="5">
        <f t="shared" si="648"/>
        <v>1.4372002969740725E-3</v>
      </c>
      <c r="AP594" s="5">
        <f t="shared" si="649"/>
        <v>3.8641742095687695E-4</v>
      </c>
      <c r="AQ594" s="5">
        <f t="shared" si="650"/>
        <v>7.7921510070661667E-5</v>
      </c>
      <c r="AR594" s="5">
        <f t="shared" si="651"/>
        <v>3.2662702945391713E-4</v>
      </c>
      <c r="AS594" s="5">
        <f t="shared" si="652"/>
        <v>4.4355507040335957E-4</v>
      </c>
      <c r="AT594" s="5">
        <f t="shared" si="653"/>
        <v>3.0117088106495311E-4</v>
      </c>
      <c r="AU594" s="5">
        <f t="shared" si="654"/>
        <v>1.3632865552854715E-4</v>
      </c>
      <c r="AV594" s="5">
        <f t="shared" si="655"/>
        <v>4.6283115716156225E-5</v>
      </c>
      <c r="AW594" s="5">
        <f t="shared" si="656"/>
        <v>3.8247371153827326E-7</v>
      </c>
      <c r="AX594" s="5">
        <f t="shared" si="657"/>
        <v>9.9993129885109352E-4</v>
      </c>
      <c r="AY594" s="5">
        <f t="shared" si="658"/>
        <v>8.0654911034241917E-4</v>
      </c>
      <c r="AZ594" s="5">
        <f t="shared" si="659"/>
        <v>3.2528308101845968E-4</v>
      </c>
      <c r="BA594" s="5">
        <f t="shared" si="660"/>
        <v>8.745826835181042E-5</v>
      </c>
      <c r="BB594" s="5">
        <f t="shared" si="661"/>
        <v>1.7636058750308636E-5</v>
      </c>
      <c r="BC594" s="5">
        <f t="shared" si="662"/>
        <v>2.8450649582329589E-6</v>
      </c>
      <c r="BD594" s="5">
        <f t="shared" si="663"/>
        <v>4.3909806657472951E-5</v>
      </c>
      <c r="BE594" s="5">
        <f t="shared" si="664"/>
        <v>5.962892114567387E-5</v>
      </c>
      <c r="BF594" s="5">
        <f t="shared" si="665"/>
        <v>4.0487632577537979E-5</v>
      </c>
      <c r="BG594" s="5">
        <f t="shared" si="666"/>
        <v>1.8327218406082054E-5</v>
      </c>
      <c r="BH594" s="5">
        <f t="shared" si="667"/>
        <v>6.2220284279583676E-6</v>
      </c>
      <c r="BI594" s="5">
        <f t="shared" si="668"/>
        <v>1.6898860220042839E-6</v>
      </c>
      <c r="BJ594" s="8">
        <f t="shared" si="669"/>
        <v>0.49749551949261145</v>
      </c>
      <c r="BK594" s="8">
        <f t="shared" si="670"/>
        <v>0.28027096359783404</v>
      </c>
      <c r="BL594" s="8">
        <f t="shared" si="671"/>
        <v>0.21245601392171573</v>
      </c>
      <c r="BM594" s="8">
        <f t="shared" si="672"/>
        <v>0.36723402407969713</v>
      </c>
      <c r="BN594" s="8">
        <f t="shared" si="673"/>
        <v>0.63222293271818308</v>
      </c>
    </row>
    <row r="595" spans="1:66" x14ac:dyDescent="0.25">
      <c r="A595" t="s">
        <v>22</v>
      </c>
      <c r="B595" t="s">
        <v>253</v>
      </c>
      <c r="C595" t="s">
        <v>158</v>
      </c>
      <c r="D595" t="s">
        <v>536</v>
      </c>
      <c r="E595">
        <f>VLOOKUP(A595,home!$A$2:$E$405,3,FALSE)</f>
        <v>1.4</v>
      </c>
      <c r="F595">
        <f>VLOOKUP(B595,home!$B$2:$E$405,3,FALSE)</f>
        <v>1.5079</v>
      </c>
      <c r="G595">
        <f>VLOOKUP(C595,away!$B$2:$E$405,4,FALSE)</f>
        <v>1.3095000000000001</v>
      </c>
      <c r="H595">
        <f>VLOOKUP(A595,away!$A$2:$E$405,3,FALSE)</f>
        <v>1.125</v>
      </c>
      <c r="I595">
        <f>VLOOKUP(C595,away!$B$2:$E$405,3,FALSE)</f>
        <v>1.284</v>
      </c>
      <c r="J595">
        <f>VLOOKUP(B595,home!$B$2:$E$405,4,FALSE)</f>
        <v>0.69140000000000001</v>
      </c>
      <c r="K595" s="3">
        <f t="shared" si="618"/>
        <v>2.7644330699999999</v>
      </c>
      <c r="L595" s="3">
        <f t="shared" si="619"/>
        <v>0.9987273000000001</v>
      </c>
      <c r="M595" s="5">
        <f t="shared" si="620"/>
        <v>2.3210271296214859E-2</v>
      </c>
      <c r="N595" s="5">
        <f t="shared" si="621"/>
        <v>6.4163241534928125E-2</v>
      </c>
      <c r="O595" s="5">
        <f t="shared" si="622"/>
        <v>2.318073158393617E-2</v>
      </c>
      <c r="P595" s="5">
        <f t="shared" si="623"/>
        <v>6.4081580977426639E-2</v>
      </c>
      <c r="Q595" s="5">
        <f t="shared" si="624"/>
        <v>8.8687493388776462E-2</v>
      </c>
      <c r="R595" s="5">
        <f t="shared" si="625"/>
        <v>1.1575614733424647E-2</v>
      </c>
      <c r="S595" s="5">
        <f t="shared" si="626"/>
        <v>4.4230945948014064E-2</v>
      </c>
      <c r="T595" s="5">
        <f t="shared" si="627"/>
        <v>8.8574620815940586E-2</v>
      </c>
      <c r="U595" s="5">
        <f t="shared" si="628"/>
        <v>3.2000012174658331E-2</v>
      </c>
      <c r="V595" s="5">
        <f t="shared" si="629"/>
        <v>1.3568652469526267E-2</v>
      </c>
      <c r="W595" s="5">
        <f t="shared" si="630"/>
        <v>8.1723546539780006E-2</v>
      </c>
      <c r="X595" s="5">
        <f t="shared" si="631"/>
        <v>8.1619536982098839E-2</v>
      </c>
      <c r="Y595" s="5">
        <f t="shared" si="632"/>
        <v>4.075782989869086E-2</v>
      </c>
      <c r="Z595" s="5">
        <f t="shared" si="633"/>
        <v>3.8536274828511402E-3</v>
      </c>
      <c r="AA595" s="5">
        <f t="shared" si="634"/>
        <v>1.0653095253054551E-2</v>
      </c>
      <c r="AB595" s="5">
        <f t="shared" si="635"/>
        <v>1.4724884407702013E-2</v>
      </c>
      <c r="AC595" s="5">
        <f t="shared" si="636"/>
        <v>2.3413683183722239E-3</v>
      </c>
      <c r="AD595" s="5">
        <f t="shared" si="637"/>
        <v>5.647981866306296E-2</v>
      </c>
      <c r="AE595" s="5">
        <f t="shared" si="638"/>
        <v>5.6407936797850493E-2</v>
      </c>
      <c r="AF595" s="5">
        <f t="shared" si="639"/>
        <v>2.8168073208343931E-2</v>
      </c>
      <c r="AG595" s="5">
        <f t="shared" si="640"/>
        <v>9.3774079005238941E-3</v>
      </c>
      <c r="AH595" s="5">
        <f t="shared" si="641"/>
        <v>9.6218074278842883E-4</v>
      </c>
      <c r="AI595" s="5">
        <f t="shared" si="642"/>
        <v>2.6598842646814967E-3</v>
      </c>
      <c r="AJ595" s="5">
        <f t="shared" si="643"/>
        <v>3.6765360118290822E-3</v>
      </c>
      <c r="AK595" s="5">
        <f t="shared" si="644"/>
        <v>3.3878459113820753E-3</v>
      </c>
      <c r="AL595" s="5">
        <f t="shared" si="645"/>
        <v>2.5857273545306525E-4</v>
      </c>
      <c r="AM595" s="5">
        <f t="shared" si="646"/>
        <v>3.1226935699954897E-2</v>
      </c>
      <c r="AN595" s="5">
        <f t="shared" si="647"/>
        <v>3.1187193178889568E-2</v>
      </c>
      <c r="AO595" s="5">
        <f t="shared" si="648"/>
        <v>1.5573750619065397E-2</v>
      </c>
      <c r="AP595" s="5">
        <f t="shared" si="649"/>
        <v>5.1846433022175054E-3</v>
      </c>
      <c r="AQ595" s="5">
        <f t="shared" si="650"/>
        <v>1.2945112016716932E-3</v>
      </c>
      <c r="AR595" s="5">
        <f t="shared" si="651"/>
        <v>1.9219123507141649E-4</v>
      </c>
      <c r="AS595" s="5">
        <f t="shared" si="652"/>
        <v>5.3129980599556754E-4</v>
      </c>
      <c r="AT595" s="5">
        <f t="shared" si="653"/>
        <v>7.3437137688936579E-4</v>
      </c>
      <c r="AU595" s="5">
        <f t="shared" si="654"/>
        <v>6.767068399781322E-4</v>
      </c>
      <c r="AV595" s="5">
        <f t="shared" si="655"/>
        <v>4.6767769178268653E-4</v>
      </c>
      <c r="AW595" s="5">
        <f t="shared" si="656"/>
        <v>1.9830480166425885E-5</v>
      </c>
      <c r="AX595" s="5">
        <f t="shared" si="657"/>
        <v>1.4387462287286479E-2</v>
      </c>
      <c r="AY595" s="5">
        <f t="shared" si="658"/>
        <v>1.4369151364033453E-2</v>
      </c>
      <c r="AZ595" s="5">
        <f t="shared" si="659"/>
        <v>7.1754318725462231E-3</v>
      </c>
      <c r="BA595" s="5">
        <f t="shared" si="660"/>
        <v>2.3887665668006785E-3</v>
      </c>
      <c r="BB595" s="5">
        <f t="shared" si="661"/>
        <v>5.9643159589777776E-4</v>
      </c>
      <c r="BC595" s="5">
        <f t="shared" si="662"/>
        <v>1.1913450348113579E-4</v>
      </c>
      <c r="BD595" s="5">
        <f t="shared" si="663"/>
        <v>3.199110554775684E-5</v>
      </c>
      <c r="BE595" s="5">
        <f t="shared" si="664"/>
        <v>8.843727012207947E-5</v>
      </c>
      <c r="BF595" s="5">
        <f t="shared" si="665"/>
        <v>1.2223945707299974E-4</v>
      </c>
      <c r="BG595" s="5">
        <f t="shared" si="666"/>
        <v>1.1264093253048196E-4</v>
      </c>
      <c r="BH595" s="5">
        <f t="shared" si="667"/>
        <v>7.7847079730725753E-5</v>
      </c>
      <c r="BI595" s="5">
        <f t="shared" si="668"/>
        <v>4.3040608322109009E-5</v>
      </c>
      <c r="BJ595" s="8">
        <f t="shared" si="669"/>
        <v>0.71946291792184081</v>
      </c>
      <c r="BK595" s="8">
        <f t="shared" si="670"/>
        <v>0.16206054310904061</v>
      </c>
      <c r="BL595" s="8">
        <f t="shared" si="671"/>
        <v>0.10589922848650013</v>
      </c>
      <c r="BM595" s="8">
        <f t="shared" si="672"/>
        <v>0.7020280626016584</v>
      </c>
      <c r="BN595" s="8">
        <f t="shared" si="673"/>
        <v>0.2748989335147069</v>
      </c>
    </row>
    <row r="596" spans="1:66" x14ac:dyDescent="0.25">
      <c r="A596" t="s">
        <v>22</v>
      </c>
      <c r="B596" t="s">
        <v>23</v>
      </c>
      <c r="C596" t="s">
        <v>251</v>
      </c>
      <c r="D596" t="s">
        <v>536</v>
      </c>
      <c r="E596">
        <f>VLOOKUP(A596,home!$A$2:$E$405,3,FALSE)</f>
        <v>1.4</v>
      </c>
      <c r="F596">
        <f>VLOOKUP(B596,home!$B$2:$E$405,3,FALSE)</f>
        <v>1.1508</v>
      </c>
      <c r="G596">
        <f>VLOOKUP(C596,away!$B$2:$E$405,4,FALSE)</f>
        <v>0.73170000000000002</v>
      </c>
      <c r="H596">
        <f>VLOOKUP(A596,away!$A$2:$E$405,3,FALSE)</f>
        <v>1.125</v>
      </c>
      <c r="I596">
        <f>VLOOKUP(C596,away!$B$2:$E$405,3,FALSE)</f>
        <v>1.2030000000000001</v>
      </c>
      <c r="J596">
        <f>VLOOKUP(B596,home!$B$2:$E$405,4,FALSE)</f>
        <v>0.79010000000000002</v>
      </c>
      <c r="K596" s="3">
        <f t="shared" si="618"/>
        <v>1.1788565039999999</v>
      </c>
      <c r="L596" s="3">
        <f t="shared" si="619"/>
        <v>1.0693015875</v>
      </c>
      <c r="M596" s="5">
        <f t="shared" si="620"/>
        <v>0.10559353918942392</v>
      </c>
      <c r="N596" s="5">
        <f t="shared" si="621"/>
        <v>0.12447963045383127</v>
      </c>
      <c r="O596" s="5">
        <f t="shared" si="622"/>
        <v>0.11291133908499447</v>
      </c>
      <c r="P596" s="5">
        <f t="shared" si="623"/>
        <v>0.13310626645569512</v>
      </c>
      <c r="Q596" s="5">
        <f t="shared" si="624"/>
        <v>7.3371810988007727E-2</v>
      </c>
      <c r="R596" s="5">
        <f t="shared" si="625"/>
        <v>6.0368137065167686E-2</v>
      </c>
      <c r="S596" s="5">
        <f t="shared" si="626"/>
        <v>4.1946880239499162E-2</v>
      </c>
      <c r="T596" s="5">
        <f t="shared" si="627"/>
        <v>7.8456593967226609E-2</v>
      </c>
      <c r="U596" s="5">
        <f t="shared" si="628"/>
        <v>7.1165371013636389E-2</v>
      </c>
      <c r="V596" s="5">
        <f t="shared" si="629"/>
        <v>5.8751412475971029E-3</v>
      </c>
      <c r="W596" s="5">
        <f t="shared" si="630"/>
        <v>2.8831612197823864E-2</v>
      </c>
      <c r="X596" s="5">
        <f t="shared" si="631"/>
        <v>3.0829688693317418E-2</v>
      </c>
      <c r="Y596" s="5">
        <f t="shared" si="632"/>
        <v>1.6483117530947559E-2</v>
      </c>
      <c r="Z596" s="5">
        <f t="shared" si="633"/>
        <v>2.151724826606714E-2</v>
      </c>
      <c r="AA596" s="5">
        <f t="shared" si="634"/>
        <v>2.5365748066635968E-2</v>
      </c>
      <c r="AB596" s="5">
        <f t="shared" si="635"/>
        <v>1.4951288543589616E-2</v>
      </c>
      <c r="AC596" s="5">
        <f t="shared" si="636"/>
        <v>4.6287048097981012E-4</v>
      </c>
      <c r="AD596" s="5">
        <f t="shared" si="637"/>
        <v>8.4970833900526021E-3</v>
      </c>
      <c r="AE596" s="5">
        <f t="shared" si="638"/>
        <v>9.0859447581031292E-3</v>
      </c>
      <c r="AF596" s="5">
        <f t="shared" si="639"/>
        <v>4.8578075768884888E-3</v>
      </c>
      <c r="AG596" s="5">
        <f t="shared" si="640"/>
        <v>1.7314871179121305E-3</v>
      </c>
      <c r="AH596" s="5">
        <f t="shared" si="641"/>
        <v>5.7521069323843025E-3</v>
      </c>
      <c r="AI596" s="5">
        <f t="shared" si="642"/>
        <v>6.780908668944723E-3</v>
      </c>
      <c r="AJ596" s="5">
        <f t="shared" si="643"/>
        <v>3.9968591437077343E-3</v>
      </c>
      <c r="AK596" s="5">
        <f t="shared" si="644"/>
        <v>1.5705744657105779E-3</v>
      </c>
      <c r="AL596" s="5">
        <f t="shared" si="645"/>
        <v>2.333891336486055E-5</v>
      </c>
      <c r="AM596" s="5">
        <f t="shared" si="646"/>
        <v>2.0033684038787735E-3</v>
      </c>
      <c r="AN596" s="5">
        <f t="shared" si="647"/>
        <v>2.1422050146149133E-3</v>
      </c>
      <c r="AO596" s="5">
        <f t="shared" si="648"/>
        <v>1.1453316114390937E-3</v>
      </c>
      <c r="AP596" s="5">
        <f t="shared" si="649"/>
        <v>4.0823497010858547E-4</v>
      </c>
      <c r="AQ596" s="5">
        <f t="shared" si="650"/>
        <v>1.0913157540253136E-4</v>
      </c>
      <c r="AR596" s="5">
        <f t="shared" si="651"/>
        <v>1.2301474148536582E-3</v>
      </c>
      <c r="AS596" s="5">
        <f t="shared" si="652"/>
        <v>1.450167280879021E-3</v>
      </c>
      <c r="AT596" s="5">
        <f t="shared" si="653"/>
        <v>8.547695654761143E-4</v>
      </c>
      <c r="AU596" s="5">
        <f t="shared" si="654"/>
        <v>3.358835538942571E-4</v>
      </c>
      <c r="AV596" s="5">
        <f t="shared" si="655"/>
        <v>9.8989628023719913E-5</v>
      </c>
      <c r="AW596" s="5">
        <f t="shared" si="656"/>
        <v>8.1722056444420297E-7</v>
      </c>
      <c r="AX596" s="5">
        <f t="shared" si="657"/>
        <v>3.9361397880343215E-4</v>
      </c>
      <c r="AY596" s="5">
        <f t="shared" si="658"/>
        <v>4.2089205239670131E-4</v>
      </c>
      <c r="AZ596" s="5">
        <f t="shared" si="659"/>
        <v>2.2503026989696294E-4</v>
      </c>
      <c r="BA596" s="5">
        <f t="shared" si="660"/>
        <v>8.0208408278792002E-5</v>
      </c>
      <c r="BB596" s="5">
        <f t="shared" si="661"/>
        <v>2.1441744575840105E-5</v>
      </c>
      <c r="BC596" s="5">
        <f t="shared" si="662"/>
        <v>4.5855383027430679E-6</v>
      </c>
      <c r="BD596" s="5">
        <f t="shared" si="663"/>
        <v>2.1923309726033959E-4</v>
      </c>
      <c r="BE596" s="5">
        <f t="shared" si="664"/>
        <v>2.5844436259741589E-4</v>
      </c>
      <c r="BF596" s="5">
        <f t="shared" si="665"/>
        <v>1.5233440888504901E-4</v>
      </c>
      <c r="BG596" s="5">
        <f t="shared" si="666"/>
        <v>5.986013623237848E-5</v>
      </c>
      <c r="BH596" s="5">
        <f t="shared" si="667"/>
        <v>1.7641627731966362E-5</v>
      </c>
      <c r="BI596" s="5">
        <f t="shared" si="668"/>
        <v>4.1593895185950583E-6</v>
      </c>
      <c r="BJ596" s="8">
        <f t="shared" si="669"/>
        <v>0.38357882024180928</v>
      </c>
      <c r="BK596" s="8">
        <f t="shared" si="670"/>
        <v>0.28742892857895669</v>
      </c>
      <c r="BL596" s="8">
        <f t="shared" si="671"/>
        <v>0.30754396345012402</v>
      </c>
      <c r="BM596" s="8">
        <f t="shared" si="672"/>
        <v>0.38981816246800466</v>
      </c>
      <c r="BN596" s="8">
        <f t="shared" si="673"/>
        <v>0.60983072323712018</v>
      </c>
    </row>
    <row r="597" spans="1:66" x14ac:dyDescent="0.25">
      <c r="A597" t="s">
        <v>22</v>
      </c>
      <c r="B597" t="s">
        <v>245</v>
      </c>
      <c r="C597" t="s">
        <v>248</v>
      </c>
      <c r="D597" t="s">
        <v>536</v>
      </c>
      <c r="E597">
        <f>VLOOKUP(A597,home!$A$2:$E$405,3,FALSE)</f>
        <v>1.4</v>
      </c>
      <c r="F597">
        <f>VLOOKUP(B597,home!$B$2:$E$405,3,FALSE)</f>
        <v>1.5079</v>
      </c>
      <c r="G597">
        <f>VLOOKUP(C597,away!$B$2:$E$405,4,FALSE)</f>
        <v>1.4286000000000001</v>
      </c>
      <c r="H597">
        <f>VLOOKUP(A597,away!$A$2:$E$405,3,FALSE)</f>
        <v>1.125</v>
      </c>
      <c r="I597">
        <f>VLOOKUP(C597,away!$B$2:$E$405,3,FALSE)</f>
        <v>1.0369999999999999</v>
      </c>
      <c r="J597">
        <f>VLOOKUP(B597,home!$B$2:$E$405,4,FALSE)</f>
        <v>0.74070000000000003</v>
      </c>
      <c r="K597" s="3">
        <f t="shared" si="618"/>
        <v>3.0158603159999999</v>
      </c>
      <c r="L597" s="3">
        <f t="shared" si="619"/>
        <v>0.86411913749999991</v>
      </c>
      <c r="M597" s="5">
        <f t="shared" si="620"/>
        <v>2.0651249488251155E-2</v>
      </c>
      <c r="N597" s="5">
        <f t="shared" si="621"/>
        <v>6.2281283807431968E-2</v>
      </c>
      <c r="O597" s="5">
        <f t="shared" si="622"/>
        <v>1.7845139896084904E-2</v>
      </c>
      <c r="P597" s="5">
        <f t="shared" si="623"/>
        <v>5.3818449246070821E-2</v>
      </c>
      <c r="Q597" s="5">
        <f t="shared" si="624"/>
        <v>9.3915826132183758E-2</v>
      </c>
      <c r="R597" s="5">
        <f t="shared" si="625"/>
        <v>7.7101634477858604E-3</v>
      </c>
      <c r="S597" s="5">
        <f t="shared" si="626"/>
        <v>3.5063562145473653E-2</v>
      </c>
      <c r="T597" s="5">
        <f t="shared" si="627"/>
        <v>8.1154462674942571E-2</v>
      </c>
      <c r="U597" s="5">
        <f t="shared" si="628"/>
        <v>2.3252775972051117E-2</v>
      </c>
      <c r="V597" s="5">
        <f t="shared" si="629"/>
        <v>1.0153093162104138E-2</v>
      </c>
      <c r="W597" s="5">
        <f t="shared" si="630"/>
        <v>9.4412337692136236E-2</v>
      </c>
      <c r="X597" s="5">
        <f t="shared" si="631"/>
        <v>8.1583507815887496E-2</v>
      </c>
      <c r="Y597" s="5">
        <f t="shared" si="632"/>
        <v>3.5248935204044596E-2</v>
      </c>
      <c r="Z597" s="5">
        <f t="shared" si="633"/>
        <v>2.2208332628282485E-3</v>
      </c>
      <c r="AA597" s="5">
        <f t="shared" si="634"/>
        <v>6.6977229058165135E-3</v>
      </c>
      <c r="AB597" s="5">
        <f t="shared" si="635"/>
        <v>1.0099698359608117E-2</v>
      </c>
      <c r="AC597" s="5">
        <f t="shared" si="636"/>
        <v>1.6537247823255189E-3</v>
      </c>
      <c r="AD597" s="5">
        <f t="shared" si="637"/>
        <v>7.118360564662618E-2</v>
      </c>
      <c r="AE597" s="5">
        <f t="shared" si="638"/>
        <v>6.1511115915502734E-2</v>
      </c>
      <c r="AF597" s="5">
        <f t="shared" si="639"/>
        <v>2.6576466215783363E-2</v>
      </c>
      <c r="AG597" s="5">
        <f t="shared" si="640"/>
        <v>7.6550776880602049E-3</v>
      </c>
      <c r="AH597" s="5">
        <f t="shared" si="641"/>
        <v>4.79766130901614E-4</v>
      </c>
      <c r="AI597" s="5">
        <f t="shared" si="642"/>
        <v>1.446907635147039E-3</v>
      </c>
      <c r="AJ597" s="5">
        <f t="shared" si="643"/>
        <v>2.1818356588786812E-3</v>
      </c>
      <c r="AK597" s="5">
        <f t="shared" si="644"/>
        <v>2.1933705265486424E-3</v>
      </c>
      <c r="AL597" s="5">
        <f t="shared" si="645"/>
        <v>1.7238841323415245E-4</v>
      </c>
      <c r="AM597" s="5">
        <f t="shared" si="646"/>
        <v>4.2935962283890683E-2</v>
      </c>
      <c r="AN597" s="5">
        <f t="shared" si="647"/>
        <v>3.7101786696488143E-2</v>
      </c>
      <c r="AO597" s="5">
        <f t="shared" si="648"/>
        <v>1.603018195993915E-2</v>
      </c>
      <c r="AP597" s="5">
        <f t="shared" si="649"/>
        <v>4.6173290030635597E-3</v>
      </c>
      <c r="AQ597" s="5">
        <f t="shared" si="650"/>
        <v>9.9748058892025417E-4</v>
      </c>
      <c r="AR597" s="5">
        <f t="shared" si="651"/>
        <v>8.2915019047282972E-5</v>
      </c>
      <c r="AS597" s="5">
        <f t="shared" si="652"/>
        <v>2.5006011554508487E-4</v>
      </c>
      <c r="AT597" s="5">
        <f t="shared" si="653"/>
        <v>3.7707318954339819E-4</v>
      </c>
      <c r="AU597" s="5">
        <f t="shared" si="654"/>
        <v>3.7906668952382688E-4</v>
      </c>
      <c r="AV597" s="5">
        <f t="shared" si="655"/>
        <v>2.8580304651310056E-4</v>
      </c>
      <c r="AW597" s="5">
        <f t="shared" si="656"/>
        <v>1.247930552785833E-5</v>
      </c>
      <c r="AX597" s="5">
        <f t="shared" si="657"/>
        <v>2.1581477463543094E-2</v>
      </c>
      <c r="AY597" s="5">
        <f t="shared" si="658"/>
        <v>1.8648967691772544E-2</v>
      </c>
      <c r="AZ597" s="5">
        <f t="shared" si="659"/>
        <v>8.0574649385399266E-3</v>
      </c>
      <c r="BA597" s="5">
        <f t="shared" si="660"/>
        <v>2.3208698843758713E-3</v>
      </c>
      <c r="BB597" s="5">
        <f t="shared" si="661"/>
        <v>5.0137702068415036E-4</v>
      </c>
      <c r="BC597" s="5">
        <f t="shared" si="662"/>
        <v>8.664989573518156E-5</v>
      </c>
      <c r="BD597" s="5">
        <f t="shared" si="663"/>
        <v>1.1941409124155701E-5</v>
      </c>
      <c r="BE597" s="5">
        <f t="shared" si="664"/>
        <v>3.6013621894661496E-5</v>
      </c>
      <c r="BF597" s="5">
        <f t="shared" si="665"/>
        <v>5.4306026553769185E-5</v>
      </c>
      <c r="BG597" s="5">
        <f t="shared" si="666"/>
        <v>5.45931301343849E-5</v>
      </c>
      <c r="BH597" s="5">
        <f t="shared" si="667"/>
        <v>4.1161313674628787E-5</v>
      </c>
      <c r="BI597" s="5">
        <f t="shared" si="668"/>
        <v>2.4827354493148219E-5</v>
      </c>
      <c r="BJ597" s="8">
        <f t="shared" si="669"/>
        <v>0.7684021662195516</v>
      </c>
      <c r="BK597" s="8">
        <f t="shared" si="670"/>
        <v>0.140161434929232</v>
      </c>
      <c r="BL597" s="8">
        <f t="shared" si="671"/>
        <v>7.350514144886991E-2</v>
      </c>
      <c r="BM597" s="8">
        <f t="shared" si="672"/>
        <v>0.70943097545642853</v>
      </c>
      <c r="BN597" s="8">
        <f t="shared" si="673"/>
        <v>0.25622211201780848</v>
      </c>
    </row>
    <row r="598" spans="1:66" x14ac:dyDescent="0.25">
      <c r="A598" t="s">
        <v>25</v>
      </c>
      <c r="B598" t="s">
        <v>526</v>
      </c>
      <c r="C598" t="s">
        <v>442</v>
      </c>
      <c r="D598" t="s">
        <v>536</v>
      </c>
      <c r="E598">
        <f>VLOOKUP(A598,home!$A$2:$E$405,3,FALSE)</f>
        <v>1.2947</v>
      </c>
      <c r="F598" t="e">
        <f>VLOOKUP(B598,home!$B$2:$E$405,3,FALSE)</f>
        <v>#N/A</v>
      </c>
      <c r="G598">
        <f>VLOOKUP(C598,away!$B$2:$E$405,4,FALSE)</f>
        <v>1.2602</v>
      </c>
      <c r="H598">
        <f>VLOOKUP(A598,away!$A$2:$E$405,3,FALSE)</f>
        <v>1.05</v>
      </c>
      <c r="I598">
        <f>VLOOKUP(C598,away!$B$2:$E$405,3,FALSE)</f>
        <v>0.80200000000000005</v>
      </c>
      <c r="J598" t="e">
        <f>VLOOKUP(B598,home!$B$2:$E$405,4,FALSE)</f>
        <v>#N/A</v>
      </c>
      <c r="K598" s="3" t="e">
        <f t="shared" si="618"/>
        <v>#N/A</v>
      </c>
      <c r="L598" s="3" t="e">
        <f t="shared" si="619"/>
        <v>#N/A</v>
      </c>
      <c r="M598" s="5" t="e">
        <f t="shared" si="620"/>
        <v>#N/A</v>
      </c>
      <c r="N598" s="5" t="e">
        <f t="shared" si="621"/>
        <v>#N/A</v>
      </c>
      <c r="O598" s="5" t="e">
        <f t="shared" si="622"/>
        <v>#N/A</v>
      </c>
      <c r="P598" s="5" t="e">
        <f t="shared" si="623"/>
        <v>#N/A</v>
      </c>
      <c r="Q598" s="5" t="e">
        <f t="shared" si="624"/>
        <v>#N/A</v>
      </c>
      <c r="R598" s="5" t="e">
        <f t="shared" si="625"/>
        <v>#N/A</v>
      </c>
      <c r="S598" s="5" t="e">
        <f t="shared" si="626"/>
        <v>#N/A</v>
      </c>
      <c r="T598" s="5" t="e">
        <f t="shared" si="627"/>
        <v>#N/A</v>
      </c>
      <c r="U598" s="5" t="e">
        <f t="shared" si="628"/>
        <v>#N/A</v>
      </c>
      <c r="V598" s="5" t="e">
        <f t="shared" si="629"/>
        <v>#N/A</v>
      </c>
      <c r="W598" s="5" t="e">
        <f t="shared" si="630"/>
        <v>#N/A</v>
      </c>
      <c r="X598" s="5" t="e">
        <f t="shared" si="631"/>
        <v>#N/A</v>
      </c>
      <c r="Y598" s="5" t="e">
        <f t="shared" si="632"/>
        <v>#N/A</v>
      </c>
      <c r="Z598" s="5" t="e">
        <f t="shared" si="633"/>
        <v>#N/A</v>
      </c>
      <c r="AA598" s="5" t="e">
        <f t="shared" si="634"/>
        <v>#N/A</v>
      </c>
      <c r="AB598" s="5" t="e">
        <f t="shared" si="635"/>
        <v>#N/A</v>
      </c>
      <c r="AC598" s="5" t="e">
        <f t="shared" si="636"/>
        <v>#N/A</v>
      </c>
      <c r="AD598" s="5" t="e">
        <f t="shared" si="637"/>
        <v>#N/A</v>
      </c>
      <c r="AE598" s="5" t="e">
        <f t="shared" si="638"/>
        <v>#N/A</v>
      </c>
      <c r="AF598" s="5" t="e">
        <f t="shared" si="639"/>
        <v>#N/A</v>
      </c>
      <c r="AG598" s="5" t="e">
        <f t="shared" si="640"/>
        <v>#N/A</v>
      </c>
      <c r="AH598" s="5" t="e">
        <f t="shared" si="641"/>
        <v>#N/A</v>
      </c>
      <c r="AI598" s="5" t="e">
        <f t="shared" si="642"/>
        <v>#N/A</v>
      </c>
      <c r="AJ598" s="5" t="e">
        <f t="shared" si="643"/>
        <v>#N/A</v>
      </c>
      <c r="AK598" s="5" t="e">
        <f t="shared" si="644"/>
        <v>#N/A</v>
      </c>
      <c r="AL598" s="5" t="e">
        <f t="shared" si="645"/>
        <v>#N/A</v>
      </c>
      <c r="AM598" s="5" t="e">
        <f t="shared" si="646"/>
        <v>#N/A</v>
      </c>
      <c r="AN598" s="5" t="e">
        <f t="shared" si="647"/>
        <v>#N/A</v>
      </c>
      <c r="AO598" s="5" t="e">
        <f t="shared" si="648"/>
        <v>#N/A</v>
      </c>
      <c r="AP598" s="5" t="e">
        <f t="shared" si="649"/>
        <v>#N/A</v>
      </c>
      <c r="AQ598" s="5" t="e">
        <f t="shared" si="650"/>
        <v>#N/A</v>
      </c>
      <c r="AR598" s="5" t="e">
        <f t="shared" si="651"/>
        <v>#N/A</v>
      </c>
      <c r="AS598" s="5" t="e">
        <f t="shared" si="652"/>
        <v>#N/A</v>
      </c>
      <c r="AT598" s="5" t="e">
        <f t="shared" si="653"/>
        <v>#N/A</v>
      </c>
      <c r="AU598" s="5" t="e">
        <f t="shared" si="654"/>
        <v>#N/A</v>
      </c>
      <c r="AV598" s="5" t="e">
        <f t="shared" si="655"/>
        <v>#N/A</v>
      </c>
      <c r="AW598" s="5" t="e">
        <f t="shared" si="656"/>
        <v>#N/A</v>
      </c>
      <c r="AX598" s="5" t="e">
        <f t="shared" si="657"/>
        <v>#N/A</v>
      </c>
      <c r="AY598" s="5" t="e">
        <f t="shared" si="658"/>
        <v>#N/A</v>
      </c>
      <c r="AZ598" s="5" t="e">
        <f t="shared" si="659"/>
        <v>#N/A</v>
      </c>
      <c r="BA598" s="5" t="e">
        <f t="shared" si="660"/>
        <v>#N/A</v>
      </c>
      <c r="BB598" s="5" t="e">
        <f t="shared" si="661"/>
        <v>#N/A</v>
      </c>
      <c r="BC598" s="5" t="e">
        <f t="shared" si="662"/>
        <v>#N/A</v>
      </c>
      <c r="BD598" s="5" t="e">
        <f t="shared" si="663"/>
        <v>#N/A</v>
      </c>
      <c r="BE598" s="5" t="e">
        <f t="shared" si="664"/>
        <v>#N/A</v>
      </c>
      <c r="BF598" s="5" t="e">
        <f t="shared" si="665"/>
        <v>#N/A</v>
      </c>
      <c r="BG598" s="5" t="e">
        <f t="shared" si="666"/>
        <v>#N/A</v>
      </c>
      <c r="BH598" s="5" t="e">
        <f t="shared" si="667"/>
        <v>#N/A</v>
      </c>
      <c r="BI598" s="5" t="e">
        <f t="shared" si="668"/>
        <v>#N/A</v>
      </c>
      <c r="BJ598" s="8" t="e">
        <f t="shared" si="669"/>
        <v>#N/A</v>
      </c>
      <c r="BK598" s="8" t="e">
        <f t="shared" si="670"/>
        <v>#N/A</v>
      </c>
      <c r="BL598" s="8" t="e">
        <f t="shared" si="671"/>
        <v>#N/A</v>
      </c>
      <c r="BM598" s="8" t="e">
        <f t="shared" si="672"/>
        <v>#N/A</v>
      </c>
      <c r="BN598" s="8" t="e">
        <f t="shared" si="673"/>
        <v>#N/A</v>
      </c>
    </row>
    <row r="599" spans="1:66" x14ac:dyDescent="0.25">
      <c r="A599" t="s">
        <v>173</v>
      </c>
      <c r="B599" t="s">
        <v>510</v>
      </c>
      <c r="C599" t="s">
        <v>177</v>
      </c>
      <c r="D599" t="s">
        <v>536</v>
      </c>
      <c r="E599">
        <f>VLOOKUP(A599,home!$A$2:$E$405,3,FALSE)</f>
        <v>1.7239</v>
      </c>
      <c r="F599" t="e">
        <f>VLOOKUP(B599,home!$B$2:$E$405,3,FALSE)</f>
        <v>#N/A</v>
      </c>
      <c r="G599">
        <f>VLOOKUP(C599,away!$B$2:$E$405,4,FALSE)</f>
        <v>1.1942999999999999</v>
      </c>
      <c r="H599">
        <f>VLOOKUP(A599,away!$A$2:$E$405,3,FALSE)</f>
        <v>1.3199000000000001</v>
      </c>
      <c r="I599">
        <f>VLOOKUP(C599,away!$B$2:$E$405,3,FALSE)</f>
        <v>1.5598000000000001</v>
      </c>
      <c r="J599" t="e">
        <f>VLOOKUP(B599,home!$B$2:$E$405,4,FALSE)</f>
        <v>#N/A</v>
      </c>
      <c r="K599" s="3" t="e">
        <f t="shared" si="618"/>
        <v>#N/A</v>
      </c>
      <c r="L599" s="3" t="e">
        <f t="shared" si="619"/>
        <v>#N/A</v>
      </c>
      <c r="M599" s="5" t="e">
        <f t="shared" si="620"/>
        <v>#N/A</v>
      </c>
      <c r="N599" s="5" t="e">
        <f t="shared" si="621"/>
        <v>#N/A</v>
      </c>
      <c r="O599" s="5" t="e">
        <f t="shared" si="622"/>
        <v>#N/A</v>
      </c>
      <c r="P599" s="5" t="e">
        <f t="shared" si="623"/>
        <v>#N/A</v>
      </c>
      <c r="Q599" s="5" t="e">
        <f t="shared" si="624"/>
        <v>#N/A</v>
      </c>
      <c r="R599" s="5" t="e">
        <f t="shared" si="625"/>
        <v>#N/A</v>
      </c>
      <c r="S599" s="5" t="e">
        <f t="shared" si="626"/>
        <v>#N/A</v>
      </c>
      <c r="T599" s="5" t="e">
        <f t="shared" si="627"/>
        <v>#N/A</v>
      </c>
      <c r="U599" s="5" t="e">
        <f t="shared" si="628"/>
        <v>#N/A</v>
      </c>
      <c r="V599" s="5" t="e">
        <f t="shared" si="629"/>
        <v>#N/A</v>
      </c>
      <c r="W599" s="5" t="e">
        <f t="shared" si="630"/>
        <v>#N/A</v>
      </c>
      <c r="X599" s="5" t="e">
        <f t="shared" si="631"/>
        <v>#N/A</v>
      </c>
      <c r="Y599" s="5" t="e">
        <f t="shared" si="632"/>
        <v>#N/A</v>
      </c>
      <c r="Z599" s="5" t="e">
        <f t="shared" si="633"/>
        <v>#N/A</v>
      </c>
      <c r="AA599" s="5" t="e">
        <f t="shared" si="634"/>
        <v>#N/A</v>
      </c>
      <c r="AB599" s="5" t="e">
        <f t="shared" si="635"/>
        <v>#N/A</v>
      </c>
      <c r="AC599" s="5" t="e">
        <f t="shared" si="636"/>
        <v>#N/A</v>
      </c>
      <c r="AD599" s="5" t="e">
        <f t="shared" si="637"/>
        <v>#N/A</v>
      </c>
      <c r="AE599" s="5" t="e">
        <f t="shared" si="638"/>
        <v>#N/A</v>
      </c>
      <c r="AF599" s="5" t="e">
        <f t="shared" si="639"/>
        <v>#N/A</v>
      </c>
      <c r="AG599" s="5" t="e">
        <f t="shared" si="640"/>
        <v>#N/A</v>
      </c>
      <c r="AH599" s="5" t="e">
        <f t="shared" si="641"/>
        <v>#N/A</v>
      </c>
      <c r="AI599" s="5" t="e">
        <f t="shared" si="642"/>
        <v>#N/A</v>
      </c>
      <c r="AJ599" s="5" t="e">
        <f t="shared" si="643"/>
        <v>#N/A</v>
      </c>
      <c r="AK599" s="5" t="e">
        <f t="shared" si="644"/>
        <v>#N/A</v>
      </c>
      <c r="AL599" s="5" t="e">
        <f t="shared" si="645"/>
        <v>#N/A</v>
      </c>
      <c r="AM599" s="5" t="e">
        <f t="shared" si="646"/>
        <v>#N/A</v>
      </c>
      <c r="AN599" s="5" t="e">
        <f t="shared" si="647"/>
        <v>#N/A</v>
      </c>
      <c r="AO599" s="5" t="e">
        <f t="shared" si="648"/>
        <v>#N/A</v>
      </c>
      <c r="AP599" s="5" t="e">
        <f t="shared" si="649"/>
        <v>#N/A</v>
      </c>
      <c r="AQ599" s="5" t="e">
        <f t="shared" si="650"/>
        <v>#N/A</v>
      </c>
      <c r="AR599" s="5" t="e">
        <f t="shared" si="651"/>
        <v>#N/A</v>
      </c>
      <c r="AS599" s="5" t="e">
        <f t="shared" si="652"/>
        <v>#N/A</v>
      </c>
      <c r="AT599" s="5" t="e">
        <f t="shared" si="653"/>
        <v>#N/A</v>
      </c>
      <c r="AU599" s="5" t="e">
        <f t="shared" si="654"/>
        <v>#N/A</v>
      </c>
      <c r="AV599" s="5" t="e">
        <f t="shared" si="655"/>
        <v>#N/A</v>
      </c>
      <c r="AW599" s="5" t="e">
        <f t="shared" si="656"/>
        <v>#N/A</v>
      </c>
      <c r="AX599" s="5" t="e">
        <f t="shared" si="657"/>
        <v>#N/A</v>
      </c>
      <c r="AY599" s="5" t="e">
        <f t="shared" si="658"/>
        <v>#N/A</v>
      </c>
      <c r="AZ599" s="5" t="e">
        <f t="shared" si="659"/>
        <v>#N/A</v>
      </c>
      <c r="BA599" s="5" t="e">
        <f t="shared" si="660"/>
        <v>#N/A</v>
      </c>
      <c r="BB599" s="5" t="e">
        <f t="shared" si="661"/>
        <v>#N/A</v>
      </c>
      <c r="BC599" s="5" t="e">
        <f t="shared" si="662"/>
        <v>#N/A</v>
      </c>
      <c r="BD599" s="5" t="e">
        <f t="shared" si="663"/>
        <v>#N/A</v>
      </c>
      <c r="BE599" s="5" t="e">
        <f t="shared" si="664"/>
        <v>#N/A</v>
      </c>
      <c r="BF599" s="5" t="e">
        <f t="shared" si="665"/>
        <v>#N/A</v>
      </c>
      <c r="BG599" s="5" t="e">
        <f t="shared" si="666"/>
        <v>#N/A</v>
      </c>
      <c r="BH599" s="5" t="e">
        <f t="shared" si="667"/>
        <v>#N/A</v>
      </c>
      <c r="BI599" s="5" t="e">
        <f t="shared" si="668"/>
        <v>#N/A</v>
      </c>
      <c r="BJ599" s="8" t="e">
        <f t="shared" si="669"/>
        <v>#N/A</v>
      </c>
      <c r="BK599" s="8" t="e">
        <f t="shared" si="670"/>
        <v>#N/A</v>
      </c>
      <c r="BL599" s="8" t="e">
        <f t="shared" si="671"/>
        <v>#N/A</v>
      </c>
      <c r="BM599" s="8" t="e">
        <f t="shared" si="672"/>
        <v>#N/A</v>
      </c>
      <c r="BN599" s="8" t="e">
        <f t="shared" si="673"/>
        <v>#N/A</v>
      </c>
    </row>
    <row r="600" spans="1:66" x14ac:dyDescent="0.25">
      <c r="A600" t="s">
        <v>173</v>
      </c>
      <c r="B600" t="s">
        <v>262</v>
      </c>
      <c r="C600" t="s">
        <v>514</v>
      </c>
      <c r="D600" t="s">
        <v>536</v>
      </c>
      <c r="E600">
        <f>VLOOKUP(A600,home!$A$2:$E$405,3,FALSE)</f>
        <v>1.7239</v>
      </c>
      <c r="F600">
        <f>VLOOKUP(B600,home!$B$2:$E$405,3,FALSE)</f>
        <v>1.3413999999999999</v>
      </c>
      <c r="G600" t="e">
        <f>VLOOKUP(C600,away!$B$2:$E$405,4,FALSE)</f>
        <v>#N/A</v>
      </c>
      <c r="H600">
        <f>VLOOKUP(A600,away!$A$2:$E$405,3,FALSE)</f>
        <v>1.3199000000000001</v>
      </c>
      <c r="I600" t="e">
        <f>VLOOKUP(C600,away!$B$2:$E$405,3,FALSE)</f>
        <v>#N/A</v>
      </c>
      <c r="J600">
        <f>VLOOKUP(B600,home!$B$2:$E$405,4,FALSE)</f>
        <v>0.42620000000000002</v>
      </c>
      <c r="K600" s="3" t="e">
        <f t="shared" si="618"/>
        <v>#N/A</v>
      </c>
      <c r="L600" s="3" t="e">
        <f t="shared" si="619"/>
        <v>#N/A</v>
      </c>
      <c r="M600" s="5" t="e">
        <f t="shared" si="620"/>
        <v>#N/A</v>
      </c>
      <c r="N600" s="5" t="e">
        <f t="shared" si="621"/>
        <v>#N/A</v>
      </c>
      <c r="O600" s="5" t="e">
        <f t="shared" si="622"/>
        <v>#N/A</v>
      </c>
      <c r="P600" s="5" t="e">
        <f t="shared" si="623"/>
        <v>#N/A</v>
      </c>
      <c r="Q600" s="5" t="e">
        <f t="shared" si="624"/>
        <v>#N/A</v>
      </c>
      <c r="R600" s="5" t="e">
        <f t="shared" si="625"/>
        <v>#N/A</v>
      </c>
      <c r="S600" s="5" t="e">
        <f t="shared" si="626"/>
        <v>#N/A</v>
      </c>
      <c r="T600" s="5" t="e">
        <f t="shared" si="627"/>
        <v>#N/A</v>
      </c>
      <c r="U600" s="5" t="e">
        <f t="shared" si="628"/>
        <v>#N/A</v>
      </c>
      <c r="V600" s="5" t="e">
        <f t="shared" si="629"/>
        <v>#N/A</v>
      </c>
      <c r="W600" s="5" t="e">
        <f t="shared" si="630"/>
        <v>#N/A</v>
      </c>
      <c r="X600" s="5" t="e">
        <f t="shared" si="631"/>
        <v>#N/A</v>
      </c>
      <c r="Y600" s="5" t="e">
        <f t="shared" si="632"/>
        <v>#N/A</v>
      </c>
      <c r="Z600" s="5" t="e">
        <f t="shared" si="633"/>
        <v>#N/A</v>
      </c>
      <c r="AA600" s="5" t="e">
        <f t="shared" si="634"/>
        <v>#N/A</v>
      </c>
      <c r="AB600" s="5" t="e">
        <f t="shared" si="635"/>
        <v>#N/A</v>
      </c>
      <c r="AC600" s="5" t="e">
        <f t="shared" si="636"/>
        <v>#N/A</v>
      </c>
      <c r="AD600" s="5" t="e">
        <f t="shared" si="637"/>
        <v>#N/A</v>
      </c>
      <c r="AE600" s="5" t="e">
        <f t="shared" si="638"/>
        <v>#N/A</v>
      </c>
      <c r="AF600" s="5" t="e">
        <f t="shared" si="639"/>
        <v>#N/A</v>
      </c>
      <c r="AG600" s="5" t="e">
        <f t="shared" si="640"/>
        <v>#N/A</v>
      </c>
      <c r="AH600" s="5" t="e">
        <f t="shared" si="641"/>
        <v>#N/A</v>
      </c>
      <c r="AI600" s="5" t="e">
        <f t="shared" si="642"/>
        <v>#N/A</v>
      </c>
      <c r="AJ600" s="5" t="e">
        <f t="shared" si="643"/>
        <v>#N/A</v>
      </c>
      <c r="AK600" s="5" t="e">
        <f t="shared" si="644"/>
        <v>#N/A</v>
      </c>
      <c r="AL600" s="5" t="e">
        <f t="shared" si="645"/>
        <v>#N/A</v>
      </c>
      <c r="AM600" s="5" t="e">
        <f t="shared" si="646"/>
        <v>#N/A</v>
      </c>
      <c r="AN600" s="5" t="e">
        <f t="shared" si="647"/>
        <v>#N/A</v>
      </c>
      <c r="AO600" s="5" t="e">
        <f t="shared" si="648"/>
        <v>#N/A</v>
      </c>
      <c r="AP600" s="5" t="e">
        <f t="shared" si="649"/>
        <v>#N/A</v>
      </c>
      <c r="AQ600" s="5" t="e">
        <f t="shared" si="650"/>
        <v>#N/A</v>
      </c>
      <c r="AR600" s="5" t="e">
        <f t="shared" si="651"/>
        <v>#N/A</v>
      </c>
      <c r="AS600" s="5" t="e">
        <f t="shared" si="652"/>
        <v>#N/A</v>
      </c>
      <c r="AT600" s="5" t="e">
        <f t="shared" si="653"/>
        <v>#N/A</v>
      </c>
      <c r="AU600" s="5" t="e">
        <f t="shared" si="654"/>
        <v>#N/A</v>
      </c>
      <c r="AV600" s="5" t="e">
        <f t="shared" si="655"/>
        <v>#N/A</v>
      </c>
      <c r="AW600" s="5" t="e">
        <f t="shared" si="656"/>
        <v>#N/A</v>
      </c>
      <c r="AX600" s="5" t="e">
        <f t="shared" si="657"/>
        <v>#N/A</v>
      </c>
      <c r="AY600" s="5" t="e">
        <f t="shared" si="658"/>
        <v>#N/A</v>
      </c>
      <c r="AZ600" s="5" t="e">
        <f t="shared" si="659"/>
        <v>#N/A</v>
      </c>
      <c r="BA600" s="5" t="e">
        <f t="shared" si="660"/>
        <v>#N/A</v>
      </c>
      <c r="BB600" s="5" t="e">
        <f t="shared" si="661"/>
        <v>#N/A</v>
      </c>
      <c r="BC600" s="5" t="e">
        <f t="shared" si="662"/>
        <v>#N/A</v>
      </c>
      <c r="BD600" s="5" t="e">
        <f t="shared" si="663"/>
        <v>#N/A</v>
      </c>
      <c r="BE600" s="5" t="e">
        <f t="shared" si="664"/>
        <v>#N/A</v>
      </c>
      <c r="BF600" s="5" t="e">
        <f t="shared" si="665"/>
        <v>#N/A</v>
      </c>
      <c r="BG600" s="5" t="e">
        <f t="shared" si="666"/>
        <v>#N/A</v>
      </c>
      <c r="BH600" s="5" t="e">
        <f t="shared" si="667"/>
        <v>#N/A</v>
      </c>
      <c r="BI600" s="5" t="e">
        <f t="shared" si="668"/>
        <v>#N/A</v>
      </c>
      <c r="BJ600" s="8" t="e">
        <f t="shared" si="669"/>
        <v>#N/A</v>
      </c>
      <c r="BK600" s="8" t="e">
        <f t="shared" si="670"/>
        <v>#N/A</v>
      </c>
      <c r="BL600" s="8" t="e">
        <f t="shared" si="671"/>
        <v>#N/A</v>
      </c>
      <c r="BM600" s="8" t="e">
        <f t="shared" si="672"/>
        <v>#N/A</v>
      </c>
      <c r="BN600" s="8" t="e">
        <f t="shared" si="673"/>
        <v>#N/A</v>
      </c>
    </row>
    <row r="601" spans="1:66" x14ac:dyDescent="0.25">
      <c r="A601" t="s">
        <v>173</v>
      </c>
      <c r="B601" t="s">
        <v>260</v>
      </c>
      <c r="C601" t="s">
        <v>175</v>
      </c>
      <c r="D601" t="s">
        <v>536</v>
      </c>
      <c r="E601">
        <f>VLOOKUP(A601,home!$A$2:$E$405,3,FALSE)</f>
        <v>1.7239</v>
      </c>
      <c r="F601">
        <f>VLOOKUP(B601,home!$B$2:$E$405,3,FALSE)</f>
        <v>0.68879999999999997</v>
      </c>
      <c r="G601">
        <f>VLOOKUP(C601,away!$B$2:$E$405,4,FALSE)</f>
        <v>0.68879999999999997</v>
      </c>
      <c r="H601">
        <f>VLOOKUP(A601,away!$A$2:$E$405,3,FALSE)</f>
        <v>1.3199000000000001</v>
      </c>
      <c r="I601">
        <f>VLOOKUP(C601,away!$B$2:$E$405,3,FALSE)</f>
        <v>1.0891</v>
      </c>
      <c r="J601">
        <f>VLOOKUP(B601,home!$B$2:$E$405,4,FALSE)</f>
        <v>1.2312000000000001</v>
      </c>
      <c r="K601" s="3">
        <f t="shared" si="618"/>
        <v>0.81789649401599995</v>
      </c>
      <c r="L601" s="3">
        <f t="shared" si="619"/>
        <v>1.7698538044080003</v>
      </c>
      <c r="M601" s="5">
        <f t="shared" si="620"/>
        <v>7.5189002774290081E-2</v>
      </c>
      <c r="N601" s="5">
        <f t="shared" si="621"/>
        <v>6.149682175765115E-2</v>
      </c>
      <c r="O601" s="5">
        <f t="shared" si="622"/>
        <v>0.13307354260972099</v>
      </c>
      <c r="P601" s="5">
        <f t="shared" si="623"/>
        <v>0.10884038394677958</v>
      </c>
      <c r="Q601" s="5">
        <f t="shared" si="624"/>
        <v>2.5149017454354869E-2</v>
      </c>
      <c r="R601" s="5">
        <f t="shared" si="625"/>
        <v>0.11776035782693244</v>
      </c>
      <c r="S601" s="5">
        <f t="shared" si="626"/>
        <v>3.9388170944505002E-2</v>
      </c>
      <c r="T601" s="5">
        <f t="shared" si="627"/>
        <v>4.4510084218713171E-2</v>
      </c>
      <c r="U601" s="5">
        <f t="shared" si="628"/>
        <v>9.6315783800717661E-2</v>
      </c>
      <c r="V601" s="5">
        <f t="shared" si="629"/>
        <v>6.335181254912641E-3</v>
      </c>
      <c r="W601" s="5">
        <f t="shared" si="630"/>
        <v>6.8564310679546788E-3</v>
      </c>
      <c r="X601" s="5">
        <f t="shared" si="631"/>
        <v>1.2134880610280799E-2</v>
      </c>
      <c r="Y601" s="5">
        <f t="shared" si="632"/>
        <v>1.0738482307071175E-2</v>
      </c>
      <c r="Z601" s="5">
        <f t="shared" si="633"/>
        <v>6.9472872436147942E-2</v>
      </c>
      <c r="AA601" s="5">
        <f t="shared" si="634"/>
        <v>5.6821618794746211E-2</v>
      </c>
      <c r="AB601" s="5">
        <f t="shared" si="635"/>
        <v>2.3237101398268286E-2</v>
      </c>
      <c r="AC601" s="5">
        <f t="shared" si="636"/>
        <v>5.7315858595954981E-4</v>
      </c>
      <c r="AD601" s="5">
        <f t="shared" si="637"/>
        <v>1.4019627329856274E-3</v>
      </c>
      <c r="AE601" s="5">
        <f t="shared" si="638"/>
        <v>2.4812690766128501E-3</v>
      </c>
      <c r="AF601" s="5">
        <f t="shared" si="639"/>
        <v>2.1957417575015894E-3</v>
      </c>
      <c r="AG601" s="5">
        <f t="shared" si="640"/>
        <v>1.2953806343372325E-3</v>
      </c>
      <c r="AH601" s="5">
        <f t="shared" si="641"/>
        <v>3.0739206896067028E-2</v>
      </c>
      <c r="AI601" s="5">
        <f t="shared" si="642"/>
        <v>2.5141489549125672E-2</v>
      </c>
      <c r="AJ601" s="5">
        <f t="shared" si="643"/>
        <v>1.0281568078284894E-2</v>
      </c>
      <c r="AK601" s="5">
        <f t="shared" si="644"/>
        <v>2.8030861614053463E-3</v>
      </c>
      <c r="AL601" s="5">
        <f t="shared" si="645"/>
        <v>3.3187194007877803E-5</v>
      </c>
      <c r="AM601" s="5">
        <f t="shared" si="646"/>
        <v>2.2933208081000689E-4</v>
      </c>
      <c r="AN601" s="5">
        <f t="shared" si="647"/>
        <v>4.0588425569439368E-4</v>
      </c>
      <c r="AO601" s="5">
        <f t="shared" si="648"/>
        <v>3.5917789704501614E-4</v>
      </c>
      <c r="AP601" s="5">
        <f t="shared" si="649"/>
        <v>2.1189745584812897E-4</v>
      </c>
      <c r="AQ601" s="5">
        <f t="shared" si="650"/>
        <v>9.3756879594296814E-5</v>
      </c>
      <c r="AR601" s="5">
        <f t="shared" si="651"/>
        <v>1.0880780453897771E-2</v>
      </c>
      <c r="AS601" s="5">
        <f t="shared" si="652"/>
        <v>8.8993521854008086E-3</v>
      </c>
      <c r="AT601" s="5">
        <f t="shared" si="653"/>
        <v>3.6393744757264742E-3</v>
      </c>
      <c r="AU601" s="5">
        <f t="shared" si="654"/>
        <v>9.9221054136933379E-4</v>
      </c>
      <c r="AV601" s="5">
        <f t="shared" si="655"/>
        <v>2.0288138077792381E-4</v>
      </c>
      <c r="AW601" s="5">
        <f t="shared" si="656"/>
        <v>1.3344545096932708E-6</v>
      </c>
      <c r="AX601" s="5">
        <f t="shared" si="657"/>
        <v>3.1261650809983092E-5</v>
      </c>
      <c r="AY601" s="5">
        <f t="shared" si="658"/>
        <v>5.5328551618123022E-5</v>
      </c>
      <c r="AZ601" s="5">
        <f t="shared" si="659"/>
        <v>4.8961723786859732E-5</v>
      </c>
      <c r="BA601" s="5">
        <f t="shared" si="660"/>
        <v>2.8885031038182467E-5</v>
      </c>
      <c r="BB601" s="5">
        <f t="shared" si="661"/>
        <v>1.2780570518342599E-5</v>
      </c>
      <c r="BC601" s="5">
        <f t="shared" si="662"/>
        <v>4.5239482708786747E-6</v>
      </c>
      <c r="BD601" s="5">
        <f t="shared" si="663"/>
        <v>3.2095651135431997E-3</v>
      </c>
      <c r="BE601" s="5">
        <f t="shared" si="664"/>
        <v>2.6250920536830479E-3</v>
      </c>
      <c r="BF601" s="5">
        <f t="shared" si="665"/>
        <v>1.0735267935883129E-3</v>
      </c>
      <c r="BG601" s="5">
        <f t="shared" si="666"/>
        <v>2.926779335693731E-4</v>
      </c>
      <c r="BH601" s="5">
        <f t="shared" si="667"/>
        <v>5.9845063935559484E-5</v>
      </c>
      <c r="BI601" s="5">
        <f t="shared" si="668"/>
        <v>9.7894135954114955E-6</v>
      </c>
      <c r="BJ601" s="8">
        <f t="shared" si="669"/>
        <v>0.16974186166249736</v>
      </c>
      <c r="BK601" s="8">
        <f t="shared" si="670"/>
        <v>0.23041441325207287</v>
      </c>
      <c r="BL601" s="8">
        <f t="shared" si="671"/>
        <v>0.52805885052435564</v>
      </c>
      <c r="BM601" s="8">
        <f t="shared" si="672"/>
        <v>0.47612487740823634</v>
      </c>
      <c r="BN601" s="8">
        <f t="shared" si="673"/>
        <v>0.52150912636972913</v>
      </c>
    </row>
    <row r="602" spans="1:66" x14ac:dyDescent="0.25">
      <c r="A602" t="s">
        <v>27</v>
      </c>
      <c r="B602" t="s">
        <v>183</v>
      </c>
      <c r="C602" t="s">
        <v>477</v>
      </c>
      <c r="D602" t="s">
        <v>536</v>
      </c>
      <c r="E602">
        <f>VLOOKUP(A602,home!$A$2:$E$405,3,FALSE)</f>
        <v>1.4007000000000001</v>
      </c>
      <c r="F602">
        <f>VLOOKUP(B602,home!$B$2:$E$405,3,FALSE)</f>
        <v>0.96589999999999998</v>
      </c>
      <c r="G602">
        <f>VLOOKUP(C602,away!$B$2:$E$405,4,FALSE)</f>
        <v>0.98170000000000002</v>
      </c>
      <c r="H602">
        <f>VLOOKUP(A602,away!$A$2:$E$405,3,FALSE)</f>
        <v>1.0741000000000001</v>
      </c>
      <c r="I602">
        <f>VLOOKUP(C602,away!$B$2:$E$405,3,FALSE)</f>
        <v>0.75639999999999996</v>
      </c>
      <c r="J602">
        <f>VLOOKUP(B602,home!$B$2:$E$405,4,FALSE)</f>
        <v>1.1500999999999999</v>
      </c>
      <c r="K602" s="3">
        <f t="shared" si="618"/>
        <v>1.3281773988209999</v>
      </c>
      <c r="L602" s="3">
        <f t="shared" si="619"/>
        <v>0.93439787092399984</v>
      </c>
      <c r="M602" s="5">
        <f t="shared" si="620"/>
        <v>0.104082099838605</v>
      </c>
      <c r="N602" s="5">
        <f t="shared" si="621"/>
        <v>0.13823949262746602</v>
      </c>
      <c r="O602" s="5">
        <f t="shared" si="622"/>
        <v>9.7254092490491689E-2</v>
      </c>
      <c r="P602" s="5">
        <f t="shared" si="623"/>
        <v>0.12917068758871819</v>
      </c>
      <c r="Q602" s="5">
        <f t="shared" si="624"/>
        <v>9.1803284866141324E-2</v>
      </c>
      <c r="R602" s="5">
        <f t="shared" si="625"/>
        <v>4.5437008480880593E-2</v>
      </c>
      <c r="S602" s="5">
        <f t="shared" si="626"/>
        <v>4.0076695603794871E-2</v>
      </c>
      <c r="T602" s="5">
        <f t="shared" si="627"/>
        <v>8.5780793922751897E-2</v>
      </c>
      <c r="U602" s="5">
        <f t="shared" si="628"/>
        <v>6.0348407734343697E-2</v>
      </c>
      <c r="V602" s="5">
        <f t="shared" si="629"/>
        <v>5.526336458807523E-3</v>
      </c>
      <c r="W602" s="5">
        <f t="shared" si="630"/>
        <v>4.0643682698911623E-2</v>
      </c>
      <c r="X602" s="5">
        <f t="shared" si="631"/>
        <v>3.7977370580373628E-2</v>
      </c>
      <c r="Y602" s="5">
        <f t="shared" si="632"/>
        <v>1.7742987106796431E-2</v>
      </c>
      <c r="Z602" s="5">
        <f t="shared" si="633"/>
        <v>1.4152081328563521E-2</v>
      </c>
      <c r="AA602" s="5">
        <f t="shared" si="634"/>
        <v>1.8796474566874739E-2</v>
      </c>
      <c r="AB602" s="5">
        <f t="shared" si="635"/>
        <v>1.2482526348618388E-2</v>
      </c>
      <c r="AC602" s="5">
        <f t="shared" si="636"/>
        <v>4.2865240597187647E-4</v>
      </c>
      <c r="AD602" s="5">
        <f t="shared" si="637"/>
        <v>1.3495505191386627E-2</v>
      </c>
      <c r="AE602" s="5">
        <f t="shared" si="638"/>
        <v>1.261017131787545E-2</v>
      </c>
      <c r="AF602" s="5">
        <f t="shared" si="639"/>
        <v>5.8914586157048539E-3</v>
      </c>
      <c r="AG602" s="5">
        <f t="shared" si="640"/>
        <v>1.8349887957171574E-3</v>
      </c>
      <c r="AH602" s="5">
        <f t="shared" si="641"/>
        <v>3.3059186656382604E-3</v>
      </c>
      <c r="AI602" s="5">
        <f t="shared" si="642"/>
        <v>4.3908464540412155E-3</v>
      </c>
      <c r="AJ602" s="5">
        <f t="shared" si="643"/>
        <v>2.9159115109754375E-3</v>
      </c>
      <c r="AK602" s="5">
        <f t="shared" si="644"/>
        <v>1.2909492552798563E-3</v>
      </c>
      <c r="AL602" s="5">
        <f t="shared" si="645"/>
        <v>2.1279096444750509E-5</v>
      </c>
      <c r="AM602" s="5">
        <f t="shared" si="646"/>
        <v>3.5848849961742377E-3</v>
      </c>
      <c r="AN602" s="5">
        <f t="shared" si="647"/>
        <v>3.3497089079325987E-3</v>
      </c>
      <c r="AO602" s="5">
        <f t="shared" si="648"/>
        <v>1.5649804358936882E-3</v>
      </c>
      <c r="AP602" s="5">
        <f t="shared" si="649"/>
        <v>4.8743812911225868E-4</v>
      </c>
      <c r="AQ602" s="5">
        <f t="shared" si="650"/>
        <v>1.1386528751241803E-4</v>
      </c>
      <c r="AR602" s="5">
        <f t="shared" si="651"/>
        <v>6.1780867252406039E-4</v>
      </c>
      <c r="AS602" s="5">
        <f t="shared" si="652"/>
        <v>8.2055951564206149E-4</v>
      </c>
      <c r="AT602" s="5">
        <f t="shared" si="653"/>
        <v>5.4492430153164656E-4</v>
      </c>
      <c r="AU602" s="5">
        <f t="shared" si="654"/>
        <v>2.4125204712088422E-4</v>
      </c>
      <c r="AV602" s="5">
        <f t="shared" si="655"/>
        <v>8.0106379101314314E-5</v>
      </c>
      <c r="AW602" s="5">
        <f t="shared" si="656"/>
        <v>7.3356501029722479E-7</v>
      </c>
      <c r="AX602" s="5">
        <f t="shared" si="657"/>
        <v>7.9356053821518792E-4</v>
      </c>
      <c r="AY602" s="5">
        <f t="shared" si="658"/>
        <v>7.4150127735757494E-4</v>
      </c>
      <c r="AZ602" s="5">
        <f t="shared" si="659"/>
        <v>3.4642860742517209E-4</v>
      </c>
      <c r="BA602" s="5">
        <f t="shared" si="660"/>
        <v>1.0790071773508235E-4</v>
      </c>
      <c r="BB602" s="5">
        <f t="shared" si="661"/>
        <v>2.52055502307081E-5</v>
      </c>
      <c r="BC602" s="5">
        <f t="shared" si="662"/>
        <v>4.7104024942083174E-6</v>
      </c>
      <c r="BD602" s="5">
        <f t="shared" si="663"/>
        <v>9.6213184707477403E-5</v>
      </c>
      <c r="BE602" s="5">
        <f t="shared" si="664"/>
        <v>1.2778817739706174E-4</v>
      </c>
      <c r="BF602" s="5">
        <f t="shared" si="665"/>
        <v>8.4862684527653001E-5</v>
      </c>
      <c r="BG602" s="5">
        <f t="shared" si="666"/>
        <v>3.7570899864301767E-5</v>
      </c>
      <c r="BH602" s="5">
        <f t="shared" si="667"/>
        <v>1.2475205013283143E-5</v>
      </c>
      <c r="BI602" s="5">
        <f t="shared" si="668"/>
        <v>3.3138570688602203E-6</v>
      </c>
      <c r="BJ602" s="8">
        <f t="shared" si="669"/>
        <v>0.45713992057320824</v>
      </c>
      <c r="BK602" s="8">
        <f t="shared" si="670"/>
        <v>0.28004725226969973</v>
      </c>
      <c r="BL602" s="8">
        <f t="shared" si="671"/>
        <v>0.24888901043164249</v>
      </c>
      <c r="BM602" s="8">
        <f t="shared" si="672"/>
        <v>0.39350083099846395</v>
      </c>
      <c r="BN602" s="8">
        <f t="shared" si="673"/>
        <v>0.60598666589230288</v>
      </c>
    </row>
    <row r="603" spans="1:66" x14ac:dyDescent="0.25">
      <c r="A603" t="s">
        <v>27</v>
      </c>
      <c r="B603" t="s">
        <v>182</v>
      </c>
      <c r="C603" t="s">
        <v>431</v>
      </c>
      <c r="D603" t="s">
        <v>536</v>
      </c>
      <c r="E603">
        <f>VLOOKUP(A603,home!$A$2:$E$405,3,FALSE)</f>
        <v>1.4007000000000001</v>
      </c>
      <c r="F603">
        <f>VLOOKUP(B603,home!$B$2:$E$405,3,FALSE)</f>
        <v>0.75590000000000002</v>
      </c>
      <c r="G603">
        <f>VLOOKUP(C603,away!$B$2:$E$405,4,FALSE)</f>
        <v>0.79790000000000005</v>
      </c>
      <c r="H603">
        <f>VLOOKUP(A603,away!$A$2:$E$405,3,FALSE)</f>
        <v>1.0741000000000001</v>
      </c>
      <c r="I603">
        <f>VLOOKUP(C603,away!$B$2:$E$405,3,FALSE)</f>
        <v>0.87619999999999998</v>
      </c>
      <c r="J603">
        <f>VLOOKUP(B603,home!$B$2:$E$405,4,FALSE)</f>
        <v>0.65720000000000001</v>
      </c>
      <c r="K603" s="3">
        <f t="shared" si="618"/>
        <v>0.84480784682700016</v>
      </c>
      <c r="L603" s="3">
        <f t="shared" si="619"/>
        <v>0.61850828322399998</v>
      </c>
      <c r="M603" s="5">
        <f t="shared" si="620"/>
        <v>0.23146742454835975</v>
      </c>
      <c r="N603" s="5">
        <f t="shared" si="621"/>
        <v>0.19554549654329087</v>
      </c>
      <c r="O603" s="5">
        <f t="shared" si="622"/>
        <v>0.14316451937968672</v>
      </c>
      <c r="P603" s="5">
        <f t="shared" si="623"/>
        <v>0.12094650935917546</v>
      </c>
      <c r="Q603" s="5">
        <f t="shared" si="624"/>
        <v>8.2599184945727086E-2</v>
      </c>
      <c r="R603" s="5">
        <f t="shared" si="625"/>
        <v>4.4274220550059556E-2</v>
      </c>
      <c r="S603" s="5">
        <f t="shared" si="626"/>
        <v>1.5799262201486291E-2</v>
      </c>
      <c r="T603" s="5">
        <f t="shared" si="627"/>
        <v>5.1088280076483319E-2</v>
      </c>
      <c r="U603" s="5">
        <f t="shared" si="628"/>
        <v>3.7403208932839528E-2</v>
      </c>
      <c r="V603" s="5">
        <f t="shared" si="629"/>
        <v>9.1727119675148868E-4</v>
      </c>
      <c r="W603" s="5">
        <f t="shared" si="630"/>
        <v>2.3260146527888294E-2</v>
      </c>
      <c r="X603" s="5">
        <f t="shared" si="631"/>
        <v>1.4386593296502872E-2</v>
      </c>
      <c r="Y603" s="5">
        <f t="shared" si="632"/>
        <v>4.449113560630949E-3</v>
      </c>
      <c r="Z603" s="5">
        <f t="shared" si="633"/>
        <v>9.127990714499358E-3</v>
      </c>
      <c r="AA603" s="5">
        <f t="shared" si="634"/>
        <v>7.7113981813730524E-3</v>
      </c>
      <c r="AB603" s="5">
        <f t="shared" si="635"/>
        <v>3.2573248468157063E-3</v>
      </c>
      <c r="AC603" s="5">
        <f t="shared" si="636"/>
        <v>2.9955821429104458E-5</v>
      </c>
      <c r="AD603" s="5">
        <f t="shared" si="637"/>
        <v>4.9125885762764578E-3</v>
      </c>
      <c r="AE603" s="5">
        <f t="shared" si="638"/>
        <v>3.0384767264985857E-3</v>
      </c>
      <c r="AF603" s="5">
        <f t="shared" si="639"/>
        <v>9.3966151186135978E-4</v>
      </c>
      <c r="AG603" s="5">
        <f t="shared" si="640"/>
        <v>1.9372947617101266E-4</v>
      </c>
      <c r="AH603" s="5">
        <f t="shared" si="641"/>
        <v>1.4114344665274027E-3</v>
      </c>
      <c r="AI603" s="5">
        <f t="shared" si="642"/>
        <v>1.1923909126044304E-3</v>
      </c>
      <c r="AJ603" s="5">
        <f t="shared" si="643"/>
        <v>5.0367059972671524E-4</v>
      </c>
      <c r="AK603" s="5">
        <f t="shared" si="644"/>
        <v>1.4183495828839677E-4</v>
      </c>
      <c r="AL603" s="5">
        <f t="shared" si="645"/>
        <v>6.2610141256918344E-7</v>
      </c>
      <c r="AM603" s="5">
        <f t="shared" si="646"/>
        <v>8.3003867549420664E-4</v>
      </c>
      <c r="AN603" s="5">
        <f t="shared" si="647"/>
        <v>5.1338579618944455E-4</v>
      </c>
      <c r="AO603" s="5">
        <f t="shared" si="648"/>
        <v>1.5876668371635983E-4</v>
      </c>
      <c r="AP603" s="5">
        <f t="shared" si="649"/>
        <v>3.2732836326191173E-5</v>
      </c>
      <c r="AQ603" s="5">
        <f t="shared" si="650"/>
        <v>5.06138260029117E-6</v>
      </c>
      <c r="AR603" s="5">
        <f t="shared" si="651"/>
        <v>1.7459678175500923E-4</v>
      </c>
      <c r="AS603" s="5">
        <f t="shared" si="652"/>
        <v>1.4750073125737299E-4</v>
      </c>
      <c r="AT603" s="5">
        <f t="shared" si="653"/>
        <v>6.2304887589474634E-5</v>
      </c>
      <c r="AU603" s="5">
        <f t="shared" si="654"/>
        <v>1.7545219310420788E-5</v>
      </c>
      <c r="AV603" s="5">
        <f t="shared" si="655"/>
        <v>3.7055847369360221E-6</v>
      </c>
      <c r="AW603" s="5">
        <f t="shared" si="656"/>
        <v>9.0875254912394751E-9</v>
      </c>
      <c r="AX603" s="5">
        <f t="shared" si="657"/>
        <v>1.1687053103789927E-4</v>
      </c>
      <c r="AY603" s="5">
        <f t="shared" si="658"/>
        <v>7.2285391511728273E-5</v>
      </c>
      <c r="AZ603" s="5">
        <f t="shared" si="659"/>
        <v>2.2354556703046878E-5</v>
      </c>
      <c r="BA603" s="5">
        <f t="shared" si="660"/>
        <v>4.6088261628783618E-6</v>
      </c>
      <c r="BB603" s="5">
        <f t="shared" si="661"/>
        <v>7.1264928941993769E-7</v>
      </c>
      <c r="BC603" s="5">
        <f t="shared" si="662"/>
        <v>8.8155897707985841E-8</v>
      </c>
      <c r="BD603" s="5">
        <f t="shared" si="663"/>
        <v>1.7998259289954355E-5</v>
      </c>
      <c r="BE603" s="5">
        <f t="shared" si="664"/>
        <v>1.5205070677380387E-5</v>
      </c>
      <c r="BF603" s="5">
        <f t="shared" si="665"/>
        <v>6.4226815099050404E-6</v>
      </c>
      <c r="BG603" s="5">
        <f t="shared" si="666"/>
        <v>1.8086439124128218E-6</v>
      </c>
      <c r="BH603" s="5">
        <f t="shared" si="667"/>
        <v>3.8198914233055927E-7</v>
      </c>
      <c r="BI603" s="5">
        <f t="shared" si="668"/>
        <v>6.4541484968714462E-8</v>
      </c>
      <c r="BJ603" s="8">
        <f t="shared" si="669"/>
        <v>0.38217017672625991</v>
      </c>
      <c r="BK603" s="8">
        <f t="shared" si="670"/>
        <v>0.36923333462012642</v>
      </c>
      <c r="BL603" s="8">
        <f t="shared" si="671"/>
        <v>0.23950753721858767</v>
      </c>
      <c r="BM603" s="8">
        <f t="shared" si="672"/>
        <v>0.18196940764918776</v>
      </c>
      <c r="BN603" s="8">
        <f t="shared" si="673"/>
        <v>0.81799735532629947</v>
      </c>
    </row>
    <row r="604" spans="1:66" x14ac:dyDescent="0.25">
      <c r="A604" t="s">
        <v>27</v>
      </c>
      <c r="B604" t="s">
        <v>28</v>
      </c>
      <c r="C604" t="s">
        <v>264</v>
      </c>
      <c r="D604" t="s">
        <v>536</v>
      </c>
      <c r="E604">
        <f>VLOOKUP(A604,home!$A$2:$E$405,3,FALSE)</f>
        <v>1.4007000000000001</v>
      </c>
      <c r="F604">
        <f>VLOOKUP(B604,home!$B$2:$E$405,3,FALSE)</f>
        <v>1.7638</v>
      </c>
      <c r="G604">
        <f>VLOOKUP(C604,away!$B$2:$E$405,4,FALSE)</f>
        <v>1.1600999999999999</v>
      </c>
      <c r="H604">
        <f>VLOOKUP(A604,away!$A$2:$E$405,3,FALSE)</f>
        <v>1.0741000000000001</v>
      </c>
      <c r="I604">
        <f>VLOOKUP(C604,away!$B$2:$E$405,3,FALSE)</f>
        <v>0.93100000000000005</v>
      </c>
      <c r="J604">
        <f>VLOOKUP(B604,home!$B$2:$E$405,4,FALSE)</f>
        <v>0.65720000000000001</v>
      </c>
      <c r="K604" s="3">
        <f t="shared" si="618"/>
        <v>2.8660904610660003</v>
      </c>
      <c r="L604" s="3">
        <f t="shared" si="619"/>
        <v>0.65719152212000009</v>
      </c>
      <c r="M604" s="5">
        <f t="shared" si="620"/>
        <v>2.9502449558980726E-2</v>
      </c>
      <c r="N604" s="5">
        <f t="shared" si="621"/>
        <v>8.4556689259075488E-2</v>
      </c>
      <c r="O604" s="5">
        <f t="shared" si="622"/>
        <v>1.938875973193507E-2</v>
      </c>
      <c r="P604" s="5">
        <f t="shared" si="623"/>
        <v>5.5569939319599686E-2</v>
      </c>
      <c r="Q604" s="5">
        <f t="shared" si="624"/>
        <v>0.12117356025237912</v>
      </c>
      <c r="R604" s="5">
        <f t="shared" si="625"/>
        <v>6.3710642601246866E-3</v>
      </c>
      <c r="S604" s="5">
        <f t="shared" si="626"/>
        <v>2.6167472550122365E-2</v>
      </c>
      <c r="T604" s="5">
        <f t="shared" si="627"/>
        <v>7.9634236502960573E-2</v>
      </c>
      <c r="U604" s="5">
        <f t="shared" si="628"/>
        <v>1.8260046502781881E-2</v>
      </c>
      <c r="V604" s="5">
        <f t="shared" si="629"/>
        <v>5.4764750554414212E-3</v>
      </c>
      <c r="W604" s="5">
        <f t="shared" si="630"/>
        <v>0.11576479505758333</v>
      </c>
      <c r="X604" s="5">
        <f t="shared" si="631"/>
        <v>7.6079641871803064E-2</v>
      </c>
      <c r="Y604" s="5">
        <f t="shared" si="632"/>
        <v>2.4999447822037373E-2</v>
      </c>
      <c r="Z604" s="5">
        <f t="shared" si="633"/>
        <v>1.3956698062118917E-3</v>
      </c>
      <c r="AA604" s="5">
        <f t="shared" si="634"/>
        <v>4.0001159183817364E-3</v>
      </c>
      <c r="AB604" s="5">
        <f t="shared" si="635"/>
        <v>5.7323470384160798E-3</v>
      </c>
      <c r="AC604" s="5">
        <f t="shared" si="636"/>
        <v>6.4470787821316235E-4</v>
      </c>
      <c r="AD604" s="5">
        <f t="shared" si="637"/>
        <v>8.2948093710450005E-2</v>
      </c>
      <c r="AE604" s="5">
        <f t="shared" si="638"/>
        <v>5.4512783962523043E-2</v>
      </c>
      <c r="AF604" s="5">
        <f t="shared" si="639"/>
        <v>1.7912669733664625E-2</v>
      </c>
      <c r="AG604" s="5">
        <f t="shared" si="640"/>
        <v>3.9240182291666375E-3</v>
      </c>
      <c r="AH604" s="5">
        <f t="shared" si="641"/>
        <v>2.2930559108032963E-4</v>
      </c>
      <c r="AI604" s="5">
        <f t="shared" si="642"/>
        <v>6.5721056726443375E-4</v>
      </c>
      <c r="AJ604" s="5">
        <f t="shared" si="643"/>
        <v>9.4181246887418437E-4</v>
      </c>
      <c r="AK604" s="5">
        <f t="shared" si="644"/>
        <v>8.9977324438443964E-4</v>
      </c>
      <c r="AL604" s="5">
        <f t="shared" si="645"/>
        <v>4.8574105820670775E-5</v>
      </c>
      <c r="AM604" s="5">
        <f t="shared" si="646"/>
        <v>4.7547348029425875E-2</v>
      </c>
      <c r="AN604" s="5">
        <f t="shared" si="647"/>
        <v>3.1247714024227775E-2</v>
      </c>
      <c r="AO604" s="5">
        <f t="shared" si="648"/>
        <v>1.0267866371176363E-2</v>
      </c>
      <c r="AP604" s="5">
        <f t="shared" si="649"/>
        <v>2.2493182431327185E-3</v>
      </c>
      <c r="AQ604" s="5">
        <f t="shared" si="650"/>
        <v>3.6955821998416888E-4</v>
      </c>
      <c r="AR604" s="5">
        <f t="shared" si="651"/>
        <v>3.013953808654164E-5</v>
      </c>
      <c r="AS604" s="5">
        <f t="shared" si="652"/>
        <v>8.6382642610772416E-5</v>
      </c>
      <c r="AT604" s="5">
        <f t="shared" si="653"/>
        <v>1.2379023399420415E-4</v>
      </c>
      <c r="AU604" s="5">
        <f t="shared" si="654"/>
        <v>1.182646696079722E-4</v>
      </c>
      <c r="AV604" s="5">
        <f t="shared" si="655"/>
        <v>8.4739310361132793E-5</v>
      </c>
      <c r="AW604" s="5">
        <f t="shared" si="656"/>
        <v>2.5414651563858383E-6</v>
      </c>
      <c r="AX604" s="5">
        <f t="shared" si="657"/>
        <v>2.2712500106020481E-2</v>
      </c>
      <c r="AY604" s="5">
        <f t="shared" si="658"/>
        <v>1.4926462515826263E-2</v>
      </c>
      <c r="AZ604" s="5">
        <f t="shared" si="659"/>
        <v>4.9047723103214941E-3</v>
      </c>
      <c r="BA604" s="5">
        <f t="shared" si="660"/>
        <v>1.0744582600907373E-3</v>
      </c>
      <c r="BB604" s="5">
        <f t="shared" si="661"/>
        <v>1.7653121485085963E-4</v>
      </c>
      <c r="BC604" s="5">
        <f t="shared" si="662"/>
        <v>2.320296355790585E-5</v>
      </c>
      <c r="BD604" s="5">
        <f t="shared" si="663"/>
        <v>3.301241485181334E-6</v>
      </c>
      <c r="BE604" s="5">
        <f t="shared" si="664"/>
        <v>9.4616567303535786E-6</v>
      </c>
      <c r="BF604" s="5">
        <f t="shared" si="665"/>
        <v>1.3558982050373657E-5</v>
      </c>
      <c r="BG604" s="5">
        <f t="shared" si="666"/>
        <v>1.2953756372113685E-5</v>
      </c>
      <c r="BH604" s="5">
        <f t="shared" si="667"/>
        <v>9.2816593932719856E-6</v>
      </c>
      <c r="BI604" s="5">
        <f t="shared" si="668"/>
        <v>5.3204150899840938E-6</v>
      </c>
      <c r="BJ604" s="8">
        <f t="shared" si="669"/>
        <v>0.7970056686602579</v>
      </c>
      <c r="BK604" s="8">
        <f t="shared" si="670"/>
        <v>0.13233608098400429</v>
      </c>
      <c r="BL604" s="8">
        <f t="shared" si="671"/>
        <v>5.6977629429024748E-2</v>
      </c>
      <c r="BM604" s="8">
        <f t="shared" si="672"/>
        <v>0.65622866544673408</v>
      </c>
      <c r="BN604" s="8">
        <f t="shared" si="673"/>
        <v>0.31656246238209479</v>
      </c>
    </row>
    <row r="605" spans="1:66" x14ac:dyDescent="0.25">
      <c r="A605" t="s">
        <v>184</v>
      </c>
      <c r="B605" t="s">
        <v>197</v>
      </c>
      <c r="C605" t="s">
        <v>196</v>
      </c>
      <c r="D605" t="s">
        <v>536</v>
      </c>
      <c r="E605">
        <f>VLOOKUP(A605,home!$A$2:$E$405,3,FALSE)</f>
        <v>1.6847000000000001</v>
      </c>
      <c r="F605">
        <f>VLOOKUP(B605,home!$B$2:$E$405,3,FALSE)</f>
        <v>1.5054000000000001</v>
      </c>
      <c r="G605">
        <f>VLOOKUP(C605,away!$B$2:$E$405,4,FALSE)</f>
        <v>0.93720000000000003</v>
      </c>
      <c r="H605">
        <f>VLOOKUP(A605,away!$A$2:$E$405,3,FALSE)</f>
        <v>1.2386999999999999</v>
      </c>
      <c r="I605">
        <f>VLOOKUP(C605,away!$B$2:$E$405,3,FALSE)</f>
        <v>0.8498</v>
      </c>
      <c r="J605">
        <f>VLOOKUP(B605,home!$B$2:$E$405,4,FALSE)</f>
        <v>0.9778</v>
      </c>
      <c r="K605" s="3">
        <f t="shared" si="618"/>
        <v>2.3768773245360002</v>
      </c>
      <c r="L605" s="3">
        <f t="shared" si="619"/>
        <v>1.0292784908279999</v>
      </c>
      <c r="M605" s="5">
        <f t="shared" si="620"/>
        <v>3.3168461301254747E-2</v>
      </c>
      <c r="N605" s="5">
        <f t="shared" si="621"/>
        <v>7.8837363556702247E-2</v>
      </c>
      <c r="O605" s="5">
        <f t="shared" si="622"/>
        <v>3.4139583791242406E-2</v>
      </c>
      <c r="P605" s="5">
        <f t="shared" si="623"/>
        <v>8.114560258250085E-2</v>
      </c>
      <c r="Q605" s="5">
        <f t="shared" si="624"/>
        <v>9.3693370882063226E-2</v>
      </c>
      <c r="R605" s="5">
        <f t="shared" si="625"/>
        <v>1.7569569641073014E-2</v>
      </c>
      <c r="S605" s="5">
        <f t="shared" si="626"/>
        <v>4.9630044326386014E-2</v>
      </c>
      <c r="T605" s="5">
        <f t="shared" si="627"/>
        <v>9.6436571382078104E-2</v>
      </c>
      <c r="U605" s="5">
        <f t="shared" si="628"/>
        <v>4.1760711681722559E-2</v>
      </c>
      <c r="V605" s="5">
        <f t="shared" si="629"/>
        <v>1.3490927810685931E-2</v>
      </c>
      <c r="W605" s="5">
        <f t="shared" si="630"/>
        <v>7.4232549569639192E-2</v>
      </c>
      <c r="X605" s="5">
        <f t="shared" si="631"/>
        <v>7.6405966591352931E-2</v>
      </c>
      <c r="Y605" s="5">
        <f t="shared" si="632"/>
        <v>3.9321508991701157E-2</v>
      </c>
      <c r="Z605" s="5">
        <f t="shared" si="633"/>
        <v>6.0279933748870248E-3</v>
      </c>
      <c r="AA605" s="5">
        <f t="shared" si="634"/>
        <v>1.4327800765222207E-2</v>
      </c>
      <c r="AB605" s="5">
        <f t="shared" si="635"/>
        <v>1.702771237466311E-2</v>
      </c>
      <c r="AC605" s="5">
        <f t="shared" si="636"/>
        <v>2.06282079354725E-3</v>
      </c>
      <c r="AD605" s="5">
        <f t="shared" si="637"/>
        <v>4.4110415953642519E-2</v>
      </c>
      <c r="AE605" s="5">
        <f t="shared" si="638"/>
        <v>4.5401902362560503E-2</v>
      </c>
      <c r="AF605" s="5">
        <f t="shared" si="639"/>
        <v>2.3365600772228233E-2</v>
      </c>
      <c r="AG605" s="5">
        <f t="shared" si="640"/>
        <v>8.0165701000428757E-3</v>
      </c>
      <c r="AH605" s="5">
        <f t="shared" si="641"/>
        <v>1.551120980906225E-3</v>
      </c>
      <c r="AI605" s="5">
        <f t="shared" si="642"/>
        <v>3.6868242871280444E-3</v>
      </c>
      <c r="AJ605" s="5">
        <f t="shared" si="643"/>
        <v>4.381564523811627E-3</v>
      </c>
      <c r="AK605" s="5">
        <f t="shared" si="644"/>
        <v>3.4714804542130776E-3</v>
      </c>
      <c r="AL605" s="5">
        <f t="shared" si="645"/>
        <v>2.0186506065721172E-4</v>
      </c>
      <c r="AM605" s="5">
        <f t="shared" si="646"/>
        <v>2.0969009491212786E-2</v>
      </c>
      <c r="AN605" s="5">
        <f t="shared" si="647"/>
        <v>2.1582950443273505E-2</v>
      </c>
      <c r="AO605" s="5">
        <f t="shared" si="648"/>
        <v>1.1107433329934031E-2</v>
      </c>
      <c r="AP605" s="5">
        <f t="shared" si="649"/>
        <v>3.8108807382690414E-3</v>
      </c>
      <c r="AQ605" s="5">
        <f t="shared" si="650"/>
        <v>9.8061439375276335E-4</v>
      </c>
      <c r="AR605" s="5">
        <f t="shared" si="651"/>
        <v>3.1930709246376132E-4</v>
      </c>
      <c r="AS605" s="5">
        <f t="shared" si="652"/>
        <v>7.5895378764063417E-4</v>
      </c>
      <c r="AT605" s="5">
        <f t="shared" si="653"/>
        <v>9.0197002410686731E-4</v>
      </c>
      <c r="AU605" s="5">
        <f t="shared" si="654"/>
        <v>7.1462403257026741E-4</v>
      </c>
      <c r="AV605" s="5">
        <f t="shared" si="655"/>
        <v>4.2464341464618625E-4</v>
      </c>
      <c r="AW605" s="5">
        <f t="shared" si="656"/>
        <v>1.3718237600778748E-5</v>
      </c>
      <c r="AX605" s="5">
        <f t="shared" si="657"/>
        <v>8.3067938629406372E-3</v>
      </c>
      <c r="AY605" s="5">
        <f t="shared" si="658"/>
        <v>8.5500042508668307E-3</v>
      </c>
      <c r="AZ605" s="5">
        <f t="shared" si="659"/>
        <v>4.4001677359525974E-3</v>
      </c>
      <c r="BA605" s="5">
        <f t="shared" si="660"/>
        <v>1.5096660022171156E-3</v>
      </c>
      <c r="BB605" s="5">
        <f t="shared" si="661"/>
        <v>3.8846668610409321E-4</v>
      </c>
      <c r="BC605" s="5">
        <f t="shared" si="662"/>
        <v>7.996808088203511E-5</v>
      </c>
      <c r="BD605" s="5">
        <f t="shared" si="663"/>
        <v>5.4775987040296112E-5</v>
      </c>
      <c r="BE605" s="5">
        <f t="shared" si="664"/>
        <v>1.3019580152515766E-4</v>
      </c>
      <c r="BF605" s="5">
        <f t="shared" si="665"/>
        <v>1.5472972419746842E-4</v>
      </c>
      <c r="BG605" s="5">
        <f t="shared" si="666"/>
        <v>1.2259119095889065E-4</v>
      </c>
      <c r="BH605" s="5">
        <f t="shared" si="667"/>
        <v>7.2846055494512496E-5</v>
      </c>
      <c r="BI605" s="5">
        <f t="shared" si="668"/>
        <v>3.462922749735957E-5</v>
      </c>
      <c r="BJ605" s="8">
        <f t="shared" si="669"/>
        <v>0.66150777517741655</v>
      </c>
      <c r="BK605" s="8">
        <f t="shared" si="670"/>
        <v>0.18824972612589883</v>
      </c>
      <c r="BL605" s="8">
        <f t="shared" si="671"/>
        <v>0.14160563483812366</v>
      </c>
      <c r="BM605" s="8">
        <f t="shared" si="672"/>
        <v>0.65030089174822381</v>
      </c>
      <c r="BN605" s="8">
        <f t="shared" si="673"/>
        <v>0.33855395175483649</v>
      </c>
    </row>
    <row r="606" spans="1:66" x14ac:dyDescent="0.25">
      <c r="A606" t="s">
        <v>184</v>
      </c>
      <c r="B606" t="s">
        <v>194</v>
      </c>
      <c r="C606" t="s">
        <v>192</v>
      </c>
      <c r="D606" t="s">
        <v>536</v>
      </c>
      <c r="E606">
        <f>VLOOKUP(A606,home!$A$2:$E$405,3,FALSE)</f>
        <v>1.6847000000000001</v>
      </c>
      <c r="F606">
        <f>VLOOKUP(B606,home!$B$2:$E$405,3,FALSE)</f>
        <v>0.75849999999999995</v>
      </c>
      <c r="G606">
        <f>VLOOKUP(C606,away!$B$2:$E$405,4,FALSE)</f>
        <v>1.3520000000000001</v>
      </c>
      <c r="H606">
        <f>VLOOKUP(A606,away!$A$2:$E$405,3,FALSE)</f>
        <v>1.2386999999999999</v>
      </c>
      <c r="I606">
        <f>VLOOKUP(C606,away!$B$2:$E$405,3,FALSE)</f>
        <v>0.67269999999999996</v>
      </c>
      <c r="J606">
        <f>VLOOKUP(B606,home!$B$2:$E$405,4,FALSE)</f>
        <v>0.80730000000000002</v>
      </c>
      <c r="K606" s="3">
        <f t="shared" si="618"/>
        <v>1.7276463724000002</v>
      </c>
      <c r="L606" s="3">
        <f t="shared" si="619"/>
        <v>0.67270168847699996</v>
      </c>
      <c r="M606" s="5">
        <f t="shared" si="620"/>
        <v>9.0686383413469004E-2</v>
      </c>
      <c r="N606" s="5">
        <f t="shared" si="621"/>
        <v>0.15667400133035528</v>
      </c>
      <c r="O606" s="5">
        <f t="shared" si="622"/>
        <v>6.1004883244113191E-2</v>
      </c>
      <c r="P606" s="5">
        <f t="shared" si="623"/>
        <v>0.10539486523537771</v>
      </c>
      <c r="Q606" s="5">
        <f t="shared" si="624"/>
        <v>0.13533863502389054</v>
      </c>
      <c r="R606" s="5">
        <f t="shared" si="625"/>
        <v>2.0519043981828595E-2</v>
      </c>
      <c r="S606" s="5">
        <f t="shared" si="626"/>
        <v>3.0622231254217234E-2</v>
      </c>
      <c r="T606" s="5">
        <f t="shared" si="627"/>
        <v>9.1042528296743599E-2</v>
      </c>
      <c r="U606" s="5">
        <f t="shared" si="628"/>
        <v>3.5449651900322225E-2</v>
      </c>
      <c r="V606" s="5">
        <f t="shared" si="629"/>
        <v>3.9543189209562948E-3</v>
      </c>
      <c r="W606" s="5">
        <f t="shared" si="630"/>
        <v>7.793910061486406E-2</v>
      </c>
      <c r="X606" s="5">
        <f t="shared" si="631"/>
        <v>5.2429764581997822E-2</v>
      </c>
      <c r="Y606" s="5">
        <f t="shared" si="632"/>
        <v>1.7634795580380773E-2</v>
      </c>
      <c r="Z606" s="5">
        <f t="shared" si="633"/>
        <v>4.6010651775033069E-3</v>
      </c>
      <c r="AA606" s="5">
        <f t="shared" si="634"/>
        <v>7.9490135630895502E-3</v>
      </c>
      <c r="AB606" s="5">
        <f t="shared" si="635"/>
        <v>6.8665422232150313E-3</v>
      </c>
      <c r="AC606" s="5">
        <f t="shared" si="636"/>
        <v>2.8722952531895333E-4</v>
      </c>
      <c r="AD606" s="5">
        <f t="shared" si="637"/>
        <v>3.3662801111347125E-2</v>
      </c>
      <c r="AE606" s="5">
        <f t="shared" si="638"/>
        <v>2.2645023146468636E-2</v>
      </c>
      <c r="AF606" s="5">
        <f t="shared" si="639"/>
        <v>7.616672653115099E-3</v>
      </c>
      <c r="AG606" s="5">
        <f t="shared" si="640"/>
        <v>1.7079161847757061E-3</v>
      </c>
      <c r="AH606" s="5">
        <f t="shared" si="641"/>
        <v>7.7378607842480045E-4</v>
      </c>
      <c r="AI606" s="5">
        <f t="shared" si="642"/>
        <v>1.3368287114042285E-3</v>
      </c>
      <c r="AJ606" s="5">
        <f t="shared" si="643"/>
        <v>1.1547836368888411E-3</v>
      </c>
      <c r="AK606" s="5">
        <f t="shared" si="644"/>
        <v>6.6501925372596188E-4</v>
      </c>
      <c r="AL606" s="5">
        <f t="shared" si="645"/>
        <v>1.3352618540135288E-5</v>
      </c>
      <c r="AM606" s="5">
        <f t="shared" si="646"/>
        <v>1.1631483244968302E-2</v>
      </c>
      <c r="AN606" s="5">
        <f t="shared" si="647"/>
        <v>7.8245184183821093E-3</v>
      </c>
      <c r="AO606" s="5">
        <f t="shared" si="648"/>
        <v>2.6317833757825153E-3</v>
      </c>
      <c r="AP606" s="5">
        <f t="shared" si="649"/>
        <v>5.9013504019819903E-4</v>
      </c>
      <c r="AQ606" s="5">
        <f t="shared" si="650"/>
        <v>9.9246209492692662E-5</v>
      </c>
      <c r="AR606" s="5">
        <f t="shared" si="651"/>
        <v>1.0410544029527194E-4</v>
      </c>
      <c r="AS606" s="5">
        <f t="shared" si="652"/>
        <v>1.7985738627323137E-4</v>
      </c>
      <c r="AT606" s="5">
        <f t="shared" si="653"/>
        <v>1.553649804721469E-4</v>
      </c>
      <c r="AU606" s="5">
        <f t="shared" si="654"/>
        <v>8.9471914970233826E-5</v>
      </c>
      <c r="AV606" s="5">
        <f t="shared" si="655"/>
        <v>3.8643957332501429E-5</v>
      </c>
      <c r="AW606" s="5">
        <f t="shared" si="656"/>
        <v>4.3106356048350609E-7</v>
      </c>
      <c r="AX606" s="5">
        <f t="shared" si="657"/>
        <v>3.3491816389668097E-3</v>
      </c>
      <c r="AY606" s="5">
        <f t="shared" si="658"/>
        <v>2.2530001435491385E-3</v>
      </c>
      <c r="AZ606" s="5">
        <f t="shared" si="659"/>
        <v>7.5779850035221437E-4</v>
      </c>
      <c r="BA606" s="5">
        <f t="shared" si="660"/>
        <v>1.6992411023742437E-4</v>
      </c>
      <c r="BB606" s="5">
        <f t="shared" si="661"/>
        <v>2.8577058967416807E-5</v>
      </c>
      <c r="BC606" s="5">
        <f t="shared" si="662"/>
        <v>3.8447671638176168E-6</v>
      </c>
      <c r="BD606" s="5">
        <f t="shared" si="663"/>
        <v>1.1671984244378488E-5</v>
      </c>
      <c r="BE606" s="5">
        <f t="shared" si="664"/>
        <v>2.0165061238510452E-5</v>
      </c>
      <c r="BF606" s="5">
        <f t="shared" si="665"/>
        <v>1.7419047448968217E-5</v>
      </c>
      <c r="BG606" s="5">
        <f t="shared" si="666"/>
        <v>1.0031318045291141E-5</v>
      </c>
      <c r="BH606" s="5">
        <f t="shared" si="667"/>
        <v>4.3326425578344748E-6</v>
      </c>
      <c r="BI606" s="5">
        <f t="shared" si="668"/>
        <v>1.4970548395897166E-6</v>
      </c>
      <c r="BJ606" s="8">
        <f t="shared" si="669"/>
        <v>0.62603073103199913</v>
      </c>
      <c r="BK606" s="8">
        <f t="shared" si="670"/>
        <v>0.23321138111142847</v>
      </c>
      <c r="BL606" s="8">
        <f t="shared" si="671"/>
        <v>0.13635211338073039</v>
      </c>
      <c r="BM606" s="8">
        <f t="shared" si="672"/>
        <v>0.42832490939263851</v>
      </c>
      <c r="BN606" s="8">
        <f t="shared" si="673"/>
        <v>0.56961781222903429</v>
      </c>
    </row>
    <row r="607" spans="1:66" x14ac:dyDescent="0.25">
      <c r="A607" t="s">
        <v>285</v>
      </c>
      <c r="B607" t="s">
        <v>364</v>
      </c>
      <c r="C607" t="s">
        <v>297</v>
      </c>
      <c r="D607" t="s">
        <v>536</v>
      </c>
      <c r="E607">
        <f>VLOOKUP(A607,home!$A$2:$E$405,3,FALSE)</f>
        <v>1.45</v>
      </c>
      <c r="F607">
        <f>VLOOKUP(B607,home!$B$2:$E$405,3,FALSE)</f>
        <v>1.3027</v>
      </c>
      <c r="G607">
        <f>VLOOKUP(C607,away!$B$2:$E$405,4,FALSE)</f>
        <v>0.53639999999999999</v>
      </c>
      <c r="H607">
        <f>VLOOKUP(A607,away!$A$2:$E$405,3,FALSE)</f>
        <v>1.0583</v>
      </c>
      <c r="I607">
        <f>VLOOKUP(C607,away!$B$2:$E$405,3,FALSE)</f>
        <v>1.6798</v>
      </c>
      <c r="J607">
        <f>VLOOKUP(B607,home!$B$2:$E$405,4,FALSE)</f>
        <v>0.83989999999999998</v>
      </c>
      <c r="K607" s="3">
        <f t="shared" si="618"/>
        <v>1.0132140059999999</v>
      </c>
      <c r="L607" s="3">
        <f t="shared" si="619"/>
        <v>1.4931173923659999</v>
      </c>
      <c r="M607" s="5">
        <f t="shared" si="620"/>
        <v>8.1566927585442803E-2</v>
      </c>
      <c r="N607" s="5">
        <f t="shared" si="621"/>
        <v>8.2644753455958384E-2</v>
      </c>
      <c r="O607" s="5">
        <f t="shared" si="622"/>
        <v>0.12178899821968271</v>
      </c>
      <c r="P607" s="5">
        <f t="shared" si="623"/>
        <v>0.12339831877289156</v>
      </c>
      <c r="Q607" s="5">
        <f t="shared" si="624"/>
        <v>4.1868410861996969E-2</v>
      </c>
      <c r="R607" s="5">
        <f t="shared" si="625"/>
        <v>9.0922635720320027E-2</v>
      </c>
      <c r="S607" s="5">
        <f t="shared" si="626"/>
        <v>4.6670708112750293E-2</v>
      </c>
      <c r="T607" s="5">
        <f t="shared" si="627"/>
        <v>6.2514452448773225E-2</v>
      </c>
      <c r="U607" s="5">
        <f t="shared" si="628"/>
        <v>9.2124087974264135E-2</v>
      </c>
      <c r="V607" s="5">
        <f t="shared" si="629"/>
        <v>7.8450735522555878E-3</v>
      </c>
      <c r="W607" s="5">
        <f t="shared" si="630"/>
        <v>1.4140553431445954E-2</v>
      </c>
      <c r="X607" s="5">
        <f t="shared" si="631"/>
        <v>2.1113506266172675E-2</v>
      </c>
      <c r="Y607" s="5">
        <f t="shared" si="632"/>
        <v>1.5762471709925473E-2</v>
      </c>
      <c r="Z607" s="5">
        <f t="shared" si="633"/>
        <v>4.525272291792265E-2</v>
      </c>
      <c r="AA607" s="5">
        <f t="shared" si="634"/>
        <v>4.5850692670076403E-2</v>
      </c>
      <c r="AB607" s="5">
        <f t="shared" si="635"/>
        <v>2.3228281999061472E-2</v>
      </c>
      <c r="AC607" s="5">
        <f t="shared" si="636"/>
        <v>7.4177497214170118E-4</v>
      </c>
      <c r="AD607" s="5">
        <f t="shared" si="637"/>
        <v>3.5818516973330984E-3</v>
      </c>
      <c r="AE607" s="5">
        <f t="shared" si="638"/>
        <v>5.3481250661637269E-3</v>
      </c>
      <c r="AF607" s="5">
        <f t="shared" si="639"/>
        <v>3.992689276418813E-3</v>
      </c>
      <c r="AG607" s="5">
        <f t="shared" si="640"/>
        <v>1.9871846003113825E-3</v>
      </c>
      <c r="AH607" s="5">
        <f t="shared" si="641"/>
        <v>1.6891906910167457E-2</v>
      </c>
      <c r="AI607" s="5">
        <f t="shared" si="642"/>
        <v>1.7115116669429845E-2</v>
      </c>
      <c r="AJ607" s="5">
        <f t="shared" si="643"/>
        <v>8.6706379618951956E-3</v>
      </c>
      <c r="AK607" s="5">
        <f t="shared" si="644"/>
        <v>2.9284039413158352E-3</v>
      </c>
      <c r="AL607" s="5">
        <f t="shared" si="645"/>
        <v>4.4887695138062474E-5</v>
      </c>
      <c r="AM607" s="5">
        <f t="shared" si="646"/>
        <v>7.2583646143055392E-4</v>
      </c>
      <c r="AN607" s="5">
        <f t="shared" si="647"/>
        <v>1.0837590445753535E-3</v>
      </c>
      <c r="AO607" s="5">
        <f t="shared" si="648"/>
        <v>8.0908973929470968E-4</v>
      </c>
      <c r="AP607" s="5">
        <f t="shared" si="649"/>
        <v>4.026886539086011E-4</v>
      </c>
      <c r="AQ607" s="5">
        <f t="shared" si="650"/>
        <v>1.5031535821484636E-4</v>
      </c>
      <c r="AR607" s="5">
        <f t="shared" si="651"/>
        <v>5.0443199995596844E-3</v>
      </c>
      <c r="AS607" s="5">
        <f t="shared" si="652"/>
        <v>5.1109756742997847E-3</v>
      </c>
      <c r="AT607" s="5">
        <f t="shared" si="653"/>
        <v>2.589256068762918E-3</v>
      </c>
      <c r="AU607" s="5">
        <f t="shared" si="654"/>
        <v>8.7449017133036245E-4</v>
      </c>
      <c r="AV607" s="5">
        <f t="shared" si="655"/>
        <v>2.2151142242531562E-4</v>
      </c>
      <c r="AW607" s="5">
        <f t="shared" si="656"/>
        <v>1.8863398702810763E-6</v>
      </c>
      <c r="AX607" s="5">
        <f t="shared" si="657"/>
        <v>1.2257127813115261E-4</v>
      </c>
      <c r="AY607" s="5">
        <f t="shared" si="658"/>
        <v>1.830133071821543E-4</v>
      </c>
      <c r="AZ607" s="5">
        <f t="shared" si="659"/>
        <v>1.36630175994048E-4</v>
      </c>
      <c r="BA607" s="5">
        <f t="shared" si="660"/>
        <v>6.8001630699580183E-5</v>
      </c>
      <c r="BB607" s="5">
        <f t="shared" si="661"/>
        <v>2.5383604376698235E-5</v>
      </c>
      <c r="BC607" s="5">
        <f t="shared" si="662"/>
        <v>7.5801402351571627E-6</v>
      </c>
      <c r="BD607" s="5">
        <f t="shared" si="663"/>
        <v>1.2552936540003693E-3</v>
      </c>
      <c r="BE607" s="5">
        <f t="shared" si="664"/>
        <v>1.2718811118760918E-3</v>
      </c>
      <c r="BF607" s="5">
        <f t="shared" si="665"/>
        <v>6.4434387825985451E-4</v>
      </c>
      <c r="BG607" s="5">
        <f t="shared" si="666"/>
        <v>2.1761941404441448E-4</v>
      </c>
      <c r="BH607" s="5">
        <f t="shared" si="667"/>
        <v>5.5123759571828436E-5</v>
      </c>
      <c r="BI607" s="5">
        <f t="shared" si="668"/>
        <v>1.1170433052310631E-5</v>
      </c>
      <c r="BJ607" s="8">
        <f t="shared" si="669"/>
        <v>0.25666886820854257</v>
      </c>
      <c r="BK607" s="8">
        <f t="shared" si="670"/>
        <v>0.26045070399780224</v>
      </c>
      <c r="BL607" s="8">
        <f t="shared" si="671"/>
        <v>0.43681674765339601</v>
      </c>
      <c r="BM607" s="8">
        <f t="shared" si="672"/>
        <v>0.45681787119405909</v>
      </c>
      <c r="BN607" s="8">
        <f t="shared" si="673"/>
        <v>0.5421900446162925</v>
      </c>
    </row>
    <row r="608" spans="1:66" x14ac:dyDescent="0.25">
      <c r="A608" t="s">
        <v>285</v>
      </c>
      <c r="B608" t="s">
        <v>361</v>
      </c>
      <c r="C608" t="s">
        <v>339</v>
      </c>
      <c r="D608" t="s">
        <v>536</v>
      </c>
      <c r="E608">
        <f>VLOOKUP(A608,home!$A$2:$E$405,3,FALSE)</f>
        <v>1.45</v>
      </c>
      <c r="F608">
        <f>VLOOKUP(B608,home!$B$2:$E$405,3,FALSE)</f>
        <v>0.95789999999999997</v>
      </c>
      <c r="G608">
        <f>VLOOKUP(C608,away!$B$2:$E$405,4,FALSE)</f>
        <v>0.72799999999999998</v>
      </c>
      <c r="H608">
        <f>VLOOKUP(A608,away!$A$2:$E$405,3,FALSE)</f>
        <v>1.0583</v>
      </c>
      <c r="I608">
        <f>VLOOKUP(C608,away!$B$2:$E$405,3,FALSE)</f>
        <v>0.62990000000000002</v>
      </c>
      <c r="J608">
        <f>VLOOKUP(B608,home!$B$2:$E$405,4,FALSE)</f>
        <v>0.89239999999999997</v>
      </c>
      <c r="K608" s="3">
        <f t="shared" si="618"/>
        <v>1.01115924</v>
      </c>
      <c r="L608" s="3">
        <f t="shared" si="619"/>
        <v>0.59489451690799999</v>
      </c>
      <c r="M608" s="5">
        <f t="shared" si="620"/>
        <v>0.20067797764907863</v>
      </c>
      <c r="N608" s="5">
        <f t="shared" si="621"/>
        <v>0.20291739136437933</v>
      </c>
      <c r="O608" s="5">
        <f t="shared" si="622"/>
        <v>0.11938222856762305</v>
      </c>
      <c r="P608" s="5">
        <f t="shared" si="623"/>
        <v>0.12071444350794401</v>
      </c>
      <c r="Q608" s="5">
        <f t="shared" si="624"/>
        <v>0.10259089761739418</v>
      </c>
      <c r="R608" s="5">
        <f t="shared" si="625"/>
        <v>3.5509916595568271E-2</v>
      </c>
      <c r="S608" s="5">
        <f t="shared" si="626"/>
        <v>1.8153432980217581E-2</v>
      </c>
      <c r="T608" s="5">
        <f t="shared" si="627"/>
        <v>6.1030762477257798E-2</v>
      </c>
      <c r="U608" s="5">
        <f t="shared" si="628"/>
        <v>3.59061802772382E-2</v>
      </c>
      <c r="V608" s="5">
        <f t="shared" si="629"/>
        <v>1.2133211767858844E-3</v>
      </c>
      <c r="W608" s="5">
        <f t="shared" si="630"/>
        <v>3.457857802190737E-2</v>
      </c>
      <c r="X608" s="5">
        <f t="shared" si="631"/>
        <v>2.0570606467708172E-2</v>
      </c>
      <c r="Y608" s="5">
        <f t="shared" si="632"/>
        <v>6.1186704985559158E-3</v>
      </c>
      <c r="Z608" s="5">
        <f t="shared" si="633"/>
        <v>7.04155155952132E-3</v>
      </c>
      <c r="AA608" s="5">
        <f t="shared" si="634"/>
        <v>7.1201299233463926E-3</v>
      </c>
      <c r="AB608" s="5">
        <f t="shared" si="635"/>
        <v>3.5997925809960981E-3</v>
      </c>
      <c r="AC608" s="5">
        <f t="shared" si="636"/>
        <v>4.5615802107416812E-5</v>
      </c>
      <c r="AD608" s="5">
        <f t="shared" si="637"/>
        <v>8.7411121682281403E-3</v>
      </c>
      <c r="AE608" s="5">
        <f t="shared" si="638"/>
        <v>5.2000397005567195E-3</v>
      </c>
      <c r="AF608" s="5">
        <f t="shared" si="639"/>
        <v>1.546737552782555E-3</v>
      </c>
      <c r="AG608" s="5">
        <f t="shared" si="640"/>
        <v>3.0671522974868009E-4</v>
      </c>
      <c r="AH608" s="5">
        <f t="shared" si="641"/>
        <v>1.0472451033210523E-3</v>
      </c>
      <c r="AI608" s="5">
        <f t="shared" si="642"/>
        <v>1.0589315627678366E-3</v>
      </c>
      <c r="AJ608" s="5">
        <f t="shared" si="643"/>
        <v>5.3537421711016896E-4</v>
      </c>
      <c r="AK608" s="5">
        <f t="shared" si="644"/>
        <v>1.8044952882957115E-4</v>
      </c>
      <c r="AL608" s="5">
        <f t="shared" si="645"/>
        <v>1.0975765713952729E-6</v>
      </c>
      <c r="AM608" s="5">
        <f t="shared" si="646"/>
        <v>1.7677312673560642E-3</v>
      </c>
      <c r="AN608" s="5">
        <f t="shared" si="647"/>
        <v>1.0516136383169523E-3</v>
      </c>
      <c r="AO608" s="5">
        <f t="shared" si="648"/>
        <v>3.1279959367021374E-4</v>
      </c>
      <c r="AP608" s="5">
        <f t="shared" si="649"/>
        <v>6.2027587721820166E-5</v>
      </c>
      <c r="AQ608" s="5">
        <f t="shared" si="650"/>
        <v>9.2249679581852002E-6</v>
      </c>
      <c r="AR608" s="5">
        <f t="shared" si="651"/>
        <v>1.2460007396488922E-4</v>
      </c>
      <c r="AS608" s="5">
        <f t="shared" si="652"/>
        <v>1.2599051609428117E-4</v>
      </c>
      <c r="AT608" s="5">
        <f t="shared" si="653"/>
        <v>6.3698237250550558E-5</v>
      </c>
      <c r="AU608" s="5">
        <f t="shared" si="654"/>
        <v>2.1469687055868796E-5</v>
      </c>
      <c r="AV608" s="5">
        <f t="shared" si="655"/>
        <v>5.4273181116125317E-6</v>
      </c>
      <c r="AW608" s="5">
        <f t="shared" si="656"/>
        <v>1.8339683996260389E-8</v>
      </c>
      <c r="AX608" s="5">
        <f t="shared" si="657"/>
        <v>2.9790963413733234E-4</v>
      </c>
      <c r="AY608" s="5">
        <f t="shared" si="658"/>
        <v>1.7722480788236734E-4</v>
      </c>
      <c r="AZ608" s="5">
        <f t="shared" si="659"/>
        <v>5.2715033234647008E-5</v>
      </c>
      <c r="BA608" s="5">
        <f t="shared" si="660"/>
        <v>1.0453294743304832E-5</v>
      </c>
      <c r="BB608" s="5">
        <f t="shared" si="661"/>
        <v>1.5546519316038158E-6</v>
      </c>
      <c r="BC608" s="5">
        <f t="shared" si="662"/>
        <v>1.8497078196230828E-7</v>
      </c>
      <c r="BD608" s="5">
        <f t="shared" si="663"/>
        <v>1.23539834680073E-5</v>
      </c>
      <c r="BE608" s="5">
        <f t="shared" si="664"/>
        <v>1.2491844534482826E-5</v>
      </c>
      <c r="BF608" s="5">
        <f t="shared" si="665"/>
        <v>6.3156220128429036E-6</v>
      </c>
      <c r="BG608" s="5">
        <f t="shared" si="666"/>
        <v>2.1286998515445003E-6</v>
      </c>
      <c r="BH608" s="5">
        <f t="shared" si="667"/>
        <v>5.381136310189624E-7</v>
      </c>
      <c r="BI608" s="5">
        <f t="shared" si="668"/>
        <v>1.0882371403495492E-7</v>
      </c>
      <c r="BJ608" s="8">
        <f t="shared" si="669"/>
        <v>0.44734495054625339</v>
      </c>
      <c r="BK608" s="8">
        <f t="shared" si="670"/>
        <v>0.34098311350058735</v>
      </c>
      <c r="BL608" s="8">
        <f t="shared" si="671"/>
        <v>0.20471537127648978</v>
      </c>
      <c r="BM608" s="8">
        <f t="shared" si="672"/>
        <v>0.21811492511266592</v>
      </c>
      <c r="BN608" s="8">
        <f t="shared" si="673"/>
        <v>0.78179285530198739</v>
      </c>
    </row>
    <row r="609" spans="1:66" x14ac:dyDescent="0.25">
      <c r="A609" t="s">
        <v>285</v>
      </c>
      <c r="B609" t="s">
        <v>295</v>
      </c>
      <c r="C609" t="s">
        <v>299</v>
      </c>
      <c r="D609" t="s">
        <v>536</v>
      </c>
      <c r="E609">
        <f>VLOOKUP(A609,home!$A$2:$E$405,3,FALSE)</f>
        <v>1.45</v>
      </c>
      <c r="F609">
        <f>VLOOKUP(B609,home!$B$2:$E$405,3,FALSE)</f>
        <v>0.84289999999999998</v>
      </c>
      <c r="G609">
        <f>VLOOKUP(C609,away!$B$2:$E$405,4,FALSE)</f>
        <v>0.84289999999999998</v>
      </c>
      <c r="H609">
        <f>VLOOKUP(A609,away!$A$2:$E$405,3,FALSE)</f>
        <v>1.0583</v>
      </c>
      <c r="I609">
        <f>VLOOKUP(C609,away!$B$2:$E$405,3,FALSE)</f>
        <v>0.94489999999999996</v>
      </c>
      <c r="J609">
        <f>VLOOKUP(B609,home!$B$2:$E$405,4,FALSE)</f>
        <v>0.7349</v>
      </c>
      <c r="K609" s="3">
        <f t="shared" si="618"/>
        <v>1.0301965945</v>
      </c>
      <c r="L609" s="3">
        <f t="shared" si="619"/>
        <v>0.73489093868300004</v>
      </c>
      <c r="M609" s="5">
        <f t="shared" si="620"/>
        <v>0.17117180261643475</v>
      </c>
      <c r="N609" s="5">
        <f t="shared" si="621"/>
        <v>0.17634060812987729</v>
      </c>
      <c r="O609" s="5">
        <f t="shared" si="622"/>
        <v>0.12579260670085293</v>
      </c>
      <c r="P609" s="5">
        <f t="shared" si="623"/>
        <v>0.12959111503649659</v>
      </c>
      <c r="Q609" s="5">
        <f t="shared" si="624"/>
        <v>9.0832746983729284E-2</v>
      </c>
      <c r="R609" s="5">
        <f t="shared" si="625"/>
        <v>4.6221923408885618E-2</v>
      </c>
      <c r="S609" s="5">
        <f t="shared" si="626"/>
        <v>2.4527779750667375E-2</v>
      </c>
      <c r="T609" s="5">
        <f t="shared" si="627"/>
        <v>6.6752162694028255E-2</v>
      </c>
      <c r="U609" s="5">
        <f t="shared" si="628"/>
        <v>4.7617668087073795E-2</v>
      </c>
      <c r="V609" s="5">
        <f t="shared" si="629"/>
        <v>2.0632826712192001E-3</v>
      </c>
      <c r="W609" s="5">
        <f t="shared" si="630"/>
        <v>3.1191862203906021E-2</v>
      </c>
      <c r="X609" s="5">
        <f t="shared" si="631"/>
        <v>2.2922616894299284E-2</v>
      </c>
      <c r="Y609" s="5">
        <f t="shared" si="632"/>
        <v>8.4228117232611963E-3</v>
      </c>
      <c r="Z609" s="5">
        <f t="shared" si="633"/>
        <v>1.1322690893896566E-2</v>
      </c>
      <c r="AA609" s="5">
        <f t="shared" si="634"/>
        <v>1.1664597599468404E-2</v>
      </c>
      <c r="AB609" s="5">
        <f t="shared" si="635"/>
        <v>6.0084143615926119E-3</v>
      </c>
      <c r="AC609" s="5">
        <f t="shared" si="636"/>
        <v>9.7629654063823335E-5</v>
      </c>
      <c r="AD609" s="5">
        <f t="shared" si="637"/>
        <v>8.0334375546443106E-3</v>
      </c>
      <c r="AE609" s="5">
        <f t="shared" si="638"/>
        <v>5.9037004653838222E-3</v>
      </c>
      <c r="AF609" s="5">
        <f t="shared" si="639"/>
        <v>2.1692879883545902E-3</v>
      </c>
      <c r="AG609" s="5">
        <f t="shared" si="640"/>
        <v>5.313966953452207E-4</v>
      </c>
      <c r="AH609" s="5">
        <f t="shared" si="641"/>
        <v>2.0802357348582755E-3</v>
      </c>
      <c r="AI609" s="5">
        <f t="shared" si="642"/>
        <v>2.1430517698082002E-3</v>
      </c>
      <c r="AJ609" s="5">
        <f t="shared" si="643"/>
        <v>1.1038823175468029E-3</v>
      </c>
      <c r="AK609" s="5">
        <f t="shared" si="644"/>
        <v>3.7907193475516133E-4</v>
      </c>
      <c r="AL609" s="5">
        <f t="shared" si="645"/>
        <v>2.9565467062607309E-6</v>
      </c>
      <c r="AM609" s="5">
        <f t="shared" si="646"/>
        <v>1.655204002184596E-3</v>
      </c>
      <c r="AN609" s="5">
        <f t="shared" si="647"/>
        <v>1.2163944228772963E-3</v>
      </c>
      <c r="AO609" s="5">
        <f t="shared" si="648"/>
        <v>4.4695861961853108E-4</v>
      </c>
      <c r="AP609" s="5">
        <f t="shared" si="649"/>
        <v>1.0948861317464014E-4</v>
      </c>
      <c r="AQ609" s="5">
        <f t="shared" si="650"/>
        <v>2.0115547427752786E-5</v>
      </c>
      <c r="AR609" s="5">
        <f t="shared" si="651"/>
        <v>3.0574927837438378E-4</v>
      </c>
      <c r="AS609" s="5">
        <f t="shared" si="652"/>
        <v>3.1498186535212263E-4</v>
      </c>
      <c r="AT609" s="5">
        <f t="shared" si="653"/>
        <v>1.6224662250750714E-4</v>
      </c>
      <c r="AU609" s="5">
        <f t="shared" si="654"/>
        <v>5.5715305992120305E-5</v>
      </c>
      <c r="AV609" s="5">
        <f t="shared" si="655"/>
        <v>1.4349429623651944E-5</v>
      </c>
      <c r="AW609" s="5">
        <f t="shared" si="656"/>
        <v>6.2176353176768706E-8</v>
      </c>
      <c r="AX609" s="5">
        <f t="shared" si="657"/>
        <v>2.8419758770889016E-4</v>
      </c>
      <c r="AY609" s="5">
        <f t="shared" si="658"/>
        <v>2.0885423200283051E-4</v>
      </c>
      <c r="AZ609" s="5">
        <f t="shared" si="659"/>
        <v>7.6742541302238565E-5</v>
      </c>
      <c r="BA609" s="5">
        <f t="shared" si="660"/>
        <v>1.8799132738173674E-5</v>
      </c>
      <c r="BB609" s="5">
        <f t="shared" si="661"/>
        <v>3.4538280760956911E-6</v>
      </c>
      <c r="BC609" s="5">
        <f t="shared" si="662"/>
        <v>5.0763739137833269E-7</v>
      </c>
      <c r="BD609" s="5">
        <f t="shared" si="663"/>
        <v>3.744872903103345E-5</v>
      </c>
      <c r="BE609" s="5">
        <f t="shared" si="664"/>
        <v>3.8579553116123945E-5</v>
      </c>
      <c r="BF609" s="5">
        <f t="shared" si="665"/>
        <v>1.9872262118781374E-5</v>
      </c>
      <c r="BG609" s="5">
        <f t="shared" si="666"/>
        <v>6.8241122532599755E-6</v>
      </c>
      <c r="BH609" s="5">
        <f t="shared" si="667"/>
        <v>1.757544300948537E-6</v>
      </c>
      <c r="BI609" s="5">
        <f t="shared" si="668"/>
        <v>3.6212323070401337E-7</v>
      </c>
      <c r="BJ609" s="8">
        <f t="shared" si="669"/>
        <v>0.41714134749733167</v>
      </c>
      <c r="BK609" s="8">
        <f t="shared" si="670"/>
        <v>0.32766342050759084</v>
      </c>
      <c r="BL609" s="8">
        <f t="shared" si="671"/>
        <v>0.24396933874074239</v>
      </c>
      <c r="BM609" s="8">
        <f t="shared" si="672"/>
        <v>0.25993720270763548</v>
      </c>
      <c r="BN609" s="8">
        <f t="shared" si="673"/>
        <v>0.73995080287627646</v>
      </c>
    </row>
    <row r="610" spans="1:66" x14ac:dyDescent="0.25">
      <c r="A610" t="s">
        <v>287</v>
      </c>
      <c r="B610" t="s">
        <v>512</v>
      </c>
      <c r="C610" t="s">
        <v>353</v>
      </c>
      <c r="D610" t="s">
        <v>536</v>
      </c>
      <c r="E610">
        <f>VLOOKUP(A610,home!$A$2:$E$405,3,FALSE)</f>
        <v>1.1707000000000001</v>
      </c>
      <c r="F610" t="e">
        <f>VLOOKUP(B610,home!$B$2:$E$405,3,FALSE)</f>
        <v>#N/A</v>
      </c>
      <c r="G610">
        <f>VLOOKUP(C610,away!$B$2:$E$405,4,FALSE)</f>
        <v>1.0576000000000001</v>
      </c>
      <c r="H610">
        <f>VLOOKUP(A610,away!$A$2:$E$405,3,FALSE)</f>
        <v>0.82930000000000004</v>
      </c>
      <c r="I610">
        <f>VLOOKUP(C610,away!$B$2:$E$405,3,FALSE)</f>
        <v>0.86129999999999995</v>
      </c>
      <c r="J610" t="e">
        <f>VLOOKUP(B610,home!$B$2:$E$405,4,FALSE)</f>
        <v>#N/A</v>
      </c>
      <c r="K610" s="3" t="e">
        <f t="shared" si="618"/>
        <v>#N/A</v>
      </c>
      <c r="L610" s="3" t="e">
        <f t="shared" si="619"/>
        <v>#N/A</v>
      </c>
      <c r="M610" s="5" t="e">
        <f t="shared" si="620"/>
        <v>#N/A</v>
      </c>
      <c r="N610" s="5" t="e">
        <f t="shared" si="621"/>
        <v>#N/A</v>
      </c>
      <c r="O610" s="5" t="e">
        <f t="shared" si="622"/>
        <v>#N/A</v>
      </c>
      <c r="P610" s="5" t="e">
        <f t="shared" si="623"/>
        <v>#N/A</v>
      </c>
      <c r="Q610" s="5" t="e">
        <f t="shared" si="624"/>
        <v>#N/A</v>
      </c>
      <c r="R610" s="5" t="e">
        <f t="shared" si="625"/>
        <v>#N/A</v>
      </c>
      <c r="S610" s="5" t="e">
        <f t="shared" si="626"/>
        <v>#N/A</v>
      </c>
      <c r="T610" s="5" t="e">
        <f t="shared" si="627"/>
        <v>#N/A</v>
      </c>
      <c r="U610" s="5" t="e">
        <f t="shared" si="628"/>
        <v>#N/A</v>
      </c>
      <c r="V610" s="5" t="e">
        <f t="shared" si="629"/>
        <v>#N/A</v>
      </c>
      <c r="W610" s="5" t="e">
        <f t="shared" si="630"/>
        <v>#N/A</v>
      </c>
      <c r="X610" s="5" t="e">
        <f t="shared" si="631"/>
        <v>#N/A</v>
      </c>
      <c r="Y610" s="5" t="e">
        <f t="shared" si="632"/>
        <v>#N/A</v>
      </c>
      <c r="Z610" s="5" t="e">
        <f t="shared" si="633"/>
        <v>#N/A</v>
      </c>
      <c r="AA610" s="5" t="e">
        <f t="shared" si="634"/>
        <v>#N/A</v>
      </c>
      <c r="AB610" s="5" t="e">
        <f t="shared" si="635"/>
        <v>#N/A</v>
      </c>
      <c r="AC610" s="5" t="e">
        <f t="shared" si="636"/>
        <v>#N/A</v>
      </c>
      <c r="AD610" s="5" t="e">
        <f t="shared" si="637"/>
        <v>#N/A</v>
      </c>
      <c r="AE610" s="5" t="e">
        <f t="shared" si="638"/>
        <v>#N/A</v>
      </c>
      <c r="AF610" s="5" t="e">
        <f t="shared" si="639"/>
        <v>#N/A</v>
      </c>
      <c r="AG610" s="5" t="e">
        <f t="shared" si="640"/>
        <v>#N/A</v>
      </c>
      <c r="AH610" s="5" t="e">
        <f t="shared" si="641"/>
        <v>#N/A</v>
      </c>
      <c r="AI610" s="5" t="e">
        <f t="shared" si="642"/>
        <v>#N/A</v>
      </c>
      <c r="AJ610" s="5" t="e">
        <f t="shared" si="643"/>
        <v>#N/A</v>
      </c>
      <c r="AK610" s="5" t="e">
        <f t="shared" si="644"/>
        <v>#N/A</v>
      </c>
      <c r="AL610" s="5" t="e">
        <f t="shared" si="645"/>
        <v>#N/A</v>
      </c>
      <c r="AM610" s="5" t="e">
        <f t="shared" si="646"/>
        <v>#N/A</v>
      </c>
      <c r="AN610" s="5" t="e">
        <f t="shared" si="647"/>
        <v>#N/A</v>
      </c>
      <c r="AO610" s="5" t="e">
        <f t="shared" si="648"/>
        <v>#N/A</v>
      </c>
      <c r="AP610" s="5" t="e">
        <f t="shared" si="649"/>
        <v>#N/A</v>
      </c>
      <c r="AQ610" s="5" t="e">
        <f t="shared" si="650"/>
        <v>#N/A</v>
      </c>
      <c r="AR610" s="5" t="e">
        <f t="shared" si="651"/>
        <v>#N/A</v>
      </c>
      <c r="AS610" s="5" t="e">
        <f t="shared" si="652"/>
        <v>#N/A</v>
      </c>
      <c r="AT610" s="5" t="e">
        <f t="shared" si="653"/>
        <v>#N/A</v>
      </c>
      <c r="AU610" s="5" t="e">
        <f t="shared" si="654"/>
        <v>#N/A</v>
      </c>
      <c r="AV610" s="5" t="e">
        <f t="shared" si="655"/>
        <v>#N/A</v>
      </c>
      <c r="AW610" s="5" t="e">
        <f t="shared" si="656"/>
        <v>#N/A</v>
      </c>
      <c r="AX610" s="5" t="e">
        <f t="shared" si="657"/>
        <v>#N/A</v>
      </c>
      <c r="AY610" s="5" t="e">
        <f t="shared" si="658"/>
        <v>#N/A</v>
      </c>
      <c r="AZ610" s="5" t="e">
        <f t="shared" si="659"/>
        <v>#N/A</v>
      </c>
      <c r="BA610" s="5" t="e">
        <f t="shared" si="660"/>
        <v>#N/A</v>
      </c>
      <c r="BB610" s="5" t="e">
        <f t="shared" si="661"/>
        <v>#N/A</v>
      </c>
      <c r="BC610" s="5" t="e">
        <f t="shared" si="662"/>
        <v>#N/A</v>
      </c>
      <c r="BD610" s="5" t="e">
        <f t="shared" si="663"/>
        <v>#N/A</v>
      </c>
      <c r="BE610" s="5" t="e">
        <f t="shared" si="664"/>
        <v>#N/A</v>
      </c>
      <c r="BF610" s="5" t="e">
        <f t="shared" si="665"/>
        <v>#N/A</v>
      </c>
      <c r="BG610" s="5" t="e">
        <f t="shared" si="666"/>
        <v>#N/A</v>
      </c>
      <c r="BH610" s="5" t="e">
        <f t="shared" si="667"/>
        <v>#N/A</v>
      </c>
      <c r="BI610" s="5" t="e">
        <f t="shared" si="668"/>
        <v>#N/A</v>
      </c>
      <c r="BJ610" s="8" t="e">
        <f t="shared" si="669"/>
        <v>#N/A</v>
      </c>
      <c r="BK610" s="8" t="e">
        <f t="shared" si="670"/>
        <v>#N/A</v>
      </c>
      <c r="BL610" s="8" t="e">
        <f t="shared" si="671"/>
        <v>#N/A</v>
      </c>
      <c r="BM610" s="8" t="e">
        <f t="shared" si="672"/>
        <v>#N/A</v>
      </c>
      <c r="BN610" s="8" t="e">
        <f t="shared" si="673"/>
        <v>#N/A</v>
      </c>
    </row>
    <row r="611" spans="1:66" x14ac:dyDescent="0.25">
      <c r="A611" t="s">
        <v>287</v>
      </c>
      <c r="B611" t="s">
        <v>508</v>
      </c>
      <c r="C611" t="s">
        <v>489</v>
      </c>
      <c r="D611" t="s">
        <v>536</v>
      </c>
      <c r="E611">
        <f>VLOOKUP(A611,home!$A$2:$E$405,3,FALSE)</f>
        <v>1.1707000000000001</v>
      </c>
      <c r="F611" t="e">
        <f>VLOOKUP(B611,home!$B$2:$E$405,3,FALSE)</f>
        <v>#N/A</v>
      </c>
      <c r="G611">
        <f>VLOOKUP(C611,away!$B$2:$E$405,4,FALSE)</f>
        <v>0.89490000000000003</v>
      </c>
      <c r="H611">
        <f>VLOOKUP(A611,away!$A$2:$E$405,3,FALSE)</f>
        <v>0.82930000000000004</v>
      </c>
      <c r="I611">
        <f>VLOOKUP(C611,away!$B$2:$E$405,3,FALSE)</f>
        <v>1.1484000000000001</v>
      </c>
      <c r="J611" t="e">
        <f>VLOOKUP(B611,home!$B$2:$E$405,4,FALSE)</f>
        <v>#N/A</v>
      </c>
      <c r="K611" s="3" t="e">
        <f t="shared" si="618"/>
        <v>#N/A</v>
      </c>
      <c r="L611" s="3" t="e">
        <f t="shared" si="619"/>
        <v>#N/A</v>
      </c>
      <c r="M611" s="5" t="e">
        <f t="shared" si="620"/>
        <v>#N/A</v>
      </c>
      <c r="N611" s="5" t="e">
        <f t="shared" si="621"/>
        <v>#N/A</v>
      </c>
      <c r="O611" s="5" t="e">
        <f t="shared" si="622"/>
        <v>#N/A</v>
      </c>
      <c r="P611" s="5" t="e">
        <f t="shared" si="623"/>
        <v>#N/A</v>
      </c>
      <c r="Q611" s="5" t="e">
        <f t="shared" si="624"/>
        <v>#N/A</v>
      </c>
      <c r="R611" s="5" t="e">
        <f t="shared" si="625"/>
        <v>#N/A</v>
      </c>
      <c r="S611" s="5" t="e">
        <f t="shared" si="626"/>
        <v>#N/A</v>
      </c>
      <c r="T611" s="5" t="e">
        <f t="shared" si="627"/>
        <v>#N/A</v>
      </c>
      <c r="U611" s="5" t="e">
        <f t="shared" si="628"/>
        <v>#N/A</v>
      </c>
      <c r="V611" s="5" t="e">
        <f t="shared" si="629"/>
        <v>#N/A</v>
      </c>
      <c r="W611" s="5" t="e">
        <f t="shared" si="630"/>
        <v>#N/A</v>
      </c>
      <c r="X611" s="5" t="e">
        <f t="shared" si="631"/>
        <v>#N/A</v>
      </c>
      <c r="Y611" s="5" t="e">
        <f t="shared" si="632"/>
        <v>#N/A</v>
      </c>
      <c r="Z611" s="5" t="e">
        <f t="shared" si="633"/>
        <v>#N/A</v>
      </c>
      <c r="AA611" s="5" t="e">
        <f t="shared" si="634"/>
        <v>#N/A</v>
      </c>
      <c r="AB611" s="5" t="e">
        <f t="shared" si="635"/>
        <v>#N/A</v>
      </c>
      <c r="AC611" s="5" t="e">
        <f t="shared" si="636"/>
        <v>#N/A</v>
      </c>
      <c r="AD611" s="5" t="e">
        <f t="shared" si="637"/>
        <v>#N/A</v>
      </c>
      <c r="AE611" s="5" t="e">
        <f t="shared" si="638"/>
        <v>#N/A</v>
      </c>
      <c r="AF611" s="5" t="e">
        <f t="shared" si="639"/>
        <v>#N/A</v>
      </c>
      <c r="AG611" s="5" t="e">
        <f t="shared" si="640"/>
        <v>#N/A</v>
      </c>
      <c r="AH611" s="5" t="e">
        <f t="shared" si="641"/>
        <v>#N/A</v>
      </c>
      <c r="AI611" s="5" t="e">
        <f t="shared" si="642"/>
        <v>#N/A</v>
      </c>
      <c r="AJ611" s="5" t="e">
        <f t="shared" si="643"/>
        <v>#N/A</v>
      </c>
      <c r="AK611" s="5" t="e">
        <f t="shared" si="644"/>
        <v>#N/A</v>
      </c>
      <c r="AL611" s="5" t="e">
        <f t="shared" si="645"/>
        <v>#N/A</v>
      </c>
      <c r="AM611" s="5" t="e">
        <f t="shared" si="646"/>
        <v>#N/A</v>
      </c>
      <c r="AN611" s="5" t="e">
        <f t="shared" si="647"/>
        <v>#N/A</v>
      </c>
      <c r="AO611" s="5" t="e">
        <f t="shared" si="648"/>
        <v>#N/A</v>
      </c>
      <c r="AP611" s="5" t="e">
        <f t="shared" si="649"/>
        <v>#N/A</v>
      </c>
      <c r="AQ611" s="5" t="e">
        <f t="shared" si="650"/>
        <v>#N/A</v>
      </c>
      <c r="AR611" s="5" t="e">
        <f t="shared" si="651"/>
        <v>#N/A</v>
      </c>
      <c r="AS611" s="5" t="e">
        <f t="shared" si="652"/>
        <v>#N/A</v>
      </c>
      <c r="AT611" s="5" t="e">
        <f t="shared" si="653"/>
        <v>#N/A</v>
      </c>
      <c r="AU611" s="5" t="e">
        <f t="shared" si="654"/>
        <v>#N/A</v>
      </c>
      <c r="AV611" s="5" t="e">
        <f t="shared" si="655"/>
        <v>#N/A</v>
      </c>
      <c r="AW611" s="5" t="e">
        <f t="shared" si="656"/>
        <v>#N/A</v>
      </c>
      <c r="AX611" s="5" t="e">
        <f t="shared" si="657"/>
        <v>#N/A</v>
      </c>
      <c r="AY611" s="5" t="e">
        <f t="shared" si="658"/>
        <v>#N/A</v>
      </c>
      <c r="AZ611" s="5" t="e">
        <f t="shared" si="659"/>
        <v>#N/A</v>
      </c>
      <c r="BA611" s="5" t="e">
        <f t="shared" si="660"/>
        <v>#N/A</v>
      </c>
      <c r="BB611" s="5" t="e">
        <f t="shared" si="661"/>
        <v>#N/A</v>
      </c>
      <c r="BC611" s="5" t="e">
        <f t="shared" si="662"/>
        <v>#N/A</v>
      </c>
      <c r="BD611" s="5" t="e">
        <f t="shared" si="663"/>
        <v>#N/A</v>
      </c>
      <c r="BE611" s="5" t="e">
        <f t="shared" si="664"/>
        <v>#N/A</v>
      </c>
      <c r="BF611" s="5" t="e">
        <f t="shared" si="665"/>
        <v>#N/A</v>
      </c>
      <c r="BG611" s="5" t="e">
        <f t="shared" si="666"/>
        <v>#N/A</v>
      </c>
      <c r="BH611" s="5" t="e">
        <f t="shared" si="667"/>
        <v>#N/A</v>
      </c>
      <c r="BI611" s="5" t="e">
        <f t="shared" si="668"/>
        <v>#N/A</v>
      </c>
      <c r="BJ611" s="8" t="e">
        <f t="shared" si="669"/>
        <v>#N/A</v>
      </c>
      <c r="BK611" s="8" t="e">
        <f t="shared" si="670"/>
        <v>#N/A</v>
      </c>
      <c r="BL611" s="8" t="e">
        <f t="shared" si="671"/>
        <v>#N/A</v>
      </c>
      <c r="BM611" s="8" t="e">
        <f t="shared" si="672"/>
        <v>#N/A</v>
      </c>
      <c r="BN611" s="8" t="e">
        <f t="shared" si="673"/>
        <v>#N/A</v>
      </c>
    </row>
    <row r="612" spans="1:66" x14ac:dyDescent="0.25">
      <c r="A612" t="s">
        <v>287</v>
      </c>
      <c r="B612" t="s">
        <v>336</v>
      </c>
      <c r="C612" t="s">
        <v>317</v>
      </c>
      <c r="D612" t="s">
        <v>536</v>
      </c>
      <c r="E612">
        <f>VLOOKUP(A612,home!$A$2:$E$405,3,FALSE)</f>
        <v>1.1707000000000001</v>
      </c>
      <c r="F612">
        <f>VLOOKUP(B612,home!$B$2:$E$405,3,FALSE)</f>
        <v>1.3016000000000001</v>
      </c>
      <c r="G612">
        <f>VLOOKUP(C612,away!$B$2:$E$405,4,FALSE)</f>
        <v>1.2261</v>
      </c>
      <c r="H612">
        <f>VLOOKUP(A612,away!$A$2:$E$405,3,FALSE)</f>
        <v>0.82930000000000004</v>
      </c>
      <c r="I612">
        <f>VLOOKUP(C612,away!$B$2:$E$405,3,FALSE)</f>
        <v>1.2074</v>
      </c>
      <c r="J612">
        <f>VLOOKUP(B612,home!$B$2:$E$405,4,FALSE)</f>
        <v>1.6077999999999999</v>
      </c>
      <c r="K612" s="3">
        <f t="shared" si="618"/>
        <v>1.8683104834320003</v>
      </c>
      <c r="L612" s="3">
        <f t="shared" si="619"/>
        <v>1.6098850271960001</v>
      </c>
      <c r="M612" s="5">
        <f t="shared" si="620"/>
        <v>3.0863052865988526E-2</v>
      </c>
      <c r="N612" s="5">
        <f t="shared" si="621"/>
        <v>5.7661765220242404E-2</v>
      </c>
      <c r="O612" s="5">
        <f t="shared" si="622"/>
        <v>4.9685966702513525E-2</v>
      </c>
      <c r="P612" s="5">
        <f t="shared" si="623"/>
        <v>9.2828812469759311E-2</v>
      </c>
      <c r="Q612" s="5">
        <f t="shared" si="624"/>
        <v>5.3865040227086804E-2</v>
      </c>
      <c r="R612" s="5">
        <f t="shared" si="625"/>
        <v>3.9994346928067775E-2</v>
      </c>
      <c r="S612" s="5">
        <f t="shared" si="626"/>
        <v>6.9801814988642907E-2</v>
      </c>
      <c r="T612" s="5">
        <f t="shared" si="627"/>
        <v>8.671652175089728E-2</v>
      </c>
      <c r="U612" s="5">
        <f t="shared" si="628"/>
        <v>7.4721857643725451E-2</v>
      </c>
      <c r="V612" s="5">
        <f t="shared" si="629"/>
        <v>2.332749568721084E-2</v>
      </c>
      <c r="W612" s="5">
        <f t="shared" si="630"/>
        <v>3.3545539782250895E-2</v>
      </c>
      <c r="X612" s="5">
        <f t="shared" si="631"/>
        <v>5.4004462224653479E-2</v>
      </c>
      <c r="Y612" s="5">
        <f t="shared" si="632"/>
        <v>4.3470487568620819E-2</v>
      </c>
      <c r="Z612" s="5">
        <f t="shared" si="633"/>
        <v>2.1462100097326221E-2</v>
      </c>
      <c r="AA612" s="5">
        <f t="shared" si="634"/>
        <v>4.009786660830153E-2</v>
      </c>
      <c r="AB612" s="5">
        <f t="shared" si="635"/>
        <v>3.7457632273773855E-2</v>
      </c>
      <c r="AC612" s="5">
        <f t="shared" si="636"/>
        <v>4.3852266736620835E-3</v>
      </c>
      <c r="AD612" s="5">
        <f t="shared" si="637"/>
        <v>1.566837091189115E-2</v>
      </c>
      <c r="AE612" s="5">
        <f t="shared" si="638"/>
        <v>2.5224275731606897E-2</v>
      </c>
      <c r="AF612" s="5">
        <f t="shared" si="639"/>
        <v>2.030409191108869E-2</v>
      </c>
      <c r="AG612" s="5">
        <f t="shared" si="640"/>
        <v>1.0895751186157702E-2</v>
      </c>
      <c r="AH612" s="5">
        <f t="shared" si="641"/>
        <v>8.6378783997168203E-3</v>
      </c>
      <c r="AI612" s="5">
        <f t="shared" si="642"/>
        <v>1.6138238768801764E-2</v>
      </c>
      <c r="AJ612" s="5">
        <f t="shared" si="643"/>
        <v>1.5075620337940542E-2</v>
      </c>
      <c r="AK612" s="5">
        <f t="shared" si="644"/>
        <v>9.3886465072049955E-3</v>
      </c>
      <c r="AL612" s="5">
        <f t="shared" si="645"/>
        <v>5.275892651246647E-4</v>
      </c>
      <c r="AM612" s="5">
        <f t="shared" si="646"/>
        <v>5.8546763265974492E-3</v>
      </c>
      <c r="AN612" s="5">
        <f t="shared" si="647"/>
        <v>9.4253557572681109E-3</v>
      </c>
      <c r="AO612" s="5">
        <f t="shared" si="648"/>
        <v>7.5868695548107767E-3</v>
      </c>
      <c r="AP612" s="5">
        <f t="shared" si="649"/>
        <v>4.0713292331930172E-3</v>
      </c>
      <c r="AQ612" s="5">
        <f t="shared" si="650"/>
        <v>1.638592993325702E-3</v>
      </c>
      <c r="AR612" s="5">
        <f t="shared" si="651"/>
        <v>2.7811982204887717E-3</v>
      </c>
      <c r="AS612" s="5">
        <f t="shared" si="652"/>
        <v>5.1961417918415962E-3</v>
      </c>
      <c r="AT612" s="5">
        <f t="shared" si="653"/>
        <v>4.8540030915483973E-3</v>
      </c>
      <c r="AU612" s="5">
        <f t="shared" si="654"/>
        <v>3.0229282875170694E-3</v>
      </c>
      <c r="AV612" s="5">
        <f t="shared" si="655"/>
        <v>1.4119421525578221E-3</v>
      </c>
      <c r="AW612" s="5">
        <f t="shared" si="656"/>
        <v>4.4079571243300773E-5</v>
      </c>
      <c r="AX612" s="5">
        <f t="shared" si="657"/>
        <v>1.8230588596805277E-3</v>
      </c>
      <c r="AY612" s="5">
        <f t="shared" si="658"/>
        <v>2.934915161896695E-3</v>
      </c>
      <c r="AZ612" s="5">
        <f t="shared" si="659"/>
        <v>2.3624379876140073E-3</v>
      </c>
      <c r="BA612" s="5">
        <f t="shared" si="660"/>
        <v>1.2677511813129468E-3</v>
      </c>
      <c r="BB612" s="5">
        <f t="shared" si="661"/>
        <v>5.1023341125143841E-4</v>
      </c>
      <c r="BC612" s="5">
        <f t="shared" si="662"/>
        <v>1.6428342582976599E-4</v>
      </c>
      <c r="BD612" s="5">
        <f t="shared" si="663"/>
        <v>7.4623489547150481E-4</v>
      </c>
      <c r="BE612" s="5">
        <f t="shared" si="664"/>
        <v>1.3941984783121953E-3</v>
      </c>
      <c r="BF612" s="5">
        <f t="shared" si="665"/>
        <v>1.3023978165078087E-3</v>
      </c>
      <c r="BG612" s="5">
        <f t="shared" si="666"/>
        <v>8.1109449806016174E-4</v>
      </c>
      <c r="BH612" s="5">
        <f t="shared" si="667"/>
        <v>3.788440884449543E-4</v>
      </c>
      <c r="BI612" s="5">
        <f t="shared" si="668"/>
        <v>1.4155967640558961E-4</v>
      </c>
      <c r="BJ612" s="8">
        <f t="shared" si="669"/>
        <v>0.43899581040727659</v>
      </c>
      <c r="BK612" s="8">
        <f t="shared" si="670"/>
        <v>0.22466890711228504</v>
      </c>
      <c r="BL612" s="8">
        <f t="shared" si="671"/>
        <v>0.31323859716720204</v>
      </c>
      <c r="BM612" s="8">
        <f t="shared" si="672"/>
        <v>0.67057559477977802</v>
      </c>
      <c r="BN612" s="8">
        <f t="shared" si="673"/>
        <v>0.32489898441365839</v>
      </c>
    </row>
    <row r="613" spans="1:66" x14ac:dyDescent="0.25">
      <c r="A613" t="s">
        <v>287</v>
      </c>
      <c r="B613" t="s">
        <v>328</v>
      </c>
      <c r="C613" t="s">
        <v>490</v>
      </c>
      <c r="D613" t="s">
        <v>536</v>
      </c>
      <c r="E613">
        <f>VLOOKUP(A613,home!$A$2:$E$405,3,FALSE)</f>
        <v>1.1707000000000001</v>
      </c>
      <c r="F613">
        <f>VLOOKUP(B613,home!$B$2:$E$405,3,FALSE)</f>
        <v>0.9355</v>
      </c>
      <c r="G613">
        <f>VLOOKUP(C613,away!$B$2:$E$405,4,FALSE)</f>
        <v>1.1389</v>
      </c>
      <c r="H613">
        <f>VLOOKUP(A613,away!$A$2:$E$405,3,FALSE)</f>
        <v>0.82930000000000004</v>
      </c>
      <c r="I613">
        <f>VLOOKUP(C613,away!$B$2:$E$405,3,FALSE)</f>
        <v>1.6077999999999999</v>
      </c>
      <c r="J613">
        <f>VLOOKUP(B613,home!$B$2:$E$405,4,FALSE)</f>
        <v>1.091</v>
      </c>
      <c r="K613" s="3">
        <f t="shared" si="618"/>
        <v>1.2473117201650001</v>
      </c>
      <c r="L613" s="3">
        <f t="shared" si="619"/>
        <v>1.4546832571399999</v>
      </c>
      <c r="M613" s="5">
        <f t="shared" si="620"/>
        <v>6.7071572914941077E-2</v>
      </c>
      <c r="N613" s="5">
        <f t="shared" si="621"/>
        <v>8.3659158986707394E-2</v>
      </c>
      <c r="O613" s="5">
        <f t="shared" si="622"/>
        <v>9.7567894149409487E-2</v>
      </c>
      <c r="P613" s="5">
        <f t="shared" si="623"/>
        <v>0.1216975778843766</v>
      </c>
      <c r="Q613" s="5">
        <f t="shared" si="624"/>
        <v>5.217452475163363E-2</v>
      </c>
      <c r="R613" s="5">
        <f t="shared" si="625"/>
        <v>7.0965191026776883E-2</v>
      </c>
      <c r="S613" s="5">
        <f t="shared" si="626"/>
        <v>5.5203344051980352E-2</v>
      </c>
      <c r="T613" s="5">
        <f t="shared" si="627"/>
        <v>7.5897407605437964E-2</v>
      </c>
      <c r="U613" s="5">
        <f t="shared" si="628"/>
        <v>8.8515714491446906E-2</v>
      </c>
      <c r="V613" s="5">
        <f t="shared" si="629"/>
        <v>1.1129260828352057E-2</v>
      </c>
      <c r="W613" s="5">
        <f t="shared" si="630"/>
        <v>2.1692632072250497E-2</v>
      </c>
      <c r="X613" s="5">
        <f t="shared" si="631"/>
        <v>3.1555908678800981E-2</v>
      </c>
      <c r="Y613" s="5">
        <f t="shared" si="632"/>
        <v>2.2951926009445303E-2</v>
      </c>
      <c r="Z613" s="5">
        <f t="shared" si="633"/>
        <v>3.441062507546469E-2</v>
      </c>
      <c r="AA613" s="5">
        <f t="shared" si="634"/>
        <v>4.292077595483075E-2</v>
      </c>
      <c r="AB613" s="5">
        <f t="shared" si="635"/>
        <v>2.6767793443518272E-2</v>
      </c>
      <c r="AC613" s="5">
        <f t="shared" si="636"/>
        <v>1.2620884187511394E-3</v>
      </c>
      <c r="AD613" s="5">
        <f t="shared" si="637"/>
        <v>6.7643685562363094E-3</v>
      </c>
      <c r="AE613" s="5">
        <f t="shared" si="638"/>
        <v>9.8400136838812328E-3</v>
      </c>
      <c r="AF613" s="5">
        <f t="shared" si="639"/>
        <v>7.1570515779852614E-3</v>
      </c>
      <c r="AG613" s="5">
        <f t="shared" si="640"/>
        <v>3.4704143669941918E-3</v>
      </c>
      <c r="AH613" s="5">
        <f t="shared" si="641"/>
        <v>1.2514140041250073E-2</v>
      </c>
      <c r="AI613" s="5">
        <f t="shared" si="642"/>
        <v>1.5609033541237334E-2</v>
      </c>
      <c r="AJ613" s="5">
        <f t="shared" si="643"/>
        <v>9.7346652382169652E-3</v>
      </c>
      <c r="AK613" s="5">
        <f t="shared" si="644"/>
        <v>4.0473873478369428E-3</v>
      </c>
      <c r="AL613" s="5">
        <f t="shared" si="645"/>
        <v>9.1599523889335615E-5</v>
      </c>
      <c r="AM613" s="5">
        <f t="shared" si="646"/>
        <v>1.6874552359418288E-3</v>
      </c>
      <c r="AN613" s="5">
        <f t="shared" si="647"/>
        <v>2.4547128788978069E-3</v>
      </c>
      <c r="AO613" s="5">
        <f t="shared" si="648"/>
        <v>1.785414863009284E-3</v>
      </c>
      <c r="AP613" s="5">
        <f t="shared" si="649"/>
        <v>8.6573770275617063E-4</v>
      </c>
      <c r="AQ613" s="5">
        <f t="shared" si="650"/>
        <v>3.1484353531856159E-4</v>
      </c>
      <c r="AR613" s="5">
        <f t="shared" si="651"/>
        <v>3.6408219991023523E-3</v>
      </c>
      <c r="AS613" s="5">
        <f t="shared" si="652"/>
        <v>4.5412399505149297E-3</v>
      </c>
      <c r="AT613" s="5">
        <f t="shared" si="653"/>
        <v>2.8321709071793995E-3</v>
      </c>
      <c r="AU613" s="5">
        <f t="shared" si="654"/>
        <v>1.1775333220117347E-3</v>
      </c>
      <c r="AV613" s="5">
        <f t="shared" si="655"/>
        <v>3.6718777835751618E-4</v>
      </c>
      <c r="AW613" s="5">
        <f t="shared" si="656"/>
        <v>4.6167266250997556E-6</v>
      </c>
      <c r="AX613" s="5">
        <f t="shared" si="657"/>
        <v>3.5079711550733923E-4</v>
      </c>
      <c r="AY613" s="5">
        <f t="shared" si="658"/>
        <v>5.10298690581533E-4</v>
      </c>
      <c r="AZ613" s="5">
        <f t="shared" si="659"/>
        <v>3.7116148066471078E-4</v>
      </c>
      <c r="BA613" s="5">
        <f t="shared" si="660"/>
        <v>1.7997413053941552E-4</v>
      </c>
      <c r="BB613" s="5">
        <f t="shared" si="661"/>
        <v>6.5451338603504075E-5</v>
      </c>
      <c r="BC613" s="5">
        <f t="shared" si="662"/>
        <v>1.9042193284783674E-5</v>
      </c>
      <c r="BD613" s="5">
        <f t="shared" si="663"/>
        <v>8.8270713405352863E-4</v>
      </c>
      <c r="BE613" s="5">
        <f t="shared" si="664"/>
        <v>1.1010109537782243E-3</v>
      </c>
      <c r="BF613" s="5">
        <f t="shared" si="665"/>
        <v>6.8665193333881241E-4</v>
      </c>
      <c r="BG613" s="5">
        <f t="shared" si="666"/>
        <v>2.8548966804248558E-4</v>
      </c>
      <c r="BH613" s="5">
        <f t="shared" si="667"/>
        <v>8.9023652233851948E-5</v>
      </c>
      <c r="BI613" s="5">
        <f t="shared" si="668"/>
        <v>2.2208048960635312E-5</v>
      </c>
      <c r="BJ613" s="8">
        <f t="shared" si="669"/>
        <v>0.32376829545447766</v>
      </c>
      <c r="BK613" s="8">
        <f t="shared" si="670"/>
        <v>0.25696574231287211</v>
      </c>
      <c r="BL613" s="8">
        <f t="shared" si="671"/>
        <v>0.38426864058209714</v>
      </c>
      <c r="BM613" s="8">
        <f t="shared" si="672"/>
        <v>0.50577170174710995</v>
      </c>
      <c r="BN613" s="8">
        <f t="shared" si="673"/>
        <v>0.49313591971384507</v>
      </c>
    </row>
    <row r="614" spans="1:66" x14ac:dyDescent="0.25">
      <c r="A614" t="s">
        <v>34</v>
      </c>
      <c r="B614" t="s">
        <v>35</v>
      </c>
      <c r="C614" t="s">
        <v>479</v>
      </c>
      <c r="D614" t="s">
        <v>536</v>
      </c>
      <c r="E614">
        <f>VLOOKUP(A614,home!$A$2:$E$405,3,FALSE)</f>
        <v>1.6539999999999999</v>
      </c>
      <c r="F614">
        <f>VLOOKUP(B614,home!$B$2:$E$405,3,FALSE)</f>
        <v>1.3226</v>
      </c>
      <c r="G614">
        <f>VLOOKUP(C614,away!$B$2:$E$405,4,FALSE)</f>
        <v>0.8891</v>
      </c>
      <c r="H614">
        <f>VLOOKUP(A614,away!$A$2:$E$405,3,FALSE)</f>
        <v>1.3683000000000001</v>
      </c>
      <c r="I614">
        <f>VLOOKUP(C614,away!$B$2:$E$405,3,FALSE)</f>
        <v>0.77380000000000004</v>
      </c>
      <c r="J614">
        <f>VLOOKUP(B614,home!$B$2:$E$405,4,FALSE)</f>
        <v>1.4159999999999999</v>
      </c>
      <c r="K614" s="3">
        <f t="shared" si="618"/>
        <v>1.9449777336399998</v>
      </c>
      <c r="L614" s="3">
        <f t="shared" si="619"/>
        <v>1.4992474046400002</v>
      </c>
      <c r="M614" s="5">
        <f t="shared" si="620"/>
        <v>3.1929493401854858E-2</v>
      </c>
      <c r="N614" s="5">
        <f t="shared" si="621"/>
        <v>6.2102153713012996E-2</v>
      </c>
      <c r="O614" s="5">
        <f t="shared" si="622"/>
        <v>4.7870210114200909E-2</v>
      </c>
      <c r="P614" s="5">
        <f t="shared" si="623"/>
        <v>9.310649277678909E-2</v>
      </c>
      <c r="Q614" s="5">
        <f t="shared" si="624"/>
        <v>6.0393653091449478E-2</v>
      </c>
      <c r="R614" s="5">
        <f t="shared" si="625"/>
        <v>3.5884644136643606E-2</v>
      </c>
      <c r="S614" s="5">
        <f t="shared" si="626"/>
        <v>6.7874698856721372E-2</v>
      </c>
      <c r="T614" s="5">
        <f t="shared" si="627"/>
        <v>9.0545027654084148E-2</v>
      </c>
      <c r="U614" s="5">
        <f t="shared" si="628"/>
        <v>6.9794833825366998E-2</v>
      </c>
      <c r="V614" s="5">
        <f t="shared" si="629"/>
        <v>2.19914236912695E-2</v>
      </c>
      <c r="W614" s="5">
        <f t="shared" si="630"/>
        <v>3.9154770172015914E-2</v>
      </c>
      <c r="X614" s="5">
        <f t="shared" si="631"/>
        <v>5.8702687559670556E-2</v>
      </c>
      <c r="Y614" s="5">
        <f t="shared" si="632"/>
        <v>4.400492598461446E-2</v>
      </c>
      <c r="Z614" s="5">
        <f t="shared" si="633"/>
        <v>1.7933319862764301E-2</v>
      </c>
      <c r="AA614" s="5">
        <f t="shared" si="634"/>
        <v>3.4879907823320504E-2</v>
      </c>
      <c r="AB614" s="5">
        <f t="shared" si="635"/>
        <v>3.3920322033887014E-2</v>
      </c>
      <c r="AC614" s="5">
        <f t="shared" si="636"/>
        <v>4.0079408426809474E-3</v>
      </c>
      <c r="AD614" s="5">
        <f t="shared" si="637"/>
        <v>1.9038789037590653E-2</v>
      </c>
      <c r="AE614" s="5">
        <f t="shared" si="638"/>
        <v>2.8543855052096272E-2</v>
      </c>
      <c r="AF614" s="5">
        <f t="shared" si="639"/>
        <v>2.1397150302637852E-2</v>
      </c>
      <c r="AG614" s="5">
        <f t="shared" si="640"/>
        <v>1.0693207352640592E-2</v>
      </c>
      <c r="AH614" s="5">
        <f t="shared" si="641"/>
        <v>6.7216208152070913E-3</v>
      </c>
      <c r="AI614" s="5">
        <f t="shared" si="642"/>
        <v>1.3073402819548937E-2</v>
      </c>
      <c r="AJ614" s="5">
        <f t="shared" si="643"/>
        <v>1.271373869346454E-2</v>
      </c>
      <c r="AK614" s="5">
        <f t="shared" si="644"/>
        <v>8.2426462233686094E-3</v>
      </c>
      <c r="AL614" s="5">
        <f t="shared" si="645"/>
        <v>4.6748667186456878E-4</v>
      </c>
      <c r="AM614" s="5">
        <f t="shared" si="646"/>
        <v>7.40600415071663E-3</v>
      </c>
      <c r="AN614" s="5">
        <f t="shared" si="647"/>
        <v>1.1103432501714975E-2</v>
      </c>
      <c r="AO614" s="5">
        <f t="shared" si="648"/>
        <v>8.3233961803958027E-3</v>
      </c>
      <c r="AP614" s="5">
        <f t="shared" si="649"/>
        <v>4.1596100404162973E-3</v>
      </c>
      <c r="AQ614" s="5">
        <f t="shared" si="650"/>
        <v>1.5590711393521563E-3</v>
      </c>
      <c r="AR614" s="5">
        <f t="shared" si="651"/>
        <v>2.015474512434683E-3</v>
      </c>
      <c r="AS614" s="5">
        <f t="shared" si="652"/>
        <v>3.9200530494043935E-3</v>
      </c>
      <c r="AT614" s="5">
        <f t="shared" si="653"/>
        <v>3.8122079478895648E-3</v>
      </c>
      <c r="AU614" s="5">
        <f t="shared" si="654"/>
        <v>2.4715531915502128E-3</v>
      </c>
      <c r="AV614" s="5">
        <f t="shared" si="655"/>
        <v>1.2017789812680108E-3</v>
      </c>
      <c r="AW614" s="5">
        <f t="shared" si="656"/>
        <v>3.7866457030980823E-5</v>
      </c>
      <c r="AX614" s="5">
        <f t="shared" si="657"/>
        <v>2.4007521947315429E-3</v>
      </c>
      <c r="AY614" s="5">
        <f t="shared" si="658"/>
        <v>3.5993214971350497E-3</v>
      </c>
      <c r="AZ614" s="5">
        <f t="shared" si="659"/>
        <v>2.6981367065223422E-3</v>
      </c>
      <c r="BA614" s="5">
        <f t="shared" si="660"/>
        <v>1.3483914848725124E-3</v>
      </c>
      <c r="BB614" s="5">
        <f t="shared" si="661"/>
        <v>5.0539310853344799E-4</v>
      </c>
      <c r="BC614" s="5">
        <f t="shared" si="662"/>
        <v>1.5154186125834249E-4</v>
      </c>
      <c r="BD614" s="5">
        <f t="shared" si="663"/>
        <v>5.0361582198096128E-4</v>
      </c>
      <c r="BE614" s="5">
        <f t="shared" si="664"/>
        <v>9.7952156006177573E-4</v>
      </c>
      <c r="BF614" s="5">
        <f t="shared" si="665"/>
        <v>9.5257381197023504E-4</v>
      </c>
      <c r="BG614" s="5">
        <f t="shared" si="666"/>
        <v>6.1757828464356092E-4</v>
      </c>
      <c r="BH614" s="5">
        <f t="shared" si="667"/>
        <v>3.0029400310282805E-4</v>
      </c>
      <c r="BI614" s="5">
        <f t="shared" si="668"/>
        <v>1.1681302991612434E-4</v>
      </c>
      <c r="BJ614" s="8">
        <f t="shared" si="669"/>
        <v>0.47783127078546206</v>
      </c>
      <c r="BK614" s="8">
        <f t="shared" si="670"/>
        <v>0.22297685773831538</v>
      </c>
      <c r="BL614" s="8">
        <f t="shared" si="671"/>
        <v>0.2799927906792305</v>
      </c>
      <c r="BM614" s="8">
        <f t="shared" si="672"/>
        <v>0.6638861367917176</v>
      </c>
      <c r="BN614" s="8">
        <f t="shared" si="673"/>
        <v>0.33128664723395096</v>
      </c>
    </row>
    <row r="615" spans="1:66" x14ac:dyDescent="0.25">
      <c r="A615" t="s">
        <v>34</v>
      </c>
      <c r="B615" t="s">
        <v>207</v>
      </c>
      <c r="C615" t="s">
        <v>517</v>
      </c>
      <c r="D615" t="s">
        <v>536</v>
      </c>
      <c r="E615">
        <f>VLOOKUP(A615,home!$A$2:$E$405,3,FALSE)</f>
        <v>1.6539999999999999</v>
      </c>
      <c r="F615">
        <f>VLOOKUP(B615,home!$B$2:$E$405,3,FALSE)</f>
        <v>0.99580000000000002</v>
      </c>
      <c r="G615" t="e">
        <f>VLOOKUP(C615,away!$B$2:$E$405,4,FALSE)</f>
        <v>#N/A</v>
      </c>
      <c r="H615">
        <f>VLOOKUP(A615,away!$A$2:$E$405,3,FALSE)</f>
        <v>1.3683000000000001</v>
      </c>
      <c r="I615" t="e">
        <f>VLOOKUP(C615,away!$B$2:$E$405,3,FALSE)</f>
        <v>#N/A</v>
      </c>
      <c r="J615">
        <f>VLOOKUP(B615,home!$B$2:$E$405,4,FALSE)</f>
        <v>0.90280000000000005</v>
      </c>
      <c r="K615" s="3" t="e">
        <f t="shared" si="618"/>
        <v>#N/A</v>
      </c>
      <c r="L615" s="3" t="e">
        <f t="shared" si="619"/>
        <v>#N/A</v>
      </c>
      <c r="M615" s="5" t="e">
        <f t="shared" si="620"/>
        <v>#N/A</v>
      </c>
      <c r="N615" s="5" t="e">
        <f t="shared" si="621"/>
        <v>#N/A</v>
      </c>
      <c r="O615" s="5" t="e">
        <f t="shared" si="622"/>
        <v>#N/A</v>
      </c>
      <c r="P615" s="5" t="e">
        <f t="shared" si="623"/>
        <v>#N/A</v>
      </c>
      <c r="Q615" s="5" t="e">
        <f t="shared" si="624"/>
        <v>#N/A</v>
      </c>
      <c r="R615" s="5" t="e">
        <f t="shared" si="625"/>
        <v>#N/A</v>
      </c>
      <c r="S615" s="5" t="e">
        <f t="shared" si="626"/>
        <v>#N/A</v>
      </c>
      <c r="T615" s="5" t="e">
        <f t="shared" si="627"/>
        <v>#N/A</v>
      </c>
      <c r="U615" s="5" t="e">
        <f t="shared" si="628"/>
        <v>#N/A</v>
      </c>
      <c r="V615" s="5" t="e">
        <f t="shared" si="629"/>
        <v>#N/A</v>
      </c>
      <c r="W615" s="5" t="e">
        <f t="shared" si="630"/>
        <v>#N/A</v>
      </c>
      <c r="X615" s="5" t="e">
        <f t="shared" si="631"/>
        <v>#N/A</v>
      </c>
      <c r="Y615" s="5" t="e">
        <f t="shared" si="632"/>
        <v>#N/A</v>
      </c>
      <c r="Z615" s="5" t="e">
        <f t="shared" si="633"/>
        <v>#N/A</v>
      </c>
      <c r="AA615" s="5" t="e">
        <f t="shared" si="634"/>
        <v>#N/A</v>
      </c>
      <c r="AB615" s="5" t="e">
        <f t="shared" si="635"/>
        <v>#N/A</v>
      </c>
      <c r="AC615" s="5" t="e">
        <f t="shared" si="636"/>
        <v>#N/A</v>
      </c>
      <c r="AD615" s="5" t="e">
        <f t="shared" si="637"/>
        <v>#N/A</v>
      </c>
      <c r="AE615" s="5" t="e">
        <f t="shared" si="638"/>
        <v>#N/A</v>
      </c>
      <c r="AF615" s="5" t="e">
        <f t="shared" si="639"/>
        <v>#N/A</v>
      </c>
      <c r="AG615" s="5" t="e">
        <f t="shared" si="640"/>
        <v>#N/A</v>
      </c>
      <c r="AH615" s="5" t="e">
        <f t="shared" si="641"/>
        <v>#N/A</v>
      </c>
      <c r="AI615" s="5" t="e">
        <f t="shared" si="642"/>
        <v>#N/A</v>
      </c>
      <c r="AJ615" s="5" t="e">
        <f t="shared" si="643"/>
        <v>#N/A</v>
      </c>
      <c r="AK615" s="5" t="e">
        <f t="shared" si="644"/>
        <v>#N/A</v>
      </c>
      <c r="AL615" s="5" t="e">
        <f t="shared" si="645"/>
        <v>#N/A</v>
      </c>
      <c r="AM615" s="5" t="e">
        <f t="shared" si="646"/>
        <v>#N/A</v>
      </c>
      <c r="AN615" s="5" t="e">
        <f t="shared" si="647"/>
        <v>#N/A</v>
      </c>
      <c r="AO615" s="5" t="e">
        <f t="shared" si="648"/>
        <v>#N/A</v>
      </c>
      <c r="AP615" s="5" t="e">
        <f t="shared" si="649"/>
        <v>#N/A</v>
      </c>
      <c r="AQ615" s="5" t="e">
        <f t="shared" si="650"/>
        <v>#N/A</v>
      </c>
      <c r="AR615" s="5" t="e">
        <f t="shared" si="651"/>
        <v>#N/A</v>
      </c>
      <c r="AS615" s="5" t="e">
        <f t="shared" si="652"/>
        <v>#N/A</v>
      </c>
      <c r="AT615" s="5" t="e">
        <f t="shared" si="653"/>
        <v>#N/A</v>
      </c>
      <c r="AU615" s="5" t="e">
        <f t="shared" si="654"/>
        <v>#N/A</v>
      </c>
      <c r="AV615" s="5" t="e">
        <f t="shared" si="655"/>
        <v>#N/A</v>
      </c>
      <c r="AW615" s="5" t="e">
        <f t="shared" si="656"/>
        <v>#N/A</v>
      </c>
      <c r="AX615" s="5" t="e">
        <f t="shared" si="657"/>
        <v>#N/A</v>
      </c>
      <c r="AY615" s="5" t="e">
        <f t="shared" si="658"/>
        <v>#N/A</v>
      </c>
      <c r="AZ615" s="5" t="e">
        <f t="shared" si="659"/>
        <v>#N/A</v>
      </c>
      <c r="BA615" s="5" t="e">
        <f t="shared" si="660"/>
        <v>#N/A</v>
      </c>
      <c r="BB615" s="5" t="e">
        <f t="shared" si="661"/>
        <v>#N/A</v>
      </c>
      <c r="BC615" s="5" t="e">
        <f t="shared" si="662"/>
        <v>#N/A</v>
      </c>
      <c r="BD615" s="5" t="e">
        <f t="shared" si="663"/>
        <v>#N/A</v>
      </c>
      <c r="BE615" s="5" t="e">
        <f t="shared" si="664"/>
        <v>#N/A</v>
      </c>
      <c r="BF615" s="5" t="e">
        <f t="shared" si="665"/>
        <v>#N/A</v>
      </c>
      <c r="BG615" s="5" t="e">
        <f t="shared" si="666"/>
        <v>#N/A</v>
      </c>
      <c r="BH615" s="5" t="e">
        <f t="shared" si="667"/>
        <v>#N/A</v>
      </c>
      <c r="BI615" s="5" t="e">
        <f t="shared" si="668"/>
        <v>#N/A</v>
      </c>
      <c r="BJ615" s="8" t="e">
        <f t="shared" si="669"/>
        <v>#N/A</v>
      </c>
      <c r="BK615" s="8" t="e">
        <f t="shared" si="670"/>
        <v>#N/A</v>
      </c>
      <c r="BL615" s="8" t="e">
        <f t="shared" si="671"/>
        <v>#N/A</v>
      </c>
      <c r="BM615" s="8" t="e">
        <f t="shared" si="672"/>
        <v>#N/A</v>
      </c>
      <c r="BN615" s="8" t="e">
        <f t="shared" si="673"/>
        <v>#N/A</v>
      </c>
    </row>
    <row r="616" spans="1:66" x14ac:dyDescent="0.25">
      <c r="A616" t="s">
        <v>34</v>
      </c>
      <c r="B616" t="s">
        <v>284</v>
      </c>
      <c r="C616" t="s">
        <v>269</v>
      </c>
      <c r="D616" t="s">
        <v>536</v>
      </c>
      <c r="E616">
        <f>VLOOKUP(A616,home!$A$2:$E$405,3,FALSE)</f>
        <v>1.6539999999999999</v>
      </c>
      <c r="F616">
        <f>VLOOKUP(B616,home!$B$2:$E$405,3,FALSE)</f>
        <v>0.99580000000000002</v>
      </c>
      <c r="G616">
        <f>VLOOKUP(C616,away!$B$2:$E$405,4,FALSE)</f>
        <v>1.5293000000000001</v>
      </c>
      <c r="H616">
        <f>VLOOKUP(A616,away!$A$2:$E$405,3,FALSE)</f>
        <v>1.3683000000000001</v>
      </c>
      <c r="I616">
        <f>VLOOKUP(C616,away!$B$2:$E$405,3,FALSE)</f>
        <v>0.3009</v>
      </c>
      <c r="J616">
        <f>VLOOKUP(B616,home!$B$2:$E$405,4,FALSE)</f>
        <v>1.0318000000000001</v>
      </c>
      <c r="K616" s="3">
        <f t="shared" si="618"/>
        <v>2.5188384587600003</v>
      </c>
      <c r="L616" s="3">
        <f t="shared" si="619"/>
        <v>0.42481421274600006</v>
      </c>
      <c r="M616" s="5">
        <f t="shared" si="620"/>
        <v>5.267297983586057E-2</v>
      </c>
      <c r="N616" s="5">
        <f t="shared" si="621"/>
        <v>0.13267472734805558</v>
      </c>
      <c r="O616" s="5">
        <f t="shared" si="622"/>
        <v>2.2376230461957042E-2</v>
      </c>
      <c r="P616" s="5">
        <f t="shared" si="623"/>
        <v>5.6362109849654438E-2</v>
      </c>
      <c r="Q616" s="5">
        <f t="shared" si="624"/>
        <v>0.16709310287488985</v>
      </c>
      <c r="R616" s="5">
        <f t="shared" si="625"/>
        <v>4.7528703639596725E-3</v>
      </c>
      <c r="S616" s="5">
        <f t="shared" si="626"/>
        <v>1.5077405135439944E-2</v>
      </c>
      <c r="T616" s="5">
        <f t="shared" si="627"/>
        <v>7.098352495308273E-2</v>
      </c>
      <c r="U616" s="5">
        <f t="shared" si="628"/>
        <v>1.1971712662242263E-2</v>
      </c>
      <c r="V616" s="5">
        <f t="shared" si="629"/>
        <v>1.7926002354307184E-3</v>
      </c>
      <c r="W616" s="5">
        <f t="shared" si="630"/>
        <v>0.14029351123827122</v>
      </c>
      <c r="X616" s="5">
        <f t="shared" si="631"/>
        <v>5.9598677530058305E-2</v>
      </c>
      <c r="Y616" s="5">
        <f t="shared" si="632"/>
        <v>1.2659182637817221E-2</v>
      </c>
      <c r="Z616" s="5">
        <f t="shared" si="633"/>
        <v>6.7302896064977446E-4</v>
      </c>
      <c r="AA616" s="5">
        <f t="shared" si="634"/>
        <v>1.6952512299439227E-3</v>
      </c>
      <c r="AB616" s="5">
        <f t="shared" si="635"/>
        <v>2.1350319976214732E-3</v>
      </c>
      <c r="AC616" s="5">
        <f t="shared" si="636"/>
        <v>1.1988444039608495E-4</v>
      </c>
      <c r="AD616" s="5">
        <f t="shared" si="637"/>
        <v>8.8344172905358981E-2</v>
      </c>
      <c r="AE616" s="5">
        <f t="shared" si="638"/>
        <v>3.7529860263486585E-2</v>
      </c>
      <c r="AF616" s="5">
        <f t="shared" si="639"/>
        <v>7.9716090211502215E-3</v>
      </c>
      <c r="AG616" s="5">
        <f t="shared" si="640"/>
        <v>1.1288176035462814E-3</v>
      </c>
      <c r="AH616" s="5">
        <f t="shared" si="641"/>
        <v>7.1478067018423128E-5</v>
      </c>
      <c r="AI616" s="5">
        <f t="shared" si="642"/>
        <v>1.8004170416382892E-4</v>
      </c>
      <c r="AJ616" s="5">
        <f t="shared" si="643"/>
        <v>2.2674798431427144E-4</v>
      </c>
      <c r="AK616" s="5">
        <f t="shared" si="644"/>
        <v>1.9038051444569872E-4</v>
      </c>
      <c r="AL616" s="5">
        <f t="shared" si="645"/>
        <v>5.1312380806435919E-6</v>
      </c>
      <c r="AM616" s="5">
        <f t="shared" si="646"/>
        <v>4.4504940064272268E-2</v>
      </c>
      <c r="AN616" s="5">
        <f t="shared" si="647"/>
        <v>1.890633107671174E-2</v>
      </c>
      <c r="AO616" s="5">
        <f t="shared" si="648"/>
        <v>4.0158390761342666E-3</v>
      </c>
      <c r="AP616" s="5">
        <f t="shared" si="649"/>
        <v>5.6866183854753429E-4</v>
      </c>
      <c r="AQ616" s="5">
        <f t="shared" si="650"/>
        <v>6.0393907815315931E-5</v>
      </c>
      <c r="AR616" s="5">
        <f t="shared" si="651"/>
        <v>6.072979753807456E-6</v>
      </c>
      <c r="AS616" s="5">
        <f t="shared" si="652"/>
        <v>1.5296854963161056E-5</v>
      </c>
      <c r="AT616" s="5">
        <f t="shared" si="653"/>
        <v>1.9265153289641935E-5</v>
      </c>
      <c r="AU616" s="5">
        <f t="shared" si="654"/>
        <v>1.6175269673285611E-5</v>
      </c>
      <c r="AV616" s="5">
        <f t="shared" si="655"/>
        <v>1.0185722833471528E-5</v>
      </c>
      <c r="AW616" s="5">
        <f t="shared" si="656"/>
        <v>1.5251726853502045E-7</v>
      </c>
      <c r="AX616" s="5">
        <f t="shared" si="657"/>
        <v>1.8683459106449623E-2</v>
      </c>
      <c r="AY616" s="5">
        <f t="shared" si="658"/>
        <v>7.9369989716784814E-3</v>
      </c>
      <c r="AZ616" s="5">
        <f t="shared" si="659"/>
        <v>1.6858749848597033E-3</v>
      </c>
      <c r="BA616" s="5">
        <f t="shared" si="660"/>
        <v>2.3872788482711654E-4</v>
      </c>
      <c r="BB616" s="5">
        <f t="shared" si="661"/>
        <v>2.5353749613337318E-5</v>
      </c>
      <c r="BC616" s="5">
        <f t="shared" si="662"/>
        <v>2.1541266364298208E-6</v>
      </c>
      <c r="BD616" s="5">
        <f t="shared" si="663"/>
        <v>4.2998135218935159E-7</v>
      </c>
      <c r="BE616" s="5">
        <f t="shared" si="664"/>
        <v>1.0830535664441671E-6</v>
      </c>
      <c r="BF616" s="5">
        <f t="shared" si="665"/>
        <v>1.364018488028374E-6</v>
      </c>
      <c r="BG616" s="5">
        <f t="shared" si="666"/>
        <v>1.145247408701845E-6</v>
      </c>
      <c r="BH616" s="5">
        <f t="shared" si="667"/>
        <v>7.2117330445836003E-7</v>
      </c>
      <c r="BI616" s="5">
        <f t="shared" si="668"/>
        <v>3.6330381094015028E-7</v>
      </c>
      <c r="BJ616" s="8">
        <f t="shared" si="669"/>
        <v>0.81490592116326277</v>
      </c>
      <c r="BK616" s="8">
        <f t="shared" si="670"/>
        <v>0.13396710970654088</v>
      </c>
      <c r="BL616" s="8">
        <f t="shared" si="671"/>
        <v>4.367184774411071E-2</v>
      </c>
      <c r="BM616" s="8">
        <f t="shared" si="672"/>
        <v>0.54934904038577692</v>
      </c>
      <c r="BN616" s="8">
        <f t="shared" si="673"/>
        <v>0.43593202073437709</v>
      </c>
    </row>
    <row r="617" spans="1:66" x14ac:dyDescent="0.25">
      <c r="A617" t="s">
        <v>34</v>
      </c>
      <c r="B617" t="s">
        <v>279</v>
      </c>
      <c r="C617" t="s">
        <v>204</v>
      </c>
      <c r="D617" t="s">
        <v>536</v>
      </c>
      <c r="E617">
        <f>VLOOKUP(A617,home!$A$2:$E$405,3,FALSE)</f>
        <v>1.6539999999999999</v>
      </c>
      <c r="F617">
        <f>VLOOKUP(B617,home!$B$2:$E$405,3,FALSE)</f>
        <v>1.7003999999999999</v>
      </c>
      <c r="G617">
        <f>VLOOKUP(C617,away!$B$2:$E$405,4,FALSE)</f>
        <v>0.64019999999999999</v>
      </c>
      <c r="H617">
        <f>VLOOKUP(A617,away!$A$2:$E$405,3,FALSE)</f>
        <v>1.3683000000000001</v>
      </c>
      <c r="I617">
        <f>VLOOKUP(C617,away!$B$2:$E$405,3,FALSE)</f>
        <v>0.85980000000000001</v>
      </c>
      <c r="J617">
        <f>VLOOKUP(B617,home!$B$2:$E$405,4,FALSE)</f>
        <v>1.0963000000000001</v>
      </c>
      <c r="K617" s="3">
        <f t="shared" si="618"/>
        <v>1.8005379163199999</v>
      </c>
      <c r="L617" s="3">
        <f t="shared" si="619"/>
        <v>1.2897578559420002</v>
      </c>
      <c r="M617" s="5">
        <f t="shared" si="620"/>
        <v>4.5488498178729173E-2</v>
      </c>
      <c r="N617" s="5">
        <f t="shared" si="621"/>
        <v>8.1903765727255121E-2</v>
      </c>
      <c r="O617" s="5">
        <f t="shared" si="622"/>
        <v>5.8669147881019304E-2</v>
      </c>
      <c r="P617" s="5">
        <f t="shared" si="623"/>
        <v>0.10563602527796043</v>
      </c>
      <c r="Q617" s="5">
        <f t="shared" si="624"/>
        <v>7.3735417840656708E-2</v>
      </c>
      <c r="R617" s="5">
        <f t="shared" si="625"/>
        <v>3.7834497190483811E-2</v>
      </c>
      <c r="S617" s="5">
        <f t="shared" si="626"/>
        <v>6.1328524150660674E-2</v>
      </c>
      <c r="T617" s="5">
        <f t="shared" si="627"/>
        <v>9.5100834421152886E-2</v>
      </c>
      <c r="U617" s="5">
        <f t="shared" si="628"/>
        <v>6.8122446736368608E-2</v>
      </c>
      <c r="V617" s="5">
        <f t="shared" si="629"/>
        <v>1.5824516787089724E-2</v>
      </c>
      <c r="W617" s="5">
        <f t="shared" si="630"/>
        <v>4.4254471865933523E-2</v>
      </c>
      <c r="X617" s="5">
        <f t="shared" si="631"/>
        <v>5.7077552749651983E-2</v>
      </c>
      <c r="Y617" s="5">
        <f t="shared" si="632"/>
        <v>3.6808111028403791E-2</v>
      </c>
      <c r="Z617" s="5">
        <f t="shared" si="633"/>
        <v>1.6265779992347348E-2</v>
      </c>
      <c r="AA617" s="5">
        <f t="shared" si="634"/>
        <v>2.9287153614740633E-2</v>
      </c>
      <c r="AB617" s="5">
        <f t="shared" si="635"/>
        <v>2.6366315272214436E-2</v>
      </c>
      <c r="AC617" s="5">
        <f t="shared" si="636"/>
        <v>2.296788092404797E-3</v>
      </c>
      <c r="AD617" s="5">
        <f t="shared" si="637"/>
        <v>1.9920463640332505E-2</v>
      </c>
      <c r="AE617" s="5">
        <f t="shared" si="638"/>
        <v>2.5692574474125821E-2</v>
      </c>
      <c r="AF617" s="5">
        <f t="shared" si="639"/>
        <v>1.6568599883689344E-2</v>
      </c>
      <c r="AG617" s="5">
        <f t="shared" si="640"/>
        <v>7.1231606206493487E-3</v>
      </c>
      <c r="AH617" s="5">
        <f t="shared" si="641"/>
        <v>5.2447293820385484E-3</v>
      </c>
      <c r="AI617" s="5">
        <f t="shared" si="642"/>
        <v>9.4433341131979678E-3</v>
      </c>
      <c r="AJ617" s="5">
        <f t="shared" si="643"/>
        <v>8.5015405636455228E-3</v>
      </c>
      <c r="AK617" s="5">
        <f t="shared" si="644"/>
        <v>5.1024487106587565E-3</v>
      </c>
      <c r="AL617" s="5">
        <f t="shared" si="645"/>
        <v>2.1334937375518332E-4</v>
      </c>
      <c r="AM617" s="5">
        <f t="shared" si="646"/>
        <v>7.1735100190185178E-3</v>
      </c>
      <c r="AN617" s="5">
        <f t="shared" si="647"/>
        <v>9.2520909017077789E-3</v>
      </c>
      <c r="AO617" s="5">
        <f t="shared" si="648"/>
        <v>5.9664784621835578E-3</v>
      </c>
      <c r="AP617" s="5">
        <f t="shared" si="649"/>
        <v>2.56510415630333E-3</v>
      </c>
      <c r="AQ617" s="5">
        <f t="shared" si="650"/>
        <v>8.270908092254237E-4</v>
      </c>
      <c r="AR617" s="5">
        <f t="shared" si="651"/>
        <v>1.35288618455481E-3</v>
      </c>
      <c r="AS617" s="5">
        <f t="shared" si="652"/>
        <v>2.4359228717564323E-3</v>
      </c>
      <c r="AT617" s="5">
        <f t="shared" si="653"/>
        <v>2.1929857459142789E-3</v>
      </c>
      <c r="AU617" s="5">
        <f t="shared" si="654"/>
        <v>1.3161846618226524E-3</v>
      </c>
      <c r="AV617" s="5">
        <f t="shared" si="655"/>
        <v>5.9246009712262565E-4</v>
      </c>
      <c r="AW617" s="5">
        <f t="shared" si="656"/>
        <v>1.3762563151732085E-5</v>
      </c>
      <c r="AX617" s="5">
        <f t="shared" si="657"/>
        <v>2.1526961303907069E-3</v>
      </c>
      <c r="AY617" s="5">
        <f t="shared" si="658"/>
        <v>2.7764567456273581E-3</v>
      </c>
      <c r="AZ617" s="5">
        <f t="shared" si="659"/>
        <v>1.790478449678023E-3</v>
      </c>
      <c r="BA617" s="5">
        <f t="shared" si="660"/>
        <v>7.6976121545569462E-4</v>
      </c>
      <c r="BB617" s="5">
        <f t="shared" si="661"/>
        <v>2.4820139370836114E-4</v>
      </c>
      <c r="BC617" s="5">
        <f t="shared" si="662"/>
        <v>6.4023939478222424E-5</v>
      </c>
      <c r="BD617" s="5">
        <f t="shared" si="663"/>
        <v>2.9081593078749405E-4</v>
      </c>
      <c r="BE617" s="5">
        <f t="shared" si="664"/>
        <v>5.2362511005277581E-4</v>
      </c>
      <c r="BF617" s="5">
        <f t="shared" si="665"/>
        <v>4.7140343229362794E-4</v>
      </c>
      <c r="BG617" s="5">
        <f t="shared" si="666"/>
        <v>2.8292658457602167E-4</v>
      </c>
      <c r="BH617" s="5">
        <f t="shared" si="667"/>
        <v>1.2735501076601111E-4</v>
      </c>
      <c r="BI617" s="5">
        <f t="shared" si="668"/>
        <v>4.5861505143508931E-5</v>
      </c>
      <c r="BJ617" s="8">
        <f t="shared" si="669"/>
        <v>0.49177084447462804</v>
      </c>
      <c r="BK617" s="8">
        <f t="shared" si="670"/>
        <v>0.23356415860622731</v>
      </c>
      <c r="BL617" s="8">
        <f t="shared" si="671"/>
        <v>0.2582040405991578</v>
      </c>
      <c r="BM617" s="8">
        <f t="shared" si="672"/>
        <v>0.5937747773937806</v>
      </c>
      <c r="BN617" s="8">
        <f t="shared" si="673"/>
        <v>0.40326735209610454</v>
      </c>
    </row>
    <row r="618" spans="1:66" x14ac:dyDescent="0.25">
      <c r="A618" t="s">
        <v>141</v>
      </c>
      <c r="B618" t="s">
        <v>466</v>
      </c>
      <c r="C618" t="s">
        <v>240</v>
      </c>
      <c r="D618" t="s">
        <v>537</v>
      </c>
      <c r="E618">
        <f>VLOOKUP(A618,home!$A$2:$E$405,3,FALSE)</f>
        <v>1.3167</v>
      </c>
      <c r="F618">
        <f>VLOOKUP(B618,home!$B$2:$E$405,3,FALSE)</f>
        <v>0.71730000000000005</v>
      </c>
      <c r="G618">
        <f>VLOOKUP(C618,away!$B$2:$E$405,4,FALSE)</f>
        <v>1.1814</v>
      </c>
      <c r="H618">
        <f>VLOOKUP(A618,away!$A$2:$E$405,3,FALSE)</f>
        <v>1.0889</v>
      </c>
      <c r="I618">
        <f>VLOOKUP(C618,away!$B$2:$E$405,3,FALSE)</f>
        <v>1.3774999999999999</v>
      </c>
      <c r="J618">
        <f>VLOOKUP(B618,home!$B$2:$E$405,4,FALSE)</f>
        <v>0.91839999999999999</v>
      </c>
      <c r="K618" s="3">
        <f t="shared" si="618"/>
        <v>1.1157955702740001</v>
      </c>
      <c r="L618" s="3">
        <f t="shared" si="619"/>
        <v>1.3775630343999998</v>
      </c>
      <c r="M618" s="5">
        <f t="shared" si="620"/>
        <v>8.263197187238637E-2</v>
      </c>
      <c r="N618" s="5">
        <f t="shared" si="621"/>
        <v>9.2200388178214493E-2</v>
      </c>
      <c r="O618" s="5">
        <f t="shared" si="622"/>
        <v>0.11383074991098001</v>
      </c>
      <c r="P618" s="5">
        <f t="shared" si="623"/>
        <v>0.12701184651163902</v>
      </c>
      <c r="Q618" s="5">
        <f t="shared" si="624"/>
        <v>5.1438392353397533E-2</v>
      </c>
      <c r="R618" s="5">
        <f t="shared" si="625"/>
        <v>7.8404516627698581E-2</v>
      </c>
      <c r="S618" s="5">
        <f t="shared" si="626"/>
        <v>4.8806801982197077E-2</v>
      </c>
      <c r="T618" s="5">
        <f t="shared" si="627"/>
        <v>7.0859627855004048E-2</v>
      </c>
      <c r="U618" s="5">
        <f t="shared" si="628"/>
        <v>8.7483412342660272E-2</v>
      </c>
      <c r="V618" s="5">
        <f t="shared" si="629"/>
        <v>8.3355441424595479E-3</v>
      </c>
      <c r="W618" s="5">
        <f t="shared" si="630"/>
        <v>1.9131576776645648E-2</v>
      </c>
      <c r="X618" s="5">
        <f t="shared" si="631"/>
        <v>2.6354952957292545E-2</v>
      </c>
      <c r="Y618" s="5">
        <f t="shared" si="632"/>
        <v>1.8152804483658587E-2</v>
      </c>
      <c r="Z618" s="5">
        <f t="shared" si="633"/>
        <v>3.6002387945439231E-2</v>
      </c>
      <c r="AA618" s="5">
        <f t="shared" si="634"/>
        <v>4.0171304988807159E-2</v>
      </c>
      <c r="AB618" s="5">
        <f t="shared" si="635"/>
        <v>2.2411482079318441E-2</v>
      </c>
      <c r="AC618" s="5">
        <f t="shared" si="636"/>
        <v>8.007742260829285E-4</v>
      </c>
      <c r="AD618" s="5">
        <f t="shared" si="637"/>
        <v>5.3367321549345377E-3</v>
      </c>
      <c r="AE618" s="5">
        <f t="shared" si="638"/>
        <v>7.3516849411316715E-3</v>
      </c>
      <c r="AF618" s="5">
        <f t="shared" si="639"/>
        <v>5.0637047077290668E-3</v>
      </c>
      <c r="AG618" s="5">
        <f t="shared" si="640"/>
        <v>2.325190807494939E-3</v>
      </c>
      <c r="AH618" s="5">
        <f t="shared" si="641"/>
        <v>1.2398889695941313E-2</v>
      </c>
      <c r="AI618" s="5">
        <f t="shared" si="642"/>
        <v>1.383462619904726E-2</v>
      </c>
      <c r="AJ618" s="5">
        <f t="shared" si="643"/>
        <v>7.7183073146467832E-3</v>
      </c>
      <c r="AK618" s="5">
        <f t="shared" si="644"/>
        <v>2.8706843705654304E-3</v>
      </c>
      <c r="AL618" s="5">
        <f t="shared" si="645"/>
        <v>4.9234121267634799E-5</v>
      </c>
      <c r="AM618" s="5">
        <f t="shared" si="646"/>
        <v>1.1909404196429555E-3</v>
      </c>
      <c r="AN618" s="5">
        <f t="shared" si="647"/>
        <v>1.6405954982729588E-3</v>
      </c>
      <c r="AO618" s="5">
        <f t="shared" si="648"/>
        <v>1.1300118564119388E-3</v>
      </c>
      <c r="AP618" s="5">
        <f t="shared" si="649"/>
        <v>5.1888752060893562E-4</v>
      </c>
      <c r="AQ618" s="5">
        <f t="shared" si="650"/>
        <v>1.7870006685058448E-4</v>
      </c>
      <c r="AR618" s="5">
        <f t="shared" si="651"/>
        <v>3.4160504225463611E-3</v>
      </c>
      <c r="AS618" s="5">
        <f t="shared" si="652"/>
        <v>3.8116139293098562E-3</v>
      </c>
      <c r="AT618" s="5">
        <f t="shared" si="653"/>
        <v>2.1264909689593073E-3</v>
      </c>
      <c r="AU618" s="5">
        <f t="shared" si="654"/>
        <v>7.9090973446415357E-4</v>
      </c>
      <c r="AV618" s="5">
        <f t="shared" si="655"/>
        <v>2.206233945504221E-4</v>
      </c>
      <c r="AW618" s="5">
        <f t="shared" si="656"/>
        <v>2.1021311296490618E-6</v>
      </c>
      <c r="AX618" s="5">
        <f t="shared" si="657"/>
        <v>2.2147434078297802E-4</v>
      </c>
      <c r="AY618" s="5">
        <f t="shared" si="658"/>
        <v>3.050948649307388E-4</v>
      </c>
      <c r="AZ618" s="5">
        <f t="shared" si="659"/>
        <v>2.1014370395692339E-4</v>
      </c>
      <c r="BA618" s="5">
        <f t="shared" si="660"/>
        <v>9.6495399494318204E-5</v>
      </c>
      <c r="BB618" s="5">
        <f t="shared" si="661"/>
        <v>3.32321238332583E-5</v>
      </c>
      <c r="BC618" s="5">
        <f t="shared" si="662"/>
        <v>9.1558690694599713E-6</v>
      </c>
      <c r="BD618" s="5">
        <f t="shared" si="663"/>
        <v>7.8430413095772718E-4</v>
      </c>
      <c r="BE618" s="5">
        <f t="shared" si="664"/>
        <v>8.7512307507023128E-4</v>
      </c>
      <c r="BF618" s="5">
        <f t="shared" si="665"/>
        <v>4.8822922530396284E-4</v>
      </c>
      <c r="BG618" s="5">
        <f t="shared" si="666"/>
        <v>1.8158800229082275E-4</v>
      </c>
      <c r="BH618" s="5">
        <f t="shared" si="667"/>
        <v>5.0653772142751265E-5</v>
      </c>
      <c r="BI618" s="5">
        <f t="shared" si="668"/>
        <v>1.1303850914910083E-5</v>
      </c>
      <c r="BJ618" s="8">
        <f t="shared" si="669"/>
        <v>0.30374978687935805</v>
      </c>
      <c r="BK618" s="8">
        <f t="shared" si="670"/>
        <v>0.26794126772096333</v>
      </c>
      <c r="BL618" s="8">
        <f t="shared" si="671"/>
        <v>0.39188086403617561</v>
      </c>
      <c r="BM618" s="8">
        <f t="shared" si="672"/>
        <v>0.4537534483938192</v>
      </c>
      <c r="BN618" s="8">
        <f t="shared" si="673"/>
        <v>0.54551786545431602</v>
      </c>
    </row>
    <row r="619" spans="1:66" x14ac:dyDescent="0.25">
      <c r="A619" t="s">
        <v>22</v>
      </c>
      <c r="B619" t="s">
        <v>256</v>
      </c>
      <c r="C619" t="s">
        <v>163</v>
      </c>
      <c r="D619" t="s">
        <v>537</v>
      </c>
      <c r="E619">
        <f>VLOOKUP(A619,home!$A$2:$E$405,3,FALSE)</f>
        <v>1.4</v>
      </c>
      <c r="F619">
        <f>VLOOKUP(B619,home!$B$2:$E$405,3,FALSE)</f>
        <v>1.0713999999999999</v>
      </c>
      <c r="G619">
        <f>VLOOKUP(C619,away!$B$2:$E$405,4,FALSE)</f>
        <v>0.99209999999999998</v>
      </c>
      <c r="H619">
        <f>VLOOKUP(A619,away!$A$2:$E$405,3,FALSE)</f>
        <v>1.125</v>
      </c>
      <c r="I619">
        <f>VLOOKUP(C619,away!$B$2:$E$405,3,FALSE)</f>
        <v>0.74070000000000003</v>
      </c>
      <c r="J619">
        <f>VLOOKUP(B619,home!$B$2:$E$405,4,FALSE)</f>
        <v>1.1852</v>
      </c>
      <c r="K619" s="3">
        <f t="shared" si="618"/>
        <v>1.4881103159999998</v>
      </c>
      <c r="L619" s="3">
        <f t="shared" si="619"/>
        <v>0.98761234500000006</v>
      </c>
      <c r="M619" s="5">
        <f t="shared" si="620"/>
        <v>8.4102190917909728E-2</v>
      </c>
      <c r="N619" s="5">
        <f t="shared" si="621"/>
        <v>0.12515333790314295</v>
      </c>
      <c r="O619" s="5">
        <f t="shared" si="622"/>
        <v>8.3060361992074533E-2</v>
      </c>
      <c r="P619" s="5">
        <f t="shared" si="623"/>
        <v>0.1236029815311004</v>
      </c>
      <c r="Q619" s="5">
        <f t="shared" si="624"/>
        <v>9.3120986607750436E-2</v>
      </c>
      <c r="R619" s="5">
        <f t="shared" si="625"/>
        <v>4.10157194417708E-2</v>
      </c>
      <c r="S619" s="5">
        <f t="shared" si="626"/>
        <v>4.5414087542290572E-2</v>
      </c>
      <c r="T619" s="5">
        <f t="shared" si="627"/>
        <v>9.1967435952393997E-2</v>
      </c>
      <c r="U619" s="5">
        <f t="shared" si="628"/>
        <v>6.1035915219460876E-2</v>
      </c>
      <c r="V619" s="5">
        <f t="shared" si="629"/>
        <v>7.4159999909059714E-3</v>
      </c>
      <c r="W619" s="5">
        <f t="shared" si="630"/>
        <v>4.6191433602363732E-2</v>
      </c>
      <c r="X619" s="5">
        <f t="shared" si="631"/>
        <v>4.5619230058942244E-2</v>
      </c>
      <c r="Y619" s="5">
        <f t="shared" si="632"/>
        <v>2.252705738780322E-2</v>
      </c>
      <c r="Z619" s="5">
        <f t="shared" si="633"/>
        <v>1.3502543619916452E-2</v>
      </c>
      <c r="AA619" s="5">
        <f t="shared" si="634"/>
        <v>2.009327445303765E-2</v>
      </c>
      <c r="AB619" s="5">
        <f t="shared" si="635"/>
        <v>1.4950504497892295E-2</v>
      </c>
      <c r="AC619" s="5">
        <f t="shared" si="636"/>
        <v>6.8119488023006959E-4</v>
      </c>
      <c r="AD619" s="5">
        <f t="shared" si="637"/>
        <v>1.7184487213626625E-2</v>
      </c>
      <c r="AE619" s="5">
        <f t="shared" si="638"/>
        <v>1.6971611714672308E-2</v>
      </c>
      <c r="AF619" s="5">
        <f t="shared" si="639"/>
        <v>8.3806866219784948E-3</v>
      </c>
      <c r="AG619" s="5">
        <f t="shared" si="640"/>
        <v>2.7589565224807704E-3</v>
      </c>
      <c r="AH619" s="5">
        <f t="shared" si="641"/>
        <v>3.3338196919826188E-3</v>
      </c>
      <c r="AI619" s="5">
        <f t="shared" si="642"/>
        <v>4.9610914753232763E-3</v>
      </c>
      <c r="AJ619" s="5">
        <f t="shared" si="643"/>
        <v>3.691325701524114E-3</v>
      </c>
      <c r="AK619" s="5">
        <f t="shared" si="644"/>
        <v>1.8310332853846562E-3</v>
      </c>
      <c r="AL619" s="5">
        <f t="shared" si="645"/>
        <v>4.0045433909012433E-5</v>
      </c>
      <c r="AM619" s="5">
        <f t="shared" si="646"/>
        <v>5.1144825395535755E-3</v>
      </c>
      <c r="AN619" s="5">
        <f t="shared" si="647"/>
        <v>5.051126094350062E-3</v>
      </c>
      <c r="AO619" s="5">
        <f t="shared" si="648"/>
        <v>2.4942772434658781E-3</v>
      </c>
      <c r="AP619" s="5">
        <f t="shared" si="649"/>
        <v>8.2112633249982405E-4</v>
      </c>
      <c r="AQ619" s="5">
        <f t="shared" si="650"/>
        <v>2.0273862569535021E-4</v>
      </c>
      <c r="AR619" s="5">
        <f t="shared" si="651"/>
        <v>6.5850429676122656E-4</v>
      </c>
      <c r="AS619" s="5">
        <f t="shared" si="652"/>
        <v>9.7992703714070654E-4</v>
      </c>
      <c r="AT619" s="5">
        <f t="shared" si="653"/>
        <v>7.2911976644820034E-4</v>
      </c>
      <c r="AU619" s="5">
        <f t="shared" si="654"/>
        <v>3.6167021535035904E-4</v>
      </c>
      <c r="AV619" s="5">
        <f t="shared" si="655"/>
        <v>1.3455129461320268E-4</v>
      </c>
      <c r="AW619" s="5">
        <f t="shared" si="656"/>
        <v>1.6348282745332609E-6</v>
      </c>
      <c r="AX619" s="5">
        <f t="shared" si="657"/>
        <v>1.2684857046852569E-3</v>
      </c>
      <c r="AY619" s="5">
        <f t="shared" si="658"/>
        <v>1.2527721414031842E-3</v>
      </c>
      <c r="AZ619" s="5">
        <f t="shared" si="659"/>
        <v>6.1862661616093515E-4</v>
      </c>
      <c r="BA619" s="5">
        <f t="shared" si="660"/>
        <v>2.0365442768870539E-4</v>
      </c>
      <c r="BB619" s="5">
        <f t="shared" si="661"/>
        <v>5.0282906724818808E-5</v>
      </c>
      <c r="BC619" s="5">
        <f t="shared" si="662"/>
        <v>9.9320038847829177E-6</v>
      </c>
      <c r="BD619" s="5">
        <f t="shared" si="663"/>
        <v>1.0839116211948846E-4</v>
      </c>
      <c r="BE619" s="5">
        <f t="shared" si="664"/>
        <v>1.6129800651323915E-4</v>
      </c>
      <c r="BF619" s="5">
        <f t="shared" si="665"/>
        <v>1.2001461372129321E-4</v>
      </c>
      <c r="BG619" s="5">
        <f t="shared" si="666"/>
        <v>5.9531661583137167E-5</v>
      </c>
      <c r="BH619" s="5">
        <f t="shared" si="667"/>
        <v>2.2147419932621824E-5</v>
      </c>
      <c r="BI619" s="5">
        <f t="shared" si="668"/>
        <v>6.5915608149037122E-6</v>
      </c>
      <c r="BJ619" s="8">
        <f t="shared" si="669"/>
        <v>0.48696272822126713</v>
      </c>
      <c r="BK619" s="8">
        <f t="shared" si="670"/>
        <v>0.26250927243774891</v>
      </c>
      <c r="BL619" s="8">
        <f t="shared" si="671"/>
        <v>0.23731479279344919</v>
      </c>
      <c r="BM619" s="8">
        <f t="shared" si="672"/>
        <v>0.44898262136550421</v>
      </c>
      <c r="BN619" s="8">
        <f t="shared" si="673"/>
        <v>0.55005557839374897</v>
      </c>
    </row>
    <row r="620" spans="1:66" x14ac:dyDescent="0.25">
      <c r="A620" t="s">
        <v>22</v>
      </c>
      <c r="B620" t="s">
        <v>275</v>
      </c>
      <c r="C620" t="s">
        <v>252</v>
      </c>
      <c r="D620" t="s">
        <v>537</v>
      </c>
      <c r="E620">
        <f>VLOOKUP(A620,home!$A$2:$E$405,3,FALSE)</f>
        <v>1.4</v>
      </c>
      <c r="F620">
        <f>VLOOKUP(B620,home!$B$2:$E$405,3,FALSE)</f>
        <v>1.1382000000000001</v>
      </c>
      <c r="G620">
        <f>VLOOKUP(C620,away!$B$2:$E$405,4,FALSE)</f>
        <v>1.1111</v>
      </c>
      <c r="H620">
        <f>VLOOKUP(A620,away!$A$2:$E$405,3,FALSE)</f>
        <v>1.125</v>
      </c>
      <c r="I620">
        <f>VLOOKUP(C620,away!$B$2:$E$405,3,FALSE)</f>
        <v>1.6295999999999999</v>
      </c>
      <c r="J620">
        <f>VLOOKUP(B620,home!$B$2:$E$405,4,FALSE)</f>
        <v>0.85209999999999997</v>
      </c>
      <c r="K620" s="3">
        <f t="shared" si="618"/>
        <v>1.7705156280000001</v>
      </c>
      <c r="L620" s="3">
        <f t="shared" si="619"/>
        <v>1.5621549299999999</v>
      </c>
      <c r="M620" s="5">
        <f t="shared" si="620"/>
        <v>3.5697645027093654E-2</v>
      </c>
      <c r="N620" s="5">
        <f t="shared" si="621"/>
        <v>6.3203238403265805E-2</v>
      </c>
      <c r="O620" s="5">
        <f t="shared" si="622"/>
        <v>5.5765252168464341E-2</v>
      </c>
      <c r="P620" s="5">
        <f t="shared" si="623"/>
        <v>9.8733250463626993E-2</v>
      </c>
      <c r="Q620" s="5">
        <f t="shared" si="624"/>
        <v>5.5951160666595952E-2</v>
      </c>
      <c r="R620" s="5">
        <f t="shared" si="625"/>
        <v>4.3556981798829879E-2</v>
      </c>
      <c r="S620" s="5">
        <f t="shared" si="626"/>
        <v>6.8269592712030536E-2</v>
      </c>
      <c r="T620" s="5">
        <f t="shared" si="627"/>
        <v>8.7404381474544948E-2</v>
      </c>
      <c r="U620" s="5">
        <f t="shared" si="628"/>
        <v>7.7118316983339846E-2</v>
      </c>
      <c r="V620" s="5">
        <f t="shared" si="629"/>
        <v>2.098015395435392E-2</v>
      </c>
      <c r="W620" s="5">
        <f t="shared" si="630"/>
        <v>3.3020801454982339E-2</v>
      </c>
      <c r="X620" s="5">
        <f t="shared" si="631"/>
        <v>5.1583607785451839E-2</v>
      </c>
      <c r="Y620" s="5">
        <f t="shared" si="632"/>
        <v>4.0290793604614988E-2</v>
      </c>
      <c r="Z620" s="5">
        <f t="shared" si="633"/>
        <v>2.268091795098745E-2</v>
      </c>
      <c r="AA620" s="5">
        <f t="shared" si="634"/>
        <v>4.0156919689609015E-2</v>
      </c>
      <c r="AB620" s="5">
        <f t="shared" si="635"/>
        <v>3.5549226941396853E-2</v>
      </c>
      <c r="AC620" s="5">
        <f t="shared" si="636"/>
        <v>3.6267077169385219E-3</v>
      </c>
      <c r="AD620" s="5">
        <f t="shared" si="637"/>
        <v>1.4615961256282855E-2</v>
      </c>
      <c r="AE620" s="5">
        <f t="shared" si="638"/>
        <v>2.2832395933191255E-2</v>
      </c>
      <c r="AF620" s="5">
        <f t="shared" si="639"/>
        <v>1.7833869935373337E-2</v>
      </c>
      <c r="AG620" s="5">
        <f t="shared" si="640"/>
        <v>9.2864226135074106E-3</v>
      </c>
      <c r="AH620" s="5">
        <f t="shared" si="641"/>
        <v>8.8577769485151375E-3</v>
      </c>
      <c r="AI620" s="5">
        <f t="shared" si="642"/>
        <v>1.56828325166842E-2</v>
      </c>
      <c r="AJ620" s="5">
        <f t="shared" si="643"/>
        <v>1.3883350031047979E-2</v>
      </c>
      <c r="AK620" s="5">
        <f t="shared" si="644"/>
        <v>8.1935627329882445E-3</v>
      </c>
      <c r="AL620" s="5">
        <f t="shared" si="645"/>
        <v>4.012327884409047E-4</v>
      </c>
      <c r="AM620" s="5">
        <f t="shared" si="646"/>
        <v>5.1755575644982562E-3</v>
      </c>
      <c r="AN620" s="5">
        <f t="shared" si="647"/>
        <v>8.0850227648797436E-3</v>
      </c>
      <c r="AO620" s="5">
        <f t="shared" si="648"/>
        <v>6.3150290856595617E-3</v>
      </c>
      <c r="AP620" s="5">
        <f t="shared" si="649"/>
        <v>3.2883512730854914E-3</v>
      </c>
      <c r="AQ620" s="5">
        <f t="shared" si="650"/>
        <v>1.2842285382055694E-3</v>
      </c>
      <c r="AR620" s="5">
        <f t="shared" si="651"/>
        <v>2.7674439857926555E-3</v>
      </c>
      <c r="AS620" s="5">
        <f t="shared" si="652"/>
        <v>4.8998028264605059E-3</v>
      </c>
      <c r="AT620" s="5">
        <f t="shared" si="653"/>
        <v>4.3375887391834504E-3</v>
      </c>
      <c r="AU620" s="5">
        <f t="shared" si="654"/>
        <v>2.5599228835203715E-3</v>
      </c>
      <c r="AV620" s="5">
        <f t="shared" si="655"/>
        <v>1.1330958679369113E-3</v>
      </c>
      <c r="AW620" s="5">
        <f t="shared" si="656"/>
        <v>3.0826043259598512E-5</v>
      </c>
      <c r="AX620" s="5">
        <f t="shared" si="657"/>
        <v>1.5272342585929638E-3</v>
      </c>
      <c r="AY620" s="5">
        <f t="shared" si="658"/>
        <v>2.3857765263258931E-3</v>
      </c>
      <c r="AZ620" s="5">
        <f t="shared" si="659"/>
        <v>1.8634762812391346E-3</v>
      </c>
      <c r="BA620" s="5">
        <f t="shared" si="660"/>
        <v>9.7034621989192658E-4</v>
      </c>
      <c r="BB620" s="5">
        <f t="shared" si="661"/>
        <v>3.7895778280275938E-4</v>
      </c>
      <c r="BC620" s="5">
        <f t="shared" si="662"/>
        <v>1.1839815373343995E-4</v>
      </c>
      <c r="BD620" s="5">
        <f t="shared" si="663"/>
        <v>7.2052937765080757E-4</v>
      </c>
      <c r="BE620" s="5">
        <f t="shared" si="664"/>
        <v>1.2757085235638687E-3</v>
      </c>
      <c r="BF620" s="5">
        <f t="shared" si="665"/>
        <v>1.1293309388713184E-3</v>
      </c>
      <c r="BG620" s="5">
        <f t="shared" si="666"/>
        <v>6.6649935881852717E-4</v>
      </c>
      <c r="BH620" s="5">
        <f t="shared" si="667"/>
        <v>2.9501188271004576E-4</v>
      </c>
      <c r="BI620" s="5">
        <f t="shared" si="668"/>
        <v>1.044646297567677E-4</v>
      </c>
      <c r="BJ620" s="8">
        <f t="shared" si="669"/>
        <v>0.42741501157672551</v>
      </c>
      <c r="BK620" s="8">
        <f t="shared" si="670"/>
        <v>0.23009435918881044</v>
      </c>
      <c r="BL620" s="8">
        <f t="shared" si="671"/>
        <v>0.31865361882514065</v>
      </c>
      <c r="BM620" s="8">
        <f t="shared" si="672"/>
        <v>0.64358142853072109</v>
      </c>
      <c r="BN620" s="8">
        <f t="shared" si="673"/>
        <v>0.35290752852787666</v>
      </c>
    </row>
    <row r="621" spans="1:66" x14ac:dyDescent="0.25">
      <c r="A621" t="s">
        <v>27</v>
      </c>
      <c r="B621" t="s">
        <v>476</v>
      </c>
      <c r="C621" t="s">
        <v>29</v>
      </c>
      <c r="D621" t="s">
        <v>537</v>
      </c>
      <c r="E621">
        <f>VLOOKUP(A621,home!$A$2:$E$405,3,FALSE)</f>
        <v>1.4007000000000001</v>
      </c>
      <c r="F621">
        <f>VLOOKUP(B621,home!$B$2:$E$405,3,FALSE)</f>
        <v>0.71389999999999998</v>
      </c>
      <c r="G621">
        <f>VLOOKUP(C621,away!$B$2:$E$405,4,FALSE)</f>
        <v>0.46200000000000002</v>
      </c>
      <c r="H621">
        <f>VLOOKUP(A621,away!$A$2:$E$405,3,FALSE)</f>
        <v>1.0741000000000001</v>
      </c>
      <c r="I621">
        <f>VLOOKUP(C621,away!$B$2:$E$405,3,FALSE)</f>
        <v>1.5882000000000001</v>
      </c>
      <c r="J621">
        <f>VLOOKUP(B621,home!$B$2:$E$405,4,FALSE)</f>
        <v>0.69830000000000003</v>
      </c>
      <c r="K621" s="3">
        <f t="shared" si="618"/>
        <v>0.46198139526000004</v>
      </c>
      <c r="L621" s="3">
        <f t="shared" si="619"/>
        <v>1.1912199284460001</v>
      </c>
      <c r="M621" s="5">
        <f t="shared" si="620"/>
        <v>0.19143607775543733</v>
      </c>
      <c r="N621" s="5">
        <f t="shared" si="621"/>
        <v>8.843990630455878E-2</v>
      </c>
      <c r="O621" s="5">
        <f t="shared" si="622"/>
        <v>0.22804247084581494</v>
      </c>
      <c r="P621" s="5">
        <f t="shared" si="623"/>
        <v>0.10535137885988746</v>
      </c>
      <c r="Q621" s="5">
        <f t="shared" si="624"/>
        <v>2.0428795655621869E-2</v>
      </c>
      <c r="R621" s="5">
        <f t="shared" si="625"/>
        <v>0.13582436790180039</v>
      </c>
      <c r="S621" s="5">
        <f t="shared" si="626"/>
        <v>1.4494280751325498E-2</v>
      </c>
      <c r="T621" s="5">
        <f t="shared" si="627"/>
        <v>2.433518849912784E-2</v>
      </c>
      <c r="U621" s="5">
        <f t="shared" si="628"/>
        <v>6.2748330993581306E-2</v>
      </c>
      <c r="V621" s="5">
        <f t="shared" si="629"/>
        <v>8.86279280175545E-4</v>
      </c>
      <c r="W621" s="5">
        <f t="shared" si="630"/>
        <v>3.1459078401552066E-3</v>
      </c>
      <c r="X621" s="5">
        <f t="shared" si="631"/>
        <v>3.7474681122473953E-3</v>
      </c>
      <c r="Y621" s="5">
        <f t="shared" si="632"/>
        <v>2.2320293482625052E-3</v>
      </c>
      <c r="Z621" s="5">
        <f t="shared" si="633"/>
        <v>5.3932231271068651E-2</v>
      </c>
      <c r="AA621" s="5">
        <f t="shared" si="634"/>
        <v>2.4915687452093299E-2</v>
      </c>
      <c r="AB621" s="5">
        <f t="shared" si="635"/>
        <v>5.7552920264900683E-3</v>
      </c>
      <c r="AC621" s="5">
        <f t="shared" si="636"/>
        <v>3.0483655861855347E-5</v>
      </c>
      <c r="AD621" s="5">
        <f t="shared" si="637"/>
        <v>3.6333772333856887E-4</v>
      </c>
      <c r="AE621" s="5">
        <f t="shared" si="638"/>
        <v>4.3281513679710259E-4</v>
      </c>
      <c r="AF621" s="5">
        <f t="shared" si="639"/>
        <v>2.5778900814289518E-4</v>
      </c>
      <c r="AG621" s="5">
        <f t="shared" si="640"/>
        <v>1.023611346113817E-4</v>
      </c>
      <c r="AH621" s="5">
        <f t="shared" si="641"/>
        <v>1.6061287168913869E-2</v>
      </c>
      <c r="AI621" s="5">
        <f t="shared" si="642"/>
        <v>7.4200158559663641E-3</v>
      </c>
      <c r="AJ621" s="5">
        <f t="shared" si="643"/>
        <v>1.7139546389953321E-3</v>
      </c>
      <c r="AK621" s="5">
        <f t="shared" si="644"/>
        <v>2.6393838517847112E-4</v>
      </c>
      <c r="AL621" s="5">
        <f t="shared" si="645"/>
        <v>6.7103238122951697E-7</v>
      </c>
      <c r="AM621" s="5">
        <f t="shared" si="646"/>
        <v>3.3571053675708803E-5</v>
      </c>
      <c r="AN621" s="5">
        <f t="shared" si="647"/>
        <v>3.9990508157434671E-5</v>
      </c>
      <c r="AO621" s="5">
        <f t="shared" si="648"/>
        <v>2.381874513290926E-5</v>
      </c>
      <c r="AP621" s="5">
        <f t="shared" si="649"/>
        <v>9.4577879576325656E-6</v>
      </c>
      <c r="AQ621" s="5">
        <f t="shared" si="650"/>
        <v>2.8165763735371244E-6</v>
      </c>
      <c r="AR621" s="5">
        <f t="shared" si="651"/>
        <v>3.8265050704208449E-3</v>
      </c>
      <c r="AS621" s="5">
        <f t="shared" si="652"/>
        <v>1.7677741514024864E-3</v>
      </c>
      <c r="AT621" s="5">
        <f t="shared" si="653"/>
        <v>4.0833938448474159E-4</v>
      </c>
      <c r="AU621" s="5">
        <f t="shared" si="654"/>
        <v>6.2881732861290178E-5</v>
      </c>
      <c r="AV621" s="5">
        <f t="shared" si="655"/>
        <v>7.262547670906359E-6</v>
      </c>
      <c r="AW621" s="5">
        <f t="shared" si="656"/>
        <v>1.0257875261526708E-8</v>
      </c>
      <c r="AX621" s="5">
        <f t="shared" si="657"/>
        <v>2.5848670362420489E-6</v>
      </c>
      <c r="AY621" s="5">
        <f t="shared" si="658"/>
        <v>3.0791451259546777E-6</v>
      </c>
      <c r="AZ621" s="5">
        <f t="shared" si="659"/>
        <v>1.833969518307291E-6</v>
      </c>
      <c r="BA621" s="5">
        <f t="shared" si="660"/>
        <v>7.2822034612338578E-7</v>
      </c>
      <c r="BB621" s="5">
        <f t="shared" si="661"/>
        <v>2.168676471505051E-7</v>
      </c>
      <c r="BC621" s="5">
        <f t="shared" si="662"/>
        <v>5.1667412624175377E-8</v>
      </c>
      <c r="BD621" s="5">
        <f t="shared" si="663"/>
        <v>7.5970151603083026E-4</v>
      </c>
      <c r="BE621" s="5">
        <f t="shared" si="664"/>
        <v>3.5096796635706023E-4</v>
      </c>
      <c r="BF621" s="5">
        <f t="shared" si="665"/>
        <v>8.1070335394599715E-5</v>
      </c>
      <c r="BG621" s="5">
        <f t="shared" si="666"/>
        <v>1.2484328886597782E-5</v>
      </c>
      <c r="BH621" s="5">
        <f t="shared" si="667"/>
        <v>1.4418819194787916E-6</v>
      </c>
      <c r="BI621" s="5">
        <f t="shared" si="668"/>
        <v>1.332245241921959E-7</v>
      </c>
      <c r="BJ621" s="8">
        <f t="shared" si="669"/>
        <v>0.14360374817124713</v>
      </c>
      <c r="BK621" s="8">
        <f t="shared" si="670"/>
        <v>0.31220225048019479</v>
      </c>
      <c r="BL621" s="8">
        <f t="shared" si="671"/>
        <v>0.4900239074087871</v>
      </c>
      <c r="BM621" s="8">
        <f t="shared" si="672"/>
        <v>0.23023607112092623</v>
      </c>
      <c r="BN621" s="8">
        <f t="shared" si="673"/>
        <v>0.76952299732312079</v>
      </c>
    </row>
    <row r="622" spans="1:66" x14ac:dyDescent="0.25">
      <c r="A622" t="s">
        <v>285</v>
      </c>
      <c r="B622" t="s">
        <v>321</v>
      </c>
      <c r="C622" t="s">
        <v>286</v>
      </c>
      <c r="D622" t="s">
        <v>537</v>
      </c>
      <c r="E622">
        <f>VLOOKUP(A622,home!$A$2:$E$405,3,FALSE)</f>
        <v>1.45</v>
      </c>
      <c r="F622">
        <f>VLOOKUP(B622,home!$B$2:$E$405,3,FALSE)</f>
        <v>0.72799999999999998</v>
      </c>
      <c r="G622">
        <f>VLOOKUP(C622,away!$B$2:$E$405,4,FALSE)</f>
        <v>0.93959999999999999</v>
      </c>
      <c r="H622">
        <f>VLOOKUP(A622,away!$A$2:$E$405,3,FALSE)</f>
        <v>1.0583</v>
      </c>
      <c r="I622">
        <f>VLOOKUP(C622,away!$B$2:$E$405,3,FALSE)</f>
        <v>1.1455</v>
      </c>
      <c r="J622">
        <f>VLOOKUP(B622,home!$B$2:$E$405,4,FALSE)</f>
        <v>0.99739999999999995</v>
      </c>
      <c r="K622" s="3">
        <f t="shared" si="618"/>
        <v>0.99184175999999991</v>
      </c>
      <c r="L622" s="3">
        <f t="shared" si="619"/>
        <v>1.2091307151099999</v>
      </c>
      <c r="M622" s="5">
        <f t="shared" si="620"/>
        <v>0.11069545742544516</v>
      </c>
      <c r="N622" s="5">
        <f t="shared" si="621"/>
        <v>0.10979237731685861</v>
      </c>
      <c r="O622" s="5">
        <f t="shared" si="622"/>
        <v>0.13384527759625706</v>
      </c>
      <c r="P622" s="5">
        <f t="shared" si="623"/>
        <v>0.13275333569876016</v>
      </c>
      <c r="Q622" s="5">
        <f t="shared" si="624"/>
        <v>5.4448332376268539E-2</v>
      </c>
      <c r="R622" s="5">
        <f t="shared" si="625"/>
        <v>8.0918218107029399E-2</v>
      </c>
      <c r="S622" s="5">
        <f t="shared" si="626"/>
        <v>3.9801651641887238E-2</v>
      </c>
      <c r="T622" s="5">
        <f t="shared" si="627"/>
        <v>6.5835151062664535E-2</v>
      </c>
      <c r="U622" s="5">
        <f t="shared" si="628"/>
        <v>8.0258067863339916E-2</v>
      </c>
      <c r="V622" s="5">
        <f t="shared" si="629"/>
        <v>5.3036423281107633E-3</v>
      </c>
      <c r="W622" s="5">
        <f t="shared" si="630"/>
        <v>1.8001376604381059E-2</v>
      </c>
      <c r="X622" s="5">
        <f t="shared" si="631"/>
        <v>2.1766017366619692E-2</v>
      </c>
      <c r="Y622" s="5">
        <f t="shared" si="632"/>
        <v>1.3158980071798778E-2</v>
      </c>
      <c r="Z622" s="5">
        <f t="shared" si="633"/>
        <v>3.2613567641726467E-2</v>
      </c>
      <c r="AA622" s="5">
        <f t="shared" si="634"/>
        <v>3.2347498329649026E-2</v>
      </c>
      <c r="AB622" s="5">
        <f t="shared" si="635"/>
        <v>1.6041799837438069E-2</v>
      </c>
      <c r="AC622" s="5">
        <f t="shared" si="636"/>
        <v>3.9752998157357013E-4</v>
      </c>
      <c r="AD622" s="5">
        <f t="shared" si="637"/>
        <v>4.4636292634280313E-3</v>
      </c>
      <c r="AE622" s="5">
        <f t="shared" si="638"/>
        <v>5.3971112432746578E-3</v>
      </c>
      <c r="AF622" s="5">
        <f t="shared" si="639"/>
        <v>3.262906488554455E-3</v>
      </c>
      <c r="AG622" s="5">
        <f t="shared" si="640"/>
        <v>1.3150934852809689E-3</v>
      </c>
      <c r="AH622" s="5">
        <f t="shared" si="641"/>
        <v>9.8585165912322709E-3</v>
      </c>
      <c r="AI622" s="5">
        <f t="shared" si="642"/>
        <v>9.7780884468370161E-3</v>
      </c>
      <c r="AJ622" s="5">
        <f t="shared" si="643"/>
        <v>4.8491582272732446E-3</v>
      </c>
      <c r="AK622" s="5">
        <f t="shared" si="644"/>
        <v>1.6031992102190586E-3</v>
      </c>
      <c r="AL622" s="5">
        <f t="shared" si="645"/>
        <v>1.9069772986737664E-5</v>
      </c>
      <c r="AM622" s="5">
        <f t="shared" si="646"/>
        <v>8.8544278092519285E-4</v>
      </c>
      <c r="AN622" s="5">
        <f t="shared" si="647"/>
        <v>1.0706160628890654E-3</v>
      </c>
      <c r="AO622" s="5">
        <f t="shared" si="648"/>
        <v>6.4725738286465441E-4</v>
      </c>
      <c r="AP622" s="5">
        <f t="shared" si="649"/>
        <v>2.6087292740112214E-4</v>
      </c>
      <c r="AQ622" s="5">
        <f t="shared" si="650"/>
        <v>7.8857367315339502E-5</v>
      </c>
      <c r="AR622" s="5">
        <f t="shared" si="651"/>
        <v>2.3840470431760936E-3</v>
      </c>
      <c r="AS622" s="5">
        <f t="shared" si="652"/>
        <v>2.3645974152265727E-3</v>
      </c>
      <c r="AT622" s="5">
        <f t="shared" si="653"/>
        <v>1.1726532310048869E-3</v>
      </c>
      <c r="AU622" s="5">
        <f t="shared" si="654"/>
        <v>3.8769548150319123E-4</v>
      </c>
      <c r="AV622" s="5">
        <f t="shared" si="655"/>
        <v>9.6133142179543119E-5</v>
      </c>
      <c r="AW622" s="5">
        <f t="shared" si="656"/>
        <v>6.3527046634847507E-7</v>
      </c>
      <c r="AX622" s="5">
        <f t="shared" si="657"/>
        <v>1.4636985436868955E-4</v>
      </c>
      <c r="AY622" s="5">
        <f t="shared" si="658"/>
        <v>1.7698028668336011E-4</v>
      </c>
      <c r="AZ622" s="5">
        <f t="shared" si="659"/>
        <v>1.0699615029891205E-4</v>
      </c>
      <c r="BA622" s="5">
        <f t="shared" si="660"/>
        <v>4.3124110574980178E-5</v>
      </c>
      <c r="BB622" s="5">
        <f t="shared" si="661"/>
        <v>1.3035671664502126E-5</v>
      </c>
      <c r="BC622" s="5">
        <f t="shared" si="662"/>
        <v>3.152366200327722E-6</v>
      </c>
      <c r="BD622" s="5">
        <f t="shared" si="663"/>
        <v>4.804374176952316E-4</v>
      </c>
      <c r="BE622" s="5">
        <f t="shared" si="664"/>
        <v>4.7651789393669369E-4</v>
      </c>
      <c r="BF622" s="5">
        <f t="shared" si="665"/>
        <v>2.3631517329683171E-4</v>
      </c>
      <c r="BG622" s="5">
        <f t="shared" si="666"/>
        <v>7.8129085799144872E-5</v>
      </c>
      <c r="BH622" s="5">
        <f t="shared" si="667"/>
        <v>1.9372922491553706E-5</v>
      </c>
      <c r="BI622" s="5">
        <f t="shared" si="668"/>
        <v>3.8429747080732442E-6</v>
      </c>
      <c r="BJ622" s="8">
        <f t="shared" si="669"/>
        <v>0.30087368024031536</v>
      </c>
      <c r="BK622" s="8">
        <f t="shared" si="670"/>
        <v>0.28914766713544693</v>
      </c>
      <c r="BL622" s="8">
        <f t="shared" si="671"/>
        <v>0.37719956599029281</v>
      </c>
      <c r="BM622" s="8">
        <f t="shared" si="672"/>
        <v>0.37720513747094564</v>
      </c>
      <c r="BN622" s="8">
        <f t="shared" si="673"/>
        <v>0.62245299852061886</v>
      </c>
    </row>
    <row r="623" spans="1:66" x14ac:dyDescent="0.25">
      <c r="A623" t="s">
        <v>285</v>
      </c>
      <c r="B623" t="s">
        <v>363</v>
      </c>
      <c r="C623" t="s">
        <v>296</v>
      </c>
      <c r="D623" t="s">
        <v>537</v>
      </c>
      <c r="E623">
        <f>VLOOKUP(A623,home!$A$2:$E$405,3,FALSE)</f>
        <v>1.45</v>
      </c>
      <c r="F623">
        <f>VLOOKUP(B623,home!$B$2:$E$405,3,FALSE)</f>
        <v>0.99619999999999997</v>
      </c>
      <c r="G623">
        <f>VLOOKUP(C623,away!$B$2:$E$405,4,FALSE)</f>
        <v>0.61299999999999999</v>
      </c>
      <c r="H623">
        <f>VLOOKUP(A623,away!$A$2:$E$405,3,FALSE)</f>
        <v>1.0583</v>
      </c>
      <c r="I623">
        <f>VLOOKUP(C623,away!$B$2:$E$405,3,FALSE)</f>
        <v>1.4174</v>
      </c>
      <c r="J623">
        <f>VLOOKUP(B623,home!$B$2:$E$405,4,FALSE)</f>
        <v>1.1024</v>
      </c>
      <c r="K623" s="3">
        <f t="shared" si="618"/>
        <v>0.8854723699999999</v>
      </c>
      <c r="L623" s="3">
        <f t="shared" si="619"/>
        <v>1.6536379446080001</v>
      </c>
      <c r="M623" s="5">
        <f t="shared" si="620"/>
        <v>7.8936597296705838E-2</v>
      </c>
      <c r="N623" s="5">
        <f t="shared" si="621"/>
        <v>6.9896175888049708E-2</v>
      </c>
      <c r="O623" s="5">
        <f t="shared" si="622"/>
        <v>0.13053255250807402</v>
      </c>
      <c r="P623" s="5">
        <f t="shared" si="623"/>
        <v>0.11558296863147374</v>
      </c>
      <c r="Q623" s="5">
        <f t="shared" si="624"/>
        <v>3.0945566258764105E-2</v>
      </c>
      <c r="R623" s="5">
        <f t="shared" si="625"/>
        <v>0.10792679091694371</v>
      </c>
      <c r="S623" s="5">
        <f t="shared" si="626"/>
        <v>4.231061096872793E-2</v>
      </c>
      <c r="T623" s="5">
        <f t="shared" si="627"/>
        <v>5.1172762582873343E-2</v>
      </c>
      <c r="U623" s="5">
        <f t="shared" si="628"/>
        <v>9.5566191339720608E-2</v>
      </c>
      <c r="V623" s="5">
        <f t="shared" si="629"/>
        <v>6.8837046831888979E-3</v>
      </c>
      <c r="W623" s="5">
        <f t="shared" si="630"/>
        <v>9.1338146320466291E-3</v>
      </c>
      <c r="X623" s="5">
        <f t="shared" si="631"/>
        <v>1.5104022454568062E-2</v>
      </c>
      <c r="Y623" s="5">
        <f t="shared" si="632"/>
        <v>1.2488292323542507E-2</v>
      </c>
      <c r="Z623" s="5">
        <f t="shared" si="633"/>
        <v>5.9490612233344051E-2</v>
      </c>
      <c r="AA623" s="5">
        <f t="shared" si="634"/>
        <v>5.2677293407010141E-2</v>
      </c>
      <c r="AB623" s="5">
        <f t="shared" si="635"/>
        <v>2.3322143919145319E-2</v>
      </c>
      <c r="AC623" s="5">
        <f t="shared" si="636"/>
        <v>6.2996684183344804E-4</v>
      </c>
      <c r="AD623" s="5">
        <f t="shared" si="637"/>
        <v>2.021935122344751E-3</v>
      </c>
      <c r="AE623" s="5">
        <f t="shared" si="638"/>
        <v>3.3435486398448989E-3</v>
      </c>
      <c r="AF623" s="5">
        <f t="shared" si="639"/>
        <v>2.7645094502449967E-3</v>
      </c>
      <c r="AG623" s="5">
        <f t="shared" si="640"/>
        <v>1.5238325750508428E-3</v>
      </c>
      <c r="AH623" s="5">
        <f t="shared" si="641"/>
        <v>2.4593983434254653E-2</v>
      </c>
      <c r="AI623" s="5">
        <f t="shared" si="642"/>
        <v>2.1777292799270206E-2</v>
      </c>
      <c r="AJ623" s="5">
        <f t="shared" si="643"/>
        <v>9.6415955335768591E-3</v>
      </c>
      <c r="AK623" s="5">
        <f t="shared" si="644"/>
        <v>2.8457888158992389E-3</v>
      </c>
      <c r="AL623" s="5">
        <f t="shared" si="645"/>
        <v>3.68971758155796E-5</v>
      </c>
      <c r="AM623" s="5">
        <f t="shared" si="646"/>
        <v>3.5807353695376941E-4</v>
      </c>
      <c r="AN623" s="5">
        <f t="shared" si="647"/>
        <v>5.9212398766674793E-4</v>
      </c>
      <c r="AO623" s="5">
        <f t="shared" si="648"/>
        <v>4.8957934695916699E-4</v>
      </c>
      <c r="AP623" s="5">
        <f t="shared" si="649"/>
        <v>2.6986232834269456E-4</v>
      </c>
      <c r="AQ623" s="5">
        <f t="shared" si="650"/>
        <v>1.115636464919357E-4</v>
      </c>
      <c r="AR623" s="5">
        <f t="shared" si="651"/>
        <v>8.1339088431888109E-3</v>
      </c>
      <c r="AS623" s="5">
        <f t="shared" si="652"/>
        <v>7.2023515407423537E-3</v>
      </c>
      <c r="AT623" s="5">
        <f t="shared" si="653"/>
        <v>3.188741644177141E-3</v>
      </c>
      <c r="AU623" s="5">
        <f t="shared" si="654"/>
        <v>9.4118087366241001E-4</v>
      </c>
      <c r="AV623" s="5">
        <f t="shared" si="655"/>
        <v>2.0834741470013114E-4</v>
      </c>
      <c r="AW623" s="5">
        <f t="shared" si="656"/>
        <v>1.500742107847807E-6</v>
      </c>
      <c r="AX623" s="5">
        <f t="shared" si="657"/>
        <v>5.2844037233456103E-5</v>
      </c>
      <c r="AY623" s="5">
        <f t="shared" si="658"/>
        <v>8.738490511552096E-5</v>
      </c>
      <c r="AZ623" s="5">
        <f t="shared" si="659"/>
        <v>7.2251497442497604E-5</v>
      </c>
      <c r="BA623" s="5">
        <f t="shared" si="660"/>
        <v>3.9825939241887301E-5</v>
      </c>
      <c r="BB623" s="5">
        <f t="shared" si="661"/>
        <v>1.6464421077509405E-5</v>
      </c>
      <c r="BC623" s="5">
        <f t="shared" si="662"/>
        <v>5.4452382859546551E-6</v>
      </c>
      <c r="BD623" s="5">
        <f t="shared" si="663"/>
        <v>2.2417567168465961E-3</v>
      </c>
      <c r="BE623" s="5">
        <f t="shared" si="664"/>
        <v>1.985013633029574E-3</v>
      </c>
      <c r="BF623" s="5">
        <f t="shared" si="665"/>
        <v>8.7883736306050336E-4</v>
      </c>
      <c r="BG623" s="5">
        <f t="shared" si="666"/>
        <v>2.5939540090457814E-4</v>
      </c>
      <c r="BH623" s="5">
        <f t="shared" si="667"/>
        <v>5.7421865101519227E-5</v>
      </c>
      <c r="BI623" s="5">
        <f t="shared" si="668"/>
        <v>1.0169094996252506E-5</v>
      </c>
      <c r="BJ623" s="8">
        <f t="shared" si="669"/>
        <v>0.20048987881214103</v>
      </c>
      <c r="BK623" s="8">
        <f t="shared" si="670"/>
        <v>0.24446813050286098</v>
      </c>
      <c r="BL623" s="8">
        <f t="shared" si="671"/>
        <v>0.49399075706430462</v>
      </c>
      <c r="BM623" s="8">
        <f t="shared" si="672"/>
        <v>0.46453284294963176</v>
      </c>
      <c r="BN623" s="8">
        <f t="shared" si="673"/>
        <v>0.53382065150001112</v>
      </c>
    </row>
    <row r="624" spans="1:66" x14ac:dyDescent="0.25">
      <c r="A624" t="s">
        <v>287</v>
      </c>
      <c r="B624" t="s">
        <v>516</v>
      </c>
      <c r="C624" t="s">
        <v>314</v>
      </c>
      <c r="D624" t="s">
        <v>537</v>
      </c>
      <c r="E624">
        <f>VLOOKUP(A624,home!$A$2:$E$405,3,FALSE)</f>
        <v>1.1707000000000001</v>
      </c>
      <c r="F624" t="e">
        <f>VLOOKUP(B624,home!$B$2:$E$405,3,FALSE)</f>
        <v>#N/A</v>
      </c>
      <c r="G624">
        <f>VLOOKUP(C624,away!$B$2:$E$405,4,FALSE)</f>
        <v>0.98229999999999995</v>
      </c>
      <c r="H624">
        <f>VLOOKUP(A624,away!$A$2:$E$405,3,FALSE)</f>
        <v>0.82930000000000004</v>
      </c>
      <c r="I624">
        <f>VLOOKUP(C624,away!$B$2:$E$405,3,FALSE)</f>
        <v>1.2058</v>
      </c>
      <c r="J624" t="e">
        <f>VLOOKUP(B624,home!$B$2:$E$405,4,FALSE)</f>
        <v>#N/A</v>
      </c>
      <c r="K624" s="3" t="e">
        <f t="shared" si="618"/>
        <v>#N/A</v>
      </c>
      <c r="L624" s="3" t="e">
        <f t="shared" si="619"/>
        <v>#N/A</v>
      </c>
      <c r="M624" s="5" t="e">
        <f t="shared" si="620"/>
        <v>#N/A</v>
      </c>
      <c r="N624" s="5" t="e">
        <f t="shared" si="621"/>
        <v>#N/A</v>
      </c>
      <c r="O624" s="5" t="e">
        <f t="shared" si="622"/>
        <v>#N/A</v>
      </c>
      <c r="P624" s="5" t="e">
        <f t="shared" si="623"/>
        <v>#N/A</v>
      </c>
      <c r="Q624" s="5" t="e">
        <f t="shared" si="624"/>
        <v>#N/A</v>
      </c>
      <c r="R624" s="5" t="e">
        <f t="shared" si="625"/>
        <v>#N/A</v>
      </c>
      <c r="S624" s="5" t="e">
        <f t="shared" si="626"/>
        <v>#N/A</v>
      </c>
      <c r="T624" s="5" t="e">
        <f t="shared" si="627"/>
        <v>#N/A</v>
      </c>
      <c r="U624" s="5" t="e">
        <f t="shared" si="628"/>
        <v>#N/A</v>
      </c>
      <c r="V624" s="5" t="e">
        <f t="shared" si="629"/>
        <v>#N/A</v>
      </c>
      <c r="W624" s="5" t="e">
        <f t="shared" si="630"/>
        <v>#N/A</v>
      </c>
      <c r="X624" s="5" t="e">
        <f t="shared" si="631"/>
        <v>#N/A</v>
      </c>
      <c r="Y624" s="5" t="e">
        <f t="shared" si="632"/>
        <v>#N/A</v>
      </c>
      <c r="Z624" s="5" t="e">
        <f t="shared" si="633"/>
        <v>#N/A</v>
      </c>
      <c r="AA624" s="5" t="e">
        <f t="shared" si="634"/>
        <v>#N/A</v>
      </c>
      <c r="AB624" s="5" t="e">
        <f t="shared" si="635"/>
        <v>#N/A</v>
      </c>
      <c r="AC624" s="5" t="e">
        <f t="shared" si="636"/>
        <v>#N/A</v>
      </c>
      <c r="AD624" s="5" t="e">
        <f t="shared" si="637"/>
        <v>#N/A</v>
      </c>
      <c r="AE624" s="5" t="e">
        <f t="shared" si="638"/>
        <v>#N/A</v>
      </c>
      <c r="AF624" s="5" t="e">
        <f t="shared" si="639"/>
        <v>#N/A</v>
      </c>
      <c r="AG624" s="5" t="e">
        <f t="shared" si="640"/>
        <v>#N/A</v>
      </c>
      <c r="AH624" s="5" t="e">
        <f t="shared" si="641"/>
        <v>#N/A</v>
      </c>
      <c r="AI624" s="5" t="e">
        <f t="shared" si="642"/>
        <v>#N/A</v>
      </c>
      <c r="AJ624" s="5" t="e">
        <f t="shared" si="643"/>
        <v>#N/A</v>
      </c>
      <c r="AK624" s="5" t="e">
        <f t="shared" si="644"/>
        <v>#N/A</v>
      </c>
      <c r="AL624" s="5" t="e">
        <f t="shared" si="645"/>
        <v>#N/A</v>
      </c>
      <c r="AM624" s="5" t="e">
        <f t="shared" si="646"/>
        <v>#N/A</v>
      </c>
      <c r="AN624" s="5" t="e">
        <f t="shared" si="647"/>
        <v>#N/A</v>
      </c>
      <c r="AO624" s="5" t="e">
        <f t="shared" si="648"/>
        <v>#N/A</v>
      </c>
      <c r="AP624" s="5" t="e">
        <f t="shared" si="649"/>
        <v>#N/A</v>
      </c>
      <c r="AQ624" s="5" t="e">
        <f t="shared" si="650"/>
        <v>#N/A</v>
      </c>
      <c r="AR624" s="5" t="e">
        <f t="shared" si="651"/>
        <v>#N/A</v>
      </c>
      <c r="AS624" s="5" t="e">
        <f t="shared" si="652"/>
        <v>#N/A</v>
      </c>
      <c r="AT624" s="5" t="e">
        <f t="shared" si="653"/>
        <v>#N/A</v>
      </c>
      <c r="AU624" s="5" t="e">
        <f t="shared" si="654"/>
        <v>#N/A</v>
      </c>
      <c r="AV624" s="5" t="e">
        <f t="shared" si="655"/>
        <v>#N/A</v>
      </c>
      <c r="AW624" s="5" t="e">
        <f t="shared" si="656"/>
        <v>#N/A</v>
      </c>
      <c r="AX624" s="5" t="e">
        <f t="shared" si="657"/>
        <v>#N/A</v>
      </c>
      <c r="AY624" s="5" t="e">
        <f t="shared" si="658"/>
        <v>#N/A</v>
      </c>
      <c r="AZ624" s="5" t="e">
        <f t="shared" si="659"/>
        <v>#N/A</v>
      </c>
      <c r="BA624" s="5" t="e">
        <f t="shared" si="660"/>
        <v>#N/A</v>
      </c>
      <c r="BB624" s="5" t="e">
        <f t="shared" si="661"/>
        <v>#N/A</v>
      </c>
      <c r="BC624" s="5" t="e">
        <f t="shared" si="662"/>
        <v>#N/A</v>
      </c>
      <c r="BD624" s="5" t="e">
        <f t="shared" si="663"/>
        <v>#N/A</v>
      </c>
      <c r="BE624" s="5" t="e">
        <f t="shared" si="664"/>
        <v>#N/A</v>
      </c>
      <c r="BF624" s="5" t="e">
        <f t="shared" si="665"/>
        <v>#N/A</v>
      </c>
      <c r="BG624" s="5" t="e">
        <f t="shared" si="666"/>
        <v>#N/A</v>
      </c>
      <c r="BH624" s="5" t="e">
        <f t="shared" si="667"/>
        <v>#N/A</v>
      </c>
      <c r="BI624" s="5" t="e">
        <f t="shared" si="668"/>
        <v>#N/A</v>
      </c>
      <c r="BJ624" s="8" t="e">
        <f t="shared" si="669"/>
        <v>#N/A</v>
      </c>
      <c r="BK624" s="8" t="e">
        <f t="shared" si="670"/>
        <v>#N/A</v>
      </c>
      <c r="BL624" s="8" t="e">
        <f t="shared" si="671"/>
        <v>#N/A</v>
      </c>
      <c r="BM624" s="8" t="e">
        <f t="shared" si="672"/>
        <v>#N/A</v>
      </c>
      <c r="BN624" s="8" t="e">
        <f t="shared" si="673"/>
        <v>#N/A</v>
      </c>
    </row>
    <row r="625" spans="1:66" x14ac:dyDescent="0.25">
      <c r="A625" t="s">
        <v>287</v>
      </c>
      <c r="B625" t="s">
        <v>487</v>
      </c>
      <c r="C625" t="s">
        <v>326</v>
      </c>
      <c r="D625" t="s">
        <v>537</v>
      </c>
      <c r="E625">
        <f>VLOOKUP(A625,home!$A$2:$E$405,3,FALSE)</f>
        <v>1.1707000000000001</v>
      </c>
      <c r="F625">
        <f>VLOOKUP(B625,home!$B$2:$E$405,3,FALSE)</f>
        <v>0.8115</v>
      </c>
      <c r="G625">
        <f>VLOOKUP(C625,away!$B$2:$E$405,4,FALSE)</f>
        <v>0.9355</v>
      </c>
      <c r="H625">
        <f>VLOOKUP(A625,away!$A$2:$E$405,3,FALSE)</f>
        <v>0.82930000000000004</v>
      </c>
      <c r="I625">
        <f>VLOOKUP(C625,away!$B$2:$E$405,3,FALSE)</f>
        <v>0.74650000000000005</v>
      </c>
      <c r="J625">
        <f>VLOOKUP(B625,home!$B$2:$E$405,4,FALSE)</f>
        <v>0.90439999999999998</v>
      </c>
      <c r="K625" s="3">
        <f t="shared" si="618"/>
        <v>0.88874656327500012</v>
      </c>
      <c r="L625" s="3">
        <f t="shared" si="619"/>
        <v>0.55988912378000011</v>
      </c>
      <c r="M625" s="5">
        <f t="shared" si="620"/>
        <v>0.23489053378235145</v>
      </c>
      <c r="N625" s="5">
        <f t="shared" si="621"/>
        <v>0.20875815464489517</v>
      </c>
      <c r="O625" s="5">
        <f t="shared" si="622"/>
        <v>0.13151265514361724</v>
      </c>
      <c r="P625" s="5">
        <f t="shared" si="623"/>
        <v>0.11688142028606009</v>
      </c>
      <c r="Q625" s="5">
        <f t="shared" si="624"/>
        <v>9.2766546248140791E-2</v>
      </c>
      <c r="R625" s="5">
        <f t="shared" si="625"/>
        <v>3.6816252627170594E-2</v>
      </c>
      <c r="S625" s="5">
        <f t="shared" si="626"/>
        <v>1.4540035083688275E-2</v>
      </c>
      <c r="T625" s="5">
        <f t="shared" si="627"/>
        <v>5.1938980294968393E-2</v>
      </c>
      <c r="U625" s="5">
        <f t="shared" si="628"/>
        <v>3.2720317995062059E-2</v>
      </c>
      <c r="V625" s="5">
        <f t="shared" si="629"/>
        <v>8.039016322600633E-4</v>
      </c>
      <c r="W625" s="5">
        <f t="shared" si="630"/>
        <v>2.7481983054975494E-2</v>
      </c>
      <c r="X625" s="5">
        <f t="shared" si="631"/>
        <v>1.5386863412387038E-2</v>
      </c>
      <c r="Y625" s="5">
        <f t="shared" si="632"/>
        <v>4.3074687368419608E-3</v>
      </c>
      <c r="Z625" s="5">
        <f t="shared" si="633"/>
        <v>6.8710064747632242E-3</v>
      </c>
      <c r="AA625" s="5">
        <f t="shared" si="634"/>
        <v>6.1065833906860899E-3</v>
      </c>
      <c r="AB625" s="5">
        <f t="shared" si="635"/>
        <v>2.7136025009122295E-3</v>
      </c>
      <c r="AC625" s="5">
        <f t="shared" si="636"/>
        <v>2.5001317378519333E-5</v>
      </c>
      <c r="AD625" s="5">
        <f t="shared" si="637"/>
        <v>6.1061294980228149E-3</v>
      </c>
      <c r="AE625" s="5">
        <f t="shared" si="638"/>
        <v>3.4187554943352055E-3</v>
      </c>
      <c r="AF625" s="5">
        <f t="shared" si="639"/>
        <v>9.5706200907069966E-4</v>
      </c>
      <c r="AG625" s="5">
        <f t="shared" si="640"/>
        <v>1.7861620322057355E-4</v>
      </c>
      <c r="AH625" s="5">
        <f t="shared" si="641"/>
        <v>9.617504486604722E-4</v>
      </c>
      <c r="AI625" s="5">
        <f t="shared" si="642"/>
        <v>8.547524059751841E-4</v>
      </c>
      <c r="AJ625" s="5">
        <f t="shared" si="643"/>
        <v>3.7982913163074123E-4</v>
      </c>
      <c r="AK625" s="5">
        <f t="shared" si="644"/>
        <v>1.1252394512284966E-4</v>
      </c>
      <c r="AL625" s="5">
        <f t="shared" si="645"/>
        <v>4.9762575565204961E-7</v>
      </c>
      <c r="AM625" s="5">
        <f t="shared" si="646"/>
        <v>1.0853603212559761E-3</v>
      </c>
      <c r="AN625" s="5">
        <f t="shared" si="647"/>
        <v>6.0768143925358771E-4</v>
      </c>
      <c r="AO625" s="5">
        <f t="shared" si="648"/>
        <v>1.7011711428053034E-4</v>
      </c>
      <c r="AP625" s="5">
        <f t="shared" si="649"/>
        <v>3.1748907351502758E-5</v>
      </c>
      <c r="AQ625" s="5">
        <f t="shared" si="650"/>
        <v>4.4439669795013206E-6</v>
      </c>
      <c r="AR625" s="5">
        <f t="shared" si="651"/>
        <v>1.0769472319910676E-4</v>
      </c>
      <c r="AS625" s="5">
        <f t="shared" si="652"/>
        <v>9.5713315126058559E-5</v>
      </c>
      <c r="AT625" s="5">
        <f t="shared" si="653"/>
        <v>4.2532439938970811E-5</v>
      </c>
      <c r="AU625" s="5">
        <f t="shared" si="654"/>
        <v>1.2600186607820223E-5</v>
      </c>
      <c r="AV625" s="5">
        <f t="shared" si="655"/>
        <v>2.7995931360809763E-6</v>
      </c>
      <c r="AW625" s="5">
        <f t="shared" si="656"/>
        <v>6.8782873445765723E-9</v>
      </c>
      <c r="AX625" s="5">
        <f t="shared" si="657"/>
        <v>1.6076837590521637E-4</v>
      </c>
      <c r="AY625" s="5">
        <f t="shared" si="658"/>
        <v>9.0012465117105263E-5</v>
      </c>
      <c r="AZ625" s="5">
        <f t="shared" si="659"/>
        <v>2.5198500111846949E-5</v>
      </c>
      <c r="BA625" s="5">
        <f t="shared" si="660"/>
        <v>4.7027887160640749E-6</v>
      </c>
      <c r="BB625" s="5">
        <f t="shared" si="661"/>
        <v>6.5826006338989655E-7</v>
      </c>
      <c r="BC625" s="5">
        <f t="shared" si="662"/>
        <v>7.3710530022147311E-8</v>
      </c>
      <c r="BD625" s="5">
        <f t="shared" si="663"/>
        <v>1.0049517367946253E-5</v>
      </c>
      <c r="BE625" s="5">
        <f t="shared" si="664"/>
        <v>8.9314740233346562E-6</v>
      </c>
      <c r="BF625" s="5">
        <f t="shared" si="665"/>
        <v>3.9689084216093074E-6</v>
      </c>
      <c r="BG625" s="5">
        <f t="shared" si="666"/>
        <v>1.1757845732194924E-6</v>
      </c>
      <c r="BH625" s="5">
        <f t="shared" si="667"/>
        <v>2.6124362465014664E-7</v>
      </c>
      <c r="BI625" s="5">
        <f t="shared" si="668"/>
        <v>4.6435874717064403E-8</v>
      </c>
      <c r="BJ625" s="8">
        <f t="shared" si="669"/>
        <v>0.41348132544642296</v>
      </c>
      <c r="BK625" s="8">
        <f t="shared" si="670"/>
        <v>0.36723140219261119</v>
      </c>
      <c r="BL625" s="8">
        <f t="shared" si="671"/>
        <v>0.21246404121073098</v>
      </c>
      <c r="BM625" s="8">
        <f t="shared" si="672"/>
        <v>0.17833220700546312</v>
      </c>
      <c r="BN625" s="8">
        <f t="shared" si="673"/>
        <v>0.82162556273223519</v>
      </c>
    </row>
    <row r="626" spans="1:66" x14ac:dyDescent="0.25">
      <c r="A626" t="s">
        <v>34</v>
      </c>
      <c r="B626" t="s">
        <v>439</v>
      </c>
      <c r="C626" t="s">
        <v>270</v>
      </c>
      <c r="D626" t="s">
        <v>537</v>
      </c>
      <c r="E626">
        <f>VLOOKUP(A626,home!$A$2:$E$405,3,FALSE)</f>
        <v>1.6539999999999999</v>
      </c>
      <c r="F626">
        <f>VLOOKUP(B626,home!$B$2:$E$405,3,FALSE)</f>
        <v>1.5648</v>
      </c>
      <c r="G626">
        <f>VLOOKUP(C626,away!$B$2:$E$405,4,FALSE)</f>
        <v>0.67569999999999997</v>
      </c>
      <c r="H626">
        <f>VLOOKUP(A626,away!$A$2:$E$405,3,FALSE)</f>
        <v>1.3683000000000001</v>
      </c>
      <c r="I626">
        <f>VLOOKUP(C626,away!$B$2:$E$405,3,FALSE)</f>
        <v>1.3756999999999999</v>
      </c>
      <c r="J626">
        <f>VLOOKUP(B626,home!$B$2:$E$405,4,FALSE)</f>
        <v>0.68779999999999997</v>
      </c>
      <c r="K626" s="3">
        <f t="shared" si="618"/>
        <v>1.7488326854399998</v>
      </c>
      <c r="L626" s="3">
        <f t="shared" si="619"/>
        <v>1.2946942992179999</v>
      </c>
      <c r="M626" s="5">
        <f t="shared" si="620"/>
        <v>4.7666473747298592E-2</v>
      </c>
      <c r="N626" s="5">
        <f t="shared" si="621"/>
        <v>8.3360687288943427E-2</v>
      </c>
      <c r="O626" s="5">
        <f t="shared" si="622"/>
        <v>6.1713511824451929E-2</v>
      </c>
      <c r="P626" s="5">
        <f t="shared" si="623"/>
        <v>0.10792660661188944</v>
      </c>
      <c r="Q626" s="5">
        <f t="shared" si="624"/>
        <v>7.2891947305823518E-2</v>
      </c>
      <c r="R626" s="5">
        <f t="shared" si="625"/>
        <v>3.9950065971920294E-2</v>
      </c>
      <c r="S626" s="5">
        <f t="shared" si="626"/>
        <v>6.1091955724004478E-2</v>
      </c>
      <c r="T626" s="5">
        <f t="shared" si="627"/>
        <v>9.437278863574855E-2</v>
      </c>
      <c r="U626" s="5">
        <f t="shared" si="628"/>
        <v>6.9865981157178514E-2</v>
      </c>
      <c r="V626" s="5">
        <f t="shared" si="629"/>
        <v>1.5369403631879558E-2</v>
      </c>
      <c r="W626" s="5">
        <f t="shared" si="630"/>
        <v>4.2491939984598104E-2</v>
      </c>
      <c r="X626" s="5">
        <f t="shared" si="631"/>
        <v>5.5014072460772549E-2</v>
      </c>
      <c r="Y626" s="5">
        <f t="shared" si="632"/>
        <v>3.561320299586411E-2</v>
      </c>
      <c r="Z626" s="5">
        <f t="shared" si="633"/>
        <v>1.7241040889076072E-2</v>
      </c>
      <c r="AA626" s="5">
        <f t="shared" si="634"/>
        <v>3.0151695837823747E-2</v>
      </c>
      <c r="AB626" s="5">
        <f t="shared" si="635"/>
        <v>2.636513560131569E-2</v>
      </c>
      <c r="AC626" s="5">
        <f t="shared" si="636"/>
        <v>2.1749662934359842E-3</v>
      </c>
      <c r="AD626" s="5">
        <f t="shared" si="637"/>
        <v>1.8577823378205002E-2</v>
      </c>
      <c r="AE626" s="5">
        <f t="shared" si="638"/>
        <v>2.4052602019640896E-2</v>
      </c>
      <c r="AF626" s="5">
        <f t="shared" si="639"/>
        <v>1.5570383358094219E-2</v>
      </c>
      <c r="AG626" s="5">
        <f t="shared" si="640"/>
        <v>6.7196288567878022E-3</v>
      </c>
      <c r="AH626" s="5">
        <f t="shared" si="641"/>
        <v>5.5804693379178094E-3</v>
      </c>
      <c r="AI626" s="5">
        <f t="shared" si="642"/>
        <v>9.7593071782463795E-3</v>
      </c>
      <c r="AJ626" s="5">
        <f t="shared" si="643"/>
        <v>8.5336976902832436E-3</v>
      </c>
      <c r="AK626" s="5">
        <f t="shared" si="644"/>
        <v>4.9746698161437239E-3</v>
      </c>
      <c r="AL626" s="5">
        <f t="shared" si="645"/>
        <v>1.9698266986580915E-4</v>
      </c>
      <c r="AM626" s="5">
        <f t="shared" si="646"/>
        <v>6.4979009496272501E-3</v>
      </c>
      <c r="AN626" s="5">
        <f t="shared" si="647"/>
        <v>8.4127953163656288E-3</v>
      </c>
      <c r="AO626" s="5">
        <f t="shared" si="648"/>
        <v>5.4459990682932374E-3</v>
      </c>
      <c r="AP626" s="5">
        <f t="shared" si="649"/>
        <v>2.3503013157552648E-3</v>
      </c>
      <c r="AQ626" s="5">
        <f t="shared" si="650"/>
        <v>7.6073042873822682E-4</v>
      </c>
      <c r="AR626" s="5">
        <f t="shared" si="651"/>
        <v>1.4450003677526049E-3</v>
      </c>
      <c r="AS626" s="5">
        <f t="shared" si="652"/>
        <v>2.527063873598575E-3</v>
      </c>
      <c r="AT626" s="5">
        <f t="shared" si="653"/>
        <v>2.2097059501719027E-3</v>
      </c>
      <c r="AU626" s="5">
        <f t="shared" si="654"/>
        <v>1.2881353302906251E-3</v>
      </c>
      <c r="AV626" s="5">
        <f t="shared" si="655"/>
        <v>5.6318329222057378E-4</v>
      </c>
      <c r="AW626" s="5">
        <f t="shared" si="656"/>
        <v>1.2389135876293943E-5</v>
      </c>
      <c r="AX626" s="5">
        <f t="shared" si="657"/>
        <v>1.8939569279099574E-3</v>
      </c>
      <c r="AY626" s="5">
        <f t="shared" si="658"/>
        <v>2.452095237529458E-3</v>
      </c>
      <c r="AZ626" s="5">
        <f t="shared" si="659"/>
        <v>1.5873568625844991E-3</v>
      </c>
      <c r="BA626" s="5">
        <f t="shared" si="660"/>
        <v>6.8504729360424057E-4</v>
      </c>
      <c r="BB626" s="5">
        <f t="shared" si="661"/>
        <v>2.2173170643103251E-4</v>
      </c>
      <c r="BC626" s="5">
        <f t="shared" si="662"/>
        <v>5.74149552544273E-5</v>
      </c>
      <c r="BD626" s="5">
        <f t="shared" si="663"/>
        <v>3.1180562308286884E-4</v>
      </c>
      <c r="BE626" s="5">
        <f t="shared" si="664"/>
        <v>5.4529586515130574E-4</v>
      </c>
      <c r="BF626" s="5">
        <f t="shared" si="665"/>
        <v>4.7681561610594318E-4</v>
      </c>
      <c r="BG626" s="5">
        <f t="shared" si="666"/>
        <v>2.7795691145809492E-4</v>
      </c>
      <c r="BH626" s="5">
        <f t="shared" si="667"/>
        <v>1.2152503297546708E-4</v>
      </c>
      <c r="BI626" s="5">
        <f t="shared" si="668"/>
        <v>4.2505389953334116E-5</v>
      </c>
      <c r="BJ626" s="8">
        <f t="shared" si="669"/>
        <v>0.47903040634657146</v>
      </c>
      <c r="BK626" s="8">
        <f t="shared" si="670"/>
        <v>0.23687848391590333</v>
      </c>
      <c r="BL626" s="8">
        <f t="shared" si="671"/>
        <v>0.26670352766804262</v>
      </c>
      <c r="BM626" s="8">
        <f t="shared" si="672"/>
        <v>0.58390445996761287</v>
      </c>
      <c r="BN626" s="8">
        <f t="shared" si="673"/>
        <v>0.41350929275032722</v>
      </c>
    </row>
    <row r="627" spans="1:66" x14ac:dyDescent="0.25">
      <c r="A627" t="s">
        <v>10</v>
      </c>
      <c r="B627" t="s">
        <v>216</v>
      </c>
      <c r="C627" t="s">
        <v>37</v>
      </c>
      <c r="D627" s="7" t="s">
        <v>538</v>
      </c>
      <c r="E627">
        <f>VLOOKUP(A627,home!$A$2:$E$405,3,FALSE)</f>
        <v>1.6503000000000001</v>
      </c>
      <c r="F627">
        <f>VLOOKUP(B627,home!$B$2:$E$405,3,FALSE)</f>
        <v>1.0337000000000001</v>
      </c>
      <c r="G627">
        <f>VLOOKUP(C627,away!$B$2:$E$405,4,FALSE)</f>
        <v>1.1406000000000001</v>
      </c>
      <c r="H627">
        <f>VLOOKUP(A627,away!$A$2:$E$405,3,FALSE)</f>
        <v>1.3855999999999999</v>
      </c>
      <c r="I627">
        <f>VLOOKUP(C627,away!$B$2:$E$405,3,FALSE)</f>
        <v>0.89149999999999996</v>
      </c>
      <c r="J627">
        <f>VLOOKUP(B627,home!$B$2:$E$405,4,FALSE)</f>
        <v>1.0188999999999999</v>
      </c>
      <c r="K627" s="3">
        <f t="shared" ref="K627:K690" si="674">E627*F627*G627</f>
        <v>1.9457667744660003</v>
      </c>
      <c r="L627" s="3">
        <f t="shared" ref="L627:L690" si="675">H627*I627*J627</f>
        <v>1.2586088593599998</v>
      </c>
      <c r="M627" s="5">
        <f t="shared" ref="M627:M690" si="676">_xlfn.POISSON.DIST(0,K627,FALSE) * _xlfn.POISSON.DIST(0,L627,FALSE)</f>
        <v>4.0584233151356418E-2</v>
      </c>
      <c r="N627" s="5">
        <f t="shared" ref="N627:N690" si="677">_xlfn.POISSON.DIST(1,K627,FALSE) * _xlfn.POISSON.DIST(0,L627,FALSE)</f>
        <v>7.8967452433090904E-2</v>
      </c>
      <c r="O627" s="5">
        <f t="shared" ref="O627:O690" si="678">_xlfn.POISSON.DIST(0,K627,FALSE) * _xlfn.POISSON.DIST(1,L627,FALSE)</f>
        <v>5.1079675394628987E-2</v>
      </c>
      <c r="P627" s="5">
        <f t="shared" ref="P627:P690" si="679">_xlfn.POISSON.DIST(1,K627,FALSE) * _xlfn.POISSON.DIST(1,L627,FALSE)</f>
        <v>9.9389135233377571E-2</v>
      </c>
      <c r="Q627" s="5">
        <f t="shared" ref="Q627:Q690" si="680">_xlfn.POISSON.DIST(2,K627,FALSE) * _xlfn.POISSON.DIST(0,L627,FALSE)</f>
        <v>7.6826122604266314E-2</v>
      </c>
      <c r="R627" s="5">
        <f t="shared" ref="R627:R690" si="681">_xlfn.POISSON.DIST(0,K627,FALSE) * _xlfn.POISSON.DIST(2,L627,FALSE)</f>
        <v>3.2144665992456523E-2</v>
      </c>
      <c r="S627" s="5">
        <f t="shared" ref="S627:S690" si="682">_xlfn.POISSON.DIST(2,K627,FALSE) * _xlfn.POISSON.DIST(2,L627,FALSE)</f>
        <v>6.0849986776875115E-2</v>
      </c>
      <c r="T627" s="5">
        <f t="shared" ref="T627:T690" si="683">_xlfn.POISSON.DIST(2,K627,FALSE) * _xlfn.POISSON.DIST(1,L627,FALSE)</f>
        <v>9.6694038540007105E-2</v>
      </c>
      <c r="U627" s="5">
        <f t="shared" ref="U627:U690" si="684">_xlfn.POISSON.DIST(1,K627,FALSE) * _xlfn.POISSON.DIST(2,L627,FALSE)</f>
        <v>6.2546023064429065E-2</v>
      </c>
      <c r="V627" s="5">
        <f t="shared" ref="V627:V690" si="685">_xlfn.POISSON.DIST(3,K627,FALSE) * _xlfn.POISSON.DIST(3,L627,FALSE)</f>
        <v>1.6557682339786904E-2</v>
      </c>
      <c r="W627" s="5">
        <f t="shared" ref="W627:W690" si="686">_xlfn.POISSON.DIST(3,K627,FALSE) * _xlfn.POISSON.DIST(0,L627,FALSE)</f>
        <v>4.9828572258144237E-2</v>
      </c>
      <c r="X627" s="5">
        <f t="shared" ref="X627:X690" si="687">_xlfn.POISSON.DIST(3,K627,FALSE) * _xlfn.POISSON.DIST(1,L627,FALSE)</f>
        <v>6.2714682493360235E-2</v>
      </c>
      <c r="Y627" s="5">
        <f t="shared" ref="Y627:Y690" si="688">_xlfn.POISSON.DIST(3,K627,FALSE) * _xlfn.POISSON.DIST(2,L627,FALSE)</f>
        <v>3.946662749904635E-2</v>
      </c>
      <c r="Z627" s="5">
        <f t="shared" ref="Z627:Z690" si="689">_xlfn.POISSON.DIST(0,K627,FALSE) * _xlfn.POISSON.DIST(3,L627,FALSE)</f>
        <v>1.3485853799757959E-2</v>
      </c>
      <c r="AA627" s="5">
        <f t="shared" ref="AA627:AA690" si="690">_xlfn.POISSON.DIST(1,K627,FALSE) * _xlfn.POISSON.DIST(3,L627,FALSE)</f>
        <v>2.6240326248875099E-2</v>
      </c>
      <c r="AB627" s="5">
        <f t="shared" ref="AB627:AB690" si="691">_xlfn.POISSON.DIST(2,K627,FALSE) * _xlfn.POISSON.DIST(3,L627,FALSE)</f>
        <v>2.5528777483104614E-2</v>
      </c>
      <c r="AC627" s="5">
        <f t="shared" ref="AC627:AC690" si="692">_xlfn.POISSON.DIST(4,K627,FALSE) * _xlfn.POISSON.DIST(4,L627,FALSE)</f>
        <v>2.5343181351410284E-3</v>
      </c>
      <c r="AD627" s="5">
        <f t="shared" ref="AD627:AD690" si="693">_xlfn.POISSON.DIST(4,K627,FALSE) * _xlfn.POISSON.DIST(0,L627,FALSE)</f>
        <v>2.4238695079743834E-2</v>
      </c>
      <c r="AE627" s="5">
        <f t="shared" ref="AE627:AE690" si="694">_xlfn.POISSON.DIST(4,K627,FALSE) * _xlfn.POISSON.DIST(1,L627,FALSE)</f>
        <v>3.0507036366691224E-2</v>
      </c>
      <c r="AF627" s="5">
        <f t="shared" ref="AF627:AF690" si="695">_xlfn.POISSON.DIST(4,K627,FALSE) * _xlfn.POISSON.DIST(2,L627,FALSE)</f>
        <v>1.919821312196764E-2</v>
      </c>
      <c r="AG627" s="5">
        <f t="shared" ref="AG627:AG690" si="696">_xlfn.POISSON.DIST(4,K627,FALSE) * _xlfn.POISSON.DIST(3,L627,FALSE)</f>
        <v>8.0543470397299553E-3</v>
      </c>
      <c r="AH627" s="5">
        <f t="shared" ref="AH627:AH690" si="697">_xlfn.POISSON.DIST(0,K627,FALSE) * _xlfn.POISSON.DIST(4,L627,FALSE)</f>
        <v>4.2433537671022715E-3</v>
      </c>
      <c r="AI627" s="5">
        <f t="shared" ref="AI627:AI690" si="698">_xlfn.POISSON.DIST(1,K627,FALSE) * _xlfn.POISSON.DIST(4,L627,FALSE)</f>
        <v>8.2565767723327393E-3</v>
      </c>
      <c r="AJ627" s="5">
        <f t="shared" ref="AJ627:AJ690" si="699">_xlfn.POISSON.DIST(2,K627,FALSE) * _xlfn.POISSON.DIST(4,L627,FALSE)</f>
        <v>8.0326863772163873E-3</v>
      </c>
      <c r="AK627" s="5">
        <f t="shared" ref="AK627:AK690" si="700">_xlfn.POISSON.DIST(3,K627,FALSE) * _xlfn.POISSON.DIST(4,L627,FALSE)</f>
        <v>5.2099114208311037E-3</v>
      </c>
      <c r="AL627" s="5">
        <f t="shared" ref="AL627:AL690" si="701">_xlfn.POISSON.DIST(5,K627,FALSE) * _xlfn.POISSON.DIST(5,L627,FALSE)</f>
        <v>2.4825767870842658E-4</v>
      </c>
      <c r="AM627" s="5">
        <f t="shared" ref="AM627:AM690" si="702">_xlfn.POISSON.DIST(5,K627,FALSE) * _xlfn.POISSON.DIST(0,L627,FALSE)</f>
        <v>9.4325695085156133E-3</v>
      </c>
      <c r="AN627" s="5">
        <f t="shared" ref="AN627:AN690" si="703">_xlfn.POISSON.DIST(5,K627,FALSE) * _xlfn.POISSON.DIST(1,L627,FALSE)</f>
        <v>1.187191554994675E-2</v>
      </c>
      <c r="AO627" s="5">
        <f t="shared" ref="AO627:AO690" si="704">_xlfn.POISSON.DIST(5,K627,FALSE) * _xlfn.POISSON.DIST(2,L627,FALSE)</f>
        <v>7.4710490443683636E-3</v>
      </c>
      <c r="AP627" s="5">
        <f t="shared" ref="AP627:AP690" si="705">_xlfn.POISSON.DIST(5,K627,FALSE) * _xlfn.POISSON.DIST(3,L627,FALSE)</f>
        <v>3.1343761719850268E-3</v>
      </c>
      <c r="AQ627" s="5">
        <f t="shared" ref="AQ627:AQ690" si="706">_xlfn.POISSON.DIST(5,K627,FALSE) * _xlfn.POISSON.DIST(4,L627,FALSE)</f>
        <v>9.8623840465680954E-4</v>
      </c>
      <c r="AR627" s="5">
        <f t="shared" ref="AR627:AR690" si="707">_xlfn.POISSON.DIST(0,K627,FALSE) * _xlfn.POISSON.DIST(5,L627,FALSE)</f>
        <v>1.0681445289347097E-3</v>
      </c>
      <c r="AS627" s="5">
        <f t="shared" ref="AS627:AS690" si="708">_xlfn.POISSON.DIST(1,K627,FALSE) * _xlfn.POISSON.DIST(5,L627,FALSE)</f>
        <v>2.0783601347287954E-3</v>
      </c>
      <c r="AT627" s="5">
        <f t="shared" ref="AT627:AT690" si="709">_xlfn.POISSON.DIST(2,K627,FALSE) * _xlfn.POISSON.DIST(5,L627,FALSE)</f>
        <v>2.0220020477649853E-3</v>
      </c>
      <c r="AU627" s="5">
        <f t="shared" ref="AU627:AU690" si="710">_xlfn.POISSON.DIST(3,K627,FALSE) * _xlfn.POISSON.DIST(5,L627,FALSE)</f>
        <v>1.3114481341477743E-3</v>
      </c>
      <c r="AV627" s="5">
        <f t="shared" ref="AV627:AV690" si="711">_xlfn.POISSON.DIST(4,K627,FALSE) * _xlfn.POISSON.DIST(5,L627,FALSE)</f>
        <v>6.3794305146504227E-4</v>
      </c>
      <c r="AW627" s="5">
        <f t="shared" ref="AW627:AW690" si="712">_xlfn.POISSON.DIST(6,K627,FALSE) * _xlfn.POISSON.DIST(6,L627,FALSE)</f>
        <v>1.6888137533783121E-5</v>
      </c>
      <c r="AX627" s="5">
        <f t="shared" ref="AX627:AX690" si="713">_xlfn.POISSON.DIST(6,K627,FALSE) * _xlfn.POISSON.DIST(0,L627,FALSE)</f>
        <v>3.0589300579184618E-3</v>
      </c>
      <c r="AY627" s="5">
        <f t="shared" ref="AY627:AY690" si="714">_xlfn.POISSON.DIST(6,K627,FALSE) * _xlfn.POISSON.DIST(1,L627,FALSE)</f>
        <v>3.8499964710587732E-3</v>
      </c>
      <c r="AZ627" s="5">
        <f t="shared" ref="AZ627:AZ690" si="715">_xlfn.POISSON.DIST(6,K627,FALSE) * _xlfn.POISSON.DIST(2,L627,FALSE)</f>
        <v>2.4228198334896537E-3</v>
      </c>
      <c r="BA627" s="5">
        <f t="shared" ref="BA627:BA690" si="716">_xlfn.POISSON.DIST(6,K627,FALSE) * _xlfn.POISSON.DIST(3,L627,FALSE)</f>
        <v>1.0164608356877324E-3</v>
      </c>
      <c r="BB627" s="5">
        <f t="shared" ref="BB627:BB690" si="717">_xlfn.POISSON.DIST(6,K627,FALSE) * _xlfn.POISSON.DIST(4,L627,FALSE)</f>
        <v>3.1983165324726235E-4</v>
      </c>
      <c r="BC627" s="5">
        <f t="shared" ref="BC627:BC690" si="718">_xlfn.POISSON.DIST(6,K627,FALSE) * _xlfn.POISSON.DIST(5,L627,FALSE)</f>
        <v>8.0508590456151972E-5</v>
      </c>
      <c r="BD627" s="5">
        <f t="shared" ref="BD627:BD690" si="719">_xlfn.POISSON.DIST(0,K627,FALSE) * _xlfn.POISSON.DIST(6,L627,FALSE)</f>
        <v>2.2406269453235637E-4</v>
      </c>
      <c r="BE627" s="5">
        <f t="shared" ref="BE627:BE690" si="720">_xlfn.POISSON.DIST(1,K627,FALSE) * _xlfn.POISSON.DIST(6,L627,FALSE)</f>
        <v>4.3597374641838379E-4</v>
      </c>
      <c r="BF627" s="5">
        <f t="shared" ref="BF627:BF690" si="721">_xlfn.POISSON.DIST(2,K627,FALSE) * _xlfn.POISSON.DIST(6,L627,FALSE)</f>
        <v>4.2415161516017838E-4</v>
      </c>
      <c r="BG627" s="5">
        <f t="shared" ref="BG627:BG690" si="722">_xlfn.POISSON.DIST(3,K627,FALSE) * _xlfn.POISSON.DIST(6,L627,FALSE)</f>
        <v>2.7510004003825479E-4</v>
      </c>
      <c r="BH627" s="5">
        <f t="shared" ref="BH627:BH690" si="723">_xlfn.POISSON.DIST(4,K627,FALSE) * _xlfn.POISSON.DIST(6,L627,FALSE)</f>
        <v>1.3382012939017565E-4</v>
      </c>
      <c r="BI627" s="5">
        <f t="shared" ref="BI627:BI690" si="724">_xlfn.POISSON.DIST(5,K627,FALSE) * _xlfn.POISSON.DIST(6,L627,FALSE)</f>
        <v>5.2076552304428978E-5</v>
      </c>
      <c r="BJ627" s="8">
        <f t="shared" ref="BJ627:BJ690" si="725">SUM(N627,Q627,T627,W627,X627,Y627,AD627,AE627,AF627,AG627,AM627,AN627,AO627,AP627,AQ627,AX627,AY627,AZ627,BA627,BB627,BC627)</f>
        <v>0.53014048355737831</v>
      </c>
      <c r="BK627" s="8">
        <f t="shared" ref="BK627:BK690" si="726">SUM(M627,P627,S627,V627,AC627,AL627,AY627)</f>
        <v>0.22401360978630422</v>
      </c>
      <c r="BL627" s="8">
        <f t="shared" ref="BL627:BL690" si="727">SUM(O627,R627,U627,AA627,AB627,AH627,AI627,AJ627,AK627,AR627,AS627,AT627,AU627,AV627,BD627,BE627,BF627,BG627,BH627,BI627)</f>
        <v>0.23194507919586185</v>
      </c>
      <c r="BM627" s="8">
        <f t="shared" ref="BM627:BM690" si="728">SUM(S627:BI627)</f>
        <v>0.61676063319660068</v>
      </c>
      <c r="BN627" s="8">
        <f t="shared" ref="BN627:BN690" si="729">SUM(M627:R627)</f>
        <v>0.37899128480917671</v>
      </c>
    </row>
    <row r="628" spans="1:66" x14ac:dyDescent="0.25">
      <c r="A628" t="s">
        <v>13</v>
      </c>
      <c r="B628" t="s">
        <v>42</v>
      </c>
      <c r="C628" t="s">
        <v>221</v>
      </c>
      <c r="D628" s="7" t="s">
        <v>538</v>
      </c>
      <c r="E628">
        <f>VLOOKUP(A628,home!$A$2:$E$405,3,FALSE)</f>
        <v>1.8552</v>
      </c>
      <c r="F628">
        <f>VLOOKUP(B628,home!$B$2:$E$405,3,FALSE)</f>
        <v>1.7855000000000001</v>
      </c>
      <c r="G628">
        <f>VLOOKUP(C628,away!$B$2:$E$405,4,FALSE)</f>
        <v>0.68610000000000004</v>
      </c>
      <c r="H628">
        <f>VLOOKUP(A628,away!$A$2:$E$405,3,FALSE)</f>
        <v>1.3231999999999999</v>
      </c>
      <c r="I628">
        <f>VLOOKUP(C628,away!$B$2:$E$405,3,FALSE)</f>
        <v>1.1089</v>
      </c>
      <c r="J628">
        <f>VLOOKUP(B628,home!$B$2:$E$405,4,FALSE)</f>
        <v>0.70850000000000002</v>
      </c>
      <c r="K628" s="3">
        <f t="shared" si="674"/>
        <v>2.27267853156</v>
      </c>
      <c r="L628" s="3">
        <f t="shared" si="675"/>
        <v>1.0395795560799999</v>
      </c>
      <c r="M628" s="5">
        <f t="shared" si="676"/>
        <v>3.6433810060343443E-2</v>
      </c>
      <c r="N628" s="5">
        <f t="shared" si="677"/>
        <v>8.2802337947077295E-2</v>
      </c>
      <c r="O628" s="5">
        <f t="shared" si="678"/>
        <v>3.7875844088834862E-2</v>
      </c>
      <c r="P628" s="5">
        <f t="shared" si="679"/>
        <v>8.607961772540873E-2</v>
      </c>
      <c r="Q628" s="5">
        <f t="shared" si="680"/>
        <v>9.4091547907649259E-2</v>
      </c>
      <c r="R628" s="5">
        <f t="shared" si="681"/>
        <v>1.9687476592013118E-2</v>
      </c>
      <c r="S628" s="5">
        <f t="shared" si="682"/>
        <v>5.0843574796872716E-2</v>
      </c>
      <c r="T628" s="5">
        <f t="shared" si="683"/>
        <v>9.7815649604714047E-2</v>
      </c>
      <c r="U628" s="5">
        <f t="shared" si="684"/>
        <v>4.4743305391258245E-2</v>
      </c>
      <c r="V628" s="5">
        <f t="shared" si="685"/>
        <v>1.3347173576348455E-2</v>
      </c>
      <c r="W628" s="5">
        <f t="shared" si="686"/>
        <v>7.1279946976987904E-2</v>
      </c>
      <c r="X628" s="5">
        <f t="shared" si="687"/>
        <v>7.4101175635743005E-2</v>
      </c>
      <c r="Y628" s="5">
        <f t="shared" si="688"/>
        <v>3.8517033636205907E-2</v>
      </c>
      <c r="Z628" s="5">
        <f t="shared" si="689"/>
        <v>6.822232725286796E-3</v>
      </c>
      <c r="AA628" s="5">
        <f t="shared" si="690"/>
        <v>1.5504741852065372E-2</v>
      </c>
      <c r="AB628" s="5">
        <f t="shared" si="691"/>
        <v>1.7618646972284404E-2</v>
      </c>
      <c r="AC628" s="5">
        <f t="shared" si="692"/>
        <v>1.9709021600812799E-3</v>
      </c>
      <c r="AD628" s="5">
        <f t="shared" si="693"/>
        <v>4.0499101306333884E-2</v>
      </c>
      <c r="AE628" s="5">
        <f t="shared" si="694"/>
        <v>4.2102037757677513E-2</v>
      </c>
      <c r="AF628" s="5">
        <f t="shared" si="695"/>
        <v>2.1884208861094892E-2</v>
      </c>
      <c r="AG628" s="5">
        <f t="shared" si="696"/>
        <v>7.5834587109930096E-3</v>
      </c>
      <c r="AH628" s="5">
        <f t="shared" si="697"/>
        <v>1.7730634170070232E-3</v>
      </c>
      <c r="AI628" s="5">
        <f t="shared" si="698"/>
        <v>4.029603162926278E-3</v>
      </c>
      <c r="AJ628" s="5">
        <f t="shared" si="699"/>
        <v>4.5789962995444128E-3</v>
      </c>
      <c r="AK628" s="5">
        <f t="shared" si="700"/>
        <v>3.4688621953557568E-3</v>
      </c>
      <c r="AL628" s="5">
        <f t="shared" si="701"/>
        <v>1.8626051377332092E-4</v>
      </c>
      <c r="AM628" s="5">
        <f t="shared" si="702"/>
        <v>1.8408287617275712E-2</v>
      </c>
      <c r="AN628" s="5">
        <f t="shared" si="703"/>
        <v>1.9136879469360442E-2</v>
      </c>
      <c r="AO628" s="5">
        <f t="shared" si="704"/>
        <v>9.9471543317570955E-3</v>
      </c>
      <c r="AP628" s="5">
        <f t="shared" si="705"/>
        <v>3.4469527614890967E-3</v>
      </c>
      <c r="AQ628" s="5">
        <f t="shared" si="706"/>
        <v>8.9584540540439098E-4</v>
      </c>
      <c r="AR628" s="5">
        <f t="shared" si="707"/>
        <v>3.6864809599076992E-4</v>
      </c>
      <c r="AS628" s="5">
        <f t="shared" si="708"/>
        <v>8.3781861345869296E-4</v>
      </c>
      <c r="AT628" s="5">
        <f t="shared" si="709"/>
        <v>9.5204618807446888E-4</v>
      </c>
      <c r="AU628" s="5">
        <f t="shared" si="710"/>
        <v>7.2123164423012651E-4</v>
      </c>
      <c r="AV628" s="5">
        <f t="shared" si="711"/>
        <v>4.0978191853088206E-4</v>
      </c>
      <c r="AW628" s="5">
        <f t="shared" si="712"/>
        <v>1.2224019542707628E-5</v>
      </c>
      <c r="AX628" s="5">
        <f t="shared" si="713"/>
        <v>6.9726866784273868E-3</v>
      </c>
      <c r="AY628" s="5">
        <f t="shared" si="714"/>
        <v>7.2486625218444707E-3</v>
      </c>
      <c r="AZ628" s="5">
        <f t="shared" si="715"/>
        <v>3.7677806833164035E-3</v>
      </c>
      <c r="BA628" s="5">
        <f t="shared" si="716"/>
        <v>1.305635923389622E-3</v>
      </c>
      <c r="BB628" s="5">
        <f t="shared" si="717"/>
        <v>3.3932810340987085E-4</v>
      </c>
      <c r="BC628" s="5">
        <f t="shared" si="718"/>
        <v>7.0551711821660395E-5</v>
      </c>
      <c r="BD628" s="5">
        <f t="shared" si="719"/>
        <v>6.3873170663303601E-5</v>
      </c>
      <c r="BE628" s="5">
        <f t="shared" si="720"/>
        <v>1.4516318370915812E-4</v>
      </c>
      <c r="BF628" s="5">
        <f t="shared" si="721"/>
        <v>1.6495462559435202E-4</v>
      </c>
      <c r="BG628" s="5">
        <f t="shared" si="722"/>
        <v>1.2496294542326718E-4</v>
      </c>
      <c r="BH628" s="5">
        <f t="shared" si="723"/>
        <v>7.1000150825990821E-5</v>
      </c>
      <c r="BI628" s="5">
        <f t="shared" si="724"/>
        <v>3.2272103703950265E-5</v>
      </c>
      <c r="BJ628" s="8">
        <f t="shared" si="725"/>
        <v>0.64221626355197292</v>
      </c>
      <c r="BK628" s="8">
        <f t="shared" si="726"/>
        <v>0.19611000135467241</v>
      </c>
      <c r="BL628" s="8">
        <f t="shared" si="727"/>
        <v>0.15317229261149445</v>
      </c>
      <c r="BM628" s="8">
        <f t="shared" si="728"/>
        <v>0.63411371741979805</v>
      </c>
      <c r="BN628" s="8">
        <f t="shared" si="729"/>
        <v>0.35697063432132675</v>
      </c>
    </row>
    <row r="629" spans="1:66" x14ac:dyDescent="0.25">
      <c r="A629" t="s">
        <v>16</v>
      </c>
      <c r="B629" t="s">
        <v>464</v>
      </c>
      <c r="C629" t="s">
        <v>58</v>
      </c>
      <c r="D629" s="7" t="s">
        <v>538</v>
      </c>
      <c r="E629">
        <f>VLOOKUP(A629,home!$A$2:$E$405,3,FALSE)</f>
        <v>1.6396999999999999</v>
      </c>
      <c r="F629">
        <f>VLOOKUP(B629,home!$B$2:$E$405,3,FALSE)</f>
        <v>0.82509999999999994</v>
      </c>
      <c r="G629">
        <f>VLOOKUP(C629,away!$B$2:$E$405,4,FALSE)</f>
        <v>1.0044999999999999</v>
      </c>
      <c r="H629">
        <f>VLOOKUP(A629,away!$A$2:$E$405,3,FALSE)</f>
        <v>1.2963</v>
      </c>
      <c r="I629">
        <f>VLOOKUP(C629,away!$B$2:$E$405,3,FALSE)</f>
        <v>1.4067000000000001</v>
      </c>
      <c r="J629">
        <f>VLOOKUP(B629,home!$B$2:$E$405,4,FALSE)</f>
        <v>0.99829999999999997</v>
      </c>
      <c r="K629" s="3">
        <f t="shared" si="674"/>
        <v>1.3590045941149997</v>
      </c>
      <c r="L629" s="3">
        <f t="shared" si="675"/>
        <v>1.820405251143</v>
      </c>
      <c r="M629" s="5">
        <f t="shared" si="676"/>
        <v>4.1610204335947365E-2</v>
      </c>
      <c r="N629" s="5">
        <f t="shared" si="677"/>
        <v>5.6548458854616353E-2</v>
      </c>
      <c r="O629" s="5">
        <f t="shared" si="678"/>
        <v>7.5747434474291803E-2</v>
      </c>
      <c r="P629" s="5">
        <f t="shared" si="679"/>
        <v>0.10294111144298748</v>
      </c>
      <c r="Q629" s="5">
        <f t="shared" si="680"/>
        <v>3.8424807686773338E-2</v>
      </c>
      <c r="R629" s="5">
        <f t="shared" si="681"/>
        <v>6.8945513738805572E-2</v>
      </c>
      <c r="S629" s="5">
        <f t="shared" si="682"/>
        <v>6.3667510135025071E-2</v>
      </c>
      <c r="T629" s="5">
        <f t="shared" si="683"/>
        <v>6.9948721687162083E-2</v>
      </c>
      <c r="U629" s="5">
        <f t="shared" si="684"/>
        <v>9.3697269914655615E-2</v>
      </c>
      <c r="V629" s="5">
        <f t="shared" si="685"/>
        <v>1.7501060298660911E-2</v>
      </c>
      <c r="W629" s="5">
        <f t="shared" si="686"/>
        <v>1.7406496724770102E-2</v>
      </c>
      <c r="X629" s="5">
        <f t="shared" si="687"/>
        <v>3.1686878041774925E-2</v>
      </c>
      <c r="Y629" s="5">
        <f t="shared" si="688"/>
        <v>2.8841479589787455E-2</v>
      </c>
      <c r="Z629" s="5">
        <f t="shared" si="689"/>
        <v>4.1836258417624499E-2</v>
      </c>
      <c r="AA629" s="5">
        <f t="shared" si="690"/>
        <v>5.6855667390134028E-2</v>
      </c>
      <c r="AB629" s="5">
        <f t="shared" si="691"/>
        <v>3.8633556592333265E-2</v>
      </c>
      <c r="AC629" s="5">
        <f t="shared" si="692"/>
        <v>2.7060348346729045E-3</v>
      </c>
      <c r="AD629" s="5">
        <f t="shared" si="693"/>
        <v>5.9138772541025703E-3</v>
      </c>
      <c r="AE629" s="5">
        <f t="shared" si="694"/>
        <v>1.0765653207983464E-2</v>
      </c>
      <c r="AF629" s="5">
        <f t="shared" si="695"/>
        <v>9.798925815898793E-3</v>
      </c>
      <c r="AG629" s="5">
        <f t="shared" si="696"/>
        <v>5.946005336940955E-3</v>
      </c>
      <c r="AH629" s="5">
        <f t="shared" si="697"/>
        <v>1.9039736127904796E-2</v>
      </c>
      <c r="AI629" s="5">
        <f t="shared" si="698"/>
        <v>2.5875088868559951E-2</v>
      </c>
      <c r="AJ629" s="5">
        <f t="shared" si="699"/>
        <v>1.7582182322753437E-2</v>
      </c>
      <c r="AK629" s="5">
        <f t="shared" si="700"/>
        <v>7.9647555170631514E-3</v>
      </c>
      <c r="AL629" s="5">
        <f t="shared" si="701"/>
        <v>2.6778261527931745E-4</v>
      </c>
      <c r="AM629" s="5">
        <f t="shared" si="702"/>
        <v>1.607397271471518E-3</v>
      </c>
      <c r="AN629" s="5">
        <f t="shared" si="703"/>
        <v>2.9261144336596816E-3</v>
      </c>
      <c r="AO629" s="5">
        <f t="shared" si="704"/>
        <v>2.6633570402397055E-3</v>
      </c>
      <c r="AP629" s="5">
        <f t="shared" si="705"/>
        <v>1.6161297139070125E-3</v>
      </c>
      <c r="AQ629" s="5">
        <f t="shared" si="706"/>
        <v>7.3550275443114003E-4</v>
      </c>
      <c r="AR629" s="5">
        <f t="shared" si="707"/>
        <v>6.9320071255229935E-3</v>
      </c>
      <c r="AS629" s="5">
        <f t="shared" si="708"/>
        <v>9.4206295300236619E-3</v>
      </c>
      <c r="AT629" s="5">
        <f t="shared" si="709"/>
        <v>6.4013394053787946E-3</v>
      </c>
      <c r="AU629" s="5">
        <f t="shared" si="710"/>
        <v>2.8998165534663868E-3</v>
      </c>
      <c r="AV629" s="5">
        <f t="shared" si="711"/>
        <v>9.8521600456288666E-4</v>
      </c>
      <c r="AW629" s="5">
        <f t="shared" si="712"/>
        <v>1.8402163391490575E-5</v>
      </c>
      <c r="AX629" s="5">
        <f t="shared" si="713"/>
        <v>3.6407671274961824E-4</v>
      </c>
      <c r="AY629" s="5">
        <f t="shared" si="714"/>
        <v>6.6276715970828661E-4</v>
      </c>
      <c r="AZ629" s="5">
        <f t="shared" si="715"/>
        <v>6.0325240890904831E-4</v>
      </c>
      <c r="BA629" s="5">
        <f t="shared" si="716"/>
        <v>3.6605461764756524E-4</v>
      </c>
      <c r="BB629" s="5">
        <f t="shared" si="717"/>
        <v>1.6659193704269271E-4</v>
      </c>
      <c r="BC629" s="5">
        <f t="shared" si="718"/>
        <v>6.0652967398120352E-5</v>
      </c>
      <c r="BD629" s="5">
        <f t="shared" si="719"/>
        <v>2.103177028710458E-3</v>
      </c>
      <c r="BE629" s="5">
        <f t="shared" si="720"/>
        <v>2.858227244254647E-3</v>
      </c>
      <c r="BF629" s="5">
        <f t="shared" si="721"/>
        <v>1.9421719779833609E-3</v>
      </c>
      <c r="BG629" s="5">
        <f t="shared" si="722"/>
        <v>8.7980688021360102E-4</v>
      </c>
      <c r="BH629" s="5">
        <f t="shared" si="723"/>
        <v>2.9891539803606745E-4</v>
      </c>
      <c r="BI629" s="5">
        <f t="shared" si="724"/>
        <v>8.1245479836545848E-5</v>
      </c>
      <c r="BJ629" s="8">
        <f t="shared" si="725"/>
        <v>0.28705320121697447</v>
      </c>
      <c r="BK629" s="8">
        <f t="shared" si="726"/>
        <v>0.22935647082228133</v>
      </c>
      <c r="BL629" s="8">
        <f t="shared" si="727"/>
        <v>0.43914375757449092</v>
      </c>
      <c r="BM629" s="8">
        <f t="shared" si="728"/>
        <v>0.61252779250163247</v>
      </c>
      <c r="BN629" s="8">
        <f t="shared" si="729"/>
        <v>0.38421753053342195</v>
      </c>
    </row>
    <row r="630" spans="1:66" x14ac:dyDescent="0.25">
      <c r="A630" t="s">
        <v>16</v>
      </c>
      <c r="B630" t="s">
        <v>56</v>
      </c>
      <c r="C630" t="s">
        <v>224</v>
      </c>
      <c r="D630" s="7" t="s">
        <v>538</v>
      </c>
      <c r="E630">
        <f>VLOOKUP(A630,home!$A$2:$E$405,3,FALSE)</f>
        <v>1.6396999999999999</v>
      </c>
      <c r="F630">
        <f>VLOOKUP(B630,home!$B$2:$E$405,3,FALSE)</f>
        <v>1.3632</v>
      </c>
      <c r="G630">
        <f>VLOOKUP(C630,away!$B$2:$E$405,4,FALSE)</f>
        <v>1.0291999999999999</v>
      </c>
      <c r="H630">
        <f>VLOOKUP(A630,away!$A$2:$E$405,3,FALSE)</f>
        <v>1.2963</v>
      </c>
      <c r="I630">
        <f>VLOOKUP(C630,away!$B$2:$E$405,3,FALSE)</f>
        <v>1.1089</v>
      </c>
      <c r="J630">
        <f>VLOOKUP(B630,home!$B$2:$E$405,4,FALSE)</f>
        <v>0.86219999999999997</v>
      </c>
      <c r="K630" s="3">
        <f t="shared" si="674"/>
        <v>2.3005080199679995</v>
      </c>
      <c r="L630" s="3">
        <f t="shared" si="675"/>
        <v>1.239384107754</v>
      </c>
      <c r="M630" s="5">
        <f t="shared" si="676"/>
        <v>2.9016456984693604E-2</v>
      </c>
      <c r="N630" s="5">
        <f t="shared" si="677"/>
        <v>6.6752592004344108E-2</v>
      </c>
      <c r="O630" s="5">
        <f t="shared" si="678"/>
        <v>3.5962535650156807E-2</v>
      </c>
      <c r="P630" s="5">
        <f t="shared" si="679"/>
        <v>8.273210168157083E-2</v>
      </c>
      <c r="Q630" s="5">
        <f t="shared" si="680"/>
        <v>7.6782436629822703E-2</v>
      </c>
      <c r="R630" s="5">
        <f t="shared" si="681"/>
        <v>2.2285697579670506E-2</v>
      </c>
      <c r="S630" s="5">
        <f t="shared" si="682"/>
        <v>5.8971712606576618E-2</v>
      </c>
      <c r="T630" s="5">
        <f t="shared" si="683"/>
        <v>9.5162931713630869E-2</v>
      </c>
      <c r="U630" s="5">
        <f t="shared" si="684"/>
        <v>5.1268426012613437E-2</v>
      </c>
      <c r="V630" s="5">
        <f t="shared" si="685"/>
        <v>1.868232425741213E-2</v>
      </c>
      <c r="W630" s="5">
        <f t="shared" si="686"/>
        <v>5.8879537086530612E-2</v>
      </c>
      <c r="X630" s="5">
        <f t="shared" si="687"/>
        <v>7.2974362536958298E-2</v>
      </c>
      <c r="Y630" s="5">
        <f t="shared" si="688"/>
        <v>4.52216326008925E-2</v>
      </c>
      <c r="Z630" s="5">
        <f t="shared" si="689"/>
        <v>9.2068464701518093E-3</v>
      </c>
      <c r="AA630" s="5">
        <f t="shared" si="690"/>
        <v>2.1180424143198304E-2</v>
      </c>
      <c r="AB630" s="5">
        <f t="shared" si="691"/>
        <v>2.4362867803875775E-2</v>
      </c>
      <c r="AC630" s="5">
        <f t="shared" si="692"/>
        <v>3.3292054551310904E-3</v>
      </c>
      <c r="AD630" s="5">
        <f t="shared" si="693"/>
        <v>3.3863211819891735E-2</v>
      </c>
      <c r="AE630" s="5">
        <f t="shared" si="694"/>
        <v>4.1969526567081229E-2</v>
      </c>
      <c r="AF630" s="5">
        <f t="shared" si="695"/>
        <v>2.6008182118599885E-2</v>
      </c>
      <c r="AG630" s="5">
        <f t="shared" si="696"/>
        <v>1.0744709196454826E-2</v>
      </c>
      <c r="AH630" s="5">
        <f t="shared" si="697"/>
        <v>2.8527047994092907E-3</v>
      </c>
      <c r="AI630" s="5">
        <f t="shared" si="698"/>
        <v>6.5626702696422769E-3</v>
      </c>
      <c r="AJ630" s="5">
        <f t="shared" si="699"/>
        <v>7.5487377938588066E-3</v>
      </c>
      <c r="AK630" s="5">
        <f t="shared" si="700"/>
        <v>5.7886439451359092E-3</v>
      </c>
      <c r="AL630" s="5">
        <f t="shared" si="701"/>
        <v>3.7969096554832756E-4</v>
      </c>
      <c r="AM630" s="5">
        <f t="shared" si="702"/>
        <v>1.5580518074707225E-2</v>
      </c>
      <c r="AN630" s="5">
        <f t="shared" si="703"/>
        <v>1.9310246492366085E-2</v>
      </c>
      <c r="AO630" s="5">
        <f t="shared" si="704"/>
        <v>1.1966406309725475E-2</v>
      </c>
      <c r="AP630" s="5">
        <f t="shared" si="705"/>
        <v>4.9436579357336518E-3</v>
      </c>
      <c r="AQ630" s="5">
        <f t="shared" si="706"/>
        <v>1.5317727699300581E-3</v>
      </c>
      <c r="AR630" s="5">
        <f t="shared" si="707"/>
        <v>7.0711939850028743E-4</v>
      </c>
      <c r="AS630" s="5">
        <f t="shared" si="708"/>
        <v>1.6267338473248591E-3</v>
      </c>
      <c r="AT630" s="5">
        <f t="shared" si="709"/>
        <v>1.8711571310621189E-3</v>
      </c>
      <c r="AU630" s="5">
        <f t="shared" si="710"/>
        <v>1.4348706622095727E-3</v>
      </c>
      <c r="AV630" s="5">
        <f t="shared" si="711"/>
        <v>8.2523286650747912E-4</v>
      </c>
      <c r="AW630" s="5">
        <f t="shared" si="712"/>
        <v>3.0071662422742067E-5</v>
      </c>
      <c r="AX630" s="5">
        <f t="shared" si="713"/>
        <v>5.9738511310200495E-3</v>
      </c>
      <c r="AY630" s="5">
        <f t="shared" si="714"/>
        <v>7.4038961538745078E-3</v>
      </c>
      <c r="AZ630" s="5">
        <f t="shared" si="715"/>
        <v>4.588135614286515E-3</v>
      </c>
      <c r="BA630" s="5">
        <f t="shared" si="716"/>
        <v>1.8954874548556158E-3</v>
      </c>
      <c r="BB630" s="5">
        <f t="shared" si="717"/>
        <v>5.873092569987819E-4</v>
      </c>
      <c r="BC630" s="5">
        <f t="shared" si="718"/>
        <v>1.4558035189221998E-4</v>
      </c>
      <c r="BD630" s="5">
        <f t="shared" si="719"/>
        <v>1.4606542413097065E-4</v>
      </c>
      <c r="BE630" s="5">
        <f t="shared" si="720"/>
        <v>3.3602467965332535E-4</v>
      </c>
      <c r="BF630" s="5">
        <f t="shared" si="721"/>
        <v>3.8651373522482645E-4</v>
      </c>
      <c r="BG630" s="5">
        <f t="shared" si="722"/>
        <v>2.9639264923750038E-4</v>
      </c>
      <c r="BH630" s="5">
        <f t="shared" si="723"/>
        <v>1.7046341665760795E-4</v>
      </c>
      <c r="BI630" s="5">
        <f t="shared" si="724"/>
        <v>7.8430491426394796E-5</v>
      </c>
      <c r="BJ630" s="8">
        <f t="shared" si="725"/>
        <v>0.60228598381959697</v>
      </c>
      <c r="BK630" s="8">
        <f t="shared" si="726"/>
        <v>0.20051538810480712</v>
      </c>
      <c r="BL630" s="8">
        <f t="shared" si="727"/>
        <v>0.1856917122994961</v>
      </c>
      <c r="BM630" s="8">
        <f t="shared" si="728"/>
        <v>0.67679428567234168</v>
      </c>
      <c r="BN630" s="8">
        <f t="shared" si="729"/>
        <v>0.31353182053025858</v>
      </c>
    </row>
    <row r="631" spans="1:66" x14ac:dyDescent="0.25">
      <c r="A631" t="s">
        <v>59</v>
      </c>
      <c r="B631" t="s">
        <v>76</v>
      </c>
      <c r="C631" t="s">
        <v>64</v>
      </c>
      <c r="D631" s="7" t="s">
        <v>538</v>
      </c>
      <c r="E631">
        <f>VLOOKUP(A631,home!$A$2:$E$405,3,FALSE)</f>
        <v>1.6243000000000001</v>
      </c>
      <c r="F631">
        <f>VLOOKUP(B631,home!$B$2:$E$405,3,FALSE)</f>
        <v>1.0178</v>
      </c>
      <c r="G631">
        <f>VLOOKUP(C631,away!$B$2:$E$405,4,FALSE)</f>
        <v>0.9919</v>
      </c>
      <c r="H631">
        <f>VLOOKUP(A631,away!$A$2:$E$405,3,FALSE)</f>
        <v>1.2161999999999999</v>
      </c>
      <c r="I631">
        <f>VLOOKUP(C631,away!$B$2:$E$405,3,FALSE)</f>
        <v>0.68520000000000003</v>
      </c>
      <c r="J631">
        <f>VLOOKUP(B631,home!$B$2:$E$405,4,FALSE)</f>
        <v>0.82489999999999997</v>
      </c>
      <c r="K631" s="3">
        <f t="shared" si="674"/>
        <v>1.6398215184260001</v>
      </c>
      <c r="L631" s="3">
        <f t="shared" si="675"/>
        <v>0.68742236397599998</v>
      </c>
      <c r="M631" s="5">
        <f t="shared" si="676"/>
        <v>9.7564275488236804E-2</v>
      </c>
      <c r="N631" s="5">
        <f t="shared" si="677"/>
        <v>0.15998799837525307</v>
      </c>
      <c r="O631" s="5">
        <f t="shared" si="678"/>
        <v>6.7067864895729454E-2</v>
      </c>
      <c r="P631" s="5">
        <f t="shared" si="679"/>
        <v>0.10997932805090492</v>
      </c>
      <c r="Q631" s="5">
        <f t="shared" si="680"/>
        <v>0.13117588121282198</v>
      </c>
      <c r="R631" s="5">
        <f t="shared" si="681"/>
        <v>2.3051975116722662E-2</v>
      </c>
      <c r="S631" s="5">
        <f t="shared" si="682"/>
        <v>3.0993548965540397E-2</v>
      </c>
      <c r="T631" s="5">
        <f t="shared" si="683"/>
        <v>9.0173234359953058E-2</v>
      </c>
      <c r="U631" s="5">
        <f t="shared" si="684"/>
        <v>3.7801124838622531E-2</v>
      </c>
      <c r="V631" s="5">
        <f t="shared" si="685"/>
        <v>3.8819419552280788E-3</v>
      </c>
      <c r="W631" s="5">
        <f t="shared" si="686"/>
        <v>7.1701677570426114E-2</v>
      </c>
      <c r="X631" s="5">
        <f t="shared" si="687"/>
        <v>4.9289336696507258E-2</v>
      </c>
      <c r="Y631" s="5">
        <f t="shared" si="688"/>
        <v>1.6941296175361012E-2</v>
      </c>
      <c r="Z631" s="5">
        <f t="shared" si="689"/>
        <v>5.2821477430178079E-3</v>
      </c>
      <c r="AA631" s="5">
        <f t="shared" si="690"/>
        <v>8.6617795325059331E-3</v>
      </c>
      <c r="AB631" s="5">
        <f t="shared" si="691"/>
        <v>7.1018862326325642E-3</v>
      </c>
      <c r="AC631" s="5">
        <f t="shared" si="692"/>
        <v>2.7349493810113599E-4</v>
      </c>
      <c r="AD631" s="5">
        <f t="shared" si="693"/>
        <v>2.9394488446806914E-2</v>
      </c>
      <c r="AE631" s="5">
        <f t="shared" si="694"/>
        <v>2.0206428735969232E-2</v>
      </c>
      <c r="AF631" s="5">
        <f t="shared" si="695"/>
        <v>6.9451755045962724E-3</v>
      </c>
      <c r="AG631" s="5">
        <f t="shared" si="696"/>
        <v>1.5914229878659265E-3</v>
      </c>
      <c r="AH631" s="5">
        <f t="shared" si="697"/>
        <v>9.0776662209394847E-4</v>
      </c>
      <c r="AI631" s="5">
        <f t="shared" si="698"/>
        <v>1.4885752406185396E-3</v>
      </c>
      <c r="AJ631" s="5">
        <f t="shared" si="699"/>
        <v>1.2204988556812212E-3</v>
      </c>
      <c r="AK631" s="5">
        <f t="shared" si="700"/>
        <v>6.671334289201252E-4</v>
      </c>
      <c r="AL631" s="5">
        <f t="shared" si="701"/>
        <v>1.2331886591547869E-5</v>
      </c>
      <c r="AM631" s="5">
        <f t="shared" si="702"/>
        <v>9.6403429356396765E-3</v>
      </c>
      <c r="AN631" s="5">
        <f t="shared" si="703"/>
        <v>6.6269873303567584E-3</v>
      </c>
      <c r="AO631" s="5">
        <f t="shared" si="704"/>
        <v>2.2777696483364217E-3</v>
      </c>
      <c r="AP631" s="5">
        <f t="shared" si="705"/>
        <v>5.2192993208406853E-4</v>
      </c>
      <c r="AQ631" s="5">
        <f t="shared" si="706"/>
        <v>8.9696576935765861E-5</v>
      </c>
      <c r="AR631" s="5">
        <f t="shared" si="707"/>
        <v>1.2480381545966609E-4</v>
      </c>
      <c r="AS631" s="5">
        <f t="shared" si="708"/>
        <v>2.0465598217242798E-4</v>
      </c>
      <c r="AT631" s="5">
        <f t="shared" si="709"/>
        <v>1.6779964172047764E-4</v>
      </c>
      <c r="AU631" s="5">
        <f t="shared" si="710"/>
        <v>9.1720487759137465E-5</v>
      </c>
      <c r="AV631" s="5">
        <f t="shared" si="711"/>
        <v>3.7601307376990554E-5</v>
      </c>
      <c r="AW631" s="5">
        <f t="shared" si="712"/>
        <v>3.8614219365511773E-7</v>
      </c>
      <c r="AX631" s="5">
        <f t="shared" si="713"/>
        <v>2.6347402984780058E-3</v>
      </c>
      <c r="AY631" s="5">
        <f t="shared" si="714"/>
        <v>1.8111794044425827E-3</v>
      </c>
      <c r="AZ631" s="5">
        <f t="shared" si="715"/>
        <v>6.2252261389328194E-4</v>
      </c>
      <c r="BA631" s="5">
        <f t="shared" si="716"/>
        <v>1.4264532229034621E-4</v>
      </c>
      <c r="BB631" s="5">
        <f t="shared" si="717"/>
        <v>2.4514396164737045E-5</v>
      </c>
      <c r="BC631" s="5">
        <f t="shared" si="718"/>
        <v>3.3703488326015465E-6</v>
      </c>
      <c r="BD631" s="5">
        <f t="shared" si="719"/>
        <v>1.4298822309418015E-5</v>
      </c>
      <c r="BE631" s="5">
        <f t="shared" si="720"/>
        <v>2.3447516511133415E-5</v>
      </c>
      <c r="BF631" s="5">
        <f t="shared" si="721"/>
        <v>1.9224871064302757E-5</v>
      </c>
      <c r="BG631" s="5">
        <f t="shared" si="722"/>
        <v>1.0508452420069671E-5</v>
      </c>
      <c r="BH631" s="5">
        <f t="shared" si="723"/>
        <v>4.3079966009465073E-6</v>
      </c>
      <c r="BI631" s="5">
        <f t="shared" si="724"/>
        <v>1.4128691055076284E-6</v>
      </c>
      <c r="BJ631" s="8">
        <f t="shared" si="725"/>
        <v>0.60180263887301488</v>
      </c>
      <c r="BK631" s="8">
        <f t="shared" si="726"/>
        <v>0.2445161006890455</v>
      </c>
      <c r="BL631" s="8">
        <f t="shared" si="727"/>
        <v>0.14866838652602707</v>
      </c>
      <c r="BM631" s="8">
        <f t="shared" si="728"/>
        <v>0.40963115742918754</v>
      </c>
      <c r="BN631" s="8">
        <f t="shared" si="729"/>
        <v>0.5888273231396689</v>
      </c>
    </row>
    <row r="632" spans="1:66" x14ac:dyDescent="0.25">
      <c r="A632" t="s">
        <v>19</v>
      </c>
      <c r="B632" t="s">
        <v>235</v>
      </c>
      <c r="C632" t="s">
        <v>137</v>
      </c>
      <c r="D632" s="7" t="s">
        <v>538</v>
      </c>
      <c r="E632">
        <f>VLOOKUP(A632,home!$A$2:$E$405,3,FALSE)</f>
        <v>1.4805999999999999</v>
      </c>
      <c r="F632">
        <f>VLOOKUP(B632,home!$B$2:$E$405,3,FALSE)</f>
        <v>0.71289999999999998</v>
      </c>
      <c r="G632">
        <f>VLOOKUP(C632,away!$B$2:$E$405,4,FALSE)</f>
        <v>0.56279999999999997</v>
      </c>
      <c r="H632">
        <f>VLOOKUP(A632,away!$A$2:$E$405,3,FALSE)</f>
        <v>1.3222</v>
      </c>
      <c r="I632">
        <f>VLOOKUP(C632,away!$B$2:$E$405,3,FALSE)</f>
        <v>1.3446</v>
      </c>
      <c r="J632">
        <f>VLOOKUP(B632,home!$B$2:$E$405,4,FALSE)</f>
        <v>1.0925</v>
      </c>
      <c r="K632" s="3">
        <f t="shared" si="674"/>
        <v>0.5940465096719999</v>
      </c>
      <c r="L632" s="3">
        <f t="shared" si="675"/>
        <v>1.9422794061000002</v>
      </c>
      <c r="M632" s="5">
        <f t="shared" si="676"/>
        <v>7.9156694543396439E-2</v>
      </c>
      <c r="N632" s="5">
        <f t="shared" si="677"/>
        <v>4.7022758110677292E-2</v>
      </c>
      <c r="O632" s="5">
        <f t="shared" si="678"/>
        <v>0.15374441766658714</v>
      </c>
      <c r="P632" s="5">
        <f t="shared" si="679"/>
        <v>9.1331334696390237E-2</v>
      </c>
      <c r="Q632" s="5">
        <f t="shared" si="680"/>
        <v>1.3966852665399283E-2</v>
      </c>
      <c r="R632" s="5">
        <f t="shared" si="681"/>
        <v>0.14930730811832468</v>
      </c>
      <c r="S632" s="5">
        <f t="shared" si="682"/>
        <v>2.6344621720058716E-2</v>
      </c>
      <c r="T632" s="5">
        <f t="shared" si="683"/>
        <v>2.7127530300037919E-2</v>
      </c>
      <c r="U632" s="5">
        <f t="shared" si="684"/>
        <v>8.8695485256212625E-2</v>
      </c>
      <c r="V632" s="5">
        <f t="shared" si="685"/>
        <v>3.3773930972451297E-3</v>
      </c>
      <c r="W632" s="5">
        <f t="shared" si="686"/>
        <v>2.7656533589945046E-3</v>
      </c>
      <c r="X632" s="5">
        <f t="shared" si="687"/>
        <v>5.3716715635863154E-3</v>
      </c>
      <c r="Y632" s="5">
        <f t="shared" si="688"/>
        <v>5.2166435271433463E-3</v>
      </c>
      <c r="Z632" s="5">
        <f t="shared" si="689"/>
        <v>9.6665503246149795E-2</v>
      </c>
      <c r="AA632" s="5">
        <f t="shared" si="690"/>
        <v>5.7423804809062659E-2</v>
      </c>
      <c r="AB632" s="5">
        <f t="shared" si="691"/>
        <v>1.7056205409454937E-2</v>
      </c>
      <c r="AC632" s="5">
        <f t="shared" si="692"/>
        <v>2.4355316782197724E-4</v>
      </c>
      <c r="AD632" s="5">
        <f t="shared" si="693"/>
        <v>4.1073168121833191E-4</v>
      </c>
      <c r="AE632" s="5">
        <f t="shared" si="694"/>
        <v>7.9775568586319613E-4</v>
      </c>
      <c r="AF632" s="5">
        <f t="shared" si="695"/>
        <v>7.7473221987563385E-4</v>
      </c>
      <c r="AG632" s="5">
        <f t="shared" si="696"/>
        <v>5.0158214530219365E-4</v>
      </c>
      <c r="AH632" s="5">
        <f t="shared" si="697"/>
        <v>4.6937854058822379E-2</v>
      </c>
      <c r="AI632" s="5">
        <f t="shared" si="698"/>
        <v>2.7883268375137146E-2</v>
      </c>
      <c r="AJ632" s="5">
        <f t="shared" si="699"/>
        <v>8.2819791282489376E-3</v>
      </c>
      <c r="AK632" s="5">
        <f t="shared" si="700"/>
        <v>1.6399602647708782E-3</v>
      </c>
      <c r="AL632" s="5">
        <f t="shared" si="701"/>
        <v>1.1240507711963723E-5</v>
      </c>
      <c r="AM632" s="5">
        <f t="shared" si="702"/>
        <v>4.8798744327892537E-5</v>
      </c>
      <c r="AN632" s="5">
        <f t="shared" si="703"/>
        <v>9.4780796151604858E-5</v>
      </c>
      <c r="AO632" s="5">
        <f t="shared" si="704"/>
        <v>9.2045394229512171E-5</v>
      </c>
      <c r="AP632" s="5">
        <f t="shared" si="705"/>
        <v>5.9592624546112426E-5</v>
      </c>
      <c r="AQ632" s="5">
        <f t="shared" si="706"/>
        <v>2.8936381852840894E-5</v>
      </c>
      <c r="AR632" s="5">
        <f t="shared" si="707"/>
        <v>1.8233285460995598E-2</v>
      </c>
      <c r="AS632" s="5">
        <f t="shared" si="708"/>
        <v>1.0831419587957655E-2</v>
      </c>
      <c r="AT632" s="5">
        <f t="shared" si="709"/>
        <v>3.217183500509588E-3</v>
      </c>
      <c r="AU632" s="5">
        <f t="shared" si="710"/>
        <v>6.370522098173558E-4</v>
      </c>
      <c r="AV632" s="5">
        <f t="shared" si="711"/>
        <v>9.4609660430208692E-5</v>
      </c>
      <c r="AW632" s="5">
        <f t="shared" si="712"/>
        <v>3.6025961540958046E-7</v>
      </c>
      <c r="AX632" s="5">
        <f t="shared" si="713"/>
        <v>4.8314539573934739E-6</v>
      </c>
      <c r="AY632" s="5">
        <f t="shared" si="714"/>
        <v>9.3840335229656909E-6</v>
      </c>
      <c r="AZ632" s="5">
        <f t="shared" si="715"/>
        <v>9.1132075289041505E-6</v>
      </c>
      <c r="BA632" s="5">
        <f t="shared" si="716"/>
        <v>5.9001317689686682E-6</v>
      </c>
      <c r="BB632" s="5">
        <f t="shared" si="717"/>
        <v>2.8649261070360529E-6</v>
      </c>
      <c r="BC632" s="5">
        <f t="shared" si="718"/>
        <v>1.1128973955388738E-6</v>
      </c>
      <c r="BD632" s="5">
        <f t="shared" si="719"/>
        <v>5.9023558094057219E-3</v>
      </c>
      <c r="BE632" s="5">
        <f t="shared" si="720"/>
        <v>3.5062738674197205E-3</v>
      </c>
      <c r="BF632" s="5">
        <f t="shared" si="721"/>
        <v>1.0414448764474147E-3</v>
      </c>
      <c r="BG632" s="5">
        <f t="shared" si="722"/>
        <v>2.0622223128979129E-4</v>
      </c>
      <c r="BH632" s="5">
        <f t="shared" si="723"/>
        <v>3.0626399178618099E-5</v>
      </c>
      <c r="BI632" s="5">
        <f t="shared" si="724"/>
        <v>3.6387011071758986E-6</v>
      </c>
      <c r="BJ632" s="8">
        <f t="shared" si="725"/>
        <v>0.10431327184948677</v>
      </c>
      <c r="BK632" s="8">
        <f t="shared" si="726"/>
        <v>0.20047422176614743</v>
      </c>
      <c r="BL632" s="8">
        <f t="shared" si="727"/>
        <v>0.59467439539118006</v>
      </c>
      <c r="BM632" s="8">
        <f t="shared" si="728"/>
        <v>0.46158900267828185</v>
      </c>
      <c r="BN632" s="8">
        <f t="shared" si="729"/>
        <v>0.53452936580077504</v>
      </c>
    </row>
    <row r="633" spans="1:66" x14ac:dyDescent="0.25">
      <c r="A633" t="s">
        <v>448</v>
      </c>
      <c r="B633" t="s">
        <v>525</v>
      </c>
      <c r="C633" t="s">
        <v>459</v>
      </c>
      <c r="D633" s="7" t="s">
        <v>538</v>
      </c>
      <c r="E633">
        <f>VLOOKUP(A633,home!$A$2:$E$405,3,FALSE)</f>
        <v>1.2833000000000001</v>
      </c>
      <c r="F633" t="e">
        <f>VLOOKUP(B633,home!$B$2:$E$405,3,FALSE)</f>
        <v>#N/A</v>
      </c>
      <c r="G633">
        <f>VLOOKUP(C633,away!$B$2:$E$405,4,FALSE)</f>
        <v>1.0714999999999999</v>
      </c>
      <c r="H633">
        <f>VLOOKUP(A633,away!$A$2:$E$405,3,FALSE)</f>
        <v>1.0667</v>
      </c>
      <c r="I633">
        <f>VLOOKUP(C633,away!$B$2:$E$405,3,FALSE)</f>
        <v>0.82030000000000003</v>
      </c>
      <c r="J633" t="e">
        <f>VLOOKUP(B633,home!$B$2:$E$405,4,FALSE)</f>
        <v>#N/A</v>
      </c>
      <c r="K633" s="3" t="e">
        <f t="shared" si="674"/>
        <v>#N/A</v>
      </c>
      <c r="L633" s="3" t="e">
        <f t="shared" si="675"/>
        <v>#N/A</v>
      </c>
      <c r="M633" s="5" t="e">
        <f t="shared" si="676"/>
        <v>#N/A</v>
      </c>
      <c r="N633" s="5" t="e">
        <f t="shared" si="677"/>
        <v>#N/A</v>
      </c>
      <c r="O633" s="5" t="e">
        <f t="shared" si="678"/>
        <v>#N/A</v>
      </c>
      <c r="P633" s="5" t="e">
        <f t="shared" si="679"/>
        <v>#N/A</v>
      </c>
      <c r="Q633" s="5" t="e">
        <f t="shared" si="680"/>
        <v>#N/A</v>
      </c>
      <c r="R633" s="5" t="e">
        <f t="shared" si="681"/>
        <v>#N/A</v>
      </c>
      <c r="S633" s="5" t="e">
        <f t="shared" si="682"/>
        <v>#N/A</v>
      </c>
      <c r="T633" s="5" t="e">
        <f t="shared" si="683"/>
        <v>#N/A</v>
      </c>
      <c r="U633" s="5" t="e">
        <f t="shared" si="684"/>
        <v>#N/A</v>
      </c>
      <c r="V633" s="5" t="e">
        <f t="shared" si="685"/>
        <v>#N/A</v>
      </c>
      <c r="W633" s="5" t="e">
        <f t="shared" si="686"/>
        <v>#N/A</v>
      </c>
      <c r="X633" s="5" t="e">
        <f t="shared" si="687"/>
        <v>#N/A</v>
      </c>
      <c r="Y633" s="5" t="e">
        <f t="shared" si="688"/>
        <v>#N/A</v>
      </c>
      <c r="Z633" s="5" t="e">
        <f t="shared" si="689"/>
        <v>#N/A</v>
      </c>
      <c r="AA633" s="5" t="e">
        <f t="shared" si="690"/>
        <v>#N/A</v>
      </c>
      <c r="AB633" s="5" t="e">
        <f t="shared" si="691"/>
        <v>#N/A</v>
      </c>
      <c r="AC633" s="5" t="e">
        <f t="shared" si="692"/>
        <v>#N/A</v>
      </c>
      <c r="AD633" s="5" t="e">
        <f t="shared" si="693"/>
        <v>#N/A</v>
      </c>
      <c r="AE633" s="5" t="e">
        <f t="shared" si="694"/>
        <v>#N/A</v>
      </c>
      <c r="AF633" s="5" t="e">
        <f t="shared" si="695"/>
        <v>#N/A</v>
      </c>
      <c r="AG633" s="5" t="e">
        <f t="shared" si="696"/>
        <v>#N/A</v>
      </c>
      <c r="AH633" s="5" t="e">
        <f t="shared" si="697"/>
        <v>#N/A</v>
      </c>
      <c r="AI633" s="5" t="e">
        <f t="shared" si="698"/>
        <v>#N/A</v>
      </c>
      <c r="AJ633" s="5" t="e">
        <f t="shared" si="699"/>
        <v>#N/A</v>
      </c>
      <c r="AK633" s="5" t="e">
        <f t="shared" si="700"/>
        <v>#N/A</v>
      </c>
      <c r="AL633" s="5" t="e">
        <f t="shared" si="701"/>
        <v>#N/A</v>
      </c>
      <c r="AM633" s="5" t="e">
        <f t="shared" si="702"/>
        <v>#N/A</v>
      </c>
      <c r="AN633" s="5" t="e">
        <f t="shared" si="703"/>
        <v>#N/A</v>
      </c>
      <c r="AO633" s="5" t="e">
        <f t="shared" si="704"/>
        <v>#N/A</v>
      </c>
      <c r="AP633" s="5" t="e">
        <f t="shared" si="705"/>
        <v>#N/A</v>
      </c>
      <c r="AQ633" s="5" t="e">
        <f t="shared" si="706"/>
        <v>#N/A</v>
      </c>
      <c r="AR633" s="5" t="e">
        <f t="shared" si="707"/>
        <v>#N/A</v>
      </c>
      <c r="AS633" s="5" t="e">
        <f t="shared" si="708"/>
        <v>#N/A</v>
      </c>
      <c r="AT633" s="5" t="e">
        <f t="shared" si="709"/>
        <v>#N/A</v>
      </c>
      <c r="AU633" s="5" t="e">
        <f t="shared" si="710"/>
        <v>#N/A</v>
      </c>
      <c r="AV633" s="5" t="e">
        <f t="shared" si="711"/>
        <v>#N/A</v>
      </c>
      <c r="AW633" s="5" t="e">
        <f t="shared" si="712"/>
        <v>#N/A</v>
      </c>
      <c r="AX633" s="5" t="e">
        <f t="shared" si="713"/>
        <v>#N/A</v>
      </c>
      <c r="AY633" s="5" t="e">
        <f t="shared" si="714"/>
        <v>#N/A</v>
      </c>
      <c r="AZ633" s="5" t="e">
        <f t="shared" si="715"/>
        <v>#N/A</v>
      </c>
      <c r="BA633" s="5" t="e">
        <f t="shared" si="716"/>
        <v>#N/A</v>
      </c>
      <c r="BB633" s="5" t="e">
        <f t="shared" si="717"/>
        <v>#N/A</v>
      </c>
      <c r="BC633" s="5" t="e">
        <f t="shared" si="718"/>
        <v>#N/A</v>
      </c>
      <c r="BD633" s="5" t="e">
        <f t="shared" si="719"/>
        <v>#N/A</v>
      </c>
      <c r="BE633" s="5" t="e">
        <f t="shared" si="720"/>
        <v>#N/A</v>
      </c>
      <c r="BF633" s="5" t="e">
        <f t="shared" si="721"/>
        <v>#N/A</v>
      </c>
      <c r="BG633" s="5" t="e">
        <f t="shared" si="722"/>
        <v>#N/A</v>
      </c>
      <c r="BH633" s="5" t="e">
        <f t="shared" si="723"/>
        <v>#N/A</v>
      </c>
      <c r="BI633" s="5" t="e">
        <f t="shared" si="724"/>
        <v>#N/A</v>
      </c>
      <c r="BJ633" s="8" t="e">
        <f t="shared" si="725"/>
        <v>#N/A</v>
      </c>
      <c r="BK633" s="8" t="e">
        <f t="shared" si="726"/>
        <v>#N/A</v>
      </c>
      <c r="BL633" s="8" t="e">
        <f t="shared" si="727"/>
        <v>#N/A</v>
      </c>
      <c r="BM633" s="8" t="e">
        <f t="shared" si="728"/>
        <v>#N/A</v>
      </c>
      <c r="BN633" s="8" t="e">
        <f t="shared" si="729"/>
        <v>#N/A</v>
      </c>
    </row>
    <row r="634" spans="1:66" x14ac:dyDescent="0.25">
      <c r="A634" t="s">
        <v>22</v>
      </c>
      <c r="B634" t="s">
        <v>248</v>
      </c>
      <c r="C634" t="s">
        <v>159</v>
      </c>
      <c r="D634" s="7" t="s">
        <v>538</v>
      </c>
      <c r="E634">
        <f>VLOOKUP(A634,home!$A$2:$E$405,3,FALSE)</f>
        <v>1.4</v>
      </c>
      <c r="F634">
        <f>VLOOKUP(B634,home!$B$2:$E$405,3,FALSE)</f>
        <v>0.91269999999999996</v>
      </c>
      <c r="G634">
        <f>VLOOKUP(C634,away!$B$2:$E$405,4,FALSE)</f>
        <v>0.95240000000000002</v>
      </c>
      <c r="H634">
        <f>VLOOKUP(A634,away!$A$2:$E$405,3,FALSE)</f>
        <v>1.125</v>
      </c>
      <c r="I634">
        <f>VLOOKUP(C634,away!$B$2:$E$405,3,FALSE)</f>
        <v>0.49380000000000002</v>
      </c>
      <c r="J634">
        <f>VLOOKUP(B634,home!$B$2:$E$405,4,FALSE)</f>
        <v>0.98770000000000002</v>
      </c>
      <c r="K634" s="3">
        <f t="shared" si="674"/>
        <v>1.2169576719999999</v>
      </c>
      <c r="L634" s="3">
        <f t="shared" si="675"/>
        <v>0.54869204250000003</v>
      </c>
      <c r="M634" s="5">
        <f t="shared" si="676"/>
        <v>0.17107560007117714</v>
      </c>
      <c r="N634" s="5">
        <f t="shared" si="677"/>
        <v>0.20819176399862274</v>
      </c>
      <c r="O634" s="5">
        <f t="shared" si="678"/>
        <v>9.3867820424967316E-2</v>
      </c>
      <c r="P634" s="5">
        <f t="shared" si="679"/>
        <v>0.11423316422008226</v>
      </c>
      <c r="Q634" s="5">
        <f t="shared" si="680"/>
        <v>0.12668028222266872</v>
      </c>
      <c r="R634" s="5">
        <f t="shared" si="681"/>
        <v>2.5752263056999267E-2</v>
      </c>
      <c r="S634" s="5">
        <f t="shared" si="682"/>
        <v>1.906937021162439E-2</v>
      </c>
      <c r="T634" s="5">
        <f t="shared" si="683"/>
        <v>6.9508462797232523E-2</v>
      </c>
      <c r="U634" s="5">
        <f t="shared" si="684"/>
        <v>3.1339414098577427E-2</v>
      </c>
      <c r="V634" s="5">
        <f t="shared" si="685"/>
        <v>1.4148095267379611E-3</v>
      </c>
      <c r="W634" s="5">
        <f t="shared" si="686"/>
        <v>5.138818044733396E-2</v>
      </c>
      <c r="X634" s="5">
        <f t="shared" si="687"/>
        <v>2.8196285690006227E-2</v>
      </c>
      <c r="Y634" s="5">
        <f t="shared" si="688"/>
        <v>7.7355387930815199E-3</v>
      </c>
      <c r="Z634" s="5">
        <f t="shared" si="689"/>
        <v>4.7100206052474074E-3</v>
      </c>
      <c r="AA634" s="5">
        <f t="shared" si="690"/>
        <v>5.731895710833915E-3</v>
      </c>
      <c r="AB634" s="5">
        <f t="shared" si="691"/>
        <v>3.4877372302016141E-3</v>
      </c>
      <c r="AC634" s="5">
        <f t="shared" si="692"/>
        <v>5.9044864134903003E-5</v>
      </c>
      <c r="AD634" s="5">
        <f t="shared" si="693"/>
        <v>1.5634310111375872E-2</v>
      </c>
      <c r="AE634" s="5">
        <f t="shared" si="694"/>
        <v>8.5784215480892278E-3</v>
      </c>
      <c r="AF634" s="5">
        <f t="shared" si="695"/>
        <v>2.3534558203235452E-3</v>
      </c>
      <c r="AG634" s="5">
        <f t="shared" si="696"/>
        <v>4.3044082699561303E-4</v>
      </c>
      <c r="AH634" s="5">
        <f t="shared" si="697"/>
        <v>6.4608770652757142E-4</v>
      </c>
      <c r="AI634" s="5">
        <f t="shared" si="698"/>
        <v>7.862613912436125E-4</v>
      </c>
      <c r="AJ634" s="5">
        <f t="shared" si="699"/>
        <v>4.7842341613565405E-4</v>
      </c>
      <c r="AK634" s="5">
        <f t="shared" si="700"/>
        <v>1.9407368224357756E-4</v>
      </c>
      <c r="AL634" s="5">
        <f t="shared" si="701"/>
        <v>1.5770528721263735E-6</v>
      </c>
      <c r="AM634" s="5">
        <f t="shared" si="702"/>
        <v>3.805258727293205E-3</v>
      </c>
      <c r="AN634" s="5">
        <f t="shared" si="703"/>
        <v>2.0879151833194587E-3</v>
      </c>
      <c r="AO634" s="5">
        <f t="shared" si="704"/>
        <v>5.728112232511579E-4</v>
      </c>
      <c r="AP634" s="5">
        <f t="shared" si="705"/>
        <v>1.0476565335086709E-4</v>
      </c>
      <c r="AQ634" s="5">
        <f t="shared" si="706"/>
        <v>1.4371020080233558E-5</v>
      </c>
      <c r="AR634" s="5">
        <f t="shared" si="707"/>
        <v>7.0900636665750775E-5</v>
      </c>
      <c r="AS634" s="5">
        <f t="shared" si="708"/>
        <v>8.6283073740069905E-5</v>
      </c>
      <c r="AT634" s="5">
        <f t="shared" si="709"/>
        <v>5.2501424275859919E-5</v>
      </c>
      <c r="AU634" s="5">
        <f t="shared" si="710"/>
        <v>2.1297337021144919E-5</v>
      </c>
      <c r="AV634" s="5">
        <f t="shared" si="711"/>
        <v>6.4794894202629873E-6</v>
      </c>
      <c r="AW634" s="5">
        <f t="shared" si="712"/>
        <v>2.9251482913338914E-8</v>
      </c>
      <c r="AX634" s="5">
        <f t="shared" si="713"/>
        <v>7.7180646702073783E-4</v>
      </c>
      <c r="AY634" s="5">
        <f t="shared" si="714"/>
        <v>4.2348406680431746E-4</v>
      </c>
      <c r="AZ634" s="5">
        <f t="shared" si="715"/>
        <v>1.1618116879053371E-4</v>
      </c>
      <c r="BA634" s="5">
        <f t="shared" si="716"/>
        <v>2.1249227601238396E-5</v>
      </c>
      <c r="BB634" s="5">
        <f t="shared" si="717"/>
        <v>2.9148205235177176E-6</v>
      </c>
      <c r="BC634" s="5">
        <f t="shared" si="718"/>
        <v>3.1986776531397125E-7</v>
      </c>
      <c r="BD634" s="5">
        <f t="shared" si="719"/>
        <v>6.4837691911135281E-6</v>
      </c>
      <c r="BE634" s="5">
        <f t="shared" si="720"/>
        <v>7.8904726606028423E-6</v>
      </c>
      <c r="BF634" s="5">
        <f t="shared" si="721"/>
        <v>4.8011856200134422E-6</v>
      </c>
      <c r="BG634" s="5">
        <f t="shared" si="722"/>
        <v>1.9476132249904779E-6</v>
      </c>
      <c r="BH634" s="5">
        <f t="shared" si="723"/>
        <v>5.9254071406020639E-7</v>
      </c>
      <c r="BI634" s="5">
        <f t="shared" si="724"/>
        <v>1.4421939358958514E-7</v>
      </c>
      <c r="BJ634" s="8">
        <f t="shared" si="725"/>
        <v>0.52661821968153033</v>
      </c>
      <c r="BK634" s="8">
        <f t="shared" si="726"/>
        <v>0.30627705001343308</v>
      </c>
      <c r="BL634" s="8">
        <f t="shared" si="727"/>
        <v>0.1625432984796574</v>
      </c>
      <c r="BM634" s="8">
        <f t="shared" si="728"/>
        <v>0.25992423997002956</v>
      </c>
      <c r="BN634" s="8">
        <f t="shared" si="729"/>
        <v>0.73980089399451743</v>
      </c>
    </row>
    <row r="635" spans="1:66" s="10" customFormat="1" x14ac:dyDescent="0.25">
      <c r="A635" t="s">
        <v>22</v>
      </c>
      <c r="B635" t="s">
        <v>24</v>
      </c>
      <c r="C635" t="s">
        <v>276</v>
      </c>
      <c r="D635" s="7" t="s">
        <v>538</v>
      </c>
      <c r="E635">
        <f>VLOOKUP(A635,home!$A$2:$E$405,3,FALSE)</f>
        <v>1.4</v>
      </c>
      <c r="F635">
        <f>VLOOKUP(B635,home!$B$2:$E$405,3,FALSE)</f>
        <v>1.0317000000000001</v>
      </c>
      <c r="G635">
        <f>VLOOKUP(C635,away!$B$2:$E$405,4,FALSE)</f>
        <v>0.91269999999999996</v>
      </c>
      <c r="H635">
        <f>VLOOKUP(A635,away!$A$2:$E$405,3,FALSE)</f>
        <v>1.125</v>
      </c>
      <c r="I635">
        <f>VLOOKUP(C635,away!$B$2:$E$405,3,FALSE)</f>
        <v>1.0864</v>
      </c>
      <c r="J635">
        <f>VLOOKUP(B635,home!$B$2:$E$405,4,FALSE)</f>
        <v>0.69140000000000001</v>
      </c>
      <c r="K635" s="3">
        <f t="shared" si="674"/>
        <v>1.318285626</v>
      </c>
      <c r="L635" s="3">
        <f t="shared" si="675"/>
        <v>0.84502907999999999</v>
      </c>
      <c r="M635" s="5">
        <f t="shared" si="676"/>
        <v>0.11494348502243062</v>
      </c>
      <c r="N635" s="5">
        <f t="shared" si="677"/>
        <v>0.15152834410741658</v>
      </c>
      <c r="O635" s="5">
        <f t="shared" si="678"/>
        <v>9.7130587400498319E-2</v>
      </c>
      <c r="P635" s="5">
        <f t="shared" si="679"/>
        <v>0.12804585721501366</v>
      </c>
      <c r="Q635" s="5">
        <f t="shared" si="680"/>
        <v>9.987881898419454E-2</v>
      </c>
      <c r="R635" s="5">
        <f t="shared" si="681"/>
        <v>4.1039085455451339E-2</v>
      </c>
      <c r="S635" s="5">
        <f t="shared" si="682"/>
        <v>3.5660441187093203E-2</v>
      </c>
      <c r="T635" s="5">
        <f t="shared" si="683"/>
        <v>8.4400506517700452E-2</v>
      </c>
      <c r="U635" s="5">
        <f t="shared" si="684"/>
        <v>5.4101236460107172E-2</v>
      </c>
      <c r="V635" s="5">
        <f t="shared" si="685"/>
        <v>4.4139293125717545E-3</v>
      </c>
      <c r="W635" s="5">
        <f t="shared" si="686"/>
        <v>4.3889603802906539E-2</v>
      </c>
      <c r="X635" s="5">
        <f t="shared" si="687"/>
        <v>3.7087991523134613E-2</v>
      </c>
      <c r="Y635" s="5">
        <f t="shared" si="688"/>
        <v>1.567021567792112E-2</v>
      </c>
      <c r="Z635" s="5">
        <f t="shared" si="689"/>
        <v>1.1559740208820479E-2</v>
      </c>
      <c r="AA635" s="5">
        <f t="shared" si="690"/>
        <v>1.5239039357582277E-2</v>
      </c>
      <c r="AB635" s="5">
        <f t="shared" si="691"/>
        <v>1.0044703269574495E-2</v>
      </c>
      <c r="AC635" s="5">
        <f t="shared" si="692"/>
        <v>3.0731698408376139E-4</v>
      </c>
      <c r="AD635" s="5">
        <f t="shared" si="693"/>
        <v>1.4464758456051656E-2</v>
      </c>
      <c r="AE635" s="5">
        <f t="shared" si="694"/>
        <v>1.2223141530539551E-2</v>
      </c>
      <c r="AF635" s="5">
        <f t="shared" si="695"/>
        <v>5.1644550211308142E-3</v>
      </c>
      <c r="AG635" s="5">
        <f t="shared" si="696"/>
        <v>1.4547048917358512E-3</v>
      </c>
      <c r="AH635" s="5">
        <f t="shared" si="697"/>
        <v>2.4420791584246438E-3</v>
      </c>
      <c r="AI635" s="5">
        <f t="shared" si="698"/>
        <v>3.2193578521053849E-3</v>
      </c>
      <c r="AJ635" s="5">
        <f t="shared" si="699"/>
        <v>2.1220165906903812E-3</v>
      </c>
      <c r="AK635" s="5">
        <f t="shared" si="700"/>
        <v>9.3247465654688519E-4</v>
      </c>
      <c r="AL635" s="5">
        <f t="shared" si="701"/>
        <v>1.3693918069757099E-5</v>
      </c>
      <c r="AM635" s="5">
        <f t="shared" si="702"/>
        <v>3.8137366312349687E-3</v>
      </c>
      <c r="AN635" s="5">
        <f t="shared" si="703"/>
        <v>3.2227183568547847E-3</v>
      </c>
      <c r="AO635" s="5">
        <f t="shared" si="704"/>
        <v>1.361645364096055E-3</v>
      </c>
      <c r="AP635" s="5">
        <f t="shared" si="705"/>
        <v>3.835433097694516E-4</v>
      </c>
      <c r="AQ635" s="5">
        <f t="shared" si="706"/>
        <v>8.1026312548658646E-5</v>
      </c>
      <c r="AR635" s="5">
        <f t="shared" si="707"/>
        <v>4.1272558090615029E-4</v>
      </c>
      <c r="AS635" s="5">
        <f t="shared" si="708"/>
        <v>5.44090200791078E-4</v>
      </c>
      <c r="AT635" s="5">
        <f t="shared" si="709"/>
        <v>3.5863314547516601E-4</v>
      </c>
      <c r="AU635" s="5">
        <f t="shared" si="710"/>
        <v>1.5759364022902613E-4</v>
      </c>
      <c r="AV635" s="5">
        <f t="shared" si="711"/>
        <v>5.1938357665735119E-5</v>
      </c>
      <c r="AW635" s="5">
        <f t="shared" si="712"/>
        <v>4.2374676504236375E-7</v>
      </c>
      <c r="AX635" s="5">
        <f t="shared" si="713"/>
        <v>8.3793236371778744E-4</v>
      </c>
      <c r="AY635" s="5">
        <f t="shared" si="714"/>
        <v>7.0807721441466733E-4</v>
      </c>
      <c r="AZ635" s="5">
        <f t="shared" si="715"/>
        <v>2.9917291853289449E-4</v>
      </c>
      <c r="BA635" s="5">
        <f t="shared" si="716"/>
        <v>8.426993870292228E-5</v>
      </c>
      <c r="BB635" s="5">
        <f t="shared" si="717"/>
        <v>1.7802637193446698E-5</v>
      </c>
      <c r="BC635" s="5">
        <f t="shared" si="718"/>
        <v>3.0087492258304098E-6</v>
      </c>
      <c r="BD635" s="5">
        <f t="shared" si="719"/>
        <v>5.8127519654264939E-5</v>
      </c>
      <c r="BE635" s="5">
        <f t="shared" si="720"/>
        <v>7.662867363524997E-5</v>
      </c>
      <c r="BF635" s="5">
        <f t="shared" si="721"/>
        <v>5.0509239496397595E-5</v>
      </c>
      <c r="BG635" s="5">
        <f t="shared" si="722"/>
        <v>2.2195201469430816E-5</v>
      </c>
      <c r="BH635" s="5">
        <f t="shared" si="723"/>
        <v>7.3149037658311799E-6</v>
      </c>
      <c r="BI635" s="5">
        <f t="shared" si="724"/>
        <v>1.9286264980137023E-6</v>
      </c>
      <c r="BJ635" s="8">
        <f t="shared" si="725"/>
        <v>0.47657547430902314</v>
      </c>
      <c r="BK635" s="8">
        <f t="shared" si="726"/>
        <v>0.28409280085367744</v>
      </c>
      <c r="BL635" s="8">
        <f t="shared" si="727"/>
        <v>0.22801226529056723</v>
      </c>
      <c r="BM635" s="8">
        <f t="shared" si="728"/>
        <v>0.3669664490094337</v>
      </c>
      <c r="BN635" s="8">
        <f t="shared" si="729"/>
        <v>0.63256617818500505</v>
      </c>
    </row>
    <row r="636" spans="1:66" x14ac:dyDescent="0.25">
      <c r="A636" t="s">
        <v>173</v>
      </c>
      <c r="B636" t="s">
        <v>175</v>
      </c>
      <c r="C636" t="s">
        <v>436</v>
      </c>
      <c r="D636" s="7" t="s">
        <v>538</v>
      </c>
      <c r="E636">
        <f>VLOOKUP(A636,home!$A$2:$E$405,3,FALSE)</f>
        <v>1.7239</v>
      </c>
      <c r="F636">
        <f>VLOOKUP(B636,home!$B$2:$E$405,3,FALSE)</f>
        <v>1.0919000000000001</v>
      </c>
      <c r="G636">
        <f>VLOOKUP(C636,away!$B$2:$E$405,4,FALSE)</f>
        <v>0.58009999999999995</v>
      </c>
      <c r="H636">
        <f>VLOOKUP(A636,away!$A$2:$E$405,3,FALSE)</f>
        <v>1.3199000000000001</v>
      </c>
      <c r="I636">
        <f>VLOOKUP(C636,away!$B$2:$E$405,3,FALSE)</f>
        <v>0.61560000000000004</v>
      </c>
      <c r="J636">
        <f>VLOOKUP(B636,home!$B$2:$E$405,4,FALSE)</f>
        <v>0.80220000000000002</v>
      </c>
      <c r="K636" s="3">
        <f t="shared" si="674"/>
        <v>1.091937550441</v>
      </c>
      <c r="L636" s="3">
        <f t="shared" si="675"/>
        <v>0.65181191896800006</v>
      </c>
      <c r="M636" s="5">
        <f t="shared" si="676"/>
        <v>0.17486352448227302</v>
      </c>
      <c r="N636" s="5">
        <f t="shared" si="677"/>
        <v>0.19094004858465305</v>
      </c>
      <c r="O636" s="5">
        <f t="shared" si="678"/>
        <v>0.11397812945029824</v>
      </c>
      <c r="P636" s="5">
        <f t="shared" si="679"/>
        <v>0.12445699947580587</v>
      </c>
      <c r="Q636" s="5">
        <f t="shared" si="680"/>
        <v>0.1042473044663058</v>
      </c>
      <c r="R636" s="5">
        <f t="shared" si="681"/>
        <v>3.7146151638691005E-2</v>
      </c>
      <c r="S636" s="5">
        <f t="shared" si="682"/>
        <v>2.2145191177493122E-2</v>
      </c>
      <c r="T636" s="5">
        <f t="shared" si="683"/>
        <v>6.7949635571424138E-2</v>
      </c>
      <c r="U636" s="5">
        <f t="shared" si="684"/>
        <v>4.0561277828662194E-2</v>
      </c>
      <c r="V636" s="5">
        <f t="shared" si="685"/>
        <v>1.7512857876062513E-3</v>
      </c>
      <c r="W636" s="5">
        <f t="shared" si="686"/>
        <v>3.7943848759671689E-2</v>
      </c>
      <c r="X636" s="5">
        <f t="shared" si="687"/>
        <v>2.4732252873073176E-2</v>
      </c>
      <c r="Y636" s="5">
        <f t="shared" si="688"/>
        <v>8.0603886027998291E-3</v>
      </c>
      <c r="Z636" s="5">
        <f t="shared" si="689"/>
        <v>8.0707681272971701E-3</v>
      </c>
      <c r="AA636" s="5">
        <f t="shared" si="690"/>
        <v>8.8127747790981686E-3</v>
      </c>
      <c r="AB636" s="5">
        <f t="shared" si="691"/>
        <v>4.8114998524383399E-3</v>
      </c>
      <c r="AC636" s="5">
        <f t="shared" si="692"/>
        <v>7.7903530408722182E-5</v>
      </c>
      <c r="AD636" s="5">
        <f t="shared" si="693"/>
        <v>1.035807831723492E-2</v>
      </c>
      <c r="AE636" s="5">
        <f t="shared" si="694"/>
        <v>6.7515189047777273E-3</v>
      </c>
      <c r="AF636" s="5">
        <f t="shared" si="695"/>
        <v>2.2003602466359497E-3</v>
      </c>
      <c r="AG636" s="5">
        <f t="shared" si="696"/>
        <v>4.7807367826022687E-4</v>
      </c>
      <c r="AH636" s="5">
        <f t="shared" si="697"/>
        <v>1.3151557151498349E-3</v>
      </c>
      <c r="AI636" s="5">
        <f t="shared" si="698"/>
        <v>1.4360679100491923E-3</v>
      </c>
      <c r="AJ636" s="5">
        <f t="shared" si="699"/>
        <v>7.8404823798302074E-4</v>
      </c>
      <c r="AK636" s="5">
        <f t="shared" si="700"/>
        <v>2.8537723747025398E-4</v>
      </c>
      <c r="AL636" s="5">
        <f t="shared" si="701"/>
        <v>2.2178758370444878E-6</v>
      </c>
      <c r="AM636" s="5">
        <f t="shared" si="702"/>
        <v>2.2620749329995077E-3</v>
      </c>
      <c r="AN636" s="5">
        <f t="shared" si="703"/>
        <v>1.4744474029278192E-3</v>
      </c>
      <c r="AO636" s="5">
        <f t="shared" si="704"/>
        <v>4.8053119555988282E-4</v>
      </c>
      <c r="AP636" s="5">
        <f t="shared" si="705"/>
        <v>1.0440532023395821E-4</v>
      </c>
      <c r="AQ636" s="5">
        <f t="shared" si="706"/>
        <v>1.7013158033041214E-5</v>
      </c>
      <c r="AR636" s="5">
        <f t="shared" si="707"/>
        <v>1.714468340867093E-4</v>
      </c>
      <c r="AS636" s="5">
        <f t="shared" si="708"/>
        <v>1.872092360435059E-4</v>
      </c>
      <c r="AT636" s="5">
        <f t="shared" si="709"/>
        <v>1.022103973126384E-4</v>
      </c>
      <c r="AU636" s="5">
        <f t="shared" si="710"/>
        <v>3.7202456957054587E-5</v>
      </c>
      <c r="AV636" s="5">
        <f t="shared" si="711"/>
        <v>1.015568993001823E-5</v>
      </c>
      <c r="AW636" s="5">
        <f t="shared" si="712"/>
        <v>4.3848508700603344E-8</v>
      </c>
      <c r="AX636" s="5">
        <f t="shared" si="713"/>
        <v>4.1167409354224502E-4</v>
      </c>
      <c r="AY636" s="5">
        <f t="shared" si="714"/>
        <v>2.6833408090118268E-4</v>
      </c>
      <c r="AZ636" s="5">
        <f t="shared" si="715"/>
        <v>8.7451676098357231E-5</v>
      </c>
      <c r="BA636" s="5">
        <f t="shared" si="716"/>
        <v>1.9000681604879408E-5</v>
      </c>
      <c r="BB636" s="5">
        <f t="shared" si="717"/>
        <v>3.0962176846441058E-6</v>
      </c>
      <c r="BC636" s="5">
        <f t="shared" si="718"/>
        <v>4.0363031811410657E-7</v>
      </c>
      <c r="BD636" s="5">
        <f t="shared" si="719"/>
        <v>1.8625181654507712E-5</v>
      </c>
      <c r="BE636" s="5">
        <f t="shared" si="720"/>
        <v>2.0337535232341804E-5</v>
      </c>
      <c r="BF636" s="5">
        <f t="shared" si="721"/>
        <v>1.1103659201805423E-5</v>
      </c>
      <c r="BG636" s="5">
        <f t="shared" si="722"/>
        <v>4.0415008099170276E-6</v>
      </c>
      <c r="BH636" s="5">
        <f t="shared" si="723"/>
        <v>1.1032666236215293E-6</v>
      </c>
      <c r="BI636" s="5">
        <f t="shared" si="724"/>
        <v>2.4093965089612114E-7</v>
      </c>
      <c r="BJ636" s="8">
        <f t="shared" si="725"/>
        <v>0.45878994239474014</v>
      </c>
      <c r="BK636" s="8">
        <f t="shared" si="726"/>
        <v>0.32356545641032519</v>
      </c>
      <c r="BL636" s="8">
        <f t="shared" si="727"/>
        <v>0.20969415934734326</v>
      </c>
      <c r="BM636" s="8">
        <f t="shared" si="728"/>
        <v>0.2542198779492863</v>
      </c>
      <c r="BN636" s="8">
        <f t="shared" si="729"/>
        <v>0.74563215809802696</v>
      </c>
    </row>
    <row r="637" spans="1:66" x14ac:dyDescent="0.25">
      <c r="A637" t="s">
        <v>27</v>
      </c>
      <c r="B637" t="s">
        <v>431</v>
      </c>
      <c r="C637" t="s">
        <v>265</v>
      </c>
      <c r="D637" s="7" t="s">
        <v>538</v>
      </c>
      <c r="E637">
        <f>VLOOKUP(A637,home!$A$2:$E$405,3,FALSE)</f>
        <v>1.4007000000000001</v>
      </c>
      <c r="F637">
        <f>VLOOKUP(B637,home!$B$2:$E$405,3,FALSE)</f>
        <v>0.75849999999999995</v>
      </c>
      <c r="G637">
        <f>VLOOKUP(C637,away!$B$2:$E$405,4,FALSE)</f>
        <v>1.1338999999999999</v>
      </c>
      <c r="H637">
        <f>VLOOKUP(A637,away!$A$2:$E$405,3,FALSE)</f>
        <v>1.0741000000000001</v>
      </c>
      <c r="I637">
        <f>VLOOKUP(C637,away!$B$2:$E$405,3,FALSE)</f>
        <v>0.93100000000000005</v>
      </c>
      <c r="J637">
        <f>VLOOKUP(B637,home!$B$2:$E$405,4,FALSE)</f>
        <v>0.98919999999999997</v>
      </c>
      <c r="K637" s="3">
        <f t="shared" si="674"/>
        <v>1.2046904542049999</v>
      </c>
      <c r="L637" s="3">
        <f t="shared" si="675"/>
        <v>0.98918723932000008</v>
      </c>
      <c r="M637" s="5">
        <f t="shared" si="676"/>
        <v>0.11148361009783338</v>
      </c>
      <c r="N637" s="5">
        <f t="shared" si="677"/>
        <v>0.13430324088517198</v>
      </c>
      <c r="O637" s="5">
        <f t="shared" si="678"/>
        <v>0.11027816450210308</v>
      </c>
      <c r="P637" s="5">
        <f t="shared" si="679"/>
        <v>0.13285105208293224</v>
      </c>
      <c r="Q637" s="5">
        <f t="shared" si="680"/>
        <v>8.089691613158069E-2</v>
      </c>
      <c r="R637" s="5">
        <f t="shared" si="681"/>
        <v>5.4542876550556084E-2</v>
      </c>
      <c r="S637" s="5">
        <f t="shared" si="682"/>
        <v>3.9578468135481076E-2</v>
      </c>
      <c r="T637" s="5">
        <f t="shared" si="683"/>
        <v>8.0022197137699883E-2</v>
      </c>
      <c r="U637" s="5">
        <f t="shared" si="684"/>
        <v>6.5707282725336644E-2</v>
      </c>
      <c r="V637" s="5">
        <f t="shared" si="685"/>
        <v>5.2404724953792016E-3</v>
      </c>
      <c r="W637" s="5">
        <f t="shared" si="686"/>
        <v>3.2485247546112581E-2</v>
      </c>
      <c r="X637" s="5">
        <f t="shared" si="687"/>
        <v>3.2133992338765911E-2</v>
      </c>
      <c r="Y637" s="5">
        <f t="shared" si="688"/>
        <v>1.5893267584956943E-2</v>
      </c>
      <c r="Z637" s="5">
        <f t="shared" si="689"/>
        <v>1.7984372493205381E-2</v>
      </c>
      <c r="AA637" s="5">
        <f t="shared" si="690"/>
        <v>2.1665601867431498E-2</v>
      </c>
      <c r="AB637" s="5">
        <f t="shared" si="691"/>
        <v>1.3050171877150374E-2</v>
      </c>
      <c r="AC637" s="5">
        <f t="shared" si="692"/>
        <v>3.9030529006227788E-4</v>
      </c>
      <c r="AD637" s="5">
        <f t="shared" si="693"/>
        <v>9.7836669053220533E-3</v>
      </c>
      <c r="AE637" s="5">
        <f t="shared" si="694"/>
        <v>9.6778784565019708E-3</v>
      </c>
      <c r="AF637" s="5">
        <f t="shared" si="695"/>
        <v>4.7866169364308439E-3</v>
      </c>
      <c r="AG637" s="5">
        <f t="shared" si="696"/>
        <v>1.5782867976767943E-3</v>
      </c>
      <c r="AH637" s="5">
        <f t="shared" si="697"/>
        <v>4.4474779443640939E-3</v>
      </c>
      <c r="AI637" s="5">
        <f t="shared" si="698"/>
        <v>5.3578342248626993E-3</v>
      </c>
      <c r="AJ637" s="5">
        <f t="shared" si="699"/>
        <v>3.2272658729524699E-3</v>
      </c>
      <c r="AK637" s="5">
        <f t="shared" si="700"/>
        <v>1.2959521301091357E-3</v>
      </c>
      <c r="AL637" s="5">
        <f t="shared" si="701"/>
        <v>1.8604517156487519E-5</v>
      </c>
      <c r="AM637" s="5">
        <f t="shared" si="702"/>
        <v>2.357258025592569E-3</v>
      </c>
      <c r="AN637" s="5">
        <f t="shared" si="703"/>
        <v>2.3317695587008274E-3</v>
      </c>
      <c r="AO637" s="5">
        <f t="shared" si="704"/>
        <v>1.1532783462508431E-3</v>
      </c>
      <c r="AP637" s="5">
        <f t="shared" si="705"/>
        <v>3.8026940783180227E-4</v>
      </c>
      <c r="AQ637" s="5">
        <f t="shared" si="706"/>
        <v>9.4039411432747909E-5</v>
      </c>
      <c r="AR637" s="5">
        <f t="shared" si="707"/>
        <v>8.7987768594442175E-4</v>
      </c>
      <c r="AS637" s="5">
        <f t="shared" si="708"/>
        <v>1.0599802491252296E-3</v>
      </c>
      <c r="AT637" s="5">
        <f t="shared" si="709"/>
        <v>6.3847404388350099E-4</v>
      </c>
      <c r="AU637" s="5">
        <f t="shared" si="710"/>
        <v>2.5638786197470603E-4</v>
      </c>
      <c r="AV637" s="5">
        <f t="shared" si="711"/>
        <v>7.7217002473739329E-5</v>
      </c>
      <c r="AW637" s="5">
        <f t="shared" si="712"/>
        <v>6.1584281202245481E-7</v>
      </c>
      <c r="AX637" s="5">
        <f t="shared" si="713"/>
        <v>4.7329437358824858E-4</v>
      </c>
      <c r="AY637" s="5">
        <f t="shared" si="714"/>
        <v>4.6817675479544836E-4</v>
      </c>
      <c r="AZ637" s="5">
        <f t="shared" si="715"/>
        <v>2.3155723579495308E-4</v>
      </c>
      <c r="BA637" s="5">
        <f t="shared" si="716"/>
        <v>7.6351154273526653E-5</v>
      </c>
      <c r="BB637" s="5">
        <f t="shared" si="717"/>
        <v>1.8881396878681311E-5</v>
      </c>
      <c r="BC637" s="5">
        <f t="shared" si="718"/>
        <v>3.735447370585608E-6</v>
      </c>
      <c r="BD637" s="5">
        <f t="shared" si="719"/>
        <v>1.4506062984977203E-4</v>
      </c>
      <c r="BE637" s="5">
        <f t="shared" si="720"/>
        <v>1.7475315606098522E-4</v>
      </c>
      <c r="BF637" s="5">
        <f t="shared" si="721"/>
        <v>1.0526172947443277E-4</v>
      </c>
      <c r="BG637" s="5">
        <f t="shared" si="722"/>
        <v>4.2269266896986091E-5</v>
      </c>
      <c r="BH637" s="5">
        <f t="shared" si="723"/>
        <v>1.273034558426063E-5</v>
      </c>
      <c r="BI637" s="5">
        <f t="shared" si="724"/>
        <v>3.0672251608179092E-6</v>
      </c>
      <c r="BJ637" s="8">
        <f t="shared" si="725"/>
        <v>0.40914992183272986</v>
      </c>
      <c r="BK637" s="8">
        <f t="shared" si="726"/>
        <v>0.29003068937364002</v>
      </c>
      <c r="BL637" s="8">
        <f t="shared" si="727"/>
        <v>0.28296770689129491</v>
      </c>
      <c r="BM637" s="8">
        <f t="shared" si="728"/>
        <v>0.3753092694287094</v>
      </c>
      <c r="BN637" s="8">
        <f t="shared" si="729"/>
        <v>0.62435586025017753</v>
      </c>
    </row>
    <row r="638" spans="1:66" s="10" customFormat="1" x14ac:dyDescent="0.25">
      <c r="A638" t="s">
        <v>285</v>
      </c>
      <c r="B638" t="s">
        <v>302</v>
      </c>
      <c r="C638" t="s">
        <v>364</v>
      </c>
      <c r="D638" s="7" t="s">
        <v>538</v>
      </c>
      <c r="E638">
        <f>VLOOKUP(A638,home!$A$2:$E$405,3,FALSE)</f>
        <v>1.45</v>
      </c>
      <c r="F638">
        <f>VLOOKUP(B638,home!$B$2:$E$405,3,FALSE)</f>
        <v>0.68969999999999998</v>
      </c>
      <c r="G638">
        <f>VLOOKUP(C638,away!$B$2:$E$405,4,FALSE)</f>
        <v>0.76629999999999998</v>
      </c>
      <c r="H638">
        <f>VLOOKUP(A638,away!$A$2:$E$405,3,FALSE)</f>
        <v>1.0583</v>
      </c>
      <c r="I638">
        <f>VLOOKUP(C638,away!$B$2:$E$405,3,FALSE)</f>
        <v>1.1549</v>
      </c>
      <c r="J638">
        <f>VLOOKUP(B638,home!$B$2:$E$405,4,FALSE)</f>
        <v>1.2074</v>
      </c>
      <c r="K638" s="3">
        <f t="shared" si="674"/>
        <v>0.76634980949999998</v>
      </c>
      <c r="L638" s="3">
        <f t="shared" si="675"/>
        <v>1.4757213109580001</v>
      </c>
      <c r="M638" s="5">
        <f t="shared" si="676"/>
        <v>0.10623824416435802</v>
      </c>
      <c r="N638" s="5">
        <f t="shared" si="677"/>
        <v>8.1415658176970246E-2</v>
      </c>
      <c r="O638" s="5">
        <f t="shared" si="678"/>
        <v>0.15677804095210252</v>
      </c>
      <c r="P638" s="5">
        <f t="shared" si="679"/>
        <v>0.12014682181742695</v>
      </c>
      <c r="Q638" s="5">
        <f t="shared" si="680"/>
        <v>3.1196437067119127E-2</v>
      </c>
      <c r="R638" s="5">
        <f t="shared" si="681"/>
        <v>0.1156803480616319</v>
      </c>
      <c r="S638" s="5">
        <f t="shared" si="682"/>
        <v>3.3969073252227755E-2</v>
      </c>
      <c r="T638" s="5">
        <f t="shared" si="683"/>
        <v>4.6037247005907785E-2</v>
      </c>
      <c r="U638" s="5">
        <f t="shared" si="684"/>
        <v>8.8651612699925275E-2</v>
      </c>
      <c r="V638" s="5">
        <f t="shared" si="685"/>
        <v>4.2684735232388655E-3</v>
      </c>
      <c r="W638" s="5">
        <f t="shared" si="686"/>
        <v>7.9691278678218295E-3</v>
      </c>
      <c r="X638" s="5">
        <f t="shared" si="687"/>
        <v>1.1760211824293963E-2</v>
      </c>
      <c r="Y638" s="5">
        <f t="shared" si="688"/>
        <v>8.6773976052454301E-3</v>
      </c>
      <c r="Z638" s="5">
        <f t="shared" si="689"/>
        <v>5.6903984964529711E-2</v>
      </c>
      <c r="AA638" s="5">
        <f t="shared" si="690"/>
        <v>4.36083580373582E-2</v>
      </c>
      <c r="AB638" s="5">
        <f t="shared" si="691"/>
        <v>1.6709628437268621E-2</v>
      </c>
      <c r="AC638" s="5">
        <f t="shared" si="692"/>
        <v>3.0170604513873298E-4</v>
      </c>
      <c r="AD638" s="5">
        <f t="shared" si="693"/>
        <v>1.5267849058465998E-3</v>
      </c>
      <c r="AE638" s="5">
        <f t="shared" si="694"/>
        <v>2.2531090228068312E-3</v>
      </c>
      <c r="AF638" s="5">
        <f t="shared" si="695"/>
        <v>1.6624805004338977E-3</v>
      </c>
      <c r="AG638" s="5">
        <f t="shared" si="696"/>
        <v>8.1778596784747438E-4</v>
      </c>
      <c r="AH638" s="5">
        <f t="shared" si="697"/>
        <v>2.0993605822647528E-2</v>
      </c>
      <c r="AI638" s="5">
        <f t="shared" si="698"/>
        <v>1.6088445822904023E-2</v>
      </c>
      <c r="AJ638" s="5">
        <f t="shared" si="699"/>
        <v>6.1646886957667825E-3</v>
      </c>
      <c r="AK638" s="5">
        <f t="shared" si="700"/>
        <v>1.574769335875893E-3</v>
      </c>
      <c r="AL638" s="5">
        <f t="shared" si="701"/>
        <v>1.3648200883457433E-5</v>
      </c>
      <c r="AM638" s="5">
        <f t="shared" si="702"/>
        <v>2.3401026434860352E-4</v>
      </c>
      <c r="AN638" s="5">
        <f t="shared" si="703"/>
        <v>3.4533393408214932E-4</v>
      </c>
      <c r="AO638" s="5">
        <f t="shared" si="704"/>
        <v>2.5480832296099652E-4</v>
      </c>
      <c r="AP638" s="5">
        <f t="shared" si="705"/>
        <v>1.2534202413433707E-4</v>
      </c>
      <c r="AQ638" s="5">
        <f t="shared" si="706"/>
        <v>4.6242474043413297E-5</v>
      </c>
      <c r="AR638" s="5">
        <f t="shared" si="707"/>
        <v>6.1961423012665837E-3</v>
      </c>
      <c r="AS638" s="5">
        <f t="shared" si="708"/>
        <v>4.7484124722105368E-3</v>
      </c>
      <c r="AT638" s="5">
        <f t="shared" si="709"/>
        <v>1.8194724967529842E-3</v>
      </c>
      <c r="AU638" s="5">
        <f t="shared" si="710"/>
        <v>4.6478413375904642E-4</v>
      </c>
      <c r="AV638" s="5">
        <f t="shared" si="711"/>
        <v>8.9046808091216922E-5</v>
      </c>
      <c r="AW638" s="5">
        <f t="shared" si="712"/>
        <v>4.2875017282862339E-7</v>
      </c>
      <c r="AX638" s="5">
        <f t="shared" si="713"/>
        <v>2.988895358409948E-5</v>
      </c>
      <c r="AY638" s="5">
        <f t="shared" si="714"/>
        <v>4.4107765766290096E-5</v>
      </c>
      <c r="AZ638" s="5">
        <f t="shared" si="715"/>
        <v>3.2545384960029011E-5</v>
      </c>
      <c r="BA638" s="5">
        <f t="shared" si="716"/>
        <v>1.600930605294893E-5</v>
      </c>
      <c r="BB638" s="5">
        <f t="shared" si="717"/>
        <v>5.9063185289964097E-6</v>
      </c>
      <c r="BC638" s="5">
        <f t="shared" si="718"/>
        <v>1.7432160245092218E-6</v>
      </c>
      <c r="BD638" s="5">
        <f t="shared" si="719"/>
        <v>1.5239632066179059E-3</v>
      </c>
      <c r="BE638" s="5">
        <f t="shared" si="720"/>
        <v>1.1678889130766412E-3</v>
      </c>
      <c r="BF638" s="5">
        <f t="shared" si="721"/>
        <v>4.4750572302672292E-4</v>
      </c>
      <c r="BG638" s="5">
        <f t="shared" si="722"/>
        <v>1.1431530853056299E-4</v>
      </c>
      <c r="BH638" s="5">
        <f t="shared" si="723"/>
        <v>2.1901378728832664E-5</v>
      </c>
      <c r="BI638" s="5">
        <f t="shared" si="724"/>
        <v>3.356823483325654E-6</v>
      </c>
      <c r="BJ638" s="8">
        <f t="shared" si="725"/>
        <v>0.19445217790877961</v>
      </c>
      <c r="BK638" s="8">
        <f t="shared" si="726"/>
        <v>0.26498207476904012</v>
      </c>
      <c r="BL638" s="8">
        <f t="shared" si="727"/>
        <v>0.48284628743102515</v>
      </c>
      <c r="BM638" s="8">
        <f t="shared" si="728"/>
        <v>0.38768529581817218</v>
      </c>
      <c r="BN638" s="8">
        <f t="shared" si="729"/>
        <v>0.61145555023960874</v>
      </c>
    </row>
    <row r="639" spans="1:66" x14ac:dyDescent="0.25">
      <c r="A639" t="s">
        <v>285</v>
      </c>
      <c r="B639" t="s">
        <v>291</v>
      </c>
      <c r="C639" t="s">
        <v>305</v>
      </c>
      <c r="D639" s="7" t="s">
        <v>538</v>
      </c>
      <c r="E639">
        <f>VLOOKUP(A639,home!$A$2:$E$405,3,FALSE)</f>
        <v>1.45</v>
      </c>
      <c r="F639">
        <f>VLOOKUP(B639,home!$B$2:$E$405,3,FALSE)</f>
        <v>1.1111</v>
      </c>
      <c r="G639">
        <f>VLOOKUP(C639,away!$B$2:$E$405,4,FALSE)</f>
        <v>1.1877</v>
      </c>
      <c r="H639">
        <f>VLOOKUP(A639,away!$A$2:$E$405,3,FALSE)</f>
        <v>1.0583</v>
      </c>
      <c r="I639">
        <f>VLOOKUP(C639,away!$B$2:$E$405,3,FALSE)</f>
        <v>0.89239999999999997</v>
      </c>
      <c r="J639">
        <f>VLOOKUP(B639,home!$B$2:$E$405,4,FALSE)</f>
        <v>1.1549</v>
      </c>
      <c r="K639" s="3">
        <f t="shared" si="674"/>
        <v>1.9134975314999998</v>
      </c>
      <c r="L639" s="3">
        <f t="shared" si="675"/>
        <v>1.0907186499079999</v>
      </c>
      <c r="M639" s="5">
        <f t="shared" si="676"/>
        <v>4.9577598946689276E-2</v>
      </c>
      <c r="N639" s="5">
        <f t="shared" si="677"/>
        <v>9.4866613202186909E-2</v>
      </c>
      <c r="O639" s="5">
        <f t="shared" si="678"/>
        <v>5.4075211788813207E-2</v>
      </c>
      <c r="P639" s="5">
        <f t="shared" si="679"/>
        <v>0.10347278427323375</v>
      </c>
      <c r="Q639" s="5">
        <f t="shared" si="680"/>
        <v>9.0763515092075003E-2</v>
      </c>
      <c r="R639" s="5">
        <f t="shared" si="681"/>
        <v>2.9490420997891752E-2</v>
      </c>
      <c r="S639" s="5">
        <f t="shared" si="682"/>
        <v>5.3989187217234863E-2</v>
      </c>
      <c r="T639" s="5">
        <f t="shared" si="683"/>
        <v>9.8997458642132413E-2</v>
      </c>
      <c r="U639" s="5">
        <f t="shared" si="684"/>
        <v>5.6429847782361625E-2</v>
      </c>
      <c r="V639" s="5">
        <f t="shared" si="685"/>
        <v>1.2520017195721427E-2</v>
      </c>
      <c r="W639" s="5">
        <f t="shared" si="686"/>
        <v>5.7891920692982816E-2</v>
      </c>
      <c r="X639" s="5">
        <f t="shared" si="687"/>
        <v>6.3143797578831221E-2</v>
      </c>
      <c r="Y639" s="5">
        <f t="shared" si="688"/>
        <v>3.4436058822623412E-2</v>
      </c>
      <c r="Z639" s="5">
        <f t="shared" si="689"/>
        <v>1.0721917392013008E-2</v>
      </c>
      <c r="AA639" s="5">
        <f t="shared" si="690"/>
        <v>2.0516362462563803E-2</v>
      </c>
      <c r="AB639" s="5">
        <f t="shared" si="691"/>
        <v>1.9629004463737554E-2</v>
      </c>
      <c r="AC639" s="5">
        <f t="shared" si="692"/>
        <v>1.6331481681160695E-3</v>
      </c>
      <c r="AD639" s="5">
        <f t="shared" si="693"/>
        <v>2.7694011834954096E-2</v>
      </c>
      <c r="AE639" s="5">
        <f t="shared" si="694"/>
        <v>3.0206375199157302E-2</v>
      </c>
      <c r="AF639" s="5">
        <f t="shared" si="695"/>
        <v>1.6473328387919674E-2</v>
      </c>
      <c r="AG639" s="5">
        <f t="shared" si="696"/>
        <v>5.9892554995876254E-3</v>
      </c>
      <c r="AH639" s="5">
        <f t="shared" si="697"/>
        <v>2.9236488155603832E-3</v>
      </c>
      <c r="AI639" s="5">
        <f t="shared" si="698"/>
        <v>5.5943947915476902E-3</v>
      </c>
      <c r="AJ639" s="5">
        <f t="shared" si="699"/>
        <v>5.3524303119314824E-3</v>
      </c>
      <c r="AK639" s="5">
        <f t="shared" si="700"/>
        <v>3.4139540631355544E-3</v>
      </c>
      <c r="AL639" s="5">
        <f t="shared" si="701"/>
        <v>1.3634092144511629E-4</v>
      </c>
      <c r="AM639" s="5">
        <f t="shared" si="702"/>
        <v>1.0598484656703292E-2</v>
      </c>
      <c r="AN639" s="5">
        <f t="shared" si="703"/>
        <v>1.1559964875830067E-2</v>
      </c>
      <c r="AO639" s="5">
        <f t="shared" si="704"/>
        <v>6.3043346411746359E-3</v>
      </c>
      <c r="AP639" s="5">
        <f t="shared" si="705"/>
        <v>2.2920851227967447E-3</v>
      </c>
      <c r="AQ639" s="5">
        <f t="shared" si="706"/>
        <v>6.2500499765276939E-4</v>
      </c>
      <c r="AR639" s="5">
        <f t="shared" si="707"/>
        <v>6.3777565778262897E-4</v>
      </c>
      <c r="AS639" s="5">
        <f t="shared" si="708"/>
        <v>1.220382146817849E-3</v>
      </c>
      <c r="AT639" s="5">
        <f t="shared" si="709"/>
        <v>1.1675991127113126E-3</v>
      </c>
      <c r="AU639" s="5">
        <f t="shared" si="710"/>
        <v>7.4473267331822866E-4</v>
      </c>
      <c r="AV639" s="5">
        <f t="shared" si="711"/>
        <v>3.5626103300545663E-4</v>
      </c>
      <c r="AW639" s="5">
        <f t="shared" si="712"/>
        <v>7.9043173687028537E-6</v>
      </c>
      <c r="AX639" s="5">
        <f t="shared" si="713"/>
        <v>3.380029038040393E-3</v>
      </c>
      <c r="AY639" s="5">
        <f t="shared" si="714"/>
        <v>3.6866607090212528E-3</v>
      </c>
      <c r="AZ639" s="5">
        <f t="shared" si="715"/>
        <v>2.0105547956062652E-3</v>
      </c>
      <c r="BA639" s="5">
        <f t="shared" si="716"/>
        <v>7.309832040765735E-4</v>
      </c>
      <c r="BB639" s="5">
        <f t="shared" si="717"/>
        <v>1.9932425336395608E-4</v>
      </c>
      <c r="BC639" s="5">
        <f t="shared" si="718"/>
        <v>4.3481336104610865E-5</v>
      </c>
      <c r="BD639" s="5">
        <f t="shared" si="719"/>
        <v>1.1593896740014258E-4</v>
      </c>
      <c r="BE639" s="5">
        <f t="shared" si="720"/>
        <v>2.2184892792483175E-4</v>
      </c>
      <c r="BF639" s="5">
        <f t="shared" si="721"/>
        <v>2.1225368797504353E-4</v>
      </c>
      <c r="BG639" s="5">
        <f t="shared" si="722"/>
        <v>1.3538230266400562E-4</v>
      </c>
      <c r="BH639" s="5">
        <f t="shared" si="723"/>
        <v>6.4763425489090158E-5</v>
      </c>
      <c r="BI639" s="5">
        <f t="shared" si="724"/>
        <v>2.4784930960971648E-5</v>
      </c>
      <c r="BJ639" s="8">
        <f t="shared" si="725"/>
        <v>0.56189324258282114</v>
      </c>
      <c r="BK639" s="8">
        <f t="shared" si="726"/>
        <v>0.2250157374314618</v>
      </c>
      <c r="BL639" s="8">
        <f t="shared" si="727"/>
        <v>0.20232699834359258</v>
      </c>
      <c r="BM639" s="8">
        <f t="shared" si="728"/>
        <v>0.57403299505734617</v>
      </c>
      <c r="BN639" s="8">
        <f t="shared" si="729"/>
        <v>0.42224614430088986</v>
      </c>
    </row>
    <row r="640" spans="1:66" x14ac:dyDescent="0.25">
      <c r="A640" t="s">
        <v>287</v>
      </c>
      <c r="B640" t="s">
        <v>520</v>
      </c>
      <c r="C640" t="s">
        <v>512</v>
      </c>
      <c r="D640" s="7" t="s">
        <v>538</v>
      </c>
      <c r="E640">
        <f>VLOOKUP(A640,home!$A$2:$E$405,3,FALSE)</f>
        <v>1.1707000000000001</v>
      </c>
      <c r="F640" t="e">
        <f>VLOOKUP(B640,home!$B$2:$E$405,3,FALSE)</f>
        <v>#N/A</v>
      </c>
      <c r="G640" t="e">
        <f>VLOOKUP(C640,away!$B$2:$E$405,4,FALSE)</f>
        <v>#N/A</v>
      </c>
      <c r="H640">
        <f>VLOOKUP(A640,away!$A$2:$E$405,3,FALSE)</f>
        <v>0.82930000000000004</v>
      </c>
      <c r="I640" t="e">
        <f>VLOOKUP(C640,away!$B$2:$E$405,3,FALSE)</f>
        <v>#N/A</v>
      </c>
      <c r="J640" t="e">
        <f>VLOOKUP(B640,home!$B$2:$E$405,4,FALSE)</f>
        <v>#N/A</v>
      </c>
      <c r="K640" s="3" t="e">
        <f t="shared" si="674"/>
        <v>#N/A</v>
      </c>
      <c r="L640" s="3" t="e">
        <f t="shared" si="675"/>
        <v>#N/A</v>
      </c>
      <c r="M640" s="5" t="e">
        <f t="shared" si="676"/>
        <v>#N/A</v>
      </c>
      <c r="N640" s="5" t="e">
        <f t="shared" si="677"/>
        <v>#N/A</v>
      </c>
      <c r="O640" s="5" t="e">
        <f t="shared" si="678"/>
        <v>#N/A</v>
      </c>
      <c r="P640" s="5" t="e">
        <f t="shared" si="679"/>
        <v>#N/A</v>
      </c>
      <c r="Q640" s="5" t="e">
        <f t="shared" si="680"/>
        <v>#N/A</v>
      </c>
      <c r="R640" s="5" t="e">
        <f t="shared" si="681"/>
        <v>#N/A</v>
      </c>
      <c r="S640" s="5" t="e">
        <f t="shared" si="682"/>
        <v>#N/A</v>
      </c>
      <c r="T640" s="5" t="e">
        <f t="shared" si="683"/>
        <v>#N/A</v>
      </c>
      <c r="U640" s="5" t="e">
        <f t="shared" si="684"/>
        <v>#N/A</v>
      </c>
      <c r="V640" s="5" t="e">
        <f t="shared" si="685"/>
        <v>#N/A</v>
      </c>
      <c r="W640" s="5" t="e">
        <f t="shared" si="686"/>
        <v>#N/A</v>
      </c>
      <c r="X640" s="5" t="e">
        <f t="shared" si="687"/>
        <v>#N/A</v>
      </c>
      <c r="Y640" s="5" t="e">
        <f t="shared" si="688"/>
        <v>#N/A</v>
      </c>
      <c r="Z640" s="5" t="e">
        <f t="shared" si="689"/>
        <v>#N/A</v>
      </c>
      <c r="AA640" s="5" t="e">
        <f t="shared" si="690"/>
        <v>#N/A</v>
      </c>
      <c r="AB640" s="5" t="e">
        <f t="shared" si="691"/>
        <v>#N/A</v>
      </c>
      <c r="AC640" s="5" t="e">
        <f t="shared" si="692"/>
        <v>#N/A</v>
      </c>
      <c r="AD640" s="5" t="e">
        <f t="shared" si="693"/>
        <v>#N/A</v>
      </c>
      <c r="AE640" s="5" t="e">
        <f t="shared" si="694"/>
        <v>#N/A</v>
      </c>
      <c r="AF640" s="5" t="e">
        <f t="shared" si="695"/>
        <v>#N/A</v>
      </c>
      <c r="AG640" s="5" t="e">
        <f t="shared" si="696"/>
        <v>#N/A</v>
      </c>
      <c r="AH640" s="5" t="e">
        <f t="shared" si="697"/>
        <v>#N/A</v>
      </c>
      <c r="AI640" s="5" t="e">
        <f t="shared" si="698"/>
        <v>#N/A</v>
      </c>
      <c r="AJ640" s="5" t="e">
        <f t="shared" si="699"/>
        <v>#N/A</v>
      </c>
      <c r="AK640" s="5" t="e">
        <f t="shared" si="700"/>
        <v>#N/A</v>
      </c>
      <c r="AL640" s="5" t="e">
        <f t="shared" si="701"/>
        <v>#N/A</v>
      </c>
      <c r="AM640" s="5" t="e">
        <f t="shared" si="702"/>
        <v>#N/A</v>
      </c>
      <c r="AN640" s="5" t="e">
        <f t="shared" si="703"/>
        <v>#N/A</v>
      </c>
      <c r="AO640" s="5" t="e">
        <f t="shared" si="704"/>
        <v>#N/A</v>
      </c>
      <c r="AP640" s="5" t="e">
        <f t="shared" si="705"/>
        <v>#N/A</v>
      </c>
      <c r="AQ640" s="5" t="e">
        <f t="shared" si="706"/>
        <v>#N/A</v>
      </c>
      <c r="AR640" s="5" t="e">
        <f t="shared" si="707"/>
        <v>#N/A</v>
      </c>
      <c r="AS640" s="5" t="e">
        <f t="shared" si="708"/>
        <v>#N/A</v>
      </c>
      <c r="AT640" s="5" t="e">
        <f t="shared" si="709"/>
        <v>#N/A</v>
      </c>
      <c r="AU640" s="5" t="e">
        <f t="shared" si="710"/>
        <v>#N/A</v>
      </c>
      <c r="AV640" s="5" t="e">
        <f t="shared" si="711"/>
        <v>#N/A</v>
      </c>
      <c r="AW640" s="5" t="e">
        <f t="shared" si="712"/>
        <v>#N/A</v>
      </c>
      <c r="AX640" s="5" t="e">
        <f t="shared" si="713"/>
        <v>#N/A</v>
      </c>
      <c r="AY640" s="5" t="e">
        <f t="shared" si="714"/>
        <v>#N/A</v>
      </c>
      <c r="AZ640" s="5" t="e">
        <f t="shared" si="715"/>
        <v>#N/A</v>
      </c>
      <c r="BA640" s="5" t="e">
        <f t="shared" si="716"/>
        <v>#N/A</v>
      </c>
      <c r="BB640" s="5" t="e">
        <f t="shared" si="717"/>
        <v>#N/A</v>
      </c>
      <c r="BC640" s="5" t="e">
        <f t="shared" si="718"/>
        <v>#N/A</v>
      </c>
      <c r="BD640" s="5" t="e">
        <f t="shared" si="719"/>
        <v>#N/A</v>
      </c>
      <c r="BE640" s="5" t="e">
        <f t="shared" si="720"/>
        <v>#N/A</v>
      </c>
      <c r="BF640" s="5" t="e">
        <f t="shared" si="721"/>
        <v>#N/A</v>
      </c>
      <c r="BG640" s="5" t="e">
        <f t="shared" si="722"/>
        <v>#N/A</v>
      </c>
      <c r="BH640" s="5" t="e">
        <f t="shared" si="723"/>
        <v>#N/A</v>
      </c>
      <c r="BI640" s="5" t="e">
        <f t="shared" si="724"/>
        <v>#N/A</v>
      </c>
      <c r="BJ640" s="8" t="e">
        <f t="shared" si="725"/>
        <v>#N/A</v>
      </c>
      <c r="BK640" s="8" t="e">
        <f t="shared" si="726"/>
        <v>#N/A</v>
      </c>
      <c r="BL640" s="8" t="e">
        <f t="shared" si="727"/>
        <v>#N/A</v>
      </c>
      <c r="BM640" s="8" t="e">
        <f t="shared" si="728"/>
        <v>#N/A</v>
      </c>
      <c r="BN640" s="8" t="e">
        <f t="shared" si="729"/>
        <v>#N/A</v>
      </c>
    </row>
    <row r="641" spans="1:66" x14ac:dyDescent="0.25">
      <c r="A641" t="s">
        <v>287</v>
      </c>
      <c r="B641" t="s">
        <v>490</v>
      </c>
      <c r="C641" t="s">
        <v>362</v>
      </c>
      <c r="D641" s="7" t="s">
        <v>538</v>
      </c>
      <c r="E641">
        <f>VLOOKUP(A641,home!$A$2:$E$405,3,FALSE)</f>
        <v>1.1707000000000001</v>
      </c>
      <c r="F641">
        <f>VLOOKUP(B641,home!$B$2:$E$405,3,FALSE)</f>
        <v>1.1959</v>
      </c>
      <c r="G641">
        <f>VLOOKUP(C641,away!$B$2:$E$405,4,FALSE)</f>
        <v>1.4559</v>
      </c>
      <c r="H641">
        <f>VLOOKUP(A641,away!$A$2:$E$405,3,FALSE)</f>
        <v>0.82930000000000004</v>
      </c>
      <c r="I641">
        <f>VLOOKUP(C641,away!$B$2:$E$405,3,FALSE)</f>
        <v>0.62990000000000002</v>
      </c>
      <c r="J641">
        <f>VLOOKUP(B641,home!$B$2:$E$405,4,FALSE)</f>
        <v>1.0852999999999999</v>
      </c>
      <c r="K641" s="3">
        <f t="shared" si="674"/>
        <v>2.0383184252670001</v>
      </c>
      <c r="L641" s="3">
        <f t="shared" si="675"/>
        <v>0.56693474877100003</v>
      </c>
      <c r="M641" s="5">
        <f t="shared" si="676"/>
        <v>7.3884429210179042E-2</v>
      </c>
      <c r="N641" s="5">
        <f t="shared" si="677"/>
        <v>0.15059999339944327</v>
      </c>
      <c r="O641" s="5">
        <f t="shared" si="678"/>
        <v>4.1887650312361593E-2</v>
      </c>
      <c r="P641" s="5">
        <f t="shared" si="679"/>
        <v>8.5380369422827632E-2</v>
      </c>
      <c r="Q641" s="5">
        <f t="shared" si="680"/>
        <v>0.15348537069558696</v>
      </c>
      <c r="R641" s="5">
        <f t="shared" si="681"/>
        <v>1.1873782253223107E-2</v>
      </c>
      <c r="S641" s="5">
        <f t="shared" si="682"/>
        <v>2.4666250929682373E-2</v>
      </c>
      <c r="T641" s="5">
        <f t="shared" si="683"/>
        <v>8.7016190075326405E-2</v>
      </c>
      <c r="U641" s="5">
        <f t="shared" si="684"/>
        <v>2.4202549144352971E-2</v>
      </c>
      <c r="V641" s="5">
        <f t="shared" si="685"/>
        <v>3.1671289263901451E-3</v>
      </c>
      <c r="W641" s="5">
        <f t="shared" si="686"/>
        <v>0.10428401969925019</v>
      </c>
      <c r="X641" s="5">
        <f t="shared" si="687"/>
        <v>5.9122234509024429E-2</v>
      </c>
      <c r="Y641" s="5">
        <f t="shared" si="688"/>
        <v>1.6759224584076953E-2</v>
      </c>
      <c r="Z641" s="5">
        <f t="shared" si="689"/>
        <v>2.2438865862308673E-3</v>
      </c>
      <c r="AA641" s="5">
        <f t="shared" si="690"/>
        <v>4.5737553729238451E-3</v>
      </c>
      <c r="AB641" s="5">
        <f t="shared" si="691"/>
        <v>4.6613849246473086E-3</v>
      </c>
      <c r="AC641" s="5">
        <f t="shared" si="692"/>
        <v>2.2874460884010893E-4</v>
      </c>
      <c r="AD641" s="5">
        <f t="shared" si="693"/>
        <v>5.314100970347211E-2</v>
      </c>
      <c r="AE641" s="5">
        <f t="shared" si="694"/>
        <v>3.0127484985675235E-2</v>
      </c>
      <c r="AF641" s="5">
        <f t="shared" si="695"/>
        <v>8.5401590657279303E-3</v>
      </c>
      <c r="AG641" s="5">
        <f t="shared" si="696"/>
        <v>1.613904311464281E-3</v>
      </c>
      <c r="AH641" s="5">
        <f t="shared" si="697"/>
        <v>3.1803431950885332E-4</v>
      </c>
      <c r="AI641" s="5">
        <f t="shared" si="698"/>
        <v>6.4825521332214785E-4</v>
      </c>
      <c r="AJ641" s="5">
        <f t="shared" si="699"/>
        <v>6.6067527279496197E-4</v>
      </c>
      <c r="AK641" s="5">
        <f t="shared" si="700"/>
        <v>4.4888886055209089E-4</v>
      </c>
      <c r="AL641" s="5">
        <f t="shared" si="701"/>
        <v>1.0573431731165377E-5</v>
      </c>
      <c r="AM641" s="5">
        <f t="shared" si="702"/>
        <v>2.1663659843175948E-2</v>
      </c>
      <c r="AN641" s="5">
        <f t="shared" si="703"/>
        <v>1.2281881550651358E-2</v>
      </c>
      <c r="AO641" s="5">
        <f t="shared" si="704"/>
        <v>3.4815127156768533E-3</v>
      </c>
      <c r="AP641" s="5">
        <f t="shared" si="705"/>
        <v>6.5793017893509963E-4</v>
      </c>
      <c r="AQ641" s="5">
        <f t="shared" si="706"/>
        <v>9.325087017585744E-5</v>
      </c>
      <c r="AR641" s="5">
        <f t="shared" si="707"/>
        <v>3.606094140626155E-5</v>
      </c>
      <c r="AS641" s="5">
        <f t="shared" si="708"/>
        <v>7.3503681300856596E-5</v>
      </c>
      <c r="AT641" s="5">
        <f t="shared" si="709"/>
        <v>7.4911953960244757E-5</v>
      </c>
      <c r="AU641" s="5">
        <f t="shared" si="710"/>
        <v>5.0898138676640029E-5</v>
      </c>
      <c r="AV641" s="5">
        <f t="shared" si="711"/>
        <v>2.5936653469097573E-5</v>
      </c>
      <c r="AW641" s="5">
        <f t="shared" si="712"/>
        <v>3.3940526250269998E-7</v>
      </c>
      <c r="AX641" s="5">
        <f t="shared" si="713"/>
        <v>7.3595728361770521E-3</v>
      </c>
      <c r="AY641" s="5">
        <f t="shared" si="714"/>
        <v>4.1723975769399129E-3</v>
      </c>
      <c r="AZ641" s="5">
        <f t="shared" si="715"/>
        <v>1.1827385860275791E-3</v>
      </c>
      <c r="BA641" s="5">
        <f t="shared" si="716"/>
        <v>2.2351186771043784E-4</v>
      </c>
      <c r="BB641" s="5">
        <f t="shared" si="717"/>
        <v>3.167916114193851E-5</v>
      </c>
      <c r="BC641" s="5">
        <f t="shared" si="718"/>
        <v>3.5920034526561879E-6</v>
      </c>
      <c r="BD641" s="5">
        <f t="shared" si="719"/>
        <v>3.4073667927674398E-6</v>
      </c>
      <c r="BE641" s="5">
        <f t="shared" si="720"/>
        <v>6.9452985153407961E-6</v>
      </c>
      <c r="BF641" s="5">
        <f t="shared" si="721"/>
        <v>7.0783649663993447E-6</v>
      </c>
      <c r="BG641" s="5">
        <f t="shared" si="722"/>
        <v>4.8093205772587383E-6</v>
      </c>
      <c r="BH641" s="5">
        <f t="shared" si="723"/>
        <v>2.4507316864105523E-6</v>
      </c>
      <c r="BI641" s="5">
        <f t="shared" si="724"/>
        <v>9.9907431035926021E-7</v>
      </c>
      <c r="BJ641" s="8">
        <f t="shared" si="725"/>
        <v>0.71584131821911234</v>
      </c>
      <c r="BK641" s="8">
        <f t="shared" si="726"/>
        <v>0.19150989410659042</v>
      </c>
      <c r="BL641" s="8">
        <f t="shared" si="727"/>
        <v>8.9561977199348539E-2</v>
      </c>
      <c r="BM641" s="8">
        <f t="shared" si="728"/>
        <v>0.47787342264598331</v>
      </c>
      <c r="BN641" s="8">
        <f t="shared" si="729"/>
        <v>0.51711159529362161</v>
      </c>
    </row>
    <row r="642" spans="1:66" x14ac:dyDescent="0.25">
      <c r="A642" t="s">
        <v>34</v>
      </c>
      <c r="B642" t="s">
        <v>280</v>
      </c>
      <c r="C642" t="s">
        <v>209</v>
      </c>
      <c r="D642" s="7" t="s">
        <v>538</v>
      </c>
      <c r="E642">
        <f>VLOOKUP(A642,home!$A$2:$E$405,3,FALSE)</f>
        <v>1.6539999999999999</v>
      </c>
      <c r="F642">
        <f>VLOOKUP(B642,home!$B$2:$E$405,3,FALSE)</f>
        <v>0.96020000000000005</v>
      </c>
      <c r="G642">
        <f>VLOOKUP(C642,away!$B$2:$E$405,4,FALSE)</f>
        <v>1.3603000000000001</v>
      </c>
      <c r="H642">
        <f>VLOOKUP(A642,away!$A$2:$E$405,3,FALSE)</f>
        <v>1.3683000000000001</v>
      </c>
      <c r="I642">
        <f>VLOOKUP(C642,away!$B$2:$E$405,3,FALSE)</f>
        <v>0.95920000000000005</v>
      </c>
      <c r="J642">
        <f>VLOOKUP(B642,home!$B$2:$E$405,4,FALSE)</f>
        <v>1.2037</v>
      </c>
      <c r="K642" s="3">
        <f t="shared" si="674"/>
        <v>2.1603887392400001</v>
      </c>
      <c r="L642" s="3">
        <f t="shared" si="675"/>
        <v>1.5798241834319999</v>
      </c>
      <c r="M642" s="5">
        <f t="shared" si="676"/>
        <v>2.3749045882615876E-2</v>
      </c>
      <c r="N642" s="5">
        <f t="shared" si="677"/>
        <v>5.1307171292497428E-2</v>
      </c>
      <c r="O642" s="5">
        <f t="shared" si="678"/>
        <v>3.7519317018792728E-2</v>
      </c>
      <c r="P642" s="5">
        <f t="shared" si="679"/>
        <v>8.1056309991375503E-2</v>
      </c>
      <c r="Q642" s="5">
        <f t="shared" si="680"/>
        <v>5.5421717551284638E-2</v>
      </c>
      <c r="R642" s="5">
        <f t="shared" si="681"/>
        <v>2.9636962186070284E-2</v>
      </c>
      <c r="S642" s="5">
        <f t="shared" si="682"/>
        <v>6.916199309534414E-2</v>
      </c>
      <c r="T642" s="5">
        <f t="shared" si="683"/>
        <v>8.7556569674857185E-2</v>
      </c>
      <c r="U642" s="5">
        <f t="shared" si="684"/>
        <v>6.4027359372067938E-2</v>
      </c>
      <c r="V642" s="5">
        <f t="shared" si="685"/>
        <v>2.6228028881975923E-2</v>
      </c>
      <c r="W642" s="5">
        <f t="shared" si="686"/>
        <v>3.9910818169045063E-2</v>
      </c>
      <c r="X642" s="5">
        <f t="shared" si="687"/>
        <v>6.3052075724014639E-2</v>
      </c>
      <c r="Y642" s="5">
        <f t="shared" si="688"/>
        <v>4.980559702219204E-2</v>
      </c>
      <c r="Z642" s="5">
        <f t="shared" si="689"/>
        <v>1.5607063195004513E-2</v>
      </c>
      <c r="AA642" s="5">
        <f t="shared" si="690"/>
        <v>3.3717323579094807E-2</v>
      </c>
      <c r="AB642" s="5">
        <f t="shared" si="691"/>
        <v>3.6421263088793891E-2</v>
      </c>
      <c r="AC642" s="5">
        <f t="shared" si="692"/>
        <v>5.5948227615860999E-3</v>
      </c>
      <c r="AD642" s="5">
        <f t="shared" si="693"/>
        <v>2.1555720536565032E-2</v>
      </c>
      <c r="AE642" s="5">
        <f t="shared" si="694"/>
        <v>3.4054248594967244E-2</v>
      </c>
      <c r="AF642" s="5">
        <f t="shared" si="695"/>
        <v>2.6899862739467234E-2</v>
      </c>
      <c r="AG642" s="5">
        <f t="shared" si="696"/>
        <v>1.4165684562270565E-2</v>
      </c>
      <c r="AH642" s="5">
        <f t="shared" si="697"/>
        <v>6.1641039669549109E-3</v>
      </c>
      <c r="AI642" s="5">
        <f t="shared" si="698"/>
        <v>1.3316860797714002E-2</v>
      </c>
      <c r="AJ642" s="5">
        <f t="shared" si="699"/>
        <v>1.4384798054703971E-2</v>
      </c>
      <c r="AK642" s="5">
        <f t="shared" si="700"/>
        <v>1.0358918577874639E-2</v>
      </c>
      <c r="AL642" s="5">
        <f t="shared" si="701"/>
        <v>7.6381289648672903E-4</v>
      </c>
      <c r="AM642" s="5">
        <f t="shared" si="702"/>
        <v>9.3137471826799066E-3</v>
      </c>
      <c r="AN642" s="5">
        <f t="shared" si="703"/>
        <v>1.4714083037569374E-2</v>
      </c>
      <c r="AO642" s="5">
        <f t="shared" si="704"/>
        <v>1.162283210988934E-2</v>
      </c>
      <c r="AP642" s="5">
        <f t="shared" si="705"/>
        <v>6.1206770823910512E-3</v>
      </c>
      <c r="AQ642" s="5">
        <f t="shared" si="706"/>
        <v>2.4173984184348513E-3</v>
      </c>
      <c r="AR642" s="5">
        <f t="shared" si="707"/>
        <v>1.9476401032368978E-3</v>
      </c>
      <c r="AS642" s="5">
        <f t="shared" si="708"/>
        <v>4.2076597471252253E-3</v>
      </c>
      <c r="AT642" s="5">
        <f t="shared" si="709"/>
        <v>4.5450903681213822E-3</v>
      </c>
      <c r="AU642" s="5">
        <f t="shared" si="710"/>
        <v>3.2730540167058737E-3</v>
      </c>
      <c r="AV642" s="5">
        <f t="shared" si="711"/>
        <v>1.7677672601539047E-3</v>
      </c>
      <c r="AW642" s="5">
        <f t="shared" si="712"/>
        <v>7.2414435345517287E-5</v>
      </c>
      <c r="AX642" s="5">
        <f t="shared" si="713"/>
        <v>3.3535524222649917E-3</v>
      </c>
      <c r="AY642" s="5">
        <f t="shared" si="714"/>
        <v>5.2980232171011962E-3</v>
      </c>
      <c r="AZ642" s="5">
        <f t="shared" si="715"/>
        <v>4.1849726013803382E-3</v>
      </c>
      <c r="BA642" s="5">
        <f t="shared" si="716"/>
        <v>2.2038403075536612E-3</v>
      </c>
      <c r="BB642" s="5">
        <f t="shared" si="717"/>
        <v>8.7042005357387321E-4</v>
      </c>
      <c r="BC642" s="5">
        <f t="shared" si="718"/>
        <v>2.750221300760363E-4</v>
      </c>
      <c r="BD642" s="5">
        <f t="shared" si="719"/>
        <v>5.1282148928594184E-4</v>
      </c>
      <c r="BE642" s="5">
        <f t="shared" si="720"/>
        <v>1.1078937706936352E-3</v>
      </c>
      <c r="BF642" s="5">
        <f t="shared" si="721"/>
        <v>1.1967406132403363E-3</v>
      </c>
      <c r="BG642" s="5">
        <f t="shared" si="722"/>
        <v>8.618083148785316E-4</v>
      </c>
      <c r="BH642" s="5">
        <f t="shared" si="723"/>
        <v>4.6546024471174485E-4</v>
      </c>
      <c r="BI642" s="5">
        <f t="shared" si="724"/>
        <v>2.0111501424782978E-4</v>
      </c>
      <c r="BJ642" s="8">
        <f t="shared" si="725"/>
        <v>0.50410403443007568</v>
      </c>
      <c r="BK642" s="8">
        <f t="shared" si="726"/>
        <v>0.21185203672648545</v>
      </c>
      <c r="BL642" s="8">
        <f t="shared" si="727"/>
        <v>0.26563395758446845</v>
      </c>
      <c r="BM642" s="8">
        <f t="shared" si="728"/>
        <v>0.7132809592316417</v>
      </c>
      <c r="BN642" s="8">
        <f t="shared" si="729"/>
        <v>0.27869052392263644</v>
      </c>
    </row>
    <row r="643" spans="1:66" x14ac:dyDescent="0.25">
      <c r="A643" t="s">
        <v>34</v>
      </c>
      <c r="B643" t="s">
        <v>518</v>
      </c>
      <c r="C643" t="s">
        <v>35</v>
      </c>
      <c r="D643" s="7" t="s">
        <v>538</v>
      </c>
      <c r="E643">
        <f>VLOOKUP(A643,home!$A$2:$E$405,3,FALSE)</f>
        <v>1.6539999999999999</v>
      </c>
      <c r="F643" t="e">
        <f>VLOOKUP(B643,home!$B$2:$E$405,3,FALSE)</f>
        <v>#N/A</v>
      </c>
      <c r="G643">
        <f>VLOOKUP(C643,away!$B$2:$E$405,4,FALSE)</f>
        <v>1.1025</v>
      </c>
      <c r="H643">
        <f>VLOOKUP(A643,away!$A$2:$E$405,3,FALSE)</f>
        <v>1.3683000000000001</v>
      </c>
      <c r="I643">
        <f>VLOOKUP(C643,away!$B$2:$E$405,3,FALSE)</f>
        <v>1.4617</v>
      </c>
      <c r="J643" t="e">
        <f>VLOOKUP(B643,home!$B$2:$E$405,4,FALSE)</f>
        <v>#N/A</v>
      </c>
      <c r="K643" s="3" t="e">
        <f t="shared" si="674"/>
        <v>#N/A</v>
      </c>
      <c r="L643" s="3" t="e">
        <f t="shared" si="675"/>
        <v>#N/A</v>
      </c>
      <c r="M643" s="5" t="e">
        <f t="shared" si="676"/>
        <v>#N/A</v>
      </c>
      <c r="N643" s="5" t="e">
        <f t="shared" si="677"/>
        <v>#N/A</v>
      </c>
      <c r="O643" s="5" t="e">
        <f t="shared" si="678"/>
        <v>#N/A</v>
      </c>
      <c r="P643" s="5" t="e">
        <f t="shared" si="679"/>
        <v>#N/A</v>
      </c>
      <c r="Q643" s="5" t="e">
        <f t="shared" si="680"/>
        <v>#N/A</v>
      </c>
      <c r="R643" s="5" t="e">
        <f t="shared" si="681"/>
        <v>#N/A</v>
      </c>
      <c r="S643" s="5" t="e">
        <f t="shared" si="682"/>
        <v>#N/A</v>
      </c>
      <c r="T643" s="5" t="e">
        <f t="shared" si="683"/>
        <v>#N/A</v>
      </c>
      <c r="U643" s="5" t="e">
        <f t="shared" si="684"/>
        <v>#N/A</v>
      </c>
      <c r="V643" s="5" t="e">
        <f t="shared" si="685"/>
        <v>#N/A</v>
      </c>
      <c r="W643" s="5" t="e">
        <f t="shared" si="686"/>
        <v>#N/A</v>
      </c>
      <c r="X643" s="5" t="e">
        <f t="shared" si="687"/>
        <v>#N/A</v>
      </c>
      <c r="Y643" s="5" t="e">
        <f t="shared" si="688"/>
        <v>#N/A</v>
      </c>
      <c r="Z643" s="5" t="e">
        <f t="shared" si="689"/>
        <v>#N/A</v>
      </c>
      <c r="AA643" s="5" t="e">
        <f t="shared" si="690"/>
        <v>#N/A</v>
      </c>
      <c r="AB643" s="5" t="e">
        <f t="shared" si="691"/>
        <v>#N/A</v>
      </c>
      <c r="AC643" s="5" t="e">
        <f t="shared" si="692"/>
        <v>#N/A</v>
      </c>
      <c r="AD643" s="5" t="e">
        <f t="shared" si="693"/>
        <v>#N/A</v>
      </c>
      <c r="AE643" s="5" t="e">
        <f t="shared" si="694"/>
        <v>#N/A</v>
      </c>
      <c r="AF643" s="5" t="e">
        <f t="shared" si="695"/>
        <v>#N/A</v>
      </c>
      <c r="AG643" s="5" t="e">
        <f t="shared" si="696"/>
        <v>#N/A</v>
      </c>
      <c r="AH643" s="5" t="e">
        <f t="shared" si="697"/>
        <v>#N/A</v>
      </c>
      <c r="AI643" s="5" t="e">
        <f t="shared" si="698"/>
        <v>#N/A</v>
      </c>
      <c r="AJ643" s="5" t="e">
        <f t="shared" si="699"/>
        <v>#N/A</v>
      </c>
      <c r="AK643" s="5" t="e">
        <f t="shared" si="700"/>
        <v>#N/A</v>
      </c>
      <c r="AL643" s="5" t="e">
        <f t="shared" si="701"/>
        <v>#N/A</v>
      </c>
      <c r="AM643" s="5" t="e">
        <f t="shared" si="702"/>
        <v>#N/A</v>
      </c>
      <c r="AN643" s="5" t="e">
        <f t="shared" si="703"/>
        <v>#N/A</v>
      </c>
      <c r="AO643" s="5" t="e">
        <f t="shared" si="704"/>
        <v>#N/A</v>
      </c>
      <c r="AP643" s="5" t="e">
        <f t="shared" si="705"/>
        <v>#N/A</v>
      </c>
      <c r="AQ643" s="5" t="e">
        <f t="shared" si="706"/>
        <v>#N/A</v>
      </c>
      <c r="AR643" s="5" t="e">
        <f t="shared" si="707"/>
        <v>#N/A</v>
      </c>
      <c r="AS643" s="5" t="e">
        <f t="shared" si="708"/>
        <v>#N/A</v>
      </c>
      <c r="AT643" s="5" t="e">
        <f t="shared" si="709"/>
        <v>#N/A</v>
      </c>
      <c r="AU643" s="5" t="e">
        <f t="shared" si="710"/>
        <v>#N/A</v>
      </c>
      <c r="AV643" s="5" t="e">
        <f t="shared" si="711"/>
        <v>#N/A</v>
      </c>
      <c r="AW643" s="5" t="e">
        <f t="shared" si="712"/>
        <v>#N/A</v>
      </c>
      <c r="AX643" s="5" t="e">
        <f t="shared" si="713"/>
        <v>#N/A</v>
      </c>
      <c r="AY643" s="5" t="e">
        <f t="shared" si="714"/>
        <v>#N/A</v>
      </c>
      <c r="AZ643" s="5" t="e">
        <f t="shared" si="715"/>
        <v>#N/A</v>
      </c>
      <c r="BA643" s="5" t="e">
        <f t="shared" si="716"/>
        <v>#N/A</v>
      </c>
      <c r="BB643" s="5" t="e">
        <f t="shared" si="717"/>
        <v>#N/A</v>
      </c>
      <c r="BC643" s="5" t="e">
        <f t="shared" si="718"/>
        <v>#N/A</v>
      </c>
      <c r="BD643" s="5" t="e">
        <f t="shared" si="719"/>
        <v>#N/A</v>
      </c>
      <c r="BE643" s="5" t="e">
        <f t="shared" si="720"/>
        <v>#N/A</v>
      </c>
      <c r="BF643" s="5" t="e">
        <f t="shared" si="721"/>
        <v>#N/A</v>
      </c>
      <c r="BG643" s="5" t="e">
        <f t="shared" si="722"/>
        <v>#N/A</v>
      </c>
      <c r="BH643" s="5" t="e">
        <f t="shared" si="723"/>
        <v>#N/A</v>
      </c>
      <c r="BI643" s="5" t="e">
        <f t="shared" si="724"/>
        <v>#N/A</v>
      </c>
      <c r="BJ643" s="8" t="e">
        <f t="shared" si="725"/>
        <v>#N/A</v>
      </c>
      <c r="BK643" s="8" t="e">
        <f t="shared" si="726"/>
        <v>#N/A</v>
      </c>
      <c r="BL643" s="8" t="e">
        <f t="shared" si="727"/>
        <v>#N/A</v>
      </c>
      <c r="BM643" s="8" t="e">
        <f t="shared" si="728"/>
        <v>#N/A</v>
      </c>
      <c r="BN643" s="8" t="e">
        <f t="shared" si="729"/>
        <v>#N/A</v>
      </c>
    </row>
    <row r="644" spans="1:66" x14ac:dyDescent="0.25">
      <c r="A644" t="s">
        <v>10</v>
      </c>
      <c r="B644" t="s">
        <v>212</v>
      </c>
      <c r="C644" t="s">
        <v>465</v>
      </c>
      <c r="D644" s="7" t="s">
        <v>539</v>
      </c>
      <c r="E644">
        <f>VLOOKUP(A644,home!$A$2:$E$405,3,FALSE)</f>
        <v>1.6503000000000001</v>
      </c>
      <c r="F644">
        <f>VLOOKUP(B644,home!$B$2:$E$405,3,FALSE)</f>
        <v>1.105</v>
      </c>
      <c r="G644">
        <f>VLOOKUP(C644,away!$B$2:$E$405,4,FALSE)</f>
        <v>0.96240000000000003</v>
      </c>
      <c r="H644">
        <f>VLOOKUP(A644,away!$A$2:$E$405,3,FALSE)</f>
        <v>1.3855999999999999</v>
      </c>
      <c r="I644">
        <f>VLOOKUP(C644,away!$B$2:$E$405,3,FALSE)</f>
        <v>0.89149999999999996</v>
      </c>
      <c r="J644">
        <f>VLOOKUP(B644,home!$B$2:$E$405,4,FALSE)</f>
        <v>0.76419999999999999</v>
      </c>
      <c r="K644" s="3">
        <f t="shared" si="674"/>
        <v>1.7550148356000002</v>
      </c>
      <c r="L644" s="3">
        <f t="shared" si="675"/>
        <v>0.94398752607999992</v>
      </c>
      <c r="M644" s="5">
        <f t="shared" si="676"/>
        <v>6.7272592989924579E-2</v>
      </c>
      <c r="N644" s="5">
        <f t="shared" si="677"/>
        <v>0.11806439872659821</v>
      </c>
      <c r="O644" s="5">
        <f t="shared" si="678"/>
        <v>6.350448862954565E-2</v>
      </c>
      <c r="P644" s="5">
        <f t="shared" si="679"/>
        <v>0.11145131967204412</v>
      </c>
      <c r="Q644" s="5">
        <f t="shared" si="680"/>
        <v>0.10360238566068682</v>
      </c>
      <c r="R644" s="5">
        <f t="shared" si="681"/>
        <v>2.9973722558190134E-2</v>
      </c>
      <c r="S644" s="5">
        <f t="shared" si="682"/>
        <v>4.6160687824611295E-2</v>
      </c>
      <c r="T644" s="5">
        <f t="shared" si="683"/>
        <v>9.7799359735817798E-2</v>
      </c>
      <c r="U644" s="5">
        <f t="shared" si="684"/>
        <v>5.2604327767782073E-2</v>
      </c>
      <c r="V644" s="5">
        <f t="shared" si="685"/>
        <v>8.4972189620497671E-3</v>
      </c>
      <c r="W644" s="5">
        <f t="shared" si="686"/>
        <v>6.0607907946019376E-2</v>
      </c>
      <c r="X644" s="5">
        <f t="shared" si="687"/>
        <v>5.7213109082847192E-2</v>
      </c>
      <c r="Y644" s="5">
        <f t="shared" si="688"/>
        <v>2.7004230651231045E-2</v>
      </c>
      <c r="Z644" s="5">
        <f t="shared" si="689"/>
        <v>9.4316067350380655E-3</v>
      </c>
      <c r="AA644" s="5">
        <f t="shared" si="690"/>
        <v>1.6552609743536683E-2</v>
      </c>
      <c r="AB644" s="5">
        <f t="shared" si="691"/>
        <v>1.4525037833901999E-2</v>
      </c>
      <c r="AC644" s="5">
        <f t="shared" si="692"/>
        <v>8.7984034877007814E-4</v>
      </c>
      <c r="AD644" s="5">
        <f t="shared" si="693"/>
        <v>2.6591944399985797E-2</v>
      </c>
      <c r="AE644" s="5">
        <f t="shared" si="694"/>
        <v>2.5102463807799499E-2</v>
      </c>
      <c r="AF644" s="5">
        <f t="shared" si="695"/>
        <v>1.1848206354218691E-2</v>
      </c>
      <c r="AG644" s="5">
        <f t="shared" si="696"/>
        <v>3.7281863349347463E-3</v>
      </c>
      <c r="AH644" s="5">
        <f t="shared" si="697"/>
        <v>2.2258297771920121E-3</v>
      </c>
      <c r="AI644" s="5">
        <f t="shared" si="698"/>
        <v>3.9063642804922239E-3</v>
      </c>
      <c r="AJ644" s="5">
        <f t="shared" si="699"/>
        <v>3.4278636327608868E-3</v>
      </c>
      <c r="AK644" s="5">
        <f t="shared" si="700"/>
        <v>2.0053171766363561E-3</v>
      </c>
      <c r="AL644" s="5">
        <f t="shared" si="701"/>
        <v>5.8305686528731296E-5</v>
      </c>
      <c r="AM644" s="5">
        <f t="shared" si="702"/>
        <v>9.3338513858850763E-3</v>
      </c>
      <c r="AN644" s="5">
        <f t="shared" si="703"/>
        <v>8.8110392785600306E-3</v>
      </c>
      <c r="AO644" s="5">
        <f t="shared" si="704"/>
        <v>4.1587555853807951E-3</v>
      </c>
      <c r="AP644" s="5">
        <f t="shared" si="705"/>
        <v>1.308604465538333E-3</v>
      </c>
      <c r="AQ644" s="5">
        <f t="shared" si="706"/>
        <v>3.0882657301019284E-4</v>
      </c>
      <c r="AR644" s="5">
        <f t="shared" si="707"/>
        <v>4.202311089693371E-4</v>
      </c>
      <c r="AS644" s="5">
        <f t="shared" si="708"/>
        <v>7.3751183062182679E-4</v>
      </c>
      <c r="AT644" s="5">
        <f t="shared" si="709"/>
        <v>6.4717210208591037E-4</v>
      </c>
      <c r="AU644" s="5">
        <f t="shared" si="710"/>
        <v>3.7859888011573686E-4</v>
      </c>
      <c r="AV644" s="5">
        <f t="shared" si="711"/>
        <v>1.6611166283616612E-4</v>
      </c>
      <c r="AW644" s="5">
        <f t="shared" si="712"/>
        <v>2.6832149200727211E-6</v>
      </c>
      <c r="AX644" s="5">
        <f t="shared" si="713"/>
        <v>2.7301746092523219E-3</v>
      </c>
      <c r="AY644" s="5">
        <f t="shared" si="714"/>
        <v>2.5772507751545297E-3</v>
      </c>
      <c r="AZ644" s="5">
        <f t="shared" si="715"/>
        <v>1.2164462916629431E-3</v>
      </c>
      <c r="BA644" s="5">
        <f t="shared" si="716"/>
        <v>3.8277004182536397E-4</v>
      </c>
      <c r="BB644" s="5">
        <f t="shared" si="717"/>
        <v>9.0332536210065853E-5</v>
      </c>
      <c r="BC644" s="5">
        <f t="shared" si="718"/>
        <v>1.7054557476294419E-5</v>
      </c>
      <c r="BD644" s="5">
        <f t="shared" si="719"/>
        <v>6.6115487489636535E-5</v>
      </c>
      <c r="BE644" s="5">
        <f t="shared" si="720"/>
        <v>1.1603366140723831E-4</v>
      </c>
      <c r="BF644" s="5">
        <f t="shared" si="721"/>
        <v>1.0182039859934523E-4</v>
      </c>
      <c r="BG644" s="5">
        <f t="shared" si="722"/>
        <v>5.9565436702852126E-5</v>
      </c>
      <c r="BH644" s="5">
        <f t="shared" si="723"/>
        <v>2.6134556275624574E-5</v>
      </c>
      <c r="BI644" s="5">
        <f t="shared" si="724"/>
        <v>9.1733067971088343E-6</v>
      </c>
      <c r="BJ644" s="8">
        <f t="shared" si="725"/>
        <v>0.56249729880009525</v>
      </c>
      <c r="BK644" s="8">
        <f t="shared" si="726"/>
        <v>0.23689721625908311</v>
      </c>
      <c r="BL644" s="8">
        <f t="shared" si="727"/>
        <v>0.19145402983193877</v>
      </c>
      <c r="BM644" s="8">
        <f t="shared" si="728"/>
        <v>0.50383667582893099</v>
      </c>
      <c r="BN644" s="8">
        <f t="shared" si="729"/>
        <v>0.49386890823698953</v>
      </c>
    </row>
    <row r="645" spans="1:66" x14ac:dyDescent="0.25">
      <c r="A645" t="s">
        <v>10</v>
      </c>
      <c r="B645" t="s">
        <v>41</v>
      </c>
      <c r="C645" t="s">
        <v>11</v>
      </c>
      <c r="D645" s="7" t="s">
        <v>539</v>
      </c>
      <c r="E645">
        <f>VLOOKUP(A645,home!$A$2:$E$405,3,FALSE)</f>
        <v>1.6503000000000001</v>
      </c>
      <c r="F645">
        <f>VLOOKUP(B645,home!$B$2:$E$405,3,FALSE)</f>
        <v>1.0337000000000001</v>
      </c>
      <c r="G645">
        <f>VLOOKUP(C645,away!$B$2:$E$405,4,FALSE)</f>
        <v>1.4971000000000001</v>
      </c>
      <c r="H645">
        <f>VLOOKUP(A645,away!$A$2:$E$405,3,FALSE)</f>
        <v>1.3855999999999999</v>
      </c>
      <c r="I645">
        <f>VLOOKUP(C645,away!$B$2:$E$405,3,FALSE)</f>
        <v>0.76419999999999999</v>
      </c>
      <c r="J645">
        <f>VLOOKUP(B645,home!$B$2:$E$405,4,FALSE)</f>
        <v>1.1462000000000001</v>
      </c>
      <c r="K645" s="3">
        <f t="shared" si="674"/>
        <v>2.5539255111810006</v>
      </c>
      <c r="L645" s="3">
        <f t="shared" si="675"/>
        <v>1.213683121024</v>
      </c>
      <c r="M645" s="5">
        <f t="shared" si="676"/>
        <v>2.3107255214776079E-2</v>
      </c>
      <c r="N645" s="5">
        <f t="shared" si="677"/>
        <v>5.9014208586386833E-2</v>
      </c>
      <c r="O645" s="5">
        <f t="shared" si="678"/>
        <v>2.8044885627367531E-2</v>
      </c>
      <c r="P645" s="5">
        <f t="shared" si="679"/>
        <v>7.1624548861887308E-2</v>
      </c>
      <c r="Q645" s="5">
        <f t="shared" si="680"/>
        <v>7.5358946415465117E-2</v>
      </c>
      <c r="R645" s="5">
        <f t="shared" si="681"/>
        <v>1.7018802158492274E-2</v>
      </c>
      <c r="S645" s="5">
        <f t="shared" si="682"/>
        <v>5.550287076489753E-2</v>
      </c>
      <c r="T645" s="5">
        <f t="shared" si="683"/>
        <v>9.1461881282602076E-2</v>
      </c>
      <c r="U645" s="5">
        <f t="shared" si="684"/>
        <v>4.3464753002315691E-2</v>
      </c>
      <c r="V645" s="5">
        <f t="shared" si="685"/>
        <v>1.9115535801900899E-2</v>
      </c>
      <c r="W645" s="5">
        <f t="shared" si="686"/>
        <v>6.4153711915392791E-2</v>
      </c>
      <c r="X645" s="5">
        <f t="shared" si="687"/>
        <v>7.78622773027485E-2</v>
      </c>
      <c r="Y645" s="5">
        <f t="shared" si="688"/>
        <v>4.7250065863417977E-2</v>
      </c>
      <c r="Z645" s="5">
        <f t="shared" si="689"/>
        <v>6.8851443066029637E-3</v>
      </c>
      <c r="AA645" s="5">
        <f t="shared" si="690"/>
        <v>1.7584145692795927E-2</v>
      </c>
      <c r="AB645" s="5">
        <f t="shared" si="691"/>
        <v>2.2454299138577518E-2</v>
      </c>
      <c r="AC645" s="5">
        <f t="shared" si="692"/>
        <v>3.7032244184201642E-3</v>
      </c>
      <c r="AD645" s="5">
        <f t="shared" si="693"/>
        <v>4.096095037441954E-2</v>
      </c>
      <c r="AE645" s="5">
        <f t="shared" si="694"/>
        <v>4.9713614090534687E-2</v>
      </c>
      <c r="AF645" s="5">
        <f t="shared" si="695"/>
        <v>3.0168287153391423E-2</v>
      </c>
      <c r="AG645" s="5">
        <f t="shared" si="696"/>
        <v>1.2204913636092116E-2</v>
      </c>
      <c r="AH645" s="5">
        <f t="shared" si="697"/>
        <v>2.0890958576846273E-3</v>
      </c>
      <c r="AI645" s="5">
        <f t="shared" si="698"/>
        <v>5.3353952062433225E-3</v>
      </c>
      <c r="AJ645" s="5">
        <f t="shared" si="699"/>
        <v>6.8131009647288202E-3</v>
      </c>
      <c r="AK645" s="5">
        <f t="shared" si="700"/>
        <v>5.8000507880242736E-3</v>
      </c>
      <c r="AL645" s="5">
        <f t="shared" si="701"/>
        <v>4.5914891377329557E-4</v>
      </c>
      <c r="AM645" s="5">
        <f t="shared" si="702"/>
        <v>2.0922243224689798E-2</v>
      </c>
      <c r="AN645" s="5">
        <f t="shared" si="703"/>
        <v>2.5392973455764752E-2</v>
      </c>
      <c r="AO645" s="5">
        <f t="shared" si="704"/>
        <v>1.5409511637936076E-2</v>
      </c>
      <c r="AP645" s="5">
        <f t="shared" si="705"/>
        <v>6.2340880593953025E-3</v>
      </c>
      <c r="AQ645" s="5">
        <f t="shared" si="706"/>
        <v>1.8915518631663357E-3</v>
      </c>
      <c r="AR645" s="5">
        <f t="shared" si="707"/>
        <v>5.0710007613459713E-4</v>
      </c>
      <c r="AS645" s="5">
        <f t="shared" si="708"/>
        <v>1.2950958211619752E-3</v>
      </c>
      <c r="AT645" s="5">
        <f t="shared" si="709"/>
        <v>1.6537891285447381E-3</v>
      </c>
      <c r="AU645" s="5">
        <f t="shared" si="710"/>
        <v>1.4078847485014007E-3</v>
      </c>
      <c r="AV645" s="5">
        <f t="shared" si="711"/>
        <v>8.9890819400009335E-4</v>
      </c>
      <c r="AW645" s="5">
        <f t="shared" si="712"/>
        <v>3.9533439345934805E-5</v>
      </c>
      <c r="AX645" s="5">
        <f t="shared" si="713"/>
        <v>8.9056417871115207E-3</v>
      </c>
      <c r="AY645" s="5">
        <f t="shared" si="714"/>
        <v>1.0808627118903263E-2</v>
      </c>
      <c r="AZ645" s="5">
        <f t="shared" si="715"/>
        <v>6.5591241478275795E-3</v>
      </c>
      <c r="BA645" s="5">
        <f t="shared" si="716"/>
        <v>2.6535660889730871E-3</v>
      </c>
      <c r="BB645" s="5">
        <f t="shared" si="717"/>
        <v>8.051470931770765E-4</v>
      </c>
      <c r="BC645" s="5">
        <f t="shared" si="718"/>
        <v>1.9543868738611088E-4</v>
      </c>
      <c r="BD645" s="5">
        <f t="shared" si="719"/>
        <v>1.0257646717909096E-4</v>
      </c>
      <c r="BE645" s="5">
        <f t="shared" si="720"/>
        <v>2.6197265637550101E-4</v>
      </c>
      <c r="BF645" s="5">
        <f t="shared" si="721"/>
        <v>3.3452932517462304E-4</v>
      </c>
      <c r="BG645" s="5">
        <f t="shared" si="722"/>
        <v>2.8478765926721146E-4</v>
      </c>
      <c r="BH645" s="5">
        <f t="shared" si="723"/>
        <v>1.8183161706801339E-4</v>
      </c>
      <c r="BI645" s="5">
        <f t="shared" si="724"/>
        <v>9.2876881113858778E-5</v>
      </c>
      <c r="BJ645" s="8">
        <f t="shared" si="725"/>
        <v>0.64792676978478181</v>
      </c>
      <c r="BK645" s="8">
        <f t="shared" si="726"/>
        <v>0.18432121109455854</v>
      </c>
      <c r="BL645" s="8">
        <f t="shared" si="727"/>
        <v>0.15562588101075109</v>
      </c>
      <c r="BM645" s="8">
        <f t="shared" si="728"/>
        <v>0.70982126565276182</v>
      </c>
      <c r="BN645" s="8">
        <f t="shared" si="729"/>
        <v>0.27416864686437514</v>
      </c>
    </row>
    <row r="646" spans="1:66" x14ac:dyDescent="0.25">
      <c r="A646" t="s">
        <v>10</v>
      </c>
      <c r="B646" t="s">
        <v>213</v>
      </c>
      <c r="C646" t="s">
        <v>494</v>
      </c>
      <c r="D646" s="7" t="s">
        <v>539</v>
      </c>
      <c r="E646">
        <f>VLOOKUP(A646,home!$A$2:$E$405,3,FALSE)</f>
        <v>1.6503000000000001</v>
      </c>
      <c r="F646">
        <f>VLOOKUP(B646,home!$B$2:$E$405,3,FALSE)</f>
        <v>1.2119</v>
      </c>
      <c r="G646" t="e">
        <f>VLOOKUP(C646,away!$B$2:$E$405,4,FALSE)</f>
        <v>#N/A</v>
      </c>
      <c r="H646">
        <f>VLOOKUP(A646,away!$A$2:$E$405,3,FALSE)</f>
        <v>1.3855999999999999</v>
      </c>
      <c r="I646" t="e">
        <f>VLOOKUP(C646,away!$B$2:$E$405,3,FALSE)</f>
        <v>#N/A</v>
      </c>
      <c r="J646">
        <f>VLOOKUP(B646,home!$B$2:$E$405,4,FALSE)</f>
        <v>0.72170000000000001</v>
      </c>
      <c r="K646" s="3" t="e">
        <f t="shared" si="674"/>
        <v>#N/A</v>
      </c>
      <c r="L646" s="3" t="e">
        <f t="shared" si="675"/>
        <v>#N/A</v>
      </c>
      <c r="M646" s="5" t="e">
        <f t="shared" si="676"/>
        <v>#N/A</v>
      </c>
      <c r="N646" s="5" t="e">
        <f t="shared" si="677"/>
        <v>#N/A</v>
      </c>
      <c r="O646" s="5" t="e">
        <f t="shared" si="678"/>
        <v>#N/A</v>
      </c>
      <c r="P646" s="5" t="e">
        <f t="shared" si="679"/>
        <v>#N/A</v>
      </c>
      <c r="Q646" s="5" t="e">
        <f t="shared" si="680"/>
        <v>#N/A</v>
      </c>
      <c r="R646" s="5" t="e">
        <f t="shared" si="681"/>
        <v>#N/A</v>
      </c>
      <c r="S646" s="5" t="e">
        <f t="shared" si="682"/>
        <v>#N/A</v>
      </c>
      <c r="T646" s="5" t="e">
        <f t="shared" si="683"/>
        <v>#N/A</v>
      </c>
      <c r="U646" s="5" t="e">
        <f t="shared" si="684"/>
        <v>#N/A</v>
      </c>
      <c r="V646" s="5" t="e">
        <f t="shared" si="685"/>
        <v>#N/A</v>
      </c>
      <c r="W646" s="5" t="e">
        <f t="shared" si="686"/>
        <v>#N/A</v>
      </c>
      <c r="X646" s="5" t="e">
        <f t="shared" si="687"/>
        <v>#N/A</v>
      </c>
      <c r="Y646" s="5" t="e">
        <f t="shared" si="688"/>
        <v>#N/A</v>
      </c>
      <c r="Z646" s="5" t="e">
        <f t="shared" si="689"/>
        <v>#N/A</v>
      </c>
      <c r="AA646" s="5" t="e">
        <f t="shared" si="690"/>
        <v>#N/A</v>
      </c>
      <c r="AB646" s="5" t="e">
        <f t="shared" si="691"/>
        <v>#N/A</v>
      </c>
      <c r="AC646" s="5" t="e">
        <f t="shared" si="692"/>
        <v>#N/A</v>
      </c>
      <c r="AD646" s="5" t="e">
        <f t="shared" si="693"/>
        <v>#N/A</v>
      </c>
      <c r="AE646" s="5" t="e">
        <f t="shared" si="694"/>
        <v>#N/A</v>
      </c>
      <c r="AF646" s="5" t="e">
        <f t="shared" si="695"/>
        <v>#N/A</v>
      </c>
      <c r="AG646" s="5" t="e">
        <f t="shared" si="696"/>
        <v>#N/A</v>
      </c>
      <c r="AH646" s="5" t="e">
        <f t="shared" si="697"/>
        <v>#N/A</v>
      </c>
      <c r="AI646" s="5" t="e">
        <f t="shared" si="698"/>
        <v>#N/A</v>
      </c>
      <c r="AJ646" s="5" t="e">
        <f t="shared" si="699"/>
        <v>#N/A</v>
      </c>
      <c r="AK646" s="5" t="e">
        <f t="shared" si="700"/>
        <v>#N/A</v>
      </c>
      <c r="AL646" s="5" t="e">
        <f t="shared" si="701"/>
        <v>#N/A</v>
      </c>
      <c r="AM646" s="5" t="e">
        <f t="shared" si="702"/>
        <v>#N/A</v>
      </c>
      <c r="AN646" s="5" t="e">
        <f t="shared" si="703"/>
        <v>#N/A</v>
      </c>
      <c r="AO646" s="5" t="e">
        <f t="shared" si="704"/>
        <v>#N/A</v>
      </c>
      <c r="AP646" s="5" t="e">
        <f t="shared" si="705"/>
        <v>#N/A</v>
      </c>
      <c r="AQ646" s="5" t="e">
        <f t="shared" si="706"/>
        <v>#N/A</v>
      </c>
      <c r="AR646" s="5" t="e">
        <f t="shared" si="707"/>
        <v>#N/A</v>
      </c>
      <c r="AS646" s="5" t="e">
        <f t="shared" si="708"/>
        <v>#N/A</v>
      </c>
      <c r="AT646" s="5" t="e">
        <f t="shared" si="709"/>
        <v>#N/A</v>
      </c>
      <c r="AU646" s="5" t="e">
        <f t="shared" si="710"/>
        <v>#N/A</v>
      </c>
      <c r="AV646" s="5" t="e">
        <f t="shared" si="711"/>
        <v>#N/A</v>
      </c>
      <c r="AW646" s="5" t="e">
        <f t="shared" si="712"/>
        <v>#N/A</v>
      </c>
      <c r="AX646" s="5" t="e">
        <f t="shared" si="713"/>
        <v>#N/A</v>
      </c>
      <c r="AY646" s="5" t="e">
        <f t="shared" si="714"/>
        <v>#N/A</v>
      </c>
      <c r="AZ646" s="5" t="e">
        <f t="shared" si="715"/>
        <v>#N/A</v>
      </c>
      <c r="BA646" s="5" t="e">
        <f t="shared" si="716"/>
        <v>#N/A</v>
      </c>
      <c r="BB646" s="5" t="e">
        <f t="shared" si="717"/>
        <v>#N/A</v>
      </c>
      <c r="BC646" s="5" t="e">
        <f t="shared" si="718"/>
        <v>#N/A</v>
      </c>
      <c r="BD646" s="5" t="e">
        <f t="shared" si="719"/>
        <v>#N/A</v>
      </c>
      <c r="BE646" s="5" t="e">
        <f t="shared" si="720"/>
        <v>#N/A</v>
      </c>
      <c r="BF646" s="5" t="e">
        <f t="shared" si="721"/>
        <v>#N/A</v>
      </c>
      <c r="BG646" s="5" t="e">
        <f t="shared" si="722"/>
        <v>#N/A</v>
      </c>
      <c r="BH646" s="5" t="e">
        <f t="shared" si="723"/>
        <v>#N/A</v>
      </c>
      <c r="BI646" s="5" t="e">
        <f t="shared" si="724"/>
        <v>#N/A</v>
      </c>
      <c r="BJ646" s="8" t="e">
        <f t="shared" si="725"/>
        <v>#N/A</v>
      </c>
      <c r="BK646" s="8" t="e">
        <f t="shared" si="726"/>
        <v>#N/A</v>
      </c>
      <c r="BL646" s="8" t="e">
        <f t="shared" si="727"/>
        <v>#N/A</v>
      </c>
      <c r="BM646" s="8" t="e">
        <f t="shared" si="728"/>
        <v>#N/A</v>
      </c>
      <c r="BN646" s="8" t="e">
        <f t="shared" si="729"/>
        <v>#N/A</v>
      </c>
    </row>
    <row r="647" spans="1:66" x14ac:dyDescent="0.25">
      <c r="A647" t="s">
        <v>13</v>
      </c>
      <c r="B647" t="s">
        <v>49</v>
      </c>
      <c r="C647" t="s">
        <v>54</v>
      </c>
      <c r="D647" s="7" t="s">
        <v>539</v>
      </c>
      <c r="E647">
        <f>VLOOKUP(A647,home!$A$2:$E$405,3,FALSE)</f>
        <v>1.8552</v>
      </c>
      <c r="F647">
        <f>VLOOKUP(B647,home!$B$2:$E$405,3,FALSE)</f>
        <v>0.50729999999999997</v>
      </c>
      <c r="G647">
        <f>VLOOKUP(C647,away!$B$2:$E$405,4,FALSE)</f>
        <v>1.2683</v>
      </c>
      <c r="H647">
        <f>VLOOKUP(A647,away!$A$2:$E$405,3,FALSE)</f>
        <v>1.3231999999999999</v>
      </c>
      <c r="I647">
        <f>VLOOKUP(C647,away!$B$2:$E$405,3,FALSE)</f>
        <v>0.53349999999999997</v>
      </c>
      <c r="J647">
        <f>VLOOKUP(B647,home!$B$2:$E$405,4,FALSE)</f>
        <v>1.0669</v>
      </c>
      <c r="K647" s="3">
        <f t="shared" si="674"/>
        <v>1.193651616168</v>
      </c>
      <c r="L647" s="3">
        <f t="shared" si="675"/>
        <v>0.75315372967999994</v>
      </c>
      <c r="M647" s="5">
        <f t="shared" si="676"/>
        <v>0.1427293148252034</v>
      </c>
      <c r="N647" s="5">
        <f t="shared" si="677"/>
        <v>0.17036907731565529</v>
      </c>
      <c r="O647" s="5">
        <f t="shared" si="678"/>
        <v>0.10749711579527285</v>
      </c>
      <c r="P647" s="5">
        <f t="shared" si="679"/>
        <v>0.12831410600242607</v>
      </c>
      <c r="Q647" s="5">
        <f t="shared" si="680"/>
        <v>0.10168066224144148</v>
      </c>
      <c r="R647" s="5">
        <f t="shared" si="681"/>
        <v>4.0480926845526295E-2</v>
      </c>
      <c r="S647" s="5">
        <f t="shared" si="682"/>
        <v>2.883869690568729E-2</v>
      </c>
      <c r="T647" s="5">
        <f t="shared" si="683"/>
        <v>7.6581170003474003E-2</v>
      </c>
      <c r="U647" s="5">
        <f t="shared" si="684"/>
        <v>4.8320123753141028E-2</v>
      </c>
      <c r="V647" s="5">
        <f t="shared" si="685"/>
        <v>2.880675537825637E-3</v>
      </c>
      <c r="W647" s="5">
        <f t="shared" si="686"/>
        <v>4.0457095605843062E-2</v>
      </c>
      <c r="X647" s="5">
        <f t="shared" si="687"/>
        <v>3.0470412447561043E-2</v>
      </c>
      <c r="Y647" s="5">
        <f t="shared" si="688"/>
        <v>1.1474452389884248E-2</v>
      </c>
      <c r="Z647" s="5">
        <f t="shared" si="689"/>
        <v>1.0162787011537123E-2</v>
      </c>
      <c r="AA647" s="5">
        <f t="shared" si="690"/>
        <v>1.2130827141092444E-2</v>
      </c>
      <c r="AB647" s="5">
        <f t="shared" si="691"/>
        <v>7.2399907112098193E-3</v>
      </c>
      <c r="AC647" s="5">
        <f t="shared" si="692"/>
        <v>1.6185852691326551E-4</v>
      </c>
      <c r="AD647" s="5">
        <f t="shared" si="693"/>
        <v>1.2072919388844456E-2</v>
      </c>
      <c r="AE647" s="5">
        <f t="shared" si="694"/>
        <v>9.0927642658341877E-3</v>
      </c>
      <c r="AF647" s="5">
        <f t="shared" si="695"/>
        <v>3.4241246599570228E-3</v>
      </c>
      <c r="AG647" s="5">
        <f t="shared" si="696"/>
        <v>8.5963075284529783E-4</v>
      </c>
      <c r="AH647" s="5">
        <f t="shared" si="697"/>
        <v>1.9135352354206605E-3</v>
      </c>
      <c r="AI647" s="5">
        <f t="shared" si="698"/>
        <v>2.2840944263542852E-3</v>
      </c>
      <c r="AJ647" s="5">
        <f t="shared" si="699"/>
        <v>1.3632065017490573E-3</v>
      </c>
      <c r="AK647" s="5">
        <f t="shared" si="700"/>
        <v>5.4239788132782942E-4</v>
      </c>
      <c r="AL647" s="5">
        <f t="shared" si="701"/>
        <v>5.820453129808737E-6</v>
      </c>
      <c r="AM647" s="5">
        <f t="shared" si="702"/>
        <v>2.882171948072033E-3</v>
      </c>
      <c r="AN647" s="5">
        <f t="shared" si="703"/>
        <v>2.1707185522695229E-3</v>
      </c>
      <c r="AO647" s="5">
        <f t="shared" si="704"/>
        <v>8.1744238686368056E-4</v>
      </c>
      <c r="AP647" s="5">
        <f t="shared" si="705"/>
        <v>2.0521992748830082E-4</v>
      </c>
      <c r="AQ647" s="5">
        <f t="shared" si="706"/>
        <v>3.8640538448118215E-5</v>
      </c>
      <c r="AR647" s="5">
        <f t="shared" si="707"/>
        <v>2.8823723988623354E-4</v>
      </c>
      <c r="AS647" s="5">
        <f t="shared" si="708"/>
        <v>3.4405484723000615E-4</v>
      </c>
      <c r="AT647" s="5">
        <f t="shared" si="709"/>
        <v>2.0534081222326565E-4</v>
      </c>
      <c r="AU647" s="5">
        <f t="shared" si="710"/>
        <v>8.1701797458516969E-5</v>
      </c>
      <c r="AV647" s="5">
        <f t="shared" si="711"/>
        <v>2.4380870645047326E-5</v>
      </c>
      <c r="AW647" s="5">
        <f t="shared" si="712"/>
        <v>1.4535016097410844E-7</v>
      </c>
      <c r="AX647" s="5">
        <f t="shared" si="713"/>
        <v>5.7338486731504251E-4</v>
      </c>
      <c r="AY647" s="5">
        <f t="shared" si="714"/>
        <v>4.3184695136039622E-4</v>
      </c>
      <c r="AZ647" s="5">
        <f t="shared" si="715"/>
        <v>1.6262357103400996E-4</v>
      </c>
      <c r="BA647" s="5">
        <f t="shared" si="716"/>
        <v>4.082684968604834E-5</v>
      </c>
      <c r="BB647" s="5">
        <f t="shared" si="717"/>
        <v>7.6872235280330085E-6</v>
      </c>
      <c r="BC647" s="5">
        <f t="shared" si="718"/>
        <v>1.157932214204382E-6</v>
      </c>
      <c r="BD647" s="5">
        <f t="shared" si="719"/>
        <v>3.6181158708830926E-5</v>
      </c>
      <c r="BE647" s="5">
        <f t="shared" si="720"/>
        <v>4.3187698567626933E-5</v>
      </c>
      <c r="BF647" s="5">
        <f t="shared" si="721"/>
        <v>2.5775533096912164E-5</v>
      </c>
      <c r="BG647" s="5">
        <f t="shared" si="722"/>
        <v>1.0255668912906996E-5</v>
      </c>
      <c r="BH647" s="5">
        <f t="shared" si="723"/>
        <v>3.0604239431938351E-6</v>
      </c>
      <c r="BI647" s="5">
        <f t="shared" si="724"/>
        <v>7.306159971905128E-7</v>
      </c>
      <c r="BJ647" s="8">
        <f t="shared" si="725"/>
        <v>0.46381402981961939</v>
      </c>
      <c r="BK647" s="8">
        <f t="shared" si="726"/>
        <v>0.3033623192025458</v>
      </c>
      <c r="BL647" s="8">
        <f t="shared" si="727"/>
        <v>0.22283512495776395</v>
      </c>
      <c r="BM647" s="8">
        <f t="shared" si="728"/>
        <v>0.30867135636474163</v>
      </c>
      <c r="BN647" s="8">
        <f t="shared" si="729"/>
        <v>0.69107120302552538</v>
      </c>
    </row>
    <row r="648" spans="1:66" x14ac:dyDescent="0.25">
      <c r="A648" t="s">
        <v>13</v>
      </c>
      <c r="B648" t="s">
        <v>46</v>
      </c>
      <c r="C648" t="s">
        <v>50</v>
      </c>
      <c r="D648" s="7" t="s">
        <v>539</v>
      </c>
      <c r="E648">
        <f>VLOOKUP(A648,home!$A$2:$E$405,3,FALSE)</f>
        <v>1.8552</v>
      </c>
      <c r="F648">
        <f>VLOOKUP(B648,home!$B$2:$E$405,3,FALSE)</f>
        <v>0.88780000000000003</v>
      </c>
      <c r="G648">
        <f>VLOOKUP(C648,away!$B$2:$E$405,4,FALSE)</f>
        <v>0.72929999999999995</v>
      </c>
      <c r="H648">
        <f>VLOOKUP(A648,away!$A$2:$E$405,3,FALSE)</f>
        <v>1.3231999999999999</v>
      </c>
      <c r="I648">
        <f>VLOOKUP(C648,away!$B$2:$E$405,3,FALSE)</f>
        <v>1.0225</v>
      </c>
      <c r="J648">
        <f>VLOOKUP(B648,home!$B$2:$E$405,4,FALSE)</f>
        <v>1.2891999999999999</v>
      </c>
      <c r="K648" s="3">
        <f t="shared" si="674"/>
        <v>1.2011910562079999</v>
      </c>
      <c r="L648" s="3">
        <f t="shared" si="675"/>
        <v>1.7442515023999996</v>
      </c>
      <c r="M648" s="5">
        <f t="shared" si="676"/>
        <v>5.2578785472414111E-2</v>
      </c>
      <c r="N648" s="5">
        <f t="shared" si="677"/>
        <v>6.3157166855742936E-2</v>
      </c>
      <c r="O648" s="5">
        <f t="shared" si="678"/>
        <v>9.1710625554625599E-2</v>
      </c>
      <c r="P648" s="5">
        <f t="shared" si="679"/>
        <v>0.1101619831754571</v>
      </c>
      <c r="Q648" s="5">
        <f t="shared" si="680"/>
        <v>3.7931911981277384E-2</v>
      </c>
      <c r="R648" s="5">
        <f t="shared" si="681"/>
        <v>7.9983198204849754E-2</v>
      </c>
      <c r="S648" s="5">
        <f t="shared" si="682"/>
        <v>5.7702276821878902E-2</v>
      </c>
      <c r="T648" s="5">
        <f t="shared" si="683"/>
        <v>6.6162794462247626E-2</v>
      </c>
      <c r="U648" s="5">
        <f t="shared" si="684"/>
        <v>9.6075102330577269E-2</v>
      </c>
      <c r="V648" s="5">
        <f t="shared" si="685"/>
        <v>1.3432957357492979E-2</v>
      </c>
      <c r="W648" s="5">
        <f t="shared" si="686"/>
        <v>1.5187824472259821E-2</v>
      </c>
      <c r="X648" s="5">
        <f t="shared" si="687"/>
        <v>2.6491385653926676E-2</v>
      </c>
      <c r="Y648" s="5">
        <f t="shared" si="688"/>
        <v>2.31038196137597E-2</v>
      </c>
      <c r="Z648" s="5">
        <f t="shared" si="689"/>
        <v>4.6503604545188711E-2</v>
      </c>
      <c r="AA648" s="5">
        <f t="shared" si="690"/>
        <v>5.5859713861114366E-2</v>
      </c>
      <c r="AB648" s="5">
        <f t="shared" si="691"/>
        <v>3.3549094346154315E-2</v>
      </c>
      <c r="AC648" s="5">
        <f t="shared" si="692"/>
        <v>1.7590283908197688E-3</v>
      </c>
      <c r="AD648" s="5">
        <f t="shared" si="693"/>
        <v>4.5608697298338725E-3</v>
      </c>
      <c r="AE648" s="5">
        <f t="shared" si="694"/>
        <v>7.9553038785134134E-3</v>
      </c>
      <c r="AF648" s="5">
        <f t="shared" si="695"/>
        <v>6.9380253710727832E-3</v>
      </c>
      <c r="AG648" s="5">
        <f t="shared" si="696"/>
        <v>4.033887059061006E-3</v>
      </c>
      <c r="AH648" s="5">
        <f t="shared" si="697"/>
        <v>2.0278495523740215E-2</v>
      </c>
      <c r="AI648" s="5">
        <f t="shared" si="698"/>
        <v>2.4358347456470707E-2</v>
      </c>
      <c r="AJ648" s="5">
        <f t="shared" si="699"/>
        <v>1.4629514554359751E-2</v>
      </c>
      <c r="AK648" s="5">
        <f t="shared" si="700"/>
        <v>5.8576140131205651E-3</v>
      </c>
      <c r="AL648" s="5">
        <f t="shared" si="701"/>
        <v>1.4741919521614339E-4</v>
      </c>
      <c r="AM648" s="5">
        <f t="shared" si="702"/>
        <v>1.0956951856012473E-3</v>
      </c>
      <c r="AN648" s="5">
        <f t="shared" si="703"/>
        <v>1.9111679736574226E-3</v>
      </c>
      <c r="AO648" s="5">
        <f t="shared" si="704"/>
        <v>1.666778804695361E-3</v>
      </c>
      <c r="AP648" s="5">
        <f t="shared" si="705"/>
        <v>9.6909381141945298E-4</v>
      </c>
      <c r="AQ648" s="5">
        <f t="shared" si="706"/>
        <v>4.2258583413373074E-4</v>
      </c>
      <c r="AR648" s="5">
        <f t="shared" si="707"/>
        <v>7.0741592567391091E-3</v>
      </c>
      <c r="AS648" s="5">
        <f t="shared" si="708"/>
        <v>8.4974168293860484E-3</v>
      </c>
      <c r="AT648" s="5">
        <f t="shared" si="709"/>
        <v>5.1035105481649322E-3</v>
      </c>
      <c r="AU648" s="5">
        <f t="shared" si="710"/>
        <v>2.0434304085729677E-3</v>
      </c>
      <c r="AV648" s="5">
        <f t="shared" si="711"/>
        <v>6.1363758269032719E-4</v>
      </c>
      <c r="AW648" s="5">
        <f t="shared" si="712"/>
        <v>8.5797124138069194E-6</v>
      </c>
      <c r="AX648" s="5">
        <f t="shared" si="713"/>
        <v>2.1935654287906403E-4</v>
      </c>
      <c r="AY648" s="5">
        <f t="shared" si="714"/>
        <v>3.8261297947807742E-4</v>
      </c>
      <c r="AZ648" s="5">
        <f t="shared" si="715"/>
        <v>3.336866321461884E-4</v>
      </c>
      <c r="BA648" s="5">
        <f t="shared" si="716"/>
        <v>1.9401113648392836E-4</v>
      </c>
      <c r="BB648" s="5">
        <f t="shared" si="717"/>
        <v>8.4601054073605862E-5</v>
      </c>
      <c r="BC648" s="5">
        <f t="shared" si="718"/>
        <v>2.9513103134502132E-5</v>
      </c>
      <c r="BD648" s="5">
        <f t="shared" si="719"/>
        <v>2.0565188186306774E-3</v>
      </c>
      <c r="BE648" s="5">
        <f t="shared" si="720"/>
        <v>2.4702720118626111E-3</v>
      </c>
      <c r="BF648" s="5">
        <f t="shared" si="721"/>
        <v>1.4836343235251556E-3</v>
      </c>
      <c r="BG648" s="5">
        <f t="shared" si="722"/>
        <v>5.9404276003387441E-4</v>
      </c>
      <c r="BH648" s="5">
        <f t="shared" si="723"/>
        <v>1.7838971258945133E-4</v>
      </c>
      <c r="BI648" s="5">
        <f t="shared" si="724"/>
        <v>4.2856025456392857E-5</v>
      </c>
      <c r="BJ648" s="8">
        <f t="shared" si="725"/>
        <v>0.26283209213539777</v>
      </c>
      <c r="BK648" s="8">
        <f t="shared" si="726"/>
        <v>0.23616506339275706</v>
      </c>
      <c r="BL648" s="8">
        <f t="shared" si="727"/>
        <v>0.45245957412266408</v>
      </c>
      <c r="BM648" s="8">
        <f t="shared" si="728"/>
        <v>0.56206262968457643</v>
      </c>
      <c r="BN648" s="8">
        <f t="shared" si="729"/>
        <v>0.43552367124436686</v>
      </c>
    </row>
    <row r="649" spans="1:66" x14ac:dyDescent="0.25">
      <c r="A649" t="s">
        <v>13</v>
      </c>
      <c r="B649" t="s">
        <v>15</v>
      </c>
      <c r="C649" t="s">
        <v>222</v>
      </c>
      <c r="D649" s="7" t="s">
        <v>539</v>
      </c>
      <c r="E649">
        <f>VLOOKUP(A649,home!$A$2:$E$405,3,FALSE)</f>
        <v>1.8552</v>
      </c>
      <c r="F649">
        <f>VLOOKUP(B649,home!$B$2:$E$405,3,FALSE)</f>
        <v>1.1097999999999999</v>
      </c>
      <c r="G649">
        <f>VLOOKUP(C649,away!$B$2:$E$405,4,FALSE)</f>
        <v>0.6099</v>
      </c>
      <c r="H649">
        <f>VLOOKUP(A649,away!$A$2:$E$405,3,FALSE)</f>
        <v>1.3231999999999999</v>
      </c>
      <c r="I649">
        <f>VLOOKUP(C649,away!$B$2:$E$405,3,FALSE)</f>
        <v>1.1089</v>
      </c>
      <c r="J649">
        <f>VLOOKUP(B649,home!$B$2:$E$405,4,FALSE)</f>
        <v>1.0225</v>
      </c>
      <c r="K649" s="3">
        <f t="shared" si="674"/>
        <v>1.2557236955039999</v>
      </c>
      <c r="L649" s="3">
        <f t="shared" si="675"/>
        <v>1.5003106507999999</v>
      </c>
      <c r="M649" s="5">
        <f t="shared" si="676"/>
        <v>6.3543259929410914E-2</v>
      </c>
      <c r="N649" s="5">
        <f t="shared" si="677"/>
        <v>7.979277718293111E-2</v>
      </c>
      <c r="O649" s="5">
        <f t="shared" si="678"/>
        <v>9.5334629658648057E-2</v>
      </c>
      <c r="P649" s="5">
        <f t="shared" si="679"/>
        <v>0.11971395346446276</v>
      </c>
      <c r="Q649" s="5">
        <f t="shared" si="680"/>
        <v>5.0098840519338751E-2</v>
      </c>
      <c r="R649" s="5">
        <f t="shared" si="681"/>
        <v>7.1515780133471624E-2</v>
      </c>
      <c r="S649" s="5">
        <f t="shared" si="682"/>
        <v>5.638454286895294E-2</v>
      </c>
      <c r="T649" s="5">
        <f t="shared" si="683"/>
        <v>7.5163824023894529E-2</v>
      </c>
      <c r="U649" s="5">
        <f t="shared" si="684"/>
        <v>8.9804059716054527E-2</v>
      </c>
      <c r="V649" s="5">
        <f t="shared" si="685"/>
        <v>1.1803011660660284E-2</v>
      </c>
      <c r="W649" s="5">
        <f t="shared" si="686"/>
        <v>2.0970100385803197E-2</v>
      </c>
      <c r="X649" s="5">
        <f t="shared" si="687"/>
        <v>3.1461664957165722E-2</v>
      </c>
      <c r="Y649" s="5">
        <f t="shared" si="688"/>
        <v>2.360113551356843E-2</v>
      </c>
      <c r="Z649" s="5">
        <f t="shared" si="689"/>
        <v>3.5765295544839516E-2</v>
      </c>
      <c r="AA649" s="5">
        <f t="shared" si="690"/>
        <v>4.4911329092358621E-2</v>
      </c>
      <c r="AB649" s="5">
        <f t="shared" si="691"/>
        <v>2.8198110068926432E-2</v>
      </c>
      <c r="AC649" s="5">
        <f t="shared" si="692"/>
        <v>1.3897866491411278E-3</v>
      </c>
      <c r="AD649" s="5">
        <f t="shared" si="693"/>
        <v>6.5831629878876571E-3</v>
      </c>
      <c r="AE649" s="5">
        <f t="shared" si="694"/>
        <v>9.8767895466802015E-3</v>
      </c>
      <c r="AF649" s="5">
        <f t="shared" si="695"/>
        <v>7.4091262762972059E-3</v>
      </c>
      <c r="AG649" s="5">
        <f t="shared" si="696"/>
        <v>3.7053303551502813E-3</v>
      </c>
      <c r="AH649" s="5">
        <f t="shared" si="697"/>
        <v>1.3414763458733124E-2</v>
      </c>
      <c r="AI649" s="5">
        <f t="shared" si="698"/>
        <v>1.6845236344712376E-2</v>
      </c>
      <c r="AJ649" s="5">
        <f t="shared" si="699"/>
        <v>1.0576481217210259E-2</v>
      </c>
      <c r="AK649" s="5">
        <f t="shared" si="700"/>
        <v>4.4270460265013033E-3</v>
      </c>
      <c r="AL649" s="5">
        <f t="shared" si="701"/>
        <v>1.0473296738356693E-4</v>
      </c>
      <c r="AM649" s="5">
        <f t="shared" si="702"/>
        <v>1.653326751051088E-3</v>
      </c>
      <c r="AN649" s="5">
        <f t="shared" si="703"/>
        <v>2.4805037338545069E-3</v>
      </c>
      <c r="AO649" s="5">
        <f t="shared" si="704"/>
        <v>1.860763085625543E-3</v>
      </c>
      <c r="AP649" s="5">
        <f t="shared" si="705"/>
        <v>9.3057422532649161E-4</v>
      </c>
      <c r="AQ649" s="5">
        <f t="shared" si="706"/>
        <v>3.4903760540432347E-4</v>
      </c>
      <c r="AR649" s="5">
        <f t="shared" si="707"/>
        <v>4.0252624990199937E-3</v>
      </c>
      <c r="AS649" s="5">
        <f t="shared" si="708"/>
        <v>5.0546175006430522E-3</v>
      </c>
      <c r="AT649" s="5">
        <f t="shared" si="709"/>
        <v>3.1736014836333424E-3</v>
      </c>
      <c r="AU649" s="5">
        <f t="shared" si="710"/>
        <v>1.3283888610283459E-3</v>
      </c>
      <c r="AV649" s="5">
        <f t="shared" si="711"/>
        <v>4.1702234240921575E-4</v>
      </c>
      <c r="AW649" s="5">
        <f t="shared" si="712"/>
        <v>5.4809544087146649E-6</v>
      </c>
      <c r="AX649" s="5">
        <f t="shared" si="713"/>
        <v>3.4602026295091614E-4</v>
      </c>
      <c r="AY649" s="5">
        <f t="shared" si="714"/>
        <v>5.1913788589787613E-4</v>
      </c>
      <c r="AZ649" s="5">
        <f t="shared" si="715"/>
        <v>3.8943404972318935E-4</v>
      </c>
      <c r="BA649" s="5">
        <f t="shared" si="716"/>
        <v>1.9475735086129262E-4</v>
      </c>
      <c r="BB649" s="5">
        <f t="shared" si="717"/>
        <v>7.3049131954697438E-5</v>
      </c>
      <c r="BC649" s="5">
        <f t="shared" si="718"/>
        <v>2.1919278140665456E-5</v>
      </c>
      <c r="BD649" s="5">
        <f t="shared" si="719"/>
        <v>1.0065240332575863E-3</v>
      </c>
      <c r="BE649" s="5">
        <f t="shared" si="720"/>
        <v>1.263916078655807E-3</v>
      </c>
      <c r="BF649" s="5">
        <f t="shared" si="721"/>
        <v>7.9356468454829714E-4</v>
      </c>
      <c r="BG649" s="5">
        <f t="shared" si="722"/>
        <v>3.3216599276748458E-4</v>
      </c>
      <c r="BH649" s="5">
        <f t="shared" si="723"/>
        <v>1.0427717698968509E-4</v>
      </c>
      <c r="BI649" s="5">
        <f t="shared" si="724"/>
        <v>2.6188664409242397E-5</v>
      </c>
      <c r="BJ649" s="8">
        <f t="shared" si="725"/>
        <v>0.31748127510950763</v>
      </c>
      <c r="BK649" s="8">
        <f t="shared" si="726"/>
        <v>0.25345842542590946</v>
      </c>
      <c r="BL649" s="8">
        <f t="shared" si="727"/>
        <v>0.39255296503397824</v>
      </c>
      <c r="BM649" s="8">
        <f t="shared" si="728"/>
        <v>0.51874506329448267</v>
      </c>
      <c r="BN649" s="8">
        <f t="shared" si="729"/>
        <v>0.47999924088826318</v>
      </c>
    </row>
    <row r="650" spans="1:66" x14ac:dyDescent="0.25">
      <c r="A650" t="s">
        <v>13</v>
      </c>
      <c r="B650" t="s">
        <v>52</v>
      </c>
      <c r="C650" t="s">
        <v>218</v>
      </c>
      <c r="D650" s="7" t="s">
        <v>539</v>
      </c>
      <c r="E650">
        <f>VLOOKUP(A650,home!$A$2:$E$405,3,FALSE)</f>
        <v>1.8552</v>
      </c>
      <c r="F650">
        <f>VLOOKUP(B650,home!$B$2:$E$405,3,FALSE)</f>
        <v>0.74119999999999997</v>
      </c>
      <c r="G650">
        <f>VLOOKUP(C650,away!$B$2:$E$405,4,FALSE)</f>
        <v>0.97699999999999998</v>
      </c>
      <c r="H650">
        <f>VLOOKUP(A650,away!$A$2:$E$405,3,FALSE)</f>
        <v>1.3231999999999999</v>
      </c>
      <c r="I650">
        <f>VLOOKUP(C650,away!$B$2:$E$405,3,FALSE)</f>
        <v>1.0390999999999999</v>
      </c>
      <c r="J650">
        <f>VLOOKUP(B650,home!$B$2:$E$405,4,FALSE)</f>
        <v>0.9919</v>
      </c>
      <c r="K650" s="3">
        <f t="shared" si="674"/>
        <v>1.3434475324799999</v>
      </c>
      <c r="L650" s="3">
        <f t="shared" si="675"/>
        <v>1.3638001293279998</v>
      </c>
      <c r="M650" s="5">
        <f t="shared" si="676"/>
        <v>6.6720190761002357E-2</v>
      </c>
      <c r="N650" s="5">
        <f t="shared" si="677"/>
        <v>8.9635075644463519E-2</v>
      </c>
      <c r="O650" s="5">
        <f t="shared" si="678"/>
        <v>9.0993004788643833E-2</v>
      </c>
      <c r="P650" s="5">
        <f t="shared" si="679"/>
        <v>0.1222443277562444</v>
      </c>
      <c r="Q650" s="5">
        <f t="shared" si="680"/>
        <v>6.0210010599106335E-2</v>
      </c>
      <c r="R650" s="5">
        <f t="shared" si="681"/>
        <v>6.2048135849347895E-2</v>
      </c>
      <c r="S650" s="5">
        <f t="shared" si="682"/>
        <v>5.5993828472799476E-2</v>
      </c>
      <c r="T650" s="5">
        <f t="shared" si="683"/>
        <v>8.2114420241901465E-2</v>
      </c>
      <c r="U650" s="5">
        <f t="shared" si="684"/>
        <v>8.3358415001790268E-2</v>
      </c>
      <c r="V650" s="5">
        <f t="shared" si="685"/>
        <v>1.1399061333747221E-2</v>
      </c>
      <c r="W650" s="5">
        <f t="shared" si="686"/>
        <v>2.6962996723321347E-2</v>
      </c>
      <c r="X650" s="5">
        <f t="shared" si="687"/>
        <v>3.6772138418336084E-2</v>
      </c>
      <c r="Y650" s="5">
        <f t="shared" si="688"/>
        <v>2.5074923565296937E-2</v>
      </c>
      <c r="Z650" s="5">
        <f t="shared" si="689"/>
        <v>2.8207085231967313E-2</v>
      </c>
      <c r="AA650" s="5">
        <f t="shared" si="690"/>
        <v>3.7894739053339538E-2</v>
      </c>
      <c r="AB650" s="5">
        <f t="shared" si="691"/>
        <v>2.5454796837591248E-2</v>
      </c>
      <c r="AC650" s="5">
        <f t="shared" si="692"/>
        <v>1.3053306782984022E-3</v>
      </c>
      <c r="AD650" s="5">
        <f t="shared" si="693"/>
        <v>9.0558428540530988E-3</v>
      </c>
      <c r="AE650" s="5">
        <f t="shared" si="694"/>
        <v>1.2350359655531658E-2</v>
      </c>
      <c r="AF650" s="5">
        <f t="shared" si="695"/>
        <v>8.4217110477306945E-3</v>
      </c>
      <c r="AG650" s="5">
        <f t="shared" si="696"/>
        <v>3.8285102053527212E-3</v>
      </c>
      <c r="AH650" s="5">
        <f t="shared" si="697"/>
        <v>9.6172066218307341E-3</v>
      </c>
      <c r="AI650" s="5">
        <f t="shared" si="698"/>
        <v>1.2920212505448817E-2</v>
      </c>
      <c r="AJ650" s="5">
        <f t="shared" si="699"/>
        <v>8.6788138047812265E-3</v>
      </c>
      <c r="AK650" s="5">
        <f t="shared" si="700"/>
        <v>3.8865103302955653E-3</v>
      </c>
      <c r="AL650" s="5">
        <f t="shared" si="701"/>
        <v>9.5664757218564826E-5</v>
      </c>
      <c r="AM650" s="5">
        <f t="shared" si="702"/>
        <v>2.4332099473608547E-3</v>
      </c>
      <c r="AN650" s="5">
        <f t="shared" si="703"/>
        <v>3.3184120408929095E-3</v>
      </c>
      <c r="AO650" s="5">
        <f t="shared" si="704"/>
        <v>2.262825385266671E-3</v>
      </c>
      <c r="AP650" s="5">
        <f t="shared" si="705"/>
        <v>1.0286805176911221E-3</v>
      </c>
      <c r="AQ650" s="5">
        <f t="shared" si="706"/>
        <v>3.5072865576608653E-4</v>
      </c>
      <c r="AR650" s="5">
        <f t="shared" si="707"/>
        <v>2.6231895269253694E-3</v>
      </c>
      <c r="AS650" s="5">
        <f t="shared" si="708"/>
        <v>3.524117497175266E-3</v>
      </c>
      <c r="AT650" s="5">
        <f t="shared" si="709"/>
        <v>2.3672334778748524E-3</v>
      </c>
      <c r="AU650" s="5">
        <f t="shared" si="710"/>
        <v>1.0600846582183394E-3</v>
      </c>
      <c r="AV650" s="5">
        <f t="shared" si="711"/>
        <v>3.5604202957583315E-4</v>
      </c>
      <c r="AW650" s="5">
        <f t="shared" si="712"/>
        <v>4.8687885109614873E-6</v>
      </c>
      <c r="AX650" s="5">
        <f t="shared" si="713"/>
        <v>5.4481498329795556E-4</v>
      </c>
      <c r="AY650" s="5">
        <f t="shared" si="714"/>
        <v>7.4301874468158389E-4</v>
      </c>
      <c r="AZ650" s="5">
        <f t="shared" si="715"/>
        <v>5.066645300449361E-4</v>
      </c>
      <c r="BA650" s="5">
        <f t="shared" si="716"/>
        <v>2.3032971720039798E-4</v>
      </c>
      <c r="BB650" s="5">
        <f t="shared" si="717"/>
        <v>7.85309245264961E-5</v>
      </c>
      <c r="BC650" s="5">
        <f t="shared" si="718"/>
        <v>2.1420097005096547E-5</v>
      </c>
      <c r="BD650" s="5">
        <f t="shared" si="719"/>
        <v>5.9625103601211127E-4</v>
      </c>
      <c r="BE650" s="5">
        <f t="shared" si="720"/>
        <v>8.0103198306911451E-4</v>
      </c>
      <c r="BF650" s="5">
        <f t="shared" si="721"/>
        <v>5.3807222054588159E-4</v>
      </c>
      <c r="BG650" s="5">
        <f t="shared" si="722"/>
        <v>2.409572656627996E-4</v>
      </c>
      <c r="BH650" s="5">
        <f t="shared" si="723"/>
        <v>8.0928360996954004E-5</v>
      </c>
      <c r="BI650" s="5">
        <f t="shared" si="724"/>
        <v>2.17446013778017E-5</v>
      </c>
      <c r="BJ650" s="8">
        <f t="shared" si="725"/>
        <v>0.36594462449882798</v>
      </c>
      <c r="BK650" s="8">
        <f t="shared" si="726"/>
        <v>0.25850142250399205</v>
      </c>
      <c r="BL650" s="8">
        <f t="shared" si="727"/>
        <v>0.34706148745050347</v>
      </c>
      <c r="BM650" s="8">
        <f t="shared" si="728"/>
        <v>0.50712572433031178</v>
      </c>
      <c r="BN650" s="8">
        <f t="shared" si="729"/>
        <v>0.49185074539880835</v>
      </c>
    </row>
    <row r="651" spans="1:66" x14ac:dyDescent="0.25">
      <c r="A651" t="s">
        <v>13</v>
      </c>
      <c r="B651" t="s">
        <v>48</v>
      </c>
      <c r="C651" t="s">
        <v>43</v>
      </c>
      <c r="D651" s="7" t="s">
        <v>539</v>
      </c>
      <c r="E651">
        <f>VLOOKUP(A651,home!$A$2:$E$405,3,FALSE)</f>
        <v>1.8552</v>
      </c>
      <c r="F651">
        <f>VLOOKUP(B651,home!$B$2:$E$405,3,FALSE)</f>
        <v>0.82440000000000002</v>
      </c>
      <c r="G651">
        <f>VLOOKUP(C651,away!$B$2:$E$405,4,FALSE)</f>
        <v>0.94330000000000003</v>
      </c>
      <c r="H651">
        <f>VLOOKUP(A651,away!$A$2:$E$405,3,FALSE)</f>
        <v>1.3231999999999999</v>
      </c>
      <c r="I651">
        <f>VLOOKUP(C651,away!$B$2:$E$405,3,FALSE)</f>
        <v>0.9919</v>
      </c>
      <c r="J651">
        <f>VLOOKUP(B651,home!$B$2:$E$405,4,FALSE)</f>
        <v>1.2447999999999999</v>
      </c>
      <c r="K651" s="3">
        <f t="shared" si="674"/>
        <v>1.442708375904</v>
      </c>
      <c r="L651" s="3">
        <f t="shared" si="675"/>
        <v>1.6337776931839998</v>
      </c>
      <c r="M651" s="5">
        <f t="shared" si="676"/>
        <v>4.6121038380119286E-2</v>
      </c>
      <c r="N651" s="5">
        <f t="shared" si="677"/>
        <v>6.6539208376387937E-2</v>
      </c>
      <c r="O651" s="5">
        <f t="shared" si="678"/>
        <v>7.5351523691921996E-2</v>
      </c>
      <c r="P651" s="5">
        <f t="shared" si="679"/>
        <v>0.10871027436746454</v>
      </c>
      <c r="Q651" s="5">
        <f t="shared" si="680"/>
        <v>4.7998336625318251E-2</v>
      </c>
      <c r="R651" s="5">
        <f t="shared" si="681"/>
        <v>6.1553819277643924E-2</v>
      </c>
      <c r="S651" s="5">
        <f t="shared" si="682"/>
        <v>6.4059289253467919E-2</v>
      </c>
      <c r="T651" s="5">
        <f t="shared" si="683"/>
        <v>7.8418611688381532E-2</v>
      </c>
      <c r="U651" s="5">
        <f t="shared" si="684"/>
        <v>8.8804210640737985E-2</v>
      </c>
      <c r="V651" s="5">
        <f t="shared" si="685"/>
        <v>1.6776877044302294E-2</v>
      </c>
      <c r="W651" s="5">
        <f t="shared" si="686"/>
        <v>2.308253409293546E-2</v>
      </c>
      <c r="X651" s="5">
        <f t="shared" si="687"/>
        <v>3.771172930319712E-2</v>
      </c>
      <c r="Y651" s="5">
        <f t="shared" si="688"/>
        <v>3.0806291053478426E-2</v>
      </c>
      <c r="Z651" s="5">
        <f t="shared" si="689"/>
        <v>3.3521752288697977E-2</v>
      </c>
      <c r="AA651" s="5">
        <f t="shared" si="690"/>
        <v>4.8362112801883642E-2</v>
      </c>
      <c r="AB651" s="5">
        <f t="shared" si="691"/>
        <v>3.4886212607845808E-2</v>
      </c>
      <c r="AC651" s="5">
        <f t="shared" si="692"/>
        <v>2.4715116064330193E-3</v>
      </c>
      <c r="AD651" s="5">
        <f t="shared" si="693"/>
        <v>8.3253413182419068E-3</v>
      </c>
      <c r="AE651" s="5">
        <f t="shared" si="694"/>
        <v>1.36017569338867E-2</v>
      </c>
      <c r="AF651" s="5">
        <f t="shared" si="695"/>
        <v>1.1111123533347447E-2</v>
      </c>
      <c r="AG651" s="5">
        <f t="shared" si="696"/>
        <v>6.0510352583316154E-3</v>
      </c>
      <c r="AH651" s="5">
        <f t="shared" si="697"/>
        <v>1.3691772781428612E-2</v>
      </c>
      <c r="AI651" s="5">
        <f t="shared" si="698"/>
        <v>1.9753235272741466E-2</v>
      </c>
      <c r="AJ651" s="5">
        <f t="shared" si="699"/>
        <v>1.4249078989593227E-2</v>
      </c>
      <c r="AK651" s="5">
        <f t="shared" si="700"/>
        <v>6.8524218690679513E-3</v>
      </c>
      <c r="AL651" s="5">
        <f t="shared" si="701"/>
        <v>2.3302051668769154E-4</v>
      </c>
      <c r="AM651" s="5">
        <f t="shared" si="702"/>
        <v>2.4022079304174479E-3</v>
      </c>
      <c r="AN651" s="5">
        <f t="shared" si="703"/>
        <v>3.9246737311057281E-3</v>
      </c>
      <c r="AO651" s="5">
        <f t="shared" si="704"/>
        <v>3.2060221974528798E-3</v>
      </c>
      <c r="AP651" s="5">
        <f t="shared" si="705"/>
        <v>1.7459758500170881E-3</v>
      </c>
      <c r="AQ651" s="5">
        <f t="shared" si="706"/>
        <v>7.1313409914897292E-4</v>
      </c>
      <c r="AR651" s="5">
        <f t="shared" si="707"/>
        <v>4.4738625900883787E-3</v>
      </c>
      <c r="AS651" s="5">
        <f t="shared" si="708"/>
        <v>6.4544790313640675E-3</v>
      </c>
      <c r="AT651" s="5">
        <f t="shared" si="709"/>
        <v>4.6559654803228394E-3</v>
      </c>
      <c r="AU651" s="5">
        <f t="shared" si="710"/>
        <v>2.239066798793884E-3</v>
      </c>
      <c r="AV651" s="5">
        <f t="shared" si="711"/>
        <v>8.0758010620712319E-4</v>
      </c>
      <c r="AW651" s="5">
        <f t="shared" si="712"/>
        <v>1.5256790243959638E-5</v>
      </c>
      <c r="AX651" s="5">
        <f t="shared" si="713"/>
        <v>5.7761425031271061E-4</v>
      </c>
      <c r="AY651" s="5">
        <f t="shared" si="714"/>
        <v>9.4369327742610564E-4</v>
      </c>
      <c r="AZ651" s="5">
        <f t="shared" si="715"/>
        <v>7.7089251293323583E-4</v>
      </c>
      <c r="BA651" s="5">
        <f t="shared" si="716"/>
        <v>4.1982233049095961E-4</v>
      </c>
      <c r="BB651" s="5">
        <f t="shared" si="717"/>
        <v>1.7147408966416272E-4</v>
      </c>
      <c r="BC651" s="5">
        <f t="shared" si="718"/>
        <v>5.6030108530468369E-5</v>
      </c>
      <c r="BD651" s="5">
        <f t="shared" si="719"/>
        <v>1.2182161503427984E-3</v>
      </c>
      <c r="BE651" s="5">
        <f t="shared" si="720"/>
        <v>1.7575306437610815E-3</v>
      </c>
      <c r="BF651" s="5">
        <f t="shared" si="721"/>
        <v>1.2678020903310312E-3</v>
      </c>
      <c r="BG651" s="5">
        <f t="shared" si="722"/>
        <v>6.0968956490305951E-4</v>
      </c>
      <c r="BH651" s="5">
        <f t="shared" si="723"/>
        <v>2.1990106049672733E-4</v>
      </c>
      <c r="BI651" s="5">
        <f t="shared" si="724"/>
        <v>6.3450620369760117E-5</v>
      </c>
      <c r="BJ651" s="8">
        <f t="shared" si="725"/>
        <v>0.3385775085610061</v>
      </c>
      <c r="BK651" s="8">
        <f t="shared" si="726"/>
        <v>0.23931570444590089</v>
      </c>
      <c r="BL651" s="8">
        <f t="shared" si="727"/>
        <v>0.38727193206984534</v>
      </c>
      <c r="BM651" s="8">
        <f t="shared" si="728"/>
        <v>0.59148426015941247</v>
      </c>
      <c r="BN651" s="8">
        <f t="shared" si="729"/>
        <v>0.40627420071885595</v>
      </c>
    </row>
    <row r="652" spans="1:66" x14ac:dyDescent="0.25">
      <c r="A652" t="s">
        <v>13</v>
      </c>
      <c r="B652" t="s">
        <v>53</v>
      </c>
      <c r="C652" t="s">
        <v>217</v>
      </c>
      <c r="D652" s="7" t="s">
        <v>539</v>
      </c>
      <c r="E652">
        <f>VLOOKUP(A652,home!$A$2:$E$405,3,FALSE)</f>
        <v>1.8552</v>
      </c>
      <c r="F652">
        <f>VLOOKUP(B652,home!$B$2:$E$405,3,FALSE)</f>
        <v>1.0444</v>
      </c>
      <c r="G652">
        <f>VLOOKUP(C652,away!$B$2:$E$405,4,FALSE)</f>
        <v>0.67379999999999995</v>
      </c>
      <c r="H652">
        <f>VLOOKUP(A652,away!$A$2:$E$405,3,FALSE)</f>
        <v>1.3231999999999999</v>
      </c>
      <c r="I652">
        <f>VLOOKUP(C652,away!$B$2:$E$405,3,FALSE)</f>
        <v>1.7477</v>
      </c>
      <c r="J652">
        <f>VLOOKUP(B652,home!$B$2:$E$405,4,FALSE)</f>
        <v>0.85019999999999996</v>
      </c>
      <c r="K652" s="3">
        <f t="shared" si="674"/>
        <v>1.3055352589439999</v>
      </c>
      <c r="L652" s="3">
        <f t="shared" si="675"/>
        <v>1.9661356553279998</v>
      </c>
      <c r="M652" s="5">
        <f t="shared" si="676"/>
        <v>3.7942974620315928E-2</v>
      </c>
      <c r="N652" s="5">
        <f t="shared" si="677"/>
        <v>4.9535891196039773E-2</v>
      </c>
      <c r="O652" s="5">
        <f t="shared" si="678"/>
        <v>7.4601035270208504E-2</v>
      </c>
      <c r="P652" s="5">
        <f t="shared" si="679"/>
        <v>9.7394281898982138E-2</v>
      </c>
      <c r="Q652" s="5">
        <f t="shared" si="680"/>
        <v>3.2335426269821804E-2</v>
      </c>
      <c r="R652" s="5">
        <f t="shared" si="681"/>
        <v>7.3337877684569341E-2</v>
      </c>
      <c r="S652" s="5">
        <f t="shared" si="682"/>
        <v>6.2499357532840062E-2</v>
      </c>
      <c r="T652" s="5">
        <f t="shared" si="683"/>
        <v>6.3575834519326302E-2</v>
      </c>
      <c r="U652" s="5">
        <f t="shared" si="684"/>
        <v>9.5745185133327623E-2</v>
      </c>
      <c r="V652" s="5">
        <f t="shared" si="685"/>
        <v>1.7825229416191305E-2</v>
      </c>
      <c r="W652" s="5">
        <f t="shared" si="686"/>
        <v>1.4071679702745475E-2</v>
      </c>
      <c r="X652" s="5">
        <f t="shared" si="687"/>
        <v>2.7666831193923179E-2</v>
      </c>
      <c r="Y652" s="5">
        <f t="shared" si="688"/>
        <v>2.7198371640156659E-2</v>
      </c>
      <c r="Z652" s="5">
        <f t="shared" si="689"/>
        <v>4.8064072067238499E-2</v>
      </c>
      <c r="AA652" s="5">
        <f t="shared" si="690"/>
        <v>6.2749340772205286E-2</v>
      </c>
      <c r="AB652" s="5">
        <f t="shared" si="691"/>
        <v>4.0960738426803173E-2</v>
      </c>
      <c r="AC652" s="5">
        <f t="shared" si="692"/>
        <v>2.8596786296523858E-3</v>
      </c>
      <c r="AD652" s="5">
        <f t="shared" si="693"/>
        <v>4.5927685011252104E-3</v>
      </c>
      <c r="AE652" s="5">
        <f t="shared" si="694"/>
        <v>9.0300059067296087E-3</v>
      </c>
      <c r="AF652" s="5">
        <f t="shared" si="695"/>
        <v>8.877108290521768E-3</v>
      </c>
      <c r="AG652" s="5">
        <f t="shared" si="696"/>
        <v>5.8178663754008811E-3</v>
      </c>
      <c r="AH652" s="5">
        <f t="shared" si="697"/>
        <v>2.362512145791304E-2</v>
      </c>
      <c r="AI652" s="5">
        <f t="shared" si="698"/>
        <v>3.0843429060139947E-2</v>
      </c>
      <c r="AJ652" s="5">
        <f t="shared" si="699"/>
        <v>2.0133592072375354E-2</v>
      </c>
      <c r="AK652" s="5">
        <f t="shared" si="700"/>
        <v>8.7617047798938062E-3</v>
      </c>
      <c r="AL652" s="5">
        <f t="shared" si="701"/>
        <v>2.9361572136490591E-4</v>
      </c>
      <c r="AM652" s="5">
        <f t="shared" si="702"/>
        <v>1.1992042428772694E-3</v>
      </c>
      <c r="AN652" s="5">
        <f t="shared" si="703"/>
        <v>2.3577982199416178E-3</v>
      </c>
      <c r="AO652" s="5">
        <f t="shared" si="704"/>
        <v>2.3178755741480525E-3</v>
      </c>
      <c r="AP652" s="5">
        <f t="shared" si="705"/>
        <v>1.5190859369821157E-3</v>
      </c>
      <c r="AQ652" s="5">
        <f t="shared" si="706"/>
        <v>7.4668225605197002E-4</v>
      </c>
      <c r="AR652" s="5">
        <f t="shared" si="707"/>
        <v>9.2900387319714891E-3</v>
      </c>
      <c r="AS652" s="5">
        <f t="shared" si="708"/>
        <v>1.2128473121544187E-2</v>
      </c>
      <c r="AT652" s="5">
        <f t="shared" si="709"/>
        <v>7.9170746486652687E-3</v>
      </c>
      <c r="AU652" s="5">
        <f t="shared" si="710"/>
        <v>3.4453400338413957E-3</v>
      </c>
      <c r="AV652" s="5">
        <f t="shared" si="711"/>
        <v>1.1245032233078141E-3</v>
      </c>
      <c r="AW652" s="5">
        <f t="shared" si="712"/>
        <v>2.0935285577855307E-5</v>
      </c>
      <c r="AX652" s="5">
        <f t="shared" si="713"/>
        <v>2.6093390362525332E-4</v>
      </c>
      <c r="AY652" s="5">
        <f t="shared" si="714"/>
        <v>5.1303145160153042E-4</v>
      </c>
      <c r="AZ652" s="5">
        <f t="shared" si="715"/>
        <v>5.0434471464922521E-4</v>
      </c>
      <c r="BA652" s="5">
        <f t="shared" si="716"/>
        <v>3.3053670868268928E-4</v>
      </c>
      <c r="BB652" s="5">
        <f t="shared" si="717"/>
        <v>1.6247000208394983E-4</v>
      </c>
      <c r="BC652" s="5">
        <f t="shared" si="718"/>
        <v>6.3887612803693647E-5</v>
      </c>
      <c r="BD652" s="5">
        <f t="shared" si="719"/>
        <v>3.0442460650512136E-3</v>
      </c>
      <c r="BE652" s="5">
        <f t="shared" si="720"/>
        <v>3.9743705748258888E-3</v>
      </c>
      <c r="BF652" s="5">
        <f t="shared" si="721"/>
        <v>2.5943404587723661E-3</v>
      </c>
      <c r="BG652" s="5">
        <f t="shared" si="722"/>
        <v>1.1290009808774253E-3</v>
      </c>
      <c r="BH652" s="5">
        <f t="shared" si="723"/>
        <v>3.6848764697945989E-4</v>
      </c>
      <c r="BI652" s="5">
        <f t="shared" si="724"/>
        <v>9.6214723123398872E-5</v>
      </c>
      <c r="BJ652" s="8">
        <f t="shared" si="725"/>
        <v>0.25267763421923806</v>
      </c>
      <c r="BK652" s="8">
        <f t="shared" si="726"/>
        <v>0.21932816927094825</v>
      </c>
      <c r="BL652" s="8">
        <f t="shared" si="727"/>
        <v>0.47587011486639602</v>
      </c>
      <c r="BM652" s="8">
        <f t="shared" si="728"/>
        <v>0.63030040731785963</v>
      </c>
      <c r="BN652" s="8">
        <f t="shared" si="729"/>
        <v>0.36514748693993748</v>
      </c>
    </row>
    <row r="653" spans="1:66" x14ac:dyDescent="0.25">
      <c r="A653" t="s">
        <v>16</v>
      </c>
      <c r="B653" t="s">
        <v>223</v>
      </c>
      <c r="C653" t="s">
        <v>18</v>
      </c>
      <c r="D653" s="7" t="s">
        <v>539</v>
      </c>
      <c r="E653">
        <f>VLOOKUP(A653,home!$A$2:$E$405,3,FALSE)</f>
        <v>1.6396999999999999</v>
      </c>
      <c r="F653">
        <f>VLOOKUP(B653,home!$B$2:$E$405,3,FALSE)</f>
        <v>1.0404</v>
      </c>
      <c r="G653">
        <f>VLOOKUP(C653,away!$B$2:$E$405,4,FALSE)</f>
        <v>0.86099999999999999</v>
      </c>
      <c r="H653">
        <f>VLOOKUP(A653,away!$A$2:$E$405,3,FALSE)</f>
        <v>1.2963</v>
      </c>
      <c r="I653">
        <f>VLOOKUP(C653,away!$B$2:$E$405,3,FALSE)</f>
        <v>0.99829999999999997</v>
      </c>
      <c r="J653">
        <f>VLOOKUP(B653,home!$B$2:$E$405,4,FALSE)</f>
        <v>1.3160000000000001</v>
      </c>
      <c r="K653" s="3">
        <f t="shared" si="674"/>
        <v>1.46881768068</v>
      </c>
      <c r="L653" s="3">
        <f t="shared" si="675"/>
        <v>1.7030307176399999</v>
      </c>
      <c r="M653" s="5">
        <f t="shared" si="676"/>
        <v>4.1926030233706738E-2</v>
      </c>
      <c r="N653" s="5">
        <f t="shared" si="677"/>
        <v>6.1581694487992687E-2</v>
      </c>
      <c r="O653" s="5">
        <f t="shared" si="678"/>
        <v>7.1401317356705921E-2</v>
      </c>
      <c r="P653" s="5">
        <f t="shared" si="679"/>
        <v>0.10487551735737341</v>
      </c>
      <c r="Q653" s="5">
        <f t="shared" si="680"/>
        <v>4.5226140835098891E-2</v>
      </c>
      <c r="R653" s="5">
        <f t="shared" si="681"/>
        <v>6.0799318369216149E-2</v>
      </c>
      <c r="S653" s="5">
        <f t="shared" si="682"/>
        <v>6.5584996240200394E-2</v>
      </c>
      <c r="T653" s="5">
        <f t="shared" si="683"/>
        <v>7.7021507082486174E-2</v>
      </c>
      <c r="U653" s="5">
        <f t="shared" si="684"/>
        <v>8.9303113793996969E-2</v>
      </c>
      <c r="V653" s="5">
        <f t="shared" si="685"/>
        <v>1.8228559980070638E-2</v>
      </c>
      <c r="W653" s="5">
        <f t="shared" si="686"/>
        <v>2.2142985095838993E-2</v>
      </c>
      <c r="X653" s="5">
        <f t="shared" si="687"/>
        <v>3.7710183798458502E-2</v>
      </c>
      <c r="Y653" s="5">
        <f t="shared" si="688"/>
        <v>3.2110800688312548E-2</v>
      </c>
      <c r="Z653" s="5">
        <f t="shared" si="689"/>
        <v>3.4514368931449657E-2</v>
      </c>
      <c r="AA653" s="5">
        <f t="shared" si="690"/>
        <v>5.0695315324025735E-2</v>
      </c>
      <c r="AB653" s="5">
        <f t="shared" si="691"/>
        <v>3.7231087737788382E-2</v>
      </c>
      <c r="AC653" s="5">
        <f t="shared" si="692"/>
        <v>2.849854922963932E-3</v>
      </c>
      <c r="AD653" s="5">
        <f t="shared" si="693"/>
        <v>8.1310020029505096E-3</v>
      </c>
      <c r="AE653" s="5">
        <f t="shared" si="694"/>
        <v>1.3847346176217083E-2</v>
      </c>
      <c r="AF653" s="5">
        <f t="shared" si="695"/>
        <v>1.1791227947946247E-2</v>
      </c>
      <c r="AG653" s="5">
        <f t="shared" si="696"/>
        <v>6.6936077980159049E-3</v>
      </c>
      <c r="AH653" s="5">
        <f t="shared" si="697"/>
        <v>1.469475762255461E-2</v>
      </c>
      <c r="AI653" s="5">
        <f t="shared" si="698"/>
        <v>2.1583919809315413E-2</v>
      </c>
      <c r="AJ653" s="5">
        <f t="shared" si="699"/>
        <v>1.5851421517150889E-2</v>
      </c>
      <c r="AK653" s="5">
        <f t="shared" si="700"/>
        <v>7.7609493961008713E-3</v>
      </c>
      <c r="AL653" s="5">
        <f t="shared" si="701"/>
        <v>2.8514982961493269E-4</v>
      </c>
      <c r="AM653" s="5">
        <f t="shared" si="702"/>
        <v>2.3885919007156408E-3</v>
      </c>
      <c r="AN653" s="5">
        <f t="shared" si="703"/>
        <v>4.0678453788248496E-3</v>
      </c>
      <c r="AO653" s="5">
        <f t="shared" si="704"/>
        <v>3.463832817374321E-3</v>
      </c>
      <c r="AP653" s="5">
        <f t="shared" si="705"/>
        <v>1.966337896252657E-3</v>
      </c>
      <c r="AQ653" s="5">
        <f t="shared" si="706"/>
        <v>8.3718345964447268E-4</v>
      </c>
      <c r="AR653" s="5">
        <f t="shared" si="707"/>
        <v>5.0051247238970045E-3</v>
      </c>
      <c r="AS653" s="5">
        <f t="shared" si="708"/>
        <v>7.3516156884685232E-3</v>
      </c>
      <c r="AT653" s="5">
        <f t="shared" si="709"/>
        <v>5.3990915523935206E-3</v>
      </c>
      <c r="AU653" s="5">
        <f t="shared" si="710"/>
        <v>2.6434270439218768E-3</v>
      </c>
      <c r="AV653" s="5">
        <f t="shared" si="711"/>
        <v>9.7067809492502985E-4</v>
      </c>
      <c r="AW653" s="5">
        <f t="shared" si="712"/>
        <v>1.9813490395752582E-5</v>
      </c>
      <c r="AX653" s="5">
        <f t="shared" si="713"/>
        <v>5.8473433595002957E-4</v>
      </c>
      <c r="AY653" s="5">
        <f t="shared" si="714"/>
        <v>9.958205357817277E-4</v>
      </c>
      <c r="AZ653" s="5">
        <f t="shared" si="715"/>
        <v>8.4795648084650267E-4</v>
      </c>
      <c r="BA653" s="5">
        <f t="shared" si="716"/>
        <v>4.8136531136783596E-4</v>
      </c>
      <c r="BB653" s="5">
        <f t="shared" si="717"/>
        <v>2.0494497791644195E-4</v>
      </c>
      <c r="BC653" s="5">
        <f t="shared" si="718"/>
        <v>6.9805518563550376E-5</v>
      </c>
      <c r="BD653" s="5">
        <f t="shared" si="719"/>
        <v>1.4206468584026699E-3</v>
      </c>
      <c r="BE653" s="5">
        <f t="shared" si="720"/>
        <v>2.0866712236243378E-3</v>
      </c>
      <c r="BF653" s="5">
        <f t="shared" si="721"/>
        <v>1.5324697935127992E-3</v>
      </c>
      <c r="BG653" s="5">
        <f t="shared" si="722"/>
        <v>7.5030624260654267E-4</v>
      </c>
      <c r="BH653" s="5">
        <f t="shared" si="723"/>
        <v>2.7551576876626684E-4</v>
      </c>
      <c r="BI653" s="5">
        <f t="shared" si="724"/>
        <v>8.0936486494007065E-5</v>
      </c>
      <c r="BJ653" s="8">
        <f t="shared" si="725"/>
        <v>0.33216491452655567</v>
      </c>
      <c r="BK653" s="8">
        <f t="shared" si="726"/>
        <v>0.23474592909971181</v>
      </c>
      <c r="BL653" s="8">
        <f t="shared" si="727"/>
        <v>0.39683768440386752</v>
      </c>
      <c r="BM653" s="8">
        <f t="shared" si="728"/>
        <v>0.61147687127610462</v>
      </c>
      <c r="BN653" s="8">
        <f t="shared" si="729"/>
        <v>0.38581001864009379</v>
      </c>
    </row>
    <row r="654" spans="1:66" x14ac:dyDescent="0.25">
      <c r="A654" t="s">
        <v>16</v>
      </c>
      <c r="B654" t="s">
        <v>463</v>
      </c>
      <c r="C654" t="s">
        <v>45</v>
      </c>
      <c r="D654" s="7" t="s">
        <v>539</v>
      </c>
      <c r="E654">
        <f>VLOOKUP(A654,home!$A$2:$E$405,3,FALSE)</f>
        <v>1.6396999999999999</v>
      </c>
      <c r="F654">
        <f>VLOOKUP(B654,home!$B$2:$E$405,3,FALSE)</f>
        <v>0.72419999999999995</v>
      </c>
      <c r="G654">
        <f>VLOOKUP(C654,away!$B$2:$E$405,4,FALSE)</f>
        <v>1.3813</v>
      </c>
      <c r="H654">
        <f>VLOOKUP(A654,away!$A$2:$E$405,3,FALSE)</f>
        <v>1.2963</v>
      </c>
      <c r="I654">
        <f>VLOOKUP(C654,away!$B$2:$E$405,3,FALSE)</f>
        <v>0.75570000000000004</v>
      </c>
      <c r="J654">
        <f>VLOOKUP(B654,home!$B$2:$E$405,4,FALSE)</f>
        <v>1.0607</v>
      </c>
      <c r="K654" s="3">
        <f t="shared" si="674"/>
        <v>1.6402533331619999</v>
      </c>
      <c r="L654" s="3">
        <f t="shared" si="675"/>
        <v>1.039076474337</v>
      </c>
      <c r="M654" s="5">
        <f t="shared" si="676"/>
        <v>6.8609120067321644E-2</v>
      </c>
      <c r="N654" s="5">
        <f t="shared" si="677"/>
        <v>0.11253633787573618</v>
      </c>
      <c r="O654" s="5">
        <f t="shared" si="678"/>
        <v>7.1290122586916485E-2</v>
      </c>
      <c r="P654" s="5">
        <f t="shared" si="679"/>
        <v>0.11693386119471734</v>
      </c>
      <c r="Q654" s="5">
        <f t="shared" si="680"/>
        <v>9.2294051651260658E-2</v>
      </c>
      <c r="R654" s="5">
        <f t="shared" si="681"/>
        <v>3.7037944616332849E-2</v>
      </c>
      <c r="S654" s="5">
        <f t="shared" si="682"/>
        <v>4.9824017129532064E-2</v>
      </c>
      <c r="T654" s="5">
        <f t="shared" si="683"/>
        <v>9.5900577792068897E-2</v>
      </c>
      <c r="U654" s="5">
        <f t="shared" si="684"/>
        <v>6.0751612110409504E-2</v>
      </c>
      <c r="V654" s="5">
        <f t="shared" si="685"/>
        <v>9.4352773726990389E-3</v>
      </c>
      <c r="W654" s="5">
        <f t="shared" si="686"/>
        <v>5.0461875284002033E-2</v>
      </c>
      <c r="X654" s="5">
        <f t="shared" si="687"/>
        <v>5.2433747458534227E-2</v>
      </c>
      <c r="Y654" s="5">
        <f t="shared" si="688"/>
        <v>2.7241336722745185E-2</v>
      </c>
      <c r="Z654" s="5">
        <f t="shared" si="689"/>
        <v>1.2828418969542739E-2</v>
      </c>
      <c r="AA654" s="5">
        <f t="shared" si="690"/>
        <v>2.1041856973991104E-2</v>
      </c>
      <c r="AB654" s="5">
        <f t="shared" si="691"/>
        <v>1.7256988018753496E-2</v>
      </c>
      <c r="AC654" s="5">
        <f t="shared" si="692"/>
        <v>1.0050626410437924E-3</v>
      </c>
      <c r="AD654" s="5">
        <f t="shared" si="693"/>
        <v>2.0692564783047377E-2</v>
      </c>
      <c r="AE654" s="5">
        <f t="shared" si="694"/>
        <v>2.1501157259758836E-2</v>
      </c>
      <c r="AF654" s="5">
        <f t="shared" si="695"/>
        <v>1.11706733398178E-2</v>
      </c>
      <c r="AG654" s="5">
        <f t="shared" si="696"/>
        <v>3.8690612899694009E-3</v>
      </c>
      <c r="AH654" s="5">
        <f t="shared" si="697"/>
        <v>3.3324270885475892E-3</v>
      </c>
      <c r="AI654" s="5">
        <f t="shared" si="698"/>
        <v>5.4660246395095225E-3</v>
      </c>
      <c r="AJ654" s="5">
        <f t="shared" si="699"/>
        <v>4.4828325670505575E-3</v>
      </c>
      <c r="AK654" s="5">
        <f t="shared" si="700"/>
        <v>2.450993686703947E-3</v>
      </c>
      <c r="AL654" s="5">
        <f t="shared" si="701"/>
        <v>6.8519086234885619E-5</v>
      </c>
      <c r="AM654" s="5">
        <f t="shared" si="702"/>
        <v>6.7882096714128098E-3</v>
      </c>
      <c r="AN654" s="5">
        <f t="shared" si="703"/>
        <v>7.0534689724319468E-3</v>
      </c>
      <c r="AO654" s="5">
        <f t="shared" si="704"/>
        <v>3.6645468358600043E-3</v>
      </c>
      <c r="AP654" s="5">
        <f t="shared" si="705"/>
        <v>1.2692481354160744E-3</v>
      </c>
      <c r="AQ654" s="5">
        <f t="shared" si="706"/>
        <v>3.2971146940173634E-4</v>
      </c>
      <c r="AR654" s="5">
        <f t="shared" si="707"/>
        <v>6.9252931803062895E-4</v>
      </c>
      <c r="AS654" s="5">
        <f t="shared" si="708"/>
        <v>1.1359235222121458E-3</v>
      </c>
      <c r="AT654" s="5">
        <f t="shared" si="709"/>
        <v>9.3160117176279572E-4</v>
      </c>
      <c r="AU654" s="5">
        <f t="shared" si="710"/>
        <v>5.093539757205169E-4</v>
      </c>
      <c r="AV654" s="5">
        <f t="shared" si="711"/>
        <v>2.0886738910872365E-4</v>
      </c>
      <c r="AW654" s="5">
        <f t="shared" si="712"/>
        <v>3.2439003376086353E-6</v>
      </c>
      <c r="AX654" s="5">
        <f t="shared" si="713"/>
        <v>1.8557305899562311E-3</v>
      </c>
      <c r="AY654" s="5">
        <f t="shared" si="714"/>
        <v>1.9282459987310413E-3</v>
      </c>
      <c r="AZ654" s="5">
        <f t="shared" si="715"/>
        <v>1.0017975270079388E-3</v>
      </c>
      <c r="BA654" s="5">
        <f t="shared" si="716"/>
        <v>3.4698141412097824E-4</v>
      </c>
      <c r="BB654" s="5">
        <f t="shared" si="717"/>
        <v>9.0135056111323138E-5</v>
      </c>
      <c r="BC654" s="5">
        <f t="shared" si="718"/>
        <v>1.8731443263664273E-5</v>
      </c>
      <c r="BD654" s="5">
        <f t="shared" si="719"/>
        <v>1.1993182035904543E-4</v>
      </c>
      <c r="BE654" s="5">
        <f t="shared" si="720"/>
        <v>1.9671856809611046E-4</v>
      </c>
      <c r="BF654" s="5">
        <f t="shared" si="721"/>
        <v>1.6133414350725055E-4</v>
      </c>
      <c r="BG654" s="5">
        <f t="shared" si="722"/>
        <v>8.8209622213534719E-5</v>
      </c>
      <c r="BH654" s="5">
        <f t="shared" si="723"/>
        <v>3.6171531713177797E-5</v>
      </c>
      <c r="BI654" s="5">
        <f t="shared" si="724"/>
        <v>1.1866095091622962E-5</v>
      </c>
      <c r="BJ654" s="8">
        <f t="shared" si="725"/>
        <v>0.51244819057065438</v>
      </c>
      <c r="BK654" s="8">
        <f t="shared" si="726"/>
        <v>0.24780410349027981</v>
      </c>
      <c r="BL654" s="8">
        <f t="shared" si="727"/>
        <v>0.22720330944603062</v>
      </c>
      <c r="BM654" s="8">
        <f t="shared" si="728"/>
        <v>0.4996575823858288</v>
      </c>
      <c r="BN654" s="8">
        <f t="shared" si="729"/>
        <v>0.49870143799228511</v>
      </c>
    </row>
    <row r="655" spans="1:66" x14ac:dyDescent="0.25">
      <c r="A655" t="s">
        <v>16</v>
      </c>
      <c r="B655" t="s">
        <v>492</v>
      </c>
      <c r="C655" t="s">
        <v>220</v>
      </c>
      <c r="D655" s="7" t="s">
        <v>539</v>
      </c>
      <c r="E655">
        <f>VLOOKUP(A655,home!$A$2:$E$405,3,FALSE)</f>
        <v>1.6396999999999999</v>
      </c>
      <c r="F655" t="e">
        <f>VLOOKUP(B655,home!$B$2:$E$405,3,FALSE)</f>
        <v>#N/A</v>
      </c>
      <c r="G655">
        <f>VLOOKUP(C655,away!$B$2:$E$405,4,FALSE)</f>
        <v>1.0444</v>
      </c>
      <c r="H655">
        <f>VLOOKUP(A655,away!$A$2:$E$405,3,FALSE)</f>
        <v>1.2963</v>
      </c>
      <c r="I655">
        <f>VLOOKUP(C655,away!$B$2:$E$405,3,FALSE)</f>
        <v>0.4723</v>
      </c>
      <c r="J655" t="e">
        <f>VLOOKUP(B655,home!$B$2:$E$405,4,FALSE)</f>
        <v>#N/A</v>
      </c>
      <c r="K655" s="3" t="e">
        <f t="shared" si="674"/>
        <v>#N/A</v>
      </c>
      <c r="L655" s="3" t="e">
        <f t="shared" si="675"/>
        <v>#N/A</v>
      </c>
      <c r="M655" s="5" t="e">
        <f t="shared" si="676"/>
        <v>#N/A</v>
      </c>
      <c r="N655" s="5" t="e">
        <f t="shared" si="677"/>
        <v>#N/A</v>
      </c>
      <c r="O655" s="5" t="e">
        <f t="shared" si="678"/>
        <v>#N/A</v>
      </c>
      <c r="P655" s="5" t="e">
        <f t="shared" si="679"/>
        <v>#N/A</v>
      </c>
      <c r="Q655" s="5" t="e">
        <f t="shared" si="680"/>
        <v>#N/A</v>
      </c>
      <c r="R655" s="5" t="e">
        <f t="shared" si="681"/>
        <v>#N/A</v>
      </c>
      <c r="S655" s="5" t="e">
        <f t="shared" si="682"/>
        <v>#N/A</v>
      </c>
      <c r="T655" s="5" t="e">
        <f t="shared" si="683"/>
        <v>#N/A</v>
      </c>
      <c r="U655" s="5" t="e">
        <f t="shared" si="684"/>
        <v>#N/A</v>
      </c>
      <c r="V655" s="5" t="e">
        <f t="shared" si="685"/>
        <v>#N/A</v>
      </c>
      <c r="W655" s="5" t="e">
        <f t="shared" si="686"/>
        <v>#N/A</v>
      </c>
      <c r="X655" s="5" t="e">
        <f t="shared" si="687"/>
        <v>#N/A</v>
      </c>
      <c r="Y655" s="5" t="e">
        <f t="shared" si="688"/>
        <v>#N/A</v>
      </c>
      <c r="Z655" s="5" t="e">
        <f t="shared" si="689"/>
        <v>#N/A</v>
      </c>
      <c r="AA655" s="5" t="e">
        <f t="shared" si="690"/>
        <v>#N/A</v>
      </c>
      <c r="AB655" s="5" t="e">
        <f t="shared" si="691"/>
        <v>#N/A</v>
      </c>
      <c r="AC655" s="5" t="e">
        <f t="shared" si="692"/>
        <v>#N/A</v>
      </c>
      <c r="AD655" s="5" t="e">
        <f t="shared" si="693"/>
        <v>#N/A</v>
      </c>
      <c r="AE655" s="5" t="e">
        <f t="shared" si="694"/>
        <v>#N/A</v>
      </c>
      <c r="AF655" s="5" t="e">
        <f t="shared" si="695"/>
        <v>#N/A</v>
      </c>
      <c r="AG655" s="5" t="e">
        <f t="shared" si="696"/>
        <v>#N/A</v>
      </c>
      <c r="AH655" s="5" t="e">
        <f t="shared" si="697"/>
        <v>#N/A</v>
      </c>
      <c r="AI655" s="5" t="e">
        <f t="shared" si="698"/>
        <v>#N/A</v>
      </c>
      <c r="AJ655" s="5" t="e">
        <f t="shared" si="699"/>
        <v>#N/A</v>
      </c>
      <c r="AK655" s="5" t="e">
        <f t="shared" si="700"/>
        <v>#N/A</v>
      </c>
      <c r="AL655" s="5" t="e">
        <f t="shared" si="701"/>
        <v>#N/A</v>
      </c>
      <c r="AM655" s="5" t="e">
        <f t="shared" si="702"/>
        <v>#N/A</v>
      </c>
      <c r="AN655" s="5" t="e">
        <f t="shared" si="703"/>
        <v>#N/A</v>
      </c>
      <c r="AO655" s="5" t="e">
        <f t="shared" si="704"/>
        <v>#N/A</v>
      </c>
      <c r="AP655" s="5" t="e">
        <f t="shared" si="705"/>
        <v>#N/A</v>
      </c>
      <c r="AQ655" s="5" t="e">
        <f t="shared" si="706"/>
        <v>#N/A</v>
      </c>
      <c r="AR655" s="5" t="e">
        <f t="shared" si="707"/>
        <v>#N/A</v>
      </c>
      <c r="AS655" s="5" t="e">
        <f t="shared" si="708"/>
        <v>#N/A</v>
      </c>
      <c r="AT655" s="5" t="e">
        <f t="shared" si="709"/>
        <v>#N/A</v>
      </c>
      <c r="AU655" s="5" t="e">
        <f t="shared" si="710"/>
        <v>#N/A</v>
      </c>
      <c r="AV655" s="5" t="e">
        <f t="shared" si="711"/>
        <v>#N/A</v>
      </c>
      <c r="AW655" s="5" t="e">
        <f t="shared" si="712"/>
        <v>#N/A</v>
      </c>
      <c r="AX655" s="5" t="e">
        <f t="shared" si="713"/>
        <v>#N/A</v>
      </c>
      <c r="AY655" s="5" t="e">
        <f t="shared" si="714"/>
        <v>#N/A</v>
      </c>
      <c r="AZ655" s="5" t="e">
        <f t="shared" si="715"/>
        <v>#N/A</v>
      </c>
      <c r="BA655" s="5" t="e">
        <f t="shared" si="716"/>
        <v>#N/A</v>
      </c>
      <c r="BB655" s="5" t="e">
        <f t="shared" si="717"/>
        <v>#N/A</v>
      </c>
      <c r="BC655" s="5" t="e">
        <f t="shared" si="718"/>
        <v>#N/A</v>
      </c>
      <c r="BD655" s="5" t="e">
        <f t="shared" si="719"/>
        <v>#N/A</v>
      </c>
      <c r="BE655" s="5" t="e">
        <f t="shared" si="720"/>
        <v>#N/A</v>
      </c>
      <c r="BF655" s="5" t="e">
        <f t="shared" si="721"/>
        <v>#N/A</v>
      </c>
      <c r="BG655" s="5" t="e">
        <f t="shared" si="722"/>
        <v>#N/A</v>
      </c>
      <c r="BH655" s="5" t="e">
        <f t="shared" si="723"/>
        <v>#N/A</v>
      </c>
      <c r="BI655" s="5" t="e">
        <f t="shared" si="724"/>
        <v>#N/A</v>
      </c>
      <c r="BJ655" s="8" t="e">
        <f t="shared" si="725"/>
        <v>#N/A</v>
      </c>
      <c r="BK655" s="8" t="e">
        <f t="shared" si="726"/>
        <v>#N/A</v>
      </c>
      <c r="BL655" s="8" t="e">
        <f t="shared" si="727"/>
        <v>#N/A</v>
      </c>
      <c r="BM655" s="8" t="e">
        <f t="shared" si="728"/>
        <v>#N/A</v>
      </c>
      <c r="BN655" s="8" t="e">
        <f t="shared" si="729"/>
        <v>#N/A</v>
      </c>
    </row>
    <row r="656" spans="1:66" x14ac:dyDescent="0.25">
      <c r="A656" t="s">
        <v>16</v>
      </c>
      <c r="B656" t="s">
        <v>462</v>
      </c>
      <c r="C656" t="s">
        <v>55</v>
      </c>
      <c r="D656" s="7" t="s">
        <v>539</v>
      </c>
      <c r="E656">
        <f>VLOOKUP(A656,home!$A$2:$E$405,3,FALSE)</f>
        <v>1.6396999999999999</v>
      </c>
      <c r="F656">
        <f>VLOOKUP(B656,home!$B$2:$E$405,3,FALSE)</f>
        <v>0.99099999999999999</v>
      </c>
      <c r="G656">
        <f>VLOOKUP(C656,away!$B$2:$E$405,4,FALSE)</f>
        <v>1.2197</v>
      </c>
      <c r="H656">
        <f>VLOOKUP(A656,away!$A$2:$E$405,3,FALSE)</f>
        <v>1.2963</v>
      </c>
      <c r="I656">
        <f>VLOOKUP(C656,away!$B$2:$E$405,3,FALSE)</f>
        <v>0.62680000000000002</v>
      </c>
      <c r="J656">
        <f>VLOOKUP(B656,home!$B$2:$E$405,4,FALSE)</f>
        <v>1.1089</v>
      </c>
      <c r="K656" s="3">
        <f t="shared" si="674"/>
        <v>1.9819426111899998</v>
      </c>
      <c r="L656" s="3">
        <f t="shared" si="675"/>
        <v>0.90100435947599999</v>
      </c>
      <c r="M656" s="5">
        <f t="shared" si="676"/>
        <v>5.5969578850442771E-2</v>
      </c>
      <c r="N656" s="5">
        <f t="shared" si="677"/>
        <v>0.11092849325405114</v>
      </c>
      <c r="O656" s="5">
        <f t="shared" si="678"/>
        <v>5.0428834542284667E-2</v>
      </c>
      <c r="P656" s="5">
        <f t="shared" si="679"/>
        <v>9.994705601200414E-2</v>
      </c>
      <c r="Q656" s="5">
        <f t="shared" si="680"/>
        <v>0.1099269537876532</v>
      </c>
      <c r="R656" s="5">
        <f t="shared" si="681"/>
        <v>2.2718299882946186E-2</v>
      </c>
      <c r="S656" s="5">
        <f t="shared" si="682"/>
        <v>4.4619837287678932E-2</v>
      </c>
      <c r="T656" s="5">
        <f t="shared" si="683"/>
        <v>9.9044664586592321E-2</v>
      </c>
      <c r="U656" s="5">
        <f t="shared" si="684"/>
        <v>4.5026366591803833E-2</v>
      </c>
      <c r="V656" s="5">
        <f t="shared" si="685"/>
        <v>8.8532645138745536E-3</v>
      </c>
      <c r="W656" s="5">
        <f t="shared" si="686"/>
        <v>7.2622971276687959E-2</v>
      </c>
      <c r="X656" s="5">
        <f t="shared" si="687"/>
        <v>6.5433613718396191E-2</v>
      </c>
      <c r="Y656" s="5">
        <f t="shared" si="688"/>
        <v>2.9477985608271775E-2</v>
      </c>
      <c r="Z656" s="5">
        <f t="shared" si="689"/>
        <v>6.8230957448058727E-3</v>
      </c>
      <c r="AA656" s="5">
        <f t="shared" si="690"/>
        <v>1.3522984196859929E-2</v>
      </c>
      <c r="AB656" s="5">
        <f t="shared" si="691"/>
        <v>1.3400889305102835E-2</v>
      </c>
      <c r="AC656" s="5">
        <f t="shared" si="692"/>
        <v>9.8810119536292106E-4</v>
      </c>
      <c r="AD656" s="5">
        <f t="shared" si="693"/>
        <v>3.598364033112382E-2</v>
      </c>
      <c r="AE656" s="5">
        <f t="shared" si="694"/>
        <v>3.2421416808158979E-2</v>
      </c>
      <c r="AF656" s="5">
        <f t="shared" si="695"/>
        <v>1.4605918942269848E-2</v>
      </c>
      <c r="AG656" s="5">
        <f t="shared" si="696"/>
        <v>4.3866655470460739E-3</v>
      </c>
      <c r="AH656" s="5">
        <f t="shared" si="697"/>
        <v>1.5369097527980588E-3</v>
      </c>
      <c r="AI656" s="5">
        <f t="shared" si="698"/>
        <v>3.0460669286239621E-3</v>
      </c>
      <c r="AJ656" s="5">
        <f t="shared" si="699"/>
        <v>3.018564921188239E-3</v>
      </c>
      <c r="AK656" s="5">
        <f t="shared" si="700"/>
        <v>1.9942074806487855E-3</v>
      </c>
      <c r="AL656" s="5">
        <f t="shared" si="701"/>
        <v>7.0579630968714929E-5</v>
      </c>
      <c r="AM656" s="5">
        <f t="shared" si="702"/>
        <v>1.4263502015597857E-2</v>
      </c>
      <c r="AN656" s="5">
        <f t="shared" si="703"/>
        <v>1.2851477497448383E-2</v>
      </c>
      <c r="AO656" s="5">
        <f t="shared" si="704"/>
        <v>5.7896186254543531E-3</v>
      </c>
      <c r="AP656" s="5">
        <f t="shared" si="705"/>
        <v>1.73882387374594E-3</v>
      </c>
      <c r="AQ656" s="5">
        <f t="shared" si="706"/>
        <v>3.9167197265150937E-4</v>
      </c>
      <c r="AR656" s="5">
        <f t="shared" si="707"/>
        <v>2.7695247747844655E-4</v>
      </c>
      <c r="AS656" s="5">
        <f t="shared" si="708"/>
        <v>5.4890391638917201E-4</v>
      </c>
      <c r="AT656" s="5">
        <f t="shared" si="709"/>
        <v>5.4394803067038641E-4</v>
      </c>
      <c r="AU656" s="5">
        <f t="shared" si="710"/>
        <v>3.5935792675284139E-4</v>
      </c>
      <c r="AV656" s="5">
        <f t="shared" si="711"/>
        <v>1.7805669692508777E-4</v>
      </c>
      <c r="AW656" s="5">
        <f t="shared" si="712"/>
        <v>3.5010220803193679E-6</v>
      </c>
      <c r="AX656" s="5">
        <f t="shared" si="713"/>
        <v>4.7115737382513118E-3</v>
      </c>
      <c r="AY656" s="5">
        <f t="shared" si="714"/>
        <v>4.2451484781570667E-3</v>
      </c>
      <c r="AZ656" s="5">
        <f t="shared" si="715"/>
        <v>1.9124486427212115E-3</v>
      </c>
      <c r="BA656" s="5">
        <f t="shared" si="716"/>
        <v>5.7437485478859039E-4</v>
      </c>
      <c r="BB656" s="5">
        <f t="shared" si="717"/>
        <v>1.2937856203447856E-4</v>
      </c>
      <c r="BC656" s="5">
        <f t="shared" si="718"/>
        <v>2.3314129683160265E-5</v>
      </c>
      <c r="BD656" s="5">
        <f t="shared" si="719"/>
        <v>4.1589231595959828E-5</v>
      </c>
      <c r="BE656" s="5">
        <f t="shared" si="720"/>
        <v>8.2427470266682273E-5</v>
      </c>
      <c r="BF656" s="5">
        <f t="shared" si="721"/>
        <v>8.1683257827067161E-5</v>
      </c>
      <c r="BG656" s="5">
        <f t="shared" si="722"/>
        <v>5.3963843102761181E-5</v>
      </c>
      <c r="BH656" s="5">
        <f t="shared" si="723"/>
        <v>2.6738310027233483E-5</v>
      </c>
      <c r="BI656" s="5">
        <f t="shared" si="724"/>
        <v>1.0598759198836572E-5</v>
      </c>
      <c r="BJ656" s="8">
        <f t="shared" si="725"/>
        <v>0.62146365625078503</v>
      </c>
      <c r="BK656" s="8">
        <f t="shared" si="726"/>
        <v>0.2146935659684891</v>
      </c>
      <c r="BL656" s="8">
        <f t="shared" si="727"/>
        <v>0.15689734352249102</v>
      </c>
      <c r="BM656" s="8">
        <f t="shared" si="728"/>
        <v>0.54571679770111214</v>
      </c>
      <c r="BN656" s="8">
        <f t="shared" si="729"/>
        <v>0.44991921632938214</v>
      </c>
    </row>
    <row r="657" spans="1:66" s="14" customFormat="1" x14ac:dyDescent="0.25">
      <c r="A657" t="s">
        <v>59</v>
      </c>
      <c r="B657" t="s">
        <v>227</v>
      </c>
      <c r="C657" t="s">
        <v>318</v>
      </c>
      <c r="D657" s="7" t="s">
        <v>539</v>
      </c>
      <c r="E657">
        <f>VLOOKUP(A657,home!$A$2:$E$405,3,FALSE)</f>
        <v>1.6243000000000001</v>
      </c>
      <c r="F657">
        <f>VLOOKUP(B657,home!$B$2:$E$405,3,FALSE)</f>
        <v>1.5430999999999999</v>
      </c>
      <c r="G657">
        <f>VLOOKUP(C657,away!$B$2:$E$405,4,FALSE)</f>
        <v>0.97209999999999996</v>
      </c>
      <c r="H657">
        <f>VLOOKUP(A657,away!$A$2:$E$405,3,FALSE)</f>
        <v>1.2161999999999999</v>
      </c>
      <c r="I657">
        <f>VLOOKUP(C657,away!$B$2:$E$405,3,FALSE)</f>
        <v>0.77900000000000003</v>
      </c>
      <c r="J657">
        <f>VLOOKUP(B657,home!$B$2:$E$405,4,FALSE)</f>
        <v>0.74629999999999996</v>
      </c>
      <c r="K657" s="3">
        <f t="shared" si="674"/>
        <v>2.436527170493</v>
      </c>
      <c r="L657" s="3">
        <f t="shared" si="675"/>
        <v>0.70705939673999996</v>
      </c>
      <c r="M657" s="5">
        <f t="shared" si="676"/>
        <v>4.3127839288110294E-2</v>
      </c>
      <c r="N657" s="5">
        <f t="shared" si="677"/>
        <v>0.10508215223013621</v>
      </c>
      <c r="O657" s="5">
        <f t="shared" si="678"/>
        <v>3.0493944029750929E-2</v>
      </c>
      <c r="P657" s="5">
        <f t="shared" si="679"/>
        <v>7.4299323163980954E-2</v>
      </c>
      <c r="Q657" s="5">
        <f t="shared" si="680"/>
        <v>0.12801775952130429</v>
      </c>
      <c r="R657" s="5">
        <f t="shared" si="681"/>
        <v>1.0780514834949507E-2</v>
      </c>
      <c r="S657" s="5">
        <f t="shared" si="682"/>
        <v>3.2000150678471201E-2</v>
      </c>
      <c r="T657" s="5">
        <f t="shared" si="683"/>
        <v>9.0516159819139783E-2</v>
      </c>
      <c r="U657" s="5">
        <f t="shared" si="684"/>
        <v>2.6267017307257334E-2</v>
      </c>
      <c r="V657" s="5">
        <f t="shared" si="685"/>
        <v>6.1254312651294347E-3</v>
      </c>
      <c r="W657" s="5">
        <f t="shared" si="686"/>
        <v>0.1039729164597656</v>
      </c>
      <c r="X657" s="5">
        <f t="shared" si="687"/>
        <v>7.3515027589340268E-2</v>
      </c>
      <c r="Y657" s="5">
        <f t="shared" si="688"/>
        <v>2.5989745529321689E-2</v>
      </c>
      <c r="Z657" s="5">
        <f t="shared" si="689"/>
        <v>2.5408214385820062E-3</v>
      </c>
      <c r="AA657" s="5">
        <f t="shared" si="690"/>
        <v>6.1907804704761701E-3</v>
      </c>
      <c r="AB657" s="5">
        <f t="shared" si="691"/>
        <v>7.5420024114363155E-3</v>
      </c>
      <c r="AC657" s="5">
        <f t="shared" si="692"/>
        <v>6.5954410857199078E-4</v>
      </c>
      <c r="AD657" s="5">
        <f t="shared" si="693"/>
        <v>6.3333208987404424E-2</v>
      </c>
      <c r="AE657" s="5">
        <f t="shared" si="694"/>
        <v>4.4780340540242519E-2</v>
      </c>
      <c r="AF657" s="5">
        <f t="shared" si="695"/>
        <v>1.5831180284097818E-2</v>
      </c>
      <c r="AG657" s="5">
        <f t="shared" si="696"/>
        <v>3.7311949271187947E-3</v>
      </c>
      <c r="AH657" s="5">
        <f t="shared" si="697"/>
        <v>4.4912791839696304E-4</v>
      </c>
      <c r="AI657" s="5">
        <f t="shared" si="698"/>
        <v>1.0943123762011634E-3</v>
      </c>
      <c r="AJ657" s="5">
        <f t="shared" si="699"/>
        <v>1.3331609188104465E-3</v>
      </c>
      <c r="AK657" s="5">
        <f t="shared" si="700"/>
        <v>1.0827609337736882E-3</v>
      </c>
      <c r="AL657" s="5">
        <f t="shared" si="701"/>
        <v>4.5449697153921328E-5</v>
      </c>
      <c r="AM657" s="5">
        <f t="shared" si="702"/>
        <v>3.0862616898464455E-2</v>
      </c>
      <c r="AN657" s="5">
        <f t="shared" si="703"/>
        <v>2.1821703286046004E-2</v>
      </c>
      <c r="AO657" s="5">
        <f t="shared" si="704"/>
        <v>7.7146201806354807E-3</v>
      </c>
      <c r="AP657" s="5">
        <f t="shared" si="705"/>
        <v>1.8182315636661175E-3</v>
      </c>
      <c r="AQ657" s="5">
        <f t="shared" si="706"/>
        <v>3.2139942813484793E-4</v>
      </c>
      <c r="AR657" s="5">
        <f t="shared" si="707"/>
        <v>6.3512023008169749E-5</v>
      </c>
      <c r="AS657" s="5">
        <f t="shared" si="708"/>
        <v>1.5474876971238215E-4</v>
      </c>
      <c r="AT657" s="5">
        <f t="shared" si="709"/>
        <v>1.8852479100229172E-4</v>
      </c>
      <c r="AU657" s="5">
        <f t="shared" si="710"/>
        <v>1.5311525852953266E-4</v>
      </c>
      <c r="AV657" s="5">
        <f t="shared" si="711"/>
        <v>9.3267371906066585E-5</v>
      </c>
      <c r="AW657" s="5">
        <f t="shared" si="712"/>
        <v>2.1749819144179296E-6</v>
      </c>
      <c r="AX657" s="5">
        <f t="shared" si="713"/>
        <v>1.2532934104270846E-2</v>
      </c>
      <c r="AY657" s="5">
        <f t="shared" si="714"/>
        <v>8.8615288271479149E-3</v>
      </c>
      <c r="AZ657" s="5">
        <f t="shared" si="715"/>
        <v>3.132813613358662E-3</v>
      </c>
      <c r="BA657" s="5">
        <f t="shared" si="716"/>
        <v>7.383617678534117E-4</v>
      </c>
      <c r="BB657" s="5">
        <f t="shared" si="717"/>
        <v>1.3051640653857828E-4</v>
      </c>
      <c r="BC657" s="5">
        <f t="shared" si="718"/>
        <v>1.8456570334367953E-5</v>
      </c>
      <c r="BD657" s="5">
        <f t="shared" si="719"/>
        <v>7.4844621123155789E-6</v>
      </c>
      <c r="BE657" s="5">
        <f t="shared" si="720"/>
        <v>1.8236095293182338E-5</v>
      </c>
      <c r="BF657" s="5">
        <f t="shared" si="721"/>
        <v>2.2216370832769147E-5</v>
      </c>
      <c r="BG657" s="5">
        <f t="shared" si="722"/>
        <v>1.8043597054596738E-5</v>
      </c>
      <c r="BH657" s="5">
        <f t="shared" si="723"/>
        <v>1.0990928619238105E-5</v>
      </c>
      <c r="BI657" s="5">
        <f t="shared" si="724"/>
        <v>5.3559392419445478E-6</v>
      </c>
      <c r="BJ657" s="8">
        <f t="shared" si="725"/>
        <v>0.74272286853432223</v>
      </c>
      <c r="BK657" s="8">
        <f t="shared" si="726"/>
        <v>0.16511926702856572</v>
      </c>
      <c r="BL657" s="8">
        <f t="shared" si="727"/>
        <v>8.5969116808364998E-2</v>
      </c>
      <c r="BM657" s="8">
        <f t="shared" si="728"/>
        <v>0.59569118689636902</v>
      </c>
      <c r="BN657" s="8">
        <f t="shared" si="729"/>
        <v>0.39180153306823218</v>
      </c>
    </row>
    <row r="658" spans="1:66" x14ac:dyDescent="0.25">
      <c r="A658" t="s">
        <v>59</v>
      </c>
      <c r="B658" t="s">
        <v>301</v>
      </c>
      <c r="C658" t="s">
        <v>75</v>
      </c>
      <c r="D658" s="7" t="s">
        <v>539</v>
      </c>
      <c r="E658">
        <f>VLOOKUP(A658,home!$A$2:$E$405,3,FALSE)</f>
        <v>1.6243000000000001</v>
      </c>
      <c r="F658">
        <f>VLOOKUP(B658,home!$B$2:$E$405,3,FALSE)</f>
        <v>1.1629</v>
      </c>
      <c r="G658">
        <f>VLOOKUP(C658,away!$B$2:$E$405,4,FALSE)</f>
        <v>1.4365000000000001</v>
      </c>
      <c r="H658">
        <f>VLOOKUP(A658,away!$A$2:$E$405,3,FALSE)</f>
        <v>1.2161999999999999</v>
      </c>
      <c r="I658">
        <f>VLOOKUP(C658,away!$B$2:$E$405,3,FALSE)</f>
        <v>0.77659999999999996</v>
      </c>
      <c r="J658">
        <f>VLOOKUP(B658,home!$B$2:$E$405,4,FALSE)</f>
        <v>0.82220000000000004</v>
      </c>
      <c r="K658" s="3">
        <f t="shared" si="674"/>
        <v>2.7134026521550005</v>
      </c>
      <c r="L658" s="3">
        <f t="shared" si="675"/>
        <v>0.77656865642399997</v>
      </c>
      <c r="M658" s="5">
        <f t="shared" si="676"/>
        <v>3.0501747297136048E-2</v>
      </c>
      <c r="N658" s="5">
        <f t="shared" si="677"/>
        <v>8.2763522011410573E-2</v>
      </c>
      <c r="O658" s="5">
        <f t="shared" si="678"/>
        <v>2.3686700917121314E-2</v>
      </c>
      <c r="P658" s="5">
        <f t="shared" si="679"/>
        <v>6.4271557089319253E-2</v>
      </c>
      <c r="Q658" s="5">
        <f t="shared" si="680"/>
        <v>0.11228538006372514</v>
      </c>
      <c r="R658" s="5">
        <f t="shared" si="681"/>
        <v>9.1971747531630118E-3</v>
      </c>
      <c r="S658" s="5">
        <f t="shared" si="682"/>
        <v>3.3857347666386706E-2</v>
      </c>
      <c r="T658" s="5">
        <f t="shared" si="683"/>
        <v>8.7197306732145222E-2</v>
      </c>
      <c r="U658" s="5">
        <f t="shared" si="684"/>
        <v>2.4955638367565529E-2</v>
      </c>
      <c r="V658" s="5">
        <f t="shared" si="685"/>
        <v>7.9269209371833956E-3</v>
      </c>
      <c r="W658" s="5">
        <f t="shared" si="686"/>
        <v>0.10155848268771465</v>
      </c>
      <c r="X658" s="5">
        <f t="shared" si="687"/>
        <v>7.8867134449258622E-2</v>
      </c>
      <c r="Y658" s="5">
        <f t="shared" si="688"/>
        <v>3.0622872317635864E-2</v>
      </c>
      <c r="Z658" s="5">
        <f t="shared" si="689"/>
        <v>2.3807458803201779E-3</v>
      </c>
      <c r="AA658" s="5">
        <f t="shared" si="690"/>
        <v>6.4599221857678628E-3</v>
      </c>
      <c r="AB658" s="5">
        <f t="shared" si="691"/>
        <v>8.7641849957887253E-3</v>
      </c>
      <c r="AC658" s="5">
        <f t="shared" si="692"/>
        <v>1.0439474716677536E-3</v>
      </c>
      <c r="AD658" s="5">
        <f t="shared" si="693"/>
        <v>6.8892264068420667E-2</v>
      </c>
      <c r="AE658" s="5">
        <f t="shared" si="694"/>
        <v>5.3499572945620841E-2</v>
      </c>
      <c r="AF658" s="5">
        <f t="shared" si="695"/>
        <v>2.0773045740819274E-2</v>
      </c>
      <c r="AG658" s="5">
        <f t="shared" si="696"/>
        <v>5.3772320735941065E-3</v>
      </c>
      <c r="AH658" s="5">
        <f t="shared" si="697"/>
        <v>4.6220315739180337E-4</v>
      </c>
      <c r="AI658" s="5">
        <f t="shared" si="698"/>
        <v>1.2541432731013344E-3</v>
      </c>
      <c r="AJ658" s="5">
        <f t="shared" si="699"/>
        <v>1.7014978417077575E-3</v>
      </c>
      <c r="AK658" s="5">
        <f t="shared" si="700"/>
        <v>1.538949585441946E-3</v>
      </c>
      <c r="AL658" s="5">
        <f t="shared" si="701"/>
        <v>8.7989883162981332E-5</v>
      </c>
      <c r="AM658" s="5">
        <f t="shared" si="702"/>
        <v>3.7386490407243074E-2</v>
      </c>
      <c r="AN658" s="5">
        <f t="shared" si="703"/>
        <v>2.9033176623961515E-2</v>
      </c>
      <c r="AO658" s="5">
        <f t="shared" si="704"/>
        <v>1.1273127481295237E-2</v>
      </c>
      <c r="AP658" s="5">
        <f t="shared" si="705"/>
        <v>2.918119153948638E-3</v>
      </c>
      <c r="AQ658" s="5">
        <f t="shared" si="706"/>
        <v>5.6652996766675822E-4</v>
      </c>
      <c r="AR658" s="5">
        <f t="shared" si="707"/>
        <v>7.1786496986136686E-5</v>
      </c>
      <c r="AS658" s="5">
        <f t="shared" si="708"/>
        <v>1.9478567131110024E-4</v>
      </c>
      <c r="AT658" s="5">
        <f t="shared" si="709"/>
        <v>2.6426597856866584E-4</v>
      </c>
      <c r="AU658" s="5">
        <f t="shared" si="710"/>
        <v>2.3902000237418478E-4</v>
      </c>
      <c r="AV658" s="5">
        <f t="shared" si="711"/>
        <v>1.6213937709005187E-4</v>
      </c>
      <c r="AW658" s="5">
        <f t="shared" si="712"/>
        <v>5.1502029483944102E-6</v>
      </c>
      <c r="AX658" s="5">
        <f t="shared" si="713"/>
        <v>1.6907433704296815E-2</v>
      </c>
      <c r="AY658" s="5">
        <f t="shared" si="714"/>
        <v>1.3129783075323628E-2</v>
      </c>
      <c r="AZ658" s="5">
        <f t="shared" si="715"/>
        <v>5.0980890009713212E-3</v>
      </c>
      <c r="BA658" s="5">
        <f t="shared" si="716"/>
        <v>1.3196720419380906E-3</v>
      </c>
      <c r="BB658" s="5">
        <f t="shared" si="717"/>
        <v>2.5620398613204488E-4</v>
      </c>
      <c r="BC658" s="5">
        <f t="shared" si="718"/>
        <v>3.9791997056207046E-5</v>
      </c>
      <c r="BD658" s="5">
        <f t="shared" si="719"/>
        <v>9.2911905856516116E-6</v>
      </c>
      <c r="BE658" s="5">
        <f t="shared" si="720"/>
        <v>2.5210741176784658E-5</v>
      </c>
      <c r="BF658" s="5">
        <f t="shared" si="721"/>
        <v>3.4203445985940389E-5</v>
      </c>
      <c r="BG658" s="5">
        <f t="shared" si="722"/>
        <v>3.0935907017030318E-5</v>
      </c>
      <c r="BH658" s="5">
        <f t="shared" si="723"/>
        <v>2.0985393036707638E-5</v>
      </c>
      <c r="BI658" s="5">
        <f t="shared" si="724"/>
        <v>1.1388364224463522E-5</v>
      </c>
      <c r="BJ658" s="8">
        <f t="shared" si="725"/>
        <v>0.75976523053017819</v>
      </c>
      <c r="BK658" s="8">
        <f t="shared" si="726"/>
        <v>0.15081929342017975</v>
      </c>
      <c r="BL658" s="8">
        <f t="shared" si="727"/>
        <v>7.9084427645405991E-2</v>
      </c>
      <c r="BM658" s="8">
        <f t="shared" si="728"/>
        <v>0.65621898247183386</v>
      </c>
      <c r="BN658" s="8">
        <f t="shared" si="729"/>
        <v>0.32270608213187535</v>
      </c>
    </row>
    <row r="659" spans="1:66" x14ac:dyDescent="0.25">
      <c r="A659" t="s">
        <v>59</v>
      </c>
      <c r="B659" t="s">
        <v>65</v>
      </c>
      <c r="C659" t="s">
        <v>228</v>
      </c>
      <c r="D659" s="7" t="s">
        <v>539</v>
      </c>
      <c r="E659">
        <f>VLOOKUP(A659,home!$A$2:$E$405,3,FALSE)</f>
        <v>1.6243000000000001</v>
      </c>
      <c r="F659">
        <f>VLOOKUP(B659,home!$B$2:$E$405,3,FALSE)</f>
        <v>1.6087</v>
      </c>
      <c r="G659">
        <f>VLOOKUP(C659,away!$B$2:$E$405,4,FALSE)</f>
        <v>1.2655000000000001</v>
      </c>
      <c r="H659">
        <f>VLOOKUP(A659,away!$A$2:$E$405,3,FALSE)</f>
        <v>1.2161999999999999</v>
      </c>
      <c r="I659">
        <f>VLOOKUP(C659,away!$B$2:$E$405,3,FALSE)</f>
        <v>1.3247</v>
      </c>
      <c r="J659">
        <f>VLOOKUP(B659,home!$B$2:$E$405,4,FALSE)</f>
        <v>0.58919999999999995</v>
      </c>
      <c r="K659" s="3">
        <f t="shared" si="674"/>
        <v>3.3067659393550008</v>
      </c>
      <c r="L659" s="3">
        <f t="shared" si="675"/>
        <v>0.94926020248799992</v>
      </c>
      <c r="M659" s="5">
        <f t="shared" si="676"/>
        <v>1.4178534091155536E-2</v>
      </c>
      <c r="N659" s="5">
        <f t="shared" si="677"/>
        <v>4.6885093602616834E-2</v>
      </c>
      <c r="O659" s="5">
        <f t="shared" si="678"/>
        <v>1.3459118142353312E-2</v>
      </c>
      <c r="P659" s="5">
        <f t="shared" si="679"/>
        <v>4.450615344688888E-2</v>
      </c>
      <c r="Q659" s="5">
        <f t="shared" si="680"/>
        <v>7.7519015294302232E-2</v>
      </c>
      <c r="R659" s="5">
        <f t="shared" si="681"/>
        <v>6.38810260656011E-3</v>
      </c>
      <c r="S659" s="5">
        <f t="shared" si="682"/>
        <v>3.4925995908731272E-2</v>
      </c>
      <c r="T659" s="5">
        <f t="shared" si="683"/>
        <v>7.3585716154939695E-2</v>
      </c>
      <c r="U659" s="5">
        <f t="shared" si="684"/>
        <v>2.112396011647787E-2</v>
      </c>
      <c r="V659" s="5">
        <f t="shared" si="685"/>
        <v>1.2181338691337818E-2</v>
      </c>
      <c r="W659" s="5">
        <f t="shared" si="686"/>
        <v>8.5445746475845977E-2</v>
      </c>
      <c r="X659" s="5">
        <f t="shared" si="687"/>
        <v>8.1110246601399844E-2</v>
      </c>
      <c r="Y659" s="5">
        <f t="shared" si="688"/>
        <v>3.8497364556348217E-2</v>
      </c>
      <c r="Z659" s="5">
        <f t="shared" si="689"/>
        <v>2.0213238579391232E-3</v>
      </c>
      <c r="AA659" s="5">
        <f t="shared" si="690"/>
        <v>6.6840448858387384E-3</v>
      </c>
      <c r="AB659" s="5">
        <f t="shared" si="691"/>
        <v>1.1051285982805767E-2</v>
      </c>
      <c r="AC659" s="5">
        <f t="shared" si="692"/>
        <v>2.3898121515052791E-3</v>
      </c>
      <c r="AD659" s="5">
        <f t="shared" si="693"/>
        <v>7.0637271027272533E-2</v>
      </c>
      <c r="AE659" s="5">
        <f t="shared" si="694"/>
        <v>6.7053150198548447E-2</v>
      </c>
      <c r="AF659" s="5">
        <f t="shared" si="695"/>
        <v>3.1825443467466186E-2</v>
      </c>
      <c r="AG659" s="5">
        <f t="shared" si="696"/>
        <v>1.0070208970065782E-2</v>
      </c>
      <c r="AH659" s="5">
        <f t="shared" si="697"/>
        <v>4.7969057367027926E-4</v>
      </c>
      <c r="AI659" s="5">
        <f t="shared" si="698"/>
        <v>1.58622445044254E-3</v>
      </c>
      <c r="AJ659" s="5">
        <f t="shared" si="699"/>
        <v>2.622636492447749E-3</v>
      </c>
      <c r="AK659" s="5">
        <f t="shared" si="700"/>
        <v>2.8908150081785613E-3</v>
      </c>
      <c r="AL659" s="5">
        <f t="shared" si="701"/>
        <v>3.0006302665797031E-4</v>
      </c>
      <c r="AM659" s="5">
        <f t="shared" si="702"/>
        <v>4.6716184376394507E-2</v>
      </c>
      <c r="AN659" s="5">
        <f t="shared" si="703"/>
        <v>4.4345814640602978E-2</v>
      </c>
      <c r="AO659" s="5">
        <f t="shared" si="704"/>
        <v>2.104785849261705E-2</v>
      </c>
      <c r="AP659" s="5">
        <f t="shared" si="705"/>
        <v>6.6599648048801426E-3</v>
      </c>
      <c r="AQ659" s="5">
        <f t="shared" si="706"/>
        <v>1.580509884810869E-3</v>
      </c>
      <c r="AR659" s="5">
        <f t="shared" si="707"/>
        <v>9.1070234218766866E-5</v>
      </c>
      <c r="AS659" s="5">
        <f t="shared" si="708"/>
        <v>3.0114794860370051E-4</v>
      </c>
      <c r="AT659" s="5">
        <f t="shared" si="709"/>
        <v>4.9791288957467378E-4</v>
      </c>
      <c r="AU659" s="5">
        <f t="shared" si="710"/>
        <v>5.4882712800378628E-4</v>
      </c>
      <c r="AV659" s="5">
        <f t="shared" si="711"/>
        <v>4.5371071336923696E-4</v>
      </c>
      <c r="AW659" s="5">
        <f t="shared" si="712"/>
        <v>2.6163673084801707E-5</v>
      </c>
      <c r="AX659" s="5">
        <f t="shared" si="713"/>
        <v>2.5746581218748288E-2</v>
      </c>
      <c r="AY659" s="5">
        <f t="shared" si="714"/>
        <v>2.4440204901082733E-2</v>
      </c>
      <c r="AZ659" s="5">
        <f t="shared" si="715"/>
        <v>1.1600056926625002E-2</v>
      </c>
      <c r="BA659" s="5">
        <f t="shared" si="716"/>
        <v>3.6704907956801249E-3</v>
      </c>
      <c r="BB659" s="5">
        <f t="shared" si="717"/>
        <v>8.7106270898441374E-4</v>
      </c>
      <c r="BC659" s="5">
        <f t="shared" si="718"/>
        <v>1.6537303270205812E-4</v>
      </c>
      <c r="BD659" s="5">
        <f t="shared" si="719"/>
        <v>1.4408224829189361E-5</v>
      </c>
      <c r="BE659" s="5">
        <f t="shared" si="720"/>
        <v>4.7644627111732402E-5</v>
      </c>
      <c r="BF659" s="5">
        <f t="shared" si="721"/>
        <v>7.8774815063173301E-5</v>
      </c>
      <c r="BG659" s="5">
        <f t="shared" si="722"/>
        <v>8.6829958443296887E-5</v>
      </c>
      <c r="BH659" s="5">
        <f t="shared" si="723"/>
        <v>7.1781587273976095E-5</v>
      </c>
      <c r="BI659" s="5">
        <f t="shared" si="724"/>
        <v>4.747298157408448E-5</v>
      </c>
      <c r="BJ659" s="8">
        <f t="shared" si="725"/>
        <v>0.76947335813193396</v>
      </c>
      <c r="BK659" s="8">
        <f t="shared" si="726"/>
        <v>0.13292210221735951</v>
      </c>
      <c r="BL659" s="8">
        <f t="shared" si="727"/>
        <v>6.8525459366840527E-2</v>
      </c>
      <c r="BM659" s="8">
        <f t="shared" si="728"/>
        <v>0.74559218516219805</v>
      </c>
      <c r="BN659" s="8">
        <f t="shared" si="729"/>
        <v>0.20293601718387691</v>
      </c>
    </row>
    <row r="660" spans="1:66" x14ac:dyDescent="0.25">
      <c r="A660" t="s">
        <v>59</v>
      </c>
      <c r="B660" t="s">
        <v>67</v>
      </c>
      <c r="C660" t="s">
        <v>83</v>
      </c>
      <c r="D660" s="7" t="s">
        <v>539</v>
      </c>
      <c r="E660">
        <f>VLOOKUP(A660,home!$A$2:$E$405,3,FALSE)</f>
        <v>1.6243000000000001</v>
      </c>
      <c r="F660">
        <f>VLOOKUP(B660,home!$B$2:$E$405,3,FALSE)</f>
        <v>0.64990000000000003</v>
      </c>
      <c r="G660">
        <f>VLOOKUP(C660,away!$B$2:$E$405,4,FALSE)</f>
        <v>1.4706999999999999</v>
      </c>
      <c r="H660">
        <f>VLOOKUP(A660,away!$A$2:$E$405,3,FALSE)</f>
        <v>1.2161999999999999</v>
      </c>
      <c r="I660">
        <f>VLOOKUP(C660,away!$B$2:$E$405,3,FALSE)</f>
        <v>0.45679999999999998</v>
      </c>
      <c r="J660">
        <f>VLOOKUP(B660,home!$B$2:$E$405,4,FALSE)</f>
        <v>0.82220000000000004</v>
      </c>
      <c r="K660" s="3">
        <f t="shared" si="674"/>
        <v>1.5525188206990002</v>
      </c>
      <c r="L660" s="3">
        <f t="shared" si="675"/>
        <v>0.456781563552</v>
      </c>
      <c r="M660" s="5">
        <f t="shared" si="676"/>
        <v>0.13408244805463479</v>
      </c>
      <c r="N660" s="5">
        <f t="shared" si="677"/>
        <v>0.20816552413021652</v>
      </c>
      <c r="O660" s="5">
        <f t="shared" si="678"/>
        <v>6.1246390267275908E-2</v>
      </c>
      <c r="P660" s="5">
        <f t="shared" si="679"/>
        <v>9.5086173589821896E-2</v>
      </c>
      <c r="Q660" s="5">
        <f t="shared" si="680"/>
        <v>0.16159044701641656</v>
      </c>
      <c r="R660" s="5">
        <f t="shared" si="681"/>
        <v>1.3988110954101138E-2</v>
      </c>
      <c r="S660" s="5">
        <f t="shared" si="682"/>
        <v>1.6857874649390425E-2</v>
      </c>
      <c r="T660" s="5">
        <f t="shared" si="683"/>
        <v>7.3811537043225378E-2</v>
      </c>
      <c r="U660" s="5">
        <f t="shared" si="684"/>
        <v>2.1716805522267863E-2</v>
      </c>
      <c r="V660" s="5">
        <f t="shared" si="685"/>
        <v>1.3283292966580272E-3</v>
      </c>
      <c r="W660" s="5">
        <f t="shared" si="686"/>
        <v>8.362407007938373E-2</v>
      </c>
      <c r="X660" s="5">
        <f t="shared" si="687"/>
        <v>3.8197933481442931E-2</v>
      </c>
      <c r="Y660" s="5">
        <f t="shared" si="688"/>
        <v>8.7240558900543927E-3</v>
      </c>
      <c r="Z660" s="5">
        <f t="shared" si="689"/>
        <v>2.1298370642510592E-3</v>
      </c>
      <c r="AA660" s="5">
        <f t="shared" si="690"/>
        <v>3.3066121272720744E-3</v>
      </c>
      <c r="AB660" s="5">
        <f t="shared" si="691"/>
        <v>2.5667887801707279E-3</v>
      </c>
      <c r="AC660" s="5">
        <f t="shared" si="692"/>
        <v>5.8875039163871942E-5</v>
      </c>
      <c r="AD660" s="5">
        <f t="shared" si="693"/>
        <v>3.2456985665423856E-2</v>
      </c>
      <c r="AE660" s="5">
        <f t="shared" si="694"/>
        <v>1.4825752660437161E-2</v>
      </c>
      <c r="AF660" s="5">
        <f t="shared" si="695"/>
        <v>3.3860652405348539E-3</v>
      </c>
      <c r="AG660" s="5">
        <f t="shared" si="696"/>
        <v>5.1556405828686333E-4</v>
      </c>
      <c r="AH660" s="5">
        <f t="shared" si="697"/>
        <v>2.4321757607989996E-4</v>
      </c>
      <c r="AI660" s="5">
        <f t="shared" si="698"/>
        <v>3.7759986438883557E-4</v>
      </c>
      <c r="AJ660" s="5">
        <f t="shared" si="699"/>
        <v>2.931154480785288E-4</v>
      </c>
      <c r="AK660" s="5">
        <f t="shared" si="700"/>
        <v>1.5168908325984546E-4</v>
      </c>
      <c r="AL660" s="5">
        <f t="shared" si="701"/>
        <v>1.670077560565536E-6</v>
      </c>
      <c r="AM660" s="5">
        <f t="shared" si="702"/>
        <v>1.007801622174564E-2</v>
      </c>
      <c r="AN660" s="5">
        <f t="shared" si="703"/>
        <v>4.6034520072713928E-3</v>
      </c>
      <c r="AO660" s="5">
        <f t="shared" si="704"/>
        <v>1.0513860028090096E-3</v>
      </c>
      <c r="AP660" s="5">
        <f t="shared" si="705"/>
        <v>1.6008458075326233E-4</v>
      </c>
      <c r="AQ660" s="5">
        <f t="shared" si="706"/>
        <v>1.8280921274260385E-5</v>
      </c>
      <c r="AR660" s="5">
        <f t="shared" si="707"/>
        <v>2.2219460937020847E-5</v>
      </c>
      <c r="AS660" s="5">
        <f t="shared" si="708"/>
        <v>3.4496131290511099E-5</v>
      </c>
      <c r="AT660" s="5">
        <f t="shared" si="709"/>
        <v>2.67779465349111E-5</v>
      </c>
      <c r="AU660" s="5">
        <f t="shared" si="710"/>
        <v>1.3857755325040345E-5</v>
      </c>
      <c r="AV660" s="5">
        <f t="shared" si="711"/>
        <v>5.3786064886917331E-6</v>
      </c>
      <c r="AW660" s="5">
        <f t="shared" si="712"/>
        <v>3.2898763894157165E-8</v>
      </c>
      <c r="AX660" s="5">
        <f t="shared" si="713"/>
        <v>2.6077183099283215E-3</v>
      </c>
      <c r="AY660" s="5">
        <f t="shared" si="714"/>
        <v>1.1911576469122377E-3</v>
      </c>
      <c r="AZ660" s="5">
        <f t="shared" si="715"/>
        <v>2.7204942619674647E-4</v>
      </c>
      <c r="BA660" s="5">
        <f t="shared" si="716"/>
        <v>4.142238742052477E-5</v>
      </c>
      <c r="BB660" s="5">
        <f t="shared" si="717"/>
        <v>4.7302457230009978E-6</v>
      </c>
      <c r="BC660" s="5">
        <f t="shared" si="718"/>
        <v>4.3213780746751141E-7</v>
      </c>
      <c r="BD660" s="5">
        <f t="shared" si="719"/>
        <v>1.6915733513491614E-6</v>
      </c>
      <c r="BE660" s="5">
        <f t="shared" si="720"/>
        <v>2.6261994645624554E-6</v>
      </c>
      <c r="BF660" s="5">
        <f t="shared" si="721"/>
        <v>2.0386120478214251E-6</v>
      </c>
      <c r="BG660" s="5">
        <f t="shared" si="722"/>
        <v>1.0549945241154971E-6</v>
      </c>
      <c r="BH660" s="5">
        <f t="shared" si="723"/>
        <v>4.0947471360592372E-7</v>
      </c>
      <c r="BI660" s="5">
        <f t="shared" si="724"/>
        <v>1.2714343989470591E-7</v>
      </c>
      <c r="BJ660" s="8">
        <f t="shared" si="725"/>
        <v>0.6453266651532642</v>
      </c>
      <c r="BK660" s="8">
        <f t="shared" si="726"/>
        <v>0.24860652835414182</v>
      </c>
      <c r="BL660" s="8">
        <f t="shared" si="727"/>
        <v>0.10400100752101235</v>
      </c>
      <c r="BM660" s="8">
        <f t="shared" si="728"/>
        <v>0.32471381933205423</v>
      </c>
      <c r="BN660" s="8">
        <f t="shared" si="729"/>
        <v>0.67415909401246688</v>
      </c>
    </row>
    <row r="661" spans="1:66" x14ac:dyDescent="0.25">
      <c r="A661" t="s">
        <v>59</v>
      </c>
      <c r="B661" t="s">
        <v>231</v>
      </c>
      <c r="C661" t="s">
        <v>66</v>
      </c>
      <c r="D661" s="7" t="s">
        <v>539</v>
      </c>
      <c r="E661">
        <f>VLOOKUP(A661,home!$A$2:$E$405,3,FALSE)</f>
        <v>1.6243000000000001</v>
      </c>
      <c r="F661">
        <f>VLOOKUP(B661,home!$B$2:$E$405,3,FALSE)</f>
        <v>1.9441999999999999</v>
      </c>
      <c r="G661">
        <f>VLOOKUP(C661,away!$B$2:$E$405,4,FALSE)</f>
        <v>0.75249999999999995</v>
      </c>
      <c r="H661">
        <f>VLOOKUP(A661,away!$A$2:$E$405,3,FALSE)</f>
        <v>1.2161999999999999</v>
      </c>
      <c r="I661">
        <f>VLOOKUP(C661,away!$B$2:$E$405,3,FALSE)</f>
        <v>1.0506</v>
      </c>
      <c r="J661">
        <f>VLOOKUP(B661,home!$B$2:$E$405,4,FALSE)</f>
        <v>0.73570000000000002</v>
      </c>
      <c r="K661" s="3">
        <f t="shared" si="674"/>
        <v>2.3763679551499997</v>
      </c>
      <c r="L661" s="3">
        <f t="shared" si="675"/>
        <v>0.94003311200400008</v>
      </c>
      <c r="M661" s="5">
        <f t="shared" si="676"/>
        <v>3.6283177780329419E-2</v>
      </c>
      <c r="N661" s="5">
        <f t="shared" si="677"/>
        <v>8.6222180988185307E-2</v>
      </c>
      <c r="O661" s="5">
        <f t="shared" si="678"/>
        <v>3.410738852223745E-2</v>
      </c>
      <c r="P661" s="5">
        <f t="shared" si="679"/>
        <v>8.1051705118095965E-2</v>
      </c>
      <c r="Q661" s="5">
        <f t="shared" si="680"/>
        <v>0.10244781396173357</v>
      </c>
      <c r="R661" s="5">
        <f t="shared" si="681"/>
        <v>1.6031037287444191E-2</v>
      </c>
      <c r="S661" s="5">
        <f t="shared" si="682"/>
        <v>4.5264632981736184E-2</v>
      </c>
      <c r="T661" s="5">
        <f t="shared" si="683"/>
        <v>9.6304337376455246E-2</v>
      </c>
      <c r="U661" s="5">
        <f t="shared" si="684"/>
        <v>3.8095643297697143E-2</v>
      </c>
      <c r="V661" s="5">
        <f t="shared" si="685"/>
        <v>1.1235006625220607E-2</v>
      </c>
      <c r="W661" s="5">
        <f t="shared" si="686"/>
        <v>8.1151234057944124E-2</v>
      </c>
      <c r="X661" s="5">
        <f t="shared" si="687"/>
        <v>7.6284847094454211E-2</v>
      </c>
      <c r="Y661" s="5">
        <f t="shared" si="688"/>
        <v>3.5855141106474551E-2</v>
      </c>
      <c r="Z661" s="5">
        <f t="shared" si="689"/>
        <v>5.0232352899894431E-3</v>
      </c>
      <c r="AA661" s="5">
        <f t="shared" si="690"/>
        <v>1.1937055374309526E-2</v>
      </c>
      <c r="AB661" s="5">
        <f t="shared" si="691"/>
        <v>1.4183417935180125E-2</v>
      </c>
      <c r="AC661" s="5">
        <f t="shared" si="692"/>
        <v>1.5685926986267812E-3</v>
      </c>
      <c r="AD661" s="5">
        <f t="shared" si="693"/>
        <v>4.821129803404392E-2</v>
      </c>
      <c r="AE661" s="5">
        <f t="shared" si="694"/>
        <v>4.5320216524694631E-2</v>
      </c>
      <c r="AF661" s="5">
        <f t="shared" si="695"/>
        <v>2.1301252088201904E-2</v>
      </c>
      <c r="AG661" s="5">
        <f t="shared" si="696"/>
        <v>6.6746274300180479E-3</v>
      </c>
      <c r="AH661" s="5">
        <f t="shared" si="697"/>
        <v>1.1805018754942726E-3</v>
      </c>
      <c r="AI661" s="5">
        <f t="shared" si="698"/>
        <v>2.8053068279190636E-3</v>
      </c>
      <c r="AJ661" s="5">
        <f t="shared" si="699"/>
        <v>3.3332206251151793E-3</v>
      </c>
      <c r="AK661" s="5">
        <f t="shared" si="700"/>
        <v>2.6403195603229208E-3</v>
      </c>
      <c r="AL661" s="5">
        <f t="shared" si="701"/>
        <v>1.4016094580163548E-4</v>
      </c>
      <c r="AM661" s="5">
        <f t="shared" si="702"/>
        <v>2.2913556744857642E-2</v>
      </c>
      <c r="AN661" s="5">
        <f t="shared" si="703"/>
        <v>2.1539502053948775E-2</v>
      </c>
      <c r="AO661" s="5">
        <f t="shared" si="704"/>
        <v>1.0123922573395009E-2</v>
      </c>
      <c r="AP661" s="5">
        <f t="shared" si="705"/>
        <v>3.1722741474520186E-3</v>
      </c>
      <c r="AQ661" s="5">
        <f t="shared" si="706"/>
        <v>7.4551068473978918E-4</v>
      </c>
      <c r="AR661" s="5">
        <f t="shared" si="707"/>
        <v>2.2194217034948805E-4</v>
      </c>
      <c r="AS661" s="5">
        <f t="shared" si="708"/>
        <v>5.2741626151496578E-4</v>
      </c>
      <c r="AT661" s="5">
        <f t="shared" si="709"/>
        <v>6.2666755144458847E-4</v>
      </c>
      <c r="AU661" s="5">
        <f t="shared" si="710"/>
        <v>4.9639756259507793E-4</v>
      </c>
      <c r="AV661" s="5">
        <f t="shared" si="711"/>
        <v>2.9490581519137733E-4</v>
      </c>
      <c r="AW661" s="5">
        <f t="shared" si="712"/>
        <v>8.6972380584303903E-6</v>
      </c>
      <c r="AX661" s="5">
        <f t="shared" si="713"/>
        <v>9.0751736644984603E-3</v>
      </c>
      <c r="AY661" s="5">
        <f t="shared" si="714"/>
        <v>8.5309637418152316E-3</v>
      </c>
      <c r="AZ661" s="5">
        <f t="shared" si="715"/>
        <v>4.0096941973059306E-3</v>
      </c>
      <c r="BA661" s="5">
        <f t="shared" si="716"/>
        <v>1.2564151048259586E-3</v>
      </c>
      <c r="BB661" s="5">
        <f t="shared" si="717"/>
        <v>2.9526795023959436E-4</v>
      </c>
      <c r="BC661" s="5">
        <f t="shared" si="718"/>
        <v>5.5512330027753654E-5</v>
      </c>
      <c r="BD661" s="5">
        <f t="shared" si="719"/>
        <v>3.4772164846425171E-5</v>
      </c>
      <c r="BE661" s="5">
        <f t="shared" si="720"/>
        <v>8.2631458272238085E-5</v>
      </c>
      <c r="BF661" s="5">
        <f t="shared" si="721"/>
        <v>9.8181374762730479E-5</v>
      </c>
      <c r="BG661" s="5">
        <f t="shared" si="722"/>
        <v>7.7771690926241877E-5</v>
      </c>
      <c r="BH661" s="5">
        <f t="shared" si="723"/>
        <v>4.6203538533737791E-5</v>
      </c>
      <c r="BI661" s="5">
        <f t="shared" si="724"/>
        <v>2.1959321677222549E-5</v>
      </c>
      <c r="BJ661" s="8">
        <f t="shared" si="725"/>
        <v>0.68149074185531167</v>
      </c>
      <c r="BK661" s="8">
        <f t="shared" si="726"/>
        <v>0.18407423989162583</v>
      </c>
      <c r="BL661" s="8">
        <f t="shared" si="727"/>
        <v>0.12684274021583394</v>
      </c>
      <c r="BM661" s="8">
        <f t="shared" si="728"/>
        <v>0.63276538709097829</v>
      </c>
      <c r="BN661" s="8">
        <f t="shared" si="729"/>
        <v>0.35614330365802593</v>
      </c>
    </row>
    <row r="662" spans="1:66" x14ac:dyDescent="0.25">
      <c r="A662" t="s">
        <v>59</v>
      </c>
      <c r="B662" t="s">
        <v>63</v>
      </c>
      <c r="C662" t="s">
        <v>274</v>
      </c>
      <c r="D662" s="7" t="s">
        <v>539</v>
      </c>
      <c r="E662">
        <f>VLOOKUP(A662,home!$A$2:$E$405,3,FALSE)</f>
        <v>1.6243000000000001</v>
      </c>
      <c r="F662">
        <f>VLOOKUP(B662,home!$B$2:$E$405,3,FALSE)</f>
        <v>1.1989000000000001</v>
      </c>
      <c r="G662">
        <f>VLOOKUP(C662,away!$B$2:$E$405,4,FALSE)</f>
        <v>0.61560000000000004</v>
      </c>
      <c r="H662">
        <f>VLOOKUP(A662,away!$A$2:$E$405,3,FALSE)</f>
        <v>1.2161999999999999</v>
      </c>
      <c r="I662">
        <f>VLOOKUP(C662,away!$B$2:$E$405,3,FALSE)</f>
        <v>1.4160999999999999</v>
      </c>
      <c r="J662">
        <f>VLOOKUP(B662,home!$B$2:$E$405,4,FALSE)</f>
        <v>0.90880000000000005</v>
      </c>
      <c r="K662" s="3">
        <f t="shared" si="674"/>
        <v>1.1988029850120001</v>
      </c>
      <c r="L662" s="3">
        <f t="shared" si="675"/>
        <v>1.5651906332159999</v>
      </c>
      <c r="M662" s="5">
        <f t="shared" si="676"/>
        <v>6.3039509248402723E-2</v>
      </c>
      <c r="N662" s="5">
        <f t="shared" si="677"/>
        <v>7.5571951860676764E-2</v>
      </c>
      <c r="O662" s="5">
        <f t="shared" si="678"/>
        <v>9.8668849398133363E-2</v>
      </c>
      <c r="P662" s="5">
        <f t="shared" si="679"/>
        <v>0.11828451118618175</v>
      </c>
      <c r="Q662" s="5">
        <f t="shared" si="680"/>
        <v>4.5297940736881252E-2</v>
      </c>
      <c r="R662" s="5">
        <f t="shared" si="681"/>
        <v>7.7217779434079245E-2</v>
      </c>
      <c r="S662" s="5">
        <f t="shared" si="682"/>
        <v>5.5485939505899876E-2</v>
      </c>
      <c r="T662" s="5">
        <f t="shared" si="683"/>
        <v>7.0899912545340005E-2</v>
      </c>
      <c r="U662" s="5">
        <f t="shared" si="684"/>
        <v>9.2568904481572414E-2</v>
      </c>
      <c r="V662" s="5">
        <f t="shared" si="685"/>
        <v>1.1567925699667848E-2</v>
      </c>
      <c r="W662" s="5">
        <f t="shared" si="686"/>
        <v>1.8101102190089986E-2</v>
      </c>
      <c r="X662" s="5">
        <f t="shared" si="687"/>
        <v>2.8331675598814471E-2</v>
      </c>
      <c r="Y662" s="5">
        <f t="shared" si="688"/>
        <v>2.2172236635289361E-2</v>
      </c>
      <c r="Z662" s="5">
        <f t="shared" si="689"/>
        <v>4.0286848362653303E-2</v>
      </c>
      <c r="AA662" s="5">
        <f t="shared" si="690"/>
        <v>4.8295994073874582E-2</v>
      </c>
      <c r="AB662" s="5">
        <f t="shared" si="691"/>
        <v>2.8948690929941363E-2</v>
      </c>
      <c r="AC662" s="5">
        <f t="shared" si="692"/>
        <v>1.3565960985589666E-3</v>
      </c>
      <c r="AD662" s="5">
        <f t="shared" si="693"/>
        <v>5.4249138343717791E-3</v>
      </c>
      <c r="AE662" s="5">
        <f t="shared" si="694"/>
        <v>8.4910243195626036E-3</v>
      </c>
      <c r="AF662" s="5">
        <f t="shared" si="695"/>
        <v>6.645035865694324E-3</v>
      </c>
      <c r="AG662" s="5">
        <f t="shared" si="696"/>
        <v>3.4669159647897096E-3</v>
      </c>
      <c r="AH662" s="5">
        <f t="shared" si="697"/>
        <v>1.5764149424754577E-2</v>
      </c>
      <c r="AI662" s="5">
        <f t="shared" si="698"/>
        <v>1.8898109386570987E-2</v>
      </c>
      <c r="AJ662" s="5">
        <f t="shared" si="699"/>
        <v>1.1327554971852302E-2</v>
      </c>
      <c r="AK662" s="5">
        <f t="shared" si="700"/>
        <v>4.5265022377146899E-3</v>
      </c>
      <c r="AL662" s="5">
        <f t="shared" si="701"/>
        <v>1.0181824592753747E-4</v>
      </c>
      <c r="AM662" s="5">
        <f t="shared" si="702"/>
        <v>1.3006805796155567E-3</v>
      </c>
      <c r="AN662" s="5">
        <f t="shared" si="703"/>
        <v>2.0358130600202275E-3</v>
      </c>
      <c r="AO662" s="5">
        <f t="shared" si="704"/>
        <v>1.5932177662612312E-3</v>
      </c>
      <c r="AP662" s="5">
        <f t="shared" si="705"/>
        <v>8.3122984147513236E-4</v>
      </c>
      <c r="AQ662" s="5">
        <f t="shared" si="706"/>
        <v>3.2525829048162452E-4</v>
      </c>
      <c r="AR662" s="5">
        <f t="shared" si="707"/>
        <v>4.93477980404865E-3</v>
      </c>
      <c r="AS662" s="5">
        <f t="shared" si="708"/>
        <v>5.9158287594704533E-3</v>
      </c>
      <c r="AT662" s="5">
        <f t="shared" si="709"/>
        <v>3.5459565878365094E-3</v>
      </c>
      <c r="AU662" s="5">
        <f t="shared" si="710"/>
        <v>1.4169677807404589E-3</v>
      </c>
      <c r="AV662" s="5">
        <f t="shared" si="711"/>
        <v>4.2466630130437265E-4</v>
      </c>
      <c r="AW662" s="5">
        <f t="shared" si="712"/>
        <v>5.3068665424464015E-6</v>
      </c>
      <c r="AX662" s="5">
        <f t="shared" si="713"/>
        <v>2.5987662689837807E-4</v>
      </c>
      <c r="AY662" s="5">
        <f t="shared" si="714"/>
        <v>4.0675646221311054E-4</v>
      </c>
      <c r="AZ662" s="5">
        <f t="shared" si="715"/>
        <v>3.1832570232801925E-4</v>
      </c>
      <c r="BA662" s="5">
        <f t="shared" si="716"/>
        <v>1.660801358652401E-4</v>
      </c>
      <c r="BB662" s="5">
        <f t="shared" si="717"/>
        <v>6.4986768254878636E-5</v>
      </c>
      <c r="BC662" s="5">
        <f t="shared" si="718"/>
        <v>2.034333619110298E-5</v>
      </c>
      <c r="BD662" s="5">
        <f t="shared" si="719"/>
        <v>1.287311854380071E-3</v>
      </c>
      <c r="BE662" s="5">
        <f t="shared" si="720"/>
        <v>1.5432332936721621E-3</v>
      </c>
      <c r="BF662" s="5">
        <f t="shared" si="721"/>
        <v>9.2501633951204453E-4</v>
      </c>
      <c r="BG662" s="5">
        <f t="shared" si="722"/>
        <v>3.6963744966397112E-4</v>
      </c>
      <c r="BH662" s="5">
        <f t="shared" si="723"/>
        <v>1.1078061950734783E-4</v>
      </c>
      <c r="BI662" s="5">
        <f t="shared" si="724"/>
        <v>2.6560827469377435E-5</v>
      </c>
      <c r="BJ662" s="8">
        <f t="shared" si="725"/>
        <v>0.29172527812111482</v>
      </c>
      <c r="BK662" s="8">
        <f t="shared" si="726"/>
        <v>0.2502430564468518</v>
      </c>
      <c r="BL662" s="8">
        <f t="shared" si="727"/>
        <v>0.41671727395609892</v>
      </c>
      <c r="BM662" s="8">
        <f t="shared" si="728"/>
        <v>0.52049046542669275</v>
      </c>
      <c r="BN662" s="8">
        <f t="shared" si="729"/>
        <v>0.47808054186435511</v>
      </c>
    </row>
    <row r="663" spans="1:66" x14ac:dyDescent="0.25">
      <c r="A663" t="s">
        <v>70</v>
      </c>
      <c r="B663" t="s">
        <v>72</v>
      </c>
      <c r="C663" t="s">
        <v>84</v>
      </c>
      <c r="D663" s="7" t="s">
        <v>539</v>
      </c>
      <c r="E663">
        <f>VLOOKUP(A663,home!$A$2:$E$405,3,FALSE)</f>
        <v>1.3243</v>
      </c>
      <c r="F663">
        <f>VLOOKUP(B663,home!$B$2:$E$405,3,FALSE)</f>
        <v>0.78790000000000004</v>
      </c>
      <c r="G663">
        <f>VLOOKUP(C663,away!$B$2:$E$405,4,FALSE)</f>
        <v>0.91930000000000001</v>
      </c>
      <c r="H663">
        <f>VLOOKUP(A663,away!$A$2:$E$405,3,FALSE)</f>
        <v>1.1069</v>
      </c>
      <c r="I663">
        <f>VLOOKUP(C663,away!$B$2:$E$405,3,FALSE)</f>
        <v>0.90339999999999998</v>
      </c>
      <c r="J663">
        <f>VLOOKUP(B663,home!$B$2:$E$405,4,FALSE)</f>
        <v>0.94269999999999998</v>
      </c>
      <c r="K663" s="3">
        <f t="shared" si="674"/>
        <v>0.9592123012210001</v>
      </c>
      <c r="L663" s="3">
        <f t="shared" si="675"/>
        <v>0.94267498074199996</v>
      </c>
      <c r="M663" s="5">
        <f t="shared" si="676"/>
        <v>0.1492866072670905</v>
      </c>
      <c r="N663" s="5">
        <f t="shared" si="677"/>
        <v>0.14319755009814156</v>
      </c>
      <c r="O663" s="5">
        <f t="shared" si="678"/>
        <v>0.14072874963054302</v>
      </c>
      <c r="P663" s="5">
        <f t="shared" si="679"/>
        <v>0.13498874778106715</v>
      </c>
      <c r="Q663" s="5">
        <f t="shared" si="680"/>
        <v>6.8678425779423902E-2</v>
      </c>
      <c r="R663" s="5">
        <f t="shared" si="681"/>
        <v>6.6330735673908944E-2</v>
      </c>
      <c r="S663" s="5">
        <f t="shared" si="682"/>
        <v>3.0515064882711523E-2</v>
      </c>
      <c r="T663" s="5">
        <f t="shared" si="683"/>
        <v>6.4741433699009282E-2</v>
      </c>
      <c r="U663" s="5">
        <f t="shared" si="684"/>
        <v>6.3625257607452079E-2</v>
      </c>
      <c r="V663" s="5">
        <f t="shared" si="685"/>
        <v>3.0658330995980343E-3</v>
      </c>
      <c r="W663" s="5">
        <f t="shared" si="686"/>
        <v>2.1959063612038952E-2</v>
      </c>
      <c r="X663" s="5">
        <f t="shared" si="687"/>
        <v>2.0700259867591168E-2</v>
      </c>
      <c r="Y663" s="5">
        <f t="shared" si="688"/>
        <v>9.7568085360179493E-3</v>
      </c>
      <c r="Z663" s="5">
        <f t="shared" si="689"/>
        <v>2.0842774991334936E-2</v>
      </c>
      <c r="AA663" s="5">
        <f t="shared" si="690"/>
        <v>1.9992646163269893E-2</v>
      </c>
      <c r="AB663" s="5">
        <f t="shared" si="691"/>
        <v>9.5885960668836562E-3</v>
      </c>
      <c r="AC663" s="5">
        <f t="shared" si="692"/>
        <v>1.7326276725214575E-4</v>
      </c>
      <c r="AD663" s="5">
        <f t="shared" si="693"/>
        <v>5.2658509849905517E-3</v>
      </c>
      <c r="AE663" s="5">
        <f t="shared" si="694"/>
        <v>4.9639859758662088E-3</v>
      </c>
      <c r="AF663" s="5">
        <f t="shared" si="695"/>
        <v>2.3397126921016181E-3</v>
      </c>
      <c r="AG663" s="5">
        <f t="shared" si="696"/>
        <v>7.3519620565623545E-4</v>
      </c>
      <c r="AH663" s="5">
        <f t="shared" si="697"/>
        <v>4.9119906283916241E-3</v>
      </c>
      <c r="AI663" s="5">
        <f t="shared" si="698"/>
        <v>4.7116418342355157E-3</v>
      </c>
      <c r="AJ663" s="5">
        <f t="shared" si="699"/>
        <v>2.2597324031730912E-3</v>
      </c>
      <c r="AK663" s="5">
        <f t="shared" si="700"/>
        <v>7.2252103953044061E-4</v>
      </c>
      <c r="AL663" s="5">
        <f t="shared" si="701"/>
        <v>6.266744061402633E-6</v>
      </c>
      <c r="AM663" s="5">
        <f t="shared" si="702"/>
        <v>1.0102138082399318E-3</v>
      </c>
      <c r="AN663" s="5">
        <f t="shared" si="703"/>
        <v>9.5230328222787989E-4</v>
      </c>
      <c r="AO663" s="5">
        <f t="shared" si="704"/>
        <v>4.4885623911735501E-4</v>
      </c>
      <c r="AP663" s="5">
        <f t="shared" si="705"/>
        <v>1.4104184885529308E-4</v>
      </c>
      <c r="AQ663" s="5">
        <f t="shared" si="706"/>
        <v>3.3239155538369861E-5</v>
      </c>
      <c r="AR663" s="5">
        <f t="shared" si="707"/>
        <v>9.2608213420479208E-4</v>
      </c>
      <c r="AS663" s="5">
        <f t="shared" si="708"/>
        <v>8.8830937507023355E-4</v>
      </c>
      <c r="AT663" s="5">
        <f t="shared" si="709"/>
        <v>4.2603863992865358E-4</v>
      </c>
      <c r="AU663" s="5">
        <f t="shared" si="710"/>
        <v>1.3622050140500963E-4</v>
      </c>
      <c r="AV663" s="5">
        <f t="shared" si="711"/>
        <v>3.2666095156544437E-5</v>
      </c>
      <c r="AW663" s="5">
        <f t="shared" si="712"/>
        <v>1.5740414975360824E-7</v>
      </c>
      <c r="AX663" s="5">
        <f t="shared" si="713"/>
        <v>1.6150158528784243E-4</v>
      </c>
      <c r="AY663" s="5">
        <f t="shared" si="714"/>
        <v>1.5224350380101931E-4</v>
      </c>
      <c r="AZ663" s="5">
        <f t="shared" si="715"/>
        <v>7.1758071006860236E-5</v>
      </c>
      <c r="BA663" s="5">
        <f t="shared" si="716"/>
        <v>2.2548179401491684E-5</v>
      </c>
      <c r="BB663" s="5">
        <f t="shared" si="717"/>
        <v>5.3139011457670818E-6</v>
      </c>
      <c r="BC663" s="5">
        <f t="shared" si="718"/>
        <v>1.0018563320501756E-6</v>
      </c>
      <c r="BD663" s="5">
        <f t="shared" si="719"/>
        <v>1.4549907633783536E-4</v>
      </c>
      <c r="BE663" s="5">
        <f t="shared" si="720"/>
        <v>1.3956450383954499E-4</v>
      </c>
      <c r="BF663" s="5">
        <f t="shared" si="721"/>
        <v>6.6935994448348533E-5</v>
      </c>
      <c r="BG663" s="5">
        <f t="shared" si="722"/>
        <v>2.140194308977216E-5</v>
      </c>
      <c r="BH663" s="5">
        <f t="shared" si="723"/>
        <v>5.1322517704353082E-6</v>
      </c>
      <c r="BI663" s="5">
        <f t="shared" si="724"/>
        <v>9.8458380623296094E-7</v>
      </c>
      <c r="BJ663" s="8">
        <f t="shared" si="725"/>
        <v>0.34533830888179129</v>
      </c>
      <c r="BK663" s="8">
        <f t="shared" si="726"/>
        <v>0.31818802604558177</v>
      </c>
      <c r="BL663" s="8">
        <f t="shared" si="727"/>
        <v>0.31566070614644565</v>
      </c>
      <c r="BM663" s="8">
        <f t="shared" si="728"/>
        <v>0.29666691373532728</v>
      </c>
      <c r="BN663" s="8">
        <f t="shared" si="729"/>
        <v>0.70321081623017512</v>
      </c>
    </row>
    <row r="664" spans="1:66" x14ac:dyDescent="0.25">
      <c r="A664" t="s">
        <v>70</v>
      </c>
      <c r="B664" t="s">
        <v>91</v>
      </c>
      <c r="C664" t="s">
        <v>69</v>
      </c>
      <c r="D664" s="7" t="s">
        <v>539</v>
      </c>
      <c r="E664">
        <f>VLOOKUP(A664,home!$A$2:$E$405,3,FALSE)</f>
        <v>1.3243</v>
      </c>
      <c r="F664">
        <f>VLOOKUP(B664,home!$B$2:$E$405,3,FALSE)</f>
        <v>1.0833999999999999</v>
      </c>
      <c r="G664">
        <f>VLOOKUP(C664,away!$B$2:$E$405,4,FALSE)</f>
        <v>1.1665000000000001</v>
      </c>
      <c r="H664">
        <f>VLOOKUP(A664,away!$A$2:$E$405,3,FALSE)</f>
        <v>1.1069</v>
      </c>
      <c r="I664">
        <f>VLOOKUP(C664,away!$B$2:$E$405,3,FALSE)</f>
        <v>0.73570000000000002</v>
      </c>
      <c r="J664">
        <f>VLOOKUP(B664,home!$B$2:$E$405,4,FALSE)</f>
        <v>1.2962</v>
      </c>
      <c r="K664" s="3">
        <f t="shared" si="674"/>
        <v>1.67363193223</v>
      </c>
      <c r="L664" s="3">
        <f t="shared" si="675"/>
        <v>1.055555712946</v>
      </c>
      <c r="M664" s="5">
        <f t="shared" si="676"/>
        <v>6.527229239830426E-2</v>
      </c>
      <c r="N664" s="5">
        <f t="shared" si="677"/>
        <v>0.10924179284765548</v>
      </c>
      <c r="O664" s="5">
        <f t="shared" si="678"/>
        <v>6.8898541138111821E-2</v>
      </c>
      <c r="P664" s="5">
        <f t="shared" si="679"/>
        <v>0.11531079853280622</v>
      </c>
      <c r="Q664" s="5">
        <f t="shared" si="680"/>
        <v>9.1415276421945552E-2</v>
      </c>
      <c r="R664" s="5">
        <f t="shared" si="681"/>
        <v>3.6363124355989471E-2</v>
      </c>
      <c r="S664" s="5">
        <f t="shared" si="682"/>
        <v>5.0927352823519303E-2</v>
      </c>
      <c r="T664" s="5">
        <f t="shared" si="683"/>
        <v>9.6493917277722399E-2</v>
      </c>
      <c r="U664" s="5">
        <f t="shared" si="684"/>
        <v>6.0858486077834423E-2</v>
      </c>
      <c r="V664" s="5">
        <f t="shared" si="685"/>
        <v>9.9965399737507715E-3</v>
      </c>
      <c r="W664" s="5">
        <f t="shared" si="686"/>
        <v>5.0998508571133409E-2</v>
      </c>
      <c r="X664" s="5">
        <f t="shared" si="687"/>
        <v>5.3831767073985418E-2</v>
      </c>
      <c r="Y664" s="5">
        <f t="shared" si="688"/>
        <v>2.8411214636461846E-2</v>
      </c>
      <c r="Z664" s="5">
        <f t="shared" si="689"/>
        <v>1.2794434551510175E-2</v>
      </c>
      <c r="AA664" s="5">
        <f t="shared" si="690"/>
        <v>2.1413174220234244E-2</v>
      </c>
      <c r="AB664" s="5">
        <f t="shared" si="691"/>
        <v>1.7918886072694137E-2</v>
      </c>
      <c r="AC664" s="5">
        <f t="shared" si="692"/>
        <v>1.103750309457748E-3</v>
      </c>
      <c r="AD664" s="5">
        <f t="shared" si="693"/>
        <v>2.1338183110188553E-2</v>
      </c>
      <c r="AE664" s="5">
        <f t="shared" si="694"/>
        <v>2.2523641085847375E-2</v>
      </c>
      <c r="AF664" s="5">
        <f t="shared" si="695"/>
        <v>1.1887479012255722E-2</v>
      </c>
      <c r="AG664" s="5">
        <f t="shared" si="696"/>
        <v>4.1826321279707333E-3</v>
      </c>
      <c r="AH664" s="5">
        <f t="shared" si="697"/>
        <v>3.3763096211900639E-3</v>
      </c>
      <c r="AI664" s="5">
        <f t="shared" si="698"/>
        <v>5.6506995951190655E-3</v>
      </c>
      <c r="AJ664" s="5">
        <f t="shared" si="699"/>
        <v>4.7285956409152015E-3</v>
      </c>
      <c r="AK664" s="5">
        <f t="shared" si="700"/>
        <v>2.6379762197464205E-3</v>
      </c>
      <c r="AL664" s="5">
        <f t="shared" si="701"/>
        <v>7.7995930516888953E-5</v>
      </c>
      <c r="AM664" s="5">
        <f t="shared" si="702"/>
        <v>7.1424529257964825E-3</v>
      </c>
      <c r="AN664" s="5">
        <f t="shared" si="703"/>
        <v>7.5392569902723496E-3</v>
      </c>
      <c r="AO664" s="5">
        <f t="shared" si="704"/>
        <v>3.9790528937250222E-3</v>
      </c>
      <c r="AP664" s="5">
        <f t="shared" si="705"/>
        <v>1.4000373380285867E-3</v>
      </c>
      <c r="AQ664" s="5">
        <f t="shared" si="706"/>
        <v>3.6945435262344614E-4</v>
      </c>
      <c r="AR664" s="5">
        <f t="shared" si="707"/>
        <v>7.1277658186434374E-4</v>
      </c>
      <c r="AS664" s="5">
        <f t="shared" si="708"/>
        <v>1.1929256479539163E-3</v>
      </c>
      <c r="AT664" s="5">
        <f t="shared" si="709"/>
        <v>9.9825922859591914E-4</v>
      </c>
      <c r="AU664" s="5">
        <f t="shared" si="710"/>
        <v>5.5690617387380557E-4</v>
      </c>
      <c r="AV664" s="5">
        <f t="shared" si="711"/>
        <v>2.3301398896280836E-4</v>
      </c>
      <c r="AW664" s="5">
        <f t="shared" si="712"/>
        <v>3.8274590861999957E-6</v>
      </c>
      <c r="AX664" s="5">
        <f t="shared" si="713"/>
        <v>1.9923062151770972E-3</v>
      </c>
      <c r="AY664" s="5">
        <f t="shared" si="714"/>
        <v>2.1029902073680076E-3</v>
      </c>
      <c r="AZ664" s="5">
        <f t="shared" si="715"/>
        <v>1.1099116638283969E-3</v>
      </c>
      <c r="BA664" s="5">
        <f t="shared" si="716"/>
        <v>3.9052453253982149E-4</v>
      </c>
      <c r="BB664" s="5">
        <f t="shared" si="717"/>
        <v>1.0305510034199365E-4</v>
      </c>
      <c r="BC664" s="5">
        <f t="shared" si="718"/>
        <v>2.1756079982842943E-5</v>
      </c>
      <c r="BD664" s="5">
        <f t="shared" si="719"/>
        <v>1.2539589884017166E-4</v>
      </c>
      <c r="BE664" s="5">
        <f t="shared" si="720"/>
        <v>2.0986658046959412E-4</v>
      </c>
      <c r="BF664" s="5">
        <f t="shared" si="721"/>
        <v>1.7561970529091485E-4</v>
      </c>
      <c r="BG664" s="5">
        <f t="shared" si="722"/>
        <v>9.7974248901232288E-5</v>
      </c>
      <c r="BH664" s="5">
        <f t="shared" si="723"/>
        <v>4.0993207874338083E-5</v>
      </c>
      <c r="BI664" s="5">
        <f t="shared" si="724"/>
        <v>1.3721508340606894E-5</v>
      </c>
      <c r="BJ664" s="8">
        <f t="shared" si="725"/>
        <v>0.51647521046485056</v>
      </c>
      <c r="BK664" s="8">
        <f t="shared" si="726"/>
        <v>0.24479172017572318</v>
      </c>
      <c r="BL664" s="8">
        <f t="shared" si="727"/>
        <v>0.22620324571280256</v>
      </c>
      <c r="BM664" s="8">
        <f t="shared" si="728"/>
        <v>0.51166362246179187</v>
      </c>
      <c r="BN664" s="8">
        <f t="shared" si="729"/>
        <v>0.48650182569481287</v>
      </c>
    </row>
    <row r="665" spans="1:66" x14ac:dyDescent="0.25">
      <c r="A665" t="s">
        <v>70</v>
      </c>
      <c r="B665" t="s">
        <v>88</v>
      </c>
      <c r="C665" t="s">
        <v>77</v>
      </c>
      <c r="D665" s="7" t="s">
        <v>539</v>
      </c>
      <c r="E665">
        <f>VLOOKUP(A665,home!$A$2:$E$405,3,FALSE)</f>
        <v>1.3243</v>
      </c>
      <c r="F665">
        <f>VLOOKUP(B665,home!$B$2:$E$405,3,FALSE)</f>
        <v>1.2476</v>
      </c>
      <c r="G665">
        <f>VLOOKUP(C665,away!$B$2:$E$405,4,FALSE)</f>
        <v>1.0506</v>
      </c>
      <c r="H665">
        <f>VLOOKUP(A665,away!$A$2:$E$405,3,FALSE)</f>
        <v>1.1069</v>
      </c>
      <c r="I665">
        <f>VLOOKUP(C665,away!$B$2:$E$405,3,FALSE)</f>
        <v>0.98199999999999998</v>
      </c>
      <c r="J665">
        <f>VLOOKUP(B665,home!$B$2:$E$405,4,FALSE)</f>
        <v>1.2568999999999999</v>
      </c>
      <c r="K665" s="3">
        <f t="shared" si="674"/>
        <v>1.7357978320080001</v>
      </c>
      <c r="L665" s="3">
        <f t="shared" si="675"/>
        <v>1.3662198830199999</v>
      </c>
      <c r="M665" s="5">
        <f t="shared" si="676"/>
        <v>4.4958397580813401E-2</v>
      </c>
      <c r="N665" s="5">
        <f t="shared" si="677"/>
        <v>7.8038689051329616E-2</v>
      </c>
      <c r="O665" s="5">
        <f t="shared" si="678"/>
        <v>6.1423056683625535E-2</v>
      </c>
      <c r="P665" s="5">
        <f t="shared" si="679"/>
        <v>0.10661800862674169</v>
      </c>
      <c r="Q665" s="5">
        <f t="shared" si="680"/>
        <v>6.7729693634022217E-2</v>
      </c>
      <c r="R665" s="5">
        <f t="shared" si="681"/>
        <v>4.1958700658516854E-2</v>
      </c>
      <c r="S665" s="5">
        <f t="shared" si="682"/>
        <v>6.321065904928494E-2</v>
      </c>
      <c r="T665" s="5">
        <f t="shared" si="683"/>
        <v>9.2533654113654273E-2</v>
      </c>
      <c r="U665" s="5">
        <f t="shared" si="684"/>
        <v>7.2831821636926197E-2</v>
      </c>
      <c r="V665" s="5">
        <f t="shared" si="685"/>
        <v>1.665587880366886E-2</v>
      </c>
      <c r="W665" s="5">
        <f t="shared" si="686"/>
        <v>3.9188351790833922E-2</v>
      </c>
      <c r="X665" s="5">
        <f t="shared" si="687"/>
        <v>5.3539905399419725E-2</v>
      </c>
      <c r="Y665" s="5">
        <f t="shared" si="688"/>
        <v>3.6573641645848538E-2</v>
      </c>
      <c r="Z665" s="5">
        <f t="shared" si="689"/>
        <v>1.9108270368450028E-2</v>
      </c>
      <c r="AA665" s="5">
        <f t="shared" si="690"/>
        <v>3.3168094278978259E-2</v>
      </c>
      <c r="AB665" s="5">
        <f t="shared" si="691"/>
        <v>2.8786553070643719E-2</v>
      </c>
      <c r="AC665" s="5">
        <f t="shared" si="692"/>
        <v>2.4686942895143687E-3</v>
      </c>
      <c r="AD665" s="5">
        <f t="shared" si="693"/>
        <v>1.7005764019624094E-2</v>
      </c>
      <c r="AE665" s="5">
        <f t="shared" si="694"/>
        <v>2.323361292955655E-2</v>
      </c>
      <c r="AF665" s="5">
        <f t="shared" si="695"/>
        <v>1.5871111969375355E-2</v>
      </c>
      <c r="AG665" s="5">
        <f t="shared" si="696"/>
        <v>7.2278095793991051E-3</v>
      </c>
      <c r="AH665" s="5">
        <f t="shared" si="697"/>
        <v>6.5265247268745784E-3</v>
      </c>
      <c r="AI665" s="5">
        <f t="shared" si="698"/>
        <v>1.1328727471455498E-2</v>
      </c>
      <c r="AJ665" s="5">
        <f t="shared" si="699"/>
        <v>9.8321902921809663E-3</v>
      </c>
      <c r="AK665" s="5">
        <f t="shared" si="700"/>
        <v>5.6888981976859392E-3</v>
      </c>
      <c r="AL665" s="5">
        <f t="shared" si="701"/>
        <v>2.3417851455502791E-4</v>
      </c>
      <c r="AM665" s="5">
        <f t="shared" si="702"/>
        <v>5.9037136633806287E-3</v>
      </c>
      <c r="AN665" s="5">
        <f t="shared" si="703"/>
        <v>8.0657709905674578E-3</v>
      </c>
      <c r="AO665" s="5">
        <f t="shared" si="704"/>
        <v>5.5098083495995903E-3</v>
      </c>
      <c r="AP665" s="5">
        <f t="shared" si="705"/>
        <v>2.5092032396175235E-3</v>
      </c>
      <c r="AQ665" s="5">
        <f t="shared" si="706"/>
        <v>8.5703083912591399E-4</v>
      </c>
      <c r="AR665" s="5">
        <f t="shared" si="707"/>
        <v>1.7833335697755462E-3</v>
      </c>
      <c r="AS665" s="5">
        <f t="shared" si="708"/>
        <v>3.0955065441634804E-3</v>
      </c>
      <c r="AT665" s="5">
        <f t="shared" si="709"/>
        <v>2.6865867741627737E-3</v>
      </c>
      <c r="AU665" s="5">
        <f t="shared" si="710"/>
        <v>1.5544571660310357E-3</v>
      </c>
      <c r="AV665" s="5">
        <f t="shared" si="711"/>
        <v>6.7455584468649314E-4</v>
      </c>
      <c r="AW665" s="5">
        <f t="shared" si="712"/>
        <v>1.5426389376080509E-5</v>
      </c>
      <c r="AX665" s="5">
        <f t="shared" si="713"/>
        <v>1.7079422296153507E-3</v>
      </c>
      <c r="AY665" s="5">
        <f t="shared" si="714"/>
        <v>2.3334246331500022E-3</v>
      </c>
      <c r="AZ665" s="5">
        <f t="shared" si="715"/>
        <v>1.5939855646690912E-3</v>
      </c>
      <c r="BA665" s="5">
        <f t="shared" si="716"/>
        <v>7.259115905659246E-4</v>
      </c>
      <c r="BB665" s="5">
        <f t="shared" si="717"/>
        <v>2.4793871208645979E-4</v>
      </c>
      <c r="BC665" s="5">
        <f t="shared" si="718"/>
        <v>6.7747759644578564E-5</v>
      </c>
      <c r="BD665" s="5">
        <f t="shared" si="719"/>
        <v>4.0607096351406369E-4</v>
      </c>
      <c r="BE665" s="5">
        <f t="shared" si="720"/>
        <v>7.0485709810911136E-4</v>
      </c>
      <c r="BF665" s="5">
        <f t="shared" si="721"/>
        <v>6.1174471138662311E-4</v>
      </c>
      <c r="BG665" s="5">
        <f t="shared" si="722"/>
        <v>3.5395504792241987E-4</v>
      </c>
      <c r="BH665" s="5">
        <f t="shared" si="723"/>
        <v>1.535986012030061E-4</v>
      </c>
      <c r="BI665" s="5">
        <f t="shared" si="724"/>
        <v>5.3323223793527856E-5</v>
      </c>
      <c r="BJ665" s="8">
        <f t="shared" si="725"/>
        <v>0.46046471170508585</v>
      </c>
      <c r="BK665" s="8">
        <f t="shared" si="726"/>
        <v>0.23647924149772831</v>
      </c>
      <c r="BL665" s="8">
        <f t="shared" si="727"/>
        <v>0.28362255656163565</v>
      </c>
      <c r="BM665" s="8">
        <f t="shared" si="728"/>
        <v>0.59663023565407658</v>
      </c>
      <c r="BN665" s="8">
        <f t="shared" si="729"/>
        <v>0.40072654623504933</v>
      </c>
    </row>
    <row r="666" spans="1:66" x14ac:dyDescent="0.25">
      <c r="A666" t="s">
        <v>70</v>
      </c>
      <c r="B666" t="s">
        <v>309</v>
      </c>
      <c r="C666" t="s">
        <v>85</v>
      </c>
      <c r="D666" s="7" t="s">
        <v>539</v>
      </c>
      <c r="E666">
        <f>VLOOKUP(A666,home!$A$2:$E$405,3,FALSE)</f>
        <v>1.3243</v>
      </c>
      <c r="F666">
        <f>VLOOKUP(B666,home!$B$2:$E$405,3,FALSE)</f>
        <v>0.9849</v>
      </c>
      <c r="G666">
        <f>VLOOKUP(C666,away!$B$2:$E$405,4,FALSE)</f>
        <v>0.9849</v>
      </c>
      <c r="H666">
        <f>VLOOKUP(A666,away!$A$2:$E$405,3,FALSE)</f>
        <v>1.1069</v>
      </c>
      <c r="I666">
        <f>VLOOKUP(C666,away!$B$2:$E$405,3,FALSE)</f>
        <v>0.82489999999999997</v>
      </c>
      <c r="J666">
        <f>VLOOKUP(B666,home!$B$2:$E$405,4,FALSE)</f>
        <v>0.94269999999999998</v>
      </c>
      <c r="K666" s="3">
        <f t="shared" si="674"/>
        <v>1.284608093643</v>
      </c>
      <c r="L666" s="3">
        <f t="shared" si="675"/>
        <v>0.86076222228699995</v>
      </c>
      <c r="M666" s="5">
        <f t="shared" si="676"/>
        <v>0.11702469291112191</v>
      </c>
      <c r="N666" s="5">
        <f t="shared" si="677"/>
        <v>0.15033086766971382</v>
      </c>
      <c r="O666" s="5">
        <f t="shared" si="678"/>
        <v>0.10073043473263102</v>
      </c>
      <c r="P666" s="5">
        <f t="shared" si="679"/>
        <v>0.12939913173371576</v>
      </c>
      <c r="Q666" s="5">
        <f t="shared" si="680"/>
        <v>9.6558124666444617E-2</v>
      </c>
      <c r="R666" s="5">
        <f t="shared" si="681"/>
        <v>4.3352476426197536E-2</v>
      </c>
      <c r="S666" s="5">
        <f t="shared" si="682"/>
        <v>3.5770517479922791E-2</v>
      </c>
      <c r="T666" s="5">
        <f t="shared" si="683"/>
        <v>8.3113585967754047E-2</v>
      </c>
      <c r="U666" s="5">
        <f t="shared" si="684"/>
        <v>5.5690942096560718E-2</v>
      </c>
      <c r="V666" s="5">
        <f t="shared" si="685"/>
        <v>4.3947741934004612E-3</v>
      </c>
      <c r="W666" s="5">
        <f t="shared" si="686"/>
        <v>4.1346449484501509E-2</v>
      </c>
      <c r="X666" s="5">
        <f t="shared" si="687"/>
        <v>3.55894617419567E-2</v>
      </c>
      <c r="Y666" s="5">
        <f t="shared" si="688"/>
        <v>1.5317032089502405E-2</v>
      </c>
      <c r="Z666" s="5">
        <f t="shared" si="689"/>
        <v>1.2438724650086193E-2</v>
      </c>
      <c r="AA666" s="5">
        <f t="shared" si="690"/>
        <v>1.5978886360097415E-2</v>
      </c>
      <c r="AB666" s="5">
        <f t="shared" si="691"/>
        <v>1.0263303372791441E-2</v>
      </c>
      <c r="AC666" s="5">
        <f t="shared" si="692"/>
        <v>3.037179326458811E-4</v>
      </c>
      <c r="AD666" s="5">
        <f t="shared" si="693"/>
        <v>1.3278495912798022E-2</v>
      </c>
      <c r="AE666" s="5">
        <f t="shared" si="694"/>
        <v>1.1429627650528872E-2</v>
      </c>
      <c r="AF666" s="5">
        <f t="shared" si="695"/>
        <v>4.919095848191086E-3</v>
      </c>
      <c r="AG666" s="5">
        <f t="shared" si="696"/>
        <v>1.411390624643905E-3</v>
      </c>
      <c r="AH666" s="5">
        <f t="shared" si="697"/>
        <v>2.6766960680560687E-3</v>
      </c>
      <c r="AI666" s="5">
        <f t="shared" si="698"/>
        <v>3.4385054332472203E-3</v>
      </c>
      <c r="AJ666" s="5">
        <f t="shared" si="699"/>
        <v>2.2085659547924053E-3</v>
      </c>
      <c r="AK666" s="5">
        <f t="shared" si="700"/>
        <v>9.4571390029023455E-4</v>
      </c>
      <c r="AL666" s="5">
        <f t="shared" si="701"/>
        <v>1.3433348398080212E-5</v>
      </c>
      <c r="AM666" s="5">
        <f t="shared" si="702"/>
        <v>3.4115326641971679E-3</v>
      </c>
      <c r="AN666" s="5">
        <f t="shared" si="703"/>
        <v>2.9365184374390437E-3</v>
      </c>
      <c r="AO666" s="5">
        <f t="shared" si="704"/>
        <v>1.2638220679983899E-3</v>
      </c>
      <c r="AP666" s="5">
        <f t="shared" si="705"/>
        <v>3.6261676394188204E-4</v>
      </c>
      <c r="AQ666" s="5">
        <f t="shared" si="706"/>
        <v>7.803170289228371E-5</v>
      </c>
      <c r="AR666" s="5">
        <f t="shared" si="707"/>
        <v>4.6079977118536342E-4</v>
      </c>
      <c r="AS666" s="5">
        <f t="shared" si="708"/>
        <v>5.9194711561356029E-4</v>
      </c>
      <c r="AT666" s="5">
        <f t="shared" si="709"/>
        <v>3.8021002786290417E-4</v>
      </c>
      <c r="AU666" s="5">
        <f t="shared" si="710"/>
        <v>1.6280695969230573E-4</v>
      </c>
      <c r="AV666" s="5">
        <f t="shared" si="711"/>
        <v>5.2285784530536406E-5</v>
      </c>
      <c r="AW666" s="5">
        <f t="shared" si="712"/>
        <v>4.1260608617121752E-7</v>
      </c>
      <c r="AX666" s="5">
        <f t="shared" si="713"/>
        <v>7.3041374535919089E-4</v>
      </c>
      <c r="AY666" s="5">
        <f t="shared" si="714"/>
        <v>6.2871255864434792E-4</v>
      </c>
      <c r="AZ666" s="5">
        <f t="shared" si="715"/>
        <v>2.7058600957922735E-4</v>
      </c>
      <c r="BA666" s="5">
        <f t="shared" si="716"/>
        <v>7.7636738308395743E-5</v>
      </c>
      <c r="BB666" s="5">
        <f t="shared" si="717"/>
        <v>1.6706692849362242E-5</v>
      </c>
      <c r="BC666" s="5">
        <f t="shared" si="718"/>
        <v>2.8760980128166756E-6</v>
      </c>
      <c r="BD666" s="5">
        <f t="shared" si="719"/>
        <v>6.6106505845809054E-5</v>
      </c>
      <c r="BE666" s="5">
        <f t="shared" si="720"/>
        <v>8.4920952451984612E-5</v>
      </c>
      <c r="BF666" s="5">
        <f t="shared" si="721"/>
        <v>5.4545071419845915E-5</v>
      </c>
      <c r="BG666" s="5">
        <f t="shared" si="722"/>
        <v>2.3356346738089844E-5</v>
      </c>
      <c r="BH666" s="5">
        <f t="shared" si="723"/>
        <v>7.5009380144206252E-6</v>
      </c>
      <c r="BI666" s="5">
        <f t="shared" si="724"/>
        <v>1.9271531366478381E-6</v>
      </c>
      <c r="BJ666" s="8">
        <f t="shared" si="725"/>
        <v>0.46307358513525715</v>
      </c>
      <c r="BK666" s="8">
        <f t="shared" si="726"/>
        <v>0.28753498015784923</v>
      </c>
      <c r="BL666" s="8">
        <f t="shared" si="727"/>
        <v>0.23717193097115558</v>
      </c>
      <c r="BM666" s="8">
        <f t="shared" si="728"/>
        <v>0.36219519282196533</v>
      </c>
      <c r="BN666" s="8">
        <f t="shared" si="729"/>
        <v>0.6373957281398247</v>
      </c>
    </row>
    <row r="667" spans="1:66" x14ac:dyDescent="0.25">
      <c r="A667" t="s">
        <v>70</v>
      </c>
      <c r="B667" t="s">
        <v>97</v>
      </c>
      <c r="C667" t="s">
        <v>79</v>
      </c>
      <c r="D667" s="7" t="s">
        <v>539</v>
      </c>
      <c r="E667">
        <f>VLOOKUP(A667,home!$A$2:$E$405,3,FALSE)</f>
        <v>1.3243</v>
      </c>
      <c r="F667">
        <f>VLOOKUP(B667,home!$B$2:$E$405,3,FALSE)</f>
        <v>1.8436999999999999</v>
      </c>
      <c r="G667">
        <f>VLOOKUP(C667,away!$B$2:$E$405,4,FALSE)</f>
        <v>1.1163000000000001</v>
      </c>
      <c r="H667">
        <f>VLOOKUP(A667,away!$A$2:$E$405,3,FALSE)</f>
        <v>1.1069</v>
      </c>
      <c r="I667">
        <f>VLOOKUP(C667,away!$B$2:$E$405,3,FALSE)</f>
        <v>0.82489999999999997</v>
      </c>
      <c r="J667">
        <f>VLOOKUP(B667,home!$B$2:$E$405,4,FALSE)</f>
        <v>0.4929</v>
      </c>
      <c r="K667" s="3">
        <f t="shared" si="674"/>
        <v>2.7255713751329997</v>
      </c>
      <c r="L667" s="3">
        <f t="shared" si="675"/>
        <v>0.45005802414899998</v>
      </c>
      <c r="M667" s="5">
        <f t="shared" si="676"/>
        <v>4.1767807182310962E-2</v>
      </c>
      <c r="N667" s="5">
        <f t="shared" si="677"/>
        <v>0.11384113965818128</v>
      </c>
      <c r="O667" s="5">
        <f t="shared" si="678"/>
        <v>1.879793677350728E-2</v>
      </c>
      <c r="P667" s="5">
        <f t="shared" si="679"/>
        <v>5.1235118381431424E-2</v>
      </c>
      <c r="Q667" s="5">
        <f t="shared" si="680"/>
        <v>0.15514107578242853</v>
      </c>
      <c r="R667" s="5">
        <f t="shared" si="681"/>
        <v>4.2300811411812569E-3</v>
      </c>
      <c r="S667" s="5">
        <f t="shared" si="682"/>
        <v>1.5712085052139266E-2</v>
      </c>
      <c r="T667" s="5">
        <f t="shared" si="683"/>
        <v>6.9822486030990047E-2</v>
      </c>
      <c r="U667" s="5">
        <f t="shared" si="684"/>
        <v>1.1529388072893569E-2</v>
      </c>
      <c r="V667" s="5">
        <f t="shared" si="685"/>
        <v>2.1414965575220534E-3</v>
      </c>
      <c r="W667" s="5">
        <f t="shared" si="686"/>
        <v>0.14094935841997555</v>
      </c>
      <c r="X667" s="5">
        <f t="shared" si="687"/>
        <v>6.3435389755563398E-2</v>
      </c>
      <c r="Y667" s="5">
        <f t="shared" si="688"/>
        <v>1.4274803087255289E-2</v>
      </c>
      <c r="Z667" s="5">
        <f t="shared" si="689"/>
        <v>6.3459398679666112E-4</v>
      </c>
      <c r="AA667" s="5">
        <f t="shared" si="690"/>
        <v>1.7296312052445088E-3</v>
      </c>
      <c r="AB667" s="5">
        <f t="shared" si="691"/>
        <v>2.3571166512756118E-3</v>
      </c>
      <c r="AC667" s="5">
        <f t="shared" si="692"/>
        <v>1.6418121551000647E-4</v>
      </c>
      <c r="AD667" s="5">
        <f t="shared" si="693"/>
        <v>9.6041884163211688E-2</v>
      </c>
      <c r="AE667" s="5">
        <f t="shared" si="694"/>
        <v>4.3224420622042181E-2</v>
      </c>
      <c r="AF667" s="5">
        <f t="shared" si="695"/>
        <v>9.7267486700707961E-3</v>
      </c>
      <c r="AG667" s="5">
        <f t="shared" si="696"/>
        <v>1.459200429281992E-3</v>
      </c>
      <c r="AH667" s="5">
        <f t="shared" si="697"/>
        <v>7.1401028958635474E-5</v>
      </c>
      <c r="AI667" s="5">
        <f t="shared" si="698"/>
        <v>1.9460860068469925E-4</v>
      </c>
      <c r="AJ667" s="5">
        <f t="shared" si="699"/>
        <v>2.6520981569045233E-4</v>
      </c>
      <c r="AK667" s="5">
        <f t="shared" si="700"/>
        <v>2.4094942735006515E-4</v>
      </c>
      <c r="AL667" s="5">
        <f t="shared" si="701"/>
        <v>8.0558157874517089E-6</v>
      </c>
      <c r="AM667" s="5">
        <f t="shared" si="702"/>
        <v>5.2353802057817804E-2</v>
      </c>
      <c r="AN667" s="5">
        <f t="shared" si="703"/>
        <v>2.3562248710829327E-2</v>
      </c>
      <c r="AO667" s="5">
        <f t="shared" si="704"/>
        <v>5.3021895496515844E-3</v>
      </c>
      <c r="AP667" s="5">
        <f t="shared" si="705"/>
        <v>7.9543098412655604E-4</v>
      </c>
      <c r="AQ667" s="5">
        <f t="shared" si="706"/>
        <v>8.9497524265723093E-5</v>
      </c>
      <c r="AR667" s="5">
        <f t="shared" si="707"/>
        <v>6.426921203065807E-6</v>
      </c>
      <c r="AS667" s="5">
        <f t="shared" si="708"/>
        <v>1.7517032461311507E-5</v>
      </c>
      <c r="AT667" s="5">
        <f t="shared" si="709"/>
        <v>2.3871961126913102E-5</v>
      </c>
      <c r="AU667" s="5">
        <f t="shared" si="710"/>
        <v>2.1688244638600684E-5</v>
      </c>
      <c r="AV667" s="5">
        <f t="shared" si="711"/>
        <v>1.4778214690962943E-5</v>
      </c>
      <c r="AW667" s="5">
        <f t="shared" si="712"/>
        <v>2.7449415083376813E-7</v>
      </c>
      <c r="AX667" s="5">
        <f t="shared" si="713"/>
        <v>2.3782337378027905E-2</v>
      </c>
      <c r="AY667" s="5">
        <f t="shared" si="714"/>
        <v>1.0703431770000146E-2</v>
      </c>
      <c r="AZ667" s="5">
        <f t="shared" si="715"/>
        <v>2.4085826770099501E-3</v>
      </c>
      <c r="BA667" s="5">
        <f t="shared" si="716"/>
        <v>3.6133398687153569E-4</v>
      </c>
      <c r="BB667" s="5">
        <f t="shared" si="717"/>
        <v>4.0655315047321011E-5</v>
      </c>
      <c r="BC667" s="5">
        <f t="shared" si="718"/>
        <v>3.6594501522704833E-6</v>
      </c>
      <c r="BD667" s="5">
        <f t="shared" si="719"/>
        <v>4.8208124300218455E-7</v>
      </c>
      <c r="BE667" s="5">
        <f t="shared" si="720"/>
        <v>1.3139468364152902E-6</v>
      </c>
      <c r="BF667" s="5">
        <f t="shared" si="721"/>
        <v>1.7906279428900387E-6</v>
      </c>
      <c r="BG667" s="5">
        <f t="shared" si="722"/>
        <v>1.6268280882181257E-6</v>
      </c>
      <c r="BH667" s="5">
        <f t="shared" si="723"/>
        <v>1.1085090173774163E-6</v>
      </c>
      <c r="BI667" s="5">
        <f t="shared" si="724"/>
        <v>6.0426408936813867E-7</v>
      </c>
      <c r="BJ667" s="8">
        <f t="shared" si="725"/>
        <v>0.82731967602280065</v>
      </c>
      <c r="BK667" s="8">
        <f t="shared" si="726"/>
        <v>0.12173217597470132</v>
      </c>
      <c r="BL667" s="8">
        <f t="shared" si="727"/>
        <v>3.9507531348124215E-2</v>
      </c>
      <c r="BM667" s="8">
        <f t="shared" si="728"/>
        <v>0.59347766113753297</v>
      </c>
      <c r="BN667" s="8">
        <f t="shared" si="729"/>
        <v>0.3850131589190407</v>
      </c>
    </row>
    <row r="668" spans="1:66" x14ac:dyDescent="0.25">
      <c r="A668" t="s">
        <v>70</v>
      </c>
      <c r="B668" t="s">
        <v>62</v>
      </c>
      <c r="C668" t="s">
        <v>349</v>
      </c>
      <c r="D668" s="7" t="s">
        <v>539</v>
      </c>
      <c r="E668">
        <f>VLOOKUP(A668,home!$A$2:$E$405,3,FALSE)</f>
        <v>1.3243</v>
      </c>
      <c r="F668">
        <f>VLOOKUP(B668,home!$B$2:$E$405,3,FALSE)</f>
        <v>0.85509999999999997</v>
      </c>
      <c r="G668">
        <f>VLOOKUP(C668,away!$B$2:$E$405,4,FALSE)</f>
        <v>0.64529999999999998</v>
      </c>
      <c r="H668">
        <f>VLOOKUP(A668,away!$A$2:$E$405,3,FALSE)</f>
        <v>1.1069</v>
      </c>
      <c r="I668">
        <f>VLOOKUP(C668,away!$B$2:$E$405,3,FALSE)</f>
        <v>1.2133</v>
      </c>
      <c r="J668">
        <f>VLOOKUP(B668,home!$B$2:$E$405,4,FALSE)</f>
        <v>1.5074000000000001</v>
      </c>
      <c r="K668" s="3">
        <f t="shared" si="674"/>
        <v>0.73074348252900001</v>
      </c>
      <c r="L668" s="3">
        <f t="shared" si="675"/>
        <v>2.0244408680980004</v>
      </c>
      <c r="M668" s="5">
        <f t="shared" si="676"/>
        <v>6.3597294386927711E-2</v>
      </c>
      <c r="N668" s="5">
        <f t="shared" si="677"/>
        <v>4.6473308379725582E-2</v>
      </c>
      <c r="O668" s="5">
        <f t="shared" si="678"/>
        <v>0.12874896185735601</v>
      </c>
      <c r="P668" s="5">
        <f t="shared" si="679"/>
        <v>9.4082464759637718E-2</v>
      </c>
      <c r="Q668" s="5">
        <f t="shared" si="680"/>
        <v>1.6980033605022413E-2</v>
      </c>
      <c r="R668" s="5">
        <f t="shared" si="681"/>
        <v>0.13032233005461114</v>
      </c>
      <c r="S668" s="5">
        <f t="shared" si="682"/>
        <v>3.4795152296085277E-2</v>
      </c>
      <c r="T668" s="5">
        <f t="shared" si="683"/>
        <v>3.4375073971684794E-2</v>
      </c>
      <c r="U668" s="5">
        <f t="shared" si="684"/>
        <v>9.5232193315400296E-2</v>
      </c>
      <c r="V668" s="5">
        <f t="shared" si="685"/>
        <v>5.7193447915949835E-3</v>
      </c>
      <c r="W668" s="5">
        <f t="shared" si="686"/>
        <v>4.13601629666451E-3</v>
      </c>
      <c r="X668" s="5">
        <f t="shared" si="687"/>
        <v>8.3731204220869777E-3</v>
      </c>
      <c r="Y668" s="5">
        <f t="shared" si="688"/>
        <v>8.4754435879894306E-3</v>
      </c>
      <c r="Z668" s="5">
        <f t="shared" si="689"/>
        <v>8.794328366277035E-2</v>
      </c>
      <c r="AA668" s="5">
        <f t="shared" si="690"/>
        <v>6.4263981368768514E-2</v>
      </c>
      <c r="AB668" s="5">
        <f t="shared" si="691"/>
        <v>2.3480242773296335E-2</v>
      </c>
      <c r="AC668" s="5">
        <f t="shared" si="692"/>
        <v>5.2880596178519969E-4</v>
      </c>
      <c r="AD668" s="5">
        <f t="shared" si="693"/>
        <v>7.5559173810533045E-4</v>
      </c>
      <c r="AE668" s="5">
        <f t="shared" si="694"/>
        <v>1.5296507942176318E-3</v>
      </c>
      <c r="AF668" s="5">
        <f t="shared" si="695"/>
        <v>1.5483437908663698E-3</v>
      </c>
      <c r="AG668" s="5">
        <f t="shared" si="696"/>
        <v>1.044843482698554E-3</v>
      </c>
      <c r="AH668" s="5">
        <f t="shared" si="697"/>
        <v>4.4508994380411879E-2</v>
      </c>
      <c r="AI668" s="5">
        <f t="shared" si="698"/>
        <v>3.2524657557405863E-2</v>
      </c>
      <c r="AJ668" s="5">
        <f t="shared" si="699"/>
        <v>1.1883590765780959E-2</v>
      </c>
      <c r="AK668" s="5">
        <f t="shared" si="700"/>
        <v>2.8946188337120819E-3</v>
      </c>
      <c r="AL668" s="5">
        <f t="shared" si="701"/>
        <v>3.1291499894101593E-5</v>
      </c>
      <c r="AM668" s="5">
        <f t="shared" si="702"/>
        <v>1.1042874761464587E-4</v>
      </c>
      <c r="AN668" s="5">
        <f t="shared" si="703"/>
        <v>2.2355646968396864E-4</v>
      </c>
      <c r="AO668" s="5">
        <f t="shared" si="704"/>
        <v>2.2628842677796898E-4</v>
      </c>
      <c r="AP668" s="5">
        <f t="shared" si="705"/>
        <v>1.5270251304897408E-4</v>
      </c>
      <c r="AQ668" s="5">
        <f t="shared" si="706"/>
        <v>7.7284302019402842E-5</v>
      </c>
      <c r="AR668" s="5">
        <f t="shared" si="707"/>
        <v>1.8021165444330012E-2</v>
      </c>
      <c r="AS668" s="5">
        <f t="shared" si="708"/>
        <v>1.3168849196020987E-2</v>
      </c>
      <c r="AT668" s="5">
        <f t="shared" si="709"/>
        <v>4.8115253611997989E-3</v>
      </c>
      <c r="AU668" s="5">
        <f t="shared" si="710"/>
        <v>1.1719969329065821E-3</v>
      </c>
      <c r="AV668" s="5">
        <f t="shared" si="711"/>
        <v>2.1410728006636561E-4</v>
      </c>
      <c r="AW668" s="5">
        <f t="shared" si="712"/>
        <v>1.2858607099749636E-6</v>
      </c>
      <c r="AX668" s="5">
        <f t="shared" si="713"/>
        <v>1.3449181267207051E-5</v>
      </c>
      <c r="AY668" s="5">
        <f t="shared" si="714"/>
        <v>2.7227072199792005E-5</v>
      </c>
      <c r="AZ668" s="5">
        <f t="shared" si="715"/>
        <v>2.755979883995694E-5</v>
      </c>
      <c r="BA668" s="5">
        <f t="shared" si="716"/>
        <v>1.8597727696056226E-5</v>
      </c>
      <c r="BB668" s="5">
        <f t="shared" si="717"/>
        <v>9.4125000004135741E-6</v>
      </c>
      <c r="BC668" s="5">
        <f t="shared" si="718"/>
        <v>3.8110099343619383E-6</v>
      </c>
      <c r="BD668" s="5">
        <f t="shared" si="719"/>
        <v>6.0804639693761865E-3</v>
      </c>
      <c r="BE668" s="5">
        <f t="shared" si="720"/>
        <v>4.4432594163740617E-3</v>
      </c>
      <c r="BF668" s="5">
        <f t="shared" si="721"/>
        <v>1.6234414298504768E-3</v>
      </c>
      <c r="BG668" s="5">
        <f t="shared" si="722"/>
        <v>3.9543974804359894E-4</v>
      </c>
      <c r="BH668" s="5">
        <f t="shared" si="723"/>
        <v>7.2241254653942439E-5</v>
      </c>
      <c r="BI668" s="5">
        <f t="shared" si="724"/>
        <v>1.0557965201617247E-5</v>
      </c>
      <c r="BJ668" s="8">
        <f t="shared" si="725"/>
        <v>0.12458174381814434</v>
      </c>
      <c r="BK668" s="8">
        <f t="shared" si="726"/>
        <v>0.1987815807681248</v>
      </c>
      <c r="BL668" s="8">
        <f t="shared" si="727"/>
        <v>0.58387261890476683</v>
      </c>
      <c r="BM668" s="8">
        <f t="shared" si="728"/>
        <v>0.514948892899036</v>
      </c>
      <c r="BN668" s="8">
        <f t="shared" si="729"/>
        <v>0.48020439304328055</v>
      </c>
    </row>
    <row r="669" spans="1:66" x14ac:dyDescent="0.25">
      <c r="A669" t="s">
        <v>70</v>
      </c>
      <c r="B669" t="s">
        <v>68</v>
      </c>
      <c r="C669" t="s">
        <v>100</v>
      </c>
      <c r="D669" s="7" t="s">
        <v>539</v>
      </c>
      <c r="E669">
        <f>VLOOKUP(A669,home!$A$2:$E$405,3,FALSE)</f>
        <v>1.3243</v>
      </c>
      <c r="F669">
        <f>VLOOKUP(B669,home!$B$2:$E$405,3,FALSE)</f>
        <v>0.71830000000000005</v>
      </c>
      <c r="G669">
        <f>VLOOKUP(C669,away!$B$2:$E$405,4,FALSE)</f>
        <v>1.1163000000000001</v>
      </c>
      <c r="H669">
        <f>VLOOKUP(A669,away!$A$2:$E$405,3,FALSE)</f>
        <v>1.1069</v>
      </c>
      <c r="I669">
        <f>VLOOKUP(C669,away!$B$2:$E$405,3,FALSE)</f>
        <v>1.0605</v>
      </c>
      <c r="J669">
        <f>VLOOKUP(B669,home!$B$2:$E$405,4,FALSE)</f>
        <v>1.1877</v>
      </c>
      <c r="K669" s="3">
        <f t="shared" si="674"/>
        <v>1.0618744474470001</v>
      </c>
      <c r="L669" s="3">
        <f t="shared" si="675"/>
        <v>1.3942023703649999</v>
      </c>
      <c r="M669" s="5">
        <f t="shared" si="676"/>
        <v>8.5770786185815934E-2</v>
      </c>
      <c r="N669" s="5">
        <f t="shared" si="677"/>
        <v>9.1077806188158097E-2</v>
      </c>
      <c r="O669" s="5">
        <f t="shared" si="678"/>
        <v>0.11958183340833417</v>
      </c>
      <c r="P669" s="5">
        <f t="shared" si="679"/>
        <v>0.12698089327517409</v>
      </c>
      <c r="Q669" s="5">
        <f t="shared" si="680"/>
        <v>4.835659756036767E-2</v>
      </c>
      <c r="R669" s="5">
        <f t="shared" si="681"/>
        <v>8.3360637795246051E-2</v>
      </c>
      <c r="S669" s="5">
        <f t="shared" si="682"/>
        <v>4.6997783202165723E-2</v>
      </c>
      <c r="T669" s="5">
        <f t="shared" si="683"/>
        <v>6.7418882941450972E-2</v>
      </c>
      <c r="U669" s="5">
        <f t="shared" si="684"/>
        <v>8.8518531197656417E-2</v>
      </c>
      <c r="V669" s="5">
        <f t="shared" si="685"/>
        <v>7.7309675633420068E-3</v>
      </c>
      <c r="W669" s="5">
        <f t="shared" si="686"/>
        <v>1.7116211771610788E-2</v>
      </c>
      <c r="X669" s="5">
        <f t="shared" si="687"/>
        <v>2.3863463023649077E-2</v>
      </c>
      <c r="Y669" s="5">
        <f t="shared" si="688"/>
        <v>1.6635248356344542E-2</v>
      </c>
      <c r="Z669" s="5">
        <f t="shared" si="689"/>
        <v>3.8740532936423398E-2</v>
      </c>
      <c r="AA669" s="5">
        <f t="shared" si="690"/>
        <v>4.113758200566691E-2</v>
      </c>
      <c r="AB669" s="5">
        <f t="shared" si="691"/>
        <v>2.18414735807866E-2</v>
      </c>
      <c r="AC669" s="5">
        <f t="shared" si="692"/>
        <v>7.1534056839864539E-4</v>
      </c>
      <c r="AD669" s="5">
        <f t="shared" si="693"/>
        <v>4.5438169793412609E-3</v>
      </c>
      <c r="AE669" s="5">
        <f t="shared" si="694"/>
        <v>6.3350004031023201E-3</v>
      </c>
      <c r="AF669" s="5">
        <f t="shared" si="695"/>
        <v>4.4161362891342437E-3</v>
      </c>
      <c r="AG669" s="5">
        <f t="shared" si="696"/>
        <v>2.0523292273886182E-3</v>
      </c>
      <c r="AH669" s="5">
        <f t="shared" si="697"/>
        <v>1.3503035712291217E-2</v>
      </c>
      <c r="AI669" s="5">
        <f t="shared" si="698"/>
        <v>1.4338528585846347E-2</v>
      </c>
      <c r="AJ669" s="5">
        <f t="shared" si="699"/>
        <v>7.6128585596493019E-3</v>
      </c>
      <c r="AK669" s="5">
        <f t="shared" si="700"/>
        <v>2.6946333255065888E-3</v>
      </c>
      <c r="AL669" s="5">
        <f t="shared" si="701"/>
        <v>4.2361549152385989E-5</v>
      </c>
      <c r="AM669" s="5">
        <f t="shared" si="702"/>
        <v>9.6499262884766016E-4</v>
      </c>
      <c r="AN669" s="5">
        <f t="shared" si="703"/>
        <v>1.3453950105241604E-3</v>
      </c>
      <c r="AO669" s="5">
        <f t="shared" si="704"/>
        <v>9.3787645637501452E-4</v>
      </c>
      <c r="AP669" s="5">
        <f t="shared" si="705"/>
        <v>4.3586319286252373E-4</v>
      </c>
      <c r="AQ669" s="5">
        <f t="shared" si="706"/>
        <v>1.5192037416094696E-4</v>
      </c>
      <c r="AR669" s="5">
        <f t="shared" si="707"/>
        <v>3.765192879439932E-3</v>
      </c>
      <c r="AS669" s="5">
        <f t="shared" si="708"/>
        <v>3.9981621083866568E-3</v>
      </c>
      <c r="AT669" s="5">
        <f t="shared" si="709"/>
        <v>2.1227730898233073E-3</v>
      </c>
      <c r="AU669" s="5">
        <f t="shared" si="710"/>
        <v>7.5137283393716166E-4</v>
      </c>
      <c r="AV669" s="5">
        <f t="shared" si="711"/>
        <v>1.9946590321592755E-4</v>
      </c>
      <c r="AW669" s="5">
        <f t="shared" si="712"/>
        <v>1.7420809031633349E-6</v>
      </c>
      <c r="AX669" s="5">
        <f t="shared" si="713"/>
        <v>1.7078350242467278E-4</v>
      </c>
      <c r="AY669" s="5">
        <f t="shared" si="714"/>
        <v>2.3810676389971551E-4</v>
      </c>
      <c r="AZ669" s="5">
        <f t="shared" si="715"/>
        <v>1.6598450731446142E-4</v>
      </c>
      <c r="BA669" s="5">
        <f t="shared" si="716"/>
        <v>7.713866451389624E-5</v>
      </c>
      <c r="BB669" s="5">
        <f t="shared" si="717"/>
        <v>2.6886727228016165E-5</v>
      </c>
      <c r="BC669" s="5">
        <f t="shared" si="718"/>
        <v>7.4971077665314642E-6</v>
      </c>
      <c r="BD669" s="5">
        <f t="shared" si="719"/>
        <v>8.7490680623276138E-4</v>
      </c>
      <c r="BE669" s="5">
        <f t="shared" si="720"/>
        <v>9.2904118143603311E-4</v>
      </c>
      <c r="BF669" s="5">
        <f t="shared" si="721"/>
        <v>4.9326254559644786E-4</v>
      </c>
      <c r="BG669" s="5">
        <f t="shared" si="722"/>
        <v>1.7459429768384291E-4</v>
      </c>
      <c r="BH669" s="5">
        <f t="shared" si="723"/>
        <v>4.6349305845106937E-5</v>
      </c>
      <c r="BI669" s="5">
        <f t="shared" si="724"/>
        <v>9.8434287067649921E-6</v>
      </c>
      <c r="BJ669" s="8">
        <f t="shared" si="725"/>
        <v>0.28633793767646526</v>
      </c>
      <c r="BK669" s="8">
        <f t="shared" si="726"/>
        <v>0.26847623910794854</v>
      </c>
      <c r="BL669" s="8">
        <f t="shared" si="727"/>
        <v>0.40595407855128751</v>
      </c>
      <c r="BM669" s="8">
        <f t="shared" si="728"/>
        <v>0.4441438691760321</v>
      </c>
      <c r="BN669" s="8">
        <f t="shared" si="729"/>
        <v>0.55512855441309605</v>
      </c>
    </row>
    <row r="670" spans="1:66" x14ac:dyDescent="0.25">
      <c r="A670" t="s">
        <v>70</v>
      </c>
      <c r="B670" t="s">
        <v>71</v>
      </c>
      <c r="C670" t="s">
        <v>344</v>
      </c>
      <c r="D670" s="7" t="s">
        <v>539</v>
      </c>
      <c r="E670">
        <f>VLOOKUP(A670,home!$A$2:$E$405,3,FALSE)</f>
        <v>1.3243</v>
      </c>
      <c r="F670">
        <f>VLOOKUP(B670,home!$B$2:$E$405,3,FALSE)</f>
        <v>1.5102</v>
      </c>
      <c r="G670">
        <f>VLOOKUP(C670,away!$B$2:$E$405,4,FALSE)</f>
        <v>1.1819</v>
      </c>
      <c r="H670">
        <f>VLOOKUP(A670,away!$A$2:$E$405,3,FALSE)</f>
        <v>1.1069</v>
      </c>
      <c r="I670">
        <f>VLOOKUP(C670,away!$B$2:$E$405,3,FALSE)</f>
        <v>0.90339999999999998</v>
      </c>
      <c r="J670">
        <f>VLOOKUP(B670,home!$B$2:$E$405,4,FALSE)</f>
        <v>0.74629999999999996</v>
      </c>
      <c r="K670" s="3">
        <f t="shared" si="674"/>
        <v>2.3637501947340001</v>
      </c>
      <c r="L670" s="3">
        <f t="shared" si="675"/>
        <v>0.74628019319799999</v>
      </c>
      <c r="M670" s="5">
        <f t="shared" si="676"/>
        <v>4.4599600030069152E-2</v>
      </c>
      <c r="N670" s="5">
        <f t="shared" si="677"/>
        <v>0.10542231325613448</v>
      </c>
      <c r="O670" s="5">
        <f t="shared" si="678"/>
        <v>3.3283798126993537E-2</v>
      </c>
      <c r="P670" s="5">
        <f t="shared" si="679"/>
        <v>7.8674584304168113E-2</v>
      </c>
      <c r="Q670" s="5">
        <f t="shared" si="680"/>
        <v>0.12459600674424834</v>
      </c>
      <c r="R670" s="5">
        <f t="shared" si="681"/>
        <v>1.2419519648287981E-2</v>
      </c>
      <c r="S670" s="5">
        <f t="shared" si="682"/>
        <v>3.4695884106923341E-2</v>
      </c>
      <c r="T670" s="5">
        <f t="shared" si="683"/>
        <v>9.298353198479696E-2</v>
      </c>
      <c r="U670" s="5">
        <f t="shared" si="684"/>
        <v>2.9356641987143453E-2</v>
      </c>
      <c r="V670" s="5">
        <f t="shared" si="685"/>
        <v>6.800470201868844E-3</v>
      </c>
      <c r="W670" s="5">
        <f t="shared" si="686"/>
        <v>9.8171278401598588E-2</v>
      </c>
      <c r="X670" s="5">
        <f t="shared" si="687"/>
        <v>7.3263280612039641E-2</v>
      </c>
      <c r="Y670" s="5">
        <f t="shared" si="688"/>
        <v>2.7337467604736109E-2</v>
      </c>
      <c r="Z670" s="5">
        <f t="shared" si="689"/>
        <v>3.0894805075169043E-3</v>
      </c>
      <c r="AA670" s="5">
        <f t="shared" si="690"/>
        <v>7.3027601512699793E-3</v>
      </c>
      <c r="AB670" s="5">
        <f t="shared" si="691"/>
        <v>8.6309503648300569E-3</v>
      </c>
      <c r="AC670" s="5">
        <f t="shared" si="692"/>
        <v>7.4976031994148902E-4</v>
      </c>
      <c r="AD670" s="5">
        <f t="shared" si="693"/>
        <v>5.80130946097661E-2</v>
      </c>
      <c r="AE670" s="5">
        <f t="shared" si="694"/>
        <v>4.3294023453390097E-2</v>
      </c>
      <c r="AF670" s="5">
        <f t="shared" si="695"/>
        <v>1.6154736093557349E-2</v>
      </c>
      <c r="AG670" s="5">
        <f t="shared" si="696"/>
        <v>4.0186531909875613E-3</v>
      </c>
      <c r="AH670" s="5">
        <f t="shared" si="697"/>
        <v>5.7640452750779253E-4</v>
      </c>
      <c r="AI670" s="5">
        <f t="shared" si="698"/>
        <v>1.3624763141421039E-3</v>
      </c>
      <c r="AJ670" s="5">
        <f t="shared" si="699"/>
        <v>1.6102768264369305E-3</v>
      </c>
      <c r="AK670" s="5">
        <f t="shared" si="700"/>
        <v>1.2687640540219806E-3</v>
      </c>
      <c r="AL670" s="5">
        <f t="shared" si="701"/>
        <v>5.2903686543724613E-5</v>
      </c>
      <c r="AM670" s="5">
        <f t="shared" si="702"/>
        <v>2.7425692736191311E-2</v>
      </c>
      <c r="AN670" s="5">
        <f t="shared" si="703"/>
        <v>2.0467251273753838E-2</v>
      </c>
      <c r="AO670" s="5">
        <f t="shared" si="704"/>
        <v>7.6371521174045109E-3</v>
      </c>
      <c r="AP670" s="5">
        <f t="shared" si="705"/>
        <v>1.8998184525530514E-3</v>
      </c>
      <c r="AQ670" s="5">
        <f t="shared" si="706"/>
        <v>3.5444922045310408E-4</v>
      </c>
      <c r="AR670" s="5">
        <f t="shared" si="707"/>
        <v>8.6031856429743479E-5</v>
      </c>
      <c r="AS670" s="5">
        <f t="shared" si="708"/>
        <v>2.0335781738913368E-4</v>
      </c>
      <c r="AT670" s="5">
        <f t="shared" si="709"/>
        <v>2.4034354022712303E-4</v>
      </c>
      <c r="AU670" s="5">
        <f t="shared" si="710"/>
        <v>1.8937069667164031E-4</v>
      </c>
      <c r="AV670" s="5">
        <f t="shared" si="711"/>
        <v>1.1190625528362576E-4</v>
      </c>
      <c r="AW670" s="5">
        <f t="shared" si="712"/>
        <v>2.5923099610381395E-6</v>
      </c>
      <c r="AX670" s="5">
        <f t="shared" si="713"/>
        <v>1.080458109098118E-2</v>
      </c>
      <c r="AY670" s="5">
        <f t="shared" si="714"/>
        <v>8.0632448640008923E-3</v>
      </c>
      <c r="AZ670" s="5">
        <f t="shared" si="715"/>
        <v>3.0087199674546832E-3</v>
      </c>
      <c r="BA670" s="5">
        <f t="shared" si="716"/>
        <v>7.4844937286358722E-4</v>
      </c>
      <c r="BB670" s="5">
        <f t="shared" si="717"/>
        <v>1.3963823564488992E-4</v>
      </c>
      <c r="BC670" s="5">
        <f t="shared" si="718"/>
        <v>2.0841849894979266E-5</v>
      </c>
      <c r="BD670" s="5">
        <f t="shared" si="719"/>
        <v>1.070064507292859E-5</v>
      </c>
      <c r="BE670" s="5">
        <f t="shared" si="720"/>
        <v>2.5293651874914372E-5</v>
      </c>
      <c r="BF670" s="5">
        <f t="shared" si="721"/>
        <v>2.9893937272431434E-5</v>
      </c>
      <c r="BG670" s="5">
        <f t="shared" si="722"/>
        <v>2.3553933349691923E-5</v>
      </c>
      <c r="BH670" s="5">
        <f t="shared" si="723"/>
        <v>1.3918903635521485E-5</v>
      </c>
      <c r="BI670" s="5">
        <f t="shared" si="724"/>
        <v>6.5801622357895377E-6</v>
      </c>
      <c r="BJ670" s="8">
        <f t="shared" si="725"/>
        <v>0.72382422513245115</v>
      </c>
      <c r="BK670" s="8">
        <f t="shared" si="726"/>
        <v>0.17363644751351553</v>
      </c>
      <c r="BL670" s="8">
        <f t="shared" si="727"/>
        <v>9.675254340007633E-2</v>
      </c>
      <c r="BM670" s="8">
        <f t="shared" si="728"/>
        <v>0.59024622188961862</v>
      </c>
      <c r="BN670" s="8">
        <f t="shared" si="729"/>
        <v>0.39899582210990153</v>
      </c>
    </row>
    <row r="671" spans="1:66" x14ac:dyDescent="0.25">
      <c r="A671" t="s">
        <v>70</v>
      </c>
      <c r="B671" t="s">
        <v>106</v>
      </c>
      <c r="C671" t="s">
        <v>73</v>
      </c>
      <c r="D671" s="7" t="s">
        <v>539</v>
      </c>
      <c r="E671">
        <f>VLOOKUP(A671,home!$A$2:$E$405,3,FALSE)</f>
        <v>1.3243</v>
      </c>
      <c r="F671">
        <f>VLOOKUP(B671,home!$B$2:$E$405,3,FALSE)</f>
        <v>1.3521000000000001</v>
      </c>
      <c r="G671">
        <f>VLOOKUP(C671,away!$B$2:$E$405,4,FALSE)</f>
        <v>1.1491</v>
      </c>
      <c r="H671">
        <f>VLOOKUP(A671,away!$A$2:$E$405,3,FALSE)</f>
        <v>1.1069</v>
      </c>
      <c r="I671">
        <f>VLOOKUP(C671,away!$B$2:$E$405,3,FALSE)</f>
        <v>0.98199999999999998</v>
      </c>
      <c r="J671">
        <f>VLOOKUP(B671,home!$B$2:$E$405,4,FALSE)</f>
        <v>0.60670000000000002</v>
      </c>
      <c r="K671" s="3">
        <f t="shared" si="674"/>
        <v>2.0575624070730001</v>
      </c>
      <c r="L671" s="3">
        <f t="shared" si="675"/>
        <v>0.65946821786000009</v>
      </c>
      <c r="M671" s="5">
        <f t="shared" si="676"/>
        <v>6.6070651982462009E-2</v>
      </c>
      <c r="N671" s="5">
        <f t="shared" si="677"/>
        <v>0.13594448972991699</v>
      </c>
      <c r="O671" s="5">
        <f t="shared" si="678"/>
        <v>4.3571495115722496E-2</v>
      </c>
      <c r="P671" s="5">
        <f t="shared" si="679"/>
        <v>8.9651070370075428E-2</v>
      </c>
      <c r="Q671" s="5">
        <f t="shared" si="680"/>
        <v>0.1398571357584994</v>
      </c>
      <c r="R671" s="5">
        <f t="shared" si="681"/>
        <v>1.4367008116730605E-2</v>
      </c>
      <c r="S671" s="5">
        <f t="shared" si="682"/>
        <v>3.0411817415672199E-2</v>
      </c>
      <c r="T671" s="5">
        <f t="shared" si="683"/>
        <v>9.2231336073661685E-2</v>
      </c>
      <c r="U671" s="5">
        <f t="shared" si="684"/>
        <v>2.956101580309755E-2</v>
      </c>
      <c r="V671" s="5">
        <f t="shared" si="685"/>
        <v>4.5850782481524181E-3</v>
      </c>
      <c r="W671" s="5">
        <f t="shared" si="686"/>
        <v>9.5921594965864457E-2</v>
      </c>
      <c r="X671" s="5">
        <f t="shared" si="687"/>
        <v>6.3257243286427373E-2</v>
      </c>
      <c r="Y671" s="5">
        <f t="shared" si="688"/>
        <v>2.0858070748418358E-2</v>
      </c>
      <c r="Z671" s="5">
        <f t="shared" si="689"/>
        <v>3.1581950795734966E-3</v>
      </c>
      <c r="AA671" s="5">
        <f t="shared" si="690"/>
        <v>6.4981834699333468E-3</v>
      </c>
      <c r="AB671" s="5">
        <f t="shared" si="691"/>
        <v>6.6852090109990204E-3</v>
      </c>
      <c r="AC671" s="5">
        <f t="shared" si="692"/>
        <v>3.888424364142483E-4</v>
      </c>
      <c r="AD671" s="5">
        <f t="shared" si="693"/>
        <v>4.9341166957061353E-2</v>
      </c>
      <c r="AE671" s="5">
        <f t="shared" si="694"/>
        <v>3.2538931440305972E-2</v>
      </c>
      <c r="AF671" s="5">
        <f t="shared" si="695"/>
        <v>1.0729195564003651E-2</v>
      </c>
      <c r="AG671" s="5">
        <f t="shared" si="696"/>
        <v>2.3585211592216356E-3</v>
      </c>
      <c r="AH671" s="5">
        <f t="shared" si="697"/>
        <v>5.2068232019513859E-4</v>
      </c>
      <c r="AI671" s="5">
        <f t="shared" si="698"/>
        <v>1.0713363680610638E-3</v>
      </c>
      <c r="AJ671" s="5">
        <f t="shared" si="699"/>
        <v>1.1021707181262841E-3</v>
      </c>
      <c r="AK671" s="5">
        <f t="shared" si="700"/>
        <v>7.5592834526443141E-4</v>
      </c>
      <c r="AL671" s="5">
        <f t="shared" si="701"/>
        <v>2.1104765631251073E-5</v>
      </c>
      <c r="AM671" s="5">
        <f t="shared" si="702"/>
        <v>2.0304506050392385E-2</v>
      </c>
      <c r="AN671" s="5">
        <f t="shared" si="703"/>
        <v>1.3390176419579852E-2</v>
      </c>
      <c r="AO671" s="5">
        <f t="shared" si="704"/>
        <v>4.4151978901256607E-3</v>
      </c>
      <c r="AP671" s="5">
        <f t="shared" si="705"/>
        <v>9.7056089470013405E-4</v>
      </c>
      <c r="AQ671" s="5">
        <f t="shared" si="706"/>
        <v>1.6001351588812611E-4</v>
      </c>
      <c r="AR671" s="5">
        <f t="shared" si="707"/>
        <v>6.8674688354059611E-5</v>
      </c>
      <c r="AS671" s="5">
        <f t="shared" si="708"/>
        <v>1.41302457074767E-4</v>
      </c>
      <c r="AT671" s="5">
        <f t="shared" si="709"/>
        <v>1.4536931185204347E-4</v>
      </c>
      <c r="AU671" s="5">
        <f t="shared" si="710"/>
        <v>9.97021437362787E-5</v>
      </c>
      <c r="AV671" s="5">
        <f t="shared" si="711"/>
        <v>5.1285845714088957E-5</v>
      </c>
      <c r="AW671" s="5">
        <f t="shared" si="712"/>
        <v>7.9547204056881487E-7</v>
      </c>
      <c r="AX671" s="5">
        <f t="shared" si="713"/>
        <v>6.9629647239122716E-3</v>
      </c>
      <c r="AY671" s="5">
        <f t="shared" si="714"/>
        <v>4.5918539375004721E-3</v>
      </c>
      <c r="AZ671" s="5">
        <f t="shared" si="715"/>
        <v>1.5140908664184303E-3</v>
      </c>
      <c r="BA671" s="5">
        <f t="shared" si="716"/>
        <v>3.3283160178502195E-4</v>
      </c>
      <c r="BB671" s="5">
        <f t="shared" si="717"/>
        <v>5.4872965819164397E-5</v>
      </c>
      <c r="BC671" s="5">
        <f t="shared" si="718"/>
        <v>7.2373953954914103E-6</v>
      </c>
      <c r="BD671" s="5">
        <f t="shared" si="719"/>
        <v>7.5481290568237634E-6</v>
      </c>
      <c r="BE671" s="5">
        <f t="shared" si="720"/>
        <v>1.5530746591055951E-5</v>
      </c>
      <c r="BF671" s="5">
        <f t="shared" si="721"/>
        <v>1.5977740169766942E-5</v>
      </c>
      <c r="BG671" s="5">
        <f t="shared" si="722"/>
        <v>1.0958399174430876E-5</v>
      </c>
      <c r="BH671" s="5">
        <f t="shared" si="723"/>
        <v>5.6368975457521924E-6</v>
      </c>
      <c r="BI671" s="5">
        <f t="shared" si="724"/>
        <v>2.3196536965323532E-6</v>
      </c>
      <c r="BJ671" s="8">
        <f t="shared" si="725"/>
        <v>0.69574199194489783</v>
      </c>
      <c r="BK671" s="8">
        <f t="shared" si="726"/>
        <v>0.19572041915590802</v>
      </c>
      <c r="BL671" s="8">
        <f t="shared" si="727"/>
        <v>0.10469733528109551</v>
      </c>
      <c r="BM671" s="8">
        <f t="shared" si="728"/>
        <v>0.5052650319226083</v>
      </c>
      <c r="BN671" s="8">
        <f t="shared" si="729"/>
        <v>0.4894618510734069</v>
      </c>
    </row>
    <row r="672" spans="1:66" x14ac:dyDescent="0.25">
      <c r="A672" t="s">
        <v>70</v>
      </c>
      <c r="B672" t="s">
        <v>82</v>
      </c>
      <c r="C672" t="s">
        <v>80</v>
      </c>
      <c r="D672" s="7" t="s">
        <v>539</v>
      </c>
      <c r="E672">
        <f>VLOOKUP(A672,home!$A$2:$E$405,3,FALSE)</f>
        <v>1.3243</v>
      </c>
      <c r="F672">
        <f>VLOOKUP(B672,home!$B$2:$E$405,3,FALSE)</f>
        <v>1.2148000000000001</v>
      </c>
      <c r="G672">
        <f>VLOOKUP(C672,away!$B$2:$E$405,4,FALSE)</f>
        <v>0.88639999999999997</v>
      </c>
      <c r="H672">
        <f>VLOOKUP(A672,away!$A$2:$E$405,3,FALSE)</f>
        <v>1.1069</v>
      </c>
      <c r="I672">
        <f>VLOOKUP(C672,away!$B$2:$E$405,3,FALSE)</f>
        <v>1.1783999999999999</v>
      </c>
      <c r="J672">
        <f>VLOOKUP(B672,home!$B$2:$E$405,4,FALSE)</f>
        <v>1.1783999999999999</v>
      </c>
      <c r="K672" s="3">
        <f t="shared" si="674"/>
        <v>1.4260045448960001</v>
      </c>
      <c r="L672" s="3">
        <f t="shared" si="675"/>
        <v>1.5370707392639997</v>
      </c>
      <c r="M672" s="5">
        <f t="shared" si="676"/>
        <v>5.1659804061970092E-2</v>
      </c>
      <c r="N672" s="5">
        <f t="shared" si="677"/>
        <v>7.3667115380806197E-2</v>
      </c>
      <c r="O672" s="5">
        <f t="shared" si="678"/>
        <v>7.9404773219765745E-2</v>
      </c>
      <c r="P672" s="5">
        <f t="shared" si="679"/>
        <v>0.11323156749782214</v>
      </c>
      <c r="Q672" s="5">
        <f t="shared" si="680"/>
        <v>5.2524820671203849E-2</v>
      </c>
      <c r="R672" s="5">
        <f t="shared" si="681"/>
        <v>6.1025376736997809E-2</v>
      </c>
      <c r="S672" s="5">
        <f t="shared" si="682"/>
        <v>6.2047215000242614E-2</v>
      </c>
      <c r="T672" s="5">
        <f t="shared" si="683"/>
        <v>8.0734364938796321E-2</v>
      </c>
      <c r="U672" s="5">
        <f t="shared" si="684"/>
        <v>8.7022464580949505E-2</v>
      </c>
      <c r="V672" s="5">
        <f t="shared" si="685"/>
        <v>1.5111046717448205E-2</v>
      </c>
      <c r="W672" s="5">
        <f t="shared" si="686"/>
        <v>2.4966877665661351E-2</v>
      </c>
      <c r="X672" s="5">
        <f t="shared" si="687"/>
        <v>3.8375857110671936E-2</v>
      </c>
      <c r="Y672" s="5">
        <f t="shared" si="688"/>
        <v>2.9493203529495079E-2</v>
      </c>
      <c r="Z672" s="5">
        <f t="shared" si="689"/>
        <v>3.1266773645000447E-2</v>
      </c>
      <c r="AA672" s="5">
        <f t="shared" si="690"/>
        <v>4.4586561322005107E-2</v>
      </c>
      <c r="AB672" s="5">
        <f t="shared" si="691"/>
        <v>3.1790319543231756E-2</v>
      </c>
      <c r="AC672" s="5">
        <f t="shared" si="692"/>
        <v>2.0700904908303322E-3</v>
      </c>
      <c r="AD672" s="5">
        <f t="shared" si="693"/>
        <v>8.9007202557738821E-3</v>
      </c>
      <c r="AE672" s="5">
        <f t="shared" si="694"/>
        <v>1.3681036663524417E-2</v>
      </c>
      <c r="AF672" s="5">
        <f t="shared" si="695"/>
        <v>1.0514360569150684E-2</v>
      </c>
      <c r="AG672" s="5">
        <f t="shared" si="696"/>
        <v>5.3871053243042307E-3</v>
      </c>
      <c r="AH672" s="5">
        <f t="shared" si="697"/>
        <v>1.2014810720230239E-2</v>
      </c>
      <c r="AI672" s="5">
        <f t="shared" si="698"/>
        <v>1.7133174693113502E-2</v>
      </c>
      <c r="AJ672" s="5">
        <f t="shared" si="699"/>
        <v>1.2215992490438497E-2</v>
      </c>
      <c r="AK672" s="5">
        <f t="shared" si="700"/>
        <v>5.806686937260234E-3</v>
      </c>
      <c r="AL672" s="5">
        <f t="shared" si="701"/>
        <v>1.8149475817436198E-4</v>
      </c>
      <c r="AM672" s="5">
        <f t="shared" si="702"/>
        <v>2.5384935075162896E-3</v>
      </c>
      <c r="AN672" s="5">
        <f t="shared" si="703"/>
        <v>3.9018440922149265E-3</v>
      </c>
      <c r="AO672" s="5">
        <f t="shared" si="704"/>
        <v>2.9987051916568344E-3</v>
      </c>
      <c r="AP672" s="5">
        <f t="shared" si="705"/>
        <v>1.536407335258255E-3</v>
      </c>
      <c r="AQ672" s="5">
        <f t="shared" si="706"/>
        <v>5.9039168965400925E-4</v>
      </c>
      <c r="AR672" s="5">
        <f t="shared" si="707"/>
        <v>3.6935227991722643E-3</v>
      </c>
      <c r="AS672" s="5">
        <f t="shared" si="708"/>
        <v>5.2669802982966444E-3</v>
      </c>
      <c r="AT672" s="5">
        <f t="shared" si="709"/>
        <v>3.7553689216243539E-3</v>
      </c>
      <c r="AU672" s="5">
        <f t="shared" si="710"/>
        <v>1.7850577166658396E-3</v>
      </c>
      <c r="AV672" s="5">
        <f t="shared" si="711"/>
        <v>6.3637510421679091E-4</v>
      </c>
      <c r="AW672" s="5">
        <f t="shared" si="712"/>
        <v>1.1050358060929997E-5</v>
      </c>
      <c r="AX672" s="5">
        <f t="shared" si="713"/>
        <v>6.033172131512032E-4</v>
      </c>
      <c r="AY672" s="5">
        <f t="shared" si="714"/>
        <v>9.2734123482901597E-4</v>
      </c>
      <c r="AZ672" s="5">
        <f t="shared" si="715"/>
        <v>7.1269453868431324E-4</v>
      </c>
      <c r="BA672" s="5">
        <f t="shared" si="716"/>
        <v>3.6515397381497089E-4</v>
      </c>
      <c r="BB672" s="5">
        <f t="shared" si="717"/>
        <v>1.4031687211924109E-4</v>
      </c>
      <c r="BC672" s="5">
        <f t="shared" si="718"/>
        <v>4.3135391671906794E-5</v>
      </c>
      <c r="BD672" s="5">
        <f t="shared" si="719"/>
        <v>9.4620096990202546E-4</v>
      </c>
      <c r="BE672" s="5">
        <f t="shared" si="720"/>
        <v>1.3492868834652915E-3</v>
      </c>
      <c r="BF672" s="5">
        <f t="shared" si="721"/>
        <v>9.6204461409503308E-4</v>
      </c>
      <c r="BG672" s="5">
        <f t="shared" si="722"/>
        <v>4.5729333069741178E-4</v>
      </c>
      <c r="BH672" s="5">
        <f t="shared" si="723"/>
        <v>1.630255919812847E-4</v>
      </c>
      <c r="BI672" s="5">
        <f t="shared" si="724"/>
        <v>4.6495047019934592E-5</v>
      </c>
      <c r="BJ672" s="8">
        <f t="shared" si="725"/>
        <v>0.35260326314995899</v>
      </c>
      <c r="BK672" s="8">
        <f t="shared" si="726"/>
        <v>0.24522855976131677</v>
      </c>
      <c r="BL672" s="8">
        <f t="shared" si="727"/>
        <v>0.37006181152112921</v>
      </c>
      <c r="BM672" s="8">
        <f t="shared" si="728"/>
        <v>0.56673065963207159</v>
      </c>
      <c r="BN672" s="8">
        <f t="shared" si="729"/>
        <v>0.43151345756856585</v>
      </c>
    </row>
    <row r="673" spans="1:66" x14ac:dyDescent="0.25">
      <c r="A673" t="s">
        <v>70</v>
      </c>
      <c r="B673" t="s">
        <v>74</v>
      </c>
      <c r="C673" t="s">
        <v>78</v>
      </c>
      <c r="D673" s="7" t="s">
        <v>539</v>
      </c>
      <c r="E673">
        <f>VLOOKUP(A673,home!$A$2:$E$405,3,FALSE)</f>
        <v>1.3243</v>
      </c>
      <c r="F673">
        <f>VLOOKUP(B673,home!$B$2:$E$405,3,FALSE)</f>
        <v>0.82079999999999997</v>
      </c>
      <c r="G673">
        <f>VLOOKUP(C673,away!$B$2:$E$405,4,FALSE)</f>
        <v>1.0178</v>
      </c>
      <c r="H673">
        <f>VLOOKUP(A673,away!$A$2:$E$405,3,FALSE)</f>
        <v>1.1069</v>
      </c>
      <c r="I673">
        <f>VLOOKUP(C673,away!$B$2:$E$405,3,FALSE)</f>
        <v>0.98199999999999998</v>
      </c>
      <c r="J673">
        <f>VLOOKUP(B673,home!$B$2:$E$405,4,FALSE)</f>
        <v>1.0605</v>
      </c>
      <c r="K673" s="3">
        <f t="shared" si="674"/>
        <v>1.1063337808320002</v>
      </c>
      <c r="L673" s="3">
        <f t="shared" si="675"/>
        <v>1.1527378359</v>
      </c>
      <c r="M673" s="5">
        <f t="shared" si="676"/>
        <v>0.1044474069823448</v>
      </c>
      <c r="N673" s="5">
        <f t="shared" si="677"/>
        <v>0.11555369466487617</v>
      </c>
      <c r="O673" s="5">
        <f t="shared" si="678"/>
        <v>0.1204004778901947</v>
      </c>
      <c r="P673" s="5">
        <f t="shared" si="679"/>
        <v>0.13320311591823872</v>
      </c>
      <c r="Q673" s="5">
        <f t="shared" si="680"/>
        <v>6.3920477953849503E-2</v>
      </c>
      <c r="R673" s="5">
        <f t="shared" si="681"/>
        <v>6.9395093162234425E-2</v>
      </c>
      <c r="S673" s="5">
        <f t="shared" si="682"/>
        <v>4.2468909958978063E-2</v>
      </c>
      <c r="T673" s="5">
        <f t="shared" si="683"/>
        <v>7.3683553426214132E-2</v>
      </c>
      <c r="U673" s="5">
        <f t="shared" si="684"/>
        <v>7.6774135789363679E-2</v>
      </c>
      <c r="V673" s="5">
        <f t="shared" si="685"/>
        <v>6.0179049805773712E-3</v>
      </c>
      <c r="W673" s="5">
        <f t="shared" si="686"/>
        <v>2.357246134909028E-2</v>
      </c>
      <c r="X673" s="5">
        <f t="shared" si="687"/>
        <v>2.7172868082386725E-2</v>
      </c>
      <c r="Y673" s="5">
        <f t="shared" si="688"/>
        <v>1.566159657424333E-2</v>
      </c>
      <c r="Z673" s="5">
        <f t="shared" si="689"/>
        <v>2.666478317130434E-2</v>
      </c>
      <c r="AA673" s="5">
        <f t="shared" si="690"/>
        <v>2.9500150380974619E-2</v>
      </c>
      <c r="AB673" s="5">
        <f t="shared" si="691"/>
        <v>1.6318506453048113E-2</v>
      </c>
      <c r="AC673" s="5">
        <f t="shared" si="692"/>
        <v>4.7966945630367139E-4</v>
      </c>
      <c r="AD673" s="5">
        <f t="shared" si="693"/>
        <v>6.5197525719638124E-3</v>
      </c>
      <c r="AE673" s="5">
        <f t="shared" si="694"/>
        <v>7.5155654704090235E-3</v>
      </c>
      <c r="AF673" s="5">
        <f t="shared" si="695"/>
        <v>4.3317383379620324E-3</v>
      </c>
      <c r="AG673" s="5">
        <f t="shared" si="696"/>
        <v>1.6644528924624725E-3</v>
      </c>
      <c r="AH673" s="5">
        <f t="shared" si="697"/>
        <v>7.6843761119080242E-3</v>
      </c>
      <c r="AI673" s="5">
        <f t="shared" si="698"/>
        <v>8.5014848772223088E-3</v>
      </c>
      <c r="AJ673" s="5">
        <f t="shared" si="699"/>
        <v>4.7027399534517161E-3</v>
      </c>
      <c r="AK673" s="5">
        <f t="shared" si="700"/>
        <v>1.7342666909906474E-3</v>
      </c>
      <c r="AL673" s="5">
        <f t="shared" si="701"/>
        <v>2.4469144054962196E-5</v>
      </c>
      <c r="AM673" s="5">
        <f t="shared" si="702"/>
        <v>1.4426045026059763E-3</v>
      </c>
      <c r="AN673" s="5">
        <f t="shared" si="703"/>
        <v>1.662944792393609E-3</v>
      </c>
      <c r="AO673" s="5">
        <f t="shared" si="704"/>
        <v>9.5846969060249196E-4</v>
      </c>
      <c r="AP673" s="5">
        <f t="shared" si="705"/>
        <v>3.6828809230695313E-4</v>
      </c>
      <c r="AQ673" s="5">
        <f t="shared" si="706"/>
        <v>1.0613490462841413E-4</v>
      </c>
      <c r="AR673" s="5">
        <f t="shared" si="707"/>
        <v>1.7716142178965022E-3</v>
      </c>
      <c r="AS673" s="5">
        <f t="shared" si="708"/>
        <v>1.9599966558611639E-3</v>
      </c>
      <c r="AT673" s="5">
        <f t="shared" si="709"/>
        <v>1.0842052553484793E-3</v>
      </c>
      <c r="AU673" s="5">
        <f t="shared" si="710"/>
        <v>3.9983096644920251E-4</v>
      </c>
      <c r="AV673" s="5">
        <f t="shared" si="711"/>
        <v>1.1058662620136473E-4</v>
      </c>
      <c r="AW673" s="5">
        <f t="shared" si="712"/>
        <v>8.6682813392819585E-7</v>
      </c>
      <c r="AX673" s="5">
        <f t="shared" si="713"/>
        <v>2.6600034893555614E-4</v>
      </c>
      <c r="AY673" s="5">
        <f t="shared" si="714"/>
        <v>3.0662866658061783E-4</v>
      </c>
      <c r="AZ673" s="5">
        <f t="shared" si="715"/>
        <v>1.7673123276952207E-4</v>
      </c>
      <c r="BA673" s="5">
        <f t="shared" si="716"/>
        <v>6.7908259599559352E-5</v>
      </c>
      <c r="BB673" s="5">
        <f t="shared" si="717"/>
        <v>1.957010505263286E-5</v>
      </c>
      <c r="BC673" s="5">
        <f t="shared" si="718"/>
        <v>4.5118401093415307E-6</v>
      </c>
      <c r="BD673" s="5">
        <f t="shared" si="719"/>
        <v>3.4036778993128076E-4</v>
      </c>
      <c r="BE673" s="5">
        <f t="shared" si="720"/>
        <v>3.7656038390810579E-4</v>
      </c>
      <c r="BF673" s="5">
        <f t="shared" si="721"/>
        <v>2.0830073662030216E-4</v>
      </c>
      <c r="BG673" s="5">
        <f t="shared" si="722"/>
        <v>7.6816713831743191E-5</v>
      </c>
      <c r="BH673" s="5">
        <f t="shared" si="723"/>
        <v>2.1246231361140566E-5</v>
      </c>
      <c r="BI673" s="5">
        <f t="shared" si="724"/>
        <v>4.7010846940404115E-6</v>
      </c>
      <c r="BJ673" s="8">
        <f t="shared" si="725"/>
        <v>0.34497595375904211</v>
      </c>
      <c r="BK673" s="8">
        <f t="shared" si="726"/>
        <v>0.28694810510707819</v>
      </c>
      <c r="BL673" s="8">
        <f t="shared" si="727"/>
        <v>0.34136545797149159</v>
      </c>
      <c r="BM673" s="8">
        <f t="shared" si="728"/>
        <v>0.39272827159873119</v>
      </c>
      <c r="BN673" s="8">
        <f t="shared" si="729"/>
        <v>0.60692026657173836</v>
      </c>
    </row>
    <row r="674" spans="1:66" x14ac:dyDescent="0.25">
      <c r="A674" t="s">
        <v>70</v>
      </c>
      <c r="B674" t="s">
        <v>61</v>
      </c>
      <c r="C674" t="s">
        <v>86</v>
      </c>
      <c r="D674" s="7" t="s">
        <v>539</v>
      </c>
      <c r="E674">
        <f>VLOOKUP(A674,home!$A$2:$E$405,3,FALSE)</f>
        <v>1.3243</v>
      </c>
      <c r="F674">
        <f>VLOOKUP(B674,home!$B$2:$E$405,3,FALSE)</f>
        <v>1.0178</v>
      </c>
      <c r="G674">
        <f>VLOOKUP(C674,away!$B$2:$E$405,4,FALSE)</f>
        <v>1.2148000000000001</v>
      </c>
      <c r="H674">
        <f>VLOOKUP(A674,away!$A$2:$E$405,3,FALSE)</f>
        <v>1.1069</v>
      </c>
      <c r="I674">
        <f>VLOOKUP(C674,away!$B$2:$E$405,3,FALSE)</f>
        <v>0.82489999999999997</v>
      </c>
      <c r="J674">
        <f>VLOOKUP(B674,home!$B$2:$E$405,4,FALSE)</f>
        <v>0.78559999999999997</v>
      </c>
      <c r="K674" s="3">
        <f t="shared" si="674"/>
        <v>1.6373955615920002</v>
      </c>
      <c r="L674" s="3">
        <f t="shared" si="675"/>
        <v>0.71731706993599997</v>
      </c>
      <c r="M674" s="5">
        <f t="shared" si="676"/>
        <v>9.4920779855157206E-2</v>
      </c>
      <c r="N674" s="5">
        <f t="shared" si="677"/>
        <v>0.15542286363768573</v>
      </c>
      <c r="O674" s="5">
        <f t="shared" si="678"/>
        <v>6.8088295681741476E-2</v>
      </c>
      <c r="P674" s="5">
        <f t="shared" si="679"/>
        <v>0.11148747314564722</v>
      </c>
      <c r="Q674" s="5">
        <f t="shared" si="680"/>
        <v>0.12724435354513269</v>
      </c>
      <c r="R674" s="5">
        <f t="shared" si="681"/>
        <v>2.442044837768139E-2</v>
      </c>
      <c r="S674" s="5">
        <f t="shared" si="682"/>
        <v>3.2736395253410093E-2</v>
      </c>
      <c r="T674" s="5">
        <f t="shared" si="683"/>
        <v>9.1274546850895075E-2</v>
      </c>
      <c r="U674" s="5">
        <f t="shared" si="684"/>
        <v>3.998593378570206E-2</v>
      </c>
      <c r="V674" s="5">
        <f t="shared" si="685"/>
        <v>4.2722152003070906E-3</v>
      </c>
      <c r="W674" s="5">
        <f t="shared" si="686"/>
        <v>6.944977991081451E-2</v>
      </c>
      <c r="X674" s="5">
        <f t="shared" si="687"/>
        <v>4.9817512633325546E-2</v>
      </c>
      <c r="Y674" s="5">
        <f t="shared" si="688"/>
        <v>1.7867476096818366E-2</v>
      </c>
      <c r="Z674" s="5">
        <f t="shared" si="689"/>
        <v>5.8390681589339209E-3</v>
      </c>
      <c r="AA674" s="5">
        <f t="shared" si="690"/>
        <v>9.5608642872715734E-3</v>
      </c>
      <c r="AB674" s="5">
        <f t="shared" si="691"/>
        <v>7.8274583744809712E-3</v>
      </c>
      <c r="AC674" s="5">
        <f t="shared" si="692"/>
        <v>3.1361578448856384E-4</v>
      </c>
      <c r="AD674" s="5">
        <f t="shared" si="693"/>
        <v>2.8429190344877227E-2</v>
      </c>
      <c r="AE674" s="5">
        <f t="shared" si="694"/>
        <v>2.0392743518840156E-2</v>
      </c>
      <c r="AF674" s="5">
        <f t="shared" si="695"/>
        <v>7.3140315144453851E-3</v>
      </c>
      <c r="AG674" s="5">
        <f t="shared" si="696"/>
        <v>1.7488265517871765E-3</v>
      </c>
      <c r="AH674" s="5">
        <f t="shared" si="697"/>
        <v>1.0471158157307682E-3</v>
      </c>
      <c r="AI674" s="5">
        <f t="shared" si="698"/>
        <v>1.7145427891503463E-3</v>
      </c>
      <c r="AJ674" s="5">
        <f t="shared" si="699"/>
        <v>1.4036923765571735E-3</v>
      </c>
      <c r="AK674" s="5">
        <f t="shared" si="700"/>
        <v>7.6613322240508069E-4</v>
      </c>
      <c r="AL674" s="5">
        <f t="shared" si="701"/>
        <v>1.4734068306043401E-5</v>
      </c>
      <c r="AM674" s="5">
        <f t="shared" si="702"/>
        <v>9.3099660180712262E-3</v>
      </c>
      <c r="AN674" s="5">
        <f t="shared" si="703"/>
        <v>6.6781975452865818E-3</v>
      </c>
      <c r="AO674" s="5">
        <f t="shared" si="704"/>
        <v>2.3951925478193788E-3</v>
      </c>
      <c r="AP674" s="5">
        <f t="shared" si="705"/>
        <v>5.7270416677811318E-4</v>
      </c>
      <c r="AQ674" s="5">
        <f t="shared" si="706"/>
        <v>1.0270261871335359E-4</v>
      </c>
      <c r="AR674" s="5">
        <f t="shared" si="707"/>
        <v>1.5022280976472786E-4</v>
      </c>
      <c r="AS674" s="5">
        <f t="shared" si="708"/>
        <v>2.4597416195864472E-4</v>
      </c>
      <c r="AT674" s="5">
        <f t="shared" si="709"/>
        <v>2.0137850052869843E-4</v>
      </c>
      <c r="AU674" s="5">
        <f t="shared" si="710"/>
        <v>1.0991208765524767E-4</v>
      </c>
      <c r="AV674" s="5">
        <f t="shared" si="711"/>
        <v>4.4992391123003341E-5</v>
      </c>
      <c r="AW674" s="5">
        <f t="shared" si="712"/>
        <v>4.8071198808063995E-7</v>
      </c>
      <c r="AX674" s="5">
        <f t="shared" si="713"/>
        <v>2.5406828394270299E-3</v>
      </c>
      <c r="AY674" s="5">
        <f t="shared" si="714"/>
        <v>1.8224751700144741E-3</v>
      </c>
      <c r="AZ674" s="5">
        <f t="shared" si="715"/>
        <v>6.5364627449294782E-4</v>
      </c>
      <c r="BA674" s="5">
        <f t="shared" si="716"/>
        <v>1.5629054346462127E-4</v>
      </c>
      <c r="BB674" s="5">
        <f t="shared" si="717"/>
        <v>2.8027468674186789E-5</v>
      </c>
      <c r="BC674" s="5">
        <f t="shared" si="718"/>
        <v>4.0209163414181393E-6</v>
      </c>
      <c r="BD674" s="5">
        <f t="shared" si="719"/>
        <v>1.7959564289664615E-5</v>
      </c>
      <c r="BE674" s="5">
        <f t="shared" si="720"/>
        <v>2.9406910856023018E-5</v>
      </c>
      <c r="BF674" s="5">
        <f t="shared" si="721"/>
        <v>2.4075372657891859E-5</v>
      </c>
      <c r="BG674" s="5">
        <f t="shared" si="722"/>
        <v>1.3140302777901841E-5</v>
      </c>
      <c r="BH674" s="5">
        <f t="shared" si="723"/>
        <v>5.3789683616278737E-6</v>
      </c>
      <c r="BI674" s="5">
        <f t="shared" si="724"/>
        <v>1.7614997842546554E-6</v>
      </c>
      <c r="BJ674" s="8">
        <f t="shared" si="725"/>
        <v>0.59322523071370514</v>
      </c>
      <c r="BK674" s="8">
        <f t="shared" si="726"/>
        <v>0.24556768847733071</v>
      </c>
      <c r="BL674" s="8">
        <f t="shared" si="727"/>
        <v>0.15565868728047855</v>
      </c>
      <c r="BM674" s="8">
        <f t="shared" si="728"/>
        <v>0.41688446592937634</v>
      </c>
      <c r="BN674" s="8">
        <f t="shared" si="729"/>
        <v>0.58158421424304574</v>
      </c>
    </row>
    <row r="675" spans="1:66" x14ac:dyDescent="0.25">
      <c r="A675" t="s">
        <v>89</v>
      </c>
      <c r="B675" t="s">
        <v>101</v>
      </c>
      <c r="C675" t="s">
        <v>109</v>
      </c>
      <c r="D675" s="7" t="s">
        <v>539</v>
      </c>
      <c r="E675">
        <f>VLOOKUP(A675,home!$A$2:$E$405,3,FALSE)</f>
        <v>1.4149</v>
      </c>
      <c r="F675">
        <f>VLOOKUP(B675,home!$B$2:$E$405,3,FALSE)</f>
        <v>0.91930000000000001</v>
      </c>
      <c r="G675">
        <f>VLOOKUP(C675,away!$B$2:$E$405,4,FALSE)</f>
        <v>0.9849</v>
      </c>
      <c r="H675">
        <f>VLOOKUP(A675,away!$A$2:$E$405,3,FALSE)</f>
        <v>1.1467000000000001</v>
      </c>
      <c r="I675">
        <f>VLOOKUP(C675,away!$B$2:$E$405,3,FALSE)</f>
        <v>0.82489999999999997</v>
      </c>
      <c r="J675">
        <f>VLOOKUP(B675,home!$B$2:$E$405,4,FALSE)</f>
        <v>1.3354999999999999</v>
      </c>
      <c r="K675" s="3">
        <f t="shared" si="674"/>
        <v>1.2810767346930001</v>
      </c>
      <c r="L675" s="3">
        <f t="shared" si="675"/>
        <v>1.263266584465</v>
      </c>
      <c r="M675" s="5">
        <f t="shared" si="676"/>
        <v>7.8524600654230448E-2</v>
      </c>
      <c r="N675" s="5">
        <f t="shared" si="677"/>
        <v>0.10059603899919335</v>
      </c>
      <c r="O675" s="5">
        <f t="shared" si="678"/>
        <v>9.9197504064947789E-2</v>
      </c>
      <c r="P675" s="5">
        <f t="shared" si="679"/>
        <v>0.12707961459721892</v>
      </c>
      <c r="Q675" s="5">
        <f t="shared" si="680"/>
        <v>6.4435622582068169E-2</v>
      </c>
      <c r="R675" s="5">
        <f t="shared" si="681"/>
        <v>6.265644607378977E-2</v>
      </c>
      <c r="S675" s="5">
        <f t="shared" si="682"/>
        <v>5.1414551336873553E-2</v>
      </c>
      <c r="T675" s="5">
        <f t="shared" si="683"/>
        <v>8.1399368857125079E-2</v>
      </c>
      <c r="U675" s="5">
        <f t="shared" si="684"/>
        <v>8.0267715343678644E-2</v>
      </c>
      <c r="V675" s="5">
        <f t="shared" si="685"/>
        <v>9.2451442876113968E-3</v>
      </c>
      <c r="W675" s="5">
        <f t="shared" si="686"/>
        <v>2.7515658991782151E-2</v>
      </c>
      <c r="X675" s="5">
        <f t="shared" si="687"/>
        <v>3.47596125538523E-2</v>
      </c>
      <c r="Y675" s="5">
        <f t="shared" si="688"/>
        <v>2.1955328514115868E-2</v>
      </c>
      <c r="Z675" s="5">
        <f t="shared" si="689"/>
        <v>2.6383931542117305E-2</v>
      </c>
      <c r="AA675" s="5">
        <f t="shared" si="690"/>
        <v>3.3799840868339287E-2</v>
      </c>
      <c r="AB675" s="5">
        <f t="shared" si="691"/>
        <v>2.1650094886377563E-2</v>
      </c>
      <c r="AC675" s="5">
        <f t="shared" si="692"/>
        <v>9.351125023057031E-4</v>
      </c>
      <c r="AD675" s="5">
        <f t="shared" si="693"/>
        <v>8.8124176435295885E-3</v>
      </c>
      <c r="AE675" s="5">
        <f t="shared" si="694"/>
        <v>1.1132432737420725E-2</v>
      </c>
      <c r="AF675" s="5">
        <f t="shared" si="695"/>
        <v>7.0316151404939149E-3</v>
      </c>
      <c r="AG675" s="5">
        <f t="shared" si="696"/>
        <v>2.9609348139347114E-3</v>
      </c>
      <c r="AH675" s="5">
        <f t="shared" si="697"/>
        <v>8.3324847709922243E-3</v>
      </c>
      <c r="AI675" s="5">
        <f t="shared" si="698"/>
        <v>1.0674552382301871E-2</v>
      </c>
      <c r="AJ675" s="5">
        <f t="shared" si="699"/>
        <v>6.8374603551143347E-3</v>
      </c>
      <c r="AK675" s="5">
        <f t="shared" si="700"/>
        <v>2.9197704617742381E-3</v>
      </c>
      <c r="AL675" s="5">
        <f t="shared" si="701"/>
        <v>6.0533252207834144E-5</v>
      </c>
      <c r="AM675" s="5">
        <f t="shared" si="702"/>
        <v>2.2578766439047735E-3</v>
      </c>
      <c r="AN675" s="5">
        <f t="shared" si="703"/>
        <v>2.8523001160888797E-3</v>
      </c>
      <c r="AO675" s="5">
        <f t="shared" si="704"/>
        <v>1.8016077127603611E-3</v>
      </c>
      <c r="AP675" s="5">
        <f t="shared" si="705"/>
        <v>7.5863694061486121E-4</v>
      </c>
      <c r="AQ675" s="5">
        <f t="shared" si="706"/>
        <v>2.3959017420487814E-4</v>
      </c>
      <c r="AR675" s="5">
        <f t="shared" si="707"/>
        <v>2.105229915351595E-3</v>
      </c>
      <c r="AS675" s="5">
        <f t="shared" si="708"/>
        <v>2.6969610657366421E-3</v>
      </c>
      <c r="AT675" s="5">
        <f t="shared" si="709"/>
        <v>1.7275070378440262E-3</v>
      </c>
      <c r="AU675" s="5">
        <f t="shared" si="710"/>
        <v>7.3768969173346741E-4</v>
      </c>
      <c r="AV675" s="5">
        <f t="shared" si="711"/>
        <v>2.3625927537564896E-4</v>
      </c>
      <c r="AW675" s="5">
        <f t="shared" si="712"/>
        <v>2.7212075001539237E-6</v>
      </c>
      <c r="AX675" s="5">
        <f t="shared" si="713"/>
        <v>4.820855397188525E-4</v>
      </c>
      <c r="AY675" s="5">
        <f t="shared" si="714"/>
        <v>6.0900255318060081E-4</v>
      </c>
      <c r="AZ675" s="5">
        <f t="shared" si="715"/>
        <v>3.8466628764346111E-4</v>
      </c>
      <c r="BA675" s="5">
        <f t="shared" si="716"/>
        <v>1.6197868911672889E-4</v>
      </c>
      <c r="BB675" s="5">
        <f t="shared" si="717"/>
        <v>5.1155566339152028E-5</v>
      </c>
      <c r="BC675" s="5">
        <f t="shared" si="718"/>
        <v>1.2924623513126658E-5</v>
      </c>
      <c r="BD675" s="5">
        <f t="shared" si="719"/>
        <v>4.4324443411329173E-4</v>
      </c>
      <c r="BE675" s="5">
        <f t="shared" si="720"/>
        <v>5.6783013232470237E-4</v>
      </c>
      <c r="BF675" s="5">
        <f t="shared" si="721"/>
        <v>3.6371698588941203E-4</v>
      </c>
      <c r="BG675" s="5">
        <f t="shared" si="722"/>
        <v>1.5531645621186268E-4</v>
      </c>
      <c r="BH675" s="5">
        <f t="shared" si="723"/>
        <v>4.9743074641995324E-5</v>
      </c>
      <c r="BI675" s="5">
        <f t="shared" si="724"/>
        <v>1.274493912719151E-5</v>
      </c>
      <c r="BJ675" s="8">
        <f t="shared" si="725"/>
        <v>0.37021085568060141</v>
      </c>
      <c r="BK675" s="8">
        <f t="shared" si="726"/>
        <v>0.26786855918362845</v>
      </c>
      <c r="BL675" s="8">
        <f t="shared" si="727"/>
        <v>0.33543211221566566</v>
      </c>
      <c r="BM675" s="8">
        <f t="shared" si="728"/>
        <v>0.46679935030488401</v>
      </c>
      <c r="BN675" s="8">
        <f t="shared" si="729"/>
        <v>0.53248982697144842</v>
      </c>
    </row>
    <row r="676" spans="1:66" x14ac:dyDescent="0.25">
      <c r="A676" t="s">
        <v>89</v>
      </c>
      <c r="B676" t="s">
        <v>115</v>
      </c>
      <c r="C676" t="s">
        <v>81</v>
      </c>
      <c r="D676" s="7" t="s">
        <v>539</v>
      </c>
      <c r="E676">
        <f>VLOOKUP(A676,home!$A$2:$E$405,3,FALSE)</f>
        <v>1.4149</v>
      </c>
      <c r="F676">
        <f>VLOOKUP(B676,home!$B$2:$E$405,3,FALSE)</f>
        <v>0.98329999999999995</v>
      </c>
      <c r="G676">
        <f>VLOOKUP(C676,away!$B$2:$E$405,4,FALSE)</f>
        <v>0.79900000000000004</v>
      </c>
      <c r="H676">
        <f>VLOOKUP(A676,away!$A$2:$E$405,3,FALSE)</f>
        <v>1.1467000000000001</v>
      </c>
      <c r="I676">
        <f>VLOOKUP(C676,away!$B$2:$E$405,3,FALSE)</f>
        <v>1.0237000000000001</v>
      </c>
      <c r="J676">
        <f>VLOOKUP(B676,home!$B$2:$E$405,4,FALSE)</f>
        <v>0.4929</v>
      </c>
      <c r="K676" s="3">
        <f t="shared" si="674"/>
        <v>1.11162566483</v>
      </c>
      <c r="L676" s="3">
        <f t="shared" si="675"/>
        <v>0.57860386979100009</v>
      </c>
      <c r="M676" s="5">
        <f t="shared" si="676"/>
        <v>0.18447717523442145</v>
      </c>
      <c r="N676" s="5">
        <f t="shared" si="677"/>
        <v>0.20506956256592415</v>
      </c>
      <c r="O676" s="5">
        <f t="shared" si="678"/>
        <v>0.10673920747874871</v>
      </c>
      <c r="P676" s="5">
        <f t="shared" si="679"/>
        <v>0.11865404247699134</v>
      </c>
      <c r="Q676" s="5">
        <f t="shared" si="680"/>
        <v>0.11398029441187141</v>
      </c>
      <c r="R676" s="5">
        <f t="shared" si="681"/>
        <v>3.0879859252814227E-2</v>
      </c>
      <c r="S676" s="5">
        <f t="shared" si="682"/>
        <v>1.9079300431396565E-2</v>
      </c>
      <c r="T676" s="5">
        <f t="shared" si="683"/>
        <v>6.5949439426626302E-2</v>
      </c>
      <c r="U676" s="5">
        <f t="shared" si="684"/>
        <v>3.4326844071766442E-2</v>
      </c>
      <c r="V676" s="5">
        <f t="shared" si="685"/>
        <v>1.3635147371010789E-3</v>
      </c>
      <c r="W676" s="5">
        <f t="shared" si="686"/>
        <v>4.2234473517705214E-2</v>
      </c>
      <c r="X676" s="5">
        <f t="shared" si="687"/>
        <v>2.443702981592975E-2</v>
      </c>
      <c r="Y676" s="5">
        <f t="shared" si="688"/>
        <v>7.0696800088475009E-3</v>
      </c>
      <c r="Z676" s="5">
        <f t="shared" si="689"/>
        <v>5.9557353540932462E-3</v>
      </c>
      <c r="AA676" s="5">
        <f t="shared" si="690"/>
        <v>6.6205482725454397E-3</v>
      </c>
      <c r="AB676" s="5">
        <f t="shared" si="691"/>
        <v>3.6797856875037177E-3</v>
      </c>
      <c r="AC676" s="5">
        <f t="shared" si="692"/>
        <v>5.4812517906486099E-5</v>
      </c>
      <c r="AD676" s="5">
        <f t="shared" si="693"/>
        <v>1.1737231175716031E-2</v>
      </c>
      <c r="AE676" s="5">
        <f t="shared" si="694"/>
        <v>6.791207378900866E-3</v>
      </c>
      <c r="AF676" s="5">
        <f t="shared" si="695"/>
        <v>1.9647094349926177E-3</v>
      </c>
      <c r="AG676" s="5">
        <f t="shared" si="696"/>
        <v>3.7892949403387275E-4</v>
      </c>
      <c r="AH676" s="5">
        <f t="shared" si="697"/>
        <v>8.6150288083235583E-4</v>
      </c>
      <c r="AI676" s="5">
        <f t="shared" si="698"/>
        <v>9.5766871265822774E-4</v>
      </c>
      <c r="AJ676" s="5">
        <f t="shared" si="699"/>
        <v>5.3228455969779652E-4</v>
      </c>
      <c r="AK676" s="5">
        <f t="shared" si="700"/>
        <v>1.9723372585093554E-4</v>
      </c>
      <c r="AL676" s="5">
        <f t="shared" si="701"/>
        <v>1.41019653400103E-6</v>
      </c>
      <c r="AM676" s="5">
        <f t="shared" si="702"/>
        <v>2.6094814817937445E-3</v>
      </c>
      <c r="AN676" s="5">
        <f t="shared" si="703"/>
        <v>1.5098560835138139E-3</v>
      </c>
      <c r="AO676" s="5">
        <f t="shared" si="704"/>
        <v>4.36804286374288E-4</v>
      </c>
      <c r="AP676" s="5">
        <f t="shared" si="705"/>
        <v>8.4245550145819773E-5</v>
      </c>
      <c r="AQ676" s="5">
        <f t="shared" si="706"/>
        <v>1.2186200331760766E-5</v>
      </c>
      <c r="AR676" s="5">
        <f t="shared" si="707"/>
        <v>9.9693780137139197E-5</v>
      </c>
      <c r="AS676" s="5">
        <f t="shared" si="708"/>
        <v>1.108221646243632E-4</v>
      </c>
      <c r="AT676" s="5">
        <f t="shared" si="709"/>
        <v>6.1596381214228761E-5</v>
      </c>
      <c r="AU676" s="5">
        <f t="shared" si="710"/>
        <v>2.282403940612971E-5</v>
      </c>
      <c r="AV676" s="5">
        <f t="shared" si="711"/>
        <v>6.3429469947362697E-6</v>
      </c>
      <c r="AW676" s="5">
        <f t="shared" si="712"/>
        <v>2.5195155388861952E-8</v>
      </c>
      <c r="AX676" s="5">
        <f t="shared" si="713"/>
        <v>4.8346109784342463E-4</v>
      </c>
      <c r="AY676" s="5">
        <f t="shared" si="714"/>
        <v>2.7973246210561087E-4</v>
      </c>
      <c r="AZ676" s="5">
        <f t="shared" si="715"/>
        <v>8.0927142540235359E-5</v>
      </c>
      <c r="BA676" s="5">
        <f t="shared" si="716"/>
        <v>1.5608252614969352E-5</v>
      </c>
      <c r="BB676" s="5">
        <f t="shared" si="717"/>
        <v>2.2577488409241902E-6</v>
      </c>
      <c r="BC676" s="5">
        <f t="shared" si="718"/>
        <v>2.6126844327497636E-7</v>
      </c>
      <c r="BD676" s="5">
        <f t="shared" si="719"/>
        <v>9.6138678302403134E-6</v>
      </c>
      <c r="BE676" s="5">
        <f t="shared" si="720"/>
        <v>1.0687022218378636E-5</v>
      </c>
      <c r="BF676" s="5">
        <f t="shared" si="721"/>
        <v>5.9399840892790695E-6</v>
      </c>
      <c r="BG676" s="5">
        <f t="shared" si="722"/>
        <v>2.2010129207748213E-6</v>
      </c>
      <c r="BH676" s="5">
        <f t="shared" si="723"/>
        <v>6.1167561283893325E-7</v>
      </c>
      <c r="BI676" s="5">
        <f t="shared" si="724"/>
        <v>1.3599086195647526E-7</v>
      </c>
      <c r="BJ676" s="8">
        <f t="shared" si="725"/>
        <v>0.48512737880509554</v>
      </c>
      <c r="BK676" s="8">
        <f t="shared" si="726"/>
        <v>0.32390998805645649</v>
      </c>
      <c r="BL676" s="8">
        <f t="shared" si="727"/>
        <v>0.1851254035083279</v>
      </c>
      <c r="BM676" s="8">
        <f t="shared" si="728"/>
        <v>0.24003865703625168</v>
      </c>
      <c r="BN676" s="8">
        <f t="shared" si="729"/>
        <v>0.75980014142077124</v>
      </c>
    </row>
    <row r="677" spans="1:66" x14ac:dyDescent="0.25">
      <c r="A677" t="s">
        <v>89</v>
      </c>
      <c r="B677" t="s">
        <v>94</v>
      </c>
      <c r="C677" t="s">
        <v>330</v>
      </c>
      <c r="D677" s="7" t="s">
        <v>539</v>
      </c>
      <c r="E677">
        <f>VLOOKUP(A677,home!$A$2:$E$405,3,FALSE)</f>
        <v>1.4149</v>
      </c>
      <c r="F677">
        <f>VLOOKUP(B677,home!$B$2:$E$405,3,FALSE)</f>
        <v>0.82969999999999999</v>
      </c>
      <c r="G677">
        <f>VLOOKUP(C677,away!$B$2:$E$405,4,FALSE)</f>
        <v>0.92190000000000005</v>
      </c>
      <c r="H677">
        <f>VLOOKUP(A677,away!$A$2:$E$405,3,FALSE)</f>
        <v>1.1467000000000001</v>
      </c>
      <c r="I677">
        <f>VLOOKUP(C677,away!$B$2:$E$405,3,FALSE)</f>
        <v>0.94789999999999996</v>
      </c>
      <c r="J677">
        <f>VLOOKUP(B677,home!$B$2:$E$405,4,FALSE)</f>
        <v>1.365</v>
      </c>
      <c r="K677" s="3">
        <f t="shared" si="674"/>
        <v>1.0822576184070001</v>
      </c>
      <c r="L677" s="3">
        <f t="shared" si="675"/>
        <v>1.4836962094499999</v>
      </c>
      <c r="M677" s="5">
        <f t="shared" si="676"/>
        <v>7.6845848762773464E-2</v>
      </c>
      <c r="N677" s="5">
        <f t="shared" si="677"/>
        <v>8.3167005266463714E-2</v>
      </c>
      <c r="O677" s="5">
        <f t="shared" si="678"/>
        <v>0.11401589452129494</v>
      </c>
      <c r="P677" s="5">
        <f t="shared" si="679"/>
        <v>0.12339457046516039</v>
      </c>
      <c r="Q677" s="5">
        <f t="shared" si="680"/>
        <v>4.500406252486272E-2</v>
      </c>
      <c r="R677" s="5">
        <f t="shared" si="681"/>
        <v>8.4582475259148179E-2</v>
      </c>
      <c r="S677" s="5">
        <f t="shared" si="682"/>
        <v>4.9534946472142724E-2</v>
      </c>
      <c r="T677" s="5">
        <f t="shared" si="683"/>
        <v>6.6772356977989611E-2</v>
      </c>
      <c r="U677" s="5">
        <f t="shared" si="684"/>
        <v>9.1540028232934709E-2</v>
      </c>
      <c r="V677" s="5">
        <f t="shared" si="685"/>
        <v>8.8378133936014049E-3</v>
      </c>
      <c r="W677" s="5">
        <f t="shared" si="686"/>
        <v>1.6235329842265889E-2</v>
      </c>
      <c r="X677" s="5">
        <f t="shared" si="687"/>
        <v>2.4088297346140361E-2</v>
      </c>
      <c r="Y677" s="5">
        <f t="shared" si="688"/>
        <v>1.7869857732286474E-2</v>
      </c>
      <c r="Z677" s="5">
        <f t="shared" si="689"/>
        <v>4.1831565975965518E-2</v>
      </c>
      <c r="AA677" s="5">
        <f t="shared" si="690"/>
        <v>4.5272530967383734E-2</v>
      </c>
      <c r="AB677" s="5">
        <f t="shared" si="691"/>
        <v>2.4498270772008938E-2</v>
      </c>
      <c r="AC677" s="5">
        <f t="shared" si="692"/>
        <v>8.8695274786510165E-4</v>
      </c>
      <c r="AD677" s="5">
        <f t="shared" si="693"/>
        <v>4.3927023522856929E-3</v>
      </c>
      <c r="AE677" s="5">
        <f t="shared" si="694"/>
        <v>6.5174358293283805E-3</v>
      </c>
      <c r="AF677" s="5">
        <f t="shared" si="695"/>
        <v>4.8349474176540676E-3</v>
      </c>
      <c r="AG677" s="5">
        <f t="shared" si="696"/>
        <v>2.3911977188211353E-3</v>
      </c>
      <c r="AH677" s="5">
        <f t="shared" si="697"/>
        <v>1.5516333968474412E-2</v>
      </c>
      <c r="AI677" s="5">
        <f t="shared" si="698"/>
        <v>1.6792670647128752E-2</v>
      </c>
      <c r="AJ677" s="5">
        <f t="shared" si="699"/>
        <v>9.0869978706273492E-3</v>
      </c>
      <c r="AK677" s="5">
        <f t="shared" si="700"/>
        <v>3.2781575579782125E-3</v>
      </c>
      <c r="AL677" s="5">
        <f t="shared" si="701"/>
        <v>5.6968674356669553E-5</v>
      </c>
      <c r="AM677" s="5">
        <f t="shared" si="702"/>
        <v>9.5080711723110852E-4</v>
      </c>
      <c r="AN677" s="5">
        <f t="shared" si="703"/>
        <v>1.4107089157538773E-3</v>
      </c>
      <c r="AO677" s="5">
        <f t="shared" si="704"/>
        <v>1.0465317354706738E-3</v>
      </c>
      <c r="AP677" s="5">
        <f t="shared" si="705"/>
        <v>5.175783896623229E-4</v>
      </c>
      <c r="AQ677" s="5">
        <f t="shared" si="706"/>
        <v>1.9198227370880594E-4</v>
      </c>
      <c r="AR677" s="5">
        <f t="shared" si="707"/>
        <v>4.6043051787171517E-3</v>
      </c>
      <c r="AS677" s="5">
        <f t="shared" si="708"/>
        <v>4.983044357137441E-3</v>
      </c>
      <c r="AT677" s="5">
        <f t="shared" si="709"/>
        <v>2.6964688591860036E-3</v>
      </c>
      <c r="AU677" s="5">
        <f t="shared" si="710"/>
        <v>9.7275798855042846E-4</v>
      </c>
      <c r="AV677" s="5">
        <f t="shared" si="711"/>
        <v>2.6319368599374255E-4</v>
      </c>
      <c r="AW677" s="5">
        <f t="shared" si="712"/>
        <v>2.5410268361157681E-6</v>
      </c>
      <c r="AX677" s="5">
        <f t="shared" si="713"/>
        <v>1.7150304104316075E-4</v>
      </c>
      <c r="AY677" s="5">
        <f t="shared" si="714"/>
        <v>2.5445841190488536E-4</v>
      </c>
      <c r="AZ677" s="5">
        <f t="shared" si="715"/>
        <v>1.8876949060297259E-4</v>
      </c>
      <c r="BA677" s="5">
        <f t="shared" si="716"/>
        <v>9.3358859222479281E-5</v>
      </c>
      <c r="BB677" s="5">
        <f t="shared" si="717"/>
        <v>3.4629046386742182E-5</v>
      </c>
      <c r="BC677" s="5">
        <f t="shared" si="718"/>
        <v>1.0275796972175517E-5</v>
      </c>
      <c r="BD677" s="5">
        <f t="shared" si="719"/>
        <v>1.1385650234689408E-3</v>
      </c>
      <c r="BE677" s="5">
        <f t="shared" si="720"/>
        <v>1.232220670701006E-3</v>
      </c>
      <c r="BF677" s="5">
        <f t="shared" si="721"/>
        <v>6.6679010421237344E-4</v>
      </c>
      <c r="BG677" s="5">
        <f t="shared" si="722"/>
        <v>2.4054622338741293E-4</v>
      </c>
      <c r="BH677" s="5">
        <f t="shared" si="723"/>
        <v>6.5083245710014916E-5</v>
      </c>
      <c r="BI677" s="5">
        <f t="shared" si="724"/>
        <v>1.4087367700063676E-5</v>
      </c>
      <c r="BJ677" s="8">
        <f t="shared" si="725"/>
        <v>0.27614379608605732</v>
      </c>
      <c r="BK677" s="8">
        <f t="shared" si="726"/>
        <v>0.25981155892780466</v>
      </c>
      <c r="BL677" s="8">
        <f t="shared" si="727"/>
        <v>0.42146042250174381</v>
      </c>
      <c r="BM677" s="8">
        <f t="shared" si="728"/>
        <v>0.47198556930679908</v>
      </c>
      <c r="BN677" s="8">
        <f t="shared" si="729"/>
        <v>0.52700985679970336</v>
      </c>
    </row>
    <row r="678" spans="1:66" x14ac:dyDescent="0.25">
      <c r="A678" t="s">
        <v>89</v>
      </c>
      <c r="B678" t="s">
        <v>96</v>
      </c>
      <c r="C678" t="s">
        <v>125</v>
      </c>
      <c r="D678" s="7" t="s">
        <v>539</v>
      </c>
      <c r="E678">
        <f>VLOOKUP(A678,home!$A$2:$E$405,3,FALSE)</f>
        <v>1.4149</v>
      </c>
      <c r="F678">
        <f>VLOOKUP(B678,home!$B$2:$E$405,3,FALSE)</f>
        <v>0.86040000000000005</v>
      </c>
      <c r="G678">
        <f>VLOOKUP(C678,away!$B$2:$E$405,4,FALSE)</f>
        <v>1.2599</v>
      </c>
      <c r="H678">
        <f>VLOOKUP(A678,away!$A$2:$E$405,3,FALSE)</f>
        <v>1.1467000000000001</v>
      </c>
      <c r="I678">
        <f>VLOOKUP(C678,away!$B$2:$E$405,3,FALSE)</f>
        <v>1.0616000000000001</v>
      </c>
      <c r="J678">
        <f>VLOOKUP(B678,home!$B$2:$E$405,4,FALSE)</f>
        <v>1.2512000000000001</v>
      </c>
      <c r="K678" s="3">
        <f t="shared" si="674"/>
        <v>1.5337770116040002</v>
      </c>
      <c r="L678" s="3">
        <f t="shared" si="675"/>
        <v>1.5231317040640004</v>
      </c>
      <c r="M678" s="5">
        <f t="shared" si="676"/>
        <v>4.7032862678929137E-2</v>
      </c>
      <c r="N678" s="5">
        <f t="shared" si="677"/>
        <v>7.2137923566869225E-2</v>
      </c>
      <c r="O678" s="5">
        <f t="shared" si="678"/>
        <v>7.1637244279165457E-2</v>
      </c>
      <c r="P678" s="5">
        <f t="shared" si="679"/>
        <v>0.10987555845004414</v>
      </c>
      <c r="Q678" s="5">
        <f t="shared" si="680"/>
        <v>5.5321744415855245E-2</v>
      </c>
      <c r="R678" s="5">
        <f t="shared" si="681"/>
        <v>5.4556478976687188E-2</v>
      </c>
      <c r="S678" s="5">
        <f t="shared" si="682"/>
        <v>6.4171292459504342E-2</v>
      </c>
      <c r="T678" s="5">
        <f t="shared" si="683"/>
        <v>8.4262302843914699E-2</v>
      </c>
      <c r="U678" s="5">
        <f t="shared" si="684"/>
        <v>8.3677473288499726E-2</v>
      </c>
      <c r="V678" s="5">
        <f t="shared" si="685"/>
        <v>1.6657045010284678E-2</v>
      </c>
      <c r="W678" s="5">
        <f t="shared" si="686"/>
        <v>2.8283739942290245E-2</v>
      </c>
      <c r="X678" s="5">
        <f t="shared" si="687"/>
        <v>4.3079861015603578E-2</v>
      </c>
      <c r="Y678" s="5">
        <f t="shared" si="688"/>
        <v>3.2808151059768295E-2</v>
      </c>
      <c r="Z678" s="5">
        <f t="shared" si="689"/>
        <v>2.7698900930497799E-2</v>
      </c>
      <c r="AA678" s="5">
        <f t="shared" si="690"/>
        <v>4.2483937493894168E-2</v>
      </c>
      <c r="AB678" s="5">
        <f t="shared" si="691"/>
        <v>3.2580443345278078E-2</v>
      </c>
      <c r="AC678" s="5">
        <f t="shared" si="692"/>
        <v>2.4320788943978191E-3</v>
      </c>
      <c r="AD678" s="5">
        <f t="shared" si="693"/>
        <v>1.0845237531417654E-2</v>
      </c>
      <c r="AE678" s="5">
        <f t="shared" si="694"/>
        <v>1.6518725122207024E-2</v>
      </c>
      <c r="AF678" s="5">
        <f t="shared" si="695"/>
        <v>1.2580096972176002E-2</v>
      </c>
      <c r="AG678" s="5">
        <f t="shared" si="696"/>
        <v>6.3870481795069373E-3</v>
      </c>
      <c r="AH678" s="5">
        <f t="shared" si="697"/>
        <v>1.0547268543742263E-2</v>
      </c>
      <c r="AI678" s="5">
        <f t="shared" si="698"/>
        <v>1.617715802760588E-2</v>
      </c>
      <c r="AJ678" s="5">
        <f t="shared" si="699"/>
        <v>1.2406076547913508E-2</v>
      </c>
      <c r="AK678" s="5">
        <f t="shared" si="700"/>
        <v>6.3427183377964165E-3</v>
      </c>
      <c r="AL678" s="5">
        <f t="shared" si="701"/>
        <v>2.272674989321831E-4</v>
      </c>
      <c r="AM678" s="5">
        <f t="shared" si="702"/>
        <v>3.3268352022146636E-3</v>
      </c>
      <c r="AN678" s="5">
        <f t="shared" si="703"/>
        <v>5.0672081706893239E-3</v>
      </c>
      <c r="AO678" s="5">
        <f t="shared" si="704"/>
        <v>3.8590127079345289E-3</v>
      </c>
      <c r="AP678" s="5">
        <f t="shared" si="705"/>
        <v>1.9592615339469846E-3</v>
      </c>
      <c r="AQ678" s="5">
        <f t="shared" si="706"/>
        <v>7.4605333972692974E-4</v>
      </c>
      <c r="AR678" s="5">
        <f t="shared" si="707"/>
        <v>3.2129758220501518E-3</v>
      </c>
      <c r="AS678" s="5">
        <f t="shared" si="708"/>
        <v>4.9279884546999872E-3</v>
      </c>
      <c r="AT678" s="5">
        <f t="shared" si="709"/>
        <v>3.7792177026343817E-3</v>
      </c>
      <c r="AU678" s="5">
        <f t="shared" si="710"/>
        <v>1.9321590780491654E-3</v>
      </c>
      <c r="AV678" s="5">
        <f t="shared" si="711"/>
        <v>7.4087529416844709E-4</v>
      </c>
      <c r="AW678" s="5">
        <f t="shared" si="712"/>
        <v>1.4748047039402885E-5</v>
      </c>
      <c r="AX678" s="5">
        <f t="shared" si="713"/>
        <v>8.5043722575863206E-4</v>
      </c>
      <c r="AY678" s="5">
        <f t="shared" si="714"/>
        <v>1.2953279008692063E-3</v>
      </c>
      <c r="AZ678" s="5">
        <f t="shared" si="715"/>
        <v>9.8647749648627953E-4</v>
      </c>
      <c r="BA678" s="5">
        <f t="shared" si="716"/>
        <v>5.0084505008131212E-4</v>
      </c>
      <c r="BB678" s="5">
        <f t="shared" si="717"/>
        <v>1.9071324365059223E-4</v>
      </c>
      <c r="BC678" s="5">
        <f t="shared" si="718"/>
        <v>5.8096277557819807E-5</v>
      </c>
      <c r="BD678" s="5">
        <f t="shared" si="719"/>
        <v>8.1563088982594754E-4</v>
      </c>
      <c r="BE678" s="5">
        <f t="shared" si="720"/>
        <v>1.250995908769153E-3</v>
      </c>
      <c r="BF678" s="5">
        <f t="shared" si="721"/>
        <v>9.5937438324039128E-4</v>
      </c>
      <c r="BG678" s="5">
        <f t="shared" si="722"/>
        <v>4.9048879151195935E-4</v>
      </c>
      <c r="BH678" s="5">
        <f t="shared" si="723"/>
        <v>1.8807510821761757E-4</v>
      </c>
      <c r="BI678" s="5">
        <f t="shared" si="724"/>
        <v>5.7693055487823298E-5</v>
      </c>
      <c r="BJ678" s="8">
        <f t="shared" si="725"/>
        <v>0.38106509879852518</v>
      </c>
      <c r="BK678" s="8">
        <f t="shared" si="726"/>
        <v>0.24169143289296147</v>
      </c>
      <c r="BL678" s="8">
        <f t="shared" si="727"/>
        <v>0.34876427332923776</v>
      </c>
      <c r="BM678" s="8">
        <f t="shared" si="728"/>
        <v>0.58737731372984181</v>
      </c>
      <c r="BN678" s="8">
        <f t="shared" si="729"/>
        <v>0.4105618123675504</v>
      </c>
    </row>
    <row r="679" spans="1:66" x14ac:dyDescent="0.25">
      <c r="A679" t="s">
        <v>89</v>
      </c>
      <c r="B679" t="s">
        <v>303</v>
      </c>
      <c r="C679" t="s">
        <v>350</v>
      </c>
      <c r="D679" s="7" t="s">
        <v>539</v>
      </c>
      <c r="E679">
        <f>VLOOKUP(A679,home!$A$2:$E$405,3,FALSE)</f>
        <v>1.4149</v>
      </c>
      <c r="F679">
        <f>VLOOKUP(B679,home!$B$2:$E$405,3,FALSE)</f>
        <v>1.1526000000000001</v>
      </c>
      <c r="G679">
        <f>VLOOKUP(C679,away!$B$2:$E$405,4,FALSE)</f>
        <v>0.8911</v>
      </c>
      <c r="H679">
        <f>VLOOKUP(A679,away!$A$2:$E$405,3,FALSE)</f>
        <v>1.1467000000000001</v>
      </c>
      <c r="I679">
        <f>VLOOKUP(C679,away!$B$2:$E$405,3,FALSE)</f>
        <v>0.75829999999999997</v>
      </c>
      <c r="J679">
        <f>VLOOKUP(B679,home!$B$2:$E$405,4,FALSE)</f>
        <v>0.86009999999999998</v>
      </c>
      <c r="K679" s="3">
        <f t="shared" si="674"/>
        <v>1.4532181237140003</v>
      </c>
      <c r="L679" s="3">
        <f t="shared" si="675"/>
        <v>0.74789359886099993</v>
      </c>
      <c r="M679" s="5">
        <f t="shared" si="676"/>
        <v>0.11068004443674632</v>
      </c>
      <c r="N679" s="5">
        <f t="shared" si="677"/>
        <v>0.16084224650895063</v>
      </c>
      <c r="O679" s="5">
        <f t="shared" si="678"/>
        <v>8.2776896755893614E-2</v>
      </c>
      <c r="P679" s="5">
        <f t="shared" si="679"/>
        <v>0.12029288659046719</v>
      </c>
      <c r="Q679" s="5">
        <f t="shared" si="680"/>
        <v>0.11686943384284101</v>
      </c>
      <c r="R679" s="5">
        <f t="shared" si="681"/>
        <v>3.0954155608655345E-2</v>
      </c>
      <c r="S679" s="5">
        <f t="shared" si="682"/>
        <v>3.2685157107379084E-2</v>
      </c>
      <c r="T679" s="5">
        <f t="shared" si="683"/>
        <v>8.7405901473569914E-2</v>
      </c>
      <c r="U679" s="5">
        <f t="shared" si="684"/>
        <v>4.4983139934761308E-2</v>
      </c>
      <c r="V679" s="5">
        <f t="shared" si="685"/>
        <v>3.9471050862757394E-3</v>
      </c>
      <c r="W679" s="5">
        <f t="shared" si="686"/>
        <v>5.6612259789536983E-2</v>
      </c>
      <c r="X679" s="5">
        <f t="shared" si="687"/>
        <v>4.233994671365069E-2</v>
      </c>
      <c r="Y679" s="5">
        <f t="shared" si="688"/>
        <v>1.5832887561627589E-2</v>
      </c>
      <c r="Z679" s="5">
        <f t="shared" si="689"/>
        <v>7.7168049459535515E-3</v>
      </c>
      <c r="AA679" s="5">
        <f t="shared" si="690"/>
        <v>1.1214200804625533E-2</v>
      </c>
      <c r="AB679" s="5">
        <f t="shared" si="691"/>
        <v>8.148339926124978E-3</v>
      </c>
      <c r="AC679" s="5">
        <f t="shared" si="692"/>
        <v>2.6812007243510869E-4</v>
      </c>
      <c r="AD679" s="5">
        <f t="shared" si="693"/>
        <v>2.0567490487640106E-2</v>
      </c>
      <c r="AE679" s="5">
        <f t="shared" si="694"/>
        <v>1.5382294480340543E-2</v>
      </c>
      <c r="AF679" s="5">
        <f t="shared" si="695"/>
        <v>5.7521597888207905E-3</v>
      </c>
      <c r="AG679" s="5">
        <f t="shared" si="696"/>
        <v>1.4340011618949036E-3</v>
      </c>
      <c r="AH679" s="5">
        <f t="shared" si="697"/>
        <v>1.4428372556843912E-3</v>
      </c>
      <c r="AI679" s="5">
        <f t="shared" si="698"/>
        <v>2.0967572495303277E-3</v>
      </c>
      <c r="AJ679" s="5">
        <f t="shared" si="699"/>
        <v>1.5235228180230959E-3</v>
      </c>
      <c r="AK679" s="5">
        <f t="shared" si="700"/>
        <v>7.3800365701433008E-4</v>
      </c>
      <c r="AL679" s="5">
        <f t="shared" si="701"/>
        <v>1.1656279189333702E-5</v>
      </c>
      <c r="AM679" s="5">
        <f t="shared" si="702"/>
        <v>5.9778099871907802E-3</v>
      </c>
      <c r="AN679" s="5">
        <f t="shared" si="703"/>
        <v>4.4707658246273402E-3</v>
      </c>
      <c r="AO679" s="5">
        <f t="shared" si="704"/>
        <v>1.6718285711226535E-3</v>
      </c>
      <c r="AP679" s="5">
        <f t="shared" si="705"/>
        <v>4.1678329557852156E-4</v>
      </c>
      <c r="AQ679" s="5">
        <f t="shared" si="706"/>
        <v>7.7927389718842078E-5</v>
      </c>
      <c r="AR679" s="5">
        <f t="shared" si="707"/>
        <v>2.1581774954490567E-4</v>
      </c>
      <c r="AS679" s="5">
        <f t="shared" si="708"/>
        <v>3.136302650578258E-4</v>
      </c>
      <c r="AT679" s="5">
        <f t="shared" si="709"/>
        <v>2.2788659266362914E-4</v>
      </c>
      <c r="AU679" s="5">
        <f t="shared" si="710"/>
        <v>1.103896422034053E-4</v>
      </c>
      <c r="AV679" s="5">
        <f t="shared" si="711"/>
        <v>4.0105057180073098E-5</v>
      </c>
      <c r="AW679" s="5">
        <f t="shared" si="712"/>
        <v>3.5190712655991867E-7</v>
      </c>
      <c r="AX679" s="5">
        <f t="shared" si="713"/>
        <v>1.4478436355840334E-3</v>
      </c>
      <c r="AY679" s="5">
        <f t="shared" si="714"/>
        <v>1.0828329872049369E-3</v>
      </c>
      <c r="AZ679" s="5">
        <f t="shared" si="715"/>
        <v>4.0492192988305362E-4</v>
      </c>
      <c r="BA679" s="5">
        <f t="shared" si="716"/>
        <v>1.0094617313265949E-4</v>
      </c>
      <c r="BB679" s="5">
        <f t="shared" si="717"/>
        <v>1.8874249178857567E-5</v>
      </c>
      <c r="BC679" s="5">
        <f t="shared" si="718"/>
        <v>2.8231860288350128E-6</v>
      </c>
      <c r="BD679" s="5">
        <f t="shared" si="719"/>
        <v>2.6901452234203568E-5</v>
      </c>
      <c r="BE679" s="5">
        <f t="shared" si="720"/>
        <v>3.9093677940971102E-5</v>
      </c>
      <c r="BF679" s="5">
        <f t="shared" si="721"/>
        <v>2.8405820653228722E-5</v>
      </c>
      <c r="BG679" s="5">
        <f t="shared" si="722"/>
        <v>1.375995113074715E-5</v>
      </c>
      <c r="BH679" s="5">
        <f t="shared" si="723"/>
        <v>4.9990525911551745E-6</v>
      </c>
      <c r="BI679" s="5">
        <f t="shared" si="724"/>
        <v>1.4529427653732265E-6</v>
      </c>
      <c r="BJ679" s="8">
        <f t="shared" si="725"/>
        <v>0.53871197903812362</v>
      </c>
      <c r="BK679" s="8">
        <f t="shared" si="726"/>
        <v>0.26896780255969766</v>
      </c>
      <c r="BL679" s="8">
        <f t="shared" si="727"/>
        <v>0.18490029621427845</v>
      </c>
      <c r="BM679" s="8">
        <f t="shared" si="728"/>
        <v>0.37679873793442092</v>
      </c>
      <c r="BN679" s="8">
        <f t="shared" si="729"/>
        <v>0.62241566374355406</v>
      </c>
    </row>
    <row r="680" spans="1:66" x14ac:dyDescent="0.25">
      <c r="A680" t="s">
        <v>89</v>
      </c>
      <c r="B680" t="s">
        <v>95</v>
      </c>
      <c r="C680" t="s">
        <v>98</v>
      </c>
      <c r="D680" s="7" t="s">
        <v>539</v>
      </c>
      <c r="E680">
        <f>VLOOKUP(A680,home!$A$2:$E$405,3,FALSE)</f>
        <v>1.4149</v>
      </c>
      <c r="F680">
        <f>VLOOKUP(B680,home!$B$2:$E$405,3,FALSE)</f>
        <v>1.3521000000000001</v>
      </c>
      <c r="G680">
        <f>VLOOKUP(C680,away!$B$2:$E$405,4,FALSE)</f>
        <v>0.79900000000000004</v>
      </c>
      <c r="H680">
        <f>VLOOKUP(A680,away!$A$2:$E$405,3,FALSE)</f>
        <v>1.1467000000000001</v>
      </c>
      <c r="I680">
        <f>VLOOKUP(C680,away!$B$2:$E$405,3,FALSE)</f>
        <v>1.0616000000000001</v>
      </c>
      <c r="J680">
        <f>VLOOKUP(B680,home!$B$2:$E$405,4,FALSE)</f>
        <v>1.1754</v>
      </c>
      <c r="K680" s="3">
        <f t="shared" si="674"/>
        <v>1.5285559457100002</v>
      </c>
      <c r="L680" s="3">
        <f t="shared" si="675"/>
        <v>1.4308575806880004</v>
      </c>
      <c r="M680" s="5">
        <f t="shared" si="676"/>
        <v>5.1849316513065818E-2</v>
      </c>
      <c r="N680" s="5">
        <f t="shared" si="677"/>
        <v>7.9254581037046454E-2</v>
      </c>
      <c r="O680" s="5">
        <f t="shared" si="678"/>
        <v>7.4188987586211744E-2</v>
      </c>
      <c r="P680" s="5">
        <f t="shared" si="679"/>
        <v>0.11340201808110936</v>
      </c>
      <c r="Q680" s="5">
        <f t="shared" si="680"/>
        <v>6.05725305344662E-2</v>
      </c>
      <c r="R680" s="5">
        <f t="shared" si="681"/>
        <v>5.3076937645649531E-2</v>
      </c>
      <c r="S680" s="5">
        <f t="shared" si="682"/>
        <v>6.2006688659182158E-2</v>
      </c>
      <c r="T680" s="5">
        <f t="shared" si="683"/>
        <v>8.6670664496696331E-2</v>
      </c>
      <c r="U680" s="5">
        <f t="shared" si="684"/>
        <v>8.1131068618336522E-2</v>
      </c>
      <c r="V680" s="5">
        <f t="shared" si="685"/>
        <v>1.5068630282621927E-2</v>
      </c>
      <c r="W680" s="5">
        <f t="shared" si="686"/>
        <v>3.0862833898386285E-2</v>
      </c>
      <c r="X680" s="5">
        <f t="shared" si="687"/>
        <v>4.4160319845020606E-2</v>
      </c>
      <c r="Y680" s="5">
        <f t="shared" si="688"/>
        <v>3.1593564207927242E-2</v>
      </c>
      <c r="Z680" s="5">
        <f t="shared" si="689"/>
        <v>2.5315179529993979E-2</v>
      </c>
      <c r="AA680" s="5">
        <f t="shared" si="690"/>
        <v>3.8695668187288389E-2</v>
      </c>
      <c r="AB680" s="5">
        <f t="shared" si="691"/>
        <v>2.9574246840450485E-2</v>
      </c>
      <c r="AC680" s="5">
        <f t="shared" si="692"/>
        <v>2.0598307734404171E-3</v>
      </c>
      <c r="AD680" s="5">
        <f t="shared" si="693"/>
        <v>1.1793892064209634E-2</v>
      </c>
      <c r="AE680" s="5">
        <f t="shared" si="694"/>
        <v>1.6875379865890404E-2</v>
      </c>
      <c r="AF680" s="5">
        <f t="shared" si="695"/>
        <v>1.207313260404947E-2</v>
      </c>
      <c r="AG680" s="5">
        <f t="shared" si="696"/>
        <v>5.7583111030518816E-3</v>
      </c>
      <c r="AH680" s="5">
        <f t="shared" si="697"/>
        <v>9.0556041342423968E-3</v>
      </c>
      <c r="AI680" s="5">
        <f t="shared" si="698"/>
        <v>1.3841997541392273E-2</v>
      </c>
      <c r="AJ680" s="5">
        <f t="shared" si="699"/>
        <v>1.0579133821199183E-2</v>
      </c>
      <c r="AK680" s="5">
        <f t="shared" si="700"/>
        <v>5.3902659676185885E-3</v>
      </c>
      <c r="AL680" s="5">
        <f t="shared" si="701"/>
        <v>1.8020601413702467E-4</v>
      </c>
      <c r="AM680" s="5">
        <f t="shared" si="702"/>
        <v>3.6055247675619178E-3</v>
      </c>
      <c r="AN680" s="5">
        <f t="shared" si="703"/>
        <v>5.1589924460243106E-3</v>
      </c>
      <c r="AO680" s="5">
        <f t="shared" si="704"/>
        <v>3.690891725053008E-3</v>
      </c>
      <c r="AP680" s="5">
        <f t="shared" si="705"/>
        <v>1.7603801347635692E-3</v>
      </c>
      <c r="AQ680" s="5">
        <f t="shared" si="706"/>
        <v>6.2971331517975432E-4</v>
      </c>
      <c r="AR680" s="5">
        <f t="shared" si="707"/>
        <v>2.5914559646380651E-3</v>
      </c>
      <c r="AS680" s="5">
        <f t="shared" si="708"/>
        <v>3.961185422793158E-3</v>
      </c>
      <c r="AT680" s="5">
        <f t="shared" si="709"/>
        <v>3.0274467650351321E-3</v>
      </c>
      <c r="AU680" s="5">
        <f t="shared" si="710"/>
        <v>1.5425405843383191E-3</v>
      </c>
      <c r="AV680" s="5">
        <f t="shared" si="711"/>
        <v>5.8946489542232932E-4</v>
      </c>
      <c r="AW680" s="5">
        <f t="shared" si="712"/>
        <v>1.094824550566308E-5</v>
      </c>
      <c r="AX680" s="5">
        <f t="shared" si="713"/>
        <v>9.1854105347690675E-4</v>
      </c>
      <c r="AY680" s="5">
        <f t="shared" si="714"/>
        <v>1.314301429540574E-3</v>
      </c>
      <c r="AZ680" s="5">
        <f t="shared" si="715"/>
        <v>9.4028908188360327E-4</v>
      </c>
      <c r="BA680" s="5">
        <f t="shared" si="716"/>
        <v>4.484732536171046E-4</v>
      </c>
      <c r="BB680" s="5">
        <f t="shared" si="717"/>
        <v>1.6042533866846161E-4</v>
      </c>
      <c r="BC680" s="5">
        <f t="shared" si="718"/>
        <v>4.5909162393641608E-5</v>
      </c>
      <c r="BD680" s="5">
        <f t="shared" si="719"/>
        <v>6.1800073533691772E-4</v>
      </c>
      <c r="BE680" s="5">
        <f t="shared" si="720"/>
        <v>9.4464869845239778E-4</v>
      </c>
      <c r="BF680" s="5">
        <f t="shared" si="721"/>
        <v>7.2197419231331285E-4</v>
      </c>
      <c r="BG680" s="5">
        <f t="shared" si="722"/>
        <v>3.6785931476989651E-4</v>
      </c>
      <c r="BH680" s="5">
        <f t="shared" si="723"/>
        <v>1.4057338569408307E-4</v>
      </c>
      <c r="BI680" s="5">
        <f t="shared" si="724"/>
        <v>4.2974856902255071E-5</v>
      </c>
      <c r="BJ680" s="8">
        <f t="shared" si="725"/>
        <v>0.39828865136490732</v>
      </c>
      <c r="BK680" s="8">
        <f t="shared" si="726"/>
        <v>0.24588099175309727</v>
      </c>
      <c r="BL680" s="8">
        <f t="shared" si="727"/>
        <v>0.33008203515808493</v>
      </c>
      <c r="BM680" s="8">
        <f t="shared" si="728"/>
        <v>0.56591913322449927</v>
      </c>
      <c r="BN680" s="8">
        <f t="shared" si="729"/>
        <v>0.43234437139754905</v>
      </c>
    </row>
    <row r="681" spans="1:66" x14ac:dyDescent="0.25">
      <c r="A681" t="s">
        <v>89</v>
      </c>
      <c r="B681" t="s">
        <v>116</v>
      </c>
      <c r="C681" t="s">
        <v>87</v>
      </c>
      <c r="D681" s="7" t="s">
        <v>539</v>
      </c>
      <c r="E681">
        <f>VLOOKUP(A681,home!$A$2:$E$405,3,FALSE)</f>
        <v>1.4149</v>
      </c>
      <c r="F681">
        <f>VLOOKUP(B681,home!$B$2:$E$405,3,FALSE)</f>
        <v>0.76819999999999999</v>
      </c>
      <c r="G681">
        <f>VLOOKUP(C681,away!$B$2:$E$405,4,FALSE)</f>
        <v>0.70679999999999998</v>
      </c>
      <c r="H681">
        <f>VLOOKUP(A681,away!$A$2:$E$405,3,FALSE)</f>
        <v>1.1467000000000001</v>
      </c>
      <c r="I681">
        <f>VLOOKUP(C681,away!$B$2:$E$405,3,FALSE)</f>
        <v>1.3270999999999999</v>
      </c>
      <c r="J681">
        <f>VLOOKUP(B681,home!$B$2:$E$405,4,FALSE)</f>
        <v>1.0237000000000001</v>
      </c>
      <c r="K681" s="3">
        <f t="shared" si="674"/>
        <v>0.76823942402400003</v>
      </c>
      <c r="L681" s="3">
        <f t="shared" si="675"/>
        <v>1.5578518880090002</v>
      </c>
      <c r="M681" s="5">
        <f t="shared" si="676"/>
        <v>9.7676790009233461E-2</v>
      </c>
      <c r="N681" s="5">
        <f t="shared" si="677"/>
        <v>7.5039160897206705E-2</v>
      </c>
      <c r="O681" s="5">
        <f t="shared" si="678"/>
        <v>0.15216597173054297</v>
      </c>
      <c r="P681" s="5">
        <f t="shared" si="679"/>
        <v>0.1168998984783246</v>
      </c>
      <c r="Q681" s="5">
        <f t="shared" si="680"/>
        <v>2.8824020873457173E-2</v>
      </c>
      <c r="R681" s="5">
        <f t="shared" si="681"/>
        <v>0.11852602317557528</v>
      </c>
      <c r="S681" s="5">
        <f t="shared" si="682"/>
        <v>3.4976544230596603E-2</v>
      </c>
      <c r="T681" s="5">
        <f t="shared" si="683"/>
        <v>4.4903555337726081E-2</v>
      </c>
      <c r="U681" s="5">
        <f t="shared" si="684"/>
        <v>9.1056363776259225E-2</v>
      </c>
      <c r="V681" s="5">
        <f t="shared" si="685"/>
        <v>4.651115706644858E-3</v>
      </c>
      <c r="W681" s="5">
        <f t="shared" si="686"/>
        <v>7.3812497312935E-3</v>
      </c>
      <c r="X681" s="5">
        <f t="shared" si="687"/>
        <v>1.1498893829761504E-2</v>
      </c>
      <c r="Y681" s="5">
        <f t="shared" si="688"/>
        <v>8.9567867313545026E-3</v>
      </c>
      <c r="Z681" s="5">
        <f t="shared" si="689"/>
        <v>6.1548662994089495E-2</v>
      </c>
      <c r="AA681" s="5">
        <f t="shared" si="690"/>
        <v>4.7284109408026596E-2</v>
      </c>
      <c r="AB681" s="5">
        <f t="shared" si="691"/>
        <v>1.8162758488555076E-2</v>
      </c>
      <c r="AC681" s="5">
        <f t="shared" si="692"/>
        <v>3.479043958820253E-4</v>
      </c>
      <c r="AD681" s="5">
        <f t="shared" si="693"/>
        <v>1.4176417605365553E-3</v>
      </c>
      <c r="AE681" s="5">
        <f t="shared" si="694"/>
        <v>2.2084758931722754E-3</v>
      </c>
      <c r="AF681" s="5">
        <f t="shared" si="695"/>
        <v>1.7202391699003964E-3</v>
      </c>
      <c r="AG681" s="5">
        <f t="shared" si="696"/>
        <v>8.932926128854561E-4</v>
      </c>
      <c r="AH681" s="5">
        <f t="shared" si="697"/>
        <v>2.3970925212443012E-2</v>
      </c>
      <c r="AI681" s="5">
        <f t="shared" si="698"/>
        <v>1.8415409778529599E-2</v>
      </c>
      <c r="AJ681" s="5">
        <f t="shared" si="699"/>
        <v>7.0737219007117585E-3</v>
      </c>
      <c r="AK681" s="5">
        <f t="shared" si="700"/>
        <v>1.8114373462362525E-3</v>
      </c>
      <c r="AL681" s="5">
        <f t="shared" si="701"/>
        <v>1.665492428853448E-5</v>
      </c>
      <c r="AM681" s="5">
        <f t="shared" si="702"/>
        <v>2.1781765791739461E-4</v>
      </c>
      <c r="AN681" s="5">
        <f t="shared" si="703"/>
        <v>3.3932764962831175E-4</v>
      </c>
      <c r="AO681" s="5">
        <f t="shared" si="704"/>
        <v>2.6431110981356101E-4</v>
      </c>
      <c r="AP681" s="5">
        <f t="shared" si="705"/>
        <v>1.3725252048160341E-4</v>
      </c>
      <c r="AQ681" s="5">
        <f t="shared" si="706"/>
        <v>5.3454774541564986E-5</v>
      </c>
      <c r="AR681" s="5">
        <f t="shared" si="707"/>
        <v>7.4686302199053738E-3</v>
      </c>
      <c r="AS681" s="5">
        <f t="shared" si="708"/>
        <v>5.7376961783883445E-3</v>
      </c>
      <c r="AT681" s="5">
        <f t="shared" si="709"/>
        <v>2.203962203654884E-3</v>
      </c>
      <c r="AU681" s="5">
        <f t="shared" si="710"/>
        <v>5.6439021796883147E-4</v>
      </c>
      <c r="AV681" s="5">
        <f t="shared" si="711"/>
        <v>1.083967039942887E-4</v>
      </c>
      <c r="AW681" s="5">
        <f t="shared" si="712"/>
        <v>5.5368520286532535E-7</v>
      </c>
      <c r="AX681" s="5">
        <f t="shared" si="713"/>
        <v>2.7889352010119309E-5</v>
      </c>
      <c r="AY681" s="5">
        <f t="shared" si="714"/>
        <v>4.3447479684311971E-5</v>
      </c>
      <c r="AZ681" s="5">
        <f t="shared" si="715"/>
        <v>3.3842369127719045E-5</v>
      </c>
      <c r="BA681" s="5">
        <f t="shared" si="716"/>
        <v>1.7573799546771539E-5</v>
      </c>
      <c r="BB681" s="5">
        <f t="shared" si="717"/>
        <v>6.8443442008574422E-6</v>
      </c>
      <c r="BC681" s="5">
        <f t="shared" si="718"/>
        <v>2.1324949070978422E-6</v>
      </c>
      <c r="BD681" s="5">
        <f t="shared" si="719"/>
        <v>1.9391699481534441E-3</v>
      </c>
      <c r="BE681" s="5">
        <f t="shared" si="720"/>
        <v>1.489746804054052E-3</v>
      </c>
      <c r="BF681" s="5">
        <f t="shared" si="721"/>
        <v>5.722411133440398E-4</v>
      </c>
      <c r="BG681" s="5">
        <f t="shared" si="722"/>
        <v>1.4653939443942592E-4</v>
      </c>
      <c r="BH681" s="5">
        <f t="shared" si="723"/>
        <v>2.8144334995242572E-5</v>
      </c>
      <c r="BI681" s="5">
        <f t="shared" si="724"/>
        <v>4.3243175412567342E-6</v>
      </c>
      <c r="BJ681" s="8">
        <f t="shared" si="725"/>
        <v>0.18398721038915347</v>
      </c>
      <c r="BK681" s="8">
        <f t="shared" si="726"/>
        <v>0.25461235522465436</v>
      </c>
      <c r="BL681" s="8">
        <f t="shared" si="727"/>
        <v>0.49872996225331895</v>
      </c>
      <c r="BM681" s="8">
        <f t="shared" si="728"/>
        <v>0.40970343190239461</v>
      </c>
      <c r="BN681" s="8">
        <f t="shared" si="729"/>
        <v>0.58913186516434013</v>
      </c>
    </row>
    <row r="682" spans="1:66" s="10" customFormat="1" x14ac:dyDescent="0.25">
      <c r="A682" t="s">
        <v>89</v>
      </c>
      <c r="B682" t="s">
        <v>126</v>
      </c>
      <c r="C682" t="s">
        <v>130</v>
      </c>
      <c r="D682" s="7" t="s">
        <v>539</v>
      </c>
      <c r="E682">
        <f>VLOOKUP(A682,home!$A$2:$E$405,3,FALSE)</f>
        <v>1.4149</v>
      </c>
      <c r="F682">
        <f>VLOOKUP(B682,home!$B$2:$E$405,3,FALSE)</f>
        <v>1.0848</v>
      </c>
      <c r="G682">
        <f>VLOOKUP(C682,away!$B$2:$E$405,4,FALSE)</f>
        <v>0.77969999999999995</v>
      </c>
      <c r="H682">
        <f>VLOOKUP(A682,away!$A$2:$E$405,3,FALSE)</f>
        <v>1.1467000000000001</v>
      </c>
      <c r="I682">
        <f>VLOOKUP(C682,away!$B$2:$E$405,3,FALSE)</f>
        <v>0.86009999999999998</v>
      </c>
      <c r="J682">
        <f>VLOOKUP(B682,home!$B$2:$E$405,4,FALSE)</f>
        <v>0.53239999999999998</v>
      </c>
      <c r="K682" s="3">
        <f t="shared" si="674"/>
        <v>1.196748680544</v>
      </c>
      <c r="L682" s="3">
        <f t="shared" si="675"/>
        <v>0.52509369910799997</v>
      </c>
      <c r="M682" s="5">
        <f t="shared" si="676"/>
        <v>0.17873654380540122</v>
      </c>
      <c r="N682" s="5">
        <f t="shared" si="677"/>
        <v>0.21390272296410873</v>
      </c>
      <c r="O682" s="5">
        <f t="shared" si="678"/>
        <v>9.3853432952557186E-2</v>
      </c>
      <c r="P682" s="5">
        <f t="shared" si="679"/>
        <v>0.11231897205049757</v>
      </c>
      <c r="Q682" s="5">
        <f t="shared" si="680"/>
        <v>0.12799390073603298</v>
      </c>
      <c r="R682" s="5">
        <f t="shared" si="681"/>
        <v>2.4640923141521456E-2</v>
      </c>
      <c r="S682" s="5">
        <f t="shared" si="682"/>
        <v>1.7645456287069643E-2</v>
      </c>
      <c r="T682" s="5">
        <f t="shared" si="683"/>
        <v>6.720879080074571E-2</v>
      </c>
      <c r="U682" s="5">
        <f t="shared" si="684"/>
        <v>2.9488992257001915E-2</v>
      </c>
      <c r="V682" s="5">
        <f t="shared" si="685"/>
        <v>1.2320551487118503E-3</v>
      </c>
      <c r="W682" s="5">
        <f t="shared" si="686"/>
        <v>5.1058843941175699E-2</v>
      </c>
      <c r="X682" s="5">
        <f t="shared" si="687"/>
        <v>2.6810677237250037E-2</v>
      </c>
      <c r="Y682" s="5">
        <f t="shared" si="688"/>
        <v>7.0390588430491383E-3</v>
      </c>
      <c r="Z682" s="5">
        <f t="shared" si="689"/>
        <v>4.3129311606058072E-3</v>
      </c>
      <c r="AA682" s="5">
        <f t="shared" si="690"/>
        <v>5.1614946757321022E-3</v>
      </c>
      <c r="AB682" s="5">
        <f t="shared" si="691"/>
        <v>3.0885059714086376E-3</v>
      </c>
      <c r="AC682" s="5">
        <f t="shared" si="692"/>
        <v>4.8389365734401166E-5</v>
      </c>
      <c r="AD682" s="5">
        <f t="shared" si="693"/>
        <v>1.5276151029176011E-2</v>
      </c>
      <c r="AE682" s="5">
        <f t="shared" si="694"/>
        <v>8.0214106520425116E-3</v>
      </c>
      <c r="AF682" s="5">
        <f t="shared" si="695"/>
        <v>2.1059960956726583E-3</v>
      </c>
      <c r="AG682" s="5">
        <f t="shared" si="696"/>
        <v>3.6861509339458718E-4</v>
      </c>
      <c r="AH682" s="5">
        <f t="shared" si="697"/>
        <v>5.6617324428016565E-4</v>
      </c>
      <c r="AI682" s="5">
        <f t="shared" si="698"/>
        <v>6.7756708305160402E-4</v>
      </c>
      <c r="AJ682" s="5">
        <f t="shared" si="699"/>
        <v>4.0543875631102709E-4</v>
      </c>
      <c r="AK682" s="5">
        <f t="shared" si="700"/>
        <v>1.617360988855406E-4</v>
      </c>
      <c r="AL682" s="5">
        <f t="shared" si="701"/>
        <v>1.2163251457700558E-6</v>
      </c>
      <c r="AM682" s="5">
        <f t="shared" si="702"/>
        <v>3.6563427175914532E-3</v>
      </c>
      <c r="AN682" s="5">
        <f t="shared" si="703"/>
        <v>1.9199225227866932E-3</v>
      </c>
      <c r="AO682" s="5">
        <f t="shared" si="704"/>
        <v>5.040696097454141E-4</v>
      </c>
      <c r="AP682" s="5">
        <f t="shared" si="705"/>
        <v>8.8227925329715148E-5</v>
      </c>
      <c r="AQ682" s="5">
        <f t="shared" si="706"/>
        <v>1.1581981919001132E-5</v>
      </c>
      <c r="AR682" s="5">
        <f t="shared" si="707"/>
        <v>5.9458800635009915E-5</v>
      </c>
      <c r="AS682" s="5">
        <f t="shared" si="708"/>
        <v>7.1157241206676862E-5</v>
      </c>
      <c r="AT682" s="5">
        <f t="shared" si="709"/>
        <v>4.2578667262620847E-5</v>
      </c>
      <c r="AU682" s="5">
        <f t="shared" si="710"/>
        <v>1.6985321288621163E-5</v>
      </c>
      <c r="AV682" s="5">
        <f t="shared" si="711"/>
        <v>5.0817902101933235E-6</v>
      </c>
      <c r="AW682" s="5">
        <f t="shared" si="712"/>
        <v>2.123180656217751E-8</v>
      </c>
      <c r="AX682" s="5">
        <f t="shared" si="713"/>
        <v>7.2928722048237141E-4</v>
      </c>
      <c r="AY682" s="5">
        <f t="shared" si="714"/>
        <v>3.8294412431527994E-4</v>
      </c>
      <c r="AZ682" s="5">
        <f t="shared" si="715"/>
        <v>1.0054077339419207E-4</v>
      </c>
      <c r="BA682" s="5">
        <f t="shared" si="716"/>
        <v>1.7597775537578501E-5</v>
      </c>
      <c r="BB682" s="5">
        <f t="shared" si="717"/>
        <v>2.3101202632748419E-6</v>
      </c>
      <c r="BC682" s="5">
        <f t="shared" si="718"/>
        <v>2.4260591888546679E-7</v>
      </c>
      <c r="BD682" s="5">
        <f t="shared" si="719"/>
        <v>5.2035735949937392E-6</v>
      </c>
      <c r="BE682" s="5">
        <f t="shared" si="720"/>
        <v>6.2273698339223545E-6</v>
      </c>
      <c r="BF682" s="5">
        <f t="shared" si="721"/>
        <v>3.7262983160030443E-6</v>
      </c>
      <c r="BG682" s="5">
        <f t="shared" si="722"/>
        <v>1.4864808643299902E-6</v>
      </c>
      <c r="BH682" s="5">
        <f t="shared" si="723"/>
        <v>4.4473600326020519E-7</v>
      </c>
      <c r="BI682" s="5">
        <f t="shared" si="724"/>
        <v>1.0644744501841258E-7</v>
      </c>
      <c r="BJ682" s="8">
        <f t="shared" si="725"/>
        <v>0.52719923476993191</v>
      </c>
      <c r="BK682" s="8">
        <f t="shared" si="726"/>
        <v>0.31036557710687573</v>
      </c>
      <c r="BL682" s="8">
        <f t="shared" si="727"/>
        <v>0.15825672090741028</v>
      </c>
      <c r="BM682" s="8">
        <f t="shared" si="728"/>
        <v>0.24830504540219589</v>
      </c>
      <c r="BN682" s="8">
        <f t="shared" si="729"/>
        <v>0.75144649565011912</v>
      </c>
    </row>
    <row r="683" spans="1:66" x14ac:dyDescent="0.25">
      <c r="A683" t="s">
        <v>89</v>
      </c>
      <c r="B683" t="s">
        <v>102</v>
      </c>
      <c r="C683" t="s">
        <v>367</v>
      </c>
      <c r="D683" s="7" t="s">
        <v>539</v>
      </c>
      <c r="E683">
        <f>VLOOKUP(A683,home!$A$2:$E$405,3,FALSE)</f>
        <v>1.4149</v>
      </c>
      <c r="F683">
        <f>VLOOKUP(B683,home!$B$2:$E$405,3,FALSE)</f>
        <v>1.0508999999999999</v>
      </c>
      <c r="G683">
        <f>VLOOKUP(C683,away!$B$2:$E$405,4,FALSE)</f>
        <v>0.82969999999999999</v>
      </c>
      <c r="H683">
        <f>VLOOKUP(A683,away!$A$2:$E$405,3,FALSE)</f>
        <v>1.1467000000000001</v>
      </c>
      <c r="I683">
        <f>VLOOKUP(C683,away!$B$2:$E$405,3,FALSE)</f>
        <v>1.0237000000000001</v>
      </c>
      <c r="J683">
        <f>VLOOKUP(B683,home!$B$2:$E$405,4,FALSE)</f>
        <v>0.81910000000000005</v>
      </c>
      <c r="K683" s="3">
        <f t="shared" si="674"/>
        <v>1.2336962047769999</v>
      </c>
      <c r="L683" s="3">
        <f t="shared" si="675"/>
        <v>0.9615224786890002</v>
      </c>
      <c r="M683" s="5">
        <f t="shared" si="676"/>
        <v>0.1113342118912399</v>
      </c>
      <c r="N683" s="5">
        <f t="shared" si="677"/>
        <v>0.13735259467206101</v>
      </c>
      <c r="O683" s="5">
        <f t="shared" si="678"/>
        <v>0.10705034738055136</v>
      </c>
      <c r="P683" s="5">
        <f t="shared" si="679"/>
        <v>0.13206760728344569</v>
      </c>
      <c r="Q683" s="5">
        <f t="shared" si="680"/>
        <v>8.472568738159765E-2</v>
      </c>
      <c r="R683" s="5">
        <f t="shared" si="681"/>
        <v>5.1465657678933116E-2</v>
      </c>
      <c r="S683" s="5">
        <f t="shared" si="682"/>
        <v>3.916552827133904E-2</v>
      </c>
      <c r="T683" s="5">
        <f t="shared" si="683"/>
        <v>8.1465652939783112E-2</v>
      </c>
      <c r="U683" s="5">
        <f t="shared" si="684"/>
        <v>6.3492986554852054E-2</v>
      </c>
      <c r="V683" s="5">
        <f t="shared" si="685"/>
        <v>5.1621325246475015E-3</v>
      </c>
      <c r="W683" s="5">
        <f t="shared" si="686"/>
        <v>3.4841919656599864E-2</v>
      </c>
      <c r="X683" s="5">
        <f t="shared" si="687"/>
        <v>3.3501288950496901E-2</v>
      </c>
      <c r="Y683" s="5">
        <f t="shared" si="688"/>
        <v>1.6106121195479092E-2</v>
      </c>
      <c r="Z683" s="5">
        <f t="shared" si="689"/>
        <v>1.6495128912935787E-2</v>
      </c>
      <c r="AA683" s="5">
        <f t="shared" si="690"/>
        <v>2.0349977937196242E-2</v>
      </c>
      <c r="AB683" s="5">
        <f t="shared" si="691"/>
        <v>1.2552845274207346E-2</v>
      </c>
      <c r="AC683" s="5">
        <f t="shared" si="692"/>
        <v>3.8271619266290534E-4</v>
      </c>
      <c r="AD683" s="5">
        <f t="shared" si="693"/>
        <v>1.07460860118731E-2</v>
      </c>
      <c r="AE683" s="5">
        <f t="shared" si="694"/>
        <v>1.0332603258341417E-2</v>
      </c>
      <c r="AF683" s="5">
        <f t="shared" si="695"/>
        <v>4.9675151481352389E-3</v>
      </c>
      <c r="AG683" s="5">
        <f t="shared" si="696"/>
        <v>1.5921258260533839E-3</v>
      </c>
      <c r="AH683" s="5">
        <f t="shared" si="697"/>
        <v>3.9651093096651517E-3</v>
      </c>
      <c r="AI683" s="5">
        <f t="shared" si="698"/>
        <v>4.8917403068598486E-3</v>
      </c>
      <c r="AJ683" s="5">
        <f t="shared" si="699"/>
        <v>3.0174607256638368E-3</v>
      </c>
      <c r="AK683" s="5">
        <f t="shared" si="700"/>
        <v>1.2408766151050426E-3</v>
      </c>
      <c r="AL683" s="5">
        <f t="shared" si="701"/>
        <v>1.8159525621107681E-5</v>
      </c>
      <c r="AM683" s="5">
        <f t="shared" si="702"/>
        <v>2.6514811058110065E-3</v>
      </c>
      <c r="AN683" s="5">
        <f t="shared" si="703"/>
        <v>2.5494586850564505E-3</v>
      </c>
      <c r="AO683" s="5">
        <f t="shared" si="704"/>
        <v>1.2256809170853385E-3</v>
      </c>
      <c r="AP683" s="5">
        <f t="shared" si="705"/>
        <v>3.9283991782590059E-4</v>
      </c>
      <c r="AQ683" s="5">
        <f t="shared" si="706"/>
        <v>9.4431102878985757E-5</v>
      </c>
      <c r="AR683" s="5">
        <f t="shared" si="707"/>
        <v>7.6250834634041377E-4</v>
      </c>
      <c r="AS683" s="5">
        <f t="shared" si="708"/>
        <v>9.407036529909548E-4</v>
      </c>
      <c r="AT683" s="5">
        <f t="shared" si="709"/>
        <v>5.8027126325740051E-4</v>
      </c>
      <c r="AU683" s="5">
        <f t="shared" si="710"/>
        <v>2.3862615174060351E-4</v>
      </c>
      <c r="AV683" s="5">
        <f t="shared" si="711"/>
        <v>7.3598044440730768E-5</v>
      </c>
      <c r="AW683" s="5">
        <f t="shared" si="712"/>
        <v>5.98369803615601E-7</v>
      </c>
      <c r="AX683" s="5">
        <f t="shared" si="713"/>
        <v>5.4518702954616124E-4</v>
      </c>
      <c r="AY683" s="5">
        <f t="shared" si="714"/>
        <v>5.2420958399831811E-4</v>
      </c>
      <c r="AZ683" s="5">
        <f t="shared" si="715"/>
        <v>2.5201964927929621E-4</v>
      </c>
      <c r="BA683" s="5">
        <f t="shared" si="716"/>
        <v>8.0774185951120478E-5</v>
      </c>
      <c r="BB683" s="5">
        <f t="shared" si="717"/>
        <v>1.9416548872451888E-5</v>
      </c>
      <c r="BC683" s="5">
        <f t="shared" si="718"/>
        <v>3.7338896398852123E-6</v>
      </c>
      <c r="BD683" s="5">
        <f t="shared" si="719"/>
        <v>1.2219481919904749E-4</v>
      </c>
      <c r="BE683" s="5">
        <f t="shared" si="720"/>
        <v>1.507512846892766E-4</v>
      </c>
      <c r="BF683" s="5">
        <f t="shared" si="721"/>
        <v>9.2990643893208814E-5</v>
      </c>
      <c r="BG683" s="5">
        <f t="shared" si="722"/>
        <v>3.8240734816940416E-5</v>
      </c>
      <c r="BH683" s="5">
        <f t="shared" si="723"/>
        <v>1.1794362352885769E-5</v>
      </c>
      <c r="BI683" s="5">
        <f t="shared" si="724"/>
        <v>2.9101320145039759E-6</v>
      </c>
      <c r="BJ683" s="8">
        <f t="shared" si="725"/>
        <v>0.42397082765636568</v>
      </c>
      <c r="BK683" s="8">
        <f t="shared" si="726"/>
        <v>0.28865456527295441</v>
      </c>
      <c r="BL683" s="8">
        <f t="shared" si="727"/>
        <v>0.27104159121876997</v>
      </c>
      <c r="BM683" s="8">
        <f t="shared" si="728"/>
        <v>0.37564239555900236</v>
      </c>
      <c r="BN683" s="8">
        <f t="shared" si="729"/>
        <v>0.62399610628782876</v>
      </c>
    </row>
    <row r="684" spans="1:66" x14ac:dyDescent="0.25">
      <c r="A684" t="s">
        <v>89</v>
      </c>
      <c r="B684" t="s">
        <v>103</v>
      </c>
      <c r="C684" t="s">
        <v>122</v>
      </c>
      <c r="D684" s="7" t="s">
        <v>539</v>
      </c>
      <c r="E684">
        <f>VLOOKUP(A684,home!$A$2:$E$405,3,FALSE)</f>
        <v>1.4149</v>
      </c>
      <c r="F684">
        <f>VLOOKUP(B684,home!$B$2:$E$405,3,FALSE)</f>
        <v>0.8911</v>
      </c>
      <c r="G684">
        <f>VLOOKUP(C684,away!$B$2:$E$405,4,FALSE)</f>
        <v>1.2599</v>
      </c>
      <c r="H684">
        <f>VLOOKUP(A684,away!$A$2:$E$405,3,FALSE)</f>
        <v>1.1467000000000001</v>
      </c>
      <c r="I684">
        <f>VLOOKUP(C684,away!$B$2:$E$405,3,FALSE)</f>
        <v>0.94789999999999996</v>
      </c>
      <c r="J684">
        <f>VLOOKUP(B684,home!$B$2:$E$405,4,FALSE)</f>
        <v>1.1754</v>
      </c>
      <c r="K684" s="3">
        <f t="shared" si="674"/>
        <v>1.5885038296610001</v>
      </c>
      <c r="L684" s="3">
        <f t="shared" si="675"/>
        <v>1.2776091755219998</v>
      </c>
      <c r="M684" s="5">
        <f t="shared" si="676"/>
        <v>5.6919743893446638E-2</v>
      </c>
      <c r="N684" s="5">
        <f t="shared" si="677"/>
        <v>9.0417231158063327E-2</v>
      </c>
      <c r="O684" s="5">
        <f t="shared" si="678"/>
        <v>7.2721187066629736E-2</v>
      </c>
      <c r="P684" s="5">
        <f t="shared" si="679"/>
        <v>0.11551788415283534</v>
      </c>
      <c r="Q684" s="5">
        <f t="shared" si="680"/>
        <v>7.1814058980963755E-2</v>
      </c>
      <c r="R684" s="5">
        <f t="shared" si="681"/>
        <v>4.6454627925588979E-2</v>
      </c>
      <c r="S684" s="5">
        <f t="shared" si="682"/>
        <v>5.861051300638527E-2</v>
      </c>
      <c r="T684" s="5">
        <f t="shared" si="683"/>
        <v>9.1750300685557354E-2</v>
      </c>
      <c r="U684" s="5">
        <f t="shared" si="684"/>
        <v>7.3793354365274941E-2</v>
      </c>
      <c r="V684" s="5">
        <f t="shared" si="685"/>
        <v>1.3216586466970265E-2</v>
      </c>
      <c r="W684" s="5">
        <f t="shared" si="686"/>
        <v>3.802563590492062E-2</v>
      </c>
      <c r="X684" s="5">
        <f t="shared" si="687"/>
        <v>4.8581901337185381E-2</v>
      </c>
      <c r="Y684" s="5">
        <f t="shared" si="688"/>
        <v>3.1034341456346284E-2</v>
      </c>
      <c r="Z684" s="5">
        <f t="shared" si="689"/>
        <v>1.9783619627731001E-2</v>
      </c>
      <c r="AA684" s="5">
        <f t="shared" si="690"/>
        <v>3.1426355543207232E-2</v>
      </c>
      <c r="AB684" s="5">
        <f t="shared" si="691"/>
        <v>2.4960443066336446E-2</v>
      </c>
      <c r="AC684" s="5">
        <f t="shared" si="692"/>
        <v>1.6764307074684313E-3</v>
      </c>
      <c r="AD684" s="5">
        <f t="shared" si="693"/>
        <v>1.5100967065065309E-2</v>
      </c>
      <c r="AE684" s="5">
        <f t="shared" si="694"/>
        <v>1.9293134081582959E-2</v>
      </c>
      <c r="AF684" s="5">
        <f t="shared" si="695"/>
        <v>1.2324542563603304E-2</v>
      </c>
      <c r="AG684" s="5">
        <f t="shared" si="696"/>
        <v>5.2486495544570031E-3</v>
      </c>
      <c r="AH684" s="5">
        <f t="shared" si="697"/>
        <v>6.3189334903565658E-3</v>
      </c>
      <c r="AI684" s="5">
        <f t="shared" si="698"/>
        <v>1.0037650048804556E-2</v>
      </c>
      <c r="AJ684" s="5">
        <f t="shared" si="699"/>
        <v>7.9724227716614828E-3</v>
      </c>
      <c r="AK684" s="5">
        <f t="shared" si="700"/>
        <v>4.2214080348202763E-3</v>
      </c>
      <c r="AL684" s="5">
        <f t="shared" si="701"/>
        <v>1.3609177765670891E-4</v>
      </c>
      <c r="AM684" s="5">
        <f t="shared" si="702"/>
        <v>4.7975888028881728E-3</v>
      </c>
      <c r="AN684" s="5">
        <f t="shared" si="703"/>
        <v>6.1294434749515356E-3</v>
      </c>
      <c r="AO684" s="5">
        <f t="shared" si="704"/>
        <v>3.9155166122207671E-3</v>
      </c>
      <c r="AP684" s="5">
        <f t="shared" si="705"/>
        <v>1.6674999835606895E-3</v>
      </c>
      <c r="AQ684" s="5">
        <f t="shared" si="706"/>
        <v>5.326033197949803E-4</v>
      </c>
      <c r="AR684" s="5">
        <f t="shared" si="707"/>
        <v>1.6146254813585602E-3</v>
      </c>
      <c r="AS684" s="5">
        <f t="shared" si="708"/>
        <v>2.5648387606063091E-3</v>
      </c>
      <c r="AT684" s="5">
        <f t="shared" si="709"/>
        <v>2.0371280968430475E-3</v>
      </c>
      <c r="AU684" s="5">
        <f t="shared" si="710"/>
        <v>1.0786619277817352E-3</v>
      </c>
      <c r="AV684" s="5">
        <f t="shared" si="711"/>
        <v>4.2836465079770092E-4</v>
      </c>
      <c r="AW684" s="5">
        <f t="shared" si="712"/>
        <v>7.6721250786852483E-6</v>
      </c>
      <c r="AX684" s="5">
        <f t="shared" si="713"/>
        <v>1.2701646977544337E-3</v>
      </c>
      <c r="AY684" s="5">
        <f t="shared" si="714"/>
        <v>1.6227740722751919E-3</v>
      </c>
      <c r="AZ684" s="5">
        <f t="shared" si="715"/>
        <v>1.0366355222689932E-3</v>
      </c>
      <c r="BA684" s="5">
        <f t="shared" si="716"/>
        <v>4.4147168497430208E-4</v>
      </c>
      <c r="BB684" s="5">
        <f t="shared" si="717"/>
        <v>1.4100706886408155E-4</v>
      </c>
      <c r="BC684" s="5">
        <f t="shared" si="718"/>
        <v>3.6030384998842599E-5</v>
      </c>
      <c r="BD684" s="5">
        <f t="shared" si="719"/>
        <v>3.4381005500255346E-4</v>
      </c>
      <c r="BE684" s="5">
        <f t="shared" si="720"/>
        <v>5.4614358904751532E-4</v>
      </c>
      <c r="BF684" s="5">
        <f t="shared" si="721"/>
        <v>4.3377559137339081E-4</v>
      </c>
      <c r="BG684" s="5">
        <f t="shared" si="722"/>
        <v>2.2968472937003211E-4</v>
      </c>
      <c r="BH684" s="5">
        <f t="shared" si="723"/>
        <v>9.12137680547366E-5</v>
      </c>
      <c r="BI684" s="5">
        <f t="shared" si="724"/>
        <v>2.8978683974551841E-5</v>
      </c>
      <c r="BJ684" s="8">
        <f t="shared" si="725"/>
        <v>0.44518149841229737</v>
      </c>
      <c r="BK684" s="8">
        <f t="shared" si="726"/>
        <v>0.24770002407703784</v>
      </c>
      <c r="BL684" s="8">
        <f t="shared" si="727"/>
        <v>0.28730360764689028</v>
      </c>
      <c r="BM684" s="8">
        <f t="shared" si="728"/>
        <v>0.54450891463923212</v>
      </c>
      <c r="BN684" s="8">
        <f t="shared" si="729"/>
        <v>0.45384473317752777</v>
      </c>
    </row>
    <row r="685" spans="1:66" x14ac:dyDescent="0.25">
      <c r="A685" t="s">
        <v>89</v>
      </c>
      <c r="B685" t="s">
        <v>99</v>
      </c>
      <c r="C685" t="s">
        <v>104</v>
      </c>
      <c r="D685" s="7" t="s">
        <v>539</v>
      </c>
      <c r="E685">
        <f>VLOOKUP(A685,home!$A$2:$E$405,3,FALSE)</f>
        <v>1.4149</v>
      </c>
      <c r="F685">
        <f>VLOOKUP(B685,home!$B$2:$E$405,3,FALSE)</f>
        <v>1.0448</v>
      </c>
      <c r="G685">
        <f>VLOOKUP(C685,away!$B$2:$E$405,4,FALSE)</f>
        <v>0.8911</v>
      </c>
      <c r="H685">
        <f>VLOOKUP(A685,away!$A$2:$E$405,3,FALSE)</f>
        <v>1.1467000000000001</v>
      </c>
      <c r="I685">
        <f>VLOOKUP(C685,away!$B$2:$E$405,3,FALSE)</f>
        <v>1.4029</v>
      </c>
      <c r="J685">
        <f>VLOOKUP(B685,home!$B$2:$E$405,4,FALSE)</f>
        <v>0.83420000000000005</v>
      </c>
      <c r="K685" s="3">
        <f t="shared" si="674"/>
        <v>1.317302009072</v>
      </c>
      <c r="L685" s="3">
        <f t="shared" si="675"/>
        <v>1.3419820697060001</v>
      </c>
      <c r="M685" s="5">
        <f t="shared" si="676"/>
        <v>6.999831709106466E-2</v>
      </c>
      <c r="N685" s="5">
        <f t="shared" si="677"/>
        <v>9.2208923735718387E-2</v>
      </c>
      <c r="O685" s="5">
        <f t="shared" si="678"/>
        <v>9.3936486445803824E-2</v>
      </c>
      <c r="P685" s="5">
        <f t="shared" si="679"/>
        <v>0.12374272232022206</v>
      </c>
      <c r="Q685" s="5">
        <f t="shared" si="680"/>
        <v>6.0733500245714341E-2</v>
      </c>
      <c r="R685" s="5">
        <f t="shared" si="681"/>
        <v>6.3030540250724743E-2</v>
      </c>
      <c r="S685" s="5">
        <f t="shared" si="682"/>
        <v>5.4687962380934922E-2</v>
      </c>
      <c r="T685" s="5">
        <f t="shared" si="683"/>
        <v>8.1503268360233583E-2</v>
      </c>
      <c r="U685" s="5">
        <f t="shared" si="684"/>
        <v>8.3030257305173244E-2</v>
      </c>
      <c r="V685" s="5">
        <f t="shared" si="685"/>
        <v>1.0741904828557693E-2</v>
      </c>
      <c r="W685" s="5">
        <f t="shared" si="686"/>
        <v>2.6668120630551437E-2</v>
      </c>
      <c r="X685" s="5">
        <f t="shared" si="687"/>
        <v>3.5788139718956689E-2</v>
      </c>
      <c r="Y685" s="5">
        <f t="shared" si="688"/>
        <v>2.4013520905486512E-2</v>
      </c>
      <c r="Z685" s="5">
        <f t="shared" si="689"/>
        <v>2.8195284953451635E-2</v>
      </c>
      <c r="AA685" s="5">
        <f t="shared" si="690"/>
        <v>3.7141705515539365E-2</v>
      </c>
      <c r="AB685" s="5">
        <f t="shared" si="691"/>
        <v>2.4463421647990296E-2</v>
      </c>
      <c r="AC685" s="5">
        <f t="shared" si="692"/>
        <v>1.1868433071230095E-3</v>
      </c>
      <c r="AD685" s="5">
        <f t="shared" si="693"/>
        <v>8.782492221199964E-3</v>
      </c>
      <c r="AE685" s="5">
        <f t="shared" si="694"/>
        <v>1.1785947088182772E-2</v>
      </c>
      <c r="AF685" s="5">
        <f t="shared" si="695"/>
        <v>7.9082648334224629E-3</v>
      </c>
      <c r="AG685" s="5">
        <f t="shared" si="696"/>
        <v>3.5375832029798165E-3</v>
      </c>
      <c r="AH685" s="5">
        <f t="shared" si="697"/>
        <v>9.4593917144458698E-3</v>
      </c>
      <c r="AI685" s="5">
        <f t="shared" si="698"/>
        <v>1.2460875710038575E-2</v>
      </c>
      <c r="AJ685" s="5">
        <f t="shared" si="699"/>
        <v>8.2073683038151497E-3</v>
      </c>
      <c r="AK685" s="5">
        <f t="shared" si="700"/>
        <v>3.6038609186031839E-3</v>
      </c>
      <c r="AL685" s="5">
        <f t="shared" si="701"/>
        <v>8.3923858683559007E-5</v>
      </c>
      <c r="AM685" s="5">
        <f t="shared" si="702"/>
        <v>2.3138389295291844E-3</v>
      </c>
      <c r="AN685" s="5">
        <f t="shared" si="703"/>
        <v>3.1051303556158898E-3</v>
      </c>
      <c r="AO685" s="5">
        <f t="shared" si="704"/>
        <v>2.0835146306681708E-3</v>
      </c>
      <c r="AP685" s="5">
        <f t="shared" si="705"/>
        <v>9.3201309210893429E-4</v>
      </c>
      <c r="AQ685" s="5">
        <f t="shared" si="706"/>
        <v>3.1268621458535931E-4</v>
      </c>
      <c r="AR685" s="5">
        <f t="shared" si="707"/>
        <v>2.5388668142223721E-3</v>
      </c>
      <c r="AS685" s="5">
        <f t="shared" si="708"/>
        <v>3.3444543551413588E-3</v>
      </c>
      <c r="AT685" s="5">
        <f t="shared" si="709"/>
        <v>2.2028282206386562E-3</v>
      </c>
      <c r="AU685" s="5">
        <f t="shared" si="710"/>
        <v>9.6726334689593374E-4</v>
      </c>
      <c r="AV685" s="5">
        <f t="shared" si="711"/>
        <v>3.1854448754193009E-4</v>
      </c>
      <c r="AW685" s="5">
        <f t="shared" si="712"/>
        <v>4.1211176261450616E-6</v>
      </c>
      <c r="AX685" s="5">
        <f t="shared" si="713"/>
        <v>5.0800411175630034E-4</v>
      </c>
      <c r="AY685" s="5">
        <f t="shared" si="714"/>
        <v>6.8173240931387804E-4</v>
      </c>
      <c r="AZ685" s="5">
        <f t="shared" si="715"/>
        <v>4.5743633481834815E-4</v>
      </c>
      <c r="BA685" s="5">
        <f t="shared" si="716"/>
        <v>2.0462378645275114E-4</v>
      </c>
      <c r="BB685" s="5">
        <f t="shared" si="717"/>
        <v>6.8650363113735425E-5</v>
      </c>
      <c r="BC685" s="5">
        <f t="shared" si="718"/>
        <v>1.8425511275487825E-5</v>
      </c>
      <c r="BD685" s="5">
        <f t="shared" si="719"/>
        <v>5.6785229034300245E-4</v>
      </c>
      <c r="BE685" s="5">
        <f t="shared" si="720"/>
        <v>7.4803296292497363E-4</v>
      </c>
      <c r="BF685" s="5">
        <f t="shared" si="721"/>
        <v>4.9269266245657438E-4</v>
      </c>
      <c r="BG685" s="5">
        <f t="shared" si="722"/>
        <v>2.1634167803635945E-4</v>
      </c>
      <c r="BH685" s="5">
        <f t="shared" si="723"/>
        <v>7.1246831780826008E-5</v>
      </c>
      <c r="BI685" s="5">
        <f t="shared" si="724"/>
        <v>1.8770718928979379E-5</v>
      </c>
      <c r="BJ685" s="8">
        <f t="shared" si="725"/>
        <v>0.36361581668168397</v>
      </c>
      <c r="BK685" s="8">
        <f t="shared" si="726"/>
        <v>0.26112340619589974</v>
      </c>
      <c r="BL685" s="8">
        <f t="shared" si="727"/>
        <v>0.34682080218104527</v>
      </c>
      <c r="BM685" s="8">
        <f t="shared" si="728"/>
        <v>0.49542720863114487</v>
      </c>
      <c r="BN685" s="8">
        <f t="shared" si="729"/>
        <v>0.503650490089248</v>
      </c>
    </row>
    <row r="686" spans="1:66" x14ac:dyDescent="0.25">
      <c r="A686" t="s">
        <v>112</v>
      </c>
      <c r="B686" t="s">
        <v>131</v>
      </c>
      <c r="C686" t="s">
        <v>136</v>
      </c>
      <c r="D686" s="7" t="s">
        <v>539</v>
      </c>
      <c r="E686">
        <f>VLOOKUP(A686,home!$A$2:$E$405,3,FALSE)</f>
        <v>1.2826</v>
      </c>
      <c r="F686">
        <f>VLOOKUP(B686,home!$B$2:$E$405,3,FALSE)</f>
        <v>0.9153</v>
      </c>
      <c r="G686">
        <f>VLOOKUP(C686,away!$B$2:$E$405,4,FALSE)</f>
        <v>0.67759999999999998</v>
      </c>
      <c r="H686">
        <f>VLOOKUP(A686,away!$A$2:$E$405,3,FALSE)</f>
        <v>1.0616000000000001</v>
      </c>
      <c r="I686">
        <f>VLOOKUP(C686,away!$B$2:$E$405,3,FALSE)</f>
        <v>1.4609000000000001</v>
      </c>
      <c r="J686">
        <f>VLOOKUP(B686,home!$B$2:$E$405,4,FALSE)</f>
        <v>0.81910000000000005</v>
      </c>
      <c r="K686" s="3">
        <f t="shared" si="674"/>
        <v>0.79547785732800003</v>
      </c>
      <c r="L686" s="3">
        <f t="shared" si="675"/>
        <v>1.2703351785040002</v>
      </c>
      <c r="M686" s="5">
        <f t="shared" si="676"/>
        <v>0.12671522465742691</v>
      </c>
      <c r="N686" s="5">
        <f t="shared" si="677"/>
        <v>0.1007991554013261</v>
      </c>
      <c r="O686" s="5">
        <f t="shared" si="678"/>
        <v>0.16097080753436688</v>
      </c>
      <c r="P686" s="5">
        <f t="shared" si="679"/>
        <v>0.12804871306979604</v>
      </c>
      <c r="Q686" s="5">
        <f t="shared" si="680"/>
        <v>4.0091748079559487E-2</v>
      </c>
      <c r="R686" s="5">
        <f t="shared" si="681"/>
        <v>0.10224343976155154</v>
      </c>
      <c r="S686" s="5">
        <f t="shared" si="682"/>
        <v>3.2349058613830008E-2</v>
      </c>
      <c r="T686" s="5">
        <f t="shared" si="683"/>
        <v>5.0929957953184612E-2</v>
      </c>
      <c r="U686" s="5">
        <f t="shared" si="684"/>
        <v>8.133239238736345E-2</v>
      </c>
      <c r="V686" s="5">
        <f t="shared" si="685"/>
        <v>3.6321649025020668E-3</v>
      </c>
      <c r="W686" s="5">
        <f t="shared" si="686"/>
        <v>1.0630699286287315E-2</v>
      </c>
      <c r="X686" s="5">
        <f t="shared" si="687"/>
        <v>1.3504551275468145E-2</v>
      </c>
      <c r="Y686" s="5">
        <f t="shared" si="688"/>
        <v>8.5776532775691267E-3</v>
      </c>
      <c r="Z686" s="5">
        <f t="shared" si="689"/>
        <v>4.3294479433451195E-2</v>
      </c>
      <c r="AA686" s="5">
        <f t="shared" si="690"/>
        <v>3.4439799733852923E-2</v>
      </c>
      <c r="AB686" s="5">
        <f t="shared" si="691"/>
        <v>1.3698049049545372E-2</v>
      </c>
      <c r="AC686" s="5">
        <f t="shared" si="692"/>
        <v>2.2939925070174433E-4</v>
      </c>
      <c r="AD686" s="5">
        <f t="shared" si="693"/>
        <v>2.1141214725385331E-3</v>
      </c>
      <c r="AE686" s="5">
        <f t="shared" si="694"/>
        <v>2.685642878196377E-3</v>
      </c>
      <c r="AF686" s="5">
        <f t="shared" si="695"/>
        <v>1.7058333125357962E-3</v>
      </c>
      <c r="AG686" s="5">
        <f t="shared" si="696"/>
        <v>7.22326688526077E-4</v>
      </c>
      <c r="AH686" s="5">
        <f t="shared" si="697"/>
        <v>1.3749625064832747E-2</v>
      </c>
      <c r="AI686" s="5">
        <f t="shared" si="698"/>
        <v>1.0937522285636516E-2</v>
      </c>
      <c r="AJ686" s="5">
        <f t="shared" si="699"/>
        <v>4.3502783961276922E-3</v>
      </c>
      <c r="AK686" s="5">
        <f t="shared" si="700"/>
        <v>1.1535167124439819E-3</v>
      </c>
      <c r="AL686" s="5">
        <f t="shared" si="701"/>
        <v>9.272533402658394E-6</v>
      </c>
      <c r="AM686" s="5">
        <f t="shared" si="702"/>
        <v>3.3634736382121379E-4</v>
      </c>
      <c r="AN686" s="5">
        <f t="shared" si="703"/>
        <v>4.2727388845917151E-4</v>
      </c>
      <c r="AO686" s="5">
        <f t="shared" si="704"/>
        <v>2.7139052568294004E-4</v>
      </c>
      <c r="AP686" s="5">
        <f t="shared" si="705"/>
        <v>1.149189772959107E-4</v>
      </c>
      <c r="AQ686" s="5">
        <f t="shared" si="706"/>
        <v>3.6496404884174464E-5</v>
      </c>
      <c r="AR686" s="5">
        <f t="shared" si="707"/>
        <v>3.493326482219472E-3</v>
      </c>
      <c r="AS686" s="5">
        <f t="shared" si="708"/>
        <v>2.7788638650231051E-3</v>
      </c>
      <c r="AT686" s="5">
        <f t="shared" si="709"/>
        <v>1.1052623365773921E-3</v>
      </c>
      <c r="AU686" s="5">
        <f t="shared" si="710"/>
        <v>2.9307057176197423E-4</v>
      </c>
      <c r="AV686" s="5">
        <f t="shared" si="711"/>
        <v>5.828278761777678E-5</v>
      </c>
      <c r="AW686" s="5">
        <f t="shared" si="712"/>
        <v>2.6028091562466005E-7</v>
      </c>
      <c r="AX686" s="5">
        <f t="shared" si="713"/>
        <v>4.4592813381736716E-5</v>
      </c>
      <c r="AY686" s="5">
        <f t="shared" si="714"/>
        <v>5.6647819547284076E-5</v>
      </c>
      <c r="AZ686" s="5">
        <f t="shared" si="715"/>
        <v>3.5980858978230766E-5</v>
      </c>
      <c r="BA686" s="5">
        <f t="shared" si="716"/>
        <v>1.5235916970946015E-5</v>
      </c>
      <c r="BB686" s="5">
        <f t="shared" si="717"/>
        <v>4.8386803262397077E-6</v>
      </c>
      <c r="BC686" s="5">
        <f t="shared" si="718"/>
        <v>1.229349167191501E-6</v>
      </c>
      <c r="BD686" s="5">
        <f t="shared" si="719"/>
        <v>7.3961592006050435E-4</v>
      </c>
      <c r="BE686" s="5">
        <f t="shared" si="720"/>
        <v>5.8834808733540728E-4</v>
      </c>
      <c r="BF686" s="5">
        <f t="shared" si="721"/>
        <v>2.3400893793829839E-4</v>
      </c>
      <c r="BG686" s="5">
        <f t="shared" si="722"/>
        <v>6.2049642848919525E-5</v>
      </c>
      <c r="BH686" s="5">
        <f t="shared" si="723"/>
        <v>1.2339779235356538E-5</v>
      </c>
      <c r="BI686" s="5">
        <f t="shared" si="724"/>
        <v>1.9632042292083935E-6</v>
      </c>
      <c r="BJ686" s="8">
        <f t="shared" si="725"/>
        <v>0.23310664222370661</v>
      </c>
      <c r="BK686" s="8">
        <f t="shared" si="726"/>
        <v>0.29104048084720674</v>
      </c>
      <c r="BL686" s="8">
        <f t="shared" si="727"/>
        <v>0.43224256254056836</v>
      </c>
      <c r="BM686" s="8">
        <f t="shared" si="728"/>
        <v>0.3407586890022743</v>
      </c>
      <c r="BN686" s="8">
        <f t="shared" si="729"/>
        <v>0.65886908850402692</v>
      </c>
    </row>
    <row r="687" spans="1:66" x14ac:dyDescent="0.25">
      <c r="A687" t="s">
        <v>112</v>
      </c>
      <c r="B687" t="s">
        <v>107</v>
      </c>
      <c r="C687" t="s">
        <v>105</v>
      </c>
      <c r="D687" s="7" t="s">
        <v>539</v>
      </c>
      <c r="E687">
        <f>VLOOKUP(A687,home!$A$2:$E$405,3,FALSE)</f>
        <v>1.2826</v>
      </c>
      <c r="F687">
        <f>VLOOKUP(B687,home!$B$2:$E$405,3,FALSE)</f>
        <v>1.0848</v>
      </c>
      <c r="G687">
        <f>VLOOKUP(C687,away!$B$2:$E$405,4,FALSE)</f>
        <v>1.0141</v>
      </c>
      <c r="H687">
        <f>VLOOKUP(A687,away!$A$2:$E$405,3,FALSE)</f>
        <v>1.0616000000000001</v>
      </c>
      <c r="I687">
        <f>VLOOKUP(C687,away!$B$2:$E$405,3,FALSE)</f>
        <v>0.91</v>
      </c>
      <c r="J687">
        <f>VLOOKUP(B687,home!$B$2:$E$405,4,FALSE)</f>
        <v>1.0648</v>
      </c>
      <c r="K687" s="3">
        <f t="shared" si="674"/>
        <v>1.410982719168</v>
      </c>
      <c r="L687" s="3">
        <f t="shared" si="675"/>
        <v>1.0286564288000002</v>
      </c>
      <c r="M687" s="5">
        <f t="shared" si="676"/>
        <v>8.7192309307814631E-2</v>
      </c>
      <c r="N687" s="5">
        <f t="shared" si="677"/>
        <v>0.12302684167767759</v>
      </c>
      <c r="O687" s="5">
        <f t="shared" si="678"/>
        <v>8.9690929511401604E-2</v>
      </c>
      <c r="P687" s="5">
        <f t="shared" si="679"/>
        <v>0.12655235160670286</v>
      </c>
      <c r="Q687" s="5">
        <f t="shared" si="680"/>
        <v>8.6794373800510305E-2</v>
      </c>
      <c r="R687" s="5">
        <f t="shared" si="681"/>
        <v>4.6130575623475459E-2</v>
      </c>
      <c r="S687" s="5">
        <f t="shared" si="682"/>
        <v>4.592004106878024E-2</v>
      </c>
      <c r="T687" s="5">
        <f t="shared" si="683"/>
        <v>8.9281590593565219E-2</v>
      </c>
      <c r="U687" s="5">
        <f t="shared" si="684"/>
        <v>6.5089445029996459E-2</v>
      </c>
      <c r="V687" s="5">
        <f t="shared" si="685"/>
        <v>7.4054558624672339E-3</v>
      </c>
      <c r="W687" s="5">
        <f t="shared" si="686"/>
        <v>4.082178718450926E-2</v>
      </c>
      <c r="X687" s="5">
        <f t="shared" si="687"/>
        <v>4.1991593822450907E-2</v>
      </c>
      <c r="Y687" s="5">
        <f t="shared" si="688"/>
        <v>2.159746147051125E-2</v>
      </c>
      <c r="Z687" s="5">
        <f t="shared" si="689"/>
        <v>1.581750439311087E-2</v>
      </c>
      <c r="AA687" s="5">
        <f t="shared" si="690"/>
        <v>2.2318225359043362E-2</v>
      </c>
      <c r="AB687" s="5">
        <f t="shared" si="691"/>
        <v>1.5745315152053612E-2</v>
      </c>
      <c r="AC687" s="5">
        <f t="shared" si="692"/>
        <v>6.7177502634317644E-4</v>
      </c>
      <c r="AD687" s="5">
        <f t="shared" si="693"/>
        <v>1.4399709070724081E-2</v>
      </c>
      <c r="AE687" s="5">
        <f t="shared" si="694"/>
        <v>1.4812353308450004E-2</v>
      </c>
      <c r="AF687" s="5">
        <f t="shared" si="695"/>
        <v>7.6184112281970232E-3</v>
      </c>
      <c r="AG687" s="5">
        <f t="shared" si="696"/>
        <v>2.6122425623756581E-3</v>
      </c>
      <c r="AH687" s="5">
        <f t="shared" si="697"/>
        <v>4.0676943953864347E-3</v>
      </c>
      <c r="AI687" s="5">
        <f t="shared" si="698"/>
        <v>5.7394464987467857E-3</v>
      </c>
      <c r="AJ687" s="5">
        <f t="shared" si="699"/>
        <v>4.0491299136604991E-3</v>
      </c>
      <c r="AK687" s="5">
        <f t="shared" si="700"/>
        <v>1.9044174452803922E-3</v>
      </c>
      <c r="AL687" s="5">
        <f t="shared" si="701"/>
        <v>3.9001012822934488E-5</v>
      </c>
      <c r="AM687" s="5">
        <f t="shared" si="702"/>
        <v>4.0635481319676722E-3</v>
      </c>
      <c r="AN687" s="5">
        <f t="shared" si="703"/>
        <v>4.1799949096867775E-3</v>
      </c>
      <c r="AO687" s="5">
        <f t="shared" si="704"/>
        <v>2.1498893181002899E-3</v>
      </c>
      <c r="AP687" s="5">
        <f t="shared" si="705"/>
        <v>7.371658227574374E-4</v>
      </c>
      <c r="AQ687" s="5">
        <f t="shared" si="706"/>
        <v>1.8957259066776982E-4</v>
      </c>
      <c r="AR687" s="5">
        <f t="shared" si="707"/>
        <v>8.3685199804159761E-4</v>
      </c>
      <c r="AS687" s="5">
        <f t="shared" si="708"/>
        <v>1.1807837077379073E-3</v>
      </c>
      <c r="AT687" s="5">
        <f t="shared" si="709"/>
        <v>8.3303270334665277E-4</v>
      </c>
      <c r="AU687" s="5">
        <f t="shared" si="710"/>
        <v>3.917982496413098E-4</v>
      </c>
      <c r="AV687" s="5">
        <f t="shared" si="711"/>
        <v>1.3820513991103965E-4</v>
      </c>
      <c r="AW687" s="5">
        <f t="shared" si="712"/>
        <v>1.5724086495216617E-6</v>
      </c>
      <c r="AX687" s="5">
        <f t="shared" si="713"/>
        <v>9.5559936545229875E-4</v>
      </c>
      <c r="AY687" s="5">
        <f t="shared" si="714"/>
        <v>9.8298343062970788E-4</v>
      </c>
      <c r="AZ687" s="5">
        <f t="shared" si="715"/>
        <v>5.0557611266056402E-4</v>
      </c>
      <c r="BA687" s="5">
        <f t="shared" si="716"/>
        <v>1.7335470617866746E-4</v>
      </c>
      <c r="BB687" s="5">
        <f t="shared" si="717"/>
        <v>4.4580608243355337E-5</v>
      </c>
      <c r="BC687" s="5">
        <f t="shared" si="718"/>
        <v>9.1716258538683545E-6</v>
      </c>
      <c r="BD687" s="5">
        <f t="shared" si="719"/>
        <v>1.4347219795660235E-4</v>
      </c>
      <c r="BE687" s="5">
        <f t="shared" si="720"/>
        <v>2.0243679199781635E-4</v>
      </c>
      <c r="BF687" s="5">
        <f t="shared" si="721"/>
        <v>1.4281740761636289E-4</v>
      </c>
      <c r="BG687" s="5">
        <f t="shared" si="722"/>
        <v>6.7170964714353414E-5</v>
      </c>
      <c r="BH687" s="5">
        <f t="shared" si="723"/>
        <v>2.3694267610449057E-5</v>
      </c>
      <c r="BI687" s="5">
        <f t="shared" si="724"/>
        <v>6.6864404283371307E-6</v>
      </c>
      <c r="BJ687" s="8">
        <f t="shared" si="725"/>
        <v>0.45694780134116958</v>
      </c>
      <c r="BK687" s="8">
        <f t="shared" si="726"/>
        <v>0.26876391731556076</v>
      </c>
      <c r="BL687" s="8">
        <f t="shared" si="727"/>
        <v>0.2587021287980471</v>
      </c>
      <c r="BM687" s="8">
        <f t="shared" si="728"/>
        <v>0.43986255929832591</v>
      </c>
      <c r="BN687" s="8">
        <f t="shared" si="729"/>
        <v>0.55938738152758238</v>
      </c>
    </row>
    <row r="688" spans="1:66" x14ac:dyDescent="0.25">
      <c r="A688" t="s">
        <v>112</v>
      </c>
      <c r="B688" t="s">
        <v>111</v>
      </c>
      <c r="C688" t="s">
        <v>110</v>
      </c>
      <c r="D688" s="7" t="s">
        <v>539</v>
      </c>
      <c r="E688">
        <f>VLOOKUP(A688,home!$A$2:$E$405,3,FALSE)</f>
        <v>1.2826</v>
      </c>
      <c r="F688">
        <f>VLOOKUP(B688,home!$B$2:$E$405,3,FALSE)</f>
        <v>0.9153</v>
      </c>
      <c r="G688">
        <f>VLOOKUP(C688,away!$B$2:$E$405,4,FALSE)</f>
        <v>1.0508999999999999</v>
      </c>
      <c r="H688">
        <f>VLOOKUP(A688,away!$A$2:$E$405,3,FALSE)</f>
        <v>1.0616000000000001</v>
      </c>
      <c r="I688">
        <f>VLOOKUP(C688,away!$B$2:$E$405,3,FALSE)</f>
        <v>1.2286999999999999</v>
      </c>
      <c r="J688">
        <f>VLOOKUP(B688,home!$B$2:$E$405,4,FALSE)</f>
        <v>1.2286999999999999</v>
      </c>
      <c r="K688" s="3">
        <f t="shared" si="674"/>
        <v>1.233718536402</v>
      </c>
      <c r="L688" s="3">
        <f t="shared" si="675"/>
        <v>1.6027014373039998</v>
      </c>
      <c r="M688" s="5">
        <f t="shared" si="676"/>
        <v>5.8635206240948631E-2</v>
      </c>
      <c r="N688" s="5">
        <f t="shared" si="677"/>
        <v>7.2339340825212553E-2</v>
      </c>
      <c r="O688" s="5">
        <f t="shared" si="678"/>
        <v>9.3974729318984832E-2</v>
      </c>
      <c r="P688" s="5">
        <f t="shared" si="679"/>
        <v>0.11593836551419208</v>
      </c>
      <c r="Q688" s="5">
        <f t="shared" si="680"/>
        <v>4.4623192843583355E-2</v>
      </c>
      <c r="R688" s="5">
        <f t="shared" si="681"/>
        <v>7.5306716874895666E-2</v>
      </c>
      <c r="S688" s="5">
        <f t="shared" si="682"/>
        <v>5.7310724476974828E-2</v>
      </c>
      <c r="T688" s="5">
        <f t="shared" si="683"/>
        <v>7.1517655307504605E-2</v>
      </c>
      <c r="U688" s="5">
        <f t="shared" si="684"/>
        <v>9.290729252413607E-2</v>
      </c>
      <c r="V688" s="5">
        <f t="shared" si="685"/>
        <v>1.2591054548715421E-2</v>
      </c>
      <c r="W688" s="5">
        <f t="shared" si="686"/>
        <v>1.8350820054856623E-2</v>
      </c>
      <c r="X688" s="5">
        <f t="shared" si="687"/>
        <v>2.9410885677625776E-2</v>
      </c>
      <c r="Y688" s="5">
        <f t="shared" si="688"/>
        <v>2.3568434373957226E-2</v>
      </c>
      <c r="Z688" s="5">
        <f t="shared" si="689"/>
        <v>4.0231394458013575E-2</v>
      </c>
      <c r="AA688" s="5">
        <f t="shared" si="690"/>
        <v>4.9634217088152043E-2</v>
      </c>
      <c r="AB688" s="5">
        <f t="shared" si="691"/>
        <v>3.0617326830727043E-2</v>
      </c>
      <c r="AC688" s="5">
        <f t="shared" si="692"/>
        <v>1.5560044660705042E-3</v>
      </c>
      <c r="AD688" s="5">
        <f t="shared" si="693"/>
        <v>5.6599367149635449E-3</v>
      </c>
      <c r="AE688" s="5">
        <f t="shared" si="694"/>
        <v>9.0711887081217531E-3</v>
      </c>
      <c r="AF688" s="5">
        <f t="shared" si="695"/>
        <v>7.2692035902812736E-3</v>
      </c>
      <c r="AG688" s="5">
        <f t="shared" si="696"/>
        <v>3.8834543473997333E-3</v>
      </c>
      <c r="AH688" s="5">
        <f t="shared" si="697"/>
        <v>1.6119728430650626E-2</v>
      </c>
      <c r="AI688" s="5">
        <f t="shared" si="698"/>
        <v>1.988720776666E-2</v>
      </c>
      <c r="AJ688" s="5">
        <f t="shared" si="699"/>
        <v>1.2267608429503134E-2</v>
      </c>
      <c r="AK688" s="5">
        <f t="shared" si="700"/>
        <v>5.0449253055998159E-3</v>
      </c>
      <c r="AL688" s="5">
        <f t="shared" si="701"/>
        <v>1.2306641425472632E-4</v>
      </c>
      <c r="AM688" s="5">
        <f t="shared" si="702"/>
        <v>1.396553768022554E-3</v>
      </c>
      <c r="AN688" s="5">
        <f t="shared" si="703"/>
        <v>2.2382587312820639E-3</v>
      </c>
      <c r="AO688" s="5">
        <f t="shared" si="704"/>
        <v>1.7936302428419957E-3</v>
      </c>
      <c r="AP688" s="5">
        <f t="shared" si="705"/>
        <v>9.5821792273159678E-4</v>
      </c>
      <c r="AQ688" s="5">
        <f t="shared" si="706"/>
        <v>3.8393431050309567E-4</v>
      </c>
      <c r="AR688" s="5">
        <f t="shared" si="707"/>
        <v>5.1670223849507825E-3</v>
      </c>
      <c r="AS688" s="5">
        <f t="shared" si="708"/>
        <v>6.3746512943178499E-3</v>
      </c>
      <c r="AT688" s="5">
        <f t="shared" si="709"/>
        <v>3.932262732449468E-3</v>
      </c>
      <c r="AU688" s="5">
        <f t="shared" si="710"/>
        <v>1.6171018076752293E-3</v>
      </c>
      <c r="AV688" s="5">
        <f t="shared" si="711"/>
        <v>4.98762118844528E-4</v>
      </c>
      <c r="AW688" s="5">
        <f t="shared" si="712"/>
        <v>6.7593628816305038E-6</v>
      </c>
      <c r="AX688" s="5">
        <f t="shared" si="713"/>
        <v>2.8715904511524703E-4</v>
      </c>
      <c r="AY688" s="5">
        <f t="shared" si="714"/>
        <v>4.6023021434105055E-4</v>
      </c>
      <c r="AZ688" s="5">
        <f t="shared" si="715"/>
        <v>3.688058130075648E-4</v>
      </c>
      <c r="BA688" s="5">
        <f t="shared" si="716"/>
        <v>1.9702853553109822E-4</v>
      </c>
      <c r="BB688" s="5">
        <f t="shared" si="717"/>
        <v>7.8944479271398306E-5</v>
      </c>
      <c r="BC688" s="5">
        <f t="shared" si="718"/>
        <v>2.5304886079097177E-5</v>
      </c>
      <c r="BD688" s="5">
        <f t="shared" si="719"/>
        <v>1.3801990338237599E-3</v>
      </c>
      <c r="BE688" s="5">
        <f t="shared" si="720"/>
        <v>1.7027771319525035E-3</v>
      </c>
      <c r="BF688" s="5">
        <f t="shared" si="721"/>
        <v>1.0503738555256192E-3</v>
      </c>
      <c r="BG688" s="5">
        <f t="shared" si="722"/>
        <v>4.3195523190466434E-4</v>
      </c>
      <c r="BH688" s="5">
        <f t="shared" si="723"/>
        <v>1.3322779412415224E-4</v>
      </c>
      <c r="BI688" s="5">
        <f t="shared" si="724"/>
        <v>3.287311983498322E-5</v>
      </c>
      <c r="BJ688" s="8">
        <f t="shared" si="725"/>
        <v>0.29388218039223329</v>
      </c>
      <c r="BK688" s="8">
        <f t="shared" si="726"/>
        <v>0.24661465187549725</v>
      </c>
      <c r="BL688" s="8">
        <f t="shared" si="727"/>
        <v>0.41808095907471265</v>
      </c>
      <c r="BM688" s="8">
        <f t="shared" si="728"/>
        <v>0.5375381633311801</v>
      </c>
      <c r="BN688" s="8">
        <f t="shared" si="729"/>
        <v>0.46081755161781707</v>
      </c>
    </row>
    <row r="689" spans="1:66" x14ac:dyDescent="0.25">
      <c r="A689" t="s">
        <v>112</v>
      </c>
      <c r="B689" t="s">
        <v>447</v>
      </c>
      <c r="C689" t="s">
        <v>93</v>
      </c>
      <c r="D689" s="7" t="s">
        <v>539</v>
      </c>
      <c r="E689">
        <f>VLOOKUP(A689,home!$A$2:$E$405,3,FALSE)</f>
        <v>1.2826</v>
      </c>
      <c r="F689">
        <f>VLOOKUP(B689,home!$B$2:$E$405,3,FALSE)</f>
        <v>0.81359999999999999</v>
      </c>
      <c r="G689">
        <f>VLOOKUP(C689,away!$B$2:$E$405,4,FALSE)</f>
        <v>0.98309999999999997</v>
      </c>
      <c r="H689">
        <f>VLOOKUP(A689,away!$A$2:$E$405,3,FALSE)</f>
        <v>1.0616000000000001</v>
      </c>
      <c r="I689">
        <f>VLOOKUP(C689,away!$B$2:$E$405,3,FALSE)</f>
        <v>0.61429999999999996</v>
      </c>
      <c r="J689">
        <f>VLOOKUP(B689,home!$B$2:$E$405,4,FALSE)</f>
        <v>1.0239</v>
      </c>
      <c r="K689" s="3">
        <f t="shared" si="674"/>
        <v>1.025887815216</v>
      </c>
      <c r="L689" s="3">
        <f t="shared" si="675"/>
        <v>0.66772704703200003</v>
      </c>
      <c r="M689" s="5">
        <f t="shared" si="676"/>
        <v>0.18385371545977619</v>
      </c>
      <c r="N689" s="5">
        <f t="shared" si="677"/>
        <v>0.18861328647237388</v>
      </c>
      <c r="O689" s="5">
        <f t="shared" si="678"/>
        <v>0.12276409850981794</v>
      </c>
      <c r="P689" s="5">
        <f t="shared" si="679"/>
        <v>0.12594219280719893</v>
      </c>
      <c r="Q689" s="5">
        <f t="shared" si="680"/>
        <v>9.6748036189926584E-2</v>
      </c>
      <c r="R689" s="5">
        <f t="shared" si="681"/>
        <v>4.0986454489753139E-2</v>
      </c>
      <c r="S689" s="5">
        <f t="shared" si="682"/>
        <v>2.1568011135129676E-2</v>
      </c>
      <c r="T689" s="5">
        <f t="shared" si="683"/>
        <v>6.4601280511244766E-2</v>
      </c>
      <c r="U689" s="5">
        <f t="shared" si="684"/>
        <v>4.2047504249942864E-2</v>
      </c>
      <c r="V689" s="5">
        <f t="shared" si="685"/>
        <v>1.6415965450548027E-3</v>
      </c>
      <c r="W689" s="5">
        <f t="shared" si="686"/>
        <v>3.3084210491107435E-2</v>
      </c>
      <c r="X689" s="5">
        <f t="shared" si="687"/>
        <v>2.2091222174612291E-2</v>
      </c>
      <c r="Y689" s="5">
        <f t="shared" si="688"/>
        <v>7.3754532739908505E-3</v>
      </c>
      <c r="Z689" s="5">
        <f t="shared" si="689"/>
        <v>9.1225880749181091E-3</v>
      </c>
      <c r="AA689" s="5">
        <f t="shared" si="690"/>
        <v>9.3587519492932744E-3</v>
      </c>
      <c r="AB689" s="5">
        <f t="shared" si="691"/>
        <v>4.8005147952044783E-3</v>
      </c>
      <c r="AC689" s="5">
        <f t="shared" si="692"/>
        <v>7.0282190134116339E-5</v>
      </c>
      <c r="AD689" s="5">
        <f t="shared" si="693"/>
        <v>8.4851721047171161E-3</v>
      </c>
      <c r="AE689" s="5">
        <f t="shared" si="694"/>
        <v>5.6657789130410618E-3</v>
      </c>
      <c r="AF689" s="5">
        <f t="shared" si="695"/>
        <v>1.8915969113705415E-3</v>
      </c>
      <c r="AG689" s="5">
        <f t="shared" si="696"/>
        <v>4.2102347326810122E-4</v>
      </c>
      <c r="AH689" s="5">
        <f t="shared" si="697"/>
        <v>1.5228496991386013E-3</v>
      </c>
      <c r="AI689" s="5">
        <f t="shared" si="698"/>
        <v>1.5622729507516425E-3</v>
      </c>
      <c r="AJ689" s="5">
        <f t="shared" si="699"/>
        <v>8.01358392108828E-4</v>
      </c>
      <c r="AK689" s="5">
        <f t="shared" si="700"/>
        <v>2.740346033618442E-4</v>
      </c>
      <c r="AL689" s="5">
        <f t="shared" si="701"/>
        <v>1.925768672914232E-6</v>
      </c>
      <c r="AM689" s="5">
        <f t="shared" si="702"/>
        <v>1.7409669344479988E-3</v>
      </c>
      <c r="AN689" s="5">
        <f t="shared" si="703"/>
        <v>1.1624907101193162E-3</v>
      </c>
      <c r="AO689" s="5">
        <f t="shared" si="704"/>
        <v>3.8811324453505181E-4</v>
      </c>
      <c r="AP689" s="5">
        <f t="shared" si="705"/>
        <v>8.6384570229132906E-5</v>
      </c>
      <c r="AQ689" s="5">
        <f t="shared" si="706"/>
        <v>1.4420328497056831E-5</v>
      </c>
      <c r="AR689" s="5">
        <f t="shared" si="707"/>
        <v>2.0336958653587766E-4</v>
      </c>
      <c r="AS689" s="5">
        <f t="shared" si="708"/>
        <v>2.0863438081267276E-4</v>
      </c>
      <c r="AT689" s="5">
        <f t="shared" si="709"/>
        <v>1.070177345554279E-4</v>
      </c>
      <c r="AU689" s="5">
        <f t="shared" si="710"/>
        <v>3.6596063297477929E-5</v>
      </c>
      <c r="AV689" s="5">
        <f t="shared" si="711"/>
        <v>9.3858638554390155E-6</v>
      </c>
      <c r="AW689" s="5">
        <f t="shared" si="712"/>
        <v>3.6643795992872431E-8</v>
      </c>
      <c r="AX689" s="5">
        <f t="shared" si="713"/>
        <v>2.9767279412402562E-4</v>
      </c>
      <c r="AY689" s="5">
        <f t="shared" si="714"/>
        <v>1.9876417580220017E-4</v>
      </c>
      <c r="AZ689" s="5">
        <f t="shared" si="715"/>
        <v>6.6360108082076216E-5</v>
      </c>
      <c r="BA689" s="5">
        <f t="shared" si="716"/>
        <v>1.4770146336789704E-5</v>
      </c>
      <c r="BB689" s="5">
        <f t="shared" si="717"/>
        <v>2.4656065494237749E-6</v>
      </c>
      <c r="BC689" s="5">
        <f t="shared" si="718"/>
        <v>3.2927043607789932E-7</v>
      </c>
      <c r="BD689" s="5">
        <f t="shared" si="719"/>
        <v>2.263256224562006E-5</v>
      </c>
      <c r="BE689" s="5">
        <f t="shared" si="720"/>
        <v>2.3218469834899285E-5</v>
      </c>
      <c r="BF689" s="5">
        <f t="shared" si="721"/>
        <v>1.1909772645791713E-5</v>
      </c>
      <c r="BG689" s="5">
        <f t="shared" si="722"/>
        <v>4.0726968797701819E-6</v>
      </c>
      <c r="BH689" s="5">
        <f t="shared" si="723"/>
        <v>1.0445325260061126E-6</v>
      </c>
      <c r="BI689" s="5">
        <f t="shared" si="724"/>
        <v>2.1431463820529221E-7</v>
      </c>
      <c r="BJ689" s="8">
        <f t="shared" si="725"/>
        <v>0.43294979840481174</v>
      </c>
      <c r="BK689" s="8">
        <f t="shared" si="726"/>
        <v>0.33327648808176885</v>
      </c>
      <c r="BL689" s="8">
        <f t="shared" si="727"/>
        <v>0.22474593561719983</v>
      </c>
      <c r="BM689" s="8">
        <f t="shared" si="728"/>
        <v>0.24098829871784569</v>
      </c>
      <c r="BN689" s="8">
        <f t="shared" si="729"/>
        <v>0.75890778392884661</v>
      </c>
    </row>
    <row r="690" spans="1:66" x14ac:dyDescent="0.25">
      <c r="A690" t="s">
        <v>112</v>
      </c>
      <c r="B690" t="s">
        <v>124</v>
      </c>
      <c r="C690" t="s">
        <v>113</v>
      </c>
      <c r="D690" s="7" t="s">
        <v>539</v>
      </c>
      <c r="E690">
        <f>VLOOKUP(A690,home!$A$2:$E$405,3,FALSE)</f>
        <v>1.2826</v>
      </c>
      <c r="F690">
        <f>VLOOKUP(B690,home!$B$2:$E$405,3,FALSE)</f>
        <v>1.0508999999999999</v>
      </c>
      <c r="G690">
        <f>VLOOKUP(C690,away!$B$2:$E$405,4,FALSE)</f>
        <v>1.1526000000000001</v>
      </c>
      <c r="H690">
        <f>VLOOKUP(A690,away!$A$2:$E$405,3,FALSE)</f>
        <v>1.0616000000000001</v>
      </c>
      <c r="I690">
        <f>VLOOKUP(C690,away!$B$2:$E$405,3,FALSE)</f>
        <v>0.73719999999999997</v>
      </c>
      <c r="J690">
        <f>VLOOKUP(B690,home!$B$2:$E$405,4,FALSE)</f>
        <v>1.3106</v>
      </c>
      <c r="K690" s="3">
        <f t="shared" si="674"/>
        <v>1.5535714902839999</v>
      </c>
      <c r="L690" s="3">
        <f t="shared" si="675"/>
        <v>1.025690658112</v>
      </c>
      <c r="M690" s="5">
        <f t="shared" si="676"/>
        <v>7.5829934624959988E-2</v>
      </c>
      <c r="N690" s="5">
        <f t="shared" si="677"/>
        <v>0.11780722454343737</v>
      </c>
      <c r="O690" s="5">
        <f t="shared" si="678"/>
        <v>7.7778055550065131E-2</v>
      </c>
      <c r="P690" s="5">
        <f t="shared" si="679"/>
        <v>0.12083376967230641</v>
      </c>
      <c r="Q690" s="5">
        <f t="shared" si="680"/>
        <v>9.151097270008493E-2</v>
      </c>
      <c r="R690" s="5">
        <f t="shared" si="681"/>
        <v>3.9888112491909003E-2</v>
      </c>
      <c r="S690" s="5">
        <f t="shared" si="682"/>
        <v>4.8136662537798247E-2</v>
      </c>
      <c r="T690" s="5">
        <f t="shared" si="683"/>
        <v>9.3861949813219367E-2</v>
      </c>
      <c r="U690" s="5">
        <f t="shared" si="684"/>
        <v>6.1969034368670899E-2</v>
      </c>
      <c r="V690" s="5">
        <f t="shared" si="685"/>
        <v>8.5227766912503965E-3</v>
      </c>
      <c r="W690" s="5">
        <f t="shared" si="686"/>
        <v>4.7389612745003112E-2</v>
      </c>
      <c r="X690" s="5">
        <f t="shared" si="687"/>
        <v>4.860708308409506E-2</v>
      </c>
      <c r="Y690" s="5">
        <f t="shared" si="688"/>
        <v>2.4927915518715062E-2</v>
      </c>
      <c r="Z690" s="5">
        <f t="shared" si="689"/>
        <v>1.3637621450890544E-2</v>
      </c>
      <c r="AA690" s="5">
        <f t="shared" si="690"/>
        <v>2.1187019881389067E-2</v>
      </c>
      <c r="AB690" s="5">
        <f t="shared" si="691"/>
        <v>1.645777502590318E-2</v>
      </c>
      <c r="AC690" s="5">
        <f t="shared" si="692"/>
        <v>8.4880664276287766E-4</v>
      </c>
      <c r="AD690" s="5">
        <f t="shared" si="693"/>
        <v>1.8405787824059029E-2</v>
      </c>
      <c r="AE690" s="5">
        <f t="shared" si="694"/>
        <v>1.887864462632894E-2</v>
      </c>
      <c r="AF690" s="5">
        <f t="shared" si="695"/>
        <v>9.6818247155209518E-3</v>
      </c>
      <c r="AG690" s="5">
        <f t="shared" si="696"/>
        <v>3.3101857213959042E-3</v>
      </c>
      <c r="AH690" s="5">
        <f t="shared" si="697"/>
        <v>3.496995230261563E-3</v>
      </c>
      <c r="AI690" s="5">
        <f t="shared" si="698"/>
        <v>5.4328320913934955E-3</v>
      </c>
      <c r="AJ690" s="5">
        <f t="shared" si="699"/>
        <v>4.2201465243444682E-3</v>
      </c>
      <c r="AK690" s="5">
        <f t="shared" si="700"/>
        <v>2.1854331083475584E-3</v>
      </c>
      <c r="AL690" s="5">
        <f t="shared" si="701"/>
        <v>5.4102384170682616E-5</v>
      </c>
      <c r="AM690" s="5">
        <f t="shared" si="702"/>
        <v>5.7189414439349001E-3</v>
      </c>
      <c r="AN690" s="5">
        <f t="shared" si="703"/>
        <v>5.8658648133335786E-3</v>
      </c>
      <c r="AO690" s="5">
        <f t="shared" si="704"/>
        <v>3.0082813703920714E-3</v>
      </c>
      <c r="AP690" s="5">
        <f t="shared" si="705"/>
        <v>1.0285220328611708E-3</v>
      </c>
      <c r="AQ690" s="5">
        <f t="shared" si="706"/>
        <v>2.6373636019201666E-4</v>
      </c>
      <c r="AR690" s="5">
        <f t="shared" si="707"/>
        <v>7.1736706782830168E-4</v>
      </c>
      <c r="AS690" s="5">
        <f t="shared" si="708"/>
        <v>1.1144810246466778E-3</v>
      </c>
      <c r="AT690" s="5">
        <f t="shared" si="709"/>
        <v>8.6571297317678962E-4</v>
      </c>
      <c r="AU690" s="5">
        <f t="shared" si="710"/>
        <v>4.4831566463215234E-4</v>
      </c>
      <c r="AV690" s="5">
        <f t="shared" si="711"/>
        <v>1.7412260880505869E-4</v>
      </c>
      <c r="AW690" s="5">
        <f t="shared" si="712"/>
        <v>2.3947575218208015E-6</v>
      </c>
      <c r="AX690" s="5">
        <f t="shared" si="713"/>
        <v>1.4807973969834772E-3</v>
      </c>
      <c r="AY690" s="5">
        <f t="shared" si="714"/>
        <v>1.5188400566425191E-3</v>
      </c>
      <c r="AZ690" s="5">
        <f t="shared" si="715"/>
        <v>7.7893002863226642E-4</v>
      </c>
      <c r="BA690" s="5">
        <f t="shared" si="716"/>
        <v>2.6631375123034281E-4</v>
      </c>
      <c r="BB690" s="5">
        <f t="shared" si="717"/>
        <v>6.828888169093144E-5</v>
      </c>
      <c r="BC690" s="5">
        <f t="shared" si="718"/>
        <v>1.4008653600660799E-5</v>
      </c>
      <c r="BD690" s="5">
        <f t="shared" si="719"/>
        <v>1.2263278331811438E-4</v>
      </c>
      <c r="BE690" s="5">
        <f t="shared" si="720"/>
        <v>1.9051879593719778E-4</v>
      </c>
      <c r="BF690" s="5">
        <f t="shared" si="721"/>
        <v>1.4799228486563287E-4</v>
      </c>
      <c r="BG690" s="5">
        <f t="shared" si="722"/>
        <v>7.6638864849745144E-5</v>
      </c>
      <c r="BH690" s="5">
        <f t="shared" si="723"/>
        <v>2.9765988869573154E-5</v>
      </c>
      <c r="BI690" s="5">
        <f t="shared" si="724"/>
        <v>9.2487183375759477E-6</v>
      </c>
      <c r="BJ690" s="8">
        <f t="shared" si="725"/>
        <v>0.49439372608135362</v>
      </c>
      <c r="BK690" s="8">
        <f t="shared" si="726"/>
        <v>0.25574489260989114</v>
      </c>
      <c r="BL690" s="8">
        <f t="shared" si="727"/>
        <v>0.23651220104755122</v>
      </c>
      <c r="BM690" s="8">
        <f t="shared" si="728"/>
        <v>0.47512392630780298</v>
      </c>
      <c r="BN690" s="8">
        <f t="shared" si="729"/>
        <v>0.52364806958276289</v>
      </c>
    </row>
    <row r="691" spans="1:66" x14ac:dyDescent="0.25">
      <c r="A691" t="s">
        <v>112</v>
      </c>
      <c r="B691" t="s">
        <v>335</v>
      </c>
      <c r="C691" t="s">
        <v>117</v>
      </c>
      <c r="D691" s="7" t="s">
        <v>539</v>
      </c>
      <c r="E691">
        <f>VLOOKUP(A691,home!$A$2:$E$405,3,FALSE)</f>
        <v>1.2826</v>
      </c>
      <c r="F691">
        <f>VLOOKUP(B691,home!$B$2:$E$405,3,FALSE)</f>
        <v>1.2542</v>
      </c>
      <c r="G691">
        <f>VLOOKUP(C691,away!$B$2:$E$405,4,FALSE)</f>
        <v>0.67800000000000005</v>
      </c>
      <c r="H691">
        <f>VLOOKUP(A691,away!$A$2:$E$405,3,FALSE)</f>
        <v>1.0616000000000001</v>
      </c>
      <c r="I691">
        <f>VLOOKUP(C691,away!$B$2:$E$405,3,FALSE)</f>
        <v>1.1468</v>
      </c>
      <c r="J691">
        <f>VLOOKUP(B691,home!$B$2:$E$405,4,FALSE)</f>
        <v>1.2696000000000001</v>
      </c>
      <c r="K691" s="3">
        <f t="shared" ref="K691:K754" si="730">E691*F691*G691</f>
        <v>1.0906558317599999</v>
      </c>
      <c r="L691" s="3">
        <f t="shared" ref="L691:L754" si="731">H691*I691*J691</f>
        <v>1.5456654804480001</v>
      </c>
      <c r="M691" s="5">
        <f t="shared" ref="M691:M754" si="732">_xlfn.POISSON.DIST(0,K691,FALSE) * _xlfn.POISSON.DIST(0,L691,FALSE)</f>
        <v>7.1624268837054555E-2</v>
      </c>
      <c r="N691" s="5">
        <f t="shared" ref="N691:N754" si="733">_xlfn.POISSON.DIST(1,K691,FALSE) * _xlfn.POISSON.DIST(0,L691,FALSE)</f>
        <v>7.8117426502679568E-2</v>
      </c>
      <c r="O691" s="5">
        <f t="shared" ref="O691:O754" si="734">_xlfn.POISSON.DIST(0,K691,FALSE) * _xlfn.POISSON.DIST(1,L691,FALSE)</f>
        <v>0.11070715990376263</v>
      </c>
      <c r="P691" s="5">
        <f t="shared" ref="P691:P754" si="735">_xlfn.POISSON.DIST(1,K691,FALSE) * _xlfn.POISSON.DIST(1,L691,FALSE)</f>
        <v>0.12074340956662553</v>
      </c>
      <c r="Q691" s="5">
        <f t="shared" ref="Q691:Q754" si="736">_xlfn.POISSON.DIST(2,K691,FALSE) * _xlfn.POISSON.DIST(0,L691,FALSE)</f>
        <v>4.2599613388615322E-2</v>
      </c>
      <c r="R691" s="5">
        <f t="shared" ref="R691:R754" si="737">_xlfn.POISSON.DIST(0,K691,FALSE) * _xlfn.POISSON.DIST(2,L691,FALSE)</f>
        <v>8.5558117750841448E-2</v>
      </c>
      <c r="S691" s="5">
        <f t="shared" ref="S691:S754" si="738">_xlfn.POISSON.DIST(2,K691,FALSE) * _xlfn.POISSON.DIST(2,L691,FALSE)</f>
        <v>5.0886980036547021E-2</v>
      </c>
      <c r="T691" s="5">
        <f t="shared" ref="T691:T754" si="739">_xlfn.POISSON.DIST(2,K691,FALSE) * _xlfn.POISSON.DIST(1,L691,FALSE)</f>
        <v>6.5844751895213147E-2</v>
      </c>
      <c r="U691" s="5">
        <f t="shared" ref="U691:U754" si="740">_xlfn.POISSON.DIST(1,K691,FALSE) * _xlfn.POISSON.DIST(2,L691,FALSE)</f>
        <v>9.3314460079363989E-2</v>
      </c>
      <c r="V691" s="5">
        <f t="shared" ref="V691:V754" si="741">_xlfn.POISSON.DIST(3,K691,FALSE) * _xlfn.POISSON.DIST(3,L691,FALSE)</f>
        <v>9.5316349734593242E-3</v>
      </c>
      <c r="W691" s="5">
        <f t="shared" ref="W691:W754" si="742">_xlfn.POISSON.DIST(3,K691,FALSE) * _xlfn.POISSON.DIST(0,L691,FALSE)</f>
        <v>1.5487172257671562E-2</v>
      </c>
      <c r="X691" s="5">
        <f t="shared" ref="X691:X754" si="743">_xlfn.POISSON.DIST(3,K691,FALSE) * _xlfn.POISSON.DIST(1,L691,FALSE)</f>
        <v>2.393798754843485E-2</v>
      </c>
      <c r="Y691" s="5">
        <f t="shared" ref="Y691:Y754" si="744">_xlfn.POISSON.DIST(3,K691,FALSE) * _xlfn.POISSON.DIST(2,L691,FALSE)</f>
        <v>1.8500060512504905E-2</v>
      </c>
      <c r="Z691" s="5">
        <f t="shared" ref="Z691:Z754" si="745">_xlfn.POISSON.DIST(0,K691,FALSE) * _xlfn.POISSON.DIST(3,L691,FALSE)</f>
        <v>4.4081409726526979E-2</v>
      </c>
      <c r="AA691" s="5">
        <f t="shared" ref="AA691:AA754" si="746">_xlfn.POISSON.DIST(1,K691,FALSE) * _xlfn.POISSON.DIST(3,L691,FALSE)</f>
        <v>4.807764659043863E-2</v>
      </c>
      <c r="AB691" s="5">
        <f t="shared" ref="AB691:AB754" si="747">_xlfn.POISSON.DIST(2,K691,FALSE) * _xlfn.POISSON.DIST(3,L691,FALSE)</f>
        <v>2.6218082815579084E-2</v>
      </c>
      <c r="AC691" s="5">
        <f t="shared" ref="AC691:AC754" si="748">_xlfn.POISSON.DIST(4,K691,FALSE) * _xlfn.POISSON.DIST(4,L691,FALSE)</f>
        <v>1.004270378712549E-3</v>
      </c>
      <c r="AD691" s="5">
        <f t="shared" ref="AD691:AD754" si="749">_xlfn.POISSON.DIST(4,K691,FALSE) * _xlfn.POISSON.DIST(0,L691,FALSE)</f>
        <v>4.2227936850752924E-3</v>
      </c>
      <c r="AE691" s="5">
        <f t="shared" ref="AE691:AE754" si="750">_xlfn.POISSON.DIST(4,K691,FALSE) * _xlfn.POISSON.DIST(1,L691,FALSE)</f>
        <v>6.5270264300746816E-3</v>
      </c>
      <c r="AF691" s="5">
        <f t="shared" ref="AF691:AF754" si="751">_xlfn.POISSON.DIST(4,K691,FALSE) * _xlfn.POISSON.DIST(2,L691,FALSE)</f>
        <v>5.0442997214690906E-3</v>
      </c>
      <c r="AG691" s="5">
        <f t="shared" ref="AG691:AG754" si="752">_xlfn.POISSON.DIST(4,K691,FALSE) * _xlfn.POISSON.DIST(3,L691,FALSE)</f>
        <v>2.5989333175027458E-3</v>
      </c>
      <c r="AH691" s="5">
        <f t="shared" ref="AH691:AH754" si="753">_xlfn.POISSON.DIST(0,K691,FALSE) * _xlfn.POISSON.DIST(4,L691,FALSE)</f>
        <v>1.7033778335944365E-2</v>
      </c>
      <c r="AI691" s="5">
        <f t="shared" ref="AI691:AI754" si="754">_xlfn.POISSON.DIST(1,K691,FALSE) * _xlfn.POISSON.DIST(4,L691,FALSE)</f>
        <v>1.8577989679004869E-2</v>
      </c>
      <c r="AJ691" s="5">
        <f t="shared" ref="AJ691:AJ754" si="755">_xlfn.POISSON.DIST(2,K691,FALSE) * _xlfn.POISSON.DIST(4,L691,FALSE)</f>
        <v>1.0131096392891874E-2</v>
      </c>
      <c r="AK691" s="5">
        <f t="shared" ref="AK691:AK754" si="756">_xlfn.POISSON.DIST(3,K691,FALSE) * _xlfn.POISSON.DIST(4,L691,FALSE)</f>
        <v>3.6831797876767415E-3</v>
      </c>
      <c r="AL691" s="5">
        <f t="shared" ref="AL691:AL754" si="757">_xlfn.POISSON.DIST(5,K691,FALSE) * _xlfn.POISSON.DIST(5,L691,FALSE)</f>
        <v>6.7719521118398657E-5</v>
      </c>
      <c r="AM691" s="5">
        <f t="shared" ref="AM691:AM754" si="758">_xlfn.POISSON.DIST(5,K691,FALSE) * _xlfn.POISSON.DIST(0,L691,FALSE)</f>
        <v>9.2112291178933394E-4</v>
      </c>
      <c r="AN691" s="5">
        <f t="shared" ref="AN691:AN754" si="759">_xlfn.POISSON.DIST(5,K691,FALSE) * _xlfn.POISSON.DIST(1,L691,FALSE)</f>
        <v>1.4237478880025215E-3</v>
      </c>
      <c r="AO691" s="5">
        <f t="shared" ref="AO691:AO754" si="760">_xlfn.POISSON.DIST(5,K691,FALSE) * _xlfn.POISSON.DIST(2,L691,FALSE)</f>
        <v>1.1003189816731218E-3</v>
      </c>
      <c r="AP691" s="5">
        <f t="shared" ref="AP691:AP754" si="761">_xlfn.POISSON.DIST(5,K691,FALSE) * _xlfn.POISSON.DIST(3,L691,FALSE)</f>
        <v>5.669083558179468E-4</v>
      </c>
      <c r="AQ691" s="5">
        <f t="shared" ref="AQ691:AQ754" si="762">_xlfn.POISSON.DIST(5,K691,FALSE) * _xlfn.POISSON.DIST(4,L691,FALSE)</f>
        <v>2.1906266904133311E-4</v>
      </c>
      <c r="AR691" s="5">
        <f t="shared" ref="AR691:AR754" si="763">_xlfn.POISSON.DIST(0,K691,FALSE) * _xlfn.POISSON.DIST(5,L691,FALSE)</f>
        <v>5.2657046350944358E-3</v>
      </c>
      <c r="AS691" s="5">
        <f t="shared" ref="AS691:AS754" si="764">_xlfn.POISSON.DIST(1,K691,FALSE) * _xlfn.POISSON.DIST(5,L691,FALSE)</f>
        <v>5.7430714685914085E-3</v>
      </c>
      <c r="AT691" s="5">
        <f t="shared" ref="AT691:AT754" si="765">_xlfn.POISSON.DIST(2,K691,FALSE) * _xlfn.POISSON.DIST(5,L691,FALSE)</f>
        <v>3.131857194716843E-3</v>
      </c>
      <c r="AU691" s="5">
        <f t="shared" ref="AU691:AU754" si="766">_xlfn.POISSON.DIST(3,K691,FALSE) * _xlfn.POISSON.DIST(5,L691,FALSE)</f>
        <v>1.1385927712191464E-3</v>
      </c>
      <c r="AV691" s="5">
        <f t="shared" ref="AV691:AV754" si="767">_xlfn.POISSON.DIST(4,K691,FALSE) * _xlfn.POISSON.DIST(5,L691,FALSE)</f>
        <v>3.1045321148248531E-4</v>
      </c>
      <c r="AW691" s="5">
        <f t="shared" ref="AW691:AW754" si="768">_xlfn.POISSON.DIST(6,K691,FALSE) * _xlfn.POISSON.DIST(6,L691,FALSE)</f>
        <v>3.1711341261284457E-6</v>
      </c>
      <c r="AX691" s="5">
        <f t="shared" ref="AX691:AX754" si="769">_xlfn.POISSON.DIST(6,K691,FALSE) * _xlfn.POISSON.DIST(0,L691,FALSE)</f>
        <v>1.6743801258513143E-4</v>
      </c>
      <c r="AY691" s="5">
        <f t="shared" ref="AY691:AY754" si="770">_xlfn.POISSON.DIST(6,K691,FALSE) * _xlfn.POISSON.DIST(1,L691,FALSE)</f>
        <v>2.5880315616765541E-4</v>
      </c>
      <c r="AZ691" s="5">
        <f t="shared" ref="AZ691:AZ754" si="771">_xlfn.POISSON.DIST(6,K691,FALSE) * _xlfn.POISSON.DIST(2,L691,FALSE)</f>
        <v>2.0001155235966904E-4</v>
      </c>
      <c r="BA691" s="5">
        <f t="shared" ref="BA691:BA754" si="772">_xlfn.POISSON.DIST(6,K691,FALSE) * _xlfn.POISSON.DIST(3,L691,FALSE)</f>
        <v>1.0305031739105274E-4</v>
      </c>
      <c r="BB691" s="5">
        <f t="shared" ref="BB691:BB754" si="773">_xlfn.POISSON.DIST(6,K691,FALSE) * _xlfn.POISSON.DIST(4,L691,FALSE)</f>
        <v>3.9820329585140106E-5</v>
      </c>
      <c r="BC691" s="5">
        <f t="shared" ref="BC691:BC754" si="774">_xlfn.POISSON.DIST(6,K691,FALSE) * _xlfn.POISSON.DIST(5,L691,FALSE)</f>
        <v>1.2309781771962655E-5</v>
      </c>
      <c r="BD691" s="5">
        <f t="shared" ref="BD691:BD754" si="775">_xlfn.POISSON.DIST(0,K691,FALSE) * _xlfn.POISSON.DIST(6,L691,FALSE)</f>
        <v>1.3565029807834155E-3</v>
      </c>
      <c r="BE691" s="5">
        <f t="shared" ref="BE691:BE754" si="776">_xlfn.POISSON.DIST(1,K691,FALSE) * _xlfn.POISSON.DIST(6,L691,FALSE)</f>
        <v>1.4794778867912553E-3</v>
      </c>
      <c r="BF691" s="5">
        <f t="shared" ref="BF691:BF754" si="777">_xlfn.POISSON.DIST(2,K691,FALSE) * _xlfn.POISSON.DIST(6,L691,FALSE)</f>
        <v>8.0680059259442176E-4</v>
      </c>
      <c r="BG691" s="5">
        <f t="shared" ref="BG691:BG754" si="778">_xlfn.POISSON.DIST(3,K691,FALSE) * _xlfn.POISSON.DIST(6,L691,FALSE)</f>
        <v>2.9331392379351002E-4</v>
      </c>
      <c r="BH691" s="5">
        <f t="shared" ref="BH691:BH754" si="779">_xlfn.POISSON.DIST(4,K691,FALSE) * _xlfn.POISSON.DIST(6,L691,FALSE)</f>
        <v>7.9976135380449968E-5</v>
      </c>
      <c r="BI691" s="5">
        <f t="shared" ref="BI691:BI754" si="780">_xlfn.POISSON.DIST(5,K691,FALSE) * _xlfn.POISSON.DIST(6,L691,FALSE)</f>
        <v>1.7445287690863008E-5</v>
      </c>
      <c r="BJ691" s="8">
        <f t="shared" ref="BJ691:BJ754" si="781">SUM(N691,Q691,T691,W691,X691,Y691,AD691,AE691,AF691,AG691,AM691,AN691,AO691,AP691,AQ691,AX691,AY691,AZ691,BA691,BB691,BC691)</f>
        <v>0.2678926592154261</v>
      </c>
      <c r="BK691" s="8">
        <f t="shared" ref="BK691:BK754" si="782">SUM(M691,P691,S691,V691,AC691,AL691,AY691)</f>
        <v>0.25411708646968501</v>
      </c>
      <c r="BL691" s="8">
        <f t="shared" ref="BL691:BL754" si="783">SUM(O691,R691,U691,AA691,AB691,AH691,AI691,AJ691,AK691,AR691,AS691,AT691,AU691,AV691,BD691,BE691,BF691,BG691,BH691,BI691)</f>
        <v>0.43292470742364197</v>
      </c>
      <c r="BM691" s="8">
        <f t="shared" ref="BM691:BM754" si="784">SUM(S691:BI691)</f>
        <v>0.48941023486365948</v>
      </c>
      <c r="BN691" s="8">
        <f t="shared" ref="BN691:BN754" si="785">SUM(M691:R691)</f>
        <v>0.50934999594957908</v>
      </c>
    </row>
    <row r="692" spans="1:66" s="14" customFormat="1" x14ac:dyDescent="0.25">
      <c r="A692" t="s">
        <v>112</v>
      </c>
      <c r="B692" t="s">
        <v>127</v>
      </c>
      <c r="C692" t="s">
        <v>129</v>
      </c>
      <c r="D692" s="7" t="s">
        <v>539</v>
      </c>
      <c r="E692">
        <f>VLOOKUP(A692,home!$A$2:$E$405,3,FALSE)</f>
        <v>1.2826</v>
      </c>
      <c r="F692">
        <f>VLOOKUP(B692,home!$B$2:$E$405,3,FALSE)</f>
        <v>0.92190000000000005</v>
      </c>
      <c r="G692">
        <f>VLOOKUP(C692,away!$B$2:$E$405,4,FALSE)</f>
        <v>1.0508999999999999</v>
      </c>
      <c r="H692">
        <f>VLOOKUP(A692,away!$A$2:$E$405,3,FALSE)</f>
        <v>1.0616000000000001</v>
      </c>
      <c r="I692">
        <f>VLOOKUP(C692,away!$B$2:$E$405,3,FALSE)</f>
        <v>1.802</v>
      </c>
      <c r="J692">
        <f>VLOOKUP(B692,home!$B$2:$E$405,4,FALSE)</f>
        <v>1.1754</v>
      </c>
      <c r="K692" s="3">
        <f t="shared" si="730"/>
        <v>1.2426145730460001</v>
      </c>
      <c r="L692" s="3">
        <f t="shared" si="731"/>
        <v>2.2485439612800002</v>
      </c>
      <c r="M692" s="5">
        <f t="shared" si="732"/>
        <v>3.0465556325094262E-2</v>
      </c>
      <c r="N692" s="5">
        <f t="shared" si="733"/>
        <v>3.785694426551587E-2</v>
      </c>
      <c r="O692" s="5">
        <f t="shared" si="734"/>
        <v>6.8503142701826419E-2</v>
      </c>
      <c r="P692" s="5">
        <f t="shared" si="735"/>
        <v>8.5123003420739238E-2</v>
      </c>
      <c r="Q692" s="5">
        <f t="shared" si="736"/>
        <v>2.3520795317660114E-2</v>
      </c>
      <c r="R692" s="5">
        <f t="shared" si="737"/>
        <v>7.7016163925446968E-2</v>
      </c>
      <c r="S692" s="5">
        <f t="shared" si="738"/>
        <v>5.9459981905851243E-2</v>
      </c>
      <c r="T692" s="5">
        <f t="shared" si="739"/>
        <v>5.2887542276027558E-2</v>
      </c>
      <c r="U692" s="5">
        <f t="shared" si="740"/>
        <v>9.5701407653860024E-2</v>
      </c>
      <c r="V692" s="5">
        <f t="shared" si="741"/>
        <v>1.8459506602433083E-2</v>
      </c>
      <c r="W692" s="5">
        <f t="shared" si="742"/>
        <v>9.7424276771188624E-3</v>
      </c>
      <c r="X692" s="5">
        <f t="shared" si="743"/>
        <v>2.1906276921592759E-2</v>
      </c>
      <c r="Y692" s="5">
        <f t="shared" si="744"/>
        <v>2.4628613343087417E-2</v>
      </c>
      <c r="Z692" s="5">
        <f t="shared" si="745"/>
        <v>5.772474343850479E-2</v>
      </c>
      <c r="AA692" s="5">
        <f t="shared" si="746"/>
        <v>7.1729607422027511E-2</v>
      </c>
      <c r="AB692" s="5">
        <f t="shared" si="747"/>
        <v>4.4566127750739967E-2</v>
      </c>
      <c r="AC692" s="5">
        <f t="shared" si="748"/>
        <v>3.2235761323718588E-3</v>
      </c>
      <c r="AD692" s="5">
        <f t="shared" si="749"/>
        <v>3.0265206521086466E-3</v>
      </c>
      <c r="AE692" s="5">
        <f t="shared" si="750"/>
        <v>6.8052647359881056E-3</v>
      </c>
      <c r="AF692" s="5">
        <f t="shared" si="751"/>
        <v>7.6509684635088955E-3</v>
      </c>
      <c r="AG692" s="5">
        <f t="shared" si="752"/>
        <v>5.7345129788555502E-3</v>
      </c>
      <c r="AH692" s="5">
        <f t="shared" si="753"/>
        <v>3.2449155818771822E-2</v>
      </c>
      <c r="AI692" s="5">
        <f t="shared" si="754"/>
        <v>4.0321793903446271E-2</v>
      </c>
      <c r="AJ692" s="5">
        <f t="shared" si="755"/>
        <v>2.5052224357889851E-2</v>
      </c>
      <c r="AK692" s="5">
        <f t="shared" si="756"/>
        <v>1.0376753024777302E-2</v>
      </c>
      <c r="AL692" s="5">
        <f t="shared" si="757"/>
        <v>3.602763451483489E-4</v>
      </c>
      <c r="AM692" s="5">
        <f t="shared" si="758"/>
        <v>7.5215973358697759E-4</v>
      </c>
      <c r="AN692" s="5">
        <f t="shared" si="759"/>
        <v>1.6912642268749722E-3</v>
      </c>
      <c r="AO692" s="5">
        <f t="shared" si="760"/>
        <v>1.9014409821343037E-3</v>
      </c>
      <c r="AP692" s="5">
        <f t="shared" si="761"/>
        <v>1.4251578793694672E-3</v>
      </c>
      <c r="AQ692" s="5">
        <f t="shared" si="762"/>
        <v>8.0113253588170682E-4</v>
      </c>
      <c r="AR692" s="5">
        <f t="shared" si="763"/>
        <v>1.4592670672986629E-2</v>
      </c>
      <c r="AS692" s="5">
        <f t="shared" si="764"/>
        <v>1.8133065237914164E-2</v>
      </c>
      <c r="AT692" s="5">
        <f t="shared" si="765"/>
        <v>1.1266205559312988E-2</v>
      </c>
      <c r="AU692" s="5">
        <f t="shared" si="766"/>
        <v>4.666517070311395E-3</v>
      </c>
      <c r="AV692" s="5">
        <f t="shared" si="767"/>
        <v>1.4496705292342158E-3</v>
      </c>
      <c r="AW692" s="5">
        <f t="shared" si="768"/>
        <v>2.7962182962386443E-5</v>
      </c>
      <c r="AX692" s="5">
        <f t="shared" si="769"/>
        <v>1.5577410770226252E-4</v>
      </c>
      <c r="AY692" s="5">
        <f t="shared" si="770"/>
        <v>3.5026492919770276E-4</v>
      </c>
      <c r="AZ692" s="5">
        <f t="shared" si="771"/>
        <v>3.9379304569783069E-4</v>
      </c>
      <c r="BA692" s="5">
        <f t="shared" si="772"/>
        <v>2.9515365829930546E-4</v>
      </c>
      <c r="BB692" s="5">
        <f t="shared" si="773"/>
        <v>1.6591649400465102E-4</v>
      </c>
      <c r="BC692" s="5">
        <f t="shared" si="774"/>
        <v>7.4614106134181455E-5</v>
      </c>
      <c r="BD692" s="5">
        <f t="shared" si="775"/>
        <v>5.468710253448637E-3</v>
      </c>
      <c r="BE692" s="5">
        <f t="shared" si="776"/>
        <v>6.7954990567013606E-3</v>
      </c>
      <c r="BF692" s="5">
        <f t="shared" si="777"/>
        <v>4.2220930794887295E-3</v>
      </c>
      <c r="BG692" s="5">
        <f t="shared" si="778"/>
        <v>1.7488114631097867E-3</v>
      </c>
      <c r="BH692" s="5">
        <f t="shared" si="779"/>
        <v>5.4327465239252949E-4</v>
      </c>
      <c r="BI692" s="5">
        <f t="shared" si="780"/>
        <v>1.3501620004589143E-4</v>
      </c>
      <c r="BJ692" s="8">
        <f t="shared" si="781"/>
        <v>0.20176653833034713</v>
      </c>
      <c r="BK692" s="8">
        <f t="shared" si="782"/>
        <v>0.19744216566083575</v>
      </c>
      <c r="BL692" s="8">
        <f t="shared" si="783"/>
        <v>0.53473791033373252</v>
      </c>
      <c r="BM692" s="8">
        <f t="shared" si="784"/>
        <v>0.66886344906090189</v>
      </c>
      <c r="BN692" s="8">
        <f t="shared" si="785"/>
        <v>0.32248560595628284</v>
      </c>
    </row>
    <row r="693" spans="1:66" x14ac:dyDescent="0.25">
      <c r="A693" t="s">
        <v>112</v>
      </c>
      <c r="B693" t="s">
        <v>128</v>
      </c>
      <c r="C693" t="s">
        <v>90</v>
      </c>
      <c r="D693" s="7" t="s">
        <v>539</v>
      </c>
      <c r="E693">
        <f>VLOOKUP(A693,home!$A$2:$E$405,3,FALSE)</f>
        <v>1.2826</v>
      </c>
      <c r="F693">
        <f>VLOOKUP(B693,home!$B$2:$E$405,3,FALSE)</f>
        <v>0.9153</v>
      </c>
      <c r="G693">
        <f>VLOOKUP(C693,away!$B$2:$E$405,4,FALSE)</f>
        <v>1.0169999999999999</v>
      </c>
      <c r="H693">
        <f>VLOOKUP(A693,away!$A$2:$E$405,3,FALSE)</f>
        <v>1.0616000000000001</v>
      </c>
      <c r="I693">
        <f>VLOOKUP(C693,away!$B$2:$E$405,3,FALSE)</f>
        <v>0.90100000000000002</v>
      </c>
      <c r="J693">
        <f>VLOOKUP(B693,home!$B$2:$E$405,4,FALSE)</f>
        <v>1.2286999999999999</v>
      </c>
      <c r="K693" s="3">
        <f t="shared" si="730"/>
        <v>1.1939211642599998</v>
      </c>
      <c r="L693" s="3">
        <f t="shared" si="731"/>
        <v>1.1752535159199999</v>
      </c>
      <c r="M693" s="5">
        <f t="shared" si="732"/>
        <v>9.355790962033371E-2</v>
      </c>
      <c r="N693" s="5">
        <f t="shared" si="733"/>
        <v>0.11170076837964066</v>
      </c>
      <c r="O693" s="5">
        <f t="shared" si="734"/>
        <v>0.10995426222342278</v>
      </c>
      <c r="P693" s="5">
        <f t="shared" si="735"/>
        <v>0.13127672076913824</v>
      </c>
      <c r="Q693" s="5">
        <f t="shared" si="736"/>
        <v>6.6680955716278592E-2</v>
      </c>
      <c r="R693" s="5">
        <f t="shared" si="737"/>
        <v>6.4612066634233634E-2</v>
      </c>
      <c r="S693" s="5">
        <f t="shared" si="738"/>
        <v>4.6050562389202798E-2</v>
      </c>
      <c r="T693" s="5">
        <f t="shared" si="739"/>
        <v>7.8367027650462232E-2</v>
      </c>
      <c r="U693" s="5">
        <f t="shared" si="740"/>
        <v>7.7141713821188895E-2</v>
      </c>
      <c r="V693" s="5">
        <f t="shared" si="741"/>
        <v>7.1795899157380931E-3</v>
      </c>
      <c r="W693" s="5">
        <f t="shared" si="742"/>
        <v>2.6537268094249607E-2</v>
      </c>
      <c r="X693" s="5">
        <f t="shared" si="743"/>
        <v>3.1188017630678487E-2</v>
      </c>
      <c r="Y693" s="5">
        <f t="shared" si="744"/>
        <v>1.832691368751492E-2</v>
      </c>
      <c r="Z693" s="5">
        <f t="shared" si="745"/>
        <v>2.5311852827580129E-2</v>
      </c>
      <c r="AA693" s="5">
        <f t="shared" si="746"/>
        <v>3.0220356797482237E-2</v>
      </c>
      <c r="AB693" s="5">
        <f t="shared" si="747"/>
        <v>1.80403617860013E-2</v>
      </c>
      <c r="AC693" s="5">
        <f t="shared" si="748"/>
        <v>6.296321072892661E-4</v>
      </c>
      <c r="AD693" s="5">
        <f t="shared" si="749"/>
        <v>7.9208515048415588E-3</v>
      </c>
      <c r="AE693" s="5">
        <f t="shared" si="750"/>
        <v>9.3090085801452657E-3</v>
      </c>
      <c r="AF693" s="5">
        <f t="shared" si="751"/>
        <v>5.4702225317725854E-3</v>
      </c>
      <c r="AG693" s="5">
        <f t="shared" si="752"/>
        <v>2.1429660877768449E-3</v>
      </c>
      <c r="AH693" s="5">
        <f t="shared" si="753"/>
        <v>7.4369610075157863E-3</v>
      </c>
      <c r="AI693" s="5">
        <f t="shared" si="754"/>
        <v>8.8791451446494692E-3</v>
      </c>
      <c r="AJ693" s="5">
        <f t="shared" si="755"/>
        <v>5.3004996543667112E-3</v>
      </c>
      <c r="AK693" s="5">
        <f t="shared" si="756"/>
        <v>2.1094595728337428E-3</v>
      </c>
      <c r="AL693" s="5">
        <f t="shared" si="757"/>
        <v>3.5338984665785113E-5</v>
      </c>
      <c r="AM693" s="5">
        <f t="shared" si="758"/>
        <v>1.8913744501182009E-3</v>
      </c>
      <c r="AN693" s="5">
        <f t="shared" si="759"/>
        <v>2.222844472422672E-3</v>
      </c>
      <c r="AO693" s="5">
        <f t="shared" si="760"/>
        <v>1.3062028907790415E-3</v>
      </c>
      <c r="AP693" s="5">
        <f t="shared" si="761"/>
        <v>5.1170651329764539E-4</v>
      </c>
      <c r="AQ693" s="5">
        <f t="shared" si="762"/>
        <v>1.503462197180555E-4</v>
      </c>
      <c r="AR693" s="5">
        <f t="shared" si="763"/>
        <v>1.7480629143685747E-3</v>
      </c>
      <c r="AS693" s="5">
        <f t="shared" si="764"/>
        <v>2.0870493099226571E-3</v>
      </c>
      <c r="AT693" s="5">
        <f t="shared" si="765"/>
        <v>1.2458861709854444E-3</v>
      </c>
      <c r="AU693" s="5">
        <f t="shared" si="766"/>
        <v>4.9582995593279151E-4</v>
      </c>
      <c r="AV693" s="5">
        <f t="shared" si="767"/>
        <v>1.4799546956556573E-4</v>
      </c>
      <c r="AW693" s="5">
        <f t="shared" si="768"/>
        <v>1.3773958708394721E-6</v>
      </c>
      <c r="AX693" s="5">
        <f t="shared" si="769"/>
        <v>3.7635866425612323E-4</v>
      </c>
      <c r="AY693" s="5">
        <f t="shared" si="770"/>
        <v>4.4231684341396361E-4</v>
      </c>
      <c r="AZ693" s="5">
        <f t="shared" si="771"/>
        <v>2.5991721268644839E-4</v>
      </c>
      <c r="BA693" s="5">
        <f t="shared" si="772"/>
        <v>1.018228726859583E-4</v>
      </c>
      <c r="BB693" s="5">
        <f t="shared" si="773"/>
        <v>2.9916922281311763E-5</v>
      </c>
      <c r="BC693" s="5">
        <f t="shared" si="774"/>
        <v>7.0319936193234069E-6</v>
      </c>
      <c r="BD693" s="5">
        <f t="shared" si="775"/>
        <v>3.4240284769350459E-4</v>
      </c>
      <c r="BE693" s="5">
        <f t="shared" si="776"/>
        <v>4.0880200656416836E-4</v>
      </c>
      <c r="BF693" s="5">
        <f t="shared" si="777"/>
        <v>2.4403868381445807E-4</v>
      </c>
      <c r="BG693" s="5">
        <f t="shared" si="778"/>
        <v>9.7120983168078571E-5</v>
      </c>
      <c r="BH693" s="5">
        <f t="shared" si="779"/>
        <v>2.8988699324527053E-5</v>
      </c>
      <c r="BI693" s="5">
        <f t="shared" si="780"/>
        <v>6.9220443295844808E-6</v>
      </c>
      <c r="BJ693" s="8">
        <f t="shared" si="781"/>
        <v>0.36494383891863946</v>
      </c>
      <c r="BK693" s="8">
        <f t="shared" si="782"/>
        <v>0.27917207062978183</v>
      </c>
      <c r="BL693" s="8">
        <f t="shared" si="783"/>
        <v>0.33054792572736386</v>
      </c>
      <c r="BM693" s="8">
        <f t="shared" si="784"/>
        <v>0.42175206531277465</v>
      </c>
      <c r="BN693" s="8">
        <f t="shared" si="785"/>
        <v>0.57778268334304772</v>
      </c>
    </row>
    <row r="694" spans="1:66" x14ac:dyDescent="0.25">
      <c r="A694" t="s">
        <v>112</v>
      </c>
      <c r="B694" t="s">
        <v>338</v>
      </c>
      <c r="C694" t="s">
        <v>92</v>
      </c>
      <c r="D694" s="7" t="s">
        <v>539</v>
      </c>
      <c r="E694">
        <f>VLOOKUP(A694,home!$A$2:$E$405,3,FALSE)</f>
        <v>1.2826</v>
      </c>
      <c r="F694">
        <f>VLOOKUP(B694,home!$B$2:$E$405,3,FALSE)</f>
        <v>1.5246999999999999</v>
      </c>
      <c r="G694">
        <f>VLOOKUP(C694,away!$B$2:$E$405,4,FALSE)</f>
        <v>1.1677</v>
      </c>
      <c r="H694">
        <f>VLOOKUP(A694,away!$A$2:$E$405,3,FALSE)</f>
        <v>1.0616000000000001</v>
      </c>
      <c r="I694">
        <f>VLOOKUP(C694,away!$B$2:$E$405,3,FALSE)</f>
        <v>0.4929</v>
      </c>
      <c r="J694">
        <f>VLOOKUP(B694,home!$B$2:$E$405,4,FALSE)</f>
        <v>0.41739999999999999</v>
      </c>
      <c r="K694" s="3">
        <f t="shared" si="730"/>
        <v>2.2835310228939996</v>
      </c>
      <c r="L694" s="3">
        <f t="shared" si="731"/>
        <v>0.218409825936</v>
      </c>
      <c r="M694" s="5">
        <f t="shared" si="732"/>
        <v>8.192583855313923E-2</v>
      </c>
      <c r="N694" s="5">
        <f t="shared" si="733"/>
        <v>0.1870801939126987</v>
      </c>
      <c r="O694" s="5">
        <f t="shared" si="734"/>
        <v>1.7893408138051979E-2</v>
      </c>
      <c r="P694" s="5">
        <f t="shared" si="735"/>
        <v>4.0860152588545653E-2</v>
      </c>
      <c r="Q694" s="5">
        <f t="shared" si="736"/>
        <v>0.21360171328433639</v>
      </c>
      <c r="R694" s="5">
        <f t="shared" si="737"/>
        <v>1.9540480784168697E-3</v>
      </c>
      <c r="S694" s="5">
        <f t="shared" si="738"/>
        <v>5.0947054648586825E-3</v>
      </c>
      <c r="T694" s="5">
        <f t="shared" si="739"/>
        <v>4.6652713018063292E-2</v>
      </c>
      <c r="U694" s="5">
        <f t="shared" si="740"/>
        <v>4.4621294072913278E-3</v>
      </c>
      <c r="V694" s="5">
        <f t="shared" si="741"/>
        <v>2.8232911125509151E-4</v>
      </c>
      <c r="W694" s="5">
        <f t="shared" si="742"/>
        <v>0.16258871294269711</v>
      </c>
      <c r="X694" s="5">
        <f t="shared" si="743"/>
        <v>3.5510972492972755E-2</v>
      </c>
      <c r="Y694" s="5">
        <f t="shared" si="744"/>
        <v>3.8779726605041318E-3</v>
      </c>
      <c r="Z694" s="5">
        <f t="shared" si="745"/>
        <v>1.4226110022586797E-4</v>
      </c>
      <c r="AA694" s="5">
        <f t="shared" si="746"/>
        <v>3.2485763571680207E-4</v>
      </c>
      <c r="AB694" s="5">
        <f t="shared" si="747"/>
        <v>3.7091124459165777E-4</v>
      </c>
      <c r="AC694" s="5">
        <f t="shared" si="748"/>
        <v>8.8006503578454097E-6</v>
      </c>
      <c r="AD694" s="5">
        <f t="shared" si="749"/>
        <v>9.2819092494264038E-2</v>
      </c>
      <c r="AE694" s="5">
        <f t="shared" si="750"/>
        <v>2.0272601835209694E-2</v>
      </c>
      <c r="AF694" s="5">
        <f t="shared" si="751"/>
        <v>2.2138677190489922E-3</v>
      </c>
      <c r="AG694" s="5">
        <f t="shared" si="752"/>
        <v>1.6117682105427331E-4</v>
      </c>
      <c r="AH694" s="5">
        <f t="shared" si="753"/>
        <v>7.7678055344489151E-6</v>
      </c>
      <c r="AI694" s="5">
        <f t="shared" si="754"/>
        <v>1.7738024917721802E-5</v>
      </c>
      <c r="AJ694" s="5">
        <f t="shared" si="755"/>
        <v>2.0252665092242265E-5</v>
      </c>
      <c r="AK694" s="5">
        <f t="shared" si="756"/>
        <v>1.5415863011472524E-5</v>
      </c>
      <c r="AL694" s="5">
        <f t="shared" si="757"/>
        <v>1.7557143038176355E-7</v>
      </c>
      <c r="AM694" s="5">
        <f t="shared" si="758"/>
        <v>4.2391055445503867E-2</v>
      </c>
      <c r="AN694" s="5">
        <f t="shared" si="759"/>
        <v>9.2586230410958252E-3</v>
      </c>
      <c r="AO694" s="5">
        <f t="shared" si="760"/>
        <v>1.0110871234063892E-3</v>
      </c>
      <c r="AP694" s="5">
        <f t="shared" si="761"/>
        <v>7.3610454209773507E-5</v>
      </c>
      <c r="AQ694" s="5">
        <f t="shared" si="762"/>
        <v>4.0193116227566306E-6</v>
      </c>
      <c r="AR694" s="5">
        <f t="shared" si="763"/>
        <v>3.3931301093673712E-7</v>
      </c>
      <c r="AS694" s="5">
        <f t="shared" si="764"/>
        <v>7.748317869456102E-7</v>
      </c>
      <c r="AT694" s="5">
        <f t="shared" si="765"/>
        <v>8.8467621150734761E-7</v>
      </c>
      <c r="AU694" s="5">
        <f t="shared" si="766"/>
        <v>6.7339519139778711E-7</v>
      </c>
      <c r="AV694" s="5">
        <f t="shared" si="767"/>
        <v>3.8442970255612254E-7</v>
      </c>
      <c r="AW694" s="5">
        <f t="shared" si="768"/>
        <v>2.4323744642048427E-9</v>
      </c>
      <c r="AX694" s="5">
        <f t="shared" si="769"/>
        <v>1.6133548367171284E-2</v>
      </c>
      <c r="AY694" s="5">
        <f t="shared" si="770"/>
        <v>3.5237254906039179E-3</v>
      </c>
      <c r="AZ694" s="5">
        <f t="shared" si="771"/>
        <v>3.84808135524524E-4</v>
      </c>
      <c r="BA694" s="5">
        <f t="shared" si="772"/>
        <v>2.8015292632889338E-5</v>
      </c>
      <c r="BB694" s="5">
        <f t="shared" si="773"/>
        <v>1.5297037968738652E-6</v>
      </c>
      <c r="BC694" s="5">
        <f t="shared" si="774"/>
        <v>6.6820468001771863E-8</v>
      </c>
      <c r="BD694" s="5">
        <f t="shared" si="775"/>
        <v>1.2351549276085475E-8</v>
      </c>
      <c r="BE694" s="5">
        <f t="shared" si="776"/>
        <v>2.8205145952745104E-8</v>
      </c>
      <c r="BF694" s="5">
        <f t="shared" si="777"/>
        <v>3.2203662894173302E-8</v>
      </c>
      <c r="BG694" s="5">
        <f t="shared" si="778"/>
        <v>2.4512687756555027E-8</v>
      </c>
      <c r="BH694" s="5">
        <f t="shared" si="779"/>
        <v>1.3993870736651835E-8</v>
      </c>
      <c r="BI694" s="5">
        <f t="shared" si="780"/>
        <v>6.3910875915025892E-9</v>
      </c>
      <c r="BJ694" s="8">
        <f t="shared" si="781"/>
        <v>0.83758910636688544</v>
      </c>
      <c r="BK694" s="8">
        <f t="shared" si="782"/>
        <v>0.13169572743019081</v>
      </c>
      <c r="BL694" s="8">
        <f t="shared" si="783"/>
        <v>2.5069703166532075E-2</v>
      </c>
      <c r="BM694" s="8">
        <f t="shared" si="784"/>
        <v>0.44765772045041602</v>
      </c>
      <c r="BN694" s="8">
        <f t="shared" si="785"/>
        <v>0.54331535455518876</v>
      </c>
    </row>
    <row r="695" spans="1:66" x14ac:dyDescent="0.25">
      <c r="A695" t="s">
        <v>112</v>
      </c>
      <c r="B695" t="s">
        <v>356</v>
      </c>
      <c r="C695" t="s">
        <v>118</v>
      </c>
      <c r="D695" s="7" t="s">
        <v>539</v>
      </c>
      <c r="E695">
        <f>VLOOKUP(A695,home!$A$2:$E$405,3,FALSE)</f>
        <v>1.2826</v>
      </c>
      <c r="F695">
        <f>VLOOKUP(B695,home!$B$2:$E$405,3,FALSE)</f>
        <v>1.0848</v>
      </c>
      <c r="G695">
        <f>VLOOKUP(C695,away!$B$2:$E$405,4,FALSE)</f>
        <v>1.3897999999999999</v>
      </c>
      <c r="H695">
        <f>VLOOKUP(A695,away!$A$2:$E$405,3,FALSE)</f>
        <v>1.0616000000000001</v>
      </c>
      <c r="I695">
        <f>VLOOKUP(C695,away!$B$2:$E$405,3,FALSE)</f>
        <v>0.69620000000000004</v>
      </c>
      <c r="J695">
        <f>VLOOKUP(B695,home!$B$2:$E$405,4,FALSE)</f>
        <v>0.65529999999999999</v>
      </c>
      <c r="K695" s="3">
        <f t="shared" si="730"/>
        <v>1.933718354304</v>
      </c>
      <c r="L695" s="3">
        <f t="shared" si="731"/>
        <v>0.48432300337600004</v>
      </c>
      <c r="M695" s="5">
        <f t="shared" si="732"/>
        <v>8.909595377801735E-2</v>
      </c>
      <c r="N695" s="5">
        <f t="shared" si="733"/>
        <v>0.17228648111477293</v>
      </c>
      <c r="O695" s="5">
        <f t="shared" si="734"/>
        <v>4.3151219922418646E-2</v>
      </c>
      <c r="P695" s="5">
        <f t="shared" si="735"/>
        <v>8.3442305974589334E-2</v>
      </c>
      <c r="Q695" s="5">
        <f t="shared" si="736"/>
        <v>0.16657676536504301</v>
      </c>
      <c r="R695" s="5">
        <f t="shared" si="737"/>
        <v>1.0449564216082044E-2</v>
      </c>
      <c r="S695" s="5">
        <f t="shared" si="738"/>
        <v>1.9536853614318901E-2</v>
      </c>
      <c r="T695" s="5">
        <f t="shared" si="739"/>
        <v>8.0676959294256889E-2</v>
      </c>
      <c r="U695" s="5">
        <f t="shared" si="740"/>
        <v>2.0206514119116132E-2</v>
      </c>
      <c r="V695" s="5">
        <f t="shared" si="741"/>
        <v>2.0330142802224768E-3</v>
      </c>
      <c r="W695" s="5">
        <f t="shared" si="742"/>
        <v>0.10737084952899147</v>
      </c>
      <c r="X695" s="5">
        <f t="shared" si="743"/>
        <v>5.2002172318913728E-2</v>
      </c>
      <c r="Y695" s="5">
        <f t="shared" si="744"/>
        <v>1.2592924139786296E-2</v>
      </c>
      <c r="Z695" s="5">
        <f t="shared" si="745"/>
        <v>1.6869881083677444E-3</v>
      </c>
      <c r="AA695" s="5">
        <f t="shared" si="746"/>
        <v>3.262159868643292E-3</v>
      </c>
      <c r="AB695" s="5">
        <f t="shared" si="747"/>
        <v>3.1540492063347309E-3</v>
      </c>
      <c r="AC695" s="5">
        <f t="shared" si="748"/>
        <v>1.1900049358841403E-4</v>
      </c>
      <c r="AD695" s="5">
        <f t="shared" si="749"/>
        <v>5.1906245612855936E-2</v>
      </c>
      <c r="AE695" s="5">
        <f t="shared" si="750"/>
        <v>2.5139388769190713E-2</v>
      </c>
      <c r="AF695" s="5">
        <f t="shared" si="751"/>
        <v>6.0877921358656667E-3</v>
      </c>
      <c r="AG695" s="5">
        <f t="shared" si="752"/>
        <v>9.8281925705708461E-4</v>
      </c>
      <c r="AH695" s="5">
        <f t="shared" si="753"/>
        <v>2.0426178682606569E-4</v>
      </c>
      <c r="AI695" s="5">
        <f t="shared" si="754"/>
        <v>3.9498476626849416E-4</v>
      </c>
      <c r="AJ695" s="5">
        <f t="shared" si="755"/>
        <v>3.8189464610193142E-4</v>
      </c>
      <c r="AK695" s="5">
        <f t="shared" si="756"/>
        <v>2.4615889552591168E-4</v>
      </c>
      <c r="AL695" s="5">
        <f t="shared" si="757"/>
        <v>4.4579692684457471E-6</v>
      </c>
      <c r="AM695" s="5">
        <f t="shared" si="758"/>
        <v>2.0074411968918196E-2</v>
      </c>
      <c r="AN695" s="5">
        <f t="shared" si="759"/>
        <v>9.7224994957935823E-3</v>
      </c>
      <c r="AO695" s="5">
        <f t="shared" si="760"/>
        <v>2.3544150780621972E-3</v>
      </c>
      <c r="AP695" s="5">
        <f t="shared" si="761"/>
        <v>3.8009912726694103E-4</v>
      </c>
      <c r="AQ695" s="5">
        <f t="shared" si="762"/>
        <v>4.6022687724630324E-5</v>
      </c>
      <c r="AR695" s="5">
        <f t="shared" si="763"/>
        <v>1.9785736414109689E-5</v>
      </c>
      <c r="AS695" s="5">
        <f t="shared" si="764"/>
        <v>3.8260041657384908E-5</v>
      </c>
      <c r="AT695" s="5">
        <f t="shared" si="765"/>
        <v>3.6992072394660424E-5</v>
      </c>
      <c r="AU695" s="5">
        <f t="shared" si="766"/>
        <v>2.3844083117765719E-5</v>
      </c>
      <c r="AV695" s="5">
        <f t="shared" si="767"/>
        <v>1.1526935291593429E-5</v>
      </c>
      <c r="AW695" s="5">
        <f t="shared" si="768"/>
        <v>1.1597460065039132E-7</v>
      </c>
      <c r="AX695" s="5">
        <f t="shared" si="769"/>
        <v>6.4697098126928355E-3</v>
      </c>
      <c r="AY695" s="5">
        <f t="shared" si="770"/>
        <v>3.1334292874545728E-3</v>
      </c>
      <c r="AZ695" s="5">
        <f t="shared" si="771"/>
        <v>7.5879594168315934E-4</v>
      </c>
      <c r="BA695" s="5">
        <f t="shared" si="772"/>
        <v>1.2250077647516931E-4</v>
      </c>
      <c r="BB695" s="5">
        <f t="shared" si="773"/>
        <v>1.4832485994586508E-5</v>
      </c>
      <c r="BC695" s="5">
        <f t="shared" si="774"/>
        <v>1.4367428328861194E-6</v>
      </c>
      <c r="BD695" s="5">
        <f t="shared" si="775"/>
        <v>1.5971145473479157E-6</v>
      </c>
      <c r="BE695" s="5">
        <f t="shared" si="776"/>
        <v>3.088369714132589E-6</v>
      </c>
      <c r="BF695" s="5">
        <f t="shared" si="777"/>
        <v>2.9860186005473934E-6</v>
      </c>
      <c r="BG695" s="5">
        <f t="shared" si="778"/>
        <v>1.9247063247238786E-6</v>
      </c>
      <c r="BH695" s="5">
        <f t="shared" si="779"/>
        <v>9.3045998669088966E-7</v>
      </c>
      <c r="BI695" s="5">
        <f t="shared" si="780"/>
        <v>3.5984951084192566E-7</v>
      </c>
      <c r="BJ695" s="8">
        <f t="shared" si="781"/>
        <v>0.71870055094163232</v>
      </c>
      <c r="BK695" s="8">
        <f t="shared" si="782"/>
        <v>0.19736501539745949</v>
      </c>
      <c r="BL695" s="8">
        <f t="shared" si="783"/>
        <v>8.1592102814877054E-2</v>
      </c>
      <c r="BM695" s="8">
        <f t="shared" si="784"/>
        <v>0.43120905357855965</v>
      </c>
      <c r="BN695" s="8">
        <f t="shared" si="785"/>
        <v>0.56500229037092331</v>
      </c>
    </row>
    <row r="696" spans="1:66" x14ac:dyDescent="0.25">
      <c r="A696" t="s">
        <v>112</v>
      </c>
      <c r="B696" t="s">
        <v>358</v>
      </c>
      <c r="C696" t="s">
        <v>121</v>
      </c>
      <c r="D696" s="7" t="s">
        <v>539</v>
      </c>
      <c r="E696">
        <f>VLOOKUP(A696,home!$A$2:$E$405,3,FALSE)</f>
        <v>1.2826</v>
      </c>
      <c r="F696">
        <f>VLOOKUP(B696,home!$B$2:$E$405,3,FALSE)</f>
        <v>0.88139999999999996</v>
      </c>
      <c r="G696">
        <f>VLOOKUP(C696,away!$B$2:$E$405,4,FALSE)</f>
        <v>1.4442999999999999</v>
      </c>
      <c r="H696">
        <f>VLOOKUP(A696,away!$A$2:$E$405,3,FALSE)</f>
        <v>1.0616000000000001</v>
      </c>
      <c r="I696">
        <f>VLOOKUP(C696,away!$B$2:$E$405,3,FALSE)</f>
        <v>0.60670000000000002</v>
      </c>
      <c r="J696">
        <f>VLOOKUP(B696,home!$B$2:$E$405,4,FALSE)</f>
        <v>0.86009999999999998</v>
      </c>
      <c r="K696" s="3">
        <f t="shared" si="730"/>
        <v>1.632757521252</v>
      </c>
      <c r="L696" s="3">
        <f t="shared" si="731"/>
        <v>0.55396694647200007</v>
      </c>
      <c r="M696" s="5">
        <f t="shared" si="732"/>
        <v>0.11228393657936041</v>
      </c>
      <c r="N696" s="5">
        <f t="shared" si="733"/>
        <v>0.18333244196573326</v>
      </c>
      <c r="O696" s="5">
        <f t="shared" si="734"/>
        <v>6.2201589484723999E-2</v>
      </c>
      <c r="P696" s="5">
        <f t="shared" si="735"/>
        <v>0.10156011306501242</v>
      </c>
      <c r="Q696" s="5">
        <f t="shared" si="736"/>
        <v>0.14966871175452345</v>
      </c>
      <c r="R696" s="5">
        <f t="shared" si="737"/>
        <v>1.7228812296278709E-2</v>
      </c>
      <c r="S696" s="5">
        <f t="shared" si="738"/>
        <v>2.2965120568443964E-2</v>
      </c>
      <c r="T696" s="5">
        <f t="shared" si="739"/>
        <v>8.291151923305129E-2</v>
      </c>
      <c r="U696" s="5">
        <f t="shared" si="740"/>
        <v>2.8130472858988002E-2</v>
      </c>
      <c r="V696" s="5">
        <f t="shared" si="741"/>
        <v>2.3079785374032578E-3</v>
      </c>
      <c r="W696" s="5">
        <f t="shared" si="742"/>
        <v>8.1457571604431914E-2</v>
      </c>
      <c r="X696" s="5">
        <f t="shared" si="743"/>
        <v>4.5124802208731447E-2</v>
      </c>
      <c r="Y696" s="5">
        <f t="shared" si="744"/>
        <v>1.2498824444861962E-2</v>
      </c>
      <c r="Z696" s="5">
        <f t="shared" si="745"/>
        <v>3.1813975130362553E-3</v>
      </c>
      <c r="AA696" s="5">
        <f t="shared" si="746"/>
        <v>5.1944507175023524E-3</v>
      </c>
      <c r="AB696" s="5">
        <f t="shared" si="747"/>
        <v>4.240639238887409E-3</v>
      </c>
      <c r="AC696" s="5">
        <f t="shared" si="748"/>
        <v>1.3047200269193659E-4</v>
      </c>
      <c r="AD696" s="5">
        <f t="shared" si="749"/>
        <v>3.3250115675014881E-2</v>
      </c>
      <c r="AE696" s="5">
        <f t="shared" si="750"/>
        <v>1.8419465050328779E-2</v>
      </c>
      <c r="AF696" s="5">
        <f t="shared" si="751"/>
        <v>5.101887404789179E-3</v>
      </c>
      <c r="AG696" s="5">
        <f t="shared" si="752"/>
        <v>9.4209232895833958E-4</v>
      </c>
      <c r="AH696" s="5">
        <f t="shared" si="753"/>
        <v>4.4059726645257732E-4</v>
      </c>
      <c r="AI696" s="5">
        <f t="shared" si="754"/>
        <v>7.1938850064351704E-4</v>
      </c>
      <c r="AJ696" s="5">
        <f t="shared" si="755"/>
        <v>5.8729349256395112E-4</v>
      </c>
      <c r="AK696" s="5">
        <f t="shared" si="756"/>
        <v>3.1963595572204884E-4</v>
      </c>
      <c r="AL696" s="5">
        <f t="shared" si="757"/>
        <v>4.7204441699801943E-6</v>
      </c>
      <c r="AM696" s="5">
        <f t="shared" si="758"/>
        <v>1.0857875290175919E-2</v>
      </c>
      <c r="AN696" s="5">
        <f t="shared" si="759"/>
        <v>6.014904019672535E-3</v>
      </c>
      <c r="AO696" s="5">
        <f t="shared" si="760"/>
        <v>1.6660290065500765E-3</v>
      </c>
      <c r="AP696" s="5">
        <f t="shared" si="761"/>
        <v>3.0764166716410862E-4</v>
      </c>
      <c r="AQ696" s="5">
        <f t="shared" si="762"/>
        <v>4.2605828741614155E-5</v>
      </c>
      <c r="AR696" s="5">
        <f t="shared" si="763"/>
        <v>4.88152644641289E-5</v>
      </c>
      <c r="AS696" s="5">
        <f t="shared" si="764"/>
        <v>7.9703490205711939E-5</v>
      </c>
      <c r="AT696" s="5">
        <f t="shared" si="765"/>
        <v>6.5068236551705667E-5</v>
      </c>
      <c r="AU696" s="5">
        <f t="shared" si="766"/>
        <v>3.541355087480057E-5</v>
      </c>
      <c r="AV696" s="5">
        <f t="shared" si="767"/>
        <v>1.445543538626774E-5</v>
      </c>
      <c r="AW696" s="5">
        <f t="shared" si="768"/>
        <v>1.1860033348023063E-7</v>
      </c>
      <c r="AX696" s="5">
        <f t="shared" si="769"/>
        <v>2.9547129241418316E-3</v>
      </c>
      <c r="AY696" s="5">
        <f t="shared" si="770"/>
        <v>1.6368132962882047E-3</v>
      </c>
      <c r="AZ696" s="5">
        <f t="shared" si="771"/>
        <v>4.533702318447729E-4</v>
      </c>
      <c r="BA696" s="5">
        <f t="shared" si="772"/>
        <v>8.3717374318783866E-5</v>
      </c>
      <c r="BB696" s="5">
        <f t="shared" si="773"/>
        <v>1.1594164554507534E-5</v>
      </c>
      <c r="BC696" s="5">
        <f t="shared" si="774"/>
        <v>1.2845567870308873E-6</v>
      </c>
      <c r="BD696" s="5">
        <f t="shared" si="775"/>
        <v>4.5070071660694357E-6</v>
      </c>
      <c r="BE696" s="5">
        <f t="shared" si="776"/>
        <v>7.3588498487365317E-6</v>
      </c>
      <c r="BF696" s="5">
        <f t="shared" si="777"/>
        <v>6.0076087191443597E-6</v>
      </c>
      <c r="BG696" s="5">
        <f t="shared" si="778"/>
        <v>3.2696561069740155E-6</v>
      </c>
      <c r="BH696" s="5">
        <f t="shared" si="779"/>
        <v>1.3346389001423392E-6</v>
      </c>
      <c r="BI696" s="5">
        <f t="shared" si="780"/>
        <v>4.3582834047258045E-7</v>
      </c>
      <c r="BJ696" s="8">
        <f t="shared" si="781"/>
        <v>0.63673798003066406</v>
      </c>
      <c r="BK696" s="8">
        <f t="shared" si="782"/>
        <v>0.24088915449337017</v>
      </c>
      <c r="BL696" s="8">
        <f t="shared" si="783"/>
        <v>0.11932924937832673</v>
      </c>
      <c r="BM696" s="8">
        <f t="shared" si="784"/>
        <v>0.37222548157381014</v>
      </c>
      <c r="BN696" s="8">
        <f t="shared" si="785"/>
        <v>0.62627560514563219</v>
      </c>
    </row>
    <row r="697" spans="1:66" x14ac:dyDescent="0.25">
      <c r="A697" t="s">
        <v>112</v>
      </c>
      <c r="B697" t="s">
        <v>132</v>
      </c>
      <c r="C697" t="s">
        <v>119</v>
      </c>
      <c r="D697" s="7" t="s">
        <v>539</v>
      </c>
      <c r="E697">
        <f>VLOOKUP(A697,home!$A$2:$E$405,3,FALSE)</f>
        <v>1.2826</v>
      </c>
      <c r="F697">
        <f>VLOOKUP(B697,home!$B$2:$E$405,3,FALSE)</f>
        <v>0.94920000000000004</v>
      </c>
      <c r="G697">
        <f>VLOOKUP(C697,away!$B$2:$E$405,4,FALSE)</f>
        <v>0.94920000000000004</v>
      </c>
      <c r="H697">
        <f>VLOOKUP(A697,away!$A$2:$E$405,3,FALSE)</f>
        <v>1.0616000000000001</v>
      </c>
      <c r="I697">
        <f>VLOOKUP(C697,away!$B$2:$E$405,3,FALSE)</f>
        <v>0.7782</v>
      </c>
      <c r="J697">
        <f>VLOOKUP(B697,home!$B$2:$E$405,4,FALSE)</f>
        <v>0.7782</v>
      </c>
      <c r="K697" s="3">
        <f t="shared" si="730"/>
        <v>1.155597768864</v>
      </c>
      <c r="L697" s="3">
        <f t="shared" si="731"/>
        <v>0.642899906784</v>
      </c>
      <c r="M697" s="5">
        <f t="shared" si="732"/>
        <v>0.16554740739818397</v>
      </c>
      <c r="N697" s="5">
        <f t="shared" si="733"/>
        <v>0.19130621463056102</v>
      </c>
      <c r="O697" s="5">
        <f t="shared" si="734"/>
        <v>0.10643041278462535</v>
      </c>
      <c r="P697" s="5">
        <f t="shared" si="735"/>
        <v>0.12299074755318759</v>
      </c>
      <c r="Q697" s="5">
        <f t="shared" si="736"/>
        <v>0.11053651739844697</v>
      </c>
      <c r="R697" s="5">
        <f t="shared" si="737"/>
        <v>3.4212051229109135E-2</v>
      </c>
      <c r="S697" s="5">
        <f t="shared" si="738"/>
        <v>2.2843492721254573E-2</v>
      </c>
      <c r="T697" s="5">
        <f t="shared" si="739"/>
        <v>7.1063916731689561E-2</v>
      </c>
      <c r="U697" s="5">
        <f t="shared" si="740"/>
        <v>3.9535370068619381E-2</v>
      </c>
      <c r="V697" s="5">
        <f t="shared" si="741"/>
        <v>1.8856889466614232E-3</v>
      </c>
      <c r="W697" s="5">
        <f t="shared" si="742"/>
        <v>4.2578584294547341E-2</v>
      </c>
      <c r="X697" s="5">
        <f t="shared" si="743"/>
        <v>2.7373767873959173E-2</v>
      </c>
      <c r="Y697" s="5">
        <f t="shared" si="744"/>
        <v>8.7992964072476001E-3</v>
      </c>
      <c r="Z697" s="5">
        <f t="shared" si="745"/>
        <v>7.3316415153612327E-3</v>
      </c>
      <c r="AA697" s="5">
        <f t="shared" si="746"/>
        <v>8.4724285772621154E-3</v>
      </c>
      <c r="AB697" s="5">
        <f t="shared" si="747"/>
        <v>4.8953597803718498E-3</v>
      </c>
      <c r="AC697" s="5">
        <f t="shared" si="748"/>
        <v>8.7558866387453741E-5</v>
      </c>
      <c r="AD697" s="5">
        <f t="shared" si="749"/>
        <v>1.2300929253041666E-2</v>
      </c>
      <c r="AE697" s="5">
        <f t="shared" si="750"/>
        <v>7.9082662701370661E-3</v>
      </c>
      <c r="AF697" s="5">
        <f t="shared" si="751"/>
        <v>2.5421118239470851E-3</v>
      </c>
      <c r="AG697" s="5">
        <f t="shared" si="752"/>
        <v>5.4477448488336191E-4</v>
      </c>
      <c r="AH697" s="5">
        <f t="shared" si="753"/>
        <v>1.1783779116998601E-3</v>
      </c>
      <c r="AI697" s="5">
        <f t="shared" si="754"/>
        <v>1.361730885638978E-3</v>
      </c>
      <c r="AJ697" s="5">
        <f t="shared" si="755"/>
        <v>7.868065866188012E-4</v>
      </c>
      <c r="AK697" s="5">
        <f t="shared" si="756"/>
        <v>3.0307731200806203E-4</v>
      </c>
      <c r="AL697" s="5">
        <f t="shared" si="757"/>
        <v>2.6020172955051035E-6</v>
      </c>
      <c r="AM697" s="5">
        <f t="shared" si="758"/>
        <v>2.8429852799537717E-3</v>
      </c>
      <c r="AN697" s="5">
        <f t="shared" si="759"/>
        <v>1.8277549714705639E-3</v>
      </c>
      <c r="AO697" s="5">
        <f t="shared" si="760"/>
        <v>5.8753175039120899E-4</v>
      </c>
      <c r="AP697" s="5">
        <f t="shared" si="761"/>
        <v>1.2590803585304958E-4</v>
      </c>
      <c r="AQ697" s="5">
        <f t="shared" si="762"/>
        <v>2.0236566128320523E-5</v>
      </c>
      <c r="AR697" s="5">
        <f t="shared" si="763"/>
        <v>1.5151580991763295E-4</v>
      </c>
      <c r="AS697" s="5">
        <f t="shared" si="764"/>
        <v>1.7509133188843855E-4</v>
      </c>
      <c r="AT697" s="5">
        <f t="shared" si="765"/>
        <v>1.0116757623885291E-4</v>
      </c>
      <c r="AU697" s="5">
        <f t="shared" si="766"/>
        <v>3.8969675127665672E-5</v>
      </c>
      <c r="AV697" s="5">
        <f t="shared" si="767"/>
        <v>1.1258317407721344E-5</v>
      </c>
      <c r="AW697" s="5">
        <f t="shared" si="768"/>
        <v>5.3697953647325875E-8</v>
      </c>
      <c r="AX697" s="5">
        <f t="shared" si="769"/>
        <v>5.4755790773796157E-4</v>
      </c>
      <c r="AY697" s="5">
        <f t="shared" si="770"/>
        <v>3.5202492784357757E-4</v>
      </c>
      <c r="AZ697" s="5">
        <f t="shared" si="771"/>
        <v>1.1315839664814014E-4</v>
      </c>
      <c r="BA697" s="5">
        <f t="shared" si="772"/>
        <v>2.4249840885638736E-5</v>
      </c>
      <c r="BB697" s="5">
        <f t="shared" si="773"/>
        <v>3.8975551112259935E-6</v>
      </c>
      <c r="BC697" s="5">
        <f t="shared" si="774"/>
        <v>5.011475635385389E-7</v>
      </c>
      <c r="BD697" s="5">
        <f t="shared" si="775"/>
        <v>1.6234916678724742E-5</v>
      </c>
      <c r="BE697" s="5">
        <f t="shared" si="776"/>
        <v>1.8761033491627253E-5</v>
      </c>
      <c r="BF697" s="5">
        <f t="shared" si="777"/>
        <v>1.0840104222253621E-5</v>
      </c>
      <c r="BG697" s="5">
        <f t="shared" si="778"/>
        <v>4.1756000844965029E-6</v>
      </c>
      <c r="BH697" s="5">
        <f t="shared" si="779"/>
        <v>1.2063285353281224E-6</v>
      </c>
      <c r="BI697" s="5">
        <f t="shared" si="780"/>
        <v>2.7880611278843105E-7</v>
      </c>
      <c r="BJ697" s="8">
        <f t="shared" si="781"/>
        <v>0.48140018554804792</v>
      </c>
      <c r="BK697" s="8">
        <f t="shared" si="782"/>
        <v>0.31370952243081413</v>
      </c>
      <c r="BL697" s="8">
        <f t="shared" si="783"/>
        <v>0.1977051146356591</v>
      </c>
      <c r="BM697" s="8">
        <f t="shared" si="784"/>
        <v>0.26877114190587825</v>
      </c>
      <c r="BN697" s="8">
        <f t="shared" si="785"/>
        <v>0.73102335099411397</v>
      </c>
    </row>
    <row r="698" spans="1:66" x14ac:dyDescent="0.25">
      <c r="A698" t="s">
        <v>134</v>
      </c>
      <c r="B698" t="s">
        <v>290</v>
      </c>
      <c r="C698" t="s">
        <v>306</v>
      </c>
      <c r="D698" s="7" t="s">
        <v>539</v>
      </c>
      <c r="E698">
        <f>VLOOKUP(A698,home!$A$2:$E$405,3,FALSE)</f>
        <v>1.5399</v>
      </c>
      <c r="F698">
        <f>VLOOKUP(B698,home!$B$2:$E$405,3,FALSE)</f>
        <v>0.87529999999999997</v>
      </c>
      <c r="G698">
        <f>VLOOKUP(C698,away!$B$2:$E$405,4,FALSE)</f>
        <v>0.70589999999999997</v>
      </c>
      <c r="H698">
        <f>VLOOKUP(A698,away!$A$2:$E$405,3,FALSE)</f>
        <v>1.25</v>
      </c>
      <c r="I698">
        <f>VLOOKUP(C698,away!$B$2:$E$405,3,FALSE)</f>
        <v>1.1477999999999999</v>
      </c>
      <c r="J698">
        <f>VLOOKUP(B698,home!$B$2:$E$405,4,FALSE)</f>
        <v>1.2522</v>
      </c>
      <c r="K698" s="3">
        <f t="shared" si="730"/>
        <v>0.95146458837299996</v>
      </c>
      <c r="L698" s="3">
        <f t="shared" si="731"/>
        <v>1.7965939499999999</v>
      </c>
      <c r="M698" s="5">
        <f t="shared" si="732"/>
        <v>6.405209525493262E-2</v>
      </c>
      <c r="N698" s="5">
        <f t="shared" si="733"/>
        <v>6.094330044616264E-2</v>
      </c>
      <c r="O698" s="5">
        <f t="shared" si="734"/>
        <v>0.11507560681983561</v>
      </c>
      <c r="P698" s="5">
        <f t="shared" si="735"/>
        <v>0.10949036487460809</v>
      </c>
      <c r="Q698" s="5">
        <f t="shared" si="736"/>
        <v>2.8992696136550099E-2</v>
      </c>
      <c r="R698" s="5">
        <f t="shared" si="737"/>
        <v>0.10337206950254772</v>
      </c>
      <c r="S698" s="5">
        <f t="shared" si="738"/>
        <v>4.6790584885088575E-2</v>
      </c>
      <c r="T698" s="5">
        <f t="shared" si="739"/>
        <v>5.2088102473114267E-2</v>
      </c>
      <c r="U698" s="5">
        <f t="shared" si="740"/>
        <v>9.8354863558506714E-2</v>
      </c>
      <c r="V698" s="5">
        <f t="shared" si="741"/>
        <v>8.8870684806974364E-3</v>
      </c>
      <c r="W698" s="5">
        <f t="shared" si="742"/>
        <v>9.1951745651287029E-3</v>
      </c>
      <c r="X698" s="5">
        <f t="shared" si="743"/>
        <v>1.6519994992904106E-2</v>
      </c>
      <c r="Y698" s="5">
        <f t="shared" si="744"/>
        <v>1.4839861529140908E-2</v>
      </c>
      <c r="Z698" s="5">
        <f t="shared" si="745"/>
        <v>6.1905878222418928E-2</v>
      </c>
      <c r="AA698" s="5">
        <f t="shared" si="746"/>
        <v>5.8901250940762886E-2</v>
      </c>
      <c r="AB698" s="5">
        <f t="shared" si="747"/>
        <v>2.8021227240503866E-2</v>
      </c>
      <c r="AC698" s="5">
        <f t="shared" si="748"/>
        <v>9.4946969215485685E-4</v>
      </c>
      <c r="AD698" s="5">
        <f t="shared" si="749"/>
        <v>2.1872207456570146E-3</v>
      </c>
      <c r="AE698" s="5">
        <f t="shared" si="750"/>
        <v>3.9295475589618805E-3</v>
      </c>
      <c r="AF698" s="5">
        <f t="shared" si="751"/>
        <v>3.5299006853340919E-3</v>
      </c>
      <c r="AG698" s="5">
        <f t="shared" si="752"/>
        <v>2.1139327384573615E-3</v>
      </c>
      <c r="AH698" s="5">
        <f t="shared" si="753"/>
        <v>2.7804931570958646E-2</v>
      </c>
      <c r="AI698" s="5">
        <f t="shared" si="754"/>
        <v>2.6455407771901598E-2</v>
      </c>
      <c r="AJ698" s="5">
        <f t="shared" si="755"/>
        <v>1.2585691832966107E-2</v>
      </c>
      <c r="AK698" s="5">
        <f t="shared" si="756"/>
        <v>3.9916133664141757E-3</v>
      </c>
      <c r="AL698" s="5">
        <f t="shared" si="757"/>
        <v>6.4920769643932253E-5</v>
      </c>
      <c r="AM698" s="5">
        <f t="shared" si="758"/>
        <v>4.1621261728948765E-4</v>
      </c>
      <c r="AN698" s="5">
        <f t="shared" si="759"/>
        <v>7.4776507013595873E-4</v>
      </c>
      <c r="AO698" s="5">
        <f t="shared" si="760"/>
        <v>6.7171510051379469E-4</v>
      </c>
      <c r="AP698" s="5">
        <f t="shared" si="761"/>
        <v>4.0226642856890858E-4</v>
      </c>
      <c r="AQ698" s="5">
        <f t="shared" si="762"/>
        <v>1.8067735796375206E-4</v>
      </c>
      <c r="AR698" s="5">
        <f t="shared" si="763"/>
        <v>9.9908343681096596E-3</v>
      </c>
      <c r="AS698" s="5">
        <f t="shared" si="764"/>
        <v>9.5059251095562774E-3</v>
      </c>
      <c r="AT698" s="5">
        <f t="shared" si="765"/>
        <v>4.5222755607342638E-3</v>
      </c>
      <c r="AU698" s="5">
        <f t="shared" si="766"/>
        <v>1.4342616849677683E-3</v>
      </c>
      <c r="AV698" s="5">
        <f t="shared" si="767"/>
        <v>3.4116230092675563E-4</v>
      </c>
      <c r="AW698" s="5">
        <f t="shared" si="768"/>
        <v>3.0826464718390095E-6</v>
      </c>
      <c r="AX698" s="5">
        <f t="shared" si="769"/>
        <v>6.6001927764165196E-5</v>
      </c>
      <c r="AY698" s="5">
        <f t="shared" si="770"/>
        <v>1.1857866410943619E-4</v>
      </c>
      <c r="AZ698" s="5">
        <f t="shared" si="771"/>
        <v>1.0651885526904761E-4</v>
      </c>
      <c r="BA698" s="5">
        <f t="shared" si="772"/>
        <v>6.3790376979098868E-5</v>
      </c>
      <c r="BB698" s="5">
        <f t="shared" si="773"/>
        <v>2.8651351337217071E-5</v>
      </c>
      <c r="BC698" s="5">
        <f t="shared" si="774"/>
        <v>1.029496889435372E-5</v>
      </c>
      <c r="BD698" s="5">
        <f t="shared" si="775"/>
        <v>2.9915787635329772E-3</v>
      </c>
      <c r="BE698" s="5">
        <f t="shared" si="776"/>
        <v>2.8463812568303125E-3</v>
      </c>
      <c r="BF698" s="5">
        <f t="shared" si="777"/>
        <v>1.3541154854413377E-3</v>
      </c>
      <c r="BG698" s="5">
        <f t="shared" si="778"/>
        <v>4.2946431098831584E-4</v>
      </c>
      <c r="BH698" s="5">
        <f t="shared" si="779"/>
        <v>1.0215502096884796E-4</v>
      </c>
      <c r="BI698" s="5">
        <f t="shared" si="780"/>
        <v>1.9439376995272031E-5</v>
      </c>
      <c r="BJ698" s="8">
        <f t="shared" si="781"/>
        <v>0.19715220459023633</v>
      </c>
      <c r="BK698" s="8">
        <f t="shared" si="782"/>
        <v>0.23035308262123497</v>
      </c>
      <c r="BL698" s="8">
        <f t="shared" si="783"/>
        <v>0.50810025584344898</v>
      </c>
      <c r="BM698" s="8">
        <f t="shared" si="784"/>
        <v>0.51546979222506473</v>
      </c>
      <c r="BN698" s="8">
        <f t="shared" si="785"/>
        <v>0.48192613303463683</v>
      </c>
    </row>
    <row r="699" spans="1:66" x14ac:dyDescent="0.25">
      <c r="A699" t="s">
        <v>134</v>
      </c>
      <c r="B699" t="s">
        <v>292</v>
      </c>
      <c r="C699" t="s">
        <v>444</v>
      </c>
      <c r="D699" s="7" t="s">
        <v>539</v>
      </c>
      <c r="E699">
        <f>VLOOKUP(A699,home!$A$2:$E$405,3,FALSE)</f>
        <v>1.5399</v>
      </c>
      <c r="F699">
        <f>VLOOKUP(B699,home!$B$2:$E$405,3,FALSE)</f>
        <v>0.98819999999999997</v>
      </c>
      <c r="G699">
        <f>VLOOKUP(C699,away!$B$2:$E$405,4,FALSE)</f>
        <v>0.84699999999999998</v>
      </c>
      <c r="H699">
        <f>VLOOKUP(A699,away!$A$2:$E$405,3,FALSE)</f>
        <v>1.25</v>
      </c>
      <c r="I699">
        <f>VLOOKUP(C699,away!$B$2:$E$405,3,FALSE)</f>
        <v>1.1477999999999999</v>
      </c>
      <c r="J699">
        <f>VLOOKUP(B699,home!$B$2:$E$405,4,FALSE)</f>
        <v>1.0783</v>
      </c>
      <c r="K699" s="3">
        <f t="shared" si="730"/>
        <v>1.2889046154599999</v>
      </c>
      <c r="L699" s="3">
        <f t="shared" si="731"/>
        <v>1.547090925</v>
      </c>
      <c r="M699" s="5">
        <f t="shared" si="732"/>
        <v>5.8660098253988616E-2</v>
      </c>
      <c r="N699" s="5">
        <f t="shared" si="733"/>
        <v>7.5607271382903019E-2</v>
      </c>
      <c r="O699" s="5">
        <f t="shared" si="734"/>
        <v>9.0752505668354119E-2</v>
      </c>
      <c r="P699" s="5">
        <f t="shared" si="735"/>
        <v>0.11697132342050146</v>
      </c>
      <c r="Q699" s="5">
        <f t="shared" si="736"/>
        <v>4.8725280523880241E-2</v>
      </c>
      <c r="R699" s="5">
        <f t="shared" si="737"/>
        <v>7.0201188970260883E-2</v>
      </c>
      <c r="S699" s="5">
        <f t="shared" si="738"/>
        <v>5.8311743885517707E-2</v>
      </c>
      <c r="T699" s="5">
        <f t="shared" si="739"/>
        <v>7.5382439316574359E-2</v>
      </c>
      <c r="U699" s="5">
        <f t="shared" si="740"/>
        <v>9.0482636474548905E-2</v>
      </c>
      <c r="V699" s="5">
        <f t="shared" si="741"/>
        <v>1.2919631830507471E-2</v>
      </c>
      <c r="W699" s="5">
        <f t="shared" si="742"/>
        <v>2.0934079652270832E-2</v>
      </c>
      <c r="X699" s="5">
        <f t="shared" si="743"/>
        <v>3.2386924653255357E-2</v>
      </c>
      <c r="Y699" s="5">
        <f t="shared" si="744"/>
        <v>2.5052758609855074E-2</v>
      </c>
      <c r="Z699" s="5">
        <f t="shared" si="745"/>
        <v>3.6202540793366912E-2</v>
      </c>
      <c r="AA699" s="5">
        <f t="shared" si="746"/>
        <v>4.6661621919949547E-2</v>
      </c>
      <c r="AB699" s="5">
        <f t="shared" si="747"/>
        <v>3.0071189928736235E-2</v>
      </c>
      <c r="AC699" s="5">
        <f t="shared" si="748"/>
        <v>1.6101516174341485E-3</v>
      </c>
      <c r="AD699" s="5">
        <f t="shared" si="749"/>
        <v>6.745507971054783E-3</v>
      </c>
      <c r="AE699" s="5">
        <f t="shared" si="750"/>
        <v>1.0435914166534017E-2</v>
      </c>
      <c r="AF699" s="5">
        <f t="shared" si="751"/>
        <v>8.0726540505618605E-3</v>
      </c>
      <c r="AG699" s="5">
        <f t="shared" si="752"/>
        <v>4.1630432740962491E-3</v>
      </c>
      <c r="AH699" s="5">
        <f t="shared" si="753"/>
        <v>1.4002155580840059E-2</v>
      </c>
      <c r="AI699" s="5">
        <f t="shared" si="754"/>
        <v>1.8047442954533751E-2</v>
      </c>
      <c r="AJ699" s="5">
        <f t="shared" si="755"/>
        <v>1.1630716260674804E-2</v>
      </c>
      <c r="AK699" s="5">
        <f t="shared" si="756"/>
        <v>4.9969612898298106E-3</v>
      </c>
      <c r="AL699" s="5">
        <f t="shared" si="757"/>
        <v>1.2842908294046502E-4</v>
      </c>
      <c r="AM699" s="5">
        <f t="shared" si="758"/>
        <v>1.7388632715029453E-3</v>
      </c>
      <c r="AN699" s="5">
        <f t="shared" si="759"/>
        <v>2.6901795871580175E-3</v>
      </c>
      <c r="AO699" s="5">
        <f t="shared" si="760"/>
        <v>2.0809762129562082E-3</v>
      </c>
      <c r="AP699" s="5">
        <f t="shared" si="761"/>
        <v>1.0731531380684728E-3</v>
      </c>
      <c r="AQ699" s="5">
        <f t="shared" si="762"/>
        <v>4.1506637026025145E-4</v>
      </c>
      <c r="AR699" s="5">
        <f t="shared" si="763"/>
        <v>4.3325215659111528E-3</v>
      </c>
      <c r="AS699" s="5">
        <f t="shared" si="764"/>
        <v>5.5842070428828725E-3</v>
      </c>
      <c r="AT699" s="5">
        <f t="shared" si="765"/>
        <v>3.5987551156279858E-3</v>
      </c>
      <c r="AU699" s="5">
        <f t="shared" si="766"/>
        <v>1.5461506928143994E-3</v>
      </c>
      <c r="AV699" s="5">
        <f t="shared" si="767"/>
        <v>4.9821019104128871E-4</v>
      </c>
      <c r="AW699" s="5">
        <f t="shared" si="768"/>
        <v>7.1137319747206433E-6</v>
      </c>
      <c r="AX699" s="5">
        <f t="shared" si="769"/>
        <v>3.7353814938233682E-4</v>
      </c>
      <c r="AY699" s="5">
        <f t="shared" si="770"/>
        <v>5.7789748105070769E-4</v>
      </c>
      <c r="AZ699" s="5">
        <f t="shared" si="771"/>
        <v>4.4702997425695473E-4</v>
      </c>
      <c r="BA699" s="5">
        <f t="shared" si="772"/>
        <v>2.3053200545863949E-4</v>
      </c>
      <c r="BB699" s="5">
        <f t="shared" si="773"/>
        <v>8.9163493391777887E-5</v>
      </c>
      <c r="BC699" s="5">
        <f t="shared" si="774"/>
        <v>2.7588806293543417E-5</v>
      </c>
      <c r="BD699" s="5">
        <f t="shared" si="775"/>
        <v>1.1171341328313211E-3</v>
      </c>
      <c r="BE699" s="5">
        <f t="shared" si="776"/>
        <v>1.4398793398941946E-3</v>
      </c>
      <c r="BF699" s="5">
        <f t="shared" si="777"/>
        <v>9.2793356344756273E-4</v>
      </c>
      <c r="BG699" s="5">
        <f t="shared" si="778"/>
        <v>3.9867261758926958E-4</v>
      </c>
      <c r="BH699" s="5">
        <f t="shared" si="779"/>
        <v>1.284627442170822E-4</v>
      </c>
      <c r="BI699" s="5">
        <f t="shared" si="780"/>
        <v>3.3115244787210925E-5</v>
      </c>
      <c r="BJ699" s="8">
        <f t="shared" si="781"/>
        <v>0.31724986209076561</v>
      </c>
      <c r="BK699" s="8">
        <f t="shared" si="782"/>
        <v>0.24917927557194061</v>
      </c>
      <c r="BL699" s="8">
        <f t="shared" si="783"/>
        <v>0.39645146129877235</v>
      </c>
      <c r="BM699" s="8">
        <f t="shared" si="784"/>
        <v>0.53759468778588126</v>
      </c>
      <c r="BN699" s="8">
        <f t="shared" si="785"/>
        <v>0.46091766821988839</v>
      </c>
    </row>
    <row r="700" spans="1:66" x14ac:dyDescent="0.25">
      <c r="A700" t="s">
        <v>134</v>
      </c>
      <c r="B700" t="s">
        <v>300</v>
      </c>
      <c r="C700" t="s">
        <v>298</v>
      </c>
      <c r="D700" s="7" t="s">
        <v>539</v>
      </c>
      <c r="E700">
        <f>VLOOKUP(A700,home!$A$2:$E$405,3,FALSE)</f>
        <v>1.5399</v>
      </c>
      <c r="F700">
        <f>VLOOKUP(B700,home!$B$2:$E$405,3,FALSE)</f>
        <v>0.62119999999999997</v>
      </c>
      <c r="G700">
        <f>VLOOKUP(C700,away!$B$2:$E$405,4,FALSE)</f>
        <v>1.0447</v>
      </c>
      <c r="H700">
        <f>VLOOKUP(A700,away!$A$2:$E$405,3,FALSE)</f>
        <v>1.25</v>
      </c>
      <c r="I700">
        <f>VLOOKUP(C700,away!$B$2:$E$405,3,FALSE)</f>
        <v>1.3913</v>
      </c>
      <c r="J700">
        <f>VLOOKUP(B700,home!$B$2:$E$405,4,FALSE)</f>
        <v>0.66090000000000004</v>
      </c>
      <c r="K700" s="3">
        <f t="shared" si="730"/>
        <v>0.99934526883599994</v>
      </c>
      <c r="L700" s="3">
        <f t="shared" si="731"/>
        <v>1.1493877125</v>
      </c>
      <c r="M700" s="5">
        <f t="shared" si="732"/>
        <v>0.11663183891307989</v>
      </c>
      <c r="N700" s="5">
        <f t="shared" si="733"/>
        <v>0.11655547641342888</v>
      </c>
      <c r="O700" s="5">
        <f t="shared" si="734"/>
        <v>0.13405520253297337</v>
      </c>
      <c r="P700" s="5">
        <f t="shared" si="735"/>
        <v>0.13396743241417872</v>
      </c>
      <c r="Q700" s="5">
        <f t="shared" si="736"/>
        <v>5.8239581955343053E-2</v>
      </c>
      <c r="R700" s="5">
        <f t="shared" si="737"/>
        <v>7.704070129404926E-2</v>
      </c>
      <c r="S700" s="5">
        <f t="shared" si="738"/>
        <v>3.8469926211621298E-2</v>
      </c>
      <c r="T700" s="5">
        <f t="shared" si="739"/>
        <v>6.6939859880608021E-2</v>
      </c>
      <c r="U700" s="5">
        <f t="shared" si="740"/>
        <v>7.6990260346015638E-2</v>
      </c>
      <c r="V700" s="5">
        <f t="shared" si="741"/>
        <v>4.9097678146536872E-3</v>
      </c>
      <c r="W700" s="5">
        <f t="shared" si="742"/>
        <v>1.9400483562019521E-2</v>
      </c>
      <c r="X700" s="5">
        <f t="shared" si="743"/>
        <v>2.2298677422743468E-2</v>
      </c>
      <c r="Y700" s="5">
        <f t="shared" si="744"/>
        <v>1.2814912917351259E-2</v>
      </c>
      <c r="Z700" s="5">
        <f t="shared" si="745"/>
        <v>2.9516545143254351E-2</v>
      </c>
      <c r="AA700" s="5">
        <f t="shared" si="746"/>
        <v>2.949721974129545E-2</v>
      </c>
      <c r="AB700" s="5">
        <f t="shared" si="747"/>
        <v>1.4738953496139729E-2</v>
      </c>
      <c r="AC700" s="5">
        <f t="shared" si="748"/>
        <v>3.5247075005882215E-4</v>
      </c>
      <c r="AD700" s="5">
        <f t="shared" si="749"/>
        <v>4.8469453652086984E-3</v>
      </c>
      <c r="AE700" s="5">
        <f t="shared" si="750"/>
        <v>5.5710194459297029E-3</v>
      </c>
      <c r="AF700" s="5">
        <f t="shared" si="751"/>
        <v>3.2016306486250803E-3</v>
      </c>
      <c r="AG700" s="5">
        <f t="shared" si="752"/>
        <v>1.226638309164357E-3</v>
      </c>
      <c r="AH700" s="5">
        <f t="shared" si="753"/>
        <v>8.4814885757770273E-3</v>
      </c>
      <c r="AI700" s="5">
        <f t="shared" si="754"/>
        <v>8.4759354808893565E-3</v>
      </c>
      <c r="AJ700" s="5">
        <f t="shared" si="755"/>
        <v>4.2351930108929809E-3</v>
      </c>
      <c r="AK700" s="5">
        <f t="shared" si="756"/>
        <v>1.4108066993477318E-3</v>
      </c>
      <c r="AL700" s="5">
        <f t="shared" si="757"/>
        <v>1.6194412032436742E-5</v>
      </c>
      <c r="AM700" s="5">
        <f t="shared" si="758"/>
        <v>9.6875438380557841E-4</v>
      </c>
      <c r="AN700" s="5">
        <f t="shared" si="759"/>
        <v>1.1134743851766407E-3</v>
      </c>
      <c r="AO700" s="5">
        <f t="shared" si="760"/>
        <v>6.3990688825276169E-4</v>
      </c>
      <c r="AP700" s="5">
        <f t="shared" si="761"/>
        <v>2.4516703816727822E-4</v>
      </c>
      <c r="AQ700" s="5">
        <f t="shared" si="762"/>
        <v>7.0447995294872044E-5</v>
      </c>
      <c r="AR700" s="5">
        <f t="shared" si="763"/>
        <v>1.9497037505414475E-3</v>
      </c>
      <c r="AS700" s="5">
        <f t="shared" si="764"/>
        <v>1.9484272187354004E-3</v>
      </c>
      <c r="AT700" s="5">
        <f t="shared" si="765"/>
        <v>9.735757613572539E-4</v>
      </c>
      <c r="AU700" s="5">
        <f t="shared" si="766"/>
        <v>3.2431277698859282E-4</v>
      </c>
      <c r="AV700" s="5">
        <f t="shared" si="767"/>
        <v>8.102510982665373E-5</v>
      </c>
      <c r="AW700" s="5">
        <f t="shared" si="768"/>
        <v>5.1670753497623753E-7</v>
      </c>
      <c r="AX700" s="5">
        <f t="shared" si="769"/>
        <v>1.6135335168670649E-4</v>
      </c>
      <c r="AY700" s="5">
        <f t="shared" si="770"/>
        <v>1.8545755979939156E-4</v>
      </c>
      <c r="AZ700" s="5">
        <f t="shared" si="771"/>
        <v>1.0658132021182734E-4</v>
      </c>
      <c r="BA700" s="5">
        <f t="shared" si="772"/>
        <v>4.0834419944500739E-5</v>
      </c>
      <c r="BB700" s="5">
        <f t="shared" si="773"/>
        <v>1.1733645132818524E-5</v>
      </c>
      <c r="BC700" s="5">
        <f t="shared" si="774"/>
        <v>2.6973015076994074E-6</v>
      </c>
      <c r="BD700" s="5">
        <f t="shared" si="775"/>
        <v>3.7349425564791775E-4</v>
      </c>
      <c r="BE700" s="5">
        <f t="shared" si="776"/>
        <v>3.7324971731917008E-4</v>
      </c>
      <c r="BF700" s="5">
        <f t="shared" si="777"/>
        <v>1.8650266954864345E-4</v>
      </c>
      <c r="BG700" s="5">
        <f t="shared" si="778"/>
        <v>6.2126853479573603E-5</v>
      </c>
      <c r="BH700" s="5">
        <f t="shared" si="779"/>
        <v>1.5521544273119811E-5</v>
      </c>
      <c r="BI700" s="5">
        <f t="shared" si="780"/>
        <v>3.1022763668741596E-6</v>
      </c>
      <c r="BJ700" s="8">
        <f t="shared" si="781"/>
        <v>0.31464163420940211</v>
      </c>
      <c r="BK700" s="8">
        <f t="shared" si="782"/>
        <v>0.29453308807542428</v>
      </c>
      <c r="BL700" s="8">
        <f t="shared" si="783"/>
        <v>0.36121680311146515</v>
      </c>
      <c r="BM700" s="8">
        <f t="shared" si="784"/>
        <v>0.36323289616422821</v>
      </c>
      <c r="BN700" s="8">
        <f t="shared" si="785"/>
        <v>0.63649023352305323</v>
      </c>
    </row>
    <row r="701" spans="1:66" x14ac:dyDescent="0.25">
      <c r="A701" t="s">
        <v>134</v>
      </c>
      <c r="B701" t="s">
        <v>310</v>
      </c>
      <c r="C701" t="s">
        <v>498</v>
      </c>
      <c r="D701" s="7" t="s">
        <v>539</v>
      </c>
      <c r="E701">
        <f>VLOOKUP(A701,home!$A$2:$E$405,3,FALSE)</f>
        <v>1.5399</v>
      </c>
      <c r="F701">
        <f>VLOOKUP(B701,home!$B$2:$E$405,3,FALSE)</f>
        <v>0.93169999999999997</v>
      </c>
      <c r="G701" t="e">
        <f>VLOOKUP(C701,away!$B$2:$E$405,4,FALSE)</f>
        <v>#N/A</v>
      </c>
      <c r="H701">
        <f>VLOOKUP(A701,away!$A$2:$E$405,3,FALSE)</f>
        <v>1.25</v>
      </c>
      <c r="I701" t="e">
        <f>VLOOKUP(C701,away!$B$2:$E$405,3,FALSE)</f>
        <v>#N/A</v>
      </c>
      <c r="J701">
        <f>VLOOKUP(B701,home!$B$2:$E$405,4,FALSE)</f>
        <v>1.1826000000000001</v>
      </c>
      <c r="K701" s="3" t="e">
        <f t="shared" si="730"/>
        <v>#N/A</v>
      </c>
      <c r="L701" s="3" t="e">
        <f t="shared" si="731"/>
        <v>#N/A</v>
      </c>
      <c r="M701" s="5" t="e">
        <f t="shared" si="732"/>
        <v>#N/A</v>
      </c>
      <c r="N701" s="5" t="e">
        <f t="shared" si="733"/>
        <v>#N/A</v>
      </c>
      <c r="O701" s="5" t="e">
        <f t="shared" si="734"/>
        <v>#N/A</v>
      </c>
      <c r="P701" s="5" t="e">
        <f t="shared" si="735"/>
        <v>#N/A</v>
      </c>
      <c r="Q701" s="5" t="e">
        <f t="shared" si="736"/>
        <v>#N/A</v>
      </c>
      <c r="R701" s="5" t="e">
        <f t="shared" si="737"/>
        <v>#N/A</v>
      </c>
      <c r="S701" s="5" t="e">
        <f t="shared" si="738"/>
        <v>#N/A</v>
      </c>
      <c r="T701" s="5" t="e">
        <f t="shared" si="739"/>
        <v>#N/A</v>
      </c>
      <c r="U701" s="5" t="e">
        <f t="shared" si="740"/>
        <v>#N/A</v>
      </c>
      <c r="V701" s="5" t="e">
        <f t="shared" si="741"/>
        <v>#N/A</v>
      </c>
      <c r="W701" s="5" t="e">
        <f t="shared" si="742"/>
        <v>#N/A</v>
      </c>
      <c r="X701" s="5" t="e">
        <f t="shared" si="743"/>
        <v>#N/A</v>
      </c>
      <c r="Y701" s="5" t="e">
        <f t="shared" si="744"/>
        <v>#N/A</v>
      </c>
      <c r="Z701" s="5" t="e">
        <f t="shared" si="745"/>
        <v>#N/A</v>
      </c>
      <c r="AA701" s="5" t="e">
        <f t="shared" si="746"/>
        <v>#N/A</v>
      </c>
      <c r="AB701" s="5" t="e">
        <f t="shared" si="747"/>
        <v>#N/A</v>
      </c>
      <c r="AC701" s="5" t="e">
        <f t="shared" si="748"/>
        <v>#N/A</v>
      </c>
      <c r="AD701" s="5" t="e">
        <f t="shared" si="749"/>
        <v>#N/A</v>
      </c>
      <c r="AE701" s="5" t="e">
        <f t="shared" si="750"/>
        <v>#N/A</v>
      </c>
      <c r="AF701" s="5" t="e">
        <f t="shared" si="751"/>
        <v>#N/A</v>
      </c>
      <c r="AG701" s="5" t="e">
        <f t="shared" si="752"/>
        <v>#N/A</v>
      </c>
      <c r="AH701" s="5" t="e">
        <f t="shared" si="753"/>
        <v>#N/A</v>
      </c>
      <c r="AI701" s="5" t="e">
        <f t="shared" si="754"/>
        <v>#N/A</v>
      </c>
      <c r="AJ701" s="5" t="e">
        <f t="shared" si="755"/>
        <v>#N/A</v>
      </c>
      <c r="AK701" s="5" t="e">
        <f t="shared" si="756"/>
        <v>#N/A</v>
      </c>
      <c r="AL701" s="5" t="e">
        <f t="shared" si="757"/>
        <v>#N/A</v>
      </c>
      <c r="AM701" s="5" t="e">
        <f t="shared" si="758"/>
        <v>#N/A</v>
      </c>
      <c r="AN701" s="5" t="e">
        <f t="shared" si="759"/>
        <v>#N/A</v>
      </c>
      <c r="AO701" s="5" t="e">
        <f t="shared" si="760"/>
        <v>#N/A</v>
      </c>
      <c r="AP701" s="5" t="e">
        <f t="shared" si="761"/>
        <v>#N/A</v>
      </c>
      <c r="AQ701" s="5" t="e">
        <f t="shared" si="762"/>
        <v>#N/A</v>
      </c>
      <c r="AR701" s="5" t="e">
        <f t="shared" si="763"/>
        <v>#N/A</v>
      </c>
      <c r="AS701" s="5" t="e">
        <f t="shared" si="764"/>
        <v>#N/A</v>
      </c>
      <c r="AT701" s="5" t="e">
        <f t="shared" si="765"/>
        <v>#N/A</v>
      </c>
      <c r="AU701" s="5" t="e">
        <f t="shared" si="766"/>
        <v>#N/A</v>
      </c>
      <c r="AV701" s="5" t="e">
        <f t="shared" si="767"/>
        <v>#N/A</v>
      </c>
      <c r="AW701" s="5" t="e">
        <f t="shared" si="768"/>
        <v>#N/A</v>
      </c>
      <c r="AX701" s="5" t="e">
        <f t="shared" si="769"/>
        <v>#N/A</v>
      </c>
      <c r="AY701" s="5" t="e">
        <f t="shared" si="770"/>
        <v>#N/A</v>
      </c>
      <c r="AZ701" s="5" t="e">
        <f t="shared" si="771"/>
        <v>#N/A</v>
      </c>
      <c r="BA701" s="5" t="e">
        <f t="shared" si="772"/>
        <v>#N/A</v>
      </c>
      <c r="BB701" s="5" t="e">
        <f t="shared" si="773"/>
        <v>#N/A</v>
      </c>
      <c r="BC701" s="5" t="e">
        <f t="shared" si="774"/>
        <v>#N/A</v>
      </c>
      <c r="BD701" s="5" t="e">
        <f t="shared" si="775"/>
        <v>#N/A</v>
      </c>
      <c r="BE701" s="5" t="e">
        <f t="shared" si="776"/>
        <v>#N/A</v>
      </c>
      <c r="BF701" s="5" t="e">
        <f t="shared" si="777"/>
        <v>#N/A</v>
      </c>
      <c r="BG701" s="5" t="e">
        <f t="shared" si="778"/>
        <v>#N/A</v>
      </c>
      <c r="BH701" s="5" t="e">
        <f t="shared" si="779"/>
        <v>#N/A</v>
      </c>
      <c r="BI701" s="5" t="e">
        <f t="shared" si="780"/>
        <v>#N/A</v>
      </c>
      <c r="BJ701" s="8" t="e">
        <f t="shared" si="781"/>
        <v>#N/A</v>
      </c>
      <c r="BK701" s="8" t="e">
        <f t="shared" si="782"/>
        <v>#N/A</v>
      </c>
      <c r="BL701" s="8" t="e">
        <f t="shared" si="783"/>
        <v>#N/A</v>
      </c>
      <c r="BM701" s="8" t="e">
        <f t="shared" si="784"/>
        <v>#N/A</v>
      </c>
      <c r="BN701" s="8" t="e">
        <f t="shared" si="785"/>
        <v>#N/A</v>
      </c>
    </row>
    <row r="702" spans="1:66" x14ac:dyDescent="0.25">
      <c r="A702" t="s">
        <v>134</v>
      </c>
      <c r="B702" t="s">
        <v>472</v>
      </c>
      <c r="C702" t="s">
        <v>445</v>
      </c>
      <c r="D702" s="7" t="s">
        <v>539</v>
      </c>
      <c r="E702">
        <f>VLOOKUP(A702,home!$A$2:$E$405,3,FALSE)</f>
        <v>1.5399</v>
      </c>
      <c r="F702">
        <f>VLOOKUP(B702,home!$B$2:$E$405,3,FALSE)</f>
        <v>1.1294</v>
      </c>
      <c r="G702">
        <f>VLOOKUP(C702,away!$B$2:$E$405,4,FALSE)</f>
        <v>0.98819999999999997</v>
      </c>
      <c r="H702">
        <f>VLOOKUP(A702,away!$A$2:$E$405,3,FALSE)</f>
        <v>1.25</v>
      </c>
      <c r="I702">
        <f>VLOOKUP(C702,away!$B$2:$E$405,3,FALSE)</f>
        <v>0.8</v>
      </c>
      <c r="J702">
        <f>VLOOKUP(B702,home!$B$2:$E$405,4,FALSE)</f>
        <v>1.4609000000000001</v>
      </c>
      <c r="K702" s="3">
        <f t="shared" si="730"/>
        <v>1.7186409358920001</v>
      </c>
      <c r="L702" s="3">
        <f t="shared" si="731"/>
        <v>1.4609000000000001</v>
      </c>
      <c r="M702" s="5">
        <f t="shared" si="732"/>
        <v>4.1604749985395026E-2</v>
      </c>
      <c r="N702" s="5">
        <f t="shared" si="733"/>
        <v>7.1503626452451979E-2</v>
      </c>
      <c r="O702" s="5">
        <f t="shared" si="734"/>
        <v>6.0780379253663593E-2</v>
      </c>
      <c r="P702" s="5">
        <f t="shared" si="735"/>
        <v>0.10445964788438711</v>
      </c>
      <c r="Q702" s="5">
        <f t="shared" si="736"/>
        <v>6.1444529742957041E-2</v>
      </c>
      <c r="R702" s="5">
        <f t="shared" si="737"/>
        <v>4.4397028025838586E-2</v>
      </c>
      <c r="S702" s="5">
        <f t="shared" si="738"/>
        <v>6.5568342797160437E-2</v>
      </c>
      <c r="T702" s="5">
        <f t="shared" si="739"/>
        <v>8.9764313501485948E-2</v>
      </c>
      <c r="U702" s="5">
        <f t="shared" si="740"/>
        <v>7.6302549797150593E-2</v>
      </c>
      <c r="V702" s="5">
        <f t="shared" si="741"/>
        <v>1.829183767974819E-2</v>
      </c>
      <c r="W702" s="5">
        <f t="shared" si="742"/>
        <v>3.5200361367626505E-2</v>
      </c>
      <c r="X702" s="5">
        <f t="shared" si="743"/>
        <v>5.1424207921965559E-2</v>
      </c>
      <c r="Y702" s="5">
        <f t="shared" si="744"/>
        <v>3.7562812676599756E-2</v>
      </c>
      <c r="Z702" s="5">
        <f t="shared" si="745"/>
        <v>2.1619872747649191E-2</v>
      </c>
      <c r="AA702" s="5">
        <f t="shared" si="746"/>
        <v>3.7156798332885752E-2</v>
      </c>
      <c r="AB702" s="5">
        <f t="shared" si="747"/>
        <v>3.1929597330790552E-2</v>
      </c>
      <c r="AC702" s="5">
        <f t="shared" si="748"/>
        <v>2.8704038058388992E-3</v>
      </c>
      <c r="AD702" s="5">
        <f t="shared" si="749"/>
        <v>1.5124195501148551E-2</v>
      </c>
      <c r="AE702" s="5">
        <f t="shared" si="750"/>
        <v>2.209493720762792E-2</v>
      </c>
      <c r="AF702" s="5">
        <f t="shared" si="751"/>
        <v>1.6139246883311819E-2</v>
      </c>
      <c r="AG702" s="5">
        <f t="shared" si="752"/>
        <v>7.8592752572767439E-3</v>
      </c>
      <c r="AH702" s="5">
        <f t="shared" si="753"/>
        <v>7.8961180242601778E-3</v>
      </c>
      <c r="AI702" s="5">
        <f t="shared" si="754"/>
        <v>1.3570591671128202E-2</v>
      </c>
      <c r="AJ702" s="5">
        <f t="shared" si="755"/>
        <v>1.1661487185137981E-2</v>
      </c>
      <c r="AK702" s="5">
        <f t="shared" si="756"/>
        <v>6.6806364165860332E-3</v>
      </c>
      <c r="AL702" s="5">
        <f t="shared" si="757"/>
        <v>2.8827609438748455E-4</v>
      </c>
      <c r="AM702" s="5">
        <f t="shared" si="758"/>
        <v>5.1986123021415028E-3</v>
      </c>
      <c r="AN702" s="5">
        <f t="shared" si="759"/>
        <v>7.594652712198521E-3</v>
      </c>
      <c r="AO702" s="5">
        <f t="shared" si="760"/>
        <v>5.5475140736254112E-3</v>
      </c>
      <c r="AP702" s="5">
        <f t="shared" si="761"/>
        <v>2.7014544367197869E-3</v>
      </c>
      <c r="AQ702" s="5">
        <f t="shared" si="762"/>
        <v>9.8663869665098448E-4</v>
      </c>
      <c r="AR702" s="5">
        <f t="shared" si="763"/>
        <v>2.3070877643283382E-3</v>
      </c>
      <c r="AS702" s="5">
        <f t="shared" si="764"/>
        <v>3.9650554744702369E-3</v>
      </c>
      <c r="AT702" s="5">
        <f t="shared" si="765"/>
        <v>3.4072533257536145E-3</v>
      </c>
      <c r="AU702" s="5">
        <f t="shared" si="766"/>
        <v>1.9519483481981069E-3</v>
      </c>
      <c r="AV702" s="5">
        <f t="shared" si="767"/>
        <v>8.3867458399000932E-4</v>
      </c>
      <c r="AW702" s="5">
        <f t="shared" si="768"/>
        <v>2.0105356108359643E-5</v>
      </c>
      <c r="AX702" s="5">
        <f t="shared" si="769"/>
        <v>1.4890913187153565E-3</v>
      </c>
      <c r="AY702" s="5">
        <f t="shared" si="770"/>
        <v>2.1754135075112641E-3</v>
      </c>
      <c r="AZ702" s="5">
        <f t="shared" si="771"/>
        <v>1.5890307965616035E-3</v>
      </c>
      <c r="BA702" s="5">
        <f t="shared" si="772"/>
        <v>7.7380503023228198E-4</v>
      </c>
      <c r="BB702" s="5">
        <f t="shared" si="773"/>
        <v>2.8261294216658527E-4</v>
      </c>
      <c r="BC702" s="5">
        <f t="shared" si="774"/>
        <v>8.2573849442232859E-5</v>
      </c>
      <c r="BD702" s="5">
        <f t="shared" si="775"/>
        <v>5.617374191512109E-4</v>
      </c>
      <c r="BE702" s="5">
        <f t="shared" si="776"/>
        <v>9.6542492377559388E-4</v>
      </c>
      <c r="BF702" s="5">
        <f t="shared" si="777"/>
        <v>8.2960939726557496E-4</v>
      </c>
      <c r="BG702" s="5">
        <f t="shared" si="778"/>
        <v>4.7526689031376858E-4</v>
      </c>
      <c r="BH702" s="5">
        <f t="shared" si="779"/>
        <v>2.0420328329183392E-4</v>
      </c>
      <c r="BI702" s="5">
        <f t="shared" si="780"/>
        <v>7.0190424381779302E-5</v>
      </c>
      <c r="BJ702" s="8">
        <f t="shared" si="781"/>
        <v>0.43653890617841729</v>
      </c>
      <c r="BK702" s="8">
        <f t="shared" si="782"/>
        <v>0.23525867175442841</v>
      </c>
      <c r="BL702" s="8">
        <f t="shared" si="783"/>
        <v>0.30595163787236157</v>
      </c>
      <c r="BM702" s="8">
        <f t="shared" si="784"/>
        <v>0.61302381905676018</v>
      </c>
      <c r="BN702" s="8">
        <f t="shared" si="785"/>
        <v>0.38418996134469341</v>
      </c>
    </row>
    <row r="703" spans="1:66" x14ac:dyDescent="0.25">
      <c r="A703" t="s">
        <v>134</v>
      </c>
      <c r="B703" t="s">
        <v>499</v>
      </c>
      <c r="C703" t="s">
        <v>473</v>
      </c>
      <c r="D703" s="7" t="s">
        <v>539</v>
      </c>
      <c r="E703">
        <f>VLOOKUP(A703,home!$A$2:$E$405,3,FALSE)</f>
        <v>1.5399</v>
      </c>
      <c r="F703" t="e">
        <f>VLOOKUP(B703,home!$B$2:$E$405,3,FALSE)</f>
        <v>#N/A</v>
      </c>
      <c r="G703">
        <f>VLOOKUP(C703,away!$B$2:$E$405,4,FALSE)</f>
        <v>0.87529999999999997</v>
      </c>
      <c r="H703">
        <f>VLOOKUP(A703,away!$A$2:$E$405,3,FALSE)</f>
        <v>1.25</v>
      </c>
      <c r="I703">
        <f>VLOOKUP(C703,away!$B$2:$E$405,3,FALSE)</f>
        <v>0.97389999999999999</v>
      </c>
      <c r="J703" t="e">
        <f>VLOOKUP(B703,home!$B$2:$E$405,4,FALSE)</f>
        <v>#N/A</v>
      </c>
      <c r="K703" s="3" t="e">
        <f t="shared" si="730"/>
        <v>#N/A</v>
      </c>
      <c r="L703" s="3" t="e">
        <f t="shared" si="731"/>
        <v>#N/A</v>
      </c>
      <c r="M703" s="5" t="e">
        <f t="shared" si="732"/>
        <v>#N/A</v>
      </c>
      <c r="N703" s="5" t="e">
        <f t="shared" si="733"/>
        <v>#N/A</v>
      </c>
      <c r="O703" s="5" t="e">
        <f t="shared" si="734"/>
        <v>#N/A</v>
      </c>
      <c r="P703" s="5" t="e">
        <f t="shared" si="735"/>
        <v>#N/A</v>
      </c>
      <c r="Q703" s="5" t="e">
        <f t="shared" si="736"/>
        <v>#N/A</v>
      </c>
      <c r="R703" s="5" t="e">
        <f t="shared" si="737"/>
        <v>#N/A</v>
      </c>
      <c r="S703" s="5" t="e">
        <f t="shared" si="738"/>
        <v>#N/A</v>
      </c>
      <c r="T703" s="5" t="e">
        <f t="shared" si="739"/>
        <v>#N/A</v>
      </c>
      <c r="U703" s="5" t="e">
        <f t="shared" si="740"/>
        <v>#N/A</v>
      </c>
      <c r="V703" s="5" t="e">
        <f t="shared" si="741"/>
        <v>#N/A</v>
      </c>
      <c r="W703" s="5" t="e">
        <f t="shared" si="742"/>
        <v>#N/A</v>
      </c>
      <c r="X703" s="5" t="e">
        <f t="shared" si="743"/>
        <v>#N/A</v>
      </c>
      <c r="Y703" s="5" t="e">
        <f t="shared" si="744"/>
        <v>#N/A</v>
      </c>
      <c r="Z703" s="5" t="e">
        <f t="shared" si="745"/>
        <v>#N/A</v>
      </c>
      <c r="AA703" s="5" t="e">
        <f t="shared" si="746"/>
        <v>#N/A</v>
      </c>
      <c r="AB703" s="5" t="e">
        <f t="shared" si="747"/>
        <v>#N/A</v>
      </c>
      <c r="AC703" s="5" t="e">
        <f t="shared" si="748"/>
        <v>#N/A</v>
      </c>
      <c r="AD703" s="5" t="e">
        <f t="shared" si="749"/>
        <v>#N/A</v>
      </c>
      <c r="AE703" s="5" t="e">
        <f t="shared" si="750"/>
        <v>#N/A</v>
      </c>
      <c r="AF703" s="5" t="e">
        <f t="shared" si="751"/>
        <v>#N/A</v>
      </c>
      <c r="AG703" s="5" t="e">
        <f t="shared" si="752"/>
        <v>#N/A</v>
      </c>
      <c r="AH703" s="5" t="e">
        <f t="shared" si="753"/>
        <v>#N/A</v>
      </c>
      <c r="AI703" s="5" t="e">
        <f t="shared" si="754"/>
        <v>#N/A</v>
      </c>
      <c r="AJ703" s="5" t="e">
        <f t="shared" si="755"/>
        <v>#N/A</v>
      </c>
      <c r="AK703" s="5" t="e">
        <f t="shared" si="756"/>
        <v>#N/A</v>
      </c>
      <c r="AL703" s="5" t="e">
        <f t="shared" si="757"/>
        <v>#N/A</v>
      </c>
      <c r="AM703" s="5" t="e">
        <f t="shared" si="758"/>
        <v>#N/A</v>
      </c>
      <c r="AN703" s="5" t="e">
        <f t="shared" si="759"/>
        <v>#N/A</v>
      </c>
      <c r="AO703" s="5" t="e">
        <f t="shared" si="760"/>
        <v>#N/A</v>
      </c>
      <c r="AP703" s="5" t="e">
        <f t="shared" si="761"/>
        <v>#N/A</v>
      </c>
      <c r="AQ703" s="5" t="e">
        <f t="shared" si="762"/>
        <v>#N/A</v>
      </c>
      <c r="AR703" s="5" t="e">
        <f t="shared" si="763"/>
        <v>#N/A</v>
      </c>
      <c r="AS703" s="5" t="e">
        <f t="shared" si="764"/>
        <v>#N/A</v>
      </c>
      <c r="AT703" s="5" t="e">
        <f t="shared" si="765"/>
        <v>#N/A</v>
      </c>
      <c r="AU703" s="5" t="e">
        <f t="shared" si="766"/>
        <v>#N/A</v>
      </c>
      <c r="AV703" s="5" t="e">
        <f t="shared" si="767"/>
        <v>#N/A</v>
      </c>
      <c r="AW703" s="5" t="e">
        <f t="shared" si="768"/>
        <v>#N/A</v>
      </c>
      <c r="AX703" s="5" t="e">
        <f t="shared" si="769"/>
        <v>#N/A</v>
      </c>
      <c r="AY703" s="5" t="e">
        <f t="shared" si="770"/>
        <v>#N/A</v>
      </c>
      <c r="AZ703" s="5" t="e">
        <f t="shared" si="771"/>
        <v>#N/A</v>
      </c>
      <c r="BA703" s="5" t="e">
        <f t="shared" si="772"/>
        <v>#N/A</v>
      </c>
      <c r="BB703" s="5" t="e">
        <f t="shared" si="773"/>
        <v>#N/A</v>
      </c>
      <c r="BC703" s="5" t="e">
        <f t="shared" si="774"/>
        <v>#N/A</v>
      </c>
      <c r="BD703" s="5" t="e">
        <f t="shared" si="775"/>
        <v>#N/A</v>
      </c>
      <c r="BE703" s="5" t="e">
        <f t="shared" si="776"/>
        <v>#N/A</v>
      </c>
      <c r="BF703" s="5" t="e">
        <f t="shared" si="777"/>
        <v>#N/A</v>
      </c>
      <c r="BG703" s="5" t="e">
        <f t="shared" si="778"/>
        <v>#N/A</v>
      </c>
      <c r="BH703" s="5" t="e">
        <f t="shared" si="779"/>
        <v>#N/A</v>
      </c>
      <c r="BI703" s="5" t="e">
        <f t="shared" si="780"/>
        <v>#N/A</v>
      </c>
      <c r="BJ703" s="8" t="e">
        <f t="shared" si="781"/>
        <v>#N/A</v>
      </c>
      <c r="BK703" s="8" t="e">
        <f t="shared" si="782"/>
        <v>#N/A</v>
      </c>
      <c r="BL703" s="8" t="e">
        <f t="shared" si="783"/>
        <v>#N/A</v>
      </c>
      <c r="BM703" s="8" t="e">
        <f t="shared" si="784"/>
        <v>#N/A</v>
      </c>
      <c r="BN703" s="8" t="e">
        <f t="shared" si="785"/>
        <v>#N/A</v>
      </c>
    </row>
    <row r="704" spans="1:66" x14ac:dyDescent="0.25">
      <c r="A704" t="s">
        <v>134</v>
      </c>
      <c r="B704" t="s">
        <v>325</v>
      </c>
      <c r="C704" t="s">
        <v>365</v>
      </c>
      <c r="D704" s="7" t="s">
        <v>539</v>
      </c>
      <c r="E704">
        <f>VLOOKUP(A704,home!$A$2:$E$405,3,FALSE)</f>
        <v>1.5399</v>
      </c>
      <c r="F704">
        <f>VLOOKUP(B704,home!$B$2:$E$405,3,FALSE)</f>
        <v>0.9153</v>
      </c>
      <c r="G704">
        <f>VLOOKUP(C704,away!$B$2:$E$405,4,FALSE)</f>
        <v>1.1294</v>
      </c>
      <c r="H704">
        <f>VLOOKUP(A704,away!$A$2:$E$405,3,FALSE)</f>
        <v>1.25</v>
      </c>
      <c r="I704">
        <f>VLOOKUP(C704,away!$B$2:$E$405,3,FALSE)</f>
        <v>0.76519999999999999</v>
      </c>
      <c r="J704">
        <f>VLOOKUP(B704,home!$B$2:$E$405,4,FALSE)</f>
        <v>1.4743999999999999</v>
      </c>
      <c r="K704" s="3">
        <f t="shared" si="730"/>
        <v>1.591855948818</v>
      </c>
      <c r="L704" s="3">
        <f t="shared" si="731"/>
        <v>1.4102636</v>
      </c>
      <c r="M704" s="5">
        <f t="shared" si="732"/>
        <v>4.9681654000866028E-2</v>
      </c>
      <c r="N704" s="5">
        <f t="shared" si="733"/>
        <v>7.9086036468396168E-2</v>
      </c>
      <c r="O704" s="5">
        <f t="shared" si="734"/>
        <v>7.0064228225215727E-2</v>
      </c>
      <c r="P704" s="5">
        <f t="shared" si="735"/>
        <v>0.11153215849965166</v>
      </c>
      <c r="Q704" s="5">
        <f t="shared" si="736"/>
        <v>6.2946788810326879E-2</v>
      </c>
      <c r="R704" s="5">
        <f t="shared" si="737"/>
        <v>4.9404515364057176E-2</v>
      </c>
      <c r="S704" s="5">
        <f t="shared" si="738"/>
        <v>6.2595653414510857E-2</v>
      </c>
      <c r="T704" s="5">
        <f t="shared" si="739"/>
        <v>8.8771564996091304E-2</v>
      </c>
      <c r="U704" s="5">
        <f t="shared" si="740"/>
        <v>7.8644871680744688E-2</v>
      </c>
      <c r="V704" s="5">
        <f t="shared" si="741"/>
        <v>1.5613696350892187E-2</v>
      </c>
      <c r="W704" s="5">
        <f t="shared" si="742"/>
        <v>3.3400740075569715E-2</v>
      </c>
      <c r="X704" s="5">
        <f t="shared" si="743"/>
        <v>4.7103847941637224E-2</v>
      </c>
      <c r="Y704" s="5">
        <f t="shared" si="744"/>
        <v>3.3214421086012955E-2</v>
      </c>
      <c r="Z704" s="5">
        <f t="shared" si="745"/>
        <v>2.3224463231190203E-2</v>
      </c>
      <c r="AA704" s="5">
        <f t="shared" si="746"/>
        <v>3.6969999952675033E-2</v>
      </c>
      <c r="AB704" s="5">
        <f t="shared" si="747"/>
        <v>2.9425457176233471E-2</v>
      </c>
      <c r="AC704" s="5">
        <f t="shared" si="748"/>
        <v>2.1907348034130268E-3</v>
      </c>
      <c r="AD704" s="5">
        <f t="shared" si="749"/>
        <v>1.3292291696054863E-2</v>
      </c>
      <c r="AE704" s="5">
        <f t="shared" si="750"/>
        <v>1.8745635139528434E-2</v>
      </c>
      <c r="AF704" s="5">
        <f t="shared" si="751"/>
        <v>1.3218143448078938E-2</v>
      </c>
      <c r="AG704" s="5">
        <f t="shared" si="752"/>
        <v>6.2136888548014087E-3</v>
      </c>
      <c r="AH704" s="5">
        <f t="shared" si="753"/>
        <v>8.1881537811214784E-3</v>
      </c>
      <c r="AI704" s="5">
        <f t="shared" si="754"/>
        <v>1.3034361306314824E-2</v>
      </c>
      <c r="AJ704" s="5">
        <f t="shared" si="755"/>
        <v>1.0374412792250206E-2</v>
      </c>
      <c r="AK704" s="5">
        <f t="shared" si="756"/>
        <v>5.5048569062790161E-3</v>
      </c>
      <c r="AL704" s="5">
        <f t="shared" si="757"/>
        <v>1.967224209731064E-4</v>
      </c>
      <c r="AM704" s="5">
        <f t="shared" si="758"/>
        <v>4.2318827219578019E-3</v>
      </c>
      <c r="AN704" s="5">
        <f t="shared" si="759"/>
        <v>5.9680701622460081E-3</v>
      </c>
      <c r="AO704" s="5">
        <f t="shared" si="760"/>
        <v>4.208276056030821E-3</v>
      </c>
      <c r="AP704" s="5">
        <f t="shared" si="761"/>
        <v>1.978259513523943E-3</v>
      </c>
      <c r="AQ704" s="5">
        <f t="shared" si="762"/>
        <v>6.9746684581913077E-4</v>
      </c>
      <c r="AR704" s="5">
        <f t="shared" si="763"/>
        <v>2.3094910457435967E-3</v>
      </c>
      <c r="AS704" s="5">
        <f t="shared" si="764"/>
        <v>3.6763770599088481E-3</v>
      </c>
      <c r="AT704" s="5">
        <f t="shared" si="765"/>
        <v>2.9261313464569649E-3</v>
      </c>
      <c r="AU704" s="5">
        <f t="shared" si="766"/>
        <v>1.5526598636267813E-3</v>
      </c>
      <c r="AV704" s="5">
        <f t="shared" si="767"/>
        <v>6.1790271010130928E-4</v>
      </c>
      <c r="AW704" s="5">
        <f t="shared" si="768"/>
        <v>1.2267481761658637E-5</v>
      </c>
      <c r="AX704" s="5">
        <f t="shared" si="769"/>
        <v>1.1227579476081073E-3</v>
      </c>
      <c r="AY704" s="5">
        <f t="shared" si="770"/>
        <v>1.5833846651224206E-3</v>
      </c>
      <c r="AZ704" s="5">
        <f t="shared" si="771"/>
        <v>1.11649487901017E-3</v>
      </c>
      <c r="BA704" s="5">
        <f t="shared" si="772"/>
        <v>5.2485069581814908E-4</v>
      </c>
      <c r="BB704" s="5">
        <f t="shared" si="773"/>
        <v>1.8504445793675187E-4</v>
      </c>
      <c r="BC704" s="5">
        <f t="shared" si="774"/>
        <v>5.2192292681986439E-5</v>
      </c>
      <c r="BD704" s="5">
        <f t="shared" si="775"/>
        <v>5.4283185938968801E-4</v>
      </c>
      <c r="BE704" s="5">
        <f t="shared" si="776"/>
        <v>8.6411012457741096E-4</v>
      </c>
      <c r="BF704" s="5">
        <f t="shared" si="777"/>
        <v>6.8776942112120753E-4</v>
      </c>
      <c r="BG704" s="5">
        <f t="shared" si="778"/>
        <v>3.6494328147563545E-4</v>
      </c>
      <c r="BH704" s="5">
        <f t="shared" si="779"/>
        <v>1.4523428339953808E-4</v>
      </c>
      <c r="BI704" s="5">
        <f t="shared" si="780"/>
        <v>4.6238411600374742E-5</v>
      </c>
      <c r="BJ704" s="8">
        <f t="shared" si="781"/>
        <v>0.41766183875425311</v>
      </c>
      <c r="BK704" s="8">
        <f t="shared" si="782"/>
        <v>0.24339400415542928</v>
      </c>
      <c r="BL704" s="8">
        <f t="shared" si="783"/>
        <v>0.31534454659229294</v>
      </c>
      <c r="BM704" s="8">
        <f t="shared" si="784"/>
        <v>0.5753383541812912</v>
      </c>
      <c r="BN704" s="8">
        <f t="shared" si="785"/>
        <v>0.42271538136851361</v>
      </c>
    </row>
    <row r="705" spans="1:66" x14ac:dyDescent="0.25">
      <c r="A705" t="s">
        <v>134</v>
      </c>
      <c r="B705" t="s">
        <v>135</v>
      </c>
      <c r="C705" t="s">
        <v>366</v>
      </c>
      <c r="D705" s="7" t="s">
        <v>539</v>
      </c>
      <c r="E705">
        <f>VLOOKUP(A705,home!$A$2:$E$405,3,FALSE)</f>
        <v>1.5399</v>
      </c>
      <c r="F705">
        <f>VLOOKUP(B705,home!$B$2:$E$405,3,FALSE)</f>
        <v>0.76229999999999998</v>
      </c>
      <c r="G705">
        <f>VLOOKUP(C705,away!$B$2:$E$405,4,FALSE)</f>
        <v>0.67759999999999998</v>
      </c>
      <c r="H705">
        <f>VLOOKUP(A705,away!$A$2:$E$405,3,FALSE)</f>
        <v>1.25</v>
      </c>
      <c r="I705">
        <f>VLOOKUP(C705,away!$B$2:$E$405,3,FALSE)</f>
        <v>1.1477999999999999</v>
      </c>
      <c r="J705">
        <f>VLOOKUP(B705,home!$B$2:$E$405,4,FALSE)</f>
        <v>0.90429999999999999</v>
      </c>
      <c r="K705" s="3">
        <f t="shared" si="730"/>
        <v>0.79541144575199996</v>
      </c>
      <c r="L705" s="3">
        <f t="shared" si="731"/>
        <v>1.2974444249999999</v>
      </c>
      <c r="M705" s="5">
        <f t="shared" si="732"/>
        <v>0.12333440526005533</v>
      </c>
      <c r="N705" s="5">
        <f t="shared" si="733"/>
        <v>9.810159759886368E-2</v>
      </c>
      <c r="O705" s="5">
        <f t="shared" si="734"/>
        <v>0.16001953651534945</v>
      </c>
      <c r="P705" s="5">
        <f t="shared" si="735"/>
        <v>0.12728137088823907</v>
      </c>
      <c r="Q705" s="5">
        <f t="shared" si="736"/>
        <v>3.9015566788346542E-2</v>
      </c>
      <c r="R705" s="5">
        <f t="shared" si="737"/>
        <v>0.10380822777146204</v>
      </c>
      <c r="S705" s="5">
        <f t="shared" si="738"/>
        <v>3.2838661971552045E-2</v>
      </c>
      <c r="T705" s="5">
        <f t="shared" si="739"/>
        <v>5.0620529617755372E-2</v>
      </c>
      <c r="U705" s="5">
        <f t="shared" si="740"/>
        <v>8.2570252532651531E-2</v>
      </c>
      <c r="V705" s="5">
        <f t="shared" si="741"/>
        <v>3.7655077358012185E-3</v>
      </c>
      <c r="W705" s="5">
        <f t="shared" si="742"/>
        <v>1.0344476128650812E-2</v>
      </c>
      <c r="X705" s="5">
        <f t="shared" si="743"/>
        <v>1.3421382882663578E-2</v>
      </c>
      <c r="Y705" s="5">
        <f t="shared" si="744"/>
        <v>8.7067491984511441E-3</v>
      </c>
      <c r="Z705" s="5">
        <f t="shared" si="745"/>
        <v>4.4895135463737863E-2</v>
      </c>
      <c r="AA705" s="5">
        <f t="shared" si="746"/>
        <v>3.5710104606443624E-2</v>
      </c>
      <c r="AB705" s="5">
        <f t="shared" si="747"/>
        <v>1.4202112966483237E-2</v>
      </c>
      <c r="AC705" s="5">
        <f t="shared" si="748"/>
        <v>2.4287575397780823E-4</v>
      </c>
      <c r="AD705" s="5">
        <f t="shared" si="749"/>
        <v>2.0570286782592984E-3</v>
      </c>
      <c r="AE705" s="5">
        <f t="shared" si="750"/>
        <v>2.6688803906726455E-3</v>
      </c>
      <c r="AF705" s="5">
        <f t="shared" si="751"/>
        <v>1.7313619919350227E-3</v>
      </c>
      <c r="AG705" s="5">
        <f t="shared" si="752"/>
        <v>7.4878198803099677E-4</v>
      </c>
      <c r="AH705" s="5">
        <f t="shared" si="753"/>
        <v>1.4562235804261612E-2</v>
      </c>
      <c r="AI705" s="5">
        <f t="shared" si="754"/>
        <v>1.1582969034449267E-2</v>
      </c>
      <c r="AJ705" s="5">
        <f t="shared" si="755"/>
        <v>4.6066130728959686E-3</v>
      </c>
      <c r="AK705" s="5">
        <f t="shared" si="756"/>
        <v>1.2213842547774151E-3</v>
      </c>
      <c r="AL705" s="5">
        <f t="shared" si="757"/>
        <v>1.0025931971416308E-5</v>
      </c>
      <c r="AM705" s="5">
        <f t="shared" si="758"/>
        <v>3.2723683098551088E-4</v>
      </c>
      <c r="AN705" s="5">
        <f t="shared" si="759"/>
        <v>4.2457160201681839E-4</v>
      </c>
      <c r="AO705" s="5">
        <f t="shared" si="760"/>
        <v>2.7542902902501985E-4</v>
      </c>
      <c r="AP705" s="5">
        <f t="shared" si="761"/>
        <v>1.191179527305584E-4</v>
      </c>
      <c r="AQ705" s="5">
        <f t="shared" si="762"/>
        <v>3.8637230921919108E-5</v>
      </c>
      <c r="AR705" s="5">
        <f t="shared" si="763"/>
        <v>3.7787383319549221E-3</v>
      </c>
      <c r="AS705" s="5">
        <f t="shared" si="764"/>
        <v>3.0056517197387658E-3</v>
      </c>
      <c r="AT705" s="5">
        <f t="shared" si="765"/>
        <v>1.1953648899121982E-3</v>
      </c>
      <c r="AU705" s="5">
        <f t="shared" si="766"/>
        <v>3.1693563842874727E-4</v>
      </c>
      <c r="AV705" s="5">
        <f t="shared" si="767"/>
        <v>6.302355859323575E-5</v>
      </c>
      <c r="AW705" s="5">
        <f t="shared" si="768"/>
        <v>2.8741064746859834E-7</v>
      </c>
      <c r="AX705" s="5">
        <f t="shared" si="769"/>
        <v>4.3381320139581325E-5</v>
      </c>
      <c r="AY705" s="5">
        <f t="shared" si="770"/>
        <v>5.6284851964240013E-5</v>
      </c>
      <c r="AZ705" s="5">
        <f t="shared" si="771"/>
        <v>3.6513233696476749E-5</v>
      </c>
      <c r="BA705" s="5">
        <f t="shared" si="772"/>
        <v>1.5791297166071967E-5</v>
      </c>
      <c r="BB705" s="5">
        <f t="shared" si="773"/>
        <v>5.1220826179095901E-6</v>
      </c>
      <c r="BC705" s="5">
        <f t="shared" si="774"/>
        <v>1.32912350739924E-6</v>
      </c>
      <c r="BD705" s="5">
        <f t="shared" si="775"/>
        <v>8.171171637214521E-4</v>
      </c>
      <c r="BE705" s="5">
        <f t="shared" si="776"/>
        <v>6.499443445444539E-4</v>
      </c>
      <c r="BF705" s="5">
        <f t="shared" si="777"/>
        <v>2.5848658537621998E-4</v>
      </c>
      <c r="BG705" s="5">
        <f t="shared" si="778"/>
        <v>6.8534396193865643E-5</v>
      </c>
      <c r="BH705" s="5">
        <f t="shared" si="779"/>
        <v>1.3628260790075759E-5</v>
      </c>
      <c r="BI705" s="5">
        <f t="shared" si="780"/>
        <v>2.1680149236238909E-6</v>
      </c>
      <c r="BJ705" s="8">
        <f t="shared" si="781"/>
        <v>0.22875976981840063</v>
      </c>
      <c r="BK705" s="8">
        <f t="shared" si="782"/>
        <v>0.28752913239356109</v>
      </c>
      <c r="BL705" s="8">
        <f t="shared" si="783"/>
        <v>0.43845302946295173</v>
      </c>
      <c r="BM705" s="8">
        <f t="shared" si="784"/>
        <v>0.34802036487501842</v>
      </c>
      <c r="BN705" s="8">
        <f t="shared" si="785"/>
        <v>0.65156070482231609</v>
      </c>
    </row>
    <row r="706" spans="1:66" x14ac:dyDescent="0.25">
      <c r="A706" t="s">
        <v>134</v>
      </c>
      <c r="B706" t="s">
        <v>108</v>
      </c>
      <c r="C706" t="s">
        <v>324</v>
      </c>
      <c r="D706" s="7" t="s">
        <v>539</v>
      </c>
      <c r="E706">
        <f>VLOOKUP(A706,home!$A$2:$E$405,3,FALSE)</f>
        <v>1.5399</v>
      </c>
      <c r="F706">
        <f>VLOOKUP(B706,home!$B$2:$E$405,3,FALSE)</f>
        <v>0.98309999999999997</v>
      </c>
      <c r="G706">
        <f>VLOOKUP(C706,away!$B$2:$E$405,4,FALSE)</f>
        <v>0.70589999999999997</v>
      </c>
      <c r="H706">
        <f>VLOOKUP(A706,away!$A$2:$E$405,3,FALSE)</f>
        <v>1.25</v>
      </c>
      <c r="I706">
        <f>VLOOKUP(C706,away!$B$2:$E$405,3,FALSE)</f>
        <v>0.55649999999999999</v>
      </c>
      <c r="J706">
        <f>VLOOKUP(B706,home!$B$2:$E$405,4,FALSE)</f>
        <v>1.5563</v>
      </c>
      <c r="K706" s="3">
        <f t="shared" si="730"/>
        <v>1.0686448495710001</v>
      </c>
      <c r="L706" s="3">
        <f t="shared" si="731"/>
        <v>1.0826011874999999</v>
      </c>
      <c r="M706" s="5">
        <f t="shared" si="732"/>
        <v>0.11633910458432002</v>
      </c>
      <c r="N706" s="5">
        <f t="shared" si="733"/>
        <v>0.12432518491773552</v>
      </c>
      <c r="O706" s="5">
        <f t="shared" si="734"/>
        <v>0.12594885277567153</v>
      </c>
      <c r="P706" s="5">
        <f t="shared" si="735"/>
        <v>0.13459459282809752</v>
      </c>
      <c r="Q706" s="5">
        <f t="shared" si="736"/>
        <v>6.6429734267150112E-2</v>
      </c>
      <c r="R706" s="5">
        <f t="shared" si="737"/>
        <v>6.8176188789602341E-2</v>
      </c>
      <c r="S706" s="5">
        <f t="shared" si="738"/>
        <v>3.892866565220876E-2</v>
      </c>
      <c r="T706" s="5">
        <f t="shared" si="739"/>
        <v>7.1916909202926149E-2</v>
      </c>
      <c r="U706" s="5">
        <f t="shared" si="740"/>
        <v>7.2856133013388683E-2</v>
      </c>
      <c r="V706" s="5">
        <f t="shared" si="741"/>
        <v>5.0041336979907425E-3</v>
      </c>
      <c r="W706" s="5">
        <f t="shared" si="742"/>
        <v>2.3663264460986721E-2</v>
      </c>
      <c r="X706" s="5">
        <f t="shared" si="743"/>
        <v>2.5617878205590767E-2</v>
      </c>
      <c r="Y706" s="5">
        <f t="shared" si="744"/>
        <v>1.3866972683301467E-2</v>
      </c>
      <c r="Z706" s="5">
        <f t="shared" si="745"/>
        <v>2.460254098094922E-2</v>
      </c>
      <c r="AA706" s="5">
        <f t="shared" si="746"/>
        <v>2.6291378705650844E-2</v>
      </c>
      <c r="AB706" s="5">
        <f t="shared" si="747"/>
        <v>1.4048073220957221E-2</v>
      </c>
      <c r="AC706" s="5">
        <f t="shared" si="748"/>
        <v>3.6183520361927538E-4</v>
      </c>
      <c r="AD706" s="5">
        <f t="shared" si="749"/>
        <v>6.3219064225674857E-3</v>
      </c>
      <c r="AE706" s="5">
        <f t="shared" si="750"/>
        <v>6.8441034003354356E-3</v>
      </c>
      <c r="AF706" s="5">
        <f t="shared" si="751"/>
        <v>3.7047172342879655E-3</v>
      </c>
      <c r="AG706" s="5">
        <f t="shared" si="752"/>
        <v>1.3369104257306222E-3</v>
      </c>
      <c r="AH706" s="5">
        <f t="shared" si="753"/>
        <v>6.6586850203732588E-3</v>
      </c>
      <c r="AI706" s="5">
        <f t="shared" si="754"/>
        <v>7.115769451937452E-3</v>
      </c>
      <c r="AJ706" s="5">
        <f t="shared" si="755"/>
        <v>3.8021151877738082E-3</v>
      </c>
      <c r="AK706" s="5">
        <f t="shared" si="756"/>
        <v>1.3543702709633855E-3</v>
      </c>
      <c r="AL706" s="5">
        <f t="shared" si="757"/>
        <v>1.6744520108184512E-5</v>
      </c>
      <c r="AM706" s="5">
        <f t="shared" si="758"/>
        <v>1.3511745475893147E-3</v>
      </c>
      <c r="AN706" s="5">
        <f t="shared" si="759"/>
        <v>1.4627831697399671E-3</v>
      </c>
      <c r="AO706" s="5">
        <f t="shared" si="760"/>
        <v>7.9180539830775117E-4</v>
      </c>
      <c r="AP706" s="5">
        <f t="shared" si="761"/>
        <v>2.857364881589606E-4</v>
      </c>
      <c r="AQ706" s="5">
        <f t="shared" si="762"/>
        <v>7.7334665348242595E-5</v>
      </c>
      <c r="AR706" s="5">
        <f t="shared" si="763"/>
        <v>1.4417400620489109E-3</v>
      </c>
      <c r="AS706" s="5">
        <f t="shared" si="764"/>
        <v>1.5407080917287427E-3</v>
      </c>
      <c r="AT706" s="5">
        <f t="shared" si="765"/>
        <v>8.2323488345914238E-4</v>
      </c>
      <c r="AU706" s="5">
        <f t="shared" si="766"/>
        <v>2.9324857273193173E-4</v>
      </c>
      <c r="AV706" s="5">
        <f t="shared" si="767"/>
        <v>7.8344644223506403E-5</v>
      </c>
      <c r="AW706" s="5">
        <f t="shared" si="768"/>
        <v>5.3811128590080106E-7</v>
      </c>
      <c r="AX706" s="5">
        <f t="shared" si="769"/>
        <v>2.4065428685879109E-4</v>
      </c>
      <c r="AY706" s="5">
        <f t="shared" si="770"/>
        <v>2.6053261673029282E-4</v>
      </c>
      <c r="AZ706" s="5">
        <f t="shared" si="771"/>
        <v>1.410264601273487E-4</v>
      </c>
      <c r="BA706" s="5">
        <f t="shared" si="772"/>
        <v>5.0891804400929693E-5</v>
      </c>
      <c r="BB706" s="5">
        <f t="shared" si="773"/>
        <v>1.3773881969616048E-5</v>
      </c>
      <c r="BC706" s="5">
        <f t="shared" si="774"/>
        <v>2.9823241953582357E-6</v>
      </c>
      <c r="BD706" s="5">
        <f t="shared" si="775"/>
        <v>2.6013825054007895E-4</v>
      </c>
      <c r="BE706" s="5">
        <f t="shared" si="776"/>
        <v>2.7799540161606577E-4</v>
      </c>
      <c r="BF706" s="5">
        <f t="shared" si="777"/>
        <v>1.4853917707071518E-4</v>
      </c>
      <c r="BG706" s="5">
        <f t="shared" si="778"/>
        <v>5.291187551204487E-5</v>
      </c>
      <c r="BH706" s="5">
        <f t="shared" si="779"/>
        <v>1.4136000811772167E-5</v>
      </c>
      <c r="BI706" s="5">
        <f t="shared" si="780"/>
        <v>3.0212728922063619E-6</v>
      </c>
      <c r="BJ706" s="8">
        <f t="shared" si="781"/>
        <v>0.34870627686403877</v>
      </c>
      <c r="BK706" s="8">
        <f t="shared" si="782"/>
        <v>0.29550560910307483</v>
      </c>
      <c r="BL706" s="8">
        <f t="shared" si="783"/>
        <v>0.33118558466895359</v>
      </c>
      <c r="BM706" s="8">
        <f t="shared" si="784"/>
        <v>0.363926358948995</v>
      </c>
      <c r="BN706" s="8">
        <f t="shared" si="785"/>
        <v>0.63581365816257707</v>
      </c>
    </row>
    <row r="707" spans="1:66" x14ac:dyDescent="0.25">
      <c r="A707" t="s">
        <v>134</v>
      </c>
      <c r="B707" t="s">
        <v>352</v>
      </c>
      <c r="C707" t="s">
        <v>496</v>
      </c>
      <c r="D707" s="7" t="s">
        <v>539</v>
      </c>
      <c r="E707">
        <f>VLOOKUP(A707,home!$A$2:$E$405,3,FALSE)</f>
        <v>1.5399</v>
      </c>
      <c r="F707">
        <f>VLOOKUP(B707,home!$B$2:$E$405,3,FALSE)</f>
        <v>1.0164</v>
      </c>
      <c r="G707" t="e">
        <f>VLOOKUP(C707,away!$B$2:$E$405,4,FALSE)</f>
        <v>#N/A</v>
      </c>
      <c r="H707">
        <f>VLOOKUP(A707,away!$A$2:$E$405,3,FALSE)</f>
        <v>1.25</v>
      </c>
      <c r="I707" t="e">
        <f>VLOOKUP(C707,away!$B$2:$E$405,3,FALSE)</f>
        <v>#N/A</v>
      </c>
      <c r="J707">
        <f>VLOOKUP(B707,home!$B$2:$E$405,4,FALSE)</f>
        <v>0.93910000000000005</v>
      </c>
      <c r="K707" s="3" t="e">
        <f t="shared" si="730"/>
        <v>#N/A</v>
      </c>
      <c r="L707" s="3" t="e">
        <f t="shared" si="731"/>
        <v>#N/A</v>
      </c>
      <c r="M707" s="5" t="e">
        <f t="shared" si="732"/>
        <v>#N/A</v>
      </c>
      <c r="N707" s="5" t="e">
        <f t="shared" si="733"/>
        <v>#N/A</v>
      </c>
      <c r="O707" s="5" t="e">
        <f t="shared" si="734"/>
        <v>#N/A</v>
      </c>
      <c r="P707" s="5" t="e">
        <f t="shared" si="735"/>
        <v>#N/A</v>
      </c>
      <c r="Q707" s="5" t="e">
        <f t="shared" si="736"/>
        <v>#N/A</v>
      </c>
      <c r="R707" s="5" t="e">
        <f t="shared" si="737"/>
        <v>#N/A</v>
      </c>
      <c r="S707" s="5" t="e">
        <f t="shared" si="738"/>
        <v>#N/A</v>
      </c>
      <c r="T707" s="5" t="e">
        <f t="shared" si="739"/>
        <v>#N/A</v>
      </c>
      <c r="U707" s="5" t="e">
        <f t="shared" si="740"/>
        <v>#N/A</v>
      </c>
      <c r="V707" s="5" t="e">
        <f t="shared" si="741"/>
        <v>#N/A</v>
      </c>
      <c r="W707" s="5" t="e">
        <f t="shared" si="742"/>
        <v>#N/A</v>
      </c>
      <c r="X707" s="5" t="e">
        <f t="shared" si="743"/>
        <v>#N/A</v>
      </c>
      <c r="Y707" s="5" t="e">
        <f t="shared" si="744"/>
        <v>#N/A</v>
      </c>
      <c r="Z707" s="5" t="e">
        <f t="shared" si="745"/>
        <v>#N/A</v>
      </c>
      <c r="AA707" s="5" t="e">
        <f t="shared" si="746"/>
        <v>#N/A</v>
      </c>
      <c r="AB707" s="5" t="e">
        <f t="shared" si="747"/>
        <v>#N/A</v>
      </c>
      <c r="AC707" s="5" t="e">
        <f t="shared" si="748"/>
        <v>#N/A</v>
      </c>
      <c r="AD707" s="5" t="e">
        <f t="shared" si="749"/>
        <v>#N/A</v>
      </c>
      <c r="AE707" s="5" t="e">
        <f t="shared" si="750"/>
        <v>#N/A</v>
      </c>
      <c r="AF707" s="5" t="e">
        <f t="shared" si="751"/>
        <v>#N/A</v>
      </c>
      <c r="AG707" s="5" t="e">
        <f t="shared" si="752"/>
        <v>#N/A</v>
      </c>
      <c r="AH707" s="5" t="e">
        <f t="shared" si="753"/>
        <v>#N/A</v>
      </c>
      <c r="AI707" s="5" t="e">
        <f t="shared" si="754"/>
        <v>#N/A</v>
      </c>
      <c r="AJ707" s="5" t="e">
        <f t="shared" si="755"/>
        <v>#N/A</v>
      </c>
      <c r="AK707" s="5" t="e">
        <f t="shared" si="756"/>
        <v>#N/A</v>
      </c>
      <c r="AL707" s="5" t="e">
        <f t="shared" si="757"/>
        <v>#N/A</v>
      </c>
      <c r="AM707" s="5" t="e">
        <f t="shared" si="758"/>
        <v>#N/A</v>
      </c>
      <c r="AN707" s="5" t="e">
        <f t="shared" si="759"/>
        <v>#N/A</v>
      </c>
      <c r="AO707" s="5" t="e">
        <f t="shared" si="760"/>
        <v>#N/A</v>
      </c>
      <c r="AP707" s="5" t="e">
        <f t="shared" si="761"/>
        <v>#N/A</v>
      </c>
      <c r="AQ707" s="5" t="e">
        <f t="shared" si="762"/>
        <v>#N/A</v>
      </c>
      <c r="AR707" s="5" t="e">
        <f t="shared" si="763"/>
        <v>#N/A</v>
      </c>
      <c r="AS707" s="5" t="e">
        <f t="shared" si="764"/>
        <v>#N/A</v>
      </c>
      <c r="AT707" s="5" t="e">
        <f t="shared" si="765"/>
        <v>#N/A</v>
      </c>
      <c r="AU707" s="5" t="e">
        <f t="shared" si="766"/>
        <v>#N/A</v>
      </c>
      <c r="AV707" s="5" t="e">
        <f t="shared" si="767"/>
        <v>#N/A</v>
      </c>
      <c r="AW707" s="5" t="e">
        <f t="shared" si="768"/>
        <v>#N/A</v>
      </c>
      <c r="AX707" s="5" t="e">
        <f t="shared" si="769"/>
        <v>#N/A</v>
      </c>
      <c r="AY707" s="5" t="e">
        <f t="shared" si="770"/>
        <v>#N/A</v>
      </c>
      <c r="AZ707" s="5" t="e">
        <f t="shared" si="771"/>
        <v>#N/A</v>
      </c>
      <c r="BA707" s="5" t="e">
        <f t="shared" si="772"/>
        <v>#N/A</v>
      </c>
      <c r="BB707" s="5" t="e">
        <f t="shared" si="773"/>
        <v>#N/A</v>
      </c>
      <c r="BC707" s="5" t="e">
        <f t="shared" si="774"/>
        <v>#N/A</v>
      </c>
      <c r="BD707" s="5" t="e">
        <f t="shared" si="775"/>
        <v>#N/A</v>
      </c>
      <c r="BE707" s="5" t="e">
        <f t="shared" si="776"/>
        <v>#N/A</v>
      </c>
      <c r="BF707" s="5" t="e">
        <f t="shared" si="777"/>
        <v>#N/A</v>
      </c>
      <c r="BG707" s="5" t="e">
        <f t="shared" si="778"/>
        <v>#N/A</v>
      </c>
      <c r="BH707" s="5" t="e">
        <f t="shared" si="779"/>
        <v>#N/A</v>
      </c>
      <c r="BI707" s="5" t="e">
        <f t="shared" si="780"/>
        <v>#N/A</v>
      </c>
      <c r="BJ707" s="8" t="e">
        <f t="shared" si="781"/>
        <v>#N/A</v>
      </c>
      <c r="BK707" s="8" t="e">
        <f t="shared" si="782"/>
        <v>#N/A</v>
      </c>
      <c r="BL707" s="8" t="e">
        <f t="shared" si="783"/>
        <v>#N/A</v>
      </c>
      <c r="BM707" s="8" t="e">
        <f t="shared" si="784"/>
        <v>#N/A</v>
      </c>
      <c r="BN707" s="8" t="e">
        <f t="shared" si="785"/>
        <v>#N/A</v>
      </c>
    </row>
    <row r="708" spans="1:66" x14ac:dyDescent="0.25">
      <c r="A708" t="s">
        <v>134</v>
      </c>
      <c r="B708" t="s">
        <v>123</v>
      </c>
      <c r="C708" t="s">
        <v>497</v>
      </c>
      <c r="D708" s="7" t="s">
        <v>539</v>
      </c>
      <c r="E708">
        <f>VLOOKUP(A708,home!$A$2:$E$405,3,FALSE)</f>
        <v>1.5399</v>
      </c>
      <c r="F708">
        <f>VLOOKUP(B708,home!$B$2:$E$405,3,FALSE)</f>
        <v>0.90349999999999997</v>
      </c>
      <c r="G708" t="e">
        <f>VLOOKUP(C708,away!$B$2:$E$405,4,FALSE)</f>
        <v>#N/A</v>
      </c>
      <c r="H708">
        <f>VLOOKUP(A708,away!$A$2:$E$405,3,FALSE)</f>
        <v>1.25</v>
      </c>
      <c r="I708" t="e">
        <f>VLOOKUP(C708,away!$B$2:$E$405,3,FALSE)</f>
        <v>#N/A</v>
      </c>
      <c r="J708">
        <f>VLOOKUP(B708,home!$B$2:$E$405,4,FALSE)</f>
        <v>0.66090000000000004</v>
      </c>
      <c r="K708" s="3" t="e">
        <f t="shared" si="730"/>
        <v>#N/A</v>
      </c>
      <c r="L708" s="3" t="e">
        <f t="shared" si="731"/>
        <v>#N/A</v>
      </c>
      <c r="M708" s="5" t="e">
        <f t="shared" si="732"/>
        <v>#N/A</v>
      </c>
      <c r="N708" s="5" t="e">
        <f t="shared" si="733"/>
        <v>#N/A</v>
      </c>
      <c r="O708" s="5" t="e">
        <f t="shared" si="734"/>
        <v>#N/A</v>
      </c>
      <c r="P708" s="5" t="e">
        <f t="shared" si="735"/>
        <v>#N/A</v>
      </c>
      <c r="Q708" s="5" t="e">
        <f t="shared" si="736"/>
        <v>#N/A</v>
      </c>
      <c r="R708" s="5" t="e">
        <f t="shared" si="737"/>
        <v>#N/A</v>
      </c>
      <c r="S708" s="5" t="e">
        <f t="shared" si="738"/>
        <v>#N/A</v>
      </c>
      <c r="T708" s="5" t="e">
        <f t="shared" si="739"/>
        <v>#N/A</v>
      </c>
      <c r="U708" s="5" t="e">
        <f t="shared" si="740"/>
        <v>#N/A</v>
      </c>
      <c r="V708" s="5" t="e">
        <f t="shared" si="741"/>
        <v>#N/A</v>
      </c>
      <c r="W708" s="5" t="e">
        <f t="shared" si="742"/>
        <v>#N/A</v>
      </c>
      <c r="X708" s="5" t="e">
        <f t="shared" si="743"/>
        <v>#N/A</v>
      </c>
      <c r="Y708" s="5" t="e">
        <f t="shared" si="744"/>
        <v>#N/A</v>
      </c>
      <c r="Z708" s="5" t="e">
        <f t="shared" si="745"/>
        <v>#N/A</v>
      </c>
      <c r="AA708" s="5" t="e">
        <f t="shared" si="746"/>
        <v>#N/A</v>
      </c>
      <c r="AB708" s="5" t="e">
        <f t="shared" si="747"/>
        <v>#N/A</v>
      </c>
      <c r="AC708" s="5" t="e">
        <f t="shared" si="748"/>
        <v>#N/A</v>
      </c>
      <c r="AD708" s="5" t="e">
        <f t="shared" si="749"/>
        <v>#N/A</v>
      </c>
      <c r="AE708" s="5" t="e">
        <f t="shared" si="750"/>
        <v>#N/A</v>
      </c>
      <c r="AF708" s="5" t="e">
        <f t="shared" si="751"/>
        <v>#N/A</v>
      </c>
      <c r="AG708" s="5" t="e">
        <f t="shared" si="752"/>
        <v>#N/A</v>
      </c>
      <c r="AH708" s="5" t="e">
        <f t="shared" si="753"/>
        <v>#N/A</v>
      </c>
      <c r="AI708" s="5" t="e">
        <f t="shared" si="754"/>
        <v>#N/A</v>
      </c>
      <c r="AJ708" s="5" t="e">
        <f t="shared" si="755"/>
        <v>#N/A</v>
      </c>
      <c r="AK708" s="5" t="e">
        <f t="shared" si="756"/>
        <v>#N/A</v>
      </c>
      <c r="AL708" s="5" t="e">
        <f t="shared" si="757"/>
        <v>#N/A</v>
      </c>
      <c r="AM708" s="5" t="e">
        <f t="shared" si="758"/>
        <v>#N/A</v>
      </c>
      <c r="AN708" s="5" t="e">
        <f t="shared" si="759"/>
        <v>#N/A</v>
      </c>
      <c r="AO708" s="5" t="e">
        <f t="shared" si="760"/>
        <v>#N/A</v>
      </c>
      <c r="AP708" s="5" t="e">
        <f t="shared" si="761"/>
        <v>#N/A</v>
      </c>
      <c r="AQ708" s="5" t="e">
        <f t="shared" si="762"/>
        <v>#N/A</v>
      </c>
      <c r="AR708" s="5" t="e">
        <f t="shared" si="763"/>
        <v>#N/A</v>
      </c>
      <c r="AS708" s="5" t="e">
        <f t="shared" si="764"/>
        <v>#N/A</v>
      </c>
      <c r="AT708" s="5" t="e">
        <f t="shared" si="765"/>
        <v>#N/A</v>
      </c>
      <c r="AU708" s="5" t="e">
        <f t="shared" si="766"/>
        <v>#N/A</v>
      </c>
      <c r="AV708" s="5" t="e">
        <f t="shared" si="767"/>
        <v>#N/A</v>
      </c>
      <c r="AW708" s="5" t="e">
        <f t="shared" si="768"/>
        <v>#N/A</v>
      </c>
      <c r="AX708" s="5" t="e">
        <f t="shared" si="769"/>
        <v>#N/A</v>
      </c>
      <c r="AY708" s="5" t="e">
        <f t="shared" si="770"/>
        <v>#N/A</v>
      </c>
      <c r="AZ708" s="5" t="e">
        <f t="shared" si="771"/>
        <v>#N/A</v>
      </c>
      <c r="BA708" s="5" t="e">
        <f t="shared" si="772"/>
        <v>#N/A</v>
      </c>
      <c r="BB708" s="5" t="e">
        <f t="shared" si="773"/>
        <v>#N/A</v>
      </c>
      <c r="BC708" s="5" t="e">
        <f t="shared" si="774"/>
        <v>#N/A</v>
      </c>
      <c r="BD708" s="5" t="e">
        <f t="shared" si="775"/>
        <v>#N/A</v>
      </c>
      <c r="BE708" s="5" t="e">
        <f t="shared" si="776"/>
        <v>#N/A</v>
      </c>
      <c r="BF708" s="5" t="e">
        <f t="shared" si="777"/>
        <v>#N/A</v>
      </c>
      <c r="BG708" s="5" t="e">
        <f t="shared" si="778"/>
        <v>#N/A</v>
      </c>
      <c r="BH708" s="5" t="e">
        <f t="shared" si="779"/>
        <v>#N/A</v>
      </c>
      <c r="BI708" s="5" t="e">
        <f t="shared" si="780"/>
        <v>#N/A</v>
      </c>
      <c r="BJ708" s="8" t="e">
        <f t="shared" si="781"/>
        <v>#N/A</v>
      </c>
      <c r="BK708" s="8" t="e">
        <f t="shared" si="782"/>
        <v>#N/A</v>
      </c>
      <c r="BL708" s="8" t="e">
        <f t="shared" si="783"/>
        <v>#N/A</v>
      </c>
      <c r="BM708" s="8" t="e">
        <f t="shared" si="784"/>
        <v>#N/A</v>
      </c>
      <c r="BN708" s="8" t="e">
        <f t="shared" si="785"/>
        <v>#N/A</v>
      </c>
    </row>
    <row r="709" spans="1:66" x14ac:dyDescent="0.25">
      <c r="A709" t="s">
        <v>134</v>
      </c>
      <c r="B709" t="s">
        <v>471</v>
      </c>
      <c r="C709" t="s">
        <v>133</v>
      </c>
      <c r="D709" s="7" t="s">
        <v>539</v>
      </c>
      <c r="E709">
        <f>VLOOKUP(A709,home!$A$2:$E$405,3,FALSE)</f>
        <v>1.5399</v>
      </c>
      <c r="F709">
        <f>VLOOKUP(B709,home!$B$2:$E$405,3,FALSE)</f>
        <v>0.96</v>
      </c>
      <c r="G709">
        <f>VLOOKUP(C709,away!$B$2:$E$405,4,FALSE)</f>
        <v>0.96</v>
      </c>
      <c r="H709">
        <f>VLOOKUP(A709,away!$A$2:$E$405,3,FALSE)</f>
        <v>1.25</v>
      </c>
      <c r="I709">
        <f>VLOOKUP(C709,away!$B$2:$E$405,3,FALSE)</f>
        <v>0.90429999999999999</v>
      </c>
      <c r="J709">
        <f>VLOOKUP(B709,home!$B$2:$E$405,4,FALSE)</f>
        <v>1.0086999999999999</v>
      </c>
      <c r="K709" s="3">
        <f t="shared" si="730"/>
        <v>1.41917184</v>
      </c>
      <c r="L709" s="3">
        <f t="shared" si="731"/>
        <v>1.1402092624999998</v>
      </c>
      <c r="M709" s="5">
        <f t="shared" si="732"/>
        <v>7.7352598962129468E-2</v>
      </c>
      <c r="N709" s="5">
        <f t="shared" si="733"/>
        <v>0.10977663019786738</v>
      </c>
      <c r="O709" s="5">
        <f t="shared" si="734"/>
        <v>8.8198149815067906E-2</v>
      </c>
      <c r="P709" s="5">
        <f t="shared" si="735"/>
        <v>0.12516833055764556</v>
      </c>
      <c r="Q709" s="5">
        <f t="shared" si="736"/>
        <v>7.7895951133453517E-2</v>
      </c>
      <c r="R709" s="5">
        <f t="shared" si="737"/>
        <v>5.0282173677251539E-2</v>
      </c>
      <c r="S709" s="5">
        <f t="shared" si="738"/>
        <v>5.0635373551761287E-2</v>
      </c>
      <c r="T709" s="5">
        <f t="shared" si="739"/>
        <v>8.8817684993611062E-2</v>
      </c>
      <c r="U709" s="5">
        <f t="shared" si="740"/>
        <v>7.1359044936744637E-2</v>
      </c>
      <c r="V709" s="5">
        <f t="shared" si="741"/>
        <v>9.1039750436822803E-3</v>
      </c>
      <c r="W709" s="5">
        <f t="shared" si="742"/>
        <v>3.6849246766204428E-2</v>
      </c>
      <c r="X709" s="5">
        <f t="shared" si="743"/>
        <v>4.201585247897445E-2</v>
      </c>
      <c r="Y709" s="5">
        <f t="shared" si="744"/>
        <v>2.3953432084180128E-2</v>
      </c>
      <c r="Z709" s="5">
        <f t="shared" si="745"/>
        <v>1.9110733388478615E-2</v>
      </c>
      <c r="AA709" s="5">
        <f t="shared" si="746"/>
        <v>2.7121414666676631E-2</v>
      </c>
      <c r="AB709" s="5">
        <f t="shared" si="747"/>
        <v>1.9244973977955233E-2</v>
      </c>
      <c r="AC709" s="5">
        <f t="shared" si="748"/>
        <v>9.2072646309375786E-4</v>
      </c>
      <c r="AD709" s="5">
        <f t="shared" si="749"/>
        <v>1.3073853333952112E-2</v>
      </c>
      <c r="AE709" s="5">
        <f t="shared" si="750"/>
        <v>1.4906928667938701E-2</v>
      </c>
      <c r="AF709" s="5">
        <f t="shared" si="751"/>
        <v>8.4985090713052477E-3</v>
      </c>
      <c r="AG709" s="5">
        <f t="shared" si="752"/>
        <v>3.2300262535141693E-3</v>
      </c>
      <c r="AH709" s="5">
        <f t="shared" si="753"/>
        <v>5.4475588056778351E-3</v>
      </c>
      <c r="AI709" s="5">
        <f t="shared" si="754"/>
        <v>7.7310220537620163E-3</v>
      </c>
      <c r="AJ709" s="5">
        <f t="shared" si="755"/>
        <v>5.4858243965590107E-3</v>
      </c>
      <c r="AK709" s="5">
        <f t="shared" si="756"/>
        <v>2.5951091675938459E-3</v>
      </c>
      <c r="AL709" s="5">
        <f t="shared" si="757"/>
        <v>5.959504700914495E-5</v>
      </c>
      <c r="AM709" s="5">
        <f t="shared" si="758"/>
        <v>3.710808898366987E-3</v>
      </c>
      <c r="AN709" s="5">
        <f t="shared" si="759"/>
        <v>4.2310986772854595E-3</v>
      </c>
      <c r="AO709" s="5">
        <f t="shared" si="760"/>
        <v>2.4121689511961896E-3</v>
      </c>
      <c r="AP709" s="5">
        <f t="shared" si="761"/>
        <v>9.1679246028960118E-4</v>
      </c>
      <c r="AQ709" s="5">
        <f t="shared" si="762"/>
        <v>2.6133381375309186E-4</v>
      </c>
      <c r="AR709" s="5">
        <f t="shared" si="763"/>
        <v>1.2422714016494592E-3</v>
      </c>
      <c r="AS709" s="5">
        <f t="shared" si="764"/>
        <v>1.7629965908582421E-3</v>
      </c>
      <c r="AT709" s="5">
        <f t="shared" si="765"/>
        <v>1.2509975578810094E-3</v>
      </c>
      <c r="AU709" s="5">
        <f t="shared" si="766"/>
        <v>5.9179350201783276E-4</v>
      </c>
      <c r="AV709" s="5">
        <f t="shared" si="767"/>
        <v>2.0996416828967309E-4</v>
      </c>
      <c r="AW709" s="5">
        <f t="shared" si="768"/>
        <v>2.6787193548780254E-6</v>
      </c>
      <c r="AX709" s="5">
        <f t="shared" si="769"/>
        <v>8.7771258203064113E-4</v>
      </c>
      <c r="AY709" s="5">
        <f t="shared" si="770"/>
        <v>1.000776015844128E-3</v>
      </c>
      <c r="AZ709" s="5">
        <f t="shared" si="771"/>
        <v>5.7054704147666067E-4</v>
      </c>
      <c r="BA709" s="5">
        <f t="shared" si="772"/>
        <v>2.1684767379455324E-4</v>
      </c>
      <c r="BB709" s="5">
        <f t="shared" si="773"/>
        <v>6.1812931553032071E-5</v>
      </c>
      <c r="BC709" s="5">
        <f t="shared" si="774"/>
        <v>1.4095935419809113E-5</v>
      </c>
      <c r="BD709" s="5">
        <f t="shared" si="775"/>
        <v>2.3607489311659486E-4</v>
      </c>
      <c r="BE709" s="5">
        <f t="shared" si="776"/>
        <v>3.3503084044208127E-4</v>
      </c>
      <c r="BF709" s="5">
        <f t="shared" si="777"/>
        <v>2.3773316714346748E-4</v>
      </c>
      <c r="BG709" s="5">
        <f t="shared" si="778"/>
        <v>1.1246140541467406E-4</v>
      </c>
      <c r="BH709" s="5">
        <f t="shared" si="779"/>
        <v>3.9900514912832283E-5</v>
      </c>
      <c r="BI709" s="5">
        <f t="shared" si="780"/>
        <v>1.1325137433158316E-5</v>
      </c>
      <c r="BJ709" s="8">
        <f t="shared" si="781"/>
        <v>0.43329210996201123</v>
      </c>
      <c r="BK709" s="8">
        <f t="shared" si="782"/>
        <v>0.26424137564116562</v>
      </c>
      <c r="BL709" s="8">
        <f t="shared" si="783"/>
        <v>0.28349582067644774</v>
      </c>
      <c r="BM709" s="8">
        <f t="shared" si="784"/>
        <v>0.47046810802819855</v>
      </c>
      <c r="BN709" s="8">
        <f t="shared" si="785"/>
        <v>0.52867383434341531</v>
      </c>
    </row>
    <row r="710" spans="1:66" x14ac:dyDescent="0.25">
      <c r="A710" t="s">
        <v>19</v>
      </c>
      <c r="B710" t="s">
        <v>233</v>
      </c>
      <c r="C710" t="s">
        <v>234</v>
      </c>
      <c r="D710" s="7" t="s">
        <v>539</v>
      </c>
      <c r="E710">
        <f>VLOOKUP(A710,home!$A$2:$E$405,3,FALSE)</f>
        <v>1.4805999999999999</v>
      </c>
      <c r="F710">
        <f>VLOOKUP(B710,home!$B$2:$E$405,3,FALSE)</f>
        <v>0.86299999999999999</v>
      </c>
      <c r="G710">
        <f>VLOOKUP(C710,away!$B$2:$E$405,4,FALSE)</f>
        <v>0.90049999999999997</v>
      </c>
      <c r="H710">
        <f>VLOOKUP(A710,away!$A$2:$E$405,3,FALSE)</f>
        <v>1.3222</v>
      </c>
      <c r="I710">
        <f>VLOOKUP(C710,away!$B$2:$E$405,3,FALSE)</f>
        <v>1.0084</v>
      </c>
      <c r="J710">
        <f>VLOOKUP(B710,home!$B$2:$E$405,4,FALSE)</f>
        <v>1.0084</v>
      </c>
      <c r="K710" s="3">
        <f t="shared" si="730"/>
        <v>1.1506208988999997</v>
      </c>
      <c r="L710" s="3">
        <f t="shared" si="731"/>
        <v>1.3445062544320001</v>
      </c>
      <c r="M710" s="5">
        <f t="shared" si="732"/>
        <v>8.2485962359944168E-2</v>
      </c>
      <c r="N710" s="5">
        <f t="shared" si="733"/>
        <v>9.4910072157230504E-2</v>
      </c>
      <c r="O710" s="5">
        <f t="shared" si="734"/>
        <v>0.11090289229578748</v>
      </c>
      <c r="P710" s="5">
        <f t="shared" si="735"/>
        <v>0.12760718562398884</v>
      </c>
      <c r="Q710" s="5">
        <f t="shared" si="736"/>
        <v>5.4602756270108223E-2</v>
      </c>
      <c r="R710" s="5">
        <f t="shared" si="737"/>
        <v>7.4554816163142384E-2</v>
      </c>
      <c r="S710" s="5">
        <f t="shared" si="738"/>
        <v>4.9352621212741636E-2</v>
      </c>
      <c r="T710" s="5">
        <f t="shared" si="739"/>
        <v>7.3413747314386615E-2</v>
      </c>
      <c r="U710" s="5">
        <f t="shared" si="740"/>
        <v>8.5784329590959121E-2</v>
      </c>
      <c r="V710" s="5">
        <f t="shared" si="741"/>
        <v>8.4832604184929567E-3</v>
      </c>
      <c r="W710" s="5">
        <f t="shared" si="742"/>
        <v>2.0942357500643161E-2</v>
      </c>
      <c r="X710" s="5">
        <f t="shared" si="743"/>
        <v>2.8157130642165639E-2</v>
      </c>
      <c r="Y710" s="5">
        <f t="shared" si="744"/>
        <v>1.8928719127625313E-2</v>
      </c>
      <c r="Z710" s="5">
        <f t="shared" si="745"/>
        <v>3.3413138876457638E-2</v>
      </c>
      <c r="AA710" s="5">
        <f t="shared" si="746"/>
        <v>3.8445855889100218E-2</v>
      </c>
      <c r="AB710" s="5">
        <f t="shared" si="747"/>
        <v>2.2118302631048175E-2</v>
      </c>
      <c r="AC710" s="5">
        <f t="shared" si="748"/>
        <v>8.2023425255337099E-4</v>
      </c>
      <c r="AD710" s="5">
        <f t="shared" si="749"/>
        <v>6.0241785531188006E-3</v>
      </c>
      <c r="AE710" s="5">
        <f t="shared" si="750"/>
        <v>8.0995457424833436E-3</v>
      </c>
      <c r="AF710" s="5">
        <f t="shared" si="751"/>
        <v>5.4449449544134686E-3</v>
      </c>
      <c r="AG710" s="5">
        <f t="shared" si="752"/>
        <v>2.44025418208229E-3</v>
      </c>
      <c r="AH710" s="5">
        <f t="shared" si="753"/>
        <v>1.1231043549900578E-2</v>
      </c>
      <c r="AI710" s="5">
        <f t="shared" si="754"/>
        <v>1.2922673424971647E-2</v>
      </c>
      <c r="AJ710" s="5">
        <f t="shared" si="755"/>
        <v>7.4345490562160105E-3</v>
      </c>
      <c r="AK710" s="5">
        <f t="shared" si="756"/>
        <v>2.8514491726598021E-3</v>
      </c>
      <c r="AL710" s="5">
        <f t="shared" si="757"/>
        <v>5.0756653144927933E-5</v>
      </c>
      <c r="AM710" s="5">
        <f t="shared" si="758"/>
        <v>1.3863091483847301E-3</v>
      </c>
      <c r="AN710" s="5">
        <f t="shared" si="759"/>
        <v>1.8639013205795692E-3</v>
      </c>
      <c r="AO710" s="5">
        <f t="shared" si="760"/>
        <v>1.2530134915816479E-3</v>
      </c>
      <c r="AP710" s="5">
        <f t="shared" si="761"/>
        <v>5.6156149210640134E-4</v>
      </c>
      <c r="AQ710" s="5">
        <f t="shared" si="762"/>
        <v>1.8875573459630572E-4</v>
      </c>
      <c r="AR710" s="5">
        <f t="shared" si="763"/>
        <v>3.0200416593278998E-3</v>
      </c>
      <c r="AS710" s="5">
        <f t="shared" si="764"/>
        <v>3.4749230487713147E-3</v>
      </c>
      <c r="AT710" s="5">
        <f t="shared" si="765"/>
        <v>1.9991595409927895E-3</v>
      </c>
      <c r="AU710" s="5">
        <f t="shared" si="766"/>
        <v>7.66758249367211E-4</v>
      </c>
      <c r="AV710" s="5">
        <f t="shared" si="767"/>
        <v>2.2056201653147277E-4</v>
      </c>
      <c r="AW710" s="5">
        <f t="shared" si="768"/>
        <v>2.1811501396423174E-6</v>
      </c>
      <c r="AX710" s="5">
        <f t="shared" si="769"/>
        <v>2.658527130779551E-4</v>
      </c>
      <c r="AY710" s="5">
        <f t="shared" si="770"/>
        <v>3.574406354910266E-4</v>
      </c>
      <c r="AZ710" s="5">
        <f t="shared" si="771"/>
        <v>2.4029058500291706E-4</v>
      </c>
      <c r="BA710" s="5">
        <f t="shared" si="772"/>
        <v>1.0769073147251539E-4</v>
      </c>
      <c r="BB710" s="5">
        <f t="shared" si="773"/>
        <v>3.61977155022885E-5</v>
      </c>
      <c r="BC710" s="5">
        <f t="shared" si="774"/>
        <v>9.7336109777954086E-6</v>
      </c>
      <c r="BD710" s="5">
        <f t="shared" si="775"/>
        <v>6.7674414993525959E-4</v>
      </c>
      <c r="BE710" s="5">
        <f t="shared" si="776"/>
        <v>7.7867596212382456E-4</v>
      </c>
      <c r="BF710" s="5">
        <f t="shared" si="777"/>
        <v>4.4798041774536874E-4</v>
      </c>
      <c r="BG710" s="5">
        <f t="shared" si="778"/>
        <v>1.7181854365192444E-4</v>
      </c>
      <c r="BH710" s="5">
        <f t="shared" si="779"/>
        <v>4.9424501786116564E-5</v>
      </c>
      <c r="BI710" s="5">
        <f t="shared" si="780"/>
        <v>1.1373772934565211E-5</v>
      </c>
      <c r="BJ710" s="8">
        <f t="shared" si="781"/>
        <v>0.31923445362303049</v>
      </c>
      <c r="BK710" s="8">
        <f t="shared" si="782"/>
        <v>0.26915746115635697</v>
      </c>
      <c r="BL710" s="8">
        <f t="shared" si="783"/>
        <v>0.37786337363695321</v>
      </c>
      <c r="BM710" s="8">
        <f t="shared" si="784"/>
        <v>0.45424948293724526</v>
      </c>
      <c r="BN710" s="8">
        <f t="shared" si="785"/>
        <v>0.54506368487020163</v>
      </c>
    </row>
    <row r="711" spans="1:66" x14ac:dyDescent="0.25">
      <c r="A711" t="s">
        <v>19</v>
      </c>
      <c r="B711" t="s">
        <v>21</v>
      </c>
      <c r="C711" t="s">
        <v>236</v>
      </c>
      <c r="D711" s="7" t="s">
        <v>539</v>
      </c>
      <c r="E711">
        <f>VLOOKUP(A711,home!$A$2:$E$405,3,FALSE)</f>
        <v>1.4805999999999999</v>
      </c>
      <c r="F711">
        <f>VLOOKUP(B711,home!$B$2:$E$405,3,FALSE)</f>
        <v>1.3508</v>
      </c>
      <c r="G711">
        <f>VLOOKUP(C711,away!$B$2:$E$405,4,FALSE)</f>
        <v>0.56279999999999997</v>
      </c>
      <c r="H711">
        <f>VLOOKUP(A711,away!$A$2:$E$405,3,FALSE)</f>
        <v>1.3222</v>
      </c>
      <c r="I711">
        <f>VLOOKUP(C711,away!$B$2:$E$405,3,FALSE)</f>
        <v>1.0084</v>
      </c>
      <c r="J711">
        <f>VLOOKUP(B711,home!$B$2:$E$405,4,FALSE)</f>
        <v>1.3025</v>
      </c>
      <c r="K711" s="3">
        <f t="shared" si="730"/>
        <v>1.1255968933439999</v>
      </c>
      <c r="L711" s="3">
        <f t="shared" si="731"/>
        <v>1.7366316902000001</v>
      </c>
      <c r="M711" s="5">
        <f t="shared" si="732"/>
        <v>5.714127415823899E-2</v>
      </c>
      <c r="N711" s="5">
        <f t="shared" si="733"/>
        <v>6.4318040674231594E-2</v>
      </c>
      <c r="O711" s="5">
        <f t="shared" si="734"/>
        <v>9.9233347521604162E-2</v>
      </c>
      <c r="P711" s="5">
        <f t="shared" si="735"/>
        <v>0.11169674768644317</v>
      </c>
      <c r="Q711" s="5">
        <f t="shared" si="736"/>
        <v>3.6198093384444054E-2</v>
      </c>
      <c r="R711" s="5">
        <f t="shared" si="737"/>
        <v>8.6165888015323724E-2</v>
      </c>
      <c r="S711" s="5">
        <f t="shared" si="738"/>
        <v>5.4584727185025744E-2</v>
      </c>
      <c r="T711" s="5">
        <f t="shared" si="739"/>
        <v>6.2862756096244518E-2</v>
      </c>
      <c r="U711" s="5">
        <f t="shared" si="740"/>
        <v>9.6988055862275394E-2</v>
      </c>
      <c r="V711" s="5">
        <f t="shared" si="741"/>
        <v>1.1855482728717366E-2</v>
      </c>
      <c r="W711" s="5">
        <f t="shared" si="742"/>
        <v>1.3581487152835411E-2</v>
      </c>
      <c r="X711" s="5">
        <f t="shared" si="743"/>
        <v>2.3586040989658146E-2</v>
      </c>
      <c r="Y711" s="5">
        <f t="shared" si="744"/>
        <v>2.0480133114498259E-2</v>
      </c>
      <c r="Z711" s="5">
        <f t="shared" si="745"/>
        <v>4.987947058054519E-2</v>
      </c>
      <c r="AA711" s="5">
        <f t="shared" si="746"/>
        <v>5.6144177127105108E-2</v>
      </c>
      <c r="AB711" s="5">
        <f t="shared" si="747"/>
        <v>3.1597855676812385E-2</v>
      </c>
      <c r="AC711" s="5">
        <f t="shared" si="748"/>
        <v>1.4484045054974442E-3</v>
      </c>
      <c r="AD711" s="5">
        <f t="shared" si="749"/>
        <v>3.8218199365557468E-3</v>
      </c>
      <c r="AE711" s="5">
        <f t="shared" si="750"/>
        <v>6.6370936160608631E-3</v>
      </c>
      <c r="AF711" s="5">
        <f t="shared" si="751"/>
        <v>5.7630935522377047E-3</v>
      </c>
      <c r="AG711" s="5">
        <f t="shared" si="752"/>
        <v>3.3361236321344289E-3</v>
      </c>
      <c r="AH711" s="5">
        <f t="shared" si="753"/>
        <v>2.1655567325143343E-2</v>
      </c>
      <c r="AI711" s="5">
        <f t="shared" si="754"/>
        <v>2.4375439304783184E-2</v>
      </c>
      <c r="AJ711" s="5">
        <f t="shared" si="755"/>
        <v>1.371845937767959E-2</v>
      </c>
      <c r="AK711" s="5">
        <f t="shared" si="756"/>
        <v>5.1471517523273376E-3</v>
      </c>
      <c r="AL711" s="5">
        <f t="shared" si="757"/>
        <v>1.1325058811285077E-4</v>
      </c>
      <c r="AM711" s="5">
        <f t="shared" si="758"/>
        <v>8.6036572950146106E-4</v>
      </c>
      <c r="AN711" s="5">
        <f t="shared" si="759"/>
        <v>1.4941383910142786E-3</v>
      </c>
      <c r="AO711" s="5">
        <f t="shared" si="760"/>
        <v>1.2973840396899178E-3</v>
      </c>
      <c r="AP711" s="5">
        <f t="shared" si="761"/>
        <v>7.5102607922840196E-4</v>
      </c>
      <c r="AQ711" s="5">
        <f t="shared" si="762"/>
        <v>3.260639223386747E-4</v>
      </c>
      <c r="AR711" s="5">
        <f t="shared" si="763"/>
        <v>7.5215488972207104E-3</v>
      </c>
      <c r="AS711" s="5">
        <f t="shared" si="764"/>
        <v>8.4662320718466213E-3</v>
      </c>
      <c r="AT711" s="5">
        <f t="shared" si="765"/>
        <v>4.7647822591999458E-3</v>
      </c>
      <c r="AU711" s="5">
        <f t="shared" si="766"/>
        <v>1.7877413694720218E-3</v>
      </c>
      <c r="AV711" s="5">
        <f t="shared" si="767"/>
        <v>5.0306903289506404E-4</v>
      </c>
      <c r="AW711" s="5">
        <f t="shared" si="768"/>
        <v>6.1493409449397941E-6</v>
      </c>
      <c r="AX711" s="5">
        <f t="shared" si="769"/>
        <v>1.6140416537774828E-4</v>
      </c>
      <c r="AY711" s="5">
        <f t="shared" si="770"/>
        <v>2.8029958852527931E-4</v>
      </c>
      <c r="AZ711" s="5">
        <f t="shared" si="771"/>
        <v>2.4338857409151023E-4</v>
      </c>
      <c r="BA711" s="5">
        <f t="shared" si="772"/>
        <v>1.4089210359996912E-4</v>
      </c>
      <c r="BB711" s="5">
        <f t="shared" si="773"/>
        <v>6.1169423002661974E-5</v>
      </c>
      <c r="BC711" s="5">
        <f t="shared" si="774"/>
        <v>2.1245751691534309E-5</v>
      </c>
      <c r="BD711" s="5">
        <f t="shared" si="775"/>
        <v>2.1770266957170598E-3</v>
      </c>
      <c r="BE711" s="5">
        <f t="shared" si="776"/>
        <v>2.450454485426076E-3</v>
      </c>
      <c r="BF711" s="5">
        <f t="shared" si="777"/>
        <v>1.3791119780382306E-3</v>
      </c>
      <c r="BG711" s="5">
        <f t="shared" si="778"/>
        <v>5.1744138601777709E-4</v>
      </c>
      <c r="BH711" s="5">
        <f t="shared" si="779"/>
        <v>1.4560760414730585E-4</v>
      </c>
      <c r="BI711" s="5">
        <f t="shared" si="780"/>
        <v>3.2779093375094033E-5</v>
      </c>
      <c r="BJ711" s="8">
        <f t="shared" si="781"/>
        <v>0.24622205991696214</v>
      </c>
      <c r="BK711" s="8">
        <f t="shared" si="782"/>
        <v>0.23712018644056082</v>
      </c>
      <c r="BL711" s="8">
        <f t="shared" si="783"/>
        <v>0.4647717368364101</v>
      </c>
      <c r="BM711" s="8">
        <f t="shared" si="784"/>
        <v>0.54296591208661227</v>
      </c>
      <c r="BN711" s="8">
        <f t="shared" si="785"/>
        <v>0.4547533914402857</v>
      </c>
    </row>
    <row r="712" spans="1:66" x14ac:dyDescent="0.25">
      <c r="A712" t="s">
        <v>141</v>
      </c>
      <c r="B712" t="s">
        <v>238</v>
      </c>
      <c r="C712" t="s">
        <v>150</v>
      </c>
      <c r="D712" s="7" t="s">
        <v>539</v>
      </c>
      <c r="E712">
        <f>VLOOKUP(A712,home!$A$2:$E$405,3,FALSE)</f>
        <v>1.3167</v>
      </c>
      <c r="F712">
        <f>VLOOKUP(B712,home!$B$2:$E$405,3,FALSE)</f>
        <v>1.1814</v>
      </c>
      <c r="G712">
        <f>VLOOKUP(C712,away!$B$2:$E$405,4,FALSE)</f>
        <v>1.2758</v>
      </c>
      <c r="H712">
        <f>VLOOKUP(A712,away!$A$2:$E$405,3,FALSE)</f>
        <v>1.0889</v>
      </c>
      <c r="I712">
        <f>VLOOKUP(C712,away!$B$2:$E$405,3,FALSE)</f>
        <v>0.67230000000000001</v>
      </c>
      <c r="J712">
        <f>VLOOKUP(B712,home!$B$2:$E$405,4,FALSE)</f>
        <v>0.4592</v>
      </c>
      <c r="K712" s="3">
        <f t="shared" si="730"/>
        <v>1.9845698990039999</v>
      </c>
      <c r="L712" s="3">
        <f t="shared" si="731"/>
        <v>0.336165382224</v>
      </c>
      <c r="M712" s="5">
        <f t="shared" si="732"/>
        <v>9.8201353440389813E-2</v>
      </c>
      <c r="N712" s="5">
        <f t="shared" si="733"/>
        <v>0.19488745007925048</v>
      </c>
      <c r="O712" s="5">
        <f t="shared" si="734"/>
        <v>3.3011895514202756E-2</v>
      </c>
      <c r="P712" s="5">
        <f t="shared" si="735"/>
        <v>6.5514414146551958E-2</v>
      </c>
      <c r="Q712" s="5">
        <f t="shared" si="736"/>
        <v>0.19338388356046265</v>
      </c>
      <c r="R712" s="5">
        <f t="shared" si="737"/>
        <v>5.5487282367353598E-3</v>
      </c>
      <c r="S712" s="5">
        <f t="shared" si="738"/>
        <v>1.0926882142137028E-2</v>
      </c>
      <c r="T712" s="5">
        <f t="shared" si="739"/>
        <v>6.5008967133064421E-2</v>
      </c>
      <c r="U712" s="5">
        <f t="shared" si="740"/>
        <v>1.1011839036378535E-2</v>
      </c>
      <c r="V712" s="5">
        <f t="shared" si="741"/>
        <v>8.0997784077846456E-4</v>
      </c>
      <c r="W712" s="5">
        <f t="shared" si="742"/>
        <v>0.12792794475552954</v>
      </c>
      <c r="X712" s="5">
        <f t="shared" si="743"/>
        <v>4.300494644587334E-2</v>
      </c>
      <c r="Y712" s="5">
        <f t="shared" si="744"/>
        <v>7.2283871297498309E-3</v>
      </c>
      <c r="Z712" s="5">
        <f t="shared" si="745"/>
        <v>6.2176344951974782E-4</v>
      </c>
      <c r="AA712" s="5">
        <f t="shared" si="746"/>
        <v>1.2339330262177844E-3</v>
      </c>
      <c r="AB712" s="5">
        <f t="shared" si="747"/>
        <v>1.2244131706093645E-3</v>
      </c>
      <c r="AC712" s="5">
        <f t="shared" si="748"/>
        <v>3.3773225782538434E-5</v>
      </c>
      <c r="AD712" s="5">
        <f t="shared" si="749"/>
        <v>6.3470487100817666E-2</v>
      </c>
      <c r="AE712" s="5">
        <f t="shared" si="750"/>
        <v>2.1336580556189831E-2</v>
      </c>
      <c r="AF712" s="5">
        <f t="shared" si="751"/>
        <v>3.5863098790123601E-3</v>
      </c>
      <c r="AG712" s="5">
        <f t="shared" si="752"/>
        <v>4.0186441041729904E-4</v>
      </c>
      <c r="AH712" s="5">
        <f t="shared" si="753"/>
        <v>5.2253836915179698E-5</v>
      </c>
      <c r="AI712" s="5">
        <f t="shared" si="754"/>
        <v>1.0370139184932964E-4</v>
      </c>
      <c r="AJ712" s="5">
        <f t="shared" si="755"/>
        <v>1.029013303744992E-4</v>
      </c>
      <c r="AK712" s="5">
        <f t="shared" si="756"/>
        <v>6.8071627609565696E-5</v>
      </c>
      <c r="AL712" s="5">
        <f t="shared" si="757"/>
        <v>9.012637905547169E-7</v>
      </c>
      <c r="AM712" s="5">
        <f t="shared" si="758"/>
        <v>2.5192323635080872E-2</v>
      </c>
      <c r="AN712" s="5">
        <f t="shared" si="759"/>
        <v>8.4687871038976684E-3</v>
      </c>
      <c r="AO712" s="5">
        <f t="shared" si="760"/>
        <v>1.4234565268777209E-3</v>
      </c>
      <c r="AP712" s="5">
        <f t="shared" si="761"/>
        <v>1.5950560247903216E-4</v>
      </c>
      <c r="AQ712" s="5">
        <f t="shared" si="762"/>
        <v>1.3405065456058315E-5</v>
      </c>
      <c r="AR712" s="5">
        <f t="shared" si="763"/>
        <v>3.5131862118523902E-6</v>
      </c>
      <c r="AS712" s="5">
        <f t="shared" si="764"/>
        <v>6.9721636056381427E-6</v>
      </c>
      <c r="AT712" s="5">
        <f t="shared" si="765"/>
        <v>6.9183730113403278E-6</v>
      </c>
      <c r="AU712" s="5">
        <f t="shared" si="766"/>
        <v>4.5766649427958906E-6</v>
      </c>
      <c r="AV712" s="5">
        <f t="shared" si="767"/>
        <v>2.270677870824898E-6</v>
      </c>
      <c r="AW712" s="5">
        <f t="shared" si="768"/>
        <v>1.6702012741361752E-8</v>
      </c>
      <c r="AX712" s="5">
        <f t="shared" si="769"/>
        <v>8.3326545286914223E-3</v>
      </c>
      <c r="AY712" s="5">
        <f t="shared" si="770"/>
        <v>2.8011499945780963E-3</v>
      </c>
      <c r="AZ712" s="5">
        <f t="shared" si="771"/>
        <v>4.7082482929705063E-4</v>
      </c>
      <c r="BA712" s="5">
        <f t="shared" si="772"/>
        <v>5.2758336233730852E-5</v>
      </c>
      <c r="BB712" s="5">
        <f t="shared" si="773"/>
        <v>4.4338815663786105E-6</v>
      </c>
      <c r="BC712" s="5">
        <f t="shared" si="774"/>
        <v>2.9810349829952285E-7</v>
      </c>
      <c r="BD712" s="5">
        <f t="shared" si="775"/>
        <v>1.9683526428857402E-7</v>
      </c>
      <c r="BE712" s="5">
        <f t="shared" si="776"/>
        <v>3.9063334056960095E-7</v>
      </c>
      <c r="BF712" s="5">
        <f t="shared" si="777"/>
        <v>3.8761958462090411E-7</v>
      </c>
      <c r="BG712" s="5">
        <f t="shared" si="778"/>
        <v>2.5641938663436003E-7</v>
      </c>
      <c r="BH712" s="5">
        <f t="shared" si="779"/>
        <v>1.2722054905890492E-7</v>
      </c>
      <c r="BI712" s="5">
        <f t="shared" si="780"/>
        <v>5.049561443941286E-8</v>
      </c>
      <c r="BJ712" s="8">
        <f t="shared" si="781"/>
        <v>0.76715641865802386</v>
      </c>
      <c r="BK712" s="8">
        <f t="shared" si="782"/>
        <v>0.17828845205400845</v>
      </c>
      <c r="BL712" s="8">
        <f t="shared" si="783"/>
        <v>5.2383397460274449E-2</v>
      </c>
      <c r="BM712" s="8">
        <f t="shared" si="784"/>
        <v>0.40510117335166784</v>
      </c>
      <c r="BN712" s="8">
        <f t="shared" si="785"/>
        <v>0.590547724977593</v>
      </c>
    </row>
    <row r="713" spans="1:66" x14ac:dyDescent="0.25">
      <c r="A713" t="s">
        <v>141</v>
      </c>
      <c r="B713" t="s">
        <v>146</v>
      </c>
      <c r="C713" t="s">
        <v>501</v>
      </c>
      <c r="D713" s="7" t="s">
        <v>539</v>
      </c>
      <c r="E713">
        <f>VLOOKUP(A713,home!$A$2:$E$405,3,FALSE)</f>
        <v>1.3167</v>
      </c>
      <c r="F713">
        <f>VLOOKUP(B713,home!$B$2:$E$405,3,FALSE)</f>
        <v>0.3377</v>
      </c>
      <c r="G713" t="e">
        <f>VLOOKUP(C713,away!$B$2:$E$405,4,FALSE)</f>
        <v>#N/A</v>
      </c>
      <c r="H713">
        <f>VLOOKUP(A713,away!$A$2:$E$405,3,FALSE)</f>
        <v>1.0889</v>
      </c>
      <c r="I713" t="e">
        <f>VLOOKUP(C713,away!$B$2:$E$405,3,FALSE)</f>
        <v>#N/A</v>
      </c>
      <c r="J713">
        <f>VLOOKUP(B713,home!$B$2:$E$405,4,FALSE)</f>
        <v>1.2605</v>
      </c>
      <c r="K713" s="3" t="e">
        <f t="shared" si="730"/>
        <v>#N/A</v>
      </c>
      <c r="L713" s="3" t="e">
        <f t="shared" si="731"/>
        <v>#N/A</v>
      </c>
      <c r="M713" s="5" t="e">
        <f t="shared" si="732"/>
        <v>#N/A</v>
      </c>
      <c r="N713" s="5" t="e">
        <f t="shared" si="733"/>
        <v>#N/A</v>
      </c>
      <c r="O713" s="5" t="e">
        <f t="shared" si="734"/>
        <v>#N/A</v>
      </c>
      <c r="P713" s="5" t="e">
        <f t="shared" si="735"/>
        <v>#N/A</v>
      </c>
      <c r="Q713" s="5" t="e">
        <f t="shared" si="736"/>
        <v>#N/A</v>
      </c>
      <c r="R713" s="5" t="e">
        <f t="shared" si="737"/>
        <v>#N/A</v>
      </c>
      <c r="S713" s="5" t="e">
        <f t="shared" si="738"/>
        <v>#N/A</v>
      </c>
      <c r="T713" s="5" t="e">
        <f t="shared" si="739"/>
        <v>#N/A</v>
      </c>
      <c r="U713" s="5" t="e">
        <f t="shared" si="740"/>
        <v>#N/A</v>
      </c>
      <c r="V713" s="5" t="e">
        <f t="shared" si="741"/>
        <v>#N/A</v>
      </c>
      <c r="W713" s="5" t="e">
        <f t="shared" si="742"/>
        <v>#N/A</v>
      </c>
      <c r="X713" s="5" t="e">
        <f t="shared" si="743"/>
        <v>#N/A</v>
      </c>
      <c r="Y713" s="5" t="e">
        <f t="shared" si="744"/>
        <v>#N/A</v>
      </c>
      <c r="Z713" s="5" t="e">
        <f t="shared" si="745"/>
        <v>#N/A</v>
      </c>
      <c r="AA713" s="5" t="e">
        <f t="shared" si="746"/>
        <v>#N/A</v>
      </c>
      <c r="AB713" s="5" t="e">
        <f t="shared" si="747"/>
        <v>#N/A</v>
      </c>
      <c r="AC713" s="5" t="e">
        <f t="shared" si="748"/>
        <v>#N/A</v>
      </c>
      <c r="AD713" s="5" t="e">
        <f t="shared" si="749"/>
        <v>#N/A</v>
      </c>
      <c r="AE713" s="5" t="e">
        <f t="shared" si="750"/>
        <v>#N/A</v>
      </c>
      <c r="AF713" s="5" t="e">
        <f t="shared" si="751"/>
        <v>#N/A</v>
      </c>
      <c r="AG713" s="5" t="e">
        <f t="shared" si="752"/>
        <v>#N/A</v>
      </c>
      <c r="AH713" s="5" t="e">
        <f t="shared" si="753"/>
        <v>#N/A</v>
      </c>
      <c r="AI713" s="5" t="e">
        <f t="shared" si="754"/>
        <v>#N/A</v>
      </c>
      <c r="AJ713" s="5" t="e">
        <f t="shared" si="755"/>
        <v>#N/A</v>
      </c>
      <c r="AK713" s="5" t="e">
        <f t="shared" si="756"/>
        <v>#N/A</v>
      </c>
      <c r="AL713" s="5" t="e">
        <f t="shared" si="757"/>
        <v>#N/A</v>
      </c>
      <c r="AM713" s="5" t="e">
        <f t="shared" si="758"/>
        <v>#N/A</v>
      </c>
      <c r="AN713" s="5" t="e">
        <f t="shared" si="759"/>
        <v>#N/A</v>
      </c>
      <c r="AO713" s="5" t="e">
        <f t="shared" si="760"/>
        <v>#N/A</v>
      </c>
      <c r="AP713" s="5" t="e">
        <f t="shared" si="761"/>
        <v>#N/A</v>
      </c>
      <c r="AQ713" s="5" t="e">
        <f t="shared" si="762"/>
        <v>#N/A</v>
      </c>
      <c r="AR713" s="5" t="e">
        <f t="shared" si="763"/>
        <v>#N/A</v>
      </c>
      <c r="AS713" s="5" t="e">
        <f t="shared" si="764"/>
        <v>#N/A</v>
      </c>
      <c r="AT713" s="5" t="e">
        <f t="shared" si="765"/>
        <v>#N/A</v>
      </c>
      <c r="AU713" s="5" t="e">
        <f t="shared" si="766"/>
        <v>#N/A</v>
      </c>
      <c r="AV713" s="5" t="e">
        <f t="shared" si="767"/>
        <v>#N/A</v>
      </c>
      <c r="AW713" s="5" t="e">
        <f t="shared" si="768"/>
        <v>#N/A</v>
      </c>
      <c r="AX713" s="5" t="e">
        <f t="shared" si="769"/>
        <v>#N/A</v>
      </c>
      <c r="AY713" s="5" t="e">
        <f t="shared" si="770"/>
        <v>#N/A</v>
      </c>
      <c r="AZ713" s="5" t="e">
        <f t="shared" si="771"/>
        <v>#N/A</v>
      </c>
      <c r="BA713" s="5" t="e">
        <f t="shared" si="772"/>
        <v>#N/A</v>
      </c>
      <c r="BB713" s="5" t="e">
        <f t="shared" si="773"/>
        <v>#N/A</v>
      </c>
      <c r="BC713" s="5" t="e">
        <f t="shared" si="774"/>
        <v>#N/A</v>
      </c>
      <c r="BD713" s="5" t="e">
        <f t="shared" si="775"/>
        <v>#N/A</v>
      </c>
      <c r="BE713" s="5" t="e">
        <f t="shared" si="776"/>
        <v>#N/A</v>
      </c>
      <c r="BF713" s="5" t="e">
        <f t="shared" si="777"/>
        <v>#N/A</v>
      </c>
      <c r="BG713" s="5" t="e">
        <f t="shared" si="778"/>
        <v>#N/A</v>
      </c>
      <c r="BH713" s="5" t="e">
        <f t="shared" si="779"/>
        <v>#N/A</v>
      </c>
      <c r="BI713" s="5" t="e">
        <f t="shared" si="780"/>
        <v>#N/A</v>
      </c>
      <c r="BJ713" s="8" t="e">
        <f t="shared" si="781"/>
        <v>#N/A</v>
      </c>
      <c r="BK713" s="8" t="e">
        <f t="shared" si="782"/>
        <v>#N/A</v>
      </c>
      <c r="BL713" s="8" t="e">
        <f t="shared" si="783"/>
        <v>#N/A</v>
      </c>
      <c r="BM713" s="8" t="e">
        <f t="shared" si="784"/>
        <v>#N/A</v>
      </c>
      <c r="BN713" s="8" t="e">
        <f t="shared" si="785"/>
        <v>#N/A</v>
      </c>
    </row>
    <row r="714" spans="1:66" x14ac:dyDescent="0.25">
      <c r="A714" t="s">
        <v>141</v>
      </c>
      <c r="B714" t="s">
        <v>148</v>
      </c>
      <c r="C714" t="s">
        <v>153</v>
      </c>
      <c r="D714" s="7" t="s">
        <v>539</v>
      </c>
      <c r="E714">
        <f>VLOOKUP(A714,home!$A$2:$E$405,3,FALSE)</f>
        <v>1.3167</v>
      </c>
      <c r="F714">
        <f>VLOOKUP(B714,home!$B$2:$E$405,3,FALSE)</f>
        <v>0.80169999999999997</v>
      </c>
      <c r="G714">
        <f>VLOOKUP(C714,away!$B$2:$E$405,4,FALSE)</f>
        <v>0.92820000000000003</v>
      </c>
      <c r="H714">
        <f>VLOOKUP(A714,away!$A$2:$E$405,3,FALSE)</f>
        <v>1.0889</v>
      </c>
      <c r="I714">
        <f>VLOOKUP(C714,away!$B$2:$E$405,3,FALSE)</f>
        <v>1.1735</v>
      </c>
      <c r="J714">
        <f>VLOOKUP(B714,home!$B$2:$E$405,4,FALSE)</f>
        <v>1.0204</v>
      </c>
      <c r="K714" s="3">
        <f t="shared" si="730"/>
        <v>0.97980642559799991</v>
      </c>
      <c r="L714" s="3">
        <f t="shared" si="731"/>
        <v>1.30389176266</v>
      </c>
      <c r="M714" s="5">
        <f t="shared" si="732"/>
        <v>0.10190663905175358</v>
      </c>
      <c r="N714" s="5">
        <f t="shared" si="733"/>
        <v>9.9848779754004219E-2</v>
      </c>
      <c r="O714" s="5">
        <f t="shared" si="734"/>
        <v>0.13287522721994738</v>
      </c>
      <c r="P714" s="5">
        <f t="shared" si="735"/>
        <v>0.13019200143289869</v>
      </c>
      <c r="Q714" s="5">
        <f t="shared" si="736"/>
        <v>4.8916237995546404E-2</v>
      </c>
      <c r="R714" s="5">
        <f t="shared" si="737"/>
        <v>8.6627457116832618E-2</v>
      </c>
      <c r="S714" s="5">
        <f t="shared" si="738"/>
        <v>4.1582073049469849E-2</v>
      </c>
      <c r="T714" s="5">
        <f t="shared" si="739"/>
        <v>6.3781479782709066E-2</v>
      </c>
      <c r="U714" s="5">
        <f t="shared" si="740"/>
        <v>8.4878139116287776E-2</v>
      </c>
      <c r="V714" s="5">
        <f t="shared" si="741"/>
        <v>5.9026285283316328E-3</v>
      </c>
      <c r="W714" s="5">
        <f t="shared" si="742"/>
        <v>1.5976148101372465E-2</v>
      </c>
      <c r="X714" s="5">
        <f t="shared" si="743"/>
        <v>2.083116790841576E-2</v>
      </c>
      <c r="Y714" s="5">
        <f t="shared" si="744"/>
        <v>1.3580794121185328E-2</v>
      </c>
      <c r="Z714" s="5">
        <f t="shared" si="745"/>
        <v>3.7650942584940138E-2</v>
      </c>
      <c r="AA714" s="5">
        <f t="shared" si="746"/>
        <v>3.6890635474545713E-2</v>
      </c>
      <c r="AB714" s="5">
        <f t="shared" si="747"/>
        <v>1.8072840841176704E-2</v>
      </c>
      <c r="AC714" s="5">
        <f t="shared" si="748"/>
        <v>4.7131069487297368E-4</v>
      </c>
      <c r="AD714" s="5">
        <f t="shared" si="749"/>
        <v>3.9133831415075065E-3</v>
      </c>
      <c r="AE714" s="5">
        <f t="shared" si="750"/>
        <v>5.1026280423441513E-3</v>
      </c>
      <c r="AF714" s="5">
        <f t="shared" si="751"/>
        <v>3.3266373361652305E-3</v>
      </c>
      <c r="AG714" s="5">
        <f t="shared" si="752"/>
        <v>1.4458583399943497E-3</v>
      </c>
      <c r="AH714" s="5">
        <f t="shared" si="753"/>
        <v>1.2273188473222018E-2</v>
      </c>
      <c r="AI714" s="5">
        <f t="shared" si="754"/>
        <v>1.2025348928638237E-2</v>
      </c>
      <c r="AJ714" s="5">
        <f t="shared" si="755"/>
        <v>5.8912570751688846E-3</v>
      </c>
      <c r="AK714" s="5">
        <f t="shared" si="756"/>
        <v>1.9240971790333843E-3</v>
      </c>
      <c r="AL714" s="5">
        <f t="shared" si="757"/>
        <v>2.4085136447716743E-5</v>
      </c>
      <c r="AM714" s="5">
        <f t="shared" si="758"/>
        <v>7.6687158957518861E-4</v>
      </c>
      <c r="AN714" s="5">
        <f t="shared" si="759"/>
        <v>9.999175486650688E-4</v>
      </c>
      <c r="AO714" s="5">
        <f t="shared" si="760"/>
        <v>6.518921275217816E-4</v>
      </c>
      <c r="AP714" s="5">
        <f t="shared" si="761"/>
        <v>2.8333225840618438E-4</v>
      </c>
      <c r="AQ714" s="5">
        <f t="shared" si="762"/>
        <v>9.2358649457919612E-5</v>
      </c>
      <c r="AR714" s="5">
        <f t="shared" si="763"/>
        <v>3.2005818703615663E-3</v>
      </c>
      <c r="AS714" s="5">
        <f t="shared" si="764"/>
        <v>3.1359506822327271E-3</v>
      </c>
      <c r="AT714" s="5">
        <f t="shared" si="765"/>
        <v>1.5363123144050287E-3</v>
      </c>
      <c r="AU714" s="5">
        <f t="shared" si="766"/>
        <v>5.01762892459794E-4</v>
      </c>
      <c r="AV714" s="5">
        <f t="shared" si="767"/>
        <v>1.2290762653968605E-4</v>
      </c>
      <c r="AW714" s="5">
        <f t="shared" si="768"/>
        <v>8.5472899184174627E-7</v>
      </c>
      <c r="AX714" s="5">
        <f t="shared" si="769"/>
        <v>1.2523095184572029E-4</v>
      </c>
      <c r="AY714" s="5">
        <f t="shared" si="770"/>
        <v>1.632876065417058E-4</v>
      </c>
      <c r="AZ714" s="5">
        <f t="shared" si="771"/>
        <v>1.0645468255709869E-4</v>
      </c>
      <c r="BA714" s="5">
        <f t="shared" si="772"/>
        <v>4.6268461227595374E-5</v>
      </c>
      <c r="BB714" s="5">
        <f t="shared" si="773"/>
        <v>1.5082266366403807E-5</v>
      </c>
      <c r="BC714" s="5">
        <f t="shared" si="774"/>
        <v>3.9331285754795736E-6</v>
      </c>
      <c r="BD714" s="5">
        <f t="shared" si="775"/>
        <v>6.9553538941389723E-4</v>
      </c>
      <c r="BE714" s="5">
        <f t="shared" si="776"/>
        <v>6.814900437785436E-4</v>
      </c>
      <c r="BF714" s="5">
        <f t="shared" si="777"/>
        <v>3.3386416193763958E-4</v>
      </c>
      <c r="BG714" s="5">
        <f t="shared" si="778"/>
        <v>1.0904075038113017E-4</v>
      </c>
      <c r="BH714" s="5">
        <f t="shared" si="779"/>
        <v>2.6709706968864717E-5</v>
      </c>
      <c r="BI714" s="5">
        <f t="shared" si="780"/>
        <v>5.2340685027866673E-6</v>
      </c>
      <c r="BJ714" s="8">
        <f t="shared" si="781"/>
        <v>0.27997774379398466</v>
      </c>
      <c r="BK714" s="8">
        <f t="shared" si="782"/>
        <v>0.28024202550031618</v>
      </c>
      <c r="BL714" s="8">
        <f t="shared" si="783"/>
        <v>0.40180758093183433</v>
      </c>
      <c r="BM714" s="8">
        <f t="shared" si="784"/>
        <v>0.39914951736254251</v>
      </c>
      <c r="BN714" s="8">
        <f t="shared" si="785"/>
        <v>0.60036634257098298</v>
      </c>
    </row>
    <row r="715" spans="1:66" x14ac:dyDescent="0.25">
      <c r="A715" t="s">
        <v>141</v>
      </c>
      <c r="B715" t="s">
        <v>139</v>
      </c>
      <c r="C715" t="s">
        <v>157</v>
      </c>
      <c r="D715" s="7" t="s">
        <v>539</v>
      </c>
      <c r="E715">
        <f>VLOOKUP(A715,home!$A$2:$E$405,3,FALSE)</f>
        <v>1.3167</v>
      </c>
      <c r="F715">
        <f>VLOOKUP(B715,home!$B$2:$E$405,3,FALSE)</f>
        <v>0.6754</v>
      </c>
      <c r="G715">
        <f>VLOOKUP(C715,away!$B$2:$E$405,4,FALSE)</f>
        <v>0.84389999999999998</v>
      </c>
      <c r="H715">
        <f>VLOOKUP(A715,away!$A$2:$E$405,3,FALSE)</f>
        <v>1.0889</v>
      </c>
      <c r="I715">
        <f>VLOOKUP(C715,away!$B$2:$E$405,3,FALSE)</f>
        <v>1.0204</v>
      </c>
      <c r="J715">
        <f>VLOOKUP(B715,home!$B$2:$E$405,4,FALSE)</f>
        <v>1.4705999999999999</v>
      </c>
      <c r="K715" s="3">
        <f t="shared" si="730"/>
        <v>0.75047957800199994</v>
      </c>
      <c r="L715" s="3">
        <f t="shared" si="731"/>
        <v>1.6340036013359998</v>
      </c>
      <c r="M715" s="5">
        <f t="shared" si="732"/>
        <v>9.2136585367438115E-2</v>
      </c>
      <c r="N715" s="5">
        <f t="shared" si="733"/>
        <v>6.914662570510019E-2</v>
      </c>
      <c r="O715" s="5">
        <f t="shared" si="734"/>
        <v>0.15055151230519564</v>
      </c>
      <c r="P715" s="5">
        <f t="shared" si="735"/>
        <v>0.11298583542236612</v>
      </c>
      <c r="Q715" s="5">
        <f t="shared" si="736"/>
        <v>2.5946565239712914E-2</v>
      </c>
      <c r="R715" s="5">
        <f t="shared" si="737"/>
        <v>0.1230008566466354</v>
      </c>
      <c r="S715" s="5">
        <f t="shared" si="738"/>
        <v>3.4638246455467057E-2</v>
      </c>
      <c r="T715" s="5">
        <f t="shared" si="739"/>
        <v>4.2396781043990368E-2</v>
      </c>
      <c r="U715" s="5">
        <f t="shared" si="740"/>
        <v>9.2309630990051419E-2</v>
      </c>
      <c r="V715" s="5">
        <f t="shared" si="741"/>
        <v>4.7196009148679861E-3</v>
      </c>
      <c r="W715" s="5">
        <f t="shared" si="742"/>
        <v>6.4907891105670367E-3</v>
      </c>
      <c r="X715" s="5">
        <f t="shared" si="743"/>
        <v>1.0605972782179028E-2</v>
      </c>
      <c r="Y715" s="5">
        <f t="shared" si="744"/>
        <v>8.6650988608760644E-3</v>
      </c>
      <c r="Z715" s="5">
        <f t="shared" si="745"/>
        <v>6.6994614242671766E-2</v>
      </c>
      <c r="AA715" s="5">
        <f t="shared" si="746"/>
        <v>5.0278089825247084E-2</v>
      </c>
      <c r="AB715" s="5">
        <f t="shared" si="747"/>
        <v>1.8866339817399037E-2</v>
      </c>
      <c r="AC715" s="5">
        <f t="shared" si="748"/>
        <v>3.6172388124919714E-4</v>
      </c>
      <c r="AD715" s="5">
        <f t="shared" si="749"/>
        <v>1.2178011681495814E-3</v>
      </c>
      <c r="AE715" s="5">
        <f t="shared" si="750"/>
        <v>1.9898914944676033E-3</v>
      </c>
      <c r="AF715" s="5">
        <f t="shared" si="751"/>
        <v>1.6257449341139695E-3</v>
      </c>
      <c r="AG715" s="5">
        <f t="shared" si="752"/>
        <v>8.8549102573199463E-4</v>
      </c>
      <c r="AH715" s="5">
        <f t="shared" si="753"/>
        <v>2.736736023566045E-2</v>
      </c>
      <c r="AI715" s="5">
        <f t="shared" si="754"/>
        <v>2.0538644960687167E-2</v>
      </c>
      <c r="AJ715" s="5">
        <f t="shared" si="755"/>
        <v>7.7069168014147031E-3</v>
      </c>
      <c r="AK715" s="5">
        <f t="shared" si="756"/>
        <v>1.9279612229407433E-3</v>
      </c>
      <c r="AL715" s="5">
        <f t="shared" si="757"/>
        <v>1.7743082078492138E-5</v>
      </c>
      <c r="AM715" s="5">
        <f t="shared" si="758"/>
        <v>1.8278698135264815E-4</v>
      </c>
      <c r="AN715" s="5">
        <f t="shared" si="759"/>
        <v>2.9867458580756329E-4</v>
      </c>
      <c r="AO715" s="5">
        <f t="shared" si="760"/>
        <v>2.4401767441854829E-4</v>
      </c>
      <c r="AP715" s="5">
        <f t="shared" si="761"/>
        <v>1.3290858626318114E-4</v>
      </c>
      <c r="AQ715" s="5">
        <f t="shared" si="762"/>
        <v>5.4293277150628622E-5</v>
      </c>
      <c r="AR715" s="5">
        <f t="shared" si="763"/>
        <v>8.9436730368257587E-3</v>
      </c>
      <c r="AS715" s="5">
        <f t="shared" si="764"/>
        <v>6.7120439664648613E-3</v>
      </c>
      <c r="AT715" s="5">
        <f t="shared" si="765"/>
        <v>2.5186259617417089E-3</v>
      </c>
      <c r="AU715" s="5">
        <f t="shared" si="766"/>
        <v>6.3005911630426644E-4</v>
      </c>
      <c r="AV715" s="5">
        <f t="shared" si="767"/>
        <v>1.1821162493008469E-4</v>
      </c>
      <c r="AW715" s="5">
        <f t="shared" si="768"/>
        <v>6.0439164059510401E-7</v>
      </c>
      <c r="AX715" s="5">
        <f t="shared" si="769"/>
        <v>2.2862982771632455E-5</v>
      </c>
      <c r="AY715" s="5">
        <f t="shared" si="770"/>
        <v>3.7358196186130347E-5</v>
      </c>
      <c r="AZ715" s="5">
        <f t="shared" si="771"/>
        <v>3.0521713553776905E-5</v>
      </c>
      <c r="BA715" s="5">
        <f t="shared" si="772"/>
        <v>1.6624196621939086E-5</v>
      </c>
      <c r="BB715" s="5">
        <f t="shared" si="773"/>
        <v>6.7909992873915617E-6</v>
      </c>
      <c r="BC715" s="5">
        <f t="shared" si="774"/>
        <v>2.2193034584536032E-6</v>
      </c>
      <c r="BD715" s="5">
        <f t="shared" si="775"/>
        <v>2.4356656585574924E-3</v>
      </c>
      <c r="BE715" s="5">
        <f t="shared" si="776"/>
        <v>1.8279173355881901E-3</v>
      </c>
      <c r="BF715" s="5">
        <f t="shared" si="777"/>
        <v>6.8590731531738248E-4</v>
      </c>
      <c r="BG715" s="5">
        <f t="shared" si="778"/>
        <v>1.7158647751595797E-4</v>
      </c>
      <c r="BH715" s="5">
        <f t="shared" si="779"/>
        <v>3.2193036809256443E-5</v>
      </c>
      <c r="BI715" s="5">
        <f t="shared" si="780"/>
        <v>4.8320433358427273E-6</v>
      </c>
      <c r="BJ715" s="8">
        <f t="shared" si="781"/>
        <v>0.16999981986176063</v>
      </c>
      <c r="BK715" s="8">
        <f t="shared" si="782"/>
        <v>0.24489709331965312</v>
      </c>
      <c r="BL715" s="8">
        <f t="shared" si="783"/>
        <v>0.51662802837862232</v>
      </c>
      <c r="BM715" s="8">
        <f t="shared" si="784"/>
        <v>0.42471482131171406</v>
      </c>
      <c r="BN715" s="8">
        <f t="shared" si="785"/>
        <v>0.57376798068644841</v>
      </c>
    </row>
    <row r="716" spans="1:66" x14ac:dyDescent="0.25">
      <c r="A716" t="s">
        <v>141</v>
      </c>
      <c r="B716" t="s">
        <v>500</v>
      </c>
      <c r="C716" t="s">
        <v>466</v>
      </c>
      <c r="D716" s="7" t="s">
        <v>539</v>
      </c>
      <c r="E716">
        <f>VLOOKUP(A716,home!$A$2:$E$405,3,FALSE)</f>
        <v>1.3167</v>
      </c>
      <c r="F716" t="e">
        <f>VLOOKUP(B716,home!$B$2:$E$405,3,FALSE)</f>
        <v>#N/A</v>
      </c>
      <c r="G716">
        <f>VLOOKUP(C716,away!$B$2:$E$405,4,FALSE)</f>
        <v>1.3502000000000001</v>
      </c>
      <c r="H716">
        <f>VLOOKUP(A716,away!$A$2:$E$405,3,FALSE)</f>
        <v>1.0889</v>
      </c>
      <c r="I716">
        <f>VLOOKUP(C716,away!$B$2:$E$405,3,FALSE)</f>
        <v>1.0713999999999999</v>
      </c>
      <c r="J716" t="e">
        <f>VLOOKUP(B716,home!$B$2:$E$405,4,FALSE)</f>
        <v>#N/A</v>
      </c>
      <c r="K716" s="3" t="e">
        <f t="shared" si="730"/>
        <v>#N/A</v>
      </c>
      <c r="L716" s="3" t="e">
        <f t="shared" si="731"/>
        <v>#N/A</v>
      </c>
      <c r="M716" s="5" t="e">
        <f t="shared" si="732"/>
        <v>#N/A</v>
      </c>
      <c r="N716" s="5" t="e">
        <f t="shared" si="733"/>
        <v>#N/A</v>
      </c>
      <c r="O716" s="5" t="e">
        <f t="shared" si="734"/>
        <v>#N/A</v>
      </c>
      <c r="P716" s="5" t="e">
        <f t="shared" si="735"/>
        <v>#N/A</v>
      </c>
      <c r="Q716" s="5" t="e">
        <f t="shared" si="736"/>
        <v>#N/A</v>
      </c>
      <c r="R716" s="5" t="e">
        <f t="shared" si="737"/>
        <v>#N/A</v>
      </c>
      <c r="S716" s="5" t="e">
        <f t="shared" si="738"/>
        <v>#N/A</v>
      </c>
      <c r="T716" s="5" t="e">
        <f t="shared" si="739"/>
        <v>#N/A</v>
      </c>
      <c r="U716" s="5" t="e">
        <f t="shared" si="740"/>
        <v>#N/A</v>
      </c>
      <c r="V716" s="5" t="e">
        <f t="shared" si="741"/>
        <v>#N/A</v>
      </c>
      <c r="W716" s="5" t="e">
        <f t="shared" si="742"/>
        <v>#N/A</v>
      </c>
      <c r="X716" s="5" t="e">
        <f t="shared" si="743"/>
        <v>#N/A</v>
      </c>
      <c r="Y716" s="5" t="e">
        <f t="shared" si="744"/>
        <v>#N/A</v>
      </c>
      <c r="Z716" s="5" t="e">
        <f t="shared" si="745"/>
        <v>#N/A</v>
      </c>
      <c r="AA716" s="5" t="e">
        <f t="shared" si="746"/>
        <v>#N/A</v>
      </c>
      <c r="AB716" s="5" t="e">
        <f t="shared" si="747"/>
        <v>#N/A</v>
      </c>
      <c r="AC716" s="5" t="e">
        <f t="shared" si="748"/>
        <v>#N/A</v>
      </c>
      <c r="AD716" s="5" t="e">
        <f t="shared" si="749"/>
        <v>#N/A</v>
      </c>
      <c r="AE716" s="5" t="e">
        <f t="shared" si="750"/>
        <v>#N/A</v>
      </c>
      <c r="AF716" s="5" t="e">
        <f t="shared" si="751"/>
        <v>#N/A</v>
      </c>
      <c r="AG716" s="5" t="e">
        <f t="shared" si="752"/>
        <v>#N/A</v>
      </c>
      <c r="AH716" s="5" t="e">
        <f t="shared" si="753"/>
        <v>#N/A</v>
      </c>
      <c r="AI716" s="5" t="e">
        <f t="shared" si="754"/>
        <v>#N/A</v>
      </c>
      <c r="AJ716" s="5" t="e">
        <f t="shared" si="755"/>
        <v>#N/A</v>
      </c>
      <c r="AK716" s="5" t="e">
        <f t="shared" si="756"/>
        <v>#N/A</v>
      </c>
      <c r="AL716" s="5" t="e">
        <f t="shared" si="757"/>
        <v>#N/A</v>
      </c>
      <c r="AM716" s="5" t="e">
        <f t="shared" si="758"/>
        <v>#N/A</v>
      </c>
      <c r="AN716" s="5" t="e">
        <f t="shared" si="759"/>
        <v>#N/A</v>
      </c>
      <c r="AO716" s="5" t="e">
        <f t="shared" si="760"/>
        <v>#N/A</v>
      </c>
      <c r="AP716" s="5" t="e">
        <f t="shared" si="761"/>
        <v>#N/A</v>
      </c>
      <c r="AQ716" s="5" t="e">
        <f t="shared" si="762"/>
        <v>#N/A</v>
      </c>
      <c r="AR716" s="5" t="e">
        <f t="shared" si="763"/>
        <v>#N/A</v>
      </c>
      <c r="AS716" s="5" t="e">
        <f t="shared" si="764"/>
        <v>#N/A</v>
      </c>
      <c r="AT716" s="5" t="e">
        <f t="shared" si="765"/>
        <v>#N/A</v>
      </c>
      <c r="AU716" s="5" t="e">
        <f t="shared" si="766"/>
        <v>#N/A</v>
      </c>
      <c r="AV716" s="5" t="e">
        <f t="shared" si="767"/>
        <v>#N/A</v>
      </c>
      <c r="AW716" s="5" t="e">
        <f t="shared" si="768"/>
        <v>#N/A</v>
      </c>
      <c r="AX716" s="5" t="e">
        <f t="shared" si="769"/>
        <v>#N/A</v>
      </c>
      <c r="AY716" s="5" t="e">
        <f t="shared" si="770"/>
        <v>#N/A</v>
      </c>
      <c r="AZ716" s="5" t="e">
        <f t="shared" si="771"/>
        <v>#N/A</v>
      </c>
      <c r="BA716" s="5" t="e">
        <f t="shared" si="772"/>
        <v>#N/A</v>
      </c>
      <c r="BB716" s="5" t="e">
        <f t="shared" si="773"/>
        <v>#N/A</v>
      </c>
      <c r="BC716" s="5" t="e">
        <f t="shared" si="774"/>
        <v>#N/A</v>
      </c>
      <c r="BD716" s="5" t="e">
        <f t="shared" si="775"/>
        <v>#N/A</v>
      </c>
      <c r="BE716" s="5" t="e">
        <f t="shared" si="776"/>
        <v>#N/A</v>
      </c>
      <c r="BF716" s="5" t="e">
        <f t="shared" si="777"/>
        <v>#N/A</v>
      </c>
      <c r="BG716" s="5" t="e">
        <f t="shared" si="778"/>
        <v>#N/A</v>
      </c>
      <c r="BH716" s="5" t="e">
        <f t="shared" si="779"/>
        <v>#N/A</v>
      </c>
      <c r="BI716" s="5" t="e">
        <f t="shared" si="780"/>
        <v>#N/A</v>
      </c>
      <c r="BJ716" s="8" t="e">
        <f t="shared" si="781"/>
        <v>#N/A</v>
      </c>
      <c r="BK716" s="8" t="e">
        <f t="shared" si="782"/>
        <v>#N/A</v>
      </c>
      <c r="BL716" s="8" t="e">
        <f t="shared" si="783"/>
        <v>#N/A</v>
      </c>
      <c r="BM716" s="8" t="e">
        <f t="shared" si="784"/>
        <v>#N/A</v>
      </c>
      <c r="BN716" s="8" t="e">
        <f t="shared" si="785"/>
        <v>#N/A</v>
      </c>
    </row>
    <row r="717" spans="1:66" x14ac:dyDescent="0.25">
      <c r="A717" t="s">
        <v>141</v>
      </c>
      <c r="B717" t="s">
        <v>143</v>
      </c>
      <c r="C717" t="s">
        <v>427</v>
      </c>
      <c r="D717" s="7" t="s">
        <v>539</v>
      </c>
      <c r="E717">
        <f>VLOOKUP(A717,home!$A$2:$E$405,3,FALSE)</f>
        <v>1.3167</v>
      </c>
      <c r="F717">
        <f>VLOOKUP(B717,home!$B$2:$E$405,3,FALSE)</f>
        <v>0.80169999999999997</v>
      </c>
      <c r="G717">
        <f>VLOOKUP(C717,away!$B$2:$E$405,4,FALSE)</f>
        <v>1.1392</v>
      </c>
      <c r="H717">
        <f>VLOOKUP(A717,away!$A$2:$E$405,3,FALSE)</f>
        <v>1.0889</v>
      </c>
      <c r="I717">
        <f>VLOOKUP(C717,away!$B$2:$E$405,3,FALSE)</f>
        <v>1.2244999999999999</v>
      </c>
      <c r="J717">
        <f>VLOOKUP(B717,home!$B$2:$E$405,4,FALSE)</f>
        <v>0.71430000000000005</v>
      </c>
      <c r="K717" s="3">
        <f t="shared" si="730"/>
        <v>1.2025376858879999</v>
      </c>
      <c r="L717" s="3">
        <f t="shared" si="731"/>
        <v>0.95241765511499998</v>
      </c>
      <c r="M717" s="5">
        <f t="shared" si="732"/>
        <v>0.11590836684870254</v>
      </c>
      <c r="N717" s="5">
        <f t="shared" si="733"/>
        <v>0.13938417924529611</v>
      </c>
      <c r="O717" s="5">
        <f t="shared" si="734"/>
        <v>0.11039317496225046</v>
      </c>
      <c r="P717" s="5">
        <f t="shared" si="735"/>
        <v>0.13275195315693375</v>
      </c>
      <c r="Q717" s="5">
        <f t="shared" si="736"/>
        <v>8.3807364179518326E-2</v>
      </c>
      <c r="R717" s="5">
        <f t="shared" si="737"/>
        <v>5.2570204419123252E-2</v>
      </c>
      <c r="S717" s="5">
        <f t="shared" si="738"/>
        <v>3.8010804452935858E-2</v>
      </c>
      <c r="T717" s="5">
        <f t="shared" si="739"/>
        <v>7.9819613273225676E-2</v>
      </c>
      <c r="U717" s="5">
        <f t="shared" si="740"/>
        <v>6.321765196883157E-2</v>
      </c>
      <c r="V717" s="5">
        <f t="shared" si="741"/>
        <v>4.8371625787810308E-3</v>
      </c>
      <c r="W717" s="5">
        <f t="shared" si="742"/>
        <v>3.3593837926936924E-2</v>
      </c>
      <c r="X717" s="5">
        <f t="shared" si="743"/>
        <v>3.1995364344686611E-2</v>
      </c>
      <c r="Y717" s="5">
        <f t="shared" si="744"/>
        <v>1.5236474941858251E-2</v>
      </c>
      <c r="Z717" s="5">
        <f t="shared" si="745"/>
        <v>1.6689596940592528E-2</v>
      </c>
      <c r="AA717" s="5">
        <f t="shared" si="746"/>
        <v>2.0069869283343582E-2</v>
      </c>
      <c r="AB717" s="5">
        <f t="shared" si="747"/>
        <v>1.2067387082033325E-2</v>
      </c>
      <c r="AC717" s="5">
        <f t="shared" si="748"/>
        <v>3.4625562283017389E-4</v>
      </c>
      <c r="AD717" s="5">
        <f t="shared" si="749"/>
        <v>1.0099464030188816E-2</v>
      </c>
      <c r="AE717" s="5">
        <f t="shared" si="750"/>
        <v>9.6189078495507174E-3</v>
      </c>
      <c r="AF717" s="5">
        <f t="shared" si="751"/>
        <v>4.5806088294181807E-3</v>
      </c>
      <c r="AG717" s="5">
        <f t="shared" si="752"/>
        <v>1.4542175734378431E-3</v>
      </c>
      <c r="AH717" s="5">
        <f t="shared" si="753"/>
        <v>3.9738666957434025E-3</v>
      </c>
      <c r="AI717" s="5">
        <f t="shared" si="754"/>
        <v>4.7787244603266638E-3</v>
      </c>
      <c r="AJ717" s="5">
        <f t="shared" si="755"/>
        <v>2.8732981270088052E-3</v>
      </c>
      <c r="AK717" s="5">
        <f t="shared" si="756"/>
        <v>1.1517497601731637E-3</v>
      </c>
      <c r="AL717" s="5">
        <f t="shared" si="757"/>
        <v>1.5862913600457034E-5</v>
      </c>
      <c r="AM717" s="5">
        <f t="shared" si="758"/>
        <v>2.4289972207144697E-3</v>
      </c>
      <c r="AN717" s="5">
        <f t="shared" si="759"/>
        <v>2.3134198372337269E-3</v>
      </c>
      <c r="AO717" s="5">
        <f t="shared" si="760"/>
        <v>1.1016709483373354E-3</v>
      </c>
      <c r="AP717" s="5">
        <f t="shared" si="761"/>
        <v>3.4975028710792117E-4</v>
      </c>
      <c r="AQ717" s="5">
        <f t="shared" si="762"/>
        <v>8.3277087080781058E-5</v>
      </c>
      <c r="AR717" s="5">
        <f t="shared" si="763"/>
        <v>7.5695616001990502E-4</v>
      </c>
      <c r="AS717" s="5">
        <f t="shared" si="764"/>
        <v>9.1026830898900311E-4</v>
      </c>
      <c r="AT717" s="5">
        <f t="shared" si="765"/>
        <v>5.4731597291440967E-4</v>
      </c>
      <c r="AU717" s="5">
        <f t="shared" si="766"/>
        <v>2.1938936117267769E-4</v>
      </c>
      <c r="AV717" s="5">
        <f t="shared" si="767"/>
        <v>6.5955993673259629E-5</v>
      </c>
      <c r="AW717" s="5">
        <f t="shared" si="768"/>
        <v>5.0466895638564166E-7</v>
      </c>
      <c r="AX717" s="5">
        <f t="shared" si="769"/>
        <v>4.8682678280439307E-4</v>
      </c>
      <c r="AY717" s="5">
        <f t="shared" si="770"/>
        <v>4.6366242292573934E-4</v>
      </c>
      <c r="AZ717" s="5">
        <f t="shared" si="771"/>
        <v>2.2080013880393604E-4</v>
      </c>
      <c r="BA717" s="5">
        <f t="shared" si="772"/>
        <v>7.0097983482903762E-5</v>
      </c>
      <c r="BB717" s="5">
        <f t="shared" si="773"/>
        <v>1.6690639264269298E-5</v>
      </c>
      <c r="BC717" s="5">
        <f t="shared" si="774"/>
        <v>3.1792919020891433E-6</v>
      </c>
      <c r="BD717" s="5">
        <f t="shared" si="775"/>
        <v>1.2015640182516877E-4</v>
      </c>
      <c r="BE717" s="5">
        <f t="shared" si="776"/>
        <v>1.4449260139546709E-4</v>
      </c>
      <c r="BF717" s="5">
        <f t="shared" si="777"/>
        <v>8.6878899255021132E-5</v>
      </c>
      <c r="BG717" s="5">
        <f t="shared" si="778"/>
        <v>3.4825050154209913E-5</v>
      </c>
      <c r="BH717" s="5">
        <f t="shared" si="779"/>
        <v>1.0469608805844284E-5</v>
      </c>
      <c r="BI717" s="5">
        <f t="shared" si="780"/>
        <v>2.5180198291065213E-6</v>
      </c>
      <c r="BJ717" s="8">
        <f t="shared" si="781"/>
        <v>0.41712840483377506</v>
      </c>
      <c r="BK717" s="8">
        <f t="shared" si="782"/>
        <v>0.29233406799670952</v>
      </c>
      <c r="BL717" s="8">
        <f t="shared" si="783"/>
        <v>0.27399515313686834</v>
      </c>
      <c r="BM717" s="8">
        <f t="shared" si="784"/>
        <v>0.36486882234215162</v>
      </c>
      <c r="BN717" s="8">
        <f t="shared" si="785"/>
        <v>0.63481524281182444</v>
      </c>
    </row>
    <row r="718" spans="1:66" x14ac:dyDescent="0.25">
      <c r="A718" t="s">
        <v>141</v>
      </c>
      <c r="B718" t="s">
        <v>467</v>
      </c>
      <c r="C718" t="s">
        <v>147</v>
      </c>
      <c r="D718" s="7" t="s">
        <v>539</v>
      </c>
      <c r="E718">
        <f>VLOOKUP(A718,home!$A$2:$E$405,3,FALSE)</f>
        <v>1.3167</v>
      </c>
      <c r="F718">
        <f>VLOOKUP(B718,home!$B$2:$E$405,3,FALSE)</f>
        <v>1.0548</v>
      </c>
      <c r="G718">
        <f>VLOOKUP(C718,away!$B$2:$E$405,4,FALSE)</f>
        <v>1.0548</v>
      </c>
      <c r="H718">
        <f>VLOOKUP(A718,away!$A$2:$E$405,3,FALSE)</f>
        <v>1.0889</v>
      </c>
      <c r="I718">
        <f>VLOOKUP(C718,away!$B$2:$E$405,3,FALSE)</f>
        <v>0.96940000000000004</v>
      </c>
      <c r="J718">
        <f>VLOOKUP(B718,home!$B$2:$E$405,4,FALSE)</f>
        <v>1.2244999999999999</v>
      </c>
      <c r="K718" s="3">
        <f t="shared" si="730"/>
        <v>1.4649644227679999</v>
      </c>
      <c r="L718" s="3">
        <f t="shared" si="731"/>
        <v>1.2925572936700001</v>
      </c>
      <c r="M718" s="5">
        <f t="shared" si="732"/>
        <v>6.3448817834961188E-2</v>
      </c>
      <c r="N718" s="5">
        <f t="shared" si="733"/>
        <v>9.2950260794905898E-2</v>
      </c>
      <c r="O718" s="5">
        <f t="shared" si="734"/>
        <v>8.2011232267318254E-2</v>
      </c>
      <c r="P718" s="5">
        <f t="shared" si="735"/>
        <v>0.12014353753898427</v>
      </c>
      <c r="Q718" s="5">
        <f t="shared" si="736"/>
        <v>6.8084412575772191E-2</v>
      </c>
      <c r="R718" s="5">
        <f t="shared" si="737"/>
        <v>5.3002108214993342E-2</v>
      </c>
      <c r="S718" s="5">
        <f t="shared" si="738"/>
        <v>5.687446238134531E-2</v>
      </c>
      <c r="T718" s="5">
        <f t="shared" si="739"/>
        <v>8.800300406005182E-2</v>
      </c>
      <c r="U718" s="5">
        <f t="shared" si="740"/>
        <v>7.7646202866664793E-2</v>
      </c>
      <c r="V718" s="5">
        <f t="shared" si="741"/>
        <v>1.1966073757095066E-2</v>
      </c>
      <c r="W718" s="5">
        <f t="shared" si="742"/>
        <v>3.3247080722854809E-2</v>
      </c>
      <c r="X718" s="5">
        <f t="shared" si="743"/>
        <v>4.297375668156124E-2</v>
      </c>
      <c r="Y718" s="5">
        <f t="shared" si="744"/>
        <v>2.7773021317575943E-2</v>
      </c>
      <c r="Z718" s="5">
        <f t="shared" si="745"/>
        <v>2.28360871843921E-2</v>
      </c>
      <c r="AA718" s="5">
        <f t="shared" si="746"/>
        <v>3.3454055280362695E-2</v>
      </c>
      <c r="AB718" s="5">
        <f t="shared" si="747"/>
        <v>2.450450039152265E-2</v>
      </c>
      <c r="AC718" s="5">
        <f t="shared" si="748"/>
        <v>1.4161477714302298E-3</v>
      </c>
      <c r="AD718" s="5">
        <f t="shared" si="749"/>
        <v>1.2176447604969533E-2</v>
      </c>
      <c r="AE718" s="5">
        <f t="shared" si="750"/>
        <v>1.5738756162793972E-2</v>
      </c>
      <c r="AF718" s="5">
        <f t="shared" si="751"/>
        <v>1.0171622035756507E-2</v>
      </c>
      <c r="AG718" s="5">
        <f t="shared" si="752"/>
        <v>4.3824680835905247E-3</v>
      </c>
      <c r="AH718" s="5">
        <f t="shared" si="753"/>
        <v>7.3792377622675046E-3</v>
      </c>
      <c r="AI718" s="5">
        <f t="shared" si="754"/>
        <v>1.0810320788868042E-2</v>
      </c>
      <c r="AJ718" s="5">
        <f t="shared" si="755"/>
        <v>7.9183676772004927E-3</v>
      </c>
      <c r="AK718" s="5">
        <f t="shared" si="756"/>
        <v>3.8667089778316012E-3</v>
      </c>
      <c r="AL718" s="5">
        <f t="shared" si="757"/>
        <v>1.0726188997256724E-4</v>
      </c>
      <c r="AM718" s="5">
        <f t="shared" si="758"/>
        <v>3.5676125073957981E-3</v>
      </c>
      <c r="AN718" s="5">
        <f t="shared" si="759"/>
        <v>4.6113435674227559E-3</v>
      </c>
      <c r="AO718" s="5">
        <f t="shared" si="760"/>
        <v>2.9802128808452608E-3</v>
      </c>
      <c r="AP718" s="5">
        <f t="shared" si="761"/>
        <v>1.2840319652752754E-3</v>
      </c>
      <c r="AQ718" s="5">
        <f t="shared" si="762"/>
        <v>4.1492122050549527E-4</v>
      </c>
      <c r="AR718" s="5">
        <f t="shared" si="763"/>
        <v>1.90761751826879E-3</v>
      </c>
      <c r="AS718" s="5">
        <f t="shared" si="764"/>
        <v>2.7945917965127628E-3</v>
      </c>
      <c r="AT718" s="5">
        <f t="shared" si="765"/>
        <v>2.046988779025254E-3</v>
      </c>
      <c r="AU718" s="5">
        <f t="shared" si="766"/>
        <v>9.995885783591011E-4</v>
      </c>
      <c r="AV718" s="5">
        <f t="shared" si="767"/>
        <v>3.660904261753318E-4</v>
      </c>
      <c r="AW718" s="5">
        <f t="shared" si="768"/>
        <v>5.6418277773388625E-6</v>
      </c>
      <c r="AX718" s="5">
        <f t="shared" si="769"/>
        <v>8.7107089959282823E-4</v>
      </c>
      <c r="AY718" s="5">
        <f t="shared" si="770"/>
        <v>1.1259090445723983E-3</v>
      </c>
      <c r="AZ718" s="5">
        <f t="shared" si="771"/>
        <v>7.2765097378553738E-4</v>
      </c>
      <c r="BA718" s="5">
        <f t="shared" si="772"/>
        <v>3.1351019113752494E-4</v>
      </c>
      <c r="BB718" s="5">
        <f t="shared" si="773"/>
        <v>1.0130747104867091E-4</v>
      </c>
      <c r="BC718" s="5">
        <f t="shared" si="774"/>
        <v>2.618914212144438E-5</v>
      </c>
      <c r="BD718" s="5">
        <f t="shared" si="775"/>
        <v>4.109508227951651E-4</v>
      </c>
      <c r="BE718" s="5">
        <f t="shared" si="776"/>
        <v>6.0202833490215365E-4</v>
      </c>
      <c r="BF718" s="5">
        <f t="shared" si="777"/>
        <v>4.4097504606495694E-4</v>
      </c>
      <c r="BG718" s="5">
        <f t="shared" si="778"/>
        <v>2.1533758460454719E-4</v>
      </c>
      <c r="BH718" s="5">
        <f t="shared" si="779"/>
        <v>7.8865475082614021E-5</v>
      </c>
      <c r="BI718" s="5">
        <f t="shared" si="780"/>
        <v>2.3107023036145149E-5</v>
      </c>
      <c r="BJ718" s="8">
        <f t="shared" si="781"/>
        <v>0.41152458990353541</v>
      </c>
      <c r="BK718" s="8">
        <f t="shared" si="782"/>
        <v>0.25508221021836103</v>
      </c>
      <c r="BL718" s="8">
        <f t="shared" si="783"/>
        <v>0.31047887561185622</v>
      </c>
      <c r="BM718" s="8">
        <f t="shared" si="784"/>
        <v>0.5191611264744147</v>
      </c>
      <c r="BN718" s="8">
        <f t="shared" si="785"/>
        <v>0.47964036922693515</v>
      </c>
    </row>
    <row r="719" spans="1:66" x14ac:dyDescent="0.25">
      <c r="A719" t="s">
        <v>141</v>
      </c>
      <c r="B719" t="s">
        <v>155</v>
      </c>
      <c r="C719" t="s">
        <v>154</v>
      </c>
      <c r="D719" s="7" t="s">
        <v>539</v>
      </c>
      <c r="E719">
        <f>VLOOKUP(A719,home!$A$2:$E$405,3,FALSE)</f>
        <v>1.3167</v>
      </c>
      <c r="F719">
        <f>VLOOKUP(B719,home!$B$2:$E$405,3,FALSE)</f>
        <v>0.80169999999999997</v>
      </c>
      <c r="G719">
        <f>VLOOKUP(C719,away!$B$2:$E$405,4,FALSE)</f>
        <v>0.71730000000000005</v>
      </c>
      <c r="H719">
        <f>VLOOKUP(A719,away!$A$2:$E$405,3,FALSE)</f>
        <v>1.0889</v>
      </c>
      <c r="I719">
        <f>VLOOKUP(C719,away!$B$2:$E$405,3,FALSE)</f>
        <v>1.0204</v>
      </c>
      <c r="J719">
        <f>VLOOKUP(B719,home!$B$2:$E$405,4,FALSE)</f>
        <v>1.3774999999999999</v>
      </c>
      <c r="K719" s="3">
        <f t="shared" si="730"/>
        <v>0.75718072514699997</v>
      </c>
      <c r="L719" s="3">
        <f t="shared" si="731"/>
        <v>1.5305589288999999</v>
      </c>
      <c r="M719" s="5">
        <f t="shared" si="732"/>
        <v>0.10149561797960382</v>
      </c>
      <c r="N719" s="5">
        <f t="shared" si="733"/>
        <v>7.6850525621039306E-2</v>
      </c>
      <c r="O719" s="5">
        <f t="shared" si="734"/>
        <v>0.15534502434290601</v>
      </c>
      <c r="P719" s="5">
        <f t="shared" si="735"/>
        <v>0.11762425817993992</v>
      </c>
      <c r="Q719" s="5">
        <f t="shared" si="736"/>
        <v>2.9094868358833317E-2</v>
      </c>
      <c r="R719" s="5">
        <f t="shared" si="737"/>
        <v>0.11888235703411133</v>
      </c>
      <c r="S719" s="5">
        <f t="shared" si="738"/>
        <v>3.4078974018271133E-2</v>
      </c>
      <c r="T719" s="5">
        <f t="shared" si="739"/>
        <v>4.4531410551782419E-2</v>
      </c>
      <c r="U719" s="5">
        <f t="shared" si="740"/>
        <v>9.0015429306272959E-2</v>
      </c>
      <c r="V719" s="5">
        <f t="shared" si="741"/>
        <v>4.3882726917750881E-3</v>
      </c>
      <c r="W719" s="5">
        <f t="shared" si="742"/>
        <v>7.3433578406659735E-3</v>
      </c>
      <c r="X719" s="5">
        <f t="shared" si="743"/>
        <v>1.1239441911139129E-2</v>
      </c>
      <c r="Y719" s="5">
        <f t="shared" si="744"/>
        <v>8.6013140864734366E-3</v>
      </c>
      <c r="Z719" s="5">
        <f t="shared" si="745"/>
        <v>6.0652151015745608E-2</v>
      </c>
      <c r="AA719" s="5">
        <f t="shared" si="746"/>
        <v>4.5924639687827604E-2</v>
      </c>
      <c r="AB719" s="5">
        <f t="shared" si="747"/>
        <v>1.7386625990471999E-2</v>
      </c>
      <c r="AC719" s="5">
        <f t="shared" si="748"/>
        <v>3.1785074218983764E-4</v>
      </c>
      <c r="AD719" s="5">
        <f t="shared" si="749"/>
        <v>1.3900622537023422E-3</v>
      </c>
      <c r="AE719" s="5">
        <f t="shared" si="750"/>
        <v>2.1275721941309768E-3</v>
      </c>
      <c r="AF719" s="5">
        <f t="shared" si="751"/>
        <v>1.6281873093032656E-3</v>
      </c>
      <c r="AG719" s="5">
        <f t="shared" si="752"/>
        <v>8.3067887472525973E-4</v>
      </c>
      <c r="AH719" s="5">
        <f t="shared" si="753"/>
        <v>2.3207922823535159E-2</v>
      </c>
      <c r="AI719" s="5">
        <f t="shared" si="754"/>
        <v>1.7572591832679962E-2</v>
      </c>
      <c r="AJ719" s="5">
        <f t="shared" si="755"/>
        <v>6.6528139132904299E-3</v>
      </c>
      <c r="AK719" s="5">
        <f t="shared" si="756"/>
        <v>1.6791274877110997E-3</v>
      </c>
      <c r="AL719" s="5">
        <f t="shared" si="757"/>
        <v>1.4734412581057894E-5</v>
      </c>
      <c r="AM719" s="5">
        <f t="shared" si="758"/>
        <v>2.1050566905156254E-4</v>
      </c>
      <c r="AN719" s="5">
        <f t="shared" si="759"/>
        <v>3.221913313509374E-4</v>
      </c>
      <c r="AO719" s="5">
        <f t="shared" si="760"/>
        <v>2.465664095066779E-4</v>
      </c>
      <c r="AP719" s="5">
        <f t="shared" si="761"/>
        <v>1.2579480654575324E-4</v>
      </c>
      <c r="AQ719" s="5">
        <f t="shared" si="762"/>
        <v>4.8134091091962692E-5</v>
      </c>
      <c r="AR719" s="5">
        <f t="shared" si="763"/>
        <v>7.1042186997567688E-3</v>
      </c>
      <c r="AS719" s="5">
        <f t="shared" si="764"/>
        <v>5.3791774666847071E-3</v>
      </c>
      <c r="AT719" s="5">
        <f t="shared" si="765"/>
        <v>2.0365047474593641E-3</v>
      </c>
      <c r="AU719" s="5">
        <f t="shared" si="766"/>
        <v>5.1400071381552982E-4</v>
      </c>
      <c r="AV719" s="5">
        <f t="shared" si="767"/>
        <v>9.7297858303229624E-5</v>
      </c>
      <c r="AW719" s="5">
        <f t="shared" si="768"/>
        <v>4.7432927649272479E-7</v>
      </c>
      <c r="AX719" s="5">
        <f t="shared" si="769"/>
        <v>2.6565139190002745E-5</v>
      </c>
      <c r="AY719" s="5">
        <f t="shared" si="770"/>
        <v>4.0659510984730011E-5</v>
      </c>
      <c r="AZ719" s="5">
        <f t="shared" si="771"/>
        <v>3.1115888791193078E-5</v>
      </c>
      <c r="BA719" s="5">
        <f t="shared" si="772"/>
        <v>1.5874900473339998E-5</v>
      </c>
      <c r="BB719" s="5">
        <f t="shared" si="773"/>
        <v>6.0743676662173419E-6</v>
      </c>
      <c r="BC719" s="5">
        <f t="shared" si="774"/>
        <v>1.859435533790082E-6</v>
      </c>
      <c r="BD719" s="5">
        <f t="shared" si="775"/>
        <v>1.8122375606285125E-3</v>
      </c>
      <c r="BE719" s="5">
        <f t="shared" si="776"/>
        <v>1.3721913502953275E-3</v>
      </c>
      <c r="BF719" s="5">
        <f t="shared" si="777"/>
        <v>5.1949842082852846E-4</v>
      </c>
      <c r="BG719" s="5">
        <f t="shared" si="778"/>
        <v>1.3111806366522221E-4</v>
      </c>
      <c r="BH719" s="5">
        <f t="shared" si="779"/>
        <v>2.4820017631475862E-5</v>
      </c>
      <c r="BI719" s="5">
        <f t="shared" si="780"/>
        <v>3.7586477896724441E-6</v>
      </c>
      <c r="BJ719" s="8">
        <f t="shared" si="781"/>
        <v>0.18471276055198163</v>
      </c>
      <c r="BK719" s="8">
        <f t="shared" si="782"/>
        <v>0.25796036753534562</v>
      </c>
      <c r="BL719" s="8">
        <f t="shared" si="783"/>
        <v>0.49566135596566491</v>
      </c>
      <c r="BM719" s="8">
        <f t="shared" si="784"/>
        <v>0.39965379837059556</v>
      </c>
      <c r="BN719" s="8">
        <f t="shared" si="785"/>
        <v>0.59929265151643374</v>
      </c>
    </row>
    <row r="720" spans="1:66" x14ac:dyDescent="0.25">
      <c r="A720" t="s">
        <v>141</v>
      </c>
      <c r="B720" t="s">
        <v>240</v>
      </c>
      <c r="C720" t="s">
        <v>156</v>
      </c>
      <c r="D720" s="7" t="s">
        <v>539</v>
      </c>
      <c r="E720">
        <f>VLOOKUP(A720,home!$A$2:$E$405,3,FALSE)</f>
        <v>1.3167</v>
      </c>
      <c r="F720">
        <f>VLOOKUP(B720,home!$B$2:$E$405,3,FALSE)</f>
        <v>1.3502000000000001</v>
      </c>
      <c r="G720">
        <f>VLOOKUP(C720,away!$B$2:$E$405,4,FALSE)</f>
        <v>1.0125999999999999</v>
      </c>
      <c r="H720">
        <f>VLOOKUP(A720,away!$A$2:$E$405,3,FALSE)</f>
        <v>1.0889</v>
      </c>
      <c r="I720">
        <f>VLOOKUP(C720,away!$B$2:$E$405,3,FALSE)</f>
        <v>0.76529999999999998</v>
      </c>
      <c r="J720">
        <f>VLOOKUP(B720,home!$B$2:$E$405,4,FALSE)</f>
        <v>1.3774999999999999</v>
      </c>
      <c r="K720" s="3">
        <f t="shared" si="730"/>
        <v>1.800208725084</v>
      </c>
      <c r="L720" s="3">
        <f t="shared" si="731"/>
        <v>1.147919196675</v>
      </c>
      <c r="M720" s="5">
        <f t="shared" si="732"/>
        <v>5.2437781747219567E-2</v>
      </c>
      <c r="N720" s="5">
        <f t="shared" si="733"/>
        <v>9.4398952225395183E-2</v>
      </c>
      <c r="O720" s="5">
        <f t="shared" si="734"/>
        <v>6.0194336298687257E-2</v>
      </c>
      <c r="P720" s="5">
        <f t="shared" si="735"/>
        <v>0.10836236940553733</v>
      </c>
      <c r="Q720" s="5">
        <f t="shared" si="736"/>
        <v>8.496890871747205E-2</v>
      </c>
      <c r="R720" s="5">
        <f t="shared" si="737"/>
        <v>3.4549117084186939E-2</v>
      </c>
      <c r="S720" s="5">
        <f t="shared" si="738"/>
        <v>5.5982550710226987E-2</v>
      </c>
      <c r="T720" s="5">
        <f t="shared" si="739"/>
        <v>9.7537441437311911E-2</v>
      </c>
      <c r="U720" s="5">
        <f t="shared" si="740"/>
        <v>6.2195622018902018E-2</v>
      </c>
      <c r="V720" s="5">
        <f t="shared" si="741"/>
        <v>1.2854179304806958E-2</v>
      </c>
      <c r="W720" s="5">
        <f t="shared" si="742"/>
        <v>5.0987256944686386E-2</v>
      </c>
      <c r="X720" s="5">
        <f t="shared" si="743"/>
        <v>5.8529251032606207E-2</v>
      </c>
      <c r="Y720" s="5">
        <f t="shared" si="744"/>
        <v>3.3593425413669373E-2</v>
      </c>
      <c r="Z720" s="5">
        <f t="shared" si="745"/>
        <v>1.3219864909703463E-2</v>
      </c>
      <c r="AA720" s="5">
        <f t="shared" si="746"/>
        <v>2.3798516154879979E-2</v>
      </c>
      <c r="AB720" s="5">
        <f t="shared" si="747"/>
        <v>2.1421148213033734E-2</v>
      </c>
      <c r="AC720" s="5">
        <f t="shared" si="748"/>
        <v>1.6601928988757733E-3</v>
      </c>
      <c r="AD720" s="5">
        <f t="shared" si="749"/>
        <v>2.2946926204981056E-2</v>
      </c>
      <c r="AE720" s="5">
        <f t="shared" si="750"/>
        <v>2.6341217095382355E-2</v>
      </c>
      <c r="AF720" s="5">
        <f t="shared" si="751"/>
        <v>1.5118794383786549E-2</v>
      </c>
      <c r="AG720" s="5">
        <f t="shared" si="752"/>
        <v>5.7850514345769181E-3</v>
      </c>
      <c r="AH720" s="5">
        <f t="shared" si="753"/>
        <v>3.7938341768247053E-3</v>
      </c>
      <c r="AI720" s="5">
        <f t="shared" si="754"/>
        <v>6.8296933866417095E-3</v>
      </c>
      <c r="AJ720" s="5">
        <f t="shared" si="755"/>
        <v>6.1474368121404504E-3</v>
      </c>
      <c r="AK720" s="5">
        <f t="shared" si="756"/>
        <v>3.6888897953726036E-3</v>
      </c>
      <c r="AL720" s="5">
        <f t="shared" si="757"/>
        <v>1.3723115677139819E-4</v>
      </c>
      <c r="AM720" s="5">
        <f t="shared" si="758"/>
        <v>8.2618513536131082E-3</v>
      </c>
      <c r="AN720" s="5">
        <f t="shared" si="759"/>
        <v>9.4839377688878193E-3</v>
      </c>
      <c r="AO720" s="5">
        <f t="shared" si="760"/>
        <v>5.4433971124886998E-3</v>
      </c>
      <c r="AP720" s="5">
        <f t="shared" si="761"/>
        <v>2.0828600135170141E-3</v>
      </c>
      <c r="AQ720" s="5">
        <f t="shared" si="762"/>
        <v>5.977387483757327E-4</v>
      </c>
      <c r="AR720" s="5">
        <f t="shared" si="763"/>
        <v>8.7100301611575518E-4</v>
      </c>
      <c r="AS720" s="5">
        <f t="shared" si="764"/>
        <v>1.5679872291860621E-3</v>
      </c>
      <c r="AT720" s="5">
        <f t="shared" si="765"/>
        <v>1.4113521454005176E-3</v>
      </c>
      <c r="AU720" s="5">
        <f t="shared" si="766"/>
        <v>8.4690948210534476E-4</v>
      </c>
      <c r="AV720" s="5">
        <f t="shared" si="767"/>
        <v>3.8115345976060341E-4</v>
      </c>
      <c r="AW720" s="5">
        <f t="shared" si="768"/>
        <v>7.8774273097893195E-6</v>
      </c>
      <c r="AX720" s="5">
        <f t="shared" si="769"/>
        <v>2.4788428153535665E-3</v>
      </c>
      <c r="AY720" s="5">
        <f t="shared" si="770"/>
        <v>2.845511253284261E-3</v>
      </c>
      <c r="AZ720" s="5">
        <f t="shared" si="771"/>
        <v>1.6332084959998711E-3</v>
      </c>
      <c r="BA720" s="5">
        <f t="shared" si="772"/>
        <v>6.2493046157698561E-4</v>
      </c>
      <c r="BB720" s="5">
        <f t="shared" si="773"/>
        <v>1.7934241835779757E-4</v>
      </c>
      <c r="BC720" s="5">
        <f t="shared" si="774"/>
        <v>4.1174120962206955E-5</v>
      </c>
      <c r="BD720" s="5">
        <f t="shared" si="775"/>
        <v>1.6664018042685007E-4</v>
      </c>
      <c r="BE720" s="5">
        <f t="shared" si="776"/>
        <v>2.9998710675398753E-4</v>
      </c>
      <c r="BF720" s="5">
        <f t="shared" si="777"/>
        <v>2.7001970349561688E-4</v>
      </c>
      <c r="BG720" s="5">
        <f t="shared" si="778"/>
        <v>1.6203060872580142E-4</v>
      </c>
      <c r="BH720" s="5">
        <f t="shared" si="779"/>
        <v>7.2922228889714857E-5</v>
      </c>
      <c r="BI720" s="5">
        <f t="shared" si="780"/>
        <v>2.6255046539967421E-5</v>
      </c>
      <c r="BJ720" s="8">
        <f t="shared" si="781"/>
        <v>0.52388001945228502</v>
      </c>
      <c r="BK720" s="8">
        <f t="shared" si="782"/>
        <v>0.23427981647672225</v>
      </c>
      <c r="BL720" s="8">
        <f t="shared" si="783"/>
        <v>0.22869485414806964</v>
      </c>
      <c r="BM720" s="8">
        <f t="shared" si="784"/>
        <v>0.56232545568230763</v>
      </c>
      <c r="BN720" s="8">
        <f t="shared" si="785"/>
        <v>0.43491146547849835</v>
      </c>
    </row>
    <row r="721" spans="1:66" x14ac:dyDescent="0.25">
      <c r="A721" t="s">
        <v>141</v>
      </c>
      <c r="B721" t="s">
        <v>144</v>
      </c>
      <c r="C721" t="s">
        <v>428</v>
      </c>
      <c r="D721" s="7" t="s">
        <v>539</v>
      </c>
      <c r="E721">
        <f>VLOOKUP(A721,home!$A$2:$E$405,3,FALSE)</f>
        <v>1.3167</v>
      </c>
      <c r="F721">
        <f>VLOOKUP(B721,home!$B$2:$E$405,3,FALSE)</f>
        <v>0.6754</v>
      </c>
      <c r="G721">
        <f>VLOOKUP(C721,away!$B$2:$E$405,4,FALSE)</f>
        <v>0.92820000000000003</v>
      </c>
      <c r="H721">
        <f>VLOOKUP(A721,away!$A$2:$E$405,3,FALSE)</f>
        <v>1.0889</v>
      </c>
      <c r="I721">
        <f>VLOOKUP(C721,away!$B$2:$E$405,3,FALSE)</f>
        <v>0.81630000000000003</v>
      </c>
      <c r="J721">
        <f>VLOOKUP(B721,home!$B$2:$E$405,4,FALSE)</f>
        <v>1.2184999999999999</v>
      </c>
      <c r="K721" s="3">
        <f t="shared" si="730"/>
        <v>0.825447498876</v>
      </c>
      <c r="L721" s="3">
        <f t="shared" si="731"/>
        <v>1.0830869617950001</v>
      </c>
      <c r="M721" s="5">
        <f t="shared" si="732"/>
        <v>0.14829756332752159</v>
      </c>
      <c r="N721" s="5">
        <f t="shared" si="733"/>
        <v>0.12241185273810792</v>
      </c>
      <c r="O721" s="5">
        <f t="shared" si="734"/>
        <v>0.16061915730600695</v>
      </c>
      <c r="P721" s="5">
        <f t="shared" si="735"/>
        <v>0.13258268166981424</v>
      </c>
      <c r="Q721" s="5">
        <f t="shared" si="736"/>
        <v>5.0522278837724199E-2</v>
      </c>
      <c r="R721" s="5">
        <f t="shared" si="737"/>
        <v>8.6982257546318123E-2</v>
      </c>
      <c r="S721" s="5">
        <f t="shared" si="738"/>
        <v>2.9633270912107226E-2</v>
      </c>
      <c r="T721" s="5">
        <f t="shared" si="739"/>
        <v>5.4720021489310523E-2</v>
      </c>
      <c r="U721" s="5">
        <f t="shared" si="740"/>
        <v>7.1799286938196386E-2</v>
      </c>
      <c r="V721" s="5">
        <f t="shared" si="741"/>
        <v>2.943675042423714E-3</v>
      </c>
      <c r="W721" s="5">
        <f t="shared" si="742"/>
        <v>1.3901162901371772E-2</v>
      </c>
      <c r="X721" s="5">
        <f t="shared" si="743"/>
        <v>1.5056168292264119E-2</v>
      </c>
      <c r="Y721" s="5">
        <f t="shared" si="744"/>
        <v>8.1535697859712788E-3</v>
      </c>
      <c r="Z721" s="5">
        <f t="shared" si="745"/>
        <v>3.1403116351970642E-2</v>
      </c>
      <c r="AA721" s="5">
        <f t="shared" si="746"/>
        <v>2.5921623849646188E-2</v>
      </c>
      <c r="AB721" s="5">
        <f t="shared" si="747"/>
        <v>1.0698469786747456E-2</v>
      </c>
      <c r="AC721" s="5">
        <f t="shared" si="748"/>
        <v>1.644836243141303E-4</v>
      </c>
      <c r="AD721" s="5">
        <f t="shared" si="749"/>
        <v>2.8686700371012915E-3</v>
      </c>
      <c r="AE721" s="5">
        <f t="shared" si="750"/>
        <v>3.1070191148763874E-3</v>
      </c>
      <c r="AF721" s="5">
        <f t="shared" si="751"/>
        <v>1.6825859466852284E-3</v>
      </c>
      <c r="AG721" s="5">
        <f t="shared" si="752"/>
        <v>6.0746230031808932E-4</v>
      </c>
      <c r="AH721" s="5">
        <f t="shared" si="753"/>
        <v>8.503076470137691E-3</v>
      </c>
      <c r="AI721" s="5">
        <f t="shared" si="754"/>
        <v>7.0188432050265238E-3</v>
      </c>
      <c r="AJ721" s="5">
        <f t="shared" si="755"/>
        <v>2.8968432842959757E-3</v>
      </c>
      <c r="AK721" s="5">
        <f t="shared" si="756"/>
        <v>7.9706401455261703E-4</v>
      </c>
      <c r="AL721" s="5">
        <f t="shared" si="757"/>
        <v>5.8821411526970194E-6</v>
      </c>
      <c r="AM721" s="5">
        <f t="shared" si="758"/>
        <v>4.7358730144515679E-4</v>
      </c>
      <c r="AN721" s="5">
        <f t="shared" si="759"/>
        <v>5.1293623146692763E-4</v>
      </c>
      <c r="AO721" s="5">
        <f t="shared" si="760"/>
        <v>2.7777727226704576E-4</v>
      </c>
      <c r="AP721" s="5">
        <f t="shared" si="761"/>
        <v>1.0028564729180573E-4</v>
      </c>
      <c r="AQ721" s="5">
        <f t="shared" si="762"/>
        <v>2.7154519259231707E-5</v>
      </c>
      <c r="AR721" s="5">
        <f t="shared" si="763"/>
        <v>1.841914251990398E-3</v>
      </c>
      <c r="AS721" s="5">
        <f t="shared" si="764"/>
        <v>1.5204035124495325E-3</v>
      </c>
      <c r="AT721" s="5">
        <f t="shared" si="765"/>
        <v>6.2750663831687592E-4</v>
      </c>
      <c r="AU721" s="5">
        <f t="shared" si="766"/>
        <v>1.7265792837558401E-4</v>
      </c>
      <c r="AV721" s="5">
        <f t="shared" si="767"/>
        <v>3.5630013784684334E-5</v>
      </c>
      <c r="AW721" s="5">
        <f t="shared" si="768"/>
        <v>1.4607830636183028E-7</v>
      </c>
      <c r="AX721" s="5">
        <f t="shared" si="769"/>
        <v>6.515357557955646E-5</v>
      </c>
      <c r="AY721" s="5">
        <f t="shared" si="770"/>
        <v>7.0566988224542713E-5</v>
      </c>
      <c r="AZ721" s="5">
        <f t="shared" si="771"/>
        <v>3.821509243957175E-5</v>
      </c>
      <c r="BA721" s="5">
        <f t="shared" si="772"/>
        <v>1.379675612169695E-5</v>
      </c>
      <c r="BB721" s="5">
        <f t="shared" si="773"/>
        <v>3.7357716676188288E-6</v>
      </c>
      <c r="BC721" s="5">
        <f t="shared" si="774"/>
        <v>8.0923311708822397E-7</v>
      </c>
      <c r="BD721" s="5">
        <f t="shared" si="775"/>
        <v>3.3249221851253157E-4</v>
      </c>
      <c r="BE721" s="5">
        <f t="shared" si="776"/>
        <v>2.7445487016690163E-4</v>
      </c>
      <c r="BF721" s="5">
        <f t="shared" si="777"/>
        <v>1.1327404306680312E-4</v>
      </c>
      <c r="BG721" s="5">
        <f t="shared" si="778"/>
        <v>3.1167258512354991E-5</v>
      </c>
      <c r="BH721" s="5">
        <f t="shared" si="779"/>
        <v>6.4317338964612847E-6</v>
      </c>
      <c r="BI721" s="5">
        <f t="shared" si="780"/>
        <v>1.0618117316539918E-6</v>
      </c>
      <c r="BJ721" s="8">
        <f t="shared" si="781"/>
        <v>0.274614809832611</v>
      </c>
      <c r="BK721" s="8">
        <f t="shared" si="782"/>
        <v>0.31369812370555816</v>
      </c>
      <c r="BL721" s="8">
        <f t="shared" si="783"/>
        <v>0.38019361668173174</v>
      </c>
      <c r="BM721" s="8">
        <f t="shared" si="784"/>
        <v>0.29842345423646033</v>
      </c>
      <c r="BN721" s="8">
        <f t="shared" si="785"/>
        <v>0.70141579142549304</v>
      </c>
    </row>
    <row r="722" spans="1:66" x14ac:dyDescent="0.25">
      <c r="A722" t="s">
        <v>448</v>
      </c>
      <c r="B722" t="s">
        <v>527</v>
      </c>
      <c r="C722" t="s">
        <v>449</v>
      </c>
      <c r="D722" s="7" t="s">
        <v>539</v>
      </c>
      <c r="E722">
        <f>VLOOKUP(A722,home!$A$2:$E$405,3,FALSE)</f>
        <v>1.2833000000000001</v>
      </c>
      <c r="F722" t="e">
        <f>VLOOKUP(B722,home!$B$2:$E$405,3,FALSE)</f>
        <v>#N/A</v>
      </c>
      <c r="G722">
        <f>VLOOKUP(C722,away!$B$2:$E$405,4,FALSE)</f>
        <v>1.3636999999999999</v>
      </c>
      <c r="H722">
        <f>VLOOKUP(A722,away!$A$2:$E$405,3,FALSE)</f>
        <v>1.0667</v>
      </c>
      <c r="I722">
        <f>VLOOKUP(C722,away!$B$2:$E$405,3,FALSE)</f>
        <v>1.1132</v>
      </c>
      <c r="J722" t="e">
        <f>VLOOKUP(B722,home!$B$2:$E$405,4,FALSE)</f>
        <v>#N/A</v>
      </c>
      <c r="K722" s="3" t="e">
        <f t="shared" si="730"/>
        <v>#N/A</v>
      </c>
      <c r="L722" s="3" t="e">
        <f t="shared" si="731"/>
        <v>#N/A</v>
      </c>
      <c r="M722" s="5" t="e">
        <f t="shared" si="732"/>
        <v>#N/A</v>
      </c>
      <c r="N722" s="5" t="e">
        <f t="shared" si="733"/>
        <v>#N/A</v>
      </c>
      <c r="O722" s="5" t="e">
        <f t="shared" si="734"/>
        <v>#N/A</v>
      </c>
      <c r="P722" s="5" t="e">
        <f t="shared" si="735"/>
        <v>#N/A</v>
      </c>
      <c r="Q722" s="5" t="e">
        <f t="shared" si="736"/>
        <v>#N/A</v>
      </c>
      <c r="R722" s="5" t="e">
        <f t="shared" si="737"/>
        <v>#N/A</v>
      </c>
      <c r="S722" s="5" t="e">
        <f t="shared" si="738"/>
        <v>#N/A</v>
      </c>
      <c r="T722" s="5" t="e">
        <f t="shared" si="739"/>
        <v>#N/A</v>
      </c>
      <c r="U722" s="5" t="e">
        <f t="shared" si="740"/>
        <v>#N/A</v>
      </c>
      <c r="V722" s="5" t="e">
        <f t="shared" si="741"/>
        <v>#N/A</v>
      </c>
      <c r="W722" s="5" t="e">
        <f t="shared" si="742"/>
        <v>#N/A</v>
      </c>
      <c r="X722" s="5" t="e">
        <f t="shared" si="743"/>
        <v>#N/A</v>
      </c>
      <c r="Y722" s="5" t="e">
        <f t="shared" si="744"/>
        <v>#N/A</v>
      </c>
      <c r="Z722" s="5" t="e">
        <f t="shared" si="745"/>
        <v>#N/A</v>
      </c>
      <c r="AA722" s="5" t="e">
        <f t="shared" si="746"/>
        <v>#N/A</v>
      </c>
      <c r="AB722" s="5" t="e">
        <f t="shared" si="747"/>
        <v>#N/A</v>
      </c>
      <c r="AC722" s="5" t="e">
        <f t="shared" si="748"/>
        <v>#N/A</v>
      </c>
      <c r="AD722" s="5" t="e">
        <f t="shared" si="749"/>
        <v>#N/A</v>
      </c>
      <c r="AE722" s="5" t="e">
        <f t="shared" si="750"/>
        <v>#N/A</v>
      </c>
      <c r="AF722" s="5" t="e">
        <f t="shared" si="751"/>
        <v>#N/A</v>
      </c>
      <c r="AG722" s="5" t="e">
        <f t="shared" si="752"/>
        <v>#N/A</v>
      </c>
      <c r="AH722" s="5" t="e">
        <f t="shared" si="753"/>
        <v>#N/A</v>
      </c>
      <c r="AI722" s="5" t="e">
        <f t="shared" si="754"/>
        <v>#N/A</v>
      </c>
      <c r="AJ722" s="5" t="e">
        <f t="shared" si="755"/>
        <v>#N/A</v>
      </c>
      <c r="AK722" s="5" t="e">
        <f t="shared" si="756"/>
        <v>#N/A</v>
      </c>
      <c r="AL722" s="5" t="e">
        <f t="shared" si="757"/>
        <v>#N/A</v>
      </c>
      <c r="AM722" s="5" t="e">
        <f t="shared" si="758"/>
        <v>#N/A</v>
      </c>
      <c r="AN722" s="5" t="e">
        <f t="shared" si="759"/>
        <v>#N/A</v>
      </c>
      <c r="AO722" s="5" t="e">
        <f t="shared" si="760"/>
        <v>#N/A</v>
      </c>
      <c r="AP722" s="5" t="e">
        <f t="shared" si="761"/>
        <v>#N/A</v>
      </c>
      <c r="AQ722" s="5" t="e">
        <f t="shared" si="762"/>
        <v>#N/A</v>
      </c>
      <c r="AR722" s="5" t="e">
        <f t="shared" si="763"/>
        <v>#N/A</v>
      </c>
      <c r="AS722" s="5" t="e">
        <f t="shared" si="764"/>
        <v>#N/A</v>
      </c>
      <c r="AT722" s="5" t="e">
        <f t="shared" si="765"/>
        <v>#N/A</v>
      </c>
      <c r="AU722" s="5" t="e">
        <f t="shared" si="766"/>
        <v>#N/A</v>
      </c>
      <c r="AV722" s="5" t="e">
        <f t="shared" si="767"/>
        <v>#N/A</v>
      </c>
      <c r="AW722" s="5" t="e">
        <f t="shared" si="768"/>
        <v>#N/A</v>
      </c>
      <c r="AX722" s="5" t="e">
        <f t="shared" si="769"/>
        <v>#N/A</v>
      </c>
      <c r="AY722" s="5" t="e">
        <f t="shared" si="770"/>
        <v>#N/A</v>
      </c>
      <c r="AZ722" s="5" t="e">
        <f t="shared" si="771"/>
        <v>#N/A</v>
      </c>
      <c r="BA722" s="5" t="e">
        <f t="shared" si="772"/>
        <v>#N/A</v>
      </c>
      <c r="BB722" s="5" t="e">
        <f t="shared" si="773"/>
        <v>#N/A</v>
      </c>
      <c r="BC722" s="5" t="e">
        <f t="shared" si="774"/>
        <v>#N/A</v>
      </c>
      <c r="BD722" s="5" t="e">
        <f t="shared" si="775"/>
        <v>#N/A</v>
      </c>
      <c r="BE722" s="5" t="e">
        <f t="shared" si="776"/>
        <v>#N/A</v>
      </c>
      <c r="BF722" s="5" t="e">
        <f t="shared" si="777"/>
        <v>#N/A</v>
      </c>
      <c r="BG722" s="5" t="e">
        <f t="shared" si="778"/>
        <v>#N/A</v>
      </c>
      <c r="BH722" s="5" t="e">
        <f t="shared" si="779"/>
        <v>#N/A</v>
      </c>
      <c r="BI722" s="5" t="e">
        <f t="shared" si="780"/>
        <v>#N/A</v>
      </c>
      <c r="BJ722" s="8" t="e">
        <f t="shared" si="781"/>
        <v>#N/A</v>
      </c>
      <c r="BK722" s="8" t="e">
        <f t="shared" si="782"/>
        <v>#N/A</v>
      </c>
      <c r="BL722" s="8" t="e">
        <f t="shared" si="783"/>
        <v>#N/A</v>
      </c>
      <c r="BM722" s="8" t="e">
        <f t="shared" si="784"/>
        <v>#N/A</v>
      </c>
      <c r="BN722" s="8" t="e">
        <f t="shared" si="785"/>
        <v>#N/A</v>
      </c>
    </row>
    <row r="723" spans="1:66" x14ac:dyDescent="0.25">
      <c r="A723" t="s">
        <v>22</v>
      </c>
      <c r="B723" t="s">
        <v>158</v>
      </c>
      <c r="C723" t="s">
        <v>275</v>
      </c>
      <c r="D723" s="7" t="s">
        <v>539</v>
      </c>
      <c r="E723">
        <f>VLOOKUP(A723,home!$A$2:$E$405,3,FALSE)</f>
        <v>1.4</v>
      </c>
      <c r="F723">
        <f>VLOOKUP(B723,home!$B$2:$E$405,3,FALSE)</f>
        <v>0.873</v>
      </c>
      <c r="G723">
        <f>VLOOKUP(C723,away!$B$2:$E$405,4,FALSE)</f>
        <v>0.69110000000000005</v>
      </c>
      <c r="H723">
        <f>VLOOKUP(A723,away!$A$2:$E$405,3,FALSE)</f>
        <v>1.125</v>
      </c>
      <c r="I723">
        <f>VLOOKUP(C723,away!$B$2:$E$405,3,FALSE)</f>
        <v>1.1028</v>
      </c>
      <c r="J723">
        <f>VLOOKUP(B723,home!$B$2:$E$405,4,FALSE)</f>
        <v>0.59260000000000002</v>
      </c>
      <c r="K723" s="3">
        <f t="shared" si="730"/>
        <v>0.84466242000000002</v>
      </c>
      <c r="L723" s="3">
        <f t="shared" si="731"/>
        <v>0.73520919000000007</v>
      </c>
      <c r="M723" s="5">
        <f t="shared" si="732"/>
        <v>0.20600154504546056</v>
      </c>
      <c r="N723" s="5">
        <f t="shared" si="733"/>
        <v>0.17400176356183775</v>
      </c>
      <c r="O723" s="5">
        <f t="shared" si="734"/>
        <v>0.15145422907162162</v>
      </c>
      <c r="P723" s="5">
        <f t="shared" si="735"/>
        <v>0.12792769564687026</v>
      </c>
      <c r="Q723" s="5">
        <f t="shared" si="736"/>
        <v>7.3486375347204841E-2</v>
      </c>
      <c r="R723" s="5">
        <f t="shared" si="737"/>
        <v>5.5675270538910679E-2</v>
      </c>
      <c r="S723" s="5">
        <f t="shared" si="738"/>
        <v>1.9860889040791797E-2</v>
      </c>
      <c r="T723" s="5">
        <f t="shared" si="739"/>
        <v>5.4027858495054454E-2</v>
      </c>
      <c r="U723" s="5">
        <f t="shared" si="740"/>
        <v>4.7026808747550997E-2</v>
      </c>
      <c r="V723" s="5">
        <f t="shared" si="741"/>
        <v>1.3704092299814644E-3</v>
      </c>
      <c r="W723" s="5">
        <f t="shared" si="742"/>
        <v>2.069039321259946E-2</v>
      </c>
      <c r="X723" s="5">
        <f t="shared" si="743"/>
        <v>1.5211767234616751E-2</v>
      </c>
      <c r="Y723" s="5">
        <f t="shared" si="744"/>
        <v>5.5919155335155592E-3</v>
      </c>
      <c r="Z723" s="5">
        <f t="shared" si="745"/>
        <v>1.3644323518647798E-2</v>
      </c>
      <c r="AA723" s="5">
        <f t="shared" si="746"/>
        <v>1.1524847322523965E-2</v>
      </c>
      <c r="AB723" s="5">
        <f t="shared" si="747"/>
        <v>4.8673027147868066E-3</v>
      </c>
      <c r="AC723" s="5">
        <f t="shared" si="748"/>
        <v>5.3189314322267069E-5</v>
      </c>
      <c r="AD723" s="5">
        <f t="shared" si="749"/>
        <v>4.3690994004264589E-3</v>
      </c>
      <c r="AE723" s="5">
        <f t="shared" si="750"/>
        <v>3.2122020312170228E-3</v>
      </c>
      <c r="AF723" s="5">
        <f t="shared" si="751"/>
        <v>1.1808202267437108E-3</v>
      </c>
      <c r="AG723" s="5">
        <f t="shared" si="752"/>
        <v>2.8938329414662008E-4</v>
      </c>
      <c r="AH723" s="5">
        <f t="shared" si="753"/>
        <v>2.5078580105607493E-3</v>
      </c>
      <c r="AI723" s="5">
        <f t="shared" si="754"/>
        <v>2.1182934162166278E-3</v>
      </c>
      <c r="AJ723" s="5">
        <f t="shared" si="755"/>
        <v>8.9462142160580209E-4</v>
      </c>
      <c r="AK723" s="5">
        <f t="shared" si="756"/>
        <v>2.5188436498579903E-4</v>
      </c>
      <c r="AL723" s="5">
        <f t="shared" si="757"/>
        <v>1.3212301709257773E-6</v>
      </c>
      <c r="AM723" s="5">
        <f t="shared" si="758"/>
        <v>7.3808281455695253E-4</v>
      </c>
      <c r="AN723" s="5">
        <f t="shared" si="759"/>
        <v>5.4264526824333739E-4</v>
      </c>
      <c r="AO723" s="5">
        <f t="shared" si="760"/>
        <v>1.9947889406125835E-4</v>
      </c>
      <c r="AP723" s="5">
        <f t="shared" si="761"/>
        <v>4.8886238708291204E-5</v>
      </c>
      <c r="AQ723" s="5">
        <f t="shared" si="762"/>
        <v>8.9854029907173543E-6</v>
      </c>
      <c r="AR723" s="5">
        <f t="shared" si="763"/>
        <v>3.6876005131587612E-4</v>
      </c>
      <c r="AS723" s="5">
        <f t="shared" si="764"/>
        <v>3.1147775734379212E-4</v>
      </c>
      <c r="AT723" s="5">
        <f t="shared" si="765"/>
        <v>1.315467781470901E-4</v>
      </c>
      <c r="AU723" s="5">
        <f t="shared" si="766"/>
        <v>3.7037539990974744E-5</v>
      </c>
      <c r="AV723" s="5">
        <f t="shared" si="767"/>
        <v>7.8210545399058779E-6</v>
      </c>
      <c r="AW723" s="5">
        <f t="shared" si="768"/>
        <v>2.279135160374582E-8</v>
      </c>
      <c r="AX723" s="5">
        <f t="shared" si="769"/>
        <v>1.0390513605068107E-4</v>
      </c>
      <c r="AY723" s="5">
        <f t="shared" si="770"/>
        <v>7.6392010912661044E-5</v>
      </c>
      <c r="AZ723" s="5">
        <f t="shared" si="771"/>
        <v>2.808205423278434E-5</v>
      </c>
      <c r="BA723" s="5">
        <f t="shared" si="772"/>
        <v>6.8820614486738169E-6</v>
      </c>
      <c r="BB723" s="5">
        <f t="shared" si="773"/>
        <v>1.2649387058024257E-6</v>
      </c>
      <c r="BC723" s="5">
        <f t="shared" si="774"/>
        <v>1.8599891225853004E-7</v>
      </c>
      <c r="BD723" s="5">
        <f t="shared" si="775"/>
        <v>4.5185963105383946E-5</v>
      </c>
      <c r="BE723" s="5">
        <f t="shared" si="776"/>
        <v>3.8166884946624322E-5</v>
      </c>
      <c r="BF723" s="5">
        <f t="shared" si="777"/>
        <v>1.6119066701438632E-5</v>
      </c>
      <c r="BG723" s="5">
        <f t="shared" si="778"/>
        <v>4.5383899627261912E-6</v>
      </c>
      <c r="BH723" s="5">
        <f t="shared" si="779"/>
        <v>9.5835186220500366E-7</v>
      </c>
      <c r="BI723" s="5">
        <f t="shared" si="780"/>
        <v>1.6189676062831701E-7</v>
      </c>
      <c r="BJ723" s="8">
        <f t="shared" si="781"/>
        <v>0.35381636915618603</v>
      </c>
      <c r="BK723" s="8">
        <f t="shared" si="782"/>
        <v>0.35529144151850989</v>
      </c>
      <c r="BL723" s="8">
        <f t="shared" si="783"/>
        <v>0.27728288934343959</v>
      </c>
      <c r="BM723" s="8">
        <f t="shared" si="784"/>
        <v>0.21141177510531675</v>
      </c>
      <c r="BN723" s="8">
        <f t="shared" si="785"/>
        <v>0.78854687921190558</v>
      </c>
    </row>
    <row r="724" spans="1:66" x14ac:dyDescent="0.25">
      <c r="A724" t="s">
        <v>22</v>
      </c>
      <c r="B724" t="s">
        <v>163</v>
      </c>
      <c r="C724" t="s">
        <v>26</v>
      </c>
      <c r="D724" s="7" t="s">
        <v>539</v>
      </c>
      <c r="E724">
        <f>VLOOKUP(A724,home!$A$2:$E$405,3,FALSE)</f>
        <v>1.4</v>
      </c>
      <c r="F724">
        <f>VLOOKUP(B724,home!$B$2:$E$405,3,FALSE)</f>
        <v>1.1904999999999999</v>
      </c>
      <c r="G724">
        <f>VLOOKUP(C724,away!$B$2:$E$405,4,FALSE)</f>
        <v>0.60980000000000001</v>
      </c>
      <c r="H724">
        <f>VLOOKUP(A724,away!$A$2:$E$405,3,FALSE)</f>
        <v>1.125</v>
      </c>
      <c r="I724">
        <f>VLOOKUP(C724,away!$B$2:$E$405,3,FALSE)</f>
        <v>1.4035</v>
      </c>
      <c r="J724">
        <f>VLOOKUP(B724,home!$B$2:$E$405,4,FALSE)</f>
        <v>0.93830000000000002</v>
      </c>
      <c r="K724" s="3">
        <f t="shared" si="730"/>
        <v>1.0163536599999998</v>
      </c>
      <c r="L724" s="3">
        <f t="shared" si="731"/>
        <v>1.48151705625</v>
      </c>
      <c r="M724" s="5">
        <f t="shared" si="732"/>
        <v>8.2259967090236807E-2</v>
      </c>
      <c r="N724" s="5">
        <f t="shared" si="733"/>
        <v>8.3605218623641717E-2</v>
      </c>
      <c r="O724" s="5">
        <f t="shared" si="734"/>
        <v>0.12186954429074952</v>
      </c>
      <c r="P724" s="5">
        <f t="shared" si="735"/>
        <v>0.12386255738243535</v>
      </c>
      <c r="Q724" s="5">
        <f t="shared" si="736"/>
        <v>4.2486234971619193E-2</v>
      </c>
      <c r="R724" s="5">
        <f t="shared" si="737"/>
        <v>9.0275904252080125E-2</v>
      </c>
      <c r="S724" s="5">
        <f t="shared" si="738"/>
        <v>4.6626365363383354E-2</v>
      </c>
      <c r="T724" s="5">
        <f t="shared" si="739"/>
        <v>6.2944081766299065E-2</v>
      </c>
      <c r="U724" s="5">
        <f t="shared" si="740"/>
        <v>9.1752245696411175E-2</v>
      </c>
      <c r="V724" s="5">
        <f t="shared" si="741"/>
        <v>7.8008255205261829E-3</v>
      </c>
      <c r="W724" s="5">
        <f t="shared" si="742"/>
        <v>1.4393680137675054E-2</v>
      </c>
      <c r="X724" s="5">
        <f t="shared" si="743"/>
        <v>2.1324482626172443E-2</v>
      </c>
      <c r="Y724" s="5">
        <f t="shared" si="744"/>
        <v>1.5796292363190634E-2</v>
      </c>
      <c r="Z724" s="5">
        <f t="shared" si="745"/>
        <v>4.4581763972616206E-2</v>
      </c>
      <c r="AA724" s="5">
        <f t="shared" si="746"/>
        <v>4.5310838982824612E-2</v>
      </c>
      <c r="AB724" s="5">
        <f t="shared" si="747"/>
        <v>2.3025918518932226E-2</v>
      </c>
      <c r="AC724" s="5">
        <f t="shared" si="748"/>
        <v>7.3412851418252253E-4</v>
      </c>
      <c r="AD724" s="5">
        <f t="shared" si="749"/>
        <v>3.6572673721988348E-3</v>
      </c>
      <c r="AE724" s="5">
        <f t="shared" si="750"/>
        <v>5.418303991179191E-3</v>
      </c>
      <c r="AF724" s="5">
        <f t="shared" si="751"/>
        <v>4.0136548894397113E-3</v>
      </c>
      <c r="AG724" s="5">
        <f t="shared" si="752"/>
        <v>1.9820993922020471E-3</v>
      </c>
      <c r="AH724" s="5">
        <f t="shared" si="753"/>
        <v>1.6512160930785662E-2</v>
      </c>
      <c r="AI724" s="5">
        <f t="shared" si="754"/>
        <v>1.678219519651301E-2</v>
      </c>
      <c r="AJ724" s="5">
        <f t="shared" si="755"/>
        <v>8.528322755405205E-3</v>
      </c>
      <c r="AK724" s="5">
        <f t="shared" si="756"/>
        <v>2.8892640153724554E-3</v>
      </c>
      <c r="AL724" s="5">
        <f t="shared" si="757"/>
        <v>4.4216421878343835E-5</v>
      </c>
      <c r="AM724" s="5">
        <f t="shared" si="758"/>
        <v>7.434154158665738E-4</v>
      </c>
      <c r="AN724" s="5">
        <f t="shared" si="759"/>
        <v>1.101382618485516E-3</v>
      </c>
      <c r="AO724" s="5">
        <f t="shared" si="760"/>
        <v>8.1585856737178934E-4</v>
      </c>
      <c r="AP724" s="5">
        <f t="shared" si="761"/>
        <v>4.0290279434966527E-4</v>
      </c>
      <c r="AQ724" s="5">
        <f t="shared" si="762"/>
        <v>1.4922684045995377E-4</v>
      </c>
      <c r="AR724" s="5">
        <f t="shared" si="763"/>
        <v>4.8926096109007684E-3</v>
      </c>
      <c r="AS724" s="5">
        <f t="shared" si="764"/>
        <v>4.9726216849901713E-3</v>
      </c>
      <c r="AT724" s="5">
        <f t="shared" si="765"/>
        <v>2.5269711246675625E-3</v>
      </c>
      <c r="AU724" s="5">
        <f t="shared" si="766"/>
        <v>8.5609878375673119E-4</v>
      </c>
      <c r="AV724" s="5">
        <f t="shared" si="767"/>
        <v>2.1752478304817551E-4</v>
      </c>
      <c r="AW724" s="5">
        <f t="shared" si="768"/>
        <v>1.8494074625309145E-6</v>
      </c>
      <c r="AX724" s="5">
        <f t="shared" si="769"/>
        <v>1.2592882980273564E-4</v>
      </c>
      <c r="AY724" s="5">
        <f t="shared" si="770"/>
        <v>1.8656570922635619E-4</v>
      </c>
      <c r="AZ724" s="5">
        <f t="shared" si="771"/>
        <v>1.3820014016511237E-4</v>
      </c>
      <c r="BA724" s="5">
        <f t="shared" si="772"/>
        <v>6.8248621610251568E-5</v>
      </c>
      <c r="BB724" s="5">
        <f t="shared" si="773"/>
        <v>2.5277874245285E-5</v>
      </c>
      <c r="BC724" s="5">
        <f t="shared" si="774"/>
        <v>7.4899203680264675E-6</v>
      </c>
      <c r="BD724" s="5">
        <f t="shared" si="775"/>
        <v>1.2080807646870273E-3</v>
      </c>
      <c r="BE724" s="5">
        <f t="shared" si="776"/>
        <v>1.2278373067652587E-3</v>
      </c>
      <c r="BF724" s="5">
        <f t="shared" si="777"/>
        <v>6.2395847030770649E-4</v>
      </c>
      <c r="BG724" s="5">
        <f t="shared" si="778"/>
        <v>2.1138749166174626E-4</v>
      </c>
      <c r="BH724" s="5">
        <f t="shared" si="779"/>
        <v>5.3711112707158806E-5</v>
      </c>
      <c r="BI724" s="5">
        <f t="shared" si="780"/>
        <v>1.0917897196518674E-5</v>
      </c>
      <c r="BJ724" s="8">
        <f t="shared" si="781"/>
        <v>0.25938581346556921</v>
      </c>
      <c r="BK724" s="8">
        <f t="shared" si="782"/>
        <v>0.26151462600186892</v>
      </c>
      <c r="BL724" s="8">
        <f t="shared" si="783"/>
        <v>0.43374811366976274</v>
      </c>
      <c r="BM724" s="8">
        <f t="shared" si="784"/>
        <v>0.45468617419729057</v>
      </c>
      <c r="BN724" s="8">
        <f t="shared" si="785"/>
        <v>0.54435942661076275</v>
      </c>
    </row>
    <row r="725" spans="1:66" x14ac:dyDescent="0.25">
      <c r="A725" t="s">
        <v>22</v>
      </c>
      <c r="B725" t="s">
        <v>250</v>
      </c>
      <c r="C725" t="s">
        <v>166</v>
      </c>
      <c r="D725" s="7" t="s">
        <v>539</v>
      </c>
      <c r="E725">
        <f>VLOOKUP(A725,home!$A$2:$E$405,3,FALSE)</f>
        <v>1.4</v>
      </c>
      <c r="F725">
        <f>VLOOKUP(B725,home!$B$2:$E$405,3,FALSE)</f>
        <v>1.3095000000000001</v>
      </c>
      <c r="G725">
        <f>VLOOKUP(C725,away!$B$2:$E$405,4,FALSE)</f>
        <v>0.99209999999999998</v>
      </c>
      <c r="H725">
        <f>VLOOKUP(A725,away!$A$2:$E$405,3,FALSE)</f>
        <v>1.125</v>
      </c>
      <c r="I725">
        <f>VLOOKUP(C725,away!$B$2:$E$405,3,FALSE)</f>
        <v>1.0369999999999999</v>
      </c>
      <c r="J725">
        <f>VLOOKUP(B725,home!$B$2:$E$405,4,FALSE)</f>
        <v>1.1852</v>
      </c>
      <c r="K725" s="3">
        <f t="shared" si="730"/>
        <v>1.8188169299999999</v>
      </c>
      <c r="L725" s="3">
        <f t="shared" si="731"/>
        <v>1.3826839499999999</v>
      </c>
      <c r="M725" s="5">
        <f t="shared" si="732"/>
        <v>4.0701070690000042E-2</v>
      </c>
      <c r="N725" s="5">
        <f t="shared" si="733"/>
        <v>7.4027796440098839E-2</v>
      </c>
      <c r="O725" s="5">
        <f t="shared" si="734"/>
        <v>5.6276717190878484E-2</v>
      </c>
      <c r="P725" s="5">
        <f t="shared" si="735"/>
        <v>0.1023570459915918</v>
      </c>
      <c r="Q725" s="5">
        <f t="shared" si="736"/>
        <v>6.7321504727922768E-2</v>
      </c>
      <c r="R725" s="5">
        <f t="shared" si="737"/>
        <v>3.8906456809258388E-2</v>
      </c>
      <c r="S725" s="5">
        <f t="shared" si="738"/>
        <v>6.4353128102714513E-2</v>
      </c>
      <c r="T725" s="5">
        <f t="shared" si="739"/>
        <v>9.3084364077147916E-2</v>
      </c>
      <c r="U725" s="5">
        <f t="shared" si="740"/>
        <v>7.0763722330992929E-2</v>
      </c>
      <c r="V725" s="5">
        <f t="shared" si="741"/>
        <v>1.7982044264694449E-2</v>
      </c>
      <c r="W725" s="5">
        <f t="shared" si="742"/>
        <v>4.0815164184073646E-2</v>
      </c>
      <c r="X725" s="5">
        <f t="shared" si="743"/>
        <v>5.6434472433933479E-2</v>
      </c>
      <c r="Y725" s="5">
        <f t="shared" si="744"/>
        <v>3.9015519630558632E-2</v>
      </c>
      <c r="Z725" s="5">
        <f t="shared" si="745"/>
        <v>1.7931777793843258E-2</v>
      </c>
      <c r="AA725" s="5">
        <f t="shared" si="746"/>
        <v>3.2614621036440167E-2</v>
      </c>
      <c r="AB725" s="5">
        <f t="shared" si="747"/>
        <v>2.9660012453305764E-2</v>
      </c>
      <c r="AC725" s="5">
        <f t="shared" si="748"/>
        <v>2.826382851576294E-3</v>
      </c>
      <c r="AD725" s="5">
        <f t="shared" si="749"/>
        <v>1.8558827904680705E-2</v>
      </c>
      <c r="AE725" s="5">
        <f t="shared" si="750"/>
        <v>2.566099347461414E-2</v>
      </c>
      <c r="AF725" s="5">
        <f t="shared" si="751"/>
        <v>1.7740521909201855E-2</v>
      </c>
      <c r="AG725" s="5">
        <f t="shared" si="752"/>
        <v>8.1765116361589198E-3</v>
      </c>
      <c r="AH725" s="5">
        <f t="shared" si="753"/>
        <v>6.1984953376283698E-3</v>
      </c>
      <c r="AI725" s="5">
        <f t="shared" si="754"/>
        <v>1.1273928260604542E-2</v>
      </c>
      <c r="AJ725" s="5">
        <f t="shared" si="755"/>
        <v>1.0252605793996498E-2</v>
      </c>
      <c r="AK725" s="5">
        <f t="shared" si="756"/>
        <v>6.2158709982456399E-3</v>
      </c>
      <c r="AL725" s="5">
        <f t="shared" si="757"/>
        <v>2.843170409271025E-4</v>
      </c>
      <c r="AM725" s="5">
        <f t="shared" si="758"/>
        <v>6.7510220787979323E-3</v>
      </c>
      <c r="AN725" s="5">
        <f t="shared" si="759"/>
        <v>9.3345298744495365E-3</v>
      </c>
      <c r="AO725" s="5">
        <f t="shared" si="760"/>
        <v>6.4533523190984455E-3</v>
      </c>
      <c r="AP725" s="5">
        <f t="shared" si="761"/>
        <v>2.9743155584375661E-3</v>
      </c>
      <c r="AQ725" s="5">
        <f t="shared" si="762"/>
        <v>1.0281345962217271E-3</v>
      </c>
      <c r="AR725" s="5">
        <f t="shared" si="763"/>
        <v>1.714112003497715E-3</v>
      </c>
      <c r="AS725" s="5">
        <f t="shared" si="764"/>
        <v>3.1176559318778626E-3</v>
      </c>
      <c r="AT725" s="5">
        <f t="shared" si="765"/>
        <v>2.835222695407192E-3</v>
      </c>
      <c r="AU725" s="5">
        <f t="shared" si="766"/>
        <v>1.7189170129089445E-3</v>
      </c>
      <c r="AV725" s="5">
        <f t="shared" si="767"/>
        <v>7.8159884108595446E-4</v>
      </c>
      <c r="AW725" s="5">
        <f t="shared" si="768"/>
        <v>1.9861511654094871E-5</v>
      </c>
      <c r="AX725" s="5">
        <f t="shared" si="769"/>
        <v>2.0464788752869115E-3</v>
      </c>
      <c r="AY725" s="5">
        <f t="shared" si="770"/>
        <v>2.8296334948732641E-3</v>
      </c>
      <c r="AZ725" s="5">
        <f t="shared" si="771"/>
        <v>1.956244408871835E-3</v>
      </c>
      <c r="BA725" s="5">
        <f t="shared" si="772"/>
        <v>9.0162258214144121E-4</v>
      </c>
      <c r="BB725" s="5">
        <f t="shared" si="773"/>
        <v>3.1166476832113178E-4</v>
      </c>
      <c r="BC725" s="5">
        <f t="shared" si="774"/>
        <v>8.6186774587619446E-5</v>
      </c>
      <c r="BD725" s="5">
        <f t="shared" si="775"/>
        <v>3.9501252595643892E-4</v>
      </c>
      <c r="BE725" s="5">
        <f t="shared" si="776"/>
        <v>7.1845546977163544E-4</v>
      </c>
      <c r="BF725" s="5">
        <f t="shared" si="777"/>
        <v>6.5336948593587704E-4</v>
      </c>
      <c r="BG725" s="5">
        <f t="shared" si="778"/>
        <v>3.9611982752185655E-4</v>
      </c>
      <c r="BH725" s="5">
        <f t="shared" si="779"/>
        <v>1.8011736215135823E-4</v>
      </c>
      <c r="BI725" s="5">
        <f t="shared" si="780"/>
        <v>6.5520101533566259E-5</v>
      </c>
      <c r="BJ725" s="8">
        <f t="shared" si="781"/>
        <v>0.47550886174947821</v>
      </c>
      <c r="BK725" s="8">
        <f t="shared" si="782"/>
        <v>0.23133362243637745</v>
      </c>
      <c r="BL725" s="8">
        <f t="shared" si="783"/>
        <v>0.27473853146899913</v>
      </c>
      <c r="BM725" s="8">
        <f t="shared" si="784"/>
        <v>0.61711242961572876</v>
      </c>
      <c r="BN725" s="8">
        <f t="shared" si="785"/>
        <v>0.3795905918497503</v>
      </c>
    </row>
    <row r="726" spans="1:66" x14ac:dyDescent="0.25">
      <c r="A726" t="s">
        <v>22</v>
      </c>
      <c r="B726" t="s">
        <v>245</v>
      </c>
      <c r="C726" t="s">
        <v>23</v>
      </c>
      <c r="D726" s="7" t="s">
        <v>539</v>
      </c>
      <c r="E726">
        <f>VLOOKUP(A726,home!$A$2:$E$405,3,FALSE)</f>
        <v>1.4</v>
      </c>
      <c r="F726">
        <f>VLOOKUP(B726,home!$B$2:$E$405,3,FALSE)</f>
        <v>1.5079</v>
      </c>
      <c r="G726">
        <f>VLOOKUP(C726,away!$B$2:$E$405,4,FALSE)</f>
        <v>0.47620000000000001</v>
      </c>
      <c r="H726">
        <f>VLOOKUP(A726,away!$A$2:$E$405,3,FALSE)</f>
        <v>1.125</v>
      </c>
      <c r="I726">
        <f>VLOOKUP(C726,away!$B$2:$E$405,3,FALSE)</f>
        <v>1.284</v>
      </c>
      <c r="J726">
        <f>VLOOKUP(B726,home!$B$2:$E$405,4,FALSE)</f>
        <v>0.74070000000000003</v>
      </c>
      <c r="K726" s="3">
        <f t="shared" si="730"/>
        <v>1.0052867719999998</v>
      </c>
      <c r="L726" s="3">
        <f t="shared" si="731"/>
        <v>1.0699411500000002</v>
      </c>
      <c r="M726" s="5">
        <f t="shared" si="732"/>
        <v>0.12552781368211249</v>
      </c>
      <c r="N726" s="5">
        <f t="shared" si="733"/>
        <v>0.12619145061270828</v>
      </c>
      <c r="O726" s="5">
        <f t="shared" si="734"/>
        <v>0.1343073733280252</v>
      </c>
      <c r="P726" s="5">
        <f t="shared" si="735"/>
        <v>0.13501742578872933</v>
      </c>
      <c r="Q726" s="5">
        <f t="shared" si="736"/>
        <v>6.3429298020223443E-2</v>
      </c>
      <c r="R726" s="5">
        <f t="shared" si="737"/>
        <v>7.185049273603332E-2</v>
      </c>
      <c r="S726" s="5">
        <f t="shared" si="738"/>
        <v>3.6306107650333298E-2</v>
      </c>
      <c r="T726" s="5">
        <f t="shared" si="739"/>
        <v>6.7865616067450618E-2</v>
      </c>
      <c r="U726" s="5">
        <f t="shared" si="740"/>
        <v>7.2230349909216368E-2</v>
      </c>
      <c r="V726" s="5">
        <f t="shared" si="741"/>
        <v>4.3389739263241835E-3</v>
      </c>
      <c r="W726" s="5">
        <f t="shared" si="742"/>
        <v>2.1254878085658804E-2</v>
      </c>
      <c r="X726" s="5">
        <f t="shared" si="743"/>
        <v>2.2741468702079586E-2</v>
      </c>
      <c r="Y726" s="5">
        <f t="shared" si="744"/>
        <v>1.2166016587896022E-2</v>
      </c>
      <c r="Z726" s="5">
        <f t="shared" si="745"/>
        <v>2.5625266275352721E-2</v>
      </c>
      <c r="AA726" s="5">
        <f t="shared" si="746"/>
        <v>2.5760741215589793E-2</v>
      </c>
      <c r="AB726" s="5">
        <f t="shared" si="747"/>
        <v>1.2948466190473807E-2</v>
      </c>
      <c r="AC726" s="5">
        <f t="shared" si="748"/>
        <v>2.9168689437838687E-4</v>
      </c>
      <c r="AD726" s="5">
        <f t="shared" si="749"/>
        <v>5.3418119449963686E-3</v>
      </c>
      <c r="AE726" s="5">
        <f t="shared" si="750"/>
        <v>5.7154244155131527E-3</v>
      </c>
      <c r="AF726" s="5">
        <f t="shared" si="751"/>
        <v>3.0575838859361105E-3</v>
      </c>
      <c r="AG726" s="5">
        <f t="shared" si="752"/>
        <v>1.0904782730466508E-3</v>
      </c>
      <c r="AH726" s="5">
        <f t="shared" si="753"/>
        <v>6.8543817169267772E-3</v>
      </c>
      <c r="AI726" s="5">
        <f t="shared" si="754"/>
        <v>6.8906192702651355E-3</v>
      </c>
      <c r="AJ726" s="5">
        <f t="shared" si="755"/>
        <v>3.4635242016429158E-3</v>
      </c>
      <c r="AK726" s="5">
        <f t="shared" si="756"/>
        <v>1.1606116881378279E-3</v>
      </c>
      <c r="AL726" s="5">
        <f t="shared" si="757"/>
        <v>1.2549509932519695E-5</v>
      </c>
      <c r="AM726" s="5">
        <f t="shared" si="758"/>
        <v>1.0740105773632885E-3</v>
      </c>
      <c r="AN726" s="5">
        <f t="shared" si="759"/>
        <v>1.1491281122562411E-3</v>
      </c>
      <c r="AO726" s="5">
        <f t="shared" si="760"/>
        <v>6.1474972696238595E-4</v>
      </c>
      <c r="AP726" s="5">
        <f t="shared" si="761"/>
        <v>2.1924867660944047E-4</v>
      </c>
      <c r="AQ726" s="5">
        <f t="shared" si="762"/>
        <v>5.8645795296870709E-5</v>
      </c>
      <c r="AR726" s="5">
        <f t="shared" si="763"/>
        <v>1.4667570113495228E-3</v>
      </c>
      <c r="AS726" s="5">
        <f t="shared" si="764"/>
        <v>1.4745114212479289E-3</v>
      </c>
      <c r="AT726" s="5">
        <f t="shared" si="765"/>
        <v>7.4115341347173107E-4</v>
      </c>
      <c r="AU726" s="5">
        <f t="shared" si="766"/>
        <v>2.4835724086192594E-4</v>
      </c>
      <c r="AV726" s="5">
        <f t="shared" si="767"/>
        <v>6.241756224222799E-5</v>
      </c>
      <c r="AW726" s="5">
        <f t="shared" si="768"/>
        <v>3.7495066195046511E-7</v>
      </c>
      <c r="AX726" s="5">
        <f t="shared" si="769"/>
        <v>1.799481044018993E-4</v>
      </c>
      <c r="AY726" s="5">
        <f t="shared" si="770"/>
        <v>1.9253388176408825E-4</v>
      </c>
      <c r="AZ726" s="5">
        <f t="shared" si="771"/>
        <v>1.0299996143431631E-4</v>
      </c>
      <c r="BA726" s="5">
        <f t="shared" si="772"/>
        <v>3.6734632395662696E-5</v>
      </c>
      <c r="BB726" s="5">
        <f t="shared" si="773"/>
        <v>9.8259737075606512E-6</v>
      </c>
      <c r="BC726" s="5">
        <f t="shared" si="774"/>
        <v>2.1026427217074422E-6</v>
      </c>
      <c r="BD726" s="5">
        <f t="shared" si="775"/>
        <v>2.6155728058231188E-4</v>
      </c>
      <c r="BE726" s="5">
        <f t="shared" si="776"/>
        <v>2.6294007428969053E-4</v>
      </c>
      <c r="BF726" s="5">
        <f t="shared" si="777"/>
        <v>1.3216508925606156E-4</v>
      </c>
      <c r="BG726" s="5">
        <f t="shared" si="778"/>
        <v>4.4287938649772673E-5</v>
      </c>
      <c r="BH726" s="5">
        <f t="shared" si="779"/>
        <v>1.1130519720940998E-5</v>
      </c>
      <c r="BI726" s="5">
        <f t="shared" si="780"/>
        <v>2.2378728481894241E-6</v>
      </c>
      <c r="BJ726" s="8">
        <f t="shared" si="781"/>
        <v>0.33249395468042259</v>
      </c>
      <c r="BK726" s="8">
        <f t="shared" si="782"/>
        <v>0.30168709133357435</v>
      </c>
      <c r="BL726" s="8">
        <f t="shared" si="783"/>
        <v>0.34017407568083141</v>
      </c>
      <c r="BM726" s="8">
        <f t="shared" si="784"/>
        <v>0.34346437487124681</v>
      </c>
      <c r="BN726" s="8">
        <f t="shared" si="785"/>
        <v>0.65632385416783201</v>
      </c>
    </row>
    <row r="727" spans="1:66" s="10" customFormat="1" x14ac:dyDescent="0.25">
      <c r="A727" t="s">
        <v>25</v>
      </c>
      <c r="B727" t="s">
        <v>485</v>
      </c>
      <c r="C727" t="s">
        <v>168</v>
      </c>
      <c r="D727" s="7" t="s">
        <v>539</v>
      </c>
      <c r="E727">
        <f>VLOOKUP(A727,home!$A$2:$E$405,3,FALSE)</f>
        <v>1.2947</v>
      </c>
      <c r="F727">
        <f>VLOOKUP(B727,home!$B$2:$E$405,3,FALSE)</f>
        <v>1.0569</v>
      </c>
      <c r="G727">
        <f>VLOOKUP(C727,away!$B$2:$E$405,4,FALSE)</f>
        <v>0.85370000000000001</v>
      </c>
      <c r="H727">
        <f>VLOOKUP(A727,away!$A$2:$E$405,3,FALSE)</f>
        <v>1.05</v>
      </c>
      <c r="I727">
        <f>VLOOKUP(C727,away!$B$2:$E$405,3,FALSE)</f>
        <v>1.0526</v>
      </c>
      <c r="J727">
        <f>VLOOKUP(B727,home!$B$2:$E$405,4,FALSE)</f>
        <v>0.90229999999999999</v>
      </c>
      <c r="K727" s="3">
        <f t="shared" si="730"/>
        <v>1.168176128691</v>
      </c>
      <c r="L727" s="3">
        <f t="shared" si="731"/>
        <v>0.9972490289999999</v>
      </c>
      <c r="M727" s="5">
        <f t="shared" si="732"/>
        <v>0.11470115814961866</v>
      </c>
      <c r="N727" s="5">
        <f t="shared" si="733"/>
        <v>0.13399115488359567</v>
      </c>
      <c r="O727" s="5">
        <f t="shared" si="734"/>
        <v>0.11438561858988262</v>
      </c>
      <c r="P727" s="5">
        <f t="shared" si="735"/>
        <v>0.13362254910225435</v>
      </c>
      <c r="Q727" s="5">
        <f t="shared" si="736"/>
        <v>7.8262634295377498E-2</v>
      </c>
      <c r="R727" s="5">
        <f t="shared" si="737"/>
        <v>5.7035473535162397E-2</v>
      </c>
      <c r="S727" s="5">
        <f t="shared" si="738"/>
        <v>3.8916315049962166E-2</v>
      </c>
      <c r="T727" s="5">
        <f t="shared" si="739"/>
        <v>7.8047336058047284E-2</v>
      </c>
      <c r="U727" s="5">
        <f t="shared" si="740"/>
        <v>6.6627478672363974E-2</v>
      </c>
      <c r="V727" s="5">
        <f t="shared" si="741"/>
        <v>5.0373386735596201E-3</v>
      </c>
      <c r="W727" s="5">
        <f t="shared" si="742"/>
        <v>3.047484705077785E-2</v>
      </c>
      <c r="X727" s="5">
        <f t="shared" si="743"/>
        <v>3.0391011630311715E-2</v>
      </c>
      <c r="Y727" s="5">
        <f t="shared" si="744"/>
        <v>1.5153703419328032E-2</v>
      </c>
      <c r="Z727" s="5">
        <f t="shared" si="745"/>
        <v>1.8959523533831964E-2</v>
      </c>
      <c r="AA727" s="5">
        <f t="shared" si="746"/>
        <v>2.2148062803577728E-2</v>
      </c>
      <c r="AB727" s="5">
        <f t="shared" si="747"/>
        <v>1.2936419131944286E-2</v>
      </c>
      <c r="AC727" s="5">
        <f t="shared" si="748"/>
        <v>3.6676941906636903E-4</v>
      </c>
      <c r="AD727" s="5">
        <f t="shared" si="749"/>
        <v>8.8999972125570082E-3</v>
      </c>
      <c r="AE727" s="5">
        <f t="shared" si="750"/>
        <v>8.875513578325181E-3</v>
      </c>
      <c r="AF727" s="5">
        <f t="shared" si="751"/>
        <v>4.4255486489305513E-3</v>
      </c>
      <c r="AG727" s="5">
        <f t="shared" si="752"/>
        <v>1.4711246976460847E-3</v>
      </c>
      <c r="AH727" s="5">
        <f t="shared" si="753"/>
        <v>4.7268416086041426E-3</v>
      </c>
      <c r="AI727" s="5">
        <f t="shared" si="754"/>
        <v>5.5217835312747262E-3</v>
      </c>
      <c r="AJ727" s="5">
        <f t="shared" si="755"/>
        <v>3.225207854517115E-3</v>
      </c>
      <c r="AK727" s="5">
        <f t="shared" si="756"/>
        <v>1.2558702752378695E-3</v>
      </c>
      <c r="AL727" s="5">
        <f t="shared" si="757"/>
        <v>1.7090904921630604E-5</v>
      </c>
      <c r="AM727" s="5">
        <f t="shared" si="758"/>
        <v>2.0793528578251065E-3</v>
      </c>
      <c r="AN727" s="5">
        <f t="shared" si="759"/>
        <v>2.0736326184144617E-3</v>
      </c>
      <c r="AO727" s="5">
        <f t="shared" si="760"/>
        <v>1.0339640576082748E-3</v>
      </c>
      <c r="AP727" s="5">
        <f t="shared" si="761"/>
        <v>3.43706550823584E-4</v>
      </c>
      <c r="AQ727" s="5">
        <f t="shared" si="762"/>
        <v>8.5690256017439563E-5</v>
      </c>
      <c r="AR727" s="5">
        <f t="shared" si="763"/>
        <v>9.4276764088345607E-4</v>
      </c>
      <c r="AS727" s="5">
        <f t="shared" si="764"/>
        <v>1.1013186529823824E-3</v>
      </c>
      <c r="AT727" s="5">
        <f t="shared" si="765"/>
        <v>6.4326708024807337E-4</v>
      </c>
      <c r="AU727" s="5">
        <f t="shared" si="766"/>
        <v>2.5048308250618566E-4</v>
      </c>
      <c r="AV727" s="5">
        <f t="shared" si="767"/>
        <v>7.3152089406166139E-5</v>
      </c>
      <c r="AW727" s="5">
        <f t="shared" si="768"/>
        <v>5.5306287489791501E-7</v>
      </c>
      <c r="AX727" s="5">
        <f t="shared" si="769"/>
        <v>4.0484172860611681E-4</v>
      </c>
      <c r="AY727" s="5">
        <f t="shared" si="770"/>
        <v>4.037280207511314E-4</v>
      </c>
      <c r="AZ727" s="5">
        <f t="shared" si="771"/>
        <v>2.0130868833707883E-4</v>
      </c>
      <c r="BA727" s="5">
        <f t="shared" si="772"/>
        <v>6.6918297991138491E-5</v>
      </c>
      <c r="BB727" s="5">
        <f t="shared" si="773"/>
        <v>1.6683551923498874E-5</v>
      </c>
      <c r="BC727" s="5">
        <f t="shared" si="774"/>
        <v>3.3275311911960675E-6</v>
      </c>
      <c r="BD727" s="5">
        <f t="shared" si="775"/>
        <v>1.5669568574060779E-4</v>
      </c>
      <c r="BE727" s="5">
        <f t="shared" si="776"/>
        <v>1.8304815955104471E-4</v>
      </c>
      <c r="BF727" s="5">
        <f t="shared" si="777"/>
        <v>1.0691624519417598E-4</v>
      </c>
      <c r="BG727" s="5">
        <f t="shared" si="778"/>
        <v>4.163233513503673E-5</v>
      </c>
      <c r="BH727" s="5">
        <f t="shared" si="779"/>
        <v>1.2158475021603388E-5</v>
      </c>
      <c r="BI727" s="5">
        <f t="shared" si="780"/>
        <v>2.8406480563045721E-6</v>
      </c>
      <c r="BJ727" s="8">
        <f t="shared" si="781"/>
        <v>0.39670602563438601</v>
      </c>
      <c r="BK727" s="8">
        <f t="shared" si="782"/>
        <v>0.29306494932013394</v>
      </c>
      <c r="BL727" s="8">
        <f t="shared" si="783"/>
        <v>0.29137703609728999</v>
      </c>
      <c r="BM727" s="8">
        <f t="shared" si="784"/>
        <v>0.36770577107187447</v>
      </c>
      <c r="BN727" s="8">
        <f t="shared" si="785"/>
        <v>0.63199858855589119</v>
      </c>
    </row>
    <row r="728" spans="1:66" x14ac:dyDescent="0.25">
      <c r="A728" t="s">
        <v>25</v>
      </c>
      <c r="B728" t="s">
        <v>482</v>
      </c>
      <c r="C728" t="s">
        <v>529</v>
      </c>
      <c r="D728" s="7" t="s">
        <v>539</v>
      </c>
      <c r="E728">
        <f>VLOOKUP(A728,home!$A$2:$E$405,3,FALSE)</f>
        <v>1.2947</v>
      </c>
      <c r="F728">
        <f>VLOOKUP(B728,home!$B$2:$E$405,3,FALSE)</f>
        <v>1.0163</v>
      </c>
      <c r="G728" t="e">
        <f>VLOOKUP(C728,away!$B$2:$E$405,4,FALSE)</f>
        <v>#N/A</v>
      </c>
      <c r="H728">
        <f>VLOOKUP(A728,away!$A$2:$E$405,3,FALSE)</f>
        <v>1.05</v>
      </c>
      <c r="I728" t="e">
        <f>VLOOKUP(C728,away!$B$2:$E$405,3,FALSE)</f>
        <v>#N/A</v>
      </c>
      <c r="J728">
        <f>VLOOKUP(B728,home!$B$2:$E$405,4,FALSE)</f>
        <v>0.85209999999999997</v>
      </c>
      <c r="K728" s="3" t="e">
        <f t="shared" si="730"/>
        <v>#N/A</v>
      </c>
      <c r="L728" s="3" t="e">
        <f t="shared" si="731"/>
        <v>#N/A</v>
      </c>
      <c r="M728" s="5" t="e">
        <f t="shared" si="732"/>
        <v>#N/A</v>
      </c>
      <c r="N728" s="5" t="e">
        <f t="shared" si="733"/>
        <v>#N/A</v>
      </c>
      <c r="O728" s="5" t="e">
        <f t="shared" si="734"/>
        <v>#N/A</v>
      </c>
      <c r="P728" s="5" t="e">
        <f t="shared" si="735"/>
        <v>#N/A</v>
      </c>
      <c r="Q728" s="5" t="e">
        <f t="shared" si="736"/>
        <v>#N/A</v>
      </c>
      <c r="R728" s="5" t="e">
        <f t="shared" si="737"/>
        <v>#N/A</v>
      </c>
      <c r="S728" s="5" t="e">
        <f t="shared" si="738"/>
        <v>#N/A</v>
      </c>
      <c r="T728" s="5" t="e">
        <f t="shared" si="739"/>
        <v>#N/A</v>
      </c>
      <c r="U728" s="5" t="e">
        <f t="shared" si="740"/>
        <v>#N/A</v>
      </c>
      <c r="V728" s="5" t="e">
        <f t="shared" si="741"/>
        <v>#N/A</v>
      </c>
      <c r="W728" s="5" t="e">
        <f t="shared" si="742"/>
        <v>#N/A</v>
      </c>
      <c r="X728" s="5" t="e">
        <f t="shared" si="743"/>
        <v>#N/A</v>
      </c>
      <c r="Y728" s="5" t="e">
        <f t="shared" si="744"/>
        <v>#N/A</v>
      </c>
      <c r="Z728" s="5" t="e">
        <f t="shared" si="745"/>
        <v>#N/A</v>
      </c>
      <c r="AA728" s="5" t="e">
        <f t="shared" si="746"/>
        <v>#N/A</v>
      </c>
      <c r="AB728" s="5" t="e">
        <f t="shared" si="747"/>
        <v>#N/A</v>
      </c>
      <c r="AC728" s="5" t="e">
        <f t="shared" si="748"/>
        <v>#N/A</v>
      </c>
      <c r="AD728" s="5" t="e">
        <f t="shared" si="749"/>
        <v>#N/A</v>
      </c>
      <c r="AE728" s="5" t="e">
        <f t="shared" si="750"/>
        <v>#N/A</v>
      </c>
      <c r="AF728" s="5" t="e">
        <f t="shared" si="751"/>
        <v>#N/A</v>
      </c>
      <c r="AG728" s="5" t="e">
        <f t="shared" si="752"/>
        <v>#N/A</v>
      </c>
      <c r="AH728" s="5" t="e">
        <f t="shared" si="753"/>
        <v>#N/A</v>
      </c>
      <c r="AI728" s="5" t="e">
        <f t="shared" si="754"/>
        <v>#N/A</v>
      </c>
      <c r="AJ728" s="5" t="e">
        <f t="shared" si="755"/>
        <v>#N/A</v>
      </c>
      <c r="AK728" s="5" t="e">
        <f t="shared" si="756"/>
        <v>#N/A</v>
      </c>
      <c r="AL728" s="5" t="e">
        <f t="shared" si="757"/>
        <v>#N/A</v>
      </c>
      <c r="AM728" s="5" t="e">
        <f t="shared" si="758"/>
        <v>#N/A</v>
      </c>
      <c r="AN728" s="5" t="e">
        <f t="shared" si="759"/>
        <v>#N/A</v>
      </c>
      <c r="AO728" s="5" t="e">
        <f t="shared" si="760"/>
        <v>#N/A</v>
      </c>
      <c r="AP728" s="5" t="e">
        <f t="shared" si="761"/>
        <v>#N/A</v>
      </c>
      <c r="AQ728" s="5" t="e">
        <f t="shared" si="762"/>
        <v>#N/A</v>
      </c>
      <c r="AR728" s="5" t="e">
        <f t="shared" si="763"/>
        <v>#N/A</v>
      </c>
      <c r="AS728" s="5" t="e">
        <f t="shared" si="764"/>
        <v>#N/A</v>
      </c>
      <c r="AT728" s="5" t="e">
        <f t="shared" si="765"/>
        <v>#N/A</v>
      </c>
      <c r="AU728" s="5" t="e">
        <f t="shared" si="766"/>
        <v>#N/A</v>
      </c>
      <c r="AV728" s="5" t="e">
        <f t="shared" si="767"/>
        <v>#N/A</v>
      </c>
      <c r="AW728" s="5" t="e">
        <f t="shared" si="768"/>
        <v>#N/A</v>
      </c>
      <c r="AX728" s="5" t="e">
        <f t="shared" si="769"/>
        <v>#N/A</v>
      </c>
      <c r="AY728" s="5" t="e">
        <f t="shared" si="770"/>
        <v>#N/A</v>
      </c>
      <c r="AZ728" s="5" t="e">
        <f t="shared" si="771"/>
        <v>#N/A</v>
      </c>
      <c r="BA728" s="5" t="e">
        <f t="shared" si="772"/>
        <v>#N/A</v>
      </c>
      <c r="BB728" s="5" t="e">
        <f t="shared" si="773"/>
        <v>#N/A</v>
      </c>
      <c r="BC728" s="5" t="e">
        <f t="shared" si="774"/>
        <v>#N/A</v>
      </c>
      <c r="BD728" s="5" t="e">
        <f t="shared" si="775"/>
        <v>#N/A</v>
      </c>
      <c r="BE728" s="5" t="e">
        <f t="shared" si="776"/>
        <v>#N/A</v>
      </c>
      <c r="BF728" s="5" t="e">
        <f t="shared" si="777"/>
        <v>#N/A</v>
      </c>
      <c r="BG728" s="5" t="e">
        <f t="shared" si="778"/>
        <v>#N/A</v>
      </c>
      <c r="BH728" s="5" t="e">
        <f t="shared" si="779"/>
        <v>#N/A</v>
      </c>
      <c r="BI728" s="5" t="e">
        <f t="shared" si="780"/>
        <v>#N/A</v>
      </c>
      <c r="BJ728" s="8" t="e">
        <f t="shared" si="781"/>
        <v>#N/A</v>
      </c>
      <c r="BK728" s="8" t="e">
        <f t="shared" si="782"/>
        <v>#N/A</v>
      </c>
      <c r="BL728" s="8" t="e">
        <f t="shared" si="783"/>
        <v>#N/A</v>
      </c>
      <c r="BM728" s="8" t="e">
        <f t="shared" si="784"/>
        <v>#N/A</v>
      </c>
      <c r="BN728" s="8" t="e">
        <f t="shared" si="785"/>
        <v>#N/A</v>
      </c>
    </row>
    <row r="729" spans="1:66" x14ac:dyDescent="0.25">
      <c r="A729" t="s">
        <v>25</v>
      </c>
      <c r="B729" t="s">
        <v>249</v>
      </c>
      <c r="C729" t="s">
        <v>528</v>
      </c>
      <c r="D729" s="7" t="s">
        <v>539</v>
      </c>
      <c r="E729">
        <f>VLOOKUP(A729,home!$A$2:$E$405,3,FALSE)</f>
        <v>1.2947</v>
      </c>
      <c r="F729">
        <f>VLOOKUP(B729,home!$B$2:$E$405,3,FALSE)</f>
        <v>1.0569</v>
      </c>
      <c r="G729" t="e">
        <f>VLOOKUP(C729,away!$B$2:$E$405,4,FALSE)</f>
        <v>#N/A</v>
      </c>
      <c r="H729">
        <f>VLOOKUP(A729,away!$A$2:$E$405,3,FALSE)</f>
        <v>1.05</v>
      </c>
      <c r="I729" t="e">
        <f>VLOOKUP(C729,away!$B$2:$E$405,3,FALSE)</f>
        <v>#N/A</v>
      </c>
      <c r="J729">
        <f>VLOOKUP(B729,home!$B$2:$E$405,4,FALSE)</f>
        <v>0.80200000000000005</v>
      </c>
      <c r="K729" s="3" t="e">
        <f t="shared" si="730"/>
        <v>#N/A</v>
      </c>
      <c r="L729" s="3" t="e">
        <f t="shared" si="731"/>
        <v>#N/A</v>
      </c>
      <c r="M729" s="5" t="e">
        <f t="shared" si="732"/>
        <v>#N/A</v>
      </c>
      <c r="N729" s="5" t="e">
        <f t="shared" si="733"/>
        <v>#N/A</v>
      </c>
      <c r="O729" s="5" t="e">
        <f t="shared" si="734"/>
        <v>#N/A</v>
      </c>
      <c r="P729" s="5" t="e">
        <f t="shared" si="735"/>
        <v>#N/A</v>
      </c>
      <c r="Q729" s="5" t="e">
        <f t="shared" si="736"/>
        <v>#N/A</v>
      </c>
      <c r="R729" s="5" t="e">
        <f t="shared" si="737"/>
        <v>#N/A</v>
      </c>
      <c r="S729" s="5" t="e">
        <f t="shared" si="738"/>
        <v>#N/A</v>
      </c>
      <c r="T729" s="5" t="e">
        <f t="shared" si="739"/>
        <v>#N/A</v>
      </c>
      <c r="U729" s="5" t="e">
        <f t="shared" si="740"/>
        <v>#N/A</v>
      </c>
      <c r="V729" s="5" t="e">
        <f t="shared" si="741"/>
        <v>#N/A</v>
      </c>
      <c r="W729" s="5" t="e">
        <f t="shared" si="742"/>
        <v>#N/A</v>
      </c>
      <c r="X729" s="5" t="e">
        <f t="shared" si="743"/>
        <v>#N/A</v>
      </c>
      <c r="Y729" s="5" t="e">
        <f t="shared" si="744"/>
        <v>#N/A</v>
      </c>
      <c r="Z729" s="5" t="e">
        <f t="shared" si="745"/>
        <v>#N/A</v>
      </c>
      <c r="AA729" s="5" t="e">
        <f t="shared" si="746"/>
        <v>#N/A</v>
      </c>
      <c r="AB729" s="5" t="e">
        <f t="shared" si="747"/>
        <v>#N/A</v>
      </c>
      <c r="AC729" s="5" t="e">
        <f t="shared" si="748"/>
        <v>#N/A</v>
      </c>
      <c r="AD729" s="5" t="e">
        <f t="shared" si="749"/>
        <v>#N/A</v>
      </c>
      <c r="AE729" s="5" t="e">
        <f t="shared" si="750"/>
        <v>#N/A</v>
      </c>
      <c r="AF729" s="5" t="e">
        <f t="shared" si="751"/>
        <v>#N/A</v>
      </c>
      <c r="AG729" s="5" t="e">
        <f t="shared" si="752"/>
        <v>#N/A</v>
      </c>
      <c r="AH729" s="5" t="e">
        <f t="shared" si="753"/>
        <v>#N/A</v>
      </c>
      <c r="AI729" s="5" t="e">
        <f t="shared" si="754"/>
        <v>#N/A</v>
      </c>
      <c r="AJ729" s="5" t="e">
        <f t="shared" si="755"/>
        <v>#N/A</v>
      </c>
      <c r="AK729" s="5" t="e">
        <f t="shared" si="756"/>
        <v>#N/A</v>
      </c>
      <c r="AL729" s="5" t="e">
        <f t="shared" si="757"/>
        <v>#N/A</v>
      </c>
      <c r="AM729" s="5" t="e">
        <f t="shared" si="758"/>
        <v>#N/A</v>
      </c>
      <c r="AN729" s="5" t="e">
        <f t="shared" si="759"/>
        <v>#N/A</v>
      </c>
      <c r="AO729" s="5" t="e">
        <f t="shared" si="760"/>
        <v>#N/A</v>
      </c>
      <c r="AP729" s="5" t="e">
        <f t="shared" si="761"/>
        <v>#N/A</v>
      </c>
      <c r="AQ729" s="5" t="e">
        <f t="shared" si="762"/>
        <v>#N/A</v>
      </c>
      <c r="AR729" s="5" t="e">
        <f t="shared" si="763"/>
        <v>#N/A</v>
      </c>
      <c r="AS729" s="5" t="e">
        <f t="shared" si="764"/>
        <v>#N/A</v>
      </c>
      <c r="AT729" s="5" t="e">
        <f t="shared" si="765"/>
        <v>#N/A</v>
      </c>
      <c r="AU729" s="5" t="e">
        <f t="shared" si="766"/>
        <v>#N/A</v>
      </c>
      <c r="AV729" s="5" t="e">
        <f t="shared" si="767"/>
        <v>#N/A</v>
      </c>
      <c r="AW729" s="5" t="e">
        <f t="shared" si="768"/>
        <v>#N/A</v>
      </c>
      <c r="AX729" s="5" t="e">
        <f t="shared" si="769"/>
        <v>#N/A</v>
      </c>
      <c r="AY729" s="5" t="e">
        <f t="shared" si="770"/>
        <v>#N/A</v>
      </c>
      <c r="AZ729" s="5" t="e">
        <f t="shared" si="771"/>
        <v>#N/A</v>
      </c>
      <c r="BA729" s="5" t="e">
        <f t="shared" si="772"/>
        <v>#N/A</v>
      </c>
      <c r="BB729" s="5" t="e">
        <f t="shared" si="773"/>
        <v>#N/A</v>
      </c>
      <c r="BC729" s="5" t="e">
        <f t="shared" si="774"/>
        <v>#N/A</v>
      </c>
      <c r="BD729" s="5" t="e">
        <f t="shared" si="775"/>
        <v>#N/A</v>
      </c>
      <c r="BE729" s="5" t="e">
        <f t="shared" si="776"/>
        <v>#N/A</v>
      </c>
      <c r="BF729" s="5" t="e">
        <f t="shared" si="777"/>
        <v>#N/A</v>
      </c>
      <c r="BG729" s="5" t="e">
        <f t="shared" si="778"/>
        <v>#N/A</v>
      </c>
      <c r="BH729" s="5" t="e">
        <f t="shared" si="779"/>
        <v>#N/A</v>
      </c>
      <c r="BI729" s="5" t="e">
        <f t="shared" si="780"/>
        <v>#N/A</v>
      </c>
      <c r="BJ729" s="8" t="e">
        <f t="shared" si="781"/>
        <v>#N/A</v>
      </c>
      <c r="BK729" s="8" t="e">
        <f t="shared" si="782"/>
        <v>#N/A</v>
      </c>
      <c r="BL729" s="8" t="e">
        <f t="shared" si="783"/>
        <v>#N/A</v>
      </c>
      <c r="BM729" s="8" t="e">
        <f t="shared" si="784"/>
        <v>#N/A</v>
      </c>
      <c r="BN729" s="8" t="e">
        <f t="shared" si="785"/>
        <v>#N/A</v>
      </c>
    </row>
    <row r="730" spans="1:66" x14ac:dyDescent="0.25">
      <c r="A730" t="s">
        <v>25</v>
      </c>
      <c r="B730" t="s">
        <v>484</v>
      </c>
      <c r="C730" t="s">
        <v>165</v>
      </c>
      <c r="D730" s="7" t="s">
        <v>539</v>
      </c>
      <c r="E730">
        <f>VLOOKUP(A730,home!$A$2:$E$405,3,FALSE)</f>
        <v>1.2947</v>
      </c>
      <c r="F730">
        <f>VLOOKUP(B730,home!$B$2:$E$405,3,FALSE)</f>
        <v>0.85370000000000001</v>
      </c>
      <c r="G730">
        <f>VLOOKUP(C730,away!$B$2:$E$405,4,FALSE)</f>
        <v>1.0163</v>
      </c>
      <c r="H730">
        <f>VLOOKUP(A730,away!$A$2:$E$405,3,FALSE)</f>
        <v>1.05</v>
      </c>
      <c r="I730">
        <f>VLOOKUP(C730,away!$B$2:$E$405,3,FALSE)</f>
        <v>1.0024999999999999</v>
      </c>
      <c r="J730">
        <f>VLOOKUP(B730,home!$B$2:$E$405,4,FALSE)</f>
        <v>0.90229999999999999</v>
      </c>
      <c r="K730" s="3">
        <f t="shared" si="730"/>
        <v>1.1233015418569998</v>
      </c>
      <c r="L730" s="3">
        <f t="shared" si="731"/>
        <v>0.94978353749999989</v>
      </c>
      <c r="M730" s="5">
        <f t="shared" si="732"/>
        <v>0.12579708843783036</v>
      </c>
      <c r="N730" s="5">
        <f t="shared" si="733"/>
        <v>0.14130806340333618</v>
      </c>
      <c r="O730" s="5">
        <f t="shared" si="734"/>
        <v>0.11948000366368285</v>
      </c>
      <c r="P730" s="5">
        <f t="shared" si="735"/>
        <v>0.1342120723364949</v>
      </c>
      <c r="Q730" s="5">
        <f t="shared" si="736"/>
        <v>7.9365782748897135E-2</v>
      </c>
      <c r="R730" s="5">
        <f t="shared" si="737"/>
        <v>5.6740070270102812E-2</v>
      </c>
      <c r="S730" s="5">
        <f t="shared" si="738"/>
        <v>3.5797490594861064E-2</v>
      </c>
      <c r="T730" s="5">
        <f t="shared" si="739"/>
        <v>7.5380313895703988E-2</v>
      </c>
      <c r="U730" s="5">
        <f t="shared" si="740"/>
        <v>6.3736208419481008E-2</v>
      </c>
      <c r="V730" s="5">
        <f t="shared" si="741"/>
        <v>4.2435670339742576E-3</v>
      </c>
      <c r="W730" s="5">
        <f t="shared" si="742"/>
        <v>2.971723537750794E-2</v>
      </c>
      <c r="X730" s="5">
        <f t="shared" si="743"/>
        <v>2.8224940941569635E-2</v>
      </c>
      <c r="Y730" s="5">
        <f t="shared" si="744"/>
        <v>1.3403792126606293E-2</v>
      </c>
      <c r="Z730" s="5">
        <f t="shared" si="745"/>
        <v>1.7963594886378945E-2</v>
      </c>
      <c r="AA730" s="5">
        <f t="shared" si="746"/>
        <v>2.0178533833163984E-2</v>
      </c>
      <c r="AB730" s="5">
        <f t="shared" si="747"/>
        <v>1.1333289083603372E-2</v>
      </c>
      <c r="AC730" s="5">
        <f t="shared" si="748"/>
        <v>2.8296458050079757E-4</v>
      </c>
      <c r="AD730" s="5">
        <f t="shared" si="749"/>
        <v>8.3453540798205158E-3</v>
      </c>
      <c r="AE730" s="5">
        <f t="shared" si="750"/>
        <v>7.9262799196219858E-3</v>
      </c>
      <c r="AF730" s="5">
        <f t="shared" si="751"/>
        <v>3.7641250906368918E-3</v>
      </c>
      <c r="AG730" s="5">
        <f t="shared" si="752"/>
        <v>1.191701348059205E-3</v>
      </c>
      <c r="AH730" s="5">
        <f t="shared" si="753"/>
        <v>4.2653816743504743E-3</v>
      </c>
      <c r="AI730" s="5">
        <f t="shared" si="754"/>
        <v>4.791309811406479E-3</v>
      </c>
      <c r="AJ730" s="5">
        <f t="shared" si="755"/>
        <v>2.6910428493337351E-3</v>
      </c>
      <c r="AK730" s="5">
        <f t="shared" si="756"/>
        <v>1.007617527286613E-3</v>
      </c>
      <c r="AL730" s="5">
        <f t="shared" si="757"/>
        <v>1.2075720739946231E-5</v>
      </c>
      <c r="AM730" s="5">
        <f t="shared" si="758"/>
        <v>1.8748698210409958E-3</v>
      </c>
      <c r="AN730" s="5">
        <f t="shared" si="759"/>
        <v>1.7807204909803087E-3</v>
      </c>
      <c r="AO730" s="5">
        <f t="shared" si="760"/>
        <v>8.4564950361100703E-4</v>
      </c>
      <c r="AP730" s="5">
        <f t="shared" si="761"/>
        <v>2.6772799234159376E-4</v>
      </c>
      <c r="AQ730" s="5">
        <f t="shared" si="762"/>
        <v>6.3570909913492944E-5</v>
      </c>
      <c r="AR730" s="5">
        <f t="shared" si="763"/>
        <v>8.1023785909045362E-4</v>
      </c>
      <c r="AS730" s="5">
        <f t="shared" si="764"/>
        <v>9.1014143638722101E-4</v>
      </c>
      <c r="AT730" s="5">
        <f t="shared" si="765"/>
        <v>5.1118163940085505E-4</v>
      </c>
      <c r="AU730" s="5">
        <f t="shared" si="766"/>
        <v>1.9140370790265645E-4</v>
      </c>
      <c r="AV730" s="5">
        <f t="shared" si="767"/>
        <v>5.3751020051050217E-5</v>
      </c>
      <c r="AW730" s="5">
        <f t="shared" si="768"/>
        <v>3.5787515823016557E-7</v>
      </c>
      <c r="AX730" s="5">
        <f t="shared" si="769"/>
        <v>3.5100736012608495E-4</v>
      </c>
      <c r="AY730" s="5">
        <f t="shared" si="770"/>
        <v>3.3338101218908942E-4</v>
      </c>
      <c r="AZ730" s="5">
        <f t="shared" si="771"/>
        <v>1.5831989854614195E-4</v>
      </c>
      <c r="BA730" s="5">
        <f t="shared" si="772"/>
        <v>5.0123211099265267E-5</v>
      </c>
      <c r="BB730" s="5">
        <f t="shared" si="773"/>
        <v>1.1901550187179853E-5</v>
      </c>
      <c r="BC730" s="5">
        <f t="shared" si="774"/>
        <v>2.2607792877026943E-6</v>
      </c>
      <c r="BD730" s="5">
        <f t="shared" si="775"/>
        <v>1.2825843000389284E-4</v>
      </c>
      <c r="BE730" s="5">
        <f t="shared" si="776"/>
        <v>1.4407289217953088E-4</v>
      </c>
      <c r="BF730" s="5">
        <f t="shared" si="777"/>
        <v>8.0918650962532183E-5</v>
      </c>
      <c r="BG730" s="5">
        <f t="shared" si="778"/>
        <v>3.0298681797066934E-5</v>
      </c>
      <c r="BH730" s="5">
        <f t="shared" si="779"/>
        <v>8.5086389947199779E-6</v>
      </c>
      <c r="BI730" s="5">
        <f t="shared" si="780"/>
        <v>1.9115534603747068E-6</v>
      </c>
      <c r="BJ730" s="8">
        <f t="shared" si="781"/>
        <v>0.3943671214610826</v>
      </c>
      <c r="BK730" s="8">
        <f t="shared" si="782"/>
        <v>0.30067863971659042</v>
      </c>
      <c r="BL730" s="8">
        <f t="shared" si="783"/>
        <v>0.28709414164264169</v>
      </c>
      <c r="BM730" s="8">
        <f t="shared" si="784"/>
        <v>0.34286739370931862</v>
      </c>
      <c r="BN730" s="8">
        <f t="shared" si="785"/>
        <v>0.65690308086034432</v>
      </c>
    </row>
    <row r="731" spans="1:66" x14ac:dyDescent="0.25">
      <c r="A731" t="s">
        <v>173</v>
      </c>
      <c r="B731" t="s">
        <v>514</v>
      </c>
      <c r="C731" t="s">
        <v>510</v>
      </c>
      <c r="D731" s="7" t="s">
        <v>539</v>
      </c>
      <c r="E731">
        <f>VLOOKUP(A731,home!$A$2:$E$405,3,FALSE)</f>
        <v>1.7239</v>
      </c>
      <c r="F731" t="e">
        <f>VLOOKUP(B731,home!$B$2:$E$405,3,FALSE)</f>
        <v>#N/A</v>
      </c>
      <c r="G731" t="e">
        <f>VLOOKUP(C731,away!$B$2:$E$405,4,FALSE)</f>
        <v>#N/A</v>
      </c>
      <c r="H731">
        <f>VLOOKUP(A731,away!$A$2:$E$405,3,FALSE)</f>
        <v>1.3199000000000001</v>
      </c>
      <c r="I731" t="e">
        <f>VLOOKUP(C731,away!$B$2:$E$405,3,FALSE)</f>
        <v>#N/A</v>
      </c>
      <c r="J731" t="e">
        <f>VLOOKUP(B731,home!$B$2:$E$405,4,FALSE)</f>
        <v>#N/A</v>
      </c>
      <c r="K731" s="3" t="e">
        <f t="shared" si="730"/>
        <v>#N/A</v>
      </c>
      <c r="L731" s="3" t="e">
        <f t="shared" si="731"/>
        <v>#N/A</v>
      </c>
      <c r="M731" s="5" t="e">
        <f t="shared" si="732"/>
        <v>#N/A</v>
      </c>
      <c r="N731" s="5" t="e">
        <f t="shared" si="733"/>
        <v>#N/A</v>
      </c>
      <c r="O731" s="5" t="e">
        <f t="shared" si="734"/>
        <v>#N/A</v>
      </c>
      <c r="P731" s="5" t="e">
        <f t="shared" si="735"/>
        <v>#N/A</v>
      </c>
      <c r="Q731" s="5" t="e">
        <f t="shared" si="736"/>
        <v>#N/A</v>
      </c>
      <c r="R731" s="5" t="e">
        <f t="shared" si="737"/>
        <v>#N/A</v>
      </c>
      <c r="S731" s="5" t="e">
        <f t="shared" si="738"/>
        <v>#N/A</v>
      </c>
      <c r="T731" s="5" t="e">
        <f t="shared" si="739"/>
        <v>#N/A</v>
      </c>
      <c r="U731" s="5" t="e">
        <f t="shared" si="740"/>
        <v>#N/A</v>
      </c>
      <c r="V731" s="5" t="e">
        <f t="shared" si="741"/>
        <v>#N/A</v>
      </c>
      <c r="W731" s="5" t="e">
        <f t="shared" si="742"/>
        <v>#N/A</v>
      </c>
      <c r="X731" s="5" t="e">
        <f t="shared" si="743"/>
        <v>#N/A</v>
      </c>
      <c r="Y731" s="5" t="e">
        <f t="shared" si="744"/>
        <v>#N/A</v>
      </c>
      <c r="Z731" s="5" t="e">
        <f t="shared" si="745"/>
        <v>#N/A</v>
      </c>
      <c r="AA731" s="5" t="e">
        <f t="shared" si="746"/>
        <v>#N/A</v>
      </c>
      <c r="AB731" s="5" t="e">
        <f t="shared" si="747"/>
        <v>#N/A</v>
      </c>
      <c r="AC731" s="5" t="e">
        <f t="shared" si="748"/>
        <v>#N/A</v>
      </c>
      <c r="AD731" s="5" t="e">
        <f t="shared" si="749"/>
        <v>#N/A</v>
      </c>
      <c r="AE731" s="5" t="e">
        <f t="shared" si="750"/>
        <v>#N/A</v>
      </c>
      <c r="AF731" s="5" t="e">
        <f t="shared" si="751"/>
        <v>#N/A</v>
      </c>
      <c r="AG731" s="5" t="e">
        <f t="shared" si="752"/>
        <v>#N/A</v>
      </c>
      <c r="AH731" s="5" t="e">
        <f t="shared" si="753"/>
        <v>#N/A</v>
      </c>
      <c r="AI731" s="5" t="e">
        <f t="shared" si="754"/>
        <v>#N/A</v>
      </c>
      <c r="AJ731" s="5" t="e">
        <f t="shared" si="755"/>
        <v>#N/A</v>
      </c>
      <c r="AK731" s="5" t="e">
        <f t="shared" si="756"/>
        <v>#N/A</v>
      </c>
      <c r="AL731" s="5" t="e">
        <f t="shared" si="757"/>
        <v>#N/A</v>
      </c>
      <c r="AM731" s="5" t="e">
        <f t="shared" si="758"/>
        <v>#N/A</v>
      </c>
      <c r="AN731" s="5" t="e">
        <f t="shared" si="759"/>
        <v>#N/A</v>
      </c>
      <c r="AO731" s="5" t="e">
        <f t="shared" si="760"/>
        <v>#N/A</v>
      </c>
      <c r="AP731" s="5" t="e">
        <f t="shared" si="761"/>
        <v>#N/A</v>
      </c>
      <c r="AQ731" s="5" t="e">
        <f t="shared" si="762"/>
        <v>#N/A</v>
      </c>
      <c r="AR731" s="5" t="e">
        <f t="shared" si="763"/>
        <v>#N/A</v>
      </c>
      <c r="AS731" s="5" t="e">
        <f t="shared" si="764"/>
        <v>#N/A</v>
      </c>
      <c r="AT731" s="5" t="e">
        <f t="shared" si="765"/>
        <v>#N/A</v>
      </c>
      <c r="AU731" s="5" t="e">
        <f t="shared" si="766"/>
        <v>#N/A</v>
      </c>
      <c r="AV731" s="5" t="e">
        <f t="shared" si="767"/>
        <v>#N/A</v>
      </c>
      <c r="AW731" s="5" t="e">
        <f t="shared" si="768"/>
        <v>#N/A</v>
      </c>
      <c r="AX731" s="5" t="e">
        <f t="shared" si="769"/>
        <v>#N/A</v>
      </c>
      <c r="AY731" s="5" t="e">
        <f t="shared" si="770"/>
        <v>#N/A</v>
      </c>
      <c r="AZ731" s="5" t="e">
        <f t="shared" si="771"/>
        <v>#N/A</v>
      </c>
      <c r="BA731" s="5" t="e">
        <f t="shared" si="772"/>
        <v>#N/A</v>
      </c>
      <c r="BB731" s="5" t="e">
        <f t="shared" si="773"/>
        <v>#N/A</v>
      </c>
      <c r="BC731" s="5" t="e">
        <f t="shared" si="774"/>
        <v>#N/A</v>
      </c>
      <c r="BD731" s="5" t="e">
        <f t="shared" si="775"/>
        <v>#N/A</v>
      </c>
      <c r="BE731" s="5" t="e">
        <f t="shared" si="776"/>
        <v>#N/A</v>
      </c>
      <c r="BF731" s="5" t="e">
        <f t="shared" si="777"/>
        <v>#N/A</v>
      </c>
      <c r="BG731" s="5" t="e">
        <f t="shared" si="778"/>
        <v>#N/A</v>
      </c>
      <c r="BH731" s="5" t="e">
        <f t="shared" si="779"/>
        <v>#N/A</v>
      </c>
      <c r="BI731" s="5" t="e">
        <f t="shared" si="780"/>
        <v>#N/A</v>
      </c>
      <c r="BJ731" s="8" t="e">
        <f t="shared" si="781"/>
        <v>#N/A</v>
      </c>
      <c r="BK731" s="8" t="e">
        <f t="shared" si="782"/>
        <v>#N/A</v>
      </c>
      <c r="BL731" s="8" t="e">
        <f t="shared" si="783"/>
        <v>#N/A</v>
      </c>
      <c r="BM731" s="8" t="e">
        <f t="shared" si="784"/>
        <v>#N/A</v>
      </c>
      <c r="BN731" s="8" t="e">
        <f t="shared" si="785"/>
        <v>#N/A</v>
      </c>
    </row>
    <row r="732" spans="1:66" x14ac:dyDescent="0.25">
      <c r="A732" t="s">
        <v>173</v>
      </c>
      <c r="B732" t="s">
        <v>434</v>
      </c>
      <c r="C732" t="s">
        <v>260</v>
      </c>
      <c r="D732" s="7" t="s">
        <v>539</v>
      </c>
      <c r="E732">
        <f>VLOOKUP(A732,home!$A$2:$E$405,3,FALSE)</f>
        <v>1.7239</v>
      </c>
      <c r="F732">
        <f>VLOOKUP(B732,home!$B$2:$E$405,3,FALSE)</f>
        <v>0.95540000000000003</v>
      </c>
      <c r="G732">
        <f>VLOOKUP(C732,away!$B$2:$E$405,4,FALSE)</f>
        <v>0.81889999999999996</v>
      </c>
      <c r="H732">
        <f>VLOOKUP(A732,away!$A$2:$E$405,3,FALSE)</f>
        <v>1.3199000000000001</v>
      </c>
      <c r="I732">
        <f>VLOOKUP(C732,away!$B$2:$E$405,3,FALSE)</f>
        <v>1.0249999999999999</v>
      </c>
      <c r="J732">
        <f>VLOOKUP(B732,home!$B$2:$E$405,4,FALSE)</f>
        <v>1.0249999999999999</v>
      </c>
      <c r="K732" s="3">
        <f t="shared" si="730"/>
        <v>1.3487398137340001</v>
      </c>
      <c r="L732" s="3">
        <f t="shared" si="731"/>
        <v>1.3867199374999997</v>
      </c>
      <c r="M732" s="5">
        <f t="shared" si="732"/>
        <v>6.4864178861335123E-2</v>
      </c>
      <c r="N732" s="5">
        <f t="shared" si="733"/>
        <v>8.748490051544601E-2</v>
      </c>
      <c r="O732" s="5">
        <f t="shared" si="734"/>
        <v>8.9948450056579449E-2</v>
      </c>
      <c r="P732" s="5">
        <f t="shared" si="735"/>
        <v>0.12131705577497298</v>
      </c>
      <c r="Q732" s="5">
        <f t="shared" si="736"/>
        <v>5.8997184212870098E-2</v>
      </c>
      <c r="R732" s="5">
        <f t="shared" si="737"/>
        <v>6.2366654520340854E-2</v>
      </c>
      <c r="S732" s="5">
        <f t="shared" si="738"/>
        <v>5.6725562090947299E-2</v>
      </c>
      <c r="T732" s="5">
        <f t="shared" si="739"/>
        <v>8.1812571604347198E-2</v>
      </c>
      <c r="U732" s="5">
        <f t="shared" si="740"/>
        <v>8.4116390000977259E-2</v>
      </c>
      <c r="V732" s="5">
        <f t="shared" si="741"/>
        <v>1.1788355814087263E-2</v>
      </c>
      <c r="W732" s="5">
        <f t="shared" si="742"/>
        <v>2.6523950415365632E-2</v>
      </c>
      <c r="X732" s="5">
        <f t="shared" si="743"/>
        <v>3.6781290862248919E-2</v>
      </c>
      <c r="Y732" s="5">
        <f t="shared" si="744"/>
        <v>2.5502674682833567E-2</v>
      </c>
      <c r="Z732" s="5">
        <f t="shared" si="745"/>
        <v>2.8828361086177045E-2</v>
      </c>
      <c r="AA732" s="5">
        <f t="shared" si="746"/>
        <v>3.8881958361626924E-2</v>
      </c>
      <c r="AB732" s="5">
        <f t="shared" si="747"/>
        <v>2.6220822639136929E-2</v>
      </c>
      <c r="AC732" s="5">
        <f t="shared" si="748"/>
        <v>1.378003087468877E-3</v>
      </c>
      <c r="AD732" s="5">
        <f t="shared" si="749"/>
        <v>8.9434769856775228E-3</v>
      </c>
      <c r="AE732" s="5">
        <f t="shared" si="750"/>
        <v>1.2402097846611422E-2</v>
      </c>
      <c r="AF732" s="5">
        <f t="shared" si="751"/>
        <v>8.5991181753609369E-3</v>
      </c>
      <c r="AG732" s="5">
        <f t="shared" si="752"/>
        <v>3.9748562062305428E-3</v>
      </c>
      <c r="AH732" s="5">
        <f t="shared" si="753"/>
        <v>9.9942157709127215E-3</v>
      </c>
      <c r="AI732" s="5">
        <f t="shared" si="754"/>
        <v>1.347959671727823E-2</v>
      </c>
      <c r="AJ732" s="5">
        <f t="shared" si="755"/>
        <v>9.0902343828356408E-3</v>
      </c>
      <c r="AK732" s="5">
        <f t="shared" si="756"/>
        <v>4.0867870094347149E-3</v>
      </c>
      <c r="AL732" s="5">
        <f t="shared" si="757"/>
        <v>1.0309251137083186E-4</v>
      </c>
      <c r="AM732" s="5">
        <f t="shared" si="758"/>
        <v>2.4124846967594044E-3</v>
      </c>
      <c r="AN732" s="5">
        <f t="shared" si="759"/>
        <v>3.3454406279099071E-3</v>
      </c>
      <c r="AO732" s="5">
        <f t="shared" si="760"/>
        <v>2.3195946092225933E-3</v>
      </c>
      <c r="AP732" s="5">
        <f t="shared" si="761"/>
        <v>1.0722093638421634E-3</v>
      </c>
      <c r="AQ732" s="5">
        <f t="shared" si="762"/>
        <v>3.7171352550353009E-4</v>
      </c>
      <c r="AR732" s="5">
        <f t="shared" si="763"/>
        <v>2.7718356538403172E-3</v>
      </c>
      <c r="AS732" s="5">
        <f t="shared" si="764"/>
        <v>3.7384851034618499E-3</v>
      </c>
      <c r="AT732" s="5">
        <f t="shared" si="765"/>
        <v>2.521121851045235E-3</v>
      </c>
      <c r="AU732" s="5">
        <f t="shared" si="766"/>
        <v>1.1334458052598224E-3</v>
      </c>
      <c r="AV732" s="5">
        <f t="shared" si="767"/>
        <v>3.8218087106592916E-4</v>
      </c>
      <c r="AW732" s="5">
        <f t="shared" si="768"/>
        <v>5.3560121795652906E-6</v>
      </c>
      <c r="AX732" s="5">
        <f t="shared" si="769"/>
        <v>5.423023600905671E-4</v>
      </c>
      <c r="AY732" s="5">
        <f t="shared" si="770"/>
        <v>7.5202149489089353E-4</v>
      </c>
      <c r="AZ732" s="5">
        <f t="shared" si="771"/>
        <v>5.2142160019687809E-4</v>
      </c>
      <c r="BA732" s="5">
        <f t="shared" si="772"/>
        <v>2.4102190961205488E-4</v>
      </c>
      <c r="BB732" s="5">
        <f t="shared" si="773"/>
        <v>8.355747185833989E-5</v>
      </c>
      <c r="BC732" s="5">
        <f t="shared" si="774"/>
        <v>2.317416243061099E-5</v>
      </c>
      <c r="BD732" s="5">
        <f t="shared" si="775"/>
        <v>6.4062662744228654E-4</v>
      </c>
      <c r="BE732" s="5">
        <f t="shared" si="776"/>
        <v>8.6403863816955021E-4</v>
      </c>
      <c r="BF732" s="5">
        <f t="shared" si="777"/>
        <v>5.826816559518892E-4</v>
      </c>
      <c r="BG732" s="5">
        <f t="shared" si="778"/>
        <v>2.6196198270492319E-4</v>
      </c>
      <c r="BH732" s="5">
        <f t="shared" si="779"/>
        <v>8.8329638939706876E-5</v>
      </c>
      <c r="BI732" s="5">
        <f t="shared" si="780"/>
        <v>2.3826740154146348E-5</v>
      </c>
      <c r="BJ732" s="8">
        <f t="shared" si="781"/>
        <v>0.36270706332930885</v>
      </c>
      <c r="BK732" s="8">
        <f t="shared" si="782"/>
        <v>0.25692826963507326</v>
      </c>
      <c r="BL732" s="8">
        <f t="shared" si="783"/>
        <v>0.35119364402715841</v>
      </c>
      <c r="BM732" s="8">
        <f t="shared" si="784"/>
        <v>0.51393224865346143</v>
      </c>
      <c r="BN732" s="8">
        <f t="shared" si="785"/>
        <v>0.4849784239415445</v>
      </c>
    </row>
    <row r="733" spans="1:66" x14ac:dyDescent="0.25">
      <c r="A733" t="s">
        <v>173</v>
      </c>
      <c r="B733" t="s">
        <v>257</v>
      </c>
      <c r="C733" t="s">
        <v>176</v>
      </c>
      <c r="D733" s="7" t="s">
        <v>539</v>
      </c>
      <c r="E733">
        <f>VLOOKUP(A733,home!$A$2:$E$405,3,FALSE)</f>
        <v>1.7239</v>
      </c>
      <c r="F733">
        <f>VLOOKUP(B733,home!$B$2:$E$405,3,FALSE)</f>
        <v>1.1601999999999999</v>
      </c>
      <c r="G733">
        <f>VLOOKUP(C733,away!$B$2:$E$405,4,FALSE)</f>
        <v>0.90639999999999998</v>
      </c>
      <c r="H733">
        <f>VLOOKUP(A733,away!$A$2:$E$405,3,FALSE)</f>
        <v>1.3199000000000001</v>
      </c>
      <c r="I733">
        <f>VLOOKUP(C733,away!$B$2:$E$405,3,FALSE)</f>
        <v>1.5626</v>
      </c>
      <c r="J733">
        <f>VLOOKUP(B733,home!$B$2:$E$405,4,FALSE)</f>
        <v>1.1587000000000001</v>
      </c>
      <c r="K733" s="3">
        <f t="shared" si="730"/>
        <v>1.8128623421919998</v>
      </c>
      <c r="L733" s="3">
        <f t="shared" si="731"/>
        <v>2.389790639938</v>
      </c>
      <c r="M733" s="5">
        <f t="shared" si="732"/>
        <v>1.4955846548297838E-2</v>
      </c>
      <c r="N733" s="5">
        <f t="shared" si="733"/>
        <v>2.7112891003011355E-2</v>
      </c>
      <c r="O733" s="5">
        <f t="shared" si="734"/>
        <v>3.5741342093471212E-2</v>
      </c>
      <c r="P733" s="5">
        <f t="shared" si="735"/>
        <v>6.4794133140655741E-2</v>
      </c>
      <c r="Q733" s="5">
        <f t="shared" si="736"/>
        <v>2.4575969543657785E-2</v>
      </c>
      <c r="R733" s="5">
        <f t="shared" si="737"/>
        <v>4.2707162396899784E-2</v>
      </c>
      <c r="S733" s="5">
        <f t="shared" si="738"/>
        <v>7.0177901262413689E-2</v>
      </c>
      <c r="T733" s="5">
        <f t="shared" si="739"/>
        <v>5.8731421982834729E-2</v>
      </c>
      <c r="U733" s="5">
        <f t="shared" si="740"/>
        <v>7.7422206451217848E-2</v>
      </c>
      <c r="V733" s="5">
        <f t="shared" si="741"/>
        <v>3.3781781617007269E-2</v>
      </c>
      <c r="W733" s="5">
        <f t="shared" si="742"/>
        <v>1.4850949902851572E-2</v>
      </c>
      <c r="X733" s="5">
        <f t="shared" si="743"/>
        <v>3.5490661072022832E-2</v>
      </c>
      <c r="Y733" s="5">
        <f t="shared" si="744"/>
        <v>4.2407624817566068E-2</v>
      </c>
      <c r="Z733" s="5">
        <f t="shared" si="745"/>
        <v>3.4020392318141073E-2</v>
      </c>
      <c r="AA733" s="5">
        <f t="shared" si="746"/>
        <v>6.1674288100155947E-2</v>
      </c>
      <c r="AB733" s="5">
        <f t="shared" si="747"/>
        <v>5.5903497189136453E-2</v>
      </c>
      <c r="AC733" s="5">
        <f t="shared" si="748"/>
        <v>9.1471805388627682E-3</v>
      </c>
      <c r="AD733" s="5">
        <f t="shared" si="749"/>
        <v>6.7306819561648874E-3</v>
      </c>
      <c r="AE733" s="5">
        <f t="shared" si="750"/>
        <v>1.6084920739242434E-2</v>
      </c>
      <c r="AF733" s="5">
        <f t="shared" si="751"/>
        <v>1.92197965133931E-2</v>
      </c>
      <c r="AG733" s="5">
        <f t="shared" si="752"/>
        <v>1.5310429936406611E-2</v>
      </c>
      <c r="AH733" s="5">
        <f t="shared" si="753"/>
        <v>2.0325403782228045E-2</v>
      </c>
      <c r="AI733" s="5">
        <f t="shared" si="754"/>
        <v>3.684715910664807E-2</v>
      </c>
      <c r="AJ733" s="5">
        <f t="shared" si="755"/>
        <v>3.3399413580599654E-2</v>
      </c>
      <c r="AK733" s="5">
        <f t="shared" si="756"/>
        <v>2.0182846377188396E-2</v>
      </c>
      <c r="AL733" s="5">
        <f t="shared" si="757"/>
        <v>1.5851556962227422E-3</v>
      </c>
      <c r="AM733" s="5">
        <f t="shared" si="758"/>
        <v>2.4403599711205013E-3</v>
      </c>
      <c r="AN733" s="5">
        <f t="shared" si="759"/>
        <v>5.8319494170631404E-3</v>
      </c>
      <c r="AO733" s="5">
        <f t="shared" si="760"/>
        <v>6.968569064744687E-3</v>
      </c>
      <c r="AP733" s="5">
        <f t="shared" si="761"/>
        <v>5.551140374896118E-3</v>
      </c>
      <c r="AQ733" s="5">
        <f t="shared" si="762"/>
        <v>3.316515827227166E-3</v>
      </c>
      <c r="AR733" s="5">
        <f t="shared" si="763"/>
        <v>9.7146919423457961E-3</v>
      </c>
      <c r="AS733" s="5">
        <f t="shared" si="764"/>
        <v>1.761139918827475E-2</v>
      </c>
      <c r="AT733" s="5">
        <f t="shared" si="765"/>
        <v>1.5963521190867025E-2</v>
      </c>
      <c r="AU733" s="5">
        <f t="shared" si="766"/>
        <v>9.6465554719022753E-3</v>
      </c>
      <c r="AV733" s="5">
        <f t="shared" si="767"/>
        <v>4.3719692867194527E-3</v>
      </c>
      <c r="AW733" s="5">
        <f t="shared" si="768"/>
        <v>1.9076298448466171E-4</v>
      </c>
      <c r="AX733" s="5">
        <f t="shared" si="769"/>
        <v>7.3733944883951855E-4</v>
      </c>
      <c r="AY733" s="5">
        <f t="shared" si="770"/>
        <v>1.7620869132937249E-3</v>
      </c>
      <c r="AZ733" s="5">
        <f t="shared" si="771"/>
        <v>2.1055094060732937E-3</v>
      </c>
      <c r="BA733" s="5">
        <f t="shared" si="772"/>
        <v>1.6772422236451248E-3</v>
      </c>
      <c r="BB733" s="5">
        <f t="shared" si="773"/>
        <v>1.0020644417439793E-3</v>
      </c>
      <c r="BC733" s="5">
        <f t="shared" si="774"/>
        <v>4.7894484469889159E-4</v>
      </c>
      <c r="BD733" s="5">
        <f t="shared" si="775"/>
        <v>3.869346645616516E-3</v>
      </c>
      <c r="BE733" s="5">
        <f t="shared" si="776"/>
        <v>7.0145928227251155E-3</v>
      </c>
      <c r="BF733" s="5">
        <f t="shared" si="777"/>
        <v>6.3582455870643227E-3</v>
      </c>
      <c r="BG733" s="5">
        <f t="shared" si="778"/>
        <v>3.8422079957324594E-3</v>
      </c>
      <c r="BH733" s="5">
        <f t="shared" si="779"/>
        <v>1.7413485465830937E-3</v>
      </c>
      <c r="BI733" s="5">
        <f t="shared" si="780"/>
        <v>6.3136504094625219E-4</v>
      </c>
      <c r="BJ733" s="8">
        <f t="shared" si="781"/>
        <v>0.29238706940049758</v>
      </c>
      <c r="BK733" s="8">
        <f t="shared" si="782"/>
        <v>0.19620408571675377</v>
      </c>
      <c r="BL733" s="8">
        <f t="shared" si="783"/>
        <v>0.46496856279632254</v>
      </c>
      <c r="BM733" s="8">
        <f t="shared" si="784"/>
        <v>0.77612144157691176</v>
      </c>
      <c r="BN733" s="8">
        <f t="shared" si="785"/>
        <v>0.20988734472599371</v>
      </c>
    </row>
    <row r="734" spans="1:66" x14ac:dyDescent="0.25">
      <c r="A734" t="s">
        <v>173</v>
      </c>
      <c r="B734" t="s">
        <v>509</v>
      </c>
      <c r="C734" t="s">
        <v>474</v>
      </c>
      <c r="D734" s="7" t="s">
        <v>539</v>
      </c>
      <c r="E734">
        <f>VLOOKUP(A734,home!$A$2:$E$405,3,FALSE)</f>
        <v>1.7239</v>
      </c>
      <c r="F734" t="e">
        <f>VLOOKUP(B734,home!$B$2:$E$405,3,FALSE)</f>
        <v>#N/A</v>
      </c>
      <c r="G734">
        <f>VLOOKUP(C734,away!$B$2:$E$405,4,FALSE)</f>
        <v>1.5226999999999999</v>
      </c>
      <c r="H734">
        <f>VLOOKUP(A734,away!$A$2:$E$405,3,FALSE)</f>
        <v>1.3199000000000001</v>
      </c>
      <c r="I734">
        <f>VLOOKUP(C734,away!$B$2:$E$405,3,FALSE)</f>
        <v>0.37880000000000003</v>
      </c>
      <c r="J734" t="e">
        <f>VLOOKUP(B734,home!$B$2:$E$405,4,FALSE)</f>
        <v>#N/A</v>
      </c>
      <c r="K734" s="3" t="e">
        <f t="shared" si="730"/>
        <v>#N/A</v>
      </c>
      <c r="L734" s="3" t="e">
        <f t="shared" si="731"/>
        <v>#N/A</v>
      </c>
      <c r="M734" s="5" t="e">
        <f t="shared" si="732"/>
        <v>#N/A</v>
      </c>
      <c r="N734" s="5" t="e">
        <f t="shared" si="733"/>
        <v>#N/A</v>
      </c>
      <c r="O734" s="5" t="e">
        <f t="shared" si="734"/>
        <v>#N/A</v>
      </c>
      <c r="P734" s="5" t="e">
        <f t="shared" si="735"/>
        <v>#N/A</v>
      </c>
      <c r="Q734" s="5" t="e">
        <f t="shared" si="736"/>
        <v>#N/A</v>
      </c>
      <c r="R734" s="5" t="e">
        <f t="shared" si="737"/>
        <v>#N/A</v>
      </c>
      <c r="S734" s="5" t="e">
        <f t="shared" si="738"/>
        <v>#N/A</v>
      </c>
      <c r="T734" s="5" t="e">
        <f t="shared" si="739"/>
        <v>#N/A</v>
      </c>
      <c r="U734" s="5" t="e">
        <f t="shared" si="740"/>
        <v>#N/A</v>
      </c>
      <c r="V734" s="5" t="e">
        <f t="shared" si="741"/>
        <v>#N/A</v>
      </c>
      <c r="W734" s="5" t="e">
        <f t="shared" si="742"/>
        <v>#N/A</v>
      </c>
      <c r="X734" s="5" t="e">
        <f t="shared" si="743"/>
        <v>#N/A</v>
      </c>
      <c r="Y734" s="5" t="e">
        <f t="shared" si="744"/>
        <v>#N/A</v>
      </c>
      <c r="Z734" s="5" t="e">
        <f t="shared" si="745"/>
        <v>#N/A</v>
      </c>
      <c r="AA734" s="5" t="e">
        <f t="shared" si="746"/>
        <v>#N/A</v>
      </c>
      <c r="AB734" s="5" t="e">
        <f t="shared" si="747"/>
        <v>#N/A</v>
      </c>
      <c r="AC734" s="5" t="e">
        <f t="shared" si="748"/>
        <v>#N/A</v>
      </c>
      <c r="AD734" s="5" t="e">
        <f t="shared" si="749"/>
        <v>#N/A</v>
      </c>
      <c r="AE734" s="5" t="e">
        <f t="shared" si="750"/>
        <v>#N/A</v>
      </c>
      <c r="AF734" s="5" t="e">
        <f t="shared" si="751"/>
        <v>#N/A</v>
      </c>
      <c r="AG734" s="5" t="e">
        <f t="shared" si="752"/>
        <v>#N/A</v>
      </c>
      <c r="AH734" s="5" t="e">
        <f t="shared" si="753"/>
        <v>#N/A</v>
      </c>
      <c r="AI734" s="5" t="e">
        <f t="shared" si="754"/>
        <v>#N/A</v>
      </c>
      <c r="AJ734" s="5" t="e">
        <f t="shared" si="755"/>
        <v>#N/A</v>
      </c>
      <c r="AK734" s="5" t="e">
        <f t="shared" si="756"/>
        <v>#N/A</v>
      </c>
      <c r="AL734" s="5" t="e">
        <f t="shared" si="757"/>
        <v>#N/A</v>
      </c>
      <c r="AM734" s="5" t="e">
        <f t="shared" si="758"/>
        <v>#N/A</v>
      </c>
      <c r="AN734" s="5" t="e">
        <f t="shared" si="759"/>
        <v>#N/A</v>
      </c>
      <c r="AO734" s="5" t="e">
        <f t="shared" si="760"/>
        <v>#N/A</v>
      </c>
      <c r="AP734" s="5" t="e">
        <f t="shared" si="761"/>
        <v>#N/A</v>
      </c>
      <c r="AQ734" s="5" t="e">
        <f t="shared" si="762"/>
        <v>#N/A</v>
      </c>
      <c r="AR734" s="5" t="e">
        <f t="shared" si="763"/>
        <v>#N/A</v>
      </c>
      <c r="AS734" s="5" t="e">
        <f t="shared" si="764"/>
        <v>#N/A</v>
      </c>
      <c r="AT734" s="5" t="e">
        <f t="shared" si="765"/>
        <v>#N/A</v>
      </c>
      <c r="AU734" s="5" t="e">
        <f t="shared" si="766"/>
        <v>#N/A</v>
      </c>
      <c r="AV734" s="5" t="e">
        <f t="shared" si="767"/>
        <v>#N/A</v>
      </c>
      <c r="AW734" s="5" t="e">
        <f t="shared" si="768"/>
        <v>#N/A</v>
      </c>
      <c r="AX734" s="5" t="e">
        <f t="shared" si="769"/>
        <v>#N/A</v>
      </c>
      <c r="AY734" s="5" t="e">
        <f t="shared" si="770"/>
        <v>#N/A</v>
      </c>
      <c r="AZ734" s="5" t="e">
        <f t="shared" si="771"/>
        <v>#N/A</v>
      </c>
      <c r="BA734" s="5" t="e">
        <f t="shared" si="772"/>
        <v>#N/A</v>
      </c>
      <c r="BB734" s="5" t="e">
        <f t="shared" si="773"/>
        <v>#N/A</v>
      </c>
      <c r="BC734" s="5" t="e">
        <f t="shared" si="774"/>
        <v>#N/A</v>
      </c>
      <c r="BD734" s="5" t="e">
        <f t="shared" si="775"/>
        <v>#N/A</v>
      </c>
      <c r="BE734" s="5" t="e">
        <f t="shared" si="776"/>
        <v>#N/A</v>
      </c>
      <c r="BF734" s="5" t="e">
        <f t="shared" si="777"/>
        <v>#N/A</v>
      </c>
      <c r="BG734" s="5" t="e">
        <f t="shared" si="778"/>
        <v>#N/A</v>
      </c>
      <c r="BH734" s="5" t="e">
        <f t="shared" si="779"/>
        <v>#N/A</v>
      </c>
      <c r="BI734" s="5" t="e">
        <f t="shared" si="780"/>
        <v>#N/A</v>
      </c>
      <c r="BJ734" s="8" t="e">
        <f t="shared" si="781"/>
        <v>#N/A</v>
      </c>
      <c r="BK734" s="8" t="e">
        <f t="shared" si="782"/>
        <v>#N/A</v>
      </c>
      <c r="BL734" s="8" t="e">
        <f t="shared" si="783"/>
        <v>#N/A</v>
      </c>
      <c r="BM734" s="8" t="e">
        <f t="shared" si="784"/>
        <v>#N/A</v>
      </c>
      <c r="BN734" s="8" t="e">
        <f t="shared" si="785"/>
        <v>#N/A</v>
      </c>
    </row>
    <row r="735" spans="1:66" x14ac:dyDescent="0.25">
      <c r="A735" t="s">
        <v>27</v>
      </c>
      <c r="B735" t="s">
        <v>477</v>
      </c>
      <c r="C735" t="s">
        <v>476</v>
      </c>
      <c r="D735" s="7" t="s">
        <v>539</v>
      </c>
      <c r="E735">
        <f>VLOOKUP(A735,home!$A$2:$E$405,3,FALSE)</f>
        <v>1.4007000000000001</v>
      </c>
      <c r="F735">
        <f>VLOOKUP(B735,home!$B$2:$E$405,3,FALSE)</f>
        <v>0.75590000000000002</v>
      </c>
      <c r="G735">
        <f>VLOOKUP(C735,away!$B$2:$E$405,4,FALSE)</f>
        <v>1.2179</v>
      </c>
      <c r="H735">
        <f>VLOOKUP(A735,away!$A$2:$E$405,3,FALSE)</f>
        <v>1.0741000000000001</v>
      </c>
      <c r="I735">
        <f>VLOOKUP(C735,away!$B$2:$E$405,3,FALSE)</f>
        <v>0.98580000000000001</v>
      </c>
      <c r="J735">
        <f>VLOOKUP(B735,home!$B$2:$E$405,4,FALSE)</f>
        <v>0.93100000000000005</v>
      </c>
      <c r="K735" s="3">
        <f t="shared" si="730"/>
        <v>1.2894992814270001</v>
      </c>
      <c r="L735" s="3">
        <f t="shared" si="731"/>
        <v>0.98578728318000008</v>
      </c>
      <c r="M735" s="5">
        <f t="shared" si="732"/>
        <v>0.1027674547000204</v>
      </c>
      <c r="N735" s="5">
        <f t="shared" si="733"/>
        <v>0.13251855898975809</v>
      </c>
      <c r="O735" s="5">
        <f t="shared" si="734"/>
        <v>0.10130684996805682</v>
      </c>
      <c r="P735" s="5">
        <f t="shared" si="735"/>
        <v>0.13063511023744218</v>
      </c>
      <c r="Q735" s="5">
        <f t="shared" si="736"/>
        <v>8.5441293296517298E-2</v>
      </c>
      <c r="R735" s="5">
        <f t="shared" si="737"/>
        <v>4.9933502198767306E-2</v>
      </c>
      <c r="S735" s="5">
        <f t="shared" si="738"/>
        <v>4.1514923368889491E-2</v>
      </c>
      <c r="T735" s="5">
        <f t="shared" si="739"/>
        <v>8.4226940390159322E-2</v>
      </c>
      <c r="U735" s="5">
        <f t="shared" si="740"/>
        <v>6.4389215204443975E-2</v>
      </c>
      <c r="V735" s="5">
        <f t="shared" si="741"/>
        <v>5.863623098949792E-3</v>
      </c>
      <c r="W735" s="5">
        <f t="shared" si="742"/>
        <v>3.6725495436684207E-2</v>
      </c>
      <c r="X735" s="5">
        <f t="shared" si="743"/>
        <v>3.6203526369968403E-2</v>
      </c>
      <c r="Y735" s="5">
        <f t="shared" si="744"/>
        <v>1.7844487950893325E-2</v>
      </c>
      <c r="Z735" s="5">
        <f t="shared" si="745"/>
        <v>1.6407937157395126E-2</v>
      </c>
      <c r="AA735" s="5">
        <f t="shared" si="746"/>
        <v>2.1158023174160389E-2</v>
      </c>
      <c r="AB735" s="5">
        <f t="shared" si="747"/>
        <v>1.3641627839747823E-2</v>
      </c>
      <c r="AC735" s="5">
        <f t="shared" si="748"/>
        <v>4.6585459141592321E-4</v>
      </c>
      <c r="AD735" s="5">
        <f t="shared" si="749"/>
        <v>1.1839374993913711E-2</v>
      </c>
      <c r="AE735" s="5">
        <f t="shared" si="750"/>
        <v>1.1671105309799425E-2</v>
      </c>
      <c r="AF735" s="5">
        <f t="shared" si="751"/>
        <v>5.7526135975274253E-3</v>
      </c>
      <c r="AG735" s="5">
        <f t="shared" si="752"/>
        <v>1.8902844431636287E-3</v>
      </c>
      <c r="AH735" s="5">
        <f t="shared" si="753"/>
        <v>4.0436839482441787E-3</v>
      </c>
      <c r="AI735" s="5">
        <f t="shared" si="754"/>
        <v>5.2143275455787631E-3</v>
      </c>
      <c r="AJ735" s="5">
        <f t="shared" si="755"/>
        <v>3.3619358115744148E-3</v>
      </c>
      <c r="AK735" s="5">
        <f t="shared" si="756"/>
        <v>1.4450712710763021E-3</v>
      </c>
      <c r="AL735" s="5">
        <f t="shared" si="757"/>
        <v>2.3687252382334468E-5</v>
      </c>
      <c r="AM735" s="5">
        <f t="shared" si="758"/>
        <v>3.053373109439303E-3</v>
      </c>
      <c r="AN735" s="5">
        <f t="shared" si="759"/>
        <v>3.0099763820890389E-3</v>
      </c>
      <c r="AO735" s="5">
        <f t="shared" si="760"/>
        <v>1.4835982200677598E-3</v>
      </c>
      <c r="AP735" s="5">
        <f t="shared" si="761"/>
        <v>4.8750408623042692E-4</v>
      </c>
      <c r="AQ735" s="5">
        <f t="shared" si="762"/>
        <v>1.2014383217606027E-4</v>
      </c>
      <c r="AR735" s="5">
        <f t="shared" si="763"/>
        <v>7.9724244267564113E-4</v>
      </c>
      <c r="AS735" s="5">
        <f t="shared" si="764"/>
        <v>1.0280435569533456E-3</v>
      </c>
      <c r="AT735" s="5">
        <f t="shared" si="765"/>
        <v>6.628307139834983E-4</v>
      </c>
      <c r="AU735" s="5">
        <f t="shared" si="766"/>
        <v>2.8490657646315545E-4</v>
      </c>
      <c r="AV735" s="5">
        <f t="shared" si="767"/>
        <v>9.1846706405766403E-5</v>
      </c>
      <c r="AW735" s="5">
        <f t="shared" si="768"/>
        <v>8.3640477296288175E-7</v>
      </c>
      <c r="AX735" s="5">
        <f t="shared" si="769"/>
        <v>6.5622040509175073E-4</v>
      </c>
      <c r="AY735" s="5">
        <f t="shared" si="770"/>
        <v>6.4689373030267592E-4</v>
      </c>
      <c r="AZ735" s="5">
        <f t="shared" si="771"/>
        <v>3.1884980645062536E-4</v>
      </c>
      <c r="BA735" s="5">
        <f t="shared" si="772"/>
        <v>1.0477269481447693E-4</v>
      </c>
      <c r="BB735" s="5">
        <f t="shared" si="773"/>
        <v>2.5820897543152624E-5</v>
      </c>
      <c r="BC735" s="5">
        <f t="shared" si="774"/>
        <v>5.0907824876667133E-6</v>
      </c>
      <c r="BD735" s="5">
        <f t="shared" si="775"/>
        <v>1.3098524360016784E-4</v>
      </c>
      <c r="BE735" s="5">
        <f t="shared" si="776"/>
        <v>1.6890537749995698E-4</v>
      </c>
      <c r="BF735" s="5">
        <f t="shared" si="777"/>
        <v>1.0890168145767538E-4</v>
      </c>
      <c r="BG735" s="5">
        <f t="shared" si="778"/>
        <v>4.6809546661954824E-5</v>
      </c>
      <c r="BH735" s="5">
        <f t="shared" si="779"/>
        <v>1.5090219196128592E-5</v>
      </c>
      <c r="BI735" s="5">
        <f t="shared" si="780"/>
        <v>3.8917653619967458E-6</v>
      </c>
      <c r="BJ735" s="8">
        <f t="shared" si="781"/>
        <v>0.43402592472507778</v>
      </c>
      <c r="BK735" s="8">
        <f t="shared" si="782"/>
        <v>0.2819175469794028</v>
      </c>
      <c r="BL735" s="8">
        <f t="shared" si="783"/>
        <v>0.26783369079190916</v>
      </c>
      <c r="BM735" s="8">
        <f t="shared" si="784"/>
        <v>0.39693627293769312</v>
      </c>
      <c r="BN735" s="8">
        <f t="shared" si="785"/>
        <v>0.60260276939056212</v>
      </c>
    </row>
    <row r="736" spans="1:66" s="14" customFormat="1" x14ac:dyDescent="0.25">
      <c r="A736" t="s">
        <v>27</v>
      </c>
      <c r="B736" t="s">
        <v>264</v>
      </c>
      <c r="C736" t="s">
        <v>511</v>
      </c>
      <c r="D736" s="7" t="s">
        <v>539</v>
      </c>
      <c r="E736">
        <f>VLOOKUP(A736,home!$A$2:$E$405,3,FALSE)</f>
        <v>1.4007000000000001</v>
      </c>
      <c r="F736">
        <f>VLOOKUP(B736,home!$B$2:$E$405,3,FALSE)</f>
        <v>0.88190000000000002</v>
      </c>
      <c r="G736" t="e">
        <f>VLOOKUP(C736,away!$B$2:$E$405,4,FALSE)</f>
        <v>#N/A</v>
      </c>
      <c r="H736">
        <f>VLOOKUP(A736,away!$A$2:$E$405,3,FALSE)</f>
        <v>1.0741000000000001</v>
      </c>
      <c r="I736" t="e">
        <f>VLOOKUP(C736,away!$B$2:$E$405,3,FALSE)</f>
        <v>#N/A</v>
      </c>
      <c r="J736">
        <f>VLOOKUP(B736,home!$B$2:$E$405,4,FALSE)</f>
        <v>1.0405</v>
      </c>
      <c r="K736" s="3" t="e">
        <f t="shared" si="730"/>
        <v>#N/A</v>
      </c>
      <c r="L736" s="3" t="e">
        <f t="shared" si="731"/>
        <v>#N/A</v>
      </c>
      <c r="M736" s="5" t="e">
        <f t="shared" si="732"/>
        <v>#N/A</v>
      </c>
      <c r="N736" s="5" t="e">
        <f t="shared" si="733"/>
        <v>#N/A</v>
      </c>
      <c r="O736" s="5" t="e">
        <f t="shared" si="734"/>
        <v>#N/A</v>
      </c>
      <c r="P736" s="5" t="e">
        <f t="shared" si="735"/>
        <v>#N/A</v>
      </c>
      <c r="Q736" s="5" t="e">
        <f t="shared" si="736"/>
        <v>#N/A</v>
      </c>
      <c r="R736" s="5" t="e">
        <f t="shared" si="737"/>
        <v>#N/A</v>
      </c>
      <c r="S736" s="5" t="e">
        <f t="shared" si="738"/>
        <v>#N/A</v>
      </c>
      <c r="T736" s="5" t="e">
        <f t="shared" si="739"/>
        <v>#N/A</v>
      </c>
      <c r="U736" s="5" t="e">
        <f t="shared" si="740"/>
        <v>#N/A</v>
      </c>
      <c r="V736" s="5" t="e">
        <f t="shared" si="741"/>
        <v>#N/A</v>
      </c>
      <c r="W736" s="5" t="e">
        <f t="shared" si="742"/>
        <v>#N/A</v>
      </c>
      <c r="X736" s="5" t="e">
        <f t="shared" si="743"/>
        <v>#N/A</v>
      </c>
      <c r="Y736" s="5" t="e">
        <f t="shared" si="744"/>
        <v>#N/A</v>
      </c>
      <c r="Z736" s="5" t="e">
        <f t="shared" si="745"/>
        <v>#N/A</v>
      </c>
      <c r="AA736" s="5" t="e">
        <f t="shared" si="746"/>
        <v>#N/A</v>
      </c>
      <c r="AB736" s="5" t="e">
        <f t="shared" si="747"/>
        <v>#N/A</v>
      </c>
      <c r="AC736" s="5" t="e">
        <f t="shared" si="748"/>
        <v>#N/A</v>
      </c>
      <c r="AD736" s="5" t="e">
        <f t="shared" si="749"/>
        <v>#N/A</v>
      </c>
      <c r="AE736" s="5" t="e">
        <f t="shared" si="750"/>
        <v>#N/A</v>
      </c>
      <c r="AF736" s="5" t="e">
        <f t="shared" si="751"/>
        <v>#N/A</v>
      </c>
      <c r="AG736" s="5" t="e">
        <f t="shared" si="752"/>
        <v>#N/A</v>
      </c>
      <c r="AH736" s="5" t="e">
        <f t="shared" si="753"/>
        <v>#N/A</v>
      </c>
      <c r="AI736" s="5" t="e">
        <f t="shared" si="754"/>
        <v>#N/A</v>
      </c>
      <c r="AJ736" s="5" t="e">
        <f t="shared" si="755"/>
        <v>#N/A</v>
      </c>
      <c r="AK736" s="5" t="e">
        <f t="shared" si="756"/>
        <v>#N/A</v>
      </c>
      <c r="AL736" s="5" t="e">
        <f t="shared" si="757"/>
        <v>#N/A</v>
      </c>
      <c r="AM736" s="5" t="e">
        <f t="shared" si="758"/>
        <v>#N/A</v>
      </c>
      <c r="AN736" s="5" t="e">
        <f t="shared" si="759"/>
        <v>#N/A</v>
      </c>
      <c r="AO736" s="5" t="e">
        <f t="shared" si="760"/>
        <v>#N/A</v>
      </c>
      <c r="AP736" s="5" t="e">
        <f t="shared" si="761"/>
        <v>#N/A</v>
      </c>
      <c r="AQ736" s="5" t="e">
        <f t="shared" si="762"/>
        <v>#N/A</v>
      </c>
      <c r="AR736" s="5" t="e">
        <f t="shared" si="763"/>
        <v>#N/A</v>
      </c>
      <c r="AS736" s="5" t="e">
        <f t="shared" si="764"/>
        <v>#N/A</v>
      </c>
      <c r="AT736" s="5" t="e">
        <f t="shared" si="765"/>
        <v>#N/A</v>
      </c>
      <c r="AU736" s="5" t="e">
        <f t="shared" si="766"/>
        <v>#N/A</v>
      </c>
      <c r="AV736" s="5" t="e">
        <f t="shared" si="767"/>
        <v>#N/A</v>
      </c>
      <c r="AW736" s="5" t="e">
        <f t="shared" si="768"/>
        <v>#N/A</v>
      </c>
      <c r="AX736" s="5" t="e">
        <f t="shared" si="769"/>
        <v>#N/A</v>
      </c>
      <c r="AY736" s="5" t="e">
        <f t="shared" si="770"/>
        <v>#N/A</v>
      </c>
      <c r="AZ736" s="5" t="e">
        <f t="shared" si="771"/>
        <v>#N/A</v>
      </c>
      <c r="BA736" s="5" t="e">
        <f t="shared" si="772"/>
        <v>#N/A</v>
      </c>
      <c r="BB736" s="5" t="e">
        <f t="shared" si="773"/>
        <v>#N/A</v>
      </c>
      <c r="BC736" s="5" t="e">
        <f t="shared" si="774"/>
        <v>#N/A</v>
      </c>
      <c r="BD736" s="5" t="e">
        <f t="shared" si="775"/>
        <v>#N/A</v>
      </c>
      <c r="BE736" s="5" t="e">
        <f t="shared" si="776"/>
        <v>#N/A</v>
      </c>
      <c r="BF736" s="5" t="e">
        <f t="shared" si="777"/>
        <v>#N/A</v>
      </c>
      <c r="BG736" s="5" t="e">
        <f t="shared" si="778"/>
        <v>#N/A</v>
      </c>
      <c r="BH736" s="5" t="e">
        <f t="shared" si="779"/>
        <v>#N/A</v>
      </c>
      <c r="BI736" s="5" t="e">
        <f t="shared" si="780"/>
        <v>#N/A</v>
      </c>
      <c r="BJ736" s="8" t="e">
        <f t="shared" si="781"/>
        <v>#N/A</v>
      </c>
      <c r="BK736" s="8" t="e">
        <f t="shared" si="782"/>
        <v>#N/A</v>
      </c>
      <c r="BL736" s="8" t="e">
        <f t="shared" si="783"/>
        <v>#N/A</v>
      </c>
      <c r="BM736" s="8" t="e">
        <f t="shared" si="784"/>
        <v>#N/A</v>
      </c>
      <c r="BN736" s="8" t="e">
        <f t="shared" si="785"/>
        <v>#N/A</v>
      </c>
    </row>
    <row r="737" spans="1:66" x14ac:dyDescent="0.25">
      <c r="A737" t="s">
        <v>27</v>
      </c>
      <c r="B737" t="s">
        <v>278</v>
      </c>
      <c r="C737" t="s">
        <v>515</v>
      </c>
      <c r="D737" s="7" t="s">
        <v>539</v>
      </c>
      <c r="E737">
        <f>VLOOKUP(A737,home!$A$2:$E$405,3,FALSE)</f>
        <v>1.4007000000000001</v>
      </c>
      <c r="F737">
        <f>VLOOKUP(B737,home!$B$2:$E$405,3,FALSE)</f>
        <v>0.62470000000000003</v>
      </c>
      <c r="G737" t="e">
        <f>VLOOKUP(C737,away!$B$2:$E$405,4,FALSE)</f>
        <v>#N/A</v>
      </c>
      <c r="H737">
        <f>VLOOKUP(A737,away!$A$2:$E$405,3,FALSE)</f>
        <v>1.0741000000000001</v>
      </c>
      <c r="I737" t="e">
        <f>VLOOKUP(C737,away!$B$2:$E$405,3,FALSE)</f>
        <v>#N/A</v>
      </c>
      <c r="J737">
        <f>VLOOKUP(B737,home!$B$2:$E$405,4,FALSE)</f>
        <v>1.1055999999999999</v>
      </c>
      <c r="K737" s="3" t="e">
        <f t="shared" si="730"/>
        <v>#N/A</v>
      </c>
      <c r="L737" s="3" t="e">
        <f t="shared" si="731"/>
        <v>#N/A</v>
      </c>
      <c r="M737" s="5" t="e">
        <f t="shared" si="732"/>
        <v>#N/A</v>
      </c>
      <c r="N737" s="5" t="e">
        <f t="shared" si="733"/>
        <v>#N/A</v>
      </c>
      <c r="O737" s="5" t="e">
        <f t="shared" si="734"/>
        <v>#N/A</v>
      </c>
      <c r="P737" s="5" t="e">
        <f t="shared" si="735"/>
        <v>#N/A</v>
      </c>
      <c r="Q737" s="5" t="e">
        <f t="shared" si="736"/>
        <v>#N/A</v>
      </c>
      <c r="R737" s="5" t="e">
        <f t="shared" si="737"/>
        <v>#N/A</v>
      </c>
      <c r="S737" s="5" t="e">
        <f t="shared" si="738"/>
        <v>#N/A</v>
      </c>
      <c r="T737" s="5" t="e">
        <f t="shared" si="739"/>
        <v>#N/A</v>
      </c>
      <c r="U737" s="5" t="e">
        <f t="shared" si="740"/>
        <v>#N/A</v>
      </c>
      <c r="V737" s="5" t="e">
        <f t="shared" si="741"/>
        <v>#N/A</v>
      </c>
      <c r="W737" s="5" t="e">
        <f t="shared" si="742"/>
        <v>#N/A</v>
      </c>
      <c r="X737" s="5" t="e">
        <f t="shared" si="743"/>
        <v>#N/A</v>
      </c>
      <c r="Y737" s="5" t="e">
        <f t="shared" si="744"/>
        <v>#N/A</v>
      </c>
      <c r="Z737" s="5" t="e">
        <f t="shared" si="745"/>
        <v>#N/A</v>
      </c>
      <c r="AA737" s="5" t="e">
        <f t="shared" si="746"/>
        <v>#N/A</v>
      </c>
      <c r="AB737" s="5" t="e">
        <f t="shared" si="747"/>
        <v>#N/A</v>
      </c>
      <c r="AC737" s="5" t="e">
        <f t="shared" si="748"/>
        <v>#N/A</v>
      </c>
      <c r="AD737" s="5" t="e">
        <f t="shared" si="749"/>
        <v>#N/A</v>
      </c>
      <c r="AE737" s="5" t="e">
        <f t="shared" si="750"/>
        <v>#N/A</v>
      </c>
      <c r="AF737" s="5" t="e">
        <f t="shared" si="751"/>
        <v>#N/A</v>
      </c>
      <c r="AG737" s="5" t="e">
        <f t="shared" si="752"/>
        <v>#N/A</v>
      </c>
      <c r="AH737" s="5" t="e">
        <f t="shared" si="753"/>
        <v>#N/A</v>
      </c>
      <c r="AI737" s="5" t="e">
        <f t="shared" si="754"/>
        <v>#N/A</v>
      </c>
      <c r="AJ737" s="5" t="e">
        <f t="shared" si="755"/>
        <v>#N/A</v>
      </c>
      <c r="AK737" s="5" t="e">
        <f t="shared" si="756"/>
        <v>#N/A</v>
      </c>
      <c r="AL737" s="5" t="e">
        <f t="shared" si="757"/>
        <v>#N/A</v>
      </c>
      <c r="AM737" s="5" t="e">
        <f t="shared" si="758"/>
        <v>#N/A</v>
      </c>
      <c r="AN737" s="5" t="e">
        <f t="shared" si="759"/>
        <v>#N/A</v>
      </c>
      <c r="AO737" s="5" t="e">
        <f t="shared" si="760"/>
        <v>#N/A</v>
      </c>
      <c r="AP737" s="5" t="e">
        <f t="shared" si="761"/>
        <v>#N/A</v>
      </c>
      <c r="AQ737" s="5" t="e">
        <f t="shared" si="762"/>
        <v>#N/A</v>
      </c>
      <c r="AR737" s="5" t="e">
        <f t="shared" si="763"/>
        <v>#N/A</v>
      </c>
      <c r="AS737" s="5" t="e">
        <f t="shared" si="764"/>
        <v>#N/A</v>
      </c>
      <c r="AT737" s="5" t="e">
        <f t="shared" si="765"/>
        <v>#N/A</v>
      </c>
      <c r="AU737" s="5" t="e">
        <f t="shared" si="766"/>
        <v>#N/A</v>
      </c>
      <c r="AV737" s="5" t="e">
        <f t="shared" si="767"/>
        <v>#N/A</v>
      </c>
      <c r="AW737" s="5" t="e">
        <f t="shared" si="768"/>
        <v>#N/A</v>
      </c>
      <c r="AX737" s="5" t="e">
        <f t="shared" si="769"/>
        <v>#N/A</v>
      </c>
      <c r="AY737" s="5" t="e">
        <f t="shared" si="770"/>
        <v>#N/A</v>
      </c>
      <c r="AZ737" s="5" t="e">
        <f t="shared" si="771"/>
        <v>#N/A</v>
      </c>
      <c r="BA737" s="5" t="e">
        <f t="shared" si="772"/>
        <v>#N/A</v>
      </c>
      <c r="BB737" s="5" t="e">
        <f t="shared" si="773"/>
        <v>#N/A</v>
      </c>
      <c r="BC737" s="5" t="e">
        <f t="shared" si="774"/>
        <v>#N/A</v>
      </c>
      <c r="BD737" s="5" t="e">
        <f t="shared" si="775"/>
        <v>#N/A</v>
      </c>
      <c r="BE737" s="5" t="e">
        <f t="shared" si="776"/>
        <v>#N/A</v>
      </c>
      <c r="BF737" s="5" t="e">
        <f t="shared" si="777"/>
        <v>#N/A</v>
      </c>
      <c r="BG737" s="5" t="e">
        <f t="shared" si="778"/>
        <v>#N/A</v>
      </c>
      <c r="BH737" s="5" t="e">
        <f t="shared" si="779"/>
        <v>#N/A</v>
      </c>
      <c r="BI737" s="5" t="e">
        <f t="shared" si="780"/>
        <v>#N/A</v>
      </c>
      <c r="BJ737" s="8" t="e">
        <f t="shared" si="781"/>
        <v>#N/A</v>
      </c>
      <c r="BK737" s="8" t="e">
        <f t="shared" si="782"/>
        <v>#N/A</v>
      </c>
      <c r="BL737" s="8" t="e">
        <f t="shared" si="783"/>
        <v>#N/A</v>
      </c>
      <c r="BM737" s="8" t="e">
        <f t="shared" si="784"/>
        <v>#N/A</v>
      </c>
      <c r="BN737" s="8" t="e">
        <f t="shared" si="785"/>
        <v>#N/A</v>
      </c>
    </row>
    <row r="738" spans="1:66" x14ac:dyDescent="0.25">
      <c r="A738" t="s">
        <v>27</v>
      </c>
      <c r="B738" t="s">
        <v>30</v>
      </c>
      <c r="C738" t="s">
        <v>182</v>
      </c>
      <c r="D738" s="7" t="s">
        <v>539</v>
      </c>
      <c r="E738">
        <f>VLOOKUP(A738,home!$A$2:$E$405,3,FALSE)</f>
        <v>1.4007000000000001</v>
      </c>
      <c r="F738">
        <f>VLOOKUP(B738,home!$B$2:$E$405,3,FALSE)</f>
        <v>2.0078999999999998</v>
      </c>
      <c r="G738">
        <f>VLOOKUP(C738,away!$B$2:$E$405,4,FALSE)</f>
        <v>1.0709</v>
      </c>
      <c r="H738">
        <f>VLOOKUP(A738,away!$A$2:$E$405,3,FALSE)</f>
        <v>1.0741000000000001</v>
      </c>
      <c r="I738">
        <f>VLOOKUP(C738,away!$B$2:$E$405,3,FALSE)</f>
        <v>0.93100000000000005</v>
      </c>
      <c r="J738">
        <f>VLOOKUP(B738,home!$B$2:$E$405,4,FALSE)</f>
        <v>0.69830000000000003</v>
      </c>
      <c r="K738" s="3">
        <f t="shared" si="730"/>
        <v>3.0118693360769999</v>
      </c>
      <c r="L738" s="3">
        <f t="shared" si="731"/>
        <v>0.6982909919300001</v>
      </c>
      <c r="M738" s="5">
        <f t="shared" si="732"/>
        <v>2.4473599153711639E-2</v>
      </c>
      <c r="N738" s="5">
        <f t="shared" si="733"/>
        <v>7.3711282834504108E-2</v>
      </c>
      <c r="O738" s="5">
        <f t="shared" si="734"/>
        <v>1.7089693829142511E-2</v>
      </c>
      <c r="P738" s="5">
        <f t="shared" si="735"/>
        <v>5.1471924806938657E-2</v>
      </c>
      <c r="Q738" s="5">
        <f t="shared" si="736"/>
        <v>0.11100437624607093</v>
      </c>
      <c r="R738" s="5">
        <f t="shared" si="737"/>
        <v>5.9667896278659625E-3</v>
      </c>
      <c r="S738" s="5">
        <f t="shared" si="738"/>
        <v>2.706343912363773E-2</v>
      </c>
      <c r="T738" s="5">
        <f t="shared" si="739"/>
        <v>7.7513355997439803E-2</v>
      </c>
      <c r="U738" s="5">
        <f t="shared" si="740"/>
        <v>1.7971190714991786E-2</v>
      </c>
      <c r="V738" s="5">
        <f t="shared" si="741"/>
        <v>6.3243084237652025E-3</v>
      </c>
      <c r="W738" s="5">
        <f t="shared" si="742"/>
        <v>0.11144355899529838</v>
      </c>
      <c r="X738" s="5">
        <f t="shared" si="743"/>
        <v>7.7820033355036386E-2</v>
      </c>
      <c r="Y738" s="5">
        <f t="shared" si="744"/>
        <v>2.7170514141757026E-2</v>
      </c>
      <c r="Z738" s="5">
        <f t="shared" si="745"/>
        <v>1.388851815960053E-3</v>
      </c>
      <c r="AA738" s="5">
        <f t="shared" si="746"/>
        <v>4.1830401968449404E-3</v>
      </c>
      <c r="AB738" s="5">
        <f t="shared" si="747"/>
        <v>6.2993852502273876E-3</v>
      </c>
      <c r="AC738" s="5">
        <f t="shared" si="748"/>
        <v>8.3131501623291747E-4</v>
      </c>
      <c r="AD738" s="5">
        <f t="shared" si="749"/>
        <v>8.3913359510306845E-2</v>
      </c>
      <c r="AE738" s="5">
        <f t="shared" si="750"/>
        <v>5.8595943048630875E-2</v>
      </c>
      <c r="AF738" s="5">
        <f t="shared" si="751"/>
        <v>2.045850959725112E-2</v>
      </c>
      <c r="AG738" s="5">
        <f t="shared" si="752"/>
        <v>4.7619976533579706E-3</v>
      </c>
      <c r="AH738" s="5">
        <f t="shared" si="753"/>
        <v>2.4245567805263182E-4</v>
      </c>
      <c r="AI738" s="5">
        <f t="shared" si="754"/>
        <v>7.3024482208447906E-4</v>
      </c>
      <c r="AJ738" s="5">
        <f t="shared" si="755"/>
        <v>1.0997009937326236E-3</v>
      </c>
      <c r="AK738" s="5">
        <f t="shared" si="756"/>
        <v>1.1040519006255646E-3</v>
      </c>
      <c r="AL738" s="5">
        <f t="shared" si="757"/>
        <v>6.9935580357710227E-5</v>
      </c>
      <c r="AM738" s="5">
        <f t="shared" si="758"/>
        <v>5.05472148792597E-2</v>
      </c>
      <c r="AN738" s="5">
        <f t="shared" si="759"/>
        <v>3.5296664817337113E-2</v>
      </c>
      <c r="AO738" s="5">
        <f t="shared" si="760"/>
        <v>1.2323671543559534E-2</v>
      </c>
      <c r="AP738" s="5">
        <f t="shared" si="761"/>
        <v>2.8685029421239008E-3</v>
      </c>
      <c r="AQ738" s="5">
        <f t="shared" si="762"/>
        <v>5.0076244120245551E-4</v>
      </c>
      <c r="AR738" s="5">
        <f t="shared" si="763"/>
        <v>3.3860923185286617E-5</v>
      </c>
      <c r="AS738" s="5">
        <f t="shared" si="764"/>
        <v>1.0198467623302351E-4</v>
      </c>
      <c r="AT738" s="5">
        <f t="shared" si="765"/>
        <v>1.5358225954799216E-4</v>
      </c>
      <c r="AU738" s="5">
        <f t="shared" si="766"/>
        <v>1.5418989936600552E-4</v>
      </c>
      <c r="AV738" s="5">
        <f t="shared" si="767"/>
        <v>1.1609995745831765E-4</v>
      </c>
      <c r="AW738" s="5">
        <f t="shared" si="768"/>
        <v>4.0857166928838904E-6</v>
      </c>
      <c r="AX738" s="5">
        <f t="shared" si="769"/>
        <v>2.5373601086489544E-2</v>
      </c>
      <c r="AY738" s="5">
        <f t="shared" si="770"/>
        <v>1.7718157071520912E-2</v>
      </c>
      <c r="AZ738" s="5">
        <f t="shared" si="771"/>
        <v>6.1862147383219407E-3</v>
      </c>
      <c r="BA738" s="5">
        <f t="shared" si="772"/>
        <v>1.4399260086382713E-3</v>
      </c>
      <c r="BB738" s="5">
        <f t="shared" si="773"/>
        <v>2.5137184021945609E-4</v>
      </c>
      <c r="BC738" s="5">
        <f t="shared" si="774"/>
        <v>3.5106138330022708E-5</v>
      </c>
      <c r="BD738" s="5">
        <f t="shared" si="775"/>
        <v>3.9407962731198865E-6</v>
      </c>
      <c r="BE738" s="5">
        <f t="shared" si="776"/>
        <v>1.1869163454736308E-5</v>
      </c>
      <c r="BF738" s="5">
        <f t="shared" si="777"/>
        <v>1.7874184727103018E-5</v>
      </c>
      <c r="BG738" s="5">
        <f t="shared" si="778"/>
        <v>1.7944902962312475E-5</v>
      </c>
      <c r="BH738" s="5">
        <f t="shared" si="779"/>
        <v>1.3511925742766568E-5</v>
      </c>
      <c r="BI738" s="5">
        <f t="shared" si="780"/>
        <v>8.1392309631976142E-6</v>
      </c>
      <c r="BJ738" s="8">
        <f t="shared" si="781"/>
        <v>0.79893412488665638</v>
      </c>
      <c r="BK738" s="8">
        <f t="shared" si="782"/>
        <v>0.12795267917616476</v>
      </c>
      <c r="BL738" s="8">
        <f t="shared" si="783"/>
        <v>5.5319550933481745E-2</v>
      </c>
      <c r="BM738" s="8">
        <f t="shared" si="784"/>
        <v>0.68216346895920099</v>
      </c>
      <c r="BN738" s="8">
        <f t="shared" si="785"/>
        <v>0.28371766649823377</v>
      </c>
    </row>
    <row r="739" spans="1:66" x14ac:dyDescent="0.25">
      <c r="A739" t="s">
        <v>184</v>
      </c>
      <c r="B739" t="s">
        <v>190</v>
      </c>
      <c r="C739" t="s">
        <v>191</v>
      </c>
      <c r="D739" s="7" t="s">
        <v>539</v>
      </c>
      <c r="E739">
        <f>VLOOKUP(A739,home!$A$2:$E$405,3,FALSE)</f>
        <v>1.6847000000000001</v>
      </c>
      <c r="F739">
        <f>VLOOKUP(B739,home!$B$2:$E$405,3,FALSE)</f>
        <v>0.75849999999999995</v>
      </c>
      <c r="G739">
        <f>VLOOKUP(C739,away!$B$2:$E$405,4,FALSE)</f>
        <v>0.89039999999999997</v>
      </c>
      <c r="H739">
        <f>VLOOKUP(A739,away!$A$2:$E$405,3,FALSE)</f>
        <v>1.2386999999999999</v>
      </c>
      <c r="I739">
        <f>VLOOKUP(C739,away!$B$2:$E$405,3,FALSE)</f>
        <v>0.62790000000000001</v>
      </c>
      <c r="J739">
        <f>VLOOKUP(B739,home!$B$2:$E$405,4,FALSE)</f>
        <v>1.1212</v>
      </c>
      <c r="K739" s="3">
        <f t="shared" si="730"/>
        <v>1.1377931434799999</v>
      </c>
      <c r="L739" s="3">
        <f t="shared" si="731"/>
        <v>0.87204663327599996</v>
      </c>
      <c r="M739" s="5">
        <f t="shared" si="732"/>
        <v>0.13401014448885584</v>
      </c>
      <c r="N739" s="5">
        <f t="shared" si="733"/>
        <v>0.15247582355618428</v>
      </c>
      <c r="O739" s="5">
        <f t="shared" si="734"/>
        <v>0.11686309532633703</v>
      </c>
      <c r="P739" s="5">
        <f t="shared" si="735"/>
        <v>0.1329660285881559</v>
      </c>
      <c r="Q739" s="5">
        <f t="shared" si="736"/>
        <v>8.6742973294346382E-2</v>
      </c>
      <c r="R739" s="5">
        <f t="shared" si="737"/>
        <v>5.0955034416772224E-2</v>
      </c>
      <c r="S739" s="5">
        <f t="shared" si="738"/>
        <v>3.2982511932103289E-2</v>
      </c>
      <c r="T739" s="5">
        <f t="shared" si="739"/>
        <v>7.5643917821684739E-2</v>
      </c>
      <c r="U739" s="5">
        <f t="shared" si="740"/>
        <v>5.7976288785190858E-2</v>
      </c>
      <c r="V739" s="5">
        <f t="shared" si="741"/>
        <v>3.6361705146367054E-3</v>
      </c>
      <c r="W739" s="5">
        <f t="shared" si="742"/>
        <v>3.2898520086458681E-2</v>
      </c>
      <c r="X739" s="5">
        <f t="shared" si="743"/>
        <v>2.8689043681159151E-2</v>
      </c>
      <c r="Y739" s="5">
        <f t="shared" si="744"/>
        <v>1.2509091977031468E-2</v>
      </c>
      <c r="Z739" s="5">
        <f t="shared" si="745"/>
        <v>1.4811722070536312E-2</v>
      </c>
      <c r="AA739" s="5">
        <f t="shared" si="746"/>
        <v>1.6852675814987603E-2</v>
      </c>
      <c r="AB739" s="5">
        <f t="shared" si="747"/>
        <v>9.5874294957920599E-3</v>
      </c>
      <c r="AC739" s="5">
        <f t="shared" si="748"/>
        <v>2.2548999669237739E-4</v>
      </c>
      <c r="AD739" s="5">
        <f t="shared" si="749"/>
        <v>9.3579276462529403E-3</v>
      </c>
      <c r="AE739" s="5">
        <f t="shared" si="750"/>
        <v>8.1605492983552793E-3</v>
      </c>
      <c r="AF739" s="5">
        <f t="shared" si="751"/>
        <v>3.5581897706567721E-3</v>
      </c>
      <c r="AG739" s="5">
        <f t="shared" si="752"/>
        <v>1.0343024700194472E-3</v>
      </c>
      <c r="AH739" s="5">
        <f t="shared" si="753"/>
        <v>3.2291280911577527E-3</v>
      </c>
      <c r="AI739" s="5">
        <f t="shared" si="754"/>
        <v>3.6740798015379513E-3</v>
      </c>
      <c r="AJ739" s="5">
        <f t="shared" si="755"/>
        <v>2.0901714033941202E-3</v>
      </c>
      <c r="AK739" s="5">
        <f t="shared" si="756"/>
        <v>7.9272756382659968E-4</v>
      </c>
      <c r="AL739" s="5">
        <f t="shared" si="757"/>
        <v>8.9493252800828409E-6</v>
      </c>
      <c r="AM739" s="5">
        <f t="shared" si="758"/>
        <v>2.1294771826177029E-3</v>
      </c>
      <c r="AN739" s="5">
        <f t="shared" si="759"/>
        <v>1.8570034077398292E-3</v>
      </c>
      <c r="AO739" s="5">
        <f t="shared" si="760"/>
        <v>8.0969678485078858E-4</v>
      </c>
      <c r="AP739" s="5">
        <f t="shared" si="761"/>
        <v>2.3536445173451067E-4</v>
      </c>
      <c r="AQ739" s="5">
        <f t="shared" si="762"/>
        <v>5.1312194431982897E-5</v>
      </c>
      <c r="AR739" s="5">
        <f t="shared" si="763"/>
        <v>5.6319005606221507E-4</v>
      </c>
      <c r="AS739" s="5">
        <f t="shared" si="764"/>
        <v>6.4079378426370505E-4</v>
      </c>
      <c r="AT739" s="5">
        <f t="shared" si="765"/>
        <v>3.6454538705992304E-4</v>
      </c>
      <c r="AU739" s="5">
        <f t="shared" si="766"/>
        <v>1.3825908062801433E-4</v>
      </c>
      <c r="AV739" s="5">
        <f t="shared" si="767"/>
        <v>3.9327558490600824E-5</v>
      </c>
      <c r="AW739" s="5">
        <f t="shared" si="768"/>
        <v>2.4665550622947162E-7</v>
      </c>
      <c r="AX739" s="5">
        <f t="shared" si="769"/>
        <v>4.0381742292992182E-4</v>
      </c>
      <c r="AY739" s="5">
        <f t="shared" si="770"/>
        <v>3.5214762412422889E-4</v>
      </c>
      <c r="AZ739" s="5">
        <f t="shared" si="771"/>
        <v>1.5354457501683805E-4</v>
      </c>
      <c r="BA739" s="5">
        <f t="shared" si="772"/>
        <v>4.4632676567075952E-5</v>
      </c>
      <c r="BB739" s="5">
        <f t="shared" si="773"/>
        <v>9.7304438336037991E-6</v>
      </c>
      <c r="BC739" s="5">
        <f t="shared" si="774"/>
        <v>1.6970801570750816E-6</v>
      </c>
      <c r="BD739" s="5">
        <f t="shared" si="775"/>
        <v>8.1854665380596032E-5</v>
      </c>
      <c r="BE739" s="5">
        <f t="shared" si="776"/>
        <v>9.3133677031891884E-5</v>
      </c>
      <c r="BF739" s="5">
        <f t="shared" si="777"/>
        <v>5.2983429576983676E-5</v>
      </c>
      <c r="BG739" s="5">
        <f t="shared" si="778"/>
        <v>2.0094727630249152E-5</v>
      </c>
      <c r="BH739" s="5">
        <f t="shared" si="779"/>
        <v>5.7159108294489012E-6</v>
      </c>
      <c r="BI739" s="5">
        <f t="shared" si="780"/>
        <v>1.3007048300980058E-6</v>
      </c>
      <c r="BJ739" s="8">
        <f t="shared" si="781"/>
        <v>0.41711876344615262</v>
      </c>
      <c r="BK739" s="8">
        <f t="shared" si="782"/>
        <v>0.30418144246984835</v>
      </c>
      <c r="BL739" s="8">
        <f t="shared" si="783"/>
        <v>0.26402182968077997</v>
      </c>
      <c r="BM739" s="8">
        <f t="shared" si="784"/>
        <v>0.3257687570280477</v>
      </c>
      <c r="BN739" s="8">
        <f t="shared" si="785"/>
        <v>0.67401309967065171</v>
      </c>
    </row>
    <row r="740" spans="1:66" x14ac:dyDescent="0.25">
      <c r="A740" t="s">
        <v>184</v>
      </c>
      <c r="B740" t="s">
        <v>186</v>
      </c>
      <c r="C740" t="s">
        <v>194</v>
      </c>
      <c r="D740" s="7" t="s">
        <v>539</v>
      </c>
      <c r="E740">
        <f>VLOOKUP(A740,home!$A$2:$E$405,3,FALSE)</f>
        <v>1.6847000000000001</v>
      </c>
      <c r="F740">
        <f>VLOOKUP(B740,home!$B$2:$E$405,3,FALSE)</f>
        <v>0.68730000000000002</v>
      </c>
      <c r="G740">
        <f>VLOOKUP(C740,away!$B$2:$E$405,4,FALSE)</f>
        <v>1.2496</v>
      </c>
      <c r="H740">
        <f>VLOOKUP(A740,away!$A$2:$E$405,3,FALSE)</f>
        <v>1.2386999999999999</v>
      </c>
      <c r="I740">
        <f>VLOOKUP(C740,away!$B$2:$E$405,3,FALSE)</f>
        <v>0.8498</v>
      </c>
      <c r="J740">
        <f>VLOOKUP(B740,home!$B$2:$E$405,4,FALSE)</f>
        <v>0.93479999999999996</v>
      </c>
      <c r="K740" s="3">
        <f t="shared" si="730"/>
        <v>1.4469047297760003</v>
      </c>
      <c r="L740" s="3">
        <f t="shared" si="731"/>
        <v>0.98401465864799986</v>
      </c>
      <c r="M740" s="5">
        <f t="shared" si="732"/>
        <v>8.7955929733880639E-2</v>
      </c>
      <c r="N740" s="5">
        <f t="shared" si="733"/>
        <v>0.12726385074379745</v>
      </c>
      <c r="O740" s="5">
        <f t="shared" si="734"/>
        <v>8.6549924173152021E-2</v>
      </c>
      <c r="P740" s="5">
        <f t="shared" si="735"/>
        <v>0.12522949464788785</v>
      </c>
      <c r="Q740" s="5">
        <f t="shared" si="736"/>
        <v>9.2069333785353744E-2</v>
      </c>
      <c r="R740" s="5">
        <f t="shared" si="737"/>
        <v>4.258319704562722E-2</v>
      </c>
      <c r="S740" s="5">
        <f t="shared" si="738"/>
        <v>4.4574670454891725E-2</v>
      </c>
      <c r="T740" s="5">
        <f t="shared" si="739"/>
        <v>9.0597574056743624E-2</v>
      </c>
      <c r="U740" s="5">
        <f t="shared" si="740"/>
        <v>6.1613829214301433E-2</v>
      </c>
      <c r="V740" s="5">
        <f t="shared" si="741"/>
        <v>7.0515913443512917E-3</v>
      </c>
      <c r="W740" s="5">
        <f t="shared" si="742"/>
        <v>4.4405184840451209E-2</v>
      </c>
      <c r="X740" s="5">
        <f t="shared" si="743"/>
        <v>4.3695352802977934E-2</v>
      </c>
      <c r="Y740" s="5">
        <f t="shared" si="744"/>
        <v>2.1498433836463125E-2</v>
      </c>
      <c r="Z740" s="5">
        <f t="shared" si="745"/>
        <v>1.3967496701664464E-2</v>
      </c>
      <c r="AA740" s="5">
        <f t="shared" si="746"/>
        <v>2.0209637040768998E-2</v>
      </c>
      <c r="AB740" s="5">
        <f t="shared" si="747"/>
        <v>1.4620709710672457E-2</v>
      </c>
      <c r="AC740" s="5">
        <f t="shared" si="748"/>
        <v>6.2749267103731632E-4</v>
      </c>
      <c r="AD740" s="5">
        <f t="shared" si="749"/>
        <v>1.6062517993056608E-2</v>
      </c>
      <c r="AE740" s="5">
        <f t="shared" si="750"/>
        <v>1.580575315996495E-2</v>
      </c>
      <c r="AF740" s="5">
        <f t="shared" si="751"/>
        <v>7.7765464001887273E-3</v>
      </c>
      <c r="AG740" s="5">
        <f t="shared" si="752"/>
        <v>2.5507452171473479E-3</v>
      </c>
      <c r="AH740" s="5">
        <f t="shared" si="753"/>
        <v>3.4360553747638549E-3</v>
      </c>
      <c r="AI740" s="5">
        <f t="shared" si="754"/>
        <v>4.9716447735180689E-3</v>
      </c>
      <c r="AJ740" s="5">
        <f t="shared" si="755"/>
        <v>3.5967481687847131E-3</v>
      </c>
      <c r="AK740" s="5">
        <f t="shared" si="756"/>
        <v>1.7347173124092564E-3</v>
      </c>
      <c r="AL740" s="5">
        <f t="shared" si="757"/>
        <v>3.5736346748654568E-5</v>
      </c>
      <c r="AM740" s="5">
        <f t="shared" si="758"/>
        <v>4.648186651253136E-3</v>
      </c>
      <c r="AN740" s="5">
        <f t="shared" si="759"/>
        <v>4.5738838009650442E-3</v>
      </c>
      <c r="AO740" s="5">
        <f t="shared" si="760"/>
        <v>2.2503843535511166E-3</v>
      </c>
      <c r="AP740" s="5">
        <f t="shared" si="761"/>
        <v>7.3813706382880068E-4</v>
      </c>
      <c r="AQ740" s="5">
        <f t="shared" si="762"/>
        <v>1.8158442272473354E-4</v>
      </c>
      <c r="AR740" s="5">
        <f t="shared" si="763"/>
        <v>6.7622577133877619E-4</v>
      </c>
      <c r="AS740" s="5">
        <f t="shared" si="764"/>
        <v>9.7843426694649944E-4</v>
      </c>
      <c r="AT740" s="5">
        <f t="shared" si="765"/>
        <v>7.0785058430990189E-4</v>
      </c>
      <c r="AU740" s="5">
        <f t="shared" si="766"/>
        <v>3.4139745280423417E-4</v>
      </c>
      <c r="AV740" s="5">
        <f t="shared" si="767"/>
        <v>1.2349239729898134E-4</v>
      </c>
      <c r="AW740" s="5">
        <f t="shared" si="768"/>
        <v>1.4133481573720429E-6</v>
      </c>
      <c r="AX740" s="5">
        <f t="shared" si="769"/>
        <v>1.1209138750966393E-3</v>
      </c>
      <c r="AY740" s="5">
        <f t="shared" si="770"/>
        <v>1.1029956841770263E-3</v>
      </c>
      <c r="AZ740" s="5">
        <f t="shared" si="771"/>
        <v>5.4268196082783672E-4</v>
      </c>
      <c r="BA740" s="5">
        <f t="shared" si="772"/>
        <v>1.7800233481281034E-4</v>
      </c>
      <c r="BB740" s="5">
        <f t="shared" si="773"/>
        <v>4.3789226682343629E-5</v>
      </c>
      <c r="BC740" s="5">
        <f t="shared" si="774"/>
        <v>8.6178481892572542E-6</v>
      </c>
      <c r="BD740" s="5">
        <f t="shared" si="775"/>
        <v>1.1090267859215101E-4</v>
      </c>
      <c r="BE740" s="5">
        <f t="shared" si="776"/>
        <v>1.6046561019981089E-4</v>
      </c>
      <c r="BF740" s="5">
        <f t="shared" si="777"/>
        <v>1.1608922518224918E-4</v>
      </c>
      <c r="BG740" s="5">
        <f t="shared" si="778"/>
        <v>5.5990016330742501E-5</v>
      </c>
      <c r="BH740" s="5">
        <f t="shared" si="779"/>
        <v>2.025305486229671E-5</v>
      </c>
      <c r="BI740" s="5">
        <f t="shared" si="780"/>
        <v>5.8608481745339784E-6</v>
      </c>
      <c r="BJ740" s="8">
        <f t="shared" si="781"/>
        <v>0.47711447005825347</v>
      </c>
      <c r="BK740" s="8">
        <f t="shared" si="782"/>
        <v>0.2665779108829745</v>
      </c>
      <c r="BL740" s="8">
        <f t="shared" si="783"/>
        <v>0.24261342472003816</v>
      </c>
      <c r="BM740" s="8">
        <f t="shared" si="784"/>
        <v>0.43751998989721208</v>
      </c>
      <c r="BN740" s="8">
        <f t="shared" si="785"/>
        <v>0.56165173012969882</v>
      </c>
    </row>
    <row r="741" spans="1:66" x14ac:dyDescent="0.25">
      <c r="A741" t="s">
        <v>184</v>
      </c>
      <c r="B741" t="s">
        <v>193</v>
      </c>
      <c r="C741" t="s">
        <v>197</v>
      </c>
      <c r="D741" s="7" t="s">
        <v>539</v>
      </c>
      <c r="E741">
        <f>VLOOKUP(A741,home!$A$2:$E$405,3,FALSE)</f>
        <v>1.6847000000000001</v>
      </c>
      <c r="F741">
        <f>VLOOKUP(B741,home!$B$2:$E$405,3,FALSE)</f>
        <v>0.52759999999999996</v>
      </c>
      <c r="G741">
        <f>VLOOKUP(C741,away!$B$2:$E$405,4,FALSE)</f>
        <v>0.6452</v>
      </c>
      <c r="H741">
        <f>VLOOKUP(A741,away!$A$2:$E$405,3,FALSE)</f>
        <v>1.2386999999999999</v>
      </c>
      <c r="I741">
        <f>VLOOKUP(C741,away!$B$2:$E$405,3,FALSE)</f>
        <v>1.0667</v>
      </c>
      <c r="J741">
        <f>VLOOKUP(B741,home!$B$2:$E$405,4,FALSE)</f>
        <v>1.1212</v>
      </c>
      <c r="K741" s="3">
        <f t="shared" si="730"/>
        <v>0.57348454894400003</v>
      </c>
      <c r="L741" s="3">
        <f t="shared" si="731"/>
        <v>1.4814654303479999</v>
      </c>
      <c r="M741" s="5">
        <f t="shared" si="732"/>
        <v>0.12809924303210868</v>
      </c>
      <c r="N741" s="5">
        <f t="shared" si="733"/>
        <v>7.346293661033669E-2</v>
      </c>
      <c r="O741" s="5">
        <f t="shared" si="734"/>
        <v>0.18977460020581594</v>
      </c>
      <c r="P741" s="5">
        <f t="shared" si="735"/>
        <v>0.10883280100006029</v>
      </c>
      <c r="Q741" s="5">
        <f t="shared" si="736"/>
        <v>2.1064929533040299E-2</v>
      </c>
      <c r="R741" s="5">
        <f t="shared" si="737"/>
        <v>0.14057225488151437</v>
      </c>
      <c r="S741" s="5">
        <f t="shared" si="738"/>
        <v>2.3116019839691446E-2</v>
      </c>
      <c r="T741" s="5">
        <f t="shared" si="739"/>
        <v>3.1206964895915842E-2</v>
      </c>
      <c r="U741" s="5">
        <f t="shared" si="740"/>
        <v>8.0616016184766284E-2</v>
      </c>
      <c r="V741" s="5">
        <f t="shared" si="741"/>
        <v>2.1821459393323596E-3</v>
      </c>
      <c r="W741" s="5">
        <f t="shared" si="742"/>
        <v>4.0268038705975878E-3</v>
      </c>
      <c r="X741" s="5">
        <f t="shared" si="743"/>
        <v>5.9655707290818477E-3</v>
      </c>
      <c r="Y741" s="5">
        <f t="shared" si="744"/>
        <v>4.4188934037153356E-3</v>
      </c>
      <c r="Z741" s="5">
        <f t="shared" si="745"/>
        <v>6.9417645357677152E-2</v>
      </c>
      <c r="AA741" s="5">
        <f t="shared" si="746"/>
        <v>3.9809947036702042E-2</v>
      </c>
      <c r="AB741" s="5">
        <f t="shared" si="747"/>
        <v>1.1415194759913799E-2</v>
      </c>
      <c r="AC741" s="5">
        <f t="shared" si="748"/>
        <v>1.1587161306884171E-4</v>
      </c>
      <c r="AD741" s="5">
        <f t="shared" si="749"/>
        <v>5.773274503539027E-4</v>
      </c>
      <c r="AE741" s="5">
        <f t="shared" si="750"/>
        <v>8.5529065969025802E-4</v>
      </c>
      <c r="AF741" s="5">
        <f t="shared" si="751"/>
        <v>6.3354177261532648E-4</v>
      </c>
      <c r="AG741" s="5">
        <f t="shared" si="752"/>
        <v>3.1285674493699981E-4</v>
      </c>
      <c r="AH741" s="5">
        <f t="shared" si="753"/>
        <v>2.5709960463389005E-2</v>
      </c>
      <c r="AI741" s="5">
        <f t="shared" si="754"/>
        <v>1.4744265079714717E-2</v>
      </c>
      <c r="AJ741" s="5">
        <f t="shared" si="755"/>
        <v>4.2278041043754822E-3</v>
      </c>
      <c r="AK741" s="5">
        <f t="shared" si="756"/>
        <v>8.0819344327378857E-4</v>
      </c>
      <c r="AL741" s="5">
        <f t="shared" si="757"/>
        <v>3.9377694694156254E-6</v>
      </c>
      <c r="AM741" s="5">
        <f t="shared" si="758"/>
        <v>6.6217674491839517E-5</v>
      </c>
      <c r="AN741" s="5">
        <f t="shared" si="759"/>
        <v>9.8099195637696808E-5</v>
      </c>
      <c r="AO741" s="5">
        <f t="shared" si="760"/>
        <v>7.2665283541096577E-5</v>
      </c>
      <c r="AP741" s="5">
        <f t="shared" si="761"/>
        <v>3.5883701850856697E-5</v>
      </c>
      <c r="AQ741" s="5">
        <f t="shared" si="762"/>
        <v>1.3290115951239683E-5</v>
      </c>
      <c r="AR741" s="5">
        <f t="shared" si="763"/>
        <v>7.6176835284249367E-3</v>
      </c>
      <c r="AS741" s="5">
        <f t="shared" si="764"/>
        <v>4.3686238022969132E-3</v>
      </c>
      <c r="AT741" s="5">
        <f t="shared" si="765"/>
        <v>1.2526691253831337E-3</v>
      </c>
      <c r="AU741" s="5">
        <f t="shared" si="766"/>
        <v>2.3946212944880719E-4</v>
      </c>
      <c r="AV741" s="5">
        <f t="shared" si="767"/>
        <v>3.4331957824029726E-5</v>
      </c>
      <c r="AW741" s="5">
        <f t="shared" si="768"/>
        <v>9.2931089751856426E-8</v>
      </c>
      <c r="AX741" s="5">
        <f t="shared" si="769"/>
        <v>6.3291355313455305E-6</v>
      </c>
      <c r="AY741" s="5">
        <f t="shared" si="770"/>
        <v>9.376395493675625E-6</v>
      </c>
      <c r="AZ741" s="5">
        <f t="shared" si="771"/>
        <v>6.9454028925756033E-6</v>
      </c>
      <c r="BA741" s="5">
        <f t="shared" si="772"/>
        <v>3.4297914283965872E-6</v>
      </c>
      <c r="BB741" s="5">
        <f t="shared" si="773"/>
        <v>1.2702793586183578E-6</v>
      </c>
      <c r="BC741" s="5">
        <f t="shared" si="774"/>
        <v>3.7637499133554556E-7</v>
      </c>
      <c r="BD741" s="5">
        <f t="shared" si="775"/>
        <v>1.880889134448819E-3</v>
      </c>
      <c r="BE741" s="5">
        <f t="shared" si="776"/>
        <v>1.0786608568830517E-3</v>
      </c>
      <c r="BF741" s="5">
        <f t="shared" si="777"/>
        <v>3.092976674865627E-4</v>
      </c>
      <c r="BG741" s="5">
        <f t="shared" si="778"/>
        <v>5.912581110932091E-5</v>
      </c>
      <c r="BH741" s="5">
        <f t="shared" si="779"/>
        <v>8.4769347787442614E-6</v>
      </c>
      <c r="BI741" s="5">
        <f t="shared" si="780"/>
        <v>9.7227822360317225E-7</v>
      </c>
      <c r="BJ741" s="8">
        <f t="shared" si="781"/>
        <v>0.14283899902145281</v>
      </c>
      <c r="BK741" s="8">
        <f t="shared" si="782"/>
        <v>0.26235939558922478</v>
      </c>
      <c r="BL741" s="8">
        <f t="shared" si="783"/>
        <v>0.52452842938577349</v>
      </c>
      <c r="BM741" s="8">
        <f t="shared" si="784"/>
        <v>0.33732842062684798</v>
      </c>
      <c r="BN741" s="8">
        <f t="shared" si="785"/>
        <v>0.6618067652628763</v>
      </c>
    </row>
    <row r="742" spans="1:66" x14ac:dyDescent="0.25">
      <c r="A742" t="s">
        <v>31</v>
      </c>
      <c r="B742" t="s">
        <v>200</v>
      </c>
      <c r="C742" t="s">
        <v>198</v>
      </c>
      <c r="D742" s="7" t="s">
        <v>539</v>
      </c>
      <c r="E742">
        <f>VLOOKUP(A742,home!$A$2:$E$405,3,FALSE)</f>
        <v>1.55</v>
      </c>
      <c r="F742">
        <f>VLOOKUP(B742,home!$B$2:$E$405,3,FALSE)</f>
        <v>0.39429999999999998</v>
      </c>
      <c r="G742">
        <f>VLOOKUP(C742,away!$B$2:$E$405,4,FALSE)</f>
        <v>0.93189999999999995</v>
      </c>
      <c r="H742">
        <f>VLOOKUP(A742,away!$A$2:$E$405,3,FALSE)</f>
        <v>1.25</v>
      </c>
      <c r="I742">
        <f>VLOOKUP(C742,away!$B$2:$E$405,3,FALSE)</f>
        <v>1.4666999999999999</v>
      </c>
      <c r="J742">
        <f>VLOOKUP(B742,home!$B$2:$E$405,4,FALSE)</f>
        <v>0.9778</v>
      </c>
      <c r="K742" s="3">
        <f t="shared" si="730"/>
        <v>0.56954466349999988</v>
      </c>
      <c r="L742" s="3">
        <f t="shared" si="731"/>
        <v>1.7926740749999999</v>
      </c>
      <c r="M742" s="5">
        <f t="shared" si="732"/>
        <v>9.4210961646093203E-2</v>
      </c>
      <c r="N742" s="5">
        <f t="shared" si="733"/>
        <v>5.3657350448735548E-2</v>
      </c>
      <c r="O742" s="5">
        <f t="shared" si="734"/>
        <v>0.16888954852377061</v>
      </c>
      <c r="P742" s="5">
        <f t="shared" si="735"/>
        <v>9.6190141082637834E-2</v>
      </c>
      <c r="Q742" s="5">
        <f t="shared" si="736"/>
        <v>1.5280128802813327E-2</v>
      </c>
      <c r="R742" s="5">
        <f t="shared" si="737"/>
        <v>0.15138195758850906</v>
      </c>
      <c r="S742" s="5">
        <f t="shared" si="738"/>
        <v>2.4552724756847496E-2</v>
      </c>
      <c r="T742" s="5">
        <f t="shared" si="739"/>
        <v>2.7392290767464238E-2</v>
      </c>
      <c r="U742" s="5">
        <f t="shared" si="740"/>
        <v>8.6218786094718641E-2</v>
      </c>
      <c r="V742" s="5">
        <f t="shared" si="741"/>
        <v>2.7853919155468908E-3</v>
      </c>
      <c r="W742" s="5">
        <f t="shared" si="742"/>
        <v>2.900905272411658E-3</v>
      </c>
      <c r="X742" s="5">
        <f t="shared" si="743"/>
        <v>5.2003776758831922E-3</v>
      </c>
      <c r="Y742" s="5">
        <f t="shared" si="744"/>
        <v>4.6612911198822757E-3</v>
      </c>
      <c r="Z742" s="5">
        <f t="shared" si="745"/>
        <v>9.0459503597223226E-2</v>
      </c>
      <c r="AA742" s="5">
        <f t="shared" si="746"/>
        <v>5.1520727536657526E-2</v>
      </c>
      <c r="AB742" s="5">
        <f t="shared" si="747"/>
        <v>1.4671677714070394E-2</v>
      </c>
      <c r="AC742" s="5">
        <f t="shared" si="748"/>
        <v>1.7774420609181091E-4</v>
      </c>
      <c r="AD742" s="5">
        <f t="shared" si="749"/>
        <v>4.1304877930526822E-4</v>
      </c>
      <c r="AE742" s="5">
        <f t="shared" si="750"/>
        <v>7.4046183837095088E-4</v>
      </c>
      <c r="AF742" s="5">
        <f t="shared" si="751"/>
        <v>6.6370337058722201E-4</v>
      </c>
      <c r="AG742" s="5">
        <f t="shared" si="752"/>
        <v>3.9660127531394342E-4</v>
      </c>
      <c r="AH742" s="5">
        <f t="shared" si="753"/>
        <v>4.0541101734027814E-2</v>
      </c>
      <c r="AI742" s="5">
        <f t="shared" si="754"/>
        <v>2.3089968145026136E-2</v>
      </c>
      <c r="AJ742" s="5">
        <f t="shared" si="755"/>
        <v>6.5753840686923132E-3</v>
      </c>
      <c r="AK742" s="5">
        <f t="shared" si="756"/>
        <v>1.2483249689288747E-3</v>
      </c>
      <c r="AL742" s="5">
        <f t="shared" si="757"/>
        <v>7.2591299194330002E-6</v>
      </c>
      <c r="AM742" s="5">
        <f t="shared" si="758"/>
        <v>4.7049945603700962E-5</v>
      </c>
      <c r="AN742" s="5">
        <f t="shared" si="759"/>
        <v>8.434521771391495E-5</v>
      </c>
      <c r="AO742" s="5">
        <f t="shared" si="760"/>
        <v>7.5601742572983053E-5</v>
      </c>
      <c r="AP742" s="5">
        <f t="shared" si="761"/>
        <v>4.5176427978470164E-5</v>
      </c>
      <c r="AQ742" s="5">
        <f t="shared" si="762"/>
        <v>2.0246652809527025E-5</v>
      </c>
      <c r="AR742" s="5">
        <f t="shared" si="763"/>
        <v>1.4535396410105839E-2</v>
      </c>
      <c r="AS742" s="5">
        <f t="shared" si="764"/>
        <v>8.2785574572328373E-3</v>
      </c>
      <c r="AT742" s="5">
        <f t="shared" si="765"/>
        <v>2.3575041106225453E-3</v>
      </c>
      <c r="AU742" s="5">
        <f t="shared" si="766"/>
        <v>4.4756796179479475E-4</v>
      </c>
      <c r="AV742" s="5">
        <f t="shared" si="767"/>
        <v>6.3727486048449286E-5</v>
      </c>
      <c r="AW742" s="5">
        <f t="shared" si="768"/>
        <v>2.0587859383971436E-7</v>
      </c>
      <c r="AX742" s="5">
        <f t="shared" si="769"/>
        <v>4.4661742394255247E-6</v>
      </c>
      <c r="AY742" s="5">
        <f t="shared" si="770"/>
        <v>8.0063947734509821E-6</v>
      </c>
      <c r="AZ742" s="5">
        <f t="shared" si="771"/>
        <v>7.1764281722905363E-6</v>
      </c>
      <c r="BA742" s="5">
        <f t="shared" si="772"/>
        <v>4.2883322451882921E-6</v>
      </c>
      <c r="BB742" s="5">
        <f t="shared" si="773"/>
        <v>1.9218955102338982E-6</v>
      </c>
      <c r="BC742" s="5">
        <f t="shared" si="774"/>
        <v>6.8906645121104118E-7</v>
      </c>
      <c r="BD742" s="5">
        <f t="shared" si="775"/>
        <v>4.3428713857074685E-3</v>
      </c>
      <c r="BE742" s="5">
        <f t="shared" si="776"/>
        <v>2.4734592219965387E-3</v>
      </c>
      <c r="BF742" s="5">
        <f t="shared" si="777"/>
        <v>7.0437275013649501E-4</v>
      </c>
      <c r="BG742" s="5">
        <f t="shared" si="778"/>
        <v>1.3372391365168654E-4</v>
      </c>
      <c r="BH742" s="5">
        <f t="shared" si="779"/>
        <v>1.9040435350663211E-5</v>
      </c>
      <c r="BI742" s="5">
        <f t="shared" si="780"/>
        <v>2.1688756689373969E-6</v>
      </c>
      <c r="BJ742" s="8">
        <f t="shared" si="781"/>
        <v>0.11160512762883804</v>
      </c>
      <c r="BK742" s="8">
        <f t="shared" si="782"/>
        <v>0.21793222913191013</v>
      </c>
      <c r="BL742" s="8">
        <f t="shared" si="783"/>
        <v>0.57749586638271755</v>
      </c>
      <c r="BM742" s="8">
        <f t="shared" si="784"/>
        <v>0.41787483813194976</v>
      </c>
      <c r="BN742" s="8">
        <f t="shared" si="785"/>
        <v>0.57961008809255954</v>
      </c>
    </row>
    <row r="743" spans="1:66" x14ac:dyDescent="0.25">
      <c r="A743" t="s">
        <v>31</v>
      </c>
      <c r="B743" t="s">
        <v>188</v>
      </c>
      <c r="C743" t="s">
        <v>283</v>
      </c>
      <c r="D743" s="7" t="s">
        <v>539</v>
      </c>
      <c r="E743">
        <f>VLOOKUP(A743,home!$A$2:$E$405,3,FALSE)</f>
        <v>1.55</v>
      </c>
      <c r="F743">
        <f>VLOOKUP(B743,home!$B$2:$E$405,3,FALSE)</f>
        <v>0.71850000000000003</v>
      </c>
      <c r="G743">
        <f>VLOOKUP(C743,away!$B$2:$E$405,4,FALSE)</f>
        <v>0.82189999999999996</v>
      </c>
      <c r="H743">
        <f>VLOOKUP(A743,away!$A$2:$E$405,3,FALSE)</f>
        <v>1.25</v>
      </c>
      <c r="I743">
        <f>VLOOKUP(C743,away!$B$2:$E$405,3,FALSE)</f>
        <v>1.3278000000000001</v>
      </c>
      <c r="J743">
        <f>VLOOKUP(B743,home!$B$2:$E$405,4,FALSE)</f>
        <v>1.4871000000000001</v>
      </c>
      <c r="K743" s="3">
        <f t="shared" si="730"/>
        <v>0.9153294824999999</v>
      </c>
      <c r="L743" s="3">
        <f t="shared" si="731"/>
        <v>2.4682142250000001</v>
      </c>
      <c r="M743" s="5">
        <f t="shared" si="732"/>
        <v>3.3927014043230869E-2</v>
      </c>
      <c r="N743" s="5">
        <f t="shared" si="733"/>
        <v>3.1054396206960738E-2</v>
      </c>
      <c r="O743" s="5">
        <f t="shared" si="734"/>
        <v>8.3739138673277189E-2</v>
      </c>
      <c r="P743" s="5">
        <f t="shared" si="735"/>
        <v>7.6648902466806543E-2</v>
      </c>
      <c r="Q743" s="5">
        <f t="shared" si="736"/>
        <v>1.4212502204733664E-2</v>
      </c>
      <c r="R743" s="5">
        <f t="shared" si="737"/>
        <v>0.10334306663131522</v>
      </c>
      <c r="S743" s="5">
        <f t="shared" si="738"/>
        <v>4.3291860594332321E-2</v>
      </c>
      <c r="T743" s="5">
        <f t="shared" si="739"/>
        <v>3.5079500114567494E-2</v>
      </c>
      <c r="U743" s="5">
        <f t="shared" si="740"/>
        <v>9.4592955699604769E-2</v>
      </c>
      <c r="V743" s="5">
        <f t="shared" si="741"/>
        <v>1.0867359745551685E-2</v>
      </c>
      <c r="W743" s="5">
        <f t="shared" si="742"/>
        <v>4.3363740960296587E-3</v>
      </c>
      <c r="X743" s="5">
        <f t="shared" si="743"/>
        <v>1.070310022874192E-2</v>
      </c>
      <c r="Y743" s="5">
        <f t="shared" si="744"/>
        <v>1.3208772118090783E-2</v>
      </c>
      <c r="Z743" s="5">
        <f t="shared" si="745"/>
        <v>8.5024275704845026E-2</v>
      </c>
      <c r="AA743" s="5">
        <f t="shared" si="746"/>
        <v>7.7825226280853116E-2</v>
      </c>
      <c r="AB743" s="5">
        <f t="shared" si="747"/>
        <v>3.5617862048549331E-2</v>
      </c>
      <c r="AC743" s="5">
        <f t="shared" si="748"/>
        <v>1.534491062467014E-3</v>
      </c>
      <c r="AD743" s="5">
        <f t="shared" si="749"/>
        <v>9.9230276431130763E-4</v>
      </c>
      <c r="AE743" s="5">
        <f t="shared" si="750"/>
        <v>2.4492157983799921E-3</v>
      </c>
      <c r="AF743" s="5">
        <f t="shared" si="751"/>
        <v>3.022594636828115E-3</v>
      </c>
      <c r="AG743" s="5">
        <f t="shared" si="752"/>
        <v>2.4868036930092876E-3</v>
      </c>
      <c r="AH743" s="5">
        <f t="shared" si="753"/>
        <v>5.2464531691255097E-2</v>
      </c>
      <c r="AI743" s="5">
        <f t="shared" si="754"/>
        <v>4.8022332642561366E-2</v>
      </c>
      <c r="AJ743" s="5">
        <f t="shared" si="755"/>
        <v>2.1978128443079271E-2</v>
      </c>
      <c r="AK743" s="5">
        <f t="shared" si="756"/>
        <v>6.705742978040761E-3</v>
      </c>
      <c r="AL743" s="5">
        <f t="shared" si="757"/>
        <v>1.3867068364265626E-4</v>
      </c>
      <c r="AM743" s="5">
        <f t="shared" si="758"/>
        <v>1.8165679514807782E-4</v>
      </c>
      <c r="AN743" s="5">
        <f t="shared" si="759"/>
        <v>4.4836788585239662E-4</v>
      </c>
      <c r="AO743" s="5">
        <f t="shared" si="760"/>
        <v>5.5333399694703093E-4</v>
      </c>
      <c r="AP743" s="5">
        <f t="shared" si="761"/>
        <v>4.552489474802562E-4</v>
      </c>
      <c r="AQ743" s="5">
        <f t="shared" si="762"/>
        <v>2.8091298202176151E-4</v>
      </c>
      <c r="AR743" s="5">
        <f t="shared" si="763"/>
        <v>2.5898740685663838E-2</v>
      </c>
      <c r="AS743" s="5">
        <f t="shared" si="764"/>
        <v>2.3705880909210372E-2</v>
      </c>
      <c r="AT743" s="5">
        <f t="shared" si="765"/>
        <v>1.0849345852417078E-2</v>
      </c>
      <c r="AU743" s="5">
        <f t="shared" si="766"/>
        <v>3.3102420415188154E-3</v>
      </c>
      <c r="AV743" s="5">
        <f t="shared" si="767"/>
        <v>7.5749053370328988E-4</v>
      </c>
      <c r="AW743" s="5">
        <f t="shared" si="768"/>
        <v>8.7024684583758953E-6</v>
      </c>
      <c r="AX743" s="5">
        <f t="shared" si="769"/>
        <v>2.7712636715916416E-5</v>
      </c>
      <c r="AY743" s="5">
        <f t="shared" si="770"/>
        <v>6.8400724154482184E-5</v>
      </c>
      <c r="AZ743" s="5">
        <f t="shared" si="771"/>
        <v>8.441382017919704E-5</v>
      </c>
      <c r="BA743" s="5">
        <f t="shared" si="772"/>
        <v>6.9450463917628726E-5</v>
      </c>
      <c r="BB743" s="5">
        <f t="shared" si="773"/>
        <v>4.285465574358511E-5</v>
      </c>
      <c r="BC743" s="5">
        <f t="shared" si="774"/>
        <v>2.1154894182758952E-5</v>
      </c>
      <c r="BD743" s="5">
        <f t="shared" si="775"/>
        <v>1.0653940028323618E-2</v>
      </c>
      <c r="BE743" s="5">
        <f t="shared" si="776"/>
        <v>9.7518654127114919E-3</v>
      </c>
      <c r="BF743" s="5">
        <f t="shared" si="777"/>
        <v>4.4630849608134279E-3</v>
      </c>
      <c r="BG743" s="5">
        <f t="shared" si="778"/>
        <v>1.3617310825116294E-3</v>
      </c>
      <c r="BH743" s="5">
        <f t="shared" si="779"/>
        <v>3.1160815176488354E-4</v>
      </c>
      <c r="BI743" s="5">
        <f t="shared" si="780"/>
        <v>5.7044825659546475E-5</v>
      </c>
      <c r="BJ743" s="8">
        <f t="shared" si="781"/>
        <v>0.11977906966399604</v>
      </c>
      <c r="BK743" s="8">
        <f t="shared" si="782"/>
        <v>0.16647669932018555</v>
      </c>
      <c r="BL743" s="8">
        <f t="shared" si="783"/>
        <v>0.61540995957283395</v>
      </c>
      <c r="BM743" s="8">
        <f t="shared" si="784"/>
        <v>0.64370528577984032</v>
      </c>
      <c r="BN743" s="8">
        <f t="shared" si="785"/>
        <v>0.34292502022632426</v>
      </c>
    </row>
    <row r="744" spans="1:66" x14ac:dyDescent="0.25">
      <c r="A744" t="s">
        <v>31</v>
      </c>
      <c r="B744" t="s">
        <v>202</v>
      </c>
      <c r="C744" t="s">
        <v>33</v>
      </c>
      <c r="D744" s="7" t="s">
        <v>539</v>
      </c>
      <c r="E744">
        <f>VLOOKUP(A744,home!$A$2:$E$405,3,FALSE)</f>
        <v>1.55</v>
      </c>
      <c r="F744">
        <f>VLOOKUP(B744,home!$B$2:$E$405,3,FALSE)</f>
        <v>0.89610000000000001</v>
      </c>
      <c r="G744">
        <f>VLOOKUP(C744,away!$B$2:$E$405,4,FALSE)</f>
        <v>0.37669999999999998</v>
      </c>
      <c r="H744">
        <f>VLOOKUP(A744,away!$A$2:$E$405,3,FALSE)</f>
        <v>1.25</v>
      </c>
      <c r="I744">
        <f>VLOOKUP(C744,away!$B$2:$E$405,3,FALSE)</f>
        <v>1.3693</v>
      </c>
      <c r="J744">
        <f>VLOOKUP(B744,home!$B$2:$E$405,4,FALSE)</f>
        <v>0.8</v>
      </c>
      <c r="K744" s="3">
        <f t="shared" si="730"/>
        <v>0.52321934850000007</v>
      </c>
      <c r="L744" s="3">
        <f t="shared" si="731"/>
        <v>1.3693</v>
      </c>
      <c r="M744" s="5">
        <f t="shared" si="732"/>
        <v>0.15069168533423144</v>
      </c>
      <c r="N744" s="5">
        <f t="shared" si="733"/>
        <v>7.8844805424943598E-2</v>
      </c>
      <c r="O744" s="5">
        <f t="shared" si="734"/>
        <v>0.20634212472816307</v>
      </c>
      <c r="P744" s="5">
        <f t="shared" si="735"/>
        <v>0.10796219206837526</v>
      </c>
      <c r="Q744" s="5">
        <f t="shared" si="736"/>
        <v>2.0626563863524131E-2</v>
      </c>
      <c r="R744" s="5">
        <f t="shared" si="737"/>
        <v>0.14127213569513689</v>
      </c>
      <c r="S744" s="5">
        <f t="shared" si="738"/>
        <v>1.9337223036487248E-2</v>
      </c>
      <c r="T744" s="5">
        <f t="shared" si="739"/>
        <v>2.8243953898323588E-2</v>
      </c>
      <c r="U744" s="5">
        <f t="shared" si="740"/>
        <v>7.3916314799613136E-2</v>
      </c>
      <c r="V744" s="5">
        <f t="shared" si="741"/>
        <v>1.5393380367660335E-3</v>
      </c>
      <c r="W744" s="5">
        <f t="shared" si="742"/>
        <v>3.5974057688222469E-3</v>
      </c>
      <c r="X744" s="5">
        <f t="shared" si="743"/>
        <v>4.9259277192483016E-3</v>
      </c>
      <c r="Y744" s="5">
        <f t="shared" si="744"/>
        <v>3.3725364129833504E-3</v>
      </c>
      <c r="Z744" s="5">
        <f t="shared" si="745"/>
        <v>6.44813118024503E-2</v>
      </c>
      <c r="AA744" s="5">
        <f t="shared" si="746"/>
        <v>3.3737869951703414E-2</v>
      </c>
      <c r="AB744" s="5">
        <f t="shared" si="747"/>
        <v>8.8261531679539942E-3</v>
      </c>
      <c r="AC744" s="5">
        <f t="shared" si="748"/>
        <v>6.8928118203271784E-5</v>
      </c>
      <c r="AD744" s="5">
        <f t="shared" si="749"/>
        <v>4.7055807566332943E-4</v>
      </c>
      <c r="AE744" s="5">
        <f t="shared" si="750"/>
        <v>6.4433517300579687E-4</v>
      </c>
      <c r="AF744" s="5">
        <f t="shared" si="751"/>
        <v>4.4114407619841897E-4</v>
      </c>
      <c r="AG744" s="5">
        <f t="shared" si="752"/>
        <v>2.0135286117949828E-4</v>
      </c>
      <c r="AH744" s="5">
        <f t="shared" si="753"/>
        <v>2.2073565062773807E-2</v>
      </c>
      <c r="AI744" s="5">
        <f t="shared" si="754"/>
        <v>1.1549316331216876E-2</v>
      </c>
      <c r="AJ744" s="5">
        <f t="shared" si="755"/>
        <v>3.0214128832198521E-3</v>
      </c>
      <c r="AK744" s="5">
        <f t="shared" si="756"/>
        <v>5.2695389343593258E-4</v>
      </c>
      <c r="AL744" s="5">
        <f t="shared" si="757"/>
        <v>1.9753261687578578E-6</v>
      </c>
      <c r="AM744" s="5">
        <f t="shared" si="758"/>
        <v>4.9241017955996226E-5</v>
      </c>
      <c r="AN744" s="5">
        <f t="shared" si="759"/>
        <v>6.7425725887145625E-5</v>
      </c>
      <c r="AO744" s="5">
        <f t="shared" si="760"/>
        <v>4.6163023228634258E-5</v>
      </c>
      <c r="AP744" s="5">
        <f t="shared" si="761"/>
        <v>2.1070342568989624E-5</v>
      </c>
      <c r="AQ744" s="5">
        <f t="shared" si="762"/>
        <v>7.2129050199293752E-6</v>
      </c>
      <c r="AR744" s="5">
        <f t="shared" si="763"/>
        <v>6.0450665280912313E-3</v>
      </c>
      <c r="AS744" s="5">
        <f t="shared" si="764"/>
        <v>3.1628957704670519E-3</v>
      </c>
      <c r="AT744" s="5">
        <f t="shared" si="765"/>
        <v>8.2744413219858833E-4</v>
      </c>
      <c r="AU744" s="5">
        <f t="shared" si="766"/>
        <v>1.4431159325636444E-4</v>
      </c>
      <c r="AV744" s="5">
        <f t="shared" si="767"/>
        <v>1.8876654451148002E-5</v>
      </c>
      <c r="AW744" s="5">
        <f t="shared" si="768"/>
        <v>3.9311418977415023E-8</v>
      </c>
      <c r="AX744" s="5">
        <f t="shared" si="769"/>
        <v>4.293975555735523E-6</v>
      </c>
      <c r="AY744" s="5">
        <f t="shared" si="770"/>
        <v>5.8797407284686499E-6</v>
      </c>
      <c r="AZ744" s="5">
        <f t="shared" si="771"/>
        <v>4.0255644897460627E-6</v>
      </c>
      <c r="BA744" s="5">
        <f t="shared" si="772"/>
        <v>1.8374018186030938E-6</v>
      </c>
      <c r="BB744" s="5">
        <f t="shared" si="773"/>
        <v>6.2898857755330436E-7</v>
      </c>
      <c r="BC744" s="5">
        <f t="shared" si="774"/>
        <v>1.7225481184874785E-7</v>
      </c>
      <c r="BD744" s="5">
        <f t="shared" si="775"/>
        <v>1.3795849328192189E-3</v>
      </c>
      <c r="BE744" s="5">
        <f t="shared" si="776"/>
        <v>7.2182552975008825E-4</v>
      </c>
      <c r="BF744" s="5">
        <f t="shared" si="777"/>
        <v>1.8883654170325428E-4</v>
      </c>
      <c r="BG744" s="5">
        <f t="shared" si="778"/>
        <v>3.2934310774323268E-5</v>
      </c>
      <c r="BH744" s="5">
        <f t="shared" si="779"/>
        <v>4.3079671566594879E-6</v>
      </c>
      <c r="BI744" s="5">
        <f t="shared" si="780"/>
        <v>4.5080235381335529E-7</v>
      </c>
      <c r="BJ744" s="8">
        <f t="shared" si="781"/>
        <v>0.14157653421453492</v>
      </c>
      <c r="BK744" s="8">
        <f t="shared" si="782"/>
        <v>0.27960722166096047</v>
      </c>
      <c r="BL744" s="8">
        <f t="shared" si="783"/>
        <v>0.5137923812762385</v>
      </c>
      <c r="BM744" s="8">
        <f t="shared" si="784"/>
        <v>0.29371210141050053</v>
      </c>
      <c r="BN744" s="8">
        <f t="shared" si="785"/>
        <v>0.70573950711437428</v>
      </c>
    </row>
    <row r="745" spans="1:66" x14ac:dyDescent="0.25">
      <c r="A745" t="s">
        <v>31</v>
      </c>
      <c r="B745" t="s">
        <v>32</v>
      </c>
      <c r="C745" t="s">
        <v>341</v>
      </c>
      <c r="D745" s="7" t="s">
        <v>539</v>
      </c>
      <c r="E745">
        <f>VLOOKUP(A745,home!$A$2:$E$405,3,FALSE)</f>
        <v>1.55</v>
      </c>
      <c r="F745">
        <f>VLOOKUP(B745,home!$B$2:$E$405,3,FALSE)</f>
        <v>1.0394000000000001</v>
      </c>
      <c r="G745">
        <f>VLOOKUP(C745,away!$B$2:$E$405,4,FALSE)</f>
        <v>0.89610000000000001</v>
      </c>
      <c r="H745">
        <f>VLOOKUP(A745,away!$A$2:$E$405,3,FALSE)</f>
        <v>1.25</v>
      </c>
      <c r="I745">
        <f>VLOOKUP(C745,away!$B$2:$E$405,3,FALSE)</f>
        <v>1.1556</v>
      </c>
      <c r="J745">
        <f>VLOOKUP(B745,home!$B$2:$E$405,4,FALSE)</f>
        <v>0.71109999999999995</v>
      </c>
      <c r="K745" s="3">
        <f t="shared" si="730"/>
        <v>1.4436798270000002</v>
      </c>
      <c r="L745" s="3">
        <f t="shared" si="731"/>
        <v>1.02718395</v>
      </c>
      <c r="M745" s="5">
        <f t="shared" si="732"/>
        <v>8.4511828091561825E-2</v>
      </c>
      <c r="N745" s="5">
        <f t="shared" si="733"/>
        <v>0.12200802135867975</v>
      </c>
      <c r="O745" s="5">
        <f t="shared" si="734"/>
        <v>8.6809193400811446E-2</v>
      </c>
      <c r="P745" s="5">
        <f t="shared" si="735"/>
        <v>0.12532468131089303</v>
      </c>
      <c r="Q745" s="5">
        <f t="shared" si="736"/>
        <v>8.8070259583855573E-2</v>
      </c>
      <c r="R745" s="5">
        <f t="shared" si="737"/>
        <v>4.4584505086879715E-2</v>
      </c>
      <c r="S745" s="5">
        <f t="shared" si="738"/>
        <v>4.6461767838758633E-2</v>
      </c>
      <c r="T745" s="5">
        <f t="shared" si="739"/>
        <v>9.0464357116870134E-2</v>
      </c>
      <c r="U745" s="5">
        <f t="shared" si="740"/>
        <v>6.4365750590707135E-2</v>
      </c>
      <c r="V745" s="5">
        <f t="shared" si="741"/>
        <v>7.6554783698108515E-3</v>
      </c>
      <c r="W745" s="5">
        <f t="shared" si="742"/>
        <v>4.2381752373288561E-2</v>
      </c>
      <c r="X745" s="5">
        <f t="shared" si="743"/>
        <v>4.3533855810716421E-2</v>
      </c>
      <c r="Y745" s="5">
        <f t="shared" si="744"/>
        <v>2.2358638985191068E-2</v>
      </c>
      <c r="Z745" s="5">
        <f t="shared" si="745"/>
        <v>1.5265496014645399E-2</v>
      </c>
      <c r="AA745" s="5">
        <f t="shared" si="746"/>
        <v>2.2038488645492463E-2</v>
      </c>
      <c r="AB745" s="5">
        <f t="shared" si="747"/>
        <v>1.5908260737533018E-2</v>
      </c>
      <c r="AC745" s="5">
        <f t="shared" si="748"/>
        <v>7.0953114540630051E-4</v>
      </c>
      <c r="AD745" s="5">
        <f t="shared" si="749"/>
        <v>1.5296420233556523E-2</v>
      </c>
      <c r="AE745" s="5">
        <f t="shared" si="750"/>
        <v>1.5712237356364511E-2</v>
      </c>
      <c r="AF745" s="5">
        <f t="shared" si="751"/>
        <v>8.069679015524028E-3</v>
      </c>
      <c r="AG745" s="5">
        <f t="shared" si="752"/>
        <v>2.7630149221326943E-3</v>
      </c>
      <c r="AH745" s="5">
        <f t="shared" si="753"/>
        <v>3.9201181237581784E-3</v>
      </c>
      <c r="AI745" s="5">
        <f t="shared" si="754"/>
        <v>5.659395454726773E-3</v>
      </c>
      <c r="AJ745" s="5">
        <f t="shared" si="755"/>
        <v>4.0851775255022682E-3</v>
      </c>
      <c r="AK745" s="5">
        <f t="shared" si="756"/>
        <v>1.9658961277604671E-3</v>
      </c>
      <c r="AL745" s="5">
        <f t="shared" si="757"/>
        <v>4.2087251778228161E-5</v>
      </c>
      <c r="AM745" s="5">
        <f t="shared" si="758"/>
        <v>4.4166266633000328E-3</v>
      </c>
      <c r="AN745" s="5">
        <f t="shared" si="759"/>
        <v>4.536688021683848E-3</v>
      </c>
      <c r="AO745" s="5">
        <f t="shared" si="760"/>
        <v>2.3300065610154502E-3</v>
      </c>
      <c r="AP745" s="5">
        <f t="shared" si="761"/>
        <v>7.9778178095658869E-4</v>
      </c>
      <c r="AQ745" s="5">
        <f t="shared" si="762"/>
        <v>2.0486716025025582E-4</v>
      </c>
      <c r="AR745" s="5">
        <f t="shared" si="763"/>
        <v>8.053364837657032E-4</v>
      </c>
      <c r="AS745" s="5">
        <f t="shared" si="764"/>
        <v>1.1626480355596588E-3</v>
      </c>
      <c r="AT745" s="5">
        <f t="shared" si="765"/>
        <v>8.3924575741932937E-4</v>
      </c>
      <c r="AU745" s="5">
        <f t="shared" si="766"/>
        <v>4.038673899605404E-4</v>
      </c>
      <c r="AV745" s="5">
        <f t="shared" si="767"/>
        <v>1.4576380091729367E-4</v>
      </c>
      <c r="AW745" s="5">
        <f t="shared" si="768"/>
        <v>1.7336729779157774E-6</v>
      </c>
      <c r="AX745" s="5">
        <f t="shared" si="769"/>
        <v>1.0626991361994288E-3</v>
      </c>
      <c r="AY745" s="5">
        <f t="shared" si="770"/>
        <v>1.0915874963829174E-3</v>
      </c>
      <c r="AZ745" s="5">
        <f t="shared" si="771"/>
        <v>5.6063057815260782E-4</v>
      </c>
      <c r="BA745" s="5">
        <f t="shared" si="772"/>
        <v>1.9195691058585982E-4</v>
      </c>
      <c r="BB745" s="5">
        <f t="shared" si="773"/>
        <v>4.9293764411345058E-5</v>
      </c>
      <c r="BC745" s="5">
        <f t="shared" si="774"/>
        <v>1.0126752727682971E-5</v>
      </c>
      <c r="BD745" s="5">
        <f t="shared" si="775"/>
        <v>1.3787145174559424E-4</v>
      </c>
      <c r="BE745" s="5">
        <f t="shared" si="776"/>
        <v>1.9904223360431839E-4</v>
      </c>
      <c r="BF745" s="5">
        <f t="shared" si="777"/>
        <v>1.4367662868778802E-4</v>
      </c>
      <c r="BG745" s="5">
        <f t="shared" si="778"/>
        <v>6.914101681597634E-5</v>
      </c>
      <c r="BH745" s="5">
        <f t="shared" si="779"/>
        <v>2.4954372798873215E-5</v>
      </c>
      <c r="BI745" s="5">
        <f t="shared" si="780"/>
        <v>7.2052249210341517E-6</v>
      </c>
      <c r="BJ745" s="8">
        <f t="shared" si="781"/>
        <v>0.46591050158184527</v>
      </c>
      <c r="BK745" s="8">
        <f t="shared" si="782"/>
        <v>0.26579696150459176</v>
      </c>
      <c r="BL745" s="8">
        <f t="shared" si="783"/>
        <v>0.25327553808936765</v>
      </c>
      <c r="BM745" s="8">
        <f t="shared" si="784"/>
        <v>0.44785015453436378</v>
      </c>
      <c r="BN745" s="8">
        <f t="shared" si="785"/>
        <v>0.55130848883268135</v>
      </c>
    </row>
    <row r="746" spans="1:66" x14ac:dyDescent="0.25">
      <c r="A746" t="s">
        <v>31</v>
      </c>
      <c r="B746" t="s">
        <v>201</v>
      </c>
      <c r="C746" t="s">
        <v>345</v>
      </c>
      <c r="D746" s="7" t="s">
        <v>539</v>
      </c>
      <c r="E746">
        <f>VLOOKUP(A746,home!$A$2:$E$405,3,FALSE)</f>
        <v>1.55</v>
      </c>
      <c r="F746">
        <f>VLOOKUP(B746,home!$B$2:$E$405,3,FALSE)</f>
        <v>1.2185999999999999</v>
      </c>
      <c r="G746">
        <f>VLOOKUP(C746,away!$B$2:$E$405,4,FALSE)</f>
        <v>1.0752999999999999</v>
      </c>
      <c r="H746">
        <f>VLOOKUP(A746,away!$A$2:$E$405,3,FALSE)</f>
        <v>1.25</v>
      </c>
      <c r="I746">
        <f>VLOOKUP(C746,away!$B$2:$E$405,3,FALSE)</f>
        <v>1.3777999999999999</v>
      </c>
      <c r="J746">
        <f>VLOOKUP(B746,home!$B$2:$E$405,4,FALSE)</f>
        <v>1.0667</v>
      </c>
      <c r="K746" s="3">
        <f t="shared" si="730"/>
        <v>2.031058899</v>
      </c>
      <c r="L746" s="3">
        <f t="shared" si="731"/>
        <v>1.8371240749999997</v>
      </c>
      <c r="M746" s="5">
        <f t="shared" si="732"/>
        <v>2.089630407846654E-2</v>
      </c>
      <c r="N746" s="5">
        <f t="shared" si="733"/>
        <v>4.2441624354779453E-2</v>
      </c>
      <c r="O746" s="5">
        <f t="shared" si="734"/>
        <v>3.8389103301071557E-2</v>
      </c>
      <c r="P746" s="5">
        <f t="shared" si="735"/>
        <v>7.7970529884271653E-2</v>
      </c>
      <c r="Q746" s="5">
        <f t="shared" si="736"/>
        <v>4.3100719416894986E-2</v>
      </c>
      <c r="R746" s="5">
        <f t="shared" si="737"/>
        <v>3.5262772946030266E-2</v>
      </c>
      <c r="S746" s="5">
        <f t="shared" si="738"/>
        <v>7.2732999907611368E-2</v>
      </c>
      <c r="T746" s="5">
        <f t="shared" si="739"/>
        <v>7.9181369290597714E-2</v>
      </c>
      <c r="U746" s="5">
        <f t="shared" si="740"/>
        <v>7.162076879545122E-2</v>
      </c>
      <c r="V746" s="5">
        <f t="shared" si="741"/>
        <v>3.015435181250857E-2</v>
      </c>
      <c r="W746" s="5">
        <f t="shared" si="742"/>
        <v>2.9180033241662212E-2</v>
      </c>
      <c r="X746" s="5">
        <f t="shared" si="743"/>
        <v>5.3607341577557928E-2</v>
      </c>
      <c r="Y746" s="5">
        <f t="shared" si="744"/>
        <v>4.9241668904440081E-2</v>
      </c>
      <c r="Z746" s="5">
        <f t="shared" si="745"/>
        <v>2.159402971013695E-2</v>
      </c>
      <c r="AA746" s="5">
        <f t="shared" si="746"/>
        <v>4.3858746208044044E-2</v>
      </c>
      <c r="AB746" s="5">
        <f t="shared" si="747"/>
        <v>4.4539848392415191E-2</v>
      </c>
      <c r="AC746" s="5">
        <f t="shared" si="748"/>
        <v>7.0321968788995175E-3</v>
      </c>
      <c r="AD746" s="5">
        <f t="shared" si="749"/>
        <v>1.4816591547148468E-2</v>
      </c>
      <c r="AE746" s="5">
        <f t="shared" si="750"/>
        <v>2.721991704070794E-2</v>
      </c>
      <c r="AF746" s="5">
        <f t="shared" si="751"/>
        <v>2.5003182457493656E-2</v>
      </c>
      <c r="AG746" s="5">
        <f t="shared" si="752"/>
        <v>1.5311316148093081E-2</v>
      </c>
      <c r="AH746" s="5">
        <f t="shared" si="753"/>
        <v>9.9177279641894673E-3</v>
      </c>
      <c r="AI746" s="5">
        <f t="shared" si="754"/>
        <v>2.0143489639528171E-2</v>
      </c>
      <c r="AJ746" s="5">
        <f t="shared" si="755"/>
        <v>2.0456306944639003E-2</v>
      </c>
      <c r="AK746" s="5">
        <f t="shared" si="756"/>
        <v>1.3849321420194847E-2</v>
      </c>
      <c r="AL746" s="5">
        <f t="shared" si="757"/>
        <v>1.0495714741504732E-3</v>
      </c>
      <c r="AM746" s="5">
        <f t="shared" si="758"/>
        <v>6.0186740229368121E-3</v>
      </c>
      <c r="AN746" s="5">
        <f t="shared" si="759"/>
        <v>1.1057050947114318E-2</v>
      </c>
      <c r="AO746" s="5">
        <f t="shared" si="760"/>
        <v>1.0156587246722634E-2</v>
      </c>
      <c r="AP746" s="5">
        <f t="shared" si="761"/>
        <v>6.2196369835973691E-3</v>
      </c>
      <c r="AQ746" s="5">
        <f t="shared" si="762"/>
        <v>2.8565612100817771E-3</v>
      </c>
      <c r="AR746" s="5">
        <f t="shared" si="763"/>
        <v>3.6440193624626424E-3</v>
      </c>
      <c r="AS746" s="5">
        <f t="shared" si="764"/>
        <v>7.4012179542580561E-3</v>
      </c>
      <c r="AT746" s="5">
        <f t="shared" si="765"/>
        <v>7.5161547947172015E-3</v>
      </c>
      <c r="AU746" s="5">
        <f t="shared" si="766"/>
        <v>5.0885843606906294E-3</v>
      </c>
      <c r="AV746" s="5">
        <f t="shared" si="767"/>
        <v>2.5838036372732328E-3</v>
      </c>
      <c r="AW746" s="5">
        <f t="shared" si="768"/>
        <v>1.087853777656247E-4</v>
      </c>
      <c r="AX746" s="5">
        <f t="shared" si="769"/>
        <v>2.0373802390776575E-3</v>
      </c>
      <c r="AY746" s="5">
        <f t="shared" si="770"/>
        <v>3.7429202871388191E-3</v>
      </c>
      <c r="AZ746" s="5">
        <f t="shared" si="771"/>
        <v>3.4381044851543186E-3</v>
      </c>
      <c r="BA746" s="5">
        <f t="shared" si="772"/>
        <v>2.105408174014159E-3</v>
      </c>
      <c r="BB746" s="5">
        <f t="shared" si="773"/>
        <v>9.6697401104580034E-4</v>
      </c>
      <c r="BC746" s="5">
        <f t="shared" si="774"/>
        <v>3.5529024711831119E-4</v>
      </c>
      <c r="BD746" s="5">
        <f t="shared" si="775"/>
        <v>1.1157526167577109E-3</v>
      </c>
      <c r="BE746" s="5">
        <f t="shared" si="776"/>
        <v>2.2661592813482852E-3</v>
      </c>
      <c r="BF746" s="5">
        <f t="shared" si="777"/>
        <v>2.3013514874669402E-3</v>
      </c>
      <c r="BG746" s="5">
        <f t="shared" si="778"/>
        <v>1.5580601394488717E-3</v>
      </c>
      <c r="BH746" s="5">
        <f t="shared" si="779"/>
        <v>7.9112797785120309E-4</v>
      </c>
      <c r="BI746" s="5">
        <f t="shared" si="780"/>
        <v>3.2136550393251209E-4</v>
      </c>
      <c r="BJ746" s="8">
        <f t="shared" si="781"/>
        <v>0.42805835183337748</v>
      </c>
      <c r="BK746" s="8">
        <f t="shared" si="782"/>
        <v>0.21357887432304695</v>
      </c>
      <c r="BL746" s="8">
        <f t="shared" si="783"/>
        <v>0.33262568272777115</v>
      </c>
      <c r="BM746" s="8">
        <f t="shared" si="784"/>
        <v>0.73416174970344483</v>
      </c>
      <c r="BN746" s="8">
        <f t="shared" si="785"/>
        <v>0.25806105398151441</v>
      </c>
    </row>
    <row r="747" spans="1:66" x14ac:dyDescent="0.25">
      <c r="A747" t="s">
        <v>282</v>
      </c>
      <c r="B747" t="s">
        <v>195</v>
      </c>
      <c r="C747" t="s">
        <v>308</v>
      </c>
      <c r="D747" s="7" t="s">
        <v>539</v>
      </c>
      <c r="E747">
        <f>VLOOKUP(A747,home!$A$2:$E$405,3,FALSE)</f>
        <v>1.6222000000000001</v>
      </c>
      <c r="F747">
        <f>VLOOKUP(B747,home!$B$2:$E$405,3,FALSE)</f>
        <v>1.0617000000000001</v>
      </c>
      <c r="G747">
        <f>VLOOKUP(C747,away!$B$2:$E$405,4,FALSE)</f>
        <v>1.4695</v>
      </c>
      <c r="H747">
        <f>VLOOKUP(A747,away!$A$2:$E$405,3,FALSE)</f>
        <v>1.3389</v>
      </c>
      <c r="I747">
        <f>VLOOKUP(C747,away!$B$2:$E$405,3,FALSE)</f>
        <v>0.75560000000000005</v>
      </c>
      <c r="J747">
        <f>VLOOKUP(B747,home!$B$2:$E$405,4,FALSE)</f>
        <v>0.95430000000000004</v>
      </c>
      <c r="K747" s="3">
        <f t="shared" si="730"/>
        <v>2.53090477293</v>
      </c>
      <c r="L747" s="3">
        <f t="shared" si="731"/>
        <v>0.96543939121200018</v>
      </c>
      <c r="M747" s="5">
        <f t="shared" si="732"/>
        <v>3.030798214165303E-2</v>
      </c>
      <c r="N747" s="5">
        <f t="shared" si="733"/>
        <v>7.6706616660186855E-2</v>
      </c>
      <c r="O747" s="5">
        <f t="shared" si="734"/>
        <v>2.9260519827701677E-2</v>
      </c>
      <c r="P747" s="5">
        <f t="shared" si="735"/>
        <v>7.4055589290343074E-2</v>
      </c>
      <c r="Q747" s="5">
        <f t="shared" si="736"/>
        <v>9.7068571110289395E-2</v>
      </c>
      <c r="R747" s="5">
        <f t="shared" si="737"/>
        <v>1.4124629224501481E-2</v>
      </c>
      <c r="S747" s="5">
        <f t="shared" si="738"/>
        <v>4.5237507725752364E-2</v>
      </c>
      <c r="T747" s="5">
        <f t="shared" si="739"/>
        <v>9.371382219853655E-2</v>
      </c>
      <c r="U747" s="5">
        <f t="shared" si="740"/>
        <v>3.5748091520157364E-2</v>
      </c>
      <c r="V747" s="5">
        <f t="shared" si="741"/>
        <v>1.2281657452480244E-2</v>
      </c>
      <c r="W747" s="5">
        <f t="shared" si="742"/>
        <v>8.1890436641508843E-2</v>
      </c>
      <c r="X747" s="5">
        <f t="shared" si="743"/>
        <v>7.9060253297263183E-2</v>
      </c>
      <c r="Y747" s="5">
        <f t="shared" si="744"/>
        <v>3.8163941406188139E-2</v>
      </c>
      <c r="Z747" s="5">
        <f t="shared" si="745"/>
        <v>4.5454911465326467E-3</v>
      </c>
      <c r="AA747" s="5">
        <f t="shared" si="746"/>
        <v>1.1504205238070532E-2</v>
      </c>
      <c r="AB747" s="5">
        <f t="shared" si="747"/>
        <v>1.4558023972899509E-2</v>
      </c>
      <c r="AC747" s="5">
        <f t="shared" si="748"/>
        <v>1.8755896051051643E-3</v>
      </c>
      <c r="AD747" s="5">
        <f t="shared" si="749"/>
        <v>5.1814224238329133E-2</v>
      </c>
      <c r="AE747" s="5">
        <f t="shared" si="750"/>
        <v>5.0023493104774545E-2</v>
      </c>
      <c r="AF747" s="5">
        <f t="shared" si="751"/>
        <v>2.4147325364685609E-2</v>
      </c>
      <c r="AG747" s="5">
        <f t="shared" si="752"/>
        <v>7.7709263664933895E-3</v>
      </c>
      <c r="AH747" s="5">
        <f t="shared" si="753"/>
        <v>1.0970990513170034E-3</v>
      </c>
      <c r="AI747" s="5">
        <f t="shared" si="754"/>
        <v>2.776653225355179E-3</v>
      </c>
      <c r="AJ747" s="5">
        <f t="shared" si="755"/>
        <v>3.5137224504114511E-3</v>
      </c>
      <c r="AK747" s="5">
        <f t="shared" si="756"/>
        <v>2.9642989734992124E-3</v>
      </c>
      <c r="AL747" s="5">
        <f t="shared" si="757"/>
        <v>1.8331526371333568E-4</v>
      </c>
      <c r="AM747" s="5">
        <f t="shared" si="758"/>
        <v>2.6227373486090496E-2</v>
      </c>
      <c r="AN747" s="5">
        <f t="shared" si="759"/>
        <v>2.5320939491500966E-2</v>
      </c>
      <c r="AO747" s="5">
        <f t="shared" si="760"/>
        <v>1.2222916203795292E-2</v>
      </c>
      <c r="AP747" s="5">
        <f t="shared" si="761"/>
        <v>3.9334949262091407E-3</v>
      </c>
      <c r="AQ747" s="5">
        <f t="shared" si="762"/>
        <v>9.4938773672371079E-4</v>
      </c>
      <c r="AR747" s="5">
        <f t="shared" si="763"/>
        <v>2.1183652804055025E-4</v>
      </c>
      <c r="AS747" s="5">
        <f t="shared" si="764"/>
        <v>5.3613807989874834E-4</v>
      </c>
      <c r="AT747" s="5">
        <f t="shared" si="765"/>
        <v>6.7845721268263402E-4</v>
      </c>
      <c r="AU747" s="5">
        <f t="shared" si="766"/>
        <v>5.7237019926908756E-4</v>
      </c>
      <c r="AV747" s="5">
        <f t="shared" si="767"/>
        <v>3.6215361730325727E-4</v>
      </c>
      <c r="AW747" s="5">
        <f t="shared" si="768"/>
        <v>1.2442193369643811E-5</v>
      </c>
      <c r="AX747" s="5">
        <f t="shared" si="769"/>
        <v>1.106316412289402E-2</v>
      </c>
      <c r="AY747" s="5">
        <f t="shared" si="770"/>
        <v>1.0680814435685247E-2</v>
      </c>
      <c r="AZ747" s="5">
        <f t="shared" si="771"/>
        <v>5.1558394932181527E-3</v>
      </c>
      <c r="BA747" s="5">
        <f t="shared" si="772"/>
        <v>1.6592168471731073E-3</v>
      </c>
      <c r="BB747" s="5">
        <f t="shared" si="773"/>
        <v>4.0046832570587467E-4</v>
      </c>
      <c r="BC747" s="5">
        <f t="shared" si="774"/>
        <v>7.7325579313833757E-5</v>
      </c>
      <c r="BD747" s="5">
        <f t="shared" si="775"/>
        <v>3.408588811132209E-5</v>
      </c>
      <c r="BE747" s="5">
        <f t="shared" si="776"/>
        <v>8.6268136910503017E-5</v>
      </c>
      <c r="BF747" s="5">
        <f t="shared" si="777"/>
        <v>1.0916821972928539E-4</v>
      </c>
      <c r="BG747" s="5">
        <f t="shared" si="778"/>
        <v>9.2098122788373149E-5</v>
      </c>
      <c r="BH747" s="5">
        <f t="shared" si="779"/>
        <v>5.8272894635746704E-5</v>
      </c>
      <c r="BI747" s="5">
        <f t="shared" si="780"/>
        <v>2.9496629433211664E-5</v>
      </c>
      <c r="BJ747" s="8">
        <f t="shared" si="781"/>
        <v>0.69805055103656521</v>
      </c>
      <c r="BK747" s="8">
        <f t="shared" si="782"/>
        <v>0.17462245591473249</v>
      </c>
      <c r="BL747" s="8">
        <f t="shared" si="783"/>
        <v>0.11831758901271612</v>
      </c>
      <c r="BM747" s="8">
        <f t="shared" si="784"/>
        <v>0.6633438066135553</v>
      </c>
      <c r="BN747" s="8">
        <f t="shared" si="785"/>
        <v>0.32152390825467547</v>
      </c>
    </row>
    <row r="748" spans="1:66" s="10" customFormat="1" x14ac:dyDescent="0.25">
      <c r="A748" t="s">
        <v>282</v>
      </c>
      <c r="B748" t="s">
        <v>502</v>
      </c>
      <c r="C748" t="s">
        <v>319</v>
      </c>
      <c r="D748" s="7" t="s">
        <v>539</v>
      </c>
      <c r="E748">
        <f>VLOOKUP(A748,home!$A$2:$E$405,3,FALSE)</f>
        <v>1.6222000000000001</v>
      </c>
      <c r="F748" t="e">
        <f>VLOOKUP(B748,home!$B$2:$E$405,3,FALSE)</f>
        <v>#N/A</v>
      </c>
      <c r="G748">
        <f>VLOOKUP(C748,away!$B$2:$E$405,4,FALSE)</f>
        <v>0.75339999999999996</v>
      </c>
      <c r="H748">
        <f>VLOOKUP(A748,away!$A$2:$E$405,3,FALSE)</f>
        <v>1.3389</v>
      </c>
      <c r="I748">
        <f>VLOOKUP(C748,away!$B$2:$E$405,3,FALSE)</f>
        <v>1.3278000000000001</v>
      </c>
      <c r="J748" t="e">
        <f>VLOOKUP(B748,home!$B$2:$E$405,4,FALSE)</f>
        <v>#N/A</v>
      </c>
      <c r="K748" s="3" t="e">
        <f t="shared" si="730"/>
        <v>#N/A</v>
      </c>
      <c r="L748" s="3" t="e">
        <f t="shared" si="731"/>
        <v>#N/A</v>
      </c>
      <c r="M748" s="5" t="e">
        <f t="shared" si="732"/>
        <v>#N/A</v>
      </c>
      <c r="N748" s="5" t="e">
        <f t="shared" si="733"/>
        <v>#N/A</v>
      </c>
      <c r="O748" s="5" t="e">
        <f t="shared" si="734"/>
        <v>#N/A</v>
      </c>
      <c r="P748" s="5" t="e">
        <f t="shared" si="735"/>
        <v>#N/A</v>
      </c>
      <c r="Q748" s="5" t="e">
        <f t="shared" si="736"/>
        <v>#N/A</v>
      </c>
      <c r="R748" s="5" t="e">
        <f t="shared" si="737"/>
        <v>#N/A</v>
      </c>
      <c r="S748" s="5" t="e">
        <f t="shared" si="738"/>
        <v>#N/A</v>
      </c>
      <c r="T748" s="5" t="e">
        <f t="shared" si="739"/>
        <v>#N/A</v>
      </c>
      <c r="U748" s="5" t="e">
        <f t="shared" si="740"/>
        <v>#N/A</v>
      </c>
      <c r="V748" s="5" t="e">
        <f t="shared" si="741"/>
        <v>#N/A</v>
      </c>
      <c r="W748" s="5" t="e">
        <f t="shared" si="742"/>
        <v>#N/A</v>
      </c>
      <c r="X748" s="5" t="e">
        <f t="shared" si="743"/>
        <v>#N/A</v>
      </c>
      <c r="Y748" s="5" t="e">
        <f t="shared" si="744"/>
        <v>#N/A</v>
      </c>
      <c r="Z748" s="5" t="e">
        <f t="shared" si="745"/>
        <v>#N/A</v>
      </c>
      <c r="AA748" s="5" t="e">
        <f t="shared" si="746"/>
        <v>#N/A</v>
      </c>
      <c r="AB748" s="5" t="e">
        <f t="shared" si="747"/>
        <v>#N/A</v>
      </c>
      <c r="AC748" s="5" t="e">
        <f t="shared" si="748"/>
        <v>#N/A</v>
      </c>
      <c r="AD748" s="5" t="e">
        <f t="shared" si="749"/>
        <v>#N/A</v>
      </c>
      <c r="AE748" s="5" t="e">
        <f t="shared" si="750"/>
        <v>#N/A</v>
      </c>
      <c r="AF748" s="5" t="e">
        <f t="shared" si="751"/>
        <v>#N/A</v>
      </c>
      <c r="AG748" s="5" t="e">
        <f t="shared" si="752"/>
        <v>#N/A</v>
      </c>
      <c r="AH748" s="5" t="e">
        <f t="shared" si="753"/>
        <v>#N/A</v>
      </c>
      <c r="AI748" s="5" t="e">
        <f t="shared" si="754"/>
        <v>#N/A</v>
      </c>
      <c r="AJ748" s="5" t="e">
        <f t="shared" si="755"/>
        <v>#N/A</v>
      </c>
      <c r="AK748" s="5" t="e">
        <f t="shared" si="756"/>
        <v>#N/A</v>
      </c>
      <c r="AL748" s="5" t="e">
        <f t="shared" si="757"/>
        <v>#N/A</v>
      </c>
      <c r="AM748" s="5" t="e">
        <f t="shared" si="758"/>
        <v>#N/A</v>
      </c>
      <c r="AN748" s="5" t="e">
        <f t="shared" si="759"/>
        <v>#N/A</v>
      </c>
      <c r="AO748" s="5" t="e">
        <f t="shared" si="760"/>
        <v>#N/A</v>
      </c>
      <c r="AP748" s="5" t="e">
        <f t="shared" si="761"/>
        <v>#N/A</v>
      </c>
      <c r="AQ748" s="5" t="e">
        <f t="shared" si="762"/>
        <v>#N/A</v>
      </c>
      <c r="AR748" s="5" t="e">
        <f t="shared" si="763"/>
        <v>#N/A</v>
      </c>
      <c r="AS748" s="5" t="e">
        <f t="shared" si="764"/>
        <v>#N/A</v>
      </c>
      <c r="AT748" s="5" t="e">
        <f t="shared" si="765"/>
        <v>#N/A</v>
      </c>
      <c r="AU748" s="5" t="e">
        <f t="shared" si="766"/>
        <v>#N/A</v>
      </c>
      <c r="AV748" s="5" t="e">
        <f t="shared" si="767"/>
        <v>#N/A</v>
      </c>
      <c r="AW748" s="5" t="e">
        <f t="shared" si="768"/>
        <v>#N/A</v>
      </c>
      <c r="AX748" s="5" t="e">
        <f t="shared" si="769"/>
        <v>#N/A</v>
      </c>
      <c r="AY748" s="5" t="e">
        <f t="shared" si="770"/>
        <v>#N/A</v>
      </c>
      <c r="AZ748" s="5" t="e">
        <f t="shared" si="771"/>
        <v>#N/A</v>
      </c>
      <c r="BA748" s="5" t="e">
        <f t="shared" si="772"/>
        <v>#N/A</v>
      </c>
      <c r="BB748" s="5" t="e">
        <f t="shared" si="773"/>
        <v>#N/A</v>
      </c>
      <c r="BC748" s="5" t="e">
        <f t="shared" si="774"/>
        <v>#N/A</v>
      </c>
      <c r="BD748" s="5" t="e">
        <f t="shared" si="775"/>
        <v>#N/A</v>
      </c>
      <c r="BE748" s="5" t="e">
        <f t="shared" si="776"/>
        <v>#N/A</v>
      </c>
      <c r="BF748" s="5" t="e">
        <f t="shared" si="777"/>
        <v>#N/A</v>
      </c>
      <c r="BG748" s="5" t="e">
        <f t="shared" si="778"/>
        <v>#N/A</v>
      </c>
      <c r="BH748" s="5" t="e">
        <f t="shared" si="779"/>
        <v>#N/A</v>
      </c>
      <c r="BI748" s="5" t="e">
        <f t="shared" si="780"/>
        <v>#N/A</v>
      </c>
      <c r="BJ748" s="8" t="e">
        <f t="shared" si="781"/>
        <v>#N/A</v>
      </c>
      <c r="BK748" s="8" t="e">
        <f t="shared" si="782"/>
        <v>#N/A</v>
      </c>
      <c r="BL748" s="8" t="e">
        <f t="shared" si="783"/>
        <v>#N/A</v>
      </c>
      <c r="BM748" s="8" t="e">
        <f t="shared" si="784"/>
        <v>#N/A</v>
      </c>
      <c r="BN748" s="8" t="e">
        <f t="shared" si="785"/>
        <v>#N/A</v>
      </c>
    </row>
    <row r="749" spans="1:66" x14ac:dyDescent="0.25">
      <c r="A749" t="s">
        <v>282</v>
      </c>
      <c r="B749" t="s">
        <v>430</v>
      </c>
      <c r="C749" t="s">
        <v>293</v>
      </c>
      <c r="D749" s="7" t="s">
        <v>539</v>
      </c>
      <c r="E749">
        <f>VLOOKUP(A749,home!$A$2:$E$405,3,FALSE)</f>
        <v>1.6222000000000001</v>
      </c>
      <c r="F749">
        <f>VLOOKUP(B749,home!$B$2:$E$405,3,FALSE)</f>
        <v>0.71919999999999995</v>
      </c>
      <c r="G749">
        <f>VLOOKUP(C749,away!$B$2:$E$405,4,FALSE)</f>
        <v>1.1194</v>
      </c>
      <c r="H749">
        <f>VLOOKUP(A749,away!$A$2:$E$405,3,FALSE)</f>
        <v>1.3389</v>
      </c>
      <c r="I749">
        <f>VLOOKUP(C749,away!$B$2:$E$405,3,FALSE)</f>
        <v>1.1312</v>
      </c>
      <c r="J749">
        <f>VLOOKUP(B749,home!$B$2:$E$405,4,FALSE)</f>
        <v>0.74690000000000001</v>
      </c>
      <c r="K749" s="3">
        <f t="shared" si="730"/>
        <v>1.305988577056</v>
      </c>
      <c r="L749" s="3">
        <f t="shared" si="731"/>
        <v>1.131227612592</v>
      </c>
      <c r="M749" s="5">
        <f t="shared" si="732"/>
        <v>8.7403828787051968E-2</v>
      </c>
      <c r="N749" s="5">
        <f t="shared" si="733"/>
        <v>0.11414840198684825</v>
      </c>
      <c r="O749" s="5">
        <f t="shared" si="734"/>
        <v>9.8873624570176719E-2</v>
      </c>
      <c r="P749" s="5">
        <f t="shared" si="735"/>
        <v>0.12912782426077427</v>
      </c>
      <c r="Q749" s="5">
        <f t="shared" si="736"/>
        <v>7.4538254542010129E-2</v>
      </c>
      <c r="R749" s="5">
        <f t="shared" si="737"/>
        <v>5.5924287135419366E-2</v>
      </c>
      <c r="S749" s="5">
        <f t="shared" si="738"/>
        <v>4.7692404410982436E-2</v>
      </c>
      <c r="T749" s="5">
        <f t="shared" si="739"/>
        <v>8.4319731732332912E-2</v>
      </c>
      <c r="U749" s="5">
        <f t="shared" si="740"/>
        <v>7.3036480178857513E-2</v>
      </c>
      <c r="V749" s="5">
        <f t="shared" si="741"/>
        <v>7.828815969402712E-3</v>
      </c>
      <c r="W749" s="5">
        <f t="shared" si="742"/>
        <v>3.2448702995185923E-2</v>
      </c>
      <c r="X749" s="5">
        <f t="shared" si="743"/>
        <v>3.6706868820951047E-2</v>
      </c>
      <c r="Y749" s="5">
        <f t="shared" si="744"/>
        <v>2.0761911791026089E-2</v>
      </c>
      <c r="Z749" s="5">
        <f t="shared" si="745"/>
        <v>2.1087699274036645E-2</v>
      </c>
      <c r="AA749" s="5">
        <f t="shared" si="746"/>
        <v>2.7540294368283966E-2</v>
      </c>
      <c r="AB749" s="5">
        <f t="shared" si="747"/>
        <v>1.7983654926869274E-2</v>
      </c>
      <c r="AC749" s="5">
        <f t="shared" si="748"/>
        <v>7.2287878195383929E-4</v>
      </c>
      <c r="AD749" s="5">
        <f t="shared" si="749"/>
        <v>1.0594408862998906E-2</v>
      </c>
      <c r="AE749" s="5">
        <f t="shared" si="750"/>
        <v>1.1984687844913779E-2</v>
      </c>
      <c r="AF749" s="5">
        <f t="shared" si="751"/>
        <v>6.778704909231088E-3</v>
      </c>
      <c r="AG749" s="5">
        <f t="shared" si="752"/>
        <v>2.5560860569783842E-3</v>
      </c>
      <c r="AH749" s="5">
        <f t="shared" si="753"/>
        <v>5.9637469262066338E-3</v>
      </c>
      <c r="AI749" s="5">
        <f t="shared" si="754"/>
        <v>7.7885853620786949E-3</v>
      </c>
      <c r="AJ749" s="5">
        <f t="shared" si="755"/>
        <v>5.0859017571501736E-3</v>
      </c>
      <c r="AK749" s="5">
        <f t="shared" si="756"/>
        <v>2.2140431996223891E-3</v>
      </c>
      <c r="AL749" s="5">
        <f t="shared" si="757"/>
        <v>4.2718386877717985E-5</v>
      </c>
      <c r="AM749" s="5">
        <f t="shared" si="758"/>
        <v>2.7672353911474793E-3</v>
      </c>
      <c r="AN749" s="5">
        <f t="shared" si="759"/>
        <v>3.1303730850078524E-3</v>
      </c>
      <c r="AO749" s="5">
        <f t="shared" si="760"/>
        <v>1.7705822357378435E-3</v>
      </c>
      <c r="AP749" s="5">
        <f t="shared" si="761"/>
        <v>6.6764383847717538E-4</v>
      </c>
      <c r="AQ749" s="5">
        <f t="shared" si="762"/>
        <v>1.8881428636557355E-4</v>
      </c>
      <c r="AR749" s="5">
        <f t="shared" si="763"/>
        <v>1.3492710394871214E-3</v>
      </c>
      <c r="AS749" s="5">
        <f t="shared" si="764"/>
        <v>1.7621325649226558E-3</v>
      </c>
      <c r="AT749" s="5">
        <f t="shared" si="765"/>
        <v>1.1506625005236893E-3</v>
      </c>
      <c r="AU749" s="5">
        <f t="shared" si="766"/>
        <v>5.0091736057687752E-4</v>
      </c>
      <c r="AV749" s="5">
        <f t="shared" si="767"/>
        <v>1.6354808774061088E-4</v>
      </c>
      <c r="AW749" s="5">
        <f t="shared" si="768"/>
        <v>1.753079937496237E-6</v>
      </c>
      <c r="AX749" s="5">
        <f t="shared" si="769"/>
        <v>6.0232963514394999E-4</v>
      </c>
      <c r="AY749" s="5">
        <f t="shared" si="770"/>
        <v>6.8137191515730102E-4</v>
      </c>
      <c r="AZ749" s="5">
        <f t="shared" si="771"/>
        <v>3.8539336243531623E-4</v>
      </c>
      <c r="BA749" s="5">
        <f t="shared" si="772"/>
        <v>1.4532253776550203E-4</v>
      </c>
      <c r="BB749" s="5">
        <f t="shared" si="773"/>
        <v>4.109821686306992E-5</v>
      </c>
      <c r="BC749" s="5">
        <f t="shared" si="774"/>
        <v>9.2982875487597696E-6</v>
      </c>
      <c r="BD749" s="5">
        <f t="shared" si="775"/>
        <v>2.5438877612309014E-4</v>
      </c>
      <c r="BE749" s="5">
        <f t="shared" si="776"/>
        <v>3.3222883574801182E-4</v>
      </c>
      <c r="BF749" s="5">
        <f t="shared" si="777"/>
        <v>2.1694353222775879E-4</v>
      </c>
      <c r="BG749" s="5">
        <f t="shared" si="778"/>
        <v>9.4441924985211092E-5</v>
      </c>
      <c r="BH749" s="5">
        <f t="shared" si="779"/>
        <v>3.0835018806466332E-5</v>
      </c>
      <c r="BI749" s="5">
        <f t="shared" si="780"/>
        <v>8.0540364669103811E-6</v>
      </c>
      <c r="BJ749" s="8">
        <f t="shared" si="781"/>
        <v>0.40522722233412634</v>
      </c>
      <c r="BK749" s="8">
        <f t="shared" si="782"/>
        <v>0.27349984251220022</v>
      </c>
      <c r="BL749" s="8">
        <f t="shared" si="783"/>
        <v>0.30027404210227315</v>
      </c>
      <c r="BM749" s="8">
        <f t="shared" si="784"/>
        <v>0.43939296610513584</v>
      </c>
      <c r="BN749" s="8">
        <f t="shared" si="785"/>
        <v>0.56001622128228079</v>
      </c>
    </row>
    <row r="750" spans="1:66" x14ac:dyDescent="0.25">
      <c r="A750" t="s">
        <v>282</v>
      </c>
      <c r="B750" t="s">
        <v>199</v>
      </c>
      <c r="C750" t="s">
        <v>337</v>
      </c>
      <c r="D750" s="7" t="s">
        <v>539</v>
      </c>
      <c r="E750">
        <f>VLOOKUP(A750,home!$A$2:$E$405,3,FALSE)</f>
        <v>1.6222000000000001</v>
      </c>
      <c r="F750">
        <f>VLOOKUP(B750,home!$B$2:$E$405,3,FALSE)</f>
        <v>1.0274000000000001</v>
      </c>
      <c r="G750">
        <f>VLOOKUP(C750,away!$B$2:$E$405,4,FALSE)</f>
        <v>0.99319999999999997</v>
      </c>
      <c r="H750">
        <f>VLOOKUP(A750,away!$A$2:$E$405,3,FALSE)</f>
        <v>1.3389</v>
      </c>
      <c r="I750">
        <f>VLOOKUP(C750,away!$B$2:$E$405,3,FALSE)</f>
        <v>0.78839999999999999</v>
      </c>
      <c r="J750">
        <f>VLOOKUP(B750,home!$B$2:$E$405,4,FALSE)</f>
        <v>1.0373000000000001</v>
      </c>
      <c r="K750" s="3">
        <f t="shared" si="730"/>
        <v>1.6553150716960001</v>
      </c>
      <c r="L750" s="3">
        <f t="shared" si="731"/>
        <v>1.0949622207480001</v>
      </c>
      <c r="M750" s="5">
        <f t="shared" si="732"/>
        <v>6.3910136951348478E-2</v>
      </c>
      <c r="N750" s="5">
        <f t="shared" si="733"/>
        <v>0.10579141292972258</v>
      </c>
      <c r="O750" s="5">
        <f t="shared" si="734"/>
        <v>6.9979185484557338E-2</v>
      </c>
      <c r="P750" s="5">
        <f t="shared" si="735"/>
        <v>0.11583760043759771</v>
      </c>
      <c r="Q750" s="5">
        <f t="shared" si="736"/>
        <v>8.7559060139292461E-2</v>
      </c>
      <c r="R750" s="5">
        <f t="shared" si="737"/>
        <v>3.8312282172153558E-2</v>
      </c>
      <c r="S750" s="5">
        <f t="shared" si="738"/>
        <v>5.2489128936444182E-2</v>
      </c>
      <c r="T750" s="5">
        <f t="shared" si="739"/>
        <v>9.5873862936727353E-2</v>
      </c>
      <c r="U750" s="5">
        <f t="shared" si="740"/>
        <v>6.3418898110635752E-2</v>
      </c>
      <c r="V750" s="5">
        <f t="shared" si="741"/>
        <v>1.0570770903397841E-2</v>
      </c>
      <c r="W750" s="5">
        <f t="shared" si="742"/>
        <v>4.8312610637369094E-2</v>
      </c>
      <c r="X750" s="5">
        <f t="shared" si="743"/>
        <v>5.2900483433627105E-2</v>
      </c>
      <c r="Y750" s="5">
        <f t="shared" si="744"/>
        <v>2.8962015409563564E-2</v>
      </c>
      <c r="Z750" s="5">
        <f t="shared" si="745"/>
        <v>1.3983500523048427E-2</v>
      </c>
      <c r="AA750" s="5">
        <f t="shared" si="746"/>
        <v>2.3147099170870961E-2</v>
      </c>
      <c r="AB750" s="5">
        <f t="shared" si="747"/>
        <v>1.9157871061792349E-2</v>
      </c>
      <c r="AC750" s="5">
        <f t="shared" si="748"/>
        <v>1.1974750746087893E-3</v>
      </c>
      <c r="AD750" s="5">
        <f t="shared" si="749"/>
        <v>1.9993148135254397E-2</v>
      </c>
      <c r="AE750" s="5">
        <f t="shared" si="750"/>
        <v>2.1891741881921885E-2</v>
      </c>
      <c r="AF750" s="5">
        <f t="shared" si="751"/>
        <v>1.1985315153535596E-2</v>
      </c>
      <c r="AG750" s="5">
        <f t="shared" si="752"/>
        <v>4.3744890989599987E-3</v>
      </c>
      <c r="AH750" s="5">
        <f t="shared" si="753"/>
        <v>3.8278511966369812E-3</v>
      </c>
      <c r="AI750" s="5">
        <f t="shared" si="754"/>
        <v>6.3362997780027639E-3</v>
      </c>
      <c r="AJ750" s="5">
        <f t="shared" si="755"/>
        <v>5.2442862606559984E-3</v>
      </c>
      <c r="AK750" s="5">
        <f t="shared" si="756"/>
        <v>2.8936486958507108E-3</v>
      </c>
      <c r="AL750" s="5">
        <f t="shared" si="757"/>
        <v>8.6817300568208905E-5</v>
      </c>
      <c r="AM750" s="5">
        <f t="shared" si="758"/>
        <v>6.6189918877874714E-3</v>
      </c>
      <c r="AN750" s="5">
        <f t="shared" si="759"/>
        <v>7.2475460565647656E-3</v>
      </c>
      <c r="AO750" s="5">
        <f t="shared" si="760"/>
        <v>3.9678945625347831E-3</v>
      </c>
      <c r="AP750" s="5">
        <f t="shared" si="761"/>
        <v>1.448231547295667E-3</v>
      </c>
      <c r="AQ750" s="5">
        <f t="shared" si="762"/>
        <v>3.9643970779604395E-4</v>
      </c>
      <c r="AR750" s="5">
        <f t="shared" si="763"/>
        <v>8.3827048939250374E-4</v>
      </c>
      <c r="AS750" s="5">
        <f t="shared" si="764"/>
        <v>1.3876017752493934E-3</v>
      </c>
      <c r="AT750" s="5">
        <f t="shared" si="765"/>
        <v>1.1484590660412236E-3</v>
      </c>
      <c r="AU750" s="5">
        <f t="shared" si="766"/>
        <v>6.3368720041464969E-4</v>
      </c>
      <c r="AV750" s="5">
        <f t="shared" si="767"/>
        <v>2.6223799339680342E-4</v>
      </c>
      <c r="AW750" s="5">
        <f t="shared" si="768"/>
        <v>4.3710279316560261E-6</v>
      </c>
      <c r="AX750" s="5">
        <f t="shared" si="769"/>
        <v>1.8260861718813622E-3</v>
      </c>
      <c r="AY750" s="5">
        <f t="shared" si="770"/>
        <v>1.9994953700404302E-3</v>
      </c>
      <c r="AZ750" s="5">
        <f t="shared" si="771"/>
        <v>1.094685945377407E-3</v>
      </c>
      <c r="BA750" s="5">
        <f t="shared" si="772"/>
        <v>3.9954658459068985E-4</v>
      </c>
      <c r="BB750" s="5">
        <f t="shared" si="773"/>
        <v>1.093721038889251E-4</v>
      </c>
      <c r="BC750" s="5">
        <f t="shared" si="774"/>
        <v>2.3951664352419684E-5</v>
      </c>
      <c r="BD750" s="5">
        <f t="shared" si="775"/>
        <v>1.5297908610878807E-4</v>
      </c>
      <c r="BE750" s="5">
        <f t="shared" si="776"/>
        <v>2.5322858689015706E-4</v>
      </c>
      <c r="BF750" s="5">
        <f t="shared" si="777"/>
        <v>2.0958654823177863E-4</v>
      </c>
      <c r="BG750" s="5">
        <f t="shared" si="778"/>
        <v>1.1564392403760127E-4</v>
      </c>
      <c r="BH750" s="5">
        <f t="shared" si="779"/>
        <v>4.7856782602377194E-5</v>
      </c>
      <c r="BI750" s="5">
        <f t="shared" si="780"/>
        <v>1.5843610704918768E-5</v>
      </c>
      <c r="BJ750" s="8">
        <f t="shared" si="781"/>
        <v>0.502776381358084</v>
      </c>
      <c r="BK750" s="8">
        <f t="shared" si="782"/>
        <v>0.24609142497400563</v>
      </c>
      <c r="BL750" s="8">
        <f t="shared" si="783"/>
        <v>0.23738281699422661</v>
      </c>
      <c r="BM750" s="8">
        <f t="shared" si="784"/>
        <v>0.51684932139258377</v>
      </c>
      <c r="BN750" s="8">
        <f t="shared" si="785"/>
        <v>0.48138967811467215</v>
      </c>
    </row>
    <row r="751" spans="1:66" x14ac:dyDescent="0.25">
      <c r="A751" t="s">
        <v>282</v>
      </c>
      <c r="B751" t="s">
        <v>355</v>
      </c>
      <c r="C751" t="s">
        <v>187</v>
      </c>
      <c r="D751" s="7" t="s">
        <v>539</v>
      </c>
      <c r="E751">
        <f>VLOOKUP(A751,home!$A$2:$E$405,3,FALSE)</f>
        <v>1.6222000000000001</v>
      </c>
      <c r="F751">
        <f>VLOOKUP(B751,home!$B$2:$E$405,3,FALSE)</f>
        <v>1.5671999999999999</v>
      </c>
      <c r="G751">
        <f>VLOOKUP(C751,away!$B$2:$E$405,4,FALSE)</f>
        <v>1.1828000000000001</v>
      </c>
      <c r="H751">
        <f>VLOOKUP(A751,away!$A$2:$E$405,3,FALSE)</f>
        <v>1.3389</v>
      </c>
      <c r="I751">
        <f>VLOOKUP(C751,away!$B$2:$E$405,3,FALSE)</f>
        <v>0.57779999999999998</v>
      </c>
      <c r="J751">
        <f>VLOOKUP(B751,home!$B$2:$E$405,4,FALSE)</f>
        <v>0.8145</v>
      </c>
      <c r="K751" s="3">
        <f t="shared" si="730"/>
        <v>3.007046444352</v>
      </c>
      <c r="L751" s="3">
        <f t="shared" si="731"/>
        <v>0.63011057408999993</v>
      </c>
      <c r="M751" s="5">
        <f t="shared" si="732"/>
        <v>2.6327085088912638E-2</v>
      </c>
      <c r="N751" s="5">
        <f t="shared" si="733"/>
        <v>7.9166767606767288E-2</v>
      </c>
      <c r="O751" s="5">
        <f t="shared" si="734"/>
        <v>1.6588974699491017E-2</v>
      </c>
      <c r="P751" s="5">
        <f t="shared" si="735"/>
        <v>4.9883817385549749E-2</v>
      </c>
      <c r="Q751" s="5">
        <f t="shared" si="736"/>
        <v>0.11902907352138536</v>
      </c>
      <c r="R751" s="5">
        <f t="shared" si="737"/>
        <v>5.2264441857303844E-3</v>
      </c>
      <c r="S751" s="5">
        <f t="shared" si="738"/>
        <v>2.362961213281865E-2</v>
      </c>
      <c r="T751" s="5">
        <f t="shared" si="739"/>
        <v>7.5001477849960946E-2</v>
      </c>
      <c r="U751" s="5">
        <f t="shared" si="740"/>
        <v>1.5716160405304734E-2</v>
      </c>
      <c r="V751" s="5">
        <f t="shared" si="741"/>
        <v>4.97474686681051E-3</v>
      </c>
      <c r="W751" s="5">
        <f t="shared" si="742"/>
        <v>0.11930865076899821</v>
      </c>
      <c r="X751" s="5">
        <f t="shared" si="743"/>
        <v>7.5177642429956781E-2</v>
      </c>
      <c r="Y751" s="5">
        <f t="shared" si="744"/>
        <v>2.3685113715136402E-2</v>
      </c>
      <c r="Z751" s="5">
        <f t="shared" si="745"/>
        <v>1.0977459154399717E-3</v>
      </c>
      <c r="AA751" s="5">
        <f t="shared" si="746"/>
        <v>3.3009729518256978E-3</v>
      </c>
      <c r="AB751" s="5">
        <f t="shared" si="747"/>
        <v>4.9630894888447966E-3</v>
      </c>
      <c r="AC751" s="5">
        <f t="shared" si="748"/>
        <v>5.8912561769851248E-4</v>
      </c>
      <c r="AD751" s="5">
        <f t="shared" si="749"/>
        <v>8.9691663518837658E-2</v>
      </c>
      <c r="AE751" s="5">
        <f t="shared" si="750"/>
        <v>5.6515665590941899E-2</v>
      </c>
      <c r="AF751" s="5">
        <f t="shared" si="751"/>
        <v>1.7805559245293427E-2</v>
      </c>
      <c r="AG751" s="5">
        <f t="shared" si="752"/>
        <v>3.7398237193484495E-3</v>
      </c>
      <c r="AH751" s="5">
        <f t="shared" si="753"/>
        <v>1.7292532724570825E-4</v>
      </c>
      <c r="AI751" s="5">
        <f t="shared" si="754"/>
        <v>5.1999449043261289E-4</v>
      </c>
      <c r="AJ751" s="5">
        <f t="shared" si="755"/>
        <v>7.8182379176900958E-4</v>
      </c>
      <c r="AK751" s="5">
        <f t="shared" si="756"/>
        <v>7.8366015104959963E-4</v>
      </c>
      <c r="AL751" s="5">
        <f t="shared" si="757"/>
        <v>4.4650343372496135E-5</v>
      </c>
      <c r="AM751" s="5">
        <f t="shared" si="758"/>
        <v>5.3941399574467343E-2</v>
      </c>
      <c r="AN751" s="5">
        <f t="shared" si="759"/>
        <v>3.3989046253085693E-2</v>
      </c>
      <c r="AO751" s="5">
        <f t="shared" si="760"/>
        <v>1.0708428723651695E-2</v>
      </c>
      <c r="AP751" s="5">
        <f t="shared" si="761"/>
        <v>2.249164723554005E-3</v>
      </c>
      <c r="AQ751" s="5">
        <f t="shared" si="762"/>
        <v>3.5430561879539743E-4</v>
      </c>
      <c r="AR751" s="5">
        <f t="shared" si="763"/>
        <v>2.1792415445098876E-5</v>
      </c>
      <c r="AS751" s="5">
        <f t="shared" si="764"/>
        <v>6.5530805378026183E-5</v>
      </c>
      <c r="AT751" s="5">
        <f t="shared" si="765"/>
        <v>9.8527087653758289E-5</v>
      </c>
      <c r="AU751" s="5">
        <f t="shared" si="766"/>
        <v>9.8758509533863905E-5</v>
      </c>
      <c r="AV751" s="5">
        <f t="shared" si="767"/>
        <v>7.4242856235827139E-5</v>
      </c>
      <c r="AW751" s="5">
        <f t="shared" si="768"/>
        <v>2.3500613821527264E-6</v>
      </c>
      <c r="AX751" s="5">
        <f t="shared" si="769"/>
        <v>2.7034048965628759E-2</v>
      </c>
      <c r="AY751" s="5">
        <f t="shared" si="770"/>
        <v>1.7034440113709505E-2</v>
      </c>
      <c r="AZ751" s="5">
        <f t="shared" si="771"/>
        <v>5.36679041967561E-3</v>
      </c>
      <c r="BA751" s="5">
        <f t="shared" si="772"/>
        <v>1.1272237974541703E-3</v>
      </c>
      <c r="BB751" s="5">
        <f t="shared" si="773"/>
        <v>1.7756890853543923E-4</v>
      </c>
      <c r="BC751" s="5">
        <f t="shared" si="774"/>
        <v>2.237760937956007E-5</v>
      </c>
      <c r="BD751" s="5">
        <f t="shared" si="775"/>
        <v>2.2886052344865049E-6</v>
      </c>
      <c r="BE751" s="5">
        <f t="shared" si="776"/>
        <v>6.8819422328880192E-6</v>
      </c>
      <c r="BF751" s="5">
        <f t="shared" si="777"/>
        <v>1.0347159960820893E-5</v>
      </c>
      <c r="BG751" s="5">
        <f t="shared" si="778"/>
        <v>1.0371463523109282E-5</v>
      </c>
      <c r="BH751" s="5">
        <f t="shared" si="779"/>
        <v>7.7968681274730585E-6</v>
      </c>
      <c r="BI751" s="5">
        <f t="shared" si="780"/>
        <v>4.6891089159598586E-6</v>
      </c>
      <c r="BJ751" s="8">
        <f t="shared" si="781"/>
        <v>0.81112623267456363</v>
      </c>
      <c r="BK751" s="8">
        <f t="shared" si="782"/>
        <v>0.12248347754887207</v>
      </c>
      <c r="BL751" s="8">
        <f t="shared" si="783"/>
        <v>4.8455272313934886E-2</v>
      </c>
      <c r="BM751" s="8">
        <f t="shared" si="784"/>
        <v>0.66990847591264668</v>
      </c>
      <c r="BN751" s="8">
        <f t="shared" si="785"/>
        <v>0.29622216248783639</v>
      </c>
    </row>
    <row r="752" spans="1:66" x14ac:dyDescent="0.25">
      <c r="A752" t="s">
        <v>288</v>
      </c>
      <c r="B752" t="s">
        <v>469</v>
      </c>
      <c r="C752" t="s">
        <v>316</v>
      </c>
      <c r="D752" s="7" t="s">
        <v>539</v>
      </c>
      <c r="E752">
        <f>VLOOKUP(A752,home!$A$2:$E$405,3,FALSE)</f>
        <v>1.4888999999999999</v>
      </c>
      <c r="F752">
        <f>VLOOKUP(B752,home!$B$2:$E$405,3,FALSE)</f>
        <v>0.82089999999999996</v>
      </c>
      <c r="G752">
        <f>VLOOKUP(C752,away!$B$2:$E$405,4,FALSE)</f>
        <v>1.4178999999999999</v>
      </c>
      <c r="H752">
        <f>VLOOKUP(A752,away!$A$2:$E$405,3,FALSE)</f>
        <v>1.2278</v>
      </c>
      <c r="I752">
        <f>VLOOKUP(C752,away!$B$2:$E$405,3,FALSE)</f>
        <v>1.0407</v>
      </c>
      <c r="J752">
        <f>VLOOKUP(B752,home!$B$2:$E$405,4,FALSE)</f>
        <v>1.3122</v>
      </c>
      <c r="K752" s="3">
        <f t="shared" si="730"/>
        <v>1.7330112743789998</v>
      </c>
      <c r="L752" s="3">
        <f t="shared" si="731"/>
        <v>1.6766917098119998</v>
      </c>
      <c r="M752" s="5">
        <f t="shared" si="732"/>
        <v>3.3051015592311994E-2</v>
      </c>
      <c r="N752" s="5">
        <f t="shared" si="733"/>
        <v>5.7277782651152798E-2</v>
      </c>
      <c r="O752" s="5">
        <f t="shared" si="734"/>
        <v>5.541636384449667E-2</v>
      </c>
      <c r="P752" s="5">
        <f t="shared" si="735"/>
        <v>9.60371833276015E-2</v>
      </c>
      <c r="Q752" s="5">
        <f t="shared" si="736"/>
        <v>4.9631521552938852E-2</v>
      </c>
      <c r="R752" s="5">
        <f t="shared" si="737"/>
        <v>4.6458078922996505E-2</v>
      </c>
      <c r="S752" s="5">
        <f t="shared" si="738"/>
        <v>6.9764426419355915E-2</v>
      </c>
      <c r="T752" s="5">
        <f t="shared" si="739"/>
        <v>8.3216760733168166E-2</v>
      </c>
      <c r="U752" s="5">
        <f t="shared" si="740"/>
        <v>8.0512374559542327E-2</v>
      </c>
      <c r="V752" s="5">
        <f t="shared" si="741"/>
        <v>2.2524031375635387E-2</v>
      </c>
      <c r="W752" s="5">
        <f t="shared" si="742"/>
        <v>2.8670662138609124E-2</v>
      </c>
      <c r="X752" s="5">
        <f t="shared" si="743"/>
        <v>4.8071861522626699E-2</v>
      </c>
      <c r="Y752" s="5">
        <f t="shared" si="744"/>
        <v>4.0300845845109325E-2</v>
      </c>
      <c r="Z752" s="5">
        <f t="shared" si="745"/>
        <v>2.5965291927993274E-2</v>
      </c>
      <c r="AA752" s="5">
        <f t="shared" si="746"/>
        <v>4.4998143653754374E-2</v>
      </c>
      <c r="AB752" s="5">
        <f t="shared" si="747"/>
        <v>3.8991145139041096E-2</v>
      </c>
      <c r="AC752" s="5">
        <f t="shared" si="748"/>
        <v>4.0905409632134623E-3</v>
      </c>
      <c r="AD752" s="5">
        <f t="shared" si="749"/>
        <v>1.2421645182530187E-2</v>
      </c>
      <c r="AE752" s="5">
        <f t="shared" si="750"/>
        <v>2.082726949977453E-2</v>
      </c>
      <c r="AF752" s="5">
        <f t="shared" si="751"/>
        <v>1.7460455054146139E-2</v>
      </c>
      <c r="AG752" s="5">
        <f t="shared" si="752"/>
        <v>9.7586000796106177E-3</v>
      </c>
      <c r="AH752" s="5">
        <f t="shared" si="753"/>
        <v>1.0883947429628693E-2</v>
      </c>
      <c r="AI752" s="5">
        <f t="shared" si="754"/>
        <v>1.8862003605294858E-2</v>
      </c>
      <c r="AJ752" s="5">
        <f t="shared" si="755"/>
        <v>1.6344032452676668E-2</v>
      </c>
      <c r="AK752" s="5">
        <f t="shared" si="756"/>
        <v>9.4414641697683106E-3</v>
      </c>
      <c r="AL752" s="5">
        <f t="shared" si="757"/>
        <v>4.7543958980137888E-4</v>
      </c>
      <c r="AM752" s="5">
        <f t="shared" si="758"/>
        <v>4.3053702295320819E-3</v>
      </c>
      <c r="AN752" s="5">
        <f t="shared" si="759"/>
        <v>7.2187785715278298E-3</v>
      </c>
      <c r="AO752" s="5">
        <f t="shared" si="760"/>
        <v>6.0518330929246111E-3</v>
      </c>
      <c r="AP752" s="5">
        <f t="shared" si="761"/>
        <v>3.3823527920242022E-3</v>
      </c>
      <c r="AQ752" s="5">
        <f t="shared" si="762"/>
        <v>1.4177907215116132E-3</v>
      </c>
      <c r="AR752" s="5">
        <f t="shared" si="763"/>
        <v>3.6498048850576088E-3</v>
      </c>
      <c r="AS752" s="5">
        <f t="shared" si="764"/>
        <v>6.3251530150883854E-3</v>
      </c>
      <c r="AT752" s="5">
        <f t="shared" si="765"/>
        <v>5.480780743660249E-3</v>
      </c>
      <c r="AU752" s="5">
        <f t="shared" si="766"/>
        <v>3.1660849403875105E-3</v>
      </c>
      <c r="AV752" s="5">
        <f t="shared" si="767"/>
        <v>1.3717152243332802E-3</v>
      </c>
      <c r="AW752" s="5">
        <f t="shared" si="768"/>
        <v>3.8374916800485439E-5</v>
      </c>
      <c r="AX752" s="5">
        <f t="shared" si="769"/>
        <v>1.2435425246924657E-3</v>
      </c>
      <c r="AY752" s="5">
        <f t="shared" si="770"/>
        <v>2.0850374419505414E-3</v>
      </c>
      <c r="AZ752" s="5">
        <f t="shared" si="771"/>
        <v>1.7479824967830458E-3</v>
      </c>
      <c r="BA752" s="5">
        <f t="shared" si="772"/>
        <v>9.7694258708420413E-4</v>
      </c>
      <c r="BB752" s="5">
        <f t="shared" si="773"/>
        <v>4.0950788418159337E-4</v>
      </c>
      <c r="BC752" s="5">
        <f t="shared" si="774"/>
        <v>1.3732369490198596E-4</v>
      </c>
      <c r="BD752" s="5">
        <f t="shared" si="775"/>
        <v>1.0199329322012403E-3</v>
      </c>
      <c r="BE752" s="5">
        <f t="shared" si="776"/>
        <v>1.7675552706151814E-3</v>
      </c>
      <c r="BF752" s="5">
        <f t="shared" si="777"/>
        <v>1.5315966060320671E-3</v>
      </c>
      <c r="BG752" s="5">
        <f t="shared" si="778"/>
        <v>8.8475806201806129E-4</v>
      </c>
      <c r="BH752" s="5">
        <f t="shared" si="779"/>
        <v>3.8332392414375374E-4</v>
      </c>
      <c r="BI752" s="5">
        <f t="shared" si="780"/>
        <v>1.328609364560652E-4</v>
      </c>
      <c r="BJ752" s="8">
        <f t="shared" si="781"/>
        <v>0.39661386629678058</v>
      </c>
      <c r="BK752" s="8">
        <f t="shared" si="782"/>
        <v>0.22802767470987015</v>
      </c>
      <c r="BL752" s="8">
        <f t="shared" si="783"/>
        <v>0.34762112031719294</v>
      </c>
      <c r="BM752" s="8">
        <f t="shared" si="784"/>
        <v>0.65830934483518888</v>
      </c>
      <c r="BN752" s="8">
        <f t="shared" si="785"/>
        <v>0.33787194589149833</v>
      </c>
    </row>
    <row r="753" spans="1:66" x14ac:dyDescent="0.25">
      <c r="A753" t="s">
        <v>288</v>
      </c>
      <c r="B753" t="s">
        <v>307</v>
      </c>
      <c r="C753" t="s">
        <v>320</v>
      </c>
      <c r="D753" s="7" t="s">
        <v>539</v>
      </c>
      <c r="E753">
        <f>VLOOKUP(A753,home!$A$2:$E$405,3,FALSE)</f>
        <v>1.4888999999999999</v>
      </c>
      <c r="F753">
        <f>VLOOKUP(B753,home!$B$2:$E$405,3,FALSE)</f>
        <v>0.78769999999999996</v>
      </c>
      <c r="G753">
        <f>VLOOKUP(C753,away!$B$2:$E$405,4,FALSE)</f>
        <v>0.74629999999999996</v>
      </c>
      <c r="H753">
        <f>VLOOKUP(A753,away!$A$2:$E$405,3,FALSE)</f>
        <v>1.2278</v>
      </c>
      <c r="I753">
        <f>VLOOKUP(C753,away!$B$2:$E$405,3,FALSE)</f>
        <v>0.76919999999999999</v>
      </c>
      <c r="J753">
        <f>VLOOKUP(B753,home!$B$2:$E$405,4,FALSE)</f>
        <v>1.3278000000000001</v>
      </c>
      <c r="K753" s="3">
        <f t="shared" si="730"/>
        <v>0.87526551333899993</v>
      </c>
      <c r="L753" s="3">
        <f t="shared" si="731"/>
        <v>1.254005868528</v>
      </c>
      <c r="M753" s="5">
        <f t="shared" si="732"/>
        <v>0.11892391241168158</v>
      </c>
      <c r="N753" s="5">
        <f t="shared" si="733"/>
        <v>0.10408999924529275</v>
      </c>
      <c r="O753" s="5">
        <f t="shared" si="734"/>
        <v>0.14913128407255857</v>
      </c>
      <c r="P753" s="5">
        <f t="shared" si="735"/>
        <v>0.1305294699086722</v>
      </c>
      <c r="Q753" s="5">
        <f t="shared" si="736"/>
        <v>4.5553193311443634E-2</v>
      </c>
      <c r="R753" s="5">
        <f t="shared" si="737"/>
        <v>9.3505752704052369E-2</v>
      </c>
      <c r="S753" s="5">
        <f t="shared" si="738"/>
        <v>3.5816897899512284E-2</v>
      </c>
      <c r="T753" s="5">
        <f t="shared" si="739"/>
        <v>5.712397174274076E-2</v>
      </c>
      <c r="U753" s="5">
        <f t="shared" si="740"/>
        <v>8.1842360640661985E-2</v>
      </c>
      <c r="V753" s="5">
        <f t="shared" si="741"/>
        <v>4.3680222849008269E-3</v>
      </c>
      <c r="W753" s="5">
        <f t="shared" si="742"/>
        <v>1.3290379709323806E-2</v>
      </c>
      <c r="X753" s="5">
        <f t="shared" si="743"/>
        <v>1.666621415045751E-2</v>
      </c>
      <c r="Y753" s="5">
        <f t="shared" si="744"/>
        <v>1.0449765175409059E-2</v>
      </c>
      <c r="Z753" s="5">
        <f t="shared" si="745"/>
        <v>3.9085587544003188E-2</v>
      </c>
      <c r="AA753" s="5">
        <f t="shared" si="746"/>
        <v>3.4210266845858373E-2</v>
      </c>
      <c r="AB753" s="5">
        <f t="shared" si="747"/>
        <v>1.4971533386152197E-2</v>
      </c>
      <c r="AC753" s="5">
        <f t="shared" si="748"/>
        <v>2.9964307736511588E-4</v>
      </c>
      <c r="AD753" s="5">
        <f t="shared" si="749"/>
        <v>2.9081527546878814E-3</v>
      </c>
      <c r="AE753" s="5">
        <f t="shared" si="750"/>
        <v>3.6468406209544729E-3</v>
      </c>
      <c r="AF753" s="5">
        <f t="shared" si="751"/>
        <v>2.286579770131603E-3</v>
      </c>
      <c r="AG753" s="5">
        <f t="shared" si="752"/>
        <v>9.5579481686747822E-4</v>
      </c>
      <c r="AH753" s="5">
        <f t="shared" si="753"/>
        <v>1.2253389038761232E-2</v>
      </c>
      <c r="AI753" s="5">
        <f t="shared" si="754"/>
        <v>1.0724968847153826E-2</v>
      </c>
      <c r="AJ753" s="5">
        <f t="shared" si="755"/>
        <v>4.6935976817744371E-3</v>
      </c>
      <c r="AK753" s="5">
        <f t="shared" si="756"/>
        <v>1.3693813947816811E-3</v>
      </c>
      <c r="AL753" s="5">
        <f t="shared" si="757"/>
        <v>1.3155386921639793E-5</v>
      </c>
      <c r="AM753" s="5">
        <f t="shared" si="758"/>
        <v>5.0908116274002327E-4</v>
      </c>
      <c r="AN753" s="5">
        <f t="shared" si="759"/>
        <v>6.3839076563304705E-4</v>
      </c>
      <c r="AO753" s="5">
        <f t="shared" si="760"/>
        <v>4.0027288325896214E-4</v>
      </c>
      <c r="AP753" s="5">
        <f t="shared" si="761"/>
        <v>1.6731484820645381E-4</v>
      </c>
      <c r="AQ753" s="5">
        <f t="shared" si="762"/>
        <v>5.2453450385691186E-5</v>
      </c>
      <c r="AR753" s="5">
        <f t="shared" si="763"/>
        <v>3.0731643527926477E-3</v>
      </c>
      <c r="AS753" s="5">
        <f t="shared" si="764"/>
        <v>2.6898347748221725E-3</v>
      </c>
      <c r="AT753" s="5">
        <f t="shared" si="765"/>
        <v>1.1771598074909108E-3</v>
      </c>
      <c r="AU753" s="5">
        <f t="shared" si="766"/>
        <v>3.4344246106185689E-4</v>
      </c>
      <c r="AV753" s="5">
        <f t="shared" si="767"/>
        <v>7.5150835495928895E-5</v>
      </c>
      <c r="AW753" s="5">
        <f t="shared" si="768"/>
        <v>4.010887779940737E-7</v>
      </c>
      <c r="AX753" s="5">
        <f t="shared" si="769"/>
        <v>7.426353087281022E-5</v>
      </c>
      <c r="AY753" s="5">
        <f t="shared" si="770"/>
        <v>9.3126903532114337E-5</v>
      </c>
      <c r="AZ753" s="5">
        <f t="shared" si="771"/>
        <v>5.8390841773556162E-5</v>
      </c>
      <c r="BA753" s="5">
        <f t="shared" si="772"/>
        <v>2.440748608410977E-5</v>
      </c>
      <c r="BB753" s="5">
        <f t="shared" si="773"/>
        <v>7.6517826963722922E-6</v>
      </c>
      <c r="BC753" s="5">
        <f t="shared" si="774"/>
        <v>1.9190760811903693E-6</v>
      </c>
      <c r="BD753" s="5">
        <f t="shared" si="775"/>
        <v>6.4229435555883949E-4</v>
      </c>
      <c r="BE753" s="5">
        <f t="shared" si="776"/>
        <v>5.6217809883294984E-4</v>
      </c>
      <c r="BF753" s="5">
        <f t="shared" si="777"/>
        <v>2.4602755113148242E-4</v>
      </c>
      <c r="BG753" s="5">
        <f t="shared" si="778"/>
        <v>7.1779810278878016E-5</v>
      </c>
      <c r="BH753" s="5">
        <f t="shared" si="779"/>
        <v>1.5706598122779541E-5</v>
      </c>
      <c r="BI753" s="5">
        <f t="shared" si="780"/>
        <v>2.7494887337488027E-6</v>
      </c>
      <c r="BJ753" s="8">
        <f t="shared" si="781"/>
        <v>0.25899816402857329</v>
      </c>
      <c r="BK753" s="8">
        <f t="shared" si="782"/>
        <v>0.29004422787258588</v>
      </c>
      <c r="BL753" s="8">
        <f t="shared" si="783"/>
        <v>0.41160202274607688</v>
      </c>
      <c r="BM753" s="8">
        <f t="shared" si="784"/>
        <v>0.3579036647227839</v>
      </c>
      <c r="BN753" s="8">
        <f t="shared" si="785"/>
        <v>0.64173361165370102</v>
      </c>
    </row>
    <row r="754" spans="1:66" x14ac:dyDescent="0.25">
      <c r="A754" t="s">
        <v>288</v>
      </c>
      <c r="B754" t="s">
        <v>312</v>
      </c>
      <c r="C754" t="s">
        <v>313</v>
      </c>
      <c r="D754" s="7" t="s">
        <v>539</v>
      </c>
      <c r="E754">
        <f>VLOOKUP(A754,home!$A$2:$E$405,3,FALSE)</f>
        <v>1.4888999999999999</v>
      </c>
      <c r="F754">
        <f>VLOOKUP(B754,home!$B$2:$E$405,3,FALSE)</f>
        <v>0.93279999999999996</v>
      </c>
      <c r="G754">
        <f>VLOOKUP(C754,away!$B$2:$E$405,4,FALSE)</f>
        <v>0.97009999999999996</v>
      </c>
      <c r="H754">
        <f>VLOOKUP(A754,away!$A$2:$E$405,3,FALSE)</f>
        <v>1.2278</v>
      </c>
      <c r="I754">
        <f>VLOOKUP(C754,away!$B$2:$E$405,3,FALSE)</f>
        <v>1.1763999999999999</v>
      </c>
      <c r="J754">
        <f>VLOOKUP(B754,home!$B$2:$E$405,4,FALSE)</f>
        <v>0.72399999999999998</v>
      </c>
      <c r="K754" s="3">
        <f t="shared" si="730"/>
        <v>1.3473194269919997</v>
      </c>
      <c r="L754" s="3">
        <f t="shared" si="731"/>
        <v>1.04573395808</v>
      </c>
      <c r="M754" s="5">
        <f t="shared" si="732"/>
        <v>9.1350329873312819E-2</v>
      </c>
      <c r="N754" s="5">
        <f t="shared" si="733"/>
        <v>0.12307807410044198</v>
      </c>
      <c r="O754" s="5">
        <f t="shared" si="734"/>
        <v>9.552814203033308E-2</v>
      </c>
      <c r="P754" s="5">
        <f t="shared" si="735"/>
        <v>0.12870692158191874</v>
      </c>
      <c r="Q754" s="5">
        <f t="shared" si="736"/>
        <v>8.2912740136143193E-2</v>
      </c>
      <c r="R754" s="5">
        <f t="shared" si="737"/>
        <v>4.99485110367043E-2</v>
      </c>
      <c r="S754" s="5">
        <f t="shared" si="738"/>
        <v>4.533500778286087E-2</v>
      </c>
      <c r="T754" s="5">
        <f t="shared" si="739"/>
        <v>8.6704667917827494E-2</v>
      </c>
      <c r="U754" s="5">
        <f t="shared" si="740"/>
        <v>6.7296599269076024E-2</v>
      </c>
      <c r="V754" s="5">
        <f t="shared" si="741"/>
        <v>7.0971333956458132E-3</v>
      </c>
      <c r="W754" s="5">
        <f t="shared" si="742"/>
        <v>3.7236648510188319E-2</v>
      </c>
      <c r="X754" s="5">
        <f t="shared" si="743"/>
        <v>3.8939627832192972E-2</v>
      </c>
      <c r="Y754" s="5">
        <f t="shared" si="744"/>
        <v>2.0360245569560641E-2</v>
      </c>
      <c r="Z754" s="5">
        <f t="shared" si="745"/>
        <v>1.7410951382205123E-2</v>
      </c>
      <c r="AA754" s="5">
        <f t="shared" si="746"/>
        <v>2.3458113039658172E-2</v>
      </c>
      <c r="AB754" s="5">
        <f t="shared" si="747"/>
        <v>1.5802785709452902E-2</v>
      </c>
      <c r="AC754" s="5">
        <f t="shared" si="748"/>
        <v>6.2496366507146207E-4</v>
      </c>
      <c r="AD754" s="5">
        <f t="shared" si="749"/>
        <v>1.2542414983462365E-2</v>
      </c>
      <c r="AE754" s="5">
        <f t="shared" si="750"/>
        <v>1.3116029264537997E-2</v>
      </c>
      <c r="AF754" s="5">
        <f t="shared" si="751"/>
        <v>6.8579385985492155E-3</v>
      </c>
      <c r="AG754" s="5">
        <f t="shared" si="752"/>
        <v>2.3905264249768268E-3</v>
      </c>
      <c r="AH754" s="5">
        <f t="shared" si="753"/>
        <v>4.5518057757129504E-3</v>
      </c>
      <c r="AI754" s="5">
        <f t="shared" si="754"/>
        <v>6.1327363495124474E-3</v>
      </c>
      <c r="AJ754" s="5">
        <f t="shared" si="755"/>
        <v>4.1313774121590598E-3</v>
      </c>
      <c r="AK754" s="5">
        <f t="shared" si="756"/>
        <v>1.8554283492126108E-3</v>
      </c>
      <c r="AL754" s="5">
        <f t="shared" si="757"/>
        <v>3.5221394183667892E-5</v>
      </c>
      <c r="AM754" s="5">
        <f t="shared" si="758"/>
        <v>3.3797278737228713E-3</v>
      </c>
      <c r="AN754" s="5">
        <f t="shared" si="759"/>
        <v>3.5342962066215204E-3</v>
      </c>
      <c r="AO754" s="5">
        <f t="shared" si="760"/>
        <v>1.847966780588726E-3</v>
      </c>
      <c r="AP754" s="5">
        <f t="shared" si="761"/>
        <v>6.4416053862180131E-4</v>
      </c>
      <c r="AQ754" s="5">
        <f t="shared" si="762"/>
        <v>1.6840513742298017E-4</v>
      </c>
      <c r="AR754" s="5">
        <f t="shared" si="763"/>
        <v>9.5199557404954214E-4</v>
      </c>
      <c r="AS754" s="5">
        <f t="shared" si="764"/>
        <v>1.282642131327349E-3</v>
      </c>
      <c r="AT754" s="5">
        <f t="shared" si="765"/>
        <v>8.6406433070788057E-4</v>
      </c>
      <c r="AU754" s="5">
        <f t="shared" si="766"/>
        <v>3.8805688631118895E-4</v>
      </c>
      <c r="AV754" s="5">
        <f t="shared" si="767"/>
        <v>1.3070914542627276E-4</v>
      </c>
      <c r="AW754" s="5">
        <f t="shared" si="768"/>
        <v>1.3784652585667866E-6</v>
      </c>
      <c r="AX754" s="5">
        <f t="shared" si="769"/>
        <v>7.5892883703553092E-4</v>
      </c>
      <c r="AY754" s="5">
        <f t="shared" si="770"/>
        <v>7.9363765665421704E-4</v>
      </c>
      <c r="AZ754" s="5">
        <f t="shared" si="771"/>
        <v>4.1496692398717519E-4</v>
      </c>
      <c r="BA754" s="5">
        <f t="shared" si="772"/>
        <v>1.4464833463113044E-4</v>
      </c>
      <c r="BB754" s="5">
        <f t="shared" si="773"/>
        <v>3.7815918875873071E-5</v>
      </c>
      <c r="BC754" s="5">
        <f t="shared" si="774"/>
        <v>7.9090781048997908E-6</v>
      </c>
      <c r="BD754" s="5">
        <f t="shared" si="775"/>
        <v>1.6592234995424485E-4</v>
      </c>
      <c r="BE754" s="5">
        <f t="shared" si="776"/>
        <v>2.2355040546551922E-4</v>
      </c>
      <c r="BF754" s="5">
        <f t="shared" si="777"/>
        <v>1.5059690209781628E-4</v>
      </c>
      <c r="BG754" s="5">
        <f t="shared" si="778"/>
        <v>6.7634043947066672E-5</v>
      </c>
      <c r="BH754" s="5">
        <f t="shared" si="779"/>
        <v>2.2781165333978415E-5</v>
      </c>
      <c r="BI754" s="5">
        <f t="shared" si="780"/>
        <v>6.1387013247971498E-6</v>
      </c>
      <c r="BJ754" s="8">
        <f t="shared" si="781"/>
        <v>0.43587137662414777</v>
      </c>
      <c r="BK754" s="8">
        <f t="shared" si="782"/>
        <v>0.27394321534964761</v>
      </c>
      <c r="BL754" s="8">
        <f t="shared" si="783"/>
        <v>0.27295959060776731</v>
      </c>
      <c r="BM754" s="8">
        <f t="shared" si="784"/>
        <v>0.42786815601351802</v>
      </c>
      <c r="BN754" s="8">
        <f t="shared" si="785"/>
        <v>0.57152471875885402</v>
      </c>
    </row>
    <row r="755" spans="1:66" x14ac:dyDescent="0.25">
      <c r="A755" t="s">
        <v>288</v>
      </c>
      <c r="B755" t="s">
        <v>503</v>
      </c>
      <c r="C755" t="s">
        <v>354</v>
      </c>
      <c r="D755" s="7" t="s">
        <v>539</v>
      </c>
      <c r="E755">
        <f>VLOOKUP(A755,home!$A$2:$E$405,3,FALSE)</f>
        <v>1.4888999999999999</v>
      </c>
      <c r="F755" t="e">
        <f>VLOOKUP(B755,home!$B$2:$E$405,3,FALSE)</f>
        <v>#N/A</v>
      </c>
      <c r="G755">
        <f>VLOOKUP(C755,away!$B$2:$E$405,4,FALSE)</f>
        <v>1.1567000000000001</v>
      </c>
      <c r="H755">
        <f>VLOOKUP(A755,away!$A$2:$E$405,3,FALSE)</f>
        <v>1.2278</v>
      </c>
      <c r="I755">
        <f>VLOOKUP(C755,away!$B$2:$E$405,3,FALSE)</f>
        <v>1.1312</v>
      </c>
      <c r="J755" t="e">
        <f>VLOOKUP(B755,home!$B$2:$E$405,4,FALSE)</f>
        <v>#N/A</v>
      </c>
      <c r="K755" s="3" t="e">
        <f t="shared" ref="K755:K818" si="786">E755*F755*G755</f>
        <v>#N/A</v>
      </c>
      <c r="L755" s="3" t="e">
        <f t="shared" ref="L755:L818" si="787">H755*I755*J755</f>
        <v>#N/A</v>
      </c>
      <c r="M755" s="5" t="e">
        <f t="shared" ref="M755:M818" si="788">_xlfn.POISSON.DIST(0,K755,FALSE) * _xlfn.POISSON.DIST(0,L755,FALSE)</f>
        <v>#N/A</v>
      </c>
      <c r="N755" s="5" t="e">
        <f t="shared" ref="N755:N818" si="789">_xlfn.POISSON.DIST(1,K755,FALSE) * _xlfn.POISSON.DIST(0,L755,FALSE)</f>
        <v>#N/A</v>
      </c>
      <c r="O755" s="5" t="e">
        <f t="shared" ref="O755:O818" si="790">_xlfn.POISSON.DIST(0,K755,FALSE) * _xlfn.POISSON.DIST(1,L755,FALSE)</f>
        <v>#N/A</v>
      </c>
      <c r="P755" s="5" t="e">
        <f t="shared" ref="P755:P818" si="791">_xlfn.POISSON.DIST(1,K755,FALSE) * _xlfn.POISSON.DIST(1,L755,FALSE)</f>
        <v>#N/A</v>
      </c>
      <c r="Q755" s="5" t="e">
        <f t="shared" ref="Q755:Q818" si="792">_xlfn.POISSON.DIST(2,K755,FALSE) * _xlfn.POISSON.DIST(0,L755,FALSE)</f>
        <v>#N/A</v>
      </c>
      <c r="R755" s="5" t="e">
        <f t="shared" ref="R755:R818" si="793">_xlfn.POISSON.DIST(0,K755,FALSE) * _xlfn.POISSON.DIST(2,L755,FALSE)</f>
        <v>#N/A</v>
      </c>
      <c r="S755" s="5" t="e">
        <f t="shared" ref="S755:S818" si="794">_xlfn.POISSON.DIST(2,K755,FALSE) * _xlfn.POISSON.DIST(2,L755,FALSE)</f>
        <v>#N/A</v>
      </c>
      <c r="T755" s="5" t="e">
        <f t="shared" ref="T755:T818" si="795">_xlfn.POISSON.DIST(2,K755,FALSE) * _xlfn.POISSON.DIST(1,L755,FALSE)</f>
        <v>#N/A</v>
      </c>
      <c r="U755" s="5" t="e">
        <f t="shared" ref="U755:U818" si="796">_xlfn.POISSON.DIST(1,K755,FALSE) * _xlfn.POISSON.DIST(2,L755,FALSE)</f>
        <v>#N/A</v>
      </c>
      <c r="V755" s="5" t="e">
        <f t="shared" ref="V755:V818" si="797">_xlfn.POISSON.DIST(3,K755,FALSE) * _xlfn.POISSON.DIST(3,L755,FALSE)</f>
        <v>#N/A</v>
      </c>
      <c r="W755" s="5" t="e">
        <f t="shared" ref="W755:W818" si="798">_xlfn.POISSON.DIST(3,K755,FALSE) * _xlfn.POISSON.DIST(0,L755,FALSE)</f>
        <v>#N/A</v>
      </c>
      <c r="X755" s="5" t="e">
        <f t="shared" ref="X755:X818" si="799">_xlfn.POISSON.DIST(3,K755,FALSE) * _xlfn.POISSON.DIST(1,L755,FALSE)</f>
        <v>#N/A</v>
      </c>
      <c r="Y755" s="5" t="e">
        <f t="shared" ref="Y755:Y818" si="800">_xlfn.POISSON.DIST(3,K755,FALSE) * _xlfn.POISSON.DIST(2,L755,FALSE)</f>
        <v>#N/A</v>
      </c>
      <c r="Z755" s="5" t="e">
        <f t="shared" ref="Z755:Z818" si="801">_xlfn.POISSON.DIST(0,K755,FALSE) * _xlfn.POISSON.DIST(3,L755,FALSE)</f>
        <v>#N/A</v>
      </c>
      <c r="AA755" s="5" t="e">
        <f t="shared" ref="AA755:AA818" si="802">_xlfn.POISSON.DIST(1,K755,FALSE) * _xlfn.POISSON.DIST(3,L755,FALSE)</f>
        <v>#N/A</v>
      </c>
      <c r="AB755" s="5" t="e">
        <f t="shared" ref="AB755:AB818" si="803">_xlfn.POISSON.DIST(2,K755,FALSE) * _xlfn.POISSON.DIST(3,L755,FALSE)</f>
        <v>#N/A</v>
      </c>
      <c r="AC755" s="5" t="e">
        <f t="shared" ref="AC755:AC818" si="804">_xlfn.POISSON.DIST(4,K755,FALSE) * _xlfn.POISSON.DIST(4,L755,FALSE)</f>
        <v>#N/A</v>
      </c>
      <c r="AD755" s="5" t="e">
        <f t="shared" ref="AD755:AD818" si="805">_xlfn.POISSON.DIST(4,K755,FALSE) * _xlfn.POISSON.DIST(0,L755,FALSE)</f>
        <v>#N/A</v>
      </c>
      <c r="AE755" s="5" t="e">
        <f t="shared" ref="AE755:AE818" si="806">_xlfn.POISSON.DIST(4,K755,FALSE) * _xlfn.POISSON.DIST(1,L755,FALSE)</f>
        <v>#N/A</v>
      </c>
      <c r="AF755" s="5" t="e">
        <f t="shared" ref="AF755:AF818" si="807">_xlfn.POISSON.DIST(4,K755,FALSE) * _xlfn.POISSON.DIST(2,L755,FALSE)</f>
        <v>#N/A</v>
      </c>
      <c r="AG755" s="5" t="e">
        <f t="shared" ref="AG755:AG818" si="808">_xlfn.POISSON.DIST(4,K755,FALSE) * _xlfn.POISSON.DIST(3,L755,FALSE)</f>
        <v>#N/A</v>
      </c>
      <c r="AH755" s="5" t="e">
        <f t="shared" ref="AH755:AH818" si="809">_xlfn.POISSON.DIST(0,K755,FALSE) * _xlfn.POISSON.DIST(4,L755,FALSE)</f>
        <v>#N/A</v>
      </c>
      <c r="AI755" s="5" t="e">
        <f t="shared" ref="AI755:AI818" si="810">_xlfn.POISSON.DIST(1,K755,FALSE) * _xlfn.POISSON.DIST(4,L755,FALSE)</f>
        <v>#N/A</v>
      </c>
      <c r="AJ755" s="5" t="e">
        <f t="shared" ref="AJ755:AJ818" si="811">_xlfn.POISSON.DIST(2,K755,FALSE) * _xlfn.POISSON.DIST(4,L755,FALSE)</f>
        <v>#N/A</v>
      </c>
      <c r="AK755" s="5" t="e">
        <f t="shared" ref="AK755:AK818" si="812">_xlfn.POISSON.DIST(3,K755,FALSE) * _xlfn.POISSON.DIST(4,L755,FALSE)</f>
        <v>#N/A</v>
      </c>
      <c r="AL755" s="5" t="e">
        <f t="shared" ref="AL755:AL818" si="813">_xlfn.POISSON.DIST(5,K755,FALSE) * _xlfn.POISSON.DIST(5,L755,FALSE)</f>
        <v>#N/A</v>
      </c>
      <c r="AM755" s="5" t="e">
        <f t="shared" ref="AM755:AM818" si="814">_xlfn.POISSON.DIST(5,K755,FALSE) * _xlfn.POISSON.DIST(0,L755,FALSE)</f>
        <v>#N/A</v>
      </c>
      <c r="AN755" s="5" t="e">
        <f t="shared" ref="AN755:AN818" si="815">_xlfn.POISSON.DIST(5,K755,FALSE) * _xlfn.POISSON.DIST(1,L755,FALSE)</f>
        <v>#N/A</v>
      </c>
      <c r="AO755" s="5" t="e">
        <f t="shared" ref="AO755:AO818" si="816">_xlfn.POISSON.DIST(5,K755,FALSE) * _xlfn.POISSON.DIST(2,L755,FALSE)</f>
        <v>#N/A</v>
      </c>
      <c r="AP755" s="5" t="e">
        <f t="shared" ref="AP755:AP818" si="817">_xlfn.POISSON.DIST(5,K755,FALSE) * _xlfn.POISSON.DIST(3,L755,FALSE)</f>
        <v>#N/A</v>
      </c>
      <c r="AQ755" s="5" t="e">
        <f t="shared" ref="AQ755:AQ818" si="818">_xlfn.POISSON.DIST(5,K755,FALSE) * _xlfn.POISSON.DIST(4,L755,FALSE)</f>
        <v>#N/A</v>
      </c>
      <c r="AR755" s="5" t="e">
        <f t="shared" ref="AR755:AR818" si="819">_xlfn.POISSON.DIST(0,K755,FALSE) * _xlfn.POISSON.DIST(5,L755,FALSE)</f>
        <v>#N/A</v>
      </c>
      <c r="AS755" s="5" t="e">
        <f t="shared" ref="AS755:AS818" si="820">_xlfn.POISSON.DIST(1,K755,FALSE) * _xlfn.POISSON.DIST(5,L755,FALSE)</f>
        <v>#N/A</v>
      </c>
      <c r="AT755" s="5" t="e">
        <f t="shared" ref="AT755:AT818" si="821">_xlfn.POISSON.DIST(2,K755,FALSE) * _xlfn.POISSON.DIST(5,L755,FALSE)</f>
        <v>#N/A</v>
      </c>
      <c r="AU755" s="5" t="e">
        <f t="shared" ref="AU755:AU818" si="822">_xlfn.POISSON.DIST(3,K755,FALSE) * _xlfn.POISSON.DIST(5,L755,FALSE)</f>
        <v>#N/A</v>
      </c>
      <c r="AV755" s="5" t="e">
        <f t="shared" ref="AV755:AV818" si="823">_xlfn.POISSON.DIST(4,K755,FALSE) * _xlfn.POISSON.DIST(5,L755,FALSE)</f>
        <v>#N/A</v>
      </c>
      <c r="AW755" s="5" t="e">
        <f t="shared" ref="AW755:AW818" si="824">_xlfn.POISSON.DIST(6,K755,FALSE) * _xlfn.POISSON.DIST(6,L755,FALSE)</f>
        <v>#N/A</v>
      </c>
      <c r="AX755" s="5" t="e">
        <f t="shared" ref="AX755:AX818" si="825">_xlfn.POISSON.DIST(6,K755,FALSE) * _xlfn.POISSON.DIST(0,L755,FALSE)</f>
        <v>#N/A</v>
      </c>
      <c r="AY755" s="5" t="e">
        <f t="shared" ref="AY755:AY818" si="826">_xlfn.POISSON.DIST(6,K755,FALSE) * _xlfn.POISSON.DIST(1,L755,FALSE)</f>
        <v>#N/A</v>
      </c>
      <c r="AZ755" s="5" t="e">
        <f t="shared" ref="AZ755:AZ818" si="827">_xlfn.POISSON.DIST(6,K755,FALSE) * _xlfn.POISSON.DIST(2,L755,FALSE)</f>
        <v>#N/A</v>
      </c>
      <c r="BA755" s="5" t="e">
        <f t="shared" ref="BA755:BA818" si="828">_xlfn.POISSON.DIST(6,K755,FALSE) * _xlfn.POISSON.DIST(3,L755,FALSE)</f>
        <v>#N/A</v>
      </c>
      <c r="BB755" s="5" t="e">
        <f t="shared" ref="BB755:BB818" si="829">_xlfn.POISSON.DIST(6,K755,FALSE) * _xlfn.POISSON.DIST(4,L755,FALSE)</f>
        <v>#N/A</v>
      </c>
      <c r="BC755" s="5" t="e">
        <f t="shared" ref="BC755:BC818" si="830">_xlfn.POISSON.DIST(6,K755,FALSE) * _xlfn.POISSON.DIST(5,L755,FALSE)</f>
        <v>#N/A</v>
      </c>
      <c r="BD755" s="5" t="e">
        <f t="shared" ref="BD755:BD818" si="831">_xlfn.POISSON.DIST(0,K755,FALSE) * _xlfn.POISSON.DIST(6,L755,FALSE)</f>
        <v>#N/A</v>
      </c>
      <c r="BE755" s="5" t="e">
        <f t="shared" ref="BE755:BE818" si="832">_xlfn.POISSON.DIST(1,K755,FALSE) * _xlfn.POISSON.DIST(6,L755,FALSE)</f>
        <v>#N/A</v>
      </c>
      <c r="BF755" s="5" t="e">
        <f t="shared" ref="BF755:BF818" si="833">_xlfn.POISSON.DIST(2,K755,FALSE) * _xlfn.POISSON.DIST(6,L755,FALSE)</f>
        <v>#N/A</v>
      </c>
      <c r="BG755" s="5" t="e">
        <f t="shared" ref="BG755:BG818" si="834">_xlfn.POISSON.DIST(3,K755,FALSE) * _xlfn.POISSON.DIST(6,L755,FALSE)</f>
        <v>#N/A</v>
      </c>
      <c r="BH755" s="5" t="e">
        <f t="shared" ref="BH755:BH818" si="835">_xlfn.POISSON.DIST(4,K755,FALSE) * _xlfn.POISSON.DIST(6,L755,FALSE)</f>
        <v>#N/A</v>
      </c>
      <c r="BI755" s="5" t="e">
        <f t="shared" ref="BI755:BI818" si="836">_xlfn.POISSON.DIST(5,K755,FALSE) * _xlfn.POISSON.DIST(6,L755,FALSE)</f>
        <v>#N/A</v>
      </c>
      <c r="BJ755" s="8" t="e">
        <f t="shared" ref="BJ755:BJ818" si="837">SUM(N755,Q755,T755,W755,X755,Y755,AD755,AE755,AF755,AG755,AM755,AN755,AO755,AP755,AQ755,AX755,AY755,AZ755,BA755,BB755,BC755)</f>
        <v>#N/A</v>
      </c>
      <c r="BK755" s="8" t="e">
        <f t="shared" ref="BK755:BK818" si="838">SUM(M755,P755,S755,V755,AC755,AL755,AY755)</f>
        <v>#N/A</v>
      </c>
      <c r="BL755" s="8" t="e">
        <f t="shared" ref="BL755:BL818" si="839">SUM(O755,R755,U755,AA755,AB755,AH755,AI755,AJ755,AK755,AR755,AS755,AT755,AU755,AV755,BD755,BE755,BF755,BG755,BH755,BI755)</f>
        <v>#N/A</v>
      </c>
      <c r="BM755" s="8" t="e">
        <f t="shared" ref="BM755:BM818" si="840">SUM(S755:BI755)</f>
        <v>#N/A</v>
      </c>
      <c r="BN755" s="8" t="e">
        <f t="shared" ref="BN755:BN818" si="841">SUM(M755:R755)</f>
        <v>#N/A</v>
      </c>
    </row>
    <row r="756" spans="1:66" x14ac:dyDescent="0.25">
      <c r="A756" t="s">
        <v>288</v>
      </c>
      <c r="B756" t="s">
        <v>357</v>
      </c>
      <c r="C756" t="s">
        <v>342</v>
      </c>
      <c r="D756" s="7" t="s">
        <v>539</v>
      </c>
      <c r="E756">
        <f>VLOOKUP(A756,home!$A$2:$E$405,3,FALSE)</f>
        <v>1.4888999999999999</v>
      </c>
      <c r="F756">
        <f>VLOOKUP(B756,home!$B$2:$E$405,3,FALSE)</f>
        <v>1.0448</v>
      </c>
      <c r="G756">
        <f>VLOOKUP(C756,away!$B$2:$E$405,4,FALSE)</f>
        <v>1.7465999999999999</v>
      </c>
      <c r="H756">
        <f>VLOOKUP(A756,away!$A$2:$E$405,3,FALSE)</f>
        <v>1.2278</v>
      </c>
      <c r="I756">
        <f>VLOOKUP(C756,away!$B$2:$E$405,3,FALSE)</f>
        <v>0.37340000000000001</v>
      </c>
      <c r="J756">
        <f>VLOOKUP(B756,home!$B$2:$E$405,4,FALSE)</f>
        <v>1.0407</v>
      </c>
      <c r="K756" s="3">
        <f t="shared" si="786"/>
        <v>2.7170157107519994</v>
      </c>
      <c r="L756" s="3">
        <f t="shared" si="787"/>
        <v>0.47711986316400001</v>
      </c>
      <c r="M756" s="5">
        <f t="shared" si="788"/>
        <v>4.1001953219358733E-2</v>
      </c>
      <c r="N756" s="5">
        <f t="shared" si="789"/>
        <v>0.11140295106851621</v>
      </c>
      <c r="O756" s="5">
        <f t="shared" si="790"/>
        <v>1.9562846309477171E-2</v>
      </c>
      <c r="P756" s="5">
        <f t="shared" si="791"/>
        <v>5.3152560769876241E-2</v>
      </c>
      <c r="Q756" s="5">
        <f t="shared" si="792"/>
        <v>0.15134178413864741</v>
      </c>
      <c r="R756" s="5">
        <f t="shared" si="793"/>
        <v>4.6669112771380531E-3</v>
      </c>
      <c r="S756" s="5">
        <f t="shared" si="794"/>
        <v>1.7225976414347342E-2</v>
      </c>
      <c r="T756" s="5">
        <f t="shared" si="795"/>
        <v>7.2208171339227079E-2</v>
      </c>
      <c r="U756" s="5">
        <f t="shared" si="796"/>
        <v>1.268007126066977E-2</v>
      </c>
      <c r="V756" s="5">
        <f t="shared" si="797"/>
        <v>2.4811955049111518E-3</v>
      </c>
      <c r="W756" s="5">
        <f t="shared" si="798"/>
        <v>0.1370660017326476</v>
      </c>
      <c r="X756" s="5">
        <f t="shared" si="799"/>
        <v>6.5396911991117412E-2</v>
      </c>
      <c r="Y756" s="5">
        <f t="shared" si="800"/>
        <v>1.560108285027504E-2</v>
      </c>
      <c r="Z756" s="5">
        <f t="shared" si="801"/>
        <v>7.4222535664887894E-4</v>
      </c>
      <c r="AA756" s="5">
        <f t="shared" si="802"/>
        <v>2.0166379549335102E-3</v>
      </c>
      <c r="AB756" s="5">
        <f t="shared" si="803"/>
        <v>2.7396185032265651E-3</v>
      </c>
      <c r="AC756" s="5">
        <f t="shared" si="804"/>
        <v>2.0102989690389127E-4</v>
      </c>
      <c r="AD756" s="5">
        <f t="shared" si="805"/>
        <v>9.3102620029391084E-2</v>
      </c>
      <c r="AE756" s="5">
        <f t="shared" si="806"/>
        <v>4.4421109328632961E-2</v>
      </c>
      <c r="AF756" s="5">
        <f t="shared" si="807"/>
        <v>1.0597096802235218E-2</v>
      </c>
      <c r="AG756" s="5">
        <f t="shared" si="808"/>
        <v>1.6853617920727097E-3</v>
      </c>
      <c r="AH756" s="5">
        <f t="shared" si="809"/>
        <v>8.8532615150291056E-5</v>
      </c>
      <c r="AI756" s="5">
        <f t="shared" si="810"/>
        <v>2.4054450627730126E-4</v>
      </c>
      <c r="AJ756" s="5">
        <f t="shared" si="811"/>
        <v>3.2678160134525528E-4</v>
      </c>
      <c r="AK756" s="5">
        <f t="shared" si="812"/>
        <v>2.9595691494658513E-4</v>
      </c>
      <c r="AL756" s="5">
        <f t="shared" si="813"/>
        <v>1.0424141264276246E-5</v>
      </c>
      <c r="AM756" s="5">
        <f t="shared" si="814"/>
        <v>5.0592256266405872E-2</v>
      </c>
      <c r="AN756" s="5">
        <f t="shared" si="815"/>
        <v>2.4138570386985591E-2</v>
      </c>
      <c r="AO756" s="5">
        <f t="shared" si="816"/>
        <v>5.7584957000065724E-3</v>
      </c>
      <c r="AP756" s="5">
        <f t="shared" si="817"/>
        <v>9.1583089347253941E-4</v>
      </c>
      <c r="AQ756" s="5">
        <f t="shared" si="818"/>
        <v>1.0924027764374547E-4</v>
      </c>
      <c r="AR756" s="5">
        <f t="shared" si="819"/>
        <v>8.4481338452115925E-6</v>
      </c>
      <c r="AS756" s="5">
        <f t="shared" si="820"/>
        <v>2.2953712383975596E-5</v>
      </c>
      <c r="AT756" s="5">
        <f t="shared" si="821"/>
        <v>3.1182798583672213E-5</v>
      </c>
      <c r="AU756" s="5">
        <f t="shared" si="822"/>
        <v>2.8241384552350873E-5</v>
      </c>
      <c r="AV756" s="5">
        <f t="shared" si="823"/>
        <v>1.9183071380531537E-5</v>
      </c>
      <c r="AW756" s="5">
        <f t="shared" si="824"/>
        <v>3.753681623808985E-7</v>
      </c>
      <c r="AX756" s="5">
        <f t="shared" si="825"/>
        <v>2.290999251970267E-2</v>
      </c>
      <c r="AY756" s="5">
        <f t="shared" si="826"/>
        <v>1.0930812496088804E-2</v>
      </c>
      <c r="AZ756" s="5">
        <f t="shared" si="827"/>
        <v>2.6076538812026145E-3</v>
      </c>
      <c r="BA756" s="5">
        <f t="shared" si="828"/>
        <v>4.1472115432615505E-4</v>
      </c>
      <c r="BB756" s="5">
        <f t="shared" si="829"/>
        <v>4.9467925100827803E-5</v>
      </c>
      <c r="BC756" s="5">
        <f t="shared" si="830"/>
        <v>4.7204259310227944E-6</v>
      </c>
      <c r="BD756" s="5">
        <f t="shared" si="831"/>
        <v>6.7179541070308461E-7</v>
      </c>
      <c r="BE756" s="5">
        <f t="shared" si="832"/>
        <v>1.825278685291373E-6</v>
      </c>
      <c r="BF756" s="5">
        <f t="shared" si="833"/>
        <v>2.4796554322187076E-6</v>
      </c>
      <c r="BG756" s="5">
        <f t="shared" si="834"/>
        <v>2.2457542555299228E-6</v>
      </c>
      <c r="BH756" s="5">
        <f t="shared" si="835"/>
        <v>1.5254373986907403E-6</v>
      </c>
      <c r="BI756" s="5">
        <f t="shared" si="836"/>
        <v>8.289274756022806E-7</v>
      </c>
      <c r="BJ756" s="8">
        <f t="shared" si="837"/>
        <v>0.8212548529996293</v>
      </c>
      <c r="BK756" s="8">
        <f t="shared" si="838"/>
        <v>0.12500395244275042</v>
      </c>
      <c r="BL756" s="8">
        <f t="shared" si="839"/>
        <v>4.2737486892568295E-2</v>
      </c>
      <c r="BM756" s="8">
        <f t="shared" si="840"/>
        <v>0.59767907378065677</v>
      </c>
      <c r="BN756" s="8">
        <f t="shared" si="841"/>
        <v>0.38112900678301376</v>
      </c>
    </row>
    <row r="757" spans="1:66" x14ac:dyDescent="0.25">
      <c r="A757" t="s">
        <v>285</v>
      </c>
      <c r="B757" t="s">
        <v>351</v>
      </c>
      <c r="C757" t="s">
        <v>323</v>
      </c>
      <c r="D757" s="7" t="s">
        <v>539</v>
      </c>
      <c r="E757">
        <f>VLOOKUP(A757,home!$A$2:$E$405,3,FALSE)</f>
        <v>1.45</v>
      </c>
      <c r="F757">
        <f>VLOOKUP(B757,home!$B$2:$E$405,3,FALSE)</f>
        <v>0.91949999999999998</v>
      </c>
      <c r="G757">
        <f>VLOOKUP(C757,away!$B$2:$E$405,4,FALSE)</f>
        <v>0.97619999999999996</v>
      </c>
      <c r="H757">
        <f>VLOOKUP(A757,away!$A$2:$E$405,3,FALSE)</f>
        <v>1.0583</v>
      </c>
      <c r="I757">
        <f>VLOOKUP(C757,away!$B$2:$E$405,3,FALSE)</f>
        <v>0.91869999999999996</v>
      </c>
      <c r="J757">
        <f>VLOOKUP(B757,home!$B$2:$E$405,4,FALSE)</f>
        <v>0.78739999999999999</v>
      </c>
      <c r="K757" s="3">
        <f t="shared" si="786"/>
        <v>1.301543055</v>
      </c>
      <c r="L757" s="3">
        <f t="shared" si="787"/>
        <v>0.76555768935399993</v>
      </c>
      <c r="M757" s="5">
        <f t="shared" si="788"/>
        <v>0.12655215739685208</v>
      </c>
      <c r="N757" s="5">
        <f t="shared" si="789"/>
        <v>0.1647130815551397</v>
      </c>
      <c r="O757" s="5">
        <f t="shared" si="790"/>
        <v>9.6882977199497775E-2</v>
      </c>
      <c r="P757" s="5">
        <f t="shared" si="791"/>
        <v>0.12609736612172967</v>
      </c>
      <c r="Q757" s="5">
        <f t="shared" si="792"/>
        <v>0.10719058368287034</v>
      </c>
      <c r="R757" s="5">
        <f t="shared" si="793"/>
        <v>3.7084754081291887E-2</v>
      </c>
      <c r="S757" s="5">
        <f t="shared" si="794"/>
        <v>3.1411052308210313E-2</v>
      </c>
      <c r="T757" s="5">
        <f t="shared" si="795"/>
        <v>8.2060575564764759E-2</v>
      </c>
      <c r="U757" s="5">
        <f t="shared" si="796"/>
        <v>4.8267404120888362E-2</v>
      </c>
      <c r="V757" s="5">
        <f t="shared" si="797"/>
        <v>3.4775744682411908E-3</v>
      </c>
      <c r="W757" s="5">
        <f t="shared" si="798"/>
        <v>4.6504386584612083E-2</v>
      </c>
      <c r="X757" s="5">
        <f t="shared" si="799"/>
        <v>3.5601790738540771E-2</v>
      </c>
      <c r="Y757" s="5">
        <f t="shared" si="800"/>
        <v>1.3627612327330955E-2</v>
      </c>
      <c r="Z757" s="5">
        <f t="shared" si="801"/>
        <v>9.4635062149117134E-3</v>
      </c>
      <c r="AA757" s="5">
        <f t="shared" si="802"/>
        <v>1.2317160789967679E-2</v>
      </c>
      <c r="AB757" s="5">
        <f t="shared" si="803"/>
        <v>8.0156575417503727E-3</v>
      </c>
      <c r="AC757" s="5">
        <f t="shared" si="804"/>
        <v>2.1656731795287855E-4</v>
      </c>
      <c r="AD757" s="5">
        <f t="shared" si="805"/>
        <v>1.5131865346559251E-2</v>
      </c>
      <c r="AE757" s="5">
        <f t="shared" si="806"/>
        <v>1.1584315870327761E-2</v>
      </c>
      <c r="AF757" s="5">
        <f t="shared" si="807"/>
        <v>4.4342310452174958E-3</v>
      </c>
      <c r="AG757" s="5">
        <f t="shared" si="808"/>
        <v>1.1315532243461597E-3</v>
      </c>
      <c r="AH757" s="5">
        <f t="shared" si="809"/>
        <v>1.8112149877687572E-3</v>
      </c>
      <c r="AI757" s="5">
        <f t="shared" si="810"/>
        <v>2.3573742884423357E-3</v>
      </c>
      <c r="AJ757" s="5">
        <f t="shared" si="811"/>
        <v>1.5341120665788445E-3</v>
      </c>
      <c r="AK757" s="5">
        <f t="shared" si="812"/>
        <v>6.6557096861579769E-4</v>
      </c>
      <c r="AL757" s="5">
        <f t="shared" si="813"/>
        <v>8.6315615454168311E-6</v>
      </c>
      <c r="AM757" s="5">
        <f t="shared" si="814"/>
        <v>3.9389548502018704E-3</v>
      </c>
      <c r="AN757" s="5">
        <f t="shared" si="815"/>
        <v>3.0154971735902743E-3</v>
      </c>
      <c r="AO757" s="5">
        <f t="shared" si="816"/>
        <v>1.1542685242336441E-3</v>
      </c>
      <c r="AP757" s="5">
        <f t="shared" si="817"/>
        <v>2.9455304810212002E-4</v>
      </c>
      <c r="AQ757" s="5">
        <f t="shared" si="818"/>
        <v>5.637433772430915E-5</v>
      </c>
      <c r="AR757" s="5">
        <f t="shared" si="819"/>
        <v>2.7731791219191669E-4</v>
      </c>
      <c r="AS757" s="5">
        <f t="shared" si="820"/>
        <v>3.6094120264048896E-4</v>
      </c>
      <c r="AT757" s="5">
        <f t="shared" si="821"/>
        <v>2.3489025778003801E-4</v>
      </c>
      <c r="AU757" s="5">
        <f t="shared" si="822"/>
        <v>1.0190659456692276E-4</v>
      </c>
      <c r="AV757" s="5">
        <f t="shared" si="823"/>
        <v>3.3158955104319754E-5</v>
      </c>
      <c r="AW757" s="5">
        <f t="shared" si="824"/>
        <v>2.3890395136131867E-7</v>
      </c>
      <c r="AX757" s="5">
        <f t="shared" si="825"/>
        <v>8.5445322153980248E-4</v>
      </c>
      <c r="AY757" s="5">
        <f t="shared" si="826"/>
        <v>6.5413323394309254E-4</v>
      </c>
      <c r="AZ757" s="5">
        <f t="shared" si="827"/>
        <v>2.5038836355356669E-4</v>
      </c>
      <c r="BA757" s="5">
        <f t="shared" si="828"/>
        <v>6.3895579014399277E-5</v>
      </c>
      <c r="BB757" s="5">
        <f t="shared" si="829"/>
        <v>1.2228937957549859E-5</v>
      </c>
      <c r="BC757" s="5">
        <f t="shared" si="830"/>
        <v>1.8723914972070591E-6</v>
      </c>
      <c r="BD757" s="5">
        <f t="shared" si="831"/>
        <v>3.5383810012353182E-5</v>
      </c>
      <c r="BE757" s="5">
        <f t="shared" si="832"/>
        <v>4.6053552181017742E-5</v>
      </c>
      <c r="BF757" s="5">
        <f t="shared" si="833"/>
        <v>2.9970340499641872E-5</v>
      </c>
      <c r="BG757" s="5">
        <f t="shared" si="834"/>
        <v>1.3002562844431373E-5</v>
      </c>
      <c r="BH757" s="5">
        <f t="shared" si="835"/>
        <v>4.2308488418426731E-6</v>
      </c>
      <c r="BI757" s="5">
        <f t="shared" si="836"/>
        <v>1.1013263853710244E-6</v>
      </c>
      <c r="BJ757" s="8">
        <f t="shared" si="837"/>
        <v>0.49227661560106706</v>
      </c>
      <c r="BK757" s="8">
        <f t="shared" si="838"/>
        <v>0.28841748240847459</v>
      </c>
      <c r="BL757" s="8">
        <f t="shared" si="839"/>
        <v>0.21007418340785017</v>
      </c>
      <c r="BM757" s="8">
        <f t="shared" si="840"/>
        <v>0.3410569732649304</v>
      </c>
      <c r="BN757" s="8">
        <f t="shared" si="841"/>
        <v>0.6585209200373815</v>
      </c>
    </row>
    <row r="758" spans="1:66" x14ac:dyDescent="0.25">
      <c r="A758" t="s">
        <v>285</v>
      </c>
      <c r="B758" t="s">
        <v>347</v>
      </c>
      <c r="C758" t="s">
        <v>321</v>
      </c>
      <c r="D758" s="7" t="s">
        <v>539</v>
      </c>
      <c r="E758">
        <f>VLOOKUP(A758,home!$A$2:$E$405,3,FALSE)</f>
        <v>1.45</v>
      </c>
      <c r="F758">
        <f>VLOOKUP(B758,home!$B$2:$E$405,3,FALSE)</f>
        <v>1.6475</v>
      </c>
      <c r="G758">
        <f>VLOOKUP(C758,away!$B$2:$E$405,4,FALSE)</f>
        <v>0.95789999999999997</v>
      </c>
      <c r="H758">
        <f>VLOOKUP(A758,away!$A$2:$E$405,3,FALSE)</f>
        <v>1.0583</v>
      </c>
      <c r="I758">
        <f>VLOOKUP(C758,away!$B$2:$E$405,3,FALSE)</f>
        <v>0.68240000000000001</v>
      </c>
      <c r="J758">
        <f>VLOOKUP(B758,home!$B$2:$E$405,4,FALSE)</f>
        <v>0.78739999999999999</v>
      </c>
      <c r="K758" s="3">
        <f t="shared" si="786"/>
        <v>2.2883033625000002</v>
      </c>
      <c r="L758" s="3">
        <f t="shared" si="787"/>
        <v>0.56864761860799995</v>
      </c>
      <c r="M758" s="5">
        <f t="shared" si="788"/>
        <v>5.7443640268172995E-2</v>
      </c>
      <c r="N758" s="5">
        <f t="shared" si="789"/>
        <v>0.13144847517990069</v>
      </c>
      <c r="O758" s="5">
        <f t="shared" si="790"/>
        <v>3.2665189242671186E-2</v>
      </c>
      <c r="P758" s="5">
        <f t="shared" si="791"/>
        <v>7.47478623807033E-2</v>
      </c>
      <c r="Q758" s="5">
        <f t="shared" si="792"/>
        <v>0.1503969938748323</v>
      </c>
      <c r="R758" s="5">
        <f t="shared" si="793"/>
        <v>9.2874910371123134E-3</v>
      </c>
      <c r="S758" s="5">
        <f t="shared" si="794"/>
        <v>2.4316194553482225E-2</v>
      </c>
      <c r="T758" s="5">
        <f t="shared" si="795"/>
        <v>8.5522892412725343E-2</v>
      </c>
      <c r="U758" s="5">
        <f t="shared" si="796"/>
        <v>2.1252596969412719E-2</v>
      </c>
      <c r="V758" s="5">
        <f t="shared" si="797"/>
        <v>3.5156847372887611E-3</v>
      </c>
      <c r="W758" s="5">
        <f t="shared" si="798"/>
        <v>0.1147179822645569</v>
      </c>
      <c r="X758" s="5">
        <f t="shared" si="799"/>
        <v>6.5234107426255045E-2</v>
      </c>
      <c r="Y758" s="5">
        <f t="shared" si="800"/>
        <v>1.854760991997919E-2</v>
      </c>
      <c r="Z758" s="5">
        <f t="shared" si="801"/>
        <v>1.7604365536990202E-3</v>
      </c>
      <c r="AA758" s="5">
        <f t="shared" si="802"/>
        <v>4.02841288529738E-3</v>
      </c>
      <c r="AB758" s="5">
        <f t="shared" si="803"/>
        <v>4.6091153754821623E-3</v>
      </c>
      <c r="AC758" s="5">
        <f t="shared" si="804"/>
        <v>2.8592146764417335E-4</v>
      </c>
      <c r="AD758" s="5">
        <f t="shared" si="805"/>
        <v>6.5627386138800231E-2</v>
      </c>
      <c r="AE758" s="5">
        <f t="shared" si="806"/>
        <v>3.7318856843296416E-2</v>
      </c>
      <c r="AF758" s="5">
        <f t="shared" si="807"/>
        <v>1.0610639536556684E-2</v>
      </c>
      <c r="AG758" s="5">
        <f t="shared" si="808"/>
        <v>2.0112383014569504E-3</v>
      </c>
      <c r="AH758" s="5">
        <f t="shared" si="809"/>
        <v>2.5026701349285552E-4</v>
      </c>
      <c r="AI758" s="5">
        <f t="shared" si="810"/>
        <v>5.7268684849853422E-4</v>
      </c>
      <c r="AJ758" s="5">
        <f t="shared" si="811"/>
        <v>6.5524062053936216E-4</v>
      </c>
      <c r="AK758" s="5">
        <f t="shared" si="812"/>
        <v>4.9979643840893638E-4</v>
      </c>
      <c r="AL758" s="5">
        <f t="shared" si="813"/>
        <v>1.4882078096291311E-5</v>
      </c>
      <c r="AM758" s="5">
        <f t="shared" si="814"/>
        <v>3.0035073674700478E-2</v>
      </c>
      <c r="AN758" s="5">
        <f t="shared" si="815"/>
        <v>1.7079373119834255E-2</v>
      </c>
      <c r="AO758" s="5">
        <f t="shared" si="816"/>
        <v>4.8560724259556183E-3</v>
      </c>
      <c r="AP758" s="5">
        <f t="shared" si="817"/>
        <v>9.2046467360254512E-4</v>
      </c>
      <c r="AQ758" s="5">
        <f t="shared" si="818"/>
        <v>1.308550111642193E-4</v>
      </c>
      <c r="AR758" s="5">
        <f t="shared" si="819"/>
        <v>2.8462748247769703E-5</v>
      </c>
      <c r="AS758" s="5">
        <f t="shared" si="820"/>
        <v>6.5131402521362403E-5</v>
      </c>
      <c r="AT758" s="5">
        <f t="shared" si="821"/>
        <v>7.4520203696987295E-5</v>
      </c>
      <c r="AU758" s="5">
        <f t="shared" si="822"/>
        <v>5.6841610898000324E-5</v>
      </c>
      <c r="AV758" s="5">
        <f t="shared" si="823"/>
        <v>3.2517712336952696E-5</v>
      </c>
      <c r="AW758" s="5">
        <f t="shared" si="824"/>
        <v>5.3792026037620797E-7</v>
      </c>
      <c r="AX758" s="5">
        <f t="shared" si="825"/>
        <v>1.1454893347125395E-2</v>
      </c>
      <c r="AY758" s="5">
        <f t="shared" si="826"/>
        <v>6.5137978232514765E-3</v>
      </c>
      <c r="AZ758" s="5">
        <f t="shared" si="827"/>
        <v>1.8520278101429631E-3</v>
      </c>
      <c r="BA758" s="5">
        <f t="shared" si="828"/>
        <v>3.5105040127786168E-4</v>
      </c>
      <c r="BB758" s="5">
        <f t="shared" si="829"/>
        <v>4.9905993674509697E-5</v>
      </c>
      <c r="BC758" s="5">
        <f t="shared" si="830"/>
        <v>5.6757848914551704E-6</v>
      </c>
      <c r="BD758" s="5">
        <f t="shared" si="831"/>
        <v>2.6975456683555434E-6</v>
      </c>
      <c r="BE758" s="5">
        <f t="shared" si="832"/>
        <v>6.1728028233953003E-6</v>
      </c>
      <c r="BF758" s="5">
        <f t="shared" si="833"/>
        <v>7.0626227284124816E-6</v>
      </c>
      <c r="BG758" s="5">
        <f t="shared" si="834"/>
        <v>5.3871411124984023E-6</v>
      </c>
      <c r="BH758" s="5">
        <f t="shared" si="835"/>
        <v>3.0818532804980215E-6</v>
      </c>
      <c r="BI758" s="5">
        <f t="shared" si="836"/>
        <v>1.4104430448990549E-6</v>
      </c>
      <c r="BJ758" s="8">
        <f t="shared" si="837"/>
        <v>0.75468537196398022</v>
      </c>
      <c r="BK758" s="8">
        <f t="shared" si="838"/>
        <v>0.16683798330863922</v>
      </c>
      <c r="BL758" s="8">
        <f t="shared" si="839"/>
        <v>7.4104082517274572E-2</v>
      </c>
      <c r="BM758" s="8">
        <f t="shared" si="840"/>
        <v>0.53488496245720918</v>
      </c>
      <c r="BN758" s="8">
        <f t="shared" si="841"/>
        <v>0.45598965198339275</v>
      </c>
    </row>
    <row r="759" spans="1:66" x14ac:dyDescent="0.25">
      <c r="A759" t="s">
        <v>285</v>
      </c>
      <c r="B759" t="s">
        <v>286</v>
      </c>
      <c r="C759" t="s">
        <v>361</v>
      </c>
      <c r="D759" s="7" t="s">
        <v>539</v>
      </c>
      <c r="E759">
        <f>VLOOKUP(A759,home!$A$2:$E$405,3,FALSE)</f>
        <v>1.45</v>
      </c>
      <c r="F759">
        <f>VLOOKUP(B759,home!$B$2:$E$405,3,FALSE)</f>
        <v>1.1389</v>
      </c>
      <c r="G759">
        <f>VLOOKUP(C759,away!$B$2:$E$405,4,FALSE)</f>
        <v>0.95789999999999997</v>
      </c>
      <c r="H759">
        <f>VLOOKUP(A759,away!$A$2:$E$405,3,FALSE)</f>
        <v>1.0583</v>
      </c>
      <c r="I759">
        <f>VLOOKUP(C759,away!$B$2:$E$405,3,FALSE)</f>
        <v>0.7349</v>
      </c>
      <c r="J759">
        <f>VLOOKUP(B759,home!$B$2:$E$405,4,FALSE)</f>
        <v>0.63160000000000005</v>
      </c>
      <c r="K759" s="3">
        <f t="shared" si="786"/>
        <v>1.5818808495000001</v>
      </c>
      <c r="L759" s="3">
        <f t="shared" si="787"/>
        <v>0.49122353357200005</v>
      </c>
      <c r="M759" s="5">
        <f t="shared" si="788"/>
        <v>0.12579466011012522</v>
      </c>
      <c r="N759" s="5">
        <f t="shared" si="789"/>
        <v>0.19899216379756865</v>
      </c>
      <c r="O759" s="5">
        <f t="shared" si="790"/>
        <v>6.1793297443784423E-2</v>
      </c>
      <c r="P759" s="5">
        <f t="shared" si="791"/>
        <v>9.7749633853779896E-2</v>
      </c>
      <c r="Q759" s="5">
        <f t="shared" si="792"/>
        <v>0.15739094655597052</v>
      </c>
      <c r="R759" s="5">
        <f t="shared" si="793"/>
        <v>1.5177160960700712E-2</v>
      </c>
      <c r="S759" s="5">
        <f t="shared" si="794"/>
        <v>1.8989261766324671E-2</v>
      </c>
      <c r="T759" s="5">
        <f t="shared" si="795"/>
        <v>7.7314136919465648E-2</v>
      </c>
      <c r="U759" s="5">
        <f t="shared" si="796"/>
        <v>2.400846027351148E-2</v>
      </c>
      <c r="V759" s="5">
        <f t="shared" si="797"/>
        <v>1.639526743368774E-3</v>
      </c>
      <c r="W759" s="5">
        <f t="shared" si="798"/>
        <v>8.2991241413855929E-2</v>
      </c>
      <c r="X759" s="5">
        <f t="shared" si="799"/>
        <v>4.076725086284122E-2</v>
      </c>
      <c r="Y759" s="5">
        <f t="shared" si="800"/>
        <v>1.0012916511430516E-2</v>
      </c>
      <c r="Z759" s="5">
        <f t="shared" si="801"/>
        <v>2.4851262122354716E-3</v>
      </c>
      <c r="AA759" s="5">
        <f t="shared" si="802"/>
        <v>3.9311735637257653E-3</v>
      </c>
      <c r="AB759" s="5">
        <f t="shared" si="803"/>
        <v>3.1093240882592282E-3</v>
      </c>
      <c r="AC759" s="5">
        <f t="shared" si="804"/>
        <v>7.9625368595474154E-5</v>
      </c>
      <c r="AD759" s="5">
        <f t="shared" si="805"/>
        <v>3.2820563867202494E-2</v>
      </c>
      <c r="AE759" s="5">
        <f t="shared" si="806"/>
        <v>1.6122233356672715E-2</v>
      </c>
      <c r="AF759" s="5">
        <f t="shared" si="807"/>
        <v>3.9598102192685688E-3</v>
      </c>
      <c r="AG759" s="5">
        <f t="shared" si="808"/>
        <v>6.48383989394541E-4</v>
      </c>
      <c r="AH759" s="5">
        <f t="shared" si="809"/>
        <v>3.0518811983667711E-4</v>
      </c>
      <c r="AI759" s="5">
        <f t="shared" si="810"/>
        <v>4.827712422645506E-4</v>
      </c>
      <c r="AJ759" s="5">
        <f t="shared" si="811"/>
        <v>3.8184329141380881E-4</v>
      </c>
      <c r="AK759" s="5">
        <f t="shared" si="812"/>
        <v>2.0134353006585068E-4</v>
      </c>
      <c r="AL759" s="5">
        <f t="shared" si="813"/>
        <v>2.4749383221405546E-6</v>
      </c>
      <c r="AM759" s="5">
        <f t="shared" si="814"/>
        <v>1.0383644290263859E-2</v>
      </c>
      <c r="AN759" s="5">
        <f t="shared" si="815"/>
        <v>5.1006904396181359E-3</v>
      </c>
      <c r="AO759" s="5">
        <f t="shared" si="816"/>
        <v>1.2527895907030694E-3</v>
      </c>
      <c r="AP759" s="5">
        <f t="shared" si="817"/>
        <v>2.0513324318912715E-4</v>
      </c>
      <c r="AQ759" s="5">
        <f t="shared" si="818"/>
        <v>2.5191569143111861E-5</v>
      </c>
      <c r="AR759" s="5">
        <f t="shared" si="819"/>
        <v>2.9983117326073513E-5</v>
      </c>
      <c r="AS759" s="5">
        <f t="shared" si="820"/>
        <v>4.7429719106427341E-5</v>
      </c>
      <c r="AT759" s="5">
        <f t="shared" si="821"/>
        <v>3.7514082175810834E-5</v>
      </c>
      <c r="AU759" s="5">
        <f t="shared" si="822"/>
        <v>1.9780936060161488E-5</v>
      </c>
      <c r="AV759" s="5">
        <f t="shared" si="823"/>
        <v>7.8227709846883579E-6</v>
      </c>
      <c r="AW759" s="5">
        <f t="shared" si="824"/>
        <v>5.3421344353333484E-8</v>
      </c>
      <c r="AX759" s="5">
        <f t="shared" si="825"/>
        <v>2.7376146751314037E-3</v>
      </c>
      <c r="AY759" s="5">
        <f t="shared" si="826"/>
        <v>1.3447807542766111E-3</v>
      </c>
      <c r="AZ759" s="5">
        <f t="shared" si="827"/>
        <v>3.3029397699768821E-4</v>
      </c>
      <c r="BA759" s="5">
        <f t="shared" si="828"/>
        <v>5.4082724832784432E-5</v>
      </c>
      <c r="BB759" s="5">
        <f t="shared" si="829"/>
        <v>6.6416767993906309E-6</v>
      </c>
      <c r="BC759" s="5">
        <f t="shared" si="830"/>
        <v>6.5250958924796768E-7</v>
      </c>
      <c r="BD759" s="5">
        <f t="shared" si="831"/>
        <v>2.4547354734029473E-6</v>
      </c>
      <c r="BE759" s="5">
        <f t="shared" si="832"/>
        <v>3.8830990359644395E-6</v>
      </c>
      <c r="BF759" s="5">
        <f t="shared" si="833"/>
        <v>3.0713000008520293E-6</v>
      </c>
      <c r="BG759" s="5">
        <f t="shared" si="834"/>
        <v>1.6194768848057199E-6</v>
      </c>
      <c r="BH759" s="5">
        <f t="shared" si="835"/>
        <v>6.4045486757052129E-7</v>
      </c>
      <c r="BI759" s="5">
        <f t="shared" si="836"/>
        <v>2.0262465799577329E-7</v>
      </c>
      <c r="BJ759" s="8">
        <f t="shared" si="837"/>
        <v>0.6424611629442154</v>
      </c>
      <c r="BK759" s="8">
        <f t="shared" si="838"/>
        <v>0.24559996353479283</v>
      </c>
      <c r="BL759" s="8">
        <f t="shared" si="839"/>
        <v>0.10954496483013623</v>
      </c>
      <c r="BM759" s="8">
        <f t="shared" si="840"/>
        <v>0.3418486274665179</v>
      </c>
      <c r="BN759" s="8">
        <f t="shared" si="841"/>
        <v>0.65689786272192952</v>
      </c>
    </row>
    <row r="760" spans="1:66" x14ac:dyDescent="0.25">
      <c r="A760" t="s">
        <v>285</v>
      </c>
      <c r="B760" t="s">
        <v>299</v>
      </c>
      <c r="C760" t="s">
        <v>363</v>
      </c>
      <c r="D760" s="7" t="s">
        <v>539</v>
      </c>
      <c r="E760">
        <f>VLOOKUP(A760,home!$A$2:$E$405,3,FALSE)</f>
        <v>1.45</v>
      </c>
      <c r="F760">
        <f>VLOOKUP(B760,home!$B$2:$E$405,3,FALSE)</f>
        <v>0.95789999999999997</v>
      </c>
      <c r="G760">
        <f>VLOOKUP(C760,away!$B$2:$E$405,4,FALSE)</f>
        <v>1.0728</v>
      </c>
      <c r="H760">
        <f>VLOOKUP(A760,away!$A$2:$E$405,3,FALSE)</f>
        <v>1.0583</v>
      </c>
      <c r="I760">
        <f>VLOOKUP(C760,away!$B$2:$E$405,3,FALSE)</f>
        <v>0.89239999999999997</v>
      </c>
      <c r="J760">
        <f>VLOOKUP(B760,home!$B$2:$E$405,4,FALSE)</f>
        <v>0.89239999999999997</v>
      </c>
      <c r="K760" s="3">
        <f t="shared" si="786"/>
        <v>1.4900709239999999</v>
      </c>
      <c r="L760" s="3">
        <f t="shared" si="787"/>
        <v>0.84280658340799997</v>
      </c>
      <c r="M760" s="5">
        <f t="shared" si="788"/>
        <v>9.7016180277204711E-2</v>
      </c>
      <c r="N760" s="5">
        <f t="shared" si="789"/>
        <v>0.14456098938860498</v>
      </c>
      <c r="O760" s="5">
        <f t="shared" si="790"/>
        <v>8.1765875434725493E-2</v>
      </c>
      <c r="P760" s="5">
        <f t="shared" si="791"/>
        <v>0.1218369535606903</v>
      </c>
      <c r="Q760" s="5">
        <f t="shared" si="792"/>
        <v>0.10770306351631644</v>
      </c>
      <c r="R760" s="5">
        <f t="shared" si="793"/>
        <v>3.445640905725255E-2</v>
      </c>
      <c r="S760" s="5">
        <f t="shared" si="794"/>
        <v>3.8251978202335148E-2</v>
      </c>
      <c r="T760" s="5">
        <f t="shared" si="795"/>
        <v>9.0772850984761455E-2</v>
      </c>
      <c r="U760" s="5">
        <f t="shared" si="796"/>
        <v>5.1342493281662266E-2</v>
      </c>
      <c r="V760" s="5">
        <f t="shared" si="797"/>
        <v>5.3376027683972897E-3</v>
      </c>
      <c r="W760" s="5">
        <f t="shared" si="798"/>
        <v>5.3495067790462758E-2</v>
      </c>
      <c r="X760" s="5">
        <f t="shared" si="799"/>
        <v>4.5085995313659262E-2</v>
      </c>
      <c r="Y760" s="5">
        <f t="shared" si="800"/>
        <v>1.8999386834927127E-2</v>
      </c>
      <c r="Z760" s="5">
        <f t="shared" si="801"/>
        <v>9.6800294646838293E-3</v>
      </c>
      <c r="AA760" s="5">
        <f t="shared" si="802"/>
        <v>1.4423930448788659E-2</v>
      </c>
      <c r="AB760" s="5">
        <f t="shared" si="803"/>
        <v>1.0746339685769126E-2</v>
      </c>
      <c r="AC760" s="5">
        <f t="shared" si="804"/>
        <v>4.1894896987832239E-4</v>
      </c>
      <c r="AD760" s="5">
        <f t="shared" si="805"/>
        <v>1.9927861272994368E-2</v>
      </c>
      <c r="AE760" s="5">
        <f t="shared" si="806"/>
        <v>1.6795332674120977E-2</v>
      </c>
      <c r="AF760" s="5">
        <f t="shared" si="807"/>
        <v>7.0776084741383241E-3</v>
      </c>
      <c r="AG760" s="5">
        <f t="shared" si="808"/>
        <v>1.9883516722626767E-3</v>
      </c>
      <c r="AH760" s="5">
        <f t="shared" si="809"/>
        <v>2.0395981401047374E-3</v>
      </c>
      <c r="AI760" s="5">
        <f t="shared" si="810"/>
        <v>3.0391458852145471E-3</v>
      </c>
      <c r="AJ760" s="5">
        <f t="shared" si="811"/>
        <v>2.2642714586762194E-3</v>
      </c>
      <c r="AK760" s="5">
        <f t="shared" si="812"/>
        <v>1.1246416882055004E-3</v>
      </c>
      <c r="AL760" s="5">
        <f t="shared" si="813"/>
        <v>2.1045341526132044E-5</v>
      </c>
      <c r="AM760" s="5">
        <f t="shared" si="814"/>
        <v>5.9387853320789063E-3</v>
      </c>
      <c r="AN760" s="5">
        <f t="shared" si="815"/>
        <v>5.0052473753229671E-3</v>
      </c>
      <c r="AO760" s="5">
        <f t="shared" si="816"/>
        <v>2.1092277197539045E-3</v>
      </c>
      <c r="AP760" s="5">
        <f t="shared" si="817"/>
        <v>5.9255700270507831E-4</v>
      </c>
      <c r="AQ760" s="5">
        <f t="shared" si="818"/>
        <v>1.2485273573108801E-4</v>
      </c>
      <c r="AR760" s="5">
        <f t="shared" si="819"/>
        <v>3.4379734799739703E-4</v>
      </c>
      <c r="AS760" s="5">
        <f t="shared" si="820"/>
        <v>5.1228243199923096E-4</v>
      </c>
      <c r="AT760" s="5">
        <f t="shared" si="821"/>
        <v>3.8166857839903065E-4</v>
      </c>
      <c r="AU760" s="5">
        <f t="shared" si="822"/>
        <v>1.8957108375893664E-4</v>
      </c>
      <c r="AV760" s="5">
        <f t="shared" si="823"/>
        <v>7.0618589985090019E-5</v>
      </c>
      <c r="AW760" s="5">
        <f t="shared" si="824"/>
        <v>7.3415597356538354E-7</v>
      </c>
      <c r="AX760" s="5">
        <f t="shared" si="825"/>
        <v>1.4748685578680767E-3</v>
      </c>
      <c r="AY760" s="5">
        <f t="shared" si="826"/>
        <v>1.2430289302326778E-3</v>
      </c>
      <c r="AZ760" s="5">
        <f t="shared" si="827"/>
        <v>5.2381648288335209E-4</v>
      </c>
      <c r="BA760" s="5">
        <f t="shared" si="828"/>
        <v>1.4715866009057103E-4</v>
      </c>
      <c r="BB760" s="5">
        <f t="shared" si="829"/>
        <v>3.1006571882458341E-5</v>
      </c>
      <c r="BC760" s="5">
        <f t="shared" si="830"/>
        <v>5.2265085822898554E-6</v>
      </c>
      <c r="BD760" s="5">
        <f t="shared" si="831"/>
        <v>4.8292444708402879E-5</v>
      </c>
      <c r="BE760" s="5">
        <f t="shared" si="832"/>
        <v>7.1959167708868785E-5</v>
      </c>
      <c r="BF760" s="5">
        <f t="shared" si="833"/>
        <v>5.3612131759112539E-5</v>
      </c>
      <c r="BG760" s="5">
        <f t="shared" si="834"/>
        <v>2.6628626235970185E-5</v>
      </c>
      <c r="BH760" s="5">
        <f t="shared" si="835"/>
        <v>9.9196354250706823E-6</v>
      </c>
      <c r="BI760" s="5">
        <f t="shared" si="836"/>
        <v>2.9561920647156405E-6</v>
      </c>
      <c r="BJ760" s="8">
        <f t="shared" si="837"/>
        <v>0.52360228379937956</v>
      </c>
      <c r="BK760" s="8">
        <f t="shared" si="838"/>
        <v>0.26412573805026462</v>
      </c>
      <c r="BL760" s="8">
        <f t="shared" si="839"/>
        <v>0.20291401131044093</v>
      </c>
      <c r="BM760" s="8">
        <f t="shared" si="840"/>
        <v>0.41174029661571554</v>
      </c>
      <c r="BN760" s="8">
        <f t="shared" si="841"/>
        <v>0.58733947123479446</v>
      </c>
    </row>
    <row r="761" spans="1:66" x14ac:dyDescent="0.25">
      <c r="A761" t="s">
        <v>287</v>
      </c>
      <c r="B761" t="s">
        <v>353</v>
      </c>
      <c r="C761" t="s">
        <v>438</v>
      </c>
      <c r="D761" s="7" t="s">
        <v>539</v>
      </c>
      <c r="E761">
        <f>VLOOKUP(A761,home!$A$2:$E$405,3,FALSE)</f>
        <v>1.1707000000000001</v>
      </c>
      <c r="F761">
        <f>VLOOKUP(B761,home!$B$2:$E$405,3,FALSE)</f>
        <v>1.1532</v>
      </c>
      <c r="G761">
        <f>VLOOKUP(C761,away!$B$2:$E$405,4,FALSE)</f>
        <v>0.65080000000000005</v>
      </c>
      <c r="H761">
        <f>VLOOKUP(A761,away!$A$2:$E$405,3,FALSE)</f>
        <v>0.82930000000000004</v>
      </c>
      <c r="I761">
        <f>VLOOKUP(C761,away!$B$2:$E$405,3,FALSE)</f>
        <v>0.63160000000000005</v>
      </c>
      <c r="J761">
        <f>VLOOKUP(B761,home!$B$2:$E$405,4,FALSE)</f>
        <v>1.0852999999999999</v>
      </c>
      <c r="K761" s="3">
        <f t="shared" si="786"/>
        <v>0.878613346992</v>
      </c>
      <c r="L761" s="3">
        <f t="shared" si="787"/>
        <v>0.56846481556399997</v>
      </c>
      <c r="M761" s="5">
        <f t="shared" si="788"/>
        <v>0.23525666659970093</v>
      </c>
      <c r="N761" s="5">
        <f t="shared" si="789"/>
        <v>0.2066996472433443</v>
      </c>
      <c r="O761" s="5">
        <f t="shared" si="790"/>
        <v>0.13373513758880043</v>
      </c>
      <c r="P761" s="5">
        <f t="shared" si="791"/>
        <v>0.11750147684733157</v>
      </c>
      <c r="Q761" s="5">
        <f t="shared" si="792"/>
        <v>9.0804534443270205E-2</v>
      </c>
      <c r="R761" s="5">
        <f t="shared" si="793"/>
        <v>3.801186016192179E-2</v>
      </c>
      <c r="S761" s="5">
        <f t="shared" si="794"/>
        <v>1.4671844650418021E-2</v>
      </c>
      <c r="T761" s="5">
        <f t="shared" si="795"/>
        <v>5.1619182924668487E-2</v>
      </c>
      <c r="U761" s="5">
        <f t="shared" si="796"/>
        <v>3.3397727682257974E-2</v>
      </c>
      <c r="V761" s="5">
        <f t="shared" si="797"/>
        <v>8.1422343208574315E-4</v>
      </c>
      <c r="W761" s="5">
        <f t="shared" si="798"/>
        <v>2.6594025309750663E-2</v>
      </c>
      <c r="X761" s="5">
        <f t="shared" si="799"/>
        <v>1.5117767692811758E-2</v>
      </c>
      <c r="Y761" s="5">
        <f t="shared" si="800"/>
        <v>4.2969595116168161E-3</v>
      </c>
      <c r="Z761" s="5">
        <f t="shared" si="801"/>
        <v>7.2028016920638108E-3</v>
      </c>
      <c r="AA761" s="5">
        <f t="shared" si="802"/>
        <v>6.3284777023838255E-3</v>
      </c>
      <c r="AB761" s="5">
        <f t="shared" si="803"/>
        <v>2.780142487727847E-3</v>
      </c>
      <c r="AC761" s="5">
        <f t="shared" si="804"/>
        <v>2.5417041612621027E-5</v>
      </c>
      <c r="AD761" s="5">
        <f t="shared" si="805"/>
        <v>5.8414663968474967E-3</v>
      </c>
      <c r="AE761" s="5">
        <f t="shared" si="806"/>
        <v>3.3206681179072158E-3</v>
      </c>
      <c r="AF761" s="5">
        <f t="shared" si="807"/>
        <v>9.4384149459769012E-4</v>
      </c>
      <c r="AG761" s="5">
        <f t="shared" si="808"/>
        <v>1.7884689371604201E-4</v>
      </c>
      <c r="AH761" s="5">
        <f t="shared" si="809"/>
        <v>1.02363483385578E-3</v>
      </c>
      <c r="AI761" s="5">
        <f t="shared" si="810"/>
        <v>8.9937922747162678E-4</v>
      </c>
      <c r="AJ761" s="5">
        <f t="shared" si="811"/>
        <v>3.9510329663196259E-4</v>
      </c>
      <c r="AK761" s="5">
        <f t="shared" si="812"/>
        <v>1.1571434328712722E-4</v>
      </c>
      <c r="AL761" s="5">
        <f t="shared" si="813"/>
        <v>5.0779261131924091E-7</v>
      </c>
      <c r="AM761" s="5">
        <f t="shared" si="814"/>
        <v>1.0264780684550959E-3</v>
      </c>
      <c r="AN761" s="5">
        <f t="shared" si="815"/>
        <v>5.8351666586481713E-4</v>
      </c>
      <c r="AO761" s="5">
        <f t="shared" si="816"/>
        <v>1.658543469196817E-4</v>
      </c>
      <c r="AP761" s="5">
        <f t="shared" si="817"/>
        <v>3.1427453577394843E-5</v>
      </c>
      <c r="AQ761" s="5">
        <f t="shared" si="818"/>
        <v>4.4663504003799821E-6</v>
      </c>
      <c r="AR761" s="5">
        <f t="shared" si="819"/>
        <v>1.1638007740654238E-4</v>
      </c>
      <c r="AS761" s="5">
        <f t="shared" si="820"/>
        <v>1.0225308933335025E-4</v>
      </c>
      <c r="AT761" s="5">
        <f t="shared" si="821"/>
        <v>4.4920464529723407E-5</v>
      </c>
      <c r="AU761" s="5">
        <f t="shared" si="822"/>
        <v>1.3155906562965234E-5</v>
      </c>
      <c r="AV761" s="5">
        <f t="shared" si="823"/>
        <v>2.8897387745002258E-6</v>
      </c>
      <c r="AW761" s="5">
        <f t="shared" si="824"/>
        <v>7.0450691891076163E-9</v>
      </c>
      <c r="AX761" s="5">
        <f t="shared" si="825"/>
        <v>1.503128885565358E-4</v>
      </c>
      <c r="AY761" s="5">
        <f t="shared" si="826"/>
        <v>8.5447588470183211E-5</v>
      </c>
      <c r="AZ761" s="5">
        <f t="shared" si="827"/>
        <v>2.428697381004563E-5</v>
      </c>
      <c r="BA761" s="5">
        <f t="shared" si="828"/>
        <v>4.6020966958450966E-6</v>
      </c>
      <c r="BB761" s="5">
        <f t="shared" si="829"/>
        <v>6.5403251235281897E-7</v>
      </c>
      <c r="BC761" s="5">
        <f t="shared" si="830"/>
        <v>7.4358894301500964E-8</v>
      </c>
      <c r="BD761" s="5">
        <f t="shared" si="831"/>
        <v>1.1026329873039021E-5</v>
      </c>
      <c r="BE761" s="5">
        <f t="shared" si="832"/>
        <v>9.6878805947886882E-6</v>
      </c>
      <c r="BF761" s="5">
        <f t="shared" si="833"/>
        <v>4.2559505973230684E-6</v>
      </c>
      <c r="BG761" s="5">
        <f t="shared" si="834"/>
        <v>1.2464449996488744E-6</v>
      </c>
      <c r="BH761" s="5">
        <f t="shared" si="835"/>
        <v>2.7378580324573489E-7</v>
      </c>
      <c r="BI761" s="5">
        <f t="shared" si="836"/>
        <v>4.8110372189725677E-8</v>
      </c>
      <c r="BJ761" s="8">
        <f t="shared" si="837"/>
        <v>0.4074940608526873</v>
      </c>
      <c r="BK761" s="8">
        <f t="shared" si="838"/>
        <v>0.36835558395223039</v>
      </c>
      <c r="BL761" s="8">
        <f t="shared" si="839"/>
        <v>0.2169933151031857</v>
      </c>
      <c r="BM761" s="8">
        <f t="shared" si="840"/>
        <v>0.17795099817239698</v>
      </c>
      <c r="BN761" s="8">
        <f t="shared" si="841"/>
        <v>0.82200932288436923</v>
      </c>
    </row>
    <row r="762" spans="1:66" x14ac:dyDescent="0.25">
      <c r="A762" t="s">
        <v>287</v>
      </c>
      <c r="B762" t="s">
        <v>329</v>
      </c>
      <c r="C762" t="s">
        <v>340</v>
      </c>
      <c r="D762" s="7" t="s">
        <v>539</v>
      </c>
      <c r="E762">
        <f>VLOOKUP(A762,home!$A$2:$E$405,3,FALSE)</f>
        <v>1.1707000000000001</v>
      </c>
      <c r="F762">
        <f>VLOOKUP(B762,home!$B$2:$E$405,3,FALSE)</f>
        <v>0.98229999999999995</v>
      </c>
      <c r="G762">
        <f>VLOOKUP(C762,away!$B$2:$E$405,4,FALSE)</f>
        <v>0.76880000000000004</v>
      </c>
      <c r="H762">
        <f>VLOOKUP(A762,away!$A$2:$E$405,3,FALSE)</f>
        <v>0.82930000000000004</v>
      </c>
      <c r="I762">
        <f>VLOOKUP(C762,away!$B$2:$E$405,3,FALSE)</f>
        <v>0.90439999999999998</v>
      </c>
      <c r="J762">
        <f>VLOOKUP(B762,home!$B$2:$E$405,4,FALSE)</f>
        <v>0.60289999999999999</v>
      </c>
      <c r="K762" s="3">
        <f t="shared" si="786"/>
        <v>0.884103555368</v>
      </c>
      <c r="L762" s="3">
        <f t="shared" si="787"/>
        <v>0.45218640686799999</v>
      </c>
      <c r="M762" s="5">
        <f t="shared" si="788"/>
        <v>0.26281893020142144</v>
      </c>
      <c r="N762" s="5">
        <f t="shared" si="789"/>
        <v>0.23235915060909093</v>
      </c>
      <c r="O762" s="5">
        <f t="shared" si="790"/>
        <v>0.11884314770467244</v>
      </c>
      <c r="P762" s="5">
        <f t="shared" si="791"/>
        <v>0.10506964941682527</v>
      </c>
      <c r="Q762" s="5">
        <f t="shared" si="792"/>
        <v>0.10271477558789292</v>
      </c>
      <c r="R762" s="5">
        <f t="shared" si="793"/>
        <v>2.6869627970729421E-2</v>
      </c>
      <c r="S762" s="5">
        <f t="shared" si="794"/>
        <v>1.0501175866702147E-2</v>
      </c>
      <c r="T762" s="5">
        <f t="shared" si="795"/>
        <v>4.6446225305342259E-2</v>
      </c>
      <c r="U762" s="5">
        <f t="shared" si="796"/>
        <v>2.3755533620337339E-2</v>
      </c>
      <c r="V762" s="5">
        <f t="shared" si="797"/>
        <v>4.6646177694921519E-4</v>
      </c>
      <c r="W762" s="5">
        <f t="shared" si="798"/>
        <v>3.02701660953608E-2</v>
      </c>
      <c r="X762" s="5">
        <f t="shared" si="799"/>
        <v>1.3687757641958757E-2</v>
      </c>
      <c r="Y762" s="5">
        <f t="shared" si="800"/>
        <v>3.0947089730986696E-3</v>
      </c>
      <c r="Z762" s="5">
        <f t="shared" si="801"/>
        <v>4.0500268419880157E-3</v>
      </c>
      <c r="AA762" s="5">
        <f t="shared" si="802"/>
        <v>3.580643130337438E-3</v>
      </c>
      <c r="AB762" s="5">
        <f t="shared" si="803"/>
        <v>1.5828296610176668E-3</v>
      </c>
      <c r="AC762" s="5">
        <f t="shared" si="804"/>
        <v>1.1655119204322992E-5</v>
      </c>
      <c r="AD762" s="5">
        <f t="shared" si="805"/>
        <v>6.6904903666220915E-3</v>
      </c>
      <c r="AE762" s="5">
        <f t="shared" si="806"/>
        <v>3.0253487990678112E-3</v>
      </c>
      <c r="AF762" s="5">
        <f t="shared" si="807"/>
        <v>6.8401080148644642E-4</v>
      </c>
      <c r="AG762" s="5">
        <f t="shared" si="808"/>
        <v>1.0310012886101902E-4</v>
      </c>
      <c r="AH762" s="5">
        <f t="shared" si="809"/>
        <v>4.5784177134937842E-4</v>
      </c>
      <c r="AI762" s="5">
        <f t="shared" si="810"/>
        <v>4.0477953784596841E-4</v>
      </c>
      <c r="AJ762" s="5">
        <f t="shared" si="811"/>
        <v>1.7893351427491827E-4</v>
      </c>
      <c r="AK762" s="5">
        <f t="shared" si="812"/>
        <v>5.2731918714982013E-5</v>
      </c>
      <c r="AL762" s="5">
        <f t="shared" si="813"/>
        <v>1.8637916040081382E-7</v>
      </c>
      <c r="AM762" s="5">
        <f t="shared" si="814"/>
        <v>1.1830172640571895E-3</v>
      </c>
      <c r="AN762" s="5">
        <f t="shared" si="815"/>
        <v>5.3494432589683239E-4</v>
      </c>
      <c r="AO762" s="5">
        <f t="shared" si="816"/>
        <v>1.2094727630085655E-4</v>
      </c>
      <c r="AP762" s="5">
        <f t="shared" si="817"/>
        <v>1.8230238096985179E-5</v>
      </c>
      <c r="AQ762" s="5">
        <f t="shared" si="818"/>
        <v>2.0608664653559633E-6</v>
      </c>
      <c r="AR762" s="5">
        <f t="shared" si="819"/>
        <v>4.1405965100111191E-5</v>
      </c>
      <c r="AS762" s="5">
        <f t="shared" si="820"/>
        <v>3.6607160958451635E-5</v>
      </c>
      <c r="AT762" s="5">
        <f t="shared" si="821"/>
        <v>1.6182260577647864E-5</v>
      </c>
      <c r="AU762" s="5">
        <f t="shared" si="822"/>
        <v>4.7689313701966347E-6</v>
      </c>
      <c r="AV762" s="5">
        <f t="shared" si="823"/>
        <v>1.0540572949242079E-6</v>
      </c>
      <c r="AW762" s="5">
        <f t="shared" si="824"/>
        <v>2.0697385571490551E-9</v>
      </c>
      <c r="AX762" s="5">
        <f t="shared" si="825"/>
        <v>1.7431829486911417E-4</v>
      </c>
      <c r="AY762" s="5">
        <f t="shared" si="826"/>
        <v>7.8824363408221257E-5</v>
      </c>
      <c r="AZ762" s="5">
        <f t="shared" si="827"/>
        <v>1.7821652831610518E-5</v>
      </c>
      <c r="BA762" s="5">
        <f t="shared" si="828"/>
        <v>2.6862363861249592E-6</v>
      </c>
      <c r="BB762" s="5">
        <f t="shared" si="829"/>
        <v>3.0366989485998165E-7</v>
      </c>
      <c r="BC762" s="5">
        <f t="shared" si="830"/>
        <v>2.7463079726143701E-8</v>
      </c>
      <c r="BD762" s="5">
        <f t="shared" si="831"/>
        <v>3.1205357635868459E-6</v>
      </c>
      <c r="BE762" s="5">
        <f t="shared" si="832"/>
        <v>2.7588767632401271E-6</v>
      </c>
      <c r="BF762" s="5">
        <f t="shared" si="833"/>
        <v>1.219566377601378E-6</v>
      </c>
      <c r="BG762" s="5">
        <f t="shared" si="834"/>
        <v>3.5940765681488379E-7</v>
      </c>
      <c r="BH762" s="5">
        <f t="shared" si="835"/>
        <v>7.9438396804130166E-8</v>
      </c>
      <c r="BI762" s="5">
        <f t="shared" si="836"/>
        <v>1.4046353809453095E-8</v>
      </c>
      <c r="BJ762" s="8">
        <f t="shared" si="837"/>
        <v>0.4412089159600685</v>
      </c>
      <c r="BK762" s="8">
        <f t="shared" si="838"/>
        <v>0.37894688312367097</v>
      </c>
      <c r="BL762" s="8">
        <f t="shared" si="839"/>
        <v>0.17583363907589272</v>
      </c>
      <c r="BM762" s="8">
        <f t="shared" si="840"/>
        <v>0.15128536121731828</v>
      </c>
      <c r="BN762" s="8">
        <f t="shared" si="841"/>
        <v>0.84867528149063243</v>
      </c>
    </row>
    <row r="763" spans="1:66" x14ac:dyDescent="0.25">
      <c r="A763" t="s">
        <v>287</v>
      </c>
      <c r="B763" t="s">
        <v>315</v>
      </c>
      <c r="C763" t="s">
        <v>487</v>
      </c>
      <c r="D763" s="7" t="s">
        <v>539</v>
      </c>
      <c r="E763">
        <f>VLOOKUP(A763,home!$A$2:$E$405,3,FALSE)</f>
        <v>1.1707000000000001</v>
      </c>
      <c r="F763">
        <f>VLOOKUP(B763,home!$B$2:$E$405,3,FALSE)</f>
        <v>0.65129999999999999</v>
      </c>
      <c r="G763">
        <f>VLOOKUP(C763,away!$B$2:$E$405,4,FALSE)</f>
        <v>0.97619999999999996</v>
      </c>
      <c r="H763">
        <f>VLOOKUP(A763,away!$A$2:$E$405,3,FALSE)</f>
        <v>0.82930000000000004</v>
      </c>
      <c r="I763">
        <f>VLOOKUP(C763,away!$B$2:$E$405,3,FALSE)</f>
        <v>0.97619999999999996</v>
      </c>
      <c r="J763">
        <f>VLOOKUP(B763,home!$B$2:$E$405,4,FALSE)</f>
        <v>1.4699</v>
      </c>
      <c r="K763" s="3">
        <f t="shared" si="786"/>
        <v>0.74432995954199999</v>
      </c>
      <c r="L763" s="3">
        <f t="shared" si="787"/>
        <v>1.1899761539339999</v>
      </c>
      <c r="M763" s="5">
        <f t="shared" si="788"/>
        <v>0.14452451765405117</v>
      </c>
      <c r="N763" s="5">
        <f t="shared" si="789"/>
        <v>0.10757392837826696</v>
      </c>
      <c r="O763" s="5">
        <f t="shared" si="790"/>
        <v>0.17198072966713426</v>
      </c>
      <c r="P763" s="5">
        <f t="shared" si="791"/>
        <v>0.12801040955514167</v>
      </c>
      <c r="Q763" s="5">
        <f t="shared" si="792"/>
        <v>4.0035248878784728E-2</v>
      </c>
      <c r="R763" s="5">
        <f t="shared" si="793"/>
        <v>0.1023264836200297</v>
      </c>
      <c r="S763" s="5">
        <f t="shared" si="794"/>
        <v>2.8345821907013603E-2</v>
      </c>
      <c r="T763" s="5">
        <f t="shared" si="795"/>
        <v>4.764099148256673E-2</v>
      </c>
      <c r="U763" s="5">
        <f t="shared" si="796"/>
        <v>7.6164667412971829E-2</v>
      </c>
      <c r="V763" s="5">
        <f t="shared" si="797"/>
        <v>2.7896537559419618E-3</v>
      </c>
      <c r="W763" s="5">
        <f t="shared" si="798"/>
        <v>9.9331450593999095E-3</v>
      </c>
      <c r="X763" s="5">
        <f t="shared" si="799"/>
        <v>1.1820205754253217E-2</v>
      </c>
      <c r="Y763" s="5">
        <f t="shared" si="800"/>
        <v>7.0328814910773892E-3</v>
      </c>
      <c r="Z763" s="5">
        <f t="shared" si="801"/>
        <v>4.0588691807917791E-2</v>
      </c>
      <c r="AA763" s="5">
        <f t="shared" si="802"/>
        <v>3.0211379331250152E-2</v>
      </c>
      <c r="AB763" s="5">
        <f t="shared" si="803"/>
        <v>1.1243617377668722E-2</v>
      </c>
      <c r="AC763" s="5">
        <f t="shared" si="804"/>
        <v>1.5443085609787878E-4</v>
      </c>
      <c r="AD763" s="5">
        <f t="shared" si="805"/>
        <v>1.8483843650469881E-3</v>
      </c>
      <c r="AE763" s="5">
        <f t="shared" si="806"/>
        <v>2.1995333177103533E-3</v>
      </c>
      <c r="AF763" s="5">
        <f t="shared" si="807"/>
        <v>1.3086960989293285E-3</v>
      </c>
      <c r="AG763" s="5">
        <f t="shared" si="808"/>
        <v>5.1910571682411727E-4</v>
      </c>
      <c r="AH763" s="5">
        <f t="shared" si="809"/>
        <v>1.2074893842699618E-2</v>
      </c>
      <c r="AI763" s="5">
        <f t="shared" si="810"/>
        <v>8.9877052454105499E-3</v>
      </c>
      <c r="AJ763" s="5">
        <f t="shared" si="811"/>
        <v>3.3449091408459279E-3</v>
      </c>
      <c r="AK763" s="5">
        <f t="shared" si="812"/>
        <v>8.2990536182583831E-4</v>
      </c>
      <c r="AL763" s="5">
        <f t="shared" si="813"/>
        <v>5.4713919708381011E-6</v>
      </c>
      <c r="AM763" s="5">
        <f t="shared" si="814"/>
        <v>2.7516157193069812E-4</v>
      </c>
      <c r="AN763" s="5">
        <f t="shared" si="815"/>
        <v>3.2743570907652574E-4</v>
      </c>
      <c r="AO763" s="5">
        <f t="shared" si="816"/>
        <v>1.9482034287376812E-4</v>
      </c>
      <c r="AP763" s="5">
        <f t="shared" si="817"/>
        <v>7.7277187440343234E-5</v>
      </c>
      <c r="AQ763" s="5">
        <f t="shared" si="818"/>
        <v>2.2989502574274114E-5</v>
      </c>
      <c r="AR763" s="5">
        <f t="shared" si="819"/>
        <v>2.8737671468194058E-3</v>
      </c>
      <c r="AS763" s="5">
        <f t="shared" si="820"/>
        <v>2.1390309841252167E-3</v>
      </c>
      <c r="AT763" s="5">
        <f t="shared" si="821"/>
        <v>7.9607242293650352E-4</v>
      </c>
      <c r="AU763" s="5">
        <f t="shared" si="822"/>
        <v>1.9751351811894314E-4</v>
      </c>
      <c r="AV763" s="5">
        <f t="shared" si="823"/>
        <v>3.6753807237617766E-5</v>
      </c>
      <c r="AW763" s="5">
        <f t="shared" si="824"/>
        <v>1.3461674538622743E-7</v>
      </c>
      <c r="AX763" s="5">
        <f t="shared" si="825"/>
        <v>3.4135166950448248E-5</v>
      </c>
      <c r="AY763" s="5">
        <f t="shared" si="826"/>
        <v>4.0620034681589388E-5</v>
      </c>
      <c r="AZ763" s="5">
        <f t="shared" si="827"/>
        <v>2.4168436321531717E-5</v>
      </c>
      <c r="BA763" s="5">
        <f t="shared" si="828"/>
        <v>9.586620966831699E-6</v>
      </c>
      <c r="BB763" s="5">
        <f t="shared" si="829"/>
        <v>2.8519625868333576E-6</v>
      </c>
      <c r="BC763" s="5">
        <f t="shared" si="830"/>
        <v>6.7875349404872412E-7</v>
      </c>
      <c r="BD763" s="5">
        <f t="shared" si="831"/>
        <v>5.6995239611233996E-4</v>
      </c>
      <c r="BE763" s="5">
        <f t="shared" si="832"/>
        <v>4.242326439391639E-4</v>
      </c>
      <c r="BF763" s="5">
        <f t="shared" si="833"/>
        <v>1.5788453334981679E-4</v>
      </c>
      <c r="BG763" s="5">
        <f t="shared" si="834"/>
        <v>3.9172729440192219E-5</v>
      </c>
      <c r="BH763" s="5">
        <f t="shared" si="835"/>
        <v>7.2893590298419977E-6</v>
      </c>
      <c r="BI763" s="5">
        <f t="shared" si="836"/>
        <v>1.0851376623538815E-6</v>
      </c>
      <c r="BJ763" s="8">
        <f t="shared" si="837"/>
        <v>0.23092184583175665</v>
      </c>
      <c r="BK763" s="8">
        <f t="shared" si="838"/>
        <v>0.30387092515489872</v>
      </c>
      <c r="BL763" s="8">
        <f t="shared" si="839"/>
        <v>0.42440704567860793</v>
      </c>
      <c r="BM763" s="8">
        <f t="shared" si="840"/>
        <v>0.30529670530183617</v>
      </c>
      <c r="BN763" s="8">
        <f t="shared" si="841"/>
        <v>0.69445131775340851</v>
      </c>
    </row>
    <row r="764" spans="1:66" x14ac:dyDescent="0.25">
      <c r="A764" t="s">
        <v>287</v>
      </c>
      <c r="B764" t="s">
        <v>488</v>
      </c>
      <c r="C764" t="s">
        <v>304</v>
      </c>
      <c r="D764" s="7" t="s">
        <v>539</v>
      </c>
      <c r="E764">
        <f>VLOOKUP(A764,home!$A$2:$E$405,3,FALSE)</f>
        <v>1.1707000000000001</v>
      </c>
      <c r="F764">
        <f>VLOOKUP(B764,home!$B$2:$E$405,3,FALSE)</f>
        <v>1.3016000000000001</v>
      </c>
      <c r="G764">
        <f>VLOOKUP(C764,away!$B$2:$E$405,4,FALSE)</f>
        <v>0.89690000000000003</v>
      </c>
      <c r="H764">
        <f>VLOOKUP(A764,away!$A$2:$E$405,3,FALSE)</f>
        <v>0.82930000000000004</v>
      </c>
      <c r="I764">
        <f>VLOOKUP(C764,away!$B$2:$E$405,3,FALSE)</f>
        <v>1.4470000000000001</v>
      </c>
      <c r="J764">
        <f>VLOOKUP(B764,home!$B$2:$E$405,4,FALSE)</f>
        <v>1.3781000000000001</v>
      </c>
      <c r="K764" s="3">
        <f t="shared" si="786"/>
        <v>1.3666810803280003</v>
      </c>
      <c r="L764" s="3">
        <f t="shared" si="787"/>
        <v>1.6537160035100003</v>
      </c>
      <c r="M764" s="5">
        <f t="shared" si="788"/>
        <v>4.8781844033797546E-2</v>
      </c>
      <c r="N764" s="5">
        <f t="shared" si="789"/>
        <v>6.6669223304502451E-2</v>
      </c>
      <c r="O764" s="5">
        <f t="shared" si="790"/>
        <v>8.0671316159419817E-2</v>
      </c>
      <c r="P764" s="5">
        <f t="shared" si="791"/>
        <v>0.11025196152023756</v>
      </c>
      <c r="Q764" s="5">
        <f t="shared" si="792"/>
        <v>4.5557783065213055E-2</v>
      </c>
      <c r="R764" s="5">
        <f t="shared" si="793"/>
        <v>6.6703723278523724E-2</v>
      </c>
      <c r="S764" s="5">
        <f t="shared" si="794"/>
        <v>6.2295179998926691E-2</v>
      </c>
      <c r="T764" s="5">
        <f t="shared" si="795"/>
        <v>7.5339634939379702E-2</v>
      </c>
      <c r="U764" s="5">
        <f t="shared" si="796"/>
        <v>9.11627165921928E-2</v>
      </c>
      <c r="V764" s="5">
        <f t="shared" si="797"/>
        <v>1.5643720468758972E-2</v>
      </c>
      <c r="W764" s="5">
        <f t="shared" si="798"/>
        <v>2.0754320058971352E-2</v>
      </c>
      <c r="X764" s="5">
        <f t="shared" si="799"/>
        <v>3.4321751223489537E-2</v>
      </c>
      <c r="Y764" s="5">
        <f t="shared" si="800"/>
        <v>2.8379214633386791E-2</v>
      </c>
      <c r="Z764" s="5">
        <f t="shared" si="801"/>
        <v>3.6769671559799079E-2</v>
      </c>
      <c r="AA764" s="5">
        <f t="shared" si="802"/>
        <v>5.0252414450651955E-2</v>
      </c>
      <c r="AB764" s="5">
        <f t="shared" si="803"/>
        <v>3.4339512035253719E-2</v>
      </c>
      <c r="AC764" s="5">
        <f t="shared" si="804"/>
        <v>2.2097756108297268E-3</v>
      </c>
      <c r="AD764" s="5">
        <f t="shared" si="805"/>
        <v>7.0911341399170135E-3</v>
      </c>
      <c r="AE764" s="5">
        <f t="shared" si="806"/>
        <v>1.1726722010216887E-2</v>
      </c>
      <c r="AF764" s="5">
        <f t="shared" si="807"/>
        <v>9.6963339285043148E-3</v>
      </c>
      <c r="AG764" s="5">
        <f t="shared" si="808"/>
        <v>5.3449941976481917E-3</v>
      </c>
      <c r="AH764" s="5">
        <f t="shared" si="809"/>
        <v>1.520164857556156E-2</v>
      </c>
      <c r="AI764" s="5">
        <f t="shared" si="810"/>
        <v>2.0775805498015082E-2</v>
      </c>
      <c r="AJ764" s="5">
        <f t="shared" si="811"/>
        <v>1.4196950151355832E-2</v>
      </c>
      <c r="AK764" s="5">
        <f t="shared" si="812"/>
        <v>6.4675677234059181E-3</v>
      </c>
      <c r="AL764" s="5">
        <f t="shared" si="813"/>
        <v>1.9977276418231557E-4</v>
      </c>
      <c r="AM764" s="5">
        <f t="shared" si="814"/>
        <v>1.9382637734185087E-3</v>
      </c>
      <c r="AN764" s="5">
        <f t="shared" si="815"/>
        <v>3.2053378211258686E-3</v>
      </c>
      <c r="AO764" s="5">
        <f t="shared" si="816"/>
        <v>2.6503592257258622E-3</v>
      </c>
      <c r="AP764" s="5">
        <f t="shared" si="817"/>
        <v>1.4609804888777438E-3</v>
      </c>
      <c r="AQ764" s="5">
        <f t="shared" si="818"/>
        <v>6.0401170381824717E-4</v>
      </c>
      <c r="AR764" s="5">
        <f t="shared" si="819"/>
        <v>5.0278419058282318E-3</v>
      </c>
      <c r="AS764" s="5">
        <f t="shared" si="820"/>
        <v>6.8714564075757194E-3</v>
      </c>
      <c r="AT764" s="5">
        <f t="shared" si="821"/>
        <v>4.6955447332661729E-3</v>
      </c>
      <c r="AU764" s="5">
        <f t="shared" si="822"/>
        <v>2.1391040495962218E-3</v>
      </c>
      <c r="AV764" s="5">
        <f t="shared" si="823"/>
        <v>7.3086825835904127E-4</v>
      </c>
      <c r="AW764" s="5">
        <f t="shared" si="824"/>
        <v>1.2541858295430304E-5</v>
      </c>
      <c r="AX764" s="5">
        <f t="shared" si="825"/>
        <v>4.4149807130270595E-4</v>
      </c>
      <c r="AY764" s="5">
        <f t="shared" si="826"/>
        <v>7.3011242603208395E-4</v>
      </c>
      <c r="AZ764" s="5">
        <f t="shared" si="827"/>
        <v>6.0369930164538431E-4</v>
      </c>
      <c r="BA764" s="5">
        <f t="shared" si="828"/>
        <v>3.3278239881292772E-4</v>
      </c>
      <c r="BB764" s="5">
        <f t="shared" si="829"/>
        <v>1.3758189465084644E-4</v>
      </c>
      <c r="BC764" s="5">
        <f t="shared" si="830"/>
        <v>4.5504276195466342E-5</v>
      </c>
      <c r="BD764" s="5">
        <f t="shared" si="831"/>
        <v>1.3857704371310607E-3</v>
      </c>
      <c r="BE764" s="5">
        <f t="shared" si="832"/>
        <v>1.8939062381048834E-3</v>
      </c>
      <c r="BF764" s="5">
        <f t="shared" si="833"/>
        <v>1.2941829117665605E-3</v>
      </c>
      <c r="BG764" s="5">
        <f t="shared" si="834"/>
        <v>5.8957843333172001E-4</v>
      </c>
      <c r="BH764" s="5">
        <f t="shared" si="835"/>
        <v>2.0144142255097128E-4</v>
      </c>
      <c r="BI764" s="5">
        <f t="shared" si="836"/>
        <v>5.5061236198954086E-5</v>
      </c>
      <c r="BJ764" s="8">
        <f t="shared" si="837"/>
        <v>0.31703124288283496</v>
      </c>
      <c r="BK764" s="8">
        <f t="shared" si="838"/>
        <v>0.24011236682276488</v>
      </c>
      <c r="BL764" s="8">
        <f t="shared" si="839"/>
        <v>0.40465641049808998</v>
      </c>
      <c r="BM764" s="8">
        <f t="shared" si="840"/>
        <v>0.57921626983405827</v>
      </c>
      <c r="BN764" s="8">
        <f t="shared" si="841"/>
        <v>0.41863585136169412</v>
      </c>
    </row>
    <row r="765" spans="1:66" x14ac:dyDescent="0.25">
      <c r="A765" t="s">
        <v>34</v>
      </c>
      <c r="B765" t="s">
        <v>204</v>
      </c>
      <c r="C765" t="s">
        <v>203</v>
      </c>
      <c r="D765" s="7" t="s">
        <v>539</v>
      </c>
      <c r="E765">
        <f>VLOOKUP(A765,home!$A$2:$E$405,3,FALSE)</f>
        <v>1.6539999999999999</v>
      </c>
      <c r="F765">
        <f>VLOOKUP(B765,home!$B$2:$E$405,3,FALSE)</f>
        <v>0.94469999999999998</v>
      </c>
      <c r="G765">
        <f>VLOOKUP(C765,away!$B$2:$E$405,4,FALSE)</f>
        <v>0.71799999999999997</v>
      </c>
      <c r="H765">
        <f>VLOOKUP(A765,away!$A$2:$E$405,3,FALSE)</f>
        <v>1.3683000000000001</v>
      </c>
      <c r="I765">
        <f>VLOOKUP(C765,away!$B$2:$E$405,3,FALSE)</f>
        <v>1.2789999999999999</v>
      </c>
      <c r="J765">
        <f>VLOOKUP(B765,home!$B$2:$E$405,4,FALSE)</f>
        <v>0.73080000000000001</v>
      </c>
      <c r="K765" s="3">
        <f t="shared" si="786"/>
        <v>1.1218992684</v>
      </c>
      <c r="L765" s="3">
        <f t="shared" si="787"/>
        <v>1.2789407055599999</v>
      </c>
      <c r="M765" s="5">
        <f t="shared" si="788"/>
        <v>9.0641784565295758E-2</v>
      </c>
      <c r="N765" s="5">
        <f t="shared" si="789"/>
        <v>0.10169095179027571</v>
      </c>
      <c r="O765" s="5">
        <f t="shared" si="790"/>
        <v>0.11592546790515688</v>
      </c>
      <c r="P765" s="5">
        <f t="shared" si="791"/>
        <v>0.13005669763172314</v>
      </c>
      <c r="Q765" s="5">
        <f t="shared" si="792"/>
        <v>5.7043502208205005E-2</v>
      </c>
      <c r="R765" s="5">
        <f t="shared" si="793"/>
        <v>7.4130899857497268E-2</v>
      </c>
      <c r="S765" s="5">
        <f t="shared" si="794"/>
        <v>4.6652723906501908E-2</v>
      </c>
      <c r="T765" s="5">
        <f t="shared" si="795"/>
        <v>7.2955256961775128E-2</v>
      </c>
      <c r="U765" s="5">
        <f t="shared" si="796"/>
        <v>8.3167402315959829E-2</v>
      </c>
      <c r="V765" s="5">
        <f t="shared" si="797"/>
        <v>7.4377019579545869E-3</v>
      </c>
      <c r="W765" s="5">
        <f t="shared" si="798"/>
        <v>2.1332354464786332E-2</v>
      </c>
      <c r="X765" s="5">
        <f t="shared" si="799"/>
        <v>2.7282816470449847E-2</v>
      </c>
      <c r="Y765" s="5">
        <f t="shared" si="800"/>
        <v>1.7446552273190565E-2</v>
      </c>
      <c r="Z765" s="5">
        <f t="shared" si="801"/>
        <v>3.1603008455848416E-2</v>
      </c>
      <c r="AA765" s="5">
        <f t="shared" si="802"/>
        <v>3.5455392065855344E-2</v>
      </c>
      <c r="AB765" s="5">
        <f t="shared" si="803"/>
        <v>1.9888689209759142E-2</v>
      </c>
      <c r="AC765" s="5">
        <f t="shared" si="804"/>
        <v>6.6699574543607862E-4</v>
      </c>
      <c r="AD765" s="5">
        <f t="shared" si="805"/>
        <v>5.9831882168233114E-3</v>
      </c>
      <c r="AE765" s="5">
        <f t="shared" si="806"/>
        <v>7.6521429595222843E-3</v>
      </c>
      <c r="AF765" s="5">
        <f t="shared" si="807"/>
        <v>4.8933185578487097E-3</v>
      </c>
      <c r="AG765" s="5">
        <f t="shared" si="808"/>
        <v>2.0860880963016236E-3</v>
      </c>
      <c r="AH765" s="5">
        <f t="shared" si="809"/>
        <v>1.0104593483085351E-2</v>
      </c>
      <c r="AI765" s="5">
        <f t="shared" si="810"/>
        <v>1.1336336036152861E-2</v>
      </c>
      <c r="AJ765" s="5">
        <f t="shared" si="811"/>
        <v>6.3591135526482271E-3</v>
      </c>
      <c r="AK765" s="5">
        <f t="shared" si="812"/>
        <v>2.3780949474628572E-3</v>
      </c>
      <c r="AL765" s="5">
        <f t="shared" si="813"/>
        <v>3.8281357500562304E-5</v>
      </c>
      <c r="AM765" s="5">
        <f t="shared" si="814"/>
        <v>1.3425068966307155E-3</v>
      </c>
      <c r="AN765" s="5">
        <f t="shared" si="815"/>
        <v>1.7169867175960533E-3</v>
      </c>
      <c r="AO765" s="5">
        <f t="shared" si="816"/>
        <v>1.0979621020197228E-3</v>
      </c>
      <c r="AP765" s="5">
        <f t="shared" si="817"/>
        <v>4.6807614181174827E-4</v>
      </c>
      <c r="AQ765" s="5">
        <f t="shared" si="818"/>
        <v>1.4966040776612994E-4</v>
      </c>
      <c r="AR765" s="5">
        <f t="shared" si="819"/>
        <v>2.5846351837308314E-3</v>
      </c>
      <c r="AS765" s="5">
        <f t="shared" si="820"/>
        <v>2.8997003217085186E-3</v>
      </c>
      <c r="AT765" s="5">
        <f t="shared" si="821"/>
        <v>1.6265858347520163E-3</v>
      </c>
      <c r="AU765" s="5">
        <f t="shared" si="822"/>
        <v>6.082884859993636E-4</v>
      </c>
      <c r="AV765" s="5">
        <f t="shared" si="823"/>
        <v>1.706096018547073E-4</v>
      </c>
      <c r="AW765" s="5">
        <f t="shared" si="824"/>
        <v>1.5257701147617758E-6</v>
      </c>
      <c r="AX765" s="5">
        <f t="shared" si="825"/>
        <v>2.5102625085865877E-4</v>
      </c>
      <c r="AY765" s="5">
        <f t="shared" si="826"/>
        <v>3.2104769038725461E-4</v>
      </c>
      <c r="AZ765" s="5">
        <f t="shared" si="827"/>
        <v>2.05300479831142E-4</v>
      </c>
      <c r="BA765" s="5">
        <f t="shared" si="828"/>
        <v>8.7522380175682419E-5</v>
      </c>
      <c r="BB765" s="5">
        <f t="shared" si="829"/>
        <v>2.7983983663544451E-5</v>
      </c>
      <c r="BC765" s="5">
        <f t="shared" si="830"/>
        <v>7.1579711622066101E-6</v>
      </c>
      <c r="BD765" s="5">
        <f t="shared" si="831"/>
        <v>5.5093252424931818E-4</v>
      </c>
      <c r="BE765" s="5">
        <f t="shared" si="832"/>
        <v>6.1809079589307525E-4</v>
      </c>
      <c r="BF765" s="5">
        <f t="shared" si="833"/>
        <v>3.4671780585860746E-4</v>
      </c>
      <c r="BG765" s="5">
        <f t="shared" si="834"/>
        <v>1.2966081757800836E-4</v>
      </c>
      <c r="BH765" s="5">
        <f t="shared" si="835"/>
        <v>3.6366594095228338E-5</v>
      </c>
      <c r="BI765" s="5">
        <f t="shared" si="836"/>
        <v>8.1599310619272914E-6</v>
      </c>
      <c r="BJ765" s="8">
        <f t="shared" si="837"/>
        <v>0.32404140302108142</v>
      </c>
      <c r="BK765" s="8">
        <f t="shared" si="838"/>
        <v>0.27581523285479931</v>
      </c>
      <c r="BL765" s="8">
        <f t="shared" si="839"/>
        <v>0.36832573727035933</v>
      </c>
      <c r="BM765" s="8">
        <f t="shared" si="840"/>
        <v>0.42997655572366222</v>
      </c>
      <c r="BN765" s="8">
        <f t="shared" si="841"/>
        <v>0.56948930395815367</v>
      </c>
    </row>
    <row r="766" spans="1:66" x14ac:dyDescent="0.25">
      <c r="A766" t="s">
        <v>34</v>
      </c>
      <c r="B766" t="s">
        <v>513</v>
      </c>
      <c r="C766" t="s">
        <v>284</v>
      </c>
      <c r="D766" s="7" t="s">
        <v>539</v>
      </c>
      <c r="E766">
        <f>VLOOKUP(A766,home!$A$2:$E$405,3,FALSE)</f>
        <v>1.6539999999999999</v>
      </c>
      <c r="F766" t="e">
        <f>VLOOKUP(B766,home!$B$2:$E$405,3,FALSE)</f>
        <v>#N/A</v>
      </c>
      <c r="G766">
        <f>VLOOKUP(C766,away!$B$2:$E$405,4,FALSE)</f>
        <v>1.3513999999999999</v>
      </c>
      <c r="H766">
        <f>VLOOKUP(A766,away!$A$2:$E$405,3,FALSE)</f>
        <v>1.3683000000000001</v>
      </c>
      <c r="I766">
        <f>VLOOKUP(C766,away!$B$2:$E$405,3,FALSE)</f>
        <v>1.0318000000000001</v>
      </c>
      <c r="J766" t="e">
        <f>VLOOKUP(B766,home!$B$2:$E$405,4,FALSE)</f>
        <v>#N/A</v>
      </c>
      <c r="K766" s="3" t="e">
        <f t="shared" si="786"/>
        <v>#N/A</v>
      </c>
      <c r="L766" s="3" t="e">
        <f t="shared" si="787"/>
        <v>#N/A</v>
      </c>
      <c r="M766" s="5" t="e">
        <f t="shared" si="788"/>
        <v>#N/A</v>
      </c>
      <c r="N766" s="5" t="e">
        <f t="shared" si="789"/>
        <v>#N/A</v>
      </c>
      <c r="O766" s="5" t="e">
        <f t="shared" si="790"/>
        <v>#N/A</v>
      </c>
      <c r="P766" s="5" t="e">
        <f t="shared" si="791"/>
        <v>#N/A</v>
      </c>
      <c r="Q766" s="5" t="e">
        <f t="shared" si="792"/>
        <v>#N/A</v>
      </c>
      <c r="R766" s="5" t="e">
        <f t="shared" si="793"/>
        <v>#N/A</v>
      </c>
      <c r="S766" s="5" t="e">
        <f t="shared" si="794"/>
        <v>#N/A</v>
      </c>
      <c r="T766" s="5" t="e">
        <f t="shared" si="795"/>
        <v>#N/A</v>
      </c>
      <c r="U766" s="5" t="e">
        <f t="shared" si="796"/>
        <v>#N/A</v>
      </c>
      <c r="V766" s="5" t="e">
        <f t="shared" si="797"/>
        <v>#N/A</v>
      </c>
      <c r="W766" s="5" t="e">
        <f t="shared" si="798"/>
        <v>#N/A</v>
      </c>
      <c r="X766" s="5" t="e">
        <f t="shared" si="799"/>
        <v>#N/A</v>
      </c>
      <c r="Y766" s="5" t="e">
        <f t="shared" si="800"/>
        <v>#N/A</v>
      </c>
      <c r="Z766" s="5" t="e">
        <f t="shared" si="801"/>
        <v>#N/A</v>
      </c>
      <c r="AA766" s="5" t="e">
        <f t="shared" si="802"/>
        <v>#N/A</v>
      </c>
      <c r="AB766" s="5" t="e">
        <f t="shared" si="803"/>
        <v>#N/A</v>
      </c>
      <c r="AC766" s="5" t="e">
        <f t="shared" si="804"/>
        <v>#N/A</v>
      </c>
      <c r="AD766" s="5" t="e">
        <f t="shared" si="805"/>
        <v>#N/A</v>
      </c>
      <c r="AE766" s="5" t="e">
        <f t="shared" si="806"/>
        <v>#N/A</v>
      </c>
      <c r="AF766" s="5" t="e">
        <f t="shared" si="807"/>
        <v>#N/A</v>
      </c>
      <c r="AG766" s="5" t="e">
        <f t="shared" si="808"/>
        <v>#N/A</v>
      </c>
      <c r="AH766" s="5" t="e">
        <f t="shared" si="809"/>
        <v>#N/A</v>
      </c>
      <c r="AI766" s="5" t="e">
        <f t="shared" si="810"/>
        <v>#N/A</v>
      </c>
      <c r="AJ766" s="5" t="e">
        <f t="shared" si="811"/>
        <v>#N/A</v>
      </c>
      <c r="AK766" s="5" t="e">
        <f t="shared" si="812"/>
        <v>#N/A</v>
      </c>
      <c r="AL766" s="5" t="e">
        <f t="shared" si="813"/>
        <v>#N/A</v>
      </c>
      <c r="AM766" s="5" t="e">
        <f t="shared" si="814"/>
        <v>#N/A</v>
      </c>
      <c r="AN766" s="5" t="e">
        <f t="shared" si="815"/>
        <v>#N/A</v>
      </c>
      <c r="AO766" s="5" t="e">
        <f t="shared" si="816"/>
        <v>#N/A</v>
      </c>
      <c r="AP766" s="5" t="e">
        <f t="shared" si="817"/>
        <v>#N/A</v>
      </c>
      <c r="AQ766" s="5" t="e">
        <f t="shared" si="818"/>
        <v>#N/A</v>
      </c>
      <c r="AR766" s="5" t="e">
        <f t="shared" si="819"/>
        <v>#N/A</v>
      </c>
      <c r="AS766" s="5" t="e">
        <f t="shared" si="820"/>
        <v>#N/A</v>
      </c>
      <c r="AT766" s="5" t="e">
        <f t="shared" si="821"/>
        <v>#N/A</v>
      </c>
      <c r="AU766" s="5" t="e">
        <f t="shared" si="822"/>
        <v>#N/A</v>
      </c>
      <c r="AV766" s="5" t="e">
        <f t="shared" si="823"/>
        <v>#N/A</v>
      </c>
      <c r="AW766" s="5" t="e">
        <f t="shared" si="824"/>
        <v>#N/A</v>
      </c>
      <c r="AX766" s="5" t="e">
        <f t="shared" si="825"/>
        <v>#N/A</v>
      </c>
      <c r="AY766" s="5" t="e">
        <f t="shared" si="826"/>
        <v>#N/A</v>
      </c>
      <c r="AZ766" s="5" t="e">
        <f t="shared" si="827"/>
        <v>#N/A</v>
      </c>
      <c r="BA766" s="5" t="e">
        <f t="shared" si="828"/>
        <v>#N/A</v>
      </c>
      <c r="BB766" s="5" t="e">
        <f t="shared" si="829"/>
        <v>#N/A</v>
      </c>
      <c r="BC766" s="5" t="e">
        <f t="shared" si="830"/>
        <v>#N/A</v>
      </c>
      <c r="BD766" s="5" t="e">
        <f t="shared" si="831"/>
        <v>#N/A</v>
      </c>
      <c r="BE766" s="5" t="e">
        <f t="shared" si="832"/>
        <v>#N/A</v>
      </c>
      <c r="BF766" s="5" t="e">
        <f t="shared" si="833"/>
        <v>#N/A</v>
      </c>
      <c r="BG766" s="5" t="e">
        <f t="shared" si="834"/>
        <v>#N/A</v>
      </c>
      <c r="BH766" s="5" t="e">
        <f t="shared" si="835"/>
        <v>#N/A</v>
      </c>
      <c r="BI766" s="5" t="e">
        <f t="shared" si="836"/>
        <v>#N/A</v>
      </c>
      <c r="BJ766" s="8" t="e">
        <f t="shared" si="837"/>
        <v>#N/A</v>
      </c>
      <c r="BK766" s="8" t="e">
        <f t="shared" si="838"/>
        <v>#N/A</v>
      </c>
      <c r="BL766" s="8" t="e">
        <f t="shared" si="839"/>
        <v>#N/A</v>
      </c>
      <c r="BM766" s="8" t="e">
        <f t="shared" si="840"/>
        <v>#N/A</v>
      </c>
      <c r="BN766" s="8" t="e">
        <f t="shared" si="841"/>
        <v>#N/A</v>
      </c>
    </row>
    <row r="767" spans="1:66" x14ac:dyDescent="0.25">
      <c r="A767" t="s">
        <v>34</v>
      </c>
      <c r="B767" t="s">
        <v>208</v>
      </c>
      <c r="C767" t="s">
        <v>207</v>
      </c>
      <c r="D767" s="7" t="s">
        <v>539</v>
      </c>
      <c r="E767">
        <f>VLOOKUP(A767,home!$A$2:$E$405,3,FALSE)</f>
        <v>1.6539999999999999</v>
      </c>
      <c r="F767">
        <f>VLOOKUP(B767,home!$B$2:$E$405,3,FALSE)</f>
        <v>0.99580000000000002</v>
      </c>
      <c r="G767">
        <f>VLOOKUP(C767,away!$B$2:$E$405,4,FALSE)</f>
        <v>1.3603000000000001</v>
      </c>
      <c r="H767">
        <f>VLOOKUP(A767,away!$A$2:$E$405,3,FALSE)</f>
        <v>1.3683000000000001</v>
      </c>
      <c r="I767">
        <f>VLOOKUP(C767,away!$B$2:$E$405,3,FALSE)</f>
        <v>1.1876</v>
      </c>
      <c r="J767">
        <f>VLOOKUP(B767,home!$B$2:$E$405,4,FALSE)</f>
        <v>1.1176999999999999</v>
      </c>
      <c r="K767" s="3">
        <f t="shared" si="786"/>
        <v>2.2404864679600003</v>
      </c>
      <c r="L767" s="3">
        <f t="shared" si="787"/>
        <v>1.816254765516</v>
      </c>
      <c r="M767" s="5">
        <f t="shared" si="788"/>
        <v>1.7305321329471119E-2</v>
      </c>
      <c r="N767" s="5">
        <f t="shared" si="789"/>
        <v>3.8772338262379608E-2</v>
      </c>
      <c r="O767" s="5">
        <f t="shared" si="790"/>
        <v>3.1430872333437596E-2</v>
      </c>
      <c r="P767" s="5">
        <f t="shared" si="791"/>
        <v>7.0420444139245295E-2</v>
      </c>
      <c r="Q767" s="5">
        <f t="shared" si="792"/>
        <v>4.3434449604014637E-2</v>
      </c>
      <c r="R767" s="5">
        <f t="shared" si="793"/>
        <v>2.8543235829965524E-2</v>
      </c>
      <c r="S767" s="5">
        <f t="shared" si="794"/>
        <v>7.1640376655752722E-2</v>
      </c>
      <c r="T767" s="5">
        <f t="shared" si="795"/>
        <v>7.8888026080856113E-2</v>
      </c>
      <c r="U767" s="5">
        <f t="shared" si="796"/>
        <v>6.395073362882879E-2</v>
      </c>
      <c r="V767" s="5">
        <f t="shared" si="797"/>
        <v>3.239175232963578E-2</v>
      </c>
      <c r="W767" s="5">
        <f t="shared" si="798"/>
        <v>3.2438098860361794E-2</v>
      </c>
      <c r="X767" s="5">
        <f t="shared" si="799"/>
        <v>5.8915851639411231E-2</v>
      </c>
      <c r="Y767" s="5">
        <f t="shared" si="800"/>
        <v>5.3503098152257157E-2</v>
      </c>
      <c r="Z767" s="5">
        <f t="shared" si="801"/>
        <v>1.7280596033140638E-2</v>
      </c>
      <c r="AA767" s="5">
        <f t="shared" si="802"/>
        <v>3.871694157053486E-2</v>
      </c>
      <c r="AB767" s="5">
        <f t="shared" si="803"/>
        <v>4.3372391834790691E-2</v>
      </c>
      <c r="AC767" s="5">
        <f t="shared" si="804"/>
        <v>8.2382231672894178E-3</v>
      </c>
      <c r="AD767" s="5">
        <f t="shared" si="805"/>
        <v>1.8169280385747333E-2</v>
      </c>
      <c r="AE767" s="5">
        <f t="shared" si="806"/>
        <v>3.3000042086609976E-2</v>
      </c>
      <c r="AF767" s="5">
        <f t="shared" si="807"/>
        <v>2.9968241851016972E-2</v>
      </c>
      <c r="AG767" s="5">
        <f t="shared" si="808"/>
        <v>1.8143320692015203E-2</v>
      </c>
      <c r="AH767" s="5">
        <f t="shared" si="809"/>
        <v>7.8464912240371453E-3</v>
      </c>
      <c r="AI767" s="5">
        <f t="shared" si="810"/>
        <v>1.7579957408422126E-2</v>
      </c>
      <c r="AJ767" s="5">
        <f t="shared" si="811"/>
        <v>1.9693828340441467E-2</v>
      </c>
      <c r="AK767" s="5">
        <f t="shared" si="812"/>
        <v>1.4707918633028751E-2</v>
      </c>
      <c r="AL767" s="5">
        <f t="shared" si="813"/>
        <v>1.3409501581938443E-3</v>
      </c>
      <c r="AM767" s="5">
        <f t="shared" si="814"/>
        <v>8.1416053673675874E-3</v>
      </c>
      <c r="AN767" s="5">
        <f t="shared" si="815"/>
        <v>1.4787229547432022E-2</v>
      </c>
      <c r="AO767" s="5">
        <f t="shared" si="816"/>
        <v>1.3428688067151209E-2</v>
      </c>
      <c r="AP767" s="5">
        <f t="shared" si="817"/>
        <v>8.1299728988637413E-3</v>
      </c>
      <c r="AQ767" s="5">
        <f t="shared" si="818"/>
        <v>3.6915255052693014E-3</v>
      </c>
      <c r="AR767" s="5">
        <f t="shared" si="819"/>
        <v>2.8502454156473849E-3</v>
      </c>
      <c r="AS767" s="5">
        <f t="shared" si="820"/>
        <v>6.3859362841229925E-3</v>
      </c>
      <c r="AT767" s="5">
        <f t="shared" si="821"/>
        <v>7.1538019149161676E-3</v>
      </c>
      <c r="AU767" s="5">
        <f t="shared" si="822"/>
        <v>5.3426654616120037E-3</v>
      </c>
      <c r="AV767" s="5">
        <f t="shared" si="823"/>
        <v>2.9925424173947415E-3</v>
      </c>
      <c r="AW767" s="5">
        <f t="shared" si="824"/>
        <v>1.5157557594692328E-4</v>
      </c>
      <c r="AX767" s="5">
        <f t="shared" si="825"/>
        <v>3.040192775509599E-3</v>
      </c>
      <c r="AY767" s="5">
        <f t="shared" si="826"/>
        <v>5.5217646166066236E-3</v>
      </c>
      <c r="AZ767" s="5">
        <f t="shared" si="827"/>
        <v>5.0144656494847048E-3</v>
      </c>
      <c r="BA767" s="5">
        <f t="shared" si="828"/>
        <v>3.0358490441309595E-3</v>
      </c>
      <c r="BB767" s="5">
        <f t="shared" si="829"/>
        <v>1.3784688234475127E-3</v>
      </c>
      <c r="BC767" s="5">
        <f t="shared" si="830"/>
        <v>5.0073011394035532E-4</v>
      </c>
      <c r="BD767" s="5">
        <f t="shared" si="831"/>
        <v>8.6279530317661562E-4</v>
      </c>
      <c r="BE767" s="5">
        <f t="shared" si="832"/>
        <v>1.9330812013866534E-3</v>
      </c>
      <c r="BF767" s="5">
        <f t="shared" si="833"/>
        <v>2.1655211365873288E-3</v>
      </c>
      <c r="BG767" s="5">
        <f t="shared" si="834"/>
        <v>1.6172736008684232E-3</v>
      </c>
      <c r="BH767" s="5">
        <f t="shared" si="835"/>
        <v>9.0586990443366144E-4</v>
      </c>
      <c r="BI767" s="5">
        <f t="shared" si="836"/>
        <v>4.0591785252316724E-4</v>
      </c>
      <c r="BJ767" s="8">
        <f t="shared" si="837"/>
        <v>0.47190324002387357</v>
      </c>
      <c r="BK767" s="8">
        <f t="shared" si="838"/>
        <v>0.20685883239619482</v>
      </c>
      <c r="BL767" s="8">
        <f t="shared" si="839"/>
        <v>0.29845802129615601</v>
      </c>
      <c r="BM767" s="8">
        <f t="shared" si="840"/>
        <v>0.75922383921019176</v>
      </c>
      <c r="BN767" s="8">
        <f t="shared" si="841"/>
        <v>0.22990666149851374</v>
      </c>
    </row>
    <row r="768" spans="1:66" x14ac:dyDescent="0.25">
      <c r="A768" t="s">
        <v>34</v>
      </c>
      <c r="B768" t="s">
        <v>206</v>
      </c>
      <c r="C768" t="s">
        <v>271</v>
      </c>
      <c r="D768" s="7" t="s">
        <v>539</v>
      </c>
      <c r="E768">
        <f>VLOOKUP(A768,home!$A$2:$E$405,3,FALSE)</f>
        <v>1.6539999999999999</v>
      </c>
      <c r="F768">
        <f>VLOOKUP(B768,home!$B$2:$E$405,3,FALSE)</f>
        <v>0.60460000000000003</v>
      </c>
      <c r="G768">
        <f>VLOOKUP(C768,away!$B$2:$E$405,4,FALSE)</f>
        <v>0.41570000000000001</v>
      </c>
      <c r="H768">
        <f>VLOOKUP(A768,away!$A$2:$E$405,3,FALSE)</f>
        <v>1.3683000000000001</v>
      </c>
      <c r="I768">
        <f>VLOOKUP(C768,away!$B$2:$E$405,3,FALSE)</f>
        <v>1.5987</v>
      </c>
      <c r="J768">
        <f>VLOOKUP(B768,home!$B$2:$E$405,4,FALSE)</f>
        <v>1.4617</v>
      </c>
      <c r="K768" s="3">
        <f t="shared" si="786"/>
        <v>0.41570349188</v>
      </c>
      <c r="L768" s="3">
        <f t="shared" si="787"/>
        <v>3.1974705186570005</v>
      </c>
      <c r="M768" s="5">
        <f t="shared" si="788"/>
        <v>2.6966120140087549E-2</v>
      </c>
      <c r="N768" s="5">
        <f t="shared" si="789"/>
        <v>1.1209910304689987E-2</v>
      </c>
      <c r="O768" s="5">
        <f t="shared" si="790"/>
        <v>8.6223374150492721E-2</v>
      </c>
      <c r="P768" s="5">
        <f t="shared" si="791"/>
        <v>3.5843357716035543E-2</v>
      </c>
      <c r="Q768" s="5">
        <f t="shared" si="792"/>
        <v>2.3299994286606115E-3</v>
      </c>
      <c r="R768" s="5">
        <f t="shared" si="793"/>
        <v>0.13784834843266627</v>
      </c>
      <c r="S768" s="5">
        <f t="shared" si="794"/>
        <v>1.1910744720463096E-2</v>
      </c>
      <c r="T768" s="5">
        <f t="shared" si="795"/>
        <v>7.4501044816299598E-3</v>
      </c>
      <c r="U768" s="5">
        <f t="shared" si="796"/>
        <v>5.7304039793350289E-2</v>
      </c>
      <c r="V768" s="5">
        <f t="shared" si="797"/>
        <v>1.7590842033637787E-3</v>
      </c>
      <c r="W768" s="5">
        <f t="shared" si="798"/>
        <v>3.2286296619087371E-4</v>
      </c>
      <c r="X768" s="5">
        <f t="shared" si="799"/>
        <v>1.0323448159614704E-3</v>
      </c>
      <c r="Y768" s="5">
        <f t="shared" si="800"/>
        <v>1.6504460570625945E-3</v>
      </c>
      <c r="Z768" s="5">
        <f t="shared" si="801"/>
        <v>0.14692201005300282</v>
      </c>
      <c r="AA768" s="5">
        <f t="shared" si="802"/>
        <v>6.1075992613061722E-2</v>
      </c>
      <c r="AB768" s="5">
        <f t="shared" si="803"/>
        <v>1.2694751699643422E-2</v>
      </c>
      <c r="AC768" s="5">
        <f t="shared" si="804"/>
        <v>1.4613588279071635E-4</v>
      </c>
      <c r="AD768" s="5">
        <f t="shared" si="805"/>
        <v>3.3553815611070146E-5</v>
      </c>
      <c r="AE768" s="5">
        <f t="shared" si="806"/>
        <v>1.0728733620484981E-4</v>
      </c>
      <c r="AF768" s="5">
        <f t="shared" si="807"/>
        <v>1.7152404727012458E-4</v>
      </c>
      <c r="AG768" s="5">
        <f t="shared" si="808"/>
        <v>1.8281436146231771E-4</v>
      </c>
      <c r="AH768" s="5">
        <f t="shared" si="809"/>
        <v>0.117444698921576</v>
      </c>
      <c r="AI768" s="5">
        <f t="shared" si="810"/>
        <v>4.8822171444494404E-2</v>
      </c>
      <c r="AJ768" s="5">
        <f t="shared" si="811"/>
        <v>1.0147773575320174E-2</v>
      </c>
      <c r="AK768" s="5">
        <f t="shared" si="812"/>
        <v>1.4061549700227296E-3</v>
      </c>
      <c r="AL768" s="5">
        <f t="shared" si="813"/>
        <v>7.7697506275358189E-6</v>
      </c>
      <c r="AM768" s="5">
        <f t="shared" si="814"/>
        <v>2.7896876630839033E-6</v>
      </c>
      <c r="AN768" s="5">
        <f t="shared" si="815"/>
        <v>8.9199440589719223E-6</v>
      </c>
      <c r="AO768" s="5">
        <f t="shared" si="816"/>
        <v>1.4260629078316193E-5</v>
      </c>
      <c r="AP768" s="5">
        <f t="shared" si="817"/>
        <v>1.5199313685139595E-5</v>
      </c>
      <c r="AQ768" s="5">
        <f t="shared" si="818"/>
        <v>1.2149839353013437E-5</v>
      </c>
      <c r="AR768" s="5">
        <f t="shared" si="819"/>
        <v>7.5105192474857335E-2</v>
      </c>
      <c r="AS768" s="5">
        <f t="shared" si="820"/>
        <v>3.1221490770117689E-2</v>
      </c>
      <c r="AT768" s="5">
        <f t="shared" si="821"/>
        <v>6.4894413674185577E-3</v>
      </c>
      <c r="AU768" s="5">
        <f t="shared" si="822"/>
        <v>8.992278122621389E-4</v>
      </c>
      <c r="AV768" s="5">
        <f t="shared" si="823"/>
        <v>9.3453035388246046E-5</v>
      </c>
      <c r="AW768" s="5">
        <f t="shared" si="824"/>
        <v>2.8687638585462559E-7</v>
      </c>
      <c r="AX768" s="5">
        <f t="shared" si="825"/>
        <v>1.9328048379975586E-7</v>
      </c>
      <c r="AY768" s="5">
        <f t="shared" si="826"/>
        <v>6.1800864878148136E-7</v>
      </c>
      <c r="AZ768" s="5">
        <f t="shared" si="827"/>
        <v>9.8803221737691757E-7</v>
      </c>
      <c r="BA768" s="5">
        <f t="shared" si="828"/>
        <v>1.0530679621819998E-6</v>
      </c>
      <c r="BB768" s="5">
        <f t="shared" si="829"/>
        <v>8.4178844080478742E-7</v>
      </c>
      <c r="BC768" s="5">
        <f t="shared" si="830"/>
        <v>5.3831874448391004E-7</v>
      </c>
      <c r="BD768" s="5">
        <f t="shared" si="831"/>
        <v>4.0024439789402663E-2</v>
      </c>
      <c r="BE768" s="5">
        <f t="shared" si="832"/>
        <v>1.6638299380995498E-2</v>
      </c>
      <c r="BF768" s="5">
        <f t="shared" si="833"/>
        <v>3.4582995758123355E-3</v>
      </c>
      <c r="BG768" s="5">
        <f t="shared" si="834"/>
        <v>4.7920906987743692E-4</v>
      </c>
      <c r="BH768" s="5">
        <f t="shared" si="835"/>
        <v>4.9802220922154365E-5</v>
      </c>
      <c r="BI768" s="5">
        <f t="shared" si="836"/>
        <v>4.140591428143753E-6</v>
      </c>
      <c r="BJ768" s="8">
        <f t="shared" si="837"/>
        <v>2.4548399525079811E-2</v>
      </c>
      <c r="BK768" s="8">
        <f t="shared" si="838"/>
        <v>7.6633830422017005E-2</v>
      </c>
      <c r="BL768" s="8">
        <f t="shared" si="839"/>
        <v>0.70743030168910981</v>
      </c>
      <c r="BM768" s="8">
        <f t="shared" si="840"/>
        <v>0.65511310038431392</v>
      </c>
      <c r="BN768" s="8">
        <f t="shared" si="841"/>
        <v>0.30042111017263268</v>
      </c>
    </row>
    <row r="769" spans="1:66" x14ac:dyDescent="0.25">
      <c r="A769" t="s">
        <v>10</v>
      </c>
      <c r="B769" t="s">
        <v>210</v>
      </c>
      <c r="C769" t="s">
        <v>214</v>
      </c>
      <c r="D769" s="7" t="s">
        <v>540</v>
      </c>
      <c r="E769">
        <f>VLOOKUP(A769,home!$A$2:$E$405,3,FALSE)</f>
        <v>1.6503000000000001</v>
      </c>
      <c r="F769">
        <f>VLOOKUP(B769,home!$B$2:$E$405,3,FALSE)</f>
        <v>0.998</v>
      </c>
      <c r="G769">
        <f>VLOOKUP(C769,away!$B$2:$E$405,4,FALSE)</f>
        <v>0.74850000000000005</v>
      </c>
      <c r="H769">
        <f>VLOOKUP(A769,away!$A$2:$E$405,3,FALSE)</f>
        <v>1.3855999999999999</v>
      </c>
      <c r="I769">
        <f>VLOOKUP(C769,away!$B$2:$E$405,3,FALSE)</f>
        <v>0.89149999999999996</v>
      </c>
      <c r="J769">
        <f>VLOOKUP(B769,home!$B$2:$E$405,4,FALSE)</f>
        <v>0.67930000000000001</v>
      </c>
      <c r="K769" s="3">
        <f t="shared" si="786"/>
        <v>1.2327790509000003</v>
      </c>
      <c r="L769" s="3">
        <f t="shared" si="787"/>
        <v>0.83911374831999996</v>
      </c>
      <c r="M769" s="5">
        <f t="shared" si="788"/>
        <v>0.1259471632555012</v>
      </c>
      <c r="N769" s="5">
        <f t="shared" si="789"/>
        <v>0.15526502438166417</v>
      </c>
      <c r="O769" s="5">
        <f t="shared" si="790"/>
        <v>0.10568399624959458</v>
      </c>
      <c r="P769" s="5">
        <f t="shared" si="791"/>
        <v>0.1302850165918944</v>
      </c>
      <c r="Q769" s="5">
        <f t="shared" si="792"/>
        <v>9.5703734697596687E-2</v>
      </c>
      <c r="R769" s="5">
        <f t="shared" si="793"/>
        <v>4.434044711521707E-2</v>
      </c>
      <c r="S769" s="5">
        <f t="shared" si="794"/>
        <v>3.3693068405827691E-2</v>
      </c>
      <c r="T769" s="5">
        <f t="shared" si="795"/>
        <v>8.0306319550323191E-2</v>
      </c>
      <c r="U769" s="5">
        <f t="shared" si="796"/>
        <v>5.4661974311178946E-2</v>
      </c>
      <c r="V769" s="5">
        <f t="shared" si="797"/>
        <v>3.8726133358178132E-3</v>
      </c>
      <c r="W769" s="5">
        <f t="shared" si="798"/>
        <v>3.9327186409362891E-2</v>
      </c>
      <c r="X769" s="5">
        <f t="shared" si="799"/>
        <v>3.2999982798839859E-2</v>
      </c>
      <c r="Y769" s="5">
        <f t="shared" si="800"/>
        <v>1.3845369630415019E-2</v>
      </c>
      <c r="Z769" s="5">
        <f t="shared" si="801"/>
        <v>1.2402226260344842E-2</v>
      </c>
      <c r="AA769" s="5">
        <f t="shared" si="802"/>
        <v>1.5289204718274973E-2</v>
      </c>
      <c r="AB769" s="5">
        <f t="shared" si="803"/>
        <v>9.4241056408054143E-3</v>
      </c>
      <c r="AC769" s="5">
        <f t="shared" si="804"/>
        <v>2.5037458152564674E-4</v>
      </c>
      <c r="AD769" s="5">
        <f t="shared" si="805"/>
        <v>1.2120432884075435E-2</v>
      </c>
      <c r="AE769" s="5">
        <f t="shared" si="806"/>
        <v>1.0170421868617526E-2</v>
      </c>
      <c r="AF769" s="5">
        <f t="shared" si="807"/>
        <v>4.267070408085675E-3</v>
      </c>
      <c r="AG769" s="5">
        <f t="shared" si="808"/>
        <v>1.193519148158041E-3</v>
      </c>
      <c r="AH769" s="5">
        <f t="shared" si="809"/>
        <v>2.6017196412076735E-3</v>
      </c>
      <c r="AI769" s="5">
        <f t="shared" si="810"/>
        <v>3.2073454699958846E-3</v>
      </c>
      <c r="AJ769" s="5">
        <f t="shared" si="811"/>
        <v>1.9769741522049711E-3</v>
      </c>
      <c r="AK769" s="5">
        <f t="shared" si="812"/>
        <v>8.1239077300302581E-4</v>
      </c>
      <c r="AL769" s="5">
        <f t="shared" si="813"/>
        <v>1.035991781476911E-5</v>
      </c>
      <c r="AM769" s="5">
        <f t="shared" si="814"/>
        <v>2.9883631494655328E-3</v>
      </c>
      <c r="AN769" s="5">
        <f t="shared" si="815"/>
        <v>2.5075766036893833E-3</v>
      </c>
      <c r="AO769" s="5">
        <f t="shared" si="816"/>
        <v>1.0520710015606669E-3</v>
      </c>
      <c r="AP769" s="5">
        <f t="shared" si="817"/>
        <v>2.9426908053944924E-4</v>
      </c>
      <c r="AQ769" s="5">
        <f t="shared" si="818"/>
        <v>6.1731307796534295E-5</v>
      </c>
      <c r="AR769" s="5">
        <f t="shared" si="819"/>
        <v>4.3662774404230745E-4</v>
      </c>
      <c r="AS769" s="5">
        <f t="shared" si="820"/>
        <v>5.3826553589708399E-4</v>
      </c>
      <c r="AT769" s="5">
        <f t="shared" si="821"/>
        <v>3.3178123823769364E-4</v>
      </c>
      <c r="AU769" s="5">
        <f t="shared" si="822"/>
        <v>1.363376533270303E-4</v>
      </c>
      <c r="AV769" s="5">
        <f t="shared" si="823"/>
        <v>4.2018550717607391E-5</v>
      </c>
      <c r="AW769" s="5">
        <f t="shared" si="824"/>
        <v>2.9768701535441133E-7</v>
      </c>
      <c r="AX769" s="5">
        <f t="shared" si="825"/>
        <v>6.1399858119044358E-4</v>
      </c>
      <c r="AY769" s="5">
        <f t="shared" si="826"/>
        <v>5.1521465092587489E-4</v>
      </c>
      <c r="AZ769" s="5">
        <f t="shared" si="827"/>
        <v>2.1616184846389561E-4</v>
      </c>
      <c r="BA769" s="5">
        <f t="shared" si="828"/>
        <v>6.0461459636106427E-5</v>
      </c>
      <c r="BB769" s="5">
        <f t="shared" si="829"/>
        <v>1.268351050603791E-5</v>
      </c>
      <c r="BC769" s="5">
        <f t="shared" si="830"/>
        <v>2.1285816085155149E-6</v>
      </c>
      <c r="BD769" s="5">
        <f t="shared" si="831"/>
        <v>6.1063390487307672E-5</v>
      </c>
      <c r="BE769" s="5">
        <f t="shared" si="832"/>
        <v>7.5277668569679251E-5</v>
      </c>
      <c r="BF769" s="5">
        <f t="shared" si="833"/>
        <v>4.640036640664699E-5</v>
      </c>
      <c r="BG769" s="5">
        <f t="shared" si="834"/>
        <v>1.9067133220066179E-5</v>
      </c>
      <c r="BH769" s="5">
        <f t="shared" si="835"/>
        <v>5.8763905986042582E-6</v>
      </c>
      <c r="BI769" s="5">
        <f t="shared" si="836"/>
        <v>1.4488582449730081E-6</v>
      </c>
      <c r="BJ769" s="8">
        <f t="shared" si="837"/>
        <v>0.45352372155252091</v>
      </c>
      <c r="BK769" s="8">
        <f t="shared" si="838"/>
        <v>0.29457381073930738</v>
      </c>
      <c r="BL769" s="8">
        <f t="shared" si="839"/>
        <v>0.23969232260123149</v>
      </c>
      <c r="BM769" s="8">
        <f t="shared" si="840"/>
        <v>0.34245178189802622</v>
      </c>
      <c r="BN769" s="8">
        <f t="shared" si="841"/>
        <v>0.65722538229146821</v>
      </c>
    </row>
    <row r="770" spans="1:66" x14ac:dyDescent="0.25">
      <c r="A770" t="s">
        <v>10</v>
      </c>
      <c r="B770" t="s">
        <v>429</v>
      </c>
      <c r="C770" t="s">
        <v>211</v>
      </c>
      <c r="D770" s="7" t="s">
        <v>540</v>
      </c>
      <c r="E770">
        <f>VLOOKUP(A770,home!$A$2:$E$405,3,FALSE)</f>
        <v>1.6503000000000001</v>
      </c>
      <c r="F770">
        <f>VLOOKUP(B770,home!$B$2:$E$405,3,FALSE)</f>
        <v>1.1762999999999999</v>
      </c>
      <c r="G770">
        <f>VLOOKUP(C770,away!$B$2:$E$405,4,FALSE)</f>
        <v>0.53469999999999995</v>
      </c>
      <c r="H770">
        <f>VLOOKUP(A770,away!$A$2:$E$405,3,FALSE)</f>
        <v>1.3855999999999999</v>
      </c>
      <c r="I770">
        <f>VLOOKUP(C770,away!$B$2:$E$405,3,FALSE)</f>
        <v>0.97640000000000005</v>
      </c>
      <c r="J770">
        <f>VLOOKUP(B770,home!$B$2:$E$405,4,FALSE)</f>
        <v>0.67930000000000001</v>
      </c>
      <c r="K770" s="3">
        <f t="shared" si="786"/>
        <v>1.0379852467829997</v>
      </c>
      <c r="L770" s="3">
        <f t="shared" si="787"/>
        <v>0.91902486131200012</v>
      </c>
      <c r="M770" s="5">
        <f t="shared" si="788"/>
        <v>0.14128020260011379</v>
      </c>
      <c r="N770" s="5">
        <f t="shared" si="789"/>
        <v>0.14664676596143134</v>
      </c>
      <c r="O770" s="5">
        <f t="shared" si="790"/>
        <v>0.12984001860070085</v>
      </c>
      <c r="P770" s="5">
        <f t="shared" si="791"/>
        <v>0.13477202374955774</v>
      </c>
      <c r="Q770" s="5">
        <f t="shared" si="792"/>
        <v>7.6108589778202534E-2</v>
      </c>
      <c r="R770" s="5">
        <f t="shared" si="793"/>
        <v>5.9663102543628298E-2</v>
      </c>
      <c r="S770" s="5">
        <f t="shared" si="794"/>
        <v>3.2140912263840291E-2</v>
      </c>
      <c r="T770" s="5">
        <f t="shared" si="795"/>
        <v>6.9945686165564486E-2</v>
      </c>
      <c r="U770" s="5">
        <f t="shared" si="796"/>
        <v>6.192942021758744E-2</v>
      </c>
      <c r="V770" s="5">
        <f t="shared" si="797"/>
        <v>3.4067018837069282E-3</v>
      </c>
      <c r="W770" s="5">
        <f t="shared" si="798"/>
        <v>2.6333197781077886E-2</v>
      </c>
      <c r="X770" s="5">
        <f t="shared" si="799"/>
        <v>2.4200863438656572E-2</v>
      </c>
      <c r="Y770" s="5">
        <f t="shared" si="800"/>
        <v>1.1120597582671003E-2</v>
      </c>
      <c r="Z770" s="5">
        <f t="shared" si="801"/>
        <v>1.8277291513533883E-2</v>
      </c>
      <c r="AA770" s="5">
        <f t="shared" si="802"/>
        <v>1.8971558942200296E-2</v>
      </c>
      <c r="AB770" s="5">
        <f t="shared" si="803"/>
        <v>9.8460991452389984E-3</v>
      </c>
      <c r="AC770" s="5">
        <f t="shared" si="804"/>
        <v>2.0311059986149969E-4</v>
      </c>
      <c r="AD770" s="5">
        <f t="shared" si="805"/>
        <v>6.8333676993444174E-3</v>
      </c>
      <c r="AE770" s="5">
        <f t="shared" si="806"/>
        <v>6.2800348021839038E-3</v>
      </c>
      <c r="AF770" s="5">
        <f t="shared" si="807"/>
        <v>2.8857540565557977E-3</v>
      </c>
      <c r="AG770" s="5">
        <f t="shared" si="808"/>
        <v>8.8402657386891137E-4</v>
      </c>
      <c r="AH770" s="5">
        <f t="shared" si="809"/>
        <v>4.1993213245961171E-3</v>
      </c>
      <c r="AI770" s="5">
        <f t="shared" si="810"/>
        <v>4.3588335814320148E-3</v>
      </c>
      <c r="AJ770" s="5">
        <f t="shared" si="811"/>
        <v>2.2622024753543679E-3</v>
      </c>
      <c r="AK770" s="5">
        <f t="shared" si="812"/>
        <v>7.8271093155127215E-4</v>
      </c>
      <c r="AL770" s="5">
        <f t="shared" si="813"/>
        <v>7.7501662892714257E-6</v>
      </c>
      <c r="AM770" s="5">
        <f t="shared" si="814"/>
        <v>1.4185869715525993E-3</v>
      </c>
      <c r="AN770" s="5">
        <f t="shared" si="815"/>
        <v>1.3037166947901377E-3</v>
      </c>
      <c r="AO770" s="5">
        <f t="shared" si="816"/>
        <v>5.990740273098227E-4</v>
      </c>
      <c r="AP770" s="5">
        <f t="shared" si="817"/>
        <v>1.8352130828801043E-4</v>
      </c>
      <c r="AQ770" s="5">
        <f t="shared" si="818"/>
        <v>4.2165161224296392E-5</v>
      </c>
      <c r="AR770" s="5">
        <f t="shared" si="819"/>
        <v>7.718561395882945E-4</v>
      </c>
      <c r="AS770" s="5">
        <f t="shared" si="820"/>
        <v>8.0117528553152941E-4</v>
      </c>
      <c r="AT770" s="5">
        <f t="shared" si="821"/>
        <v>4.1580406323444235E-4</v>
      </c>
      <c r="AU770" s="5">
        <f t="shared" si="822"/>
        <v>1.438661610632589E-4</v>
      </c>
      <c r="AV770" s="5">
        <f t="shared" si="823"/>
        <v>3.7332738173742388E-5</v>
      </c>
      <c r="AW770" s="5">
        <f t="shared" si="824"/>
        <v>2.0536525130313951E-7</v>
      </c>
      <c r="AX770" s="5">
        <f t="shared" si="825"/>
        <v>2.4541205795836215E-4</v>
      </c>
      <c r="AY770" s="5">
        <f t="shared" si="826"/>
        <v>2.2553978252947627E-4</v>
      </c>
      <c r="AZ770" s="5">
        <f t="shared" si="827"/>
        <v>1.0363833367974529E-4</v>
      </c>
      <c r="BA770" s="5">
        <f t="shared" si="828"/>
        <v>3.1748735078878241E-5</v>
      </c>
      <c r="BB770" s="5">
        <f t="shared" si="829"/>
        <v>7.2944692131743755E-6</v>
      </c>
      <c r="BC770" s="5">
        <f t="shared" si="830"/>
        <v>1.3407597113964474E-6</v>
      </c>
      <c r="BD770" s="5">
        <f t="shared" si="831"/>
        <v>1.1822583027299132E-4</v>
      </c>
      <c r="BE770" s="5">
        <f t="shared" si="832"/>
        <v>1.2271666761203595E-4</v>
      </c>
      <c r="BF770" s="5">
        <f t="shared" si="833"/>
        <v>6.368904525783324E-5</v>
      </c>
      <c r="BG770" s="5">
        <f t="shared" si="834"/>
        <v>2.2036096453108559E-5</v>
      </c>
      <c r="BH770" s="5">
        <f t="shared" si="835"/>
        <v>5.7182857537534674E-6</v>
      </c>
      <c r="BI770" s="5">
        <f t="shared" si="836"/>
        <v>1.1870992498571014E-6</v>
      </c>
      <c r="BJ770" s="8">
        <f t="shared" si="837"/>
        <v>0.37540092214089277</v>
      </c>
      <c r="BK770" s="8">
        <f t="shared" si="838"/>
        <v>0.31203624104589905</v>
      </c>
      <c r="BL770" s="8">
        <f t="shared" si="839"/>
        <v>0.2943568751744805</v>
      </c>
      <c r="BM770" s="8">
        <f t="shared" si="840"/>
        <v>0.31153529222389342</v>
      </c>
      <c r="BN770" s="8">
        <f t="shared" si="841"/>
        <v>0.68831070323363452</v>
      </c>
    </row>
    <row r="771" spans="1:66" x14ac:dyDescent="0.25">
      <c r="A771" t="s">
        <v>10</v>
      </c>
      <c r="B771" t="s">
        <v>38</v>
      </c>
      <c r="C771" t="s">
        <v>12</v>
      </c>
      <c r="D771" s="7" t="s">
        <v>540</v>
      </c>
      <c r="E771">
        <f>VLOOKUP(A771,home!$A$2:$E$405,3,FALSE)</f>
        <v>1.6503000000000001</v>
      </c>
      <c r="F771">
        <f>VLOOKUP(B771,home!$B$2:$E$405,3,FALSE)</f>
        <v>1.5683</v>
      </c>
      <c r="G771">
        <f>VLOOKUP(C771,away!$B$2:$E$405,4,FALSE)</f>
        <v>0.81979999999999997</v>
      </c>
      <c r="H771">
        <f>VLOOKUP(A771,away!$A$2:$E$405,3,FALSE)</f>
        <v>1.3855999999999999</v>
      </c>
      <c r="I771">
        <f>VLOOKUP(C771,away!$B$2:$E$405,3,FALSE)</f>
        <v>0.93400000000000005</v>
      </c>
      <c r="J771">
        <f>VLOOKUP(B771,home!$B$2:$E$405,4,FALSE)</f>
        <v>0.63680000000000003</v>
      </c>
      <c r="K771" s="3">
        <f t="shared" si="786"/>
        <v>2.121778068702</v>
      </c>
      <c r="L771" s="3">
        <f t="shared" si="787"/>
        <v>0.82411497471999995</v>
      </c>
      <c r="M771" s="5">
        <f t="shared" si="788"/>
        <v>5.2555104862298301E-2</v>
      </c>
      <c r="N771" s="5">
        <f t="shared" si="789"/>
        <v>0.11151026889515836</v>
      </c>
      <c r="O771" s="5">
        <f t="shared" si="790"/>
        <v>4.3311448914999905E-2</v>
      </c>
      <c r="P771" s="5">
        <f t="shared" si="791"/>
        <v>9.1897282431553817E-2</v>
      </c>
      <c r="Q771" s="5">
        <f t="shared" si="792"/>
        <v>0.11830002148840493</v>
      </c>
      <c r="R771" s="5">
        <f t="shared" si="793"/>
        <v>1.7846806813835856E-2</v>
      </c>
      <c r="S771" s="5">
        <f t="shared" si="794"/>
        <v>4.0172646122732227E-2</v>
      </c>
      <c r="T771" s="5">
        <f t="shared" si="795"/>
        <v>9.7492819218292281E-2</v>
      </c>
      <c r="U771" s="5">
        <f t="shared" si="796"/>
        <v>3.7866963293958333E-2</v>
      </c>
      <c r="V771" s="5">
        <f t="shared" si="797"/>
        <v>7.8050500336456566E-3</v>
      </c>
      <c r="W771" s="5">
        <f t="shared" si="798"/>
        <v>8.3668797040357665E-2</v>
      </c>
      <c r="X771" s="5">
        <f t="shared" si="799"/>
        <v>6.8952708557767167E-2</v>
      </c>
      <c r="Y771" s="5">
        <f t="shared" si="800"/>
        <v>2.8412479834979902E-2</v>
      </c>
      <c r="Z771" s="5">
        <f t="shared" si="801"/>
        <v>4.9026069154056865E-3</v>
      </c>
      <c r="AA771" s="5">
        <f t="shared" si="802"/>
        <v>1.0402243832574546E-2</v>
      </c>
      <c r="AB771" s="5">
        <f t="shared" si="803"/>
        <v>1.1035626414623658E-2</v>
      </c>
      <c r="AC771" s="5">
        <f t="shared" si="804"/>
        <v>8.5298907833700503E-4</v>
      </c>
      <c r="AD771" s="5">
        <f t="shared" si="805"/>
        <v>4.4381654648727425E-2</v>
      </c>
      <c r="AE771" s="5">
        <f t="shared" si="806"/>
        <v>3.6575586198867763E-2</v>
      </c>
      <c r="AF771" s="5">
        <f t="shared" si="807"/>
        <v>1.5071244147824542E-2</v>
      </c>
      <c r="AG771" s="5">
        <f t="shared" si="808"/>
        <v>4.1401459966277894E-3</v>
      </c>
      <c r="AH771" s="5">
        <f t="shared" si="809"/>
        <v>1.0100779435379137E-3</v>
      </c>
      <c r="AI771" s="5">
        <f t="shared" si="810"/>
        <v>2.1431612282783617E-3</v>
      </c>
      <c r="AJ771" s="5">
        <f t="shared" si="811"/>
        <v>2.2736562459267349E-3</v>
      </c>
      <c r="AK771" s="5">
        <f t="shared" si="812"/>
        <v>1.6080646527915562E-3</v>
      </c>
      <c r="AL771" s="5">
        <f t="shared" si="813"/>
        <v>5.966109549080142E-5</v>
      </c>
      <c r="AM771" s="5">
        <f t="shared" si="814"/>
        <v>1.8833604297275187E-2</v>
      </c>
      <c r="AN771" s="5">
        <f t="shared" si="815"/>
        <v>1.5521055329335422E-2</v>
      </c>
      <c r="AO771" s="5">
        <f t="shared" si="816"/>
        <v>6.3955670601814904E-3</v>
      </c>
      <c r="AP771" s="5">
        <f t="shared" si="817"/>
        <v>1.7568941953738444E-3</v>
      </c>
      <c r="AQ771" s="5">
        <f t="shared" si="818"/>
        <v>3.6197070385155764E-4</v>
      </c>
      <c r="AR771" s="5">
        <f t="shared" si="819"/>
        <v>1.664840717807955E-4</v>
      </c>
      <c r="AS771" s="5">
        <f t="shared" si="820"/>
        <v>3.5324225229270136E-4</v>
      </c>
      <c r="AT771" s="5">
        <f t="shared" si="821"/>
        <v>3.7475083192677636E-4</v>
      </c>
      <c r="AU771" s="5">
        <f t="shared" si="822"/>
        <v>2.6504603213668785E-4</v>
      </c>
      <c r="AV771" s="5">
        <f t="shared" si="823"/>
        <v>1.4059221454602744E-4</v>
      </c>
      <c r="AW771" s="5">
        <f t="shared" si="824"/>
        <v>2.8978538900896403E-6</v>
      </c>
      <c r="AX771" s="5">
        <f t="shared" si="825"/>
        <v>6.6601214254283789E-3</v>
      </c>
      <c r="AY771" s="5">
        <f t="shared" si="826"/>
        <v>5.4887058001490381E-3</v>
      </c>
      <c r="AZ771" s="5">
        <f t="shared" si="827"/>
        <v>2.2616623208676708E-3</v>
      </c>
      <c r="BA771" s="5">
        <f t="shared" si="828"/>
        <v>6.2128992879567895E-4</v>
      </c>
      <c r="BB771" s="5">
        <f t="shared" si="829"/>
        <v>1.2800358349081037E-4</v>
      </c>
      <c r="BC771" s="5">
        <f t="shared" si="830"/>
        <v>2.1097933994519727E-5</v>
      </c>
      <c r="BD771" s="5">
        <f t="shared" si="831"/>
        <v>2.2867002767818807E-5</v>
      </c>
      <c r="BE771" s="5">
        <f t="shared" si="832"/>
        <v>4.8518704969705874E-5</v>
      </c>
      <c r="BF771" s="5">
        <f t="shared" si="833"/>
        <v>5.1472962063272347E-5</v>
      </c>
      <c r="BG771" s="5">
        <f t="shared" si="834"/>
        <v>3.6404734012327115E-5</v>
      </c>
      <c r="BH771" s="5">
        <f t="shared" si="835"/>
        <v>1.9310691556071356E-5</v>
      </c>
      <c r="BI771" s="5">
        <f t="shared" si="836"/>
        <v>8.1946003670282134E-6</v>
      </c>
      <c r="BJ771" s="8">
        <f t="shared" si="837"/>
        <v>0.6665556986057517</v>
      </c>
      <c r="BK771" s="8">
        <f t="shared" si="838"/>
        <v>0.19883143942420684</v>
      </c>
      <c r="BL771" s="8">
        <f t="shared" si="839"/>
        <v>0.1289849334389461</v>
      </c>
      <c r="BM771" s="8">
        <f t="shared" si="840"/>
        <v>0.55836793703179988</v>
      </c>
      <c r="BN771" s="8">
        <f t="shared" si="841"/>
        <v>0.43542093340625121</v>
      </c>
    </row>
    <row r="772" spans="1:66" x14ac:dyDescent="0.25">
      <c r="A772" t="s">
        <v>10</v>
      </c>
      <c r="B772" t="s">
        <v>40</v>
      </c>
      <c r="C772" t="s">
        <v>215</v>
      </c>
      <c r="D772" s="7" t="s">
        <v>540</v>
      </c>
      <c r="E772">
        <f>VLOOKUP(A772,home!$A$2:$E$405,3,FALSE)</f>
        <v>1.6503000000000001</v>
      </c>
      <c r="F772">
        <f>VLOOKUP(B772,home!$B$2:$E$405,3,FALSE)</f>
        <v>0.81979999999999997</v>
      </c>
      <c r="G772">
        <f>VLOOKUP(C772,away!$B$2:$E$405,4,FALSE)</f>
        <v>0.74850000000000005</v>
      </c>
      <c r="H772">
        <f>VLOOKUP(A772,away!$A$2:$E$405,3,FALSE)</f>
        <v>1.3855999999999999</v>
      </c>
      <c r="I772">
        <f>VLOOKUP(C772,away!$B$2:$E$405,3,FALSE)</f>
        <v>0.72170000000000001</v>
      </c>
      <c r="J772">
        <f>VLOOKUP(B772,home!$B$2:$E$405,4,FALSE)</f>
        <v>1.1462000000000001</v>
      </c>
      <c r="K772" s="3">
        <f t="shared" si="786"/>
        <v>1.01265758109</v>
      </c>
      <c r="L772" s="3">
        <f t="shared" si="787"/>
        <v>1.1461856954240002</v>
      </c>
      <c r="M772" s="5">
        <f t="shared" si="788"/>
        <v>0.11545859749688767</v>
      </c>
      <c r="N772" s="5">
        <f t="shared" si="789"/>
        <v>0.11692002405724218</v>
      </c>
      <c r="O772" s="5">
        <f t="shared" si="790"/>
        <v>0.13233699286464992</v>
      </c>
      <c r="P772" s="5">
        <f t="shared" si="791"/>
        <v>0.13401205908304095</v>
      </c>
      <c r="Q772" s="5">
        <f t="shared" si="792"/>
        <v>5.9199974371395743E-2</v>
      </c>
      <c r="R772" s="5">
        <f t="shared" si="793"/>
        <v>7.5841384098444875E-2</v>
      </c>
      <c r="S772" s="5">
        <f t="shared" si="794"/>
        <v>3.8886735957797736E-2</v>
      </c>
      <c r="T772" s="5">
        <f t="shared" si="795"/>
        <v>6.7854163793961211E-2</v>
      </c>
      <c r="U772" s="5">
        <f t="shared" si="796"/>
        <v>7.6801352567648778E-2</v>
      </c>
      <c r="V772" s="5">
        <f t="shared" si="797"/>
        <v>5.0150652073099487E-3</v>
      </c>
      <c r="W772" s="5">
        <f t="shared" si="798"/>
        <v>1.998310094917587E-2</v>
      </c>
      <c r="X772" s="5">
        <f t="shared" si="799"/>
        <v>2.2904344458159143E-2</v>
      </c>
      <c r="Y772" s="5">
        <f t="shared" si="800"/>
        <v>1.3126315990502995E-2</v>
      </c>
      <c r="Z772" s="5">
        <f t="shared" si="801"/>
        <v>2.8976103191598247E-2</v>
      </c>
      <c r="AA772" s="5">
        <f t="shared" si="802"/>
        <v>2.9342870567418109E-2</v>
      </c>
      <c r="AB772" s="5">
        <f t="shared" si="803"/>
        <v>1.4857140165519291E-2</v>
      </c>
      <c r="AC772" s="5">
        <f t="shared" si="804"/>
        <v>3.638096412035495E-4</v>
      </c>
      <c r="AD772" s="5">
        <f t="shared" si="805"/>
        <v>5.05900966746743E-3</v>
      </c>
      <c r="AE772" s="5">
        <f t="shared" si="806"/>
        <v>5.7985645138628958E-3</v>
      </c>
      <c r="AF772" s="5">
        <f t="shared" si="807"/>
        <v>3.3231158498914374E-3</v>
      </c>
      <c r="AG772" s="5">
        <f t="shared" si="808"/>
        <v>1.2696359504607781E-3</v>
      </c>
      <c r="AH772" s="5">
        <f t="shared" si="809"/>
        <v>8.3029987468349054E-3</v>
      </c>
      <c r="AI772" s="5">
        <f t="shared" si="810"/>
        <v>8.4080946267631358E-3</v>
      </c>
      <c r="AJ772" s="5">
        <f t="shared" si="811"/>
        <v>4.2572603831568922E-3</v>
      </c>
      <c r="AK772" s="5">
        <f t="shared" si="812"/>
        <v>1.4370490005593151E-3</v>
      </c>
      <c r="AL772" s="5">
        <f t="shared" si="813"/>
        <v>1.68908613785177E-5</v>
      </c>
      <c r="AM772" s="5">
        <f t="shared" si="814"/>
        <v>1.0246088985136988E-3</v>
      </c>
      <c r="AN772" s="5">
        <f t="shared" si="815"/>
        <v>1.1743920628805426E-3</v>
      </c>
      <c r="AO772" s="5">
        <f t="shared" si="816"/>
        <v>6.7303569164658061E-4</v>
      </c>
      <c r="AP772" s="5">
        <f t="shared" si="817"/>
        <v>2.5714129409170299E-4</v>
      </c>
      <c r="AQ772" s="5">
        <f t="shared" si="818"/>
        <v>7.3682918247681468E-5</v>
      </c>
      <c r="AR772" s="5">
        <f t="shared" si="819"/>
        <v>1.9033556785491128E-3</v>
      </c>
      <c r="AS772" s="5">
        <f t="shared" si="820"/>
        <v>1.92744755739346E-3</v>
      </c>
      <c r="AT772" s="5">
        <f t="shared" si="821"/>
        <v>9.7592219057394513E-4</v>
      </c>
      <c r="AU772" s="5">
        <f t="shared" si="822"/>
        <v>3.2942500161288842E-4</v>
      </c>
      <c r="AV772" s="5">
        <f t="shared" si="823"/>
        <v>8.3398681320969237E-5</v>
      </c>
      <c r="AW772" s="5">
        <f t="shared" si="824"/>
        <v>5.445865353216486E-7</v>
      </c>
      <c r="AX772" s="5">
        <f t="shared" si="825"/>
        <v>1.7292966145536186E-4</v>
      </c>
      <c r="AY772" s="5">
        <f t="shared" si="826"/>
        <v>1.9820950427465084E-4</v>
      </c>
      <c r="AZ772" s="5">
        <f t="shared" si="827"/>
        <v>1.1359244924834354E-4</v>
      </c>
      <c r="BA772" s="5">
        <f t="shared" si="828"/>
        <v>4.3399346812209358E-5</v>
      </c>
      <c r="BB772" s="5">
        <f t="shared" si="829"/>
        <v>1.2435927626724885E-5</v>
      </c>
      <c r="BC772" s="5">
        <f t="shared" si="830"/>
        <v>2.8507764710160383E-6</v>
      </c>
      <c r="BD772" s="5">
        <f t="shared" si="831"/>
        <v>3.635998420095054E-4</v>
      </c>
      <c r="BE772" s="5">
        <f t="shared" si="832"/>
        <v>3.6820213649405188E-4</v>
      </c>
      <c r="BF772" s="5">
        <f t="shared" si="833"/>
        <v>1.864313424471183E-4</v>
      </c>
      <c r="BG772" s="5">
        <f t="shared" si="834"/>
        <v>6.293037076062009E-5</v>
      </c>
      <c r="BH772" s="5">
        <f t="shared" si="835"/>
        <v>1.5931729257886599E-5</v>
      </c>
      <c r="BI772" s="5">
        <f t="shared" si="836"/>
        <v>3.2266772825744458E-6</v>
      </c>
      <c r="BJ772" s="8">
        <f t="shared" si="837"/>
        <v>0.31918452813338816</v>
      </c>
      <c r="BK772" s="8">
        <f t="shared" si="838"/>
        <v>0.29395136775189296</v>
      </c>
      <c r="BL772" s="8">
        <f t="shared" si="839"/>
        <v>0.35780501422869737</v>
      </c>
      <c r="BM772" s="8">
        <f t="shared" si="840"/>
        <v>0.36595031641617604</v>
      </c>
      <c r="BN772" s="8">
        <f t="shared" si="841"/>
        <v>0.63376903197166135</v>
      </c>
    </row>
    <row r="773" spans="1:66" s="14" customFormat="1" x14ac:dyDescent="0.25">
      <c r="A773" t="s">
        <v>13</v>
      </c>
      <c r="B773" t="s">
        <v>219</v>
      </c>
      <c r="C773" t="s">
        <v>44</v>
      </c>
      <c r="D773" s="7" t="s">
        <v>540</v>
      </c>
      <c r="E773">
        <f>VLOOKUP(A773,home!$A$2:$E$405,3,FALSE)</f>
        <v>1.8552</v>
      </c>
      <c r="F773">
        <f>VLOOKUP(B773,home!$B$2:$E$405,3,FALSE)</f>
        <v>1.1116999999999999</v>
      </c>
      <c r="G773">
        <f>VLOOKUP(C773,away!$B$2:$E$405,4,FALSE)</f>
        <v>1.0781000000000001</v>
      </c>
      <c r="H773">
        <f>VLOOKUP(A773,away!$A$2:$E$405,3,FALSE)</f>
        <v>1.3231999999999999</v>
      </c>
      <c r="I773">
        <f>VLOOKUP(C773,away!$B$2:$E$405,3,FALSE)</f>
        <v>0.93359999999999999</v>
      </c>
      <c r="J773">
        <f>VLOOKUP(B773,home!$B$2:$E$405,4,FALSE)</f>
        <v>0.80300000000000005</v>
      </c>
      <c r="K773" s="3">
        <f t="shared" si="786"/>
        <v>2.2235012981039999</v>
      </c>
      <c r="L773" s="3">
        <f t="shared" si="787"/>
        <v>0.99197763455999999</v>
      </c>
      <c r="M773" s="5">
        <f t="shared" si="788"/>
        <v>4.0136106727231835E-2</v>
      </c>
      <c r="N773" s="5">
        <f t="shared" si="789"/>
        <v>8.9242685408840658E-2</v>
      </c>
      <c r="O773" s="5">
        <f t="shared" si="790"/>
        <v>3.981412021172713E-2</v>
      </c>
      <c r="P773" s="5">
        <f t="shared" si="791"/>
        <v>8.8526747973643974E-2</v>
      </c>
      <c r="Q773" s="5">
        <f t="shared" si="792"/>
        <v>9.9215613426422072E-2</v>
      </c>
      <c r="R773" s="5">
        <f t="shared" si="793"/>
        <v>1.9747358394858281E-2</v>
      </c>
      <c r="S773" s="5">
        <f t="shared" si="794"/>
        <v>4.8815055481401401E-2</v>
      </c>
      <c r="T773" s="5">
        <f t="shared" si="795"/>
        <v>9.8419669518161529E-2</v>
      </c>
      <c r="U773" s="5">
        <f t="shared" si="796"/>
        <v>4.3908277025092306E-2</v>
      </c>
      <c r="V773" s="5">
        <f t="shared" si="797"/>
        <v>1.1963287662625652E-2</v>
      </c>
      <c r="W773" s="5">
        <f t="shared" si="798"/>
        <v>7.3535348415278035E-2</v>
      </c>
      <c r="X773" s="5">
        <f t="shared" si="799"/>
        <v>7.294542097753294E-2</v>
      </c>
      <c r="Y773" s="5">
        <f t="shared" si="800"/>
        <v>3.6180113076638265E-2</v>
      </c>
      <c r="Z773" s="5">
        <f t="shared" si="801"/>
        <v>6.5296459564466933E-3</v>
      </c>
      <c r="AA773" s="5">
        <f t="shared" si="802"/>
        <v>1.4518676260318756E-2</v>
      </c>
      <c r="AB773" s="5">
        <f t="shared" si="803"/>
        <v>1.6141147755785245E-2</v>
      </c>
      <c r="AC773" s="5">
        <f t="shared" si="804"/>
        <v>1.6491867270581879E-3</v>
      </c>
      <c r="AD773" s="5">
        <f t="shared" si="805"/>
        <v>4.0876485664475166E-2</v>
      </c>
      <c r="AE773" s="5">
        <f t="shared" si="806"/>
        <v>4.0548559558571819E-2</v>
      </c>
      <c r="AF773" s="5">
        <f t="shared" si="807"/>
        <v>2.0111632097863673E-2</v>
      </c>
      <c r="AG773" s="5">
        <f t="shared" si="808"/>
        <v>6.6500964118599267E-3</v>
      </c>
      <c r="AH773" s="5">
        <f t="shared" si="809"/>
        <v>1.6193156875975647E-3</v>
      </c>
      <c r="AI773" s="5">
        <f t="shared" si="810"/>
        <v>3.6005505334133557E-3</v>
      </c>
      <c r="AJ773" s="5">
        <f t="shared" si="811"/>
        <v>4.0029143924668236E-3</v>
      </c>
      <c r="AK773" s="5">
        <f t="shared" si="812"/>
        <v>2.9668284492830556E-3</v>
      </c>
      <c r="AL773" s="5">
        <f t="shared" si="813"/>
        <v>1.4550204257724069E-4</v>
      </c>
      <c r="AM773" s="5">
        <f t="shared" si="814"/>
        <v>1.8177783787378013E-2</v>
      </c>
      <c r="AN773" s="5">
        <f t="shared" si="815"/>
        <v>1.8031954962946357E-2</v>
      </c>
      <c r="AO773" s="5">
        <f t="shared" si="816"/>
        <v>8.9436480153179884E-3</v>
      </c>
      <c r="AP773" s="5">
        <f t="shared" si="817"/>
        <v>2.9572996008574593E-3</v>
      </c>
      <c r="AQ773" s="5">
        <f t="shared" si="818"/>
        <v>7.3339376568595349E-4</v>
      </c>
      <c r="AR773" s="5">
        <f t="shared" si="819"/>
        <v>3.2126498907778656E-4</v>
      </c>
      <c r="AS773" s="5">
        <f t="shared" si="820"/>
        <v>7.1433312024982566E-4</v>
      </c>
      <c r="AT773" s="5">
        <f t="shared" si="821"/>
        <v>7.9416031007708426E-4</v>
      </c>
      <c r="AU773" s="5">
        <f t="shared" si="822"/>
        <v>5.8860549345302396E-4</v>
      </c>
      <c r="AV773" s="5">
        <f t="shared" si="823"/>
        <v>3.2719126969098607E-4</v>
      </c>
      <c r="AW773" s="5">
        <f t="shared" si="824"/>
        <v>8.9146820262978966E-6</v>
      </c>
      <c r="AX773" s="5">
        <f t="shared" si="825"/>
        <v>6.7363876413148102E-3</v>
      </c>
      <c r="AY773" s="5">
        <f t="shared" si="826"/>
        <v>6.6823458779106826E-3</v>
      </c>
      <c r="AZ773" s="5">
        <f t="shared" si="827"/>
        <v>3.3143688286408025E-3</v>
      </c>
      <c r="BA773" s="5">
        <f t="shared" si="828"/>
        <v>1.0959265835648339E-3</v>
      </c>
      <c r="BB773" s="5">
        <f t="shared" si="829"/>
        <v>2.7178366500401648E-4</v>
      </c>
      <c r="BC773" s="5">
        <f t="shared" si="830"/>
        <v>5.3920663424546363E-5</v>
      </c>
      <c r="BD773" s="5">
        <f t="shared" si="831"/>
        <v>5.3114613988721126E-5</v>
      </c>
      <c r="BE773" s="5">
        <f t="shared" si="832"/>
        <v>1.1810041315221429E-4</v>
      </c>
      <c r="BF773" s="5">
        <f t="shared" si="833"/>
        <v>1.3129821097528362E-4</v>
      </c>
      <c r="BG773" s="5">
        <f t="shared" si="834"/>
        <v>9.7313914180758649E-5</v>
      </c>
      <c r="BH773" s="5">
        <f t="shared" si="835"/>
        <v>5.4094403626124535E-5</v>
      </c>
      <c r="BI773" s="5">
        <f t="shared" si="836"/>
        <v>2.4055795336569921E-5</v>
      </c>
      <c r="BJ773" s="8">
        <f t="shared" si="837"/>
        <v>0.64472443794768963</v>
      </c>
      <c r="BK773" s="8">
        <f t="shared" si="838"/>
        <v>0.197918232492449</v>
      </c>
      <c r="BL773" s="8">
        <f t="shared" si="839"/>
        <v>0.14954272124435092</v>
      </c>
      <c r="BM773" s="8">
        <f t="shared" si="840"/>
        <v>0.61535897430232778</v>
      </c>
      <c r="BN773" s="8">
        <f t="shared" si="841"/>
        <v>0.37668263214272402</v>
      </c>
    </row>
    <row r="774" spans="1:66" x14ac:dyDescent="0.25">
      <c r="A774" t="s">
        <v>13</v>
      </c>
      <c r="B774" t="s">
        <v>14</v>
      </c>
      <c r="C774" t="s">
        <v>51</v>
      </c>
      <c r="D774" s="7" t="s">
        <v>540</v>
      </c>
      <c r="E774">
        <f>VLOOKUP(A774,home!$A$2:$E$405,3,FALSE)</f>
        <v>1.8552</v>
      </c>
      <c r="F774">
        <f>VLOOKUP(B774,home!$B$2:$E$405,3,FALSE)</f>
        <v>0.97699999999999998</v>
      </c>
      <c r="G774">
        <f>VLOOKUP(C774,away!$B$2:$E$405,4,FALSE)</f>
        <v>0.72929999999999995</v>
      </c>
      <c r="H774">
        <f>VLOOKUP(A774,away!$A$2:$E$405,3,FALSE)</f>
        <v>1.3231999999999999</v>
      </c>
      <c r="I774">
        <f>VLOOKUP(C774,away!$B$2:$E$405,3,FALSE)</f>
        <v>1.1557999999999999</v>
      </c>
      <c r="J774">
        <f>VLOOKUP(B774,home!$B$2:$E$405,4,FALSE)</f>
        <v>0.51959999999999995</v>
      </c>
      <c r="K774" s="3">
        <f t="shared" si="786"/>
        <v>1.3218784207199998</v>
      </c>
      <c r="L774" s="3">
        <f t="shared" si="787"/>
        <v>0.79465262937599979</v>
      </c>
      <c r="M774" s="5">
        <f t="shared" si="788"/>
        <v>0.12044873526059223</v>
      </c>
      <c r="N774" s="5">
        <f t="shared" si="789"/>
        <v>0.15921858394399299</v>
      </c>
      <c r="O774" s="5">
        <f t="shared" si="790"/>
        <v>9.571490417984331E-2</v>
      </c>
      <c r="P774" s="5">
        <f t="shared" si="791"/>
        <v>0.12652346637661738</v>
      </c>
      <c r="Q774" s="5">
        <f t="shared" si="792"/>
        <v>0.10523380514658011</v>
      </c>
      <c r="R774" s="5">
        <f t="shared" si="793"/>
        <v>3.8030050138492179E-2</v>
      </c>
      <c r="S774" s="5">
        <f t="shared" si="794"/>
        <v>3.32261428675883E-2</v>
      </c>
      <c r="T774" s="5">
        <f t="shared" si="795"/>
        <v>8.3624319958971502E-2</v>
      </c>
      <c r="U774" s="5">
        <f t="shared" si="796"/>
        <v>5.0271102616972443E-2</v>
      </c>
      <c r="V774" s="5">
        <f t="shared" si="797"/>
        <v>3.8779861738014159E-3</v>
      </c>
      <c r="W774" s="5">
        <f t="shared" si="798"/>
        <v>4.6368765384505829E-2</v>
      </c>
      <c r="X774" s="5">
        <f t="shared" si="799"/>
        <v>3.6847061333716402E-2</v>
      </c>
      <c r="Y774" s="5">
        <f t="shared" si="800"/>
        <v>1.4640307086808236E-2</v>
      </c>
      <c r="Z774" s="5">
        <f t="shared" si="801"/>
        <v>1.007355977928464E-2</v>
      </c>
      <c r="AA774" s="5">
        <f t="shared" si="802"/>
        <v>1.3316021292069286E-2</v>
      </c>
      <c r="AB774" s="5">
        <f t="shared" si="803"/>
        <v>8.801080597917222E-3</v>
      </c>
      <c r="AC774" s="5">
        <f t="shared" si="804"/>
        <v>2.5459807247478044E-4</v>
      </c>
      <c r="AD774" s="5">
        <f t="shared" si="805"/>
        <v>1.5323467589301689E-2</v>
      </c>
      <c r="AE774" s="5">
        <f t="shared" si="806"/>
        <v>1.2176833810996501E-2</v>
      </c>
      <c r="AF774" s="5">
        <f t="shared" si="807"/>
        <v>4.8381765026914722E-3</v>
      </c>
      <c r="AG774" s="5">
        <f t="shared" si="808"/>
        <v>1.2815565597496525E-3</v>
      </c>
      <c r="AH774" s="5">
        <f t="shared" si="809"/>
        <v>2.0012451914462131E-3</v>
      </c>
      <c r="AI774" s="5">
        <f t="shared" si="810"/>
        <v>2.6454028331424138E-3</v>
      </c>
      <c r="AJ774" s="5">
        <f t="shared" si="811"/>
        <v>1.748450459621254E-3</v>
      </c>
      <c r="AK774" s="5">
        <f t="shared" si="812"/>
        <v>7.7041297742376687E-4</v>
      </c>
      <c r="AL774" s="5">
        <f t="shared" si="813"/>
        <v>1.0697540523816071E-5</v>
      </c>
      <c r="AM774" s="5">
        <f t="shared" si="814"/>
        <v>4.0511522273800433E-3</v>
      </c>
      <c r="AN774" s="5">
        <f t="shared" si="815"/>
        <v>3.2192587694899891E-3</v>
      </c>
      <c r="AO774" s="5">
        <f t="shared" si="816"/>
        <v>1.2790962229084827E-3</v>
      </c>
      <c r="AP774" s="5">
        <f t="shared" si="817"/>
        <v>3.3881239225304528E-4</v>
      </c>
      <c r="AQ774" s="5">
        <f t="shared" si="818"/>
        <v>6.7309539592263749E-5</v>
      </c>
      <c r="AR774" s="5">
        <f t="shared" si="819"/>
        <v>3.1805895068176191E-4</v>
      </c>
      <c r="AS774" s="5">
        <f t="shared" si="820"/>
        <v>4.2043526342306768E-4</v>
      </c>
      <c r="AT774" s="5">
        <f t="shared" si="821"/>
        <v>2.7788215101434097E-4</v>
      </c>
      <c r="AU774" s="5">
        <f t="shared" si="822"/>
        <v>1.2244213964303783E-4</v>
      </c>
      <c r="AV774" s="5">
        <f t="shared" si="823"/>
        <v>4.0463405545229135E-5</v>
      </c>
      <c r="AW774" s="5">
        <f t="shared" si="824"/>
        <v>3.1214061176438194E-7</v>
      </c>
      <c r="AX774" s="5">
        <f t="shared" si="825"/>
        <v>8.9252178473757339E-4</v>
      </c>
      <c r="AY774" s="5">
        <f t="shared" si="826"/>
        <v>7.0924478301707277E-4</v>
      </c>
      <c r="AZ774" s="5">
        <f t="shared" si="827"/>
        <v>2.8180161584786363E-4</v>
      </c>
      <c r="BA774" s="5">
        <f t="shared" si="828"/>
        <v>7.4644798331970083E-5</v>
      </c>
      <c r="BB774" s="5">
        <f t="shared" si="829"/>
        <v>1.4829171315935316E-5</v>
      </c>
      <c r="BC774" s="5">
        <f t="shared" si="830"/>
        <v>2.3568079955350308E-6</v>
      </c>
      <c r="BD774" s="5">
        <f t="shared" si="831"/>
        <v>4.2124396909305585E-5</v>
      </c>
      <c r="BE774" s="5">
        <f t="shared" si="832"/>
        <v>5.5683331260255299E-5</v>
      </c>
      <c r="BF774" s="5">
        <f t="shared" si="833"/>
        <v>3.680329699336744E-5</v>
      </c>
      <c r="BG774" s="5">
        <f t="shared" si="834"/>
        <v>1.6216494702293888E-5</v>
      </c>
      <c r="BH774" s="5">
        <f t="shared" si="835"/>
        <v>5.3590586016706224E-6</v>
      </c>
      <c r="BI774" s="5">
        <f t="shared" si="836"/>
        <v>1.4168047841844581E-6</v>
      </c>
      <c r="BJ774" s="8">
        <f t="shared" si="837"/>
        <v>0.49048390543018427</v>
      </c>
      <c r="BK774" s="8">
        <f t="shared" si="838"/>
        <v>0.28505087107461502</v>
      </c>
      <c r="BL774" s="8">
        <f t="shared" si="839"/>
        <v>0.21463555558048661</v>
      </c>
      <c r="BM774" s="8">
        <f t="shared" si="840"/>
        <v>0.35436541417604683</v>
      </c>
      <c r="BN774" s="8">
        <f t="shared" si="841"/>
        <v>0.64516954504611812</v>
      </c>
    </row>
    <row r="775" spans="1:66" x14ac:dyDescent="0.25">
      <c r="A775" t="s">
        <v>16</v>
      </c>
      <c r="B775" t="s">
        <v>17</v>
      </c>
      <c r="C775" t="s">
        <v>57</v>
      </c>
      <c r="D775" s="7" t="s">
        <v>540</v>
      </c>
      <c r="E775">
        <f>VLOOKUP(A775,home!$A$2:$E$405,3,FALSE)</f>
        <v>1.6396999999999999</v>
      </c>
      <c r="F775">
        <f>VLOOKUP(B775,home!$B$2:$E$405,3,FALSE)</f>
        <v>0.91479999999999995</v>
      </c>
      <c r="G775">
        <f>VLOOKUP(C775,away!$B$2:$E$405,4,FALSE)</f>
        <v>1.0404</v>
      </c>
      <c r="H775">
        <f>VLOOKUP(A775,away!$A$2:$E$405,3,FALSE)</f>
        <v>1.2963</v>
      </c>
      <c r="I775">
        <f>VLOOKUP(C775,away!$B$2:$E$405,3,FALSE)</f>
        <v>1.0437000000000001</v>
      </c>
      <c r="J775">
        <f>VLOOKUP(B775,home!$B$2:$E$405,4,FALSE)</f>
        <v>0.91610000000000003</v>
      </c>
      <c r="K775" s="3">
        <f t="shared" si="786"/>
        <v>1.5605974614239999</v>
      </c>
      <c r="L775" s="3">
        <f t="shared" si="787"/>
        <v>1.2394359467910001</v>
      </c>
      <c r="M775" s="5">
        <f t="shared" si="788"/>
        <v>6.080803110350657E-2</v>
      </c>
      <c r="N775" s="5">
        <f t="shared" si="789"/>
        <v>9.4896858974323983E-2</v>
      </c>
      <c r="O775" s="5">
        <f t="shared" si="790"/>
        <v>7.5367659603271228E-2</v>
      </c>
      <c r="P775" s="5">
        <f t="shared" si="791"/>
        <v>0.11761857825033324</v>
      </c>
      <c r="Q775" s="5">
        <f t="shared" si="792"/>
        <v>7.4047898606220672E-2</v>
      </c>
      <c r="R775" s="5">
        <f t="shared" si="793"/>
        <v>4.6706693268901159E-2</v>
      </c>
      <c r="S775" s="5">
        <f t="shared" si="794"/>
        <v>5.6876245203867526E-2</v>
      </c>
      <c r="T775" s="5">
        <f t="shared" si="795"/>
        <v>9.1777627316885088E-2</v>
      </c>
      <c r="U775" s="5">
        <f t="shared" si="796"/>
        <v>7.2890346946956577E-2</v>
      </c>
      <c r="V775" s="5">
        <f t="shared" si="797"/>
        <v>1.2223719969761368E-2</v>
      </c>
      <c r="W775" s="5">
        <f t="shared" si="798"/>
        <v>3.8519654196216571E-2</v>
      </c>
      <c r="X775" s="5">
        <f t="shared" si="799"/>
        <v>4.774264406874959E-2</v>
      </c>
      <c r="Y775" s="5">
        <f t="shared" si="800"/>
        <v>2.9586974626828199E-2</v>
      </c>
      <c r="Z775" s="5">
        <f t="shared" si="801"/>
        <v>1.9296651531072444E-2</v>
      </c>
      <c r="AA775" s="5">
        <f t="shared" si="802"/>
        <v>3.0114305393375201E-2</v>
      </c>
      <c r="AB775" s="5">
        <f t="shared" si="803"/>
        <v>2.3498154274724209E-2</v>
      </c>
      <c r="AC775" s="5">
        <f t="shared" si="804"/>
        <v>1.4777412391940507E-3</v>
      </c>
      <c r="AD775" s="5">
        <f t="shared" si="805"/>
        <v>1.5028418638386481E-2</v>
      </c>
      <c r="AE775" s="5">
        <f t="shared" si="806"/>
        <v>1.8626762283840057E-2</v>
      </c>
      <c r="AF775" s="5">
        <f t="shared" si="807"/>
        <v>1.15433393734611E-2</v>
      </c>
      <c r="AG775" s="5">
        <f t="shared" si="808"/>
        <v>4.7690765884918626E-3</v>
      </c>
      <c r="AH775" s="5">
        <f t="shared" si="809"/>
        <v>5.9792408900776932E-3</v>
      </c>
      <c r="AI775" s="5">
        <f t="shared" si="810"/>
        <v>9.3311881542978269E-3</v>
      </c>
      <c r="AJ775" s="5">
        <f t="shared" si="811"/>
        <v>7.2811142728334442E-3</v>
      </c>
      <c r="AK775" s="5">
        <f t="shared" si="812"/>
        <v>3.7876294835073082E-3</v>
      </c>
      <c r="AL775" s="5">
        <f t="shared" si="813"/>
        <v>1.1433346577529093E-4</v>
      </c>
      <c r="AM775" s="5">
        <f t="shared" si="814"/>
        <v>4.6906623952566139E-3</v>
      </c>
      <c r="AN775" s="5">
        <f t="shared" si="815"/>
        <v>5.81377558694182E-3</v>
      </c>
      <c r="AO775" s="5">
        <f t="shared" si="816"/>
        <v>3.6029012245158199E-3</v>
      </c>
      <c r="AP775" s="5">
        <f t="shared" si="817"/>
        <v>1.4885217634674061E-3</v>
      </c>
      <c r="AQ775" s="5">
        <f t="shared" si="818"/>
        <v>4.6123184530555834E-4</v>
      </c>
      <c r="AR775" s="5">
        <f t="shared" si="819"/>
        <v>1.4821772187369813E-3</v>
      </c>
      <c r="AS775" s="5">
        <f t="shared" si="820"/>
        <v>2.3130820049414177E-3</v>
      </c>
      <c r="AT775" s="5">
        <f t="shared" si="821"/>
        <v>1.8048949524885564E-3</v>
      </c>
      <c r="AU775" s="5">
        <f t="shared" si="822"/>
        <v>9.3890482699687718E-4</v>
      </c>
      <c r="AV775" s="5">
        <f t="shared" si="823"/>
        <v>3.6631312238251672E-4</v>
      </c>
      <c r="AW775" s="5">
        <f t="shared" si="824"/>
        <v>6.143075478171768E-6</v>
      </c>
      <c r="AX775" s="5">
        <f t="shared" si="825"/>
        <v>1.2200393044057482E-3</v>
      </c>
      <c r="AY775" s="5">
        <f t="shared" si="826"/>
        <v>1.5121605703783715E-3</v>
      </c>
      <c r="AZ775" s="5">
        <f t="shared" si="827"/>
        <v>9.3711308412346812E-4</v>
      </c>
      <c r="BA775" s="5">
        <f t="shared" si="828"/>
        <v>3.8716388089026822E-4</v>
      </c>
      <c r="BB775" s="5">
        <f t="shared" si="829"/>
        <v>1.1996620781862687E-4</v>
      </c>
      <c r="BC775" s="5">
        <f t="shared" si="830"/>
        <v>2.973808607412113E-5</v>
      </c>
      <c r="BD775" s="5">
        <f t="shared" si="831"/>
        <v>3.0617728740288717E-4</v>
      </c>
      <c r="BE775" s="5">
        <f t="shared" si="832"/>
        <v>4.7781949746663222E-4</v>
      </c>
      <c r="BF775" s="5">
        <f t="shared" si="833"/>
        <v>3.7284194738265882E-4</v>
      </c>
      <c r="BG775" s="5">
        <f t="shared" si="834"/>
        <v>1.9395206553258595E-4</v>
      </c>
      <c r="BH775" s="5">
        <f t="shared" si="835"/>
        <v>7.5670275277023749E-5</v>
      </c>
      <c r="BI775" s="5">
        <f t="shared" si="836"/>
        <v>2.3618167900515705E-5</v>
      </c>
      <c r="BJ775" s="8">
        <f t="shared" si="837"/>
        <v>0.44680252862258146</v>
      </c>
      <c r="BK775" s="8">
        <f t="shared" si="838"/>
        <v>0.25063080980281643</v>
      </c>
      <c r="BL775" s="8">
        <f t="shared" si="839"/>
        <v>0.28331178365445331</v>
      </c>
      <c r="BM775" s="8">
        <f t="shared" si="840"/>
        <v>0.5290900363094666</v>
      </c>
      <c r="BN775" s="8">
        <f t="shared" si="841"/>
        <v>0.46944571980655686</v>
      </c>
    </row>
    <row r="776" spans="1:66" x14ac:dyDescent="0.25">
      <c r="A776" t="s">
        <v>16</v>
      </c>
      <c r="B776" t="s">
        <v>272</v>
      </c>
      <c r="C776" t="s">
        <v>426</v>
      </c>
      <c r="D776" s="7" t="s">
        <v>540</v>
      </c>
      <c r="E776">
        <f>VLOOKUP(A776,home!$A$2:$E$405,3,FALSE)</f>
        <v>1.6396999999999999</v>
      </c>
      <c r="F776">
        <f>VLOOKUP(B776,home!$B$2:$E$405,3,FALSE)</f>
        <v>1.3632</v>
      </c>
      <c r="G776">
        <f>VLOOKUP(C776,away!$B$2:$E$405,4,FALSE)</f>
        <v>0.82509999999999994</v>
      </c>
      <c r="H776">
        <f>VLOOKUP(A776,away!$A$2:$E$405,3,FALSE)</f>
        <v>1.2963</v>
      </c>
      <c r="I776">
        <f>VLOOKUP(C776,away!$B$2:$E$405,3,FALSE)</f>
        <v>0.63529999999999998</v>
      </c>
      <c r="J776">
        <f>VLOOKUP(B776,home!$B$2:$E$405,4,FALSE)</f>
        <v>0.90759999999999996</v>
      </c>
      <c r="K776" s="3">
        <f t="shared" si="786"/>
        <v>1.8442957319039996</v>
      </c>
      <c r="L776" s="3">
        <f t="shared" si="787"/>
        <v>0.74744435036399992</v>
      </c>
      <c r="M776" s="5">
        <f t="shared" si="788"/>
        <v>7.4889612554057045E-2</v>
      </c>
      <c r="N776" s="5">
        <f t="shared" si="789"/>
        <v>0.13811859279739161</v>
      </c>
      <c r="O776" s="5">
        <f t="shared" si="790"/>
        <v>5.5975817804478814E-2</v>
      </c>
      <c r="P776" s="5">
        <f t="shared" si="791"/>
        <v>0.10323596186663621</v>
      </c>
      <c r="Q776" s="5">
        <f t="shared" si="792"/>
        <v>0.12736576559640794</v>
      </c>
      <c r="R776" s="5">
        <f t="shared" si="793"/>
        <v>2.0919404387481143E-2</v>
      </c>
      <c r="S776" s="5">
        <f t="shared" si="794"/>
        <v>3.5577910804507826E-2</v>
      </c>
      <c r="T776" s="5">
        <f t="shared" si="795"/>
        <v>9.5198821924820626E-2</v>
      </c>
      <c r="U776" s="5">
        <f t="shared" si="796"/>
        <v>3.8581568225805281E-2</v>
      </c>
      <c r="V776" s="5">
        <f t="shared" si="797"/>
        <v>5.4493833106064472E-3</v>
      </c>
      <c r="W776" s="5">
        <f t="shared" si="798"/>
        <v>7.8300045960046805E-2</v>
      </c>
      <c r="X776" s="5">
        <f t="shared" si="799"/>
        <v>5.8524926986078515E-2</v>
      </c>
      <c r="Y776" s="5">
        <f t="shared" si="800"/>
        <v>2.187206301560499E-2</v>
      </c>
      <c r="Z776" s="5">
        <f t="shared" si="801"/>
        <v>5.2120302074675513E-3</v>
      </c>
      <c r="AA776" s="5">
        <f t="shared" si="802"/>
        <v>9.6125250661871237E-3</v>
      </c>
      <c r="AB776" s="5">
        <f t="shared" si="803"/>
        <v>8.8641694761945628E-3</v>
      </c>
      <c r="AC776" s="5">
        <f t="shared" si="804"/>
        <v>4.6950130036756913E-4</v>
      </c>
      <c r="AD776" s="5">
        <f t="shared" si="805"/>
        <v>3.6102110143000368E-2</v>
      </c>
      <c r="AE776" s="5">
        <f t="shared" si="806"/>
        <v>2.6984318262604477E-2</v>
      </c>
      <c r="AF776" s="5">
        <f t="shared" si="807"/>
        <v>1.008463811690391E-2</v>
      </c>
      <c r="AG776" s="5">
        <f t="shared" si="808"/>
        <v>2.5125685953150917E-3</v>
      </c>
      <c r="AH776" s="5">
        <f t="shared" si="809"/>
        <v>9.739256331245318E-4</v>
      </c>
      <c r="AI776" s="5">
        <f t="shared" si="810"/>
        <v>1.7962068883634749E-3</v>
      </c>
      <c r="AJ776" s="5">
        <f t="shared" si="811"/>
        <v>1.6563683489126606E-3</v>
      </c>
      <c r="AK776" s="5">
        <f t="shared" si="812"/>
        <v>1.0182776921201647E-3</v>
      </c>
      <c r="AL776" s="5">
        <f t="shared" si="813"/>
        <v>2.5888459928188898E-5</v>
      </c>
      <c r="AM776" s="5">
        <f t="shared" si="814"/>
        <v>1.3316593529892723E-2</v>
      </c>
      <c r="AN776" s="5">
        <f t="shared" si="815"/>
        <v>9.9534126000121095E-3</v>
      </c>
      <c r="AO776" s="5">
        <f t="shared" si="816"/>
        <v>3.7198110073604507E-3</v>
      </c>
      <c r="AP776" s="5">
        <f t="shared" si="817"/>
        <v>9.2678390729112952E-4</v>
      </c>
      <c r="AQ776" s="5">
        <f t="shared" si="818"/>
        <v>1.7317984887825694E-4</v>
      </c>
      <c r="AR776" s="5">
        <f t="shared" si="819"/>
        <v>1.4559104243072265E-4</v>
      </c>
      <c r="AS776" s="5">
        <f t="shared" si="820"/>
        <v>2.6851293815843591E-4</v>
      </c>
      <c r="AT776" s="5">
        <f t="shared" si="821"/>
        <v>2.4760863290330303E-4</v>
      </c>
      <c r="AU776" s="5">
        <f t="shared" si="822"/>
        <v>1.5222118161538199E-4</v>
      </c>
      <c r="AV776" s="5">
        <f t="shared" si="823"/>
        <v>7.0185218889658196E-5</v>
      </c>
      <c r="AW776" s="5">
        <f t="shared" si="824"/>
        <v>9.9131833685482646E-7</v>
      </c>
      <c r="AX776" s="5">
        <f t="shared" si="825"/>
        <v>4.0932894351135918E-3</v>
      </c>
      <c r="AY776" s="5">
        <f t="shared" si="826"/>
        <v>3.0595060626803028E-3</v>
      </c>
      <c r="AZ776" s="5">
        <f t="shared" si="827"/>
        <v>1.143405260727399E-3</v>
      </c>
      <c r="BA776" s="5">
        <f t="shared" si="828"/>
        <v>2.8487726743572358E-4</v>
      </c>
      <c r="BB776" s="5">
        <f t="shared" si="829"/>
        <v>5.3232476022991459E-5</v>
      </c>
      <c r="BC776" s="5">
        <f t="shared" si="830"/>
        <v>7.9576626918544135E-6</v>
      </c>
      <c r="BD776" s="5">
        <f t="shared" si="831"/>
        <v>1.8136867021408167E-5</v>
      </c>
      <c r="BE776" s="5">
        <f t="shared" si="832"/>
        <v>3.3449746437693493E-5</v>
      </c>
      <c r="BF776" s="5">
        <f t="shared" si="833"/>
        <v>3.0845612294154567E-5</v>
      </c>
      <c r="BG776" s="5">
        <f t="shared" si="834"/>
        <v>1.8962810367358265E-5</v>
      </c>
      <c r="BH776" s="5">
        <f t="shared" si="835"/>
        <v>8.7432575563559482E-6</v>
      </c>
      <c r="BI776" s="5">
        <f t="shared" si="836"/>
        <v>3.2250305188249309E-6</v>
      </c>
      <c r="BJ776" s="8">
        <f t="shared" si="837"/>
        <v>0.63179590045628109</v>
      </c>
      <c r="BK776" s="8">
        <f t="shared" si="838"/>
        <v>0.22270776435878362</v>
      </c>
      <c r="BL776" s="8">
        <f t="shared" si="839"/>
        <v>0.14039574586086104</v>
      </c>
      <c r="BM776" s="8">
        <f t="shared" si="840"/>
        <v>0.47654777113259689</v>
      </c>
      <c r="BN776" s="8">
        <f t="shared" si="841"/>
        <v>0.52050515500645278</v>
      </c>
    </row>
    <row r="777" spans="1:66" x14ac:dyDescent="0.25">
      <c r="A777" t="s">
        <v>16</v>
      </c>
      <c r="B777" t="s">
        <v>493</v>
      </c>
      <c r="C777" t="s">
        <v>495</v>
      </c>
      <c r="D777" s="7" t="s">
        <v>540</v>
      </c>
      <c r="E777">
        <f>VLOOKUP(A777,home!$A$2:$E$405,3,FALSE)</f>
        <v>1.6396999999999999</v>
      </c>
      <c r="F777" t="e">
        <f>VLOOKUP(B777,home!$B$2:$E$405,3,FALSE)</f>
        <v>#N/A</v>
      </c>
      <c r="G777" t="e">
        <f>VLOOKUP(C777,away!$B$2:$E$405,4,FALSE)</f>
        <v>#N/A</v>
      </c>
      <c r="H777">
        <f>VLOOKUP(A777,away!$A$2:$E$405,3,FALSE)</f>
        <v>1.2963</v>
      </c>
      <c r="I777" t="e">
        <f>VLOOKUP(C777,away!$B$2:$E$405,3,FALSE)</f>
        <v>#N/A</v>
      </c>
      <c r="J777" t="e">
        <f>VLOOKUP(B777,home!$B$2:$E$405,4,FALSE)</f>
        <v>#N/A</v>
      </c>
      <c r="K777" s="3" t="e">
        <f t="shared" si="786"/>
        <v>#N/A</v>
      </c>
      <c r="L777" s="3" t="e">
        <f t="shared" si="787"/>
        <v>#N/A</v>
      </c>
      <c r="M777" s="5" t="e">
        <f t="shared" si="788"/>
        <v>#N/A</v>
      </c>
      <c r="N777" s="5" t="e">
        <f t="shared" si="789"/>
        <v>#N/A</v>
      </c>
      <c r="O777" s="5" t="e">
        <f t="shared" si="790"/>
        <v>#N/A</v>
      </c>
      <c r="P777" s="5" t="e">
        <f t="shared" si="791"/>
        <v>#N/A</v>
      </c>
      <c r="Q777" s="5" t="e">
        <f t="shared" si="792"/>
        <v>#N/A</v>
      </c>
      <c r="R777" s="5" t="e">
        <f t="shared" si="793"/>
        <v>#N/A</v>
      </c>
      <c r="S777" s="5" t="e">
        <f t="shared" si="794"/>
        <v>#N/A</v>
      </c>
      <c r="T777" s="5" t="e">
        <f t="shared" si="795"/>
        <v>#N/A</v>
      </c>
      <c r="U777" s="5" t="e">
        <f t="shared" si="796"/>
        <v>#N/A</v>
      </c>
      <c r="V777" s="5" t="e">
        <f t="shared" si="797"/>
        <v>#N/A</v>
      </c>
      <c r="W777" s="5" t="e">
        <f t="shared" si="798"/>
        <v>#N/A</v>
      </c>
      <c r="X777" s="5" t="e">
        <f t="shared" si="799"/>
        <v>#N/A</v>
      </c>
      <c r="Y777" s="5" t="e">
        <f t="shared" si="800"/>
        <v>#N/A</v>
      </c>
      <c r="Z777" s="5" t="e">
        <f t="shared" si="801"/>
        <v>#N/A</v>
      </c>
      <c r="AA777" s="5" t="e">
        <f t="shared" si="802"/>
        <v>#N/A</v>
      </c>
      <c r="AB777" s="5" t="e">
        <f t="shared" si="803"/>
        <v>#N/A</v>
      </c>
      <c r="AC777" s="5" t="e">
        <f t="shared" si="804"/>
        <v>#N/A</v>
      </c>
      <c r="AD777" s="5" t="e">
        <f t="shared" si="805"/>
        <v>#N/A</v>
      </c>
      <c r="AE777" s="5" t="e">
        <f t="shared" si="806"/>
        <v>#N/A</v>
      </c>
      <c r="AF777" s="5" t="e">
        <f t="shared" si="807"/>
        <v>#N/A</v>
      </c>
      <c r="AG777" s="5" t="e">
        <f t="shared" si="808"/>
        <v>#N/A</v>
      </c>
      <c r="AH777" s="5" t="e">
        <f t="shared" si="809"/>
        <v>#N/A</v>
      </c>
      <c r="AI777" s="5" t="e">
        <f t="shared" si="810"/>
        <v>#N/A</v>
      </c>
      <c r="AJ777" s="5" t="e">
        <f t="shared" si="811"/>
        <v>#N/A</v>
      </c>
      <c r="AK777" s="5" t="e">
        <f t="shared" si="812"/>
        <v>#N/A</v>
      </c>
      <c r="AL777" s="5" t="e">
        <f t="shared" si="813"/>
        <v>#N/A</v>
      </c>
      <c r="AM777" s="5" t="e">
        <f t="shared" si="814"/>
        <v>#N/A</v>
      </c>
      <c r="AN777" s="5" t="e">
        <f t="shared" si="815"/>
        <v>#N/A</v>
      </c>
      <c r="AO777" s="5" t="e">
        <f t="shared" si="816"/>
        <v>#N/A</v>
      </c>
      <c r="AP777" s="5" t="e">
        <f t="shared" si="817"/>
        <v>#N/A</v>
      </c>
      <c r="AQ777" s="5" t="e">
        <f t="shared" si="818"/>
        <v>#N/A</v>
      </c>
      <c r="AR777" s="5" t="e">
        <f t="shared" si="819"/>
        <v>#N/A</v>
      </c>
      <c r="AS777" s="5" t="e">
        <f t="shared" si="820"/>
        <v>#N/A</v>
      </c>
      <c r="AT777" s="5" t="e">
        <f t="shared" si="821"/>
        <v>#N/A</v>
      </c>
      <c r="AU777" s="5" t="e">
        <f t="shared" si="822"/>
        <v>#N/A</v>
      </c>
      <c r="AV777" s="5" t="e">
        <f t="shared" si="823"/>
        <v>#N/A</v>
      </c>
      <c r="AW777" s="5" t="e">
        <f t="shared" si="824"/>
        <v>#N/A</v>
      </c>
      <c r="AX777" s="5" t="e">
        <f t="shared" si="825"/>
        <v>#N/A</v>
      </c>
      <c r="AY777" s="5" t="e">
        <f t="shared" si="826"/>
        <v>#N/A</v>
      </c>
      <c r="AZ777" s="5" t="e">
        <f t="shared" si="827"/>
        <v>#N/A</v>
      </c>
      <c r="BA777" s="5" t="e">
        <f t="shared" si="828"/>
        <v>#N/A</v>
      </c>
      <c r="BB777" s="5" t="e">
        <f t="shared" si="829"/>
        <v>#N/A</v>
      </c>
      <c r="BC777" s="5" t="e">
        <f t="shared" si="830"/>
        <v>#N/A</v>
      </c>
      <c r="BD777" s="5" t="e">
        <f t="shared" si="831"/>
        <v>#N/A</v>
      </c>
      <c r="BE777" s="5" t="e">
        <f t="shared" si="832"/>
        <v>#N/A</v>
      </c>
      <c r="BF777" s="5" t="e">
        <f t="shared" si="833"/>
        <v>#N/A</v>
      </c>
      <c r="BG777" s="5" t="e">
        <f t="shared" si="834"/>
        <v>#N/A</v>
      </c>
      <c r="BH777" s="5" t="e">
        <f t="shared" si="835"/>
        <v>#N/A</v>
      </c>
      <c r="BI777" s="5" t="e">
        <f t="shared" si="836"/>
        <v>#N/A</v>
      </c>
      <c r="BJ777" s="8" t="e">
        <f t="shared" si="837"/>
        <v>#N/A</v>
      </c>
      <c r="BK777" s="8" t="e">
        <f t="shared" si="838"/>
        <v>#N/A</v>
      </c>
      <c r="BL777" s="8" t="e">
        <f t="shared" si="839"/>
        <v>#N/A</v>
      </c>
      <c r="BM777" s="8" t="e">
        <f t="shared" si="840"/>
        <v>#N/A</v>
      </c>
      <c r="BN777" s="8" t="e">
        <f t="shared" si="841"/>
        <v>#N/A</v>
      </c>
    </row>
    <row r="778" spans="1:66" x14ac:dyDescent="0.25">
      <c r="A778" t="s">
        <v>59</v>
      </c>
      <c r="B778" t="s">
        <v>232</v>
      </c>
      <c r="C778" t="s">
        <v>60</v>
      </c>
      <c r="D778" s="7" t="s">
        <v>540</v>
      </c>
      <c r="E778">
        <f>VLOOKUP(A778,home!$A$2:$E$405,3,FALSE)</f>
        <v>1.6243000000000001</v>
      </c>
      <c r="F778">
        <f>VLOOKUP(B778,home!$B$2:$E$405,3,FALSE)</f>
        <v>0.68410000000000004</v>
      </c>
      <c r="G778">
        <f>VLOOKUP(C778,away!$B$2:$E$405,4,FALSE)</f>
        <v>1.1287</v>
      </c>
      <c r="H778">
        <f>VLOOKUP(A778,away!$A$2:$E$405,3,FALSE)</f>
        <v>1.2161999999999999</v>
      </c>
      <c r="I778">
        <f>VLOOKUP(C778,away!$B$2:$E$405,3,FALSE)</f>
        <v>0.54820000000000002</v>
      </c>
      <c r="J778">
        <f>VLOOKUP(B778,home!$B$2:$E$405,4,FALSE)</f>
        <v>1.0049999999999999</v>
      </c>
      <c r="K778" s="3">
        <f t="shared" si="786"/>
        <v>1.2541929631810003</v>
      </c>
      <c r="L778" s="3">
        <f t="shared" si="787"/>
        <v>0.67005444419999993</v>
      </c>
      <c r="M778" s="5">
        <f t="shared" si="788"/>
        <v>0.14598558319619101</v>
      </c>
      <c r="N778" s="5">
        <f t="shared" si="789"/>
        <v>0.18309409117053727</v>
      </c>
      <c r="O778" s="5">
        <f t="shared" si="790"/>
        <v>9.7818288809736628E-2</v>
      </c>
      <c r="P778" s="5">
        <f t="shared" si="791"/>
        <v>0.12268300949557848</v>
      </c>
      <c r="Q778" s="5">
        <f t="shared" si="792"/>
        <v>0.11481766037305421</v>
      </c>
      <c r="R778" s="5">
        <f t="shared" si="793"/>
        <v>3.2771789570501572E-2</v>
      </c>
      <c r="S778" s="5">
        <f t="shared" si="794"/>
        <v>2.577501231519707E-2</v>
      </c>
      <c r="T778" s="5">
        <f t="shared" si="795"/>
        <v>7.69340836056112E-2</v>
      </c>
      <c r="U778" s="5">
        <f t="shared" si="796"/>
        <v>4.1102147870171572E-2</v>
      </c>
      <c r="V778" s="5">
        <f t="shared" si="797"/>
        <v>2.4067491318755245E-3</v>
      </c>
      <c r="W778" s="5">
        <f t="shared" si="798"/>
        <v>4.8001167229596867E-2</v>
      </c>
      <c r="X778" s="5">
        <f t="shared" si="799"/>
        <v>3.216339542897878E-2</v>
      </c>
      <c r="Y778" s="5">
        <f t="shared" si="800"/>
        <v>1.0775613023874597E-2</v>
      </c>
      <c r="Z778" s="5">
        <f t="shared" si="801"/>
        <v>7.3196277487005959E-3</v>
      </c>
      <c r="AA778" s="5">
        <f t="shared" si="802"/>
        <v>9.1802256155246748E-3</v>
      </c>
      <c r="AB778" s="5">
        <f t="shared" si="803"/>
        <v>5.7568871837025085E-3</v>
      </c>
      <c r="AC778" s="5">
        <f t="shared" si="804"/>
        <v>1.2641112401941279E-4</v>
      </c>
      <c r="AD778" s="5">
        <f t="shared" si="805"/>
        <v>1.5050681540958701E-2</v>
      </c>
      <c r="AE778" s="5">
        <f t="shared" si="806"/>
        <v>1.0084776054758281E-2</v>
      </c>
      <c r="AF778" s="5">
        <f t="shared" si="807"/>
        <v>3.3786745071262641E-3</v>
      </c>
      <c r="AG778" s="5">
        <f t="shared" si="808"/>
        <v>7.5463195633506601E-4</v>
      </c>
      <c r="AH778" s="5">
        <f t="shared" si="809"/>
        <v>1.2261372757266184E-3</v>
      </c>
      <c r="AI778" s="5">
        <f t="shared" si="810"/>
        <v>1.5378127431102467E-3</v>
      </c>
      <c r="AJ778" s="5">
        <f t="shared" si="811"/>
        <v>9.6435696054947165E-4</v>
      </c>
      <c r="AK778" s="5">
        <f t="shared" si="812"/>
        <v>4.0316323797192163E-4</v>
      </c>
      <c r="AL778" s="5">
        <f t="shared" si="813"/>
        <v>4.2493229232309549E-6</v>
      </c>
      <c r="AM778" s="5">
        <f t="shared" si="814"/>
        <v>3.7752917759497121E-3</v>
      </c>
      <c r="AN778" s="5">
        <f t="shared" si="815"/>
        <v>2.5296510326268148E-3</v>
      </c>
      <c r="AO778" s="5">
        <f t="shared" si="816"/>
        <v>8.4750195834335819E-4</v>
      </c>
      <c r="AP778" s="5">
        <f t="shared" si="817"/>
        <v>1.8929081788539014E-4</v>
      </c>
      <c r="AQ778" s="5">
        <f t="shared" si="818"/>
        <v>3.1708788442589613E-5</v>
      </c>
      <c r="AR778" s="5">
        <f t="shared" si="819"/>
        <v>1.6431574615998032E-4</v>
      </c>
      <c r="AS778" s="5">
        <f t="shared" si="820"/>
        <v>2.0608365257368281E-4</v>
      </c>
      <c r="AT778" s="5">
        <f t="shared" si="821"/>
        <v>1.2923433344227554E-4</v>
      </c>
      <c r="AU778" s="5">
        <f t="shared" si="822"/>
        <v>5.4028263868229674E-5</v>
      </c>
      <c r="AV778" s="5">
        <f t="shared" si="823"/>
        <v>1.6940467089104984E-5</v>
      </c>
      <c r="AW778" s="5">
        <f t="shared" si="824"/>
        <v>9.9195435209500866E-8</v>
      </c>
      <c r="AX778" s="5">
        <f t="shared" si="825"/>
        <v>7.8915739655853912E-4</v>
      </c>
      <c r="AY778" s="5">
        <f t="shared" si="826"/>
        <v>5.2877842073735092E-4</v>
      </c>
      <c r="AZ778" s="5">
        <f t="shared" si="827"/>
        <v>1.7715516540605969E-4</v>
      </c>
      <c r="BA778" s="5">
        <f t="shared" si="828"/>
        <v>3.9567868631105462E-5</v>
      </c>
      <c r="BB778" s="5">
        <f t="shared" si="829"/>
        <v>6.6281565559484943E-6</v>
      </c>
      <c r="BC778" s="5">
        <f t="shared" si="830"/>
        <v>8.8824515143333106E-7</v>
      </c>
      <c r="BD778" s="5">
        <f t="shared" si="831"/>
        <v>1.8350082661088974E-5</v>
      </c>
      <c r="BE778" s="5">
        <f t="shared" si="832"/>
        <v>2.3014544547327478E-5</v>
      </c>
      <c r="BF778" s="5">
        <f t="shared" si="833"/>
        <v>1.4432339911036894E-5</v>
      </c>
      <c r="BG778" s="5">
        <f t="shared" si="834"/>
        <v>6.0336463862195929E-6</v>
      </c>
      <c r="BH778" s="5">
        <f t="shared" si="835"/>
        <v>1.8918392099797711E-6</v>
      </c>
      <c r="BI778" s="5">
        <f t="shared" si="836"/>
        <v>4.7454628492530588E-7</v>
      </c>
      <c r="BJ778" s="8">
        <f t="shared" si="837"/>
        <v>0.50397039451711967</v>
      </c>
      <c r="BK778" s="8">
        <f t="shared" si="838"/>
        <v>0.29750979300652208</v>
      </c>
      <c r="BL778" s="8">
        <f t="shared" si="839"/>
        <v>0.19139560872912911</v>
      </c>
      <c r="BM778" s="8">
        <f t="shared" si="840"/>
        <v>0.30249632216056999</v>
      </c>
      <c r="BN778" s="8">
        <f t="shared" si="841"/>
        <v>0.69717042261559903</v>
      </c>
    </row>
    <row r="779" spans="1:66" x14ac:dyDescent="0.25">
      <c r="A779" t="s">
        <v>59</v>
      </c>
      <c r="B779" t="s">
        <v>229</v>
      </c>
      <c r="C779" t="s">
        <v>294</v>
      </c>
      <c r="D779" s="7" t="s">
        <v>540</v>
      </c>
      <c r="E779">
        <f>VLOOKUP(A779,home!$A$2:$E$405,3,FALSE)</f>
        <v>1.6243000000000001</v>
      </c>
      <c r="F779">
        <f>VLOOKUP(B779,home!$B$2:$E$405,3,FALSE)</f>
        <v>1.4904999999999999</v>
      </c>
      <c r="G779">
        <f>VLOOKUP(C779,away!$B$2:$E$405,4,FALSE)</f>
        <v>0.81010000000000004</v>
      </c>
      <c r="H779">
        <f>VLOOKUP(A779,away!$A$2:$E$405,3,FALSE)</f>
        <v>1.2161999999999999</v>
      </c>
      <c r="I779">
        <f>VLOOKUP(C779,away!$B$2:$E$405,3,FALSE)</f>
        <v>0.77900000000000003</v>
      </c>
      <c r="J779">
        <f>VLOOKUP(B779,home!$B$2:$E$405,4,FALSE)</f>
        <v>0.73570000000000002</v>
      </c>
      <c r="K779" s="3">
        <f t="shared" si="786"/>
        <v>1.9612676134150002</v>
      </c>
      <c r="L779" s="3">
        <f t="shared" si="787"/>
        <v>0.69701674686000004</v>
      </c>
      <c r="M779" s="5">
        <f t="shared" si="788"/>
        <v>7.0068330694955896E-2</v>
      </c>
      <c r="N779" s="5">
        <f t="shared" si="789"/>
        <v>0.13742274771806914</v>
      </c>
      <c r="O779" s="5">
        <f t="shared" si="790"/>
        <v>4.883879991890884E-2</v>
      </c>
      <c r="P779" s="5">
        <f t="shared" si="791"/>
        <v>9.5785956559011037E-2</v>
      </c>
      <c r="Q779" s="5">
        <f t="shared" si="792"/>
        <v>0.13476139222297462</v>
      </c>
      <c r="R779" s="5">
        <f t="shared" si="793"/>
        <v>1.7020730720012138E-2</v>
      </c>
      <c r="S779" s="5">
        <f t="shared" si="794"/>
        <v>3.2735721626750716E-2</v>
      </c>
      <c r="T779" s="5">
        <f t="shared" si="795"/>
        <v>9.3930947209582269E-2</v>
      </c>
      <c r="U779" s="5">
        <f t="shared" si="796"/>
        <v>3.3382207917817576E-2</v>
      </c>
      <c r="V779" s="5">
        <f t="shared" si="797"/>
        <v>4.9723246794599659E-3</v>
      </c>
      <c r="W779" s="5">
        <f t="shared" si="798"/>
        <v>8.8101051368545416E-2</v>
      </c>
      <c r="X779" s="5">
        <f t="shared" si="799"/>
        <v>6.1407908219849268E-2</v>
      </c>
      <c r="Y779" s="5">
        <f t="shared" si="800"/>
        <v>2.1401170209438398E-2</v>
      </c>
      <c r="Z779" s="5">
        <f t="shared" si="801"/>
        <v>3.9545781185476424E-3</v>
      </c>
      <c r="AA779" s="5">
        <f t="shared" si="802"/>
        <v>7.755985988627115E-3</v>
      </c>
      <c r="AB779" s="5">
        <f t="shared" si="803"/>
        <v>7.6057820647974445E-3</v>
      </c>
      <c r="AC779" s="5">
        <f t="shared" si="804"/>
        <v>4.2483429302171309E-4</v>
      </c>
      <c r="AD779" s="5">
        <f t="shared" si="805"/>
        <v>4.319743468923487E-2</v>
      </c>
      <c r="AE779" s="5">
        <f t="shared" si="806"/>
        <v>3.0109335399787805E-2</v>
      </c>
      <c r="AF779" s="5">
        <f t="shared" si="807"/>
        <v>1.0493355505238366E-2</v>
      </c>
      <c r="AG779" s="5">
        <f t="shared" si="808"/>
        <v>2.4380148393022398E-3</v>
      </c>
      <c r="AH779" s="5">
        <f t="shared" si="809"/>
        <v>6.8910179384845411E-4</v>
      </c>
      <c r="AI779" s="5">
        <f t="shared" si="810"/>
        <v>1.3515130306211529E-3</v>
      </c>
      <c r="AJ779" s="5">
        <f t="shared" si="811"/>
        <v>1.3253393680328119E-3</v>
      </c>
      <c r="AK779" s="5">
        <f t="shared" si="812"/>
        <v>8.664483931022192E-4</v>
      </c>
      <c r="AL779" s="5">
        <f t="shared" si="813"/>
        <v>2.3230557218960785E-5</v>
      </c>
      <c r="AM779" s="5">
        <f t="shared" si="814"/>
        <v>1.6944345927721201E-2</v>
      </c>
      <c r="AN779" s="5">
        <f t="shared" si="815"/>
        <v>1.1810492876210719E-2</v>
      </c>
      <c r="AO779" s="5">
        <f t="shared" si="816"/>
        <v>4.1160556616948001E-3</v>
      </c>
      <c r="AP779" s="5">
        <f t="shared" si="817"/>
        <v>9.5631990906973156E-4</v>
      </c>
      <c r="AQ779" s="5">
        <f t="shared" si="818"/>
        <v>1.6664274799430879E-4</v>
      </c>
      <c r="AR779" s="5">
        <f t="shared" si="819"/>
        <v>9.6063098120727992E-5</v>
      </c>
      <c r="AS779" s="5">
        <f t="shared" si="820"/>
        <v>1.8840544318849114E-4</v>
      </c>
      <c r="AT779" s="5">
        <f t="shared" si="821"/>
        <v>1.8475674695834379E-4</v>
      </c>
      <c r="AU779" s="5">
        <f t="shared" si="822"/>
        <v>1.2078580805643669E-4</v>
      </c>
      <c r="AV779" s="5">
        <f t="shared" si="823"/>
        <v>5.9223323375312502E-5</v>
      </c>
      <c r="AW779" s="5">
        <f t="shared" si="824"/>
        <v>8.8213935142836501E-7</v>
      </c>
      <c r="AX779" s="5">
        <f t="shared" si="825"/>
        <v>5.5387328164233215E-3</v>
      </c>
      <c r="AY779" s="5">
        <f t="shared" si="826"/>
        <v>3.8605895294301089E-3</v>
      </c>
      <c r="AZ779" s="5">
        <f t="shared" si="827"/>
        <v>1.3454477773825765E-3</v>
      </c>
      <c r="BA779" s="5">
        <f t="shared" si="828"/>
        <v>3.12599877620407E-4</v>
      </c>
      <c r="BB779" s="5">
        <f t="shared" si="829"/>
        <v>5.4471837441952542E-5</v>
      </c>
      <c r="BC779" s="5">
        <f t="shared" si="830"/>
        <v>7.5935565858553025E-6</v>
      </c>
      <c r="BD779" s="5">
        <f t="shared" si="831"/>
        <v>1.1159598024233797E-5</v>
      </c>
      <c r="BE779" s="5">
        <f t="shared" si="832"/>
        <v>2.1886958183659769E-5</v>
      </c>
      <c r="BF779" s="5">
        <f t="shared" si="833"/>
        <v>2.1463091120890158E-5</v>
      </c>
      <c r="BG779" s="5">
        <f t="shared" si="834"/>
        <v>1.4031621833058976E-5</v>
      </c>
      <c r="BH779" s="5">
        <f t="shared" si="835"/>
        <v>6.8799413662163503E-6</v>
      </c>
      <c r="BI779" s="5">
        <f t="shared" si="836"/>
        <v>2.6986812367508551E-6</v>
      </c>
      <c r="BJ779" s="8">
        <f t="shared" si="837"/>
        <v>0.66837664989959755</v>
      </c>
      <c r="BK779" s="8">
        <f t="shared" si="838"/>
        <v>0.20787098793984837</v>
      </c>
      <c r="BL779" s="8">
        <f t="shared" si="839"/>
        <v>0.11956326350723188</v>
      </c>
      <c r="BM779" s="8">
        <f t="shared" si="840"/>
        <v>0.49200781424121504</v>
      </c>
      <c r="BN779" s="8">
        <f t="shared" si="841"/>
        <v>0.50389795783393165</v>
      </c>
    </row>
    <row r="780" spans="1:66" x14ac:dyDescent="0.25">
      <c r="A780" t="s">
        <v>59</v>
      </c>
      <c r="B780" t="s">
        <v>273</v>
      </c>
      <c r="C780" t="s">
        <v>230</v>
      </c>
      <c r="D780" s="7" t="s">
        <v>540</v>
      </c>
      <c r="E780">
        <f>VLOOKUP(A780,home!$A$2:$E$405,3,FALSE)</f>
        <v>1.6243000000000001</v>
      </c>
      <c r="F780">
        <f>VLOOKUP(B780,home!$B$2:$E$405,3,FALSE)</f>
        <v>1.6416999999999999</v>
      </c>
      <c r="G780">
        <f>VLOOKUP(C780,away!$B$2:$E$405,4,FALSE)</f>
        <v>1.0692999999999999</v>
      </c>
      <c r="H780">
        <f>VLOOKUP(A780,away!$A$2:$E$405,3,FALSE)</f>
        <v>1.2161999999999999</v>
      </c>
      <c r="I780">
        <f>VLOOKUP(C780,away!$B$2:$E$405,3,FALSE)</f>
        <v>0.95209999999999995</v>
      </c>
      <c r="J780">
        <f>VLOOKUP(B780,home!$B$2:$E$405,4,FALSE)</f>
        <v>1.1419999999999999</v>
      </c>
      <c r="K780" s="3">
        <f t="shared" si="786"/>
        <v>2.8514096123830002</v>
      </c>
      <c r="L780" s="3">
        <f t="shared" si="787"/>
        <v>1.3223720708399997</v>
      </c>
      <c r="M780" s="5">
        <f t="shared" si="788"/>
        <v>1.5393934924265641E-2</v>
      </c>
      <c r="N780" s="5">
        <f t="shared" si="789"/>
        <v>4.3894414015449426E-2</v>
      </c>
      <c r="O780" s="5">
        <f t="shared" si="790"/>
        <v>2.0356509604177352E-2</v>
      </c>
      <c r="P780" s="5">
        <f t="shared" si="791"/>
        <v>5.8044747159918177E-2</v>
      </c>
      <c r="Q780" s="5">
        <f t="shared" si="792"/>
        <v>6.2580477026785791E-2</v>
      </c>
      <c r="R780" s="5">
        <f t="shared" si="793"/>
        <v>1.3459439880175174E-2</v>
      </c>
      <c r="S780" s="5">
        <f t="shared" si="794"/>
        <v>5.4716235475764062E-2</v>
      </c>
      <c r="T780" s="5">
        <f t="shared" si="795"/>
        <v>8.275467500006578E-2</v>
      </c>
      <c r="U780" s="5">
        <f t="shared" si="796"/>
        <v>3.837837625162259E-2</v>
      </c>
      <c r="V780" s="5">
        <f t="shared" si="797"/>
        <v>2.2923819379792237E-2</v>
      </c>
      <c r="W780" s="5">
        <f t="shared" si="798"/>
        <v>5.9480857913896845E-2</v>
      </c>
      <c r="X780" s="5">
        <f t="shared" si="799"/>
        <v>7.8655825254939568E-2</v>
      </c>
      <c r="Y780" s="5">
        <f t="shared" si="800"/>
        <v>5.2006133263001783E-2</v>
      </c>
      <c r="Z780" s="5">
        <f t="shared" si="801"/>
        <v>5.9327957955645789E-3</v>
      </c>
      <c r="AA780" s="5">
        <f t="shared" si="802"/>
        <v>1.6916830959778292E-2</v>
      </c>
      <c r="AB780" s="5">
        <f t="shared" si="803"/>
        <v>2.4118407204885079E-2</v>
      </c>
      <c r="AC780" s="5">
        <f t="shared" si="804"/>
        <v>5.4023195920419771E-3</v>
      </c>
      <c r="AD780" s="5">
        <f t="shared" si="805"/>
        <v>4.2401072502118227E-2</v>
      </c>
      <c r="AE780" s="5">
        <f t="shared" si="806"/>
        <v>5.6069994050463055E-2</v>
      </c>
      <c r="AF780" s="5">
        <f t="shared" si="807"/>
        <v>3.7072697072248646E-2</v>
      </c>
      <c r="AG780" s="5">
        <f t="shared" si="808"/>
        <v>1.6341299733017824E-2</v>
      </c>
      <c r="AH780" s="5">
        <f t="shared" si="809"/>
        <v>1.9613408655128933E-3</v>
      </c>
      <c r="AI780" s="5">
        <f t="shared" si="810"/>
        <v>5.5925861970830583E-3</v>
      </c>
      <c r="AJ780" s="5">
        <f t="shared" si="811"/>
        <v>7.9733770202215608E-3</v>
      </c>
      <c r="AK780" s="5">
        <f t="shared" si="812"/>
        <v>7.5784546262044929E-3</v>
      </c>
      <c r="AL780" s="5">
        <f t="shared" si="813"/>
        <v>8.1480473014824745E-4</v>
      </c>
      <c r="AM780" s="5">
        <f t="shared" si="814"/>
        <v>2.4180565141577685E-2</v>
      </c>
      <c r="AN780" s="5">
        <f t="shared" si="815"/>
        <v>3.1975704000349596E-2</v>
      </c>
      <c r="AO780" s="5">
        <f t="shared" si="816"/>
        <v>2.1141888957754578E-2</v>
      </c>
      <c r="AP780" s="5">
        <f t="shared" si="817"/>
        <v>9.3191478275117569E-3</v>
      </c>
      <c r="AQ780" s="5">
        <f t="shared" si="818"/>
        <v>3.0808452027827004E-3</v>
      </c>
      <c r="AR780" s="5">
        <f t="shared" si="819"/>
        <v>5.1872447639028034E-4</v>
      </c>
      <c r="AS780" s="5">
        <f t="shared" si="820"/>
        <v>1.479095958157584E-3</v>
      </c>
      <c r="AT780" s="5">
        <f t="shared" si="821"/>
        <v>2.1087542163636896E-3</v>
      </c>
      <c r="AU780" s="5">
        <f t="shared" si="822"/>
        <v>2.0043073475642017E-3</v>
      </c>
      <c r="AV780" s="5">
        <f t="shared" si="823"/>
        <v>1.4287753092536101E-3</v>
      </c>
      <c r="AW780" s="5">
        <f t="shared" si="824"/>
        <v>8.5342295121857193E-5</v>
      </c>
      <c r="AX780" s="5">
        <f t="shared" si="825"/>
        <v>1.1491449312924649E-2</v>
      </c>
      <c r="AY780" s="5">
        <f t="shared" si="826"/>
        <v>1.5195971624885063E-2</v>
      </c>
      <c r="AZ780" s="5">
        <f t="shared" si="827"/>
        <v>1.0047364233012567E-2</v>
      </c>
      <c r="BA780" s="5">
        <f t="shared" si="828"/>
        <v>4.4287846157641947E-3</v>
      </c>
      <c r="BB780" s="5">
        <f t="shared" si="829"/>
        <v>1.4641252709131072E-3</v>
      </c>
      <c r="BC780" s="5">
        <f t="shared" si="830"/>
        <v>3.8722367329330817E-4</v>
      </c>
      <c r="BD780" s="5">
        <f t="shared" si="831"/>
        <v>1.1432446000660155E-4</v>
      </c>
      <c r="BE780" s="5">
        <f t="shared" si="832"/>
        <v>3.2598586419331954E-4</v>
      </c>
      <c r="BF780" s="5">
        <f t="shared" si="833"/>
        <v>4.6475961333090535E-4</v>
      </c>
      <c r="BG780" s="5">
        <f t="shared" si="834"/>
        <v>4.4174000963304993E-4</v>
      </c>
      <c r="BH780" s="5">
        <f t="shared" si="835"/>
        <v>3.1489542741045944E-4</v>
      </c>
      <c r="BI780" s="5">
        <f t="shared" si="836"/>
        <v>1.7957916972272746E-4</v>
      </c>
      <c r="BJ780" s="8">
        <f t="shared" si="837"/>
        <v>0.66397051569275634</v>
      </c>
      <c r="BK780" s="8">
        <f t="shared" si="838"/>
        <v>0.17249183288681541</v>
      </c>
      <c r="BL780" s="8">
        <f t="shared" si="839"/>
        <v>0.14571626446168692</v>
      </c>
      <c r="BM780" s="8">
        <f t="shared" si="840"/>
        <v>0.75927125689628849</v>
      </c>
      <c r="BN780" s="8">
        <f t="shared" si="841"/>
        <v>0.21372952261077155</v>
      </c>
    </row>
    <row r="781" spans="1:66" x14ac:dyDescent="0.25">
      <c r="A781" t="s">
        <v>19</v>
      </c>
      <c r="B781" t="s">
        <v>142</v>
      </c>
      <c r="C781" t="s">
        <v>152</v>
      </c>
      <c r="D781" s="7" t="s">
        <v>540</v>
      </c>
      <c r="E781">
        <f>VLOOKUP(A781,home!$A$2:$E$405,3,FALSE)</f>
        <v>1.4805999999999999</v>
      </c>
      <c r="F781">
        <f>VLOOKUP(B781,home!$B$2:$E$405,3,FALSE)</f>
        <v>0.97560000000000002</v>
      </c>
      <c r="G781">
        <f>VLOOKUP(C781,away!$B$2:$E$405,4,FALSE)</f>
        <v>0.71289999999999998</v>
      </c>
      <c r="H781">
        <f>VLOOKUP(A781,away!$A$2:$E$405,3,FALSE)</f>
        <v>1.3222</v>
      </c>
      <c r="I781">
        <f>VLOOKUP(C781,away!$B$2:$E$405,3,FALSE)</f>
        <v>0.9244</v>
      </c>
      <c r="J781">
        <f>VLOOKUP(B781,home!$B$2:$E$405,4,FALSE)</f>
        <v>1.0925</v>
      </c>
      <c r="K781" s="3">
        <f t="shared" si="786"/>
        <v>1.0297650583439999</v>
      </c>
      <c r="L781" s="3">
        <f t="shared" si="787"/>
        <v>1.3352990354000001</v>
      </c>
      <c r="M781" s="5">
        <f t="shared" si="788"/>
        <v>9.3943278999040536E-2</v>
      </c>
      <c r="N781" s="5">
        <f t="shared" si="789"/>
        <v>9.6739506179473619E-2</v>
      </c>
      <c r="O781" s="5">
        <f t="shared" si="790"/>
        <v>0.12544236982973189</v>
      </c>
      <c r="P781" s="5">
        <f t="shared" si="791"/>
        <v>0.12917616928652345</v>
      </c>
      <c r="Q781" s="5">
        <f t="shared" si="792"/>
        <v>4.980948161253769E-2</v>
      </c>
      <c r="R781" s="5">
        <f t="shared" si="793"/>
        <v>8.3751537715965552E-2</v>
      </c>
      <c r="S781" s="5">
        <f t="shared" si="794"/>
        <v>4.4405738466162643E-2</v>
      </c>
      <c r="T781" s="5">
        <f t="shared" si="795"/>
        <v>6.6510552750995613E-2</v>
      </c>
      <c r="U781" s="5">
        <f t="shared" si="796"/>
        <v>8.6244407122480965E-2</v>
      </c>
      <c r="V781" s="5">
        <f t="shared" si="797"/>
        <v>6.7844285645510503E-3</v>
      </c>
      <c r="W781" s="5">
        <f t="shared" si="798"/>
        <v>1.7097354579606424E-2</v>
      </c>
      <c r="X781" s="5">
        <f t="shared" si="799"/>
        <v>2.2830081078040233E-2</v>
      </c>
      <c r="Y781" s="5">
        <f t="shared" si="800"/>
        <v>1.5242492620805461E-2</v>
      </c>
      <c r="Z781" s="5">
        <f t="shared" si="801"/>
        <v>3.7277782508465175E-2</v>
      </c>
      <c r="AA781" s="5">
        <f t="shared" si="802"/>
        <v>3.8387357879764578E-2</v>
      </c>
      <c r="AB781" s="5">
        <f t="shared" si="803"/>
        <v>1.9764979913363883E-2</v>
      </c>
      <c r="AC781" s="5">
        <f t="shared" si="804"/>
        <v>5.8305560952883763E-4</v>
      </c>
      <c r="AD781" s="5">
        <f t="shared" si="805"/>
        <v>4.4015645840491148E-3</v>
      </c>
      <c r="AE781" s="5">
        <f t="shared" si="806"/>
        <v>5.8774049433315857E-3</v>
      </c>
      <c r="AF781" s="5">
        <f t="shared" si="807"/>
        <v>3.9240465757429295E-3</v>
      </c>
      <c r="AG781" s="5">
        <f t="shared" si="808"/>
        <v>1.7465918691514026E-3</v>
      </c>
      <c r="AH781" s="5">
        <f t="shared" si="809"/>
        <v>1.2444246756351134E-2</v>
      </c>
      <c r="AI781" s="5">
        <f t="shared" si="810"/>
        <v>1.2814650487101054E-2</v>
      </c>
      <c r="AJ781" s="5">
        <f t="shared" si="811"/>
        <v>6.5980396532537913E-3</v>
      </c>
      <c r="AK781" s="5">
        <f t="shared" si="812"/>
        <v>2.2648102294963056E-3</v>
      </c>
      <c r="AL781" s="5">
        <f t="shared" si="813"/>
        <v>3.2069091444305898E-5</v>
      </c>
      <c r="AM781" s="5">
        <f t="shared" si="814"/>
        <v>9.065154821396445E-4</v>
      </c>
      <c r="AN781" s="5">
        <f t="shared" si="815"/>
        <v>1.210469248876233E-3</v>
      </c>
      <c r="AO781" s="5">
        <f t="shared" si="816"/>
        <v>8.0816921020289846E-4</v>
      </c>
      <c r="AP781" s="5">
        <f t="shared" si="817"/>
        <v>3.5971585560797009E-4</v>
      </c>
      <c r="AQ781" s="5">
        <f t="shared" si="818"/>
        <v>1.2008205875285202E-4</v>
      </c>
      <c r="AR781" s="5">
        <f t="shared" si="819"/>
        <v>3.3233581380070509E-3</v>
      </c>
      <c r="AS781" s="5">
        <f t="shared" si="820"/>
        <v>3.4222780868828372E-3</v>
      </c>
      <c r="AT781" s="5">
        <f t="shared" si="821"/>
        <v>1.7620711969041484E-3</v>
      </c>
      <c r="AU781" s="5">
        <f t="shared" si="822"/>
        <v>6.0483978296209417E-4</v>
      </c>
      <c r="AV781" s="5">
        <f t="shared" si="823"/>
        <v>1.5571071859768324E-4</v>
      </c>
      <c r="AW781" s="5">
        <f t="shared" si="824"/>
        <v>1.2249005846380516E-6</v>
      </c>
      <c r="AX781" s="5">
        <f t="shared" si="825"/>
        <v>1.555829947258783E-4</v>
      </c>
      <c r="AY781" s="5">
        <f t="shared" si="826"/>
        <v>2.077498227821086E-4</v>
      </c>
      <c r="AZ781" s="5">
        <f t="shared" si="827"/>
        <v>1.3870406898273531E-4</v>
      </c>
      <c r="BA781" s="5">
        <f t="shared" si="828"/>
        <v>6.1737136506233843E-5</v>
      </c>
      <c r="BB781" s="5">
        <f t="shared" si="829"/>
        <v>2.060938470628304E-5</v>
      </c>
      <c r="BC781" s="5">
        <f t="shared" si="830"/>
        <v>5.5039383036974534E-6</v>
      </c>
      <c r="BD781" s="5">
        <f t="shared" si="831"/>
        <v>7.3961281932825797E-4</v>
      </c>
      <c r="BE781" s="5">
        <f t="shared" si="832"/>
        <v>7.6162743804753376E-4</v>
      </c>
      <c r="BF781" s="5">
        <f t="shared" si="833"/>
        <v>3.9214866158870487E-4</v>
      </c>
      <c r="BG781" s="5">
        <f t="shared" si="834"/>
        <v>1.3460699646013807E-4</v>
      </c>
      <c r="BH781" s="5">
        <f t="shared" si="835"/>
        <v>3.465339539082116E-5</v>
      </c>
      <c r="BI781" s="5">
        <f t="shared" si="836"/>
        <v>7.1369711452893315E-6</v>
      </c>
      <c r="BJ781" s="8">
        <f t="shared" si="837"/>
        <v>0.28817391599532061</v>
      </c>
      <c r="BK781" s="8">
        <f t="shared" si="838"/>
        <v>0.27513248984003291</v>
      </c>
      <c r="BL781" s="8">
        <f t="shared" si="839"/>
        <v>0.39905044379282367</v>
      </c>
      <c r="BM781" s="8">
        <f t="shared" si="840"/>
        <v>0.42056576359117231</v>
      </c>
      <c r="BN781" s="8">
        <f t="shared" si="841"/>
        <v>0.57886234362327271</v>
      </c>
    </row>
    <row r="782" spans="1:66" x14ac:dyDescent="0.25">
      <c r="A782" t="s">
        <v>19</v>
      </c>
      <c r="B782" t="s">
        <v>149</v>
      </c>
      <c r="C782" t="s">
        <v>331</v>
      </c>
      <c r="D782" s="7" t="s">
        <v>540</v>
      </c>
      <c r="E782">
        <f>VLOOKUP(A782,home!$A$2:$E$405,3,FALSE)</f>
        <v>1.4805999999999999</v>
      </c>
      <c r="F782">
        <f>VLOOKUP(B782,home!$B$2:$E$405,3,FALSE)</f>
        <v>0.92820000000000003</v>
      </c>
      <c r="G782">
        <f>VLOOKUP(C782,away!$B$2:$E$405,4,FALSE)</f>
        <v>1.1256999999999999</v>
      </c>
      <c r="H782">
        <f>VLOOKUP(A782,away!$A$2:$E$405,3,FALSE)</f>
        <v>1.3222</v>
      </c>
      <c r="I782">
        <f>VLOOKUP(C782,away!$B$2:$E$405,3,FALSE)</f>
        <v>1.0925</v>
      </c>
      <c r="J782">
        <f>VLOOKUP(B782,home!$B$2:$E$405,4,FALSE)</f>
        <v>0.4592</v>
      </c>
      <c r="K782" s="3">
        <f t="shared" si="786"/>
        <v>1.5470415400439999</v>
      </c>
      <c r="L782" s="3">
        <f t="shared" si="787"/>
        <v>0.66331600720000006</v>
      </c>
      <c r="M782" s="5">
        <f t="shared" si="788"/>
        <v>0.10966143236220123</v>
      </c>
      <c r="N782" s="5">
        <f t="shared" si="789"/>
        <v>0.16965079120505072</v>
      </c>
      <c r="O782" s="5">
        <f t="shared" si="790"/>
        <v>7.2740183458328195E-2</v>
      </c>
      <c r="P782" s="5">
        <f t="shared" si="791"/>
        <v>0.11253208544045515</v>
      </c>
      <c r="Q782" s="5">
        <f t="shared" si="792"/>
        <v>0.13122841064777238</v>
      </c>
      <c r="R782" s="5">
        <f t="shared" si="793"/>
        <v>2.412486402728687E-2</v>
      </c>
      <c r="S782" s="5">
        <f t="shared" si="794"/>
        <v>2.8869471200575928E-2</v>
      </c>
      <c r="T782" s="5">
        <f t="shared" si="795"/>
        <v>8.7045905382082359E-2</v>
      </c>
      <c r="U782" s="5">
        <f t="shared" si="796"/>
        <v>3.7322166798125979E-2</v>
      </c>
      <c r="V782" s="5">
        <f t="shared" si="797"/>
        <v>3.2916888217603417E-3</v>
      </c>
      <c r="W782" s="5">
        <f t="shared" si="798"/>
        <v>6.7671934168685416E-2</v>
      </c>
      <c r="X782" s="5">
        <f t="shared" si="799"/>
        <v>4.4887877172273667E-2</v>
      </c>
      <c r="Y782" s="5">
        <f t="shared" si="800"/>
        <v>1.4887423728798296E-2</v>
      </c>
      <c r="Z782" s="5">
        <f t="shared" si="801"/>
        <v>5.3341361602742814E-3</v>
      </c>
      <c r="AA782" s="5">
        <f t="shared" si="802"/>
        <v>8.252130220195112E-3</v>
      </c>
      <c r="AB782" s="5">
        <f t="shared" si="803"/>
        <v>6.3831941222471404E-3</v>
      </c>
      <c r="AC782" s="5">
        <f t="shared" si="804"/>
        <v>2.1111604585731986E-4</v>
      </c>
      <c r="AD782" s="5">
        <f t="shared" si="805"/>
        <v>2.6172823313519816E-2</v>
      </c>
      <c r="AE782" s="5">
        <f t="shared" si="806"/>
        <v>1.7360852657475039E-2</v>
      </c>
      <c r="AF782" s="5">
        <f t="shared" si="807"/>
        <v>5.757865733171926E-3</v>
      </c>
      <c r="AG782" s="5">
        <f t="shared" si="808"/>
        <v>1.2730948360404346E-3</v>
      </c>
      <c r="AH782" s="5">
        <f t="shared" si="809"/>
        <v>8.8455447492356864E-4</v>
      </c>
      <c r="AI782" s="5">
        <f t="shared" si="810"/>
        <v>1.3684425171385693E-3</v>
      </c>
      <c r="AJ782" s="5">
        <f t="shared" si="811"/>
        <v>1.0585187095878701E-3</v>
      </c>
      <c r="AK782" s="5">
        <f t="shared" si="812"/>
        <v>5.4585747154873535E-4</v>
      </c>
      <c r="AL782" s="5">
        <f t="shared" si="813"/>
        <v>8.6657007476607723E-6</v>
      </c>
      <c r="AM782" s="5">
        <f t="shared" si="814"/>
        <v>8.0980889772494357E-3</v>
      </c>
      <c r="AN782" s="5">
        <f t="shared" si="815"/>
        <v>5.3715920463394285E-3</v>
      </c>
      <c r="AO782" s="5">
        <f t="shared" si="816"/>
        <v>1.7815314942425733E-3</v>
      </c>
      <c r="AP782" s="5">
        <f t="shared" si="817"/>
        <v>3.9390611915401128E-4</v>
      </c>
      <c r="AQ782" s="5">
        <f t="shared" si="818"/>
        <v>6.5321058542221533E-5</v>
      </c>
      <c r="AR782" s="5">
        <f t="shared" si="819"/>
        <v>1.1734782849143888E-4</v>
      </c>
      <c r="AS782" s="5">
        <f t="shared" si="820"/>
        <v>1.8154196531021478E-4</v>
      </c>
      <c r="AT782" s="5">
        <f t="shared" si="821"/>
        <v>1.4042648079806456E-4</v>
      </c>
      <c r="AU782" s="5">
        <f t="shared" si="822"/>
        <v>7.2415199705598999E-5</v>
      </c>
      <c r="AV782" s="5">
        <f t="shared" si="823"/>
        <v>2.8007330518785916E-5</v>
      </c>
      <c r="AW782" s="5">
        <f t="shared" si="824"/>
        <v>2.470151781237526E-7</v>
      </c>
      <c r="AX782" s="5">
        <f t="shared" si="825"/>
        <v>2.0880133404628885E-3</v>
      </c>
      <c r="AY782" s="5">
        <f t="shared" si="826"/>
        <v>1.3850126719761775E-3</v>
      </c>
      <c r="AZ782" s="5">
        <f t="shared" si="827"/>
        <v>4.5935053774832062E-4</v>
      </c>
      <c r="BA782" s="5">
        <f t="shared" si="828"/>
        <v>1.0156485486812967E-4</v>
      </c>
      <c r="BB782" s="5">
        <f t="shared" si="829"/>
        <v>1.6842398500743809E-5</v>
      </c>
      <c r="BC782" s="5">
        <f t="shared" si="830"/>
        <v>2.2343665050369312E-6</v>
      </c>
      <c r="BD782" s="5">
        <f t="shared" si="831"/>
        <v>1.2973115508088602E-5</v>
      </c>
      <c r="BE782" s="5">
        <f t="shared" si="832"/>
        <v>2.0069948594802091E-5</v>
      </c>
      <c r="BF782" s="5">
        <f t="shared" si="833"/>
        <v>1.5524522091353269E-5</v>
      </c>
      <c r="BG782" s="5">
        <f t="shared" si="834"/>
        <v>8.005693521551421E-6</v>
      </c>
      <c r="BH782" s="5">
        <f t="shared" si="835"/>
        <v>3.0962851086752954E-6</v>
      </c>
      <c r="BI782" s="5">
        <f t="shared" si="836"/>
        <v>9.5801633658806612E-7</v>
      </c>
      <c r="BJ782" s="8">
        <f t="shared" si="837"/>
        <v>0.58570043671045902</v>
      </c>
      <c r="BK782" s="8">
        <f t="shared" si="838"/>
        <v>0.25595947224357379</v>
      </c>
      <c r="BL782" s="8">
        <f t="shared" si="839"/>
        <v>0.15328027818536719</v>
      </c>
      <c r="BM782" s="8">
        <f t="shared" si="840"/>
        <v>0.37895179050178185</v>
      </c>
      <c r="BN782" s="8">
        <f t="shared" si="841"/>
        <v>0.6199377671410945</v>
      </c>
    </row>
    <row r="783" spans="1:66" x14ac:dyDescent="0.25">
      <c r="A783" t="s">
        <v>19</v>
      </c>
      <c r="B783" t="s">
        <v>241</v>
      </c>
      <c r="C783" t="s">
        <v>20</v>
      </c>
      <c r="D783" s="7" t="s">
        <v>540</v>
      </c>
      <c r="E783">
        <f>VLOOKUP(A783,home!$A$2:$E$405,3,FALSE)</f>
        <v>1.4805999999999999</v>
      </c>
      <c r="F783">
        <f>VLOOKUP(B783,home!$B$2:$E$405,3,FALSE)</f>
        <v>1.4258</v>
      </c>
      <c r="G783">
        <f>VLOOKUP(C783,away!$B$2:$E$405,4,FALSE)</f>
        <v>1.2007000000000001</v>
      </c>
      <c r="H783">
        <f>VLOOKUP(A783,away!$A$2:$E$405,3,FALSE)</f>
        <v>1.3222</v>
      </c>
      <c r="I783">
        <f>VLOOKUP(C783,away!$B$2:$E$405,3,FALSE)</f>
        <v>1.3866000000000001</v>
      </c>
      <c r="J783">
        <f>VLOOKUP(B783,home!$B$2:$E$405,4,FALSE)</f>
        <v>1.0084</v>
      </c>
      <c r="K783" s="3">
        <f t="shared" si="786"/>
        <v>2.5347251036359997</v>
      </c>
      <c r="L783" s="3">
        <f t="shared" si="787"/>
        <v>1.8487627651680001</v>
      </c>
      <c r="M783" s="5">
        <f t="shared" si="788"/>
        <v>1.2481747911908219E-2</v>
      </c>
      <c r="N783" s="5">
        <f t="shared" si="789"/>
        <v>3.1637799769569978E-2</v>
      </c>
      <c r="O783" s="5">
        <f t="shared" si="790"/>
        <v>2.3075790783749345E-2</v>
      </c>
      <c r="P783" s="5">
        <f t="shared" si="791"/>
        <v>5.8490786185821701E-2</v>
      </c>
      <c r="Q783" s="5">
        <f t="shared" si="792"/>
        <v>4.0096562649869147E-2</v>
      </c>
      <c r="R783" s="5">
        <f t="shared" si="793"/>
        <v>2.133083138890135E-2</v>
      </c>
      <c r="S783" s="5">
        <f t="shared" si="794"/>
        <v>6.8523497125181132E-2</v>
      </c>
      <c r="T783" s="5">
        <f t="shared" si="795"/>
        <v>7.4129032038304024E-2</v>
      </c>
      <c r="U783" s="5">
        <f t="shared" si="796"/>
        <v>5.4067793802875005E-2</v>
      </c>
      <c r="V783" s="5">
        <f t="shared" si="797"/>
        <v>3.5678703258378575E-2</v>
      </c>
      <c r="W783" s="5">
        <f t="shared" si="798"/>
        <v>3.3877921306045639E-2</v>
      </c>
      <c r="X783" s="5">
        <f t="shared" si="799"/>
        <v>6.2632239471908838E-2</v>
      </c>
      <c r="Y783" s="5">
        <f t="shared" si="800"/>
        <v>5.7896076117375281E-2</v>
      </c>
      <c r="Z783" s="5">
        <f t="shared" si="801"/>
        <v>1.3145215607292543E-2</v>
      </c>
      <c r="AA783" s="5">
        <f t="shared" si="802"/>
        <v>3.3319507992512147E-2</v>
      </c>
      <c r="AB783" s="5">
        <f t="shared" si="803"/>
        <v>4.2227896674710455E-2</v>
      </c>
      <c r="AC783" s="5">
        <f t="shared" si="804"/>
        <v>1.0449635231387642E-2</v>
      </c>
      <c r="AD783" s="5">
        <f t="shared" si="805"/>
        <v>2.1467804398359696E-2</v>
      </c>
      <c r="AE783" s="5">
        <f t="shared" si="806"/>
        <v>3.968887742159722E-2</v>
      </c>
      <c r="AF783" s="5">
        <f t="shared" si="807"/>
        <v>3.6687659384182947E-2</v>
      </c>
      <c r="AG783" s="5">
        <f t="shared" si="808"/>
        <v>2.260892620354793E-2</v>
      </c>
      <c r="AH783" s="5">
        <f t="shared" si="809"/>
        <v>6.0755962887169349E-3</v>
      </c>
      <c r="AI783" s="5">
        <f t="shared" si="810"/>
        <v>1.5399966432568527E-2</v>
      </c>
      <c r="AJ783" s="5">
        <f t="shared" si="811"/>
        <v>1.9517340755891593E-2</v>
      </c>
      <c r="AK783" s="5">
        <f t="shared" si="812"/>
        <v>1.6490364523392146E-2</v>
      </c>
      <c r="AL783" s="5">
        <f t="shared" si="813"/>
        <v>1.9587236798967907E-3</v>
      </c>
      <c r="AM783" s="5">
        <f t="shared" si="814"/>
        <v>1.0882996545693923E-2</v>
      </c>
      <c r="AN783" s="5">
        <f t="shared" si="815"/>
        <v>2.0120078787130888E-2</v>
      </c>
      <c r="AO783" s="5">
        <f t="shared" si="816"/>
        <v>1.8598626246947067E-2</v>
      </c>
      <c r="AP783" s="5">
        <f t="shared" si="817"/>
        <v>1.1461482562877332E-2</v>
      </c>
      <c r="AQ783" s="5">
        <f t="shared" si="818"/>
        <v>5.2973905489674842E-3</v>
      </c>
      <c r="AR783" s="5">
        <f t="shared" si="819"/>
        <v>2.2464672389545513E-3</v>
      </c>
      <c r="AS783" s="5">
        <f t="shared" si="820"/>
        <v>5.6941769050739529E-3</v>
      </c>
      <c r="AT783" s="5">
        <f t="shared" si="821"/>
        <v>7.2165865729176479E-3</v>
      </c>
      <c r="AU783" s="5">
        <f t="shared" si="822"/>
        <v>6.097354382978949E-3</v>
      </c>
      <c r="AV783" s="5">
        <f t="shared" si="823"/>
        <v>3.8637793050754331E-3</v>
      </c>
      <c r="AW783" s="5">
        <f t="shared" si="824"/>
        <v>2.549662665805316E-4</v>
      </c>
      <c r="AX783" s="5">
        <f t="shared" si="825"/>
        <v>4.5975674245257135E-3</v>
      </c>
      <c r="AY783" s="5">
        <f t="shared" si="826"/>
        <v>8.4998114648124762E-3</v>
      </c>
      <c r="AZ783" s="5">
        <f t="shared" si="827"/>
        <v>7.8570674735466937E-3</v>
      </c>
      <c r="BA783" s="5">
        <f t="shared" si="828"/>
        <v>4.8419512628352455E-3</v>
      </c>
      <c r="BB783" s="5">
        <f t="shared" si="829"/>
        <v>2.2379048013719972E-3</v>
      </c>
      <c r="BC783" s="5">
        <f t="shared" si="830"/>
        <v>8.2747101375344725E-4</v>
      </c>
      <c r="BD783" s="5">
        <f t="shared" si="831"/>
        <v>6.9219749742482244E-4</v>
      </c>
      <c r="BE783" s="5">
        <f t="shared" si="832"/>
        <v>1.7545303733967124E-3</v>
      </c>
      <c r="BF783" s="5">
        <f t="shared" si="833"/>
        <v>2.2236260912702464E-3</v>
      </c>
      <c r="BG783" s="5">
        <f t="shared" si="834"/>
        <v>1.8787602915475623E-3</v>
      </c>
      <c r="BH783" s="5">
        <f t="shared" si="835"/>
        <v>1.190535218675024E-3</v>
      </c>
      <c r="BI783" s="5">
        <f t="shared" si="836"/>
        <v>6.0353590110767122E-4</v>
      </c>
      <c r="BJ783" s="8">
        <f t="shared" si="837"/>
        <v>0.51594524689322296</v>
      </c>
      <c r="BK783" s="8">
        <f t="shared" si="838"/>
        <v>0.19608290485738655</v>
      </c>
      <c r="BL783" s="8">
        <f t="shared" si="839"/>
        <v>0.26496663842174006</v>
      </c>
      <c r="BM783" s="8">
        <f t="shared" si="840"/>
        <v>0.79478164189159017</v>
      </c>
      <c r="BN783" s="8">
        <f t="shared" si="841"/>
        <v>0.18711351868981974</v>
      </c>
    </row>
    <row r="784" spans="1:66" x14ac:dyDescent="0.25">
      <c r="A784" t="s">
        <v>19</v>
      </c>
      <c r="B784" t="s">
        <v>244</v>
      </c>
      <c r="C784" t="s">
        <v>242</v>
      </c>
      <c r="D784" s="7" t="s">
        <v>540</v>
      </c>
      <c r="E784">
        <f>VLOOKUP(A784,home!$A$2:$E$405,3,FALSE)</f>
        <v>1.4805999999999999</v>
      </c>
      <c r="F784">
        <f>VLOOKUP(B784,home!$B$2:$E$405,3,FALSE)</f>
        <v>1.0548</v>
      </c>
      <c r="G784">
        <f>VLOOKUP(C784,away!$B$2:$E$405,4,FALSE)</f>
        <v>0.71289999999999998</v>
      </c>
      <c r="H784">
        <f>VLOOKUP(A784,away!$A$2:$E$405,3,FALSE)</f>
        <v>1.3222</v>
      </c>
      <c r="I784">
        <f>VLOOKUP(C784,away!$B$2:$E$405,3,FALSE)</f>
        <v>0.71430000000000005</v>
      </c>
      <c r="J784">
        <f>VLOOKUP(B784,home!$B$2:$E$405,4,FALSE)</f>
        <v>0.6633</v>
      </c>
      <c r="K784" s="3">
        <f t="shared" si="786"/>
        <v>1.1133622217519998</v>
      </c>
      <c r="L784" s="3">
        <f t="shared" si="787"/>
        <v>0.62645200021800007</v>
      </c>
      <c r="M784" s="5">
        <f t="shared" si="788"/>
        <v>0.17555301148034552</v>
      </c>
      <c r="N784" s="5">
        <f t="shared" si="789"/>
        <v>0.19545409089701182</v>
      </c>
      <c r="O784" s="5">
        <f t="shared" si="790"/>
        <v>0.10997553518615596</v>
      </c>
      <c r="P784" s="5">
        <f t="shared" si="791"/>
        <v>0.12244260619322384</v>
      </c>
      <c r="Q784" s="5">
        <f t="shared" si="792"/>
        <v>0.10880560044580721</v>
      </c>
      <c r="R784" s="5">
        <f t="shared" si="793"/>
        <v>3.4447196996206221E-2</v>
      </c>
      <c r="S784" s="5">
        <f t="shared" si="794"/>
        <v>2.1349949631976818E-2</v>
      </c>
      <c r="T784" s="5">
        <f t="shared" si="795"/>
        <v>6.8161486034196431E-2</v>
      </c>
      <c r="U784" s="5">
        <f t="shared" si="796"/>
        <v>3.835220778082498E-2</v>
      </c>
      <c r="V784" s="5">
        <f t="shared" si="797"/>
        <v>1.6545451636831108E-3</v>
      </c>
      <c r="W784" s="5">
        <f t="shared" si="798"/>
        <v>4.0380015017134757E-2</v>
      </c>
      <c r="X784" s="5">
        <f t="shared" si="799"/>
        <v>2.5296141176316941E-2</v>
      </c>
      <c r="Y784" s="5">
        <f t="shared" si="800"/>
        <v>7.9234091188503317E-3</v>
      </c>
      <c r="Z784" s="5">
        <f t="shared" si="801"/>
        <v>7.193171820058959E-3</v>
      </c>
      <c r="AA784" s="5">
        <f t="shared" si="802"/>
        <v>8.0086057590247183E-3</v>
      </c>
      <c r="AB784" s="5">
        <f t="shared" si="803"/>
        <v>4.4582395505018109E-3</v>
      </c>
      <c r="AC784" s="5">
        <f t="shared" si="804"/>
        <v>7.2124518185933943E-5</v>
      </c>
      <c r="AD784" s="5">
        <f t="shared" si="805"/>
        <v>1.1239395808464078E-2</v>
      </c>
      <c r="AE784" s="5">
        <f t="shared" si="806"/>
        <v>7.0409419854541265E-3</v>
      </c>
      <c r="AF784" s="5">
        <f t="shared" si="807"/>
        <v>2.2054060951033172E-3</v>
      </c>
      <c r="AG784" s="5">
        <f t="shared" si="808"/>
        <v>4.6052701985681407E-4</v>
      </c>
      <c r="AH784" s="5">
        <f t="shared" si="809"/>
        <v>1.1265442186469215E-3</v>
      </c>
      <c r="AI784" s="5">
        <f t="shared" si="810"/>
        <v>1.2542517741746073E-3</v>
      </c>
      <c r="AJ784" s="5">
        <f t="shared" si="811"/>
        <v>6.9821827096571418E-4</v>
      </c>
      <c r="AK784" s="5">
        <f t="shared" si="812"/>
        <v>2.591232818100757E-4</v>
      </c>
      <c r="AL784" s="5">
        <f t="shared" si="813"/>
        <v>2.0121817114154191E-6</v>
      </c>
      <c r="AM784" s="5">
        <f t="shared" si="814"/>
        <v>2.5027037376923319E-3</v>
      </c>
      <c r="AN784" s="5">
        <f t="shared" si="815"/>
        <v>1.567823762430426E-3</v>
      </c>
      <c r="AO784" s="5">
        <f t="shared" si="816"/>
        <v>4.9108316598192548E-4</v>
      </c>
      <c r="AP784" s="5">
        <f t="shared" si="817"/>
        <v>1.0254667720092179E-4</v>
      </c>
      <c r="AQ784" s="5">
        <f t="shared" si="818"/>
        <v>1.6060142762056759E-5</v>
      </c>
      <c r="AR784" s="5">
        <f t="shared" si="819"/>
        <v>1.4114517582107763E-4</v>
      </c>
      <c r="AS784" s="5">
        <f t="shared" si="820"/>
        <v>1.5714570654173164E-4</v>
      </c>
      <c r="AT784" s="5">
        <f t="shared" si="821"/>
        <v>8.7480046487045058E-5</v>
      </c>
      <c r="AU784" s="5">
        <f t="shared" si="822"/>
        <v>3.2465659638594894E-5</v>
      </c>
      <c r="AV784" s="5">
        <f t="shared" si="823"/>
        <v>9.0365097364675702E-6</v>
      </c>
      <c r="AW784" s="5">
        <f t="shared" si="824"/>
        <v>3.8984231537572594E-8</v>
      </c>
      <c r="AX784" s="5">
        <f t="shared" si="825"/>
        <v>4.6440263229736181E-4</v>
      </c>
      <c r="AY784" s="5">
        <f t="shared" si="826"/>
        <v>2.9092595790918669E-4</v>
      </c>
      <c r="AZ784" s="5">
        <f t="shared" si="827"/>
        <v>9.1125574123773851E-5</v>
      </c>
      <c r="BA784" s="5">
        <f t="shared" si="828"/>
        <v>1.9028599393617254E-5</v>
      </c>
      <c r="BB784" s="5">
        <f t="shared" si="829"/>
        <v>2.9801260378696377E-6</v>
      </c>
      <c r="BC784" s="5">
        <f t="shared" si="830"/>
        <v>3.7338118346503568E-7</v>
      </c>
      <c r="BD784" s="5">
        <f t="shared" si="831"/>
        <v>1.4736779619039225E-5</v>
      </c>
      <c r="BE784" s="5">
        <f t="shared" si="832"/>
        <v>1.6407373698123103E-5</v>
      </c>
      <c r="BF784" s="5">
        <f t="shared" si="833"/>
        <v>9.1336750168288322E-6</v>
      </c>
      <c r="BG784" s="5">
        <f t="shared" si="834"/>
        <v>3.3896962364990932E-6</v>
      </c>
      <c r="BH784" s="5">
        <f t="shared" si="835"/>
        <v>9.4348993323325663E-7</v>
      </c>
      <c r="BI784" s="5">
        <f t="shared" si="836"/>
        <v>2.1008920965304457E-7</v>
      </c>
      <c r="BJ784" s="8">
        <f t="shared" si="837"/>
        <v>0.47251606735520885</v>
      </c>
      <c r="BK784" s="8">
        <f t="shared" si="838"/>
        <v>0.32136517512703588</v>
      </c>
      <c r="BL784" s="8">
        <f t="shared" si="839"/>
        <v>0.19905201702024933</v>
      </c>
      <c r="BM784" s="8">
        <f t="shared" si="840"/>
        <v>0.25315750315012475</v>
      </c>
      <c r="BN784" s="8">
        <f t="shared" si="841"/>
        <v>0.74667804119875059</v>
      </c>
    </row>
    <row r="785" spans="1:66" x14ac:dyDescent="0.25">
      <c r="A785" t="s">
        <v>19</v>
      </c>
      <c r="B785" t="s">
        <v>237</v>
      </c>
      <c r="C785" t="s">
        <v>239</v>
      </c>
      <c r="D785" s="7" t="s">
        <v>540</v>
      </c>
      <c r="E785">
        <f>VLOOKUP(A785,home!$A$2:$E$405,3,FALSE)</f>
        <v>1.4805999999999999</v>
      </c>
      <c r="F785">
        <f>VLOOKUP(B785,home!$B$2:$E$405,3,FALSE)</f>
        <v>0.78800000000000003</v>
      </c>
      <c r="G785">
        <f>VLOOKUP(C785,away!$B$2:$E$405,4,FALSE)</f>
        <v>1.1632</v>
      </c>
      <c r="H785">
        <f>VLOOKUP(A785,away!$A$2:$E$405,3,FALSE)</f>
        <v>1.3222</v>
      </c>
      <c r="I785">
        <f>VLOOKUP(C785,away!$B$2:$E$405,3,FALSE)</f>
        <v>1.0504</v>
      </c>
      <c r="J785">
        <f>VLOOKUP(B785,home!$B$2:$E$405,4,FALSE)</f>
        <v>0.71430000000000005</v>
      </c>
      <c r="K785" s="3">
        <f t="shared" si="786"/>
        <v>1.35712032896</v>
      </c>
      <c r="L785" s="3">
        <f t="shared" si="787"/>
        <v>0.99204761198400004</v>
      </c>
      <c r="M785" s="5">
        <f t="shared" si="788"/>
        <v>9.5448548012889947E-2</v>
      </c>
      <c r="N785" s="5">
        <f t="shared" si="789"/>
        <v>0.12953516487800756</v>
      </c>
      <c r="O785" s="5">
        <f t="shared" si="790"/>
        <v>9.468950412352764E-2</v>
      </c>
      <c r="P785" s="5">
        <f t="shared" si="791"/>
        <v>0.12850505098518111</v>
      </c>
      <c r="Q785" s="5">
        <f t="shared" si="792"/>
        <v>8.7897402785564738E-2</v>
      </c>
      <c r="R785" s="5">
        <f t="shared" si="793"/>
        <v>4.6968248222847363E-2</v>
      </c>
      <c r="S785" s="5">
        <f t="shared" si="794"/>
        <v>4.3252486476991529E-2</v>
      </c>
      <c r="T785" s="5">
        <f t="shared" si="795"/>
        <v>8.719840853301529E-2</v>
      </c>
      <c r="U785" s="5">
        <f t="shared" si="796"/>
        <v>6.3741564478865545E-2</v>
      </c>
      <c r="V785" s="5">
        <f t="shared" si="797"/>
        <v>6.4702258682529466E-3</v>
      </c>
      <c r="W785" s="5">
        <f t="shared" si="798"/>
        <v>3.9762450727691752E-2</v>
      </c>
      <c r="X785" s="5">
        <f t="shared" si="799"/>
        <v>3.9446244291038067E-2</v>
      </c>
      <c r="Y785" s="5">
        <f t="shared" si="800"/>
        <v>1.9566276225330904E-2</v>
      </c>
      <c r="Z785" s="5">
        <f t="shared" si="801"/>
        <v>1.5531579496182495E-2</v>
      </c>
      <c r="AA785" s="5">
        <f t="shared" si="802"/>
        <v>2.1078222275127578E-2</v>
      </c>
      <c r="AB785" s="5">
        <f t="shared" si="803"/>
        <v>1.430284197395657E-2</v>
      </c>
      <c r="AC785" s="5">
        <f t="shared" si="804"/>
        <v>5.4444038332384921E-4</v>
      </c>
      <c r="AD785" s="5">
        <f t="shared" si="805"/>
        <v>1.3490607552955199E-2</v>
      </c>
      <c r="AE785" s="5">
        <f t="shared" si="806"/>
        <v>1.3383325007122519E-2</v>
      </c>
      <c r="AF785" s="5">
        <f t="shared" si="807"/>
        <v>6.6384478068608225E-3</v>
      </c>
      <c r="AG785" s="5">
        <f t="shared" si="808"/>
        <v>2.1952187646922341E-3</v>
      </c>
      <c r="AH785" s="5">
        <f t="shared" si="809"/>
        <v>3.8520165873818747E-3</v>
      </c>
      <c r="AI785" s="5">
        <f t="shared" si="810"/>
        <v>5.227650018227066E-3</v>
      </c>
      <c r="AJ785" s="5">
        <f t="shared" si="811"/>
        <v>3.5472750562120332E-3</v>
      </c>
      <c r="AK785" s="5">
        <f t="shared" si="812"/>
        <v>1.6046930303993594E-3</v>
      </c>
      <c r="AL785" s="5">
        <f t="shared" si="813"/>
        <v>2.9319812893528577E-5</v>
      </c>
      <c r="AM785" s="5">
        <f t="shared" si="814"/>
        <v>3.661675552027364E-3</v>
      </c>
      <c r="AN785" s="5">
        <f t="shared" si="815"/>
        <v>3.6325564872489412E-3</v>
      </c>
      <c r="AO785" s="5">
        <f t="shared" si="816"/>
        <v>1.8018344942861498E-3</v>
      </c>
      <c r="AP785" s="5">
        <f t="shared" si="817"/>
        <v>5.9583520241565787E-4</v>
      </c>
      <c r="AQ785" s="5">
        <f t="shared" si="818"/>
        <v>1.4777422242311412E-4</v>
      </c>
      <c r="AR785" s="5">
        <f t="shared" si="819"/>
        <v>7.6427677136698942E-4</v>
      </c>
      <c r="AS785" s="5">
        <f t="shared" si="820"/>
        <v>1.0372155433740556E-3</v>
      </c>
      <c r="AT785" s="5">
        <f t="shared" si="821"/>
        <v>7.0381314971311166E-4</v>
      </c>
      <c r="AU785" s="5">
        <f t="shared" si="822"/>
        <v>3.1838637775501069E-4</v>
      </c>
      <c r="AV785" s="5">
        <f t="shared" si="823"/>
        <v>1.0802215642881568E-4</v>
      </c>
      <c r="AW785" s="5">
        <f t="shared" si="824"/>
        <v>1.0965023475411064E-6</v>
      </c>
      <c r="AX785" s="5">
        <f t="shared" si="825"/>
        <v>8.2822238828536077E-4</v>
      </c>
      <c r="AY785" s="5">
        <f t="shared" si="826"/>
        <v>8.2163604249017733E-4</v>
      </c>
      <c r="AZ785" s="5">
        <f t="shared" si="827"/>
        <v>4.0755103693618239E-4</v>
      </c>
      <c r="BA785" s="5">
        <f t="shared" si="828"/>
        <v>1.3477001098471426E-4</v>
      </c>
      <c r="BB785" s="5">
        <f t="shared" si="829"/>
        <v>3.3424566891110799E-5</v>
      </c>
      <c r="BC785" s="5">
        <f t="shared" si="830"/>
        <v>6.6317523531851911E-6</v>
      </c>
      <c r="BD785" s="5">
        <f t="shared" si="831"/>
        <v>1.2636649098824387E-4</v>
      </c>
      <c r="BE785" s="5">
        <f t="shared" si="832"/>
        <v>1.7149453381948637E-4</v>
      </c>
      <c r="BF785" s="5">
        <f t="shared" si="833"/>
        <v>1.163693590759716E-4</v>
      </c>
      <c r="BG785" s="5">
        <f t="shared" si="834"/>
        <v>5.264240762334899E-5</v>
      </c>
      <c r="BH785" s="5">
        <f t="shared" si="835"/>
        <v>1.7860520387761442E-5</v>
      </c>
      <c r="BI785" s="5">
        <f t="shared" si="836"/>
        <v>4.8477750608071184E-6</v>
      </c>
      <c r="BJ785" s="8">
        <f t="shared" si="837"/>
        <v>0.45118545832862106</v>
      </c>
      <c r="BK785" s="8">
        <f t="shared" si="838"/>
        <v>0.2750717075820231</v>
      </c>
      <c r="BL785" s="8">
        <f t="shared" si="839"/>
        <v>0.25843331085213861</v>
      </c>
      <c r="BM785" s="8">
        <f t="shared" si="840"/>
        <v>0.41635759771080433</v>
      </c>
      <c r="BN785" s="8">
        <f t="shared" si="841"/>
        <v>0.58304391900801844</v>
      </c>
    </row>
    <row r="786" spans="1:66" x14ac:dyDescent="0.25">
      <c r="A786" t="s">
        <v>19</v>
      </c>
      <c r="B786" t="s">
        <v>243</v>
      </c>
      <c r="C786" t="s">
        <v>140</v>
      </c>
      <c r="D786" s="7" t="s">
        <v>540</v>
      </c>
      <c r="E786">
        <f>VLOOKUP(A786,home!$A$2:$E$405,3,FALSE)</f>
        <v>1.4805999999999999</v>
      </c>
      <c r="F786">
        <f>VLOOKUP(B786,home!$B$2:$E$405,3,FALSE)</f>
        <v>1.2007000000000001</v>
      </c>
      <c r="G786">
        <f>VLOOKUP(C786,away!$B$2:$E$405,4,FALSE)</f>
        <v>0.52529999999999999</v>
      </c>
      <c r="H786">
        <f>VLOOKUP(A786,away!$A$2:$E$405,3,FALSE)</f>
        <v>1.3222</v>
      </c>
      <c r="I786">
        <f>VLOOKUP(C786,away!$B$2:$E$405,3,FALSE)</f>
        <v>1.8068</v>
      </c>
      <c r="J786">
        <f>VLOOKUP(B786,home!$B$2:$E$405,4,FALSE)</f>
        <v>0.79830000000000001</v>
      </c>
      <c r="K786" s="3">
        <f t="shared" si="786"/>
        <v>0.93385544742600002</v>
      </c>
      <c r="L786" s="3">
        <f t="shared" si="787"/>
        <v>1.9070995513679998</v>
      </c>
      <c r="M786" s="5">
        <f t="shared" si="788"/>
        <v>5.8369896158253554E-2</v>
      </c>
      <c r="N786" s="5">
        <f t="shared" si="789"/>
        <v>5.4509045493075038E-2</v>
      </c>
      <c r="O786" s="5">
        <f t="shared" si="790"/>
        <v>0.11131720277680207</v>
      </c>
      <c r="P786" s="5">
        <f t="shared" si="791"/>
        <v>0.10395417620534128</v>
      </c>
      <c r="Q786" s="5">
        <f t="shared" si="792"/>
        <v>2.5451784533849886E-2</v>
      </c>
      <c r="R786" s="5">
        <f t="shared" si="793"/>
        <v>0.10614649373758998</v>
      </c>
      <c r="S786" s="5">
        <f t="shared" si="794"/>
        <v>4.6284435392999673E-2</v>
      </c>
      <c r="T786" s="5">
        <f t="shared" si="795"/>
        <v>4.8539086866020105E-2</v>
      </c>
      <c r="U786" s="5">
        <f t="shared" si="796"/>
        <v>9.9125481402018212E-2</v>
      </c>
      <c r="V786" s="5">
        <f t="shared" si="797"/>
        <v>9.1589456382403789E-3</v>
      </c>
      <c r="W786" s="5">
        <f t="shared" si="798"/>
        <v>7.9227625445495112E-3</v>
      </c>
      <c r="X786" s="5">
        <f t="shared" si="799"/>
        <v>1.5109496894305565E-2</v>
      </c>
      <c r="Y786" s="5">
        <f t="shared" si="800"/>
        <v>1.440765737426317E-2</v>
      </c>
      <c r="Z786" s="5">
        <f t="shared" si="801"/>
        <v>6.7477310195414655E-2</v>
      </c>
      <c r="AA786" s="5">
        <f t="shared" si="802"/>
        <v>6.3014053703641951E-2</v>
      </c>
      <c r="AB786" s="5">
        <f t="shared" si="803"/>
        <v>2.9423008657770273E-2</v>
      </c>
      <c r="AC786" s="5">
        <f t="shared" si="804"/>
        <v>1.0194795513163608E-3</v>
      </c>
      <c r="AD786" s="5">
        <f t="shared" si="805"/>
        <v>1.8496787402225592E-3</v>
      </c>
      <c r="AE786" s="5">
        <f t="shared" si="806"/>
        <v>3.5275214956533695E-3</v>
      </c>
      <c r="AF786" s="5">
        <f t="shared" si="807"/>
        <v>3.3636673309007594E-3</v>
      </c>
      <c r="AG786" s="5">
        <f t="shared" si="808"/>
        <v>2.1382828192373442E-3</v>
      </c>
      <c r="AH786" s="5">
        <f t="shared" si="809"/>
        <v>3.2171487000298676E-2</v>
      </c>
      <c r="AI786" s="5">
        <f t="shared" si="810"/>
        <v>3.0043518387023668E-2</v>
      </c>
      <c r="AJ786" s="5">
        <f t="shared" si="811"/>
        <v>1.402815165278262E-2</v>
      </c>
      <c r="AK786" s="5">
        <f t="shared" si="812"/>
        <v>4.3667552794230333E-3</v>
      </c>
      <c r="AL786" s="5">
        <f t="shared" si="813"/>
        <v>7.2625900603249735E-5</v>
      </c>
      <c r="AM786" s="5">
        <f t="shared" si="814"/>
        <v>3.4546651350897981E-4</v>
      </c>
      <c r="AN786" s="5">
        <f t="shared" si="815"/>
        <v>6.5883903292564239E-4</v>
      </c>
      <c r="AO786" s="5">
        <f t="shared" si="816"/>
        <v>6.2823581205810987E-4</v>
      </c>
      <c r="AP786" s="5">
        <f t="shared" si="817"/>
        <v>3.99369411776444E-4</v>
      </c>
      <c r="AQ786" s="5">
        <f t="shared" si="818"/>
        <v>1.9040930650723967E-4</v>
      </c>
      <c r="AR786" s="5">
        <f t="shared" si="819"/>
        <v>1.2270845685022208E-2</v>
      </c>
      <c r="AS786" s="5">
        <f t="shared" si="820"/>
        <v>1.1459196087481817E-2</v>
      </c>
      <c r="AT786" s="5">
        <f t="shared" si="821"/>
        <v>5.3506163447087996E-3</v>
      </c>
      <c r="AU786" s="5">
        <f t="shared" si="822"/>
        <v>1.665567406864302E-3</v>
      </c>
      <c r="AV786" s="5">
        <f t="shared" si="823"/>
        <v>3.8884979898885623E-4</v>
      </c>
      <c r="AW786" s="5">
        <f t="shared" si="824"/>
        <v>3.5928745263144009E-6</v>
      </c>
      <c r="AX786" s="5">
        <f t="shared" si="825"/>
        <v>5.3769297590604733E-5</v>
      </c>
      <c r="AY786" s="5">
        <f t="shared" si="826"/>
        <v>1.0254340331241475E-4</v>
      </c>
      <c r="AZ786" s="5">
        <f t="shared" si="827"/>
        <v>9.7780239226427055E-5</v>
      </c>
      <c r="BA786" s="5">
        <f t="shared" si="828"/>
        <v>6.2158883453791551E-5</v>
      </c>
      <c r="BB786" s="5">
        <f t="shared" si="829"/>
        <v>2.9635794687065427E-5</v>
      </c>
      <c r="BC786" s="5">
        <f t="shared" si="830"/>
        <v>1.1303682150427324E-5</v>
      </c>
      <c r="BD786" s="5">
        <f t="shared" si="831"/>
        <v>3.9002873834686328E-3</v>
      </c>
      <c r="BE786" s="5">
        <f t="shared" si="832"/>
        <v>3.6423046195790832E-3</v>
      </c>
      <c r="BF786" s="5">
        <f t="shared" si="833"/>
        <v>1.7006930050894055E-3</v>
      </c>
      <c r="BG786" s="5">
        <f t="shared" si="834"/>
        <v>5.2940047573401183E-4</v>
      </c>
      <c r="BH786" s="5">
        <f t="shared" si="835"/>
        <v>1.2359587953353069E-4</v>
      </c>
      <c r="BI786" s="5">
        <f t="shared" si="836"/>
        <v>2.3084137076359074E-5</v>
      </c>
      <c r="BJ786" s="8">
        <f t="shared" si="837"/>
        <v>0.17939849546927447</v>
      </c>
      <c r="BK786" s="8">
        <f t="shared" si="838"/>
        <v>0.21896210225006693</v>
      </c>
      <c r="BL786" s="8">
        <f t="shared" si="839"/>
        <v>0.53069059342089742</v>
      </c>
      <c r="BM786" s="8">
        <f t="shared" si="840"/>
        <v>0.53668095190195564</v>
      </c>
      <c r="BN786" s="8">
        <f t="shared" si="841"/>
        <v>0.45974859890491182</v>
      </c>
    </row>
    <row r="787" spans="1:66" x14ac:dyDescent="0.25">
      <c r="A787" t="s">
        <v>448</v>
      </c>
      <c r="B787" t="s">
        <v>460</v>
      </c>
      <c r="C787" t="s">
        <v>450</v>
      </c>
      <c r="D787" s="7" t="s">
        <v>540</v>
      </c>
      <c r="E787">
        <f>VLOOKUP(A787,home!$A$2:$E$405,3,FALSE)</f>
        <v>1.2833000000000001</v>
      </c>
      <c r="F787">
        <f>VLOOKUP(B787,home!$B$2:$E$405,3,FALSE)</f>
        <v>1.4719</v>
      </c>
      <c r="G787">
        <f>VLOOKUP(C787,away!$B$2:$E$405,4,FALSE)</f>
        <v>1.2663</v>
      </c>
      <c r="H787">
        <f>VLOOKUP(A787,away!$A$2:$E$405,3,FALSE)</f>
        <v>1.0667</v>
      </c>
      <c r="I787">
        <f>VLOOKUP(C787,away!$B$2:$E$405,3,FALSE)</f>
        <v>0.46870000000000001</v>
      </c>
      <c r="J787">
        <f>VLOOKUP(B787,home!$B$2:$E$405,4,FALSE)</f>
        <v>0.88539999999999996</v>
      </c>
      <c r="K787" s="3">
        <f t="shared" si="786"/>
        <v>2.3919004826010002</v>
      </c>
      <c r="L787" s="3">
        <f t="shared" si="787"/>
        <v>0.44266661156599996</v>
      </c>
      <c r="M787" s="5">
        <f t="shared" si="788"/>
        <v>5.8743950929149878E-2</v>
      </c>
      <c r="N787" s="5">
        <f t="shared" si="789"/>
        <v>0.14050968457732305</v>
      </c>
      <c r="O787" s="5">
        <f t="shared" si="790"/>
        <v>2.6003985707806151E-2</v>
      </c>
      <c r="P787" s="5">
        <f t="shared" si="791"/>
        <v>6.2198945964051039E-2</v>
      </c>
      <c r="Q787" s="5">
        <f t="shared" si="792"/>
        <v>0.16804259117530668</v>
      </c>
      <c r="R787" s="5">
        <f t="shared" si="793"/>
        <v>5.7555481202426189E-3</v>
      </c>
      <c r="S787" s="5">
        <f t="shared" si="794"/>
        <v>1.6464286185419025E-2</v>
      </c>
      <c r="T787" s="5">
        <f t="shared" si="795"/>
        <v>7.438684443434361E-2</v>
      </c>
      <c r="U787" s="5">
        <f t="shared" si="796"/>
        <v>1.37666983264416E-2</v>
      </c>
      <c r="V787" s="5">
        <f t="shared" si="797"/>
        <v>1.9369582940239026E-3</v>
      </c>
      <c r="W787" s="5">
        <f t="shared" si="798"/>
        <v>0.13398038497657955</v>
      </c>
      <c r="X787" s="5">
        <f t="shared" si="799"/>
        <v>5.9308643033890676E-2</v>
      </c>
      <c r="Y787" s="5">
        <f t="shared" si="800"/>
        <v>1.3126978024194916E-2</v>
      </c>
      <c r="Z787" s="5">
        <f t="shared" si="801"/>
        <v>8.4926299469762021E-4</v>
      </c>
      <c r="AA787" s="5">
        <f t="shared" si="802"/>
        <v>2.0313525668724081E-3</v>
      </c>
      <c r="AB787" s="5">
        <f t="shared" si="803"/>
        <v>2.4293965925174473E-3</v>
      </c>
      <c r="AC787" s="5">
        <f t="shared" si="804"/>
        <v>1.2817996827656165E-4</v>
      </c>
      <c r="AD787" s="5">
        <f t="shared" si="805"/>
        <v>8.0116936871137093E-2</v>
      </c>
      <c r="AE787" s="5">
        <f t="shared" si="806"/>
        <v>3.5465092973793383E-2</v>
      </c>
      <c r="AF787" s="5">
        <f t="shared" si="807"/>
        <v>7.849606267791135E-3</v>
      </c>
      <c r="AG787" s="5">
        <f t="shared" si="808"/>
        <v>1.1582528695634456E-3</v>
      </c>
      <c r="AH787" s="5">
        <f t="shared" si="809"/>
        <v>9.3985093047797334E-5</v>
      </c>
      <c r="AI787" s="5">
        <f t="shared" si="810"/>
        <v>2.2480298941832634E-4</v>
      </c>
      <c r="AJ787" s="5">
        <f t="shared" si="811"/>
        <v>2.6885318943992121E-4</v>
      </c>
      <c r="AK787" s="5">
        <f t="shared" si="812"/>
        <v>2.1435669119005522E-4</v>
      </c>
      <c r="AL787" s="5">
        <f t="shared" si="813"/>
        <v>5.4287522677004397E-6</v>
      </c>
      <c r="AM787" s="5">
        <f t="shared" si="814"/>
        <v>3.8326347993317376E-2</v>
      </c>
      <c r="AN787" s="5">
        <f t="shared" si="815"/>
        <v>1.6965794599901163E-2</v>
      </c>
      <c r="AO787" s="5">
        <f t="shared" si="816"/>
        <v>3.755095404031494E-3</v>
      </c>
      <c r="AP787" s="5">
        <f t="shared" si="817"/>
        <v>5.5408511953656029E-4</v>
      </c>
      <c r="AQ787" s="5">
        <f t="shared" si="818"/>
        <v>6.13187455960978E-5</v>
      </c>
      <c r="AR787" s="5">
        <f t="shared" si="819"/>
        <v>8.3208125354367339E-6</v>
      </c>
      <c r="AS787" s="5">
        <f t="shared" si="820"/>
        <v>1.9902555519143575E-5</v>
      </c>
      <c r="AT787" s="5">
        <f t="shared" si="821"/>
        <v>2.3802466075616361E-5</v>
      </c>
      <c r="AU787" s="5">
        <f t="shared" si="822"/>
        <v>1.8977710031120238E-5</v>
      </c>
      <c r="AV787" s="5">
        <f t="shared" si="823"/>
        <v>1.1348198445524584E-5</v>
      </c>
      <c r="AW787" s="5">
        <f t="shared" si="824"/>
        <v>1.596678199817109E-7</v>
      </c>
      <c r="AX787" s="5">
        <f t="shared" si="825"/>
        <v>1.527880171025826E-2</v>
      </c>
      <c r="AY787" s="5">
        <f t="shared" si="826"/>
        <v>6.7634153818688291E-3</v>
      </c>
      <c r="AZ787" s="5">
        <f t="shared" si="827"/>
        <v>1.496969084852619E-3</v>
      </c>
      <c r="BA787" s="5">
        <f t="shared" si="828"/>
        <v>2.2088607747025487E-4</v>
      </c>
      <c r="BB787" s="5">
        <f t="shared" si="829"/>
        <v>2.4444722863965678E-5</v>
      </c>
      <c r="BC787" s="5">
        <f t="shared" si="830"/>
        <v>2.1641725281723228E-6</v>
      </c>
      <c r="BD787" s="5">
        <f t="shared" si="831"/>
        <v>6.1389098175627915E-7</v>
      </c>
      <c r="BE787" s="5">
        <f t="shared" si="832"/>
        <v>1.4683661355272459E-6</v>
      </c>
      <c r="BF787" s="5">
        <f t="shared" si="833"/>
        <v>1.7560928341012927E-6</v>
      </c>
      <c r="BG787" s="5">
        <f t="shared" si="834"/>
        <v>1.4001330991263469E-6</v>
      </c>
      <c r="BH787" s="5">
        <f t="shared" si="835"/>
        <v>8.3724475887648571E-7</v>
      </c>
      <c r="BI787" s="5">
        <f t="shared" si="836"/>
        <v>4.0052122856236523E-7</v>
      </c>
      <c r="BJ787" s="8">
        <f t="shared" si="837"/>
        <v>0.79739433821614869</v>
      </c>
      <c r="BK787" s="8">
        <f t="shared" si="838"/>
        <v>0.14624116547505694</v>
      </c>
      <c r="BL787" s="8">
        <f t="shared" si="839"/>
        <v>5.0877807268621122E-2</v>
      </c>
      <c r="BM787" s="8">
        <f t="shared" si="840"/>
        <v>0.52734461176659597</v>
      </c>
      <c r="BN787" s="8">
        <f t="shared" si="841"/>
        <v>0.46125470647387939</v>
      </c>
    </row>
    <row r="788" spans="1:66" x14ac:dyDescent="0.25">
      <c r="A788" t="s">
        <v>448</v>
      </c>
      <c r="B788" t="s">
        <v>461</v>
      </c>
      <c r="C788" t="s">
        <v>454</v>
      </c>
      <c r="D788" s="7" t="s">
        <v>540</v>
      </c>
      <c r="E788">
        <f>VLOOKUP(A788,home!$A$2:$E$405,3,FALSE)</f>
        <v>1.2833000000000001</v>
      </c>
      <c r="F788">
        <f>VLOOKUP(B788,home!$B$2:$E$405,3,FALSE)</f>
        <v>0.64170000000000005</v>
      </c>
      <c r="G788">
        <f>VLOOKUP(C788,away!$B$2:$E$405,4,FALSE)</f>
        <v>0.7359</v>
      </c>
      <c r="H788">
        <f>VLOOKUP(A788,away!$A$2:$E$405,3,FALSE)</f>
        <v>1.0667</v>
      </c>
      <c r="I788">
        <f>VLOOKUP(C788,away!$B$2:$E$405,3,FALSE)</f>
        <v>1.302</v>
      </c>
      <c r="J788">
        <f>VLOOKUP(B788,home!$B$2:$E$405,4,FALSE)</f>
        <v>1.2132000000000001</v>
      </c>
      <c r="K788" s="3">
        <f t="shared" si="786"/>
        <v>0.60600894759900004</v>
      </c>
      <c r="L788" s="3">
        <f t="shared" si="787"/>
        <v>1.6849448128800002</v>
      </c>
      <c r="M788" s="5">
        <f t="shared" si="788"/>
        <v>0.1011699239490562</v>
      </c>
      <c r="N788" s="5">
        <f t="shared" si="789"/>
        <v>6.1309879141038422E-2</v>
      </c>
      <c r="O788" s="5">
        <f t="shared" si="790"/>
        <v>0.17046573857742636</v>
      </c>
      <c r="P788" s="5">
        <f t="shared" si="791"/>
        <v>0.10330376283699241</v>
      </c>
      <c r="Q788" s="5">
        <f t="shared" si="792"/>
        <v>1.8577167667841291E-2</v>
      </c>
      <c r="R788" s="5">
        <f t="shared" si="793"/>
        <v>0.14361268099489635</v>
      </c>
      <c r="S788" s="5">
        <f t="shared" si="794"/>
        <v>2.6370651967810268E-2</v>
      </c>
      <c r="T788" s="5">
        <f t="shared" si="795"/>
        <v>3.1301502299931235E-2</v>
      </c>
      <c r="U788" s="5">
        <f t="shared" si="796"/>
        <v>8.7030569671588065E-2</v>
      </c>
      <c r="V788" s="5">
        <f t="shared" si="797"/>
        <v>2.9918724529142946E-3</v>
      </c>
      <c r="W788" s="5">
        <f t="shared" si="798"/>
        <v>3.7526432759195567E-3</v>
      </c>
      <c r="X788" s="5">
        <f t="shared" si="799"/>
        <v>6.3229968223496684E-3</v>
      </c>
      <c r="Y788" s="5">
        <f t="shared" si="800"/>
        <v>5.3269503488373995E-3</v>
      </c>
      <c r="Z788" s="5">
        <f t="shared" si="801"/>
        <v>8.0659813968713606E-2</v>
      </c>
      <c r="AA788" s="5">
        <f t="shared" si="802"/>
        <v>4.8880568976711253E-2</v>
      </c>
      <c r="AB788" s="5">
        <f t="shared" si="803"/>
        <v>1.4811031081808559E-2</v>
      </c>
      <c r="AC788" s="5">
        <f t="shared" si="804"/>
        <v>1.9093599550767989E-4</v>
      </c>
      <c r="AD788" s="5">
        <f t="shared" si="805"/>
        <v>5.6853385058861861E-4</v>
      </c>
      <c r="AE788" s="5">
        <f t="shared" si="806"/>
        <v>9.5794816249598588E-4</v>
      </c>
      <c r="AF788" s="5">
        <f t="shared" si="807"/>
        <v>8.0704489370276959E-4</v>
      </c>
      <c r="AG788" s="5">
        <f t="shared" si="808"/>
        <v>4.5327536913525757E-4</v>
      </c>
      <c r="AH788" s="5">
        <f t="shared" si="809"/>
        <v>3.3976833788612437E-2</v>
      </c>
      <c r="AI788" s="5">
        <f t="shared" si="810"/>
        <v>2.059026528698317E-2</v>
      </c>
      <c r="AJ788" s="5">
        <f t="shared" si="811"/>
        <v>6.2389424986744463E-3</v>
      </c>
      <c r="AK788" s="5">
        <f t="shared" si="812"/>
        <v>1.2602849925841258E-3</v>
      </c>
      <c r="AL788" s="5">
        <f t="shared" si="813"/>
        <v>7.7985258966499079E-6</v>
      </c>
      <c r="AM788" s="5">
        <f t="shared" si="814"/>
        <v>6.8907320093923206E-5</v>
      </c>
      <c r="AN788" s="5">
        <f t="shared" si="815"/>
        <v>1.1610503156171772E-4</v>
      </c>
      <c r="AO788" s="5">
        <f t="shared" si="816"/>
        <v>9.7815285339592501E-5</v>
      </c>
      <c r="AP788" s="5">
        <f t="shared" si="817"/>
        <v>5.4937785884441168E-5</v>
      </c>
      <c r="AQ788" s="5">
        <f t="shared" si="818"/>
        <v>2.3141784339275305E-5</v>
      </c>
      <c r="AR788" s="5">
        <f t="shared" si="819"/>
        <v>1.1449817970041687E-2</v>
      </c>
      <c r="AS788" s="5">
        <f t="shared" si="820"/>
        <v>6.9386921382250813E-3</v>
      </c>
      <c r="AT788" s="5">
        <f t="shared" si="821"/>
        <v>2.1024547601996187E-3</v>
      </c>
      <c r="AU788" s="5">
        <f t="shared" si="822"/>
        <v>4.2470213220102628E-4</v>
      </c>
      <c r="AV788" s="5">
        <f t="shared" si="823"/>
        <v>6.4343323044548824E-5</v>
      </c>
      <c r="AW788" s="5">
        <f t="shared" si="824"/>
        <v>2.2119470948240484E-7</v>
      </c>
      <c r="AX788" s="5">
        <f t="shared" si="825"/>
        <v>6.9597420886642998E-6</v>
      </c>
      <c r="AY788" s="5">
        <f t="shared" si="826"/>
        <v>1.1726781331277531E-5</v>
      </c>
      <c r="AZ788" s="5">
        <f t="shared" si="827"/>
        <v>9.8794896879570502E-6</v>
      </c>
      <c r="BA788" s="5">
        <f t="shared" si="828"/>
        <v>5.5487983012082276E-6</v>
      </c>
      <c r="BB788" s="5">
        <f t="shared" si="829"/>
        <v>2.3373547288345396E-6</v>
      </c>
      <c r="BC788" s="5">
        <f t="shared" si="830"/>
        <v>7.876627452420592E-7</v>
      </c>
      <c r="BD788" s="5">
        <f t="shared" si="831"/>
        <v>3.2153852328403263E-3</v>
      </c>
      <c r="BE788" s="5">
        <f t="shared" si="832"/>
        <v>1.948552221078932E-3</v>
      </c>
      <c r="BF788" s="5">
        <f t="shared" si="833"/>
        <v>5.904200404188688E-4</v>
      </c>
      <c r="BG788" s="5">
        <f t="shared" si="834"/>
        <v>1.1926660911186592E-4</v>
      </c>
      <c r="BH788" s="5">
        <f t="shared" si="835"/>
        <v>1.8069158067895794E-5</v>
      </c>
      <c r="BI788" s="5">
        <f t="shared" si="836"/>
        <v>2.1900142929451028E-6</v>
      </c>
      <c r="BJ788" s="8">
        <f t="shared" si="837"/>
        <v>0.12977608886794229</v>
      </c>
      <c r="BK788" s="8">
        <f t="shared" si="838"/>
        <v>0.23404667250950878</v>
      </c>
      <c r="BL788" s="8">
        <f t="shared" si="839"/>
        <v>0.55374080946880755</v>
      </c>
      <c r="BM788" s="8">
        <f t="shared" si="840"/>
        <v>0.39977272606109943</v>
      </c>
      <c r="BN788" s="8">
        <f t="shared" si="841"/>
        <v>0.59843915316725105</v>
      </c>
    </row>
    <row r="789" spans="1:66" x14ac:dyDescent="0.25">
      <c r="A789" t="s">
        <v>448</v>
      </c>
      <c r="B789" t="s">
        <v>458</v>
      </c>
      <c r="C789" t="s">
        <v>453</v>
      </c>
      <c r="D789" s="7" t="s">
        <v>540</v>
      </c>
      <c r="E789">
        <f>VLOOKUP(A789,home!$A$2:$E$405,3,FALSE)</f>
        <v>1.2833000000000001</v>
      </c>
      <c r="F789">
        <f>VLOOKUP(B789,home!$B$2:$E$405,3,FALSE)</f>
        <v>1.8614999999999999</v>
      </c>
      <c r="G789">
        <f>VLOOKUP(C789,away!$B$2:$E$405,4,FALSE)</f>
        <v>1.2376</v>
      </c>
      <c r="H789">
        <f>VLOOKUP(A789,away!$A$2:$E$405,3,FALSE)</f>
        <v>1.0667</v>
      </c>
      <c r="I789">
        <f>VLOOKUP(C789,away!$B$2:$E$405,3,FALSE)</f>
        <v>0.55149999999999999</v>
      </c>
      <c r="J789">
        <f>VLOOKUP(B789,home!$B$2:$E$405,4,FALSE)</f>
        <v>0.625</v>
      </c>
      <c r="K789" s="3">
        <f t="shared" si="786"/>
        <v>2.95645678692</v>
      </c>
      <c r="L789" s="3">
        <f t="shared" si="787"/>
        <v>0.36767815625</v>
      </c>
      <c r="M789" s="5">
        <f t="shared" si="788"/>
        <v>3.6003650489888857E-2</v>
      </c>
      <c r="N789" s="5">
        <f t="shared" si="789"/>
        <v>0.10644323684472752</v>
      </c>
      <c r="O789" s="5">
        <f t="shared" si="790"/>
        <v>1.3237755830391745E-2</v>
      </c>
      <c r="P789" s="5">
        <f t="shared" si="791"/>
        <v>3.9136853068351483E-2</v>
      </c>
      <c r="Q789" s="5">
        <f t="shared" si="792"/>
        <v>0.15734741499566385</v>
      </c>
      <c r="R789" s="5">
        <f t="shared" si="793"/>
        <v>2.4336168283030624E-3</v>
      </c>
      <c r="S789" s="5">
        <f t="shared" si="794"/>
        <v>1.0635680321665494E-2</v>
      </c>
      <c r="T789" s="5">
        <f t="shared" si="795"/>
        <v>5.7853207436309291E-2</v>
      </c>
      <c r="U789" s="5">
        <f t="shared" si="796"/>
        <v>7.1948829887993147E-3</v>
      </c>
      <c r="V789" s="5">
        <f t="shared" si="797"/>
        <v>1.2845828821591825E-3</v>
      </c>
      <c r="W789" s="5">
        <f t="shared" si="798"/>
        <v>0.15506361098941604</v>
      </c>
      <c r="X789" s="5">
        <f t="shared" si="799"/>
        <v>5.7013502590055734E-2</v>
      </c>
      <c r="Y789" s="5">
        <f t="shared" si="800"/>
        <v>1.0481309756833146E-2</v>
      </c>
      <c r="Z789" s="5">
        <f t="shared" si="801"/>
        <v>2.9826258281648099E-4</v>
      </c>
      <c r="AA789" s="5">
        <f t="shared" si="802"/>
        <v>8.8180043725207403E-4</v>
      </c>
      <c r="AB789" s="5">
        <f t="shared" si="803"/>
        <v>1.3035024437114591E-3</v>
      </c>
      <c r="AC789" s="5">
        <f t="shared" si="804"/>
        <v>8.7273323033073953E-5</v>
      </c>
      <c r="AD789" s="5">
        <f t="shared" si="805"/>
        <v>0.11460971627849545</v>
      </c>
      <c r="AE789" s="5">
        <f t="shared" si="806"/>
        <v>4.2139489169612826E-2</v>
      </c>
      <c r="AF789" s="5">
        <f t="shared" si="807"/>
        <v>7.746884841600043E-3</v>
      </c>
      <c r="AG789" s="5">
        <f t="shared" si="808"/>
        <v>9.494534450801927E-4</v>
      </c>
      <c r="AH789" s="5">
        <f t="shared" si="809"/>
        <v>2.7416159132081664E-5</v>
      </c>
      <c r="AI789" s="5">
        <f t="shared" si="810"/>
        <v>8.1054689737321593E-5</v>
      </c>
      <c r="AJ789" s="5">
        <f t="shared" si="811"/>
        <v>1.1981734379279966E-4</v>
      </c>
      <c r="AK789" s="5">
        <f t="shared" si="812"/>
        <v>1.1807826641564981E-4</v>
      </c>
      <c r="AL789" s="5">
        <f t="shared" si="813"/>
        <v>3.7947298941716102E-6</v>
      </c>
      <c r="AM789" s="5">
        <f t="shared" si="814"/>
        <v>6.7767734707706695E-2</v>
      </c>
      <c r="AN789" s="5">
        <f t="shared" si="815"/>
        <v>2.4916715750568735E-2</v>
      </c>
      <c r="AO789" s="5">
        <f t="shared" si="816"/>
        <v>4.5806660534872231E-3</v>
      </c>
      <c r="AP789" s="5">
        <f t="shared" si="817"/>
        <v>5.6140361631438216E-4</v>
      </c>
      <c r="AQ789" s="5">
        <f t="shared" si="818"/>
        <v>5.1603961639638613E-5</v>
      </c>
      <c r="AR789" s="5">
        <f t="shared" si="819"/>
        <v>2.0160645682280775E-6</v>
      </c>
      <c r="AS789" s="5">
        <f t="shared" si="820"/>
        <v>5.9604077756068403E-6</v>
      </c>
      <c r="AT789" s="5">
        <f t="shared" si="821"/>
        <v>8.8108440105017914E-6</v>
      </c>
      <c r="AU789" s="5">
        <f t="shared" si="822"/>
        <v>8.6829598577804834E-6</v>
      </c>
      <c r="AV789" s="5">
        <f t="shared" si="823"/>
        <v>6.4176989005222579E-6</v>
      </c>
      <c r="AW789" s="5">
        <f t="shared" si="824"/>
        <v>1.1458235197565705E-7</v>
      </c>
      <c r="AX789" s="5">
        <f t="shared" si="825"/>
        <v>3.3392063201798931E-2</v>
      </c>
      <c r="AY789" s="5">
        <f t="shared" si="826"/>
        <v>1.2277532231420904E-2</v>
      </c>
      <c r="AZ789" s="5">
        <f t="shared" si="827"/>
        <v>2.257090207074393E-3</v>
      </c>
      <c r="BA789" s="5">
        <f t="shared" si="828"/>
        <v>2.766275886090146E-4</v>
      </c>
      <c r="BB789" s="5">
        <f t="shared" si="829"/>
        <v>2.5427480436911495E-5</v>
      </c>
      <c r="BC789" s="5">
        <f t="shared" si="830"/>
        <v>1.8698258250253126E-6</v>
      </c>
      <c r="BD789" s="5">
        <f t="shared" si="831"/>
        <v>1.2354381722117535E-7</v>
      </c>
      <c r="BE789" s="5">
        <f t="shared" si="832"/>
        <v>3.6525195690554791E-7</v>
      </c>
      <c r="BF789" s="5">
        <f t="shared" si="833"/>
        <v>5.3992581346460927E-7</v>
      </c>
      <c r="BG789" s="5">
        <f t="shared" si="834"/>
        <v>5.3208911188358194E-7</v>
      </c>
      <c r="BH789" s="5">
        <f t="shared" si="835"/>
        <v>3.932746165186128E-7</v>
      </c>
      <c r="BI789" s="5">
        <f t="shared" si="836"/>
        <v>2.3253988182596264E-7</v>
      </c>
      <c r="BJ789" s="8">
        <f t="shared" si="837"/>
        <v>0.85575656097267605</v>
      </c>
      <c r="BK789" s="8">
        <f t="shared" si="838"/>
        <v>9.942936704641317E-2</v>
      </c>
      <c r="BL789" s="8">
        <f t="shared" si="839"/>
        <v>2.5431999587845967E-2</v>
      </c>
      <c r="BM789" s="8">
        <f t="shared" si="840"/>
        <v>0.61403624448335603</v>
      </c>
      <c r="BN789" s="8">
        <f t="shared" si="841"/>
        <v>0.35460252805732656</v>
      </c>
    </row>
    <row r="790" spans="1:66" x14ac:dyDescent="0.25">
      <c r="A790" t="s">
        <v>448</v>
      </c>
      <c r="B790" t="s">
        <v>452</v>
      </c>
      <c r="C790" t="s">
        <v>456</v>
      </c>
      <c r="D790" s="7" t="s">
        <v>540</v>
      </c>
      <c r="E790">
        <f>VLOOKUP(A790,home!$A$2:$E$405,3,FALSE)</f>
        <v>1.2833000000000001</v>
      </c>
      <c r="F790">
        <f>VLOOKUP(B790,home!$B$2:$E$405,3,FALSE)</f>
        <v>0.7359</v>
      </c>
      <c r="G790">
        <f>VLOOKUP(C790,away!$B$2:$E$405,4,FALSE)</f>
        <v>0.43290000000000001</v>
      </c>
      <c r="H790">
        <f>VLOOKUP(A790,away!$A$2:$E$405,3,FALSE)</f>
        <v>1.0667</v>
      </c>
      <c r="I790">
        <f>VLOOKUP(C790,away!$B$2:$E$405,3,FALSE)</f>
        <v>1.5104</v>
      </c>
      <c r="J790">
        <f>VLOOKUP(B790,home!$B$2:$E$405,4,FALSE)</f>
        <v>1.8749</v>
      </c>
      <c r="K790" s="3">
        <f t="shared" si="786"/>
        <v>0.40882230546300002</v>
      </c>
      <c r="L790" s="3">
        <f t="shared" si="787"/>
        <v>3.0207332856319997</v>
      </c>
      <c r="M790" s="5">
        <f t="shared" si="788"/>
        <v>3.2401337016464721E-2</v>
      </c>
      <c r="N790" s="5">
        <f t="shared" si="789"/>
        <v>1.3246389299154749E-2</v>
      </c>
      <c r="O790" s="5">
        <f t="shared" si="790"/>
        <v>9.7875797224615202E-2</v>
      </c>
      <c r="P790" s="5">
        <f t="shared" si="791"/>
        <v>4.0013809070396283E-2</v>
      </c>
      <c r="Q790" s="5">
        <f t="shared" si="792"/>
        <v>2.707709706170429E-3</v>
      </c>
      <c r="R790" s="5">
        <f t="shared" si="793"/>
        <v>0.14782833926708167</v>
      </c>
      <c r="S790" s="5">
        <f t="shared" si="794"/>
        <v>1.2353694814418677E-2</v>
      </c>
      <c r="T790" s="5">
        <f t="shared" si="795"/>
        <v>8.179268837257855E-3</v>
      </c>
      <c r="U790" s="5">
        <f t="shared" si="796"/>
        <v>6.0435522471934858E-2</v>
      </c>
      <c r="V790" s="5">
        <f t="shared" si="797"/>
        <v>1.6951234154555829E-3</v>
      </c>
      <c r="W790" s="5">
        <f t="shared" si="798"/>
        <v>3.6899070820037907E-4</v>
      </c>
      <c r="X790" s="5">
        <f t="shared" si="799"/>
        <v>1.1146225143498095E-3</v>
      </c>
      <c r="Y790" s="5">
        <f t="shared" si="800"/>
        <v>1.6834886650056509E-3</v>
      </c>
      <c r="Z790" s="5">
        <f t="shared" si="801"/>
        <v>0.14884999499459117</v>
      </c>
      <c r="AA790" s="5">
        <f t="shared" si="802"/>
        <v>6.0853198121844775E-2</v>
      </c>
      <c r="AB790" s="5">
        <f t="shared" si="803"/>
        <v>1.2439072375484642E-2</v>
      </c>
      <c r="AC790" s="5">
        <f t="shared" si="804"/>
        <v>1.3083631522352535E-4</v>
      </c>
      <c r="AD790" s="5">
        <f t="shared" si="805"/>
        <v>3.7712908005226015E-5</v>
      </c>
      <c r="AE790" s="5">
        <f t="shared" si="806"/>
        <v>1.1392063650936372E-4</v>
      </c>
      <c r="AF790" s="5">
        <f t="shared" si="807"/>
        <v>1.7206192931210957E-4</v>
      </c>
      <c r="AG790" s="5">
        <f t="shared" si="808"/>
        <v>1.7325106568771652E-4</v>
      </c>
      <c r="AH790" s="5">
        <f t="shared" si="809"/>
        <v>0.11240903361157953</v>
      </c>
      <c r="AI790" s="5">
        <f t="shared" si="810"/>
        <v>4.5955320275953802E-2</v>
      </c>
      <c r="AJ790" s="5">
        <f t="shared" si="811"/>
        <v>9.3937799917529919E-3</v>
      </c>
      <c r="AK790" s="5">
        <f t="shared" si="812"/>
        <v>1.28012893108022E-3</v>
      </c>
      <c r="AL790" s="5">
        <f t="shared" si="813"/>
        <v>6.4630164294368877E-6</v>
      </c>
      <c r="AM790" s="5">
        <f t="shared" si="814"/>
        <v>3.0835755992821066E-6</v>
      </c>
      <c r="AN790" s="5">
        <f t="shared" si="815"/>
        <v>9.3146594515140994E-6</v>
      </c>
      <c r="AO790" s="5">
        <f t="shared" si="816"/>
        <v>1.4068550924757677E-5</v>
      </c>
      <c r="AP790" s="5">
        <f t="shared" si="817"/>
        <v>1.4165780019674789E-5</v>
      </c>
      <c r="AQ790" s="5">
        <f t="shared" si="818"/>
        <v>1.069776080559309E-5</v>
      </c>
      <c r="AR790" s="5">
        <f t="shared" si="819"/>
        <v>6.7911541887244894E-2</v>
      </c>
      <c r="AS790" s="5">
        <f t="shared" si="820"/>
        <v>2.7763753121890552E-2</v>
      </c>
      <c r="AT790" s="5">
        <f t="shared" si="821"/>
        <v>5.6752207797984297E-3</v>
      </c>
      <c r="AU790" s="5">
        <f t="shared" si="822"/>
        <v>7.733856144029064E-4</v>
      </c>
      <c r="AV790" s="5">
        <f t="shared" si="823"/>
        <v>7.9044322473028732E-5</v>
      </c>
      <c r="AW790" s="5">
        <f t="shared" si="824"/>
        <v>2.2170716228204256E-7</v>
      </c>
      <c r="AX790" s="5">
        <f t="shared" si="825"/>
        <v>2.1010574759466043E-7</v>
      </c>
      <c r="AY790" s="5">
        <f t="shared" si="826"/>
        <v>6.3467342526178621E-7</v>
      </c>
      <c r="AZ790" s="5">
        <f t="shared" si="827"/>
        <v>9.5858957059717568E-7</v>
      </c>
      <c r="BA790" s="5">
        <f t="shared" si="828"/>
        <v>9.6521447438752464E-7</v>
      </c>
      <c r="BB790" s="5">
        <f t="shared" si="829"/>
        <v>7.2891387263904776E-7</v>
      </c>
      <c r="BC790" s="5">
        <f t="shared" si="830"/>
        <v>4.4037087948793908E-7</v>
      </c>
      <c r="BD790" s="5">
        <f t="shared" si="831"/>
        <v>3.4190442509565398E-2</v>
      </c>
      <c r="BE790" s="5">
        <f t="shared" si="832"/>
        <v>1.3977815531560687E-2</v>
      </c>
      <c r="BF790" s="5">
        <f t="shared" si="833"/>
        <v>2.8572213854745846E-3</v>
      </c>
      <c r="BG790" s="5">
        <f t="shared" si="834"/>
        <v>3.8936527800930229E-4</v>
      </c>
      <c r="BH790" s="5">
        <f t="shared" si="835"/>
        <v>3.9795302655751224E-5</v>
      </c>
      <c r="BI790" s="5">
        <f t="shared" si="836"/>
        <v>3.2538414756644134E-6</v>
      </c>
      <c r="BJ790" s="8">
        <f t="shared" si="837"/>
        <v>2.7852684464424075E-2</v>
      </c>
      <c r="BK790" s="8">
        <f t="shared" si="838"/>
        <v>8.6601898321813475E-2</v>
      </c>
      <c r="BL790" s="8">
        <f t="shared" si="839"/>
        <v>0.70213103184587877</v>
      </c>
      <c r="BM790" s="8">
        <f t="shared" si="840"/>
        <v>0.63136181507656153</v>
      </c>
      <c r="BN790" s="8">
        <f t="shared" si="841"/>
        <v>0.33407338158388306</v>
      </c>
    </row>
    <row r="791" spans="1:66" x14ac:dyDescent="0.25">
      <c r="A791" t="s">
        <v>448</v>
      </c>
      <c r="B791" t="s">
        <v>455</v>
      </c>
      <c r="C791" t="s">
        <v>451</v>
      </c>
      <c r="D791" s="7" t="s">
        <v>540</v>
      </c>
      <c r="E791">
        <f>VLOOKUP(A791,home!$A$2:$E$405,3,FALSE)</f>
        <v>1.2833000000000001</v>
      </c>
      <c r="F791">
        <f>VLOOKUP(B791,home!$B$2:$E$405,3,FALSE)</f>
        <v>0.82789999999999997</v>
      </c>
      <c r="G791">
        <f>VLOOKUP(C791,away!$B$2:$E$405,4,FALSE)</f>
        <v>0.3463</v>
      </c>
      <c r="H791">
        <f>VLOOKUP(A791,away!$A$2:$E$405,3,FALSE)</f>
        <v>1.0667</v>
      </c>
      <c r="I791">
        <f>VLOOKUP(C791,away!$B$2:$E$405,3,FALSE)</f>
        <v>1.25</v>
      </c>
      <c r="J791">
        <f>VLOOKUP(B791,home!$B$2:$E$405,4,FALSE)</f>
        <v>1.2889999999999999</v>
      </c>
      <c r="K791" s="3">
        <f t="shared" si="786"/>
        <v>0.36792438144099998</v>
      </c>
      <c r="L791" s="3">
        <f t="shared" si="787"/>
        <v>1.718720375</v>
      </c>
      <c r="M791" s="5">
        <f t="shared" si="788"/>
        <v>0.12410283327636662</v>
      </c>
      <c r="N791" s="5">
        <f t="shared" si="789"/>
        <v>4.5660458168282743E-2</v>
      </c>
      <c r="O791" s="5">
        <f t="shared" si="790"/>
        <v>0.2132980681473193</v>
      </c>
      <c r="P791" s="5">
        <f t="shared" si="791"/>
        <v>7.8477559785662718E-2</v>
      </c>
      <c r="Q791" s="5">
        <f t="shared" si="792"/>
        <v>8.3997979139390413E-3</v>
      </c>
      <c r="R791" s="5">
        <f t="shared" si="793"/>
        <v>0.18329986783646812</v>
      </c>
      <c r="S791" s="5">
        <f t="shared" si="794"/>
        <v>1.2406500374164095E-2</v>
      </c>
      <c r="T791" s="5">
        <f t="shared" si="795"/>
        <v>1.4436903820569525E-2</v>
      </c>
      <c r="U791" s="5">
        <f t="shared" si="796"/>
        <v>6.7440490491949584E-2</v>
      </c>
      <c r="V791" s="5">
        <f t="shared" si="797"/>
        <v>8.7170708815514952E-4</v>
      </c>
      <c r="W791" s="5">
        <f t="shared" si="798"/>
        <v>1.0301634839051412E-3</v>
      </c>
      <c r="X791" s="5">
        <f t="shared" si="799"/>
        <v>1.7705629693687505E-3</v>
      </c>
      <c r="Y791" s="5">
        <f t="shared" si="800"/>
        <v>1.5215513253372865E-3</v>
      </c>
      <c r="Z791" s="5">
        <f t="shared" si="801"/>
        <v>0.105013739195115</v>
      </c>
      <c r="AA791" s="5">
        <f t="shared" si="802"/>
        <v>3.8637115036169185E-2</v>
      </c>
      <c r="AB791" s="5">
        <f t="shared" si="803"/>
        <v>7.1077683251736523E-3</v>
      </c>
      <c r="AC791" s="5">
        <f t="shared" si="804"/>
        <v>3.4451996038408103E-5</v>
      </c>
      <c r="AD791" s="5">
        <f t="shared" si="805"/>
        <v>9.4755565649726138E-5</v>
      </c>
      <c r="AE791" s="5">
        <f t="shared" si="806"/>
        <v>1.6285832132683441E-4</v>
      </c>
      <c r="AF791" s="5">
        <f t="shared" si="807"/>
        <v>1.399539575513637E-4</v>
      </c>
      <c r="AG791" s="5">
        <f t="shared" si="808"/>
        <v>8.018057280180464E-5</v>
      </c>
      <c r="AH791" s="5">
        <f t="shared" si="809"/>
        <v>4.5122313302395037E-2</v>
      </c>
      <c r="AI791" s="5">
        <f t="shared" si="810"/>
        <v>1.6601599210970701E-2</v>
      </c>
      <c r="AJ791" s="5">
        <f t="shared" si="811"/>
        <v>3.0540665603138941E-3</v>
      </c>
      <c r="AK791" s="5">
        <f t="shared" si="812"/>
        <v>3.7455518336104401E-4</v>
      </c>
      <c r="AL791" s="5">
        <f t="shared" si="813"/>
        <v>8.7144137082467887E-7</v>
      </c>
      <c r="AM791" s="5">
        <f t="shared" si="814"/>
        <v>6.9725765759535145E-6</v>
      </c>
      <c r="AN791" s="5">
        <f t="shared" si="815"/>
        <v>1.1983909427339039E-5</v>
      </c>
      <c r="AO791" s="5">
        <f t="shared" si="816"/>
        <v>1.0298494652461097E-5</v>
      </c>
      <c r="AP791" s="5">
        <f t="shared" si="817"/>
        <v>5.9000775303378112E-6</v>
      </c>
      <c r="AQ791" s="5">
        <f t="shared" si="818"/>
        <v>2.5351458663678179E-6</v>
      </c>
      <c r="AR791" s="5">
        <f t="shared" si="819"/>
        <v>1.5510527847991971E-2</v>
      </c>
      <c r="AS791" s="5">
        <f t="shared" si="820"/>
        <v>5.706701364295852E-3</v>
      </c>
      <c r="AT791" s="5">
        <f t="shared" si="821"/>
        <v>1.0498172847635309E-3</v>
      </c>
      <c r="AU791" s="5">
        <f t="shared" si="822"/>
        <v>1.287511250408974E-4</v>
      </c>
      <c r="AV791" s="5">
        <f t="shared" si="823"/>
        <v>1.1842669510126253E-5</v>
      </c>
      <c r="AW791" s="5">
        <f t="shared" si="824"/>
        <v>1.5307330773177341E-8</v>
      </c>
      <c r="AX791" s="5">
        <f t="shared" si="825"/>
        <v>4.275634872929502E-7</v>
      </c>
      <c r="AY791" s="5">
        <f t="shared" si="826"/>
        <v>7.3486207721644701E-7</v>
      </c>
      <c r="AZ791" s="5">
        <f t="shared" si="827"/>
        <v>6.3151121246336548E-7</v>
      </c>
      <c r="BA791" s="5">
        <f t="shared" si="828"/>
        <v>3.6179706263391348E-7</v>
      </c>
      <c r="BB791" s="5">
        <f t="shared" si="829"/>
        <v>1.554569957910145E-7</v>
      </c>
      <c r="BC791" s="5">
        <f t="shared" si="830"/>
        <v>5.3437421220461152E-8</v>
      </c>
      <c r="BD791" s="5">
        <f t="shared" si="831"/>
        <v>4.4430433732247894E-3</v>
      </c>
      <c r="BE791" s="5">
        <f t="shared" si="832"/>
        <v>1.6347039848092649E-3</v>
      </c>
      <c r="BF791" s="5">
        <f t="shared" si="833"/>
        <v>3.0072372622504329E-4</v>
      </c>
      <c r="BG791" s="5">
        <f t="shared" si="834"/>
        <v>3.6881196985327221E-5</v>
      </c>
      <c r="BH791" s="5">
        <f t="shared" si="835"/>
        <v>3.3923728969075474E-6</v>
      </c>
      <c r="BI791" s="5">
        <f t="shared" si="836"/>
        <v>2.4962733994238464E-7</v>
      </c>
      <c r="BJ791" s="8">
        <f t="shared" si="837"/>
        <v>7.3337240931041284E-2</v>
      </c>
      <c r="BK791" s="8">
        <f t="shared" si="838"/>
        <v>0.21589465882383505</v>
      </c>
      <c r="BL791" s="8">
        <f t="shared" si="839"/>
        <v>0.60376247866720412</v>
      </c>
      <c r="BM791" s="8">
        <f t="shared" si="840"/>
        <v>0.34476881293441042</v>
      </c>
      <c r="BN791" s="8">
        <f t="shared" si="841"/>
        <v>0.65323858512803845</v>
      </c>
    </row>
    <row r="792" spans="1:66" x14ac:dyDescent="0.25">
      <c r="A792" t="s">
        <v>22</v>
      </c>
      <c r="B792" t="s">
        <v>252</v>
      </c>
      <c r="C792" t="s">
        <v>246</v>
      </c>
      <c r="D792" s="7" t="s">
        <v>540</v>
      </c>
      <c r="E792">
        <f>VLOOKUP(A792,home!$A$2:$E$405,3,FALSE)</f>
        <v>1.4</v>
      </c>
      <c r="F792">
        <f>VLOOKUP(B792,home!$B$2:$E$405,3,FALSE)</f>
        <v>1.3492</v>
      </c>
      <c r="G792">
        <f>VLOOKUP(C792,away!$B$2:$E$405,4,FALSE)</f>
        <v>0.79369999999999996</v>
      </c>
      <c r="H792">
        <f>VLOOKUP(A792,away!$A$2:$E$405,3,FALSE)</f>
        <v>1.125</v>
      </c>
      <c r="I792">
        <f>VLOOKUP(C792,away!$B$2:$E$405,3,FALSE)</f>
        <v>0.98770000000000002</v>
      </c>
      <c r="J792">
        <f>VLOOKUP(B792,home!$B$2:$E$405,4,FALSE)</f>
        <v>0.59260000000000002</v>
      </c>
      <c r="K792" s="3">
        <f t="shared" si="786"/>
        <v>1.499204056</v>
      </c>
      <c r="L792" s="3">
        <f t="shared" si="787"/>
        <v>0.6584748975000001</v>
      </c>
      <c r="M792" s="5">
        <f t="shared" si="788"/>
        <v>0.11559310689011293</v>
      </c>
      <c r="N792" s="5">
        <f t="shared" si="789"/>
        <v>0.17329765469529881</v>
      </c>
      <c r="O792" s="5">
        <f t="shared" si="790"/>
        <v>7.6115159211173664E-2</v>
      </c>
      <c r="P792" s="5">
        <f t="shared" si="791"/>
        <v>0.1141121554124773</v>
      </c>
      <c r="Q792" s="5">
        <f t="shared" si="792"/>
        <v>0.12990427340723976</v>
      </c>
      <c r="R792" s="5">
        <f t="shared" si="793"/>
        <v>2.5059960829886877E-2</v>
      </c>
      <c r="S792" s="5">
        <f t="shared" si="794"/>
        <v>2.8162544383507598E-2</v>
      </c>
      <c r="T792" s="5">
        <f t="shared" si="795"/>
        <v>8.5538703116644174E-2</v>
      </c>
      <c r="U792" s="5">
        <f t="shared" si="796"/>
        <v>3.7569994919367529E-2</v>
      </c>
      <c r="V792" s="5">
        <f t="shared" si="797"/>
        <v>3.0890813935977287E-3</v>
      </c>
      <c r="W792" s="5">
        <f t="shared" si="798"/>
        <v>6.4917671194622273E-2</v>
      </c>
      <c r="X792" s="5">
        <f t="shared" si="799"/>
        <v>4.2746656885817608E-2</v>
      </c>
      <c r="Y792" s="5">
        <f t="shared" si="800"/>
        <v>1.4073800255678207E-2</v>
      </c>
      <c r="Z792" s="5">
        <f t="shared" si="801"/>
        <v>5.5004517129379274E-3</v>
      </c>
      <c r="AA792" s="5">
        <f t="shared" si="802"/>
        <v>8.2462995178686875E-3</v>
      </c>
      <c r="AB792" s="5">
        <f t="shared" si="803"/>
        <v>6.1814428420897917E-3</v>
      </c>
      <c r="AC792" s="5">
        <f t="shared" si="804"/>
        <v>1.9059405095145346E-4</v>
      </c>
      <c r="AD792" s="5">
        <f t="shared" si="805"/>
        <v>2.433120899026301E-2</v>
      </c>
      <c r="AE792" s="5">
        <f t="shared" si="806"/>
        <v>1.6021490345914515E-2</v>
      </c>
      <c r="AF792" s="5">
        <f t="shared" si="807"/>
        <v>5.2748746066616494E-3</v>
      </c>
      <c r="AG792" s="5">
        <f t="shared" si="808"/>
        <v>1.1577908386489614E-3</v>
      </c>
      <c r="AH792" s="5">
        <f t="shared" si="809"/>
        <v>9.0547734447012529E-4</v>
      </c>
      <c r="AI792" s="5">
        <f t="shared" si="810"/>
        <v>1.3574953074457208E-3</v>
      </c>
      <c r="AJ792" s="5">
        <f t="shared" si="811"/>
        <v>1.0175812354617959E-3</v>
      </c>
      <c r="AK792" s="5">
        <f t="shared" si="812"/>
        <v>5.0852063850460535E-4</v>
      </c>
      <c r="AL792" s="5">
        <f t="shared" si="813"/>
        <v>7.5260882064676685E-6</v>
      </c>
      <c r="AM792" s="5">
        <f t="shared" si="814"/>
        <v>7.2954894411171936E-3</v>
      </c>
      <c r="AN792" s="5">
        <f t="shared" si="815"/>
        <v>4.8038966619519769E-3</v>
      </c>
      <c r="AO792" s="5">
        <f t="shared" si="816"/>
        <v>1.5816226810397101E-3</v>
      </c>
      <c r="AP792" s="5">
        <f t="shared" si="817"/>
        <v>3.4715294426043291E-4</v>
      </c>
      <c r="AQ792" s="5">
        <f t="shared" si="818"/>
        <v>5.7147874847177937E-5</v>
      </c>
      <c r="AR792" s="5">
        <f t="shared" si="819"/>
        <v>1.1924682031770766E-4</v>
      </c>
      <c r="AS792" s="5">
        <f t="shared" si="820"/>
        <v>1.787753166854105E-4</v>
      </c>
      <c r="AT792" s="5">
        <f t="shared" si="821"/>
        <v>1.3401033994372597E-4</v>
      </c>
      <c r="AU792" s="5">
        <f t="shared" si="822"/>
        <v>6.6969615063190946E-5</v>
      </c>
      <c r="AV792" s="5">
        <f t="shared" si="823"/>
        <v>2.5100279632873636E-5</v>
      </c>
      <c r="AW792" s="5">
        <f t="shared" si="824"/>
        <v>2.0637960413467937E-7</v>
      </c>
      <c r="AX792" s="5">
        <f t="shared" si="825"/>
        <v>1.8229045601046779E-3</v>
      </c>
      <c r="AY792" s="5">
        <f t="shared" si="826"/>
        <v>1.2003368933672105E-3</v>
      </c>
      <c r="AZ792" s="5">
        <f t="shared" si="827"/>
        <v>3.9519585641272116E-4</v>
      </c>
      <c r="BA792" s="5">
        <f t="shared" si="828"/>
        <v>8.6742183681263793E-5</v>
      </c>
      <c r="BB792" s="5">
        <f t="shared" si="829"/>
        <v>1.4279387627111587E-5</v>
      </c>
      <c r="BC792" s="5">
        <f t="shared" si="830"/>
        <v>1.8805236608250153E-6</v>
      </c>
      <c r="BD792" s="5">
        <f t="shared" si="831"/>
        <v>1.3086839630983907E-5</v>
      </c>
      <c r="BE792" s="5">
        <f t="shared" si="832"/>
        <v>1.9619843054992614E-5</v>
      </c>
      <c r="BF792" s="5">
        <f t="shared" si="833"/>
        <v>1.4707074143064182E-5</v>
      </c>
      <c r="BG792" s="5">
        <f t="shared" si="834"/>
        <v>7.3496350690581835E-6</v>
      </c>
      <c r="BH792" s="5">
        <f t="shared" si="835"/>
        <v>2.7546506764129665E-6</v>
      </c>
      <c r="BI792" s="5">
        <f t="shared" si="836"/>
        <v>8.2595669338829254E-7</v>
      </c>
      <c r="BJ792" s="8">
        <f t="shared" si="837"/>
        <v>0.57487077334485914</v>
      </c>
      <c r="BK792" s="8">
        <f t="shared" si="838"/>
        <v>0.26235534511222069</v>
      </c>
      <c r="BL792" s="8">
        <f t="shared" si="839"/>
        <v>0.15754437821717965</v>
      </c>
      <c r="BM792" s="8">
        <f t="shared" si="840"/>
        <v>0.36498850742724515</v>
      </c>
      <c r="BN792" s="8">
        <f t="shared" si="841"/>
        <v>0.63408231044618935</v>
      </c>
    </row>
    <row r="793" spans="1:66" x14ac:dyDescent="0.25">
      <c r="A793" t="s">
        <v>22</v>
      </c>
      <c r="B793" t="s">
        <v>160</v>
      </c>
      <c r="C793" t="s">
        <v>251</v>
      </c>
      <c r="D793" s="7" t="s">
        <v>540</v>
      </c>
      <c r="E793">
        <f>VLOOKUP(A793,home!$A$2:$E$405,3,FALSE)</f>
        <v>1.4</v>
      </c>
      <c r="F793">
        <f>VLOOKUP(B793,home!$B$2:$E$405,3,FALSE)</f>
        <v>0.59519999999999995</v>
      </c>
      <c r="G793">
        <f>VLOOKUP(C793,away!$B$2:$E$405,4,FALSE)</f>
        <v>0.73170000000000002</v>
      </c>
      <c r="H793">
        <f>VLOOKUP(A793,away!$A$2:$E$405,3,FALSE)</f>
        <v>1.125</v>
      </c>
      <c r="I793">
        <f>VLOOKUP(C793,away!$B$2:$E$405,3,FALSE)</f>
        <v>1.2030000000000001</v>
      </c>
      <c r="J793">
        <f>VLOOKUP(B793,home!$B$2:$E$405,4,FALSE)</f>
        <v>0.88890000000000002</v>
      </c>
      <c r="K793" s="3">
        <f t="shared" si="786"/>
        <v>0.6097109759999999</v>
      </c>
      <c r="L793" s="3">
        <f t="shared" si="787"/>
        <v>1.2030150374999999</v>
      </c>
      <c r="M793" s="5">
        <f t="shared" si="788"/>
        <v>0.16320862093347729</v>
      </c>
      <c r="N793" s="5">
        <f t="shared" si="789"/>
        <v>9.9510087560964453E-2</v>
      </c>
      <c r="O793" s="5">
        <f t="shared" si="790"/>
        <v>0.19634242523261042</v>
      </c>
      <c r="P793" s="5">
        <f t="shared" si="791"/>
        <v>0.11971213171878191</v>
      </c>
      <c r="Q793" s="5">
        <f t="shared" si="792"/>
        <v>3.033619630432054E-2</v>
      </c>
      <c r="R793" s="5">
        <f t="shared" si="793"/>
        <v>0.11810144502702492</v>
      </c>
      <c r="S793" s="5">
        <f t="shared" si="794"/>
        <v>2.1951956947323589E-2</v>
      </c>
      <c r="T793" s="5">
        <f t="shared" si="795"/>
        <v>3.6494900334649534E-2</v>
      </c>
      <c r="U793" s="5">
        <f t="shared" si="796"/>
        <v>7.2007747314437695E-2</v>
      </c>
      <c r="V793" s="5">
        <f t="shared" si="797"/>
        <v>1.7890636921101195E-3</v>
      </c>
      <c r="W793" s="5">
        <f t="shared" si="798"/>
        <v>6.1654372856116231E-3</v>
      </c>
      <c r="X793" s="5">
        <f t="shared" si="799"/>
        <v>7.4171137673539637E-3</v>
      </c>
      <c r="Y793" s="5">
        <f t="shared" si="800"/>
        <v>4.4614496984875483E-3</v>
      </c>
      <c r="Z793" s="5">
        <f t="shared" si="801"/>
        <v>4.7359271439330157E-2</v>
      </c>
      <c r="AA793" s="5">
        <f t="shared" si="802"/>
        <v>2.887546761192291E-2</v>
      </c>
      <c r="AB793" s="5">
        <f t="shared" si="803"/>
        <v>8.8028447700609514E-3</v>
      </c>
      <c r="AC793" s="5">
        <f t="shared" si="804"/>
        <v>8.2016435137666644E-5</v>
      </c>
      <c r="AD793" s="5">
        <f t="shared" si="805"/>
        <v>9.3978369621926293E-4</v>
      </c>
      <c r="AE793" s="5">
        <f t="shared" si="806"/>
        <v>1.130573918549105E-3</v>
      </c>
      <c r="AF793" s="5">
        <f t="shared" si="807"/>
        <v>6.8004871250993695E-4</v>
      </c>
      <c r="AG793" s="5">
        <f t="shared" si="808"/>
        <v>2.72702942460656E-4</v>
      </c>
      <c r="AH793" s="5">
        <f t="shared" si="809"/>
        <v>1.424347892663962E-2</v>
      </c>
      <c r="AI793" s="5">
        <f t="shared" si="810"/>
        <v>8.6844054379968741E-3</v>
      </c>
      <c r="AJ793" s="5">
        <f t="shared" si="811"/>
        <v>2.6474886577903902E-3</v>
      </c>
      <c r="AK793" s="5">
        <f t="shared" si="812"/>
        <v>5.3806763116343622E-4</v>
      </c>
      <c r="AL793" s="5">
        <f t="shared" si="813"/>
        <v>2.4063342316475274E-6</v>
      </c>
      <c r="AM793" s="5">
        <f t="shared" si="814"/>
        <v>1.1459928693014691E-4</v>
      </c>
      <c r="AN793" s="5">
        <f t="shared" si="815"/>
        <v>1.3786466546374392E-4</v>
      </c>
      <c r="AO793" s="5">
        <f t="shared" si="816"/>
        <v>8.2926632846395444E-5</v>
      </c>
      <c r="AP793" s="5">
        <f t="shared" si="817"/>
        <v>3.3253995441151696E-5</v>
      </c>
      <c r="AQ793" s="5">
        <f t="shared" si="818"/>
        <v>1.0001264143165489E-5</v>
      </c>
      <c r="AR793" s="5">
        <f t="shared" si="819"/>
        <v>3.4270238670123646E-3</v>
      </c>
      <c r="AS793" s="5">
        <f t="shared" si="820"/>
        <v>2.0894940667314029E-3</v>
      </c>
      <c r="AT793" s="5">
        <f t="shared" si="821"/>
        <v>6.3699373338650623E-4</v>
      </c>
      <c r="AU793" s="5">
        <f t="shared" si="822"/>
        <v>1.2946069029632349E-4</v>
      </c>
      <c r="AV793" s="5">
        <f t="shared" si="823"/>
        <v>1.9733400958551272E-5</v>
      </c>
      <c r="AW793" s="5">
        <f t="shared" si="824"/>
        <v>4.9028489979878208E-8</v>
      </c>
      <c r="AX793" s="5">
        <f t="shared" si="825"/>
        <v>1.1645407180513978E-5</v>
      </c>
      <c r="AY793" s="5">
        <f t="shared" si="826"/>
        <v>1.400959995596879E-5</v>
      </c>
      <c r="AZ793" s="5">
        <f t="shared" si="827"/>
        <v>8.4268797081948974E-6</v>
      </c>
      <c r="BA793" s="5">
        <f t="shared" si="828"/>
        <v>3.379221002720689E-6</v>
      </c>
      <c r="BB793" s="5">
        <f t="shared" si="829"/>
        <v>1.0163134203272049E-6</v>
      </c>
      <c r="BC793" s="5">
        <f t="shared" si="830"/>
        <v>2.4452806549333714E-7</v>
      </c>
      <c r="BD793" s="5">
        <f t="shared" si="831"/>
        <v>6.8712687431454538E-4</v>
      </c>
      <c r="BE793" s="5">
        <f t="shared" si="832"/>
        <v>4.1894879717415068E-4</v>
      </c>
      <c r="BF793" s="5">
        <f t="shared" si="833"/>
        <v>1.2771884000953871E-4</v>
      </c>
      <c r="BG793" s="5">
        <f t="shared" si="834"/>
        <v>2.5957192865267897E-5</v>
      </c>
      <c r="BH793" s="5">
        <f t="shared" si="835"/>
        <v>3.9565963490256801E-6</v>
      </c>
      <c r="BI793" s="5">
        <f t="shared" si="836"/>
        <v>4.82476044320497E-7</v>
      </c>
      <c r="BJ793" s="8">
        <f t="shared" si="837"/>
        <v>0.18782566201528442</v>
      </c>
      <c r="BK793" s="8">
        <f t="shared" si="838"/>
        <v>0.30676020566101819</v>
      </c>
      <c r="BL793" s="8">
        <f t="shared" si="839"/>
        <v>0.45781026714478928</v>
      </c>
      <c r="BM793" s="8">
        <f t="shared" si="840"/>
        <v>0.27253053891177659</v>
      </c>
      <c r="BN793" s="8">
        <f t="shared" si="841"/>
        <v>0.72721090677717948</v>
      </c>
    </row>
    <row r="794" spans="1:66" x14ac:dyDescent="0.25">
      <c r="A794" t="s">
        <v>22</v>
      </c>
      <c r="B794" t="s">
        <v>255</v>
      </c>
      <c r="C794" t="s">
        <v>253</v>
      </c>
      <c r="D794" s="7" t="s">
        <v>540</v>
      </c>
      <c r="E794">
        <f>VLOOKUP(A794,home!$A$2:$E$405,3,FALSE)</f>
        <v>1.4</v>
      </c>
      <c r="F794">
        <f>VLOOKUP(B794,home!$B$2:$E$405,3,FALSE)</f>
        <v>0.873</v>
      </c>
      <c r="G794">
        <f>VLOOKUP(C794,away!$B$2:$E$405,4,FALSE)</f>
        <v>0.71430000000000005</v>
      </c>
      <c r="H794">
        <f>VLOOKUP(A794,away!$A$2:$E$405,3,FALSE)</f>
        <v>1.125</v>
      </c>
      <c r="I794">
        <f>VLOOKUP(C794,away!$B$2:$E$405,3,FALSE)</f>
        <v>0.83950000000000002</v>
      </c>
      <c r="J794">
        <f>VLOOKUP(B794,home!$B$2:$E$405,4,FALSE)</f>
        <v>1.0369999999999999</v>
      </c>
      <c r="K794" s="3">
        <f t="shared" si="786"/>
        <v>0.87301746000000002</v>
      </c>
      <c r="L794" s="3">
        <f t="shared" si="787"/>
        <v>0.97938168749999999</v>
      </c>
      <c r="M794" s="5">
        <f t="shared" si="788"/>
        <v>0.1568603833188765</v>
      </c>
      <c r="N794" s="5">
        <f t="shared" si="789"/>
        <v>0.13694185341967194</v>
      </c>
      <c r="O794" s="5">
        <f t="shared" si="790"/>
        <v>0.1536261869167381</v>
      </c>
      <c r="P794" s="5">
        <f t="shared" si="791"/>
        <v>0.13411834349153595</v>
      </c>
      <c r="Q794" s="5">
        <f t="shared" si="792"/>
        <v>5.9776314520067146E-2</v>
      </c>
      <c r="R794" s="5">
        <f t="shared" si="793"/>
        <v>7.522933709335268E-2</v>
      </c>
      <c r="S794" s="5">
        <f t="shared" si="794"/>
        <v>2.8668376425465776E-2</v>
      </c>
      <c r="T794" s="5">
        <f t="shared" si="795"/>
        <v>5.8543827787194115E-2</v>
      </c>
      <c r="U794" s="5">
        <f t="shared" si="796"/>
        <v>6.5676524786722548E-2</v>
      </c>
      <c r="V794" s="5">
        <f t="shared" si="797"/>
        <v>2.7235509094302064E-3</v>
      </c>
      <c r="W794" s="5">
        <f t="shared" si="798"/>
        <v>1.739525542349005E-2</v>
      </c>
      <c r="X794" s="5">
        <f t="shared" si="799"/>
        <v>1.7036594611151212E-2</v>
      </c>
      <c r="Y794" s="5">
        <f t="shared" si="800"/>
        <v>8.3426643897613392E-3</v>
      </c>
      <c r="Z794" s="5">
        <f t="shared" si="801"/>
        <v>2.4559411703998037E-2</v>
      </c>
      <c r="AA794" s="5">
        <f t="shared" si="802"/>
        <v>2.1440795224918638E-2</v>
      </c>
      <c r="AB794" s="5">
        <f t="shared" si="803"/>
        <v>9.3590942938192988E-3</v>
      </c>
      <c r="AC794" s="5">
        <f t="shared" si="804"/>
        <v>1.4554269880762496E-4</v>
      </c>
      <c r="AD794" s="5">
        <f t="shared" si="805"/>
        <v>3.7965904264666266E-3</v>
      </c>
      <c r="AE794" s="5">
        <f t="shared" si="806"/>
        <v>3.7183111386192291E-3</v>
      </c>
      <c r="AF794" s="5">
        <f t="shared" si="807"/>
        <v>1.8208229187954732E-3</v>
      </c>
      <c r="AG794" s="5">
        <f t="shared" si="808"/>
        <v>5.9442687428286215E-4</v>
      </c>
      <c r="AH794" s="5">
        <f t="shared" si="809"/>
        <v>6.0132595196672111E-3</v>
      </c>
      <c r="AI794" s="5">
        <f t="shared" si="810"/>
        <v>5.2496805521806897E-3</v>
      </c>
      <c r="AJ794" s="5">
        <f t="shared" si="811"/>
        <v>2.2915313907380911E-3</v>
      </c>
      <c r="AK794" s="5">
        <f t="shared" si="812"/>
        <v>6.6684897141747873E-4</v>
      </c>
      <c r="AL794" s="5">
        <f t="shared" si="813"/>
        <v>4.9776610915669465E-6</v>
      </c>
      <c r="AM794" s="5">
        <f t="shared" si="814"/>
        <v>6.6289794615484237E-4</v>
      </c>
      <c r="AN794" s="5">
        <f t="shared" si="815"/>
        <v>6.4923010914541373E-4</v>
      </c>
      <c r="AO794" s="5">
        <f t="shared" si="816"/>
        <v>3.1792203993532214E-4</v>
      </c>
      <c r="AP794" s="5">
        <f t="shared" si="817"/>
        <v>1.0378900798843276E-4</v>
      </c>
      <c r="AQ794" s="5">
        <f t="shared" si="818"/>
        <v>2.5412263446915562E-5</v>
      </c>
      <c r="AR794" s="5">
        <f t="shared" si="819"/>
        <v>1.1778552511494227E-3</v>
      </c>
      <c r="AS794" s="5">
        <f t="shared" si="820"/>
        <v>1.0282881996061311E-3</v>
      </c>
      <c r="AT794" s="5">
        <f t="shared" si="821"/>
        <v>4.4885677608405875E-4</v>
      </c>
      <c r="AU794" s="5">
        <f t="shared" si="822"/>
        <v>1.3061993418689793E-4</v>
      </c>
      <c r="AV794" s="5">
        <f t="shared" si="823"/>
        <v>2.8508370792303198E-5</v>
      </c>
      <c r="AW794" s="5">
        <f t="shared" si="824"/>
        <v>1.1822184479140968E-7</v>
      </c>
      <c r="AX794" s="5">
        <f t="shared" si="825"/>
        <v>9.6453580198552823E-5</v>
      </c>
      <c r="AY794" s="5">
        <f t="shared" si="826"/>
        <v>9.4464870140275258E-5</v>
      </c>
      <c r="AZ794" s="5">
        <f t="shared" si="827"/>
        <v>4.6258581963725559E-5</v>
      </c>
      <c r="BA794" s="5">
        <f t="shared" si="828"/>
        <v>1.5101602688330205E-5</v>
      </c>
      <c r="BB794" s="5">
        <f t="shared" si="829"/>
        <v>3.6975582812128426E-6</v>
      </c>
      <c r="BC794" s="5">
        <f t="shared" si="830"/>
        <v>7.2426417381676682E-7</v>
      </c>
      <c r="BD794" s="5">
        <f t="shared" si="831"/>
        <v>1.9226164391690959E-4</v>
      </c>
      <c r="BE794" s="5">
        <f t="shared" si="832"/>
        <v>1.6784777202776487E-4</v>
      </c>
      <c r="BF794" s="5">
        <f t="shared" si="833"/>
        <v>7.3267017801169164E-5</v>
      </c>
      <c r="BG794" s="5">
        <f t="shared" si="834"/>
        <v>2.1321128594183832E-5</v>
      </c>
      <c r="BH794" s="5">
        <f t="shared" si="835"/>
        <v>4.6534293824069344E-6</v>
      </c>
      <c r="BI794" s="5">
        <f t="shared" si="836"/>
        <v>8.1250501994365436E-7</v>
      </c>
      <c r="BJ794" s="8">
        <f t="shared" si="837"/>
        <v>0.30998261333361671</v>
      </c>
      <c r="BK794" s="8">
        <f t="shared" si="838"/>
        <v>0.32261563937534793</v>
      </c>
      <c r="BL794" s="8">
        <f t="shared" si="839"/>
        <v>0.342827550778116</v>
      </c>
      <c r="BM794" s="8">
        <f t="shared" si="840"/>
        <v>0.28333844978254091</v>
      </c>
      <c r="BN794" s="8">
        <f t="shared" si="841"/>
        <v>0.71655241876024234</v>
      </c>
    </row>
    <row r="795" spans="1:66" x14ac:dyDescent="0.25">
      <c r="A795" t="s">
        <v>22</v>
      </c>
      <c r="B795" t="s">
        <v>172</v>
      </c>
      <c r="C795" t="s">
        <v>256</v>
      </c>
      <c r="D795" s="7" t="s">
        <v>540</v>
      </c>
      <c r="E795">
        <f>VLOOKUP(A795,home!$A$2:$E$405,3,FALSE)</f>
        <v>1.4</v>
      </c>
      <c r="F795">
        <f>VLOOKUP(B795,home!$B$2:$E$405,3,FALSE)</f>
        <v>0.63490000000000002</v>
      </c>
      <c r="G795">
        <f>VLOOKUP(C795,away!$B$2:$E$405,4,FALSE)</f>
        <v>1.3492</v>
      </c>
      <c r="H795">
        <f>VLOOKUP(A795,away!$A$2:$E$405,3,FALSE)</f>
        <v>1.125</v>
      </c>
      <c r="I795">
        <f>VLOOKUP(C795,away!$B$2:$E$405,3,FALSE)</f>
        <v>0.88890000000000002</v>
      </c>
      <c r="J795">
        <f>VLOOKUP(B795,home!$B$2:$E$405,4,FALSE)</f>
        <v>1.0369999999999999</v>
      </c>
      <c r="K795" s="3">
        <f t="shared" si="786"/>
        <v>1.199249912</v>
      </c>
      <c r="L795" s="3">
        <f t="shared" si="787"/>
        <v>1.0370129625</v>
      </c>
      <c r="M795" s="5">
        <f t="shared" si="788"/>
        <v>0.10685709750302448</v>
      </c>
      <c r="N795" s="5">
        <f t="shared" si="789"/>
        <v>0.12814836477707753</v>
      </c>
      <c r="O795" s="5">
        <f t="shared" si="790"/>
        <v>0.11081219524576276</v>
      </c>
      <c r="P795" s="5">
        <f t="shared" si="791"/>
        <v>0.1328915153970078</v>
      </c>
      <c r="Q795" s="5">
        <f t="shared" si="792"/>
        <v>7.6840957590927086E-2</v>
      </c>
      <c r="R795" s="5">
        <f t="shared" si="793"/>
        <v>5.7456841436468419E-2</v>
      </c>
      <c r="S795" s="5">
        <f t="shared" si="794"/>
        <v>4.1317224773051026E-2</v>
      </c>
      <c r="T795" s="5">
        <f t="shared" si="795"/>
        <v>7.9685069072704159E-2</v>
      </c>
      <c r="U795" s="5">
        <f t="shared" si="796"/>
        <v>6.8905112036482696E-2</v>
      </c>
      <c r="V795" s="5">
        <f t="shared" si="797"/>
        <v>5.7092953948084573E-3</v>
      </c>
      <c r="W795" s="5">
        <f t="shared" si="798"/>
        <v>3.0717170542971673E-2</v>
      </c>
      <c r="X795" s="5">
        <f t="shared" si="799"/>
        <v>3.1854104024384787E-2</v>
      </c>
      <c r="Y795" s="5">
        <f t="shared" si="800"/>
        <v>1.6516559391055216E-2</v>
      </c>
      <c r="Z795" s="5">
        <f t="shared" si="801"/>
        <v>1.9861163117974964E-2</v>
      </c>
      <c r="AA795" s="5">
        <f t="shared" si="802"/>
        <v>2.3818498121449119E-2</v>
      </c>
      <c r="AB795" s="5">
        <f t="shared" si="803"/>
        <v>1.4282165888060016E-2</v>
      </c>
      <c r="AC795" s="5">
        <f t="shared" si="804"/>
        <v>4.4376843852357285E-4</v>
      </c>
      <c r="AD795" s="5">
        <f t="shared" si="805"/>
        <v>9.2093910176369431E-3</v>
      </c>
      <c r="AE795" s="5">
        <f t="shared" si="806"/>
        <v>9.5502578620205742E-3</v>
      </c>
      <c r="AF795" s="5">
        <f t="shared" si="807"/>
        <v>4.9518705990664351E-3</v>
      </c>
      <c r="AG795" s="5">
        <f t="shared" si="808"/>
        <v>1.7117179999515118E-3</v>
      </c>
      <c r="AH795" s="5">
        <f t="shared" si="809"/>
        <v>5.1490709009167366E-3</v>
      </c>
      <c r="AI795" s="5">
        <f t="shared" si="810"/>
        <v>6.1750228248061562E-3</v>
      </c>
      <c r="AJ795" s="5">
        <f t="shared" si="811"/>
        <v>3.7026977896233884E-3</v>
      </c>
      <c r="AK795" s="5">
        <f t="shared" si="812"/>
        <v>1.4801533327894808E-3</v>
      </c>
      <c r="AL795" s="5">
        <f t="shared" si="813"/>
        <v>2.2075486480097354E-5</v>
      </c>
      <c r="AM795" s="5">
        <f t="shared" si="814"/>
        <v>2.2088722734949395E-3</v>
      </c>
      <c r="AN795" s="5">
        <f t="shared" si="815"/>
        <v>2.290629180121097E-3</v>
      </c>
      <c r="AO795" s="5">
        <f t="shared" si="816"/>
        <v>1.1877060760331624E-3</v>
      </c>
      <c r="AP795" s="5">
        <f t="shared" si="817"/>
        <v>4.1055553216213348E-4</v>
      </c>
      <c r="AQ795" s="5">
        <f t="shared" si="818"/>
        <v>1.0643785216955447E-4</v>
      </c>
      <c r="AR795" s="5">
        <f t="shared" si="819"/>
        <v>1.0679306538164421E-3</v>
      </c>
      <c r="AS795" s="5">
        <f t="shared" si="820"/>
        <v>1.2807157426114706E-3</v>
      </c>
      <c r="AT795" s="5">
        <f t="shared" si="821"/>
        <v>7.6794912081191058E-4</v>
      </c>
      <c r="AU795" s="5">
        <f t="shared" si="822"/>
        <v>3.0698763851805364E-4</v>
      </c>
      <c r="AV795" s="5">
        <f t="shared" si="823"/>
        <v>9.2038724619465914E-5</v>
      </c>
      <c r="AW795" s="5">
        <f t="shared" si="824"/>
        <v>7.6260853670151391E-7</v>
      </c>
      <c r="AX795" s="5">
        <f t="shared" si="825"/>
        <v>4.4149831326800704E-4</v>
      </c>
      <c r="AY795" s="5">
        <f t="shared" si="826"/>
        <v>4.57839473780809E-4</v>
      </c>
      <c r="AZ795" s="5">
        <f t="shared" si="827"/>
        <v>2.3739273452743888E-4</v>
      </c>
      <c r="BA795" s="5">
        <f t="shared" si="828"/>
        <v>8.2059780969425165E-5</v>
      </c>
      <c r="BB795" s="5">
        <f t="shared" si="829"/>
        <v>2.1274264141301171E-5</v>
      </c>
      <c r="BC795" s="5">
        <f t="shared" si="830"/>
        <v>4.4123375364356501E-6</v>
      </c>
      <c r="BD795" s="5">
        <f t="shared" si="831"/>
        <v>1.84576321843125E-4</v>
      </c>
      <c r="BE795" s="5">
        <f t="shared" si="832"/>
        <v>2.2135313772765131E-4</v>
      </c>
      <c r="BF795" s="5">
        <f t="shared" si="833"/>
        <v>1.327288654704049E-4</v>
      </c>
      <c r="BG795" s="5">
        <f t="shared" si="834"/>
        <v>5.3058360078414296E-5</v>
      </c>
      <c r="BH795" s="5">
        <f t="shared" si="835"/>
        <v>1.5907558413725666E-5</v>
      </c>
      <c r="BI795" s="5">
        <f t="shared" si="836"/>
        <v>3.8154276055590739E-6</v>
      </c>
      <c r="BJ795" s="8">
        <f t="shared" si="837"/>
        <v>0.39663414069600017</v>
      </c>
      <c r="BK795" s="8">
        <f t="shared" si="838"/>
        <v>0.28769881646667628</v>
      </c>
      <c r="BL795" s="8">
        <f t="shared" si="839"/>
        <v>0.29590881912787503</v>
      </c>
      <c r="BM795" s="8">
        <f t="shared" si="840"/>
        <v>0.38663889059301421</v>
      </c>
      <c r="BN795" s="8">
        <f t="shared" si="841"/>
        <v>0.6130069719502681</v>
      </c>
    </row>
    <row r="796" spans="1:66" x14ac:dyDescent="0.25">
      <c r="A796" t="s">
        <v>25</v>
      </c>
      <c r="B796" t="s">
        <v>169</v>
      </c>
      <c r="C796" t="s">
        <v>167</v>
      </c>
      <c r="D796" s="7" t="s">
        <v>540</v>
      </c>
      <c r="E796">
        <f>VLOOKUP(A796,home!$A$2:$E$405,3,FALSE)</f>
        <v>1.2947</v>
      </c>
      <c r="F796">
        <f>VLOOKUP(B796,home!$B$2:$E$405,3,FALSE)</f>
        <v>0.69110000000000005</v>
      </c>
      <c r="G796">
        <f>VLOOKUP(C796,away!$B$2:$E$405,4,FALSE)</f>
        <v>1.4228000000000001</v>
      </c>
      <c r="H796">
        <f>VLOOKUP(A796,away!$A$2:$E$405,3,FALSE)</f>
        <v>1.05</v>
      </c>
      <c r="I796">
        <f>VLOOKUP(C796,away!$B$2:$E$405,3,FALSE)</f>
        <v>0.50129999999999997</v>
      </c>
      <c r="J796">
        <f>VLOOKUP(B796,home!$B$2:$E$405,4,FALSE)</f>
        <v>1.1028</v>
      </c>
      <c r="K796" s="3">
        <f t="shared" si="786"/>
        <v>1.2730747294760001</v>
      </c>
      <c r="L796" s="3">
        <f t="shared" si="787"/>
        <v>0.58047532199999996</v>
      </c>
      <c r="M796" s="5">
        <f t="shared" si="788"/>
        <v>0.156679955927255</v>
      </c>
      <c r="N796" s="5">
        <f t="shared" si="789"/>
        <v>0.19946529250640177</v>
      </c>
      <c r="O796" s="5">
        <f t="shared" si="790"/>
        <v>9.0948847867819149E-2</v>
      </c>
      <c r="P796" s="5">
        <f t="shared" si="791"/>
        <v>0.11578467989547775</v>
      </c>
      <c r="Q796" s="5">
        <f t="shared" si="792"/>
        <v>0.12696711164871938</v>
      </c>
      <c r="R796" s="5">
        <f t="shared" si="793"/>
        <v>2.6396780875800659E-2</v>
      </c>
      <c r="S796" s="5">
        <f t="shared" si="794"/>
        <v>2.1390885673855067E-2</v>
      </c>
      <c r="T796" s="5">
        <f t="shared" si="795"/>
        <v>7.3701275017700324E-2</v>
      </c>
      <c r="U796" s="5">
        <f t="shared" si="796"/>
        <v>3.3605074672497175E-2</v>
      </c>
      <c r="V796" s="5">
        <f t="shared" si="797"/>
        <v>1.7564019708345212E-3</v>
      </c>
      <c r="W796" s="5">
        <f t="shared" si="798"/>
        <v>5.3879540438180828E-2</v>
      </c>
      <c r="X796" s="5">
        <f t="shared" si="799"/>
        <v>3.1275743585065033E-2</v>
      </c>
      <c r="Y796" s="5">
        <f t="shared" si="800"/>
        <v>9.0773986641650272E-3</v>
      </c>
      <c r="Z796" s="5">
        <f t="shared" si="801"/>
        <v>5.1075599595479422E-3</v>
      </c>
      <c r="AA796" s="5">
        <f t="shared" si="802"/>
        <v>6.5023055137839467E-3</v>
      </c>
      <c r="AB796" s="5">
        <f t="shared" si="803"/>
        <v>4.1389604164654018E-3</v>
      </c>
      <c r="AC796" s="5">
        <f t="shared" si="804"/>
        <v>8.1122549609696716E-5</v>
      </c>
      <c r="AD796" s="5">
        <f t="shared" si="805"/>
        <v>1.7148170341907076E-2</v>
      </c>
      <c r="AE796" s="5">
        <f t="shared" si="806"/>
        <v>9.954089700929359E-3</v>
      </c>
      <c r="AF796" s="5">
        <f t="shared" si="807"/>
        <v>2.889051712181926E-3</v>
      </c>
      <c r="AG796" s="5">
        <f t="shared" si="808"/>
        <v>5.5900774096781817E-4</v>
      </c>
      <c r="AH796" s="5">
        <f t="shared" si="809"/>
        <v>7.4120312803822473E-4</v>
      </c>
      <c r="AI796" s="5">
        <f t="shared" si="810"/>
        <v>9.4360697171402797E-4</v>
      </c>
      <c r="AJ796" s="5">
        <f t="shared" si="811"/>
        <v>6.0064109512325201E-4</v>
      </c>
      <c r="AK796" s="5">
        <f t="shared" si="812"/>
        <v>2.5488699989540081E-4</v>
      </c>
      <c r="AL796" s="5">
        <f t="shared" si="813"/>
        <v>2.3979451317243697E-6</v>
      </c>
      <c r="AM796" s="5">
        <f t="shared" si="814"/>
        <v>4.3661804638063422E-3</v>
      </c>
      <c r="AN796" s="5">
        <f t="shared" si="815"/>
        <v>2.5344600106380955E-3</v>
      </c>
      <c r="AO796" s="5">
        <f t="shared" si="816"/>
        <v>7.3559574538563583E-4</v>
      </c>
      <c r="AP796" s="5">
        <f t="shared" si="817"/>
        <v>1.4233172572151897E-4</v>
      </c>
      <c r="AQ796" s="5">
        <f t="shared" si="818"/>
        <v>2.0655013579753602E-5</v>
      </c>
      <c r="AR796" s="5">
        <f t="shared" si="819"/>
        <v>8.6050024883079176E-5</v>
      </c>
      <c r="AS796" s="5">
        <f t="shared" si="820"/>
        <v>1.095481121494291E-4</v>
      </c>
      <c r="AT796" s="5">
        <f t="shared" si="821"/>
        <v>6.9731466619620507E-5</v>
      </c>
      <c r="AU796" s="5">
        <f t="shared" si="822"/>
        <v>2.9591122667579363E-5</v>
      </c>
      <c r="AV796" s="5">
        <f t="shared" si="823"/>
        <v>9.4179276212299392E-6</v>
      </c>
      <c r="AW796" s="5">
        <f t="shared" si="824"/>
        <v>4.9223716347349809E-8</v>
      </c>
      <c r="AX796" s="5">
        <f t="shared" si="825"/>
        <v>9.264123354672751E-4</v>
      </c>
      <c r="AY796" s="5">
        <f t="shared" si="826"/>
        <v>5.3775949873513854E-4</v>
      </c>
      <c r="AZ796" s="5">
        <f t="shared" si="827"/>
        <v>1.5607805909341902E-4</v>
      </c>
      <c r="BA796" s="5">
        <f t="shared" si="828"/>
        <v>3.0199820536462472E-5</v>
      </c>
      <c r="BB796" s="5">
        <f t="shared" si="829"/>
        <v>4.3825626375613161E-6</v>
      </c>
      <c r="BC796" s="5">
        <f t="shared" si="830"/>
        <v>5.0879389164471508E-7</v>
      </c>
      <c r="BD796" s="5">
        <f t="shared" si="831"/>
        <v>8.3249859836855601E-6</v>
      </c>
      <c r="BE796" s="5">
        <f t="shared" si="832"/>
        <v>1.0598329279071987E-5</v>
      </c>
      <c r="BF796" s="5">
        <f t="shared" si="833"/>
        <v>6.7462325899260715E-6</v>
      </c>
      <c r="BG796" s="5">
        <f t="shared" si="834"/>
        <v>2.8628194098007692E-6</v>
      </c>
      <c r="BH796" s="5">
        <f t="shared" si="835"/>
        <v>9.1114576141768977E-7</v>
      </c>
      <c r="BI796" s="5">
        <f t="shared" si="836"/>
        <v>2.3199132874600582E-7</v>
      </c>
      <c r="BJ796" s="8">
        <f t="shared" si="837"/>
        <v>0.53437124538571146</v>
      </c>
      <c r="BK796" s="8">
        <f t="shared" si="838"/>
        <v>0.29623320346089888</v>
      </c>
      <c r="BL796" s="8">
        <f t="shared" si="839"/>
        <v>0.16446632169943085</v>
      </c>
      <c r="BM796" s="8">
        <f t="shared" si="840"/>
        <v>0.28339795150909647</v>
      </c>
      <c r="BN796" s="8">
        <f t="shared" si="841"/>
        <v>0.71624266872147369</v>
      </c>
    </row>
    <row r="797" spans="1:66" x14ac:dyDescent="0.25">
      <c r="A797" t="s">
        <v>25</v>
      </c>
      <c r="B797" t="s">
        <v>254</v>
      </c>
      <c r="C797" t="s">
        <v>162</v>
      </c>
      <c r="D797" s="7" t="s">
        <v>540</v>
      </c>
      <c r="E797">
        <f>VLOOKUP(A797,home!$A$2:$E$405,3,FALSE)</f>
        <v>1.2947</v>
      </c>
      <c r="F797">
        <f>VLOOKUP(B797,home!$B$2:$E$405,3,FALSE)</f>
        <v>0.51590000000000003</v>
      </c>
      <c r="G797">
        <f>VLOOKUP(C797,away!$B$2:$E$405,4,FALSE)</f>
        <v>1.627</v>
      </c>
      <c r="H797">
        <f>VLOOKUP(A797,away!$A$2:$E$405,3,FALSE)</f>
        <v>1.05</v>
      </c>
      <c r="I797">
        <f>VLOOKUP(C797,away!$B$2:$E$405,3,FALSE)</f>
        <v>0.59260000000000002</v>
      </c>
      <c r="J797">
        <f>VLOOKUP(B797,home!$B$2:$E$405,4,FALSE)</f>
        <v>1.5308999999999999</v>
      </c>
      <c r="K797" s="3">
        <f t="shared" si="786"/>
        <v>1.0867314327100002</v>
      </c>
      <c r="L797" s="3">
        <f t="shared" si="787"/>
        <v>0.95257190700000005</v>
      </c>
      <c r="M797" s="5">
        <f t="shared" si="788"/>
        <v>0.13011932827896205</v>
      </c>
      <c r="N797" s="5">
        <f t="shared" si="789"/>
        <v>0.14140476404385929</v>
      </c>
      <c r="O797" s="5">
        <f t="shared" si="790"/>
        <v>0.12394801667624993</v>
      </c>
      <c r="P797" s="5">
        <f t="shared" si="791"/>
        <v>0.13469820574414407</v>
      </c>
      <c r="Q797" s="5">
        <f t="shared" si="792"/>
        <v>7.6834500910701334E-2</v>
      </c>
      <c r="R797" s="5">
        <f t="shared" si="793"/>
        <v>5.9034699307081599E-2</v>
      </c>
      <c r="S797" s="5">
        <f t="shared" si="794"/>
        <v>3.4859553285953401E-2</v>
      </c>
      <c r="T797" s="5">
        <f t="shared" si="795"/>
        <v>7.3190387055900016E-2</v>
      </c>
      <c r="U797" s="5">
        <f t="shared" si="796"/>
        <v>6.415486335758884E-2</v>
      </c>
      <c r="V797" s="5">
        <f t="shared" si="797"/>
        <v>4.0095839059304857E-3</v>
      </c>
      <c r="W797" s="5">
        <f t="shared" si="798"/>
        <v>2.7832822418748099E-2</v>
      </c>
      <c r="X797" s="5">
        <f t="shared" si="799"/>
        <v>2.6512764728619229E-2</v>
      </c>
      <c r="Y797" s="5">
        <f t="shared" si="800"/>
        <v>1.2627657428691579E-2</v>
      </c>
      <c r="Z797" s="5">
        <f t="shared" si="801"/>
        <v>1.8744932032706104E-2</v>
      </c>
      <c r="AA797" s="5">
        <f t="shared" si="802"/>
        <v>2.037070684395428E-2</v>
      </c>
      <c r="AB797" s="5">
        <f t="shared" si="803"/>
        <v>1.1068743716922918E-2</v>
      </c>
      <c r="AC797" s="5">
        <f t="shared" si="804"/>
        <v>2.5941753093723261E-4</v>
      </c>
      <c r="AD797" s="5">
        <f t="shared" si="805"/>
        <v>7.5617007458722817E-3</v>
      </c>
      <c r="AE797" s="5">
        <f t="shared" si="806"/>
        <v>7.203063699658882E-3</v>
      </c>
      <c r="AF797" s="5">
        <f t="shared" si="807"/>
        <v>3.4307180623132684E-3</v>
      </c>
      <c r="AG797" s="5">
        <f t="shared" si="808"/>
        <v>1.0893352156656985E-3</v>
      </c>
      <c r="AH797" s="5">
        <f t="shared" si="809"/>
        <v>4.4639739132450581E-3</v>
      </c>
      <c r="AI797" s="5">
        <f t="shared" si="810"/>
        <v>4.8511407663208682E-3</v>
      </c>
      <c r="AJ797" s="5">
        <f t="shared" si="811"/>
        <v>2.6359435776308819E-3</v>
      </c>
      <c r="AK797" s="5">
        <f t="shared" si="812"/>
        <v>9.5485424688717747E-4</v>
      </c>
      <c r="AL797" s="5">
        <f t="shared" si="813"/>
        <v>1.0741855623756982E-5</v>
      </c>
      <c r="AM797" s="5">
        <f t="shared" si="814"/>
        <v>1.6435075770572128E-3</v>
      </c>
      <c r="AN797" s="5">
        <f t="shared" si="815"/>
        <v>1.5655591468463387E-3</v>
      </c>
      <c r="AO797" s="5">
        <f t="shared" si="816"/>
        <v>7.45653831016355E-4</v>
      </c>
      <c r="AP797" s="5">
        <f t="shared" si="817"/>
        <v>2.3676296392436839E-4</v>
      </c>
      <c r="AQ797" s="5">
        <f t="shared" si="818"/>
        <v>5.6383437013101927E-5</v>
      </c>
      <c r="AR797" s="5">
        <f t="shared" si="819"/>
        <v>8.5045122866761979E-4</v>
      </c>
      <c r="AS797" s="5">
        <f t="shared" si="820"/>
        <v>9.2421208217994242E-4</v>
      </c>
      <c r="AT797" s="5">
        <f t="shared" si="821"/>
        <v>5.0218516009765057E-4</v>
      </c>
      <c r="AU797" s="5">
        <f t="shared" si="822"/>
        <v>1.8191346617287354E-4</v>
      </c>
      <c r="AV797" s="5">
        <f t="shared" si="823"/>
        <v>4.9422770430822243E-5</v>
      </c>
      <c r="AW797" s="5">
        <f t="shared" si="824"/>
        <v>3.0888499255525434E-7</v>
      </c>
      <c r="AX797" s="5">
        <f t="shared" si="825"/>
        <v>2.9767522398085422E-4</v>
      </c>
      <c r="AY797" s="5">
        <f t="shared" si="826"/>
        <v>2.8355705577409442E-4</v>
      </c>
      <c r="AZ797" s="5">
        <f t="shared" si="827"/>
        <v>1.3505424268101725E-4</v>
      </c>
      <c r="BA797" s="5">
        <f t="shared" si="828"/>
        <v>4.2882959166365813E-5</v>
      </c>
      <c r="BB797" s="5">
        <f t="shared" si="829"/>
        <v>1.0212275547727049E-5</v>
      </c>
      <c r="BC797" s="5">
        <f t="shared" si="830"/>
        <v>1.9455853586615654E-6</v>
      </c>
      <c r="BD797" s="5">
        <f t="shared" si="831"/>
        <v>1.3501932478373458E-4</v>
      </c>
      <c r="BE797" s="5">
        <f t="shared" si="832"/>
        <v>1.467297442657647E-4</v>
      </c>
      <c r="BF797" s="5">
        <f t="shared" si="833"/>
        <v>7.9727912603553183E-5</v>
      </c>
      <c r="BG797" s="5">
        <f t="shared" si="834"/>
        <v>2.8880942896879015E-5</v>
      </c>
      <c r="BH797" s="5">
        <f t="shared" si="835"/>
        <v>7.8464571130852572E-6</v>
      </c>
      <c r="BI797" s="5">
        <f t="shared" si="836"/>
        <v>1.7053983160401433E-6</v>
      </c>
      <c r="BJ797" s="8">
        <f t="shared" si="837"/>
        <v>0.38270690860839579</v>
      </c>
      <c r="BK797" s="8">
        <f t="shared" si="838"/>
        <v>0.30424038765732514</v>
      </c>
      <c r="BL797" s="8">
        <f t="shared" si="839"/>
        <v>0.29439103689340945</v>
      </c>
      <c r="BM797" s="8">
        <f t="shared" si="840"/>
        <v>0.33376050206005653</v>
      </c>
      <c r="BN797" s="8">
        <f t="shared" si="841"/>
        <v>0.66603951496099834</v>
      </c>
    </row>
    <row r="798" spans="1:66" x14ac:dyDescent="0.25">
      <c r="A798" t="s">
        <v>25</v>
      </c>
      <c r="B798" t="s">
        <v>161</v>
      </c>
      <c r="C798" t="s">
        <v>443</v>
      </c>
      <c r="D798" s="7" t="s">
        <v>540</v>
      </c>
      <c r="E798">
        <f>VLOOKUP(A798,home!$A$2:$E$405,3,FALSE)</f>
        <v>1.2947</v>
      </c>
      <c r="F798">
        <f>VLOOKUP(B798,home!$B$2:$E$405,3,FALSE)</f>
        <v>0.71430000000000005</v>
      </c>
      <c r="G798">
        <f>VLOOKUP(C798,away!$B$2:$E$405,4,FALSE)</f>
        <v>1.1382000000000001</v>
      </c>
      <c r="H798">
        <f>VLOOKUP(A798,away!$A$2:$E$405,3,FALSE)</f>
        <v>1.05</v>
      </c>
      <c r="I798">
        <f>VLOOKUP(C798,away!$B$2:$E$405,3,FALSE)</f>
        <v>0.95240000000000002</v>
      </c>
      <c r="J798">
        <f>VLOOKUP(B798,home!$B$2:$E$405,4,FALSE)</f>
        <v>1.284</v>
      </c>
      <c r="K798" s="3">
        <f t="shared" si="786"/>
        <v>1.0526121518220002</v>
      </c>
      <c r="L798" s="3">
        <f t="shared" si="787"/>
        <v>1.2840256800000003</v>
      </c>
      <c r="M798" s="5">
        <f t="shared" si="788"/>
        <v>9.665205301333972E-2</v>
      </c>
      <c r="N798" s="5">
        <f t="shared" si="789"/>
        <v>0.10173712550038556</v>
      </c>
      <c r="O798" s="5">
        <f t="shared" si="790"/>
        <v>0.12410371809384962</v>
      </c>
      <c r="P798" s="5">
        <f t="shared" si="791"/>
        <v>0.13063308175187793</v>
      </c>
      <c r="Q798" s="5">
        <f t="shared" si="792"/>
        <v>5.3544867296572859E-2</v>
      </c>
      <c r="R798" s="5">
        <f t="shared" si="793"/>
        <v>7.9676180507991815E-2</v>
      </c>
      <c r="S798" s="5">
        <f t="shared" si="794"/>
        <v>4.4140298927839515E-2</v>
      </c>
      <c r="T798" s="5">
        <f t="shared" si="795"/>
        <v>6.8752984640991749E-2</v>
      </c>
      <c r="U798" s="5">
        <f t="shared" si="796"/>
        <v>8.3868115813475377E-2</v>
      </c>
      <c r="V798" s="5">
        <f t="shared" si="797"/>
        <v>6.6287989852021646E-3</v>
      </c>
      <c r="W798" s="5">
        <f t="shared" si="798"/>
        <v>1.8787325994689668E-2</v>
      </c>
      <c r="X798" s="5">
        <f t="shared" si="799"/>
        <v>2.4123409035713084E-2</v>
      </c>
      <c r="Y798" s="5">
        <f t="shared" si="800"/>
        <v>1.5487538345499827E-2</v>
      </c>
      <c r="Z798" s="5">
        <f t="shared" si="801"/>
        <v>3.4102087285525655E-2</v>
      </c>
      <c r="AA798" s="5">
        <f t="shared" si="802"/>
        <v>3.589627147923883E-2</v>
      </c>
      <c r="AB798" s="5">
        <f t="shared" si="803"/>
        <v>1.8892425782074136E-2</v>
      </c>
      <c r="AC798" s="5">
        <f t="shared" si="804"/>
        <v>5.5995993667043767E-4</v>
      </c>
      <c r="AD798" s="5">
        <f t="shared" si="805"/>
        <v>4.9439419105629222E-3</v>
      </c>
      <c r="AE798" s="5">
        <f t="shared" si="806"/>
        <v>6.348148373591057E-3</v>
      </c>
      <c r="AF798" s="5">
        <f t="shared" si="807"/>
        <v>4.0755927660705779E-3</v>
      </c>
      <c r="AG798" s="5">
        <f t="shared" si="808"/>
        <v>1.7443885909522851E-3</v>
      </c>
      <c r="AH798" s="5">
        <f t="shared" si="809"/>
        <v>1.0946988954054113E-2</v>
      </c>
      <c r="AI798" s="5">
        <f t="shared" si="810"/>
        <v>1.1522933598898567E-2</v>
      </c>
      <c r="AJ798" s="5">
        <f t="shared" si="811"/>
        <v>6.0645899654193222E-3</v>
      </c>
      <c r="AK798" s="5">
        <f t="shared" si="812"/>
        <v>2.1278870311393808E-3</v>
      </c>
      <c r="AL798" s="5">
        <f t="shared" si="813"/>
        <v>3.0273249208581112E-5</v>
      </c>
      <c r="AM798" s="5">
        <f t="shared" si="814"/>
        <v>1.0408106665921223E-3</v>
      </c>
      <c r="AN798" s="5">
        <f t="shared" si="815"/>
        <v>1.3364276239222032E-3</v>
      </c>
      <c r="AO798" s="5">
        <f t="shared" si="816"/>
        <v>8.5800369428874616E-4</v>
      </c>
      <c r="AP798" s="5">
        <f t="shared" si="817"/>
        <v>3.6723292566720651E-4</v>
      </c>
      <c r="AQ798" s="5">
        <f t="shared" si="818"/>
        <v>1.1788412677455614E-4</v>
      </c>
      <c r="AR798" s="5">
        <f t="shared" si="819"/>
        <v>2.8112429871363625E-3</v>
      </c>
      <c r="AS798" s="5">
        <f t="shared" si="820"/>
        <v>2.9591485299841143E-3</v>
      </c>
      <c r="AT798" s="5">
        <f t="shared" si="821"/>
        <v>1.5574178508537433E-3</v>
      </c>
      <c r="AU798" s="5">
        <f t="shared" si="822"/>
        <v>5.4645231842438463E-4</v>
      </c>
      <c r="AV798" s="5">
        <f t="shared" si="823"/>
        <v>1.4380058769120305E-4</v>
      </c>
      <c r="AW798" s="5">
        <f t="shared" si="824"/>
        <v>1.1365763741240085E-6</v>
      </c>
      <c r="AX798" s="5">
        <f t="shared" si="825"/>
        <v>1.8259499256680396E-4</v>
      </c>
      <c r="AY798" s="5">
        <f t="shared" si="826"/>
        <v>2.3445665949518545E-4</v>
      </c>
      <c r="AZ798" s="5">
        <f t="shared" si="827"/>
        <v>1.5052418581941706E-4</v>
      </c>
      <c r="BA798" s="5">
        <f t="shared" si="828"/>
        <v>6.4425640017741123E-5</v>
      </c>
      <c r="BB798" s="5">
        <f t="shared" si="829"/>
        <v>2.0681044058303827E-5</v>
      </c>
      <c r="BC798" s="5">
        <f t="shared" si="830"/>
        <v>5.3109983320147027E-6</v>
      </c>
      <c r="BD798" s="5">
        <f t="shared" si="831"/>
        <v>6.0161803136716716E-4</v>
      </c>
      <c r="BE798" s="5">
        <f t="shared" si="832"/>
        <v>6.332704505723094E-4</v>
      </c>
      <c r="BF798" s="5">
        <f t="shared" si="833"/>
        <v>3.3329408583110306E-4</v>
      </c>
      <c r="BG798" s="5">
        <f t="shared" si="834"/>
        <v>1.1694313495874128E-4</v>
      </c>
      <c r="BH798" s="5">
        <f t="shared" si="835"/>
        <v>3.0773941232432799E-5</v>
      </c>
      <c r="BI798" s="5">
        <f t="shared" si="836"/>
        <v>6.4786049001429771E-6</v>
      </c>
      <c r="BJ798" s="8">
        <f t="shared" si="837"/>
        <v>0.30392367501256373</v>
      </c>
      <c r="BK798" s="8">
        <f t="shared" si="838"/>
        <v>0.27887892252363355</v>
      </c>
      <c r="BL798" s="8">
        <f t="shared" si="839"/>
        <v>0.38283955174909279</v>
      </c>
      <c r="BM798" s="8">
        <f t="shared" si="840"/>
        <v>0.41316389032367717</v>
      </c>
      <c r="BN798" s="8">
        <f t="shared" si="841"/>
        <v>0.58634702616401757</v>
      </c>
    </row>
    <row r="799" spans="1:66" x14ac:dyDescent="0.25">
      <c r="A799" t="s">
        <v>25</v>
      </c>
      <c r="B799" t="s">
        <v>442</v>
      </c>
      <c r="C799" t="s">
        <v>481</v>
      </c>
      <c r="D799" s="7" t="s">
        <v>540</v>
      </c>
      <c r="E799">
        <f>VLOOKUP(A799,home!$A$2:$E$405,3,FALSE)</f>
        <v>1.2947</v>
      </c>
      <c r="F799">
        <f>VLOOKUP(B799,home!$B$2:$E$405,3,FALSE)</f>
        <v>0.85370000000000001</v>
      </c>
      <c r="G799">
        <f>VLOOKUP(C799,away!$B$2:$E$405,4,FALSE)</f>
        <v>0.73170000000000002</v>
      </c>
      <c r="H799">
        <f>VLOOKUP(A799,away!$A$2:$E$405,3,FALSE)</f>
        <v>1.05</v>
      </c>
      <c r="I799">
        <f>VLOOKUP(C799,away!$B$2:$E$405,3,FALSE)</f>
        <v>1.4035</v>
      </c>
      <c r="J799">
        <f>VLOOKUP(B799,home!$B$2:$E$405,4,FALSE)</f>
        <v>1.0526</v>
      </c>
      <c r="K799" s="3">
        <f t="shared" si="786"/>
        <v>0.80873731986300001</v>
      </c>
      <c r="L799" s="3">
        <f t="shared" si="787"/>
        <v>1.551190305</v>
      </c>
      <c r="M799" s="5">
        <f t="shared" si="788"/>
        <v>9.4427057120191851E-2</v>
      </c>
      <c r="N799" s="5">
        <f t="shared" si="789"/>
        <v>7.6366685097934373E-2</v>
      </c>
      <c r="O799" s="5">
        <f t="shared" si="790"/>
        <v>0.1464743355345228</v>
      </c>
      <c r="P799" s="5">
        <f t="shared" si="791"/>
        <v>0.11845926154890377</v>
      </c>
      <c r="Q799" s="5">
        <f t="shared" si="792"/>
        <v>3.0880294116462568E-2</v>
      </c>
      <c r="R799" s="5">
        <f t="shared" si="793"/>
        <v>0.1136047846062344</v>
      </c>
      <c r="S799" s="5">
        <f t="shared" si="794"/>
        <v>3.7151948484559209E-2</v>
      </c>
      <c r="T799" s="5">
        <f t="shared" si="795"/>
        <v>4.7901212849005274E-2</v>
      </c>
      <c r="U799" s="5">
        <f t="shared" si="796"/>
        <v>9.1876429026059414E-2</v>
      </c>
      <c r="V799" s="5">
        <f t="shared" si="797"/>
        <v>5.1785914814436894E-3</v>
      </c>
      <c r="W799" s="5">
        <f t="shared" si="798"/>
        <v>8.3246821001097034E-3</v>
      </c>
      <c r="X799" s="5">
        <f t="shared" si="799"/>
        <v>1.2913166165897211E-2</v>
      </c>
      <c r="Y799" s="5">
        <f t="shared" si="800"/>
        <v>1.0015389081696888E-2</v>
      </c>
      <c r="Z799" s="5">
        <f t="shared" si="801"/>
        <v>5.8740880160934691E-2</v>
      </c>
      <c r="AA799" s="5">
        <f t="shared" si="802"/>
        <v>4.750594198774799E-2</v>
      </c>
      <c r="AB799" s="5">
        <f t="shared" si="803"/>
        <v>1.9209914100369232E-2</v>
      </c>
      <c r="AC799" s="5">
        <f t="shared" si="804"/>
        <v>4.060357152018595E-4</v>
      </c>
      <c r="AD799" s="5">
        <f t="shared" si="805"/>
        <v>1.6831202725885526E-3</v>
      </c>
      <c r="AE799" s="5">
        <f t="shared" si="806"/>
        <v>2.61083984898832E-3</v>
      </c>
      <c r="AF799" s="5">
        <f t="shared" si="807"/>
        <v>2.024954730829173E-3</v>
      </c>
      <c r="AG799" s="5">
        <f t="shared" si="808"/>
        <v>1.0470300488420329E-3</v>
      </c>
      <c r="AH799" s="5">
        <f t="shared" si="809"/>
        <v>2.2779570953202183E-2</v>
      </c>
      <c r="AI799" s="5">
        <f t="shared" si="810"/>
        <v>1.8422689160321779E-2</v>
      </c>
      <c r="AJ799" s="5">
        <f t="shared" si="811"/>
        <v>7.4495581280938881E-3</v>
      </c>
      <c r="AK799" s="5">
        <f t="shared" si="812"/>
        <v>2.0082452248927599E-3</v>
      </c>
      <c r="AL799" s="5">
        <f t="shared" si="813"/>
        <v>2.0374961352050028E-5</v>
      </c>
      <c r="AM799" s="5">
        <f t="shared" si="814"/>
        <v>2.7224043565206969E-4</v>
      </c>
      <c r="AN799" s="5">
        <f t="shared" si="815"/>
        <v>4.2229672441246682E-4</v>
      </c>
      <c r="AO799" s="5">
        <f t="shared" si="816"/>
        <v>3.2753129237093767E-4</v>
      </c>
      <c r="AP799" s="5">
        <f t="shared" si="817"/>
        <v>1.6935445510330636E-4</v>
      </c>
      <c r="AQ799" s="5">
        <f t="shared" si="818"/>
        <v>6.5675247216201663E-5</v>
      </c>
      <c r="AR799" s="5">
        <f t="shared" si="819"/>
        <v>7.0670899229333603E-3</v>
      </c>
      <c r="AS799" s="5">
        <f t="shared" si="820"/>
        <v>5.7154193635039407E-3</v>
      </c>
      <c r="AT799" s="5">
        <f t="shared" si="821"/>
        <v>2.3111364689666351E-3</v>
      </c>
      <c r="AU799" s="5">
        <f t="shared" si="822"/>
        <v>6.2303410458323808E-4</v>
      </c>
      <c r="AV799" s="5">
        <f t="shared" si="823"/>
        <v>1.2596773298097298E-4</v>
      </c>
      <c r="AW799" s="5">
        <f t="shared" si="824"/>
        <v>7.1001391310824017E-7</v>
      </c>
      <c r="AX799" s="5">
        <f t="shared" si="825"/>
        <v>3.6695166714598371E-5</v>
      </c>
      <c r="AY799" s="5">
        <f t="shared" si="826"/>
        <v>5.6921186848043696E-5</v>
      </c>
      <c r="AZ799" s="5">
        <f t="shared" si="827"/>
        <v>4.4147796593889446E-5</v>
      </c>
      <c r="BA799" s="5">
        <f t="shared" si="828"/>
        <v>2.2827211354517784E-5</v>
      </c>
      <c r="BB799" s="5">
        <f t="shared" si="829"/>
        <v>8.8523372358284766E-6</v>
      </c>
      <c r="BC799" s="5">
        <f t="shared" si="830"/>
        <v>2.7463319393615232E-6</v>
      </c>
      <c r="BD799" s="5">
        <f t="shared" si="831"/>
        <v>1.8270668955029034E-3</v>
      </c>
      <c r="BE799" s="5">
        <f t="shared" si="832"/>
        <v>1.4776171842794299E-3</v>
      </c>
      <c r="BF799" s="5">
        <f t="shared" si="833"/>
        <v>5.9750208069882932E-4</v>
      </c>
      <c r="BG799" s="5">
        <f t="shared" si="834"/>
        <v>1.610740771189791E-4</v>
      </c>
      <c r="BH799" s="5">
        <f t="shared" si="835"/>
        <v>3.2566654357152325E-5</v>
      </c>
      <c r="BI799" s="5">
        <f t="shared" si="836"/>
        <v>5.2675737523416133E-6</v>
      </c>
      <c r="BJ799" s="8">
        <f t="shared" si="837"/>
        <v>0.19519666249779533</v>
      </c>
      <c r="BK799" s="8">
        <f t="shared" si="838"/>
        <v>0.25570019049850046</v>
      </c>
      <c r="BL799" s="8">
        <f t="shared" si="839"/>
        <v>0.48927521078012215</v>
      </c>
      <c r="BM799" s="8">
        <f t="shared" si="840"/>
        <v>0.41864431474016789</v>
      </c>
      <c r="BN799" s="8">
        <f t="shared" si="841"/>
        <v>0.58021241802424972</v>
      </c>
    </row>
    <row r="800" spans="1:66" x14ac:dyDescent="0.25">
      <c r="A800" t="s">
        <v>25</v>
      </c>
      <c r="B800" t="s">
        <v>164</v>
      </c>
      <c r="C800" t="s">
        <v>170</v>
      </c>
      <c r="D800" s="7" t="s">
        <v>540</v>
      </c>
      <c r="E800">
        <f>VLOOKUP(A800,home!$A$2:$E$405,3,FALSE)</f>
        <v>1.2947</v>
      </c>
      <c r="F800">
        <f>VLOOKUP(B800,home!$B$2:$E$405,3,FALSE)</f>
        <v>0.77239999999999998</v>
      </c>
      <c r="G800">
        <f>VLOOKUP(C800,away!$B$2:$E$405,4,FALSE)</f>
        <v>0.93500000000000005</v>
      </c>
      <c r="H800">
        <f>VLOOKUP(A800,away!$A$2:$E$405,3,FALSE)</f>
        <v>1.05</v>
      </c>
      <c r="I800">
        <f>VLOOKUP(C800,away!$B$2:$E$405,3,FALSE)</f>
        <v>1.1028</v>
      </c>
      <c r="J800">
        <f>VLOOKUP(B800,home!$B$2:$E$405,4,FALSE)</f>
        <v>1.1028</v>
      </c>
      <c r="K800" s="3">
        <f t="shared" si="786"/>
        <v>0.93502457179999998</v>
      </c>
      <c r="L800" s="3">
        <f t="shared" si="787"/>
        <v>1.276976232</v>
      </c>
      <c r="M800" s="5">
        <f t="shared" si="788"/>
        <v>0.10948137847241561</v>
      </c>
      <c r="N800" s="5">
        <f t="shared" si="789"/>
        <v>0.10236777902624414</v>
      </c>
      <c r="O800" s="5">
        <f t="shared" si="790"/>
        <v>0.13980511815587118</v>
      </c>
      <c r="P800" s="5">
        <f t="shared" si="791"/>
        <v>0.13072122073914186</v>
      </c>
      <c r="Q800" s="5">
        <f t="shared" si="792"/>
        <v>4.7858194375065471E-2</v>
      </c>
      <c r="R800" s="5">
        <f t="shared" si="793"/>
        <v>8.9263906498499607E-2</v>
      </c>
      <c r="S800" s="5">
        <f t="shared" si="794"/>
        <v>3.9020420161764935E-2</v>
      </c>
      <c r="T800" s="5">
        <f t="shared" si="795"/>
        <v>6.1113776723394686E-2</v>
      </c>
      <c r="U800" s="5">
        <f t="shared" si="796"/>
        <v>8.3463945950954826E-2</v>
      </c>
      <c r="V800" s="5">
        <f t="shared" si="797"/>
        <v>5.1767270871602156E-3</v>
      </c>
      <c r="W800" s="5">
        <f t="shared" si="798"/>
        <v>1.4916195900888923E-2</v>
      </c>
      <c r="X800" s="5">
        <f t="shared" si="799"/>
        <v>1.9047627637290978E-2</v>
      </c>
      <c r="Y800" s="5">
        <f t="shared" si="800"/>
        <v>1.2161683884403451E-2</v>
      </c>
      <c r="Z800" s="5">
        <f t="shared" si="801"/>
        <v>3.7995962324684794E-2</v>
      </c>
      <c r="AA800" s="5">
        <f t="shared" si="802"/>
        <v>3.552715840276733E-2</v>
      </c>
      <c r="AB800" s="5">
        <f t="shared" si="803"/>
        <v>1.6609383036409145E-2</v>
      </c>
      <c r="AC800" s="5">
        <f t="shared" si="804"/>
        <v>3.8631460305682552E-4</v>
      </c>
      <c r="AD800" s="5">
        <f t="shared" si="805"/>
        <v>3.4867524212783938E-3</v>
      </c>
      <c r="AE800" s="5">
        <f t="shared" si="806"/>
        <v>4.4524999688409592E-3</v>
      </c>
      <c r="AF800" s="5">
        <f t="shared" si="807"/>
        <v>2.8428683165953234E-3</v>
      </c>
      <c r="AG800" s="5">
        <f t="shared" si="808"/>
        <v>1.2100917569993601E-3</v>
      </c>
      <c r="AH800" s="5">
        <f t="shared" si="809"/>
        <v>1.2129985200147483E-2</v>
      </c>
      <c r="AI800" s="5">
        <f t="shared" si="810"/>
        <v>1.1341834217708237E-2</v>
      </c>
      <c r="AJ800" s="5">
        <f t="shared" si="811"/>
        <v>5.302446841419616E-3</v>
      </c>
      <c r="AK800" s="5">
        <f t="shared" si="812"/>
        <v>1.6526393624635466E-3</v>
      </c>
      <c r="AL800" s="5">
        <f t="shared" si="813"/>
        <v>1.8450449640134507E-5</v>
      </c>
      <c r="AM800" s="5">
        <f t="shared" si="814"/>
        <v>6.5203983793568903E-4</v>
      </c>
      <c r="AN800" s="5">
        <f t="shared" si="815"/>
        <v>8.3263937536100664E-4</v>
      </c>
      <c r="AO800" s="5">
        <f t="shared" si="816"/>
        <v>5.316303460816661E-4</v>
      </c>
      <c r="AP800" s="5">
        <f t="shared" si="817"/>
        <v>2.2629310538540737E-4</v>
      </c>
      <c r="AQ800" s="5">
        <f t="shared" si="818"/>
        <v>7.2242729260659093E-5</v>
      </c>
      <c r="AR800" s="5">
        <f t="shared" si="819"/>
        <v>3.0979405590200182E-3</v>
      </c>
      <c r="AS800" s="5">
        <f t="shared" si="820"/>
        <v>2.8966505446595451E-3</v>
      </c>
      <c r="AT800" s="5">
        <f t="shared" si="821"/>
        <v>1.3542197175872637E-3</v>
      </c>
      <c r="AU800" s="5">
        <f t="shared" si="822"/>
        <v>4.2207623718671614E-4</v>
      </c>
      <c r="AV800" s="5">
        <f t="shared" si="823"/>
        <v>9.8662913235616101E-5</v>
      </c>
      <c r="AW800" s="5">
        <f t="shared" si="824"/>
        <v>6.1194204231019718E-7</v>
      </c>
      <c r="AX800" s="5">
        <f t="shared" si="825"/>
        <v>1.016122117103931E-4</v>
      </c>
      <c r="AY800" s="5">
        <f t="shared" si="826"/>
        <v>1.2975637923512404E-4</v>
      </c>
      <c r="AZ800" s="5">
        <f t="shared" si="827"/>
        <v>8.2847906116815886E-5</v>
      </c>
      <c r="BA800" s="5">
        <f t="shared" si="828"/>
        <v>3.5264935660713777E-5</v>
      </c>
      <c r="BB800" s="5">
        <f t="shared" si="829"/>
        <v>1.1258121165435174E-5</v>
      </c>
      <c r="BC800" s="5">
        <f t="shared" si="830"/>
        <v>2.8752706290473702E-6</v>
      </c>
      <c r="BD800" s="5">
        <f t="shared" si="831"/>
        <v>6.5933274366955985E-4</v>
      </c>
      <c r="BE800" s="5">
        <f t="shared" si="832"/>
        <v>6.164923163233493E-4</v>
      </c>
      <c r="BF800" s="5">
        <f t="shared" si="833"/>
        <v>2.882177320441149E-4</v>
      </c>
      <c r="BG800" s="5">
        <f t="shared" si="834"/>
        <v>8.9830220496571914E-5</v>
      </c>
      <c r="BH800" s="5">
        <f t="shared" si="835"/>
        <v>2.0998365863626678E-5</v>
      </c>
      <c r="BI800" s="5">
        <f t="shared" si="836"/>
        <v>3.9267976100274564E-6</v>
      </c>
      <c r="BJ800" s="8">
        <f t="shared" si="837"/>
        <v>0.27213593022954358</v>
      </c>
      <c r="BK800" s="8">
        <f t="shared" si="838"/>
        <v>0.28493426789241472</v>
      </c>
      <c r="BL800" s="8">
        <f t="shared" si="839"/>
        <v>0.40464476581393732</v>
      </c>
      <c r="BM800" s="8">
        <f t="shared" si="840"/>
        <v>0.38008418455614973</v>
      </c>
      <c r="BN800" s="8">
        <f t="shared" si="841"/>
        <v>0.61949759726723774</v>
      </c>
    </row>
    <row r="801" spans="1:66" x14ac:dyDescent="0.25">
      <c r="A801" t="s">
        <v>173</v>
      </c>
      <c r="B801" t="s">
        <v>177</v>
      </c>
      <c r="C801" t="s">
        <v>262</v>
      </c>
      <c r="D801" s="7" t="s">
        <v>540</v>
      </c>
      <c r="E801">
        <f>VLOOKUP(A801,home!$A$2:$E$405,3,FALSE)</f>
        <v>1.7239</v>
      </c>
      <c r="F801">
        <f>VLOOKUP(B801,home!$B$2:$E$405,3,FALSE)</f>
        <v>0.61629999999999996</v>
      </c>
      <c r="G801">
        <f>VLOOKUP(C801,away!$B$2:$E$405,4,FALSE)</f>
        <v>0.68240000000000001</v>
      </c>
      <c r="H801">
        <f>VLOOKUP(A801,away!$A$2:$E$405,3,FALSE)</f>
        <v>1.3199000000000001</v>
      </c>
      <c r="I801">
        <f>VLOOKUP(C801,away!$B$2:$E$405,3,FALSE)</f>
        <v>1.9609000000000001</v>
      </c>
      <c r="J801">
        <f>VLOOKUP(B801,home!$B$2:$E$405,4,FALSE)</f>
        <v>0.61560000000000004</v>
      </c>
      <c r="K801" s="3">
        <f t="shared" si="786"/>
        <v>0.72500876256799995</v>
      </c>
      <c r="L801" s="3">
        <f t="shared" si="787"/>
        <v>1.5932909397960002</v>
      </c>
      <c r="M801" s="5">
        <f t="shared" si="788"/>
        <v>9.8440822085252191E-2</v>
      </c>
      <c r="N801" s="5">
        <f t="shared" si="789"/>
        <v>7.1370458606205334E-2</v>
      </c>
      <c r="O801" s="5">
        <f t="shared" si="790"/>
        <v>0.15684486993450231</v>
      </c>
      <c r="P801" s="5">
        <f t="shared" si="791"/>
        <v>0.11371390506635241</v>
      </c>
      <c r="Q801" s="5">
        <f t="shared" si="792"/>
        <v>2.5872103938997793E-2</v>
      </c>
      <c r="R801" s="5">
        <f t="shared" si="793"/>
        <v>0.12494975511006232</v>
      </c>
      <c r="S801" s="5">
        <f t="shared" si="794"/>
        <v>3.283915130818639E-2</v>
      </c>
      <c r="T801" s="5">
        <f t="shared" si="795"/>
        <v>4.1221788799465593E-2</v>
      </c>
      <c r="U801" s="5">
        <f t="shared" si="796"/>
        <v>9.0589667335520901E-2</v>
      </c>
      <c r="V801" s="5">
        <f t="shared" si="797"/>
        <v>4.214904678789007E-3</v>
      </c>
      <c r="W801" s="5">
        <f t="shared" si="798"/>
        <v>6.2525006872811567E-3</v>
      </c>
      <c r="X801" s="5">
        <f t="shared" si="799"/>
        <v>9.9620526961133309E-3</v>
      </c>
      <c r="Y801" s="5">
        <f t="shared" si="800"/>
        <v>7.9362241512438442E-3</v>
      </c>
      <c r="Z801" s="5">
        <f t="shared" si="801"/>
        <v>6.6360437582197104E-2</v>
      </c>
      <c r="AA801" s="5">
        <f t="shared" si="802"/>
        <v>4.811189873493972E-2</v>
      </c>
      <c r="AB801" s="5">
        <f t="shared" si="803"/>
        <v>1.7440774083307783E-2</v>
      </c>
      <c r="AC801" s="5">
        <f t="shared" si="804"/>
        <v>3.0430291795794452E-4</v>
      </c>
      <c r="AD801" s="5">
        <f t="shared" si="805"/>
        <v>1.13327944656032E-3</v>
      </c>
      <c r="AE801" s="5">
        <f t="shared" si="806"/>
        <v>1.8056438744615832E-3</v>
      </c>
      <c r="AF801" s="5">
        <f t="shared" si="807"/>
        <v>1.4384580128388937E-3</v>
      </c>
      <c r="AG801" s="5">
        <f t="shared" si="808"/>
        <v>7.6396070637772275E-4</v>
      </c>
      <c r="AH801" s="5">
        <f t="shared" si="809"/>
        <v>2.6432870990153158E-2</v>
      </c>
      <c r="AI801" s="5">
        <f t="shared" si="810"/>
        <v>1.9164063087690524E-2</v>
      </c>
      <c r="AJ801" s="5">
        <f t="shared" si="811"/>
        <v>6.9470568324907951E-3</v>
      </c>
      <c r="AK801" s="5">
        <f t="shared" si="812"/>
        <v>1.6788923592045738E-3</v>
      </c>
      <c r="AL801" s="5">
        <f t="shared" si="813"/>
        <v>1.4060619320759535E-5</v>
      </c>
      <c r="AM801" s="5">
        <f t="shared" si="814"/>
        <v>1.6432750583888914E-4</v>
      </c>
      <c r="AN801" s="5">
        <f t="shared" si="815"/>
        <v>2.6182152621237638E-4</v>
      </c>
      <c r="AO801" s="5">
        <f t="shared" si="816"/>
        <v>2.0857893277887016E-4</v>
      </c>
      <c r="AP801" s="5">
        <f t="shared" si="817"/>
        <v>1.1077564127629762E-4</v>
      </c>
      <c r="AQ801" s="5">
        <f t="shared" si="818"/>
        <v>4.4124456398904204E-5</v>
      </c>
      <c r="AR801" s="5">
        <f t="shared" si="819"/>
        <v>8.4230507722815057E-3</v>
      </c>
      <c r="AS801" s="5">
        <f t="shared" si="820"/>
        <v>6.1067856174592513E-3</v>
      </c>
      <c r="AT801" s="5">
        <f t="shared" si="821"/>
        <v>2.2137365418910958E-3</v>
      </c>
      <c r="AU801" s="5">
        <f t="shared" si="822"/>
        <v>5.3499279696267563E-4</v>
      </c>
      <c r="AV801" s="5">
        <f t="shared" si="823"/>
        <v>9.6968616427175658E-5</v>
      </c>
      <c r="AW801" s="5">
        <f t="shared" si="824"/>
        <v>4.5117008053559694E-7</v>
      </c>
      <c r="AX801" s="5">
        <f t="shared" si="825"/>
        <v>1.985648027735646E-5</v>
      </c>
      <c r="AY801" s="5">
        <f t="shared" si="826"/>
        <v>3.1637150122150011E-5</v>
      </c>
      <c r="AZ801" s="5">
        <f t="shared" si="827"/>
        <v>2.5203592325293773E-5</v>
      </c>
      <c r="BA801" s="5">
        <f t="shared" si="828"/>
        <v>1.3385551767400861E-5</v>
      </c>
      <c r="BB801" s="5">
        <f t="shared" si="829"/>
        <v>5.331769588792532E-6</v>
      </c>
      <c r="BC801" s="5">
        <f t="shared" si="830"/>
        <v>1.6990120357805964E-6</v>
      </c>
      <c r="BD801" s="5">
        <f t="shared" si="831"/>
        <v>2.2367284134863041E-3</v>
      </c>
      <c r="BE801" s="5">
        <f t="shared" si="832"/>
        <v>1.621647699262391E-3</v>
      </c>
      <c r="BF801" s="5">
        <f t="shared" si="833"/>
        <v>5.8785439588173512E-4</v>
      </c>
      <c r="BG801" s="5">
        <f t="shared" si="834"/>
        <v>1.4206652937612534E-4</v>
      </c>
      <c r="BH801" s="5">
        <f t="shared" si="835"/>
        <v>2.5749869666328755E-5</v>
      </c>
      <c r="BI801" s="5">
        <f t="shared" si="836"/>
        <v>3.7337762286144588E-6</v>
      </c>
      <c r="BJ801" s="8">
        <f t="shared" si="837"/>
        <v>0.16864321253816769</v>
      </c>
      <c r="BK801" s="8">
        <f t="shared" si="838"/>
        <v>0.24955878382598085</v>
      </c>
      <c r="BL801" s="8">
        <f t="shared" si="839"/>
        <v>0.5141531634967953</v>
      </c>
      <c r="BM801" s="8">
        <f t="shared" si="840"/>
        <v>0.40749249672172699</v>
      </c>
      <c r="BN801" s="8">
        <f t="shared" si="841"/>
        <v>0.59119191474137234</v>
      </c>
    </row>
    <row r="802" spans="1:66" x14ac:dyDescent="0.25">
      <c r="A802" t="s">
        <v>173</v>
      </c>
      <c r="B802" t="s">
        <v>178</v>
      </c>
      <c r="C802" t="s">
        <v>261</v>
      </c>
      <c r="D802" s="7" t="s">
        <v>540</v>
      </c>
      <c r="E802">
        <f>VLOOKUP(A802,home!$A$2:$E$405,3,FALSE)</f>
        <v>1.7239</v>
      </c>
      <c r="F802">
        <f>VLOOKUP(B802,home!$B$2:$E$405,3,FALSE)</f>
        <v>0.72509999999999997</v>
      </c>
      <c r="G802">
        <f>VLOOKUP(C802,away!$B$2:$E$405,4,FALSE)</f>
        <v>0.76139999999999997</v>
      </c>
      <c r="H802">
        <f>VLOOKUP(A802,away!$A$2:$E$405,3,FALSE)</f>
        <v>1.3199000000000001</v>
      </c>
      <c r="I802">
        <f>VLOOKUP(C802,away!$B$2:$E$405,3,FALSE)</f>
        <v>1.7994000000000001</v>
      </c>
      <c r="J802">
        <f>VLOOKUP(B802,home!$B$2:$E$405,4,FALSE)</f>
        <v>1.2785</v>
      </c>
      <c r="K802" s="3">
        <f t="shared" si="786"/>
        <v>0.95174991624599992</v>
      </c>
      <c r="L802" s="3">
        <f t="shared" si="787"/>
        <v>3.0364733747100003</v>
      </c>
      <c r="M802" s="5">
        <f t="shared" si="788"/>
        <v>1.8532611945485496E-2</v>
      </c>
      <c r="N802" s="5">
        <f t="shared" si="789"/>
        <v>1.7638411866935443E-2</v>
      </c>
      <c r="O802" s="5">
        <f t="shared" si="790"/>
        <v>5.6273782736299217E-2</v>
      </c>
      <c r="P802" s="5">
        <f t="shared" si="791"/>
        <v>5.3558568006118377E-2</v>
      </c>
      <c r="Q802" s="5">
        <f t="shared" si="792"/>
        <v>8.3936785085341279E-3</v>
      </c>
      <c r="R802" s="5">
        <f t="shared" si="793"/>
        <v>8.5436921486493941E-2</v>
      </c>
      <c r="S802" s="5">
        <f t="shared" si="794"/>
        <v>3.8695573717615825E-2</v>
      </c>
      <c r="T802" s="5">
        <f t="shared" si="795"/>
        <v>2.5487181307039423E-2</v>
      </c>
      <c r="U802" s="5">
        <f t="shared" si="796"/>
        <v>8.1314582869086688E-2</v>
      </c>
      <c r="V802" s="5">
        <f t="shared" si="797"/>
        <v>1.2425420793877569E-2</v>
      </c>
      <c r="W802" s="5">
        <f t="shared" si="798"/>
        <v>2.6628942724977356E-3</v>
      </c>
      <c r="X802" s="5">
        <f t="shared" si="799"/>
        <v>8.0858075581071304E-3</v>
      </c>
      <c r="Y802" s="5">
        <f t="shared" si="800"/>
        <v>1.2276169681610594E-2</v>
      </c>
      <c r="Z802" s="5">
        <f t="shared" si="801"/>
        <v>8.6475645770309181E-2</v>
      </c>
      <c r="AA802" s="5">
        <f t="shared" si="802"/>
        <v>8.2303188619210529E-2</v>
      </c>
      <c r="AB802" s="5">
        <f t="shared" si="803"/>
        <v>3.9166026437556171E-2</v>
      </c>
      <c r="AC802" s="5">
        <f t="shared" si="804"/>
        <v>2.2443131146026897E-3</v>
      </c>
      <c r="AD802" s="5">
        <f t="shared" si="805"/>
        <v>6.3360235020541798E-4</v>
      </c>
      <c r="AE802" s="5">
        <f t="shared" si="806"/>
        <v>1.9239166665524329E-3</v>
      </c>
      <c r="AF802" s="5">
        <f t="shared" si="807"/>
        <v>2.9209608665736412E-3</v>
      </c>
      <c r="AG802" s="5">
        <f t="shared" si="808"/>
        <v>2.9564732999735701E-3</v>
      </c>
      <c r="AH802" s="5">
        <f t="shared" si="809"/>
        <v>6.5645248985599342E-2</v>
      </c>
      <c r="AI802" s="5">
        <f t="shared" si="810"/>
        <v>6.2477860223991988E-2</v>
      </c>
      <c r="AJ802" s="5">
        <f t="shared" si="811"/>
        <v>2.9731649117706826E-2</v>
      </c>
      <c r="AK802" s="5">
        <f t="shared" si="812"/>
        <v>9.4323648525443116E-3</v>
      </c>
      <c r="AL802" s="5">
        <f t="shared" si="813"/>
        <v>2.5943929960666438E-4</v>
      </c>
      <c r="AM802" s="5">
        <f t="shared" si="814"/>
        <v>1.2060619674825512E-4</v>
      </c>
      <c r="AN802" s="5">
        <f t="shared" si="815"/>
        <v>3.6621750525111249E-4</v>
      </c>
      <c r="AO802" s="5">
        <f t="shared" si="816"/>
        <v>5.5600485202386154E-4</v>
      </c>
      <c r="AP802" s="5">
        <f t="shared" si="817"/>
        <v>5.6276464312667637E-4</v>
      </c>
      <c r="AQ802" s="5">
        <f t="shared" si="818"/>
        <v>4.2720496377058204E-4</v>
      </c>
      <c r="AR802" s="5">
        <f t="shared" si="819"/>
        <v>3.986601014419619E-2</v>
      </c>
      <c r="AS802" s="5">
        <f t="shared" si="820"/>
        <v>3.7942471815800911E-2</v>
      </c>
      <c r="AT802" s="5">
        <f t="shared" si="821"/>
        <v>1.805587218642736E-2</v>
      </c>
      <c r="AU802" s="5">
        <f t="shared" si="822"/>
        <v>5.7282249470602406E-3</v>
      </c>
      <c r="AV802" s="5">
        <f t="shared" si="823"/>
        <v>1.3629594034007075E-3</v>
      </c>
      <c r="AW802" s="5">
        <f t="shared" si="824"/>
        <v>2.0826945813017773E-5</v>
      </c>
      <c r="AX802" s="5">
        <f t="shared" si="825"/>
        <v>1.9131156275650054E-5</v>
      </c>
      <c r="AY802" s="5">
        <f t="shared" si="826"/>
        <v>5.8091246658427526E-5</v>
      </c>
      <c r="AZ802" s="5">
        <f t="shared" si="827"/>
        <v>8.819626189101325E-5</v>
      </c>
      <c r="BA802" s="5">
        <f t="shared" si="828"/>
        <v>8.9268533660337315E-5</v>
      </c>
      <c r="BB802" s="5">
        <f t="shared" si="829"/>
        <v>6.7765381414754448E-5</v>
      </c>
      <c r="BC802" s="5">
        <f t="shared" si="830"/>
        <v>4.1153555278593929E-5</v>
      </c>
      <c r="BD802" s="5">
        <f t="shared" si="831"/>
        <v>2.0175346393128415E-2</v>
      </c>
      <c r="BE802" s="5">
        <f t="shared" si="832"/>
        <v>1.9201884239894006E-2</v>
      </c>
      <c r="BF802" s="5">
        <f t="shared" si="833"/>
        <v>9.1376958585422507E-3</v>
      </c>
      <c r="BG802" s="5">
        <f t="shared" si="834"/>
        <v>2.8989337560163366E-3</v>
      </c>
      <c r="BH802" s="5">
        <f t="shared" si="835"/>
        <v>6.8976498987281234E-4</v>
      </c>
      <c r="BI802" s="5">
        <f t="shared" si="836"/>
        <v>1.3129675426817449E-4</v>
      </c>
      <c r="BJ802" s="8">
        <f t="shared" si="837"/>
        <v>8.5375500674128788E-2</v>
      </c>
      <c r="BK802" s="8">
        <f t="shared" si="838"/>
        <v>0.12577401812396505</v>
      </c>
      <c r="BL802" s="8">
        <f t="shared" si="839"/>
        <v>0.66697208581709655</v>
      </c>
      <c r="BM802" s="8">
        <f t="shared" si="840"/>
        <v>0.72472601153478755</v>
      </c>
      <c r="BN802" s="8">
        <f t="shared" si="841"/>
        <v>0.2398339745498666</v>
      </c>
    </row>
    <row r="803" spans="1:66" s="10" customFormat="1" x14ac:dyDescent="0.25">
      <c r="A803" t="s">
        <v>173</v>
      </c>
      <c r="B803" t="s">
        <v>486</v>
      </c>
      <c r="C803" t="s">
        <v>259</v>
      </c>
      <c r="D803" s="7" t="s">
        <v>540</v>
      </c>
      <c r="E803">
        <f>VLOOKUP(A803,home!$A$2:$E$405,3,FALSE)</f>
        <v>1.7239</v>
      </c>
      <c r="F803">
        <f>VLOOKUP(B803,home!$B$2:$E$405,3,FALSE)</f>
        <v>0.94259999999999999</v>
      </c>
      <c r="G803">
        <f>VLOOKUP(C803,away!$B$2:$E$405,4,FALSE)</f>
        <v>0.54600000000000004</v>
      </c>
      <c r="H803">
        <f>VLOOKUP(A803,away!$A$2:$E$405,3,FALSE)</f>
        <v>1.3199000000000001</v>
      </c>
      <c r="I803">
        <f>VLOOKUP(C803,away!$B$2:$E$405,3,FALSE)</f>
        <v>0.89129999999999998</v>
      </c>
      <c r="J803">
        <f>VLOOKUP(B803,home!$B$2:$E$405,4,FALSE)</f>
        <v>1.4206000000000001</v>
      </c>
      <c r="K803" s="3">
        <f t="shared" si="786"/>
        <v>0.88722168444000005</v>
      </c>
      <c r="L803" s="3">
        <f t="shared" si="787"/>
        <v>1.6712320115220001</v>
      </c>
      <c r="M803" s="5">
        <f t="shared" si="788"/>
        <v>7.7424369543247246E-2</v>
      </c>
      <c r="N803" s="5">
        <f t="shared" si="789"/>
        <v>6.8692579562864869E-2</v>
      </c>
      <c r="O803" s="5">
        <f t="shared" si="790"/>
        <v>0.1293940848525838</v>
      </c>
      <c r="P803" s="5">
        <f t="shared" si="791"/>
        <v>0.11480123791948169</v>
      </c>
      <c r="Q803" s="5">
        <f t="shared" si="792"/>
        <v>3.047277307414684E-2</v>
      </c>
      <c r="R803" s="5">
        <f t="shared" si="793"/>
        <v>0.10812376835361599</v>
      </c>
      <c r="S803" s="5">
        <f t="shared" si="794"/>
        <v>4.2555478028412648E-2</v>
      </c>
      <c r="T803" s="5">
        <f t="shared" si="795"/>
        <v>5.0927073841359867E-2</v>
      </c>
      <c r="U803" s="5">
        <f t="shared" si="796"/>
        <v>9.5929751886695558E-2</v>
      </c>
      <c r="V803" s="5">
        <f t="shared" si="797"/>
        <v>7.0110305159557526E-3</v>
      </c>
      <c r="W803" s="5">
        <f t="shared" si="798"/>
        <v>9.0120350188008132E-3</v>
      </c>
      <c r="X803" s="5">
        <f t="shared" si="799"/>
        <v>1.5061201412377189E-2</v>
      </c>
      <c r="Y803" s="5">
        <f t="shared" si="800"/>
        <v>1.2585380966172561E-2</v>
      </c>
      <c r="Z803" s="5">
        <f t="shared" si="801"/>
        <v>6.0233300959650807E-2</v>
      </c>
      <c r="AA803" s="5">
        <f t="shared" si="802"/>
        <v>5.3440290736802856E-2</v>
      </c>
      <c r="AB803" s="5">
        <f t="shared" si="803"/>
        <v>2.370669238223478E-2</v>
      </c>
      <c r="AC803" s="5">
        <f t="shared" si="804"/>
        <v>6.4972678101159773E-4</v>
      </c>
      <c r="AD803" s="5">
        <f t="shared" si="805"/>
        <v>1.9989182224031811E-3</v>
      </c>
      <c r="AE803" s="5">
        <f t="shared" si="806"/>
        <v>3.3406561216948495E-3</v>
      </c>
      <c r="AF803" s="5">
        <f t="shared" si="807"/>
        <v>2.7915057250316837E-3</v>
      </c>
      <c r="AG803" s="5">
        <f t="shared" si="808"/>
        <v>1.5550845760066265E-3</v>
      </c>
      <c r="AH803" s="5">
        <f t="shared" si="809"/>
        <v>2.5165955180851809E-2</v>
      </c>
      <c r="AI803" s="5">
        <f t="shared" si="810"/>
        <v>2.2327781146096886E-2</v>
      </c>
      <c r="AJ803" s="5">
        <f t="shared" si="811"/>
        <v>9.9048457991238754E-3</v>
      </c>
      <c r="AK803" s="5">
        <f t="shared" si="812"/>
        <v>2.9292646580057146E-3</v>
      </c>
      <c r="AL803" s="5">
        <f t="shared" si="813"/>
        <v>3.8535380635115227E-5</v>
      </c>
      <c r="AM803" s="5">
        <f t="shared" si="814"/>
        <v>3.5469671846767229E-4</v>
      </c>
      <c r="AN803" s="5">
        <f t="shared" si="815"/>
        <v>5.9278051028498061E-4</v>
      </c>
      <c r="AO803" s="5">
        <f t="shared" si="816"/>
        <v>4.953368822973029E-4</v>
      </c>
      <c r="AP803" s="5">
        <f t="shared" si="817"/>
        <v>2.7594095139425257E-4</v>
      </c>
      <c r="AQ803" s="5">
        <f t="shared" si="818"/>
        <v>1.1529033781497778E-4</v>
      </c>
      <c r="AR803" s="5">
        <f t="shared" si="819"/>
        <v>8.4116299797534887E-3</v>
      </c>
      <c r="AS803" s="5">
        <f t="shared" si="820"/>
        <v>7.4629805195228945E-3</v>
      </c>
      <c r="AT803" s="5">
        <f t="shared" si="821"/>
        <v>3.310659073737004E-3</v>
      </c>
      <c r="AU803" s="5">
        <f t="shared" si="822"/>
        <v>9.7909617333583835E-4</v>
      </c>
      <c r="AV803" s="5">
        <f t="shared" si="823"/>
        <v>2.1716883903394522E-4</v>
      </c>
      <c r="AW803" s="5">
        <f t="shared" si="824"/>
        <v>1.5871795012875851E-6</v>
      </c>
      <c r="AX803" s="5">
        <f t="shared" si="825"/>
        <v>5.2449103337371421E-5</v>
      </c>
      <c r="AY803" s="5">
        <f t="shared" si="826"/>
        <v>8.7654620473040499E-5</v>
      </c>
      <c r="AZ803" s="5">
        <f t="shared" si="827"/>
        <v>7.3245603846178485E-5</v>
      </c>
      <c r="BA803" s="5">
        <f t="shared" si="828"/>
        <v>4.0803465950330798E-5</v>
      </c>
      <c r="BB803" s="5">
        <f t="shared" si="829"/>
        <v>1.7048014619310194E-5</v>
      </c>
      <c r="BC803" s="5">
        <f t="shared" si="830"/>
        <v>5.698237552937246E-6</v>
      </c>
      <c r="BD803" s="5">
        <f t="shared" si="831"/>
        <v>2.34296421520703E-3</v>
      </c>
      <c r="BE803" s="5">
        <f t="shared" si="832"/>
        <v>2.0787286575986242E-3</v>
      </c>
      <c r="BF803" s="5">
        <f t="shared" si="833"/>
        <v>9.2214657054417559E-4</v>
      </c>
      <c r="BG803" s="5">
        <f t="shared" si="834"/>
        <v>2.7271614453959096E-4</v>
      </c>
      <c r="BH803" s="5">
        <f t="shared" si="835"/>
        <v>6.0489919283099604E-5</v>
      </c>
      <c r="BI803" s="5">
        <f t="shared" si="836"/>
        <v>1.0733593615598256E-5</v>
      </c>
      <c r="BJ803" s="8">
        <f t="shared" si="837"/>
        <v>0.19854815296689676</v>
      </c>
      <c r="BK803" s="8">
        <f t="shared" si="838"/>
        <v>0.24256803278921707</v>
      </c>
      <c r="BL803" s="8">
        <f t="shared" si="839"/>
        <v>0.49699174868218249</v>
      </c>
      <c r="BM803" s="8">
        <f t="shared" si="840"/>
        <v>0.46934635465103508</v>
      </c>
      <c r="BN803" s="8">
        <f t="shared" si="841"/>
        <v>0.52890881330594053</v>
      </c>
    </row>
    <row r="804" spans="1:66" x14ac:dyDescent="0.25">
      <c r="A804" t="s">
        <v>173</v>
      </c>
      <c r="B804" t="s">
        <v>174</v>
      </c>
      <c r="C804" t="s">
        <v>179</v>
      </c>
      <c r="D804" s="7" t="s">
        <v>540</v>
      </c>
      <c r="E804">
        <f>VLOOKUP(A804,home!$A$2:$E$405,3,FALSE)</f>
        <v>1.7239</v>
      </c>
      <c r="F804">
        <f>VLOOKUP(B804,home!$B$2:$E$405,3,FALSE)</f>
        <v>0.81889999999999996</v>
      </c>
      <c r="G804">
        <f>VLOOKUP(C804,away!$B$2:$E$405,4,FALSE)</f>
        <v>0.51180000000000003</v>
      </c>
      <c r="H804">
        <f>VLOOKUP(A804,away!$A$2:$E$405,3,FALSE)</f>
        <v>1.3199000000000001</v>
      </c>
      <c r="I804">
        <f>VLOOKUP(C804,away!$B$2:$E$405,3,FALSE)</f>
        <v>1.4260999999999999</v>
      </c>
      <c r="J804">
        <f>VLOOKUP(B804,home!$B$2:$E$405,4,FALSE)</f>
        <v>1.1142000000000001</v>
      </c>
      <c r="K804" s="3">
        <f t="shared" si="786"/>
        <v>0.72250893517800008</v>
      </c>
      <c r="L804" s="3">
        <f t="shared" si="787"/>
        <v>2.0972691223380004</v>
      </c>
      <c r="M804" s="5">
        <f t="shared" si="788"/>
        <v>5.9619173268082575E-2</v>
      </c>
      <c r="N804" s="5">
        <f t="shared" si="789"/>
        <v>4.3075385394115026E-2</v>
      </c>
      <c r="O804" s="5">
        <f t="shared" si="790"/>
        <v>0.12503745119446874</v>
      </c>
      <c r="P804" s="5">
        <f t="shared" si="791"/>
        <v>9.0340675719886757E-2</v>
      </c>
      <c r="Q804" s="5">
        <f t="shared" si="792"/>
        <v>1.5561175416742014E-2</v>
      </c>
      <c r="R804" s="5">
        <f t="shared" si="793"/>
        <v>0.131118592763002</v>
      </c>
      <c r="S804" s="5">
        <f t="shared" si="794"/>
        <v>3.4223208919835039E-2</v>
      </c>
      <c r="T804" s="5">
        <f t="shared" si="795"/>
        <v>3.2635972708818198E-2</v>
      </c>
      <c r="U804" s="5">
        <f t="shared" si="796"/>
        <v>9.4734354839234411E-2</v>
      </c>
      <c r="V804" s="5">
        <f t="shared" si="797"/>
        <v>5.7620311827062971E-3</v>
      </c>
      <c r="W804" s="5">
        <f t="shared" si="798"/>
        <v>3.7476960934894484E-3</v>
      </c>
      <c r="X804" s="5">
        <f t="shared" si="799"/>
        <v>7.8599272967821692E-3</v>
      </c>
      <c r="Y804" s="5">
        <f t="shared" si="800"/>
        <v>8.2421914116814175E-3</v>
      </c>
      <c r="Z804" s="5">
        <f t="shared" si="801"/>
        <v>9.1663658655418312E-2</v>
      </c>
      <c r="AA804" s="5">
        <f t="shared" si="802"/>
        <v>6.6227812409645953E-2</v>
      </c>
      <c r="AB804" s="5">
        <f t="shared" si="803"/>
        <v>2.3925093111630821E-2</v>
      </c>
      <c r="AC804" s="5">
        <f t="shared" si="804"/>
        <v>5.4569881007917069E-4</v>
      </c>
      <c r="AD804" s="5">
        <f t="shared" si="805"/>
        <v>6.7693597846945285E-4</v>
      </c>
      <c r="AE804" s="5">
        <f t="shared" si="806"/>
        <v>1.419716925443645E-3</v>
      </c>
      <c r="AF804" s="5">
        <f t="shared" si="807"/>
        <v>1.4887642350967991E-3</v>
      </c>
      <c r="AG804" s="5">
        <f t="shared" si="808"/>
        <v>1.0407797535698894E-3</v>
      </c>
      <c r="AH804" s="5">
        <f t="shared" si="809"/>
        <v>4.8060840234634805E-2</v>
      </c>
      <c r="AI804" s="5">
        <f t="shared" si="810"/>
        <v>3.472438650168598E-2</v>
      </c>
      <c r="AJ804" s="5">
        <f t="shared" si="811"/>
        <v>1.2544339758021229E-2</v>
      </c>
      <c r="AK804" s="5">
        <f t="shared" si="812"/>
        <v>3.021132520359657E-3</v>
      </c>
      <c r="AL804" s="5">
        <f t="shared" si="813"/>
        <v>3.3075801987668818E-5</v>
      </c>
      <c r="AM804" s="5">
        <f t="shared" si="814"/>
        <v>9.7818458597528432E-5</v>
      </c>
      <c r="AN804" s="5">
        <f t="shared" si="815"/>
        <v>2.0515163281129451E-4</v>
      </c>
      <c r="AO804" s="5">
        <f t="shared" si="816"/>
        <v>2.1512909244617571E-4</v>
      </c>
      <c r="AP804" s="5">
        <f t="shared" si="817"/>
        <v>1.5039453430132048E-4</v>
      </c>
      <c r="AQ804" s="5">
        <f t="shared" si="818"/>
        <v>7.8854453239640684E-5</v>
      </c>
      <c r="AR804" s="5">
        <f t="shared" si="819"/>
        <v>2.0159303243543876E-2</v>
      </c>
      <c r="AS804" s="5">
        <f t="shared" si="820"/>
        <v>1.4565276720423291E-2</v>
      </c>
      <c r="AT804" s="5">
        <f t="shared" si="821"/>
        <v>5.2617712869229725E-3</v>
      </c>
      <c r="AU804" s="5">
        <f t="shared" si="822"/>
        <v>1.2672255898882976E-3</v>
      </c>
      <c r="AV804" s="5">
        <f t="shared" si="823"/>
        <v>2.2889545289512666E-4</v>
      </c>
      <c r="AW804" s="5">
        <f t="shared" si="824"/>
        <v>1.3922116632340988E-6</v>
      </c>
      <c r="AX804" s="5">
        <f t="shared" si="825"/>
        <v>1.1779118393675587E-5</v>
      </c>
      <c r="AY804" s="5">
        <f t="shared" si="826"/>
        <v>2.47039812954194E-5</v>
      </c>
      <c r="AZ804" s="5">
        <f t="shared" si="827"/>
        <v>2.5905448584849317E-5</v>
      </c>
      <c r="BA804" s="5">
        <f t="shared" si="828"/>
        <v>1.8110232472439707E-5</v>
      </c>
      <c r="BB804" s="5">
        <f t="shared" si="829"/>
        <v>9.4955078407026956E-6</v>
      </c>
      <c r="BC804" s="5">
        <f t="shared" si="830"/>
        <v>3.9829270790448285E-6</v>
      </c>
      <c r="BD804" s="5">
        <f t="shared" si="831"/>
        <v>7.0465807034221376E-3</v>
      </c>
      <c r="BE804" s="5">
        <f t="shared" si="832"/>
        <v>5.0912175206753712E-3</v>
      </c>
      <c r="BF804" s="5">
        <f t="shared" si="833"/>
        <v>1.8392250748113701E-3</v>
      </c>
      <c r="BG804" s="5">
        <f t="shared" si="834"/>
        <v>4.4295218345154691E-4</v>
      </c>
      <c r="BH804" s="5">
        <f t="shared" si="835"/>
        <v>8.0009227600086807E-5</v>
      </c>
      <c r="BI804" s="5">
        <f t="shared" si="836"/>
        <v>1.15614763675506E-5</v>
      </c>
      <c r="BJ804" s="8">
        <f t="shared" si="837"/>
        <v>0.11658987060127013</v>
      </c>
      <c r="BK804" s="8">
        <f t="shared" si="838"/>
        <v>0.19054856768387293</v>
      </c>
      <c r="BL804" s="8">
        <f t="shared" si="839"/>
        <v>0.59538802181268535</v>
      </c>
      <c r="BM804" s="8">
        <f t="shared" si="840"/>
        <v>0.52941435322731734</v>
      </c>
      <c r="BN804" s="8">
        <f t="shared" si="841"/>
        <v>0.46475245375629715</v>
      </c>
    </row>
    <row r="805" spans="1:66" x14ac:dyDescent="0.25">
      <c r="A805" t="s">
        <v>27</v>
      </c>
      <c r="B805" t="s">
        <v>478</v>
      </c>
      <c r="C805" t="s">
        <v>519</v>
      </c>
      <c r="D805" s="7" t="s">
        <v>540</v>
      </c>
      <c r="E805">
        <f>VLOOKUP(A805,home!$A$2:$E$405,3,FALSE)</f>
        <v>1.4007000000000001</v>
      </c>
      <c r="F805">
        <f>VLOOKUP(B805,home!$B$2:$E$405,3,FALSE)</f>
        <v>0.8478</v>
      </c>
      <c r="G805" t="e">
        <f>VLOOKUP(C805,away!$B$2:$E$405,4,FALSE)</f>
        <v>#N/A</v>
      </c>
      <c r="H805">
        <f>VLOOKUP(A805,away!$A$2:$E$405,3,FALSE)</f>
        <v>1.0741000000000001</v>
      </c>
      <c r="I805" t="e">
        <f>VLOOKUP(C805,away!$B$2:$E$405,3,FALSE)</f>
        <v>#N/A</v>
      </c>
      <c r="J805">
        <f>VLOOKUP(B805,home!$B$2:$E$405,4,FALSE)</f>
        <v>0.98919999999999997</v>
      </c>
      <c r="K805" s="3" t="e">
        <f t="shared" si="786"/>
        <v>#N/A</v>
      </c>
      <c r="L805" s="3" t="e">
        <f t="shared" si="787"/>
        <v>#N/A</v>
      </c>
      <c r="M805" s="5" t="e">
        <f t="shared" si="788"/>
        <v>#N/A</v>
      </c>
      <c r="N805" s="5" t="e">
        <f t="shared" si="789"/>
        <v>#N/A</v>
      </c>
      <c r="O805" s="5" t="e">
        <f t="shared" si="790"/>
        <v>#N/A</v>
      </c>
      <c r="P805" s="5" t="e">
        <f t="shared" si="791"/>
        <v>#N/A</v>
      </c>
      <c r="Q805" s="5" t="e">
        <f t="shared" si="792"/>
        <v>#N/A</v>
      </c>
      <c r="R805" s="5" t="e">
        <f t="shared" si="793"/>
        <v>#N/A</v>
      </c>
      <c r="S805" s="5" t="e">
        <f t="shared" si="794"/>
        <v>#N/A</v>
      </c>
      <c r="T805" s="5" t="e">
        <f t="shared" si="795"/>
        <v>#N/A</v>
      </c>
      <c r="U805" s="5" t="e">
        <f t="shared" si="796"/>
        <v>#N/A</v>
      </c>
      <c r="V805" s="5" t="e">
        <f t="shared" si="797"/>
        <v>#N/A</v>
      </c>
      <c r="W805" s="5" t="e">
        <f t="shared" si="798"/>
        <v>#N/A</v>
      </c>
      <c r="X805" s="5" t="e">
        <f t="shared" si="799"/>
        <v>#N/A</v>
      </c>
      <c r="Y805" s="5" t="e">
        <f t="shared" si="800"/>
        <v>#N/A</v>
      </c>
      <c r="Z805" s="5" t="e">
        <f t="shared" si="801"/>
        <v>#N/A</v>
      </c>
      <c r="AA805" s="5" t="e">
        <f t="shared" si="802"/>
        <v>#N/A</v>
      </c>
      <c r="AB805" s="5" t="e">
        <f t="shared" si="803"/>
        <v>#N/A</v>
      </c>
      <c r="AC805" s="5" t="e">
        <f t="shared" si="804"/>
        <v>#N/A</v>
      </c>
      <c r="AD805" s="5" t="e">
        <f t="shared" si="805"/>
        <v>#N/A</v>
      </c>
      <c r="AE805" s="5" t="e">
        <f t="shared" si="806"/>
        <v>#N/A</v>
      </c>
      <c r="AF805" s="5" t="e">
        <f t="shared" si="807"/>
        <v>#N/A</v>
      </c>
      <c r="AG805" s="5" t="e">
        <f t="shared" si="808"/>
        <v>#N/A</v>
      </c>
      <c r="AH805" s="5" t="e">
        <f t="shared" si="809"/>
        <v>#N/A</v>
      </c>
      <c r="AI805" s="5" t="e">
        <f t="shared" si="810"/>
        <v>#N/A</v>
      </c>
      <c r="AJ805" s="5" t="e">
        <f t="shared" si="811"/>
        <v>#N/A</v>
      </c>
      <c r="AK805" s="5" t="e">
        <f t="shared" si="812"/>
        <v>#N/A</v>
      </c>
      <c r="AL805" s="5" t="e">
        <f t="shared" si="813"/>
        <v>#N/A</v>
      </c>
      <c r="AM805" s="5" t="e">
        <f t="shared" si="814"/>
        <v>#N/A</v>
      </c>
      <c r="AN805" s="5" t="e">
        <f t="shared" si="815"/>
        <v>#N/A</v>
      </c>
      <c r="AO805" s="5" t="e">
        <f t="shared" si="816"/>
        <v>#N/A</v>
      </c>
      <c r="AP805" s="5" t="e">
        <f t="shared" si="817"/>
        <v>#N/A</v>
      </c>
      <c r="AQ805" s="5" t="e">
        <f t="shared" si="818"/>
        <v>#N/A</v>
      </c>
      <c r="AR805" s="5" t="e">
        <f t="shared" si="819"/>
        <v>#N/A</v>
      </c>
      <c r="AS805" s="5" t="e">
        <f t="shared" si="820"/>
        <v>#N/A</v>
      </c>
      <c r="AT805" s="5" t="e">
        <f t="shared" si="821"/>
        <v>#N/A</v>
      </c>
      <c r="AU805" s="5" t="e">
        <f t="shared" si="822"/>
        <v>#N/A</v>
      </c>
      <c r="AV805" s="5" t="e">
        <f t="shared" si="823"/>
        <v>#N/A</v>
      </c>
      <c r="AW805" s="5" t="e">
        <f t="shared" si="824"/>
        <v>#N/A</v>
      </c>
      <c r="AX805" s="5" t="e">
        <f t="shared" si="825"/>
        <v>#N/A</v>
      </c>
      <c r="AY805" s="5" t="e">
        <f t="shared" si="826"/>
        <v>#N/A</v>
      </c>
      <c r="AZ805" s="5" t="e">
        <f t="shared" si="827"/>
        <v>#N/A</v>
      </c>
      <c r="BA805" s="5" t="e">
        <f t="shared" si="828"/>
        <v>#N/A</v>
      </c>
      <c r="BB805" s="5" t="e">
        <f t="shared" si="829"/>
        <v>#N/A</v>
      </c>
      <c r="BC805" s="5" t="e">
        <f t="shared" si="830"/>
        <v>#N/A</v>
      </c>
      <c r="BD805" s="5" t="e">
        <f t="shared" si="831"/>
        <v>#N/A</v>
      </c>
      <c r="BE805" s="5" t="e">
        <f t="shared" si="832"/>
        <v>#N/A</v>
      </c>
      <c r="BF805" s="5" t="e">
        <f t="shared" si="833"/>
        <v>#N/A</v>
      </c>
      <c r="BG805" s="5" t="e">
        <f t="shared" si="834"/>
        <v>#N/A</v>
      </c>
      <c r="BH805" s="5" t="e">
        <f t="shared" si="835"/>
        <v>#N/A</v>
      </c>
      <c r="BI805" s="5" t="e">
        <f t="shared" si="836"/>
        <v>#N/A</v>
      </c>
      <c r="BJ805" s="8" t="e">
        <f t="shared" si="837"/>
        <v>#N/A</v>
      </c>
      <c r="BK805" s="8" t="e">
        <f t="shared" si="838"/>
        <v>#N/A</v>
      </c>
      <c r="BL805" s="8" t="e">
        <f t="shared" si="839"/>
        <v>#N/A</v>
      </c>
      <c r="BM805" s="8" t="e">
        <f t="shared" si="840"/>
        <v>#N/A</v>
      </c>
      <c r="BN805" s="8" t="e">
        <f t="shared" si="841"/>
        <v>#N/A</v>
      </c>
    </row>
    <row r="806" spans="1:66" x14ac:dyDescent="0.25">
      <c r="A806" t="s">
        <v>27</v>
      </c>
      <c r="B806" t="s">
        <v>433</v>
      </c>
      <c r="C806" t="s">
        <v>183</v>
      </c>
      <c r="D806" s="7" t="s">
        <v>540</v>
      </c>
      <c r="E806">
        <f>VLOOKUP(A806,home!$A$2:$E$405,3,FALSE)</f>
        <v>1.4007000000000001</v>
      </c>
      <c r="F806">
        <f>VLOOKUP(B806,home!$B$2:$E$405,3,FALSE)</f>
        <v>0.75849999999999995</v>
      </c>
      <c r="G806">
        <f>VLOOKUP(C806,away!$B$2:$E$405,4,FALSE)</f>
        <v>1.4278999999999999</v>
      </c>
      <c r="H806">
        <f>VLOOKUP(A806,away!$A$2:$E$405,3,FALSE)</f>
        <v>1.0741000000000001</v>
      </c>
      <c r="I806">
        <f>VLOOKUP(C806,away!$B$2:$E$405,3,FALSE)</f>
        <v>0.93100000000000005</v>
      </c>
      <c r="J806">
        <f>VLOOKUP(B806,home!$B$2:$E$405,4,FALSE)</f>
        <v>1.3383</v>
      </c>
      <c r="K806" s="3">
        <f t="shared" si="786"/>
        <v>1.517045153505</v>
      </c>
      <c r="L806" s="3">
        <f t="shared" si="787"/>
        <v>1.3382827359300002</v>
      </c>
      <c r="M806" s="5">
        <f t="shared" si="788"/>
        <v>5.7536952268839411E-2</v>
      </c>
      <c r="N806" s="5">
        <f t="shared" si="789"/>
        <v>8.7286154586891332E-2</v>
      </c>
      <c r="O806" s="5">
        <f t="shared" si="790"/>
        <v>7.700070989941625E-2</v>
      </c>
      <c r="P806" s="5">
        <f t="shared" si="791"/>
        <v>0.11681355376935387</v>
      </c>
      <c r="Q806" s="5">
        <f t="shared" si="792"/>
        <v>6.6208518892065873E-2</v>
      </c>
      <c r="R806" s="5">
        <f t="shared" si="793"/>
        <v>5.1524360356371521E-2</v>
      </c>
      <c r="S806" s="5">
        <f t="shared" si="794"/>
        <v>5.9289751221389193E-2</v>
      </c>
      <c r="T806" s="5">
        <f t="shared" si="795"/>
        <v>8.860571780474702E-2</v>
      </c>
      <c r="U806" s="5">
        <f t="shared" si="796"/>
        <v>7.8164781166078556E-2</v>
      </c>
      <c r="V806" s="5">
        <f t="shared" si="797"/>
        <v>1.3374683127134997E-2</v>
      </c>
      <c r="W806" s="5">
        <f t="shared" si="798"/>
        <v>3.3480437568650927E-2</v>
      </c>
      <c r="X806" s="5">
        <f t="shared" si="799"/>
        <v>4.4806291589507725E-2</v>
      </c>
      <c r="Y806" s="5">
        <f t="shared" si="800"/>
        <v>2.9981743247641881E-2</v>
      </c>
      <c r="Z806" s="5">
        <f t="shared" si="801"/>
        <v>2.2984720648256043E-2</v>
      </c>
      <c r="AA806" s="5">
        <f t="shared" si="802"/>
        <v>3.4868859064103128E-2</v>
      </c>
      <c r="AB806" s="5">
        <f t="shared" si="803"/>
        <v>2.6448816825723271E-2</v>
      </c>
      <c r="AC806" s="5">
        <f t="shared" si="804"/>
        <v>1.6971096454236664E-3</v>
      </c>
      <c r="AD806" s="5">
        <f t="shared" si="805"/>
        <v>1.2697833887687157E-2</v>
      </c>
      <c r="AE806" s="5">
        <f t="shared" si="806"/>
        <v>1.6993291875598639E-2</v>
      </c>
      <c r="AF806" s="5">
        <f t="shared" si="807"/>
        <v>1.1370914571866597E-2</v>
      </c>
      <c r="AG806" s="5">
        <f t="shared" si="808"/>
        <v>5.072499554421313E-3</v>
      </c>
      <c r="AH806" s="5">
        <f t="shared" si="809"/>
        <v>7.6900137084337204E-3</v>
      </c>
      <c r="AI806" s="5">
        <f t="shared" si="810"/>
        <v>1.1666098026766386E-2</v>
      </c>
      <c r="AJ806" s="5">
        <f t="shared" si="811"/>
        <v>8.8489987359100953E-3</v>
      </c>
      <c r="AK806" s="5">
        <f t="shared" si="812"/>
        <v>4.474776881894761E-3</v>
      </c>
      <c r="AL806" s="5">
        <f t="shared" si="813"/>
        <v>1.3782127902214327E-4</v>
      </c>
      <c r="AM806" s="5">
        <f t="shared" si="814"/>
        <v>3.852637471865468E-3</v>
      </c>
      <c r="AN806" s="5">
        <f t="shared" si="815"/>
        <v>5.1559182163945583E-3</v>
      </c>
      <c r="AO806" s="5">
        <f t="shared" si="816"/>
        <v>3.4500381684339186E-3</v>
      </c>
      <c r="AP806" s="5">
        <f t="shared" si="817"/>
        <v>1.539042173038224E-3</v>
      </c>
      <c r="AQ806" s="5">
        <f t="shared" si="818"/>
        <v>5.1491839251131214E-4</v>
      </c>
      <c r="AR806" s="5">
        <f t="shared" si="819"/>
        <v>2.0582825170123767E-3</v>
      </c>
      <c r="AS806" s="5">
        <f t="shared" si="820"/>
        <v>3.1225075169776986E-3</v>
      </c>
      <c r="AT806" s="5">
        <f t="shared" si="821"/>
        <v>2.3684924477069746E-3</v>
      </c>
      <c r="AU806" s="5">
        <f t="shared" si="822"/>
        <v>1.1977033296356871E-3</v>
      </c>
      <c r="AV806" s="5">
        <f t="shared" si="823"/>
        <v>4.5424250789015527E-4</v>
      </c>
      <c r="AW806" s="5">
        <f t="shared" si="824"/>
        <v>7.7724897521269937E-6</v>
      </c>
      <c r="AX806" s="5">
        <f t="shared" si="825"/>
        <v>9.7410416748421123E-4</v>
      </c>
      <c r="AY806" s="5">
        <f t="shared" si="826"/>
        <v>1.3036267903415856E-3</v>
      </c>
      <c r="AZ806" s="5">
        <f t="shared" si="827"/>
        <v>8.7231061380499094E-4</v>
      </c>
      <c r="BA806" s="5">
        <f t="shared" si="828"/>
        <v>3.8913274494124046E-4</v>
      </c>
      <c r="BB806" s="5">
        <f t="shared" si="829"/>
        <v>1.3019240863497861E-4</v>
      </c>
      <c r="BC806" s="5">
        <f t="shared" si="830"/>
        <v>3.4846850565067148E-5</v>
      </c>
      <c r="BD806" s="5">
        <f t="shared" si="831"/>
        <v>4.5909399303070204E-4</v>
      </c>
      <c r="BE806" s="5">
        <f t="shared" si="832"/>
        <v>6.9646631713048471E-4</v>
      </c>
      <c r="BF806" s="5">
        <f t="shared" si="833"/>
        <v>5.2828542549113915E-4</v>
      </c>
      <c r="BG806" s="5">
        <f t="shared" si="834"/>
        <v>2.6714428146955321E-4</v>
      </c>
      <c r="BH806" s="5">
        <f t="shared" si="835"/>
        <v>1.0131748437249034E-4</v>
      </c>
      <c r="BI806" s="5">
        <f t="shared" si="836"/>
        <v>3.0740639726520991E-5</v>
      </c>
      <c r="BJ806" s="8">
        <f t="shared" si="837"/>
        <v>0.41472017157709395</v>
      </c>
      <c r="BK806" s="8">
        <f t="shared" si="838"/>
        <v>0.25015349810150489</v>
      </c>
      <c r="BL806" s="8">
        <f t="shared" si="839"/>
        <v>0.31197169112514145</v>
      </c>
      <c r="BM806" s="8">
        <f t="shared" si="840"/>
        <v>0.54216397737846866</v>
      </c>
      <c r="BN806" s="8">
        <f t="shared" si="841"/>
        <v>0.45637024977293827</v>
      </c>
    </row>
    <row r="807" spans="1:66" x14ac:dyDescent="0.25">
      <c r="A807" t="s">
        <v>27</v>
      </c>
      <c r="B807" t="s">
        <v>29</v>
      </c>
      <c r="C807" t="s">
        <v>432</v>
      </c>
      <c r="D807" s="7" t="s">
        <v>540</v>
      </c>
      <c r="E807">
        <f>VLOOKUP(A807,home!$A$2:$E$405,3,FALSE)</f>
        <v>1.4007000000000001</v>
      </c>
      <c r="F807">
        <f>VLOOKUP(B807,home!$B$2:$E$405,3,FALSE)</f>
        <v>1.8293999999999999</v>
      </c>
      <c r="G807">
        <f>VLOOKUP(C807,away!$B$2:$E$405,4,FALSE)</f>
        <v>0.89239999999999997</v>
      </c>
      <c r="H807">
        <f>VLOOKUP(A807,away!$A$2:$E$405,3,FALSE)</f>
        <v>1.0741000000000001</v>
      </c>
      <c r="I807">
        <f>VLOOKUP(C807,away!$B$2:$E$405,3,FALSE)</f>
        <v>0.69830000000000003</v>
      </c>
      <c r="J807">
        <f>VLOOKUP(B807,home!$B$2:$E$405,4,FALSE)</f>
        <v>0.6401</v>
      </c>
      <c r="K807" s="3">
        <f t="shared" si="786"/>
        <v>2.2867219735919999</v>
      </c>
      <c r="L807" s="3">
        <f t="shared" si="787"/>
        <v>0.48010318360300003</v>
      </c>
      <c r="M807" s="5">
        <f t="shared" si="788"/>
        <v>6.2861262896343612E-2</v>
      </c>
      <c r="N807" s="5">
        <f t="shared" si="789"/>
        <v>0.14374623115281243</v>
      </c>
      <c r="O807" s="5">
        <f t="shared" si="790"/>
        <v>3.017989244183971E-2</v>
      </c>
      <c r="P807" s="5">
        <f t="shared" si="791"/>
        <v>6.901302320739798E-2</v>
      </c>
      <c r="Q807" s="5">
        <f t="shared" si="792"/>
        <v>0.16435383269908554</v>
      </c>
      <c r="R807" s="5">
        <f t="shared" si="793"/>
        <v>7.2447312210616802E-3</v>
      </c>
      <c r="S807" s="5">
        <f t="shared" si="794"/>
        <v>1.8941702539760321E-2</v>
      </c>
      <c r="T807" s="5">
        <f t="shared" si="795"/>
        <v>7.8906798316185814E-2</v>
      </c>
      <c r="U807" s="5">
        <f t="shared" si="796"/>
        <v>1.6566686075969745E-2</v>
      </c>
      <c r="V807" s="5">
        <f t="shared" si="797"/>
        <v>2.3105983217530305E-3</v>
      </c>
      <c r="W807" s="5">
        <f t="shared" si="798"/>
        <v>0.12527717355902077</v>
      </c>
      <c r="X807" s="5">
        <f t="shared" si="799"/>
        <v>6.014596985847144E-2</v>
      </c>
      <c r="Y807" s="5">
        <f t="shared" si="800"/>
        <v>1.4438135804971107E-2</v>
      </c>
      <c r="Z807" s="5">
        <f t="shared" si="801"/>
        <v>1.1594061745265874E-3</v>
      </c>
      <c r="AA807" s="5">
        <f t="shared" si="802"/>
        <v>2.6512395756081884E-3</v>
      </c>
      <c r="AB807" s="5">
        <f t="shared" si="803"/>
        <v>3.0313238973999871E-3</v>
      </c>
      <c r="AC807" s="5">
        <f t="shared" si="804"/>
        <v>1.5854495305903246E-4</v>
      </c>
      <c r="AD807" s="5">
        <f t="shared" si="805"/>
        <v>7.1618516391727879E-2</v>
      </c>
      <c r="AE807" s="5">
        <f t="shared" si="806"/>
        <v>3.4384277724592197E-2</v>
      </c>
      <c r="AF807" s="5">
        <f t="shared" si="807"/>
        <v>8.2540006007332124E-3</v>
      </c>
      <c r="AG807" s="5">
        <f t="shared" si="808"/>
        <v>1.3209239886243635E-3</v>
      </c>
      <c r="AH807" s="5">
        <f t="shared" si="809"/>
        <v>1.3915864886979753E-4</v>
      </c>
      <c r="AI807" s="5">
        <f t="shared" si="810"/>
        <v>3.182171401859395E-4</v>
      </c>
      <c r="AJ807" s="5">
        <f t="shared" si="811"/>
        <v>3.6383706341839694E-4</v>
      </c>
      <c r="AK807" s="5">
        <f t="shared" si="812"/>
        <v>2.7733140257534477E-4</v>
      </c>
      <c r="AL807" s="5">
        <f t="shared" si="813"/>
        <v>6.9624223381711718E-6</v>
      </c>
      <c r="AM807" s="5">
        <f t="shared" si="814"/>
        <v>3.2754327029804596E-2</v>
      </c>
      <c r="AN807" s="5">
        <f t="shared" si="815"/>
        <v>1.572545668378298E-2</v>
      </c>
      <c r="AO807" s="5">
        <f t="shared" si="816"/>
        <v>3.7749209087476416E-3</v>
      </c>
      <c r="AP807" s="5">
        <f t="shared" si="817"/>
        <v>6.041171820464242E-4</v>
      </c>
      <c r="AQ807" s="5">
        <f t="shared" si="818"/>
        <v>7.250964559244034E-5</v>
      </c>
      <c r="AR807" s="5">
        <f t="shared" si="819"/>
        <v>1.3362102069656369E-5</v>
      </c>
      <c r="AS807" s="5">
        <f t="shared" si="820"/>
        <v>3.0555412416062355E-5</v>
      </c>
      <c r="AT807" s="5">
        <f t="shared" si="821"/>
        <v>3.4935866491987811E-5</v>
      </c>
      <c r="AU807" s="5">
        <f t="shared" si="822"/>
        <v>2.6629537857901658E-5</v>
      </c>
      <c r="AV807" s="5">
        <f t="shared" si="823"/>
        <v>1.5223587341565942E-5</v>
      </c>
      <c r="AW807" s="5">
        <f t="shared" si="824"/>
        <v>2.1232728863925101E-7</v>
      </c>
      <c r="AX807" s="5">
        <f t="shared" si="825"/>
        <v>1.2483339891545415E-2</v>
      </c>
      <c r="AY807" s="5">
        <f t="shared" si="826"/>
        <v>5.9932912239292827E-3</v>
      </c>
      <c r="AZ807" s="5">
        <f t="shared" si="827"/>
        <v>1.4386990984341843E-3</v>
      </c>
      <c r="BA807" s="5">
        <f t="shared" si="828"/>
        <v>2.3024133913500589E-4</v>
      </c>
      <c r="BB807" s="5">
        <f t="shared" si="829"/>
        <v>2.7634899978933584E-5</v>
      </c>
      <c r="BC807" s="5">
        <f t="shared" si="830"/>
        <v>2.6535206916872993E-6</v>
      </c>
      <c r="BD807" s="5">
        <f t="shared" si="831"/>
        <v>1.0691979572117087E-6</v>
      </c>
      <c r="BE807" s="5">
        <f t="shared" si="832"/>
        <v>2.4449584628756929E-6</v>
      </c>
      <c r="BF807" s="5">
        <f t="shared" si="833"/>
        <v>2.795470120788784E-6</v>
      </c>
      <c r="BG807" s="5">
        <f t="shared" si="834"/>
        <v>2.1308209839091979E-6</v>
      </c>
      <c r="BH807" s="5">
        <f t="shared" si="835"/>
        <v>1.2181487914240223E-6</v>
      </c>
      <c r="BI807" s="5">
        <f t="shared" si="836"/>
        <v>5.5711352169077004E-7</v>
      </c>
      <c r="BJ807" s="8">
        <f t="shared" si="837"/>
        <v>0.77555305151991349</v>
      </c>
      <c r="BK807" s="8">
        <f t="shared" si="838"/>
        <v>0.15928538556458141</v>
      </c>
      <c r="BL807" s="8">
        <f t="shared" si="839"/>
        <v>6.0903339682943862E-2</v>
      </c>
      <c r="BM807" s="8">
        <f t="shared" si="840"/>
        <v>0.51350913042678381</v>
      </c>
      <c r="BN807" s="8">
        <f t="shared" si="841"/>
        <v>0.47739897361854094</v>
      </c>
    </row>
    <row r="808" spans="1:66" s="10" customFormat="1" x14ac:dyDescent="0.25">
      <c r="A808" t="s">
        <v>27</v>
      </c>
      <c r="B808" t="s">
        <v>181</v>
      </c>
      <c r="C808" t="s">
        <v>28</v>
      </c>
      <c r="D808" s="7" t="s">
        <v>540</v>
      </c>
      <c r="E808">
        <f>VLOOKUP(A808,home!$A$2:$E$405,3,FALSE)</f>
        <v>1.4007000000000001</v>
      </c>
      <c r="F808">
        <f>VLOOKUP(B808,home!$B$2:$E$405,3,FALSE)</f>
        <v>1.651</v>
      </c>
      <c r="G808">
        <f>VLOOKUP(C808,away!$B$2:$E$405,4,FALSE)</f>
        <v>0.8478</v>
      </c>
      <c r="H808">
        <f>VLOOKUP(A808,away!$A$2:$E$405,3,FALSE)</f>
        <v>1.0741000000000001</v>
      </c>
      <c r="I808">
        <f>VLOOKUP(C808,away!$B$2:$E$405,3,FALSE)</f>
        <v>1.5710999999999999</v>
      </c>
      <c r="J808">
        <f>VLOOKUP(B808,home!$B$2:$E$405,4,FALSE)</f>
        <v>0.6401</v>
      </c>
      <c r="K808" s="3">
        <f t="shared" si="786"/>
        <v>1.9605847224600004</v>
      </c>
      <c r="L808" s="3">
        <f t="shared" si="787"/>
        <v>1.080180598251</v>
      </c>
      <c r="M808" s="5">
        <f t="shared" si="788"/>
        <v>4.7798294467812044E-2</v>
      </c>
      <c r="N808" s="5">
        <f t="shared" si="789"/>
        <v>9.3712605893236656E-2</v>
      </c>
      <c r="O808" s="5">
        <f t="shared" si="790"/>
        <v>5.1630790313618669E-2</v>
      </c>
      <c r="P808" s="5">
        <f t="shared" si="791"/>
        <v>0.10122653869741655</v>
      </c>
      <c r="Q808" s="5">
        <f t="shared" si="792"/>
        <v>9.186575170809741E-2</v>
      </c>
      <c r="R808" s="5">
        <f t="shared" si="793"/>
        <v>2.7885288984568275E-2</v>
      </c>
      <c r="S808" s="5">
        <f t="shared" si="794"/>
        <v>5.3594025951908701E-2</v>
      </c>
      <c r="T808" s="5">
        <f t="shared" si="795"/>
        <v>9.9231602638830477E-2</v>
      </c>
      <c r="U808" s="5">
        <f t="shared" si="796"/>
        <v>5.4671471564526702E-2</v>
      </c>
      <c r="V808" s="5">
        <f t="shared" si="797"/>
        <v>1.2611183916764567E-2</v>
      </c>
      <c r="W808" s="5">
        <f t="shared" si="798"/>
        <v>6.003686310539981E-2</v>
      </c>
      <c r="X808" s="5">
        <f t="shared" si="799"/>
        <v>6.4850654706304148E-2</v>
      </c>
      <c r="Y808" s="5">
        <f t="shared" si="800"/>
        <v>3.5025209498812319E-2</v>
      </c>
      <c r="Z808" s="5">
        <f t="shared" si="801"/>
        <v>1.0040382712584327E-2</v>
      </c>
      <c r="AA808" s="5">
        <f t="shared" si="802"/>
        <v>1.9685020953944327E-2</v>
      </c>
      <c r="AB808" s="5">
        <f t="shared" si="803"/>
        <v>1.929707567180412E-2</v>
      </c>
      <c r="AC808" s="5">
        <f t="shared" si="804"/>
        <v>1.6692364641146802E-3</v>
      </c>
      <c r="AD808" s="5">
        <f t="shared" si="805"/>
        <v>2.9426839147217335E-2</v>
      </c>
      <c r="AE808" s="5">
        <f t="shared" si="806"/>
        <v>3.1786300714677161E-2</v>
      </c>
      <c r="AF808" s="5">
        <f t="shared" si="807"/>
        <v>1.7167472661083084E-2</v>
      </c>
      <c r="AG808" s="5">
        <f t="shared" si="808"/>
        <v>6.181323629835471E-3</v>
      </c>
      <c r="AH808" s="5">
        <f t="shared" si="809"/>
        <v>2.7113566512870836E-3</v>
      </c>
      <c r="AI808" s="5">
        <f t="shared" si="810"/>
        <v>5.3158444276537632E-3</v>
      </c>
      <c r="AJ808" s="5">
        <f t="shared" si="811"/>
        <v>5.2110816859160473E-3</v>
      </c>
      <c r="AK808" s="5">
        <f t="shared" si="812"/>
        <v>3.4055890469660345E-3</v>
      </c>
      <c r="AL808" s="5">
        <f t="shared" si="813"/>
        <v>1.414033964275698E-4</v>
      </c>
      <c r="AM808" s="5">
        <f t="shared" si="814"/>
        <v>1.1538762252464439E-2</v>
      </c>
      <c r="AN808" s="5">
        <f t="shared" si="815"/>
        <v>1.2463947112943094E-2</v>
      </c>
      <c r="AO808" s="5">
        <f t="shared" si="816"/>
        <v>6.7316569245138473E-3</v>
      </c>
      <c r="AP808" s="5">
        <f t="shared" si="817"/>
        <v>2.4238017346472846E-3</v>
      </c>
      <c r="AQ808" s="5">
        <f t="shared" si="818"/>
        <v>6.5453590194327878E-4</v>
      </c>
      <c r="AR808" s="5">
        <f t="shared" si="819"/>
        <v>5.8575096993182226E-4</v>
      </c>
      <c r="AS808" s="5">
        <f t="shared" si="820"/>
        <v>1.1484144028144577E-3</v>
      </c>
      <c r="AT808" s="5">
        <f t="shared" si="821"/>
        <v>1.1257818666055256E-3</v>
      </c>
      <c r="AU808" s="5">
        <f t="shared" si="822"/>
        <v>7.3573024282976506E-4</v>
      </c>
      <c r="AV808" s="5">
        <f t="shared" si="823"/>
        <v>3.6061536848595594E-4</v>
      </c>
      <c r="AW808" s="5">
        <f t="shared" si="824"/>
        <v>8.318390935975868E-6</v>
      </c>
      <c r="AX808" s="5">
        <f t="shared" si="825"/>
        <v>3.7704534980466517E-3</v>
      </c>
      <c r="AY808" s="5">
        <f t="shared" si="826"/>
        <v>4.0727707151976076E-3</v>
      </c>
      <c r="AZ808" s="5">
        <f t="shared" si="827"/>
        <v>2.1996639538406524E-3</v>
      </c>
      <c r="BA808" s="5">
        <f t="shared" si="828"/>
        <v>7.9201144187025199E-4</v>
      </c>
      <c r="BB808" s="5">
        <f t="shared" si="829"/>
        <v>2.1387884827526145E-4</v>
      </c>
      <c r="BC808" s="5">
        <f t="shared" si="830"/>
        <v>4.6205556456641374E-5</v>
      </c>
      <c r="BD808" s="5">
        <f t="shared" si="831"/>
        <v>1.054528055211765E-4</v>
      </c>
      <c r="BE808" s="5">
        <f t="shared" si="832"/>
        <v>2.0674915944536421E-4</v>
      </c>
      <c r="BF808" s="5">
        <f t="shared" si="833"/>
        <v>2.0267462169501393E-4</v>
      </c>
      <c r="BG808" s="5">
        <f t="shared" si="834"/>
        <v>1.3245358897520147E-4</v>
      </c>
      <c r="BH808" s="5">
        <f t="shared" si="835"/>
        <v>6.4921620744944091E-5</v>
      </c>
      <c r="BI808" s="5">
        <f t="shared" si="836"/>
        <v>2.5456867557975934E-5</v>
      </c>
      <c r="BJ808" s="8">
        <f t="shared" si="837"/>
        <v>0.57419231164369278</v>
      </c>
      <c r="BK808" s="8">
        <f t="shared" si="838"/>
        <v>0.22111345360964171</v>
      </c>
      <c r="BL808" s="8">
        <f t="shared" si="839"/>
        <v>0.19450752081489223</v>
      </c>
      <c r="BM808" s="8">
        <f t="shared" si="840"/>
        <v>0.5816699463917997</v>
      </c>
      <c r="BN808" s="8">
        <f t="shared" si="841"/>
        <v>0.41411927006474958</v>
      </c>
    </row>
    <row r="809" spans="1:66" x14ac:dyDescent="0.25">
      <c r="A809" t="s">
        <v>184</v>
      </c>
      <c r="B809" t="s">
        <v>268</v>
      </c>
      <c r="C809" t="s">
        <v>185</v>
      </c>
      <c r="D809" s="7" t="s">
        <v>540</v>
      </c>
      <c r="E809">
        <f>VLOOKUP(A809,home!$A$2:$E$405,3,FALSE)</f>
        <v>1.6847000000000001</v>
      </c>
      <c r="F809">
        <f>VLOOKUP(B809,home!$B$2:$E$405,3,FALSE)</f>
        <v>1.5620000000000001</v>
      </c>
      <c r="G809">
        <f>VLOOKUP(C809,away!$B$2:$E$405,4,FALSE)</f>
        <v>0.62480000000000002</v>
      </c>
      <c r="H809">
        <f>VLOOKUP(A809,away!$A$2:$E$405,3,FALSE)</f>
        <v>1.2386999999999999</v>
      </c>
      <c r="I809">
        <f>VLOOKUP(C809,away!$B$2:$E$405,3,FALSE)</f>
        <v>2.3794</v>
      </c>
      <c r="J809">
        <f>VLOOKUP(B809,home!$B$2:$E$405,4,FALSE)</f>
        <v>0.5524</v>
      </c>
      <c r="K809" s="3">
        <f t="shared" si="786"/>
        <v>1.6441620747200003</v>
      </c>
      <c r="L809" s="3">
        <f t="shared" si="787"/>
        <v>1.6281231996719998</v>
      </c>
      <c r="M809" s="5">
        <f t="shared" si="788"/>
        <v>3.7919671128975853E-2</v>
      </c>
      <c r="N809" s="5">
        <f t="shared" si="789"/>
        <v>6.2346085156117038E-2</v>
      </c>
      <c r="O809" s="5">
        <f t="shared" si="790"/>
        <v>6.1737896289018115E-2</v>
      </c>
      <c r="P809" s="5">
        <f t="shared" si="791"/>
        <v>0.10150710765140024</v>
      </c>
      <c r="Q809" s="5">
        <f t="shared" si="792"/>
        <v>5.1253534360475611E-2</v>
      </c>
      <c r="R809" s="5">
        <f t="shared" si="793"/>
        <v>5.0258450623547141E-2</v>
      </c>
      <c r="S809" s="5">
        <f t="shared" si="794"/>
        <v>6.7931053968711255E-2</v>
      </c>
      <c r="T809" s="5">
        <f t="shared" si="795"/>
        <v>8.3447068357476326E-2</v>
      </c>
      <c r="U809" s="5">
        <f t="shared" si="796"/>
        <v>8.2633038449423976E-2</v>
      </c>
      <c r="V809" s="5">
        <f t="shared" si="797"/>
        <v>2.0204947877028142E-2</v>
      </c>
      <c r="W809" s="5">
        <f t="shared" si="798"/>
        <v>2.80897057969508E-2</v>
      </c>
      <c r="X809" s="5">
        <f t="shared" si="799"/>
        <v>4.5733501679976654E-2</v>
      </c>
      <c r="Y809" s="5">
        <f t="shared" si="800"/>
        <v>3.7229887543704196E-2</v>
      </c>
      <c r="Z809" s="5">
        <f t="shared" si="801"/>
        <v>2.7275649813255608E-2</v>
      </c>
      <c r="AA809" s="5">
        <f t="shared" si="802"/>
        <v>4.4845588986298528E-2</v>
      </c>
      <c r="AB809" s="5">
        <f t="shared" si="803"/>
        <v>3.6866708314876498E-2</v>
      </c>
      <c r="AC809" s="5">
        <f t="shared" si="804"/>
        <v>3.3804120628257842E-3</v>
      </c>
      <c r="AD809" s="5">
        <f t="shared" si="805"/>
        <v>1.1546007240347265E-2</v>
      </c>
      <c r="AE809" s="5">
        <f t="shared" si="806"/>
        <v>1.8798322251590262E-2</v>
      </c>
      <c r="AF809" s="5">
        <f t="shared" si="807"/>
        <v>1.5302992286362251E-2</v>
      </c>
      <c r="AG809" s="5">
        <f t="shared" si="808"/>
        <v>8.3050522552760159E-3</v>
      </c>
      <c r="AH809" s="5">
        <f t="shared" si="809"/>
        <v>1.1102029561772668E-2</v>
      </c>
      <c r="AI809" s="5">
        <f t="shared" si="810"/>
        <v>1.8253535957886927E-2</v>
      </c>
      <c r="AJ809" s="5">
        <f t="shared" si="811"/>
        <v>1.5005885775747751E-2</v>
      </c>
      <c r="AK809" s="5">
        <f t="shared" si="812"/>
        <v>8.2240360966882534E-3</v>
      </c>
      <c r="AL809" s="5">
        <f t="shared" si="813"/>
        <v>3.6196078810941539E-4</v>
      </c>
      <c r="AM809" s="5">
        <f t="shared" si="814"/>
        <v>3.7967014438043001E-3</v>
      </c>
      <c r="AN809" s="5">
        <f t="shared" si="815"/>
        <v>6.181497702885958E-3</v>
      </c>
      <c r="AO809" s="5">
        <f t="shared" si="816"/>
        <v>5.0321199093939029E-3</v>
      </c>
      <c r="AP809" s="5">
        <f t="shared" si="817"/>
        <v>2.7309703893385259E-3</v>
      </c>
      <c r="AQ809" s="5">
        <f t="shared" si="818"/>
        <v>1.1115890621248312E-3</v>
      </c>
      <c r="AR809" s="5">
        <f t="shared" si="819"/>
        <v>3.6150943785932879E-3</v>
      </c>
      <c r="AS809" s="5">
        <f t="shared" si="820"/>
        <v>5.9438010738165513E-3</v>
      </c>
      <c r="AT809" s="5">
        <f t="shared" si="821"/>
        <v>4.8862861526245936E-3</v>
      </c>
      <c r="AU809" s="5">
        <f t="shared" si="822"/>
        <v>2.67794879279162E-3</v>
      </c>
      <c r="AV809" s="5">
        <f t="shared" si="823"/>
        <v>1.1007454607875479E-3</v>
      </c>
      <c r="AW809" s="5">
        <f t="shared" si="824"/>
        <v>2.6914785028388093E-5</v>
      </c>
      <c r="AX809" s="5">
        <f t="shared" si="825"/>
        <v>1.0403987538229503E-3</v>
      </c>
      <c r="AY809" s="5">
        <f t="shared" si="826"/>
        <v>1.6938973480089829E-3</v>
      </c>
      <c r="AZ809" s="5">
        <f t="shared" si="827"/>
        <v>1.3789367850781506E-3</v>
      </c>
      <c r="BA809" s="5">
        <f t="shared" si="828"/>
        <v>7.4835965688895337E-4</v>
      </c>
      <c r="BB809" s="5">
        <f t="shared" si="829"/>
        <v>3.0460542976987046E-4</v>
      </c>
      <c r="BC809" s="5">
        <f t="shared" si="830"/>
        <v>9.9187033390877192E-5</v>
      </c>
      <c r="BD809" s="5">
        <f t="shared" si="831"/>
        <v>9.8096983779859454E-4</v>
      </c>
      <c r="BE809" s="5">
        <f t="shared" si="832"/>
        <v>1.6128734037526794E-3</v>
      </c>
      <c r="BF809" s="5">
        <f t="shared" si="833"/>
        <v>1.3259126408873573E-3</v>
      </c>
      <c r="BG809" s="5">
        <f t="shared" si="834"/>
        <v>7.2667175951294399E-4</v>
      </c>
      <c r="BH809" s="5">
        <f t="shared" si="835"/>
        <v>2.9869153694030886E-4</v>
      </c>
      <c r="BI809" s="5">
        <f t="shared" si="836"/>
        <v>9.8219459415416736E-5</v>
      </c>
      <c r="BJ809" s="8">
        <f t="shared" si="837"/>
        <v>0.38617042044278371</v>
      </c>
      <c r="BK809" s="8">
        <f t="shared" si="838"/>
        <v>0.23299905082505967</v>
      </c>
      <c r="BL809" s="8">
        <f t="shared" si="839"/>
        <v>0.35219438455218072</v>
      </c>
      <c r="BM809" s="8">
        <f t="shared" si="840"/>
        <v>0.63194977786076501</v>
      </c>
      <c r="BN809" s="8">
        <f t="shared" si="841"/>
        <v>0.36502274520953404</v>
      </c>
    </row>
    <row r="810" spans="1:66" x14ac:dyDescent="0.25">
      <c r="A810" t="s">
        <v>184</v>
      </c>
      <c r="B810" t="s">
        <v>192</v>
      </c>
      <c r="C810" t="s">
        <v>189</v>
      </c>
      <c r="D810" s="7" t="s">
        <v>540</v>
      </c>
      <c r="E810">
        <f>VLOOKUP(A810,home!$A$2:$E$405,3,FALSE)</f>
        <v>1.6847000000000001</v>
      </c>
      <c r="F810">
        <f>VLOOKUP(B810,home!$B$2:$E$405,3,FALSE)</f>
        <v>1.2808999999999999</v>
      </c>
      <c r="G810">
        <f>VLOOKUP(C810,away!$B$2:$E$405,4,FALSE)</f>
        <v>1.0223</v>
      </c>
      <c r="H810">
        <f>VLOOKUP(A810,away!$A$2:$E$405,3,FALSE)</f>
        <v>1.2386999999999999</v>
      </c>
      <c r="I810">
        <f>VLOOKUP(C810,away!$B$2:$E$405,3,FALSE)</f>
        <v>0.89700000000000002</v>
      </c>
      <c r="J810">
        <f>VLOOKUP(B810,home!$B$2:$E$405,4,FALSE)</f>
        <v>0.59489999999999998</v>
      </c>
      <c r="K810" s="3">
        <f t="shared" si="786"/>
        <v>2.2060541187289999</v>
      </c>
      <c r="L810" s="3">
        <f t="shared" si="787"/>
        <v>0.66100165910999986</v>
      </c>
      <c r="M810" s="5">
        <f t="shared" si="788"/>
        <v>5.6866106803081268E-2</v>
      </c>
      <c r="N810" s="5">
        <f t="shared" si="789"/>
        <v>0.12544970912902062</v>
      </c>
      <c r="O810" s="5">
        <f t="shared" si="790"/>
        <v>3.758859094396317E-2</v>
      </c>
      <c r="P810" s="5">
        <f t="shared" si="791"/>
        <v>8.2922465869149531E-2</v>
      </c>
      <c r="Q810" s="5">
        <f t="shared" si="792"/>
        <v>0.1383744237587155</v>
      </c>
      <c r="R810" s="5">
        <f t="shared" si="793"/>
        <v>1.2423060488783385E-2</v>
      </c>
      <c r="S810" s="5">
        <f t="shared" si="794"/>
        <v>3.0229497553047227E-2</v>
      </c>
      <c r="T810" s="5">
        <f t="shared" si="795"/>
        <v>9.1465723682901137E-2</v>
      </c>
      <c r="U810" s="5">
        <f t="shared" si="796"/>
        <v>2.7405943758500084E-2</v>
      </c>
      <c r="V810" s="5">
        <f t="shared" si="797"/>
        <v>4.8978686172892975E-3</v>
      </c>
      <c r="W810" s="5">
        <f t="shared" si="798"/>
        <v>0.10175382248655544</v>
      </c>
      <c r="X810" s="5">
        <f t="shared" si="799"/>
        <v>6.7259445484397565E-2</v>
      </c>
      <c r="Y810" s="5">
        <f t="shared" si="800"/>
        <v>2.2229302528002686E-2</v>
      </c>
      <c r="Z810" s="5">
        <f t="shared" si="801"/>
        <v>2.7372211981032345E-3</v>
      </c>
      <c r="AA810" s="5">
        <f t="shared" si="802"/>
        <v>6.0384580979479675E-3</v>
      </c>
      <c r="AB810" s="5">
        <f t="shared" si="803"/>
        <v>6.6605826788752997E-3</v>
      </c>
      <c r="AC810" s="5">
        <f t="shared" si="804"/>
        <v>4.4638116410795816E-4</v>
      </c>
      <c r="AD810" s="5">
        <f t="shared" si="805"/>
        <v>5.6118609798221294E-2</v>
      </c>
      <c r="AE810" s="5">
        <f t="shared" si="806"/>
        <v>3.709449418357097E-2</v>
      </c>
      <c r="AF810" s="5">
        <f t="shared" si="807"/>
        <v>1.2259761099593326E-2</v>
      </c>
      <c r="AG810" s="5">
        <f t="shared" si="808"/>
        <v>2.7012408090411415E-3</v>
      </c>
      <c r="AH810" s="5">
        <f t="shared" si="809"/>
        <v>4.5232693832432483E-4</v>
      </c>
      <c r="AI810" s="5">
        <f t="shared" si="810"/>
        <v>9.9785770530245489E-4</v>
      </c>
      <c r="AJ810" s="5">
        <f t="shared" si="811"/>
        <v>1.100664050343975E-3</v>
      </c>
      <c r="AK810" s="5">
        <f t="shared" si="812"/>
        <v>8.0937482053275651E-4</v>
      </c>
      <c r="AL810" s="5">
        <f t="shared" si="813"/>
        <v>2.6036617539900065E-5</v>
      </c>
      <c r="AM810" s="5">
        <f t="shared" si="814"/>
        <v>2.4760138056542334E-2</v>
      </c>
      <c r="AN810" s="5">
        <f t="shared" si="815"/>
        <v>1.6366492335167133E-2</v>
      </c>
      <c r="AO810" s="5">
        <f t="shared" si="816"/>
        <v>5.4091392936782851E-3</v>
      </c>
      <c r="AP810" s="5">
        <f t="shared" si="817"/>
        <v>1.1918166824928132E-3</v>
      </c>
      <c r="AQ810" s="5">
        <f t="shared" si="818"/>
        <v>1.9694820112068132E-4</v>
      </c>
      <c r="AR810" s="5">
        <f t="shared" si="819"/>
        <v>5.9797771338505082E-5</v>
      </c>
      <c r="AS810" s="5">
        <f t="shared" si="820"/>
        <v>1.3191711975212405E-4</v>
      </c>
      <c r="AT810" s="5">
        <f t="shared" si="821"/>
        <v>1.4550815268002002E-4</v>
      </c>
      <c r="AU810" s="5">
        <f t="shared" si="822"/>
        <v>1.0699961984280212E-4</v>
      </c>
      <c r="AV810" s="5">
        <f t="shared" si="823"/>
        <v>5.9011738014162709E-5</v>
      </c>
      <c r="AW810" s="5">
        <f t="shared" si="824"/>
        <v>1.054631587287048E-6</v>
      </c>
      <c r="AX810" s="5">
        <f t="shared" si="825"/>
        <v>9.1037007566556454E-3</v>
      </c>
      <c r="AY810" s="5">
        <f t="shared" si="826"/>
        <v>6.0175613041903433E-3</v>
      </c>
      <c r="AZ810" s="5">
        <f t="shared" si="827"/>
        <v>1.9888090029329757E-3</v>
      </c>
      <c r="BA810" s="5">
        <f t="shared" si="828"/>
        <v>4.3820201686386719E-4</v>
      </c>
      <c r="BB810" s="5">
        <f t="shared" si="829"/>
        <v>7.241306504309107E-5</v>
      </c>
      <c r="BC810" s="5">
        <f t="shared" si="830"/>
        <v>9.5730312269447103E-6</v>
      </c>
      <c r="BD810" s="5">
        <f t="shared" si="831"/>
        <v>6.5877376776387059E-6</v>
      </c>
      <c r="BE810" s="5">
        <f t="shared" si="832"/>
        <v>1.4532905836861082E-5</v>
      </c>
      <c r="BF810" s="5">
        <f t="shared" si="833"/>
        <v>1.603018838925406E-5</v>
      </c>
      <c r="BG810" s="5">
        <f t="shared" si="834"/>
        <v>1.1787821040038571E-5</v>
      </c>
      <c r="BH810" s="5">
        <f t="shared" si="835"/>
        <v>6.5011427890543638E-6</v>
      </c>
      <c r="BI810" s="5">
        <f t="shared" si="836"/>
        <v>2.868374565247743E-6</v>
      </c>
      <c r="BJ810" s="8">
        <f t="shared" si="837"/>
        <v>0.72026132670593368</v>
      </c>
      <c r="BK810" s="8">
        <f t="shared" si="838"/>
        <v>0.18140591792840552</v>
      </c>
      <c r="BL810" s="8">
        <f t="shared" si="839"/>
        <v>9.4038402054499121E-2</v>
      </c>
      <c r="BM810" s="8">
        <f t="shared" si="840"/>
        <v>0.53880200422162505</v>
      </c>
      <c r="BN810" s="8">
        <f t="shared" si="841"/>
        <v>0.45362435699271347</v>
      </c>
    </row>
    <row r="811" spans="1:66" x14ac:dyDescent="0.25">
      <c r="A811" t="s">
        <v>184</v>
      </c>
      <c r="B811" t="s">
        <v>196</v>
      </c>
      <c r="C811" t="s">
        <v>267</v>
      </c>
      <c r="D811" s="7" t="s">
        <v>540</v>
      </c>
      <c r="E811">
        <f>VLOOKUP(A811,home!$A$2:$E$405,3,FALSE)</f>
        <v>1.6847000000000001</v>
      </c>
      <c r="F811">
        <f>VLOOKUP(B811,home!$B$2:$E$405,3,FALSE)</f>
        <v>1.385</v>
      </c>
      <c r="G811">
        <f>VLOOKUP(C811,away!$B$2:$E$405,4,FALSE)</f>
        <v>0.71850000000000003</v>
      </c>
      <c r="H811">
        <f>VLOOKUP(A811,away!$A$2:$E$405,3,FALSE)</f>
        <v>1.2386999999999999</v>
      </c>
      <c r="I811">
        <f>VLOOKUP(C811,away!$B$2:$E$405,3,FALSE)</f>
        <v>1.1472</v>
      </c>
      <c r="J811">
        <f>VLOOKUP(B811,home!$B$2:$E$405,4,FALSE)</f>
        <v>1.1660999999999999</v>
      </c>
      <c r="K811" s="3">
        <f t="shared" si="786"/>
        <v>1.6764828757500001</v>
      </c>
      <c r="L811" s="3">
        <f t="shared" si="787"/>
        <v>1.6570708259039997</v>
      </c>
      <c r="M811" s="5">
        <f t="shared" si="788"/>
        <v>3.5666132795387114E-2</v>
      </c>
      <c r="N811" s="5">
        <f t="shared" si="789"/>
        <v>5.9793660875691983E-2</v>
      </c>
      <c r="O811" s="5">
        <f t="shared" si="790"/>
        <v>5.910130812805385E-2</v>
      </c>
      <c r="P811" s="5">
        <f t="shared" si="791"/>
        <v>9.9082331011106584E-2</v>
      </c>
      <c r="Q811" s="5">
        <f t="shared" si="792"/>
        <v>5.0121524268250194E-2</v>
      </c>
      <c r="R811" s="5">
        <f t="shared" si="793"/>
        <v>4.8967526735880493E-2</v>
      </c>
      <c r="S811" s="5">
        <f t="shared" si="794"/>
        <v>6.8813938806565958E-2</v>
      </c>
      <c r="T811" s="5">
        <f t="shared" si="795"/>
        <v>8.3054915614756711E-2</v>
      </c>
      <c r="U811" s="5">
        <f t="shared" si="796"/>
        <v>8.2093220040533946E-2</v>
      </c>
      <c r="V811" s="5">
        <f t="shared" si="797"/>
        <v>2.1240958013853908E-2</v>
      </c>
      <c r="W811" s="5">
        <f t="shared" si="798"/>
        <v>2.8009292380736496E-2</v>
      </c>
      <c r="X811" s="5">
        <f t="shared" si="799"/>
        <v>4.6413381258333629E-2</v>
      </c>
      <c r="Y811" s="5">
        <f t="shared" si="800"/>
        <v>3.8455130007372065E-2</v>
      </c>
      <c r="Z811" s="5">
        <f t="shared" si="801"/>
        <v>2.7047553323567231E-2</v>
      </c>
      <c r="AA811" s="5">
        <f t="shared" si="802"/>
        <v>4.5344759977895464E-2</v>
      </c>
      <c r="AB811" s="5">
        <f t="shared" si="803"/>
        <v>3.8009856803967859E-2</v>
      </c>
      <c r="AC811" s="5">
        <f t="shared" si="804"/>
        <v>3.6880288595408941E-3</v>
      </c>
      <c r="AD811" s="5">
        <f t="shared" si="805"/>
        <v>1.1739274759544921E-2</v>
      </c>
      <c r="AE811" s="5">
        <f t="shared" si="806"/>
        <v>1.9452809721313077E-2</v>
      </c>
      <c r="AF811" s="5">
        <f t="shared" si="807"/>
        <v>1.6117341735524808E-2</v>
      </c>
      <c r="AG811" s="5">
        <f t="shared" si="808"/>
        <v>8.9025255936877011E-3</v>
      </c>
      <c r="AH811" s="5">
        <f t="shared" si="809"/>
        <v>1.1204927881141505E-2</v>
      </c>
      <c r="AI811" s="5">
        <f t="shared" si="810"/>
        <v>1.8784869716747466E-2</v>
      </c>
      <c r="AJ811" s="5">
        <f t="shared" si="811"/>
        <v>1.5746256201660945E-2</v>
      </c>
      <c r="AK811" s="5">
        <f t="shared" si="812"/>
        <v>8.79944295975227E-3</v>
      </c>
      <c r="AL811" s="5">
        <f t="shared" si="813"/>
        <v>4.0982127031928285E-4</v>
      </c>
      <c r="AM811" s="5">
        <f t="shared" si="814"/>
        <v>3.9361386216202523E-3</v>
      </c>
      <c r="AN811" s="5">
        <f t="shared" si="815"/>
        <v>6.522460476600901E-3</v>
      </c>
      <c r="AO811" s="5">
        <f t="shared" si="816"/>
        <v>5.4040894844436266E-3</v>
      </c>
      <c r="AP811" s="5">
        <f t="shared" si="817"/>
        <v>2.9849863417487073E-3</v>
      </c>
      <c r="AQ811" s="5">
        <f t="shared" si="818"/>
        <v>1.2365834456584224E-3</v>
      </c>
      <c r="AR811" s="5">
        <f t="shared" si="819"/>
        <v>3.7134718196395792E-3</v>
      </c>
      <c r="AS811" s="5">
        <f t="shared" si="820"/>
        <v>6.2255719152059475E-3</v>
      </c>
      <c r="AT811" s="5">
        <f t="shared" si="821"/>
        <v>5.2185323537964519E-3</v>
      </c>
      <c r="AU811" s="5">
        <f t="shared" si="822"/>
        <v>2.9162600425623637E-3</v>
      </c>
      <c r="AV811" s="5">
        <f t="shared" si="823"/>
        <v>1.2222650056474423E-3</v>
      </c>
      <c r="AW811" s="5">
        <f t="shared" si="824"/>
        <v>3.1625120386240557E-5</v>
      </c>
      <c r="AX811" s="5">
        <f t="shared" si="825"/>
        <v>1.0998114992874267E-3</v>
      </c>
      <c r="AY811" s="5">
        <f t="shared" si="826"/>
        <v>1.8224655494629321E-3</v>
      </c>
      <c r="AZ811" s="5">
        <f t="shared" si="827"/>
        <v>1.5099772466150639E-3</v>
      </c>
      <c r="BA811" s="5">
        <f t="shared" si="828"/>
        <v>8.3404641438155735E-4</v>
      </c>
      <c r="BB811" s="5">
        <f t="shared" si="829"/>
        <v>3.4551849518037924E-4</v>
      </c>
      <c r="BC811" s="5">
        <f t="shared" si="830"/>
        <v>1.1450972363473155E-4</v>
      </c>
      <c r="BD811" s="5">
        <f t="shared" si="831"/>
        <v>1.025580969190231E-3</v>
      </c>
      <c r="BE811" s="5">
        <f t="shared" si="832"/>
        <v>1.7193689325425106E-3</v>
      </c>
      <c r="BF811" s="5">
        <f t="shared" si="833"/>
        <v>1.4412462862520383E-3</v>
      </c>
      <c r="BG811" s="5">
        <f t="shared" si="834"/>
        <v>8.0540823954660821E-4</v>
      </c>
      <c r="BH811" s="5">
        <f t="shared" si="835"/>
        <v>3.3756328039696062E-4</v>
      </c>
      <c r="BI811" s="5">
        <f t="shared" si="836"/>
        <v>1.1318381181350004E-4</v>
      </c>
      <c r="BJ811" s="8">
        <f t="shared" si="837"/>
        <v>0.38787044351384553</v>
      </c>
      <c r="BK811" s="8">
        <f t="shared" si="838"/>
        <v>0.23072367630623664</v>
      </c>
      <c r="BL811" s="8">
        <f t="shared" si="839"/>
        <v>0.35279062110222748</v>
      </c>
      <c r="BM811" s="8">
        <f t="shared" si="840"/>
        <v>0.64390897000242975</v>
      </c>
      <c r="BN811" s="8">
        <f t="shared" si="841"/>
        <v>0.35273248381437022</v>
      </c>
    </row>
    <row r="812" spans="1:66" x14ac:dyDescent="0.25">
      <c r="A812" t="s">
        <v>285</v>
      </c>
      <c r="B812" t="s">
        <v>322</v>
      </c>
      <c r="C812" t="s">
        <v>327</v>
      </c>
      <c r="D812" s="7" t="s">
        <v>540</v>
      </c>
      <c r="E812">
        <f>VLOOKUP(A812,home!$A$2:$E$405,3,FALSE)</f>
        <v>1.45</v>
      </c>
      <c r="F812">
        <f>VLOOKUP(B812,home!$B$2:$E$405,3,FALSE)</f>
        <v>1.3027</v>
      </c>
      <c r="G812">
        <f>VLOOKUP(C812,away!$B$2:$E$405,4,FALSE)</f>
        <v>0.65080000000000005</v>
      </c>
      <c r="H812">
        <f>VLOOKUP(A812,away!$A$2:$E$405,3,FALSE)</f>
        <v>1.0583</v>
      </c>
      <c r="I812">
        <f>VLOOKUP(C812,away!$B$2:$E$405,3,FALSE)</f>
        <v>1.4355</v>
      </c>
      <c r="J812">
        <f>VLOOKUP(B812,home!$B$2:$E$405,4,FALSE)</f>
        <v>1.2599</v>
      </c>
      <c r="K812" s="3">
        <f t="shared" si="786"/>
        <v>1.229305882</v>
      </c>
      <c r="L812" s="3">
        <f t="shared" si="787"/>
        <v>1.9140270400349999</v>
      </c>
      <c r="M812" s="5">
        <f t="shared" si="788"/>
        <v>4.3138779844897036E-2</v>
      </c>
      <c r="N812" s="5">
        <f t="shared" si="789"/>
        <v>5.3030755805634981E-2</v>
      </c>
      <c r="O812" s="5">
        <f t="shared" si="790"/>
        <v>8.256879109724978E-2</v>
      </c>
      <c r="P812" s="5">
        <f t="shared" si="791"/>
        <v>0.1015023005654784</v>
      </c>
      <c r="Q812" s="5">
        <f t="shared" si="792"/>
        <v>3.2595510019386369E-2</v>
      </c>
      <c r="R812" s="5">
        <f t="shared" si="793"/>
        <v>7.9019449411568632E-2</v>
      </c>
      <c r="S812" s="5">
        <f t="shared" si="794"/>
        <v>5.9706817491868895E-2</v>
      </c>
      <c r="T812" s="5">
        <f t="shared" si="795"/>
        <v>6.2388687560837264E-2</v>
      </c>
      <c r="U812" s="5">
        <f t="shared" si="796"/>
        <v>9.7139073954042768E-2</v>
      </c>
      <c r="V812" s="5">
        <f t="shared" si="797"/>
        <v>1.5609516172526537E-2</v>
      </c>
      <c r="W812" s="5">
        <f t="shared" si="798"/>
        <v>1.3356617397873864E-2</v>
      </c>
      <c r="X812" s="5">
        <f t="shared" si="799"/>
        <v>2.5564926862932491E-2</v>
      </c>
      <c r="Y812" s="5">
        <f t="shared" si="800"/>
        <v>2.4465980646084972E-2</v>
      </c>
      <c r="Z812" s="5">
        <f t="shared" si="801"/>
        <v>5.0415120954140046E-2</v>
      </c>
      <c r="AA812" s="5">
        <f t="shared" si="802"/>
        <v>6.1975604730665809E-2</v>
      </c>
      <c r="AB812" s="5">
        <f t="shared" si="803"/>
        <v>3.8093487717957258E-2</v>
      </c>
      <c r="AC812" s="5">
        <f t="shared" si="804"/>
        <v>2.2955010084923983E-3</v>
      </c>
      <c r="AD812" s="5">
        <f t="shared" si="805"/>
        <v>4.1048420827074668E-3</v>
      </c>
      <c r="AE812" s="5">
        <f t="shared" si="806"/>
        <v>7.8567787413756762E-3</v>
      </c>
      <c r="AF812" s="5">
        <f t="shared" si="807"/>
        <v>7.5190434792825993E-3</v>
      </c>
      <c r="AG812" s="5">
        <f t="shared" si="808"/>
        <v>4.7972175115152463E-3</v>
      </c>
      <c r="AH812" s="5">
        <f t="shared" si="809"/>
        <v>2.4123976183214785E-2</v>
      </c>
      <c r="AI812" s="5">
        <f t="shared" si="810"/>
        <v>2.9655745819253846E-2</v>
      </c>
      <c r="AJ812" s="5">
        <f t="shared" si="811"/>
        <v>1.8227991385352832E-2</v>
      </c>
      <c r="AK812" s="5">
        <f t="shared" si="812"/>
        <v>7.469259009019855E-3</v>
      </c>
      <c r="AL812" s="5">
        <f t="shared" si="813"/>
        <v>2.1604564074374563E-4</v>
      </c>
      <c r="AM812" s="5">
        <f t="shared" si="814"/>
        <v>1.0092213033906833E-3</v>
      </c>
      <c r="AN812" s="5">
        <f t="shared" si="815"/>
        <v>1.9316768640691342E-3</v>
      </c>
      <c r="AO812" s="5">
        <f t="shared" si="816"/>
        <v>1.8486408752191681E-3</v>
      </c>
      <c r="AP812" s="5">
        <f t="shared" si="817"/>
        <v>1.1794495408278187E-3</v>
      </c>
      <c r="AQ812" s="5">
        <f t="shared" si="818"/>
        <v>5.6437457837532721E-4</v>
      </c>
      <c r="AR812" s="5">
        <f t="shared" si="819"/>
        <v>9.2347885455666828E-3</v>
      </c>
      <c r="AS812" s="5">
        <f t="shared" si="820"/>
        <v>1.1352379878091349E-2</v>
      </c>
      <c r="AT812" s="5">
        <f t="shared" si="821"/>
        <v>6.9777736794180692E-3</v>
      </c>
      <c r="AU812" s="5">
        <f t="shared" si="822"/>
        <v>2.8592727424578048E-3</v>
      </c>
      <c r="AV812" s="5">
        <f t="shared" si="823"/>
        <v>8.7873020013641209E-4</v>
      </c>
      <c r="AW812" s="5">
        <f t="shared" si="824"/>
        <v>1.412053122598861E-5</v>
      </c>
      <c r="AX812" s="5">
        <f t="shared" si="825"/>
        <v>2.0677361408297869E-4</v>
      </c>
      <c r="AY812" s="5">
        <f t="shared" si="826"/>
        <v>3.9577028852058306E-4</v>
      </c>
      <c r="AZ812" s="5">
        <f t="shared" si="827"/>
        <v>3.7875751693542482E-4</v>
      </c>
      <c r="BA812" s="5">
        <f t="shared" si="828"/>
        <v>2.4165070967697248E-4</v>
      </c>
      <c r="BB812" s="5">
        <f t="shared" si="829"/>
        <v>1.1563149814134316E-4</v>
      </c>
      <c r="BC812" s="5">
        <f t="shared" si="830"/>
        <v>4.4264362824457512E-5</v>
      </c>
      <c r="BD812" s="5">
        <f t="shared" si="831"/>
        <v>2.9459391642033517E-3</v>
      </c>
      <c r="BE812" s="5">
        <f t="shared" si="832"/>
        <v>3.6214603425693444E-3</v>
      </c>
      <c r="BF812" s="5">
        <f t="shared" si="833"/>
        <v>2.2259412502751152E-3</v>
      </c>
      <c r="BG812" s="5">
        <f t="shared" si="834"/>
        <v>9.1212089064987773E-4</v>
      </c>
      <c r="BH812" s="5">
        <f t="shared" si="835"/>
        <v>2.8031889399274322E-4</v>
      </c>
      <c r="BI812" s="5">
        <f t="shared" si="836"/>
        <v>6.8919533044202713E-5</v>
      </c>
      <c r="BJ812" s="8">
        <f t="shared" si="837"/>
        <v>0.24359657125969478</v>
      </c>
      <c r="BK812" s="8">
        <f t="shared" si="838"/>
        <v>0.2228647310125276</v>
      </c>
      <c r="BL812" s="8">
        <f t="shared" si="839"/>
        <v>0.47963102442873051</v>
      </c>
      <c r="BM812" s="8">
        <f t="shared" si="840"/>
        <v>0.60427021115358293</v>
      </c>
      <c r="BN812" s="8">
        <f t="shared" si="841"/>
        <v>0.39185558674421517</v>
      </c>
    </row>
    <row r="813" spans="1:66" x14ac:dyDescent="0.25">
      <c r="A813" t="s">
        <v>285</v>
      </c>
      <c r="B813" t="s">
        <v>334</v>
      </c>
      <c r="C813" t="s">
        <v>295</v>
      </c>
      <c r="D813" s="7" t="s">
        <v>540</v>
      </c>
      <c r="E813">
        <f>VLOOKUP(A813,home!$A$2:$E$405,3,FALSE)</f>
        <v>1.45</v>
      </c>
      <c r="F813">
        <f>VLOOKUP(B813,home!$B$2:$E$405,3,FALSE)</f>
        <v>0.72799999999999998</v>
      </c>
      <c r="G813">
        <f>VLOOKUP(C813,away!$B$2:$E$405,4,FALSE)</f>
        <v>1.0345</v>
      </c>
      <c r="H813">
        <f>VLOOKUP(A813,away!$A$2:$E$405,3,FALSE)</f>
        <v>1.0583</v>
      </c>
      <c r="I813">
        <f>VLOOKUP(C813,away!$B$2:$E$405,3,FALSE)</f>
        <v>1.2599</v>
      </c>
      <c r="J813">
        <f>VLOOKUP(B813,home!$B$2:$E$405,4,FALSE)</f>
        <v>0.62990000000000002</v>
      </c>
      <c r="K813" s="3">
        <f t="shared" si="786"/>
        <v>1.0920181999999998</v>
      </c>
      <c r="L813" s="3">
        <f t="shared" si="787"/>
        <v>0.83987853188299999</v>
      </c>
      <c r="M813" s="5">
        <f t="shared" si="788"/>
        <v>0.14487315219479122</v>
      </c>
      <c r="N813" s="5">
        <f t="shared" si="789"/>
        <v>0.15820411888808192</v>
      </c>
      <c r="O813" s="5">
        <f t="shared" si="790"/>
        <v>0.12167585037462365</v>
      </c>
      <c r="P813" s="5">
        <f t="shared" si="791"/>
        <v>0.13287224310956583</v>
      </c>
      <c r="Q813" s="5">
        <f t="shared" si="792"/>
        <v>8.6380888570374598E-2</v>
      </c>
      <c r="R813" s="5">
        <f t="shared" si="793"/>
        <v>5.1096467289127236E-2</v>
      </c>
      <c r="S813" s="5">
        <f t="shared" si="794"/>
        <v>3.046636440482299E-2</v>
      </c>
      <c r="T813" s="5">
        <f t="shared" si="795"/>
        <v>7.2549453875235231E-2</v>
      </c>
      <c r="U813" s="5">
        <f t="shared" si="796"/>
        <v>5.5798272235431601E-2</v>
      </c>
      <c r="V813" s="5">
        <f t="shared" si="797"/>
        <v>3.1047345875677874E-3</v>
      </c>
      <c r="W813" s="5">
        <f t="shared" si="798"/>
        <v>3.1443167483673679E-2</v>
      </c>
      <c r="X813" s="5">
        <f t="shared" si="799"/>
        <v>2.6408441343939128E-2</v>
      </c>
      <c r="Y813" s="5">
        <f t="shared" si="800"/>
        <v>1.1089941472632956E-2</v>
      </c>
      <c r="Z813" s="5">
        <f t="shared" si="801"/>
        <v>1.4304941977066641E-2</v>
      </c>
      <c r="AA813" s="5">
        <f t="shared" si="802"/>
        <v>1.5621256988900753E-2</v>
      </c>
      <c r="AB813" s="5">
        <f t="shared" si="803"/>
        <v>8.5293484693784085E-3</v>
      </c>
      <c r="AC813" s="5">
        <f t="shared" si="804"/>
        <v>1.7797166118265119E-4</v>
      </c>
      <c r="AD813" s="5">
        <f t="shared" si="805"/>
        <v>8.5841277894549619E-3</v>
      </c>
      <c r="AE813" s="5">
        <f t="shared" si="806"/>
        <v>7.2096246453034942E-3</v>
      </c>
      <c r="AF813" s="5">
        <f t="shared" si="807"/>
        <v>3.0276044812624966E-3</v>
      </c>
      <c r="AG813" s="5">
        <f t="shared" si="808"/>
        <v>8.4760666894837921E-4</v>
      </c>
      <c r="AH813" s="5">
        <f t="shared" si="809"/>
        <v>3.0036034165925574E-3</v>
      </c>
      <c r="AI813" s="5">
        <f t="shared" si="810"/>
        <v>3.2799895965012547E-3</v>
      </c>
      <c r="AJ813" s="5">
        <f t="shared" si="811"/>
        <v>1.7909041675950128E-3</v>
      </c>
      <c r="AK813" s="5">
        <f t="shared" si="812"/>
        <v>6.5189998182320125E-4</v>
      </c>
      <c r="AL813" s="5">
        <f t="shared" si="813"/>
        <v>6.5291583631669595E-6</v>
      </c>
      <c r="AM813" s="5">
        <f t="shared" si="814"/>
        <v>1.8748047554421174E-3</v>
      </c>
      <c r="AN813" s="5">
        <f t="shared" si="815"/>
        <v>1.5746082655679922E-3</v>
      </c>
      <c r="AO813" s="5">
        <f t="shared" si="816"/>
        <v>6.612398391880411E-4</v>
      </c>
      <c r="AP813" s="5">
        <f t="shared" si="817"/>
        <v>1.8512038178660102E-4</v>
      </c>
      <c r="AQ813" s="5">
        <f t="shared" si="818"/>
        <v>3.8869658619137727E-5</v>
      </c>
      <c r="AR813" s="5">
        <f t="shared" si="819"/>
        <v>5.0453240557730408E-4</v>
      </c>
      <c r="AS813" s="5">
        <f t="shared" si="820"/>
        <v>5.5095856938019755E-4</v>
      </c>
      <c r="AT813" s="5">
        <f t="shared" si="821"/>
        <v>3.0082839260456914E-4</v>
      </c>
      <c r="AU813" s="5">
        <f t="shared" si="822"/>
        <v>1.0950335993364495E-4</v>
      </c>
      <c r="AV813" s="5">
        <f t="shared" si="823"/>
        <v>2.9894915502172761E-5</v>
      </c>
      <c r="AW813" s="5">
        <f t="shared" si="824"/>
        <v>1.6634167050978084E-7</v>
      </c>
      <c r="AX813" s="5">
        <f t="shared" si="825"/>
        <v>3.4122015239822337E-4</v>
      </c>
      <c r="AY813" s="5">
        <f t="shared" si="826"/>
        <v>2.8658348064511331E-4</v>
      </c>
      <c r="AZ813" s="5">
        <f t="shared" si="827"/>
        <v>1.2034765649306895E-4</v>
      </c>
      <c r="BA813" s="5">
        <f t="shared" si="828"/>
        <v>3.3692471016986118E-5</v>
      </c>
      <c r="BB813" s="5">
        <f t="shared" si="829"/>
        <v>7.0743957733142079E-6</v>
      </c>
      <c r="BC813" s="5">
        <f t="shared" si="830"/>
        <v>1.1883266272100875E-6</v>
      </c>
      <c r="BD813" s="5">
        <f t="shared" si="831"/>
        <v>7.0624322680610727E-5</v>
      </c>
      <c r="BE813" s="5">
        <f t="shared" si="832"/>
        <v>7.7123045729899685E-5</v>
      </c>
      <c r="BF813" s="5">
        <f t="shared" si="833"/>
        <v>4.2109884788241364E-5</v>
      </c>
      <c r="BG813" s="5">
        <f t="shared" si="834"/>
        <v>1.5328253529554236E-5</v>
      </c>
      <c r="BH813" s="5">
        <f t="shared" si="835"/>
        <v>4.1846829571218642E-6</v>
      </c>
      <c r="BI813" s="5">
        <f t="shared" si="836"/>
        <v>9.1394999008137924E-7</v>
      </c>
      <c r="BJ813" s="8">
        <f t="shared" si="837"/>
        <v>0.41086972460246457</v>
      </c>
      <c r="BK813" s="8">
        <f t="shared" si="838"/>
        <v>0.31178757859693873</v>
      </c>
      <c r="BL813" s="8">
        <f t="shared" si="839"/>
        <v>0.26315359430264712</v>
      </c>
      <c r="BM813" s="8">
        <f t="shared" si="840"/>
        <v>0.30472670191357804</v>
      </c>
      <c r="BN813" s="8">
        <f t="shared" si="841"/>
        <v>0.6951027204265644</v>
      </c>
    </row>
    <row r="814" spans="1:66" x14ac:dyDescent="0.25">
      <c r="A814" t="s">
        <v>285</v>
      </c>
      <c r="B814" t="s">
        <v>296</v>
      </c>
      <c r="C814" t="s">
        <v>348</v>
      </c>
      <c r="D814" s="7" t="s">
        <v>540</v>
      </c>
      <c r="E814">
        <f>VLOOKUP(A814,home!$A$2:$E$405,3,FALSE)</f>
        <v>1.45</v>
      </c>
      <c r="F814">
        <f>VLOOKUP(B814,home!$B$2:$E$405,3,FALSE)</f>
        <v>1.4943</v>
      </c>
      <c r="G814">
        <f>VLOOKUP(C814,away!$B$2:$E$405,4,FALSE)</f>
        <v>1.0345</v>
      </c>
      <c r="H814">
        <f>VLOOKUP(A814,away!$A$2:$E$405,3,FALSE)</f>
        <v>1.0583</v>
      </c>
      <c r="I814">
        <f>VLOOKUP(C814,away!$B$2:$E$405,3,FALSE)</f>
        <v>1.1549</v>
      </c>
      <c r="J814">
        <f>VLOOKUP(B814,home!$B$2:$E$405,4,FALSE)</f>
        <v>0.7349</v>
      </c>
      <c r="K814" s="3">
        <f t="shared" si="786"/>
        <v>2.2414873575000001</v>
      </c>
      <c r="L814" s="3">
        <f t="shared" si="787"/>
        <v>0.89821731938300009</v>
      </c>
      <c r="M814" s="5">
        <f t="shared" si="788"/>
        <v>4.3295582200411305E-2</v>
      </c>
      <c r="N814" s="5">
        <f t="shared" si="789"/>
        <v>9.7046500137823968E-2</v>
      </c>
      <c r="O814" s="5">
        <f t="shared" si="790"/>
        <v>3.8888841785179769E-2</v>
      </c>
      <c r="P814" s="5">
        <f t="shared" si="791"/>
        <v>8.716884720929817E-2</v>
      </c>
      <c r="Q814" s="5">
        <f t="shared" si="792"/>
        <v>0.10876425157427724</v>
      </c>
      <c r="R814" s="5">
        <f t="shared" si="793"/>
        <v>1.7465315611096887E-2</v>
      </c>
      <c r="S814" s="5">
        <f t="shared" si="794"/>
        <v>4.3875191980475264E-2</v>
      </c>
      <c r="T814" s="5">
        <f t="shared" si="795"/>
        <v>9.7693934493745527E-2</v>
      </c>
      <c r="U814" s="5">
        <f t="shared" si="796"/>
        <v>3.914828413702106E-2</v>
      </c>
      <c r="V814" s="5">
        <f t="shared" si="797"/>
        <v>9.8150889296566637E-3</v>
      </c>
      <c r="W814" s="5">
        <f t="shared" si="798"/>
        <v>8.1264564950563958E-2</v>
      </c>
      <c r="X814" s="5">
        <f t="shared" si="799"/>
        <v>7.2993239690721246E-2</v>
      </c>
      <c r="Y814" s="5">
        <f t="shared" si="800"/>
        <v>3.2781896044040221E-2</v>
      </c>
      <c r="Z814" s="5">
        <f t="shared" si="801"/>
        <v>5.229216323459171E-3</v>
      </c>
      <c r="AA814" s="5">
        <f t="shared" si="802"/>
        <v>1.1721222278666362E-2</v>
      </c>
      <c r="AB814" s="5">
        <f t="shared" si="803"/>
        <v>1.3136485776039E-2</v>
      </c>
      <c r="AC814" s="5">
        <f t="shared" si="804"/>
        <v>1.2350711431921629E-3</v>
      </c>
      <c r="AD814" s="5">
        <f t="shared" si="805"/>
        <v>4.5538373737356697E-2</v>
      </c>
      <c r="AE814" s="5">
        <f t="shared" si="806"/>
        <v>4.0903355987429738E-2</v>
      </c>
      <c r="AF814" s="5">
        <f t="shared" si="807"/>
        <v>1.8370051384398862E-2</v>
      </c>
      <c r="AG814" s="5">
        <f t="shared" si="808"/>
        <v>5.5000994371409064E-3</v>
      </c>
      <c r="AH814" s="5">
        <f t="shared" si="809"/>
        <v>1.1742431671328307E-3</v>
      </c>
      <c r="AI814" s="5">
        <f t="shared" si="810"/>
        <v>2.6320512137589995E-3</v>
      </c>
      <c r="AJ814" s="5">
        <f t="shared" si="811"/>
        <v>2.9498547599666643E-3</v>
      </c>
      <c r="AK814" s="5">
        <f t="shared" si="812"/>
        <v>2.2040207169754917E-3</v>
      </c>
      <c r="AL814" s="5">
        <f t="shared" si="813"/>
        <v>9.9464862050066769E-5</v>
      </c>
      <c r="AM814" s="5">
        <f t="shared" si="814"/>
        <v>2.0414737802679009E-2</v>
      </c>
      <c r="AN814" s="5">
        <f t="shared" si="815"/>
        <v>1.8336871065029136E-2</v>
      </c>
      <c r="AO814" s="5">
        <f t="shared" si="816"/>
        <v>8.2352475869510843E-3</v>
      </c>
      <c r="AP814" s="5">
        <f t="shared" si="817"/>
        <v>2.4656806706688413E-3</v>
      </c>
      <c r="AQ814" s="5">
        <f t="shared" si="818"/>
        <v>5.5367927061566102E-4</v>
      </c>
      <c r="AR814" s="5">
        <f t="shared" si="819"/>
        <v>2.1094510997717112E-4</v>
      </c>
      <c r="AS814" s="5">
        <f t="shared" si="820"/>
        <v>4.7283079714027619E-4</v>
      </c>
      <c r="AT814" s="5">
        <f t="shared" si="821"/>
        <v>5.2992212701328829E-4</v>
      </c>
      <c r="AU814" s="5">
        <f t="shared" si="822"/>
        <v>3.9593791605326489E-4</v>
      </c>
      <c r="AV814" s="5">
        <f t="shared" si="823"/>
        <v>2.2187245829707246E-4</v>
      </c>
      <c r="AW814" s="5">
        <f t="shared" si="824"/>
        <v>5.5626905680086666E-6</v>
      </c>
      <c r="AX814" s="5">
        <f t="shared" si="825"/>
        <v>7.6265627818970548E-3</v>
      </c>
      <c r="AY814" s="5">
        <f t="shared" si="826"/>
        <v>6.8503107780617271E-3</v>
      </c>
      <c r="AZ814" s="5">
        <f t="shared" si="827"/>
        <v>3.0765338920055391E-3</v>
      </c>
      <c r="BA814" s="5">
        <f t="shared" si="828"/>
        <v>9.2113200848938808E-4</v>
      </c>
      <c r="BB814" s="5">
        <f t="shared" si="829"/>
        <v>2.0684418086580421E-4</v>
      </c>
      <c r="BC814" s="5">
        <f t="shared" si="830"/>
        <v>3.715820513345103E-5</v>
      </c>
      <c r="BD814" s="5">
        <f t="shared" si="831"/>
        <v>3.1579091870107784E-5</v>
      </c>
      <c r="BE814" s="5">
        <f t="shared" si="832"/>
        <v>7.0784135188177634E-5</v>
      </c>
      <c r="BF814" s="5">
        <f t="shared" si="833"/>
        <v>7.9330872067935539E-5</v>
      </c>
      <c r="BG814" s="5">
        <f t="shared" si="834"/>
        <v>5.9273048933242454E-5</v>
      </c>
      <c r="BH814" s="5">
        <f t="shared" si="835"/>
        <v>3.3214947456085468E-5</v>
      </c>
      <c r="BI814" s="5">
        <f t="shared" si="836"/>
        <v>1.4890176960568472E-5</v>
      </c>
      <c r="BJ814" s="8">
        <f t="shared" si="837"/>
        <v>0.6695810256798953</v>
      </c>
      <c r="BK814" s="8">
        <f t="shared" si="838"/>
        <v>0.19233955710314535</v>
      </c>
      <c r="BL814" s="8">
        <f t="shared" si="839"/>
        <v>0.13144090012679424</v>
      </c>
      <c r="BM814" s="8">
        <f t="shared" si="840"/>
        <v>0.59911661262771299</v>
      </c>
      <c r="BN814" s="8">
        <f t="shared" si="841"/>
        <v>0.39262933851808735</v>
      </c>
    </row>
    <row r="815" spans="1:66" x14ac:dyDescent="0.25">
      <c r="A815" t="s">
        <v>285</v>
      </c>
      <c r="B815" t="s">
        <v>339</v>
      </c>
      <c r="C815" t="s">
        <v>297</v>
      </c>
      <c r="D815" s="7" t="s">
        <v>540</v>
      </c>
      <c r="E815">
        <f>VLOOKUP(A815,home!$A$2:$E$405,3,FALSE)</f>
        <v>1.45</v>
      </c>
      <c r="F815">
        <f>VLOOKUP(B815,home!$B$2:$E$405,3,FALSE)</f>
        <v>0.84289999999999998</v>
      </c>
      <c r="G815">
        <f>VLOOKUP(C815,away!$B$2:$E$405,4,FALSE)</f>
        <v>0.53639999999999999</v>
      </c>
      <c r="H815">
        <f>VLOOKUP(A815,away!$A$2:$E$405,3,FALSE)</f>
        <v>1.0583</v>
      </c>
      <c r="I815">
        <f>VLOOKUP(C815,away!$B$2:$E$405,3,FALSE)</f>
        <v>1.6798</v>
      </c>
      <c r="J815">
        <f>VLOOKUP(B815,home!$B$2:$E$405,4,FALSE)</f>
        <v>1.0499000000000001</v>
      </c>
      <c r="K815" s="3">
        <f t="shared" si="786"/>
        <v>0.65559076199999999</v>
      </c>
      <c r="L815" s="3">
        <f t="shared" si="787"/>
        <v>1.8664411837660002</v>
      </c>
      <c r="M815" s="5">
        <f t="shared" si="788"/>
        <v>8.0296283180774919E-2</v>
      </c>
      <c r="N815" s="5">
        <f t="shared" si="789"/>
        <v>5.2641501476252017E-2</v>
      </c>
      <c r="O815" s="5">
        <f t="shared" si="790"/>
        <v>0.14986828983193551</v>
      </c>
      <c r="P815" s="5">
        <f t="shared" si="791"/>
        <v>9.8252266330555463E-2</v>
      </c>
      <c r="Q815" s="5">
        <f t="shared" si="792"/>
        <v>1.7255641032820093E-2</v>
      </c>
      <c r="R815" s="5">
        <f t="shared" si="793"/>
        <v>0.13986017414145191</v>
      </c>
      <c r="S815" s="5">
        <f t="shared" si="794"/>
        <v>3.0055898781008932E-2</v>
      </c>
      <c r="T815" s="5">
        <f t="shared" si="795"/>
        <v>3.2206639075937897E-2</v>
      </c>
      <c r="U815" s="5">
        <f t="shared" si="796"/>
        <v>9.1691038138847158E-2</v>
      </c>
      <c r="V815" s="5">
        <f t="shared" si="797"/>
        <v>4.0863385436153837E-3</v>
      </c>
      <c r="W815" s="5">
        <f t="shared" si="798"/>
        <v>3.7708796178349971E-3</v>
      </c>
      <c r="X815" s="5">
        <f t="shared" si="799"/>
        <v>7.0381250177510343E-3</v>
      </c>
      <c r="Y815" s="5">
        <f t="shared" si="800"/>
        <v>6.5681231948121728E-3</v>
      </c>
      <c r="Z815" s="5">
        <f t="shared" si="801"/>
        <v>8.701359632876346E-2</v>
      </c>
      <c r="AA815" s="5">
        <f t="shared" si="802"/>
        <v>5.7045309921534441E-2</v>
      </c>
      <c r="AB815" s="5">
        <f t="shared" si="803"/>
        <v>1.869918909999246E-2</v>
      </c>
      <c r="AC815" s="5">
        <f t="shared" si="804"/>
        <v>3.1250825614198623E-4</v>
      </c>
      <c r="AD815" s="5">
        <f t="shared" si="805"/>
        <v>6.1803846051667851E-4</v>
      </c>
      <c r="AE815" s="5">
        <f t="shared" si="806"/>
        <v>1.1535324358596659E-3</v>
      </c>
      <c r="AF815" s="5">
        <f t="shared" si="807"/>
        <v>1.0765002225491965E-3</v>
      </c>
      <c r="AG815" s="5">
        <f t="shared" si="808"/>
        <v>6.6974144989969493E-4</v>
      </c>
      <c r="AH815" s="5">
        <f t="shared" si="809"/>
        <v>4.0601439933898573E-2</v>
      </c>
      <c r="AI815" s="5">
        <f t="shared" si="810"/>
        <v>2.6617928944561796E-2</v>
      </c>
      <c r="AJ815" s="5">
        <f t="shared" si="811"/>
        <v>8.7252341598135618E-3</v>
      </c>
      <c r="AK815" s="5">
        <f t="shared" si="812"/>
        <v>1.9067276371535341E-3</v>
      </c>
      <c r="AL815" s="5">
        <f t="shared" si="813"/>
        <v>1.5295674069412655E-5</v>
      </c>
      <c r="AM815" s="5">
        <f t="shared" si="814"/>
        <v>8.1036061055087243E-5</v>
      </c>
      <c r="AN815" s="5">
        <f t="shared" si="815"/>
        <v>1.5124904172339091E-4</v>
      </c>
      <c r="AO815" s="5">
        <f t="shared" si="816"/>
        <v>1.4114872023883947E-4</v>
      </c>
      <c r="AP815" s="5">
        <f t="shared" si="817"/>
        <v>8.7815261496545174E-5</v>
      </c>
      <c r="AQ815" s="5">
        <f t="shared" si="818"/>
        <v>4.0975505155083189E-5</v>
      </c>
      <c r="AR815" s="5">
        <f t="shared" si="819"/>
        <v>1.5156039922565954E-2</v>
      </c>
      <c r="AS815" s="5">
        <f t="shared" si="820"/>
        <v>9.9361597617374352E-3</v>
      </c>
      <c r="AT815" s="5">
        <f t="shared" si="821"/>
        <v>3.2570272747755916E-3</v>
      </c>
      <c r="AU815" s="5">
        <f t="shared" si="822"/>
        <v>7.1175899764163786E-4</v>
      </c>
      <c r="AV815" s="5">
        <f t="shared" si="823"/>
        <v>1.1665565590605938E-4</v>
      </c>
      <c r="AW815" s="5">
        <f t="shared" si="824"/>
        <v>5.1989214293528697E-7</v>
      </c>
      <c r="AX815" s="5">
        <f t="shared" si="825"/>
        <v>8.8544155027638585E-6</v>
      </c>
      <c r="AY815" s="5">
        <f t="shared" si="826"/>
        <v>1.6526245752534602E-5</v>
      </c>
      <c r="AZ815" s="5">
        <f t="shared" si="827"/>
        <v>1.5422632842784262E-5</v>
      </c>
      <c r="BA815" s="5">
        <f t="shared" si="828"/>
        <v>9.5951456999582142E-6</v>
      </c>
      <c r="BB815" s="5">
        <f t="shared" si="829"/>
        <v>4.4771937746593175E-6</v>
      </c>
      <c r="BC815" s="5">
        <f t="shared" si="830"/>
        <v>1.67128376974498E-6</v>
      </c>
      <c r="BD815" s="5">
        <f t="shared" si="831"/>
        <v>4.7146428490464562E-3</v>
      </c>
      <c r="BE815" s="5">
        <f t="shared" si="832"/>
        <v>3.0908762979642173E-3</v>
      </c>
      <c r="BF815" s="5">
        <f t="shared" si="833"/>
        <v>1.0131749737150501E-3</v>
      </c>
      <c r="BG815" s="5">
        <f t="shared" si="834"/>
        <v>2.2140938435239322E-4</v>
      </c>
      <c r="BH815" s="5">
        <f t="shared" si="835"/>
        <v>3.6288486750384087E-5</v>
      </c>
      <c r="BI815" s="5">
        <f t="shared" si="836"/>
        <v>4.7580793361022418E-6</v>
      </c>
      <c r="BJ815" s="8">
        <f t="shared" si="837"/>
        <v>0.12355749349124483</v>
      </c>
      <c r="BK815" s="8">
        <f t="shared" si="838"/>
        <v>0.2130351170119186</v>
      </c>
      <c r="BL815" s="8">
        <f t="shared" si="839"/>
        <v>0.57327412349298024</v>
      </c>
      <c r="BM815" s="8">
        <f t="shared" si="840"/>
        <v>0.45869016797750767</v>
      </c>
      <c r="BN815" s="8">
        <f t="shared" si="841"/>
        <v>0.53817415599378982</v>
      </c>
    </row>
    <row r="816" spans="1:66" x14ac:dyDescent="0.25">
      <c r="A816" t="s">
        <v>287</v>
      </c>
      <c r="B816" t="s">
        <v>489</v>
      </c>
      <c r="C816" t="s">
        <v>359</v>
      </c>
      <c r="D816" s="7" t="s">
        <v>540</v>
      </c>
      <c r="E816">
        <f>VLOOKUP(A816,home!$A$2:$E$405,3,FALSE)</f>
        <v>1.1707000000000001</v>
      </c>
      <c r="F816">
        <f>VLOOKUP(B816,home!$B$2:$E$405,3,FALSE)</f>
        <v>0.98229999999999995</v>
      </c>
      <c r="G816">
        <f>VLOOKUP(C816,away!$B$2:$E$405,4,FALSE)</f>
        <v>1.0249999999999999</v>
      </c>
      <c r="H816">
        <f>VLOOKUP(A816,away!$A$2:$E$405,3,FALSE)</f>
        <v>0.82930000000000004</v>
      </c>
      <c r="I816">
        <f>VLOOKUP(C816,away!$B$2:$E$405,3,FALSE)</f>
        <v>0.78380000000000005</v>
      </c>
      <c r="J816">
        <f>VLOOKUP(B816,home!$B$2:$E$405,4,FALSE)</f>
        <v>0.72350000000000003</v>
      </c>
      <c r="K816" s="3">
        <f t="shared" si="786"/>
        <v>1.17872807525</v>
      </c>
      <c r="L816" s="3">
        <f t="shared" si="787"/>
        <v>0.47027886349000009</v>
      </c>
      <c r="M816" s="5">
        <f t="shared" si="788"/>
        <v>0.1922407206733395</v>
      </c>
      <c r="N816" s="5">
        <f t="shared" si="789"/>
        <v>0.22659953466395835</v>
      </c>
      <c r="O816" s="5">
        <f t="shared" si="790"/>
        <v>9.040674763475666E-2</v>
      </c>
      <c r="P816" s="5">
        <f t="shared" si="791"/>
        <v>0.1065649716291292</v>
      </c>
      <c r="Q816" s="5">
        <f t="shared" si="792"/>
        <v>0.13354961667349666</v>
      </c>
      <c r="R816" s="5">
        <f t="shared" si="793"/>
        <v>2.1258191264750308E-2</v>
      </c>
      <c r="S816" s="5">
        <f t="shared" si="794"/>
        <v>1.4768064147051455E-2</v>
      </c>
      <c r="T816" s="5">
        <f t="shared" si="795"/>
        <v>6.2805561948737168E-2</v>
      </c>
      <c r="U816" s="5">
        <f t="shared" si="796"/>
        <v>2.5057626872795492E-2</v>
      </c>
      <c r="V816" s="5">
        <f t="shared" si="797"/>
        <v>9.0959936487468903E-4</v>
      </c>
      <c r="W816" s="5">
        <f t="shared" si="798"/>
        <v>5.2472894203975343E-2</v>
      </c>
      <c r="X816" s="5">
        <f t="shared" si="799"/>
        <v>2.4676893050276535E-2</v>
      </c>
      <c r="Y816" s="5">
        <f t="shared" si="800"/>
        <v>5.8025106090741647E-3</v>
      </c>
      <c r="Z816" s="5">
        <f t="shared" si="801"/>
        <v>3.3324260092799413E-3</v>
      </c>
      <c r="AA816" s="5">
        <f t="shared" si="802"/>
        <v>3.9280240958315836E-3</v>
      </c>
      <c r="AB816" s="5">
        <f t="shared" si="803"/>
        <v>2.3150361410075927E-3</v>
      </c>
      <c r="AC816" s="5">
        <f t="shared" si="804"/>
        <v>3.1513689637474631E-5</v>
      </c>
      <c r="AD816" s="5">
        <f t="shared" si="805"/>
        <v>1.5462818396962185E-2</v>
      </c>
      <c r="AE816" s="5">
        <f t="shared" si="806"/>
        <v>7.2718366620756411E-3</v>
      </c>
      <c r="AF816" s="5">
        <f t="shared" si="807"/>
        <v>1.7098955404629241E-3</v>
      </c>
      <c r="AG816" s="5">
        <f t="shared" si="808"/>
        <v>2.680425771518412E-4</v>
      </c>
      <c r="AH816" s="5">
        <f t="shared" si="809"/>
        <v>3.9179237907717174E-4</v>
      </c>
      <c r="AI816" s="5">
        <f t="shared" si="810"/>
        <v>4.6181667688725299E-4</v>
      </c>
      <c r="AJ816" s="5">
        <f t="shared" si="811"/>
        <v>2.7217814133283149E-4</v>
      </c>
      <c r="AK816" s="5">
        <f t="shared" si="812"/>
        <v>1.0694133888612365E-4</v>
      </c>
      <c r="AL816" s="5">
        <f t="shared" si="813"/>
        <v>6.9876047704858578E-7</v>
      </c>
      <c r="AM816" s="5">
        <f t="shared" si="814"/>
        <v>3.6452916333983044E-3</v>
      </c>
      <c r="AN816" s="5">
        <f t="shared" si="815"/>
        <v>1.7143036064441607E-3</v>
      </c>
      <c r="AO816" s="5">
        <f t="shared" si="816"/>
        <v>4.031003758576841E-4</v>
      </c>
      <c r="AP816" s="5">
        <f t="shared" si="817"/>
        <v>6.3189862210247868E-5</v>
      </c>
      <c r="AQ816" s="5">
        <f t="shared" si="818"/>
        <v>7.4292141460812663E-6</v>
      </c>
      <c r="AR816" s="5">
        <f t="shared" si="819"/>
        <v>3.6850334951291117E-5</v>
      </c>
      <c r="AS816" s="5">
        <f t="shared" si="820"/>
        <v>4.3436524389453181E-5</v>
      </c>
      <c r="AT816" s="5">
        <f t="shared" si="821"/>
        <v>2.5599925394564918E-5</v>
      </c>
      <c r="AU816" s="5">
        <f t="shared" si="822"/>
        <v>1.0058450262293034E-5</v>
      </c>
      <c r="AV816" s="5">
        <f t="shared" si="823"/>
        <v>2.9640444294176322E-6</v>
      </c>
      <c r="AW816" s="5">
        <f t="shared" si="824"/>
        <v>1.0759570106719589E-8</v>
      </c>
      <c r="AX816" s="5">
        <f t="shared" si="825"/>
        <v>7.1613459846008563E-4</v>
      </c>
      <c r="AY816" s="5">
        <f t="shared" si="826"/>
        <v>3.3678296506967667E-4</v>
      </c>
      <c r="AZ816" s="5">
        <f t="shared" si="827"/>
        <v>7.9190955027879959E-5</v>
      </c>
      <c r="BA816" s="5">
        <f t="shared" si="828"/>
        <v>1.2413944109733036E-5</v>
      </c>
      <c r="BB816" s="5">
        <f t="shared" si="829"/>
        <v>1.4595038818384078E-6</v>
      </c>
      <c r="BC816" s="5">
        <f t="shared" si="830"/>
        <v>1.3727476536204196E-7</v>
      </c>
      <c r="BD816" s="5">
        <f t="shared" si="831"/>
        <v>2.8883222733531701E-6</v>
      </c>
      <c r="BE816" s="5">
        <f t="shared" si="832"/>
        <v>3.4045465539712863E-6</v>
      </c>
      <c r="BF816" s="5">
        <f t="shared" si="833"/>
        <v>2.0065173033307977E-6</v>
      </c>
      <c r="BG816" s="5">
        <f t="shared" si="834"/>
        <v>7.8837942630364379E-7</v>
      </c>
      <c r="BH816" s="5">
        <f t="shared" si="835"/>
        <v>2.3232124093339836E-7</v>
      </c>
      <c r="BI816" s="5">
        <f t="shared" si="836"/>
        <v>5.4768713833023218E-8</v>
      </c>
      <c r="BJ816" s="8">
        <f t="shared" si="837"/>
        <v>0.53759903825954192</v>
      </c>
      <c r="BK816" s="8">
        <f t="shared" si="838"/>
        <v>0.314852351229579</v>
      </c>
      <c r="BL816" s="8">
        <f t="shared" si="839"/>
        <v>0.14432663868026377</v>
      </c>
      <c r="BM816" s="8">
        <f t="shared" si="840"/>
        <v>0.22915389943373432</v>
      </c>
      <c r="BN816" s="8">
        <f t="shared" si="841"/>
        <v>0.77061978253943053</v>
      </c>
    </row>
    <row r="817" spans="1:66" x14ac:dyDescent="0.25">
      <c r="A817" t="s">
        <v>287</v>
      </c>
      <c r="B817" t="s">
        <v>314</v>
      </c>
      <c r="C817" t="s">
        <v>328</v>
      </c>
      <c r="D817" s="7" t="s">
        <v>540</v>
      </c>
      <c r="E817">
        <f>VLOOKUP(A817,home!$A$2:$E$405,3,FALSE)</f>
        <v>1.1707000000000001</v>
      </c>
      <c r="F817">
        <f>VLOOKUP(B817,home!$B$2:$E$405,3,FALSE)</f>
        <v>0.97619999999999996</v>
      </c>
      <c r="G817">
        <f>VLOOKUP(C817,away!$B$2:$E$405,4,FALSE)</f>
        <v>0.89690000000000003</v>
      </c>
      <c r="H817">
        <f>VLOOKUP(A817,away!$A$2:$E$405,3,FALSE)</f>
        <v>0.82930000000000004</v>
      </c>
      <c r="I817">
        <f>VLOOKUP(C817,away!$B$2:$E$405,3,FALSE)</f>
        <v>0.84409999999999996</v>
      </c>
      <c r="J817">
        <f>VLOOKUP(B817,home!$B$2:$E$405,4,FALSE)</f>
        <v>0.74650000000000005</v>
      </c>
      <c r="K817" s="3">
        <f t="shared" si="786"/>
        <v>1.025010810246</v>
      </c>
      <c r="L817" s="3">
        <f t="shared" si="787"/>
        <v>0.522559055045</v>
      </c>
      <c r="M817" s="5">
        <f t="shared" si="788"/>
        <v>0.21276439222384519</v>
      </c>
      <c r="N817" s="5">
        <f t="shared" si="789"/>
        <v>0.21808580206486131</v>
      </c>
      <c r="O817" s="5">
        <f t="shared" si="790"/>
        <v>0.11118195974771627</v>
      </c>
      <c r="P817" s="5">
        <f t="shared" si="791"/>
        <v>0.11396271064574483</v>
      </c>
      <c r="Q817" s="5">
        <f t="shared" si="792"/>
        <v>0.11177015233882612</v>
      </c>
      <c r="R817" s="5">
        <f t="shared" si="793"/>
        <v>2.9049569911908921E-2</v>
      </c>
      <c r="S817" s="5">
        <f t="shared" si="794"/>
        <v>1.5260424079868906E-2</v>
      </c>
      <c r="T817" s="5">
        <f t="shared" si="795"/>
        <v>5.8406505188412672E-2</v>
      </c>
      <c r="U817" s="5">
        <f t="shared" si="796"/>
        <v>2.9776123192703587E-2</v>
      </c>
      <c r="V817" s="5">
        <f t="shared" si="797"/>
        <v>9.0821342360487345E-4</v>
      </c>
      <c r="W817" s="5">
        <f t="shared" si="798"/>
        <v>3.818853813671301E-2</v>
      </c>
      <c r="X817" s="5">
        <f t="shared" si="799"/>
        <v>1.9955766402270692E-2</v>
      </c>
      <c r="Y817" s="5">
        <f t="shared" si="800"/>
        <v>5.2140332169346663E-3</v>
      </c>
      <c r="Z817" s="5">
        <f t="shared" si="801"/>
        <v>5.06003860087693E-3</v>
      </c>
      <c r="AA817" s="5">
        <f t="shared" si="802"/>
        <v>5.1865942661608981E-3</v>
      </c>
      <c r="AB817" s="5">
        <f t="shared" si="803"/>
        <v>2.6581575955874196E-3</v>
      </c>
      <c r="AC817" s="5">
        <f t="shared" si="804"/>
        <v>3.0404072351181594E-5</v>
      </c>
      <c r="AD817" s="5">
        <f t="shared" si="805"/>
        <v>9.78591610440562E-3</v>
      </c>
      <c r="AE817" s="5">
        <f t="shared" si="806"/>
        <v>5.1137190722678472E-3</v>
      </c>
      <c r="AF817" s="5">
        <f t="shared" si="807"/>
        <v>1.3361101030849403E-3</v>
      </c>
      <c r="AG817" s="5">
        <f t="shared" si="808"/>
        <v>2.3273214430138129E-4</v>
      </c>
      <c r="AH817" s="5">
        <f t="shared" si="809"/>
        <v>6.6104224744136799E-4</v>
      </c>
      <c r="AI817" s="5">
        <f t="shared" si="810"/>
        <v>6.7757544965671348E-4</v>
      </c>
      <c r="AJ817" s="5">
        <f t="shared" si="811"/>
        <v>3.4726108032771276E-4</v>
      </c>
      <c r="AK817" s="5">
        <f t="shared" si="812"/>
        <v>1.1864878710453673E-4</v>
      </c>
      <c r="AL817" s="5">
        <f t="shared" si="813"/>
        <v>6.5141172610586387E-7</v>
      </c>
      <c r="AM817" s="5">
        <f t="shared" si="814"/>
        <v>2.0061339590352373E-3</v>
      </c>
      <c r="AN817" s="5">
        <f t="shared" si="815"/>
        <v>1.0483234659271381E-3</v>
      </c>
      <c r="AO817" s="5">
        <f t="shared" si="816"/>
        <v>2.7390545986819226E-4</v>
      </c>
      <c r="AP817" s="5">
        <f t="shared" si="817"/>
        <v>4.7710592760129578E-5</v>
      </c>
      <c r="AQ817" s="5">
        <f t="shared" si="818"/>
        <v>6.2329005670925317E-6</v>
      </c>
      <c r="AR817" s="5">
        <f t="shared" si="819"/>
        <v>6.9086722433556901E-5</v>
      </c>
      <c r="AS817" s="5">
        <f t="shared" si="820"/>
        <v>7.0814637338860659E-5</v>
      </c>
      <c r="AT817" s="5">
        <f t="shared" si="821"/>
        <v>3.6292884397991104E-5</v>
      </c>
      <c r="AU817" s="5">
        <f t="shared" si="822"/>
        <v>1.2400199614316424E-5</v>
      </c>
      <c r="AV817" s="5">
        <f t="shared" si="823"/>
        <v>3.1775846634706545E-6</v>
      </c>
      <c r="AW817" s="5">
        <f t="shared" si="824"/>
        <v>9.6920778683243609E-9</v>
      </c>
      <c r="AX817" s="5">
        <f t="shared" si="825"/>
        <v>3.4271816580212062E-4</v>
      </c>
      <c r="AY817" s="5">
        <f t="shared" si="826"/>
        <v>1.7909048086831177E-4</v>
      </c>
      <c r="AZ817" s="5">
        <f t="shared" si="827"/>
        <v>4.6792676225049821E-5</v>
      </c>
      <c r="BA817" s="5">
        <f t="shared" si="828"/>
        <v>8.1506455570628908E-6</v>
      </c>
      <c r="BB817" s="5">
        <f t="shared" si="829"/>
        <v>1.0647984100763779E-6</v>
      </c>
      <c r="BC817" s="5">
        <f t="shared" si="830"/>
        <v>1.1128401019658613E-7</v>
      </c>
      <c r="BD817" s="5">
        <f t="shared" si="831"/>
        <v>6.0169820651726132E-6</v>
      </c>
      <c r="BE817" s="5">
        <f t="shared" si="832"/>
        <v>6.167471661858231E-6</v>
      </c>
      <c r="BF817" s="5">
        <f t="shared" si="833"/>
        <v>3.1608625626452744E-6</v>
      </c>
      <c r="BG817" s="5">
        <f t="shared" si="834"/>
        <v>1.0799727654710935E-6</v>
      </c>
      <c r="BH817" s="5">
        <f t="shared" si="835"/>
        <v>2.7674593984478479E-7</v>
      </c>
      <c r="BI817" s="5">
        <f t="shared" si="836"/>
        <v>5.6733516006518741E-8</v>
      </c>
      <c r="BJ817" s="8">
        <f t="shared" si="837"/>
        <v>0.47204950920110883</v>
      </c>
      <c r="BK817" s="8">
        <f t="shared" si="838"/>
        <v>0.34310588633800937</v>
      </c>
      <c r="BL817" s="8">
        <f t="shared" si="839"/>
        <v>0.17986546307556658</v>
      </c>
      <c r="BM817" s="8">
        <f t="shared" si="840"/>
        <v>0.2030872294938687</v>
      </c>
      <c r="BN817" s="8">
        <f t="shared" si="841"/>
        <v>0.79681458693290264</v>
      </c>
    </row>
    <row r="818" spans="1:66" x14ac:dyDescent="0.25">
      <c r="A818" t="s">
        <v>287</v>
      </c>
      <c r="B818" t="s">
        <v>317</v>
      </c>
      <c r="C818" t="s">
        <v>508</v>
      </c>
      <c r="D818" s="7" t="s">
        <v>540</v>
      </c>
      <c r="E818">
        <f>VLOOKUP(A818,home!$A$2:$E$405,3,FALSE)</f>
        <v>1.1707000000000001</v>
      </c>
      <c r="F818">
        <f>VLOOKUP(B818,home!$B$2:$E$405,3,FALSE)</f>
        <v>0.91949999999999998</v>
      </c>
      <c r="G818" t="e">
        <f>VLOOKUP(C818,away!$B$2:$E$405,4,FALSE)</f>
        <v>#N/A</v>
      </c>
      <c r="H818">
        <f>VLOOKUP(A818,away!$A$2:$E$405,3,FALSE)</f>
        <v>0.82930000000000004</v>
      </c>
      <c r="I818" t="e">
        <f>VLOOKUP(C818,away!$B$2:$E$405,3,FALSE)</f>
        <v>#N/A</v>
      </c>
      <c r="J818">
        <f>VLOOKUP(B818,home!$B$2:$E$405,4,FALSE)</f>
        <v>1.6798</v>
      </c>
      <c r="K818" s="3" t="e">
        <f t="shared" si="786"/>
        <v>#N/A</v>
      </c>
      <c r="L818" s="3" t="e">
        <f t="shared" si="787"/>
        <v>#N/A</v>
      </c>
      <c r="M818" s="5" t="e">
        <f t="shared" si="788"/>
        <v>#N/A</v>
      </c>
      <c r="N818" s="5" t="e">
        <f t="shared" si="789"/>
        <v>#N/A</v>
      </c>
      <c r="O818" s="5" t="e">
        <f t="shared" si="790"/>
        <v>#N/A</v>
      </c>
      <c r="P818" s="5" t="e">
        <f t="shared" si="791"/>
        <v>#N/A</v>
      </c>
      <c r="Q818" s="5" t="e">
        <f t="shared" si="792"/>
        <v>#N/A</v>
      </c>
      <c r="R818" s="5" t="e">
        <f t="shared" si="793"/>
        <v>#N/A</v>
      </c>
      <c r="S818" s="5" t="e">
        <f t="shared" si="794"/>
        <v>#N/A</v>
      </c>
      <c r="T818" s="5" t="e">
        <f t="shared" si="795"/>
        <v>#N/A</v>
      </c>
      <c r="U818" s="5" t="e">
        <f t="shared" si="796"/>
        <v>#N/A</v>
      </c>
      <c r="V818" s="5" t="e">
        <f t="shared" si="797"/>
        <v>#N/A</v>
      </c>
      <c r="W818" s="5" t="e">
        <f t="shared" si="798"/>
        <v>#N/A</v>
      </c>
      <c r="X818" s="5" t="e">
        <f t="shared" si="799"/>
        <v>#N/A</v>
      </c>
      <c r="Y818" s="5" t="e">
        <f t="shared" si="800"/>
        <v>#N/A</v>
      </c>
      <c r="Z818" s="5" t="e">
        <f t="shared" si="801"/>
        <v>#N/A</v>
      </c>
      <c r="AA818" s="5" t="e">
        <f t="shared" si="802"/>
        <v>#N/A</v>
      </c>
      <c r="AB818" s="5" t="e">
        <f t="shared" si="803"/>
        <v>#N/A</v>
      </c>
      <c r="AC818" s="5" t="e">
        <f t="shared" si="804"/>
        <v>#N/A</v>
      </c>
      <c r="AD818" s="5" t="e">
        <f t="shared" si="805"/>
        <v>#N/A</v>
      </c>
      <c r="AE818" s="5" t="e">
        <f t="shared" si="806"/>
        <v>#N/A</v>
      </c>
      <c r="AF818" s="5" t="e">
        <f t="shared" si="807"/>
        <v>#N/A</v>
      </c>
      <c r="AG818" s="5" t="e">
        <f t="shared" si="808"/>
        <v>#N/A</v>
      </c>
      <c r="AH818" s="5" t="e">
        <f t="shared" si="809"/>
        <v>#N/A</v>
      </c>
      <c r="AI818" s="5" t="e">
        <f t="shared" si="810"/>
        <v>#N/A</v>
      </c>
      <c r="AJ818" s="5" t="e">
        <f t="shared" si="811"/>
        <v>#N/A</v>
      </c>
      <c r="AK818" s="5" t="e">
        <f t="shared" si="812"/>
        <v>#N/A</v>
      </c>
      <c r="AL818" s="5" t="e">
        <f t="shared" si="813"/>
        <v>#N/A</v>
      </c>
      <c r="AM818" s="5" t="e">
        <f t="shared" si="814"/>
        <v>#N/A</v>
      </c>
      <c r="AN818" s="5" t="e">
        <f t="shared" si="815"/>
        <v>#N/A</v>
      </c>
      <c r="AO818" s="5" t="e">
        <f t="shared" si="816"/>
        <v>#N/A</v>
      </c>
      <c r="AP818" s="5" t="e">
        <f t="shared" si="817"/>
        <v>#N/A</v>
      </c>
      <c r="AQ818" s="5" t="e">
        <f t="shared" si="818"/>
        <v>#N/A</v>
      </c>
      <c r="AR818" s="5" t="e">
        <f t="shared" si="819"/>
        <v>#N/A</v>
      </c>
      <c r="AS818" s="5" t="e">
        <f t="shared" si="820"/>
        <v>#N/A</v>
      </c>
      <c r="AT818" s="5" t="e">
        <f t="shared" si="821"/>
        <v>#N/A</v>
      </c>
      <c r="AU818" s="5" t="e">
        <f t="shared" si="822"/>
        <v>#N/A</v>
      </c>
      <c r="AV818" s="5" t="e">
        <f t="shared" si="823"/>
        <v>#N/A</v>
      </c>
      <c r="AW818" s="5" t="e">
        <f t="shared" si="824"/>
        <v>#N/A</v>
      </c>
      <c r="AX818" s="5" t="e">
        <f t="shared" si="825"/>
        <v>#N/A</v>
      </c>
      <c r="AY818" s="5" t="e">
        <f t="shared" si="826"/>
        <v>#N/A</v>
      </c>
      <c r="AZ818" s="5" t="e">
        <f t="shared" si="827"/>
        <v>#N/A</v>
      </c>
      <c r="BA818" s="5" t="e">
        <f t="shared" si="828"/>
        <v>#N/A</v>
      </c>
      <c r="BB818" s="5" t="e">
        <f t="shared" si="829"/>
        <v>#N/A</v>
      </c>
      <c r="BC818" s="5" t="e">
        <f t="shared" si="830"/>
        <v>#N/A</v>
      </c>
      <c r="BD818" s="5" t="e">
        <f t="shared" si="831"/>
        <v>#N/A</v>
      </c>
      <c r="BE818" s="5" t="e">
        <f t="shared" si="832"/>
        <v>#N/A</v>
      </c>
      <c r="BF818" s="5" t="e">
        <f t="shared" si="833"/>
        <v>#N/A</v>
      </c>
      <c r="BG818" s="5" t="e">
        <f t="shared" si="834"/>
        <v>#N/A</v>
      </c>
      <c r="BH818" s="5" t="e">
        <f t="shared" si="835"/>
        <v>#N/A</v>
      </c>
      <c r="BI818" s="5" t="e">
        <f t="shared" si="836"/>
        <v>#N/A</v>
      </c>
      <c r="BJ818" s="8" t="e">
        <f t="shared" si="837"/>
        <v>#N/A</v>
      </c>
      <c r="BK818" s="8" t="e">
        <f t="shared" si="838"/>
        <v>#N/A</v>
      </c>
      <c r="BL818" s="8" t="e">
        <f t="shared" si="839"/>
        <v>#N/A</v>
      </c>
      <c r="BM818" s="8" t="e">
        <f t="shared" si="840"/>
        <v>#N/A</v>
      </c>
      <c r="BN818" s="8" t="e">
        <f t="shared" si="841"/>
        <v>#N/A</v>
      </c>
    </row>
    <row r="819" spans="1:66" x14ac:dyDescent="0.25">
      <c r="A819" t="s">
        <v>287</v>
      </c>
      <c r="B819" t="s">
        <v>368</v>
      </c>
      <c r="C819" t="s">
        <v>516</v>
      </c>
      <c r="D819" s="7" t="s">
        <v>540</v>
      </c>
      <c r="E819">
        <f>VLOOKUP(A819,home!$A$2:$E$405,3,FALSE)</f>
        <v>1.1707000000000001</v>
      </c>
      <c r="F819">
        <f>VLOOKUP(B819,home!$B$2:$E$405,3,FALSE)</f>
        <v>1.0249999999999999</v>
      </c>
      <c r="G819" t="e">
        <f>VLOOKUP(C819,away!$B$2:$E$405,4,FALSE)</f>
        <v>#N/A</v>
      </c>
      <c r="H819">
        <f>VLOOKUP(A819,away!$A$2:$E$405,3,FALSE)</f>
        <v>0.82930000000000004</v>
      </c>
      <c r="I819" t="e">
        <f>VLOOKUP(C819,away!$B$2:$E$405,3,FALSE)</f>
        <v>#N/A</v>
      </c>
      <c r="J819">
        <f>VLOOKUP(B819,home!$B$2:$E$405,4,FALSE)</f>
        <v>0.90439999999999998</v>
      </c>
      <c r="K819" s="3" t="e">
        <f t="shared" ref="K819:K825" si="842">E819*F819*G819</f>
        <v>#N/A</v>
      </c>
      <c r="L819" s="3" t="e">
        <f t="shared" ref="L819:L825" si="843">H819*I819*J819</f>
        <v>#N/A</v>
      </c>
      <c r="M819" s="5" t="e">
        <f t="shared" ref="M819:M825" si="844">_xlfn.POISSON.DIST(0,K819,FALSE) * _xlfn.POISSON.DIST(0,L819,FALSE)</f>
        <v>#N/A</v>
      </c>
      <c r="N819" s="5" t="e">
        <f t="shared" ref="N819:N825" si="845">_xlfn.POISSON.DIST(1,K819,FALSE) * _xlfn.POISSON.DIST(0,L819,FALSE)</f>
        <v>#N/A</v>
      </c>
      <c r="O819" s="5" t="e">
        <f t="shared" ref="O819:O825" si="846">_xlfn.POISSON.DIST(0,K819,FALSE) * _xlfn.POISSON.DIST(1,L819,FALSE)</f>
        <v>#N/A</v>
      </c>
      <c r="P819" s="5" t="e">
        <f t="shared" ref="P819:P825" si="847">_xlfn.POISSON.DIST(1,K819,FALSE) * _xlfn.POISSON.DIST(1,L819,FALSE)</f>
        <v>#N/A</v>
      </c>
      <c r="Q819" s="5" t="e">
        <f t="shared" ref="Q819:Q825" si="848">_xlfn.POISSON.DIST(2,K819,FALSE) * _xlfn.POISSON.DIST(0,L819,FALSE)</f>
        <v>#N/A</v>
      </c>
      <c r="R819" s="5" t="e">
        <f t="shared" ref="R819:R825" si="849">_xlfn.POISSON.DIST(0,K819,FALSE) * _xlfn.POISSON.DIST(2,L819,FALSE)</f>
        <v>#N/A</v>
      </c>
      <c r="S819" s="5" t="e">
        <f t="shared" ref="S819:S825" si="850">_xlfn.POISSON.DIST(2,K819,FALSE) * _xlfn.POISSON.DIST(2,L819,FALSE)</f>
        <v>#N/A</v>
      </c>
      <c r="T819" s="5" t="e">
        <f t="shared" ref="T819:T825" si="851">_xlfn.POISSON.DIST(2,K819,FALSE) * _xlfn.POISSON.DIST(1,L819,FALSE)</f>
        <v>#N/A</v>
      </c>
      <c r="U819" s="5" t="e">
        <f t="shared" ref="U819:U825" si="852">_xlfn.POISSON.DIST(1,K819,FALSE) * _xlfn.POISSON.DIST(2,L819,FALSE)</f>
        <v>#N/A</v>
      </c>
      <c r="V819" s="5" t="e">
        <f t="shared" ref="V819:V825" si="853">_xlfn.POISSON.DIST(3,K819,FALSE) * _xlfn.POISSON.DIST(3,L819,FALSE)</f>
        <v>#N/A</v>
      </c>
      <c r="W819" s="5" t="e">
        <f t="shared" ref="W819:W825" si="854">_xlfn.POISSON.DIST(3,K819,FALSE) * _xlfn.POISSON.DIST(0,L819,FALSE)</f>
        <v>#N/A</v>
      </c>
      <c r="X819" s="5" t="e">
        <f t="shared" ref="X819:X825" si="855">_xlfn.POISSON.DIST(3,K819,FALSE) * _xlfn.POISSON.DIST(1,L819,FALSE)</f>
        <v>#N/A</v>
      </c>
      <c r="Y819" s="5" t="e">
        <f t="shared" ref="Y819:Y825" si="856">_xlfn.POISSON.DIST(3,K819,FALSE) * _xlfn.POISSON.DIST(2,L819,FALSE)</f>
        <v>#N/A</v>
      </c>
      <c r="Z819" s="5" t="e">
        <f t="shared" ref="Z819:Z825" si="857">_xlfn.POISSON.DIST(0,K819,FALSE) * _xlfn.POISSON.DIST(3,L819,FALSE)</f>
        <v>#N/A</v>
      </c>
      <c r="AA819" s="5" t="e">
        <f t="shared" ref="AA819:AA825" si="858">_xlfn.POISSON.DIST(1,K819,FALSE) * _xlfn.POISSON.DIST(3,L819,FALSE)</f>
        <v>#N/A</v>
      </c>
      <c r="AB819" s="5" t="e">
        <f t="shared" ref="AB819:AB825" si="859">_xlfn.POISSON.DIST(2,K819,FALSE) * _xlfn.POISSON.DIST(3,L819,FALSE)</f>
        <v>#N/A</v>
      </c>
      <c r="AC819" s="5" t="e">
        <f t="shared" ref="AC819:AC825" si="860">_xlfn.POISSON.DIST(4,K819,FALSE) * _xlfn.POISSON.DIST(4,L819,FALSE)</f>
        <v>#N/A</v>
      </c>
      <c r="AD819" s="5" t="e">
        <f t="shared" ref="AD819:AD825" si="861">_xlfn.POISSON.DIST(4,K819,FALSE) * _xlfn.POISSON.DIST(0,L819,FALSE)</f>
        <v>#N/A</v>
      </c>
      <c r="AE819" s="5" t="e">
        <f t="shared" ref="AE819:AE825" si="862">_xlfn.POISSON.DIST(4,K819,FALSE) * _xlfn.POISSON.DIST(1,L819,FALSE)</f>
        <v>#N/A</v>
      </c>
      <c r="AF819" s="5" t="e">
        <f t="shared" ref="AF819:AF825" si="863">_xlfn.POISSON.DIST(4,K819,FALSE) * _xlfn.POISSON.DIST(2,L819,FALSE)</f>
        <v>#N/A</v>
      </c>
      <c r="AG819" s="5" t="e">
        <f t="shared" ref="AG819:AG825" si="864">_xlfn.POISSON.DIST(4,K819,FALSE) * _xlfn.POISSON.DIST(3,L819,FALSE)</f>
        <v>#N/A</v>
      </c>
      <c r="AH819" s="5" t="e">
        <f t="shared" ref="AH819:AH825" si="865">_xlfn.POISSON.DIST(0,K819,FALSE) * _xlfn.POISSON.DIST(4,L819,FALSE)</f>
        <v>#N/A</v>
      </c>
      <c r="AI819" s="5" t="e">
        <f t="shared" ref="AI819:AI825" si="866">_xlfn.POISSON.DIST(1,K819,FALSE) * _xlfn.POISSON.DIST(4,L819,FALSE)</f>
        <v>#N/A</v>
      </c>
      <c r="AJ819" s="5" t="e">
        <f t="shared" ref="AJ819:AJ825" si="867">_xlfn.POISSON.DIST(2,K819,FALSE) * _xlfn.POISSON.DIST(4,L819,FALSE)</f>
        <v>#N/A</v>
      </c>
      <c r="AK819" s="5" t="e">
        <f t="shared" ref="AK819:AK825" si="868">_xlfn.POISSON.DIST(3,K819,FALSE) * _xlfn.POISSON.DIST(4,L819,FALSE)</f>
        <v>#N/A</v>
      </c>
      <c r="AL819" s="5" t="e">
        <f t="shared" ref="AL819:AL825" si="869">_xlfn.POISSON.DIST(5,K819,FALSE) * _xlfn.POISSON.DIST(5,L819,FALSE)</f>
        <v>#N/A</v>
      </c>
      <c r="AM819" s="5" t="e">
        <f t="shared" ref="AM819:AM825" si="870">_xlfn.POISSON.DIST(5,K819,FALSE) * _xlfn.POISSON.DIST(0,L819,FALSE)</f>
        <v>#N/A</v>
      </c>
      <c r="AN819" s="5" t="e">
        <f t="shared" ref="AN819:AN825" si="871">_xlfn.POISSON.DIST(5,K819,FALSE) * _xlfn.POISSON.DIST(1,L819,FALSE)</f>
        <v>#N/A</v>
      </c>
      <c r="AO819" s="5" t="e">
        <f t="shared" ref="AO819:AO825" si="872">_xlfn.POISSON.DIST(5,K819,FALSE) * _xlfn.POISSON.DIST(2,L819,FALSE)</f>
        <v>#N/A</v>
      </c>
      <c r="AP819" s="5" t="e">
        <f t="shared" ref="AP819:AP825" si="873">_xlfn.POISSON.DIST(5,K819,FALSE) * _xlfn.POISSON.DIST(3,L819,FALSE)</f>
        <v>#N/A</v>
      </c>
      <c r="AQ819" s="5" t="e">
        <f t="shared" ref="AQ819:AQ825" si="874">_xlfn.POISSON.DIST(5,K819,FALSE) * _xlfn.POISSON.DIST(4,L819,FALSE)</f>
        <v>#N/A</v>
      </c>
      <c r="AR819" s="5" t="e">
        <f t="shared" ref="AR819:AR825" si="875">_xlfn.POISSON.DIST(0,K819,FALSE) * _xlfn.POISSON.DIST(5,L819,FALSE)</f>
        <v>#N/A</v>
      </c>
      <c r="AS819" s="5" t="e">
        <f t="shared" ref="AS819:AS825" si="876">_xlfn.POISSON.DIST(1,K819,FALSE) * _xlfn.POISSON.DIST(5,L819,FALSE)</f>
        <v>#N/A</v>
      </c>
      <c r="AT819" s="5" t="e">
        <f t="shared" ref="AT819:AT825" si="877">_xlfn.POISSON.DIST(2,K819,FALSE) * _xlfn.POISSON.DIST(5,L819,FALSE)</f>
        <v>#N/A</v>
      </c>
      <c r="AU819" s="5" t="e">
        <f t="shared" ref="AU819:AU825" si="878">_xlfn.POISSON.DIST(3,K819,FALSE) * _xlfn.POISSON.DIST(5,L819,FALSE)</f>
        <v>#N/A</v>
      </c>
      <c r="AV819" s="5" t="e">
        <f t="shared" ref="AV819:AV825" si="879">_xlfn.POISSON.DIST(4,K819,FALSE) * _xlfn.POISSON.DIST(5,L819,FALSE)</f>
        <v>#N/A</v>
      </c>
      <c r="AW819" s="5" t="e">
        <f t="shared" ref="AW819:AW825" si="880">_xlfn.POISSON.DIST(6,K819,FALSE) * _xlfn.POISSON.DIST(6,L819,FALSE)</f>
        <v>#N/A</v>
      </c>
      <c r="AX819" s="5" t="e">
        <f t="shared" ref="AX819:AX825" si="881">_xlfn.POISSON.DIST(6,K819,FALSE) * _xlfn.POISSON.DIST(0,L819,FALSE)</f>
        <v>#N/A</v>
      </c>
      <c r="AY819" s="5" t="e">
        <f t="shared" ref="AY819:AY825" si="882">_xlfn.POISSON.DIST(6,K819,FALSE) * _xlfn.POISSON.DIST(1,L819,FALSE)</f>
        <v>#N/A</v>
      </c>
      <c r="AZ819" s="5" t="e">
        <f t="shared" ref="AZ819:AZ825" si="883">_xlfn.POISSON.DIST(6,K819,FALSE) * _xlfn.POISSON.DIST(2,L819,FALSE)</f>
        <v>#N/A</v>
      </c>
      <c r="BA819" s="5" t="e">
        <f t="shared" ref="BA819:BA825" si="884">_xlfn.POISSON.DIST(6,K819,FALSE) * _xlfn.POISSON.DIST(3,L819,FALSE)</f>
        <v>#N/A</v>
      </c>
      <c r="BB819" s="5" t="e">
        <f t="shared" ref="BB819:BB825" si="885">_xlfn.POISSON.DIST(6,K819,FALSE) * _xlfn.POISSON.DIST(4,L819,FALSE)</f>
        <v>#N/A</v>
      </c>
      <c r="BC819" s="5" t="e">
        <f t="shared" ref="BC819:BC825" si="886">_xlfn.POISSON.DIST(6,K819,FALSE) * _xlfn.POISSON.DIST(5,L819,FALSE)</f>
        <v>#N/A</v>
      </c>
      <c r="BD819" s="5" t="e">
        <f t="shared" ref="BD819:BD825" si="887">_xlfn.POISSON.DIST(0,K819,FALSE) * _xlfn.POISSON.DIST(6,L819,FALSE)</f>
        <v>#N/A</v>
      </c>
      <c r="BE819" s="5" t="e">
        <f t="shared" ref="BE819:BE825" si="888">_xlfn.POISSON.DIST(1,K819,FALSE) * _xlfn.POISSON.DIST(6,L819,FALSE)</f>
        <v>#N/A</v>
      </c>
      <c r="BF819" s="5" t="e">
        <f t="shared" ref="BF819:BF825" si="889">_xlfn.POISSON.DIST(2,K819,FALSE) * _xlfn.POISSON.DIST(6,L819,FALSE)</f>
        <v>#N/A</v>
      </c>
      <c r="BG819" s="5" t="e">
        <f t="shared" ref="BG819:BG825" si="890">_xlfn.POISSON.DIST(3,K819,FALSE) * _xlfn.POISSON.DIST(6,L819,FALSE)</f>
        <v>#N/A</v>
      </c>
      <c r="BH819" s="5" t="e">
        <f t="shared" ref="BH819:BH825" si="891">_xlfn.POISSON.DIST(4,K819,FALSE) * _xlfn.POISSON.DIST(6,L819,FALSE)</f>
        <v>#N/A</v>
      </c>
      <c r="BI819" s="5" t="e">
        <f t="shared" ref="BI819:BI825" si="892">_xlfn.POISSON.DIST(5,K819,FALSE) * _xlfn.POISSON.DIST(6,L819,FALSE)</f>
        <v>#N/A</v>
      </c>
      <c r="BJ819" s="8" t="e">
        <f t="shared" ref="BJ819:BJ825" si="893">SUM(N819,Q819,T819,W819,X819,Y819,AD819,AE819,AF819,AG819,AM819,AN819,AO819,AP819,AQ819,AX819,AY819,AZ819,BA819,BB819,BC819)</f>
        <v>#N/A</v>
      </c>
      <c r="BK819" s="8" t="e">
        <f t="shared" ref="BK819:BK825" si="894">SUM(M819,P819,S819,V819,AC819,AL819,AY819)</f>
        <v>#N/A</v>
      </c>
      <c r="BL819" s="8" t="e">
        <f t="shared" ref="BL819:BL825" si="895">SUM(O819,R819,U819,AA819,AB819,AH819,AI819,AJ819,AK819,AR819,AS819,AT819,AU819,AV819,BD819,BE819,BF819,BG819,BH819,BI819)</f>
        <v>#N/A</v>
      </c>
      <c r="BM819" s="8" t="e">
        <f t="shared" ref="BM819:BM825" si="896">SUM(S819:BI819)</f>
        <v>#N/A</v>
      </c>
      <c r="BN819" s="8" t="e">
        <f t="shared" ref="BN819:BN825" si="897">SUM(M819:R819)</f>
        <v>#N/A</v>
      </c>
    </row>
    <row r="820" spans="1:66" x14ac:dyDescent="0.25">
      <c r="A820" t="s">
        <v>287</v>
      </c>
      <c r="B820" t="s">
        <v>326</v>
      </c>
      <c r="C820" t="s">
        <v>336</v>
      </c>
      <c r="D820" s="7" t="s">
        <v>540</v>
      </c>
      <c r="E820">
        <f>VLOOKUP(A820,home!$A$2:$E$405,3,FALSE)</f>
        <v>1.1707000000000001</v>
      </c>
      <c r="F820">
        <f>VLOOKUP(B820,home!$B$2:$E$405,3,FALSE)</f>
        <v>0.98229999999999995</v>
      </c>
      <c r="G820">
        <f>VLOOKUP(C820,away!$B$2:$E$405,4,FALSE)</f>
        <v>1.0249999999999999</v>
      </c>
      <c r="H820">
        <f>VLOOKUP(A820,away!$A$2:$E$405,3,FALSE)</f>
        <v>0.82930000000000004</v>
      </c>
      <c r="I820">
        <f>VLOOKUP(C820,away!$B$2:$E$405,3,FALSE)</f>
        <v>0.90439999999999998</v>
      </c>
      <c r="J820">
        <f>VLOOKUP(B820,home!$B$2:$E$405,4,FALSE)</f>
        <v>0.72350000000000003</v>
      </c>
      <c r="K820" s="3">
        <f t="shared" si="842"/>
        <v>1.17872807525</v>
      </c>
      <c r="L820" s="3">
        <f t="shared" si="843"/>
        <v>0.54263868862000009</v>
      </c>
      <c r="M820" s="5">
        <f t="shared" si="844"/>
        <v>0.17882157394569062</v>
      </c>
      <c r="N820" s="5">
        <f t="shared" si="845"/>
        <v>0.21078200967017946</v>
      </c>
      <c r="O820" s="5">
        <f t="shared" si="846"/>
        <v>9.7035504382853924E-2</v>
      </c>
      <c r="P820" s="5">
        <f t="shared" si="847"/>
        <v>0.11437847331211434</v>
      </c>
      <c r="Q820" s="5">
        <f t="shared" si="848"/>
        <v>0.12422733627792877</v>
      </c>
      <c r="R820" s="5">
        <f t="shared" si="849"/>
        <v>2.6327609423946057E-2</v>
      </c>
      <c r="S820" s="5">
        <f t="shared" si="850"/>
        <v>1.828978862637581E-2</v>
      </c>
      <c r="T820" s="5">
        <f t="shared" si="851"/>
        <v>6.7410558848611024E-2</v>
      </c>
      <c r="U820" s="5">
        <f t="shared" si="852"/>
        <v>3.1033092382221697E-2</v>
      </c>
      <c r="V820" s="5">
        <f t="shared" si="853"/>
        <v>1.2998419809864535E-3</v>
      </c>
      <c r="W820" s="5">
        <f t="shared" si="854"/>
        <v>4.8810082994772498E-2</v>
      </c>
      <c r="X820" s="5">
        <f t="shared" si="855"/>
        <v>2.6486239427716711E-2</v>
      </c>
      <c r="Y820" s="5">
        <f t="shared" si="856"/>
        <v>7.1862291147657669E-3</v>
      </c>
      <c r="Z820" s="5">
        <f t="shared" si="857"/>
        <v>4.7621264841032152E-3</v>
      </c>
      <c r="AA820" s="5">
        <f t="shared" si="858"/>
        <v>5.6132521847040324E-3</v>
      </c>
      <c r="AB820" s="5">
        <f t="shared" si="859"/>
        <v>3.3082489717845215E-3</v>
      </c>
      <c r="AC820" s="5">
        <f t="shared" si="860"/>
        <v>5.1963088838968283E-5</v>
      </c>
      <c r="AD820" s="5">
        <f t="shared" si="861"/>
        <v>1.4383453795305236E-2</v>
      </c>
      <c r="AE820" s="5">
        <f t="shared" si="862"/>
        <v>7.8050185053107962E-3</v>
      </c>
      <c r="AF820" s="5">
        <f t="shared" si="863"/>
        <v>2.1176525031883411E-3</v>
      </c>
      <c r="AG820" s="5">
        <f t="shared" si="864"/>
        <v>3.8304005909432743E-4</v>
      </c>
      <c r="AH820" s="5">
        <f t="shared" si="865"/>
        <v>6.4602851759408499E-4</v>
      </c>
      <c r="AI820" s="5">
        <f t="shared" si="866"/>
        <v>7.6149195110028663E-4</v>
      </c>
      <c r="AJ820" s="5">
        <f t="shared" si="867"/>
        <v>4.48795970919404E-4</v>
      </c>
      <c r="AK820" s="5">
        <f t="shared" si="868"/>
        <v>1.7633613699392803E-4</v>
      </c>
      <c r="AL820" s="5">
        <f t="shared" si="869"/>
        <v>1.3294724207691028E-6</v>
      </c>
      <c r="AM820" s="5">
        <f t="shared" si="870"/>
        <v>3.390836161517489E-3</v>
      </c>
      <c r="AN820" s="5">
        <f t="shared" si="871"/>
        <v>1.8399988880111249E-3</v>
      </c>
      <c r="AO820" s="5">
        <f t="shared" si="872"/>
        <v>4.9922729182630746E-4</v>
      </c>
      <c r="AP820" s="5">
        <f t="shared" si="873"/>
        <v>9.0300014319980544E-5</v>
      </c>
      <c r="AQ820" s="5">
        <f t="shared" si="874"/>
        <v>1.2250070338240366E-5</v>
      </c>
      <c r="AR820" s="5">
        <f t="shared" si="875"/>
        <v>7.0112013519675406E-5</v>
      </c>
      <c r="AS820" s="5">
        <f t="shared" si="876"/>
        <v>8.2642998747948967E-5</v>
      </c>
      <c r="AT820" s="5">
        <f t="shared" si="877"/>
        <v>4.8706811423529026E-5</v>
      </c>
      <c r="AU820" s="5">
        <f t="shared" si="878"/>
        <v>1.9137362026940361E-5</v>
      </c>
      <c r="AV820" s="5">
        <f t="shared" si="879"/>
        <v>5.6394364768444634E-6</v>
      </c>
      <c r="AW820" s="5">
        <f t="shared" si="880"/>
        <v>2.3621159604152796E-8</v>
      </c>
      <c r="AX820" s="5">
        <f t="shared" si="881"/>
        <v>6.6614563035893501E-4</v>
      </c>
      <c r="AY820" s="5">
        <f t="shared" si="882"/>
        <v>3.6147639128791576E-4</v>
      </c>
      <c r="AZ820" s="5">
        <f t="shared" si="883"/>
        <v>9.8075537467782288E-5</v>
      </c>
      <c r="BA820" s="5">
        <f t="shared" si="884"/>
        <v>1.7739860345739692E-5</v>
      </c>
      <c r="BB820" s="5">
        <f t="shared" si="885"/>
        <v>2.4065836385785317E-6</v>
      </c>
      <c r="BC820" s="5">
        <f t="shared" si="886"/>
        <v>2.6118107793852056E-7</v>
      </c>
      <c r="BD820" s="5">
        <f t="shared" si="887"/>
        <v>6.3409151788040599E-6</v>
      </c>
      <c r="BE820" s="5">
        <f t="shared" si="888"/>
        <v>7.4742147440352184E-6</v>
      </c>
      <c r="BF820" s="5">
        <f t="shared" si="889"/>
        <v>4.4050333796209033E-6</v>
      </c>
      <c r="BG820" s="5">
        <f t="shared" si="890"/>
        <v>1.7307788389908499E-6</v>
      </c>
      <c r="BH820" s="5">
        <f t="shared" si="891"/>
        <v>5.100294023917786E-7</v>
      </c>
      <c r="BI820" s="5">
        <f t="shared" si="892"/>
        <v>1.2023719516043377E-7</v>
      </c>
      <c r="BJ820" s="8">
        <f t="shared" si="893"/>
        <v>0.51657033880706282</v>
      </c>
      <c r="BK820" s="8">
        <f t="shared" si="894"/>
        <v>0.31320444681771487</v>
      </c>
      <c r="BL820" s="8">
        <f t="shared" si="895"/>
        <v>0.16559717975305185</v>
      </c>
      <c r="BM820" s="8">
        <f t="shared" si="896"/>
        <v>0.24820013207909145</v>
      </c>
      <c r="BN820" s="8">
        <f t="shared" si="897"/>
        <v>0.75157250701271328</v>
      </c>
    </row>
    <row r="821" spans="1:66" x14ac:dyDescent="0.25">
      <c r="A821" t="s">
        <v>34</v>
      </c>
      <c r="B821" t="s">
        <v>270</v>
      </c>
      <c r="C821" t="s">
        <v>205</v>
      </c>
      <c r="D821" s="7" t="s">
        <v>540</v>
      </c>
      <c r="E821">
        <f>VLOOKUP(A821,home!$A$2:$E$405,3,FALSE)</f>
        <v>1.6539999999999999</v>
      </c>
      <c r="F821">
        <f>VLOOKUP(B821,home!$B$2:$E$405,3,FALSE)</f>
        <v>1.3513999999999999</v>
      </c>
      <c r="G821">
        <f>VLOOKUP(C821,away!$B$2:$E$405,4,FALSE)</f>
        <v>1.1084000000000001</v>
      </c>
      <c r="H821">
        <f>VLOOKUP(A821,away!$A$2:$E$405,3,FALSE)</f>
        <v>1.3683000000000001</v>
      </c>
      <c r="I821">
        <f>VLOOKUP(C821,away!$B$2:$E$405,3,FALSE)</f>
        <v>0.93379999999999996</v>
      </c>
      <c r="J821">
        <f>VLOOKUP(B821,home!$B$2:$E$405,4,FALSE)</f>
        <v>0.51590000000000003</v>
      </c>
      <c r="K821" s="3">
        <f t="shared" si="842"/>
        <v>2.4775129710399999</v>
      </c>
      <c r="L821" s="3">
        <f t="shared" si="843"/>
        <v>0.65917499478600006</v>
      </c>
      <c r="M821" s="5">
        <f t="shared" si="844"/>
        <v>4.3426389666918218E-2</v>
      </c>
      <c r="N821" s="5">
        <f t="shared" si="845"/>
        <v>0.1075894436852273</v>
      </c>
      <c r="O821" s="5">
        <f t="shared" si="846"/>
        <v>2.8625590182265626E-2</v>
      </c>
      <c r="P821" s="5">
        <f t="shared" si="847"/>
        <v>7.0920270980238356E-2</v>
      </c>
      <c r="Q821" s="5">
        <f t="shared" si="848"/>
        <v>0.13327712113856416</v>
      </c>
      <c r="R821" s="5">
        <f t="shared" si="849"/>
        <v>9.4346366295705569E-3</v>
      </c>
      <c r="S821" s="5">
        <f t="shared" si="850"/>
        <v>2.8955232489324356E-2</v>
      </c>
      <c r="T821" s="5">
        <f t="shared" si="851"/>
        <v>8.785294563160613E-2</v>
      </c>
      <c r="U821" s="5">
        <f t="shared" si="852"/>
        <v>2.3374434626810162E-2</v>
      </c>
      <c r="V821" s="5">
        <f t="shared" si="853"/>
        <v>5.2541347686643333E-3</v>
      </c>
      <c r="W821" s="5">
        <f t="shared" si="854"/>
        <v>0.11006526545455401</v>
      </c>
      <c r="X821" s="5">
        <f t="shared" si="855"/>
        <v>7.2552270782125367E-2</v>
      </c>
      <c r="Y821" s="5">
        <f t="shared" si="856"/>
        <v>2.3912321357259972E-2</v>
      </c>
      <c r="Z821" s="5">
        <f t="shared" si="857"/>
        <v>2.0730255170349926E-3</v>
      </c>
      <c r="AA821" s="5">
        <f t="shared" si="858"/>
        <v>5.1359476077510961E-3</v>
      </c>
      <c r="AB821" s="5">
        <f t="shared" si="859"/>
        <v>6.3621884083926014E-3</v>
      </c>
      <c r="AC821" s="5">
        <f t="shared" si="860"/>
        <v>5.3628776249074804E-4</v>
      </c>
      <c r="AD821" s="5">
        <f t="shared" si="861"/>
        <v>6.8172030706154629E-2</v>
      </c>
      <c r="AE821" s="5">
        <f t="shared" si="862"/>
        <v>4.4937297985280511E-2</v>
      </c>
      <c r="AF821" s="5">
        <f t="shared" si="863"/>
        <v>1.4810771582572104E-2</v>
      </c>
      <c r="AG821" s="5">
        <f t="shared" si="864"/>
        <v>3.2542967602395352E-3</v>
      </c>
      <c r="AH821" s="5">
        <f t="shared" si="865"/>
        <v>3.4162164609569654E-4</v>
      </c>
      <c r="AI821" s="5">
        <f t="shared" si="866"/>
        <v>8.4637205939012451E-4</v>
      </c>
      <c r="AJ821" s="5">
        <f t="shared" si="867"/>
        <v>1.0484488777324356E-3</v>
      </c>
      <c r="AK821" s="5">
        <f t="shared" si="868"/>
        <v>8.6584856468481335E-4</v>
      </c>
      <c r="AL821" s="5">
        <f t="shared" si="869"/>
        <v>3.5032774984012293E-5</v>
      </c>
      <c r="AM821" s="5">
        <f t="shared" si="870"/>
        <v>3.3779418067327045E-2</v>
      </c>
      <c r="AN821" s="5">
        <f t="shared" si="871"/>
        <v>2.2266547728404421E-2</v>
      </c>
      <c r="AO821" s="5">
        <f t="shared" si="872"/>
        <v>7.3387757413866019E-3</v>
      </c>
      <c r="AP821" s="5">
        <f t="shared" si="873"/>
        <v>1.6125124870213791E-3</v>
      </c>
      <c r="AQ821" s="5">
        <f t="shared" si="874"/>
        <v>2.6573197755616938E-4</v>
      </c>
      <c r="AR821" s="5">
        <f t="shared" si="875"/>
        <v>4.5037689356783112E-5</v>
      </c>
      <c r="AS821" s="5">
        <f t="shared" si="876"/>
        <v>1.1158145956710032E-4</v>
      </c>
      <c r="AT821" s="5">
        <f t="shared" si="877"/>
        <v>1.3822225670253319E-4</v>
      </c>
      <c r="AU821" s="5">
        <f t="shared" si="878"/>
        <v>1.1414914462231551E-4</v>
      </c>
      <c r="AV821" s="5">
        <f t="shared" si="879"/>
        <v>7.0701496608726905E-5</v>
      </c>
      <c r="AW821" s="5">
        <f t="shared" si="880"/>
        <v>1.5892371193544838E-6</v>
      </c>
      <c r="AX821" s="5">
        <f t="shared" si="881"/>
        <v>1.3948157735997599E-2</v>
      </c>
      <c r="AY821" s="5">
        <f t="shared" si="882"/>
        <v>9.1942768029005251E-3</v>
      </c>
      <c r="AZ821" s="5">
        <f t="shared" si="883"/>
        <v>3.0303186818064968E-3</v>
      </c>
      <c r="BA821" s="5">
        <f t="shared" si="884"/>
        <v>6.6583676709323881E-4</v>
      </c>
      <c r="BB821" s="5">
        <f t="shared" si="885"/>
        <v>1.0972573686925319E-4</v>
      </c>
      <c r="BC821" s="5">
        <f t="shared" si="886"/>
        <v>1.4465692405735999E-5</v>
      </c>
      <c r="BD821" s="5">
        <f t="shared" si="887"/>
        <v>4.9479531078218305E-6</v>
      </c>
      <c r="BE821" s="5">
        <f t="shared" si="888"/>
        <v>1.2258618004726263E-5</v>
      </c>
      <c r="BF821" s="5">
        <f t="shared" si="889"/>
        <v>1.5185442556866905E-5</v>
      </c>
      <c r="BG821" s="5">
        <f t="shared" si="890"/>
        <v>1.2540710301873526E-5</v>
      </c>
      <c r="BH821" s="5">
        <f t="shared" si="891"/>
        <v>7.767443109736656E-6</v>
      </c>
      <c r="BI821" s="5">
        <f t="shared" si="892"/>
        <v>3.8487882112375673E-6</v>
      </c>
      <c r="BJ821" s="8">
        <f t="shared" si="893"/>
        <v>0.75864953250235245</v>
      </c>
      <c r="BK821" s="8">
        <f t="shared" si="894"/>
        <v>0.15832162524552054</v>
      </c>
      <c r="BL821" s="8">
        <f t="shared" si="895"/>
        <v>7.657132960484285E-2</v>
      </c>
      <c r="BM821" s="8">
        <f t="shared" si="896"/>
        <v>0.5931493730211852</v>
      </c>
      <c r="BN821" s="8">
        <f t="shared" si="897"/>
        <v>0.39327345228278421</v>
      </c>
    </row>
    <row r="822" spans="1:66" x14ac:dyDescent="0.25">
      <c r="A822" t="s">
        <v>34</v>
      </c>
      <c r="B822" t="s">
        <v>517</v>
      </c>
      <c r="C822" t="s">
        <v>483</v>
      </c>
      <c r="D822" s="7" t="s">
        <v>540</v>
      </c>
      <c r="E822">
        <f>VLOOKUP(A822,home!$A$2:$E$405,3,FALSE)</f>
        <v>1.6539999999999999</v>
      </c>
      <c r="F822" t="e">
        <f>VLOOKUP(B822,home!$B$2:$E$405,3,FALSE)</f>
        <v>#N/A</v>
      </c>
      <c r="G822">
        <f>VLOOKUP(C822,away!$B$2:$E$405,4,FALSE)</f>
        <v>1.1380999999999999</v>
      </c>
      <c r="H822">
        <f>VLOOKUP(A822,away!$A$2:$E$405,3,FALSE)</f>
        <v>1.3683000000000001</v>
      </c>
      <c r="I822">
        <f>VLOOKUP(C822,away!$B$2:$E$405,3,FALSE)</f>
        <v>0.85980000000000001</v>
      </c>
      <c r="J822" t="e">
        <f>VLOOKUP(B822,home!$B$2:$E$405,4,FALSE)</f>
        <v>#N/A</v>
      </c>
      <c r="K822" s="3" t="e">
        <f t="shared" si="842"/>
        <v>#N/A</v>
      </c>
      <c r="L822" s="3" t="e">
        <f t="shared" si="843"/>
        <v>#N/A</v>
      </c>
      <c r="M822" s="5" t="e">
        <f t="shared" si="844"/>
        <v>#N/A</v>
      </c>
      <c r="N822" s="5" t="e">
        <f t="shared" si="845"/>
        <v>#N/A</v>
      </c>
      <c r="O822" s="5" t="e">
        <f t="shared" si="846"/>
        <v>#N/A</v>
      </c>
      <c r="P822" s="5" t="e">
        <f t="shared" si="847"/>
        <v>#N/A</v>
      </c>
      <c r="Q822" s="5" t="e">
        <f t="shared" si="848"/>
        <v>#N/A</v>
      </c>
      <c r="R822" s="5" t="e">
        <f t="shared" si="849"/>
        <v>#N/A</v>
      </c>
      <c r="S822" s="5" t="e">
        <f t="shared" si="850"/>
        <v>#N/A</v>
      </c>
      <c r="T822" s="5" t="e">
        <f t="shared" si="851"/>
        <v>#N/A</v>
      </c>
      <c r="U822" s="5" t="e">
        <f t="shared" si="852"/>
        <v>#N/A</v>
      </c>
      <c r="V822" s="5" t="e">
        <f t="shared" si="853"/>
        <v>#N/A</v>
      </c>
      <c r="W822" s="5" t="e">
        <f t="shared" si="854"/>
        <v>#N/A</v>
      </c>
      <c r="X822" s="5" t="e">
        <f t="shared" si="855"/>
        <v>#N/A</v>
      </c>
      <c r="Y822" s="5" t="e">
        <f t="shared" si="856"/>
        <v>#N/A</v>
      </c>
      <c r="Z822" s="5" t="e">
        <f t="shared" si="857"/>
        <v>#N/A</v>
      </c>
      <c r="AA822" s="5" t="e">
        <f t="shared" si="858"/>
        <v>#N/A</v>
      </c>
      <c r="AB822" s="5" t="e">
        <f t="shared" si="859"/>
        <v>#N/A</v>
      </c>
      <c r="AC822" s="5" t="e">
        <f t="shared" si="860"/>
        <v>#N/A</v>
      </c>
      <c r="AD822" s="5" t="e">
        <f t="shared" si="861"/>
        <v>#N/A</v>
      </c>
      <c r="AE822" s="5" t="e">
        <f t="shared" si="862"/>
        <v>#N/A</v>
      </c>
      <c r="AF822" s="5" t="e">
        <f t="shared" si="863"/>
        <v>#N/A</v>
      </c>
      <c r="AG822" s="5" t="e">
        <f t="shared" si="864"/>
        <v>#N/A</v>
      </c>
      <c r="AH822" s="5" t="e">
        <f t="shared" si="865"/>
        <v>#N/A</v>
      </c>
      <c r="AI822" s="5" t="e">
        <f t="shared" si="866"/>
        <v>#N/A</v>
      </c>
      <c r="AJ822" s="5" t="e">
        <f t="shared" si="867"/>
        <v>#N/A</v>
      </c>
      <c r="AK822" s="5" t="e">
        <f t="shared" si="868"/>
        <v>#N/A</v>
      </c>
      <c r="AL822" s="5" t="e">
        <f t="shared" si="869"/>
        <v>#N/A</v>
      </c>
      <c r="AM822" s="5" t="e">
        <f t="shared" si="870"/>
        <v>#N/A</v>
      </c>
      <c r="AN822" s="5" t="e">
        <f t="shared" si="871"/>
        <v>#N/A</v>
      </c>
      <c r="AO822" s="5" t="e">
        <f t="shared" si="872"/>
        <v>#N/A</v>
      </c>
      <c r="AP822" s="5" t="e">
        <f t="shared" si="873"/>
        <v>#N/A</v>
      </c>
      <c r="AQ822" s="5" t="e">
        <f t="shared" si="874"/>
        <v>#N/A</v>
      </c>
      <c r="AR822" s="5" t="e">
        <f t="shared" si="875"/>
        <v>#N/A</v>
      </c>
      <c r="AS822" s="5" t="e">
        <f t="shared" si="876"/>
        <v>#N/A</v>
      </c>
      <c r="AT822" s="5" t="e">
        <f t="shared" si="877"/>
        <v>#N/A</v>
      </c>
      <c r="AU822" s="5" t="e">
        <f t="shared" si="878"/>
        <v>#N/A</v>
      </c>
      <c r="AV822" s="5" t="e">
        <f t="shared" si="879"/>
        <v>#N/A</v>
      </c>
      <c r="AW822" s="5" t="e">
        <f t="shared" si="880"/>
        <v>#N/A</v>
      </c>
      <c r="AX822" s="5" t="e">
        <f t="shared" si="881"/>
        <v>#N/A</v>
      </c>
      <c r="AY822" s="5" t="e">
        <f t="shared" si="882"/>
        <v>#N/A</v>
      </c>
      <c r="AZ822" s="5" t="e">
        <f t="shared" si="883"/>
        <v>#N/A</v>
      </c>
      <c r="BA822" s="5" t="e">
        <f t="shared" si="884"/>
        <v>#N/A</v>
      </c>
      <c r="BB822" s="5" t="e">
        <f t="shared" si="885"/>
        <v>#N/A</v>
      </c>
      <c r="BC822" s="5" t="e">
        <f t="shared" si="886"/>
        <v>#N/A</v>
      </c>
      <c r="BD822" s="5" t="e">
        <f t="shared" si="887"/>
        <v>#N/A</v>
      </c>
      <c r="BE822" s="5" t="e">
        <f t="shared" si="888"/>
        <v>#N/A</v>
      </c>
      <c r="BF822" s="5" t="e">
        <f t="shared" si="889"/>
        <v>#N/A</v>
      </c>
      <c r="BG822" s="5" t="e">
        <f t="shared" si="890"/>
        <v>#N/A</v>
      </c>
      <c r="BH822" s="5" t="e">
        <f t="shared" si="891"/>
        <v>#N/A</v>
      </c>
      <c r="BI822" s="5" t="e">
        <f t="shared" si="892"/>
        <v>#N/A</v>
      </c>
      <c r="BJ822" s="8" t="e">
        <f t="shared" si="893"/>
        <v>#N/A</v>
      </c>
      <c r="BK822" s="8" t="e">
        <f t="shared" si="894"/>
        <v>#N/A</v>
      </c>
      <c r="BL822" s="8" t="e">
        <f t="shared" si="895"/>
        <v>#N/A</v>
      </c>
      <c r="BM822" s="8" t="e">
        <f t="shared" si="896"/>
        <v>#N/A</v>
      </c>
      <c r="BN822" s="8" t="e">
        <f t="shared" si="897"/>
        <v>#N/A</v>
      </c>
    </row>
    <row r="823" spans="1:66" x14ac:dyDescent="0.25">
      <c r="A823" t="s">
        <v>34</v>
      </c>
      <c r="B823" t="s">
        <v>479</v>
      </c>
      <c r="C823" t="s">
        <v>279</v>
      </c>
      <c r="D823" s="7" t="s">
        <v>540</v>
      </c>
      <c r="E823">
        <f>VLOOKUP(A823,home!$A$2:$E$405,3,FALSE)</f>
        <v>1.6539999999999999</v>
      </c>
      <c r="F823">
        <f>VLOOKUP(B823,home!$B$2:$E$405,3,FALSE)</f>
        <v>0.83130000000000004</v>
      </c>
      <c r="G823">
        <f>VLOOKUP(C823,away!$B$2:$E$405,4,FALSE)</f>
        <v>0.53349999999999997</v>
      </c>
      <c r="H823">
        <f>VLOOKUP(A823,away!$A$2:$E$405,3,FALSE)</f>
        <v>1.3683000000000001</v>
      </c>
      <c r="I823">
        <f>VLOOKUP(C823,away!$B$2:$E$405,3,FALSE)</f>
        <v>1.5906</v>
      </c>
      <c r="J823">
        <f>VLOOKUP(B823,home!$B$2:$E$405,4,FALSE)</f>
        <v>1.0048999999999999</v>
      </c>
      <c r="K823" s="3">
        <f t="shared" si="842"/>
        <v>0.73354660169999997</v>
      </c>
      <c r="L823" s="3">
        <f t="shared" si="843"/>
        <v>2.1870824281019998</v>
      </c>
      <c r="M823" s="5">
        <f t="shared" si="844"/>
        <v>5.3899772071675435E-2</v>
      </c>
      <c r="N823" s="5">
        <f t="shared" si="845"/>
        <v>3.953799463558208E-2</v>
      </c>
      <c r="O823" s="5">
        <f t="shared" si="846"/>
        <v>0.11788324437666427</v>
      </c>
      <c r="P823" s="5">
        <f t="shared" si="847"/>
        <v>8.6472853309872699E-2</v>
      </c>
      <c r="Q823" s="5">
        <f t="shared" si="848"/>
        <v>1.4501480801482031E-2</v>
      </c>
      <c r="R823" s="5">
        <f t="shared" si="849"/>
        <v>0.12891018617192818</v>
      </c>
      <c r="S823" s="5">
        <f t="shared" si="850"/>
        <v>3.4682680798757269E-2</v>
      </c>
      <c r="T823" s="5">
        <f t="shared" si="851"/>
        <v>3.1715933842379855E-2</v>
      </c>
      <c r="U823" s="5">
        <f t="shared" si="852"/>
        <v>9.4561628990932248E-2</v>
      </c>
      <c r="V823" s="5">
        <f t="shared" si="853"/>
        <v>6.1824841302274194E-3</v>
      </c>
      <c r="W823" s="5">
        <f t="shared" si="854"/>
        <v>3.5458373205149787E-3</v>
      </c>
      <c r="X823" s="5">
        <f t="shared" si="855"/>
        <v>7.7550384966065889E-3</v>
      </c>
      <c r="Y823" s="5">
        <f t="shared" si="856"/>
        <v>8.4804542125914116E-3</v>
      </c>
      <c r="Z823" s="5">
        <f t="shared" si="857"/>
        <v>9.3979067659993837E-2</v>
      </c>
      <c r="AA823" s="5">
        <f t="shared" si="858"/>
        <v>6.8938025712922846E-2</v>
      </c>
      <c r="AB823" s="5">
        <f t="shared" si="859"/>
        <v>2.528462724481088E-2</v>
      </c>
      <c r="AC823" s="5">
        <f t="shared" si="860"/>
        <v>6.1992034327719718E-4</v>
      </c>
      <c r="AD823" s="5">
        <f t="shared" si="861"/>
        <v>6.5025922916119895E-4</v>
      </c>
      <c r="AE823" s="5">
        <f t="shared" si="862"/>
        <v>1.4221705338096097E-3</v>
      </c>
      <c r="AF823" s="5">
        <f t="shared" si="863"/>
        <v>1.5552020921297198E-3</v>
      </c>
      <c r="AG823" s="5">
        <f t="shared" si="864"/>
        <v>1.1337850559481257E-3</v>
      </c>
      <c r="AH823" s="5">
        <f t="shared" si="865"/>
        <v>5.1384991872145361E-2</v>
      </c>
      <c r="AI823" s="5">
        <f t="shared" si="866"/>
        <v>3.7693286166194349E-2</v>
      </c>
      <c r="AJ823" s="5">
        <f t="shared" si="867"/>
        <v>1.3824890987058741E-2</v>
      </c>
      <c r="AK823" s="5">
        <f t="shared" si="868"/>
        <v>3.3804006008099664E-3</v>
      </c>
      <c r="AL823" s="5">
        <f t="shared" si="869"/>
        <v>3.9782194875874314E-5</v>
      </c>
      <c r="AM823" s="5">
        <f t="shared" si="870"/>
        <v>9.5399089555051823E-5</v>
      </c>
      <c r="AN823" s="5">
        <f t="shared" si="871"/>
        <v>2.0864567242278288E-4</v>
      </c>
      <c r="AO823" s="5">
        <f t="shared" si="872"/>
        <v>2.2816264192769727E-4</v>
      </c>
      <c r="AP823" s="5">
        <f t="shared" si="873"/>
        <v>1.6633683496979841E-4</v>
      </c>
      <c r="AQ823" s="5">
        <f t="shared" si="874"/>
        <v>9.0948092227137098E-5</v>
      </c>
      <c r="AR823" s="5">
        <f t="shared" si="875"/>
        <v>2.2476642558346638E-2</v>
      </c>
      <c r="AS823" s="5">
        <f t="shared" si="876"/>
        <v>1.6487664766300768E-2</v>
      </c>
      <c r="AT823" s="5">
        <f t="shared" si="877"/>
        <v>6.0472352296443762E-3</v>
      </c>
      <c r="AU823" s="5">
        <f t="shared" si="878"/>
        <v>1.4786429507953839E-3</v>
      </c>
      <c r="AV823" s="5">
        <f t="shared" si="879"/>
        <v>2.7116337792090349E-4</v>
      </c>
      <c r="AW823" s="5">
        <f t="shared" si="880"/>
        <v>1.772879019306663E-6</v>
      </c>
      <c r="AX823" s="5">
        <f t="shared" si="881"/>
        <v>1.1663279658063701E-5</v>
      </c>
      <c r="AY823" s="5">
        <f t="shared" si="882"/>
        <v>2.5508553994190624E-5</v>
      </c>
      <c r="AZ823" s="5">
        <f t="shared" si="883"/>
        <v>2.7894655103492701E-5</v>
      </c>
      <c r="BA823" s="5">
        <f t="shared" si="884"/>
        <v>2.0335970004938217E-5</v>
      </c>
      <c r="BB823" s="5">
        <f t="shared" si="885"/>
        <v>1.111911066405243E-5</v>
      </c>
      <c r="BC823" s="5">
        <f t="shared" si="886"/>
        <v>4.8636823098941244E-6</v>
      </c>
      <c r="BD823" s="5">
        <f t="shared" si="887"/>
        <v>8.1930449970149134E-3</v>
      </c>
      <c r="BE823" s="5">
        <f t="shared" si="888"/>
        <v>6.0099803151354757E-3</v>
      </c>
      <c r="BF823" s="5">
        <f t="shared" si="889"/>
        <v>2.204300318225761E-3</v>
      </c>
      <c r="BG823" s="5">
        <f t="shared" si="890"/>
        <v>5.389856691869119E-4</v>
      </c>
      <c r="BH823" s="5">
        <f t="shared" si="891"/>
        <v>9.8842776499264898E-5</v>
      </c>
      <c r="BI823" s="5">
        <f t="shared" si="892"/>
        <v>1.450115656072568E-5</v>
      </c>
      <c r="BJ823" s="8">
        <f t="shared" si="893"/>
        <v>0.11118903380304271</v>
      </c>
      <c r="BK823" s="8">
        <f t="shared" si="894"/>
        <v>0.18192300140268011</v>
      </c>
      <c r="BL823" s="8">
        <f t="shared" si="895"/>
        <v>0.60568228623909781</v>
      </c>
      <c r="BM823" s="8">
        <f t="shared" si="896"/>
        <v>0.55154412206263481</v>
      </c>
      <c r="BN823" s="8">
        <f t="shared" si="897"/>
        <v>0.44120553136720464</v>
      </c>
    </row>
    <row r="824" spans="1:66" x14ac:dyDescent="0.25">
      <c r="A824" t="s">
        <v>34</v>
      </c>
      <c r="B824" t="s">
        <v>269</v>
      </c>
      <c r="C824" t="s">
        <v>439</v>
      </c>
      <c r="D824" s="7" t="s">
        <v>540</v>
      </c>
      <c r="E824">
        <f>VLOOKUP(A824,home!$A$2:$E$405,3,FALSE)</f>
        <v>1.6539999999999999</v>
      </c>
      <c r="F824">
        <f>VLOOKUP(B824,home!$B$2:$E$405,3,FALSE)</f>
        <v>0.45340000000000003</v>
      </c>
      <c r="G824">
        <f>VLOOKUP(C824,away!$B$2:$E$405,4,FALSE)</f>
        <v>0.94469999999999998</v>
      </c>
      <c r="H824">
        <f>VLOOKUP(A824,away!$A$2:$E$405,3,FALSE)</f>
        <v>1.3683000000000001</v>
      </c>
      <c r="I824">
        <f>VLOOKUP(C824,away!$B$2:$E$405,3,FALSE)</f>
        <v>1.1876</v>
      </c>
      <c r="J824">
        <f>VLOOKUP(B824,home!$B$2:$E$405,4,FALSE)</f>
        <v>1.4159999999999999</v>
      </c>
      <c r="K824" s="3">
        <f t="shared" si="842"/>
        <v>0.70845282492000006</v>
      </c>
      <c r="L824" s="3">
        <f t="shared" si="843"/>
        <v>2.3009902012799999</v>
      </c>
      <c r="M824" s="5">
        <f t="shared" si="844"/>
        <v>4.9319140581137129E-2</v>
      </c>
      <c r="N824" s="5">
        <f t="shared" si="845"/>
        <v>3.4940284467333209E-2</v>
      </c>
      <c r="O824" s="5">
        <f t="shared" si="846"/>
        <v>0.11348285921274734</v>
      </c>
      <c r="P824" s="5">
        <f t="shared" si="847"/>
        <v>8.0397252189269505E-2</v>
      </c>
      <c r="Q824" s="5">
        <f t="shared" si="848"/>
        <v>1.2376771617195307E-2</v>
      </c>
      <c r="R824" s="5">
        <f t="shared" si="849"/>
        <v>0.13056147353088474</v>
      </c>
      <c r="S824" s="5">
        <f t="shared" si="850"/>
        <v>3.2764754633909571E-2</v>
      </c>
      <c r="T824" s="5">
        <f t="shared" si="851"/>
        <v>2.8478830214646821E-2</v>
      </c>
      <c r="U824" s="5">
        <f t="shared" si="852"/>
        <v>9.2496644748673085E-2</v>
      </c>
      <c r="V824" s="5">
        <f t="shared" si="853"/>
        <v>5.9345817424650777E-3</v>
      </c>
      <c r="W824" s="5">
        <f t="shared" si="854"/>
        <v>2.9227862718638978E-3</v>
      </c>
      <c r="X824" s="5">
        <f t="shared" si="855"/>
        <v>6.7253025719945306E-3</v>
      </c>
      <c r="Y824" s="5">
        <f t="shared" si="856"/>
        <v>7.7374276594012999E-3</v>
      </c>
      <c r="Z824" s="5">
        <f t="shared" si="857"/>
        <v>0.10014022375308126</v>
      </c>
      <c r="AA824" s="5">
        <f t="shared" si="858"/>
        <v>7.0944624405991308E-2</v>
      </c>
      <c r="AB824" s="5">
        <f t="shared" si="859"/>
        <v>2.5130459786656463E-2</v>
      </c>
      <c r="AC824" s="5">
        <f t="shared" si="860"/>
        <v>6.0463855838315602E-4</v>
      </c>
      <c r="AD824" s="5">
        <f t="shared" si="861"/>
        <v>5.1766404773484335E-4</v>
      </c>
      <c r="AE824" s="5">
        <f t="shared" si="862"/>
        <v>1.1911399013928166E-3</v>
      </c>
      <c r="AF824" s="5">
        <f t="shared" si="863"/>
        <v>1.3704006207292485E-3</v>
      </c>
      <c r="AG824" s="5">
        <f t="shared" si="864"/>
        <v>1.0510928000420101E-3</v>
      </c>
      <c r="AH824" s="5">
        <f t="shared" si="865"/>
        <v>5.7605418402456691E-2</v>
      </c>
      <c r="AI824" s="5">
        <f t="shared" si="866"/>
        <v>4.0810721397918998E-2</v>
      </c>
      <c r="AJ824" s="5">
        <f t="shared" si="867"/>
        <v>1.4456235430689404E-2</v>
      </c>
      <c r="AK824" s="5">
        <f t="shared" si="868"/>
        <v>3.4138536095268345E-3</v>
      </c>
      <c r="AL824" s="5">
        <f t="shared" si="869"/>
        <v>3.9425892737700377E-5</v>
      </c>
      <c r="AM824" s="5">
        <f t="shared" si="870"/>
        <v>7.3348111395454333E-5</v>
      </c>
      <c r="AN824" s="5">
        <f t="shared" si="871"/>
        <v>1.6877328560333432E-4</v>
      </c>
      <c r="AO824" s="5">
        <f t="shared" si="872"/>
        <v>1.9417283820555165E-4</v>
      </c>
      <c r="AP824" s="5">
        <f t="shared" si="873"/>
        <v>1.4892993268856701E-4</v>
      </c>
      <c r="AQ824" s="5">
        <f t="shared" si="874"/>
        <v>8.5671578948420698E-5</v>
      </c>
      <c r="AR824" s="5">
        <f t="shared" si="875"/>
        <v>2.650990065693748E-2</v>
      </c>
      <c r="AS824" s="5">
        <f t="shared" si="876"/>
        <v>1.8781014008755922E-2</v>
      </c>
      <c r="AT824" s="5">
        <f t="shared" si="877"/>
        <v>6.652731214682614E-3</v>
      </c>
      <c r="AU824" s="5">
        <f t="shared" si="878"/>
        <v>1.5710487408251205E-3</v>
      </c>
      <c r="AV824" s="5">
        <f t="shared" si="879"/>
        <v>2.7825347963114134E-4</v>
      </c>
      <c r="AW824" s="5">
        <f t="shared" si="880"/>
        <v>1.7852734274667168E-6</v>
      </c>
      <c r="AX824" s="5">
        <f t="shared" si="881"/>
        <v>8.6606127867760729E-6</v>
      </c>
      <c r="AY824" s="5">
        <f t="shared" si="882"/>
        <v>1.9927985159452016E-5</v>
      </c>
      <c r="AZ824" s="5">
        <f t="shared" si="883"/>
        <v>2.2927049291576177E-5</v>
      </c>
      <c r="BA824" s="5">
        <f t="shared" si="884"/>
        <v>1.7584971921393447E-5</v>
      </c>
      <c r="BB824" s="5">
        <f t="shared" si="885"/>
        <v>1.0115712020227568E-5</v>
      </c>
      <c r="BC824" s="5">
        <f t="shared" si="886"/>
        <v>4.6552308475027874E-6</v>
      </c>
      <c r="BD824" s="5">
        <f t="shared" si="887"/>
        <v>1.0166503608086559E-2</v>
      </c>
      <c r="BE824" s="5">
        <f t="shared" si="888"/>
        <v>7.2024882007082945E-3</v>
      </c>
      <c r="BF824" s="5">
        <f t="shared" si="889"/>
        <v>2.55131155612238E-3</v>
      </c>
      <c r="BG824" s="5">
        <f t="shared" si="890"/>
        <v>6.0249462639531384E-4</v>
      </c>
      <c r="BH824" s="5">
        <f t="shared" si="891"/>
        <v>1.0670975501722001E-4</v>
      </c>
      <c r="BI824" s="5">
        <f t="shared" si="892"/>
        <v>1.5119765477694141E-5</v>
      </c>
      <c r="BJ824" s="8">
        <f t="shared" si="893"/>
        <v>9.8066467481202263E-2</v>
      </c>
      <c r="BK824" s="8">
        <f t="shared" si="894"/>
        <v>0.16907972158306162</v>
      </c>
      <c r="BL824" s="8">
        <f t="shared" si="895"/>
        <v>0.62333986613818471</v>
      </c>
      <c r="BM824" s="8">
        <f t="shared" si="896"/>
        <v>0.5695303546452305</v>
      </c>
      <c r="BN824" s="8">
        <f t="shared" si="897"/>
        <v>0.42107778159856724</v>
      </c>
    </row>
    <row r="825" spans="1:66" x14ac:dyDescent="0.25">
      <c r="A825" t="s">
        <v>89</v>
      </c>
      <c r="B825" t="s">
        <v>120</v>
      </c>
      <c r="C825" t="s">
        <v>346</v>
      </c>
      <c r="D825" s="7" t="s">
        <v>541</v>
      </c>
      <c r="E825">
        <f>VLOOKUP(A825,home!$A$2:$E$405,3,FALSE)</f>
        <v>1.4149</v>
      </c>
      <c r="F825">
        <f>VLOOKUP(B825,home!$B$2:$E$405,3,FALSE)</f>
        <v>0.73750000000000004</v>
      </c>
      <c r="G825">
        <f>VLOOKUP(C825,away!$B$2:$E$405,4,FALSE)</f>
        <v>1.4446000000000001</v>
      </c>
      <c r="H825">
        <f>VLOOKUP(A825,away!$A$2:$E$405,3,FALSE)</f>
        <v>1.1467000000000001</v>
      </c>
      <c r="I825">
        <f>VLOOKUP(C825,away!$B$2:$E$405,3,FALSE)</f>
        <v>0.58919999999999995</v>
      </c>
      <c r="J825">
        <f>VLOOKUP(B825,home!$B$2:$E$405,4,FALSE)</f>
        <v>0.98580000000000001</v>
      </c>
      <c r="K825" s="3">
        <f t="shared" si="842"/>
        <v>1.5074238482500002</v>
      </c>
      <c r="L825" s="3">
        <f t="shared" si="843"/>
        <v>0.66604161391200001</v>
      </c>
      <c r="M825" s="5">
        <f t="shared" si="844"/>
        <v>0.11378262351232667</v>
      </c>
      <c r="N825" s="5">
        <f t="shared" si="845"/>
        <v>0.1715186401989324</v>
      </c>
      <c r="O825" s="5">
        <f t="shared" si="846"/>
        <v>7.5783962199291538E-2</v>
      </c>
      <c r="P825" s="5">
        <f t="shared" si="847"/>
        <v>0.11423855193408859</v>
      </c>
      <c r="Q825" s="5">
        <f t="shared" si="848"/>
        <v>0.12927564432764097</v>
      </c>
      <c r="R825" s="5">
        <f t="shared" si="849"/>
        <v>2.5237636245931061E-2</v>
      </c>
      <c r="S825" s="5">
        <f t="shared" si="850"/>
        <v>2.8674076816711018E-2</v>
      </c>
      <c r="T825" s="5">
        <f t="shared" si="851"/>
        <v>8.6102958787495687E-2</v>
      </c>
      <c r="U825" s="5">
        <f t="shared" si="852"/>
        <v>3.804381475057509E-2</v>
      </c>
      <c r="V825" s="5">
        <f t="shared" si="853"/>
        <v>3.1987749119735762E-3</v>
      </c>
      <c r="W825" s="5">
        <f t="shared" si="854"/>
        <v>6.495772975245695E-2</v>
      </c>
      <c r="X825" s="5">
        <f t="shared" si="855"/>
        <v>4.3264551160385967E-2</v>
      </c>
      <c r="Y825" s="5">
        <f t="shared" si="856"/>
        <v>1.4407995740020879E-2</v>
      </c>
      <c r="Z825" s="5">
        <f t="shared" si="857"/>
        <v>5.6031053255213058E-3</v>
      </c>
      <c r="AA825" s="5">
        <f t="shared" si="858"/>
        <v>8.4462545919473959E-3</v>
      </c>
      <c r="AB825" s="5">
        <f t="shared" si="859"/>
        <v>6.3660428001462918E-3</v>
      </c>
      <c r="AC825" s="5">
        <f t="shared" si="860"/>
        <v>2.0072452773696423E-4</v>
      </c>
      <c r="AD825" s="5">
        <f t="shared" si="861"/>
        <v>2.4479707739258057E-2</v>
      </c>
      <c r="AE825" s="5">
        <f t="shared" si="862"/>
        <v>1.6304504050749513E-2</v>
      </c>
      <c r="AF825" s="5">
        <f t="shared" si="863"/>
        <v>5.4297390959979729E-3</v>
      </c>
      <c r="AG825" s="5">
        <f t="shared" si="864"/>
        <v>1.2054773968731916E-3</v>
      </c>
      <c r="AH825" s="5">
        <f t="shared" si="865"/>
        <v>9.329753284822831E-4</v>
      </c>
      <c r="AI825" s="5">
        <f t="shared" si="866"/>
        <v>1.4063892599830712E-3</v>
      </c>
      <c r="AJ825" s="5">
        <f t="shared" si="867"/>
        <v>1.0600123552105759E-3</v>
      </c>
      <c r="AK825" s="5">
        <f t="shared" si="868"/>
        <v>5.3262930122802415E-4</v>
      </c>
      <c r="AL825" s="5">
        <f t="shared" si="869"/>
        <v>8.0611533390563466E-6</v>
      </c>
      <c r="AM825" s="5">
        <f t="shared" si="870"/>
        <v>7.3802590488695335E-3</v>
      </c>
      <c r="AN825" s="5">
        <f t="shared" si="871"/>
        <v>4.9155596479977066E-3</v>
      </c>
      <c r="AO825" s="5">
        <f t="shared" si="872"/>
        <v>1.6369836406165473E-3</v>
      </c>
      <c r="AP825" s="5">
        <f t="shared" si="873"/>
        <v>3.6343307531459557E-4</v>
      </c>
      <c r="AQ825" s="5">
        <f t="shared" si="874"/>
        <v>6.0515388007883675E-5</v>
      </c>
      <c r="AR825" s="5">
        <f t="shared" si="875"/>
        <v>1.2428007870448365E-4</v>
      </c>
      <c r="AS825" s="5">
        <f t="shared" si="876"/>
        <v>1.8734275450152564E-4</v>
      </c>
      <c r="AT825" s="5">
        <f t="shared" si="877"/>
        <v>1.4120246796622246E-4</v>
      </c>
      <c r="AU825" s="5">
        <f t="shared" si="878"/>
        <v>7.0950655881346809E-5</v>
      </c>
      <c r="AV825" s="5">
        <f t="shared" si="879"/>
        <v>2.6738177681130338E-5</v>
      </c>
      <c r="AW825" s="5">
        <f t="shared" si="880"/>
        <v>2.2481818008799594E-7</v>
      </c>
      <c r="AX825" s="5">
        <f t="shared" si="881"/>
        <v>1.8541964160881342E-3</v>
      </c>
      <c r="AY825" s="5">
        <f t="shared" si="882"/>
        <v>1.2349719734811872E-3</v>
      </c>
      <c r="AZ825" s="5">
        <f t="shared" si="883"/>
        <v>4.1127136317674871E-4</v>
      </c>
      <c r="BA825" s="5">
        <f t="shared" si="884"/>
        <v>9.1307947495343359E-5</v>
      </c>
      <c r="BB825" s="5">
        <f t="shared" si="885"/>
        <v>1.5203723178197661E-5</v>
      </c>
      <c r="BC825" s="5">
        <f t="shared" si="886"/>
        <v>2.0252624646156105E-6</v>
      </c>
      <c r="BD825" s="5">
        <f t="shared" si="887"/>
        <v>1.3795950699574106E-5</v>
      </c>
      <c r="BE825" s="5">
        <f t="shared" si="888"/>
        <v>2.0796345093819279E-5</v>
      </c>
      <c r="BF825" s="5">
        <f t="shared" si="889"/>
        <v>1.5674453275430041E-5</v>
      </c>
      <c r="BG825" s="5">
        <f t="shared" si="890"/>
        <v>7.8760148918878569E-6</v>
      </c>
      <c r="BH825" s="5">
        <f t="shared" si="891"/>
        <v>2.9681231693009767E-6</v>
      </c>
      <c r="BI825" s="5">
        <f t="shared" si="892"/>
        <v>8.9484392998953247E-7</v>
      </c>
      <c r="BJ825" s="8">
        <f t="shared" si="893"/>
        <v>0.57491267573650207</v>
      </c>
      <c r="BK825" s="8">
        <f t="shared" si="894"/>
        <v>0.26133778482965708</v>
      </c>
      <c r="BL825" s="8">
        <f t="shared" si="895"/>
        <v>0.15842223669859004</v>
      </c>
      <c r="BM825" s="8">
        <f t="shared" si="896"/>
        <v>0.36920399701675843</v>
      </c>
      <c r="BN825" s="8">
        <f t="shared" si="897"/>
        <v>0.62983705841821114</v>
      </c>
    </row>
    <row r="826" spans="1:66" x14ac:dyDescent="0.25">
      <c r="A826" t="s">
        <v>10</v>
      </c>
      <c r="B826" t="s">
        <v>213</v>
      </c>
      <c r="C826" t="s">
        <v>465</v>
      </c>
      <c r="D826" t="s">
        <v>543</v>
      </c>
      <c r="E826">
        <f>VLOOKUP(A826,home!$A$2:$E$405,3,FALSE)</f>
        <v>1.6503000000000001</v>
      </c>
      <c r="F826">
        <f>VLOOKUP(B826,home!$B$2:$E$405,3,FALSE)</f>
        <v>1.2119</v>
      </c>
      <c r="G826">
        <f>VLOOKUP(C826,away!$B$2:$E$405,4,FALSE)</f>
        <v>0.96240000000000003</v>
      </c>
      <c r="H826">
        <f>VLOOKUP(A826,away!$A$2:$E$405,3,FALSE)</f>
        <v>1.3855999999999999</v>
      </c>
      <c r="I826">
        <f>VLOOKUP(C826,away!$B$2:$E$405,3,FALSE)</f>
        <v>0.89149999999999996</v>
      </c>
      <c r="J826">
        <f>VLOOKUP(B826,home!$B$2:$E$405,4,FALSE)</f>
        <v>0.72170000000000001</v>
      </c>
      <c r="K826" s="3">
        <f t="shared" ref="K826:K889" si="898">E826*F826*G826</f>
        <v>1.9247986237680001</v>
      </c>
      <c r="L826" s="3">
        <f t="shared" ref="L826:L889" si="899">H826*I826*J826</f>
        <v>0.89148887407999988</v>
      </c>
      <c r="M826" s="5">
        <f t="shared" ref="M826:M889" si="900">_xlfn.POISSON.DIST(0,K826,FALSE) * _xlfn.POISSON.DIST(0,L826,FALSE)</f>
        <v>5.9827641172897503E-2</v>
      </c>
      <c r="N826" s="5">
        <f t="shared" ref="N826:N889" si="901">_xlfn.POISSON.DIST(1,K826,FALSE) * _xlfn.POISSON.DIST(0,L826,FALSE)</f>
        <v>0.11515616139287886</v>
      </c>
      <c r="O826" s="5">
        <f t="shared" ref="O826:O889" si="902">_xlfn.POISSON.DIST(0,K826,FALSE) * _xlfn.POISSON.DIST(1,L826,FALSE)</f>
        <v>5.3335676468088629E-2</v>
      </c>
      <c r="P826" s="5">
        <f t="shared" ref="P826:P889" si="903">_xlfn.POISSON.DIST(1,K826,FALSE) * _xlfn.POISSON.DIST(1,L826,FALSE)</f>
        <v>0.10266043666351231</v>
      </c>
      <c r="Q826" s="5">
        <f t="shared" ref="Q826:Q889" si="904">_xlfn.POISSON.DIST(2,K826,FALSE) * _xlfn.POISSON.DIST(0,L826,FALSE)</f>
        <v>0.11082621048370948</v>
      </c>
      <c r="R826" s="5">
        <f t="shared" ref="R826:R889" si="905">_xlfn.POISSON.DIST(0,K826,FALSE) * _xlfn.POISSON.DIST(2,L826,FALSE)</f>
        <v>2.3774081081415741E-2</v>
      </c>
      <c r="S826" s="5">
        <f t="shared" ref="S826:S889" si="906">_xlfn.POISSON.DIST(2,K826,FALSE) * _xlfn.POISSON.DIST(2,L826,FALSE)</f>
        <v>4.4039699081088665E-2</v>
      </c>
      <c r="T826" s="5">
        <f t="shared" ref="T826:T889" si="907">_xlfn.POISSON.DIST(2,K826,FALSE) * _xlfn.POISSON.DIST(1,L826,FALSE)</f>
        <v>9.8800333602675233E-2</v>
      </c>
      <c r="U826" s="5">
        <f t="shared" ref="U826:U889" si="908">_xlfn.POISSON.DIST(1,K826,FALSE) * _xlfn.POISSON.DIST(2,L826,FALSE)</f>
        <v>4.5760318546857873E-2</v>
      </c>
      <c r="V826" s="5">
        <f t="shared" ref="V826:V889" si="909">_xlfn.POISSON.DIST(3,K826,FALSE) * _xlfn.POISSON.DIST(3,L826,FALSE)</f>
        <v>8.3965921837375352E-3</v>
      </c>
      <c r="W826" s="5">
        <f t="shared" ref="W826:W889" si="910">_xlfn.POISSON.DIST(3,K826,FALSE) * _xlfn.POISSON.DIST(0,L826,FALSE)</f>
        <v>7.1106045805488918E-2</v>
      </c>
      <c r="X826" s="5">
        <f t="shared" ref="X826:X889" si="911">_xlfn.POISSON.DIST(3,K826,FALSE) * _xlfn.POISSON.DIST(1,L826,FALSE)</f>
        <v>6.3390248715416209E-2</v>
      </c>
      <c r="Y826" s="5">
        <f t="shared" ref="Y826:Y889" si="912">_xlfn.POISSON.DIST(3,K826,FALSE) * _xlfn.POISSON.DIST(2,L826,FALSE)</f>
        <v>2.8255850727478778E-2</v>
      </c>
      <c r="Z826" s="5">
        <f t="shared" ref="Z826:Z889" si="913">_xlfn.POISSON.DIST(0,K826,FALSE) * _xlfn.POISSON.DIST(3,L826,FALSE)</f>
        <v>7.0647762585193162E-3</v>
      </c>
      <c r="AA826" s="5">
        <f t="shared" ref="AA826:AA889" si="914">_xlfn.POISSON.DIST(1,K826,FALSE) * _xlfn.POISSON.DIST(3,L826,FALSE)</f>
        <v>1.3598271619626822E-2</v>
      </c>
      <c r="AB826" s="5">
        <f t="shared" ref="AB826:AB889" si="915">_xlfn.POISSON.DIST(2,K826,FALSE) * _xlfn.POISSON.DIST(3,L826,FALSE)</f>
        <v>1.3086967249540581E-2</v>
      </c>
      <c r="AC826" s="5">
        <f t="shared" ref="AC826:AC889" si="916">_xlfn.POISSON.DIST(4,K826,FALSE) * _xlfn.POISSON.DIST(4,L826,FALSE)</f>
        <v>9.0050121813345808E-4</v>
      </c>
      <c r="AD826" s="5">
        <f t="shared" ref="AD826:AD889" si="917">_xlfn.POISSON.DIST(4,K826,FALSE) * _xlfn.POISSON.DIST(0,L826,FALSE)</f>
        <v>3.4216204776997383E-2</v>
      </c>
      <c r="AE826" s="5">
        <f t="shared" ref="AE826:AE889" si="918">_xlfn.POISSON.DIST(4,K826,FALSE) * _xlfn.POISSON.DIST(1,L826,FALSE)</f>
        <v>3.0503365871936104E-2</v>
      </c>
      <c r="AF826" s="5">
        <f t="shared" ref="AF826:AF889" si="919">_xlfn.POISSON.DIST(4,K826,FALSE) * _xlfn.POISSON.DIST(2,L826,FALSE)</f>
        <v>1.3596705648411308E-2</v>
      </c>
      <c r="AG826" s="5">
        <f t="shared" ref="AG826:AG889" si="920">_xlfn.POISSON.DIST(4,K826,FALSE) * _xlfn.POISSON.DIST(3,L826,FALSE)</f>
        <v>4.0404372698997909E-3</v>
      </c>
      <c r="AH826" s="5">
        <f t="shared" ref="AH826:AH889" si="921">_xlfn.POISSON.DIST(0,K826,FALSE) * _xlfn.POISSON.DIST(4,L826,FALSE)</f>
        <v>1.5745423580836243E-3</v>
      </c>
      <c r="AI826" s="5">
        <f t="shared" ref="AI826:AI889" si="922">_xlfn.POISSON.DIST(1,K826,FALSE) * _xlfn.POISSON.DIST(4,L826,FALSE)</f>
        <v>3.0306769639037823E-3</v>
      </c>
      <c r="AJ826" s="5">
        <f t="shared" ref="AJ826:AJ889" si="923">_xlfn.POISSON.DIST(2,K826,FALSE) * _xlfn.POISSON.DIST(4,L826,FALSE)</f>
        <v>2.9167214246036905E-3</v>
      </c>
      <c r="AK826" s="5">
        <f t="shared" ref="AK826:AK889" si="924">_xlfn.POISSON.DIST(3,K826,FALSE) * _xlfn.POISSON.DIST(4,L826,FALSE)</f>
        <v>1.8713671279972752E-3</v>
      </c>
      <c r="AL826" s="5">
        <f t="shared" ref="AL826:AL889" si="925">_xlfn.POISSON.DIST(5,K826,FALSE) * _xlfn.POISSON.DIST(5,L826,FALSE)</f>
        <v>6.1808118426360002E-5</v>
      </c>
      <c r="AM826" s="5">
        <f t="shared" ref="AM826:AM889" si="926">_xlfn.POISSON.DIST(5,K826,FALSE) * _xlfn.POISSON.DIST(0,L826,FALSE)</f>
        <v>1.3171860773065713E-2</v>
      </c>
      <c r="AN826" s="5">
        <f t="shared" ref="AN826:AN889" si="927">_xlfn.POISSON.DIST(5,K826,FALSE) * _xlfn.POISSON.DIST(1,L826,FALSE)</f>
        <v>1.1742567330118867E-2</v>
      </c>
      <c r="AO826" s="5">
        <f t="shared" ref="AO826:AO889" si="928">_xlfn.POISSON.DIST(5,K826,FALSE) * _xlfn.POISSON.DIST(2,L826,FALSE)</f>
        <v>5.2341840639681305E-3</v>
      </c>
      <c r="AP826" s="5">
        <f t="shared" ref="AP826:AP889" si="929">_xlfn.POISSON.DIST(5,K826,FALSE) * _xlfn.POISSON.DIST(3,L826,FALSE)</f>
        <v>1.555405619304809E-3</v>
      </c>
      <c r="AQ826" s="5">
        <f t="shared" ref="AQ826:AQ889" si="930">_xlfn.POISSON.DIST(5,K826,FALSE) * _xlfn.POISSON.DIST(4,L826,FALSE)</f>
        <v>3.4665670107293721E-4</v>
      </c>
      <c r="AR826" s="5">
        <f t="shared" ref="AR826:AR889" si="931">_xlfn.POISSON.DIST(0,K826,FALSE) * _xlfn.POISSON.DIST(5,L826,FALSE)</f>
        <v>2.8073739879984778E-4</v>
      </c>
      <c r="AS826" s="5">
        <f t="shared" ref="AS826:AS889" si="932">_xlfn.POISSON.DIST(1,K826,FALSE) * _xlfn.POISSON.DIST(5,L826,FALSE)</f>
        <v>5.4036295885015527E-4</v>
      </c>
      <c r="AT826" s="5">
        <f t="shared" ref="AT826:AT889" si="933">_xlfn.POISSON.DIST(2,K826,FALSE) * _xlfn.POISSON.DIST(5,L826,FALSE)</f>
        <v>5.2004493976499173E-4</v>
      </c>
      <c r="AU826" s="5">
        <f t="shared" ref="AU826:AU889" si="934">_xlfn.POISSON.DIST(3,K826,FALSE) * _xlfn.POISSON.DIST(5,L826,FALSE)</f>
        <v>3.336605947857229E-4</v>
      </c>
      <c r="AV826" s="5">
        <f t="shared" ref="AV826:AV889" si="935">_xlfn.POISSON.DIST(4,K826,FALSE) * _xlfn.POISSON.DIST(5,L826,FALSE)</f>
        <v>1.6055736341229304E-4</v>
      </c>
      <c r="AW826" s="5">
        <f t="shared" ref="AW826:AW889" si="936">_xlfn.POISSON.DIST(6,K826,FALSE) * _xlfn.POISSON.DIST(6,L826,FALSE)</f>
        <v>2.9460780551356876E-6</v>
      </c>
      <c r="AX826" s="5">
        <f t="shared" ref="AX826:AX889" si="937">_xlfn.POISSON.DIST(6,K826,FALSE) * _xlfn.POISSON.DIST(0,L826,FALSE)</f>
        <v>4.2255299147434359E-3</v>
      </c>
      <c r="AY826" s="5">
        <f t="shared" ref="AY826:AY889" si="938">_xlfn.POISSON.DIST(6,K826,FALSE) * _xlfn.POISSON.DIST(1,L826,FALSE)</f>
        <v>3.7670129060859833E-3</v>
      </c>
      <c r="AZ826" s="5">
        <f t="shared" ref="AZ826:AZ889" si="939">_xlfn.POISSON.DIST(6,K826,FALSE) * _xlfn.POISSON.DIST(2,L826,FALSE)</f>
        <v>1.679125047145711E-3</v>
      </c>
      <c r="BA826" s="5">
        <f t="shared" ref="BA826:BA889" si="940">_xlfn.POISSON.DIST(6,K826,FALSE) * _xlfn.POISSON.DIST(3,L826,FALSE)</f>
        <v>4.9897376590648558E-4</v>
      </c>
      <c r="BB826" s="5">
        <f t="shared" ref="BB826:BB889" si="941">_xlfn.POISSON.DIST(6,K826,FALSE) * _xlfn.POISSON.DIST(4,L826,FALSE)</f>
        <v>1.1120739019085754E-4</v>
      </c>
      <c r="BC826" s="5">
        <f t="shared" ref="BC826:BC889" si="942">_xlfn.POISSON.DIST(6,K826,FALSE) * _xlfn.POISSON.DIST(5,L826,FALSE)</f>
        <v>1.9828030214124572E-5</v>
      </c>
      <c r="BD826" s="5">
        <f t="shared" ref="BD826:BD889" si="943">_xlfn.POISSON.DIST(0,K826,FALSE) * _xlfn.POISSON.DIST(6,L826,FALSE)</f>
        <v>4.1712377928037352E-5</v>
      </c>
      <c r="BE826" s="5">
        <f t="shared" ref="BE826:BE889" si="944">_xlfn.POISSON.DIST(1,K826,FALSE) * _xlfn.POISSON.DIST(6,L826,FALSE)</f>
        <v>8.0287927629977009E-5</v>
      </c>
      <c r="BF826" s="5">
        <f t="shared" ref="BF826:BF889" si="945">_xlfn.POISSON.DIST(2,K826,FALSE) * _xlfn.POISSON.DIST(6,L826,FALSE)</f>
        <v>7.7269046303682265E-5</v>
      </c>
      <c r="BG826" s="5">
        <f t="shared" ref="BG826:BG889" si="946">_xlfn.POISSON.DIST(3,K826,FALSE) * _xlfn.POISSON.DIST(6,L826,FALSE)</f>
        <v>4.9575784661731178E-5</v>
      </c>
      <c r="BH826" s="5">
        <f t="shared" ref="BH826:BH889" si="947">_xlfn.POISSON.DIST(4,K826,FALSE) * _xlfn.POISSON.DIST(6,L826,FALSE)</f>
        <v>2.3855850522279739E-5</v>
      </c>
      <c r="BI826" s="5">
        <f t="shared" ref="BI826:BI889" si="948">_xlfn.POISSON.DIST(5,K826,FALSE) * _xlfn.POISSON.DIST(6,L826,FALSE)</f>
        <v>9.1835416508198249E-6</v>
      </c>
      <c r="BJ826" s="8">
        <f t="shared" ref="BJ826:BJ889" si="949">SUM(N826,Q826,T826,W826,X826,Y826,AD826,AE826,AF826,AG826,AM826,AN826,AO826,AP826,AQ826,AX826,AY826,AZ826,BA826,BB826,BC826)</f>
        <v>0.61224391583670923</v>
      </c>
      <c r="BK826" s="8">
        <f t="shared" ref="BK826:BK889" si="950">SUM(M826,P826,S826,V826,AC826,AL826,AY826)</f>
        <v>0.21965369134388177</v>
      </c>
      <c r="BL826" s="8">
        <f t="shared" ref="BL826:BL889" si="951">SUM(O826,R826,U826,AA826,AB826,AH826,AI826,AJ826,AK826,AR826,AS826,AT826,AU826,AV826,BD826,BE826,BF826,BG826,BH826,BI826)</f>
        <v>0.16106587062442759</v>
      </c>
      <c r="BM826" s="8">
        <f t="shared" ref="BM826:BM889" si="952">SUM(S826:BI826)</f>
        <v>0.53068397997300432</v>
      </c>
      <c r="BN826" s="8">
        <f t="shared" ref="BN826:BN889" si="953">SUM(M826:R826)</f>
        <v>0.46558020726250254</v>
      </c>
    </row>
    <row r="827" spans="1:66" s="10" customFormat="1" x14ac:dyDescent="0.25">
      <c r="A827" t="s">
        <v>13</v>
      </c>
      <c r="B827" t="s">
        <v>52</v>
      </c>
      <c r="C827" t="s">
        <v>222</v>
      </c>
      <c r="D827" t="s">
        <v>543</v>
      </c>
      <c r="E827">
        <f>VLOOKUP(A827,home!$A$2:$E$405,3,FALSE)</f>
        <v>1.8552</v>
      </c>
      <c r="F827">
        <f>VLOOKUP(B827,home!$B$2:$E$405,3,FALSE)</f>
        <v>0.74119999999999997</v>
      </c>
      <c r="G827">
        <f>VLOOKUP(C827,away!$B$2:$E$405,4,FALSE)</f>
        <v>0.6099</v>
      </c>
      <c r="H827">
        <f>VLOOKUP(A827,away!$A$2:$E$405,3,FALSE)</f>
        <v>1.3231999999999999</v>
      </c>
      <c r="I827">
        <f>VLOOKUP(C827,away!$B$2:$E$405,3,FALSE)</f>
        <v>1.1089</v>
      </c>
      <c r="J827">
        <f>VLOOKUP(B827,home!$B$2:$E$405,4,FALSE)</f>
        <v>0.9919</v>
      </c>
      <c r="K827" s="3">
        <f t="shared" si="898"/>
        <v>0.83865777897600002</v>
      </c>
      <c r="L827" s="3">
        <f t="shared" si="899"/>
        <v>1.455411378512</v>
      </c>
      <c r="M827" s="5">
        <f t="shared" si="900"/>
        <v>0.10085522992352461</v>
      </c>
      <c r="N827" s="5">
        <f t="shared" si="901"/>
        <v>8.4583023125776965E-2</v>
      </c>
      <c r="O827" s="5">
        <f t="shared" si="902"/>
        <v>0.14678584921314164</v>
      </c>
      <c r="P827" s="5">
        <f t="shared" si="903"/>
        <v>0.12310309428619941</v>
      </c>
      <c r="Q827" s="5">
        <f t="shared" si="904"/>
        <v>3.5468105156869878E-2</v>
      </c>
      <c r="R827" s="5">
        <f t="shared" si="905"/>
        <v>0.10681689757467655</v>
      </c>
      <c r="S827" s="5">
        <f t="shared" si="906"/>
        <v>3.7564665298785188E-2</v>
      </c>
      <c r="T827" s="5">
        <f t="shared" si="907"/>
        <v>5.1620683819568552E-2</v>
      </c>
      <c r="U827" s="5">
        <f t="shared" si="908"/>
        <v>8.9582822077085122E-2</v>
      </c>
      <c r="V827" s="5">
        <f t="shared" si="909"/>
        <v>5.0945703037384082E-3</v>
      </c>
      <c r="W827" s="5">
        <f t="shared" si="910"/>
        <v>9.9152007651159019E-3</v>
      </c>
      <c r="X827" s="5">
        <f t="shared" si="911"/>
        <v>1.4430696013780569E-2</v>
      </c>
      <c r="Y827" s="5">
        <f t="shared" si="912"/>
        <v>1.0501299589152004E-2</v>
      </c>
      <c r="Z827" s="5">
        <f t="shared" si="913"/>
        <v>5.1820842715845063E-2</v>
      </c>
      <c r="AA827" s="5">
        <f t="shared" si="914"/>
        <v>4.3459952856735248E-2</v>
      </c>
      <c r="AB827" s="5">
        <f t="shared" si="915"/>
        <v>1.8224013768615627E-2</v>
      </c>
      <c r="AC827" s="5">
        <f t="shared" si="916"/>
        <v>3.8864950838712962E-4</v>
      </c>
      <c r="AD827" s="5">
        <f t="shared" si="917"/>
        <v>2.078865062943309E-3</v>
      </c>
      <c r="AE827" s="5">
        <f t="shared" si="918"/>
        <v>3.0256038669987566E-3</v>
      </c>
      <c r="AF827" s="5">
        <f t="shared" si="919"/>
        <v>2.2017491474499496E-3</v>
      </c>
      <c r="AG827" s="5">
        <f t="shared" si="920"/>
        <v>1.0681502539425848E-3</v>
      </c>
      <c r="AH827" s="5">
        <f t="shared" si="921"/>
        <v>1.8855161033180381E-2</v>
      </c>
      <c r="AI827" s="5">
        <f t="shared" si="922"/>
        <v>1.5813027474321881E-2</v>
      </c>
      <c r="AJ827" s="5">
        <f t="shared" si="923"/>
        <v>6.6308592502506277E-3</v>
      </c>
      <c r="AK827" s="5">
        <f t="shared" si="924"/>
        <v>1.8536738971725521E-3</v>
      </c>
      <c r="AL827" s="5">
        <f t="shared" si="925"/>
        <v>1.8975300383150967E-5</v>
      </c>
      <c r="AM827" s="5">
        <f t="shared" si="926"/>
        <v>3.4869127129576774E-4</v>
      </c>
      <c r="AN827" s="5">
        <f t="shared" si="927"/>
        <v>5.0748924383167498E-4</v>
      </c>
      <c r="AO827" s="5">
        <f t="shared" si="928"/>
        <v>3.693028099725354E-4</v>
      </c>
      <c r="AP827" s="5">
        <f t="shared" si="929"/>
        <v>1.7916250391682774E-4</v>
      </c>
      <c r="AQ827" s="5">
        <f t="shared" si="930"/>
        <v>6.5188786700812906E-5</v>
      </c>
      <c r="AR827" s="5">
        <f t="shared" si="931"/>
        <v>5.4884031822733607E-3</v>
      </c>
      <c r="AS827" s="5">
        <f t="shared" si="932"/>
        <v>4.6028920229701873E-3</v>
      </c>
      <c r="AT827" s="5">
        <f t="shared" si="933"/>
        <v>1.9301256004252622E-3</v>
      </c>
      <c r="AU827" s="5">
        <f t="shared" si="934"/>
        <v>5.3957161639912302E-4</v>
      </c>
      <c r="AV827" s="5">
        <f t="shared" si="935"/>
        <v>1.1312898335194468E-4</v>
      </c>
      <c r="AW827" s="5">
        <f t="shared" si="936"/>
        <v>6.4336392370068074E-7</v>
      </c>
      <c r="AX827" s="5">
        <f t="shared" si="937"/>
        <v>4.8738774522204381E-5</v>
      </c>
      <c r="AY827" s="5">
        <f t="shared" si="938"/>
        <v>7.0934967014347011E-5</v>
      </c>
      <c r="AZ827" s="5">
        <f t="shared" si="939"/>
        <v>5.1619779063527023E-5</v>
      </c>
      <c r="BA827" s="5">
        <f t="shared" si="940"/>
        <v>2.5042671268444264E-5</v>
      </c>
      <c r="BB827" s="5">
        <f t="shared" si="941"/>
        <v>9.111847178107322E-6</v>
      </c>
      <c r="BC827" s="5">
        <f t="shared" si="942"/>
        <v>2.6522972124559706E-6</v>
      </c>
      <c r="BD827" s="5">
        <f t="shared" si="943"/>
        <v>1.3313140735570217E-3</v>
      </c>
      <c r="BE827" s="5">
        <f t="shared" si="944"/>
        <v>1.1165169040488229E-3</v>
      </c>
      <c r="BF827" s="5">
        <f t="shared" si="945"/>
        <v>4.6818779346937279E-4</v>
      </c>
      <c r="BG827" s="5">
        <f t="shared" si="946"/>
        <v>1.3088311167156613E-4</v>
      </c>
      <c r="BH827" s="5">
        <f t="shared" si="947"/>
        <v>2.7441534934985855E-5</v>
      </c>
      <c r="BI827" s="5">
        <f t="shared" si="948"/>
        <v>4.6028113480535116E-6</v>
      </c>
      <c r="BJ827" s="8">
        <f t="shared" si="949"/>
        <v>0.21657131175357522</v>
      </c>
      <c r="BK827" s="8">
        <f t="shared" si="950"/>
        <v>0.26709611958803214</v>
      </c>
      <c r="BL827" s="8">
        <f t="shared" si="951"/>
        <v>0.46377532477962935</v>
      </c>
      <c r="BM827" s="8">
        <f t="shared" si="952"/>
        <v>0.40158110795380214</v>
      </c>
      <c r="BN827" s="8">
        <f t="shared" si="953"/>
        <v>0.59761219928018905</v>
      </c>
    </row>
    <row r="828" spans="1:66" x14ac:dyDescent="0.25">
      <c r="A828" t="s">
        <v>16</v>
      </c>
      <c r="B828" t="s">
        <v>463</v>
      </c>
      <c r="C828" t="s">
        <v>18</v>
      </c>
      <c r="D828" t="s">
        <v>543</v>
      </c>
      <c r="E828">
        <f>VLOOKUP(A828,home!$A$2:$E$405,3,FALSE)</f>
        <v>1.6396999999999999</v>
      </c>
      <c r="F828">
        <f>VLOOKUP(B828,home!$B$2:$E$405,3,FALSE)</f>
        <v>0.72419999999999995</v>
      </c>
      <c r="G828">
        <f>VLOOKUP(C828,away!$B$2:$E$405,4,FALSE)</f>
        <v>0.86099999999999999</v>
      </c>
      <c r="H828">
        <f>VLOOKUP(A828,away!$A$2:$E$405,3,FALSE)</f>
        <v>1.2963</v>
      </c>
      <c r="I828">
        <f>VLOOKUP(C828,away!$B$2:$E$405,3,FALSE)</f>
        <v>0.99829999999999997</v>
      </c>
      <c r="J828">
        <f>VLOOKUP(B828,home!$B$2:$E$405,4,FALSE)</f>
        <v>1.0607</v>
      </c>
      <c r="K828" s="3">
        <f t="shared" si="898"/>
        <v>1.02241230714</v>
      </c>
      <c r="L828" s="3">
        <f t="shared" si="899"/>
        <v>1.3726479348029998</v>
      </c>
      <c r="M828" s="5">
        <f t="shared" si="900"/>
        <v>9.1167186668704756E-2</v>
      </c>
      <c r="N828" s="5">
        <f t="shared" si="901"/>
        <v>9.3210453657413456E-2</v>
      </c>
      <c r="O828" s="5">
        <f t="shared" si="902"/>
        <v>0.12514045050259714</v>
      </c>
      <c r="P828" s="5">
        <f t="shared" si="903"/>
        <v>0.12794513671489929</v>
      </c>
      <c r="Q828" s="5">
        <f t="shared" si="904"/>
        <v>4.7649757486721074E-2</v>
      </c>
      <c r="R828" s="5">
        <f t="shared" si="905"/>
        <v>8.5886890471353519E-2</v>
      </c>
      <c r="S828" s="5">
        <f t="shared" si="906"/>
        <v>4.4889939591098646E-2</v>
      </c>
      <c r="T828" s="5">
        <f t="shared" si="907"/>
        <v>6.5406341208011448E-2</v>
      </c>
      <c r="U828" s="5">
        <f t="shared" si="908"/>
        <v>8.7811813839897015E-2</v>
      </c>
      <c r="V828" s="5">
        <f t="shared" si="909"/>
        <v>6.9998984746537825E-3</v>
      </c>
      <c r="W828" s="5">
        <f t="shared" si="910"/>
        <v>1.6239232828886663E-2</v>
      </c>
      <c r="X828" s="5">
        <f t="shared" si="911"/>
        <v>2.2290749405356348E-2</v>
      </c>
      <c r="Y828" s="5">
        <f t="shared" si="912"/>
        <v>1.5298675568236801E-2</v>
      </c>
      <c r="Z828" s="5">
        <f t="shared" si="913"/>
        <v>3.9297487610718267E-2</v>
      </c>
      <c r="AA828" s="5">
        <f t="shared" si="914"/>
        <v>4.0178234972880027E-2</v>
      </c>
      <c r="AB828" s="5">
        <f t="shared" si="915"/>
        <v>2.0539360957717651E-2</v>
      </c>
      <c r="AC828" s="5">
        <f t="shared" si="916"/>
        <v>6.1398390696791518E-4</v>
      </c>
      <c r="AD828" s="5">
        <f t="shared" si="917"/>
        <v>4.1507978756914086E-3</v>
      </c>
      <c r="AE828" s="5">
        <f t="shared" si="918"/>
        <v>5.6975841318524902E-3</v>
      </c>
      <c r="AF828" s="5">
        <f t="shared" si="919"/>
        <v>3.9103885459768331E-3</v>
      </c>
      <c r="AG828" s="5">
        <f t="shared" si="920"/>
        <v>1.7891955873041345E-3</v>
      </c>
      <c r="AH828" s="5">
        <f t="shared" si="921"/>
        <v>1.3485403802949728E-2</v>
      </c>
      <c r="AI828" s="5">
        <f t="shared" si="922"/>
        <v>1.3787642814888359E-2</v>
      </c>
      <c r="AJ828" s="5">
        <f t="shared" si="923"/>
        <v>7.0483278501961254E-3</v>
      </c>
      <c r="AK828" s="5">
        <f t="shared" si="924"/>
        <v>2.4020990462660461E-3</v>
      </c>
      <c r="AL828" s="5">
        <f t="shared" si="925"/>
        <v>3.4466898799115502E-5</v>
      </c>
      <c r="AM828" s="5">
        <f t="shared" si="926"/>
        <v>8.4876536651149316E-4</v>
      </c>
      <c r="AN828" s="5">
        <f t="shared" si="927"/>
        <v>1.1650560274743121E-3</v>
      </c>
      <c r="AO828" s="5">
        <f t="shared" si="928"/>
        <v>7.9960587502120111E-4</v>
      </c>
      <c r="AP828" s="5">
        <f t="shared" si="929"/>
        <v>3.6585911766806562E-4</v>
      </c>
      <c r="AQ828" s="5">
        <f t="shared" si="930"/>
        <v>1.255489405739795E-4</v>
      </c>
      <c r="AR828" s="5">
        <f t="shared" si="931"/>
        <v>3.7021423360206929E-3</v>
      </c>
      <c r="AS828" s="5">
        <f t="shared" si="932"/>
        <v>3.7851158871315847E-3</v>
      </c>
      <c r="AT828" s="5">
        <f t="shared" si="933"/>
        <v>1.9349745334772358E-3</v>
      </c>
      <c r="AU828" s="5">
        <f t="shared" si="934"/>
        <v>6.5944725900986864E-4</v>
      </c>
      <c r="AV828" s="5">
        <f t="shared" si="935"/>
        <v>1.6855674838035719E-4</v>
      </c>
      <c r="AW828" s="5">
        <f t="shared" si="936"/>
        <v>1.3436462296878194E-6</v>
      </c>
      <c r="AX828" s="5">
        <f t="shared" si="937"/>
        <v>1.4463135943259051E-4</v>
      </c>
      <c r="AY828" s="5">
        <f t="shared" si="938"/>
        <v>1.985279368328957E-4</v>
      </c>
      <c r="AZ828" s="5">
        <f t="shared" si="939"/>
        <v>1.3625448124718738E-4</v>
      </c>
      <c r="BA828" s="5">
        <f t="shared" si="940"/>
        <v>6.2343144097201926E-5</v>
      </c>
      <c r="BB828" s="5">
        <f t="shared" si="941"/>
        <v>2.1393796998537513E-5</v>
      </c>
      <c r="BC828" s="5">
        <f t="shared" si="942"/>
        <v>5.8732302535274266E-6</v>
      </c>
      <c r="BD828" s="5">
        <f t="shared" si="943"/>
        <v>8.4695633864759234E-4</v>
      </c>
      <c r="BE828" s="5">
        <f t="shared" si="944"/>
        <v>8.6593858424353193E-4</v>
      </c>
      <c r="BF828" s="5">
        <f t="shared" si="945"/>
        <v>4.4267313287898736E-4</v>
      </c>
      <c r="BG828" s="5">
        <f t="shared" si="946"/>
        <v>1.5086481969856576E-4</v>
      </c>
      <c r="BH828" s="5">
        <f t="shared" si="947"/>
        <v>3.8561512093567677E-5</v>
      </c>
      <c r="BI828" s="5">
        <f t="shared" si="948"/>
        <v>7.885152909278311E-6</v>
      </c>
      <c r="BJ828" s="8">
        <f t="shared" si="949"/>
        <v>0.27951703557156166</v>
      </c>
      <c r="BK828" s="8">
        <f t="shared" si="950"/>
        <v>0.27184914019195638</v>
      </c>
      <c r="BL828" s="8">
        <f t="shared" si="951"/>
        <v>0.40888334056323683</v>
      </c>
      <c r="BM828" s="8">
        <f t="shared" si="952"/>
        <v>0.42834994414518074</v>
      </c>
      <c r="BN828" s="8">
        <f t="shared" si="953"/>
        <v>0.57099987550168929</v>
      </c>
    </row>
    <row r="829" spans="1:66" x14ac:dyDescent="0.25">
      <c r="A829" t="s">
        <v>16</v>
      </c>
      <c r="B829" t="s">
        <v>493</v>
      </c>
      <c r="C829" t="s">
        <v>272</v>
      </c>
      <c r="D829" t="s">
        <v>543</v>
      </c>
      <c r="E829">
        <f>VLOOKUP(A829,home!$A$2:$E$405,3,FALSE)</f>
        <v>1.6396999999999999</v>
      </c>
      <c r="F829" t="e">
        <f>VLOOKUP(B829,home!$B$2:$E$405,3,FALSE)</f>
        <v>#N/A</v>
      </c>
      <c r="G829">
        <f>VLOOKUP(C829,away!$B$2:$E$405,4,FALSE)</f>
        <v>0.95289999999999997</v>
      </c>
      <c r="H829">
        <f>VLOOKUP(A829,away!$A$2:$E$405,3,FALSE)</f>
        <v>1.2963</v>
      </c>
      <c r="I829">
        <f>VLOOKUP(C829,away!$B$2:$E$405,3,FALSE)</f>
        <v>1.4945999999999999</v>
      </c>
      <c r="J829" t="e">
        <f>VLOOKUP(B829,home!$B$2:$E$405,4,FALSE)</f>
        <v>#N/A</v>
      </c>
      <c r="K829" s="3" t="e">
        <f t="shared" si="898"/>
        <v>#N/A</v>
      </c>
      <c r="L829" s="3" t="e">
        <f t="shared" si="899"/>
        <v>#N/A</v>
      </c>
      <c r="M829" s="5" t="e">
        <f t="shared" si="900"/>
        <v>#N/A</v>
      </c>
      <c r="N829" s="5" t="e">
        <f t="shared" si="901"/>
        <v>#N/A</v>
      </c>
      <c r="O829" s="5" t="e">
        <f t="shared" si="902"/>
        <v>#N/A</v>
      </c>
      <c r="P829" s="5" t="e">
        <f t="shared" si="903"/>
        <v>#N/A</v>
      </c>
      <c r="Q829" s="5" t="e">
        <f t="shared" si="904"/>
        <v>#N/A</v>
      </c>
      <c r="R829" s="5" t="e">
        <f t="shared" si="905"/>
        <v>#N/A</v>
      </c>
      <c r="S829" s="5" t="e">
        <f t="shared" si="906"/>
        <v>#N/A</v>
      </c>
      <c r="T829" s="5" t="e">
        <f t="shared" si="907"/>
        <v>#N/A</v>
      </c>
      <c r="U829" s="5" t="e">
        <f t="shared" si="908"/>
        <v>#N/A</v>
      </c>
      <c r="V829" s="5" t="e">
        <f t="shared" si="909"/>
        <v>#N/A</v>
      </c>
      <c r="W829" s="5" t="e">
        <f t="shared" si="910"/>
        <v>#N/A</v>
      </c>
      <c r="X829" s="5" t="e">
        <f t="shared" si="911"/>
        <v>#N/A</v>
      </c>
      <c r="Y829" s="5" t="e">
        <f t="shared" si="912"/>
        <v>#N/A</v>
      </c>
      <c r="Z829" s="5" t="e">
        <f t="shared" si="913"/>
        <v>#N/A</v>
      </c>
      <c r="AA829" s="5" t="e">
        <f t="shared" si="914"/>
        <v>#N/A</v>
      </c>
      <c r="AB829" s="5" t="e">
        <f t="shared" si="915"/>
        <v>#N/A</v>
      </c>
      <c r="AC829" s="5" t="e">
        <f t="shared" si="916"/>
        <v>#N/A</v>
      </c>
      <c r="AD829" s="5" t="e">
        <f t="shared" si="917"/>
        <v>#N/A</v>
      </c>
      <c r="AE829" s="5" t="e">
        <f t="shared" si="918"/>
        <v>#N/A</v>
      </c>
      <c r="AF829" s="5" t="e">
        <f t="shared" si="919"/>
        <v>#N/A</v>
      </c>
      <c r="AG829" s="5" t="e">
        <f t="shared" si="920"/>
        <v>#N/A</v>
      </c>
      <c r="AH829" s="5" t="e">
        <f t="shared" si="921"/>
        <v>#N/A</v>
      </c>
      <c r="AI829" s="5" t="e">
        <f t="shared" si="922"/>
        <v>#N/A</v>
      </c>
      <c r="AJ829" s="5" t="e">
        <f t="shared" si="923"/>
        <v>#N/A</v>
      </c>
      <c r="AK829" s="5" t="e">
        <f t="shared" si="924"/>
        <v>#N/A</v>
      </c>
      <c r="AL829" s="5" t="e">
        <f t="shared" si="925"/>
        <v>#N/A</v>
      </c>
      <c r="AM829" s="5" t="e">
        <f t="shared" si="926"/>
        <v>#N/A</v>
      </c>
      <c r="AN829" s="5" t="e">
        <f t="shared" si="927"/>
        <v>#N/A</v>
      </c>
      <c r="AO829" s="5" t="e">
        <f t="shared" si="928"/>
        <v>#N/A</v>
      </c>
      <c r="AP829" s="5" t="e">
        <f t="shared" si="929"/>
        <v>#N/A</v>
      </c>
      <c r="AQ829" s="5" t="e">
        <f t="shared" si="930"/>
        <v>#N/A</v>
      </c>
      <c r="AR829" s="5" t="e">
        <f t="shared" si="931"/>
        <v>#N/A</v>
      </c>
      <c r="AS829" s="5" t="e">
        <f t="shared" si="932"/>
        <v>#N/A</v>
      </c>
      <c r="AT829" s="5" t="e">
        <f t="shared" si="933"/>
        <v>#N/A</v>
      </c>
      <c r="AU829" s="5" t="e">
        <f t="shared" si="934"/>
        <v>#N/A</v>
      </c>
      <c r="AV829" s="5" t="e">
        <f t="shared" si="935"/>
        <v>#N/A</v>
      </c>
      <c r="AW829" s="5" t="e">
        <f t="shared" si="936"/>
        <v>#N/A</v>
      </c>
      <c r="AX829" s="5" t="e">
        <f t="shared" si="937"/>
        <v>#N/A</v>
      </c>
      <c r="AY829" s="5" t="e">
        <f t="shared" si="938"/>
        <v>#N/A</v>
      </c>
      <c r="AZ829" s="5" t="e">
        <f t="shared" si="939"/>
        <v>#N/A</v>
      </c>
      <c r="BA829" s="5" t="e">
        <f t="shared" si="940"/>
        <v>#N/A</v>
      </c>
      <c r="BB829" s="5" t="e">
        <f t="shared" si="941"/>
        <v>#N/A</v>
      </c>
      <c r="BC829" s="5" t="e">
        <f t="shared" si="942"/>
        <v>#N/A</v>
      </c>
      <c r="BD829" s="5" t="e">
        <f t="shared" si="943"/>
        <v>#N/A</v>
      </c>
      <c r="BE829" s="5" t="e">
        <f t="shared" si="944"/>
        <v>#N/A</v>
      </c>
      <c r="BF829" s="5" t="e">
        <f t="shared" si="945"/>
        <v>#N/A</v>
      </c>
      <c r="BG829" s="5" t="e">
        <f t="shared" si="946"/>
        <v>#N/A</v>
      </c>
      <c r="BH829" s="5" t="e">
        <f t="shared" si="947"/>
        <v>#N/A</v>
      </c>
      <c r="BI829" s="5" t="e">
        <f t="shared" si="948"/>
        <v>#N/A</v>
      </c>
      <c r="BJ829" s="8" t="e">
        <f t="shared" si="949"/>
        <v>#N/A</v>
      </c>
      <c r="BK829" s="8" t="e">
        <f t="shared" si="950"/>
        <v>#N/A</v>
      </c>
      <c r="BL829" s="8" t="e">
        <f t="shared" si="951"/>
        <v>#N/A</v>
      </c>
      <c r="BM829" s="8" t="e">
        <f t="shared" si="952"/>
        <v>#N/A</v>
      </c>
      <c r="BN829" s="8" t="e">
        <f t="shared" si="953"/>
        <v>#N/A</v>
      </c>
    </row>
    <row r="830" spans="1:66" x14ac:dyDescent="0.25">
      <c r="A830" t="s">
        <v>70</v>
      </c>
      <c r="B830" t="s">
        <v>72</v>
      </c>
      <c r="C830" t="s">
        <v>344</v>
      </c>
      <c r="D830" t="s">
        <v>543</v>
      </c>
      <c r="E830">
        <f>VLOOKUP(A830,home!$A$2:$E$405,3,FALSE)</f>
        <v>1.3243</v>
      </c>
      <c r="F830">
        <f>VLOOKUP(B830,home!$B$2:$E$405,3,FALSE)</f>
        <v>0.78790000000000004</v>
      </c>
      <c r="G830">
        <f>VLOOKUP(C830,away!$B$2:$E$405,4,FALSE)</f>
        <v>1.1819</v>
      </c>
      <c r="H830">
        <f>VLOOKUP(A830,away!$A$2:$E$405,3,FALSE)</f>
        <v>1.1069</v>
      </c>
      <c r="I830">
        <f>VLOOKUP(C830,away!$B$2:$E$405,3,FALSE)</f>
        <v>0.90339999999999998</v>
      </c>
      <c r="J830">
        <f>VLOOKUP(B830,home!$B$2:$E$405,4,FALSE)</f>
        <v>0.94269999999999998</v>
      </c>
      <c r="K830" s="3">
        <f t="shared" si="898"/>
        <v>1.2332133349430001</v>
      </c>
      <c r="L830" s="3">
        <f t="shared" si="899"/>
        <v>0.94267498074199996</v>
      </c>
      <c r="M830" s="5">
        <f t="shared" si="900"/>
        <v>0.11350727857701153</v>
      </c>
      <c r="N830" s="5">
        <f t="shared" si="901"/>
        <v>0.13997868955426054</v>
      </c>
      <c r="O830" s="5">
        <f t="shared" si="902"/>
        <v>0.10700047164666114</v>
      </c>
      <c r="P830" s="5">
        <f t="shared" si="903"/>
        <v>0.13195440847985293</v>
      </c>
      <c r="Q830" s="5">
        <f t="shared" si="904"/>
        <v>8.6311793283080265E-2</v>
      </c>
      <c r="R830" s="5">
        <f t="shared" si="905"/>
        <v>5.0433333774450605E-2</v>
      </c>
      <c r="S830" s="5">
        <f t="shared" si="906"/>
        <v>3.8349888517180748E-2</v>
      </c>
      <c r="T830" s="5">
        <f t="shared" si="907"/>
        <v>8.1363968070935155E-2</v>
      </c>
      <c r="U830" s="5">
        <f t="shared" si="908"/>
        <v>6.219505973628367E-2</v>
      </c>
      <c r="V830" s="5">
        <f t="shared" si="909"/>
        <v>4.9536097479026655E-3</v>
      </c>
      <c r="W830" s="5">
        <f t="shared" si="910"/>
        <v>3.5480284813179407E-2</v>
      </c>
      <c r="X830" s="5">
        <f t="shared" si="911"/>
        <v>3.3446376802984561E-2</v>
      </c>
      <c r="Y830" s="5">
        <f t="shared" si="912"/>
        <v>1.5764531304321573E-2</v>
      </c>
      <c r="Z830" s="5">
        <f t="shared" si="913"/>
        <v>1.5847413981528363E-2</v>
      </c>
      <c r="AA830" s="5">
        <f t="shared" si="914"/>
        <v>1.954324224638292E-2</v>
      </c>
      <c r="AB830" s="5">
        <f t="shared" si="915"/>
        <v>1.2050493473130405E-2</v>
      </c>
      <c r="AC830" s="5">
        <f t="shared" si="916"/>
        <v>3.599167011132715E-4</v>
      </c>
      <c r="AD830" s="5">
        <f t="shared" si="917"/>
        <v>1.0938690089797115E-2</v>
      </c>
      <c r="AE830" s="5">
        <f t="shared" si="918"/>
        <v>1.0311629469742199E-2</v>
      </c>
      <c r="AF830" s="5">
        <f t="shared" si="919"/>
        <v>4.8602575559039329E-3</v>
      </c>
      <c r="AG830" s="5">
        <f t="shared" si="920"/>
        <v>1.5272143993043002E-3</v>
      </c>
      <c r="AH830" s="5">
        <f t="shared" si="921"/>
        <v>3.7347401674619365E-3</v>
      </c>
      <c r="AI830" s="5">
        <f t="shared" si="922"/>
        <v>4.6057313770613137E-3</v>
      </c>
      <c r="AJ830" s="5">
        <f t="shared" si="923"/>
        <v>2.8399246756786994E-3</v>
      </c>
      <c r="AK830" s="5">
        <f t="shared" si="924"/>
        <v>1.167410993426882E-3</v>
      </c>
      <c r="AL830" s="5">
        <f t="shared" si="925"/>
        <v>1.6736405274732909E-5</v>
      </c>
      <c r="AM830" s="5">
        <f t="shared" si="926"/>
        <v>2.6979476971093317E-3</v>
      </c>
      <c r="AN830" s="5">
        <f t="shared" si="927"/>
        <v>2.5432877934154618E-3</v>
      </c>
      <c r="AO830" s="5">
        <f t="shared" si="928"/>
        <v>1.198746885839642E-3</v>
      </c>
      <c r="AP830" s="5">
        <f t="shared" si="929"/>
        <v>3.766762325078057E-4</v>
      </c>
      <c r="AQ830" s="5">
        <f t="shared" si="930"/>
        <v>8.8770815056316187E-5</v>
      </c>
      <c r="AR830" s="5">
        <f t="shared" si="931"/>
        <v>7.0412922308771123E-4</v>
      </c>
      <c r="AS830" s="5">
        <f t="shared" si="932"/>
        <v>8.6834154743482004E-4</v>
      </c>
      <c r="AT830" s="5">
        <f t="shared" si="933"/>
        <v>5.3542518779082994E-4</v>
      </c>
      <c r="AU830" s="5">
        <f t="shared" si="934"/>
        <v>2.2009782714933708E-4</v>
      </c>
      <c r="AV830" s="5">
        <f t="shared" si="935"/>
        <v>6.7856893858135494E-5</v>
      </c>
      <c r="AW830" s="5">
        <f t="shared" si="936"/>
        <v>5.4045541929427387E-7</v>
      </c>
      <c r="AX830" s="5">
        <f t="shared" si="937"/>
        <v>5.5452417950899646E-4</v>
      </c>
      <c r="AY830" s="5">
        <f t="shared" si="938"/>
        <v>5.2273607023961652E-4</v>
      </c>
      <c r="AZ830" s="5">
        <f t="shared" si="939"/>
        <v>2.4638510747313961E-4</v>
      </c>
      <c r="BA830" s="5">
        <f t="shared" si="940"/>
        <v>7.7420358814119178E-5</v>
      </c>
      <c r="BB830" s="5">
        <f t="shared" si="941"/>
        <v>1.8245558813534626E-5</v>
      </c>
      <c r="BC830" s="5">
        <f t="shared" si="942"/>
        <v>3.4399263606351576E-6</v>
      </c>
      <c r="BD830" s="5">
        <f t="shared" si="943"/>
        <v>1.1062750030234787E-4</v>
      </c>
      <c r="BE830" s="5">
        <f t="shared" si="944"/>
        <v>1.3642730858426616E-4</v>
      </c>
      <c r="BF830" s="5">
        <f t="shared" si="945"/>
        <v>8.4121988098250332E-5</v>
      </c>
      <c r="BG830" s="5">
        <f t="shared" si="946"/>
        <v>3.4580119161559544E-5</v>
      </c>
      <c r="BH830" s="5">
        <f t="shared" si="947"/>
        <v>1.0661166018488297E-5</v>
      </c>
      <c r="BI830" s="5">
        <f t="shared" si="948"/>
        <v>2.6294984200081901E-6</v>
      </c>
      <c r="BJ830" s="8">
        <f t="shared" si="949"/>
        <v>0.42831161596864775</v>
      </c>
      <c r="BK830" s="8">
        <f t="shared" si="950"/>
        <v>0.28966457449857547</v>
      </c>
      <c r="BL830" s="8">
        <f t="shared" si="951"/>
        <v>0.26634530635044329</v>
      </c>
      <c r="BM830" s="8">
        <f t="shared" si="952"/>
        <v>0.37046073986905753</v>
      </c>
      <c r="BN830" s="8">
        <f t="shared" si="953"/>
        <v>0.62918597531531695</v>
      </c>
    </row>
    <row r="831" spans="1:66" x14ac:dyDescent="0.25">
      <c r="A831" t="s">
        <v>19</v>
      </c>
      <c r="B831" t="s">
        <v>21</v>
      </c>
      <c r="C831" t="s">
        <v>237</v>
      </c>
      <c r="D831" t="s">
        <v>543</v>
      </c>
      <c r="E831">
        <f>VLOOKUP(A831,home!$A$2:$E$405,3,FALSE)</f>
        <v>1.4805999999999999</v>
      </c>
      <c r="F831">
        <f>VLOOKUP(B831,home!$B$2:$E$405,3,FALSE)</f>
        <v>1.3508</v>
      </c>
      <c r="G831">
        <f>VLOOKUP(C831,away!$B$2:$E$405,4,FALSE)</f>
        <v>0.63790000000000002</v>
      </c>
      <c r="H831">
        <f>VLOOKUP(A831,away!$A$2:$E$405,3,FALSE)</f>
        <v>1.3222</v>
      </c>
      <c r="I831">
        <f>VLOOKUP(C831,away!$B$2:$E$405,3,FALSE)</f>
        <v>0.88239999999999996</v>
      </c>
      <c r="J831">
        <f>VLOOKUP(B831,home!$B$2:$E$405,4,FALSE)</f>
        <v>1.3025</v>
      </c>
      <c r="K831" s="3">
        <f t="shared" si="898"/>
        <v>1.275796478792</v>
      </c>
      <c r="L831" s="3">
        <f t="shared" si="899"/>
        <v>1.5196388372</v>
      </c>
      <c r="M831" s="5">
        <f t="shared" si="900"/>
        <v>6.1088275840236884E-2</v>
      </c>
      <c r="N831" s="5">
        <f t="shared" si="901"/>
        <v>7.7936207212448608E-2</v>
      </c>
      <c r="O831" s="5">
        <f t="shared" si="902"/>
        <v>9.2832116464410447E-2</v>
      </c>
      <c r="P831" s="5">
        <f t="shared" si="903"/>
        <v>0.11843488730410368</v>
      </c>
      <c r="Q831" s="5">
        <f t="shared" si="904"/>
        <v>4.9715369366022812E-2</v>
      </c>
      <c r="R831" s="5">
        <f t="shared" si="905"/>
        <v>7.0535644759395846E-2</v>
      </c>
      <c r="S831" s="5">
        <f t="shared" si="906"/>
        <v>5.7403905814185398E-2</v>
      </c>
      <c r="T831" s="5">
        <f t="shared" si="907"/>
        <v>7.5549406094351415E-2</v>
      </c>
      <c r="U831" s="5">
        <f t="shared" si="908"/>
        <v>8.9989127213360581E-2</v>
      </c>
      <c r="V831" s="5">
        <f t="shared" si="909"/>
        <v>1.236575726303351E-2</v>
      </c>
      <c r="W831" s="5">
        <f t="shared" si="910"/>
        <v>2.1142231059671866E-2</v>
      </c>
      <c r="X831" s="5">
        <f t="shared" si="911"/>
        <v>3.2128555423333482E-2</v>
      </c>
      <c r="Y831" s="5">
        <f t="shared" si="912"/>
        <v>2.4411900302215128E-2</v>
      </c>
      <c r="Z831" s="5">
        <f t="shared" si="913"/>
        <v>3.5729568394440192E-2</v>
      </c>
      <c r="AA831" s="5">
        <f t="shared" si="914"/>
        <v>4.5583657546384729E-2</v>
      </c>
      <c r="AB831" s="5">
        <f t="shared" si="915"/>
        <v>2.9077734894069007E-2</v>
      </c>
      <c r="AC831" s="5">
        <f t="shared" si="916"/>
        <v>1.4983818987086128E-3</v>
      </c>
      <c r="AD831" s="5">
        <f t="shared" si="917"/>
        <v>6.7432959849340517E-3</v>
      </c>
      <c r="AE831" s="5">
        <f t="shared" si="918"/>
        <v>1.0247374469440611E-2</v>
      </c>
      <c r="AF831" s="5">
        <f t="shared" si="919"/>
        <v>7.7861541115468499E-3</v>
      </c>
      <c r="AG831" s="5">
        <f t="shared" si="920"/>
        <v>3.9440473934436856E-3</v>
      </c>
      <c r="AH831" s="5">
        <f t="shared" si="921"/>
        <v>1.3574009942146237E-2</v>
      </c>
      <c r="AI831" s="5">
        <f t="shared" si="922"/>
        <v>1.7317674087277767E-2</v>
      </c>
      <c r="AJ831" s="5">
        <f t="shared" si="923"/>
        <v>1.104691381070822E-2</v>
      </c>
      <c r="AK831" s="5">
        <f t="shared" si="924"/>
        <v>4.6978712470734227E-3</v>
      </c>
      <c r="AL831" s="5">
        <f t="shared" si="925"/>
        <v>1.1619950890489914E-4</v>
      </c>
      <c r="AM831" s="5">
        <f t="shared" si="926"/>
        <v>1.7206146546062189E-3</v>
      </c>
      <c r="AN831" s="5">
        <f t="shared" si="927"/>
        <v>2.6147128529950743E-3</v>
      </c>
      <c r="AO831" s="5">
        <f t="shared" si="928"/>
        <v>1.986709599768665E-3</v>
      </c>
      <c r="AP831" s="5">
        <f t="shared" si="929"/>
        <v>1.0063603553488439E-3</v>
      </c>
      <c r="AQ831" s="5">
        <f t="shared" si="930"/>
        <v>3.823260700516239E-4</v>
      </c>
      <c r="AR831" s="5">
        <f t="shared" si="931"/>
        <v>4.1255185369248708E-3</v>
      </c>
      <c r="AS831" s="5">
        <f t="shared" si="932"/>
        <v>5.2633220225998733E-3</v>
      </c>
      <c r="AT831" s="5">
        <f t="shared" si="933"/>
        <v>3.3574638515906532E-3</v>
      </c>
      <c r="AU831" s="5">
        <f t="shared" si="934"/>
        <v>1.4278135198435946E-3</v>
      </c>
      <c r="AV831" s="5">
        <f t="shared" si="935"/>
        <v>4.553998652470171E-4</v>
      </c>
      <c r="AW831" s="5">
        <f t="shared" si="936"/>
        <v>6.257827323862192E-6</v>
      </c>
      <c r="AX831" s="5">
        <f t="shared" si="937"/>
        <v>3.6585901961742168E-4</v>
      </c>
      <c r="AY831" s="5">
        <f t="shared" si="938"/>
        <v>5.5597357515055075E-4</v>
      </c>
      <c r="AZ831" s="5">
        <f t="shared" si="939"/>
        <v>4.2243951862785495E-4</v>
      </c>
      <c r="BA831" s="5">
        <f t="shared" si="940"/>
        <v>2.1398516629165377E-4</v>
      </c>
      <c r="BB831" s="5">
        <f t="shared" si="941"/>
        <v>8.1295042320374324E-5</v>
      </c>
      <c r="BC831" s="5">
        <f t="shared" si="942"/>
        <v>2.4707820716371693E-5</v>
      </c>
      <c r="BD831" s="5">
        <f t="shared" si="943"/>
        <v>1.044883032049926E-3</v>
      </c>
      <c r="BE831" s="5">
        <f t="shared" si="944"/>
        <v>1.3330580930388039E-3</v>
      </c>
      <c r="BF831" s="5">
        <f t="shared" si="945"/>
        <v>8.5035541056204228E-4</v>
      </c>
      <c r="BG831" s="5">
        <f t="shared" si="946"/>
        <v>3.6162681283892652E-4</v>
      </c>
      <c r="BH831" s="5">
        <f t="shared" si="947"/>
        <v>1.1534055361416896E-4</v>
      </c>
      <c r="BI831" s="5">
        <f t="shared" si="948"/>
        <v>2.9430214432575328E-5</v>
      </c>
      <c r="BJ831" s="8">
        <f t="shared" si="949"/>
        <v>0.31897952509290317</v>
      </c>
      <c r="BK831" s="8">
        <f t="shared" si="950"/>
        <v>0.25146338120432349</v>
      </c>
      <c r="BL831" s="8">
        <f t="shared" si="951"/>
        <v>0.39301896187756868</v>
      </c>
      <c r="BM831" s="8">
        <f t="shared" si="952"/>
        <v>0.52809921987479058</v>
      </c>
      <c r="BN831" s="8">
        <f t="shared" si="953"/>
        <v>0.47054250094661826</v>
      </c>
    </row>
    <row r="832" spans="1:66" x14ac:dyDescent="0.25">
      <c r="A832" t="s">
        <v>22</v>
      </c>
      <c r="B832" t="s">
        <v>256</v>
      </c>
      <c r="C832" t="s">
        <v>26</v>
      </c>
      <c r="D832" t="s">
        <v>543</v>
      </c>
      <c r="E832">
        <f>VLOOKUP(A832,home!$A$2:$E$405,3,FALSE)</f>
        <v>1.4</v>
      </c>
      <c r="F832">
        <f>VLOOKUP(B832,home!$B$2:$E$405,3,FALSE)</f>
        <v>1.0713999999999999</v>
      </c>
      <c r="G832">
        <f>VLOOKUP(C832,away!$B$2:$E$405,4,FALSE)</f>
        <v>0.60980000000000001</v>
      </c>
      <c r="H832">
        <f>VLOOKUP(A832,away!$A$2:$E$405,3,FALSE)</f>
        <v>1.125</v>
      </c>
      <c r="I832">
        <f>VLOOKUP(C832,away!$B$2:$E$405,3,FALSE)</f>
        <v>1.4035</v>
      </c>
      <c r="J832">
        <f>VLOOKUP(B832,home!$B$2:$E$405,4,FALSE)</f>
        <v>1.1852</v>
      </c>
      <c r="K832" s="3">
        <f t="shared" si="898"/>
        <v>0.91467560799999981</v>
      </c>
      <c r="L832" s="3">
        <f t="shared" si="899"/>
        <v>1.8713567249999998</v>
      </c>
      <c r="M832" s="5">
        <f t="shared" si="900"/>
        <v>6.1665396936674062E-2</v>
      </c>
      <c r="N832" s="5">
        <f t="shared" si="901"/>
        <v>5.640383443561367E-2</v>
      </c>
      <c r="O832" s="5">
        <f t="shared" si="902"/>
        <v>0.11539795525723938</v>
      </c>
      <c r="P832" s="5">
        <f t="shared" si="903"/>
        <v>0.10555169488687219</v>
      </c>
      <c r="Q832" s="5">
        <f t="shared" si="904"/>
        <v>2.5795605777963131E-2</v>
      </c>
      <c r="R832" s="5">
        <f t="shared" si="905"/>
        <v>0.10797536981094201</v>
      </c>
      <c r="S832" s="5">
        <f t="shared" si="906"/>
        <v>4.516779606937639E-2</v>
      </c>
      <c r="T832" s="5">
        <f t="shared" si="907"/>
        <v>4.8272780348040147E-2</v>
      </c>
      <c r="U832" s="5">
        <f t="shared" si="908"/>
        <v>9.8762437030848194E-2</v>
      </c>
      <c r="V832" s="5">
        <f t="shared" si="909"/>
        <v>8.5903344073413965E-3</v>
      </c>
      <c r="W832" s="5">
        <f t="shared" si="910"/>
        <v>7.8648704662289126E-3</v>
      </c>
      <c r="X832" s="5">
        <f t="shared" si="911"/>
        <v>1.4717978238231356E-2</v>
      </c>
      <c r="Y832" s="5">
        <f t="shared" si="912"/>
        <v>1.3771293777258952E-2</v>
      </c>
      <c r="Z832" s="5">
        <f t="shared" si="913"/>
        <v>6.7353478143356099E-2</v>
      </c>
      <c r="AA832" s="5">
        <f t="shared" si="914"/>
        <v>6.1606583571688932E-2</v>
      </c>
      <c r="AB832" s="5">
        <f t="shared" si="915"/>
        <v>2.8175019642618686E-2</v>
      </c>
      <c r="AC832" s="5">
        <f t="shared" si="916"/>
        <v>9.1899631051495516E-4</v>
      </c>
      <c r="AD832" s="5">
        <f t="shared" si="917"/>
        <v>1.7984512938847928E-3</v>
      </c>
      <c r="AE832" s="5">
        <f t="shared" si="918"/>
        <v>3.3655439233962574E-3</v>
      </c>
      <c r="AF832" s="5">
        <f t="shared" si="919"/>
        <v>3.1490666271652358E-3</v>
      </c>
      <c r="AG832" s="5">
        <f t="shared" si="920"/>
        <v>1.9643423367395772E-3</v>
      </c>
      <c r="AH832" s="5">
        <f t="shared" si="921"/>
        <v>3.1510596068927477E-2</v>
      </c>
      <c r="AI832" s="5">
        <f t="shared" si="922"/>
        <v>2.8821973617788637E-2</v>
      </c>
      <c r="AJ832" s="5">
        <f t="shared" si="923"/>
        <v>1.3181378121305388E-2</v>
      </c>
      <c r="AK832" s="5">
        <f t="shared" si="924"/>
        <v>4.0188950157943014E-3</v>
      </c>
      <c r="AL832" s="5">
        <f t="shared" si="925"/>
        <v>6.292126410489147E-5</v>
      </c>
      <c r="AM832" s="5">
        <f t="shared" si="926"/>
        <v>3.2899990613849189E-4</v>
      </c>
      <c r="AN832" s="5">
        <f t="shared" si="927"/>
        <v>6.1567618687663537E-4</v>
      </c>
      <c r="AO832" s="5">
        <f t="shared" si="928"/>
        <v>5.7607488636697427E-4</v>
      </c>
      <c r="AP832" s="5">
        <f t="shared" si="929"/>
        <v>3.5934720423548268E-4</v>
      </c>
      <c r="AQ832" s="5">
        <f t="shared" si="930"/>
        <v>1.6811670181400467E-4</v>
      </c>
      <c r="AR832" s="5">
        <f t="shared" si="931"/>
        <v>1.1793513172469199E-2</v>
      </c>
      <c r="AS832" s="5">
        <f t="shared" si="932"/>
        <v>1.078723883148427E-2</v>
      </c>
      <c r="AT832" s="5">
        <f t="shared" si="933"/>
        <v>4.9334121184145411E-3</v>
      </c>
      <c r="AU832" s="5">
        <f t="shared" si="934"/>
        <v>1.5041572429751293E-3</v>
      </c>
      <c r="AV832" s="5">
        <f t="shared" si="935"/>
        <v>3.4395398518646987E-4</v>
      </c>
      <c r="AW832" s="5">
        <f t="shared" si="936"/>
        <v>2.9917039740186219E-6</v>
      </c>
      <c r="AX832" s="5">
        <f t="shared" si="937"/>
        <v>5.0154698196527972E-5</v>
      </c>
      <c r="AY832" s="5">
        <f t="shared" si="938"/>
        <v>9.3857331760417972E-5</v>
      </c>
      <c r="AZ832" s="5">
        <f t="shared" si="939"/>
        <v>8.7820274490207131E-5</v>
      </c>
      <c r="BA832" s="5">
        <f t="shared" si="940"/>
        <v>5.4781020419531689E-5</v>
      </c>
      <c r="BB832" s="5">
        <f t="shared" si="941"/>
        <v>2.5628707741113225E-5</v>
      </c>
      <c r="BC832" s="5">
        <f t="shared" si="942"/>
        <v>9.5920909168783576E-6</v>
      </c>
      <c r="BD832" s="5">
        <f t="shared" si="943"/>
        <v>3.6783116977793864E-3</v>
      </c>
      <c r="BE832" s="5">
        <f t="shared" si="944"/>
        <v>3.3644619885798716E-3</v>
      </c>
      <c r="BF832" s="5">
        <f t="shared" si="945"/>
        <v>1.5386956574985912E-3</v>
      </c>
      <c r="BG832" s="5">
        <f t="shared" si="946"/>
        <v>4.6913579534982785E-4</v>
      </c>
      <c r="BH832" s="5">
        <f t="shared" si="947"/>
        <v>1.072767672115418E-4</v>
      </c>
      <c r="BI832" s="5">
        <f t="shared" si="948"/>
        <v>1.962468845469829E-5</v>
      </c>
      <c r="BJ832" s="8">
        <f t="shared" si="949"/>
        <v>0.17947381623347824</v>
      </c>
      <c r="BK832" s="8">
        <f t="shared" si="950"/>
        <v>0.22205099720664431</v>
      </c>
      <c r="BL832" s="8">
        <f t="shared" si="951"/>
        <v>0.52798999008255676</v>
      </c>
      <c r="BM832" s="8">
        <f t="shared" si="952"/>
        <v>0.52398755893294457</v>
      </c>
      <c r="BN832" s="8">
        <f t="shared" si="953"/>
        <v>0.47278985710530441</v>
      </c>
    </row>
    <row r="833" spans="1:66" x14ac:dyDescent="0.25">
      <c r="A833" t="s">
        <v>22</v>
      </c>
      <c r="B833" t="s">
        <v>172</v>
      </c>
      <c r="C833" t="s">
        <v>251</v>
      </c>
      <c r="D833" t="s">
        <v>543</v>
      </c>
      <c r="E833">
        <f>VLOOKUP(A833,home!$A$2:$E$405,3,FALSE)</f>
        <v>1.4</v>
      </c>
      <c r="F833">
        <f>VLOOKUP(B833,home!$B$2:$E$405,3,FALSE)</f>
        <v>0.63490000000000002</v>
      </c>
      <c r="G833">
        <f>VLOOKUP(C833,away!$B$2:$E$405,4,FALSE)</f>
        <v>0.73170000000000002</v>
      </c>
      <c r="H833">
        <f>VLOOKUP(A833,away!$A$2:$E$405,3,FALSE)</f>
        <v>1.125</v>
      </c>
      <c r="I833">
        <f>VLOOKUP(C833,away!$B$2:$E$405,3,FALSE)</f>
        <v>1.2030000000000001</v>
      </c>
      <c r="J833">
        <f>VLOOKUP(B833,home!$B$2:$E$405,4,FALSE)</f>
        <v>1.0369999999999999</v>
      </c>
      <c r="K833" s="3">
        <f t="shared" si="898"/>
        <v>0.65037886200000006</v>
      </c>
      <c r="L833" s="3">
        <f t="shared" si="899"/>
        <v>1.403449875</v>
      </c>
      <c r="M833" s="5">
        <f t="shared" si="900"/>
        <v>0.12824295387325002</v>
      </c>
      <c r="N833" s="5">
        <f t="shared" si="901"/>
        <v>8.3406506399602842E-2</v>
      </c>
      <c r="O833" s="5">
        <f t="shared" si="902"/>
        <v>0.17998255758304349</v>
      </c>
      <c r="P833" s="5">
        <f t="shared" si="903"/>
        <v>0.1170568509807093</v>
      </c>
      <c r="Q833" s="5">
        <f t="shared" si="904"/>
        <v>2.7122914357784706E-2</v>
      </c>
      <c r="R833" s="5">
        <f t="shared" si="905"/>
        <v>0.12629824897105135</v>
      </c>
      <c r="S833" s="5">
        <f t="shared" si="906"/>
        <v>2.6711616404014628E-2</v>
      </c>
      <c r="T833" s="5">
        <f t="shared" si="907"/>
        <v>3.8065650765068647E-2</v>
      </c>
      <c r="U833" s="5">
        <f t="shared" si="908"/>
        <v>8.2141711438385057E-2</v>
      </c>
      <c r="V833" s="5">
        <f t="shared" si="909"/>
        <v>2.7090747214324217E-3</v>
      </c>
      <c r="W833" s="5">
        <f t="shared" si="910"/>
        <v>5.8800567247131608E-3</v>
      </c>
      <c r="X833" s="5">
        <f t="shared" si="911"/>
        <v>8.2523648752915943E-3</v>
      </c>
      <c r="Y833" s="5">
        <f t="shared" si="912"/>
        <v>5.7908902263411896E-3</v>
      </c>
      <c r="Z833" s="5">
        <f t="shared" si="913"/>
        <v>5.9084420577046971E-2</v>
      </c>
      <c r="AA833" s="5">
        <f t="shared" si="914"/>
        <v>3.8427258216829192E-2</v>
      </c>
      <c r="AB833" s="5">
        <f t="shared" si="915"/>
        <v>1.2496138234420761E-2</v>
      </c>
      <c r="AC833" s="5">
        <f t="shared" si="916"/>
        <v>1.5454833305878231E-4</v>
      </c>
      <c r="AD833" s="5">
        <f t="shared" si="917"/>
        <v>9.5606615027859804E-4</v>
      </c>
      <c r="AE833" s="5">
        <f t="shared" si="918"/>
        <v>1.3417909191002293E-3</v>
      </c>
      <c r="AF833" s="5">
        <f t="shared" si="919"/>
        <v>9.4156814884367615E-4</v>
      </c>
      <c r="AG833" s="5">
        <f t="shared" si="920"/>
        <v>4.4048123359954628E-4</v>
      </c>
      <c r="AH833" s="5">
        <f t="shared" si="921"/>
        <v>2.0730505668326005E-2</v>
      </c>
      <c r="AI833" s="5">
        <f t="shared" si="922"/>
        <v>1.3482682685250418E-2</v>
      </c>
      <c r="AJ833" s="5">
        <f t="shared" si="923"/>
        <v>4.3844259107701355E-3</v>
      </c>
      <c r="AK833" s="5">
        <f t="shared" si="924"/>
        <v>9.5051264478999834E-4</v>
      </c>
      <c r="AL833" s="5">
        <f t="shared" si="925"/>
        <v>5.6427088259552214E-6</v>
      </c>
      <c r="AM833" s="5">
        <f t="shared" si="926"/>
        <v>1.2436104296298313E-4</v>
      </c>
      <c r="AN833" s="5">
        <f t="shared" si="927"/>
        <v>1.7453449020126831E-4</v>
      </c>
      <c r="AO833" s="5">
        <f t="shared" si="928"/>
        <v>1.2247520422807939E-4</v>
      </c>
      <c r="AP833" s="5">
        <f t="shared" si="929"/>
        <v>5.7295936688165826E-5</v>
      </c>
      <c r="AQ833" s="5">
        <f t="shared" si="930"/>
        <v>2.0102993795753567E-5</v>
      </c>
      <c r="AR833" s="5">
        <f t="shared" si="931"/>
        <v>5.818845117779782E-3</v>
      </c>
      <c r="AS833" s="5">
        <f t="shared" si="932"/>
        <v>3.7844538658558706E-3</v>
      </c>
      <c r="AT833" s="5">
        <f t="shared" si="933"/>
        <v>1.230664399283421E-3</v>
      </c>
      <c r="AU833" s="5">
        <f t="shared" si="934"/>
        <v>2.6679937050328839E-4</v>
      </c>
      <c r="AV833" s="5">
        <f t="shared" si="935"/>
        <v>4.3380167742561257E-5</v>
      </c>
      <c r="AW833" s="5">
        <f t="shared" si="936"/>
        <v>1.4306996261092425E-7</v>
      </c>
      <c r="AX833" s="5">
        <f t="shared" si="937"/>
        <v>1.3480298933233015E-5</v>
      </c>
      <c r="AY833" s="5">
        <f t="shared" si="938"/>
        <v>1.8918923852808508E-5</v>
      </c>
      <c r="AZ833" s="5">
        <f t="shared" si="939"/>
        <v>1.3275880658179311E-5</v>
      </c>
      <c r="BA833" s="5">
        <f t="shared" si="940"/>
        <v>6.210677683412224E-6</v>
      </c>
      <c r="BB833" s="5">
        <f t="shared" si="941"/>
        <v>2.1790937046125446E-6</v>
      </c>
      <c r="BC833" s="5">
        <f t="shared" si="942"/>
        <v>6.1164975747035217E-7</v>
      </c>
      <c r="BD833" s="5">
        <f t="shared" si="943"/>
        <v>1.3610762421987317E-3</v>
      </c>
      <c r="BE833" s="5">
        <f t="shared" si="944"/>
        <v>8.8521521749644746E-4</v>
      </c>
      <c r="BF833" s="5">
        <f t="shared" si="945"/>
        <v>2.87862632890211E-4</v>
      </c>
      <c r="BG833" s="5">
        <f t="shared" si="946"/>
        <v>6.240659053048642E-5</v>
      </c>
      <c r="BH833" s="5">
        <f t="shared" si="947"/>
        <v>1.0146981832629431E-5</v>
      </c>
      <c r="BI833" s="5">
        <f t="shared" si="948"/>
        <v>1.3198764994080412E-6</v>
      </c>
      <c r="BJ833" s="8">
        <f t="shared" si="949"/>
        <v>0.17275173599309018</v>
      </c>
      <c r="BK833" s="8">
        <f t="shared" si="950"/>
        <v>0.27489960594514395</v>
      </c>
      <c r="BL833" s="8">
        <f t="shared" si="951"/>
        <v>0.4926462118154793</v>
      </c>
      <c r="BM833" s="8">
        <f t="shared" si="952"/>
        <v>0.33725316631142843</v>
      </c>
      <c r="BN833" s="8">
        <f t="shared" si="953"/>
        <v>0.66211003216544173</v>
      </c>
    </row>
    <row r="834" spans="1:66" x14ac:dyDescent="0.25">
      <c r="A834" t="s">
        <v>25</v>
      </c>
      <c r="B834" t="s">
        <v>482</v>
      </c>
      <c r="C834" t="s">
        <v>167</v>
      </c>
      <c r="D834" t="s">
        <v>543</v>
      </c>
      <c r="E834">
        <f>VLOOKUP(A834,home!$A$2:$E$405,3,FALSE)</f>
        <v>1.2947</v>
      </c>
      <c r="F834">
        <f>VLOOKUP(B834,home!$B$2:$E$405,3,FALSE)</f>
        <v>1.0163</v>
      </c>
      <c r="G834">
        <f>VLOOKUP(C834,away!$B$2:$E$405,4,FALSE)</f>
        <v>1.4228000000000001</v>
      </c>
      <c r="H834">
        <f>VLOOKUP(A834,away!$A$2:$E$405,3,FALSE)</f>
        <v>1.05</v>
      </c>
      <c r="I834">
        <f>VLOOKUP(C834,away!$B$2:$E$405,3,FALSE)</f>
        <v>0.50129999999999997</v>
      </c>
      <c r="J834">
        <f>VLOOKUP(B834,home!$B$2:$E$405,4,FALSE)</f>
        <v>0.85209999999999997</v>
      </c>
      <c r="K834" s="3">
        <f t="shared" si="898"/>
        <v>1.8721253763079999</v>
      </c>
      <c r="L834" s="3">
        <f t="shared" si="899"/>
        <v>0.44851561649999994</v>
      </c>
      <c r="M834" s="5">
        <f t="shared" si="900"/>
        <v>9.821061312738133E-2</v>
      </c>
      <c r="N834" s="5">
        <f t="shared" si="901"/>
        <v>0.1838625810585382</v>
      </c>
      <c r="O834" s="5">
        <f t="shared" si="902"/>
        <v>4.4048993693670421E-2</v>
      </c>
      <c r="P834" s="5">
        <f t="shared" si="903"/>
        <v>8.2465238894751464E-2</v>
      </c>
      <c r="Q834" s="5">
        <f t="shared" si="904"/>
        <v>0.172106901876588</v>
      </c>
      <c r="R834" s="5">
        <f t="shared" si="905"/>
        <v>9.8783307813605989E-3</v>
      </c>
      <c r="S834" s="5">
        <f t="shared" si="906"/>
        <v>1.7311050734272505E-2</v>
      </c>
      <c r="T834" s="5">
        <f t="shared" si="907"/>
        <v>7.7192633199082858E-2</v>
      </c>
      <c r="U834" s="5">
        <f t="shared" si="908"/>
        <v>1.8493473731349613E-2</v>
      </c>
      <c r="V834" s="5">
        <f t="shared" si="909"/>
        <v>1.6150776930225885E-3</v>
      </c>
      <c r="W834" s="5">
        <f t="shared" si="910"/>
        <v>0.10740189948030376</v>
      </c>
      <c r="X834" s="5">
        <f t="shared" si="911"/>
        <v>4.817142915867946E-2</v>
      </c>
      <c r="Y834" s="5">
        <f t="shared" si="912"/>
        <v>1.0802819123395598E-2</v>
      </c>
      <c r="Z834" s="5">
        <f t="shared" si="913"/>
        <v>1.4768618734642919E-3</v>
      </c>
      <c r="AA834" s="5">
        <f t="shared" si="914"/>
        <v>2.7648705906142754E-3</v>
      </c>
      <c r="AB834" s="5">
        <f t="shared" si="915"/>
        <v>2.5880921974483365E-3</v>
      </c>
      <c r="AC834" s="5">
        <f t="shared" si="916"/>
        <v>8.4759021675147455E-5</v>
      </c>
      <c r="AD834" s="5">
        <f t="shared" si="917"/>
        <v>5.0267455370189409E-2</v>
      </c>
      <c r="AE834" s="5">
        <f t="shared" si="918"/>
        <v>2.2545738735246734E-2</v>
      </c>
      <c r="AF834" s="5">
        <f t="shared" si="919"/>
        <v>5.0560579541435594E-3</v>
      </c>
      <c r="AG834" s="5">
        <f t="shared" si="920"/>
        <v>7.5590698345414232E-4</v>
      </c>
      <c r="AH834" s="5">
        <f t="shared" si="921"/>
        <v>1.6559890341554543E-4</v>
      </c>
      <c r="AI834" s="5">
        <f t="shared" si="922"/>
        <v>3.1002190937302014E-4</v>
      </c>
      <c r="AJ834" s="5">
        <f t="shared" si="923"/>
        <v>2.9019994187434506E-4</v>
      </c>
      <c r="AK834" s="5">
        <f t="shared" si="924"/>
        <v>1.8109689179535596E-4</v>
      </c>
      <c r="AL834" s="5">
        <f t="shared" si="925"/>
        <v>2.8468096261086133E-6</v>
      </c>
      <c r="AM834" s="5">
        <f t="shared" si="926"/>
        <v>1.8821395760192292E-2</v>
      </c>
      <c r="AN834" s="5">
        <f t="shared" si="927"/>
        <v>8.4416899227731292E-3</v>
      </c>
      <c r="AO834" s="5">
        <f t="shared" si="928"/>
        <v>1.8931148800072138E-3</v>
      </c>
      <c r="AP834" s="5">
        <f t="shared" si="929"/>
        <v>2.8303052917058629E-4</v>
      </c>
      <c r="AQ834" s="5">
        <f t="shared" si="930"/>
        <v>3.1735903069816681E-5</v>
      </c>
      <c r="AR834" s="5">
        <f t="shared" si="931"/>
        <v>1.4854738851429457E-5</v>
      </c>
      <c r="AS834" s="5">
        <f t="shared" si="932"/>
        <v>2.7809933562189441E-5</v>
      </c>
      <c r="AT834" s="5">
        <f t="shared" si="933"/>
        <v>2.6031841167607199E-5</v>
      </c>
      <c r="AU834" s="5">
        <f t="shared" si="934"/>
        <v>1.6244956813965568E-5</v>
      </c>
      <c r="AV834" s="5">
        <f t="shared" si="935"/>
        <v>7.6031489721131232E-6</v>
      </c>
      <c r="AW834" s="5">
        <f t="shared" si="936"/>
        <v>6.6400052688702613E-8</v>
      </c>
      <c r="AX834" s="5">
        <f t="shared" si="937"/>
        <v>5.8726687700319611E-3</v>
      </c>
      <c r="AY834" s="5">
        <f t="shared" si="938"/>
        <v>2.6339836538911811E-3</v>
      </c>
      <c r="AZ834" s="5">
        <f t="shared" si="939"/>
        <v>5.906914011879628E-4</v>
      </c>
      <c r="BA834" s="5">
        <f t="shared" si="940"/>
        <v>8.8311439321689313E-5</v>
      </c>
      <c r="BB834" s="5">
        <f t="shared" si="941"/>
        <v>9.9022649128424537E-6</v>
      </c>
      <c r="BC834" s="5">
        <f t="shared" si="942"/>
        <v>8.8826409042597012E-7</v>
      </c>
      <c r="BD834" s="5">
        <f t="shared" si="943"/>
        <v>1.1104303923158975E-6</v>
      </c>
      <c r="BE834" s="5">
        <f t="shared" si="944"/>
        <v>2.0788649160782395E-6</v>
      </c>
      <c r="BF834" s="5">
        <f t="shared" si="945"/>
        <v>1.9459478816532367E-6</v>
      </c>
      <c r="BG834" s="5">
        <f t="shared" si="946"/>
        <v>1.2143528034052737E-6</v>
      </c>
      <c r="BH834" s="5">
        <f t="shared" si="947"/>
        <v>5.6835517476144308E-7</v>
      </c>
      <c r="BI834" s="5">
        <f t="shared" si="948"/>
        <v>2.1280642908537317E-7</v>
      </c>
      <c r="BJ834" s="8">
        <f t="shared" si="949"/>
        <v>0.71683083572827078</v>
      </c>
      <c r="BK834" s="8">
        <f t="shared" si="950"/>
        <v>0.20232356993462031</v>
      </c>
      <c r="BL834" s="8">
        <f t="shared" si="951"/>
        <v>7.8820354017866079E-2</v>
      </c>
      <c r="BM834" s="8">
        <f t="shared" si="952"/>
        <v>0.40624504486809299</v>
      </c>
      <c r="BN834" s="8">
        <f t="shared" si="953"/>
        <v>0.59057265943228998</v>
      </c>
    </row>
    <row r="835" spans="1:66" x14ac:dyDescent="0.25">
      <c r="A835" t="s">
        <v>173</v>
      </c>
      <c r="B835" t="s">
        <v>434</v>
      </c>
      <c r="C835" t="s">
        <v>178</v>
      </c>
      <c r="D835" t="s">
        <v>543</v>
      </c>
      <c r="E835">
        <f>VLOOKUP(A835,home!$A$2:$E$405,3,FALSE)</f>
        <v>1.7239</v>
      </c>
      <c r="F835">
        <f>VLOOKUP(B835,home!$B$2:$E$405,3,FALSE)</f>
        <v>0.95540000000000003</v>
      </c>
      <c r="G835">
        <f>VLOOKUP(C835,away!$B$2:$E$405,4,FALSE)</f>
        <v>1.1601999999999999</v>
      </c>
      <c r="H835">
        <f>VLOOKUP(A835,away!$A$2:$E$405,3,FALSE)</f>
        <v>1.3199000000000001</v>
      </c>
      <c r="I835">
        <f>VLOOKUP(C835,away!$B$2:$E$405,3,FALSE)</f>
        <v>0.80220000000000002</v>
      </c>
      <c r="J835">
        <f>VLOOKUP(B835,home!$B$2:$E$405,4,FALSE)</f>
        <v>1.0249999999999999</v>
      </c>
      <c r="K835" s="3">
        <f t="shared" si="898"/>
        <v>1.9108657124119999</v>
      </c>
      <c r="L835" s="3">
        <f t="shared" si="899"/>
        <v>1.0852943744999999</v>
      </c>
      <c r="M835" s="5">
        <f t="shared" si="900"/>
        <v>4.9978613907053861E-2</v>
      </c>
      <c r="N835" s="5">
        <f t="shared" si="901"/>
        <v>9.5502419668866745E-2</v>
      </c>
      <c r="O835" s="5">
        <f t="shared" si="902"/>
        <v>5.4241508518633012E-2</v>
      </c>
      <c r="P835" s="5">
        <f t="shared" si="903"/>
        <v>0.10364823881775923</v>
      </c>
      <c r="Q835" s="5">
        <f t="shared" si="904"/>
        <v>9.1246149598809445E-2</v>
      </c>
      <c r="R835" s="5">
        <f t="shared" si="905"/>
        <v>2.9434002029833112E-2</v>
      </c>
      <c r="S835" s="5">
        <f t="shared" si="906"/>
        <v>5.3737771869794788E-2</v>
      </c>
      <c r="T835" s="5">
        <f t="shared" si="907"/>
        <v>9.9028932854373322E-2</v>
      </c>
      <c r="U835" s="5">
        <f t="shared" si="908"/>
        <v>5.62444252578733E-2</v>
      </c>
      <c r="V835" s="5">
        <f t="shared" si="909"/>
        <v>1.2382686150638259E-2</v>
      </c>
      <c r="W835" s="5">
        <f t="shared" si="910"/>
        <v>5.8119712885993637E-2</v>
      </c>
      <c r="X835" s="5">
        <f t="shared" si="911"/>
        <v>6.3076997442724048E-2</v>
      </c>
      <c r="Y835" s="5">
        <f t="shared" si="912"/>
        <v>3.4228555242469635E-2</v>
      </c>
      <c r="Z835" s="5">
        <f t="shared" si="913"/>
        <v>1.0648185607333152E-2</v>
      </c>
      <c r="AA835" s="5">
        <f t="shared" si="914"/>
        <v>2.0347252776451868E-2</v>
      </c>
      <c r="AB835" s="5">
        <f t="shared" si="915"/>
        <v>1.9440433836150874E-2</v>
      </c>
      <c r="AC835" s="5">
        <f t="shared" si="916"/>
        <v>1.6049910039191433E-3</v>
      </c>
      <c r="AD835" s="5">
        <f t="shared" si="917"/>
        <v>2.7764741642268782E-2</v>
      </c>
      <c r="AE835" s="5">
        <f t="shared" si="918"/>
        <v>3.0132917913800194E-2</v>
      </c>
      <c r="AF835" s="5">
        <f t="shared" si="919"/>
        <v>1.6351543149558813E-2</v>
      </c>
      <c r="AG835" s="5">
        <f t="shared" si="920"/>
        <v>5.9154125982033966E-3</v>
      </c>
      <c r="AH835" s="5">
        <f t="shared" si="921"/>
        <v>2.8891039845676332E-3</v>
      </c>
      <c r="AI835" s="5">
        <f t="shared" si="922"/>
        <v>5.5206897437031777E-3</v>
      </c>
      <c r="AJ835" s="5">
        <f t="shared" si="923"/>
        <v>5.2746483700534981E-3</v>
      </c>
      <c r="AK835" s="5">
        <f t="shared" si="924"/>
        <v>3.35971490512169E-3</v>
      </c>
      <c r="AL835" s="5">
        <f t="shared" si="925"/>
        <v>1.3314053981884261E-4</v>
      </c>
      <c r="AM835" s="5">
        <f t="shared" si="926"/>
        <v>1.0610938563637816E-2</v>
      </c>
      <c r="AN835" s="5">
        <f t="shared" si="927"/>
        <v>1.1515991931281229E-2</v>
      </c>
      <c r="AO835" s="5">
        <f t="shared" si="928"/>
        <v>6.2491206299034536E-3</v>
      </c>
      <c r="AP835" s="5">
        <f t="shared" si="929"/>
        <v>2.2607118217353715E-3</v>
      </c>
      <c r="AQ835" s="5">
        <f t="shared" si="930"/>
        <v>6.1338445562376118E-4</v>
      </c>
      <c r="AR835" s="5">
        <f t="shared" si="931"/>
        <v>6.2710566035935756E-4</v>
      </c>
      <c r="AS835" s="5">
        <f t="shared" si="932"/>
        <v>1.1983147044401813E-3</v>
      </c>
      <c r="AT835" s="5">
        <f t="shared" si="933"/>
        <v>1.1449092406969313E-3</v>
      </c>
      <c r="AU835" s="5">
        <f t="shared" si="934"/>
        <v>7.2925593729047434E-4</v>
      </c>
      <c r="AV835" s="5">
        <f t="shared" si="935"/>
        <v>3.4837754153531082E-4</v>
      </c>
      <c r="AW835" s="5">
        <f t="shared" si="936"/>
        <v>7.6698263676520098E-6</v>
      </c>
      <c r="AX835" s="5">
        <f t="shared" si="937"/>
        <v>3.379346446294285E-3</v>
      </c>
      <c r="AY835" s="5">
        <f t="shared" si="938"/>
        <v>3.6675856876497532E-3</v>
      </c>
      <c r="AZ835" s="5">
        <f t="shared" si="939"/>
        <v>1.9902050574014955E-3</v>
      </c>
      <c r="BA835" s="5">
        <f t="shared" si="940"/>
        <v>7.1998611763309753E-4</v>
      </c>
      <c r="BB835" s="5">
        <f t="shared" si="941"/>
        <v>1.9534922079632395E-4</v>
      </c>
      <c r="BC835" s="5">
        <f t="shared" si="942"/>
        <v>4.2402282078641761E-5</v>
      </c>
      <c r="BD835" s="5">
        <f t="shared" si="943"/>
        <v>1.1343237423418636E-4</v>
      </c>
      <c r="BE835" s="5">
        <f t="shared" si="944"/>
        <v>2.1675403460159309E-4</v>
      </c>
      <c r="BF835" s="5">
        <f t="shared" si="945"/>
        <v>2.0709392637357428E-4</v>
      </c>
      <c r="BG835" s="5">
        <f t="shared" si="946"/>
        <v>1.3190956105201272E-4</v>
      </c>
      <c r="BH835" s="5">
        <f t="shared" si="947"/>
        <v>6.3015364338402132E-5</v>
      </c>
      <c r="BI835" s="5">
        <f t="shared" si="948"/>
        <v>2.4082779813880513E-5</v>
      </c>
      <c r="BJ835" s="8">
        <f t="shared" si="949"/>
        <v>0.56261240521110345</v>
      </c>
      <c r="BK835" s="8">
        <f t="shared" si="950"/>
        <v>0.22515302797663383</v>
      </c>
      <c r="BL835" s="8">
        <f t="shared" si="951"/>
        <v>0.20155603054712409</v>
      </c>
      <c r="BM835" s="8">
        <f t="shared" si="952"/>
        <v>0.57225880093995718</v>
      </c>
      <c r="BN835" s="8">
        <f t="shared" si="953"/>
        <v>0.42405093254095538</v>
      </c>
    </row>
    <row r="836" spans="1:66" x14ac:dyDescent="0.25">
      <c r="A836" t="s">
        <v>27</v>
      </c>
      <c r="B836" t="s">
        <v>264</v>
      </c>
      <c r="C836" t="s">
        <v>432</v>
      </c>
      <c r="D836" t="s">
        <v>543</v>
      </c>
      <c r="E836">
        <f>VLOOKUP(A836,home!$A$2:$E$405,3,FALSE)</f>
        <v>1.4007000000000001</v>
      </c>
      <c r="F836">
        <f>VLOOKUP(B836,home!$B$2:$E$405,3,FALSE)</f>
        <v>0.88190000000000002</v>
      </c>
      <c r="G836">
        <f>VLOOKUP(C836,away!$B$2:$E$405,4,FALSE)</f>
        <v>0.89239999999999997</v>
      </c>
      <c r="H836">
        <f>VLOOKUP(A836,away!$A$2:$E$405,3,FALSE)</f>
        <v>1.0741000000000001</v>
      </c>
      <c r="I836">
        <f>VLOOKUP(C836,away!$B$2:$E$405,3,FALSE)</f>
        <v>0.69830000000000003</v>
      </c>
      <c r="J836">
        <f>VLOOKUP(B836,home!$B$2:$E$405,4,FALSE)</f>
        <v>1.0405</v>
      </c>
      <c r="K836" s="3">
        <f t="shared" si="898"/>
        <v>1.1023614892920002</v>
      </c>
      <c r="L836" s="3">
        <f t="shared" si="899"/>
        <v>0.78042081321500012</v>
      </c>
      <c r="M836" s="5">
        <f t="shared" si="900"/>
        <v>0.15216614399153233</v>
      </c>
      <c r="N836" s="5">
        <f t="shared" si="901"/>
        <v>0.1677420971103265</v>
      </c>
      <c r="O836" s="5">
        <f t="shared" si="902"/>
        <v>0.11875362583766245</v>
      </c>
      <c r="P836" s="5">
        <f t="shared" si="903"/>
        <v>0.13090942383723053</v>
      </c>
      <c r="Q836" s="5">
        <f t="shared" si="904"/>
        <v>9.2456213993751438E-2</v>
      </c>
      <c r="R836" s="5">
        <f t="shared" si="905"/>
        <v>4.6338900624229191E-2</v>
      </c>
      <c r="S836" s="5">
        <f t="shared" si="906"/>
        <v>2.8155535784539089E-2</v>
      </c>
      <c r="T836" s="5">
        <f t="shared" si="907"/>
        <v>7.2154753711783565E-2</v>
      </c>
      <c r="U836" s="5">
        <f t="shared" si="908"/>
        <v>5.1082219504279283E-2</v>
      </c>
      <c r="V836" s="5">
        <f t="shared" si="909"/>
        <v>2.6913746825952189E-3</v>
      </c>
      <c r="W836" s="5">
        <f t="shared" si="910"/>
        <v>3.3973389917483887E-2</v>
      </c>
      <c r="X836" s="5">
        <f t="shared" si="911"/>
        <v>2.6513540587073059E-2</v>
      </c>
      <c r="Y836" s="5">
        <f t="shared" si="912"/>
        <v>1.0345859453086234E-2</v>
      </c>
      <c r="Z836" s="5">
        <f t="shared" si="913"/>
        <v>1.2054614169550008E-2</v>
      </c>
      <c r="AA836" s="5">
        <f t="shared" si="914"/>
        <v>1.3288542428785594E-2</v>
      </c>
      <c r="AB836" s="5">
        <f t="shared" si="915"/>
        <v>7.3243887111580112E-3</v>
      </c>
      <c r="AC836" s="5">
        <f t="shared" si="916"/>
        <v>1.4471283648691253E-4</v>
      </c>
      <c r="AD836" s="5">
        <f t="shared" si="917"/>
        <v>9.3627391764338503E-3</v>
      </c>
      <c r="AE836" s="5">
        <f t="shared" si="918"/>
        <v>7.3068765219924461E-3</v>
      </c>
      <c r="AF836" s="5">
        <f t="shared" si="919"/>
        <v>2.8512192586774682E-3</v>
      </c>
      <c r="AG836" s="5">
        <f t="shared" si="920"/>
        <v>7.4171695083711327E-4</v>
      </c>
      <c r="AH836" s="5">
        <f t="shared" si="921"/>
        <v>2.3519179482983199E-3</v>
      </c>
      <c r="AI836" s="5">
        <f t="shared" si="922"/>
        <v>2.5926637721787214E-3</v>
      </c>
      <c r="AJ836" s="5">
        <f t="shared" si="923"/>
        <v>1.4290263485661752E-3</v>
      </c>
      <c r="AK836" s="5">
        <f t="shared" si="924"/>
        <v>5.2510120461430579E-4</v>
      </c>
      <c r="AL836" s="5">
        <f t="shared" si="925"/>
        <v>4.9798919915871029E-6</v>
      </c>
      <c r="AM836" s="5">
        <f t="shared" si="926"/>
        <v>2.0642246204772316E-3</v>
      </c>
      <c r="AN836" s="5">
        <f t="shared" si="927"/>
        <v>1.6109638569712661E-3</v>
      </c>
      <c r="AO836" s="5">
        <f t="shared" si="928"/>
        <v>6.2861486165874424E-4</v>
      </c>
      <c r="AP836" s="5">
        <f t="shared" si="929"/>
        <v>1.6352804051158402E-4</v>
      </c>
      <c r="AQ836" s="5">
        <f t="shared" si="930"/>
        <v>3.1905171589876463E-5</v>
      </c>
      <c r="AR836" s="5">
        <f t="shared" si="931"/>
        <v>3.6709714356518598E-4</v>
      </c>
      <c r="AS836" s="5">
        <f t="shared" si="932"/>
        <v>4.0467375389535763E-4</v>
      </c>
      <c r="AT836" s="5">
        <f t="shared" si="933"/>
        <v>2.2304838101073541E-4</v>
      </c>
      <c r="AU836" s="5">
        <f t="shared" si="934"/>
        <v>8.1959981825054559E-5</v>
      </c>
      <c r="AV836" s="5">
        <f t="shared" si="935"/>
        <v>2.2587381906753128E-5</v>
      </c>
      <c r="AW836" s="5">
        <f t="shared" si="936"/>
        <v>1.190063947884097E-7</v>
      </c>
      <c r="AX836" s="5">
        <f t="shared" si="937"/>
        <v>3.7925362114374952E-4</v>
      </c>
      <c r="AY836" s="5">
        <f t="shared" si="938"/>
        <v>2.9597741942773853E-4</v>
      </c>
      <c r="AZ836" s="5">
        <f t="shared" si="939"/>
        <v>1.1549346918153644E-4</v>
      </c>
      <c r="BA836" s="5">
        <f t="shared" si="940"/>
        <v>3.0044502379892077E-5</v>
      </c>
      <c r="BB836" s="5">
        <f t="shared" si="941"/>
        <v>5.8618387449888443E-6</v>
      </c>
      <c r="BC836" s="5">
        <f t="shared" si="942"/>
        <v>9.1494019205987816E-7</v>
      </c>
      <c r="BD836" s="5">
        <f t="shared" si="943"/>
        <v>4.7748375218340994E-5</v>
      </c>
      <c r="BE836" s="5">
        <f t="shared" si="944"/>
        <v>5.263597001696361E-5</v>
      </c>
      <c r="BF836" s="5">
        <f t="shared" si="945"/>
        <v>2.9011933149114539E-5</v>
      </c>
      <c r="BG836" s="5">
        <f t="shared" si="946"/>
        <v>1.0660545944499281E-5</v>
      </c>
      <c r="BH836" s="5">
        <f t="shared" si="947"/>
        <v>2.9379438260110083E-6</v>
      </c>
      <c r="BI836" s="5">
        <f t="shared" si="948"/>
        <v>6.4773522629954531E-7</v>
      </c>
      <c r="BJ836" s="8">
        <f t="shared" si="949"/>
        <v>0.4287751890237243</v>
      </c>
      <c r="BK836" s="8">
        <f t="shared" si="950"/>
        <v>0.31436814844380345</v>
      </c>
      <c r="BL836" s="8">
        <f t="shared" si="951"/>
        <v>0.24492939552535634</v>
      </c>
      <c r="BM836" s="8">
        <f t="shared" si="952"/>
        <v>0.2914650833546687</v>
      </c>
      <c r="BN836" s="8">
        <f t="shared" si="953"/>
        <v>0.7083664053947325</v>
      </c>
    </row>
    <row r="837" spans="1:66" x14ac:dyDescent="0.25">
      <c r="A837" t="s">
        <v>31</v>
      </c>
      <c r="B837" t="s">
        <v>345</v>
      </c>
      <c r="C837" t="s">
        <v>198</v>
      </c>
      <c r="D837" t="s">
        <v>543</v>
      </c>
      <c r="E837">
        <f>VLOOKUP(A837,home!$A$2:$E$405,3,FALSE)</f>
        <v>1.55</v>
      </c>
      <c r="F837">
        <f>VLOOKUP(B837,home!$B$2:$E$405,3,FALSE)</f>
        <v>1.147</v>
      </c>
      <c r="G837">
        <f>VLOOKUP(C837,away!$B$2:$E$405,4,FALSE)</f>
        <v>0.93189999999999995</v>
      </c>
      <c r="H837">
        <f>VLOOKUP(A837,away!$A$2:$E$405,3,FALSE)</f>
        <v>1.25</v>
      </c>
      <c r="I837">
        <f>VLOOKUP(C837,away!$B$2:$E$405,3,FALSE)</f>
        <v>1.4666999999999999</v>
      </c>
      <c r="J837">
        <f>VLOOKUP(B837,home!$B$2:$E$405,4,FALSE)</f>
        <v>0.9778</v>
      </c>
      <c r="K837" s="3">
        <f t="shared" si="898"/>
        <v>1.656778415</v>
      </c>
      <c r="L837" s="3">
        <f t="shared" si="899"/>
        <v>1.7926740749999999</v>
      </c>
      <c r="M837" s="5">
        <f t="shared" si="900"/>
        <v>3.1763022190460066E-2</v>
      </c>
      <c r="N837" s="5">
        <f t="shared" si="901"/>
        <v>5.262428956032026E-2</v>
      </c>
      <c r="O837" s="5">
        <f t="shared" si="902"/>
        <v>5.6940746424487473E-2</v>
      </c>
      <c r="P837" s="5">
        <f t="shared" si="903"/>
        <v>9.4338199610079276E-2</v>
      </c>
      <c r="Q837" s="5">
        <f t="shared" si="904"/>
        <v>4.3593393524124224E-2</v>
      </c>
      <c r="R837" s="5">
        <f t="shared" si="905"/>
        <v>5.1038099963163823E-2</v>
      </c>
      <c r="S837" s="5">
        <f t="shared" si="906"/>
        <v>7.0047615843244287E-2</v>
      </c>
      <c r="T837" s="5">
        <f t="shared" si="907"/>
        <v>7.814874641197038E-2</v>
      </c>
      <c r="U837" s="5">
        <f t="shared" si="908"/>
        <v>8.4558822361582117E-2</v>
      </c>
      <c r="V837" s="5">
        <f t="shared" si="909"/>
        <v>2.3116209107718961E-2</v>
      </c>
      <c r="W837" s="5">
        <f t="shared" si="910"/>
        <v>2.4074864475789937E-2</v>
      </c>
      <c r="X837" s="5">
        <f t="shared" si="911"/>
        <v>4.3158385404887083E-2</v>
      </c>
      <c r="Y837" s="5">
        <f t="shared" si="912"/>
        <v>3.8684459317099733E-2</v>
      </c>
      <c r="Z837" s="5">
        <f t="shared" si="913"/>
        <v>3.0498226213740744E-2</v>
      </c>
      <c r="AA837" s="5">
        <f t="shared" si="914"/>
        <v>5.0528802886712847E-2</v>
      </c>
      <c r="AB837" s="5">
        <f t="shared" si="915"/>
        <v>4.1857514979247765E-2</v>
      </c>
      <c r="AC837" s="5">
        <f t="shared" si="916"/>
        <v>4.2910383652175425E-3</v>
      </c>
      <c r="AD837" s="5">
        <f t="shared" si="917"/>
        <v>9.9716789518847701E-3</v>
      </c>
      <c r="AE837" s="5">
        <f t="shared" si="918"/>
        <v>1.7875970341266999E-2</v>
      </c>
      <c r="AF837" s="5">
        <f t="shared" si="919"/>
        <v>1.6022894298129128E-2</v>
      </c>
      <c r="AG837" s="5">
        <f t="shared" si="920"/>
        <v>9.574609071573802E-3</v>
      </c>
      <c r="AH837" s="5">
        <f t="shared" si="921"/>
        <v>1.3668344866714607E-2</v>
      </c>
      <c r="AI837" s="5">
        <f t="shared" si="922"/>
        <v>2.2645418743948813E-2</v>
      </c>
      <c r="AJ837" s="5">
        <f t="shared" si="923"/>
        <v>1.8759220486805402E-2</v>
      </c>
      <c r="AK837" s="5">
        <f t="shared" si="924"/>
        <v>1.0359957194921663E-2</v>
      </c>
      <c r="AL837" s="5">
        <f t="shared" si="925"/>
        <v>5.097862935145804E-4</v>
      </c>
      <c r="AM837" s="5">
        <f t="shared" si="926"/>
        <v>3.3041724897584978E-3</v>
      </c>
      <c r="AN837" s="5">
        <f t="shared" si="927"/>
        <v>5.923304361718262E-3</v>
      </c>
      <c r="AO837" s="5">
        <f t="shared" si="928"/>
        <v>5.3092770837933762E-3</v>
      </c>
      <c r="AP837" s="5">
        <f t="shared" si="929"/>
        <v>3.1726011283693288E-3</v>
      </c>
      <c r="AQ837" s="5">
        <f t="shared" si="930"/>
        <v>1.4218599482858604E-3</v>
      </c>
      <c r="AR837" s="5">
        <f t="shared" si="931"/>
        <v>4.9005774981437196E-3</v>
      </c>
      <c r="AS837" s="5">
        <f t="shared" si="932"/>
        <v>8.119171019959218E-3</v>
      </c>
      <c r="AT837" s="5">
        <f t="shared" si="933"/>
        <v>6.7258336467809834E-3</v>
      </c>
      <c r="AU837" s="5">
        <f t="shared" si="934"/>
        <v>3.7144053362891567E-3</v>
      </c>
      <c r="AV837" s="5">
        <f t="shared" si="935"/>
        <v>1.5384866464311735E-3</v>
      </c>
      <c r="AW837" s="5">
        <f t="shared" si="936"/>
        <v>4.2058271431762743E-5</v>
      </c>
      <c r="AX837" s="5">
        <f t="shared" si="937"/>
        <v>9.1238027674478243E-4</v>
      </c>
      <c r="AY837" s="5">
        <f t="shared" si="938"/>
        <v>1.635600468661697E-3</v>
      </c>
      <c r="AZ837" s="5">
        <f t="shared" si="939"/>
        <v>1.4660492786138372E-3</v>
      </c>
      <c r="BA837" s="5">
        <f t="shared" si="940"/>
        <v>8.7604951148115913E-4</v>
      </c>
      <c r="BB837" s="5">
        <f t="shared" si="941"/>
        <v>3.926178119121721E-4</v>
      </c>
      <c r="BC837" s="5">
        <f t="shared" si="942"/>
        <v>1.4076715455963538E-4</v>
      </c>
      <c r="BD837" s="5">
        <f t="shared" si="943"/>
        <v>1.4641897055751017E-3</v>
      </c>
      <c r="BE837" s="5">
        <f t="shared" si="944"/>
        <v>2.4258378996620338E-3</v>
      </c>
      <c r="BF837" s="5">
        <f t="shared" si="945"/>
        <v>2.0095379352244964E-3</v>
      </c>
      <c r="BG837" s="5">
        <f t="shared" si="946"/>
        <v>1.109786358401205E-3</v>
      </c>
      <c r="BH837" s="5">
        <f t="shared" si="947"/>
        <v>4.596675209651428E-4</v>
      </c>
      <c r="BI837" s="5">
        <f t="shared" si="948"/>
        <v>1.5231344536232152E-4</v>
      </c>
      <c r="BJ837" s="8">
        <f t="shared" si="949"/>
        <v>0.35828397087094493</v>
      </c>
      <c r="BK837" s="8">
        <f t="shared" si="950"/>
        <v>0.22570147187889644</v>
      </c>
      <c r="BL837" s="8">
        <f t="shared" si="951"/>
        <v>0.38297673492037909</v>
      </c>
      <c r="BM837" s="8">
        <f t="shared" si="952"/>
        <v>0.66556911041409628</v>
      </c>
      <c r="BN837" s="8">
        <f t="shared" si="953"/>
        <v>0.33029775127263511</v>
      </c>
    </row>
    <row r="838" spans="1:66" x14ac:dyDescent="0.25">
      <c r="A838" t="s">
        <v>285</v>
      </c>
      <c r="B838" t="s">
        <v>286</v>
      </c>
      <c r="C838" t="s">
        <v>295</v>
      </c>
      <c r="D838" t="s">
        <v>543</v>
      </c>
      <c r="E838">
        <f>VLOOKUP(A838,home!$A$2:$E$405,3,FALSE)</f>
        <v>1.45</v>
      </c>
      <c r="F838">
        <f>VLOOKUP(B838,home!$B$2:$E$405,3,FALSE)</f>
        <v>1.1389</v>
      </c>
      <c r="G838">
        <f>VLOOKUP(C838,away!$B$2:$E$405,4,FALSE)</f>
        <v>1.0345</v>
      </c>
      <c r="H838">
        <f>VLOOKUP(A838,away!$A$2:$E$405,3,FALSE)</f>
        <v>1.0583</v>
      </c>
      <c r="I838">
        <f>VLOOKUP(C838,away!$B$2:$E$405,3,FALSE)</f>
        <v>1.2599</v>
      </c>
      <c r="J838">
        <f>VLOOKUP(B838,home!$B$2:$E$405,4,FALSE)</f>
        <v>0.63160000000000005</v>
      </c>
      <c r="K838" s="3">
        <f t="shared" si="898"/>
        <v>1.7083784725</v>
      </c>
      <c r="L838" s="3">
        <f t="shared" si="899"/>
        <v>0.84214523057200008</v>
      </c>
      <c r="M838" s="5">
        <f t="shared" si="900"/>
        <v>7.8040785098462989E-2</v>
      </c>
      <c r="N838" s="5">
        <f t="shared" si="901"/>
        <v>0.13332319723921293</v>
      </c>
      <c r="O838" s="5">
        <f t="shared" si="902"/>
        <v>6.5721674960765003E-2</v>
      </c>
      <c r="P838" s="5">
        <f t="shared" si="903"/>
        <v>0.1122774946796132</v>
      </c>
      <c r="Q838" s="5">
        <f t="shared" si="904"/>
        <v>0.11388324002417143</v>
      </c>
      <c r="R838" s="5">
        <f t="shared" si="905"/>
        <v>2.7673597556705745E-2</v>
      </c>
      <c r="S838" s="5">
        <f t="shared" si="906"/>
        <v>4.0383486005508097E-2</v>
      </c>
      <c r="T838" s="5">
        <f t="shared" si="907"/>
        <v>9.5906227428442264E-2</v>
      </c>
      <c r="U838" s="5">
        <f t="shared" si="908"/>
        <v>4.7276978322504687E-2</v>
      </c>
      <c r="V838" s="5">
        <f t="shared" si="909"/>
        <v>6.4555370764814929E-3</v>
      </c>
      <c r="W838" s="5">
        <f t="shared" si="910"/>
        <v>6.4851891878614926E-2</v>
      </c>
      <c r="X838" s="5">
        <f t="shared" si="911"/>
        <v>5.4614711439146577E-2</v>
      </c>
      <c r="Y838" s="5">
        <f t="shared" si="912"/>
        <v>2.2996759378771672E-2</v>
      </c>
      <c r="Z838" s="5">
        <f t="shared" si="913"/>
        <v>7.7683960650495676E-3</v>
      </c>
      <c r="AA838" s="5">
        <f t="shared" si="914"/>
        <v>1.3271360603384389E-2</v>
      </c>
      <c r="AB838" s="5">
        <f t="shared" si="915"/>
        <v>1.1336253377803251E-2</v>
      </c>
      <c r="AC838" s="5">
        <f t="shared" si="916"/>
        <v>5.8047494720566003E-4</v>
      </c>
      <c r="AD838" s="5">
        <f t="shared" si="917"/>
        <v>2.7697893996580843E-2</v>
      </c>
      <c r="AE838" s="5">
        <f t="shared" si="918"/>
        <v>2.332564932610939E-2</v>
      </c>
      <c r="AF838" s="5">
        <f t="shared" si="919"/>
        <v>9.8217921649890044E-3</v>
      </c>
      <c r="AG838" s="5">
        <f t="shared" si="920"/>
        <v>2.7571251424716435E-3</v>
      </c>
      <c r="AH838" s="5">
        <f t="shared" si="921"/>
        <v>1.6355294238439462E-3</v>
      </c>
      <c r="AI838" s="5">
        <f t="shared" si="922"/>
        <v>2.7941032588353252E-3</v>
      </c>
      <c r="AJ838" s="5">
        <f t="shared" si="923"/>
        <v>2.3866929286681829E-3</v>
      </c>
      <c r="AK838" s="5">
        <f t="shared" si="924"/>
        <v>1.3591249399349001E-3</v>
      </c>
      <c r="AL838" s="5">
        <f t="shared" si="925"/>
        <v>3.3405236871619273E-5</v>
      </c>
      <c r="AM838" s="5">
        <f t="shared" si="926"/>
        <v>9.4636971674691393E-3</v>
      </c>
      <c r="AN838" s="5">
        <f t="shared" si="927"/>
        <v>7.969807433161882E-3</v>
      </c>
      <c r="AO838" s="5">
        <f t="shared" si="928"/>
        <v>3.3558676592072767E-3</v>
      </c>
      <c r="AP838" s="5">
        <f t="shared" si="929"/>
        <v>9.4204264787741017E-4</v>
      </c>
      <c r="AQ838" s="5">
        <f t="shared" si="930"/>
        <v>1.9833418072634471E-4</v>
      </c>
      <c r="AR838" s="5">
        <f t="shared" si="931"/>
        <v>2.7547066075007021E-4</v>
      </c>
      <c r="AS838" s="5">
        <f t="shared" si="932"/>
        <v>4.7060814663077059E-4</v>
      </c>
      <c r="AT838" s="5">
        <f t="shared" si="933"/>
        <v>4.0198841334356601E-4</v>
      </c>
      <c r="AU838" s="5">
        <f t="shared" si="934"/>
        <v>2.2891611718352654E-4</v>
      </c>
      <c r="AV838" s="5">
        <f t="shared" si="935"/>
        <v>9.776884165115608E-5</v>
      </c>
      <c r="AW838" s="5">
        <f t="shared" si="936"/>
        <v>1.3350057567093849E-6</v>
      </c>
      <c r="AX838" s="5">
        <f t="shared" si="937"/>
        <v>2.6945960851939166E-3</v>
      </c>
      <c r="AY838" s="5">
        <f t="shared" si="938"/>
        <v>2.2692412414640393E-3</v>
      </c>
      <c r="AZ838" s="5">
        <f t="shared" si="939"/>
        <v>9.5551534425811257E-4</v>
      </c>
      <c r="BA838" s="5">
        <f t="shared" si="940"/>
        <v>2.6822756330177746E-4</v>
      </c>
      <c r="BB838" s="5">
        <f t="shared" si="941"/>
        <v>5.6471640785635269E-5</v>
      </c>
      <c r="BC838" s="5">
        <f t="shared" si="942"/>
        <v>9.5114645900395988E-6</v>
      </c>
      <c r="BD838" s="5">
        <f t="shared" si="943"/>
        <v>3.8664383852198163E-5</v>
      </c>
      <c r="BE838" s="5">
        <f t="shared" si="944"/>
        <v>6.6053401025571962E-5</v>
      </c>
      <c r="BF838" s="5">
        <f t="shared" si="945"/>
        <v>5.6422104173748285E-5</v>
      </c>
      <c r="BG838" s="5">
        <f t="shared" si="946"/>
        <v>3.2130102714527976E-5</v>
      </c>
      <c r="BH838" s="5">
        <f t="shared" si="947"/>
        <v>1.372259394917836E-5</v>
      </c>
      <c r="BI838" s="5">
        <f t="shared" si="948"/>
        <v>4.6886768179270138E-6</v>
      </c>
      <c r="BJ838" s="8">
        <f t="shared" si="949"/>
        <v>0.57736180044654617</v>
      </c>
      <c r="BK838" s="8">
        <f t="shared" si="950"/>
        <v>0.24004042428560712</v>
      </c>
      <c r="BL838" s="8">
        <f t="shared" si="951"/>
        <v>0.17514174881453773</v>
      </c>
      <c r="BM838" s="8">
        <f t="shared" si="952"/>
        <v>0.46712447381710182</v>
      </c>
      <c r="BN838" s="8">
        <f t="shared" si="953"/>
        <v>0.53091998955893127</v>
      </c>
    </row>
    <row r="839" spans="1:66" x14ac:dyDescent="0.25">
      <c r="A839" t="s">
        <v>287</v>
      </c>
      <c r="B839" t="s">
        <v>304</v>
      </c>
      <c r="C839" t="s">
        <v>314</v>
      </c>
      <c r="D839" t="s">
        <v>543</v>
      </c>
      <c r="E839">
        <f>VLOOKUP(A839,home!$A$2:$E$405,3,FALSE)</f>
        <v>1.1707000000000001</v>
      </c>
      <c r="F839">
        <f>VLOOKUP(B839,home!$B$2:$E$405,3,FALSE)</f>
        <v>0.89490000000000003</v>
      </c>
      <c r="G839">
        <f>VLOOKUP(C839,away!$B$2:$E$405,4,FALSE)</f>
        <v>0.98229999999999995</v>
      </c>
      <c r="H839">
        <f>VLOOKUP(A839,away!$A$2:$E$405,3,FALSE)</f>
        <v>0.82930000000000004</v>
      </c>
      <c r="I839">
        <f>VLOOKUP(C839,away!$B$2:$E$405,3,FALSE)</f>
        <v>1.2058</v>
      </c>
      <c r="J839">
        <f>VLOOKUP(B839,home!$B$2:$E$405,4,FALSE)</f>
        <v>1.4355</v>
      </c>
      <c r="K839" s="3">
        <f t="shared" si="898"/>
        <v>1.0291158580890001</v>
      </c>
      <c r="L839" s="3">
        <f t="shared" si="899"/>
        <v>1.4354568488700001</v>
      </c>
      <c r="M839" s="5">
        <f t="shared" si="900"/>
        <v>8.504517382000315E-2</v>
      </c>
      <c r="N839" s="5">
        <f t="shared" si="901"/>
        <v>8.7521337032100702E-2</v>
      </c>
      <c r="O839" s="5">
        <f t="shared" si="902"/>
        <v>0.12207867722326317</v>
      </c>
      <c r="P839" s="5">
        <f t="shared" si="903"/>
        <v>0.12563310266498853</v>
      </c>
      <c r="Q839" s="5">
        <f t="shared" si="904"/>
        <v>4.5034797930443446E-2</v>
      </c>
      <c r="R839" s="5">
        <f t="shared" si="905"/>
        <v>8.7619336660561611E-2</v>
      </c>
      <c r="S839" s="5">
        <f t="shared" si="906"/>
        <v>4.6397919412327467E-2</v>
      </c>
      <c r="T839" s="5">
        <f t="shared" si="907"/>
        <v>6.464550912673156E-2</v>
      </c>
      <c r="U839" s="5">
        <f t="shared" si="908"/>
        <v>9.0170448832622846E-2</v>
      </c>
      <c r="V839" s="5">
        <f t="shared" si="909"/>
        <v>7.6157101914749387E-3</v>
      </c>
      <c r="W839" s="5">
        <f t="shared" si="910"/>
        <v>1.5448674905351012E-2</v>
      </c>
      <c r="X839" s="5">
        <f t="shared" si="911"/>
        <v>2.2175906198852215E-2</v>
      </c>
      <c r="Y839" s="5">
        <f t="shared" si="912"/>
        <v>1.5916278216520554E-2</v>
      </c>
      <c r="Z839" s="5">
        <f t="shared" si="913"/>
        <v>4.192459230094981E-2</v>
      </c>
      <c r="AA839" s="5">
        <f t="shared" si="914"/>
        <v>4.3145262780823451E-2</v>
      </c>
      <c r="AB839" s="5">
        <f t="shared" si="915"/>
        <v>2.2200737064581262E-2</v>
      </c>
      <c r="AC839" s="5">
        <f t="shared" si="916"/>
        <v>7.0314491212149232E-4</v>
      </c>
      <c r="AD839" s="5">
        <f t="shared" si="917"/>
        <v>3.9746190828895767E-3</v>
      </c>
      <c r="AE839" s="5">
        <f t="shared" si="918"/>
        <v>5.7053941841832424E-3</v>
      </c>
      <c r="AF839" s="5">
        <f t="shared" si="919"/>
        <v>4.0949235785944513E-3</v>
      </c>
      <c r="AG839" s="5">
        <f t="shared" si="920"/>
        <v>1.9593620321642184E-3</v>
      </c>
      <c r="AH839" s="5">
        <f t="shared" si="921"/>
        <v>1.5045235788620225E-2</v>
      </c>
      <c r="AI839" s="5">
        <f t="shared" si="922"/>
        <v>1.5483290738757234E-2</v>
      </c>
      <c r="AJ839" s="5">
        <f t="shared" si="923"/>
        <v>7.9670500173288101E-3</v>
      </c>
      <c r="AK839" s="5">
        <f t="shared" si="924"/>
        <v>2.7330058383404406E-3</v>
      </c>
      <c r="AL839" s="5">
        <f t="shared" si="925"/>
        <v>4.1548872423914587E-5</v>
      </c>
      <c r="AM839" s="5">
        <f t="shared" si="926"/>
        <v>8.1806870561296457E-4</v>
      </c>
      <c r="AN839" s="5">
        <f t="shared" si="927"/>
        <v>1.1743023263183459E-3</v>
      </c>
      <c r="AO839" s="5">
        <f t="shared" si="928"/>
        <v>8.428301584788219E-4</v>
      </c>
      <c r="AP839" s="5">
        <f t="shared" si="929"/>
        <v>4.0328210780753745E-4</v>
      </c>
      <c r="AQ839" s="5">
        <f t="shared" si="930"/>
        <v>1.4472351591976487E-4</v>
      </c>
      <c r="AR839" s="5">
        <f t="shared" si="931"/>
        <v>4.3193573511277868E-3</v>
      </c>
      <c r="AS839" s="5">
        <f t="shared" si="932"/>
        <v>4.4451191467989029E-3</v>
      </c>
      <c r="AT839" s="5">
        <f t="shared" si="933"/>
        <v>2.2872713025328985E-3</v>
      </c>
      <c r="AU839" s="5">
        <f t="shared" si="934"/>
        <v>7.8462238972949619E-4</v>
      </c>
      <c r="AV839" s="5">
        <f t="shared" si="935"/>
        <v>2.0186683597057806E-4</v>
      </c>
      <c r="AW839" s="5">
        <f t="shared" si="936"/>
        <v>1.7049480621701522E-6</v>
      </c>
      <c r="AX839" s="5">
        <f t="shared" si="937"/>
        <v>1.4031457965877386E-4</v>
      </c>
      <c r="AY839" s="5">
        <f t="shared" si="938"/>
        <v>2.0141552436750217E-4</v>
      </c>
      <c r="AZ839" s="5">
        <f t="shared" si="939"/>
        <v>1.4456164696103672E-4</v>
      </c>
      <c r="BA839" s="5">
        <f t="shared" si="940"/>
        <v>6.9170668738049057E-5</v>
      </c>
      <c r="BB839" s="5">
        <f t="shared" si="941"/>
        <v>2.4822877545237635E-5</v>
      </c>
      <c r="BC839" s="5">
        <f t="shared" si="942"/>
        <v>7.1264339161945388E-6</v>
      </c>
      <c r="BD839" s="5">
        <f t="shared" si="943"/>
        <v>1.0333751820655612E-3</v>
      </c>
      <c r="BE839" s="5">
        <f t="shared" si="944"/>
        <v>1.0634627872192768E-3</v>
      </c>
      <c r="BF839" s="5">
        <f t="shared" si="945"/>
        <v>5.4721320940744284E-4</v>
      </c>
      <c r="BG839" s="5">
        <f t="shared" si="946"/>
        <v>1.8771526385232541E-4</v>
      </c>
      <c r="BH839" s="5">
        <f t="shared" si="947"/>
        <v>4.8295188708947222E-5</v>
      </c>
      <c r="BI839" s="5">
        <f t="shared" si="948"/>
        <v>9.9402689139556867E-6</v>
      </c>
      <c r="BJ839" s="8">
        <f t="shared" si="949"/>
        <v>0.27044742083315526</v>
      </c>
      <c r="BK839" s="8">
        <f t="shared" si="950"/>
        <v>0.26563801539770698</v>
      </c>
      <c r="BL839" s="8">
        <f t="shared" si="951"/>
        <v>0.42137128387122619</v>
      </c>
      <c r="BM839" s="8">
        <f t="shared" si="952"/>
        <v>0.44624917649537227</v>
      </c>
      <c r="BN839" s="8">
        <f t="shared" si="953"/>
        <v>0.55293242533136056</v>
      </c>
    </row>
    <row r="840" spans="1:66" x14ac:dyDescent="0.25">
      <c r="A840" t="s">
        <v>34</v>
      </c>
      <c r="B840" t="s">
        <v>206</v>
      </c>
      <c r="C840" t="s">
        <v>483</v>
      </c>
      <c r="D840" t="s">
        <v>543</v>
      </c>
      <c r="E840">
        <f>VLOOKUP(A840,home!$A$2:$E$405,3,FALSE)</f>
        <v>1.6539999999999999</v>
      </c>
      <c r="F840">
        <f>VLOOKUP(B840,home!$B$2:$E$405,3,FALSE)</f>
        <v>0.60460000000000003</v>
      </c>
      <c r="G840">
        <f>VLOOKUP(C840,away!$B$2:$E$405,4,FALSE)</f>
        <v>1.1380999999999999</v>
      </c>
      <c r="H840">
        <f>VLOOKUP(A840,away!$A$2:$E$405,3,FALSE)</f>
        <v>1.3683000000000001</v>
      </c>
      <c r="I840">
        <f>VLOOKUP(C840,away!$B$2:$E$405,3,FALSE)</f>
        <v>0.85980000000000001</v>
      </c>
      <c r="J840">
        <f>VLOOKUP(B840,home!$B$2:$E$405,4,FALSE)</f>
        <v>1.4617</v>
      </c>
      <c r="K840" s="3">
        <f t="shared" si="898"/>
        <v>1.13810956004</v>
      </c>
      <c r="L840" s="3">
        <f t="shared" si="899"/>
        <v>1.7196379257780001</v>
      </c>
      <c r="M840" s="5">
        <f t="shared" si="900"/>
        <v>5.7397904354992972E-2</v>
      </c>
      <c r="N840" s="5">
        <f t="shared" si="901"/>
        <v>6.5325103672679047E-2</v>
      </c>
      <c r="O840" s="5">
        <f t="shared" si="902"/>
        <v>9.8703613189024153E-2</v>
      </c>
      <c r="P840" s="5">
        <f t="shared" si="903"/>
        <v>0.11233552578091863</v>
      </c>
      <c r="Q840" s="5">
        <f t="shared" si="904"/>
        <v>3.7173562500240079E-2</v>
      </c>
      <c r="R840" s="5">
        <f t="shared" si="905"/>
        <v>8.486723832558378E-2</v>
      </c>
      <c r="S840" s="5">
        <f t="shared" si="906"/>
        <v>5.4963985594439664E-2</v>
      </c>
      <c r="T840" s="5">
        <f t="shared" si="907"/>
        <v>6.3925067911691696E-2</v>
      </c>
      <c r="U840" s="5">
        <f t="shared" si="908"/>
        <v>9.6588215272539996E-2</v>
      </c>
      <c r="V840" s="5">
        <f t="shared" si="909"/>
        <v>1.1952446096635838E-2</v>
      </c>
      <c r="W840" s="5">
        <f t="shared" si="910"/>
        <v>1.4102528954089226E-2</v>
      </c>
      <c r="X840" s="5">
        <f t="shared" si="911"/>
        <v>2.4251243638834186E-2</v>
      </c>
      <c r="Y840" s="5">
        <f t="shared" si="912"/>
        <v>2.0851679154310871E-2</v>
      </c>
      <c r="Z840" s="5">
        <f t="shared" si="913"/>
        <v>4.8646973893571373E-2</v>
      </c>
      <c r="AA840" s="5">
        <f t="shared" si="914"/>
        <v>5.5365586055289878E-2</v>
      </c>
      <c r="AB840" s="5">
        <f t="shared" si="915"/>
        <v>3.150605139337137E-2</v>
      </c>
      <c r="AC840" s="5">
        <f t="shared" si="916"/>
        <v>1.4620354302587845E-3</v>
      </c>
      <c r="AD840" s="5">
        <f t="shared" si="917"/>
        <v>4.0125557558474629E-3</v>
      </c>
      <c r="AE840" s="5">
        <f t="shared" si="918"/>
        <v>6.9001430570541063E-3</v>
      </c>
      <c r="AF840" s="5">
        <f t="shared" si="919"/>
        <v>5.9328738471019962E-3</v>
      </c>
      <c r="AG840" s="5">
        <f t="shared" si="920"/>
        <v>3.4007982921110073E-3</v>
      </c>
      <c r="AH840" s="5">
        <f t="shared" si="921"/>
        <v>2.0913795320429397E-2</v>
      </c>
      <c r="AI840" s="5">
        <f t="shared" si="922"/>
        <v>2.3802190390900514E-2</v>
      </c>
      <c r="AJ840" s="5">
        <f t="shared" si="923"/>
        <v>1.3544750216888052E-2</v>
      </c>
      <c r="AK840" s="5">
        <f t="shared" si="924"/>
        <v>5.1384699033980514E-3</v>
      </c>
      <c r="AL840" s="5">
        <f t="shared" si="925"/>
        <v>1.1445610819006508E-4</v>
      </c>
      <c r="AM840" s="5">
        <f t="shared" si="926"/>
        <v>9.1334561318470546E-4</v>
      </c>
      <c r="AN840" s="5">
        <f t="shared" si="927"/>
        <v>1.5706237557753825E-3</v>
      </c>
      <c r="AO840" s="5">
        <f t="shared" si="928"/>
        <v>1.3504520887796156E-3</v>
      </c>
      <c r="AP840" s="5">
        <f t="shared" si="929"/>
        <v>7.7409620960384876E-4</v>
      </c>
      <c r="AQ840" s="5">
        <f t="shared" si="930"/>
        <v>3.327913000589436E-4</v>
      </c>
      <c r="AR840" s="5">
        <f t="shared" si="931"/>
        <v>7.1928311209937656E-3</v>
      </c>
      <c r="AS840" s="5">
        <f t="shared" si="932"/>
        <v>8.1862298625562345E-3</v>
      </c>
      <c r="AT840" s="5">
        <f t="shared" si="933"/>
        <v>4.6584132336300937E-3</v>
      </c>
      <c r="AU840" s="5">
        <f t="shared" si="934"/>
        <v>1.7672615452704198E-3</v>
      </c>
      <c r="AV840" s="5">
        <f t="shared" si="935"/>
        <v>5.0283431494083206E-4</v>
      </c>
      <c r="AW840" s="5">
        <f t="shared" si="936"/>
        <v>6.2223947589367792E-6</v>
      </c>
      <c r="AX840" s="5">
        <f t="shared" si="937"/>
        <v>1.732478956643513E-4</v>
      </c>
      <c r="AY840" s="5">
        <f t="shared" si="938"/>
        <v>2.9792365194564847E-4</v>
      </c>
      <c r="AZ840" s="5">
        <f t="shared" si="939"/>
        <v>2.561604054360109E-4</v>
      </c>
      <c r="BA840" s="5">
        <f t="shared" si="940"/>
        <v>1.4683438275681112E-4</v>
      </c>
      <c r="BB840" s="5">
        <f t="shared" si="941"/>
        <v>6.31254933492039E-5</v>
      </c>
      <c r="BC840" s="5">
        <f t="shared" si="942"/>
        <v>2.1710598489347572E-5</v>
      </c>
      <c r="BD840" s="5">
        <f t="shared" si="943"/>
        <v>2.0615108648961962E-3</v>
      </c>
      <c r="BE840" s="5">
        <f t="shared" si="944"/>
        <v>2.3462252234646899E-3</v>
      </c>
      <c r="BF840" s="5">
        <f t="shared" si="945"/>
        <v>1.3351306784160745E-3</v>
      </c>
      <c r="BG840" s="5">
        <f t="shared" si="946"/>
        <v>5.0650832966934176E-4</v>
      </c>
      <c r="BH840" s="5">
        <f t="shared" si="947"/>
        <v>1.4411549305914245E-4</v>
      </c>
      <c r="BI840" s="5">
        <f t="shared" si="948"/>
        <v>3.2803844080097678E-5</v>
      </c>
      <c r="BJ840" s="8">
        <f t="shared" si="949"/>
        <v>0.25177586817900355</v>
      </c>
      <c r="BK840" s="8">
        <f t="shared" si="950"/>
        <v>0.23852427701738158</v>
      </c>
      <c r="BL840" s="8">
        <f t="shared" si="951"/>
        <v>0.45916377457840218</v>
      </c>
      <c r="BM840" s="8">
        <f t="shared" si="952"/>
        <v>0.54201624458773323</v>
      </c>
      <c r="BN840" s="8">
        <f t="shared" si="953"/>
        <v>0.45580294782343866</v>
      </c>
    </row>
    <row r="841" spans="1:66" x14ac:dyDescent="0.25">
      <c r="A841" t="s">
        <v>10</v>
      </c>
      <c r="B841" t="s">
        <v>40</v>
      </c>
      <c r="C841" t="s">
        <v>37</v>
      </c>
      <c r="D841" t="s">
        <v>544</v>
      </c>
      <c r="E841">
        <f>VLOOKUP(A841,home!$A$2:$E$405,3,FALSE)</f>
        <v>1.6503000000000001</v>
      </c>
      <c r="F841">
        <f>VLOOKUP(B841,home!$B$2:$E$405,3,FALSE)</f>
        <v>0.81979999999999997</v>
      </c>
      <c r="G841">
        <f>VLOOKUP(C841,away!$B$2:$E$405,4,FALSE)</f>
        <v>1.1406000000000001</v>
      </c>
      <c r="H841">
        <f>VLOOKUP(A841,away!$A$2:$E$405,3,FALSE)</f>
        <v>1.3855999999999999</v>
      </c>
      <c r="I841">
        <f>VLOOKUP(C841,away!$B$2:$E$405,3,FALSE)</f>
        <v>0.89149999999999996</v>
      </c>
      <c r="J841">
        <f>VLOOKUP(B841,home!$B$2:$E$405,4,FALSE)</f>
        <v>1.1462000000000001</v>
      </c>
      <c r="K841" s="3">
        <f t="shared" si="898"/>
        <v>1.5431359211639999</v>
      </c>
      <c r="L841" s="3">
        <f t="shared" si="899"/>
        <v>1.41585776288</v>
      </c>
      <c r="M841" s="5">
        <f t="shared" si="900"/>
        <v>5.1871089622480923E-2</v>
      </c>
      <c r="N841" s="5">
        <f t="shared" si="901"/>
        <v>8.0044141666367502E-2</v>
      </c>
      <c r="O841" s="5">
        <f t="shared" si="902"/>
        <v>7.3442084911033823E-2</v>
      </c>
      <c r="P841" s="5">
        <f t="shared" si="903"/>
        <v>0.11333111935139288</v>
      </c>
      <c r="Q841" s="5">
        <f t="shared" si="904"/>
        <v>6.1759495142055858E-2</v>
      </c>
      <c r="R841" s="5">
        <f t="shared" si="905"/>
        <v>5.1991773021689683E-2</v>
      </c>
      <c r="S841" s="5">
        <f t="shared" si="906"/>
        <v>6.1903184928821582E-2</v>
      </c>
      <c r="T841" s="5">
        <f t="shared" si="907"/>
        <v>8.7442660628429439E-2</v>
      </c>
      <c r="U841" s="5">
        <f t="shared" si="908"/>
        <v>8.0230372554774707E-2</v>
      </c>
      <c r="V841" s="5">
        <f t="shared" si="909"/>
        <v>1.5027761429469818E-2</v>
      </c>
      <c r="W841" s="5">
        <f t="shared" si="910"/>
        <v>3.1767765142219975E-2</v>
      </c>
      <c r="X841" s="5">
        <f t="shared" si="911"/>
        <v>4.4978636885960821E-2</v>
      </c>
      <c r="Y841" s="5">
        <f t="shared" si="912"/>
        <v>3.1841676099374175E-2</v>
      </c>
      <c r="Z841" s="5">
        <f t="shared" si="913"/>
        <v>2.453765181288475E-2</v>
      </c>
      <c r="AA841" s="5">
        <f t="shared" si="914"/>
        <v>3.7864931933477404E-2</v>
      </c>
      <c r="AB841" s="5">
        <f t="shared" si="915"/>
        <v>2.9215368309489405E-2</v>
      </c>
      <c r="AC841" s="5">
        <f t="shared" si="916"/>
        <v>2.0520980913245747E-3</v>
      </c>
      <c r="AD841" s="5">
        <f t="shared" si="917"/>
        <v>1.2255494881515316E-2</v>
      </c>
      <c r="AE841" s="5">
        <f t="shared" si="918"/>
        <v>1.7352037565929564E-2</v>
      </c>
      <c r="AF841" s="5">
        <f t="shared" si="919"/>
        <v>1.2284008544753379E-2</v>
      </c>
      <c r="AG841" s="5">
        <f t="shared" si="920"/>
        <v>5.7974696191244379E-3</v>
      </c>
      <c r="AH841" s="5">
        <f t="shared" si="921"/>
        <v>8.6854562005298508E-3</v>
      </c>
      <c r="AI841" s="5">
        <f t="shared" si="922"/>
        <v>1.3402839454734207E-2</v>
      </c>
      <c r="AJ841" s="5">
        <f t="shared" si="923"/>
        <v>1.0341201504097236E-2</v>
      </c>
      <c r="AK841" s="5">
        <f t="shared" si="924"/>
        <v>5.3192931696558754E-3</v>
      </c>
      <c r="AL841" s="5">
        <f t="shared" si="925"/>
        <v>1.793419613131677E-4</v>
      </c>
      <c r="AM841" s="5">
        <f t="shared" si="926"/>
        <v>3.7823788766615622E-3</v>
      </c>
      <c r="AN841" s="5">
        <f t="shared" si="927"/>
        <v>5.3553104946746071E-3</v>
      </c>
      <c r="AO841" s="5">
        <f t="shared" si="928"/>
        <v>3.7911789682588881E-3</v>
      </c>
      <c r="AP841" s="5">
        <f t="shared" si="929"/>
        <v>1.7892567242255776E-3</v>
      </c>
      <c r="AQ841" s="5">
        <f t="shared" si="930"/>
        <v>6.3333325569500632E-4</v>
      </c>
      <c r="AR841" s="5">
        <f t="shared" si="931"/>
        <v>2.4594741171348835E-3</v>
      </c>
      <c r="AS841" s="5">
        <f t="shared" si="932"/>
        <v>3.7953028573239544E-3</v>
      </c>
      <c r="AT841" s="5">
        <f t="shared" si="933"/>
        <v>2.9283340854164806E-3</v>
      </c>
      <c r="AU841" s="5">
        <f t="shared" si="934"/>
        <v>1.5062725054583665E-3</v>
      </c>
      <c r="AV841" s="5">
        <f t="shared" si="935"/>
        <v>5.8109580255862601E-4</v>
      </c>
      <c r="AW841" s="5">
        <f t="shared" si="936"/>
        <v>1.0884368114526016E-5</v>
      </c>
      <c r="AX841" s="5">
        <f t="shared" si="937"/>
        <v>9.7278745200473314E-4</v>
      </c>
      <c r="AY841" s="5">
        <f t="shared" si="938"/>
        <v>1.3773286655531568E-3</v>
      </c>
      <c r="AZ841" s="5">
        <f t="shared" si="939"/>
        <v>9.7505074158029423E-4</v>
      </c>
      <c r="BA841" s="5">
        <f t="shared" si="940"/>
        <v>4.6017772055611991E-4</v>
      </c>
      <c r="BB841" s="5">
        <f t="shared" si="941"/>
        <v>1.6288654948845154E-4</v>
      </c>
      <c r="BC841" s="5">
        <f t="shared" si="942"/>
        <v>4.6124837112392277E-5</v>
      </c>
      <c r="BD841" s="5">
        <f t="shared" si="943"/>
        <v>5.8037758689130962E-4</v>
      </c>
      <c r="BE841" s="5">
        <f t="shared" si="944"/>
        <v>8.9560150217046059E-4</v>
      </c>
      <c r="BF841" s="5">
        <f t="shared" si="945"/>
        <v>6.9101742452383789E-4</v>
      </c>
      <c r="BG841" s="5">
        <f t="shared" si="946"/>
        <v>3.5544460331098906E-4</v>
      </c>
      <c r="BH841" s="5">
        <f t="shared" si="947"/>
        <v>1.3712483383826899E-4</v>
      </c>
      <c r="BI841" s="5">
        <f t="shared" si="948"/>
        <v>4.2320451355895504E-5</v>
      </c>
      <c r="BJ841" s="8">
        <f t="shared" si="949"/>
        <v>0.40486920046154118</v>
      </c>
      <c r="BK841" s="8">
        <f t="shared" si="950"/>
        <v>0.24574192405035608</v>
      </c>
      <c r="BL841" s="8">
        <f t="shared" si="951"/>
        <v>0.32446568682946514</v>
      </c>
      <c r="BM841" s="8">
        <f t="shared" si="952"/>
        <v>0.56580831514178798</v>
      </c>
      <c r="BN841" s="8">
        <f t="shared" si="953"/>
        <v>0.43243970371502066</v>
      </c>
    </row>
    <row r="842" spans="1:66" x14ac:dyDescent="0.25">
      <c r="A842" t="s">
        <v>10</v>
      </c>
      <c r="B842" t="s">
        <v>41</v>
      </c>
      <c r="C842" t="s">
        <v>216</v>
      </c>
      <c r="D842" t="s">
        <v>544</v>
      </c>
      <c r="E842">
        <f>VLOOKUP(A842,home!$A$2:$E$405,3,FALSE)</f>
        <v>1.6503000000000001</v>
      </c>
      <c r="F842">
        <f>VLOOKUP(B842,home!$B$2:$E$405,3,FALSE)</f>
        <v>1.0337000000000001</v>
      </c>
      <c r="G842">
        <f>VLOOKUP(C842,away!$B$2:$E$405,4,FALSE)</f>
        <v>0.85550000000000004</v>
      </c>
      <c r="H842">
        <f>VLOOKUP(A842,away!$A$2:$E$405,3,FALSE)</f>
        <v>1.3855999999999999</v>
      </c>
      <c r="I842">
        <f>VLOOKUP(C842,away!$B$2:$E$405,3,FALSE)</f>
        <v>1.1462000000000001</v>
      </c>
      <c r="J842">
        <f>VLOOKUP(B842,home!$B$2:$E$405,4,FALSE)</f>
        <v>1.1462000000000001</v>
      </c>
      <c r="K842" s="3">
        <f t="shared" si="898"/>
        <v>1.4594103766050004</v>
      </c>
      <c r="L842" s="3">
        <f t="shared" si="899"/>
        <v>1.8203658640640001</v>
      </c>
      <c r="M842" s="5">
        <f t="shared" si="900"/>
        <v>3.7636677422806589E-2</v>
      </c>
      <c r="N842" s="5">
        <f t="shared" si="901"/>
        <v>5.4927357571779072E-2</v>
      </c>
      <c r="O842" s="5">
        <f t="shared" si="902"/>
        <v>6.8512522817265359E-2</v>
      </c>
      <c r="P842" s="5">
        <f t="shared" si="903"/>
        <v>9.9987886726903924E-2</v>
      </c>
      <c r="Q842" s="5">
        <f t="shared" si="904"/>
        <v>4.0080777799873818E-2</v>
      </c>
      <c r="R842" s="5">
        <f t="shared" si="905"/>
        <v>6.2358928898727899E-2</v>
      </c>
      <c r="S842" s="5">
        <f t="shared" si="906"/>
        <v>6.640847556627015E-2</v>
      </c>
      <c r="T842" s="5">
        <f t="shared" si="907"/>
        <v>7.2961679712024496E-2</v>
      </c>
      <c r="U842" s="5">
        <f t="shared" si="908"/>
        <v>9.1007267908776918E-2</v>
      </c>
      <c r="V842" s="5">
        <f t="shared" si="909"/>
        <v>1.96027550998636E-2</v>
      </c>
      <c r="W842" s="5">
        <f t="shared" si="910"/>
        <v>1.9498101007845065E-2</v>
      </c>
      <c r="X842" s="5">
        <f t="shared" si="911"/>
        <v>3.5493677488753032E-2</v>
      </c>
      <c r="Y842" s="5">
        <f t="shared" si="912"/>
        <v>3.2305739445311434E-2</v>
      </c>
      <c r="Z842" s="5">
        <f t="shared" si="913"/>
        <v>3.7838688495612782E-2</v>
      </c>
      <c r="AA842" s="5">
        <f t="shared" si="914"/>
        <v>5.5222174627621544E-2</v>
      </c>
      <c r="AB842" s="5">
        <f t="shared" si="915"/>
        <v>4.029590733512213E-2</v>
      </c>
      <c r="AC842" s="5">
        <f t="shared" si="916"/>
        <v>3.2548669786282083E-3</v>
      </c>
      <c r="AD842" s="5">
        <f t="shared" si="917"/>
        <v>7.1139327337353736E-3</v>
      </c>
      <c r="AE842" s="5">
        <f t="shared" si="918"/>
        <v>1.2949960307739367E-2</v>
      </c>
      <c r="AF842" s="5">
        <f t="shared" si="919"/>
        <v>1.178683284259624E-2</v>
      </c>
      <c r="AG842" s="5">
        <f t="shared" si="920"/>
        <v>7.152116050696879E-3</v>
      </c>
      <c r="AH842" s="5">
        <f t="shared" si="921"/>
        <v>1.7220064219591182E-2</v>
      </c>
      <c r="AI842" s="5">
        <f t="shared" si="922"/>
        <v>2.5131140407875854E-2</v>
      </c>
      <c r="AJ842" s="5">
        <f t="shared" si="923"/>
        <v>1.8338323543585625E-2</v>
      </c>
      <c r="AK842" s="5">
        <f t="shared" si="924"/>
        <v>8.9210465563495499E-3</v>
      </c>
      <c r="AL842" s="5">
        <f t="shared" si="925"/>
        <v>3.458831045197492E-4</v>
      </c>
      <c r="AM842" s="5">
        <f t="shared" si="926"/>
        <v>2.0764294500166753E-3</v>
      </c>
      <c r="AN842" s="5">
        <f t="shared" si="927"/>
        <v>3.7798612899475419E-3</v>
      </c>
      <c r="AO842" s="5">
        <f t="shared" si="928"/>
        <v>3.4403652315587118E-3</v>
      </c>
      <c r="AP842" s="5">
        <f t="shared" si="929"/>
        <v>2.0875744758140392E-3</v>
      </c>
      <c r="AQ842" s="5">
        <f t="shared" si="930"/>
        <v>9.5003732861579423E-4</v>
      </c>
      <c r="AR842" s="5">
        <f t="shared" si="931"/>
        <v>6.2693634164667396E-3</v>
      </c>
      <c r="AS842" s="5">
        <f t="shared" si="932"/>
        <v>9.1495740246993352E-3</v>
      </c>
      <c r="AT842" s="5">
        <f t="shared" si="933"/>
        <v>6.6764916365808936E-3</v>
      </c>
      <c r="AU842" s="5">
        <f t="shared" si="934"/>
        <v>3.2479137245808865E-3</v>
      </c>
      <c r="AV842" s="5">
        <f t="shared" si="935"/>
        <v>1.1850097479927848E-3</v>
      </c>
      <c r="AW842" s="5">
        <f t="shared" si="936"/>
        <v>2.5524835998964582E-5</v>
      </c>
      <c r="AX842" s="5">
        <f t="shared" si="937"/>
        <v>5.0506044760709212E-4</v>
      </c>
      <c r="AY842" s="5">
        <f t="shared" si="938"/>
        <v>9.1939479811283507E-4</v>
      </c>
      <c r="AZ842" s="5">
        <f t="shared" si="939"/>
        <v>8.3681745304130901E-4</v>
      </c>
      <c r="BA842" s="5">
        <f t="shared" si="940"/>
        <v>5.077713086564594E-4</v>
      </c>
      <c r="BB842" s="5">
        <f t="shared" si="941"/>
        <v>2.3108238925733103E-4</v>
      </c>
      <c r="BC842" s="5">
        <f t="shared" si="942"/>
        <v>8.4130898638079066E-5</v>
      </c>
      <c r="BD842" s="5">
        <f t="shared" si="943"/>
        <v>1.9020891921246164E-3</v>
      </c>
      <c r="BE842" s="5">
        <f t="shared" si="944"/>
        <v>2.7759287042148869E-3</v>
      </c>
      <c r="BF842" s="5">
        <f t="shared" si="945"/>
        <v>2.02560957782344E-3</v>
      </c>
      <c r="BG842" s="5">
        <f t="shared" si="946"/>
        <v>9.8539854560866758E-4</v>
      </c>
      <c r="BH842" s="5">
        <f t="shared" si="947"/>
        <v>3.5952521563819119E-4</v>
      </c>
      <c r="BI842" s="5">
        <f t="shared" si="948"/>
        <v>1.0493896607070528E-4</v>
      </c>
      <c r="BJ842" s="8">
        <f t="shared" si="949"/>
        <v>0.3096887000316208</v>
      </c>
      <c r="BK842" s="8">
        <f t="shared" si="950"/>
        <v>0.22815593969710507</v>
      </c>
      <c r="BL842" s="8">
        <f t="shared" si="951"/>
        <v>0.42168921906671714</v>
      </c>
      <c r="BM842" s="8">
        <f t="shared" si="952"/>
        <v>0.63297452609158522</v>
      </c>
      <c r="BN842" s="8">
        <f t="shared" si="953"/>
        <v>0.36350415123735663</v>
      </c>
    </row>
    <row r="843" spans="1:66" x14ac:dyDescent="0.25">
      <c r="A843" t="s">
        <v>10</v>
      </c>
      <c r="B843" t="s">
        <v>211</v>
      </c>
      <c r="C843" t="s">
        <v>494</v>
      </c>
      <c r="D843" t="s">
        <v>544</v>
      </c>
      <c r="E843">
        <f>VLOOKUP(A843,home!$A$2:$E$405,3,FALSE)</f>
        <v>1.6503000000000001</v>
      </c>
      <c r="F843">
        <f>VLOOKUP(B843,home!$B$2:$E$405,3,FALSE)</f>
        <v>1.2831999999999999</v>
      </c>
      <c r="G843" t="e">
        <f>VLOOKUP(C843,away!$B$2:$E$405,4,FALSE)</f>
        <v>#N/A</v>
      </c>
      <c r="H843">
        <f>VLOOKUP(A843,away!$A$2:$E$405,3,FALSE)</f>
        <v>1.3855999999999999</v>
      </c>
      <c r="I843" t="e">
        <f>VLOOKUP(C843,away!$B$2:$E$405,3,FALSE)</f>
        <v>#N/A</v>
      </c>
      <c r="J843">
        <f>VLOOKUP(B843,home!$B$2:$E$405,4,FALSE)</f>
        <v>0.46700000000000003</v>
      </c>
      <c r="K843" s="3" t="e">
        <f t="shared" si="898"/>
        <v>#N/A</v>
      </c>
      <c r="L843" s="3" t="e">
        <f t="shared" si="899"/>
        <v>#N/A</v>
      </c>
      <c r="M843" s="5" t="e">
        <f t="shared" si="900"/>
        <v>#N/A</v>
      </c>
      <c r="N843" s="5" t="e">
        <f t="shared" si="901"/>
        <v>#N/A</v>
      </c>
      <c r="O843" s="5" t="e">
        <f t="shared" si="902"/>
        <v>#N/A</v>
      </c>
      <c r="P843" s="5" t="e">
        <f t="shared" si="903"/>
        <v>#N/A</v>
      </c>
      <c r="Q843" s="5" t="e">
        <f t="shared" si="904"/>
        <v>#N/A</v>
      </c>
      <c r="R843" s="5" t="e">
        <f t="shared" si="905"/>
        <v>#N/A</v>
      </c>
      <c r="S843" s="5" t="e">
        <f t="shared" si="906"/>
        <v>#N/A</v>
      </c>
      <c r="T843" s="5" t="e">
        <f t="shared" si="907"/>
        <v>#N/A</v>
      </c>
      <c r="U843" s="5" t="e">
        <f t="shared" si="908"/>
        <v>#N/A</v>
      </c>
      <c r="V843" s="5" t="e">
        <f t="shared" si="909"/>
        <v>#N/A</v>
      </c>
      <c r="W843" s="5" t="e">
        <f t="shared" si="910"/>
        <v>#N/A</v>
      </c>
      <c r="X843" s="5" t="e">
        <f t="shared" si="911"/>
        <v>#N/A</v>
      </c>
      <c r="Y843" s="5" t="e">
        <f t="shared" si="912"/>
        <v>#N/A</v>
      </c>
      <c r="Z843" s="5" t="e">
        <f t="shared" si="913"/>
        <v>#N/A</v>
      </c>
      <c r="AA843" s="5" t="e">
        <f t="shared" si="914"/>
        <v>#N/A</v>
      </c>
      <c r="AB843" s="5" t="e">
        <f t="shared" si="915"/>
        <v>#N/A</v>
      </c>
      <c r="AC843" s="5" t="e">
        <f t="shared" si="916"/>
        <v>#N/A</v>
      </c>
      <c r="AD843" s="5" t="e">
        <f t="shared" si="917"/>
        <v>#N/A</v>
      </c>
      <c r="AE843" s="5" t="e">
        <f t="shared" si="918"/>
        <v>#N/A</v>
      </c>
      <c r="AF843" s="5" t="e">
        <f t="shared" si="919"/>
        <v>#N/A</v>
      </c>
      <c r="AG843" s="5" t="e">
        <f t="shared" si="920"/>
        <v>#N/A</v>
      </c>
      <c r="AH843" s="5" t="e">
        <f t="shared" si="921"/>
        <v>#N/A</v>
      </c>
      <c r="AI843" s="5" t="e">
        <f t="shared" si="922"/>
        <v>#N/A</v>
      </c>
      <c r="AJ843" s="5" t="e">
        <f t="shared" si="923"/>
        <v>#N/A</v>
      </c>
      <c r="AK843" s="5" t="e">
        <f t="shared" si="924"/>
        <v>#N/A</v>
      </c>
      <c r="AL843" s="5" t="e">
        <f t="shared" si="925"/>
        <v>#N/A</v>
      </c>
      <c r="AM843" s="5" t="e">
        <f t="shared" si="926"/>
        <v>#N/A</v>
      </c>
      <c r="AN843" s="5" t="e">
        <f t="shared" si="927"/>
        <v>#N/A</v>
      </c>
      <c r="AO843" s="5" t="e">
        <f t="shared" si="928"/>
        <v>#N/A</v>
      </c>
      <c r="AP843" s="5" t="e">
        <f t="shared" si="929"/>
        <v>#N/A</v>
      </c>
      <c r="AQ843" s="5" t="e">
        <f t="shared" si="930"/>
        <v>#N/A</v>
      </c>
      <c r="AR843" s="5" t="e">
        <f t="shared" si="931"/>
        <v>#N/A</v>
      </c>
      <c r="AS843" s="5" t="e">
        <f t="shared" si="932"/>
        <v>#N/A</v>
      </c>
      <c r="AT843" s="5" t="e">
        <f t="shared" si="933"/>
        <v>#N/A</v>
      </c>
      <c r="AU843" s="5" t="e">
        <f t="shared" si="934"/>
        <v>#N/A</v>
      </c>
      <c r="AV843" s="5" t="e">
        <f t="shared" si="935"/>
        <v>#N/A</v>
      </c>
      <c r="AW843" s="5" t="e">
        <f t="shared" si="936"/>
        <v>#N/A</v>
      </c>
      <c r="AX843" s="5" t="e">
        <f t="shared" si="937"/>
        <v>#N/A</v>
      </c>
      <c r="AY843" s="5" t="e">
        <f t="shared" si="938"/>
        <v>#N/A</v>
      </c>
      <c r="AZ843" s="5" t="e">
        <f t="shared" si="939"/>
        <v>#N/A</v>
      </c>
      <c r="BA843" s="5" t="e">
        <f t="shared" si="940"/>
        <v>#N/A</v>
      </c>
      <c r="BB843" s="5" t="e">
        <f t="shared" si="941"/>
        <v>#N/A</v>
      </c>
      <c r="BC843" s="5" t="e">
        <f t="shared" si="942"/>
        <v>#N/A</v>
      </c>
      <c r="BD843" s="5" t="e">
        <f t="shared" si="943"/>
        <v>#N/A</v>
      </c>
      <c r="BE843" s="5" t="e">
        <f t="shared" si="944"/>
        <v>#N/A</v>
      </c>
      <c r="BF843" s="5" t="e">
        <f t="shared" si="945"/>
        <v>#N/A</v>
      </c>
      <c r="BG843" s="5" t="e">
        <f t="shared" si="946"/>
        <v>#N/A</v>
      </c>
      <c r="BH843" s="5" t="e">
        <f t="shared" si="947"/>
        <v>#N/A</v>
      </c>
      <c r="BI843" s="5" t="e">
        <f t="shared" si="948"/>
        <v>#N/A</v>
      </c>
      <c r="BJ843" s="8" t="e">
        <f t="shared" si="949"/>
        <v>#N/A</v>
      </c>
      <c r="BK843" s="8" t="e">
        <f t="shared" si="950"/>
        <v>#N/A</v>
      </c>
      <c r="BL843" s="8" t="e">
        <f t="shared" si="951"/>
        <v>#N/A</v>
      </c>
      <c r="BM843" s="8" t="e">
        <f t="shared" si="952"/>
        <v>#N/A</v>
      </c>
      <c r="BN843" s="8" t="e">
        <f t="shared" si="953"/>
        <v>#N/A</v>
      </c>
    </row>
    <row r="844" spans="1:66" x14ac:dyDescent="0.25">
      <c r="A844" t="s">
        <v>13</v>
      </c>
      <c r="B844" t="s">
        <v>49</v>
      </c>
      <c r="C844" t="s">
        <v>43</v>
      </c>
      <c r="D844" t="s">
        <v>544</v>
      </c>
      <c r="E844">
        <f>VLOOKUP(A844,home!$A$2:$E$405,3,FALSE)</f>
        <v>1.8552</v>
      </c>
      <c r="F844">
        <f>VLOOKUP(B844,home!$B$2:$E$405,3,FALSE)</f>
        <v>0.50729999999999997</v>
      </c>
      <c r="G844">
        <f>VLOOKUP(C844,away!$B$2:$E$405,4,FALSE)</f>
        <v>0.94330000000000003</v>
      </c>
      <c r="H844">
        <f>VLOOKUP(A844,away!$A$2:$E$405,3,FALSE)</f>
        <v>1.3231999999999999</v>
      </c>
      <c r="I844">
        <f>VLOOKUP(C844,away!$B$2:$E$405,3,FALSE)</f>
        <v>0.9919</v>
      </c>
      <c r="J844">
        <f>VLOOKUP(B844,home!$B$2:$E$405,4,FALSE)</f>
        <v>1.0669</v>
      </c>
      <c r="K844" s="3">
        <f t="shared" si="898"/>
        <v>0.88778015416800005</v>
      </c>
      <c r="L844" s="3">
        <f t="shared" si="899"/>
        <v>1.4002871311519998</v>
      </c>
      <c r="M844" s="5">
        <f t="shared" si="900"/>
        <v>0.10146237028787045</v>
      </c>
      <c r="N844" s="5">
        <f t="shared" si="901"/>
        <v>9.0076278736416326E-2</v>
      </c>
      <c r="O844" s="5">
        <f t="shared" si="902"/>
        <v>0.14207645141028399</v>
      </c>
      <c r="P844" s="5">
        <f t="shared" si="903"/>
        <v>0.12613265393666429</v>
      </c>
      <c r="Q844" s="5">
        <f t="shared" si="904"/>
        <v>3.9983966311747707E-2</v>
      </c>
      <c r="R844" s="5">
        <f t="shared" si="905"/>
        <v>9.9473913274781556E-2</v>
      </c>
      <c r="S844" s="5">
        <f t="shared" si="906"/>
        <v>3.9200361532969838E-2</v>
      </c>
      <c r="T844" s="5">
        <f t="shared" si="907"/>
        <v>5.5989033478755404E-2</v>
      </c>
      <c r="U844" s="5">
        <f t="shared" si="908"/>
        <v>8.8310966062779828E-2</v>
      </c>
      <c r="V844" s="5">
        <f t="shared" si="909"/>
        <v>5.4146463050529789E-3</v>
      </c>
      <c r="W844" s="5">
        <f t="shared" si="910"/>
        <v>1.1832323925497169E-2</v>
      </c>
      <c r="X844" s="5">
        <f t="shared" si="911"/>
        <v>1.6568650924495599E-2</v>
      </c>
      <c r="Y844" s="5">
        <f t="shared" si="912"/>
        <v>1.1600434335060437E-2</v>
      </c>
      <c r="Z844" s="5">
        <f t="shared" si="913"/>
        <v>4.6430680214668896E-2</v>
      </c>
      <c r="AA844" s="5">
        <f t="shared" si="914"/>
        <v>4.1220236439103858E-2</v>
      </c>
      <c r="AB844" s="5">
        <f t="shared" si="915"/>
        <v>1.8297253930374516E-2</v>
      </c>
      <c r="AC844" s="5">
        <f t="shared" si="916"/>
        <v>4.2070012424740033E-4</v>
      </c>
      <c r="AD844" s="5">
        <f t="shared" si="917"/>
        <v>2.6261255896858978E-3</v>
      </c>
      <c r="AE844" s="5">
        <f t="shared" si="918"/>
        <v>3.6773298680261193E-3</v>
      </c>
      <c r="AF844" s="5">
        <f t="shared" si="919"/>
        <v>2.5746588455989286E-3</v>
      </c>
      <c r="AG844" s="5">
        <f t="shared" si="920"/>
        <v>1.2017538828662812E-3</v>
      </c>
      <c r="AH844" s="5">
        <f t="shared" si="921"/>
        <v>1.6254070998808656E-2</v>
      </c>
      <c r="AI844" s="5">
        <f t="shared" si="922"/>
        <v>1.4430041657179966E-2</v>
      </c>
      <c r="AJ844" s="5">
        <f t="shared" si="923"/>
        <v>6.4053523035309456E-3</v>
      </c>
      <c r="AK844" s="5">
        <f t="shared" si="924"/>
        <v>1.8955148851763528E-3</v>
      </c>
      <c r="AL844" s="5">
        <f t="shared" si="925"/>
        <v>2.0919686000733087E-5</v>
      </c>
      <c r="AM844" s="5">
        <f t="shared" si="926"/>
        <v>4.6628443617517537E-4</v>
      </c>
      <c r="AN844" s="5">
        <f t="shared" si="927"/>
        <v>6.5293209543256403E-4</v>
      </c>
      <c r="AO844" s="5">
        <f t="shared" si="928"/>
        <v>4.5714620537516448E-4</v>
      </c>
      <c r="AP844" s="5">
        <f t="shared" si="929"/>
        <v>2.13378649480604E-4</v>
      </c>
      <c r="AQ844" s="5">
        <f t="shared" si="930"/>
        <v>7.469784423257078E-5</v>
      </c>
      <c r="AR844" s="5">
        <f t="shared" si="931"/>
        <v>4.5520732896925367E-3</v>
      </c>
      <c r="AS844" s="5">
        <f t="shared" si="932"/>
        <v>4.0412403269072745E-3</v>
      </c>
      <c r="AT844" s="5">
        <f t="shared" si="933"/>
        <v>1.7938664802258394E-3</v>
      </c>
      <c r="AU844" s="5">
        <f t="shared" si="934"/>
        <v>5.3085302012390121E-4</v>
      </c>
      <c r="AV844" s="5">
        <f t="shared" si="935"/>
        <v>1.1782019401153635E-4</v>
      </c>
      <c r="AW844" s="5">
        <f t="shared" si="936"/>
        <v>7.2239576420404213E-7</v>
      </c>
      <c r="AX844" s="5">
        <f t="shared" si="937"/>
        <v>6.8993011438955992E-5</v>
      </c>
      <c r="AY844" s="5">
        <f t="shared" si="938"/>
        <v>9.6610026057392787E-5</v>
      </c>
      <c r="AZ844" s="5">
        <f t="shared" si="939"/>
        <v>6.7640888114213257E-5</v>
      </c>
      <c r="BA844" s="5">
        <f t="shared" si="940"/>
        <v>3.1572221722008357E-5</v>
      </c>
      <c r="BB844" s="5">
        <f t="shared" si="941"/>
        <v>1.1052543944801484E-5</v>
      </c>
      <c r="BC844" s="5">
        <f t="shared" si="942"/>
        <v>3.0953470104794938E-6</v>
      </c>
      <c r="BD844" s="5">
        <f t="shared" si="943"/>
        <v>1.0623682746028688E-3</v>
      </c>
      <c r="BE844" s="5">
        <f t="shared" si="944"/>
        <v>9.4314947061012694E-4</v>
      </c>
      <c r="BF844" s="5">
        <f t="shared" si="945"/>
        <v>4.1865469121086298E-4</v>
      </c>
      <c r="BG844" s="5">
        <f t="shared" si="946"/>
        <v>1.2389110876877884E-4</v>
      </c>
      <c r="BH844" s="5">
        <f t="shared" si="947"/>
        <v>2.7497016910697731E-5</v>
      </c>
      <c r="BI844" s="5">
        <f t="shared" si="948"/>
        <v>4.8822611824278675E-6</v>
      </c>
      <c r="BJ844" s="8">
        <f t="shared" si="949"/>
        <v>0.23827395916713376</v>
      </c>
      <c r="BK844" s="8">
        <f t="shared" si="950"/>
        <v>0.27274826189886303</v>
      </c>
      <c r="BL844" s="8">
        <f t="shared" si="951"/>
        <v>0.44198009709626662</v>
      </c>
      <c r="BM844" s="8">
        <f t="shared" si="952"/>
        <v>0.4001314767888749</v>
      </c>
      <c r="BN844" s="8">
        <f t="shared" si="953"/>
        <v>0.59920563395776427</v>
      </c>
    </row>
    <row r="845" spans="1:66" x14ac:dyDescent="0.25">
      <c r="A845" t="s">
        <v>13</v>
      </c>
      <c r="B845" t="s">
        <v>217</v>
      </c>
      <c r="C845" t="s">
        <v>54</v>
      </c>
      <c r="D845" t="s">
        <v>544</v>
      </c>
      <c r="E845">
        <f>VLOOKUP(A845,home!$A$2:$E$405,3,FALSE)</f>
        <v>1.8552</v>
      </c>
      <c r="F845">
        <f>VLOOKUP(B845,home!$B$2:$E$405,3,FALSE)</f>
        <v>1.6805000000000001</v>
      </c>
      <c r="G845">
        <f>VLOOKUP(C845,away!$B$2:$E$405,4,FALSE)</f>
        <v>1.2683</v>
      </c>
      <c r="H845">
        <f>VLOOKUP(A845,away!$A$2:$E$405,3,FALSE)</f>
        <v>1.3231999999999999</v>
      </c>
      <c r="I845">
        <f>VLOOKUP(C845,away!$B$2:$E$405,3,FALSE)</f>
        <v>0.53349999999999997</v>
      </c>
      <c r="J845">
        <f>VLOOKUP(B845,home!$B$2:$E$405,4,FALSE)</f>
        <v>0.75570000000000004</v>
      </c>
      <c r="K845" s="3">
        <f t="shared" si="898"/>
        <v>3.9541327438800002</v>
      </c>
      <c r="L845" s="3">
        <f t="shared" si="899"/>
        <v>0.53346918503999996</v>
      </c>
      <c r="M845" s="5">
        <f t="shared" si="900"/>
        <v>1.1247584000343496E-2</v>
      </c>
      <c r="N845" s="5">
        <f t="shared" si="901"/>
        <v>4.4474440185299016E-2</v>
      </c>
      <c r="O845" s="5">
        <f t="shared" si="902"/>
        <v>6.0002394703321882E-3</v>
      </c>
      <c r="P845" s="5">
        <f t="shared" si="903"/>
        <v>2.3725743360761692E-2</v>
      </c>
      <c r="Q845" s="5">
        <f t="shared" si="904"/>
        <v>8.7928920101211699E-2</v>
      </c>
      <c r="R845" s="5">
        <f t="shared" si="905"/>
        <v>1.6004714301414765E-3</v>
      </c>
      <c r="S845" s="5">
        <f t="shared" si="906"/>
        <v>1.2511818049181419E-2</v>
      </c>
      <c r="T845" s="5">
        <f t="shared" si="907"/>
        <v>4.6907369347840684E-2</v>
      </c>
      <c r="U845" s="5">
        <f t="shared" si="908"/>
        <v>6.328476487566864E-3</v>
      </c>
      <c r="V845" s="5">
        <f t="shared" si="909"/>
        <v>2.9325031935980273E-3</v>
      </c>
      <c r="W845" s="5">
        <f t="shared" si="910"/>
        <v>0.1158942073687365</v>
      </c>
      <c r="X845" s="5">
        <f t="shared" si="911"/>
        <v>6.1825988355856627E-2</v>
      </c>
      <c r="Y845" s="5">
        <f t="shared" si="912"/>
        <v>1.6491129811245678E-2</v>
      </c>
      <c r="Z845" s="5">
        <f t="shared" si="913"/>
        <v>2.8460072983912558E-4</v>
      </c>
      <c r="AA845" s="5">
        <f t="shared" si="914"/>
        <v>1.1253490647890323E-3</v>
      </c>
      <c r="AB845" s="5">
        <f t="shared" si="915"/>
        <v>2.2248897926885249E-3</v>
      </c>
      <c r="AC845" s="5">
        <f t="shared" si="916"/>
        <v>3.8661535098224228E-4</v>
      </c>
      <c r="AD845" s="5">
        <f t="shared" si="917"/>
        <v>0.11456527004568497</v>
      </c>
      <c r="AE845" s="5">
        <f t="shared" si="918"/>
        <v>6.1117041245159084E-2</v>
      </c>
      <c r="AF845" s="5">
        <f t="shared" si="919"/>
        <v>1.6302029092555535E-2</v>
      </c>
      <c r="AG845" s="5">
        <f t="shared" si="920"/>
        <v>2.8988767248346579E-3</v>
      </c>
      <c r="AH845" s="5">
        <f t="shared" si="921"/>
        <v>3.795642985226688E-5</v>
      </c>
      <c r="AI845" s="5">
        <f t="shared" si="922"/>
        <v>1.5008476211963276E-4</v>
      </c>
      <c r="AJ845" s="5">
        <f t="shared" si="923"/>
        <v>2.9672753612734043E-4</v>
      </c>
      <c r="AK845" s="5">
        <f t="shared" si="924"/>
        <v>3.9110002220398417E-4</v>
      </c>
      <c r="AL845" s="5">
        <f t="shared" si="925"/>
        <v>3.2621180144839473E-5</v>
      </c>
      <c r="AM845" s="5">
        <f t="shared" si="926"/>
        <v>9.0601257119819464E-2</v>
      </c>
      <c r="AN845" s="5">
        <f t="shared" si="927"/>
        <v>4.8332978799309589E-2</v>
      </c>
      <c r="AO845" s="5">
        <f t="shared" si="928"/>
        <v>1.2892077405311638E-2</v>
      </c>
      <c r="AP845" s="5">
        <f t="shared" si="929"/>
        <v>2.292508675628066E-3</v>
      </c>
      <c r="AQ845" s="5">
        <f t="shared" si="930"/>
        <v>3.0574568372110849E-4</v>
      </c>
      <c r="AR845" s="5">
        <f t="shared" si="931"/>
        <v>4.0497171400633482E-6</v>
      </c>
      <c r="AS845" s="5">
        <f t="shared" si="932"/>
        <v>1.6013119146976553E-5</v>
      </c>
      <c r="AT845" s="5">
        <f t="shared" si="933"/>
        <v>3.1658999375355895E-5</v>
      </c>
      <c r="AU845" s="5">
        <f t="shared" si="934"/>
        <v>4.1727962022857069E-5</v>
      </c>
      <c r="AV845" s="5">
        <f t="shared" si="935"/>
        <v>4.1249475242490073E-5</v>
      </c>
      <c r="AW845" s="5">
        <f t="shared" si="936"/>
        <v>1.9114271518665676E-6</v>
      </c>
      <c r="AX845" s="5">
        <f t="shared" si="937"/>
        <v>5.9708232902361505E-2</v>
      </c>
      <c r="AY845" s="5">
        <f t="shared" si="938"/>
        <v>3.1852502346601308E-2</v>
      </c>
      <c r="AZ845" s="5">
        <f t="shared" si="939"/>
        <v>8.4961642341630419E-3</v>
      </c>
      <c r="BA845" s="5">
        <f t="shared" si="940"/>
        <v>1.5108139366549846E-3</v>
      </c>
      <c r="BB845" s="5">
        <f t="shared" si="941"/>
        <v>2.0149316988360216E-4</v>
      </c>
      <c r="BC845" s="5">
        <f t="shared" si="942"/>
        <v>2.1498079425786304E-5</v>
      </c>
      <c r="BD845" s="5">
        <f t="shared" si="943"/>
        <v>3.6006655039201881E-7</v>
      </c>
      <c r="BE845" s="5">
        <f t="shared" si="944"/>
        <v>1.4237509368809995E-6</v>
      </c>
      <c r="BF845" s="5">
        <f t="shared" si="945"/>
        <v>2.8148500993254947E-6</v>
      </c>
      <c r="BG845" s="5">
        <f t="shared" si="946"/>
        <v>3.7100969822856031E-6</v>
      </c>
      <c r="BH845" s="5">
        <f t="shared" si="947"/>
        <v>3.6675539901564703E-6</v>
      </c>
      <c r="BI845" s="5">
        <f t="shared" si="948"/>
        <v>2.9003990644850888E-6</v>
      </c>
      <c r="BJ845" s="8">
        <f t="shared" si="949"/>
        <v>0.82462054463130441</v>
      </c>
      <c r="BK845" s="8">
        <f t="shared" si="950"/>
        <v>8.268938748161303E-2</v>
      </c>
      <c r="BL845" s="8">
        <f t="shared" si="951"/>
        <v>1.8304870986372582E-2</v>
      </c>
      <c r="BM845" s="8">
        <f t="shared" si="952"/>
        <v>0.71907141436159017</v>
      </c>
      <c r="BN845" s="8">
        <f t="shared" si="953"/>
        <v>0.17497739854808955</v>
      </c>
    </row>
    <row r="846" spans="1:66" x14ac:dyDescent="0.25">
      <c r="A846" t="s">
        <v>13</v>
      </c>
      <c r="B846" t="s">
        <v>42</v>
      </c>
      <c r="C846" t="s">
        <v>50</v>
      </c>
      <c r="D846" t="s">
        <v>544</v>
      </c>
      <c r="E846">
        <f>VLOOKUP(A846,home!$A$2:$E$405,3,FALSE)</f>
        <v>1.8552</v>
      </c>
      <c r="F846">
        <f>VLOOKUP(B846,home!$B$2:$E$405,3,FALSE)</f>
        <v>1.7855000000000001</v>
      </c>
      <c r="G846">
        <f>VLOOKUP(C846,away!$B$2:$E$405,4,FALSE)</f>
        <v>0.72929999999999995</v>
      </c>
      <c r="H846">
        <f>VLOOKUP(A846,away!$A$2:$E$405,3,FALSE)</f>
        <v>1.3231999999999999</v>
      </c>
      <c r="I846">
        <f>VLOOKUP(C846,away!$B$2:$E$405,3,FALSE)</f>
        <v>1.0225</v>
      </c>
      <c r="J846">
        <f>VLOOKUP(B846,home!$B$2:$E$405,4,FALSE)</f>
        <v>0.70850000000000002</v>
      </c>
      <c r="K846" s="3">
        <f t="shared" si="898"/>
        <v>2.4157767862799999</v>
      </c>
      <c r="L846" s="3">
        <f t="shared" si="899"/>
        <v>0.95858066199999992</v>
      </c>
      <c r="M846" s="5">
        <f t="shared" si="900"/>
        <v>3.4240112287819244E-2</v>
      </c>
      <c r="N846" s="5">
        <f t="shared" si="901"/>
        <v>8.2716468424534284E-2</v>
      </c>
      <c r="O846" s="5">
        <f t="shared" si="902"/>
        <v>3.2821909503812099E-2</v>
      </c>
      <c r="P846" s="5">
        <f t="shared" si="903"/>
        <v>7.9290407060692167E-2</v>
      </c>
      <c r="Q846" s="5">
        <f t="shared" si="904"/>
        <v>9.9912262131526305E-2</v>
      </c>
      <c r="R846" s="5">
        <f t="shared" si="905"/>
        <v>1.5731223870134144E-2</v>
      </c>
      <c r="S846" s="5">
        <f t="shared" si="906"/>
        <v>4.5903534128353497E-2</v>
      </c>
      <c r="T846" s="5">
        <f t="shared" si="907"/>
        <v>9.577396237595602E-2</v>
      </c>
      <c r="U846" s="5">
        <f t="shared" si="908"/>
        <v>3.8003125445243875E-2</v>
      </c>
      <c r="V846" s="5">
        <f t="shared" si="909"/>
        <v>1.1811065584152222E-2</v>
      </c>
      <c r="W846" s="5">
        <f t="shared" si="910"/>
        <v>8.0455241174021183E-2</v>
      </c>
      <c r="X846" s="5">
        <f t="shared" si="911"/>
        <v>7.7122838345962882E-2</v>
      </c>
      <c r="Y846" s="5">
        <f t="shared" si="912"/>
        <v>3.6964230718496034E-2</v>
      </c>
      <c r="Z846" s="5">
        <f t="shared" si="913"/>
        <v>5.0265489971677976E-3</v>
      </c>
      <c r="AA846" s="5">
        <f t="shared" si="914"/>
        <v>1.2143020382456975E-2</v>
      </c>
      <c r="AB846" s="5">
        <f t="shared" si="915"/>
        <v>1.466741337763223E-2</v>
      </c>
      <c r="AC846" s="5">
        <f t="shared" si="916"/>
        <v>1.7094427694114161E-3</v>
      </c>
      <c r="AD846" s="5">
        <f t="shared" si="917"/>
        <v>4.8590475990689795E-2</v>
      </c>
      <c r="AE846" s="5">
        <f t="shared" si="918"/>
        <v>4.6577890642050528E-2</v>
      </c>
      <c r="AF846" s="5">
        <f t="shared" si="919"/>
        <v>2.2324332623110194E-2</v>
      </c>
      <c r="AG846" s="5">
        <f t="shared" si="920"/>
        <v>7.1332245148563898E-3</v>
      </c>
      <c r="AH846" s="5">
        <f t="shared" si="921"/>
        <v>1.2045881663201353E-3</v>
      </c>
      <c r="AI846" s="5">
        <f t="shared" si="922"/>
        <v>2.9100161292237741E-3</v>
      </c>
      <c r="AJ846" s="5">
        <f t="shared" si="923"/>
        <v>3.5149747063395885E-3</v>
      </c>
      <c r="AK846" s="5">
        <f t="shared" si="924"/>
        <v>2.8304647666455122E-3</v>
      </c>
      <c r="AL846" s="5">
        <f t="shared" si="925"/>
        <v>1.5834342118300451E-4</v>
      </c>
      <c r="AM846" s="5">
        <f t="shared" si="926"/>
        <v>2.3476748786520826E-2</v>
      </c>
      <c r="AN846" s="5">
        <f t="shared" si="927"/>
        <v>2.2504357393390829E-2</v>
      </c>
      <c r="AO846" s="5">
        <f t="shared" si="928"/>
        <v>1.0786120904020586E-2</v>
      </c>
      <c r="AP846" s="5">
        <f t="shared" si="929"/>
        <v>3.4464556388626973E-3</v>
      </c>
      <c r="AQ846" s="5">
        <f t="shared" si="930"/>
        <v>8.2592643196365912E-4</v>
      </c>
      <c r="AR846" s="5">
        <f t="shared" si="931"/>
        <v>2.3093898438170438E-4</v>
      </c>
      <c r="AS846" s="5">
        <f t="shared" si="932"/>
        <v>5.578970375164007E-4</v>
      </c>
      <c r="AT846" s="5">
        <f t="shared" si="933"/>
        <v>6.7387735618325186E-4</v>
      </c>
      <c r="AU846" s="5">
        <f t="shared" si="934"/>
        <v>5.4264575795574636E-4</v>
      </c>
      <c r="AV846" s="5">
        <f t="shared" si="935"/>
        <v>3.2772775631070183E-4</v>
      </c>
      <c r="AW846" s="5">
        <f t="shared" si="936"/>
        <v>1.0185514949579468E-5</v>
      </c>
      <c r="AX846" s="5">
        <f t="shared" si="937"/>
        <v>9.4524307893006938E-3</v>
      </c>
      <c r="AY846" s="5">
        <f t="shared" si="938"/>
        <v>9.0609173635170411E-3</v>
      </c>
      <c r="AZ846" s="5">
        <f t="shared" si="939"/>
        <v>4.3428100823237293E-3</v>
      </c>
      <c r="BA846" s="5">
        <f t="shared" si="940"/>
        <v>1.3876445878847183E-3</v>
      </c>
      <c r="BB846" s="5">
        <f t="shared" si="941"/>
        <v>3.325423169188125E-4</v>
      </c>
      <c r="BC846" s="5">
        <f t="shared" si="942"/>
        <v>6.3753726859009841E-5</v>
      </c>
      <c r="BD846" s="5">
        <f t="shared" si="943"/>
        <v>3.6895607421703625E-5</v>
      </c>
      <c r="BE846" s="5">
        <f t="shared" si="944"/>
        <v>8.9131551925051666E-5</v>
      </c>
      <c r="BF846" s="5">
        <f t="shared" si="945"/>
        <v>1.0766096703282518E-4</v>
      </c>
      <c r="BG846" s="5">
        <f t="shared" si="946"/>
        <v>8.669495498211847E-5</v>
      </c>
      <c r="BH846" s="5">
        <f t="shared" si="947"/>
        <v>5.235891493334785E-5</v>
      </c>
      <c r="BI846" s="5">
        <f t="shared" si="948"/>
        <v>2.5297490250158203E-5</v>
      </c>
      <c r="BJ846" s="8">
        <f t="shared" si="949"/>
        <v>0.68325063496276628</v>
      </c>
      <c r="BK846" s="8">
        <f t="shared" si="950"/>
        <v>0.18217382261512863</v>
      </c>
      <c r="BL846" s="8">
        <f t="shared" si="951"/>
        <v>0.12655786272670133</v>
      </c>
      <c r="BM846" s="8">
        <f t="shared" si="952"/>
        <v>0.64324575417467844</v>
      </c>
      <c r="BN846" s="8">
        <f t="shared" si="953"/>
        <v>0.34471238327851828</v>
      </c>
    </row>
    <row r="847" spans="1:66" x14ac:dyDescent="0.25">
      <c r="A847" t="s">
        <v>13</v>
      </c>
      <c r="B847" t="s">
        <v>53</v>
      </c>
      <c r="C847" t="s">
        <v>51</v>
      </c>
      <c r="D847" t="s">
        <v>544</v>
      </c>
      <c r="E847">
        <f>VLOOKUP(A847,home!$A$2:$E$405,3,FALSE)</f>
        <v>1.8552</v>
      </c>
      <c r="F847">
        <f>VLOOKUP(B847,home!$B$2:$E$405,3,FALSE)</f>
        <v>1.0444</v>
      </c>
      <c r="G847">
        <f>VLOOKUP(C847,away!$B$2:$E$405,4,FALSE)</f>
        <v>0.72929999999999995</v>
      </c>
      <c r="H847">
        <f>VLOOKUP(A847,away!$A$2:$E$405,3,FALSE)</f>
        <v>1.3231999999999999</v>
      </c>
      <c r="I847">
        <f>VLOOKUP(C847,away!$B$2:$E$405,3,FALSE)</f>
        <v>1.1557999999999999</v>
      </c>
      <c r="J847">
        <f>VLOOKUP(B847,home!$B$2:$E$405,4,FALSE)</f>
        <v>0.85019999999999996</v>
      </c>
      <c r="K847" s="3">
        <f t="shared" si="898"/>
        <v>1.413070442784</v>
      </c>
      <c r="L847" s="3">
        <f t="shared" si="899"/>
        <v>1.3002572469119997</v>
      </c>
      <c r="M847" s="5">
        <f t="shared" si="900"/>
        <v>6.6315760858895026E-2</v>
      </c>
      <c r="N847" s="5">
        <f t="shared" si="901"/>
        <v>9.3708841560436656E-2</v>
      </c>
      <c r="O847" s="5">
        <f t="shared" si="902"/>
        <v>8.6227548641261392E-2</v>
      </c>
      <c r="P847" s="5">
        <f t="shared" si="903"/>
        <v>0.12184560033868615</v>
      </c>
      <c r="Q847" s="5">
        <f t="shared" si="904"/>
        <v>6.6208597118290968E-2</v>
      </c>
      <c r="R847" s="5">
        <f t="shared" si="905"/>
        <v>5.605899750212856E-2</v>
      </c>
      <c r="S847" s="5">
        <f t="shared" si="906"/>
        <v>5.5968408299968547E-2</v>
      </c>
      <c r="T847" s="5">
        <f t="shared" si="907"/>
        <v>8.6088208210934783E-2</v>
      </c>
      <c r="U847" s="5">
        <f t="shared" si="908"/>
        <v>7.9215312422359963E-2</v>
      </c>
      <c r="V847" s="5">
        <f t="shared" si="909"/>
        <v>1.1425982168051251E-2</v>
      </c>
      <c r="W847" s="5">
        <f t="shared" si="910"/>
        <v>3.1185803882016968E-2</v>
      </c>
      <c r="X847" s="5">
        <f t="shared" si="911"/>
        <v>4.0549567498368938E-2</v>
      </c>
      <c r="Y847" s="5">
        <f t="shared" si="912"/>
        <v>2.6362434499450756E-2</v>
      </c>
      <c r="Z847" s="5">
        <f t="shared" si="913"/>
        <v>2.4297039252254779E-2</v>
      </c>
      <c r="AA847" s="5">
        <f t="shared" si="914"/>
        <v>3.4333428014523888E-2</v>
      </c>
      <c r="AB847" s="5">
        <f t="shared" si="915"/>
        <v>2.4257776163387937E-2</v>
      </c>
      <c r="AC847" s="5">
        <f t="shared" si="916"/>
        <v>1.3120991513688094E-3</v>
      </c>
      <c r="AD847" s="5">
        <f t="shared" si="917"/>
        <v>1.1016934425034179E-2</v>
      </c>
      <c r="AE847" s="5">
        <f t="shared" si="918"/>
        <v>1.4324848824904977E-2</v>
      </c>
      <c r="AF847" s="5">
        <f t="shared" si="919"/>
        <v>9.3129942477507728E-3</v>
      </c>
      <c r="AG847" s="5">
        <f t="shared" si="920"/>
        <v>4.0364294203625688E-3</v>
      </c>
      <c r="AH847" s="5">
        <f t="shared" si="921"/>
        <v>7.898100341562405E-3</v>
      </c>
      <c r="AI847" s="5">
        <f t="shared" si="922"/>
        <v>1.116057214680405E-2</v>
      </c>
      <c r="AJ847" s="5">
        <f t="shared" si="923"/>
        <v>7.8853373126035898E-3</v>
      </c>
      <c r="AK847" s="5">
        <f t="shared" si="924"/>
        <v>3.714179029273984E-3</v>
      </c>
      <c r="AL847" s="5">
        <f t="shared" si="925"/>
        <v>9.6431681839608265E-5</v>
      </c>
      <c r="AM847" s="5">
        <f t="shared" si="926"/>
        <v>3.1135408812210646E-3</v>
      </c>
      <c r="AN847" s="5">
        <f t="shared" si="927"/>
        <v>4.0484040943644627E-3</v>
      </c>
      <c r="AO847" s="5">
        <f t="shared" si="928"/>
        <v>2.6319833810628029E-3</v>
      </c>
      <c r="AP847" s="5">
        <f t="shared" si="929"/>
        <v>1.1407518216596186E-3</v>
      </c>
      <c r="AQ847" s="5">
        <f t="shared" si="930"/>
        <v>3.7081770576024637E-4</v>
      </c>
      <c r="AR847" s="5">
        <f t="shared" si="931"/>
        <v>2.0539124411909286E-3</v>
      </c>
      <c r="AS847" s="5">
        <f t="shared" si="932"/>
        <v>2.9023229627132322E-3</v>
      </c>
      <c r="AT847" s="5">
        <f t="shared" si="933"/>
        <v>2.050593397011679E-3</v>
      </c>
      <c r="AU847" s="5">
        <f t="shared" si="934"/>
        <v>9.6587763982841353E-4</v>
      </c>
      <c r="AV847" s="5">
        <f t="shared" si="935"/>
        <v>3.4121328604687541E-4</v>
      </c>
      <c r="AW847" s="5">
        <f t="shared" si="936"/>
        <v>4.9216455791863886E-6</v>
      </c>
      <c r="AX847" s="5">
        <f t="shared" si="937"/>
        <v>7.3327543194218908E-4</v>
      </c>
      <c r="AY847" s="5">
        <f t="shared" si="938"/>
        <v>9.5344669436535823E-4</v>
      </c>
      <c r="AZ847" s="5">
        <f t="shared" si="939"/>
        <v>6.1986298694642389E-4</v>
      </c>
      <c r="BA847" s="5">
        <f t="shared" si="940"/>
        <v>2.6866044695653525E-4</v>
      </c>
      <c r="BB847" s="5">
        <f t="shared" si="941"/>
        <v>8.733192327846305E-5</v>
      </c>
      <c r="BC847" s="5">
        <f t="shared" si="942"/>
        <v>2.271079322591684E-5</v>
      </c>
      <c r="BD847" s="5">
        <f t="shared" si="943"/>
        <v>4.4510242269687041E-4</v>
      </c>
      <c r="BE847" s="5">
        <f t="shared" si="944"/>
        <v>6.2896107752449782E-4</v>
      </c>
      <c r="BF847" s="5">
        <f t="shared" si="945"/>
        <v>4.4438315415572201E-4</v>
      </c>
      <c r="BG847" s="5">
        <f t="shared" si="946"/>
        <v>2.0931490013619225E-4</v>
      </c>
      <c r="BH847" s="5">
        <f t="shared" si="947"/>
        <v>7.3944174654184502E-5</v>
      </c>
      <c r="BI847" s="5">
        <f t="shared" si="948"/>
        <v>2.0897665523977162E-5</v>
      </c>
      <c r="BJ847" s="8">
        <f t="shared" si="949"/>
        <v>0.39678544584833469</v>
      </c>
      <c r="BK847" s="8">
        <f t="shared" si="950"/>
        <v>0.25791772919317474</v>
      </c>
      <c r="BL847" s="8">
        <f t="shared" si="951"/>
        <v>0.32088777469538837</v>
      </c>
      <c r="BM847" s="8">
        <f t="shared" si="952"/>
        <v>0.50857411792066753</v>
      </c>
      <c r="BN847" s="8">
        <f t="shared" si="953"/>
        <v>0.49036534601969878</v>
      </c>
    </row>
    <row r="848" spans="1:66" x14ac:dyDescent="0.25">
      <c r="A848" t="s">
        <v>13</v>
      </c>
      <c r="B848" t="s">
        <v>14</v>
      </c>
      <c r="C848" t="s">
        <v>46</v>
      </c>
      <c r="D848" t="s">
        <v>544</v>
      </c>
      <c r="E848">
        <f>VLOOKUP(A848,home!$A$2:$E$405,3,FALSE)</f>
        <v>1.8552</v>
      </c>
      <c r="F848">
        <f>VLOOKUP(B848,home!$B$2:$E$405,3,FALSE)</f>
        <v>0.97699999999999998</v>
      </c>
      <c r="G848">
        <f>VLOOKUP(C848,away!$B$2:$E$405,4,FALSE)</f>
        <v>0.90959999999999996</v>
      </c>
      <c r="H848">
        <f>VLOOKUP(A848,away!$A$2:$E$405,3,FALSE)</f>
        <v>1.3231999999999999</v>
      </c>
      <c r="I848">
        <f>VLOOKUP(C848,away!$B$2:$E$405,3,FALSE)</f>
        <v>0.89739999999999998</v>
      </c>
      <c r="J848">
        <f>VLOOKUP(B848,home!$B$2:$E$405,4,FALSE)</f>
        <v>0.51959999999999995</v>
      </c>
      <c r="K848" s="3">
        <f t="shared" si="898"/>
        <v>1.6486776518399999</v>
      </c>
      <c r="L848" s="3">
        <f t="shared" si="899"/>
        <v>0.61699365772799997</v>
      </c>
      <c r="M848" s="5">
        <f t="shared" si="900"/>
        <v>0.10376035583577138</v>
      </c>
      <c r="N848" s="5">
        <f t="shared" si="901"/>
        <v>0.17106737981340242</v>
      </c>
      <c r="O848" s="5">
        <f t="shared" si="902"/>
        <v>6.4019481474271431E-2</v>
      </c>
      <c r="P848" s="5">
        <f t="shared" si="903"/>
        <v>0.1055474883890162</v>
      </c>
      <c r="Q848" s="5">
        <f t="shared" si="904"/>
        <v>0.14101748302859088</v>
      </c>
      <c r="R848" s="5">
        <f t="shared" si="905"/>
        <v>1.9749807020330322E-2</v>
      </c>
      <c r="S848" s="5">
        <f t="shared" si="906"/>
        <v>2.6841350474120326E-2</v>
      </c>
      <c r="T848" s="5">
        <f t="shared" si="907"/>
        <v>8.7006892657406451E-2</v>
      </c>
      <c r="U848" s="5">
        <f t="shared" si="908"/>
        <v>3.2561065462571342E-2</v>
      </c>
      <c r="V848" s="5">
        <f t="shared" si="909"/>
        <v>3.0337396255193717E-3</v>
      </c>
      <c r="W848" s="5">
        <f t="shared" si="910"/>
        <v>7.749745759598807E-2</v>
      </c>
      <c r="X848" s="5">
        <f t="shared" si="911"/>
        <v>4.7815439826769258E-2</v>
      </c>
      <c r="Y848" s="5">
        <f t="shared" si="912"/>
        <v>1.475091155729572E-2</v>
      </c>
      <c r="Z848" s="5">
        <f t="shared" si="913"/>
        <v>4.0618352242985795E-3</v>
      </c>
      <c r="AA848" s="5">
        <f t="shared" si="914"/>
        <v>6.6966569597575821E-3</v>
      </c>
      <c r="AB848" s="5">
        <f t="shared" si="915"/>
        <v>5.5203143357955625E-3</v>
      </c>
      <c r="AC848" s="5">
        <f t="shared" si="916"/>
        <v>1.9287448185329348E-4</v>
      </c>
      <c r="AD848" s="5">
        <f t="shared" si="917"/>
        <v>3.19420816032309E-2</v>
      </c>
      <c r="AE848" s="5">
        <f t="shared" si="918"/>
        <v>1.9708061763823691E-2</v>
      </c>
      <c r="AF848" s="5">
        <f t="shared" si="919"/>
        <v>6.0798745571954572E-3</v>
      </c>
      <c r="AG848" s="5">
        <f t="shared" si="920"/>
        <v>1.2504146805238099E-3</v>
      </c>
      <c r="AH848" s="5">
        <f t="shared" si="921"/>
        <v>6.2653164303210288E-4</v>
      </c>
      <c r="AI848" s="5">
        <f t="shared" si="922"/>
        <v>1.0329487180376245E-3</v>
      </c>
      <c r="AJ848" s="5">
        <f t="shared" si="923"/>
        <v>8.5149973346270455E-4</v>
      </c>
      <c r="AK848" s="5">
        <f t="shared" si="924"/>
        <v>4.6794952703589247E-4</v>
      </c>
      <c r="AL848" s="5">
        <f t="shared" si="925"/>
        <v>7.8478594141173007E-6</v>
      </c>
      <c r="AM848" s="5">
        <f t="shared" si="926"/>
        <v>1.0532439218499263E-2</v>
      </c>
      <c r="AN848" s="5">
        <f t="shared" si="927"/>
        <v>6.4984481982196989E-3</v>
      </c>
      <c r="AO848" s="5">
        <f t="shared" si="928"/>
        <v>2.0047506616877511E-3</v>
      </c>
      <c r="AP848" s="5">
        <f t="shared" si="929"/>
        <v>4.1230614786245127E-4</v>
      </c>
      <c r="AQ848" s="5">
        <f t="shared" si="930"/>
        <v>6.3597569568348832E-5</v>
      </c>
      <c r="AR848" s="5">
        <f t="shared" si="931"/>
        <v>7.7313210023342179E-5</v>
      </c>
      <c r="AS848" s="5">
        <f t="shared" si="932"/>
        <v>1.2746456155749653E-4</v>
      </c>
      <c r="AT848" s="5">
        <f t="shared" si="933"/>
        <v>1.0507398702071428E-4</v>
      </c>
      <c r="AU848" s="5">
        <f t="shared" si="934"/>
        <v>5.7744378063592607E-5</v>
      </c>
      <c r="AV848" s="5">
        <f t="shared" si="935"/>
        <v>2.380046640821127E-5</v>
      </c>
      <c r="AW848" s="5">
        <f t="shared" si="936"/>
        <v>2.2175078432685635E-7</v>
      </c>
      <c r="AX848" s="5">
        <f t="shared" si="937"/>
        <v>2.8940995264838147E-3</v>
      </c>
      <c r="AY848" s="5">
        <f t="shared" si="938"/>
        <v>1.7856410526741217E-3</v>
      </c>
      <c r="AZ848" s="5">
        <f t="shared" si="939"/>
        <v>5.5086460223934116E-4</v>
      </c>
      <c r="BA848" s="5">
        <f t="shared" si="940"/>
        <v>1.1329332194951031E-4</v>
      </c>
      <c r="BB848" s="5">
        <f t="shared" si="941"/>
        <v>1.7475315276446065E-5</v>
      </c>
      <c r="BC848" s="5">
        <f t="shared" si="942"/>
        <v>2.1564317384728912E-6</v>
      </c>
      <c r="BD848" s="5">
        <f t="shared" si="943"/>
        <v>7.9502933738324889E-6</v>
      </c>
      <c r="BE848" s="5">
        <f t="shared" si="944"/>
        <v>1.3107471011009258E-5</v>
      </c>
      <c r="BF848" s="5">
        <f t="shared" si="945"/>
        <v>1.0804997263995808E-5</v>
      </c>
      <c r="BG848" s="5">
        <f t="shared" si="946"/>
        <v>5.9379858391140764E-6</v>
      </c>
      <c r="BH848" s="5">
        <f t="shared" si="947"/>
        <v>2.4474561374724423E-6</v>
      </c>
      <c r="BI848" s="5">
        <f t="shared" si="948"/>
        <v>8.070132475418915E-7</v>
      </c>
      <c r="BJ848" s="8">
        <f t="shared" si="949"/>
        <v>0.62301106913042559</v>
      </c>
      <c r="BK848" s="8">
        <f t="shared" si="950"/>
        <v>0.24116929771836884</v>
      </c>
      <c r="BL848" s="8">
        <f t="shared" si="951"/>
        <v>0.13195870669424092</v>
      </c>
      <c r="BM848" s="8">
        <f t="shared" si="952"/>
        <v>0.39325349390406195</v>
      </c>
      <c r="BN848" s="8">
        <f t="shared" si="953"/>
        <v>0.60516199556138262</v>
      </c>
    </row>
    <row r="849" spans="1:66" x14ac:dyDescent="0.25">
      <c r="A849" t="s">
        <v>13</v>
      </c>
      <c r="B849" t="s">
        <v>48</v>
      </c>
      <c r="C849" t="s">
        <v>44</v>
      </c>
      <c r="D849" t="s">
        <v>544</v>
      </c>
      <c r="E849">
        <f>VLOOKUP(A849,home!$A$2:$E$405,3,FALSE)</f>
        <v>1.8552</v>
      </c>
      <c r="F849">
        <f>VLOOKUP(B849,home!$B$2:$E$405,3,FALSE)</f>
        <v>0.82440000000000002</v>
      </c>
      <c r="G849">
        <f>VLOOKUP(C849,away!$B$2:$E$405,4,FALSE)</f>
        <v>1.0781000000000001</v>
      </c>
      <c r="H849">
        <f>VLOOKUP(A849,away!$A$2:$E$405,3,FALSE)</f>
        <v>1.3231999999999999</v>
      </c>
      <c r="I849">
        <f>VLOOKUP(C849,away!$B$2:$E$405,3,FALSE)</f>
        <v>0.93359999999999999</v>
      </c>
      <c r="J849">
        <f>VLOOKUP(B849,home!$B$2:$E$405,4,FALSE)</f>
        <v>1.2447999999999999</v>
      </c>
      <c r="K849" s="3">
        <f t="shared" si="898"/>
        <v>1.648875119328</v>
      </c>
      <c r="L849" s="3">
        <f t="shared" si="899"/>
        <v>1.5377506344959997</v>
      </c>
      <c r="M849" s="5">
        <f t="shared" si="900"/>
        <v>4.131102961292122E-2</v>
      </c>
      <c r="N849" s="5">
        <f t="shared" si="901"/>
        <v>6.811672888256802E-2</v>
      </c>
      <c r="O849" s="5">
        <f t="shared" si="902"/>
        <v>6.3526061998952638E-2</v>
      </c>
      <c r="P849" s="5">
        <f t="shared" si="903"/>
        <v>0.10474654305896096</v>
      </c>
      <c r="Q849" s="5">
        <f t="shared" si="904"/>
        <v>5.6157989732238699E-2</v>
      </c>
      <c r="R849" s="5">
        <f t="shared" si="905"/>
        <v>4.8843621072960829E-2</v>
      </c>
      <c r="S849" s="5">
        <f t="shared" si="906"/>
        <v>6.6397753733127785E-2</v>
      </c>
      <c r="T849" s="5">
        <f t="shared" si="907"/>
        <v>8.6356984342769894E-2</v>
      </c>
      <c r="U849" s="5">
        <f t="shared" si="908"/>
        <v>8.0537031525089911E-2</v>
      </c>
      <c r="V849" s="5">
        <f t="shared" si="909"/>
        <v>1.8706156242835434E-2</v>
      </c>
      <c r="W849" s="5">
        <f t="shared" si="910"/>
        <v>3.0865837340321885E-2</v>
      </c>
      <c r="X849" s="5">
        <f t="shared" si="911"/>
        <v>4.7463960954330295E-2</v>
      </c>
      <c r="Y849" s="5">
        <f t="shared" si="912"/>
        <v>3.6493868036607396E-2</v>
      </c>
      <c r="Z849" s="5">
        <f t="shared" si="913"/>
        <v>2.5036436432009229E-2</v>
      </c>
      <c r="AA849" s="5">
        <f t="shared" si="914"/>
        <v>4.1281957109377106E-2</v>
      </c>
      <c r="AB849" s="5">
        <f t="shared" si="915"/>
        <v>3.4034395977408788E-2</v>
      </c>
      <c r="AC849" s="5">
        <f t="shared" si="916"/>
        <v>2.9644098965778288E-3</v>
      </c>
      <c r="AD849" s="5">
        <f t="shared" si="917"/>
        <v>1.2723477806920472E-2</v>
      </c>
      <c r="AE849" s="5">
        <f t="shared" si="918"/>
        <v>1.9565536070587728E-2</v>
      </c>
      <c r="AF849" s="5">
        <f t="shared" si="919"/>
        <v>1.5043457753400328E-2</v>
      </c>
      <c r="AG849" s="5">
        <f t="shared" si="920"/>
        <v>7.7110289017683718E-3</v>
      </c>
      <c r="AH849" s="5">
        <f t="shared" si="921"/>
        <v>9.6249490022102466E-3</v>
      </c>
      <c r="AI849" s="5">
        <f t="shared" si="922"/>
        <v>1.5870338934545335E-2</v>
      </c>
      <c r="AJ849" s="5">
        <f t="shared" si="923"/>
        <v>1.3084103502237125E-2</v>
      </c>
      <c r="AK849" s="5">
        <f t="shared" si="924"/>
        <v>7.1913509078503791E-3</v>
      </c>
      <c r="AL849" s="5">
        <f t="shared" si="925"/>
        <v>3.0065741937274553E-4</v>
      </c>
      <c r="AM849" s="5">
        <f t="shared" si="926"/>
        <v>4.1958851974306308E-3</v>
      </c>
      <c r="AN849" s="5">
        <f t="shared" si="927"/>
        <v>6.4522251246213243E-3</v>
      </c>
      <c r="AO849" s="5">
        <f t="shared" si="928"/>
        <v>4.9609566396487384E-3</v>
      </c>
      <c r="AP849" s="5">
        <f t="shared" si="929"/>
        <v>2.5429047401089961E-3</v>
      </c>
      <c r="AQ849" s="5">
        <f t="shared" si="930"/>
        <v>9.775883443913743E-4</v>
      </c>
      <c r="AR849" s="5">
        <f t="shared" si="931"/>
        <v>2.9601542870280853E-3</v>
      </c>
      <c r="AS849" s="5">
        <f t="shared" si="932"/>
        <v>4.8809247532527258E-3</v>
      </c>
      <c r="AT849" s="5">
        <f t="shared" si="933"/>
        <v>4.0240176924752893E-3</v>
      </c>
      <c r="AU849" s="5">
        <f t="shared" si="934"/>
        <v>2.211700884286058E-3</v>
      </c>
      <c r="AV849" s="5">
        <f t="shared" si="935"/>
        <v>9.1170463987375429E-4</v>
      </c>
      <c r="AW849" s="5">
        <f t="shared" si="936"/>
        <v>2.1175959825988169E-5</v>
      </c>
      <c r="AX849" s="5">
        <f t="shared" si="937"/>
        <v>1.1530817842666701E-3</v>
      </c>
      <c r="AY849" s="5">
        <f t="shared" si="938"/>
        <v>1.7731522453818514E-3</v>
      </c>
      <c r="AZ849" s="5">
        <f t="shared" si="939"/>
        <v>1.3633329951969746E-3</v>
      </c>
      <c r="BA849" s="5">
        <f t="shared" si="940"/>
        <v>6.9882205946449299E-4</v>
      </c>
      <c r="BB849" s="5">
        <f t="shared" si="941"/>
        <v>2.6865351633533158E-4</v>
      </c>
      <c r="BC849" s="5">
        <f t="shared" si="942"/>
        <v>8.2624423040847402E-5</v>
      </c>
      <c r="BD849" s="5">
        <f t="shared" si="943"/>
        <v>7.5866318884724874E-4</v>
      </c>
      <c r="BE849" s="5">
        <f t="shared" si="944"/>
        <v>1.2509408560402685E-3</v>
      </c>
      <c r="BF849" s="5">
        <f t="shared" si="945"/>
        <v>1.0313226266378342E-3</v>
      </c>
      <c r="BG849" s="5">
        <f t="shared" si="946"/>
        <v>5.6684073968770832E-4</v>
      </c>
      <c r="BH849" s="5">
        <f t="shared" si="947"/>
        <v>2.3366239807313545E-4</v>
      </c>
      <c r="BI849" s="5">
        <f t="shared" si="948"/>
        <v>7.705602290106157E-5</v>
      </c>
      <c r="BJ849" s="8">
        <f t="shared" si="949"/>
        <v>0.40496809689140034</v>
      </c>
      <c r="BK849" s="8">
        <f t="shared" si="950"/>
        <v>0.23619970220917785</v>
      </c>
      <c r="BL849" s="8">
        <f t="shared" si="951"/>
        <v>0.3329007981197355</v>
      </c>
      <c r="BM849" s="8">
        <f t="shared" si="952"/>
        <v>0.61465108300816451</v>
      </c>
      <c r="BN849" s="8">
        <f t="shared" si="953"/>
        <v>0.38270197435860231</v>
      </c>
    </row>
    <row r="850" spans="1:66" x14ac:dyDescent="0.25">
      <c r="A850" t="s">
        <v>16</v>
      </c>
      <c r="B850" t="s">
        <v>464</v>
      </c>
      <c r="C850" t="s">
        <v>55</v>
      </c>
      <c r="D850" t="s">
        <v>544</v>
      </c>
      <c r="E850">
        <f>VLOOKUP(A850,home!$A$2:$E$405,3,FALSE)</f>
        <v>1.6396999999999999</v>
      </c>
      <c r="F850">
        <f>VLOOKUP(B850,home!$B$2:$E$405,3,FALSE)</f>
        <v>0.82509999999999994</v>
      </c>
      <c r="G850">
        <f>VLOOKUP(C850,away!$B$2:$E$405,4,FALSE)</f>
        <v>1.2197</v>
      </c>
      <c r="H850">
        <f>VLOOKUP(A850,away!$A$2:$E$405,3,FALSE)</f>
        <v>1.2963</v>
      </c>
      <c r="I850">
        <f>VLOOKUP(C850,away!$B$2:$E$405,3,FALSE)</f>
        <v>0.62680000000000002</v>
      </c>
      <c r="J850">
        <f>VLOOKUP(B850,home!$B$2:$E$405,4,FALSE)</f>
        <v>0.99829999999999997</v>
      </c>
      <c r="K850" s="3">
        <f t="shared" si="898"/>
        <v>1.6501522184589998</v>
      </c>
      <c r="L850" s="3">
        <f t="shared" si="899"/>
        <v>0.81113955457200004</v>
      </c>
      <c r="M850" s="5">
        <f t="shared" si="900"/>
        <v>8.5324659652766408E-2</v>
      </c>
      <c r="N850" s="5">
        <f t="shared" si="901"/>
        <v>0.14079867641527161</v>
      </c>
      <c r="O850" s="5">
        <f t="shared" si="902"/>
        <v>6.9210206424752438E-2</v>
      </c>
      <c r="P850" s="5">
        <f t="shared" si="903"/>
        <v>0.11420737567181057</v>
      </c>
      <c r="Q850" s="5">
        <f t="shared" si="904"/>
        <v>0.11616962412137566</v>
      </c>
      <c r="R850" s="5">
        <f t="shared" si="905"/>
        <v>2.806956800560494E-2</v>
      </c>
      <c r="S850" s="5">
        <f t="shared" si="906"/>
        <v>3.821674973836002E-2</v>
      </c>
      <c r="T850" s="5">
        <f t="shared" si="907"/>
        <v>9.4229777164609313E-2</v>
      </c>
      <c r="U850" s="5">
        <f t="shared" si="908"/>
        <v>4.6319059915634758E-2</v>
      </c>
      <c r="V850" s="5">
        <f t="shared" si="909"/>
        <v>5.683695809090417E-3</v>
      </c>
      <c r="W850" s="5">
        <f t="shared" si="910"/>
        <v>6.389918765381207E-2</v>
      </c>
      <c r="X850" s="5">
        <f t="shared" si="911"/>
        <v>5.183115861102576E-2</v>
      </c>
      <c r="Y850" s="5">
        <f t="shared" si="912"/>
        <v>2.1021151454349064E-2</v>
      </c>
      <c r="Z850" s="5">
        <f t="shared" si="913"/>
        <v>7.5894456296982851E-3</v>
      </c>
      <c r="AA850" s="5">
        <f t="shared" si="914"/>
        <v>1.2523740542720586E-2</v>
      </c>
      <c r="AB850" s="5">
        <f t="shared" si="915"/>
        <v>1.0333039119987649E-2</v>
      </c>
      <c r="AC850" s="5">
        <f t="shared" si="916"/>
        <v>4.7547800447924124E-4</v>
      </c>
      <c r="AD850" s="5">
        <f t="shared" si="917"/>
        <v>2.6360846566166489E-2</v>
      </c>
      <c r="AE850" s="5">
        <f t="shared" si="918"/>
        <v>2.1382325341821121E-2</v>
      </c>
      <c r="AF850" s="5">
        <f t="shared" si="919"/>
        <v>8.6720249267391875E-3</v>
      </c>
      <c r="AG850" s="5">
        <f t="shared" si="920"/>
        <v>2.3447408121041687E-3</v>
      </c>
      <c r="AH850" s="5">
        <f t="shared" si="921"/>
        <v>1.5390248868804696E-3</v>
      </c>
      <c r="AI850" s="5">
        <f t="shared" si="922"/>
        <v>2.5396253313494182E-3</v>
      </c>
      <c r="AJ850" s="5">
        <f t="shared" si="923"/>
        <v>2.0953841872904579E-3</v>
      </c>
      <c r="AK850" s="5">
        <f t="shared" si="924"/>
        <v>1.1525676217270858E-3</v>
      </c>
      <c r="AL850" s="5">
        <f t="shared" si="925"/>
        <v>2.5457163404920946E-5</v>
      </c>
      <c r="AM850" s="5">
        <f t="shared" si="926"/>
        <v>8.699881888323378E-3</v>
      </c>
      <c r="AN850" s="5">
        <f t="shared" si="927"/>
        <v>7.0568183197236359E-3</v>
      </c>
      <c r="AO850" s="5">
        <f t="shared" si="928"/>
        <v>2.8620322342780805E-3</v>
      </c>
      <c r="AP850" s="5">
        <f t="shared" si="929"/>
        <v>7.7383585056100938E-4</v>
      </c>
      <c r="AQ850" s="5">
        <f t="shared" si="930"/>
        <v>1.5692221678397547E-4</v>
      </c>
      <c r="AR850" s="5">
        <f t="shared" si="931"/>
        <v>2.4967279224388946E-4</v>
      </c>
      <c r="AS850" s="5">
        <f t="shared" si="932"/>
        <v>4.119981120101072E-4</v>
      </c>
      <c r="AT850" s="5">
        <f t="shared" si="933"/>
        <v>3.3992979926719897E-4</v>
      </c>
      <c r="AU850" s="5">
        <f t="shared" si="934"/>
        <v>1.8697863746036365E-4</v>
      </c>
      <c r="AV850" s="5">
        <f t="shared" si="935"/>
        <v>7.7135803352415053E-5</v>
      </c>
      <c r="AW850" s="5">
        <f t="shared" si="936"/>
        <v>9.46514119767268E-7</v>
      </c>
      <c r="AX850" s="5">
        <f t="shared" si="937"/>
        <v>2.3926882330580191E-3</v>
      </c>
      <c r="AY850" s="5">
        <f t="shared" si="938"/>
        <v>1.9408040675923473E-3</v>
      </c>
      <c r="AZ850" s="5">
        <f t="shared" si="939"/>
        <v>7.8713147344919136E-4</v>
      </c>
      <c r="BA850" s="5">
        <f t="shared" si="940"/>
        <v>2.1282449092105971E-4</v>
      </c>
      <c r="BB850" s="5">
        <f t="shared" si="941"/>
        <v>4.3157590691930258E-5</v>
      </c>
      <c r="BC850" s="5">
        <f t="shared" si="942"/>
        <v>7.0013657780506032E-6</v>
      </c>
      <c r="BD850" s="5">
        <f t="shared" si="943"/>
        <v>3.3753246248242649E-5</v>
      </c>
      <c r="BE850" s="5">
        <f t="shared" si="944"/>
        <v>5.5697994176730529E-5</v>
      </c>
      <c r="BF850" s="5">
        <f t="shared" si="945"/>
        <v>4.5955084327224168E-5</v>
      </c>
      <c r="BG850" s="5">
        <f t="shared" si="946"/>
        <v>2.527762811734646E-5</v>
      </c>
      <c r="BH850" s="5">
        <f t="shared" si="947"/>
        <v>1.0427983528805218E-5</v>
      </c>
      <c r="BI850" s="5">
        <f t="shared" si="948"/>
        <v>3.4415520308223644E-6</v>
      </c>
      <c r="BJ850" s="8">
        <f t="shared" si="949"/>
        <v>0.57164261079843515</v>
      </c>
      <c r="BK850" s="8">
        <f t="shared" si="950"/>
        <v>0.24587422010750393</v>
      </c>
      <c r="BL850" s="8">
        <f t="shared" si="951"/>
        <v>0.17522248466871096</v>
      </c>
      <c r="BM850" s="8">
        <f t="shared" si="952"/>
        <v>0.44460879335929399</v>
      </c>
      <c r="BN850" s="8">
        <f t="shared" si="953"/>
        <v>0.55378011029158158</v>
      </c>
    </row>
    <row r="851" spans="1:66" x14ac:dyDescent="0.25">
      <c r="A851" t="s">
        <v>16</v>
      </c>
      <c r="B851" t="s">
        <v>17</v>
      </c>
      <c r="C851" t="s">
        <v>224</v>
      </c>
      <c r="D851" t="s">
        <v>544</v>
      </c>
      <c r="E851">
        <f>VLOOKUP(A851,home!$A$2:$E$405,3,FALSE)</f>
        <v>1.6396999999999999</v>
      </c>
      <c r="F851">
        <f>VLOOKUP(B851,home!$B$2:$E$405,3,FALSE)</f>
        <v>0.91479999999999995</v>
      </c>
      <c r="G851">
        <f>VLOOKUP(C851,away!$B$2:$E$405,4,FALSE)</f>
        <v>1.0291999999999999</v>
      </c>
      <c r="H851">
        <f>VLOOKUP(A851,away!$A$2:$E$405,3,FALSE)</f>
        <v>1.2963</v>
      </c>
      <c r="I851">
        <f>VLOOKUP(C851,away!$B$2:$E$405,3,FALSE)</f>
        <v>1.1089</v>
      </c>
      <c r="J851">
        <f>VLOOKUP(B851,home!$B$2:$E$405,4,FALSE)</f>
        <v>0.91610000000000003</v>
      </c>
      <c r="K851" s="3">
        <f t="shared" si="898"/>
        <v>1.5437974887519998</v>
      </c>
      <c r="L851" s="3">
        <f t="shared" si="899"/>
        <v>1.3168635828270001</v>
      </c>
      <c r="M851" s="5">
        <f t="shared" si="900"/>
        <v>5.723091402660601E-2</v>
      </c>
      <c r="N851" s="5">
        <f t="shared" si="901"/>
        <v>8.835294135325597E-2</v>
      </c>
      <c r="O851" s="5">
        <f t="shared" si="902"/>
        <v>7.536530649354041E-2</v>
      </c>
      <c r="P851" s="5">
        <f t="shared" si="903"/>
        <v>0.11634877090375248</v>
      </c>
      <c r="Q851" s="5">
        <f t="shared" si="904"/>
        <v>6.8199524492504646E-2</v>
      </c>
      <c r="R851" s="5">
        <f t="shared" si="905"/>
        <v>4.9622913764969301E-2</v>
      </c>
      <c r="S851" s="5">
        <f t="shared" si="906"/>
        <v>5.9133410330126229E-2</v>
      </c>
      <c r="T851" s="5">
        <f t="shared" si="907"/>
        <v>8.9809470170297431E-2</v>
      </c>
      <c r="U851" s="5">
        <f t="shared" si="908"/>
        <v>7.6607729654916662E-2</v>
      </c>
      <c r="V851" s="5">
        <f t="shared" si="909"/>
        <v>1.3357387792313644E-2</v>
      </c>
      <c r="W851" s="5">
        <f t="shared" si="910"/>
        <v>3.509541821520306E-2</v>
      </c>
      <c r="X851" s="5">
        <f t="shared" si="911"/>
        <v>4.6215878171684266E-2</v>
      </c>
      <c r="Y851" s="5">
        <f t="shared" si="912"/>
        <v>3.0430003456330144E-2</v>
      </c>
      <c r="Z851" s="5">
        <f t="shared" si="913"/>
        <v>2.1782202670284256E-2</v>
      </c>
      <c r="AA851" s="5">
        <f t="shared" si="914"/>
        <v>3.3627309781871943E-2</v>
      </c>
      <c r="AB851" s="5">
        <f t="shared" si="915"/>
        <v>2.5956878197369734E-2</v>
      </c>
      <c r="AC851" s="5">
        <f t="shared" si="916"/>
        <v>1.6971986191304628E-3</v>
      </c>
      <c r="AD851" s="5">
        <f t="shared" si="917"/>
        <v>1.3545054626832921E-2</v>
      </c>
      <c r="AE851" s="5">
        <f t="shared" si="918"/>
        <v>1.7836989165478639E-2</v>
      </c>
      <c r="AF851" s="5">
        <f t="shared" si="919"/>
        <v>1.1744440729649291E-2</v>
      </c>
      <c r="AG851" s="5">
        <f t="shared" si="920"/>
        <v>5.1552754325151062E-3</v>
      </c>
      <c r="AH851" s="5">
        <f t="shared" si="921"/>
        <v>7.1710473625635892E-3</v>
      </c>
      <c r="AI851" s="5">
        <f t="shared" si="922"/>
        <v>1.1070644910047321E-2</v>
      </c>
      <c r="AJ851" s="5">
        <f t="shared" si="923"/>
        <v>8.5454169054980829E-3</v>
      </c>
      <c r="AK851" s="5">
        <f t="shared" si="924"/>
        <v>4.3974643863489418E-3</v>
      </c>
      <c r="AL851" s="5">
        <f t="shared" si="925"/>
        <v>1.3801420206119709E-4</v>
      </c>
      <c r="AM851" s="5">
        <f t="shared" si="926"/>
        <v>4.1821642635826613E-3</v>
      </c>
      <c r="AN851" s="5">
        <f t="shared" si="927"/>
        <v>5.5073398161125057E-3</v>
      </c>
      <c r="AO851" s="5">
        <f t="shared" si="928"/>
        <v>3.626207621045853E-3</v>
      </c>
      <c r="AP851" s="5">
        <f t="shared" si="929"/>
        <v>1.5917402533083391E-3</v>
      </c>
      <c r="AQ851" s="5">
        <f t="shared" si="930"/>
        <v>5.2402619322539372E-4</v>
      </c>
      <c r="AR851" s="5">
        <f t="shared" si="931"/>
        <v>1.8886582244975185E-3</v>
      </c>
      <c r="AS851" s="5">
        <f t="shared" si="932"/>
        <v>2.9157058240900802E-3</v>
      </c>
      <c r="AT851" s="5">
        <f t="shared" si="933"/>
        <v>2.2506296645849232E-3</v>
      </c>
      <c r="AU851" s="5">
        <f t="shared" si="934"/>
        <v>1.1581721414323199E-3</v>
      </c>
      <c r="AV851" s="5">
        <f t="shared" si="935"/>
        <v>4.4699581087143548E-4</v>
      </c>
      <c r="AW851" s="5">
        <f t="shared" si="936"/>
        <v>7.7938563304835447E-6</v>
      </c>
      <c r="AX851" s="5">
        <f t="shared" si="937"/>
        <v>1.0760691146112112E-3</v>
      </c>
      <c r="AY851" s="5">
        <f t="shared" si="938"/>
        <v>1.4170362296363976E-3</v>
      </c>
      <c r="AZ851" s="5">
        <f t="shared" si="939"/>
        <v>9.3302170317732509E-4</v>
      </c>
      <c r="BA851" s="5">
        <f t="shared" si="940"/>
        <v>4.0955410096714758E-4</v>
      </c>
      <c r="BB851" s="5">
        <f t="shared" si="941"/>
        <v>1.3483172019027213E-4</v>
      </c>
      <c r="BC851" s="5">
        <f t="shared" si="942"/>
        <v>3.5510996425697849E-5</v>
      </c>
      <c r="BD851" s="5">
        <f t="shared" si="943"/>
        <v>4.1451753937458052E-4</v>
      </c>
      <c r="BE851" s="5">
        <f t="shared" si="944"/>
        <v>6.3993113633013571E-4</v>
      </c>
      <c r="BF851" s="5">
        <f t="shared" si="945"/>
        <v>4.9396204062033861E-4</v>
      </c>
      <c r="BG851" s="5">
        <f t="shared" si="946"/>
        <v>2.5419245261616399E-4</v>
      </c>
      <c r="BH851" s="5">
        <f t="shared" si="947"/>
        <v>9.8105417502136443E-5</v>
      </c>
      <c r="BI851" s="5">
        <f t="shared" si="948"/>
        <v>3.0290979434552924E-5</v>
      </c>
      <c r="BJ851" s="8">
        <f t="shared" si="949"/>
        <v>0.42582249782603432</v>
      </c>
      <c r="BK851" s="8">
        <f t="shared" si="950"/>
        <v>0.24932273210362643</v>
      </c>
      <c r="BL851" s="8">
        <f t="shared" si="951"/>
        <v>0.30295587268848029</v>
      </c>
      <c r="BM851" s="8">
        <f t="shared" si="952"/>
        <v>0.5433536918804901</v>
      </c>
      <c r="BN851" s="8">
        <f t="shared" si="953"/>
        <v>0.45512037103462888</v>
      </c>
    </row>
    <row r="852" spans="1:66" x14ac:dyDescent="0.25">
      <c r="A852" t="s">
        <v>16</v>
      </c>
      <c r="B852" t="s">
        <v>492</v>
      </c>
      <c r="C852" t="s">
        <v>495</v>
      </c>
      <c r="D852" t="s">
        <v>544</v>
      </c>
      <c r="E852">
        <f>VLOOKUP(A852,home!$A$2:$E$405,3,FALSE)</f>
        <v>1.6396999999999999</v>
      </c>
      <c r="F852" t="e">
        <f>VLOOKUP(B852,home!$B$2:$E$405,3,FALSE)</f>
        <v>#N/A</v>
      </c>
      <c r="G852" t="e">
        <f>VLOOKUP(C852,away!$B$2:$E$405,4,FALSE)</f>
        <v>#N/A</v>
      </c>
      <c r="H852">
        <f>VLOOKUP(A852,away!$A$2:$E$405,3,FALSE)</f>
        <v>1.2963</v>
      </c>
      <c r="I852" t="e">
        <f>VLOOKUP(C852,away!$B$2:$E$405,3,FALSE)</f>
        <v>#N/A</v>
      </c>
      <c r="J852" t="e">
        <f>VLOOKUP(B852,home!$B$2:$E$405,4,FALSE)</f>
        <v>#N/A</v>
      </c>
      <c r="K852" s="3" t="e">
        <f t="shared" si="898"/>
        <v>#N/A</v>
      </c>
      <c r="L852" s="3" t="e">
        <f t="shared" si="899"/>
        <v>#N/A</v>
      </c>
      <c r="M852" s="5" t="e">
        <f t="shared" si="900"/>
        <v>#N/A</v>
      </c>
      <c r="N852" s="5" t="e">
        <f t="shared" si="901"/>
        <v>#N/A</v>
      </c>
      <c r="O852" s="5" t="e">
        <f t="shared" si="902"/>
        <v>#N/A</v>
      </c>
      <c r="P852" s="5" t="e">
        <f t="shared" si="903"/>
        <v>#N/A</v>
      </c>
      <c r="Q852" s="5" t="e">
        <f t="shared" si="904"/>
        <v>#N/A</v>
      </c>
      <c r="R852" s="5" t="e">
        <f t="shared" si="905"/>
        <v>#N/A</v>
      </c>
      <c r="S852" s="5" t="e">
        <f t="shared" si="906"/>
        <v>#N/A</v>
      </c>
      <c r="T852" s="5" t="e">
        <f t="shared" si="907"/>
        <v>#N/A</v>
      </c>
      <c r="U852" s="5" t="e">
        <f t="shared" si="908"/>
        <v>#N/A</v>
      </c>
      <c r="V852" s="5" t="e">
        <f t="shared" si="909"/>
        <v>#N/A</v>
      </c>
      <c r="W852" s="5" t="e">
        <f t="shared" si="910"/>
        <v>#N/A</v>
      </c>
      <c r="X852" s="5" t="e">
        <f t="shared" si="911"/>
        <v>#N/A</v>
      </c>
      <c r="Y852" s="5" t="e">
        <f t="shared" si="912"/>
        <v>#N/A</v>
      </c>
      <c r="Z852" s="5" t="e">
        <f t="shared" si="913"/>
        <v>#N/A</v>
      </c>
      <c r="AA852" s="5" t="e">
        <f t="shared" si="914"/>
        <v>#N/A</v>
      </c>
      <c r="AB852" s="5" t="e">
        <f t="shared" si="915"/>
        <v>#N/A</v>
      </c>
      <c r="AC852" s="5" t="e">
        <f t="shared" si="916"/>
        <v>#N/A</v>
      </c>
      <c r="AD852" s="5" t="e">
        <f t="shared" si="917"/>
        <v>#N/A</v>
      </c>
      <c r="AE852" s="5" t="e">
        <f t="shared" si="918"/>
        <v>#N/A</v>
      </c>
      <c r="AF852" s="5" t="e">
        <f t="shared" si="919"/>
        <v>#N/A</v>
      </c>
      <c r="AG852" s="5" t="e">
        <f t="shared" si="920"/>
        <v>#N/A</v>
      </c>
      <c r="AH852" s="5" t="e">
        <f t="shared" si="921"/>
        <v>#N/A</v>
      </c>
      <c r="AI852" s="5" t="e">
        <f t="shared" si="922"/>
        <v>#N/A</v>
      </c>
      <c r="AJ852" s="5" t="e">
        <f t="shared" si="923"/>
        <v>#N/A</v>
      </c>
      <c r="AK852" s="5" t="e">
        <f t="shared" si="924"/>
        <v>#N/A</v>
      </c>
      <c r="AL852" s="5" t="e">
        <f t="shared" si="925"/>
        <v>#N/A</v>
      </c>
      <c r="AM852" s="5" t="e">
        <f t="shared" si="926"/>
        <v>#N/A</v>
      </c>
      <c r="AN852" s="5" t="e">
        <f t="shared" si="927"/>
        <v>#N/A</v>
      </c>
      <c r="AO852" s="5" t="e">
        <f t="shared" si="928"/>
        <v>#N/A</v>
      </c>
      <c r="AP852" s="5" t="e">
        <f t="shared" si="929"/>
        <v>#N/A</v>
      </c>
      <c r="AQ852" s="5" t="e">
        <f t="shared" si="930"/>
        <v>#N/A</v>
      </c>
      <c r="AR852" s="5" t="e">
        <f t="shared" si="931"/>
        <v>#N/A</v>
      </c>
      <c r="AS852" s="5" t="e">
        <f t="shared" si="932"/>
        <v>#N/A</v>
      </c>
      <c r="AT852" s="5" t="e">
        <f t="shared" si="933"/>
        <v>#N/A</v>
      </c>
      <c r="AU852" s="5" t="e">
        <f t="shared" si="934"/>
        <v>#N/A</v>
      </c>
      <c r="AV852" s="5" t="e">
        <f t="shared" si="935"/>
        <v>#N/A</v>
      </c>
      <c r="AW852" s="5" t="e">
        <f t="shared" si="936"/>
        <v>#N/A</v>
      </c>
      <c r="AX852" s="5" t="e">
        <f t="shared" si="937"/>
        <v>#N/A</v>
      </c>
      <c r="AY852" s="5" t="e">
        <f t="shared" si="938"/>
        <v>#N/A</v>
      </c>
      <c r="AZ852" s="5" t="e">
        <f t="shared" si="939"/>
        <v>#N/A</v>
      </c>
      <c r="BA852" s="5" t="e">
        <f t="shared" si="940"/>
        <v>#N/A</v>
      </c>
      <c r="BB852" s="5" t="e">
        <f t="shared" si="941"/>
        <v>#N/A</v>
      </c>
      <c r="BC852" s="5" t="e">
        <f t="shared" si="942"/>
        <v>#N/A</v>
      </c>
      <c r="BD852" s="5" t="e">
        <f t="shared" si="943"/>
        <v>#N/A</v>
      </c>
      <c r="BE852" s="5" t="e">
        <f t="shared" si="944"/>
        <v>#N/A</v>
      </c>
      <c r="BF852" s="5" t="e">
        <f t="shared" si="945"/>
        <v>#N/A</v>
      </c>
      <c r="BG852" s="5" t="e">
        <f t="shared" si="946"/>
        <v>#N/A</v>
      </c>
      <c r="BH852" s="5" t="e">
        <f t="shared" si="947"/>
        <v>#N/A</v>
      </c>
      <c r="BI852" s="5" t="e">
        <f t="shared" si="948"/>
        <v>#N/A</v>
      </c>
      <c r="BJ852" s="8" t="e">
        <f t="shared" si="949"/>
        <v>#N/A</v>
      </c>
      <c r="BK852" s="8" t="e">
        <f t="shared" si="950"/>
        <v>#N/A</v>
      </c>
      <c r="BL852" s="8" t="e">
        <f t="shared" si="951"/>
        <v>#N/A</v>
      </c>
      <c r="BM852" s="8" t="e">
        <f t="shared" si="952"/>
        <v>#N/A</v>
      </c>
      <c r="BN852" s="8" t="e">
        <f t="shared" si="953"/>
        <v>#N/A</v>
      </c>
    </row>
    <row r="853" spans="1:66" x14ac:dyDescent="0.25">
      <c r="A853" t="s">
        <v>16</v>
      </c>
      <c r="B853" t="s">
        <v>58</v>
      </c>
      <c r="C853" t="s">
        <v>220</v>
      </c>
      <c r="D853" t="s">
        <v>544</v>
      </c>
      <c r="E853">
        <f>VLOOKUP(A853,home!$A$2:$E$405,3,FALSE)</f>
        <v>1.6396999999999999</v>
      </c>
      <c r="F853">
        <f>VLOOKUP(B853,home!$B$2:$E$405,3,FALSE)</f>
        <v>0.87670000000000003</v>
      </c>
      <c r="G853">
        <f>VLOOKUP(C853,away!$B$2:$E$405,4,FALSE)</f>
        <v>1.0444</v>
      </c>
      <c r="H853">
        <f>VLOOKUP(A853,away!$A$2:$E$405,3,FALSE)</f>
        <v>1.2963</v>
      </c>
      <c r="I853">
        <f>VLOOKUP(C853,away!$B$2:$E$405,3,FALSE)</f>
        <v>0.4723</v>
      </c>
      <c r="J853">
        <f>VLOOKUP(B853,home!$B$2:$E$405,4,FALSE)</f>
        <v>0.48209999999999997</v>
      </c>
      <c r="K853" s="3">
        <f t="shared" si="898"/>
        <v>1.501351099556</v>
      </c>
      <c r="L853" s="3">
        <f t="shared" si="899"/>
        <v>0.29516210442899998</v>
      </c>
      <c r="M853" s="5">
        <f t="shared" si="900"/>
        <v>0.16587625772620623</v>
      </c>
      <c r="N853" s="5">
        <f t="shared" si="901"/>
        <v>0.24903850192747415</v>
      </c>
      <c r="O853" s="5">
        <f t="shared" si="902"/>
        <v>4.8960385305274204E-2</v>
      </c>
      <c r="P853" s="5">
        <f t="shared" si="903"/>
        <v>7.350672831275884E-2</v>
      </c>
      <c r="Q853" s="5">
        <f t="shared" si="904"/>
        <v>0.18694711435029621</v>
      </c>
      <c r="R853" s="5">
        <f t="shared" si="905"/>
        <v>7.22562518017971E-3</v>
      </c>
      <c r="S853" s="5">
        <f t="shared" si="906"/>
        <v>8.1434787312423557E-3</v>
      </c>
      <c r="T853" s="5">
        <f t="shared" si="907"/>
        <v>5.5179703688562336E-2</v>
      </c>
      <c r="U853" s="5">
        <f t="shared" si="908"/>
        <v>1.0848200309242327E-2</v>
      </c>
      <c r="V853" s="5">
        <f t="shared" si="909"/>
        <v>4.0096856055608395E-4</v>
      </c>
      <c r="W853" s="5">
        <f t="shared" si="910"/>
        <v>9.3557751896212848E-2</v>
      </c>
      <c r="X853" s="5">
        <f t="shared" si="911"/>
        <v>2.7614702935332448E-2</v>
      </c>
      <c r="Y853" s="5">
        <f t="shared" si="912"/>
        <v>4.075406915787204E-3</v>
      </c>
      <c r="Z853" s="5">
        <f t="shared" si="913"/>
        <v>7.1091024466567198E-4</v>
      </c>
      <c r="AA853" s="5">
        <f t="shared" si="914"/>
        <v>1.0673258775144316E-3</v>
      </c>
      <c r="AB853" s="5">
        <f t="shared" si="915"/>
        <v>8.0121543989543245E-4</v>
      </c>
      <c r="AC853" s="5">
        <f t="shared" si="916"/>
        <v>1.1105374364140231E-5</v>
      </c>
      <c r="AD853" s="5">
        <f t="shared" si="917"/>
        <v>3.5115758420341654E-2</v>
      </c>
      <c r="AE853" s="5">
        <f t="shared" si="918"/>
        <v>1.0364841153968419E-2</v>
      </c>
      <c r="AF853" s="5">
        <f t="shared" si="919"/>
        <v>1.5296541635388117E-3</v>
      </c>
      <c r="AG853" s="5">
        <f t="shared" si="920"/>
        <v>1.5049864731956584E-4</v>
      </c>
      <c r="AH853" s="5">
        <f t="shared" si="921"/>
        <v>5.2458440968913746E-5</v>
      </c>
      <c r="AI853" s="5">
        <f t="shared" si="922"/>
        <v>7.8758538029672173E-5</v>
      </c>
      <c r="AJ853" s="5">
        <f t="shared" si="923"/>
        <v>5.9122108835135688E-5</v>
      </c>
      <c r="AK853" s="5">
        <f t="shared" si="924"/>
        <v>2.9587681035900163E-5</v>
      </c>
      <c r="AL853" s="5">
        <f t="shared" si="925"/>
        <v>1.9685029006230474E-7</v>
      </c>
      <c r="AM853" s="5">
        <f t="shared" si="926"/>
        <v>1.0544216503224556E-2</v>
      </c>
      <c r="AN853" s="5">
        <f t="shared" si="927"/>
        <v>3.1122531326467518E-3</v>
      </c>
      <c r="AO853" s="5">
        <f t="shared" si="928"/>
        <v>4.5930959207388143E-4</v>
      </c>
      <c r="AP853" s="5">
        <f t="shared" si="929"/>
        <v>4.5190261926984136E-5</v>
      </c>
      <c r="AQ853" s="5">
        <f t="shared" si="930"/>
        <v>3.3346132025165885E-6</v>
      </c>
      <c r="AR853" s="5">
        <f t="shared" si="931"/>
        <v>3.0967487662898115E-6</v>
      </c>
      <c r="AS853" s="5">
        <f t="shared" si="932"/>
        <v>4.6493071653178942E-6</v>
      </c>
      <c r="AT853" s="5">
        <f t="shared" si="933"/>
        <v>3.4901212124118059E-6</v>
      </c>
      <c r="AU853" s="5">
        <f t="shared" si="934"/>
        <v>1.7466324399460619E-6</v>
      </c>
      <c r="AV853" s="5">
        <f t="shared" si="935"/>
        <v>6.5557713355829982E-7</v>
      </c>
      <c r="AW853" s="5">
        <f t="shared" si="936"/>
        <v>2.4231283722923248E-9</v>
      </c>
      <c r="AX853" s="5">
        <f t="shared" si="937"/>
        <v>2.6384285068454501E-3</v>
      </c>
      <c r="AY853" s="5">
        <f t="shared" si="938"/>
        <v>7.7876411046596725E-4</v>
      </c>
      <c r="AZ853" s="5">
        <f t="shared" si="939"/>
        <v>1.1493082684945655E-4</v>
      </c>
      <c r="BA853" s="5">
        <f t="shared" si="940"/>
        <v>1.1307741572216874E-5</v>
      </c>
      <c r="BB853" s="5">
        <f t="shared" si="941"/>
        <v>8.3440419969870529E-7</v>
      </c>
      <c r="BC853" s="5">
        <f t="shared" si="942"/>
        <v>4.9256899905493096E-8</v>
      </c>
      <c r="BD853" s="5">
        <f t="shared" si="943"/>
        <v>1.5234048045766831E-7</v>
      </c>
      <c r="BE853" s="5">
        <f t="shared" si="944"/>
        <v>2.2871654784200964E-7</v>
      </c>
      <c r="BF853" s="5">
        <f t="shared" si="945"/>
        <v>1.7169192029462686E-7</v>
      </c>
      <c r="BG853" s="5">
        <f t="shared" si="946"/>
        <v>8.5923284439739741E-8</v>
      </c>
      <c r="BH853" s="5">
        <f t="shared" si="947"/>
        <v>3.2250254392766553E-8</v>
      </c>
      <c r="BI853" s="5">
        <f t="shared" si="948"/>
        <v>9.6837909787081514E-9</v>
      </c>
      <c r="BJ853" s="8">
        <f t="shared" si="949"/>
        <v>0.68128255304874097</v>
      </c>
      <c r="BK853" s="8">
        <f t="shared" si="950"/>
        <v>0.24871749966588366</v>
      </c>
      <c r="BL853" s="8">
        <f t="shared" si="951"/>
        <v>6.9136997873971651E-2</v>
      </c>
      <c r="BM853" s="8">
        <f t="shared" si="952"/>
        <v>0.26751458634373504</v>
      </c>
      <c r="BN853" s="8">
        <f t="shared" si="953"/>
        <v>0.73155461280218936</v>
      </c>
    </row>
    <row r="854" spans="1:66" x14ac:dyDescent="0.25">
      <c r="A854" t="s">
        <v>59</v>
      </c>
      <c r="B854" t="s">
        <v>232</v>
      </c>
      <c r="C854" t="s">
        <v>66</v>
      </c>
      <c r="D854" t="s">
        <v>544</v>
      </c>
      <c r="E854">
        <f>VLOOKUP(A854,home!$A$2:$E$405,3,FALSE)</f>
        <v>1.6243000000000001</v>
      </c>
      <c r="F854">
        <f>VLOOKUP(B854,home!$B$2:$E$405,3,FALSE)</f>
        <v>0.68410000000000004</v>
      </c>
      <c r="G854">
        <f>VLOOKUP(C854,away!$B$2:$E$405,4,FALSE)</f>
        <v>0.75249999999999995</v>
      </c>
      <c r="H854">
        <f>VLOOKUP(A854,away!$A$2:$E$405,3,FALSE)</f>
        <v>1.2161999999999999</v>
      </c>
      <c r="I854">
        <f>VLOOKUP(C854,away!$B$2:$E$405,3,FALSE)</f>
        <v>1.0506</v>
      </c>
      <c r="J854">
        <f>VLOOKUP(B854,home!$B$2:$E$405,4,FALSE)</f>
        <v>1.0049999999999999</v>
      </c>
      <c r="K854" s="3">
        <f t="shared" si="898"/>
        <v>0.83616568157500004</v>
      </c>
      <c r="L854" s="3">
        <f t="shared" si="899"/>
        <v>1.2841284185999999</v>
      </c>
      <c r="M854" s="5">
        <f t="shared" si="900"/>
        <v>0.11999633237905975</v>
      </c>
      <c r="N854" s="5">
        <f t="shared" si="901"/>
        <v>0.10033681505023676</v>
      </c>
      <c r="O854" s="5">
        <f t="shared" si="902"/>
        <v>0.15409070053572194</v>
      </c>
      <c r="P854" s="5">
        <f t="shared" si="903"/>
        <v>0.12884535563782115</v>
      </c>
      <c r="Q854" s="5">
        <f t="shared" si="904"/>
        <v>4.1949100671772967E-2</v>
      </c>
      <c r="R854" s="5">
        <f t="shared" si="905"/>
        <v>9.8936123799951411E-2</v>
      </c>
      <c r="S854" s="5">
        <f t="shared" si="906"/>
        <v>3.4586735569956555E-2</v>
      </c>
      <c r="T854" s="5">
        <f t="shared" si="907"/>
        <v>5.3868032307336E-2</v>
      </c>
      <c r="U854" s="5">
        <f t="shared" si="908"/>
        <v>8.2726991389574955E-2</v>
      </c>
      <c r="V854" s="5">
        <f t="shared" si="909"/>
        <v>4.1263670837178188E-3</v>
      </c>
      <c r="W854" s="5">
        <f t="shared" si="910"/>
        <v>1.1692132784890443E-2</v>
      </c>
      <c r="X854" s="5">
        <f t="shared" si="911"/>
        <v>1.5014199983122575E-2</v>
      </c>
      <c r="Y854" s="5">
        <f t="shared" si="912"/>
        <v>9.6400804404356711E-3</v>
      </c>
      <c r="Z854" s="5">
        <f t="shared" si="913"/>
        <v>4.2348896065881825E-2</v>
      </c>
      <c r="AA854" s="5">
        <f t="shared" si="914"/>
        <v>3.5410693542876917E-2</v>
      </c>
      <c r="AB854" s="5">
        <f t="shared" si="915"/>
        <v>1.4804603350661565E-2</v>
      </c>
      <c r="AC854" s="5">
        <f t="shared" si="916"/>
        <v>2.7691639811661871E-4</v>
      </c>
      <c r="AD854" s="5">
        <f t="shared" si="917"/>
        <v>2.44414004478583E-3</v>
      </c>
      <c r="AE854" s="5">
        <f t="shared" si="918"/>
        <v>3.1385896905477603E-3</v>
      </c>
      <c r="AF854" s="5">
        <f t="shared" si="919"/>
        <v>2.0151761079786799E-3</v>
      </c>
      <c r="AG854" s="5">
        <f t="shared" si="920"/>
        <v>8.6258163624638865E-4</v>
      </c>
      <c r="AH854" s="5">
        <f t="shared" si="921"/>
        <v>1.359535523363414E-2</v>
      </c>
      <c r="AI854" s="5">
        <f t="shared" si="922"/>
        <v>1.1367969475185934E-2</v>
      </c>
      <c r="AJ854" s="5">
        <f t="shared" si="923"/>
        <v>4.7527529721713207E-3</v>
      </c>
      <c r="AK854" s="5">
        <f t="shared" si="924"/>
        <v>1.3246963094444132E-3</v>
      </c>
      <c r="AL854" s="5">
        <f t="shared" si="925"/>
        <v>1.1893494105993706E-5</v>
      </c>
      <c r="AM854" s="5">
        <f t="shared" si="926"/>
        <v>4.0874120528261909E-4</v>
      </c>
      <c r="AN854" s="5">
        <f t="shared" si="927"/>
        <v>5.2487619755622742E-4</v>
      </c>
      <c r="AO854" s="5">
        <f t="shared" si="928"/>
        <v>3.3700422076432985E-4</v>
      </c>
      <c r="AP854" s="5">
        <f t="shared" si="929"/>
        <v>1.4425223235720811E-4</v>
      </c>
      <c r="AQ854" s="5">
        <f t="shared" si="930"/>
        <v>4.6309597754095326E-5</v>
      </c>
      <c r="AR854" s="5">
        <f t="shared" si="931"/>
        <v>3.4916364032943677E-3</v>
      </c>
      <c r="AS854" s="5">
        <f t="shared" si="932"/>
        <v>2.9195865329727168E-3</v>
      </c>
      <c r="AT854" s="5">
        <f t="shared" si="933"/>
        <v>1.2206290316301616E-3</v>
      </c>
      <c r="AU854" s="5">
        <f t="shared" si="934"/>
        <v>3.4021603539442205E-4</v>
      </c>
      <c r="AV854" s="5">
        <f t="shared" si="935"/>
        <v>7.1119243279580313E-5</v>
      </c>
      <c r="AW854" s="5">
        <f t="shared" si="936"/>
        <v>3.5473803598853184E-7</v>
      </c>
      <c r="AX854" s="5">
        <f t="shared" si="937"/>
        <v>5.6962561417154676E-5</v>
      </c>
      <c r="AY854" s="5">
        <f t="shared" si="938"/>
        <v>7.3147243912016191E-5</v>
      </c>
      <c r="AZ854" s="5">
        <f t="shared" si="939"/>
        <v>4.6965227324842925E-5</v>
      </c>
      <c r="BA854" s="5">
        <f t="shared" si="940"/>
        <v>2.0103127697946693E-5</v>
      </c>
      <c r="BB854" s="5">
        <f t="shared" si="941"/>
        <v>6.4537493949195322E-6</v>
      </c>
      <c r="BC854" s="5">
        <f t="shared" si="942"/>
        <v>1.657488600907745E-6</v>
      </c>
      <c r="BD854" s="5">
        <f t="shared" si="943"/>
        <v>7.4728492214809874E-4</v>
      </c>
      <c r="BE854" s="5">
        <f t="shared" si="944"/>
        <v>6.2485400625868583E-4</v>
      </c>
      <c r="BF854" s="5">
        <f t="shared" si="945"/>
        <v>2.6124073801408169E-4</v>
      </c>
      <c r="BG854" s="5">
        <f t="shared" si="946"/>
        <v>7.2813513252233542E-5</v>
      </c>
      <c r="BH854" s="5">
        <f t="shared" si="947"/>
        <v>1.5221040234106039E-5</v>
      </c>
      <c r="BI854" s="5">
        <f t="shared" si="948"/>
        <v>2.5454622963263555E-6</v>
      </c>
      <c r="BJ854" s="8">
        <f t="shared" si="949"/>
        <v>0.24262732156941536</v>
      </c>
      <c r="BK854" s="8">
        <f t="shared" si="950"/>
        <v>0.28791674780668991</v>
      </c>
      <c r="BL854" s="8">
        <f t="shared" si="951"/>
        <v>0.42677703353799734</v>
      </c>
      <c r="BM854" s="8">
        <f t="shared" si="952"/>
        <v>0.35544277839954436</v>
      </c>
      <c r="BN854" s="8">
        <f t="shared" si="953"/>
        <v>0.64415442807456391</v>
      </c>
    </row>
    <row r="855" spans="1:66" x14ac:dyDescent="0.25">
      <c r="A855" t="s">
        <v>59</v>
      </c>
      <c r="B855" t="s">
        <v>76</v>
      </c>
      <c r="C855" t="s">
        <v>60</v>
      </c>
      <c r="D855" t="s">
        <v>544</v>
      </c>
      <c r="E855">
        <f>VLOOKUP(A855,home!$A$2:$E$405,3,FALSE)</f>
        <v>1.6243000000000001</v>
      </c>
      <c r="F855">
        <f>VLOOKUP(B855,home!$B$2:$E$405,3,FALSE)</f>
        <v>1.0178</v>
      </c>
      <c r="G855">
        <f>VLOOKUP(C855,away!$B$2:$E$405,4,FALSE)</f>
        <v>1.1287</v>
      </c>
      <c r="H855">
        <f>VLOOKUP(A855,away!$A$2:$E$405,3,FALSE)</f>
        <v>1.2161999999999999</v>
      </c>
      <c r="I855">
        <f>VLOOKUP(C855,away!$B$2:$E$405,3,FALSE)</f>
        <v>0.54820000000000002</v>
      </c>
      <c r="J855">
        <f>VLOOKUP(B855,home!$B$2:$E$405,4,FALSE)</f>
        <v>0.82489999999999997</v>
      </c>
      <c r="K855" s="3">
        <f t="shared" si="898"/>
        <v>1.8659809938980003</v>
      </c>
      <c r="L855" s="3">
        <f t="shared" si="899"/>
        <v>0.54997802091600001</v>
      </c>
      <c r="M855" s="5">
        <f t="shared" si="900"/>
        <v>8.9281675402696797E-2</v>
      </c>
      <c r="N855" s="5">
        <f t="shared" si="901"/>
        <v>0.16659790940480282</v>
      </c>
      <c r="O855" s="5">
        <f t="shared" si="902"/>
        <v>4.9102959142039902E-2</v>
      </c>
      <c r="P855" s="5">
        <f t="shared" si="903"/>
        <v>9.1625188503196509E-2</v>
      </c>
      <c r="Q855" s="5">
        <f t="shared" si="904"/>
        <v>0.15543426628625154</v>
      </c>
      <c r="R855" s="5">
        <f t="shared" si="905"/>
        <v>1.3502774145029152E-2</v>
      </c>
      <c r="S855" s="5">
        <f t="shared" si="906"/>
        <v>2.3507553846801789E-2</v>
      </c>
      <c r="T855" s="5">
        <f t="shared" si="907"/>
        <v>8.5485430154643161E-2</v>
      </c>
      <c r="U855" s="5">
        <f t="shared" si="908"/>
        <v>2.519591991952172E-2</v>
      </c>
      <c r="V855" s="5">
        <f t="shared" si="909"/>
        <v>2.6805102972603406E-3</v>
      </c>
      <c r="W855" s="5">
        <f t="shared" si="910"/>
        <v>9.6679128896875355E-2</v>
      </c>
      <c r="X855" s="5">
        <f t="shared" si="911"/>
        <v>5.3171395974586373E-2</v>
      </c>
      <c r="Y855" s="5">
        <f t="shared" si="912"/>
        <v>1.4621549563721989E-2</v>
      </c>
      <c r="Z855" s="5">
        <f t="shared" si="913"/>
        <v>2.4754096670529559E-3</v>
      </c>
      <c r="AA855" s="5">
        <f t="shared" si="914"/>
        <v>4.6190673908321923E-3</v>
      </c>
      <c r="AB855" s="5">
        <f t="shared" si="915"/>
        <v>4.3095459804134498E-3</v>
      </c>
      <c r="AC855" s="5">
        <f t="shared" si="916"/>
        <v>1.7192936019868549E-4</v>
      </c>
      <c r="AD855" s="5">
        <f t="shared" si="917"/>
        <v>4.5100354257046088E-2</v>
      </c>
      <c r="AE855" s="5">
        <f t="shared" si="918"/>
        <v>2.4804203576900701E-2</v>
      </c>
      <c r="AF855" s="5">
        <f t="shared" si="919"/>
        <v>6.8208833968107065E-3</v>
      </c>
      <c r="AG855" s="5">
        <f t="shared" si="920"/>
        <v>1.2504453171589185E-3</v>
      </c>
      <c r="AH855" s="5">
        <f t="shared" si="921"/>
        <v>3.4035522741052978E-4</v>
      </c>
      <c r="AI855" s="5">
        <f t="shared" si="922"/>
        <v>6.350963855218804E-4</v>
      </c>
      <c r="AJ855" s="5">
        <f t="shared" si="923"/>
        <v>5.9253889233857313E-4</v>
      </c>
      <c r="AK855" s="5">
        <f t="shared" si="924"/>
        <v>3.6855543708305027E-4</v>
      </c>
      <c r="AL855" s="5">
        <f t="shared" si="925"/>
        <v>7.0576901548434515E-6</v>
      </c>
      <c r="AM855" s="5">
        <f t="shared" si="926"/>
        <v>1.6831280772342964E-2</v>
      </c>
      <c r="AN855" s="5">
        <f t="shared" si="927"/>
        <v>9.2568344886547072E-3</v>
      </c>
      <c r="AO855" s="5">
        <f t="shared" si="928"/>
        <v>2.5455277560086438E-3</v>
      </c>
      <c r="AP855" s="5">
        <f t="shared" si="929"/>
        <v>4.6666143914546012E-4</v>
      </c>
      <c r="AQ855" s="5">
        <f t="shared" si="930"/>
        <v>6.4163383684758134E-5</v>
      </c>
      <c r="AR855" s="5">
        <f t="shared" si="931"/>
        <v>3.7437578875931674E-5</v>
      </c>
      <c r="AS855" s="5">
        <f t="shared" si="932"/>
        <v>6.9857810640045777E-5</v>
      </c>
      <c r="AT855" s="5">
        <f t="shared" si="933"/>
        <v>6.5176673464825479E-5</v>
      </c>
      <c r="AU855" s="5">
        <f t="shared" si="934"/>
        <v>4.0539477976953487E-5</v>
      </c>
      <c r="AV855" s="5">
        <f t="shared" si="935"/>
        <v>1.8911473851885439E-5</v>
      </c>
      <c r="AW855" s="5">
        <f t="shared" si="936"/>
        <v>2.0119289376321692E-7</v>
      </c>
      <c r="AX855" s="5">
        <f t="shared" si="937"/>
        <v>5.234475004025468E-3</v>
      </c>
      <c r="AY855" s="5">
        <f t="shared" si="938"/>
        <v>2.8788462032481982E-3</v>
      </c>
      <c r="AZ855" s="5">
        <f t="shared" si="939"/>
        <v>7.9165106869199219E-4</v>
      </c>
      <c r="BA855" s="5">
        <f t="shared" si="940"/>
        <v>1.4513022933841939E-4</v>
      </c>
      <c r="BB855" s="5">
        <f t="shared" si="941"/>
        <v>1.9954609076657276E-5</v>
      </c>
      <c r="BC855" s="5">
        <f t="shared" si="942"/>
        <v>2.1949192816264849E-6</v>
      </c>
      <c r="BD855" s="5">
        <f t="shared" si="943"/>
        <v>3.4316409230119222E-6</v>
      </c>
      <c r="BE855" s="5">
        <f t="shared" si="944"/>
        <v>6.4033767402228377E-6</v>
      </c>
      <c r="BF855" s="5">
        <f t="shared" si="945"/>
        <v>5.974289647012176E-6</v>
      </c>
      <c r="BG855" s="5">
        <f t="shared" si="946"/>
        <v>3.7159703111221045E-6</v>
      </c>
      <c r="BH855" s="5">
        <f t="shared" si="947"/>
        <v>1.7334824936107712E-6</v>
      </c>
      <c r="BI855" s="5">
        <f t="shared" si="948"/>
        <v>6.4692907726652265E-7</v>
      </c>
      <c r="BJ855" s="8">
        <f t="shared" si="949"/>
        <v>0.68820228670229655</v>
      </c>
      <c r="BK855" s="8">
        <f t="shared" si="950"/>
        <v>0.21015276130355717</v>
      </c>
      <c r="BL855" s="8">
        <f t="shared" si="951"/>
        <v>9.8920641224192349E-2</v>
      </c>
      <c r="BM855" s="8">
        <f t="shared" si="952"/>
        <v>0.43132768100272789</v>
      </c>
      <c r="BN855" s="8">
        <f t="shared" si="953"/>
        <v>0.56554477288401672</v>
      </c>
    </row>
    <row r="856" spans="1:66" x14ac:dyDescent="0.25">
      <c r="A856" t="s">
        <v>59</v>
      </c>
      <c r="B856" t="s">
        <v>231</v>
      </c>
      <c r="C856" t="s">
        <v>83</v>
      </c>
      <c r="D856" t="s">
        <v>544</v>
      </c>
      <c r="E856">
        <f>VLOOKUP(A856,home!$A$2:$E$405,3,FALSE)</f>
        <v>1.6243000000000001</v>
      </c>
      <c r="F856">
        <f>VLOOKUP(B856,home!$B$2:$E$405,3,FALSE)</f>
        <v>1.9441999999999999</v>
      </c>
      <c r="G856">
        <f>VLOOKUP(C856,away!$B$2:$E$405,4,FALSE)</f>
        <v>1.4706999999999999</v>
      </c>
      <c r="H856">
        <f>VLOOKUP(A856,away!$A$2:$E$405,3,FALSE)</f>
        <v>1.2161999999999999</v>
      </c>
      <c r="I856">
        <f>VLOOKUP(C856,away!$B$2:$E$405,3,FALSE)</f>
        <v>0.45679999999999998</v>
      </c>
      <c r="J856">
        <f>VLOOKUP(B856,home!$B$2:$E$405,4,FALSE)</f>
        <v>0.73570000000000002</v>
      </c>
      <c r="K856" s="3">
        <f t="shared" si="898"/>
        <v>4.6444177430419993</v>
      </c>
      <c r="L856" s="3">
        <f t="shared" si="899"/>
        <v>0.408725609712</v>
      </c>
      <c r="M856" s="5">
        <f t="shared" si="900"/>
        <v>6.3892182814088028E-3</v>
      </c>
      <c r="N856" s="5">
        <f t="shared" si="901"/>
        <v>2.9674198750343356E-2</v>
      </c>
      <c r="O856" s="5">
        <f t="shared" si="902"/>
        <v>2.6114371376518694E-3</v>
      </c>
      <c r="P856" s="5">
        <f t="shared" si="903"/>
        <v>1.2128604976949155E-2</v>
      </c>
      <c r="Q856" s="5">
        <f t="shared" si="904"/>
        <v>6.8909687593324706E-2</v>
      </c>
      <c r="R856" s="5">
        <f t="shared" si="905"/>
        <v>5.3368061815566015E-4</v>
      </c>
      <c r="S856" s="5">
        <f t="shared" si="906"/>
        <v>5.7559098863045914E-3</v>
      </c>
      <c r="T856" s="5">
        <f t="shared" si="907"/>
        <v>2.816515407664508E-2</v>
      </c>
      <c r="U856" s="5">
        <f t="shared" si="908"/>
        <v>2.4786357320797704E-3</v>
      </c>
      <c r="V856" s="5">
        <f t="shared" si="909"/>
        <v>1.2140444907710927E-3</v>
      </c>
      <c r="W856" s="5">
        <f t="shared" si="910"/>
        <v>0.10668179190863951</v>
      </c>
      <c r="X856" s="5">
        <f t="shared" si="911"/>
        <v>4.3603580443027382E-2</v>
      </c>
      <c r="Y856" s="5">
        <f t="shared" si="912"/>
        <v>8.9109500011013022E-3</v>
      </c>
      <c r="Z856" s="5">
        <f t="shared" si="913"/>
        <v>7.2709645349049778E-5</v>
      </c>
      <c r="AA856" s="5">
        <f t="shared" si="914"/>
        <v>3.3769396694941802E-4</v>
      </c>
      <c r="AB856" s="5">
        <f t="shared" si="915"/>
        <v>7.8419592590905777E-4</v>
      </c>
      <c r="AC856" s="5">
        <f t="shared" si="916"/>
        <v>1.4403821997920955E-4</v>
      </c>
      <c r="AD856" s="5">
        <f t="shared" si="917"/>
        <v>0.1238687017999999</v>
      </c>
      <c r="AE856" s="5">
        <f t="shared" si="918"/>
        <v>5.0628310667438864E-2</v>
      </c>
      <c r="AF856" s="5">
        <f t="shared" si="919"/>
        <v>1.0346543573118752E-2</v>
      </c>
      <c r="AG856" s="5">
        <f t="shared" si="920"/>
        <v>1.4096324434449126E-3</v>
      </c>
      <c r="AH856" s="5">
        <f t="shared" si="921"/>
        <v>7.4295735318084114E-6</v>
      </c>
      <c r="AI856" s="5">
        <f t="shared" si="922"/>
        <v>3.4506043134366201E-5</v>
      </c>
      <c r="AJ856" s="5">
        <f t="shared" si="923"/>
        <v>8.0130239487711489E-5</v>
      </c>
      <c r="AK856" s="5">
        <f t="shared" si="924"/>
        <v>1.2405276867697733E-4</v>
      </c>
      <c r="AL856" s="5">
        <f t="shared" si="925"/>
        <v>1.0937066756939998E-5</v>
      </c>
      <c r="AM856" s="5">
        <f t="shared" si="926"/>
        <v>0.11505959928949958</v>
      </c>
      <c r="AN856" s="5">
        <f t="shared" si="927"/>
        <v>4.7027804872819108E-2</v>
      </c>
      <c r="AO856" s="5">
        <f t="shared" si="928"/>
        <v>9.6107341100299774E-3</v>
      </c>
      <c r="AP856" s="5">
        <f t="shared" si="929"/>
        <v>1.3093843863006397E-3</v>
      </c>
      <c r="AQ856" s="5">
        <f t="shared" si="930"/>
        <v>1.3379473290952545E-4</v>
      </c>
      <c r="AR856" s="5">
        <f t="shared" si="931"/>
        <v>6.0733139433770627E-7</v>
      </c>
      <c r="AS856" s="5">
        <f t="shared" si="932"/>
        <v>2.8207007037684804E-6</v>
      </c>
      <c r="AT856" s="5">
        <f t="shared" si="933"/>
        <v>6.5502561981966933E-6</v>
      </c>
      <c r="AU856" s="5">
        <f t="shared" si="934"/>
        <v>1.0140708702791854E-5</v>
      </c>
      <c r="AV856" s="5">
        <f t="shared" si="935"/>
        <v>1.1774421856566723E-5</v>
      </c>
      <c r="AW856" s="5">
        <f t="shared" si="936"/>
        <v>5.7671531972086909E-7</v>
      </c>
      <c r="AX856" s="5">
        <f t="shared" si="937"/>
        <v>8.9064140741242387E-2</v>
      </c>
      <c r="AY856" s="5">
        <f t="shared" si="938"/>
        <v>3.6402795227939669E-2</v>
      </c>
      <c r="AZ856" s="5">
        <f t="shared" si="939"/>
        <v>7.439377337380362E-3</v>
      </c>
      <c r="BA856" s="5">
        <f t="shared" si="940"/>
        <v>1.0135546793661415E-3</v>
      </c>
      <c r="BB856" s="5">
        <f t="shared" si="941"/>
        <v>1.0356643857509419E-4</v>
      </c>
      <c r="BC856" s="5">
        <f t="shared" si="942"/>
        <v>8.4660511504611554E-6</v>
      </c>
      <c r="BD856" s="5">
        <f t="shared" si="943"/>
        <v>4.1371982407986345E-8</v>
      </c>
      <c r="BE856" s="5">
        <f t="shared" si="944"/>
        <v>1.9214876916047327E-7</v>
      </c>
      <c r="BF856" s="5">
        <f t="shared" si="945"/>
        <v>4.4620957639629169E-7</v>
      </c>
      <c r="BG856" s="5">
        <f t="shared" si="946"/>
        <v>6.9079455791006413E-7</v>
      </c>
      <c r="BH856" s="5">
        <f t="shared" si="947"/>
        <v>8.0208462538858879E-7</v>
      </c>
      <c r="BI856" s="5">
        <f t="shared" si="948"/>
        <v>7.450432131151912E-7</v>
      </c>
      <c r="BJ856" s="8">
        <f t="shared" si="949"/>
        <v>0.77937176912429673</v>
      </c>
      <c r="BK856" s="8">
        <f t="shared" si="950"/>
        <v>6.2045548150109459E-2</v>
      </c>
      <c r="BL856" s="8">
        <f t="shared" si="951"/>
        <v>7.0265730771566799E-3</v>
      </c>
      <c r="BM856" s="8">
        <f t="shared" si="952"/>
        <v>0.69186755412645817</v>
      </c>
      <c r="BN856" s="8">
        <f t="shared" si="953"/>
        <v>0.12024682735783356</v>
      </c>
    </row>
    <row r="857" spans="1:66" x14ac:dyDescent="0.25">
      <c r="A857" t="s">
        <v>59</v>
      </c>
      <c r="B857" t="s">
        <v>301</v>
      </c>
      <c r="C857" t="s">
        <v>318</v>
      </c>
      <c r="D857" t="s">
        <v>544</v>
      </c>
      <c r="E857">
        <f>VLOOKUP(A857,home!$A$2:$E$405,3,FALSE)</f>
        <v>1.6243000000000001</v>
      </c>
      <c r="F857">
        <f>VLOOKUP(B857,home!$B$2:$E$405,3,FALSE)</f>
        <v>1.1629</v>
      </c>
      <c r="G857">
        <f>VLOOKUP(C857,away!$B$2:$E$405,4,FALSE)</f>
        <v>0.97209999999999996</v>
      </c>
      <c r="H857">
        <f>VLOOKUP(A857,away!$A$2:$E$405,3,FALSE)</f>
        <v>1.2161999999999999</v>
      </c>
      <c r="I857">
        <f>VLOOKUP(C857,away!$B$2:$E$405,3,FALSE)</f>
        <v>0.77900000000000003</v>
      </c>
      <c r="J857">
        <f>VLOOKUP(B857,home!$B$2:$E$405,4,FALSE)</f>
        <v>0.82220000000000004</v>
      </c>
      <c r="K857" s="3">
        <f t="shared" si="898"/>
        <v>1.8361982026870001</v>
      </c>
      <c r="L857" s="3">
        <f t="shared" si="899"/>
        <v>0.77896855956000011</v>
      </c>
      <c r="M857" s="5">
        <f t="shared" si="900"/>
        <v>7.3155588088459886E-2</v>
      </c>
      <c r="N857" s="5">
        <f t="shared" si="901"/>
        <v>0.13432815936454057</v>
      </c>
      <c r="O857" s="5">
        <f t="shared" si="902"/>
        <v>5.6985903077032288E-2</v>
      </c>
      <c r="P857" s="5">
        <f t="shared" si="903"/>
        <v>0.10463741280854229</v>
      </c>
      <c r="Q857" s="5">
        <f t="shared" si="904"/>
        <v>0.12332656239771118</v>
      </c>
      <c r="R857" s="5">
        <f t="shared" si="905"/>
        <v>2.219511341757081E-2</v>
      </c>
      <c r="S857" s="5">
        <f t="shared" si="906"/>
        <v>3.7416786760109677E-2</v>
      </c>
      <c r="T857" s="5">
        <f t="shared" si="907"/>
        <v>9.6067514666431528E-2</v>
      </c>
      <c r="U857" s="5">
        <f t="shared" si="908"/>
        <v>4.0754627365777646E-2</v>
      </c>
      <c r="V857" s="5">
        <f t="shared" si="909"/>
        <v>5.9465279785333594E-3</v>
      </c>
      <c r="W857" s="5">
        <f t="shared" si="910"/>
        <v>7.5484004072747801E-2</v>
      </c>
      <c r="X857" s="5">
        <f t="shared" si="911"/>
        <v>5.8799665922369529E-2</v>
      </c>
      <c r="Y857" s="5">
        <f t="shared" si="912"/>
        <v>2.2901545533078708E-2</v>
      </c>
      <c r="Z857" s="5">
        <f t="shared" si="913"/>
        <v>5.7630985093853225E-3</v>
      </c>
      <c r="AA857" s="5">
        <f t="shared" si="914"/>
        <v>1.0582191124841458E-2</v>
      </c>
      <c r="AB857" s="5">
        <f t="shared" si="915"/>
        <v>9.7155001619621071E-3</v>
      </c>
      <c r="AC857" s="5">
        <f t="shared" si="916"/>
        <v>5.315975504452756E-4</v>
      </c>
      <c r="AD857" s="5">
        <f t="shared" si="917"/>
        <v>3.4650898152499443E-2</v>
      </c>
      <c r="AE857" s="5">
        <f t="shared" si="918"/>
        <v>2.6991960221312752E-2</v>
      </c>
      <c r="AF857" s="5">
        <f t="shared" si="919"/>
        <v>1.0512944186648408E-2</v>
      </c>
      <c r="AG857" s="5">
        <f t="shared" si="920"/>
        <v>2.7297509966027291E-3</v>
      </c>
      <c r="AH857" s="5">
        <f t="shared" si="921"/>
        <v>1.1223181361145669E-3</v>
      </c>
      <c r="AI857" s="5">
        <f t="shared" si="922"/>
        <v>2.0607985443765915E-3</v>
      </c>
      <c r="AJ857" s="5">
        <f t="shared" si="923"/>
        <v>1.8920172916421423E-3</v>
      </c>
      <c r="AK857" s="5">
        <f t="shared" si="924"/>
        <v>1.1580395834553422E-3</v>
      </c>
      <c r="AL857" s="5">
        <f t="shared" si="925"/>
        <v>3.0414623837998732E-5</v>
      </c>
      <c r="AM857" s="5">
        <f t="shared" si="926"/>
        <v>1.2725183381821952E-2</v>
      </c>
      <c r="AN857" s="5">
        <f t="shared" si="927"/>
        <v>9.9125177690746937E-3</v>
      </c>
      <c r="AO857" s="5">
        <f t="shared" si="928"/>
        <v>3.8607698440945104E-3</v>
      </c>
      <c r="AP857" s="5">
        <f t="shared" si="929"/>
        <v>1.0024727747489958E-3</v>
      </c>
      <c r="AQ857" s="5">
        <f t="shared" si="930"/>
        <v>1.9522369333608536E-4</v>
      </c>
      <c r="AR857" s="5">
        <f t="shared" si="931"/>
        <v>1.7485010837144571E-4</v>
      </c>
      <c r="AS857" s="5">
        <f t="shared" si="932"/>
        <v>3.210594547312758E-4</v>
      </c>
      <c r="AT857" s="5">
        <f t="shared" si="933"/>
        <v>2.9476439686661855E-4</v>
      </c>
      <c r="AU857" s="5">
        <f t="shared" si="934"/>
        <v>1.8041528524753416E-4</v>
      </c>
      <c r="AV857" s="5">
        <f t="shared" si="935"/>
        <v>8.2819555627196197E-5</v>
      </c>
      <c r="AW857" s="5">
        <f t="shared" si="936"/>
        <v>1.2084242613401318E-6</v>
      </c>
      <c r="AX857" s="5">
        <f t="shared" si="937"/>
        <v>3.8943264757606583E-3</v>
      </c>
      <c r="AY857" s="5">
        <f t="shared" si="938"/>
        <v>3.0335578852796513E-3</v>
      </c>
      <c r="AZ857" s="5">
        <f t="shared" si="939"/>
        <v>1.1815231081190849E-3</v>
      </c>
      <c r="BA857" s="5">
        <f t="shared" si="940"/>
        <v>3.067897845394593E-4</v>
      </c>
      <c r="BB857" s="5">
        <f t="shared" si="941"/>
        <v>5.9744899137606345E-5</v>
      </c>
      <c r="BC857" s="5">
        <f t="shared" si="942"/>
        <v>9.3078796044557439E-6</v>
      </c>
      <c r="BD857" s="5">
        <f t="shared" si="943"/>
        <v>2.2700456176169152E-5</v>
      </c>
      <c r="BE857" s="5">
        <f t="shared" si="944"/>
        <v>4.1682536830856811E-5</v>
      </c>
      <c r="BF857" s="5">
        <f t="shared" si="945"/>
        <v>3.8268699606126984E-5</v>
      </c>
      <c r="BG857" s="5">
        <f t="shared" si="946"/>
        <v>2.3422972478646358E-5</v>
      </c>
      <c r="BH857" s="5">
        <f t="shared" si="947"/>
        <v>1.0752304991719381E-5</v>
      </c>
      <c r="BI857" s="5">
        <f t="shared" si="948"/>
        <v>3.9486726201075166E-6</v>
      </c>
      <c r="BJ857" s="8">
        <f t="shared" si="949"/>
        <v>0.62197442300945982</v>
      </c>
      <c r="BK857" s="8">
        <f t="shared" si="950"/>
        <v>0.22475188569520813</v>
      </c>
      <c r="BL857" s="8">
        <f t="shared" si="951"/>
        <v>0.14766119314632067</v>
      </c>
      <c r="BM857" s="8">
        <f t="shared" si="952"/>
        <v>0.48248951174549848</v>
      </c>
      <c r="BN857" s="8">
        <f t="shared" si="953"/>
        <v>0.51462873915385698</v>
      </c>
    </row>
    <row r="858" spans="1:66" x14ac:dyDescent="0.25">
      <c r="A858" t="s">
        <v>59</v>
      </c>
      <c r="B858" t="s">
        <v>65</v>
      </c>
      <c r="C858" t="s">
        <v>230</v>
      </c>
      <c r="D858" t="s">
        <v>544</v>
      </c>
      <c r="E858">
        <f>VLOOKUP(A858,home!$A$2:$E$405,3,FALSE)</f>
        <v>1.6243000000000001</v>
      </c>
      <c r="F858">
        <f>VLOOKUP(B858,home!$B$2:$E$405,3,FALSE)</f>
        <v>1.6087</v>
      </c>
      <c r="G858">
        <f>VLOOKUP(C858,away!$B$2:$E$405,4,FALSE)</f>
        <v>1.0692999999999999</v>
      </c>
      <c r="H858">
        <f>VLOOKUP(A858,away!$A$2:$E$405,3,FALSE)</f>
        <v>1.2161999999999999</v>
      </c>
      <c r="I858">
        <f>VLOOKUP(C858,away!$B$2:$E$405,3,FALSE)</f>
        <v>0.95209999999999995</v>
      </c>
      <c r="J858">
        <f>VLOOKUP(B858,home!$B$2:$E$405,4,FALSE)</f>
        <v>0.58919999999999995</v>
      </c>
      <c r="K858" s="3">
        <f t="shared" si="898"/>
        <v>2.7940931007130003</v>
      </c>
      <c r="L858" s="3">
        <f t="shared" si="899"/>
        <v>0.68226061658399995</v>
      </c>
      <c r="M858" s="5">
        <f t="shared" si="900"/>
        <v>3.0919948609948816E-2</v>
      </c>
      <c r="N858" s="5">
        <f t="shared" si="901"/>
        <v>8.6393215085458497E-2</v>
      </c>
      <c r="O858" s="5">
        <f t="shared" si="902"/>
        <v>2.1095463203369268E-2</v>
      </c>
      <c r="P858" s="5">
        <f t="shared" si="903"/>
        <v>5.8942688192879032E-2</v>
      </c>
      <c r="Q858" s="5">
        <f t="shared" si="904"/>
        <v>0.12069534310934699</v>
      </c>
      <c r="R858" s="5">
        <f t="shared" si="905"/>
        <v>7.196301866127899E-3</v>
      </c>
      <c r="S858" s="5">
        <f t="shared" si="906"/>
        <v>2.8090606934944015E-2</v>
      </c>
      <c r="T858" s="5">
        <f t="shared" si="907"/>
        <v>8.2345679208600489E-2</v>
      </c>
      <c r="U858" s="5">
        <f t="shared" si="908"/>
        <v>2.0107137394796051E-2</v>
      </c>
      <c r="V858" s="5">
        <f t="shared" si="909"/>
        <v>5.9499016731597489E-3</v>
      </c>
      <c r="W858" s="5">
        <f t="shared" si="910"/>
        <v>0.11241134182333826</v>
      </c>
      <c r="X858" s="5">
        <f t="shared" si="911"/>
        <v>7.6693831383425531E-2</v>
      </c>
      <c r="Y858" s="5">
        <f t="shared" si="912"/>
        <v>2.6162590343922612E-2</v>
      </c>
      <c r="Z858" s="5">
        <f t="shared" si="913"/>
        <v>1.6365844494363368E-3</v>
      </c>
      <c r="AA858" s="5">
        <f t="shared" si="914"/>
        <v>4.5727693189042519E-3</v>
      </c>
      <c r="AB858" s="5">
        <f t="shared" si="915"/>
        <v>6.3883716025512306E-3</v>
      </c>
      <c r="AC858" s="5">
        <f t="shared" si="916"/>
        <v>7.0889347910029767E-4</v>
      </c>
      <c r="AD858" s="5">
        <f t="shared" si="917"/>
        <v>7.8521938657620055E-2</v>
      </c>
      <c r="AE858" s="5">
        <f t="shared" si="918"/>
        <v>5.3572426283918874E-2</v>
      </c>
      <c r="AF858" s="5">
        <f t="shared" si="919"/>
        <v>1.8275178294183687E-2</v>
      </c>
      <c r="AG858" s="5">
        <f t="shared" si="920"/>
        <v>4.1561448037240982E-3</v>
      </c>
      <c r="AH858" s="5">
        <f t="shared" si="921"/>
        <v>2.7914427889105532E-4</v>
      </c>
      <c r="AI858" s="5">
        <f t="shared" si="922"/>
        <v>7.7995510375300308E-4</v>
      </c>
      <c r="AJ858" s="5">
        <f t="shared" si="923"/>
        <v>1.0896335871310794E-3</v>
      </c>
      <c r="AK858" s="5">
        <f t="shared" si="924"/>
        <v>1.0148458960360356E-3</v>
      </c>
      <c r="AL858" s="5">
        <f t="shared" si="925"/>
        <v>5.4054536542314438E-5</v>
      </c>
      <c r="AM858" s="5">
        <f t="shared" si="926"/>
        <v>4.3879521411573121E-2</v>
      </c>
      <c r="AN858" s="5">
        <f t="shared" si="927"/>
        <v>2.9937269333670705E-2</v>
      </c>
      <c r="AO858" s="5">
        <f t="shared" si="928"/>
        <v>1.0212509917215723E-2</v>
      </c>
      <c r="AP858" s="5">
        <f t="shared" si="929"/>
        <v>2.322531104329938E-3</v>
      </c>
      <c r="AQ858" s="5">
        <f t="shared" si="930"/>
        <v>3.9614287581891543E-4</v>
      </c>
      <c r="AR858" s="5">
        <f t="shared" si="931"/>
        <v>3.8089829566421491E-5</v>
      </c>
      <c r="AS858" s="5">
        <f t="shared" si="932"/>
        <v>1.0642652999887233E-4</v>
      </c>
      <c r="AT858" s="5">
        <f t="shared" si="933"/>
        <v>1.4868281660133722E-4</v>
      </c>
      <c r="AU858" s="5">
        <f t="shared" si="934"/>
        <v>1.3847787735345754E-4</v>
      </c>
      <c r="AV858" s="5">
        <f t="shared" si="935"/>
        <v>9.6730020428669204E-5</v>
      </c>
      <c r="AW858" s="5">
        <f t="shared" si="936"/>
        <v>2.8623373834520563E-6</v>
      </c>
      <c r="AX858" s="5">
        <f t="shared" si="937"/>
        <v>2.043391133977748E-2</v>
      </c>
      <c r="AY858" s="5">
        <f t="shared" si="938"/>
        <v>1.394125294989937E-2</v>
      </c>
      <c r="AZ858" s="5">
        <f t="shared" si="939"/>
        <v>4.7557839167759255E-3</v>
      </c>
      <c r="BA858" s="5">
        <f t="shared" si="940"/>
        <v>1.0815613557999379E-3</v>
      </c>
      <c r="BB858" s="5">
        <f t="shared" si="941"/>
        <v>1.8447667937037312E-4</v>
      </c>
      <c r="BC858" s="5">
        <f t="shared" si="942"/>
        <v>2.5172234602519932E-5</v>
      </c>
      <c r="BD858" s="5">
        <f t="shared" si="943"/>
        <v>4.3311984342610312E-6</v>
      </c>
      <c r="BE858" s="5">
        <f t="shared" si="944"/>
        <v>1.2101771662987694E-5</v>
      </c>
      <c r="BF858" s="5">
        <f t="shared" si="945"/>
        <v>1.6906738354979009E-5</v>
      </c>
      <c r="BG858" s="5">
        <f t="shared" si="946"/>
        <v>1.5746333664402238E-5</v>
      </c>
      <c r="BH858" s="5">
        <f t="shared" si="947"/>
        <v>1.0999180563307789E-5</v>
      </c>
      <c r="BI858" s="5">
        <f t="shared" si="948"/>
        <v>6.1465469050869646E-6</v>
      </c>
      <c r="BJ858" s="8">
        <f t="shared" si="949"/>
        <v>0.78639782211237297</v>
      </c>
      <c r="BK858" s="8">
        <f t="shared" si="950"/>
        <v>0.13860734637647359</v>
      </c>
      <c r="BL858" s="8">
        <f t="shared" si="951"/>
        <v>6.3118261095093678E-2</v>
      </c>
      <c r="BM858" s="8">
        <f t="shared" si="952"/>
        <v>0.65057866335373016</v>
      </c>
      <c r="BN858" s="8">
        <f t="shared" si="953"/>
        <v>0.32524296006713055</v>
      </c>
    </row>
    <row r="859" spans="1:66" x14ac:dyDescent="0.25">
      <c r="A859" t="s">
        <v>70</v>
      </c>
      <c r="B859" t="s">
        <v>97</v>
      </c>
      <c r="C859" t="s">
        <v>73</v>
      </c>
      <c r="D859" t="s">
        <v>544</v>
      </c>
      <c r="E859">
        <f>VLOOKUP(A859,home!$A$2:$E$405,3,FALSE)</f>
        <v>1.3243</v>
      </c>
      <c r="F859">
        <f>VLOOKUP(B859,home!$B$2:$E$405,3,FALSE)</f>
        <v>1.8436999999999999</v>
      </c>
      <c r="G859">
        <f>VLOOKUP(C859,away!$B$2:$E$405,4,FALSE)</f>
        <v>1.1491</v>
      </c>
      <c r="H859">
        <f>VLOOKUP(A859,away!$A$2:$E$405,3,FALSE)</f>
        <v>1.1069</v>
      </c>
      <c r="I859">
        <f>VLOOKUP(C859,away!$B$2:$E$405,3,FALSE)</f>
        <v>0.98199999999999998</v>
      </c>
      <c r="J859">
        <f>VLOOKUP(B859,home!$B$2:$E$405,4,FALSE)</f>
        <v>0.4929</v>
      </c>
      <c r="K859" s="3">
        <f t="shared" si="898"/>
        <v>2.8056562457809999</v>
      </c>
      <c r="L859" s="3">
        <f t="shared" si="899"/>
        <v>0.53577037181999998</v>
      </c>
      <c r="M859" s="5">
        <f t="shared" si="900"/>
        <v>3.5386438778162228E-2</v>
      </c>
      <c r="N859" s="5">
        <f t="shared" si="901"/>
        <v>9.928218297389782E-2</v>
      </c>
      <c r="O859" s="5">
        <f t="shared" si="902"/>
        <v>1.8959005461561644E-2</v>
      </c>
      <c r="P859" s="5">
        <f t="shared" si="903"/>
        <v>5.3192452087026512E-2</v>
      </c>
      <c r="Q859" s="5">
        <f t="shared" si="904"/>
        <v>0.13927583837774429</v>
      </c>
      <c r="R859" s="5">
        <f t="shared" si="905"/>
        <v>5.0788367027391453E-3</v>
      </c>
      <c r="S859" s="5">
        <f t="shared" si="906"/>
        <v>1.9989557134926512E-2</v>
      </c>
      <c r="T859" s="5">
        <f t="shared" si="907"/>
        <v>7.4619867713186294E-2</v>
      </c>
      <c r="U859" s="5">
        <f t="shared" si="908"/>
        <v>1.4249469916341862E-2</v>
      </c>
      <c r="V859" s="5">
        <f t="shared" si="909"/>
        <v>3.3386724684317326E-3</v>
      </c>
      <c r="W859" s="5">
        <f t="shared" si="910"/>
        <v>0.13025337527696776</v>
      </c>
      <c r="X859" s="5">
        <f t="shared" si="911"/>
        <v>6.978589930295101E-2</v>
      </c>
      <c r="Y859" s="5">
        <f t="shared" si="912"/>
        <v>1.8694608608667569E-2</v>
      </c>
      <c r="Z859" s="5">
        <f t="shared" si="913"/>
        <v>9.0703007621320509E-4</v>
      </c>
      <c r="AA859" s="5">
        <f t="shared" si="914"/>
        <v>2.5448145984387949E-3</v>
      </c>
      <c r="AB859" s="5">
        <f t="shared" si="915"/>
        <v>3.5699374862322377E-3</v>
      </c>
      <c r="AC859" s="5">
        <f t="shared" si="916"/>
        <v>3.1366566798487366E-4</v>
      </c>
      <c r="AD859" s="5">
        <f t="shared" si="917"/>
        <v>9.1361548969970272E-2</v>
      </c>
      <c r="AE859" s="5">
        <f t="shared" si="918"/>
        <v>4.8948811061692118E-2</v>
      </c>
      <c r="AF859" s="5">
        <f t="shared" si="919"/>
        <v>1.3112661351334855E-2</v>
      </c>
      <c r="AG859" s="5">
        <f t="shared" si="920"/>
        <v>2.3417918159181401E-3</v>
      </c>
      <c r="AH859" s="5">
        <f t="shared" si="921"/>
        <v>1.2148996029616794E-4</v>
      </c>
      <c r="AI859" s="5">
        <f t="shared" si="922"/>
        <v>3.408590659046293E-4</v>
      </c>
      <c r="AJ859" s="5">
        <f t="shared" si="923"/>
        <v>4.7816668359320047E-4</v>
      </c>
      <c r="AK859" s="5">
        <f t="shared" si="924"/>
        <v>4.471904474492166E-4</v>
      </c>
      <c r="AL859" s="5">
        <f t="shared" si="925"/>
        <v>1.8859932326309183E-5</v>
      </c>
      <c r="AM859" s="5">
        <f t="shared" si="926"/>
        <v>5.1265820098364751E-2</v>
      </c>
      <c r="AN859" s="5">
        <f t="shared" si="927"/>
        <v>2.7466707495758115E-2</v>
      </c>
      <c r="AO859" s="5">
        <f t="shared" si="928"/>
        <v>7.357924043836752E-3</v>
      </c>
      <c r="AP859" s="5">
        <f t="shared" si="929"/>
        <v>1.3140525669299117E-3</v>
      </c>
      <c r="AQ859" s="5">
        <f t="shared" si="930"/>
        <v>1.7600760809376604E-4</v>
      </c>
      <c r="AR859" s="5">
        <f t="shared" si="931"/>
        <v>1.3018144240054994E-5</v>
      </c>
      <c r="AS859" s="5">
        <f t="shared" si="932"/>
        <v>3.652443769558824E-5</v>
      </c>
      <c r="AT859" s="5">
        <f t="shared" si="933"/>
        <v>5.1237508372133091E-5</v>
      </c>
      <c r="AU859" s="5">
        <f t="shared" si="934"/>
        <v>4.7918278460843811E-5</v>
      </c>
      <c r="AV859" s="5">
        <f t="shared" si="935"/>
        <v>3.3610554312684903E-5</v>
      </c>
      <c r="AW859" s="5">
        <f t="shared" si="936"/>
        <v>7.8750039819936185E-7</v>
      </c>
      <c r="AX859" s="5">
        <f t="shared" si="937"/>
        <v>2.3972378059010365E-2</v>
      </c>
      <c r="AY859" s="5">
        <f t="shared" si="938"/>
        <v>1.2843689906085596E-2</v>
      </c>
      <c r="AZ859" s="5">
        <f t="shared" si="939"/>
        <v>3.4406342582621293E-3</v>
      </c>
      <c r="BA859" s="5">
        <f t="shared" si="940"/>
        <v>6.1446329861524374E-4</v>
      </c>
      <c r="BB859" s="5">
        <f t="shared" si="941"/>
        <v>8.2302807492208203E-5</v>
      </c>
      <c r="BC859" s="5">
        <f t="shared" si="942"/>
        <v>8.819081154386059E-6</v>
      </c>
      <c r="BD859" s="5">
        <f t="shared" si="943"/>
        <v>1.1624559966501087E-6</v>
      </c>
      <c r="BE859" s="5">
        <f t="shared" si="944"/>
        <v>3.2614519274469545E-6</v>
      </c>
      <c r="BF859" s="5">
        <f t="shared" si="945"/>
        <v>4.5752564852780162E-6</v>
      </c>
      <c r="BG859" s="5">
        <f t="shared" si="946"/>
        <v>4.2788656446567624E-6</v>
      </c>
      <c r="BH859" s="5">
        <f t="shared" si="947"/>
        <v>3.0012565301972482E-6</v>
      </c>
      <c r="BI859" s="5">
        <f t="shared" si="948"/>
        <v>1.6840988258277841E-6</v>
      </c>
      <c r="BJ859" s="8">
        <f t="shared" si="949"/>
        <v>0.81621938467593325</v>
      </c>
      <c r="BK859" s="8">
        <f t="shared" si="950"/>
        <v>0.12508333597494378</v>
      </c>
      <c r="BL859" s="8">
        <f t="shared" si="951"/>
        <v>4.599004263104825E-2</v>
      </c>
      <c r="BM859" s="8">
        <f t="shared" si="952"/>
        <v>0.6241821365713196</v>
      </c>
      <c r="BN859" s="8">
        <f t="shared" si="953"/>
        <v>0.35117475438113166</v>
      </c>
    </row>
    <row r="860" spans="1:66" x14ac:dyDescent="0.25">
      <c r="A860" t="s">
        <v>70</v>
      </c>
      <c r="B860" t="s">
        <v>62</v>
      </c>
      <c r="C860" t="s">
        <v>85</v>
      </c>
      <c r="D860" t="s">
        <v>544</v>
      </c>
      <c r="E860">
        <f>VLOOKUP(A860,home!$A$2:$E$405,3,FALSE)</f>
        <v>1.3243</v>
      </c>
      <c r="F860">
        <f>VLOOKUP(B860,home!$B$2:$E$405,3,FALSE)</f>
        <v>0.85509999999999997</v>
      </c>
      <c r="G860">
        <f>VLOOKUP(C860,away!$B$2:$E$405,4,FALSE)</f>
        <v>0.9849</v>
      </c>
      <c r="H860">
        <f>VLOOKUP(A860,away!$A$2:$E$405,3,FALSE)</f>
        <v>1.1069</v>
      </c>
      <c r="I860">
        <f>VLOOKUP(C860,away!$B$2:$E$405,3,FALSE)</f>
        <v>0.82489999999999997</v>
      </c>
      <c r="J860">
        <f>VLOOKUP(B860,home!$B$2:$E$405,4,FALSE)</f>
        <v>1.5074000000000001</v>
      </c>
      <c r="K860" s="3">
        <f t="shared" si="898"/>
        <v>1.115309555157</v>
      </c>
      <c r="L860" s="3">
        <f t="shared" si="899"/>
        <v>1.3763795203940001</v>
      </c>
      <c r="M860" s="5">
        <f t="shared" si="900"/>
        <v>8.2770043581216798E-2</v>
      </c>
      <c r="N860" s="5">
        <f t="shared" si="901"/>
        <v>9.2314220486892418E-2</v>
      </c>
      <c r="O860" s="5">
        <f t="shared" si="902"/>
        <v>0.11392299288730567</v>
      </c>
      <c r="P860" s="5">
        <f t="shared" si="903"/>
        <v>0.12705940251929496</v>
      </c>
      <c r="Q860" s="5">
        <f t="shared" si="904"/>
        <v>5.1479466092950614E-2</v>
      </c>
      <c r="R860" s="5">
        <f t="shared" si="905"/>
        <v>7.8400637156039441E-2</v>
      </c>
      <c r="S860" s="5">
        <f t="shared" si="906"/>
        <v>4.8761880114026664E-2</v>
      </c>
      <c r="T860" s="5">
        <f t="shared" si="907"/>
        <v>7.0855282851154555E-2</v>
      </c>
      <c r="U860" s="5">
        <f t="shared" si="908"/>
        <v>8.7440979750527711E-2</v>
      </c>
      <c r="V860" s="5">
        <f t="shared" si="909"/>
        <v>8.3170930030800443E-3</v>
      </c>
      <c r="W860" s="5">
        <f t="shared" si="910"/>
        <v>1.9138513475949533E-2</v>
      </c>
      <c r="X860" s="5">
        <f t="shared" si="911"/>
        <v>2.6341857999081526E-2</v>
      </c>
      <c r="Y860" s="5">
        <f t="shared" si="912"/>
        <v>1.8128196939531344E-2</v>
      </c>
      <c r="Z860" s="5">
        <f t="shared" si="913"/>
        <v>3.5969677122471198E-2</v>
      </c>
      <c r="AA860" s="5">
        <f t="shared" si="914"/>
        <v>4.011732459060427E-2</v>
      </c>
      <c r="AB860" s="5">
        <f t="shared" si="915"/>
        <v>2.2371617721617918E-2</v>
      </c>
      <c r="AC860" s="5">
        <f t="shared" si="916"/>
        <v>7.9796749369219716E-4</v>
      </c>
      <c r="AD860" s="5">
        <f t="shared" si="917"/>
        <v>5.3363417378068821E-3</v>
      </c>
      <c r="AE860" s="5">
        <f t="shared" si="918"/>
        <v>7.3448314817411214E-3</v>
      </c>
      <c r="AF860" s="5">
        <f t="shared" si="919"/>
        <v>5.0546378161067992E-3</v>
      </c>
      <c r="AG860" s="5">
        <f t="shared" si="920"/>
        <v>2.319033324366151E-3</v>
      </c>
      <c r="AH860" s="5">
        <f t="shared" si="921"/>
        <v>1.2376981736638494E-2</v>
      </c>
      <c r="AI860" s="5">
        <f t="shared" si="922"/>
        <v>1.3804165994876593E-2</v>
      </c>
      <c r="AJ860" s="5">
        <f t="shared" si="923"/>
        <v>7.6979591175296014E-3</v>
      </c>
      <c r="AK860" s="5">
        <f t="shared" si="924"/>
        <v>2.8618691196629032E-3</v>
      </c>
      <c r="AL860" s="5">
        <f t="shared" si="925"/>
        <v>4.8998052237999869E-5</v>
      </c>
      <c r="AM860" s="5">
        <f t="shared" si="926"/>
        <v>1.1903345859518243E-3</v>
      </c>
      <c r="AN860" s="5">
        <f t="shared" si="927"/>
        <v>1.6383521465207628E-3</v>
      </c>
      <c r="AO860" s="5">
        <f t="shared" si="928"/>
        <v>1.127497170832364E-3</v>
      </c>
      <c r="AP860" s="5">
        <f t="shared" si="929"/>
        <v>5.1728800507861372E-4</v>
      </c>
      <c r="AQ860" s="5">
        <f t="shared" si="930"/>
        <v>1.77996154083918E-4</v>
      </c>
      <c r="AR860" s="5">
        <f t="shared" si="931"/>
        <v>3.4070848373199542E-3</v>
      </c>
      <c r="AS860" s="5">
        <f t="shared" si="932"/>
        <v>3.7999542742934776E-3</v>
      </c>
      <c r="AT860" s="5">
        <f t="shared" si="933"/>
        <v>2.1190626556396005E-3</v>
      </c>
      <c r="AU860" s="5">
        <f t="shared" si="934"/>
        <v>7.8780360927040432E-4</v>
      </c>
      <c r="AV860" s="5">
        <f t="shared" si="935"/>
        <v>2.1966122325161349E-4</v>
      </c>
      <c r="AW860" s="5">
        <f t="shared" si="936"/>
        <v>2.0893439531056616E-6</v>
      </c>
      <c r="AX860" s="5">
        <f t="shared" si="937"/>
        <v>2.2126525625765356E-4</v>
      </c>
      <c r="AY860" s="5">
        <f t="shared" si="938"/>
        <v>3.0454496728776471E-4</v>
      </c>
      <c r="AZ860" s="5">
        <f t="shared" si="939"/>
        <v>2.0958472800697005E-4</v>
      </c>
      <c r="BA860" s="5">
        <f t="shared" si="940"/>
        <v>9.61560424720468E-5</v>
      </c>
      <c r="BB860" s="5">
        <f t="shared" si="941"/>
        <v>3.3086801905165244E-5</v>
      </c>
      <c r="BC860" s="5">
        <f t="shared" si="942"/>
        <v>9.1079993075205162E-6</v>
      </c>
      <c r="BD860" s="5">
        <f t="shared" si="943"/>
        <v>7.8157363238868464E-4</v>
      </c>
      <c r="BE860" s="5">
        <f t="shared" si="944"/>
        <v>8.7169654026186447E-4</v>
      </c>
      <c r="BF860" s="5">
        <f t="shared" si="945"/>
        <v>4.8610574027567818E-4</v>
      </c>
      <c r="BG860" s="5">
        <f t="shared" si="946"/>
        <v>1.8071945898204354E-4</v>
      </c>
      <c r="BH860" s="5">
        <f t="shared" si="947"/>
        <v>5.0389534851369182E-5</v>
      </c>
      <c r="BI860" s="5">
        <f t="shared" si="948"/>
        <v>1.1239985939929735E-5</v>
      </c>
      <c r="BJ860" s="8">
        <f t="shared" si="949"/>
        <v>0.30383759606328559</v>
      </c>
      <c r="BK860" s="8">
        <f t="shared" si="950"/>
        <v>0.26805992973083642</v>
      </c>
      <c r="BL860" s="8">
        <f t="shared" si="951"/>
        <v>0.39170981956727724</v>
      </c>
      <c r="BM860" s="8">
        <f t="shared" si="952"/>
        <v>0.45332780413683593</v>
      </c>
      <c r="BN860" s="8">
        <f t="shared" si="953"/>
        <v>0.54594676272369991</v>
      </c>
    </row>
    <row r="861" spans="1:66" x14ac:dyDescent="0.25">
      <c r="A861" t="s">
        <v>70</v>
      </c>
      <c r="B861" t="s">
        <v>68</v>
      </c>
      <c r="C861" t="s">
        <v>77</v>
      </c>
      <c r="D861" t="s">
        <v>544</v>
      </c>
      <c r="E861">
        <f>VLOOKUP(A861,home!$A$2:$E$405,3,FALSE)</f>
        <v>1.3243</v>
      </c>
      <c r="F861">
        <f>VLOOKUP(B861,home!$B$2:$E$405,3,FALSE)</f>
        <v>0.71830000000000005</v>
      </c>
      <c r="G861">
        <f>VLOOKUP(C861,away!$B$2:$E$405,4,FALSE)</f>
        <v>1.0506</v>
      </c>
      <c r="H861">
        <f>VLOOKUP(A861,away!$A$2:$E$405,3,FALSE)</f>
        <v>1.1069</v>
      </c>
      <c r="I861">
        <f>VLOOKUP(C861,away!$B$2:$E$405,3,FALSE)</f>
        <v>0.98199999999999998</v>
      </c>
      <c r="J861">
        <f>VLOOKUP(B861,home!$B$2:$E$405,4,FALSE)</f>
        <v>1.1877</v>
      </c>
      <c r="K861" s="3">
        <f t="shared" si="898"/>
        <v>0.99937767131400013</v>
      </c>
      <c r="L861" s="3">
        <f t="shared" si="899"/>
        <v>1.29100115766</v>
      </c>
      <c r="M861" s="5">
        <f t="shared" si="900"/>
        <v>0.1012281064495666</v>
      </c>
      <c r="N861" s="5">
        <f t="shared" si="901"/>
        <v>0.10116510929509359</v>
      </c>
      <c r="O861" s="5">
        <f t="shared" si="902"/>
        <v>0.13068560261412021</v>
      </c>
      <c r="P861" s="5">
        <f t="shared" si="903"/>
        <v>0.13060427321476625</v>
      </c>
      <c r="Q861" s="5">
        <f t="shared" si="904"/>
        <v>5.0551075672778466E-2</v>
      </c>
      <c r="R861" s="5">
        <f t="shared" si="905"/>
        <v>8.4357632132161964E-2</v>
      </c>
      <c r="S861" s="5">
        <f t="shared" si="906"/>
        <v>4.2126334227282042E-2</v>
      </c>
      <c r="T861" s="5">
        <f t="shared" si="907"/>
        <v>6.5261497214515268E-2</v>
      </c>
      <c r="U861" s="5">
        <f t="shared" si="908"/>
        <v>8.4305133957803091E-2</v>
      </c>
      <c r="V861" s="5">
        <f t="shared" si="909"/>
        <v>6.0390334243095754E-3</v>
      </c>
      <c r="W861" s="5">
        <f t="shared" si="910"/>
        <v>1.6839872096093052E-2</v>
      </c>
      <c r="X861" s="5">
        <f t="shared" si="911"/>
        <v>2.1740294370902462E-2</v>
      </c>
      <c r="Y861" s="5">
        <f t="shared" si="912"/>
        <v>1.403337260035213E-2</v>
      </c>
      <c r="Z861" s="5">
        <f t="shared" si="913"/>
        <v>3.6301933580025834E-2</v>
      </c>
      <c r="AA861" s="5">
        <f t="shared" si="914"/>
        <v>3.6279341845401727E-2</v>
      </c>
      <c r="AB861" s="5">
        <f t="shared" si="915"/>
        <v>1.8128382085131067E-2</v>
      </c>
      <c r="AC861" s="5">
        <f t="shared" si="916"/>
        <v>4.8697170119359743E-4</v>
      </c>
      <c r="AD861" s="5">
        <f t="shared" si="917"/>
        <v>4.2073480401547698E-3</v>
      </c>
      <c r="AE861" s="5">
        <f t="shared" si="918"/>
        <v>5.4316911905183405E-3</v>
      </c>
      <c r="AF861" s="5">
        <f t="shared" si="919"/>
        <v>3.5061598075054007E-3</v>
      </c>
      <c r="AG861" s="5">
        <f t="shared" si="920"/>
        <v>1.5088187901434785E-3</v>
      </c>
      <c r="AH861" s="5">
        <f t="shared" si="921"/>
        <v>1.1716459569277436E-2</v>
      </c>
      <c r="AI861" s="5">
        <f t="shared" si="922"/>
        <v>1.1709168080389116E-2</v>
      </c>
      <c r="AJ861" s="5">
        <f t="shared" si="923"/>
        <v>5.850940564601748E-3</v>
      </c>
      <c r="AK861" s="5">
        <f t="shared" si="924"/>
        <v>1.9490997854827723E-3</v>
      </c>
      <c r="AL861" s="5">
        <f t="shared" si="925"/>
        <v>2.5131591349971558E-5</v>
      </c>
      <c r="AM861" s="5">
        <f t="shared" si="926"/>
        <v>8.4094593735547965E-4</v>
      </c>
      <c r="AN861" s="5">
        <f t="shared" si="927"/>
        <v>1.085662178655398E-3</v>
      </c>
      <c r="AO861" s="5">
        <f t="shared" si="928"/>
        <v>7.0079556473589828E-4</v>
      </c>
      <c r="AP861" s="5">
        <f t="shared" si="929"/>
        <v>3.0157596178567942E-4</v>
      </c>
      <c r="AQ861" s="5">
        <f t="shared" si="930"/>
        <v>9.733372894693493E-5</v>
      </c>
      <c r="AR861" s="5">
        <f t="shared" si="931"/>
        <v>3.0251925735227539E-3</v>
      </c>
      <c r="AS861" s="5">
        <f t="shared" si="932"/>
        <v>3.0233099094035772E-3</v>
      </c>
      <c r="AT861" s="5">
        <f t="shared" si="933"/>
        <v>1.5107142084601437E-3</v>
      </c>
      <c r="AU861" s="5">
        <f t="shared" si="934"/>
        <v>5.0325801589062391E-4</v>
      </c>
      <c r="AV861" s="5">
        <f t="shared" si="935"/>
        <v>1.257362059977189E-4</v>
      </c>
      <c r="AW861" s="5">
        <f t="shared" si="936"/>
        <v>9.006867257291352E-7</v>
      </c>
      <c r="AX861" s="5">
        <f t="shared" si="937"/>
        <v>1.400704320958813E-4</v>
      </c>
      <c r="AY861" s="5">
        <f t="shared" si="938"/>
        <v>1.8083108998971919E-4</v>
      </c>
      <c r="AZ861" s="5">
        <f t="shared" si="939"/>
        <v>1.1672657325882357E-4</v>
      </c>
      <c r="BA861" s="5">
        <f t="shared" si="940"/>
        <v>5.0231380402275347E-5</v>
      </c>
      <c r="BB861" s="5">
        <f t="shared" si="941"/>
        <v>1.6212192562549314E-5</v>
      </c>
      <c r="BC861" s="5">
        <f t="shared" si="942"/>
        <v>4.1859918732916054E-6</v>
      </c>
      <c r="BD861" s="5">
        <f t="shared" si="943"/>
        <v>6.5092118576038467E-4</v>
      </c>
      <c r="BE861" s="5">
        <f t="shared" si="944"/>
        <v>6.5051609883416087E-4</v>
      </c>
      <c r="BF861" s="5">
        <f t="shared" si="945"/>
        <v>3.250556320025758E-4</v>
      </c>
      <c r="BG861" s="5">
        <f t="shared" si="946"/>
        <v>1.0828444685274495E-4</v>
      </c>
      <c r="BH861" s="5">
        <f t="shared" si="947"/>
        <v>2.7054264583805208E-5</v>
      </c>
      <c r="BI861" s="5">
        <f t="shared" si="948"/>
        <v>5.4074855877752171E-6</v>
      </c>
      <c r="BJ861" s="8">
        <f t="shared" si="949"/>
        <v>0.28777981010971898</v>
      </c>
      <c r="BK861" s="8">
        <f t="shared" si="950"/>
        <v>0.28069068169845773</v>
      </c>
      <c r="BL861" s="8">
        <f t="shared" si="951"/>
        <v>0.39493721066126536</v>
      </c>
      <c r="BM861" s="8">
        <f t="shared" si="952"/>
        <v>0.4009379062677168</v>
      </c>
      <c r="BN861" s="8">
        <f t="shared" si="953"/>
        <v>0.59859179937848705</v>
      </c>
    </row>
    <row r="862" spans="1:66" x14ac:dyDescent="0.25">
      <c r="A862" t="s">
        <v>70</v>
      </c>
      <c r="B862" t="s">
        <v>71</v>
      </c>
      <c r="C862" t="s">
        <v>69</v>
      </c>
      <c r="D862" t="s">
        <v>544</v>
      </c>
      <c r="E862">
        <f>VLOOKUP(A862,home!$A$2:$E$405,3,FALSE)</f>
        <v>1.3243</v>
      </c>
      <c r="F862">
        <f>VLOOKUP(B862,home!$B$2:$E$405,3,FALSE)</f>
        <v>1.5102</v>
      </c>
      <c r="G862">
        <f>VLOOKUP(C862,away!$B$2:$E$405,4,FALSE)</f>
        <v>1.1665000000000001</v>
      </c>
      <c r="H862">
        <f>VLOOKUP(A862,away!$A$2:$E$405,3,FALSE)</f>
        <v>1.1069</v>
      </c>
      <c r="I862">
        <f>VLOOKUP(C862,away!$B$2:$E$405,3,FALSE)</f>
        <v>0.73570000000000002</v>
      </c>
      <c r="J862">
        <f>VLOOKUP(B862,home!$B$2:$E$405,4,FALSE)</f>
        <v>0.74629999999999996</v>
      </c>
      <c r="K862" s="3">
        <f t="shared" si="898"/>
        <v>2.3329508436900004</v>
      </c>
      <c r="L862" s="3">
        <f t="shared" si="899"/>
        <v>0.60774666607899996</v>
      </c>
      <c r="M862" s="5">
        <f t="shared" si="900"/>
        <v>5.2828867233234482E-2</v>
      </c>
      <c r="N862" s="5">
        <f t="shared" si="901"/>
        <v>0.1232471503829614</v>
      </c>
      <c r="O862" s="5">
        <f t="shared" si="902"/>
        <v>3.2106567933728382E-2</v>
      </c>
      <c r="P862" s="5">
        <f t="shared" si="903"/>
        <v>7.4903044748981934E-2</v>
      </c>
      <c r="Q862" s="5">
        <f t="shared" si="904"/>
        <v>0.14376477173415911</v>
      </c>
      <c r="R862" s="5">
        <f t="shared" si="905"/>
        <v>9.7563298104811746E-3</v>
      </c>
      <c r="S862" s="5">
        <f t="shared" si="906"/>
        <v>2.6550191242499632E-2</v>
      </c>
      <c r="T862" s="5">
        <f t="shared" si="907"/>
        <v>8.7372560721043657E-2</v>
      </c>
      <c r="U862" s="5">
        <f t="shared" si="908"/>
        <v>2.2761037862679957E-2</v>
      </c>
      <c r="V862" s="5">
        <f t="shared" si="909"/>
        <v>4.1826672652516507E-3</v>
      </c>
      <c r="W862" s="5">
        <f t="shared" si="910"/>
        <v>0.1117987151700356</v>
      </c>
      <c r="X862" s="5">
        <f t="shared" si="911"/>
        <v>6.7945296416504861E-2</v>
      </c>
      <c r="Y862" s="5">
        <f t="shared" si="912"/>
        <v>2.0646763686440122E-2</v>
      </c>
      <c r="Z862" s="5">
        <f t="shared" si="913"/>
        <v>1.9764589718290321E-3</v>
      </c>
      <c r="AA862" s="5">
        <f t="shared" si="914"/>
        <v>4.610981625847211E-3</v>
      </c>
      <c r="AB862" s="5">
        <f t="shared" si="915"/>
        <v>5.3785967371296727E-3</v>
      </c>
      <c r="AC862" s="5">
        <f t="shared" si="916"/>
        <v>3.7064786941682894E-4</v>
      </c>
      <c r="AD862" s="5">
        <f t="shared" si="917"/>
        <v>6.5205226719848158E-2</v>
      </c>
      <c r="AE862" s="5">
        <f t="shared" si="918"/>
        <v>3.9628259149913046E-2</v>
      </c>
      <c r="AF862" s="5">
        <f t="shared" si="919"/>
        <v>1.2041971190437139E-2</v>
      </c>
      <c r="AG862" s="5">
        <f t="shared" si="920"/>
        <v>2.4394892813358465E-3</v>
      </c>
      <c r="AH862" s="5">
        <f t="shared" si="921"/>
        <v>3.0029658769275554E-4</v>
      </c>
      <c r="AI862" s="5">
        <f t="shared" si="922"/>
        <v>7.0057717761504222E-4</v>
      </c>
      <c r="AJ862" s="5">
        <f t="shared" si="923"/>
        <v>8.1720605879348615E-4</v>
      </c>
      <c r="AK862" s="5">
        <f t="shared" si="924"/>
        <v>6.3550052144361452E-4</v>
      </c>
      <c r="AL862" s="5">
        <f t="shared" si="925"/>
        <v>2.1020820928432212E-5</v>
      </c>
      <c r="AM862" s="5">
        <f t="shared" si="926"/>
        <v>3.0424117737813491E-2</v>
      </c>
      <c r="AN862" s="5">
        <f t="shared" si="927"/>
        <v>1.8490156123551118E-2</v>
      </c>
      <c r="AO862" s="5">
        <f t="shared" si="928"/>
        <v>5.6186653696841974E-3</v>
      </c>
      <c r="AP862" s="5">
        <f t="shared" si="929"/>
        <v>1.1382417154130347E-3</v>
      </c>
      <c r="AQ862" s="5">
        <f t="shared" si="930"/>
        <v>1.7294065193357836E-4</v>
      </c>
      <c r="AR862" s="5">
        <f t="shared" si="931"/>
        <v>3.6500850001034462E-5</v>
      </c>
      <c r="AS862" s="5">
        <f t="shared" si="932"/>
        <v>8.5154688805315497E-5</v>
      </c>
      <c r="AT862" s="5">
        <f t="shared" si="933"/>
        <v>9.9330851546260141E-5</v>
      </c>
      <c r="AU862" s="5">
        <f t="shared" si="934"/>
        <v>7.7244664639764579E-5</v>
      </c>
      <c r="AV862" s="5">
        <f t="shared" si="935"/>
        <v>4.5052001385472488E-5</v>
      </c>
      <c r="AW862" s="5">
        <f t="shared" si="936"/>
        <v>8.278951626281433E-7</v>
      </c>
      <c r="AX862" s="5">
        <f t="shared" si="937"/>
        <v>1.1829661857492648E-2</v>
      </c>
      <c r="AY862" s="5">
        <f t="shared" si="938"/>
        <v>7.1894375547330676E-3</v>
      </c>
      <c r="AZ862" s="5">
        <f t="shared" si="939"/>
        <v>2.1846783524360897E-3</v>
      </c>
      <c r="BA862" s="5">
        <f t="shared" si="940"/>
        <v>4.4257699504933207E-4</v>
      </c>
      <c r="BB862" s="5">
        <f t="shared" si="941"/>
        <v>6.7243673306123386E-5</v>
      </c>
      <c r="BC862" s="5">
        <f t="shared" si="942"/>
        <v>8.1734236533403917E-6</v>
      </c>
      <c r="BD862" s="5">
        <f t="shared" si="943"/>
        <v>3.697211649529724E-6</v>
      </c>
      <c r="BE862" s="5">
        <f t="shared" si="944"/>
        <v>8.6254130370708672E-6</v>
      </c>
      <c r="BF862" s="5">
        <f t="shared" si="945"/>
        <v>1.0061332311004607E-5</v>
      </c>
      <c r="BG862" s="5">
        <f t="shared" si="946"/>
        <v>7.8241979012012198E-6</v>
      </c>
      <c r="BH862" s="5">
        <f t="shared" si="947"/>
        <v>4.5633672737012293E-6</v>
      </c>
      <c r="BI862" s="5">
        <f t="shared" si="948"/>
        <v>2.1292223062497232E-6</v>
      </c>
      <c r="BJ862" s="8">
        <f t="shared" si="949"/>
        <v>0.75165609790774512</v>
      </c>
      <c r="BK862" s="8">
        <f t="shared" si="950"/>
        <v>0.16604587673504601</v>
      </c>
      <c r="BL862" s="8">
        <f t="shared" si="951"/>
        <v>7.7447278116267906E-2</v>
      </c>
      <c r="BM862" s="8">
        <f t="shared" si="952"/>
        <v>0.5533303702277711</v>
      </c>
      <c r="BN862" s="8">
        <f t="shared" si="953"/>
        <v>0.43660673184354654</v>
      </c>
    </row>
    <row r="863" spans="1:66" x14ac:dyDescent="0.25">
      <c r="A863" t="s">
        <v>70</v>
      </c>
      <c r="B863" t="s">
        <v>106</v>
      </c>
      <c r="C863" t="s">
        <v>80</v>
      </c>
      <c r="D863" t="s">
        <v>544</v>
      </c>
      <c r="E863">
        <f>VLOOKUP(A863,home!$A$2:$E$405,3,FALSE)</f>
        <v>1.3243</v>
      </c>
      <c r="F863">
        <f>VLOOKUP(B863,home!$B$2:$E$405,3,FALSE)</f>
        <v>1.3521000000000001</v>
      </c>
      <c r="G863">
        <f>VLOOKUP(C863,away!$B$2:$E$405,4,FALSE)</f>
        <v>0.88639999999999997</v>
      </c>
      <c r="H863">
        <f>VLOOKUP(A863,away!$A$2:$E$405,3,FALSE)</f>
        <v>1.1069</v>
      </c>
      <c r="I863">
        <f>VLOOKUP(C863,away!$B$2:$E$405,3,FALSE)</f>
        <v>1.1783999999999999</v>
      </c>
      <c r="J863">
        <f>VLOOKUP(B863,home!$B$2:$E$405,4,FALSE)</f>
        <v>0.60670000000000002</v>
      </c>
      <c r="K863" s="3">
        <f t="shared" si="898"/>
        <v>1.587175456992</v>
      </c>
      <c r="L863" s="3">
        <f t="shared" si="899"/>
        <v>0.79136186143200005</v>
      </c>
      <c r="M863" s="5">
        <f t="shared" si="900"/>
        <v>9.2686048586286582E-2</v>
      </c>
      <c r="N863" s="5">
        <f t="shared" si="901"/>
        <v>0.14710902152172209</v>
      </c>
      <c r="O863" s="5">
        <f t="shared" si="902"/>
        <v>7.3348203938020537E-2</v>
      </c>
      <c r="P863" s="5">
        <f t="shared" si="903"/>
        <v>0.11641646910487016</v>
      </c>
      <c r="Q863" s="5">
        <f t="shared" si="904"/>
        <v>0.11674391423069266</v>
      </c>
      <c r="R863" s="5">
        <f t="shared" si="905"/>
        <v>2.9022485600542942E-2</v>
      </c>
      <c r="S863" s="5">
        <f t="shared" si="906"/>
        <v>3.6555648033231629E-2</v>
      </c>
      <c r="T863" s="5">
        <f t="shared" si="907"/>
        <v>9.2386681276458715E-2</v>
      </c>
      <c r="U863" s="5">
        <f t="shared" si="908"/>
        <v>4.606377684608548E-2</v>
      </c>
      <c r="V863" s="5">
        <f t="shared" si="909"/>
        <v>5.1016661260481723E-3</v>
      </c>
      <c r="W863" s="5">
        <f t="shared" si="910"/>
        <v>6.1764358473378168E-2</v>
      </c>
      <c r="X863" s="5">
        <f t="shared" si="911"/>
        <v>4.8877957691645872E-2</v>
      </c>
      <c r="Y863" s="5">
        <f t="shared" si="912"/>
        <v>1.934007579092771E-2</v>
      </c>
      <c r="Z863" s="5">
        <f t="shared" si="913"/>
        <v>7.6557627427430285E-3</v>
      </c>
      <c r="AA863" s="5">
        <f t="shared" si="914"/>
        <v>1.2151038729835492E-2</v>
      </c>
      <c r="AB863" s="5">
        <f t="shared" si="915"/>
        <v>9.6429152244770742E-3</v>
      </c>
      <c r="AC863" s="5">
        <f t="shared" si="916"/>
        <v>4.0049039607720628E-4</v>
      </c>
      <c r="AD863" s="5">
        <f t="shared" si="917"/>
        <v>2.4507718471450429E-2</v>
      </c>
      <c r="AE863" s="5">
        <f t="shared" si="918"/>
        <v>1.9394473709018423E-2</v>
      </c>
      <c r="AF863" s="5">
        <f t="shared" si="919"/>
        <v>7.6740234079314008E-3</v>
      </c>
      <c r="AG863" s="5">
        <f t="shared" si="920"/>
        <v>2.0243098162577786E-3</v>
      </c>
      <c r="AH863" s="5">
        <f t="shared" si="921"/>
        <v>1.5146196636947188E-3</v>
      </c>
      <c r="AI863" s="5">
        <f t="shared" si="922"/>
        <v>2.4039671568937345E-3</v>
      </c>
      <c r="AJ863" s="5">
        <f t="shared" si="923"/>
        <v>1.9077588354182867E-3</v>
      </c>
      <c r="AK863" s="5">
        <f t="shared" si="924"/>
        <v>1.0093160004785151E-3</v>
      </c>
      <c r="AL863" s="5">
        <f t="shared" si="925"/>
        <v>2.0121120074857751E-5</v>
      </c>
      <c r="AM863" s="5">
        <f t="shared" si="926"/>
        <v>7.7796098529511193E-3</v>
      </c>
      <c r="AN863" s="5">
        <f t="shared" si="927"/>
        <v>6.1564865344461263E-3</v>
      </c>
      <c r="AO863" s="5">
        <f t="shared" si="928"/>
        <v>2.4360043218901646E-3</v>
      </c>
      <c r="AP863" s="5">
        <f t="shared" si="929"/>
        <v>6.4258697154246595E-4</v>
      </c>
      <c r="AQ863" s="5">
        <f t="shared" si="930"/>
        <v>1.2712970548294934E-4</v>
      </c>
      <c r="AR863" s="5">
        <f t="shared" si="931"/>
        <v>2.3972244728459258E-4</v>
      </c>
      <c r="AS863" s="5">
        <f t="shared" si="932"/>
        <v>3.8048158482016382E-4</v>
      </c>
      <c r="AT863" s="5">
        <f t="shared" si="933"/>
        <v>3.0194551663199209E-4</v>
      </c>
      <c r="AU863" s="5">
        <f t="shared" si="934"/>
        <v>1.5974683778235588E-4</v>
      </c>
      <c r="AV863" s="5">
        <f t="shared" si="935"/>
        <v>6.3386565065059393E-5</v>
      </c>
      <c r="AW863" s="5">
        <f t="shared" si="936"/>
        <v>7.0202035955382621E-7</v>
      </c>
      <c r="AX863" s="5">
        <f t="shared" si="937"/>
        <v>2.0579343039295256E-3</v>
      </c>
      <c r="AY863" s="5">
        <f t="shared" si="938"/>
        <v>1.6285707214624369E-3</v>
      </c>
      <c r="AZ863" s="5">
        <f t="shared" si="939"/>
        <v>6.4439437880508459E-4</v>
      </c>
      <c r="BA863" s="5">
        <f t="shared" si="940"/>
        <v>1.699830450358364E-4</v>
      </c>
      <c r="BB863" s="5">
        <f t="shared" si="941"/>
        <v>3.3629524732859736E-5</v>
      </c>
      <c r="BC863" s="5">
        <f t="shared" si="942"/>
        <v>5.3226246583338741E-6</v>
      </c>
      <c r="BD863" s="5">
        <f t="shared" si="943"/>
        <v>3.1617867018361605E-5</v>
      </c>
      <c r="BE863" s="5">
        <f t="shared" si="944"/>
        <v>5.0183102533980367E-5</v>
      </c>
      <c r="BF863" s="5">
        <f t="shared" si="945"/>
        <v>3.9824694348823355E-5</v>
      </c>
      <c r="BG863" s="5">
        <f t="shared" si="946"/>
        <v>2.1069592484220147E-5</v>
      </c>
      <c r="BH863" s="5">
        <f t="shared" si="947"/>
        <v>8.3602850199443301E-6</v>
      </c>
      <c r="BI863" s="5">
        <f t="shared" si="948"/>
        <v>2.653847839422702E-6</v>
      </c>
      <c r="BJ863" s="8">
        <f t="shared" si="949"/>
        <v>0.56150418637442001</v>
      </c>
      <c r="BK863" s="8">
        <f t="shared" si="950"/>
        <v>0.25280901408805107</v>
      </c>
      <c r="BL863" s="8">
        <f t="shared" si="951"/>
        <v>0.17836307433627568</v>
      </c>
      <c r="BM863" s="8">
        <f t="shared" si="952"/>
        <v>0.42337802585825207</v>
      </c>
      <c r="BN863" s="8">
        <f t="shared" si="953"/>
        <v>0.57532614298213502</v>
      </c>
    </row>
    <row r="864" spans="1:66" x14ac:dyDescent="0.25">
      <c r="A864" t="s">
        <v>70</v>
      </c>
      <c r="B864" t="s">
        <v>82</v>
      </c>
      <c r="C864" t="s">
        <v>78</v>
      </c>
      <c r="D864" t="s">
        <v>544</v>
      </c>
      <c r="E864">
        <f>VLOOKUP(A864,home!$A$2:$E$405,3,FALSE)</f>
        <v>1.3243</v>
      </c>
      <c r="F864">
        <f>VLOOKUP(B864,home!$B$2:$E$405,3,FALSE)</f>
        <v>1.2148000000000001</v>
      </c>
      <c r="G864">
        <f>VLOOKUP(C864,away!$B$2:$E$405,4,FALSE)</f>
        <v>1.0178</v>
      </c>
      <c r="H864">
        <f>VLOOKUP(A864,away!$A$2:$E$405,3,FALSE)</f>
        <v>1.1069</v>
      </c>
      <c r="I864">
        <f>VLOOKUP(C864,away!$B$2:$E$405,3,FALSE)</f>
        <v>0.98199999999999998</v>
      </c>
      <c r="J864">
        <f>VLOOKUP(B864,home!$B$2:$E$405,4,FALSE)</f>
        <v>1.1783999999999999</v>
      </c>
      <c r="K864" s="3">
        <f t="shared" si="898"/>
        <v>1.6373955615920002</v>
      </c>
      <c r="L864" s="3">
        <f t="shared" si="899"/>
        <v>1.28089228272</v>
      </c>
      <c r="M864" s="5">
        <f t="shared" si="900"/>
        <v>5.4026109267662902E-2</v>
      </c>
      <c r="N864" s="5">
        <f t="shared" si="901"/>
        <v>8.8462111524955658E-2</v>
      </c>
      <c r="O864" s="5">
        <f t="shared" si="902"/>
        <v>6.9201626426336871E-2</v>
      </c>
      <c r="P864" s="5">
        <f t="shared" si="903"/>
        <v>0.11331043596543165</v>
      </c>
      <c r="Q864" s="5">
        <f t="shared" si="904"/>
        <v>7.2423734390009487E-2</v>
      </c>
      <c r="R864" s="5">
        <f t="shared" si="905"/>
        <v>4.431991462058367E-2</v>
      </c>
      <c r="S864" s="5">
        <f t="shared" si="906"/>
        <v>5.9412268774836054E-2</v>
      </c>
      <c r="T864" s="5">
        <f t="shared" si="907"/>
        <v>9.2767002465926202E-2</v>
      </c>
      <c r="U864" s="5">
        <f t="shared" si="908"/>
        <v>7.2569231489880093E-2</v>
      </c>
      <c r="V864" s="5">
        <f t="shared" si="909"/>
        <v>1.384521950554481E-2</v>
      </c>
      <c r="W864" s="5">
        <f t="shared" si="910"/>
        <v>3.9528767081373137E-2</v>
      </c>
      <c r="X864" s="5">
        <f t="shared" si="911"/>
        <v>5.0632092699967227E-2</v>
      </c>
      <c r="Y864" s="5">
        <f t="shared" si="912"/>
        <v>3.2427128398675842E-2</v>
      </c>
      <c r="Z864" s="5">
        <f t="shared" si="913"/>
        <v>1.8923012202771636E-2</v>
      </c>
      <c r="AA864" s="5">
        <f t="shared" si="914"/>
        <v>3.098445619276953E-2</v>
      </c>
      <c r="AB864" s="5">
        <f t="shared" si="915"/>
        <v>2.5366905524191304E-2</v>
      </c>
      <c r="AC864" s="5">
        <f t="shared" si="916"/>
        <v>1.8148723361213143E-3</v>
      </c>
      <c r="AD864" s="5">
        <f t="shared" si="917"/>
        <v>1.6181056943561079E-2</v>
      </c>
      <c r="AE864" s="5">
        <f t="shared" si="918"/>
        <v>2.0726190965260256E-2</v>
      </c>
      <c r="AF864" s="5">
        <f t="shared" si="919"/>
        <v>1.3274009028791427E-2</v>
      </c>
      <c r="AG864" s="5">
        <f t="shared" si="920"/>
        <v>5.667525241911513E-3</v>
      </c>
      <c r="AH864" s="5">
        <f t="shared" si="921"/>
        <v>6.0595850740866432E-3</v>
      </c>
      <c r="AI864" s="5">
        <f t="shared" si="922"/>
        <v>9.9219377053985994E-3</v>
      </c>
      <c r="AJ864" s="5">
        <f t="shared" si="923"/>
        <v>8.1230683806059936E-3</v>
      </c>
      <c r="AK864" s="5">
        <f t="shared" si="924"/>
        <v>4.4335587043041894E-3</v>
      </c>
      <c r="AL864" s="5">
        <f t="shared" si="925"/>
        <v>1.5225525466487357E-4</v>
      </c>
      <c r="AM864" s="5">
        <f t="shared" si="926"/>
        <v>5.2989581642508676E-3</v>
      </c>
      <c r="AN864" s="5">
        <f t="shared" si="927"/>
        <v>6.7873946190450743E-3</v>
      </c>
      <c r="AO864" s="5">
        <f t="shared" si="928"/>
        <v>4.3469606936550461E-3</v>
      </c>
      <c r="AP864" s="5">
        <f t="shared" si="929"/>
        <v>1.8559961352633083E-3</v>
      </c>
      <c r="AQ864" s="5">
        <f t="shared" si="930"/>
        <v>5.9433278160422919E-4</v>
      </c>
      <c r="AR864" s="5">
        <f t="shared" si="931"/>
        <v>1.5523351515765752E-3</v>
      </c>
      <c r="AS864" s="5">
        <f t="shared" si="932"/>
        <v>2.5417866872947288E-3</v>
      </c>
      <c r="AT864" s="5">
        <f t="shared" si="933"/>
        <v>2.0809551201450118E-3</v>
      </c>
      <c r="AU864" s="5">
        <f t="shared" si="934"/>
        <v>1.1357822258658632E-3</v>
      </c>
      <c r="AV864" s="5">
        <f t="shared" si="935"/>
        <v>4.6493119389196159E-4</v>
      </c>
      <c r="AW864" s="5">
        <f t="shared" si="936"/>
        <v>8.870253001517436E-6</v>
      </c>
      <c r="AX864" s="5">
        <f t="shared" si="937"/>
        <v>1.4460817632010112E-3</v>
      </c>
      <c r="AY864" s="5">
        <f t="shared" si="938"/>
        <v>1.8522749706663057E-3</v>
      </c>
      <c r="AZ864" s="5">
        <f t="shared" si="939"/>
        <v>1.186282357700943E-3</v>
      </c>
      <c r="BA864" s="5">
        <f t="shared" si="940"/>
        <v>5.0649997236867461E-4</v>
      </c>
      <c r="BB864" s="5">
        <f t="shared" si="941"/>
        <v>1.6219297645123212E-4</v>
      </c>
      <c r="BC864" s="5">
        <f t="shared" si="942"/>
        <v>4.1550346369553963E-5</v>
      </c>
      <c r="BD864" s="5">
        <f t="shared" si="943"/>
        <v>3.3139568597490259E-4</v>
      </c>
      <c r="BE864" s="5">
        <f t="shared" si="944"/>
        <v>5.4262582534604176E-4</v>
      </c>
      <c r="BF864" s="5">
        <f t="shared" si="945"/>
        <v>4.4424655901340249E-4</v>
      </c>
      <c r="BG864" s="5">
        <f t="shared" si="946"/>
        <v>2.4246911466035457E-4</v>
      </c>
      <c r="BH864" s="5">
        <f t="shared" si="947"/>
        <v>9.925446304200156E-5</v>
      </c>
      <c r="BI864" s="5">
        <f t="shared" si="948"/>
        <v>3.2503763450634122E-5</v>
      </c>
      <c r="BJ864" s="8">
        <f t="shared" si="949"/>
        <v>0.4561681435210081</v>
      </c>
      <c r="BK864" s="8">
        <f t="shared" si="950"/>
        <v>0.24441343607492791</v>
      </c>
      <c r="BL864" s="8">
        <f t="shared" si="951"/>
        <v>0.28044856990841832</v>
      </c>
      <c r="BM864" s="8">
        <f t="shared" si="952"/>
        <v>0.55636582479448116</v>
      </c>
      <c r="BN864" s="8">
        <f t="shared" si="953"/>
        <v>0.4417439321949802</v>
      </c>
    </row>
    <row r="865" spans="1:66" x14ac:dyDescent="0.25">
      <c r="A865" t="s">
        <v>70</v>
      </c>
      <c r="B865" t="s">
        <v>88</v>
      </c>
      <c r="C865" t="s">
        <v>349</v>
      </c>
      <c r="D865" t="s">
        <v>544</v>
      </c>
      <c r="E865">
        <f>VLOOKUP(A865,home!$A$2:$E$405,3,FALSE)</f>
        <v>1.3243</v>
      </c>
      <c r="F865">
        <f>VLOOKUP(B865,home!$B$2:$E$405,3,FALSE)</f>
        <v>1.2476</v>
      </c>
      <c r="G865">
        <f>VLOOKUP(C865,away!$B$2:$E$405,4,FALSE)</f>
        <v>0.64529999999999998</v>
      </c>
      <c r="H865">
        <f>VLOOKUP(A865,away!$A$2:$E$405,3,FALSE)</f>
        <v>1.1069</v>
      </c>
      <c r="I865">
        <f>VLOOKUP(C865,away!$B$2:$E$405,3,FALSE)</f>
        <v>1.2133</v>
      </c>
      <c r="J865">
        <f>VLOOKUP(B865,home!$B$2:$E$405,4,FALSE)</f>
        <v>1.2568999999999999</v>
      </c>
      <c r="K865" s="3">
        <f t="shared" si="898"/>
        <v>1.0661625176039999</v>
      </c>
      <c r="L865" s="3">
        <f t="shared" si="899"/>
        <v>1.688018924713</v>
      </c>
      <c r="M865" s="5">
        <f t="shared" si="900"/>
        <v>6.3661108636533695E-2</v>
      </c>
      <c r="N865" s="5">
        <f t="shared" si="901"/>
        <v>6.7873087857388506E-2</v>
      </c>
      <c r="O865" s="5">
        <f t="shared" si="902"/>
        <v>0.10746115614667909</v>
      </c>
      <c r="P865" s="5">
        <f t="shared" si="903"/>
        <v>0.1145710567819799</v>
      </c>
      <c r="Q865" s="5">
        <f t="shared" si="904"/>
        <v>3.6181871113795401E-2</v>
      </c>
      <c r="R865" s="5">
        <f t="shared" si="905"/>
        <v>9.0698232623566521E-2</v>
      </c>
      <c r="S865" s="5">
        <f t="shared" si="906"/>
        <v>5.154845451672925E-2</v>
      </c>
      <c r="T865" s="5">
        <f t="shared" si="907"/>
        <v>6.1075683171613264E-2</v>
      </c>
      <c r="U865" s="5">
        <f t="shared" si="908"/>
        <v>9.6699056036174902E-2</v>
      </c>
      <c r="V865" s="5">
        <f t="shared" si="909"/>
        <v>1.0307986977974873E-2</v>
      </c>
      <c r="W865" s="5">
        <f t="shared" si="910"/>
        <v>1.2858584932769184E-2</v>
      </c>
      <c r="X865" s="5">
        <f t="shared" si="911"/>
        <v>2.1705534711543822E-2</v>
      </c>
      <c r="Y865" s="5">
        <f t="shared" si="912"/>
        <v>1.8319676682050451E-2</v>
      </c>
      <c r="Z865" s="5">
        <f t="shared" si="913"/>
        <v>5.1033444368867434E-2</v>
      </c>
      <c r="AA865" s="5">
        <f t="shared" si="914"/>
        <v>5.4409945530315362E-2</v>
      </c>
      <c r="AB865" s="5">
        <f t="shared" si="915"/>
        <v>2.9004922254648766E-2</v>
      </c>
      <c r="AC865" s="5">
        <f t="shared" si="916"/>
        <v>1.1594568750996044E-3</v>
      </c>
      <c r="AD865" s="5">
        <f t="shared" si="917"/>
        <v>3.4273353211865128E-3</v>
      </c>
      <c r="AE865" s="5">
        <f t="shared" si="918"/>
        <v>5.785406883500141E-3</v>
      </c>
      <c r="AF865" s="5">
        <f t="shared" si="919"/>
        <v>4.8829381532565488E-3</v>
      </c>
      <c r="AG865" s="5">
        <f t="shared" si="920"/>
        <v>2.7474973369667338E-3</v>
      </c>
      <c r="AH865" s="5">
        <f t="shared" si="921"/>
        <v>2.1536354971984077E-2</v>
      </c>
      <c r="AI865" s="5">
        <f t="shared" si="922"/>
        <v>2.2961254436943964E-2</v>
      </c>
      <c r="AJ865" s="5">
        <f t="shared" si="923"/>
        <v>1.2240214418919095E-2</v>
      </c>
      <c r="AK865" s="5">
        <f t="shared" si="924"/>
        <v>4.3500192736291889E-3</v>
      </c>
      <c r="AL865" s="5">
        <f t="shared" si="925"/>
        <v>8.3467097773449512E-5</v>
      </c>
      <c r="AM865" s="5">
        <f t="shared" si="926"/>
        <v>7.3081929094186539E-4</v>
      </c>
      <c r="AN865" s="5">
        <f t="shared" si="927"/>
        <v>1.2336367936552047E-3</v>
      </c>
      <c r="AO865" s="5">
        <f t="shared" si="928"/>
        <v>1.041201126956126E-3</v>
      </c>
      <c r="AP865" s="5">
        <f t="shared" si="929"/>
        <v>5.8585573557814791E-4</v>
      </c>
      <c r="AQ865" s="5">
        <f t="shared" si="930"/>
        <v>2.472338922018922E-4</v>
      </c>
      <c r="AR865" s="5">
        <f t="shared" si="931"/>
        <v>7.2707549524092018E-3</v>
      </c>
      <c r="AS865" s="5">
        <f t="shared" si="932"/>
        <v>7.7518064049423444E-3</v>
      </c>
      <c r="AT865" s="5">
        <f t="shared" si="933"/>
        <v>4.132342716336071E-3</v>
      </c>
      <c r="AU865" s="5">
        <f t="shared" si="934"/>
        <v>1.4685829713504727E-3</v>
      </c>
      <c r="AV865" s="5">
        <f t="shared" si="935"/>
        <v>3.9143702951134558E-4</v>
      </c>
      <c r="AW865" s="5">
        <f t="shared" si="936"/>
        <v>4.1726651410026762E-6</v>
      </c>
      <c r="AX865" s="5">
        <f t="shared" si="937"/>
        <v>1.2986202252402484E-4</v>
      </c>
      <c r="AY865" s="5">
        <f t="shared" si="938"/>
        <v>2.1920955162205979E-4</v>
      </c>
      <c r="AZ865" s="5">
        <f t="shared" si="939"/>
        <v>1.8501493580794413E-4</v>
      </c>
      <c r="BA865" s="5">
        <f t="shared" si="940"/>
        <v>1.0410290433279019E-4</v>
      </c>
      <c r="BB865" s="5">
        <f t="shared" si="941"/>
        <v>4.3931918157834203E-5</v>
      </c>
      <c r="BC865" s="5">
        <f t="shared" si="942"/>
        <v>1.4831581849873352E-5</v>
      </c>
      <c r="BD865" s="5">
        <f t="shared" si="943"/>
        <v>2.0455286594362495E-3</v>
      </c>
      <c r="BE865" s="5">
        <f t="shared" si="944"/>
        <v>2.1808659853756866E-3</v>
      </c>
      <c r="BF865" s="5">
        <f t="shared" si="945"/>
        <v>1.1625787847625352E-3</v>
      </c>
      <c r="BG865" s="5">
        <f t="shared" si="946"/>
        <v>4.1316597469180779E-4</v>
      </c>
      <c r="BH865" s="5">
        <f t="shared" si="947"/>
        <v>1.1012551894143206E-4</v>
      </c>
      <c r="BI865" s="5">
        <f t="shared" si="948"/>
        <v>2.3482340105408842E-5</v>
      </c>
      <c r="BJ865" s="8">
        <f t="shared" si="949"/>
        <v>0.23939331591769833</v>
      </c>
      <c r="BK865" s="8">
        <f t="shared" si="950"/>
        <v>0.24155074043771282</v>
      </c>
      <c r="BL865" s="8">
        <f t="shared" si="951"/>
        <v>0.4663118270307236</v>
      </c>
      <c r="BM865" s="8">
        <f t="shared" si="952"/>
        <v>0.51762777770857804</v>
      </c>
      <c r="BN865" s="8">
        <f t="shared" si="953"/>
        <v>0.48044651315994313</v>
      </c>
    </row>
    <row r="866" spans="1:66" x14ac:dyDescent="0.25">
      <c r="A866" t="s">
        <v>70</v>
      </c>
      <c r="B866" t="s">
        <v>61</v>
      </c>
      <c r="C866" t="s">
        <v>84</v>
      </c>
      <c r="D866" t="s">
        <v>544</v>
      </c>
      <c r="E866">
        <f>VLOOKUP(A866,home!$A$2:$E$405,3,FALSE)</f>
        <v>1.3243</v>
      </c>
      <c r="F866">
        <f>VLOOKUP(B866,home!$B$2:$E$405,3,FALSE)</f>
        <v>1.0178</v>
      </c>
      <c r="G866">
        <f>VLOOKUP(C866,away!$B$2:$E$405,4,FALSE)</f>
        <v>0.91930000000000001</v>
      </c>
      <c r="H866">
        <f>VLOOKUP(A866,away!$A$2:$E$405,3,FALSE)</f>
        <v>1.1069</v>
      </c>
      <c r="I866">
        <f>VLOOKUP(C866,away!$B$2:$E$405,3,FALSE)</f>
        <v>0.90339999999999998</v>
      </c>
      <c r="J866">
        <f>VLOOKUP(B866,home!$B$2:$E$405,4,FALSE)</f>
        <v>0.78559999999999997</v>
      </c>
      <c r="K866" s="3">
        <f t="shared" si="898"/>
        <v>1.239099226022</v>
      </c>
      <c r="L866" s="3">
        <f t="shared" si="899"/>
        <v>0.785579150176</v>
      </c>
      <c r="M866" s="5">
        <f t="shared" si="900"/>
        <v>0.13203630237709382</v>
      </c>
      <c r="N866" s="5">
        <f t="shared" si="901"/>
        <v>0.16360608008226371</v>
      </c>
      <c r="O866" s="5">
        <f t="shared" si="902"/>
        <v>0.10372496621377873</v>
      </c>
      <c r="P866" s="5">
        <f t="shared" si="903"/>
        <v>0.12852552535465131</v>
      </c>
      <c r="Q866" s="5">
        <f t="shared" si="904"/>
        <v>0.10136208360121317</v>
      </c>
      <c r="R866" s="5">
        <f t="shared" si="905"/>
        <v>4.0742085405127297E-2</v>
      </c>
      <c r="S866" s="5">
        <f t="shared" si="906"/>
        <v>3.1277024519574224E-2</v>
      </c>
      <c r="T866" s="5">
        <f t="shared" si="907"/>
        <v>7.9627939495509698E-2</v>
      </c>
      <c r="U866" s="5">
        <f t="shared" si="908"/>
        <v>5.048348649201545E-2</v>
      </c>
      <c r="V866" s="5">
        <f t="shared" si="909"/>
        <v>3.3828205118483423E-3</v>
      </c>
      <c r="W866" s="5">
        <f t="shared" si="910"/>
        <v>4.186589311274682E-2</v>
      </c>
      <c r="X866" s="5">
        <f t="shared" si="911"/>
        <v>3.2888972732870891E-2</v>
      </c>
      <c r="Y866" s="5">
        <f t="shared" si="912"/>
        <v>1.2918445624825175E-2</v>
      </c>
      <c r="Z866" s="5">
        <f t="shared" si="913"/>
        <v>1.0668710942985974E-2</v>
      </c>
      <c r="AA866" s="5">
        <f t="shared" si="914"/>
        <v>1.321959147210636E-2</v>
      </c>
      <c r="AB866" s="5">
        <f t="shared" si="915"/>
        <v>8.1901927807070118E-3</v>
      </c>
      <c r="AC866" s="5">
        <f t="shared" si="916"/>
        <v>2.0580456645176882E-4</v>
      </c>
      <c r="AD866" s="5">
        <f t="shared" si="917"/>
        <v>1.2968998938181103E-2</v>
      </c>
      <c r="AE866" s="5">
        <f t="shared" si="918"/>
        <v>1.0188175164489756E-2</v>
      </c>
      <c r="AF866" s="5">
        <f t="shared" si="919"/>
        <v>4.0018089937820453E-3</v>
      </c>
      <c r="AG866" s="5">
        <f t="shared" si="920"/>
        <v>1.0479125695006578E-3</v>
      </c>
      <c r="AH866" s="5">
        <f t="shared" si="921"/>
        <v>2.0952792190160781E-3</v>
      </c>
      <c r="AI866" s="5">
        <f t="shared" si="922"/>
        <v>2.5962588585828027E-3</v>
      </c>
      <c r="AJ866" s="5">
        <f t="shared" si="923"/>
        <v>1.6085111711113562E-3</v>
      </c>
      <c r="AK866" s="5">
        <f t="shared" si="924"/>
        <v>6.6436831572394051E-4</v>
      </c>
      <c r="AL866" s="5">
        <f t="shared" si="925"/>
        <v>8.0132931769191E-6</v>
      </c>
      <c r="AM866" s="5">
        <f t="shared" si="926"/>
        <v>3.2139753093160667E-3</v>
      </c>
      <c r="AN866" s="5">
        <f t="shared" si="927"/>
        <v>2.5248319921791621E-3</v>
      </c>
      <c r="AO866" s="5">
        <f t="shared" si="928"/>
        <v>9.9172768537664148E-4</v>
      </c>
      <c r="AP866" s="5">
        <f t="shared" si="929"/>
        <v>2.5969353076139791E-4</v>
      </c>
      <c r="AQ866" s="5">
        <f t="shared" si="930"/>
        <v>5.1002455800435966E-5</v>
      </c>
      <c r="AR866" s="5">
        <f t="shared" si="931"/>
        <v>3.292015336512168E-4</v>
      </c>
      <c r="AS866" s="5">
        <f t="shared" si="932"/>
        <v>4.0791336555247808E-4</v>
      </c>
      <c r="AT866" s="5">
        <f t="shared" si="933"/>
        <v>2.5272256777005242E-4</v>
      </c>
      <c r="AU866" s="5">
        <f t="shared" si="934"/>
        <v>1.0438277937405476E-4</v>
      </c>
      <c r="AV866" s="5">
        <f t="shared" si="935"/>
        <v>3.2335155283104139E-5</v>
      </c>
      <c r="AW866" s="5">
        <f t="shared" si="936"/>
        <v>2.1667288483093583E-7</v>
      </c>
      <c r="AX866" s="5">
        <f t="shared" si="937"/>
        <v>6.6373905303789157E-4</v>
      </c>
      <c r="AY866" s="5">
        <f t="shared" si="938"/>
        <v>5.2141956122412985E-4</v>
      </c>
      <c r="AZ866" s="5">
        <f t="shared" si="939"/>
        <v>2.0480816789579732E-4</v>
      </c>
      <c r="BA866" s="5">
        <f t="shared" si="940"/>
        <v>5.3631008828228007E-5</v>
      </c>
      <c r="BB866" s="5">
        <f t="shared" si="941"/>
        <v>1.0532850584590226E-5</v>
      </c>
      <c r="BC866" s="5">
        <f t="shared" si="942"/>
        <v>1.6548775622346355E-6</v>
      </c>
      <c r="BD866" s="5">
        <f t="shared" si="943"/>
        <v>4.3102310173726447E-5</v>
      </c>
      <c r="BE866" s="5">
        <f t="shared" si="944"/>
        <v>5.3408039176024608E-5</v>
      </c>
      <c r="BF866" s="5">
        <f t="shared" si="945"/>
        <v>3.3088930003182374E-5</v>
      </c>
      <c r="BG866" s="5">
        <f t="shared" si="946"/>
        <v>1.3666822518946468E-5</v>
      </c>
      <c r="BH866" s="5">
        <f t="shared" si="947"/>
        <v>4.233637301351656E-6</v>
      </c>
      <c r="BI866" s="5">
        <f t="shared" si="948"/>
        <v>1.0491793406725404E-6</v>
      </c>
      <c r="BJ866" s="8">
        <f t="shared" si="949"/>
        <v>0.46897332680794962</v>
      </c>
      <c r="BK866" s="8">
        <f t="shared" si="950"/>
        <v>0.29595691018402048</v>
      </c>
      <c r="BL866" s="8">
        <f t="shared" si="951"/>
        <v>0.22459984424831386</v>
      </c>
      <c r="BM866" s="8">
        <f t="shared" si="952"/>
        <v>0.32968054626080273</v>
      </c>
      <c r="BN866" s="8">
        <f t="shared" si="953"/>
        <v>0.66999704303412799</v>
      </c>
    </row>
    <row r="867" spans="1:66" x14ac:dyDescent="0.25">
      <c r="A867" t="s">
        <v>89</v>
      </c>
      <c r="B867" t="s">
        <v>101</v>
      </c>
      <c r="C867" t="s">
        <v>346</v>
      </c>
      <c r="D867" t="s">
        <v>544</v>
      </c>
      <c r="E867">
        <f>VLOOKUP(A867,home!$A$2:$E$405,3,FALSE)</f>
        <v>1.4149</v>
      </c>
      <c r="F867">
        <f>VLOOKUP(B867,home!$B$2:$E$405,3,FALSE)</f>
        <v>0.91930000000000001</v>
      </c>
      <c r="G867">
        <f>VLOOKUP(C867,away!$B$2:$E$405,4,FALSE)</f>
        <v>1.4446000000000001</v>
      </c>
      <c r="H867">
        <f>VLOOKUP(A867,away!$A$2:$E$405,3,FALSE)</f>
        <v>1.1467000000000001</v>
      </c>
      <c r="I867">
        <f>VLOOKUP(C867,away!$B$2:$E$405,3,FALSE)</f>
        <v>0.58919999999999995</v>
      </c>
      <c r="J867">
        <f>VLOOKUP(B867,home!$B$2:$E$405,4,FALSE)</f>
        <v>1.3354999999999999</v>
      </c>
      <c r="K867" s="3">
        <f t="shared" si="898"/>
        <v>1.879016601622</v>
      </c>
      <c r="L867" s="3">
        <f t="shared" si="899"/>
        <v>0.90231139721999987</v>
      </c>
      <c r="M867" s="5">
        <f t="shared" si="900"/>
        <v>6.1956174992157859E-2</v>
      </c>
      <c r="N867" s="5">
        <f t="shared" si="901"/>
        <v>0.1164166813832624</v>
      </c>
      <c r="O867" s="5">
        <f t="shared" si="902"/>
        <v>5.5903762823580776E-2</v>
      </c>
      <c r="P867" s="5">
        <f t="shared" si="903"/>
        <v>0.10504409843864705</v>
      </c>
      <c r="Q867" s="5">
        <f t="shared" si="904"/>
        <v>0.10937443851244447</v>
      </c>
      <c r="R867" s="5">
        <f t="shared" si="905"/>
        <v>2.5221301171600322E-2</v>
      </c>
      <c r="S867" s="5">
        <f t="shared" si="906"/>
        <v>4.4524466762937032E-2</v>
      </c>
      <c r="T867" s="5">
        <f t="shared" si="907"/>
        <v>9.8689802434316742E-2</v>
      </c>
      <c r="U867" s="5">
        <f t="shared" si="908"/>
        <v>4.7391243615945405E-2</v>
      </c>
      <c r="V867" s="5">
        <f t="shared" si="909"/>
        <v>8.3877075120101247E-3</v>
      </c>
      <c r="W867" s="5">
        <f t="shared" si="910"/>
        <v>6.8505461919322608E-2</v>
      </c>
      <c r="X867" s="5">
        <f t="shared" si="911"/>
        <v>6.1813259061625485E-2</v>
      </c>
      <c r="Y867" s="5">
        <f t="shared" si="912"/>
        <v>2.7887404075308549E-2</v>
      </c>
      <c r="Z867" s="5">
        <f t="shared" si="913"/>
        <v>7.5858224999510353E-3</v>
      </c>
      <c r="AA867" s="5">
        <f t="shared" si="914"/>
        <v>1.4253886414365698E-2</v>
      </c>
      <c r="AB867" s="5">
        <f t="shared" si="915"/>
        <v>1.3391644605113719E-2</v>
      </c>
      <c r="AC867" s="5">
        <f t="shared" si="916"/>
        <v>8.8881291259274562E-4</v>
      </c>
      <c r="AD867" s="5">
        <f t="shared" si="917"/>
        <v>3.2180725062047714E-2</v>
      </c>
      <c r="AE867" s="5">
        <f t="shared" si="918"/>
        <v>2.9037034994288939E-2</v>
      </c>
      <c r="AF867" s="5">
        <f t="shared" si="919"/>
        <v>1.310022380841144E-2</v>
      </c>
      <c r="AG867" s="5">
        <f t="shared" si="920"/>
        <v>3.9401604161541448E-3</v>
      </c>
      <c r="AH867" s="5">
        <f t="shared" si="921"/>
        <v>1.7111935247484328E-3</v>
      </c>
      <c r="AI867" s="5">
        <f t="shared" si="922"/>
        <v>3.2153610415903721E-3</v>
      </c>
      <c r="AJ867" s="5">
        <f t="shared" si="923"/>
        <v>3.0208583886784583E-3</v>
      </c>
      <c r="AK867" s="5">
        <f t="shared" si="924"/>
        <v>1.8920810211586361E-3</v>
      </c>
      <c r="AL867" s="5">
        <f t="shared" si="925"/>
        <v>6.0277801911270757E-5</v>
      </c>
      <c r="AM867" s="5">
        <f t="shared" si="926"/>
        <v>1.209362332876416E-2</v>
      </c>
      <c r="AN867" s="5">
        <f t="shared" si="927"/>
        <v>1.0912214163229576E-2</v>
      </c>
      <c r="AO867" s="5">
        <f t="shared" si="928"/>
        <v>4.9231076041937744E-3</v>
      </c>
      <c r="AP867" s="5">
        <f t="shared" si="929"/>
        <v>1.4807253670014969E-3</v>
      </c>
      <c r="AQ867" s="5">
        <f t="shared" si="930"/>
        <v>3.3401884369955445E-4</v>
      </c>
      <c r="AR867" s="5">
        <f t="shared" si="931"/>
        <v>3.0880588404591508E-4</v>
      </c>
      <c r="AS867" s="5">
        <f t="shared" si="932"/>
        <v>5.8025138280083275E-4</v>
      </c>
      <c r="AT867" s="5">
        <f t="shared" si="933"/>
        <v>5.4515099069844363E-4</v>
      </c>
      <c r="AU867" s="5">
        <f t="shared" si="934"/>
        <v>3.4144925397101877E-4</v>
      </c>
      <c r="AV867" s="5">
        <f t="shared" si="935"/>
        <v>1.6039720420574764E-4</v>
      </c>
      <c r="AW867" s="5">
        <f t="shared" si="936"/>
        <v>2.8388468669965523E-6</v>
      </c>
      <c r="AX867" s="5">
        <f t="shared" si="937"/>
        <v>3.7873531680851611E-3</v>
      </c>
      <c r="AY867" s="5">
        <f t="shared" si="938"/>
        <v>3.4173719288605148E-3</v>
      </c>
      <c r="AZ867" s="5">
        <f t="shared" si="939"/>
        <v>1.5417668199752682E-3</v>
      </c>
      <c r="BA867" s="5">
        <f t="shared" si="940"/>
        <v>4.6371792450644009E-4</v>
      </c>
      <c r="BB867" s="5">
        <f t="shared" si="941"/>
        <v>1.046044920943411E-4</v>
      </c>
      <c r="BC867" s="5">
        <f t="shared" si="942"/>
        <v>1.8877165083426674E-5</v>
      </c>
      <c r="BD867" s="5">
        <f t="shared" si="943"/>
        <v>4.6439844783871133E-5</v>
      </c>
      <c r="BE867" s="5">
        <f t="shared" si="944"/>
        <v>8.7261239325642695E-5</v>
      </c>
      <c r="BF867" s="5">
        <f t="shared" si="945"/>
        <v>8.1982658685496611E-5</v>
      </c>
      <c r="BG867" s="5">
        <f t="shared" si="946"/>
        <v>5.1348925571719403E-5</v>
      </c>
      <c r="BH867" s="5">
        <f t="shared" si="947"/>
        <v>2.412137090617829E-5</v>
      </c>
      <c r="BI867" s="5">
        <f t="shared" si="948"/>
        <v>9.0648912773181793E-6</v>
      </c>
      <c r="BJ867" s="8">
        <f t="shared" si="949"/>
        <v>0.60002257247267632</v>
      </c>
      <c r="BK867" s="8">
        <f t="shared" si="950"/>
        <v>0.22427891034911659</v>
      </c>
      <c r="BL867" s="8">
        <f t="shared" si="951"/>
        <v>0.16823760625305401</v>
      </c>
      <c r="BM867" s="8">
        <f t="shared" si="952"/>
        <v>0.52279392117111145</v>
      </c>
      <c r="BN867" s="8">
        <f t="shared" si="953"/>
        <v>0.47391645732169291</v>
      </c>
    </row>
    <row r="868" spans="1:66" x14ac:dyDescent="0.25">
      <c r="A868" t="s">
        <v>89</v>
      </c>
      <c r="B868" t="s">
        <v>115</v>
      </c>
      <c r="C868" t="s">
        <v>104</v>
      </c>
      <c r="D868" t="s">
        <v>544</v>
      </c>
      <c r="E868">
        <f>VLOOKUP(A868,home!$A$2:$E$405,3,FALSE)</f>
        <v>1.4149</v>
      </c>
      <c r="F868">
        <f>VLOOKUP(B868,home!$B$2:$E$405,3,FALSE)</f>
        <v>0.98329999999999995</v>
      </c>
      <c r="G868">
        <f>VLOOKUP(C868,away!$B$2:$E$405,4,FALSE)</f>
        <v>0.8911</v>
      </c>
      <c r="H868">
        <f>VLOOKUP(A868,away!$A$2:$E$405,3,FALSE)</f>
        <v>1.1467000000000001</v>
      </c>
      <c r="I868">
        <f>VLOOKUP(C868,away!$B$2:$E$405,3,FALSE)</f>
        <v>1.4029</v>
      </c>
      <c r="J868">
        <f>VLOOKUP(B868,home!$B$2:$E$405,4,FALSE)</f>
        <v>0.4929</v>
      </c>
      <c r="K868" s="3">
        <f t="shared" si="898"/>
        <v>1.239761739587</v>
      </c>
      <c r="L868" s="3">
        <f t="shared" si="899"/>
        <v>0.79293090644700004</v>
      </c>
      <c r="M868" s="5">
        <f t="shared" si="900"/>
        <v>0.13098235676506767</v>
      </c>
      <c r="N868" s="5">
        <f t="shared" si="901"/>
        <v>0.16238691447826534</v>
      </c>
      <c r="O868" s="5">
        <f t="shared" si="902"/>
        <v>0.10385995887828944</v>
      </c>
      <c r="P868" s="5">
        <f t="shared" si="903"/>
        <v>0.12876160329238243</v>
      </c>
      <c r="Q868" s="5">
        <f t="shared" si="904"/>
        <v>0.10066054178986981</v>
      </c>
      <c r="R868" s="5">
        <f t="shared" si="905"/>
        <v>4.11768856684551E-2</v>
      </c>
      <c r="S868" s="5">
        <f t="shared" si="906"/>
        <v>3.1644625451659587E-2</v>
      </c>
      <c r="T868" s="5">
        <f t="shared" si="907"/>
        <v>7.9816854644887594E-2</v>
      </c>
      <c r="U868" s="5">
        <f t="shared" si="908"/>
        <v>5.1049527407098907E-2</v>
      </c>
      <c r="V868" s="5">
        <f t="shared" si="909"/>
        <v>3.4564559425959941E-3</v>
      </c>
      <c r="W868" s="5">
        <f t="shared" si="910"/>
        <v>4.1598362799059652E-2</v>
      </c>
      <c r="X868" s="5">
        <f t="shared" si="911"/>
        <v>3.2984627520969534E-2</v>
      </c>
      <c r="Y868" s="5">
        <f t="shared" si="912"/>
        <v>1.3077265299509519E-2</v>
      </c>
      <c r="Z868" s="5">
        <f t="shared" si="913"/>
        <v>1.0883475092584197E-2</v>
      </c>
      <c r="AA868" s="5">
        <f t="shared" si="914"/>
        <v>1.349291601353397E-2</v>
      </c>
      <c r="AB868" s="5">
        <f t="shared" si="915"/>
        <v>8.364000514520081E-3</v>
      </c>
      <c r="AC868" s="5">
        <f t="shared" si="916"/>
        <v>2.1236581965596715E-4</v>
      </c>
      <c r="AD868" s="5">
        <f t="shared" si="917"/>
        <v>1.2893014656933321E-2</v>
      </c>
      <c r="AE868" s="5">
        <f t="shared" si="918"/>
        <v>1.0223269798756596E-2</v>
      </c>
      <c r="AF868" s="5">
        <f t="shared" si="919"/>
        <v>4.0531732941901533E-3</v>
      </c>
      <c r="AG868" s="5">
        <f t="shared" si="920"/>
        <v>1.0712954580496573E-3</v>
      </c>
      <c r="AH868" s="5">
        <f t="shared" si="921"/>
        <v>2.1574609426140332E-3</v>
      </c>
      <c r="AI868" s="5">
        <f t="shared" si="922"/>
        <v>2.6747375313061826E-3</v>
      </c>
      <c r="AJ868" s="5">
        <f t="shared" si="923"/>
        <v>1.6580186273753952E-3</v>
      </c>
      <c r="AK868" s="5">
        <f t="shared" si="924"/>
        <v>6.8518268591419025E-4</v>
      </c>
      <c r="AL868" s="5">
        <f t="shared" si="925"/>
        <v>8.3506096847681557E-6</v>
      </c>
      <c r="AM868" s="5">
        <f t="shared" si="926"/>
        <v>3.1968532559200698E-3</v>
      </c>
      <c r="AN868" s="5">
        <f t="shared" si="927"/>
        <v>2.5348837499947442E-3</v>
      </c>
      <c r="AO868" s="5">
        <f t="shared" si="928"/>
        <v>1.0049938348105517E-3</v>
      </c>
      <c r="AP868" s="5">
        <f t="shared" si="929"/>
        <v>2.6563022413665915E-4</v>
      </c>
      <c r="AQ868" s="5">
        <f t="shared" si="930"/>
        <v>5.2656603601100212E-5</v>
      </c>
      <c r="AR868" s="5">
        <f t="shared" si="931"/>
        <v>3.4214349217018904E-4</v>
      </c>
      <c r="AS868" s="5">
        <f t="shared" si="932"/>
        <v>4.2417641104128468E-4</v>
      </c>
      <c r="AT868" s="5">
        <f t="shared" si="933"/>
        <v>2.6293884262215672E-4</v>
      </c>
      <c r="AU868" s="5">
        <f t="shared" si="934"/>
        <v>1.0866050564474585E-4</v>
      </c>
      <c r="AV868" s="5">
        <f t="shared" si="935"/>
        <v>3.3678284375633249E-5</v>
      </c>
      <c r="AW868" s="5">
        <f t="shared" si="936"/>
        <v>2.2802856770503177E-7</v>
      </c>
      <c r="AX868" s="5">
        <f t="shared" si="937"/>
        <v>6.605560589606381E-4</v>
      </c>
      <c r="AY868" s="5">
        <f t="shared" si="938"/>
        <v>5.2377531459071684E-4</v>
      </c>
      <c r="AZ868" s="5">
        <f t="shared" si="939"/>
        <v>2.0765881748648985E-4</v>
      </c>
      <c r="BA868" s="5">
        <f t="shared" si="940"/>
        <v>5.4886364793758178E-5</v>
      </c>
      <c r="BB868" s="5">
        <f t="shared" si="941"/>
        <v>1.0880273746873843E-5</v>
      </c>
      <c r="BC868" s="5">
        <f t="shared" si="942"/>
        <v>1.7254610649000354E-6</v>
      </c>
      <c r="BD868" s="5">
        <f t="shared" si="943"/>
        <v>4.5216024896908322E-5</v>
      </c>
      <c r="BE868" s="5">
        <f t="shared" si="944"/>
        <v>5.6057097683400162E-5</v>
      </c>
      <c r="BF868" s="5">
        <f t="shared" si="945"/>
        <v>3.4748722470085283E-5</v>
      </c>
      <c r="BG868" s="5">
        <f t="shared" si="946"/>
        <v>1.4360045539312941E-5</v>
      </c>
      <c r="BH868" s="5">
        <f t="shared" si="947"/>
        <v>4.4507587595917836E-6</v>
      </c>
      <c r="BI868" s="5">
        <f t="shared" si="948"/>
        <v>1.103576084454718E-6</v>
      </c>
      <c r="BJ868" s="8">
        <f t="shared" si="949"/>
        <v>0.46727981969959764</v>
      </c>
      <c r="BK868" s="8">
        <f t="shared" si="950"/>
        <v>0.29558953319563708</v>
      </c>
      <c r="BL868" s="8">
        <f t="shared" si="951"/>
        <v>0.22644622203039505</v>
      </c>
      <c r="BM868" s="8">
        <f t="shared" si="952"/>
        <v>0.33184724185986131</v>
      </c>
      <c r="BN868" s="8">
        <f t="shared" si="953"/>
        <v>0.66782826087232983</v>
      </c>
    </row>
    <row r="869" spans="1:66" x14ac:dyDescent="0.25">
      <c r="A869" t="s">
        <v>89</v>
      </c>
      <c r="B869" t="s">
        <v>94</v>
      </c>
      <c r="C869" t="s">
        <v>109</v>
      </c>
      <c r="D869" t="s">
        <v>544</v>
      </c>
      <c r="E869">
        <f>VLOOKUP(A869,home!$A$2:$E$405,3,FALSE)</f>
        <v>1.4149</v>
      </c>
      <c r="F869">
        <f>VLOOKUP(B869,home!$B$2:$E$405,3,FALSE)</f>
        <v>0.82969999999999999</v>
      </c>
      <c r="G869">
        <f>VLOOKUP(C869,away!$B$2:$E$405,4,FALSE)</f>
        <v>0.9849</v>
      </c>
      <c r="H869">
        <f>VLOOKUP(A869,away!$A$2:$E$405,3,FALSE)</f>
        <v>1.1467000000000001</v>
      </c>
      <c r="I869">
        <f>VLOOKUP(C869,away!$B$2:$E$405,3,FALSE)</f>
        <v>0.82489999999999997</v>
      </c>
      <c r="J869">
        <f>VLOOKUP(B869,home!$B$2:$E$405,4,FALSE)</f>
        <v>1.365</v>
      </c>
      <c r="K869" s="3">
        <f t="shared" si="898"/>
        <v>1.1562159977969999</v>
      </c>
      <c r="L869" s="3">
        <f t="shared" si="899"/>
        <v>1.29117101295</v>
      </c>
      <c r="M869" s="5">
        <f t="shared" si="900"/>
        <v>8.6519365564168269E-2</v>
      </c>
      <c r="N869" s="5">
        <f t="shared" si="901"/>
        <v>0.1000350745845382</v>
      </c>
      <c r="O869" s="5">
        <f t="shared" si="902"/>
        <v>0.11171129687527848</v>
      </c>
      <c r="P869" s="5">
        <f t="shared" si="903"/>
        <v>0.12916238858184698</v>
      </c>
      <c r="Q869" s="5">
        <f t="shared" si="904"/>
        <v>5.7831076787729592E-2</v>
      </c>
      <c r="R869" s="5">
        <f t="shared" si="905"/>
        <v>7.2119194172205747E-2</v>
      </c>
      <c r="S869" s="5">
        <f t="shared" si="906"/>
        <v>4.8205747104661009E-2</v>
      </c>
      <c r="T869" s="5">
        <f t="shared" si="907"/>
        <v>7.4669809996002048E-2</v>
      </c>
      <c r="U869" s="5">
        <f t="shared" si="908"/>
        <v>8.3385366050132456E-2</v>
      </c>
      <c r="V869" s="5">
        <f t="shared" si="909"/>
        <v>7.9961153446977875E-3</v>
      </c>
      <c r="W869" s="5">
        <f t="shared" si="910"/>
        <v>2.2288405383933219E-2</v>
      </c>
      <c r="X869" s="5">
        <f t="shared" si="911"/>
        <v>2.8778142956613288E-2</v>
      </c>
      <c r="Y869" s="5">
        <f t="shared" si="912"/>
        <v>1.8578751996055146E-2</v>
      </c>
      <c r="Z869" s="5">
        <f t="shared" si="913"/>
        <v>3.1039404330821554E-2</v>
      </c>
      <c r="AA869" s="5">
        <f t="shared" si="914"/>
        <v>3.5888255849385362E-2</v>
      </c>
      <c r="AB869" s="5">
        <f t="shared" si="915"/>
        <v>2.0747287773045565E-2</v>
      </c>
      <c r="AC869" s="5">
        <f t="shared" si="916"/>
        <v>7.4607383457055078E-4</v>
      </c>
      <c r="AD869" s="5">
        <f t="shared" si="917"/>
        <v>6.4425527175720927E-3</v>
      </c>
      <c r="AE869" s="5">
        <f t="shared" si="918"/>
        <v>8.3184373183313332E-3</v>
      </c>
      <c r="AF869" s="5">
        <f t="shared" si="919"/>
        <v>5.3702625692354762E-3</v>
      </c>
      <c r="AG869" s="5">
        <f t="shared" si="920"/>
        <v>2.3113091204424135E-3</v>
      </c>
      <c r="AH869" s="5">
        <f t="shared" si="921"/>
        <v>1.0019294782797866E-2</v>
      </c>
      <c r="AI869" s="5">
        <f t="shared" si="922"/>
        <v>1.1584468914514911E-2</v>
      </c>
      <c r="AJ869" s="5">
        <f t="shared" si="923"/>
        <v>6.6970741424720957E-3</v>
      </c>
      <c r="AK869" s="5">
        <f t="shared" si="924"/>
        <v>2.581088087319619E-3</v>
      </c>
      <c r="AL869" s="5">
        <f t="shared" si="925"/>
        <v>4.4551726843202468E-5</v>
      </c>
      <c r="AM869" s="5">
        <f t="shared" si="926"/>
        <v>1.4897965037414774E-3</v>
      </c>
      <c r="AN869" s="5">
        <f t="shared" si="927"/>
        <v>1.9235820608252518E-3</v>
      </c>
      <c r="AO869" s="5">
        <f t="shared" si="928"/>
        <v>1.2418366989840946E-3</v>
      </c>
      <c r="AP869" s="5">
        <f t="shared" si="929"/>
        <v>5.3447451618192604E-4</v>
      </c>
      <c r="AQ869" s="5">
        <f t="shared" si="930"/>
        <v>1.7252450061364458E-4</v>
      </c>
      <c r="AR869" s="5">
        <f t="shared" si="931"/>
        <v>2.5873245987499539E-3</v>
      </c>
      <c r="AS869" s="5">
        <f t="shared" si="932"/>
        <v>2.9915060925684001E-3</v>
      </c>
      <c r="AT869" s="5">
        <f t="shared" si="933"/>
        <v>1.7294136008673892E-3</v>
      </c>
      <c r="AU869" s="5">
        <f t="shared" si="934"/>
        <v>6.6652522404352999E-4</v>
      </c>
      <c r="AV869" s="5">
        <f t="shared" si="935"/>
        <v>1.9266178174358973E-4</v>
      </c>
      <c r="AW869" s="5">
        <f t="shared" si="936"/>
        <v>1.8475014289803962E-6</v>
      </c>
      <c r="AX869" s="5">
        <f t="shared" si="937"/>
        <v>2.8708775851465554E-4</v>
      </c>
      <c r="AY869" s="5">
        <f t="shared" si="938"/>
        <v>3.7067939196691276E-4</v>
      </c>
      <c r="AZ869" s="5">
        <f t="shared" si="939"/>
        <v>2.3930524300280444E-4</v>
      </c>
      <c r="BA869" s="5">
        <f t="shared" si="940"/>
        <v>1.0299466433739233E-4</v>
      </c>
      <c r="BB869" s="5">
        <f t="shared" si="941"/>
        <v>3.3245931270239009E-5</v>
      </c>
      <c r="BC869" s="5">
        <f t="shared" si="942"/>
        <v>8.5852365509321151E-6</v>
      </c>
      <c r="BD869" s="5">
        <f t="shared" si="943"/>
        <v>5.5677975383307135E-4</v>
      </c>
      <c r="BE869" s="5">
        <f t="shared" si="944"/>
        <v>6.4375765863127258E-4</v>
      </c>
      <c r="BF869" s="5">
        <f t="shared" si="945"/>
        <v>3.7216145180690881E-4</v>
      </c>
      <c r="BG869" s="5">
        <f t="shared" si="946"/>
        <v>1.4343300811416832E-4</v>
      </c>
      <c r="BH869" s="5">
        <f t="shared" si="947"/>
        <v>4.1459884648437069E-5</v>
      </c>
      <c r="BI869" s="5">
        <f t="shared" si="948"/>
        <v>9.5873163794682338E-6</v>
      </c>
      <c r="BJ869" s="8">
        <f t="shared" si="949"/>
        <v>0.33102793593644214</v>
      </c>
      <c r="BK869" s="8">
        <f t="shared" si="950"/>
        <v>0.2730449215487547</v>
      </c>
      <c r="BL869" s="8">
        <f t="shared" si="951"/>
        <v>0.36466793701853828</v>
      </c>
      <c r="BM869" s="8">
        <f t="shared" si="952"/>
        <v>0.44203297037825146</v>
      </c>
      <c r="BN869" s="8">
        <f t="shared" si="953"/>
        <v>0.55737839656576726</v>
      </c>
    </row>
    <row r="870" spans="1:66" x14ac:dyDescent="0.25">
      <c r="A870" t="s">
        <v>89</v>
      </c>
      <c r="B870" t="s">
        <v>96</v>
      </c>
      <c r="C870" t="s">
        <v>98</v>
      </c>
      <c r="D870" t="s">
        <v>544</v>
      </c>
      <c r="E870">
        <f>VLOOKUP(A870,home!$A$2:$E$405,3,FALSE)</f>
        <v>1.4149</v>
      </c>
      <c r="F870">
        <f>VLOOKUP(B870,home!$B$2:$E$405,3,FALSE)</f>
        <v>0.86040000000000005</v>
      </c>
      <c r="G870">
        <f>VLOOKUP(C870,away!$B$2:$E$405,4,FALSE)</f>
        <v>0.79900000000000004</v>
      </c>
      <c r="H870">
        <f>VLOOKUP(A870,away!$A$2:$E$405,3,FALSE)</f>
        <v>1.1467000000000001</v>
      </c>
      <c r="I870">
        <f>VLOOKUP(C870,away!$B$2:$E$405,3,FALSE)</f>
        <v>1.0616000000000001</v>
      </c>
      <c r="J870">
        <f>VLOOKUP(B870,home!$B$2:$E$405,4,FALSE)</f>
        <v>1.2512000000000001</v>
      </c>
      <c r="K870" s="3">
        <f t="shared" si="898"/>
        <v>0.97268658804000019</v>
      </c>
      <c r="L870" s="3">
        <f t="shared" si="899"/>
        <v>1.5231317040640004</v>
      </c>
      <c r="M870" s="5">
        <f t="shared" si="900"/>
        <v>8.2428972809323958E-2</v>
      </c>
      <c r="N870" s="5">
        <f t="shared" si="901"/>
        <v>8.0177556317543267E-2</v>
      </c>
      <c r="O870" s="5">
        <f t="shared" si="902"/>
        <v>0.12555018181931077</v>
      </c>
      <c r="P870" s="5">
        <f t="shared" si="903"/>
        <v>0.12212097798162705</v>
      </c>
      <c r="Q870" s="5">
        <f t="shared" si="904"/>
        <v>3.8993816845948055E-2</v>
      </c>
      <c r="R870" s="5">
        <f t="shared" si="905"/>
        <v>9.5614731189995958E-2</v>
      </c>
      <c r="S870" s="5">
        <f t="shared" si="906"/>
        <v>4.5231466421664826E-2</v>
      </c>
      <c r="T870" s="5">
        <f t="shared" si="907"/>
        <v>5.9392718700528389E-2</v>
      </c>
      <c r="U870" s="5">
        <f t="shared" si="908"/>
        <v>9.3003166647558963E-2</v>
      </c>
      <c r="V870" s="5">
        <f t="shared" si="909"/>
        <v>7.4457516125689535E-3</v>
      </c>
      <c r="W870" s="5">
        <f t="shared" si="910"/>
        <v>1.2642920887513971E-2</v>
      </c>
      <c r="X870" s="5">
        <f t="shared" si="911"/>
        <v>1.9256833635745499E-2</v>
      </c>
      <c r="Y870" s="5">
        <f t="shared" si="912"/>
        <v>1.4665346915245002E-2</v>
      </c>
      <c r="Z870" s="5">
        <f t="shared" si="913"/>
        <v>4.8544609483679974E-2</v>
      </c>
      <c r="AA870" s="5">
        <f t="shared" si="914"/>
        <v>4.7218690566414909E-2</v>
      </c>
      <c r="AB870" s="5">
        <f t="shared" si="915"/>
        <v>2.2964493509381324E-2</v>
      </c>
      <c r="AC870" s="5">
        <f t="shared" si="916"/>
        <v>6.8944392194975263E-4</v>
      </c>
      <c r="AD870" s="5">
        <f t="shared" si="917"/>
        <v>3.0743998952339029E-3</v>
      </c>
      <c r="AE870" s="5">
        <f t="shared" si="918"/>
        <v>4.682715951401799E-3</v>
      </c>
      <c r="AF870" s="5">
        <f t="shared" si="919"/>
        <v>3.5661965633531499E-3</v>
      </c>
      <c r="AG870" s="5">
        <f t="shared" si="920"/>
        <v>1.8105956828557556E-3</v>
      </c>
      <c r="AH870" s="5">
        <f t="shared" si="921"/>
        <v>1.8484958441499735E-2</v>
      </c>
      <c r="AI870" s="5">
        <f t="shared" si="922"/>
        <v>1.7980071156523576E-2</v>
      </c>
      <c r="AJ870" s="5">
        <f t="shared" si="923"/>
        <v>8.7444870329776679E-3</v>
      </c>
      <c r="AK870" s="5">
        <f t="shared" si="924"/>
        <v>2.8352150854223583E-3</v>
      </c>
      <c r="AL870" s="5">
        <f t="shared" si="925"/>
        <v>4.0857268090313247E-5</v>
      </c>
      <c r="AM870" s="5">
        <f t="shared" si="926"/>
        <v>5.9808550887312001E-4</v>
      </c>
      <c r="AN870" s="5">
        <f t="shared" si="927"/>
        <v>9.1096300030590004E-4</v>
      </c>
      <c r="AO870" s="5">
        <f t="shared" si="928"/>
        <v>6.9375831349759024E-4</v>
      </c>
      <c r="AP870" s="5">
        <f t="shared" si="929"/>
        <v>3.5222842741538396E-4</v>
      </c>
      <c r="AQ870" s="5">
        <f t="shared" si="930"/>
        <v>1.3412257121724427E-4</v>
      </c>
      <c r="AR870" s="5">
        <f t="shared" si="931"/>
        <v>5.6310052501107365E-3</v>
      </c>
      <c r="AS870" s="5">
        <f t="shared" si="932"/>
        <v>5.4772032839655403E-3</v>
      </c>
      <c r="AT870" s="5">
        <f t="shared" si="933"/>
        <v>2.6638010871409623E-3</v>
      </c>
      <c r="AU870" s="5">
        <f t="shared" si="934"/>
        <v>8.6368119688946224E-4</v>
      </c>
      <c r="AV870" s="5">
        <f t="shared" si="935"/>
        <v>2.1002277913917861E-4</v>
      </c>
      <c r="AW870" s="5">
        <f t="shared" si="936"/>
        <v>1.681423872778204E-6</v>
      </c>
      <c r="AX870" s="5">
        <f t="shared" si="937"/>
        <v>9.6958292163660346E-5</v>
      </c>
      <c r="AY870" s="5">
        <f t="shared" si="938"/>
        <v>1.4768024876637119E-4</v>
      </c>
      <c r="AZ870" s="5">
        <f t="shared" si="939"/>
        <v>1.1246823448005925E-4</v>
      </c>
      <c r="BA870" s="5">
        <f t="shared" si="940"/>
        <v>5.7101311212227424E-5</v>
      </c>
      <c r="BB870" s="5">
        <f t="shared" si="941"/>
        <v>2.1743204362742198E-5</v>
      </c>
      <c r="BC870" s="5">
        <f t="shared" si="942"/>
        <v>6.6235527825670577E-6</v>
      </c>
      <c r="BD870" s="5">
        <f t="shared" si="943"/>
        <v>1.4294604370324177E-3</v>
      </c>
      <c r="BE870" s="5">
        <f t="shared" si="944"/>
        <v>1.39041699523523E-3</v>
      </c>
      <c r="BF870" s="5">
        <f t="shared" si="945"/>
        <v>6.762199815240924E-4</v>
      </c>
      <c r="BG870" s="5">
        <f t="shared" si="946"/>
        <v>2.192500355310472E-4</v>
      </c>
      <c r="BH870" s="5">
        <f t="shared" si="947"/>
        <v>5.3315392247085764E-5</v>
      </c>
      <c r="BI870" s="5">
        <f t="shared" si="948"/>
        <v>1.037183339496643E-5</v>
      </c>
      <c r="BJ870" s="8">
        <f t="shared" si="949"/>
        <v>0.24139483406044571</v>
      </c>
      <c r="BK870" s="8">
        <f t="shared" si="950"/>
        <v>0.25810515026399122</v>
      </c>
      <c r="BL870" s="8">
        <f t="shared" si="951"/>
        <v>0.45102074372129597</v>
      </c>
      <c r="BM870" s="8">
        <f t="shared" si="952"/>
        <v>0.45403310174077027</v>
      </c>
      <c r="BN870" s="8">
        <f t="shared" si="953"/>
        <v>0.54488623696374905</v>
      </c>
    </row>
    <row r="871" spans="1:66" s="10" customFormat="1" x14ac:dyDescent="0.25">
      <c r="A871" t="s">
        <v>89</v>
      </c>
      <c r="B871" t="s">
        <v>120</v>
      </c>
      <c r="C871" t="s">
        <v>122</v>
      </c>
      <c r="D871" t="s">
        <v>544</v>
      </c>
      <c r="E871">
        <f>VLOOKUP(A871,home!$A$2:$E$405,3,FALSE)</f>
        <v>1.4149</v>
      </c>
      <c r="F871">
        <f>VLOOKUP(B871,home!$B$2:$E$405,3,FALSE)</f>
        <v>0.73750000000000004</v>
      </c>
      <c r="G871">
        <f>VLOOKUP(C871,away!$B$2:$E$405,4,FALSE)</f>
        <v>1.2599</v>
      </c>
      <c r="H871">
        <f>VLOOKUP(A871,away!$A$2:$E$405,3,FALSE)</f>
        <v>1.1467000000000001</v>
      </c>
      <c r="I871">
        <f>VLOOKUP(C871,away!$B$2:$E$405,3,FALSE)</f>
        <v>0.94789999999999996</v>
      </c>
      <c r="J871">
        <f>VLOOKUP(B871,home!$B$2:$E$405,4,FALSE)</f>
        <v>0.98580000000000001</v>
      </c>
      <c r="K871" s="3">
        <f t="shared" si="898"/>
        <v>1.3146914761250001</v>
      </c>
      <c r="L871" s="3">
        <f t="shared" si="899"/>
        <v>1.0715221415939999</v>
      </c>
      <c r="M871" s="5">
        <f t="shared" si="900"/>
        <v>9.1977286551966728E-2</v>
      </c>
      <c r="N871" s="5">
        <f t="shared" si="901"/>
        <v>0.12092175462697727</v>
      </c>
      <c r="O871" s="5">
        <f t="shared" si="902"/>
        <v>9.8555699064168389E-2</v>
      </c>
      <c r="P871" s="5">
        <f t="shared" si="903"/>
        <v>0.12957033748320282</v>
      </c>
      <c r="Q871" s="5">
        <f t="shared" si="904"/>
        <v>7.9487400043082912E-2</v>
      </c>
      <c r="R871" s="5">
        <f t="shared" si="905"/>
        <v>5.280230686376574E-2</v>
      </c>
      <c r="S871" s="5">
        <f t="shared" si="906"/>
        <v>4.5632114690689618E-2</v>
      </c>
      <c r="T871" s="5">
        <f t="shared" si="907"/>
        <v>8.5172509123903187E-2</v>
      </c>
      <c r="U871" s="5">
        <f t="shared" si="908"/>
        <v>6.9418742753529411E-2</v>
      </c>
      <c r="V871" s="5">
        <f t="shared" si="909"/>
        <v>7.1425466030129352E-3</v>
      </c>
      <c r="W871" s="5">
        <f t="shared" si="910"/>
        <v>3.4833802431993029E-2</v>
      </c>
      <c r="X871" s="5">
        <f t="shared" si="911"/>
        <v>3.7325190581791449E-2</v>
      </c>
      <c r="Y871" s="5">
        <f t="shared" si="912"/>
        <v>1.9997384073802683E-2</v>
      </c>
      <c r="Z871" s="5">
        <f t="shared" si="913"/>
        <v>1.8859613643921948E-2</v>
      </c>
      <c r="AA871" s="5">
        <f t="shared" si="914"/>
        <v>2.4794573300674937E-2</v>
      </c>
      <c r="AB871" s="5">
        <f t="shared" si="915"/>
        <v>1.6298607086276926E-2</v>
      </c>
      <c r="AC871" s="5">
        <f t="shared" si="916"/>
        <v>6.2886597369273337E-4</v>
      </c>
      <c r="AD871" s="5">
        <f t="shared" si="917"/>
        <v>1.1448925784590882E-2</v>
      </c>
      <c r="AE871" s="5">
        <f t="shared" si="918"/>
        <v>1.2267777475655587E-2</v>
      </c>
      <c r="AF871" s="5">
        <f t="shared" si="919"/>
        <v>6.5725975966565535E-3</v>
      </c>
      <c r="AG871" s="5">
        <f t="shared" si="920"/>
        <v>2.3475612842016698E-3</v>
      </c>
      <c r="AH871" s="5">
        <f t="shared" si="921"/>
        <v>5.0521234003426648E-3</v>
      </c>
      <c r="AI871" s="5">
        <f t="shared" si="922"/>
        <v>6.6419835707621534E-3</v>
      </c>
      <c r="AJ871" s="5">
        <f t="shared" si="923"/>
        <v>4.3660795925216473E-3</v>
      </c>
      <c r="AK871" s="5">
        <f t="shared" si="924"/>
        <v>1.9133492081238417E-3</v>
      </c>
      <c r="AL871" s="5">
        <f t="shared" si="925"/>
        <v>3.5435868787902665E-5</v>
      </c>
      <c r="AM871" s="5">
        <f t="shared" si="926"/>
        <v>3.0103610279578722E-3</v>
      </c>
      <c r="AN871" s="5">
        <f t="shared" si="927"/>
        <v>3.225668495648534E-3</v>
      </c>
      <c r="AO871" s="5">
        <f t="shared" si="928"/>
        <v>1.7281876072648065E-3</v>
      </c>
      <c r="AP871" s="5">
        <f t="shared" si="929"/>
        <v>6.1726376200419884E-4</v>
      </c>
      <c r="AQ871" s="5">
        <f t="shared" si="930"/>
        <v>1.6535294704777699E-4</v>
      </c>
      <c r="AR871" s="5">
        <f t="shared" si="931"/>
        <v>1.0826924171064669E-3</v>
      </c>
      <c r="AS871" s="5">
        <f t="shared" si="932"/>
        <v>1.4234064920350454E-3</v>
      </c>
      <c r="AT871" s="5">
        <f t="shared" si="933"/>
        <v>9.356701910697311E-4</v>
      </c>
      <c r="AU871" s="5">
        <f t="shared" si="934"/>
        <v>4.1003920822120862E-4</v>
      </c>
      <c r="AV871" s="5">
        <f t="shared" si="935"/>
        <v>1.3476876298136676E-4</v>
      </c>
      <c r="AW871" s="5">
        <f t="shared" si="936"/>
        <v>1.3866459288127547E-6</v>
      </c>
      <c r="AX871" s="5">
        <f t="shared" si="937"/>
        <v>6.5961599725251733E-4</v>
      </c>
      <c r="AY871" s="5">
        <f t="shared" si="938"/>
        <v>7.0679314600567927E-4</v>
      </c>
      <c r="AZ871" s="5">
        <f t="shared" si="939"/>
        <v>3.78672252735983E-4</v>
      </c>
      <c r="BA871" s="5">
        <f t="shared" si="940"/>
        <v>1.3525190107129499E-4</v>
      </c>
      <c r="BB871" s="5">
        <f t="shared" si="941"/>
        <v>3.6231351672643452E-5</v>
      </c>
      <c r="BC871" s="5">
        <f t="shared" si="942"/>
        <v>7.7645391074232543E-6</v>
      </c>
      <c r="BD871" s="5">
        <f t="shared" si="943"/>
        <v>1.9335481624425092E-4</v>
      </c>
      <c r="BE871" s="5">
        <f t="shared" si="944"/>
        <v>2.5420192878403239E-4</v>
      </c>
      <c r="BF871" s="5">
        <f t="shared" si="945"/>
        <v>1.6709855449345088E-4</v>
      </c>
      <c r="BG871" s="5">
        <f t="shared" si="946"/>
        <v>7.322768175511625E-5</v>
      </c>
      <c r="BH871" s="5">
        <f t="shared" si="947"/>
        <v>2.4067952254961379E-5</v>
      </c>
      <c r="BI871" s="5">
        <f t="shared" si="948"/>
        <v>6.3283863354762387E-6</v>
      </c>
      <c r="BJ871" s="8">
        <f t="shared" si="949"/>
        <v>0.42104606605042399</v>
      </c>
      <c r="BK871" s="8">
        <f t="shared" si="950"/>
        <v>0.27569338031735841</v>
      </c>
      <c r="BL871" s="8">
        <f t="shared" si="951"/>
        <v>0.28454832123144685</v>
      </c>
      <c r="BM871" s="8">
        <f t="shared" si="952"/>
        <v>0.4261271901099104</v>
      </c>
      <c r="BN871" s="8">
        <f t="shared" si="953"/>
        <v>0.57331478463316388</v>
      </c>
    </row>
    <row r="872" spans="1:66" s="10" customFormat="1" x14ac:dyDescent="0.25">
      <c r="A872" t="s">
        <v>89</v>
      </c>
      <c r="B872" t="s">
        <v>303</v>
      </c>
      <c r="C872" t="s">
        <v>81</v>
      </c>
      <c r="D872" t="s">
        <v>544</v>
      </c>
      <c r="E872">
        <f>VLOOKUP(A872,home!$A$2:$E$405,3,FALSE)</f>
        <v>1.4149</v>
      </c>
      <c r="F872">
        <f>VLOOKUP(B872,home!$B$2:$E$405,3,FALSE)</f>
        <v>1.1526000000000001</v>
      </c>
      <c r="G872">
        <f>VLOOKUP(C872,away!$B$2:$E$405,4,FALSE)</f>
        <v>0.79900000000000004</v>
      </c>
      <c r="H872">
        <f>VLOOKUP(A872,away!$A$2:$E$405,3,FALSE)</f>
        <v>1.1467000000000001</v>
      </c>
      <c r="I872">
        <f>VLOOKUP(C872,away!$B$2:$E$405,3,FALSE)</f>
        <v>1.0237000000000001</v>
      </c>
      <c r="J872">
        <f>VLOOKUP(B872,home!$B$2:$E$405,4,FALSE)</f>
        <v>0.86009999999999998</v>
      </c>
      <c r="K872" s="3">
        <f t="shared" si="898"/>
        <v>1.3030201782600002</v>
      </c>
      <c r="L872" s="3">
        <f t="shared" si="899"/>
        <v>1.0096514270790002</v>
      </c>
      <c r="M872" s="5">
        <f t="shared" si="900"/>
        <v>9.8996418592127891E-2</v>
      </c>
      <c r="N872" s="5">
        <f t="shared" si="901"/>
        <v>0.12899433100101612</v>
      </c>
      <c r="O872" s="5">
        <f t="shared" si="902"/>
        <v>9.9951875307252011E-2</v>
      </c>
      <c r="P872" s="5">
        <f t="shared" si="903"/>
        <v>0.13023931038027683</v>
      </c>
      <c r="Q872" s="5">
        <f t="shared" si="904"/>
        <v>8.4041108087736738E-2</v>
      </c>
      <c r="R872" s="5">
        <f t="shared" si="905"/>
        <v>5.0458276771594625E-2</v>
      </c>
      <c r="S872" s="5">
        <f t="shared" si="906"/>
        <v>4.2835584886701403E-2</v>
      </c>
      <c r="T872" s="5">
        <f t="shared" si="907"/>
        <v>8.4852224714083907E-2</v>
      </c>
      <c r="U872" s="5">
        <f t="shared" si="908"/>
        <v>6.5748152793615663E-2</v>
      </c>
      <c r="V872" s="5">
        <f t="shared" si="909"/>
        <v>6.2615924390885275E-3</v>
      </c>
      <c r="W872" s="5">
        <f t="shared" si="910"/>
        <v>3.6502419880550217E-2</v>
      </c>
      <c r="X872" s="5">
        <f t="shared" si="911"/>
        <v>3.6854720324234397E-2</v>
      </c>
      <c r="Y872" s="5">
        <f t="shared" si="912"/>
        <v>1.8605210484980341E-2</v>
      </c>
      <c r="Z872" s="5">
        <f t="shared" si="913"/>
        <v>1.6981757050129227E-2</v>
      </c>
      <c r="AA872" s="5">
        <f t="shared" si="914"/>
        <v>2.2127572098627406E-2</v>
      </c>
      <c r="AB872" s="5">
        <f t="shared" si="915"/>
        <v>1.4416336470207245E-2</v>
      </c>
      <c r="AC872" s="5">
        <f t="shared" si="916"/>
        <v>5.1485794432447102E-4</v>
      </c>
      <c r="AD872" s="5">
        <f t="shared" si="917"/>
        <v>1.1890847414918977E-2</v>
      </c>
      <c r="AE872" s="5">
        <f t="shared" si="918"/>
        <v>1.2005611061651586E-2</v>
      </c>
      <c r="AF872" s="5">
        <f t="shared" si="919"/>
        <v>6.0607411706759757E-3</v>
      </c>
      <c r="AG872" s="5">
        <f t="shared" si="920"/>
        <v>2.0397453240431499E-3</v>
      </c>
      <c r="AH872" s="5">
        <f t="shared" si="921"/>
        <v>4.2864138099929627E-3</v>
      </c>
      <c r="AI872" s="5">
        <f t="shared" si="922"/>
        <v>5.585283686793157E-3</v>
      </c>
      <c r="AJ872" s="5">
        <f t="shared" si="923"/>
        <v>3.6388686725989453E-3</v>
      </c>
      <c r="AK872" s="5">
        <f t="shared" si="924"/>
        <v>1.5805064354782023E-3</v>
      </c>
      <c r="AL872" s="5">
        <f t="shared" si="925"/>
        <v>2.709380584317756E-5</v>
      </c>
      <c r="AM872" s="5">
        <f t="shared" si="926"/>
        <v>3.0988028236500413E-3</v>
      </c>
      <c r="AN872" s="5">
        <f t="shared" si="927"/>
        <v>3.1287106931347001E-3</v>
      </c>
      <c r="AO872" s="5">
        <f t="shared" si="928"/>
        <v>1.5794536081203884E-3</v>
      </c>
      <c r="AP872" s="5">
        <f t="shared" si="929"/>
        <v>5.3156586314794213E-4</v>
      </c>
      <c r="AQ872" s="5">
        <f t="shared" si="930"/>
        <v>1.3417405807845007E-4</v>
      </c>
      <c r="AR872" s="5">
        <f t="shared" si="931"/>
        <v>8.6555676406210598E-4</v>
      </c>
      <c r="AS872" s="5">
        <f t="shared" si="932"/>
        <v>1.1278379290023545E-3</v>
      </c>
      <c r="AT872" s="5">
        <f t="shared" si="933"/>
        <v>7.3479778964851859E-4</v>
      </c>
      <c r="AU872" s="5">
        <f t="shared" si="934"/>
        <v>3.191521156176222E-4</v>
      </c>
      <c r="AV872" s="5">
        <f t="shared" si="935"/>
        <v>1.0396541164603255E-4</v>
      </c>
      <c r="AW872" s="5">
        <f t="shared" si="936"/>
        <v>9.9012520934692492E-7</v>
      </c>
      <c r="AX872" s="5">
        <f t="shared" si="937"/>
        <v>6.7296710127751026E-4</v>
      </c>
      <c r="AY872" s="5">
        <f t="shared" si="938"/>
        <v>6.7946219418205632E-4</v>
      </c>
      <c r="AZ872" s="5">
        <f t="shared" si="939"/>
        <v>3.4300998700107085E-4</v>
      </c>
      <c r="BA872" s="5">
        <f t="shared" si="940"/>
        <v>1.1544017429266019E-4</v>
      </c>
      <c r="BB872" s="5">
        <f t="shared" si="941"/>
        <v>2.913858417920822E-5</v>
      </c>
      <c r="BC872" s="5">
        <f t="shared" si="942"/>
        <v>5.8839626199198328E-6</v>
      </c>
      <c r="BD872" s="5">
        <f t="shared" si="943"/>
        <v>1.4565177034219775E-4</v>
      </c>
      <c r="BE872" s="5">
        <f t="shared" si="944"/>
        <v>1.8978719575517516E-4</v>
      </c>
      <c r="BF872" s="5">
        <f t="shared" si="945"/>
        <v>1.2364827282218693E-4</v>
      </c>
      <c r="BG872" s="5">
        <f t="shared" si="946"/>
        <v>5.370539816476904E-5</v>
      </c>
      <c r="BH872" s="5">
        <f t="shared" si="947"/>
        <v>1.7494804372545407E-5</v>
      </c>
      <c r="BI872" s="5">
        <f t="shared" si="948"/>
        <v>4.5592166224275948E-6</v>
      </c>
      <c r="BJ872" s="8">
        <f t="shared" si="949"/>
        <v>0.4321655685135754</v>
      </c>
      <c r="BK872" s="8">
        <f t="shared" si="950"/>
        <v>0.27955432024254445</v>
      </c>
      <c r="BL872" s="8">
        <f t="shared" si="951"/>
        <v>0.27147944271421609</v>
      </c>
      <c r="BM872" s="8">
        <f t="shared" si="952"/>
        <v>0.40682129631148817</v>
      </c>
      <c r="BN872" s="8">
        <f t="shared" si="953"/>
        <v>0.5926813201400043</v>
      </c>
    </row>
    <row r="873" spans="1:66" x14ac:dyDescent="0.25">
      <c r="A873" t="s">
        <v>89</v>
      </c>
      <c r="B873" t="s">
        <v>95</v>
      </c>
      <c r="C873" t="s">
        <v>367</v>
      </c>
      <c r="D873" t="s">
        <v>544</v>
      </c>
      <c r="E873">
        <f>VLOOKUP(A873,home!$A$2:$E$405,3,FALSE)</f>
        <v>1.4149</v>
      </c>
      <c r="F873">
        <f>VLOOKUP(B873,home!$B$2:$E$405,3,FALSE)</f>
        <v>1.3521000000000001</v>
      </c>
      <c r="G873">
        <f>VLOOKUP(C873,away!$B$2:$E$405,4,FALSE)</f>
        <v>0.82969999999999999</v>
      </c>
      <c r="H873">
        <f>VLOOKUP(A873,away!$A$2:$E$405,3,FALSE)</f>
        <v>1.1467000000000001</v>
      </c>
      <c r="I873">
        <f>VLOOKUP(C873,away!$B$2:$E$405,3,FALSE)</f>
        <v>1.0237000000000001</v>
      </c>
      <c r="J873">
        <f>VLOOKUP(B873,home!$B$2:$E$405,4,FALSE)</f>
        <v>1.1754</v>
      </c>
      <c r="K873" s="3">
        <f t="shared" si="898"/>
        <v>1.5872876948130001</v>
      </c>
      <c r="L873" s="3">
        <f t="shared" si="899"/>
        <v>1.3797747789660002</v>
      </c>
      <c r="M873" s="5">
        <f t="shared" si="900"/>
        <v>5.1454236717821844E-2</v>
      </c>
      <c r="N873" s="5">
        <f t="shared" si="901"/>
        <v>8.1672676788193857E-2</v>
      </c>
      <c r="O873" s="5">
        <f t="shared" si="902"/>
        <v>7.0995258094196864E-2</v>
      </c>
      <c r="P873" s="5">
        <f t="shared" si="903"/>
        <v>0.11268989956299173</v>
      </c>
      <c r="Q873" s="5">
        <f t="shared" si="904"/>
        <v>6.4819017434169748E-2</v>
      </c>
      <c r="R873" s="5">
        <f t="shared" si="905"/>
        <v>4.8978733272277329E-2</v>
      </c>
      <c r="S873" s="5">
        <f t="shared" si="906"/>
        <v>6.1700523968314491E-2</v>
      </c>
      <c r="T873" s="5">
        <f t="shared" si="907"/>
        <v>8.9435645453024862E-2</v>
      </c>
      <c r="U873" s="5">
        <f t="shared" si="908"/>
        <v>7.7743340630613875E-2</v>
      </c>
      <c r="V873" s="5">
        <f t="shared" si="909"/>
        <v>1.5014476492974911E-2</v>
      </c>
      <c r="W873" s="5">
        <f t="shared" si="910"/>
        <v>3.4295476254375651E-2</v>
      </c>
      <c r="X873" s="5">
        <f t="shared" si="911"/>
        <v>4.7320033168414863E-2</v>
      </c>
      <c r="Y873" s="5">
        <f t="shared" si="912"/>
        <v>3.2645494152806723E-2</v>
      </c>
      <c r="Z873" s="5">
        <f t="shared" si="913"/>
        <v>2.2526540291597039E-2</v>
      </c>
      <c r="AA873" s="5">
        <f t="shared" si="914"/>
        <v>3.5756100211561233E-2</v>
      </c>
      <c r="AB873" s="5">
        <f t="shared" si="915"/>
        <v>2.8377608940155834E-2</v>
      </c>
      <c r="AC873" s="5">
        <f t="shared" si="916"/>
        <v>2.0551998677766372E-3</v>
      </c>
      <c r="AD873" s="5">
        <f t="shared" si="917"/>
        <v>1.3609196861580485E-2</v>
      </c>
      <c r="AE873" s="5">
        <f t="shared" si="918"/>
        <v>1.8777626591591993E-2</v>
      </c>
      <c r="AF873" s="5">
        <f t="shared" si="919"/>
        <v>1.295444778995997E-2</v>
      </c>
      <c r="AG873" s="5">
        <f t="shared" si="920"/>
        <v>5.9580734453395347E-3</v>
      </c>
      <c r="AH873" s="5">
        <f t="shared" si="921"/>
        <v>7.7703880379267481E-3</v>
      </c>
      <c r="AI873" s="5">
        <f t="shared" si="922"/>
        <v>1.2333841316523257E-2</v>
      </c>
      <c r="AJ873" s="5">
        <f t="shared" si="923"/>
        <v>9.7886772757467735E-3</v>
      </c>
      <c r="AK873" s="5">
        <f t="shared" si="924"/>
        <v>5.1791489960961645E-3</v>
      </c>
      <c r="AL873" s="5">
        <f t="shared" si="925"/>
        <v>1.8004369043640299E-4</v>
      </c>
      <c r="AM873" s="5">
        <f t="shared" si="926"/>
        <v>4.3203421429348779E-3</v>
      </c>
      <c r="AN873" s="5">
        <f t="shared" si="927"/>
        <v>5.9610991253254654E-3</v>
      </c>
      <c r="AO873" s="5">
        <f t="shared" si="928"/>
        <v>4.1124871140201828E-3</v>
      </c>
      <c r="AP873" s="5">
        <f t="shared" si="929"/>
        <v>1.8914353329159068E-3</v>
      </c>
      <c r="AQ873" s="5">
        <f t="shared" si="930"/>
        <v>6.5243869210063177E-4</v>
      </c>
      <c r="AR873" s="5">
        <f t="shared" si="931"/>
        <v>2.144277087502085E-3</v>
      </c>
      <c r="AS873" s="5">
        <f t="shared" si="932"/>
        <v>3.4035846352615177E-3</v>
      </c>
      <c r="AT873" s="5">
        <f t="shared" si="933"/>
        <v>2.7012340049026012E-3</v>
      </c>
      <c r="AU873" s="5">
        <f t="shared" si="934"/>
        <v>1.4292118322641126E-3</v>
      </c>
      <c r="AV873" s="5">
        <f t="shared" si="935"/>
        <v>5.6714258865849215E-4</v>
      </c>
      <c r="AW873" s="5">
        <f t="shared" si="936"/>
        <v>1.0953155597001289E-5</v>
      </c>
      <c r="AX873" s="5">
        <f t="shared" si="937"/>
        <v>1.1429376534770933E-3</v>
      </c>
      <c r="AY873" s="5">
        <f t="shared" si="938"/>
        <v>1.576996548198275E-3</v>
      </c>
      <c r="AZ873" s="5">
        <f t="shared" si="939"/>
        <v>1.0879500318602105E-3</v>
      </c>
      <c r="BA873" s="5">
        <f t="shared" si="940"/>
        <v>5.0037533824532482E-4</v>
      </c>
      <c r="BB873" s="5">
        <f t="shared" si="941"/>
        <v>1.726013179318701E-4</v>
      </c>
      <c r="BC873" s="5">
        <f t="shared" si="942"/>
        <v>4.7630189059737249E-5</v>
      </c>
      <c r="BD873" s="5">
        <f t="shared" si="943"/>
        <v>4.9310324074167437E-4</v>
      </c>
      <c r="BE873" s="5">
        <f t="shared" si="944"/>
        <v>7.8269670630167214E-4</v>
      </c>
      <c r="BF873" s="5">
        <f t="shared" si="945"/>
        <v>6.2118242534165465E-4</v>
      </c>
      <c r="BG873" s="5">
        <f t="shared" si="946"/>
        <v>3.2866507332630121E-4</v>
      </c>
      <c r="BH873" s="5">
        <f t="shared" si="947"/>
        <v>1.3042150665141264E-4</v>
      </c>
      <c r="BI873" s="5">
        <f t="shared" si="948"/>
        <v>4.14032905293518E-5</v>
      </c>
      <c r="BJ873" s="8">
        <f t="shared" si="949"/>
        <v>0.42295398142552726</v>
      </c>
      <c r="BK873" s="8">
        <f t="shared" si="950"/>
        <v>0.24467137684851428</v>
      </c>
      <c r="BL873" s="8">
        <f t="shared" si="951"/>
        <v>0.309566019166579</v>
      </c>
      <c r="BM873" s="8">
        <f t="shared" si="952"/>
        <v>0.56754205246996514</v>
      </c>
      <c r="BN873" s="8">
        <f t="shared" si="953"/>
        <v>0.43060982186965135</v>
      </c>
    </row>
    <row r="874" spans="1:66" x14ac:dyDescent="0.25">
      <c r="A874" t="s">
        <v>89</v>
      </c>
      <c r="B874" t="s">
        <v>116</v>
      </c>
      <c r="C874" t="s">
        <v>130</v>
      </c>
      <c r="D874" t="s">
        <v>544</v>
      </c>
      <c r="E874">
        <f>VLOOKUP(A874,home!$A$2:$E$405,3,FALSE)</f>
        <v>1.4149</v>
      </c>
      <c r="F874">
        <f>VLOOKUP(B874,home!$B$2:$E$405,3,FALSE)</f>
        <v>0.76819999999999999</v>
      </c>
      <c r="G874">
        <f>VLOOKUP(C874,away!$B$2:$E$405,4,FALSE)</f>
        <v>0.77969999999999995</v>
      </c>
      <c r="H874">
        <f>VLOOKUP(A874,away!$A$2:$E$405,3,FALSE)</f>
        <v>1.1467000000000001</v>
      </c>
      <c r="I874">
        <f>VLOOKUP(C874,away!$B$2:$E$405,3,FALSE)</f>
        <v>0.86009999999999998</v>
      </c>
      <c r="J874">
        <f>VLOOKUP(B874,home!$B$2:$E$405,4,FALSE)</f>
        <v>1.0237000000000001</v>
      </c>
      <c r="K874" s="3">
        <f t="shared" si="898"/>
        <v>0.84747634254600002</v>
      </c>
      <c r="L874" s="3">
        <f t="shared" si="899"/>
        <v>1.009651427079</v>
      </c>
      <c r="M874" s="5">
        <f t="shared" si="900"/>
        <v>0.15612040076753653</v>
      </c>
      <c r="N874" s="5">
        <f t="shared" si="901"/>
        <v>0.13230834623928758</v>
      </c>
      <c r="O874" s="5">
        <f t="shared" si="902"/>
        <v>0.15762718543108867</v>
      </c>
      <c r="P874" s="5">
        <f t="shared" si="903"/>
        <v>0.13358531059495918</v>
      </c>
      <c r="Q874" s="5">
        <f t="shared" si="904"/>
        <v>5.6064096679590614E-2</v>
      </c>
      <c r="R874" s="5">
        <f t="shared" si="905"/>
        <v>7.9574256358472401E-2</v>
      </c>
      <c r="S874" s="5">
        <f t="shared" si="906"/>
        <v>2.8575758067203177E-2</v>
      </c>
      <c r="T874" s="5">
        <f t="shared" si="907"/>
        <v>5.6605195220443695E-2</v>
      </c>
      <c r="U874" s="5">
        <f t="shared" si="908"/>
        <v>6.7437299739495971E-2</v>
      </c>
      <c r="V874" s="5">
        <f t="shared" si="909"/>
        <v>2.7167789148821492E-3</v>
      </c>
      <c r="W874" s="5">
        <f t="shared" si="910"/>
        <v>1.5837665200721603E-2</v>
      </c>
      <c r="X874" s="5">
        <f t="shared" si="911"/>
        <v>1.5990521271507987E-2</v>
      </c>
      <c r="Y874" s="5">
        <f t="shared" si="912"/>
        <v>8.0724263107575696E-3</v>
      </c>
      <c r="Z874" s="5">
        <f t="shared" si="913"/>
        <v>2.6780753830360618E-2</v>
      </c>
      <c r="AA874" s="5">
        <f t="shared" si="914"/>
        <v>2.2696055306778797E-2</v>
      </c>
      <c r="AB874" s="5">
        <f t="shared" si="915"/>
        <v>9.617184970805312E-3</v>
      </c>
      <c r="AC874" s="5">
        <f t="shared" si="916"/>
        <v>1.4528921003362287E-4</v>
      </c>
      <c r="AD874" s="5">
        <f t="shared" si="917"/>
        <v>3.3555116446939001E-3</v>
      </c>
      <c r="AE874" s="5">
        <f t="shared" si="918"/>
        <v>3.3878971206453994E-3</v>
      </c>
      <c r="AF874" s="5">
        <f t="shared" si="919"/>
        <v>1.7102975813282307E-3</v>
      </c>
      <c r="AG874" s="5">
        <f t="shared" si="920"/>
        <v>5.756014645726035E-4</v>
      </c>
      <c r="AH874" s="5">
        <f t="shared" si="921"/>
        <v>6.7598065807687475E-3</v>
      </c>
      <c r="AI874" s="5">
        <f t="shared" si="922"/>
        <v>5.72877615738828E-3</v>
      </c>
      <c r="AJ874" s="5">
        <f t="shared" si="923"/>
        <v>2.4275011325640733E-3</v>
      </c>
      <c r="AK874" s="5">
        <f t="shared" si="924"/>
        <v>6.8574992711722461E-4</v>
      </c>
      <c r="AL874" s="5">
        <f t="shared" si="925"/>
        <v>4.9727016208053608E-6</v>
      </c>
      <c r="AM874" s="5">
        <f t="shared" si="926"/>
        <v>5.6874334720314018E-4</v>
      </c>
      <c r="AN874" s="5">
        <f t="shared" si="927"/>
        <v>5.7423253214533771E-4</v>
      </c>
      <c r="AO874" s="5">
        <f t="shared" si="928"/>
        <v>2.8988734777786392E-4</v>
      </c>
      <c r="AP874" s="5">
        <f t="shared" si="929"/>
        <v>9.756172479202224E-5</v>
      </c>
      <c r="AQ874" s="5">
        <f t="shared" si="930"/>
        <v>2.4625833666138471E-5</v>
      </c>
      <c r="AR874" s="5">
        <f t="shared" si="931"/>
        <v>1.3650096722102368E-3</v>
      </c>
      <c r="AS874" s="5">
        <f t="shared" si="932"/>
        <v>1.1568134045446459E-3</v>
      </c>
      <c r="AT874" s="5">
        <f t="shared" si="933"/>
        <v>4.9018599654584126E-4</v>
      </c>
      <c r="AU874" s="5">
        <f t="shared" si="934"/>
        <v>1.3847367850664528E-4</v>
      </c>
      <c r="AV874" s="5">
        <f t="shared" si="935"/>
        <v>2.9338291649925591E-5</v>
      </c>
      <c r="AW874" s="5">
        <f t="shared" si="936"/>
        <v>1.1819223554483405E-7</v>
      </c>
      <c r="AX874" s="5">
        <f t="shared" si="937"/>
        <v>8.0332755289181136E-5</v>
      </c>
      <c r="AY874" s="5">
        <f t="shared" si="938"/>
        <v>8.1108081018909839E-5</v>
      </c>
      <c r="AZ874" s="5">
        <f t="shared" si="939"/>
        <v>4.0945444874190724E-5</v>
      </c>
      <c r="BA874" s="5">
        <f t="shared" si="940"/>
        <v>1.3780208949870398E-5</v>
      </c>
      <c r="BB874" s="5">
        <f t="shared" si="941"/>
        <v>3.4783019079208629E-6</v>
      </c>
      <c r="BC874" s="5">
        <f t="shared" si="942"/>
        <v>7.0237449702878193E-7</v>
      </c>
      <c r="BD874" s="5">
        <f t="shared" si="943"/>
        <v>2.2969732725395056E-4</v>
      </c>
      <c r="BE874" s="5">
        <f t="shared" si="944"/>
        <v>1.9466305079376967E-4</v>
      </c>
      <c r="BF874" s="5">
        <f t="shared" si="945"/>
        <v>8.2486165157775052E-5</v>
      </c>
      <c r="BG874" s="5">
        <f t="shared" si="946"/>
        <v>2.3301691186185505E-5</v>
      </c>
      <c r="BH874" s="5">
        <f t="shared" si="947"/>
        <v>4.9369080054012127E-6</v>
      </c>
      <c r="BI874" s="5">
        <f t="shared" si="948"/>
        <v>8.367825479806979E-7</v>
      </c>
      <c r="BJ874" s="8">
        <f t="shared" si="949"/>
        <v>0.29568295668567074</v>
      </c>
      <c r="BK874" s="8">
        <f t="shared" si="950"/>
        <v>0.32122961833725439</v>
      </c>
      <c r="BL874" s="8">
        <f t="shared" si="951"/>
        <v>0.35626955857288184</v>
      </c>
      <c r="BM874" s="8">
        <f t="shared" si="952"/>
        <v>0.28460230146644933</v>
      </c>
      <c r="BN874" s="8">
        <f t="shared" si="953"/>
        <v>0.71527959607093494</v>
      </c>
    </row>
    <row r="875" spans="1:66" x14ac:dyDescent="0.25">
      <c r="A875" t="s">
        <v>89</v>
      </c>
      <c r="B875" t="s">
        <v>126</v>
      </c>
      <c r="C875" t="s">
        <v>350</v>
      </c>
      <c r="D875" t="s">
        <v>544</v>
      </c>
      <c r="E875">
        <f>VLOOKUP(A875,home!$A$2:$E$405,3,FALSE)</f>
        <v>1.4149</v>
      </c>
      <c r="F875">
        <f>VLOOKUP(B875,home!$B$2:$E$405,3,FALSE)</f>
        <v>1.0848</v>
      </c>
      <c r="G875">
        <f>VLOOKUP(C875,away!$B$2:$E$405,4,FALSE)</f>
        <v>0.8911</v>
      </c>
      <c r="H875">
        <f>VLOOKUP(A875,away!$A$2:$E$405,3,FALSE)</f>
        <v>1.1467000000000001</v>
      </c>
      <c r="I875">
        <f>VLOOKUP(C875,away!$B$2:$E$405,3,FALSE)</f>
        <v>0.75829999999999997</v>
      </c>
      <c r="J875">
        <f>VLOOKUP(B875,home!$B$2:$E$405,4,FALSE)</f>
        <v>0.53239999999999998</v>
      </c>
      <c r="K875" s="3">
        <f t="shared" si="898"/>
        <v>1.3677347046719999</v>
      </c>
      <c r="L875" s="3">
        <f t="shared" si="899"/>
        <v>0.46294448556399997</v>
      </c>
      <c r="M875" s="5">
        <f t="shared" si="900"/>
        <v>0.16030465343718228</v>
      </c>
      <c r="N875" s="5">
        <f t="shared" si="901"/>
        <v>0.21925423782645179</v>
      </c>
      <c r="O875" s="5">
        <f t="shared" si="902"/>
        <v>7.4212155318991641E-2</v>
      </c>
      <c r="P875" s="5">
        <f t="shared" si="903"/>
        <v>0.10150254033829362</v>
      </c>
      <c r="Q875" s="5">
        <f t="shared" si="904"/>
        <v>0.14994081511082324</v>
      </c>
      <c r="R875" s="5">
        <f t="shared" si="905"/>
        <v>1.7178054033373122E-2</v>
      </c>
      <c r="S875" s="5">
        <f t="shared" si="906"/>
        <v>1.6067477571953665E-2</v>
      </c>
      <c r="T875" s="5">
        <f t="shared" si="907"/>
        <v>6.9414273516526903E-2</v>
      </c>
      <c r="U875" s="5">
        <f t="shared" si="908"/>
        <v>2.3495020660175246E-2</v>
      </c>
      <c r="V875" s="5">
        <f t="shared" si="909"/>
        <v>1.1304099589355011E-3</v>
      </c>
      <c r="W875" s="5">
        <f t="shared" si="910"/>
        <v>6.8359752157960238E-2</v>
      </c>
      <c r="X875" s="5">
        <f t="shared" si="911"/>
        <v>3.164677029604944E-2</v>
      </c>
      <c r="Y875" s="5">
        <f t="shared" si="912"/>
        <v>7.3253488972333403E-3</v>
      </c>
      <c r="Z875" s="5">
        <f t="shared" si="913"/>
        <v>2.6508284624901721E-3</v>
      </c>
      <c r="AA875" s="5">
        <f t="shared" si="914"/>
        <v>3.6256300842801271E-3</v>
      </c>
      <c r="AB875" s="5">
        <f t="shared" si="915"/>
        <v>2.479450046286399E-3</v>
      </c>
      <c r="AC875" s="5">
        <f t="shared" si="916"/>
        <v>4.4734931268161045E-5</v>
      </c>
      <c r="AD875" s="5">
        <f t="shared" si="917"/>
        <v>2.3374501357304723E-2</v>
      </c>
      <c r="AE875" s="5">
        <f t="shared" si="918"/>
        <v>1.0821096506172453E-2</v>
      </c>
      <c r="AF875" s="5">
        <f t="shared" si="919"/>
        <v>2.504783477644202E-3</v>
      </c>
      <c r="AG875" s="5">
        <f t="shared" si="920"/>
        <v>3.8652523283573396E-4</v>
      </c>
      <c r="AH875" s="5">
        <f t="shared" si="921"/>
        <v>3.0679660472148043E-4</v>
      </c>
      <c r="AI875" s="5">
        <f t="shared" si="922"/>
        <v>4.1961636355310634E-4</v>
      </c>
      <c r="AJ875" s="5">
        <f t="shared" si="923"/>
        <v>2.8696193153992323E-4</v>
      </c>
      <c r="AK875" s="5">
        <f t="shared" si="924"/>
        <v>1.3082926422895448E-4</v>
      </c>
      <c r="AL875" s="5">
        <f t="shared" si="925"/>
        <v>1.1330199263009295E-6</v>
      </c>
      <c r="AM875" s="5">
        <f t="shared" si="926"/>
        <v>6.3940233421576845E-3</v>
      </c>
      <c r="AN875" s="5">
        <f t="shared" si="927"/>
        <v>2.9600778468193969E-3</v>
      </c>
      <c r="AO875" s="5">
        <f t="shared" si="928"/>
        <v>6.8517585801259912E-4</v>
      </c>
      <c r="AP875" s="5">
        <f t="shared" si="929"/>
        <v>1.0573279503617166E-4</v>
      </c>
      <c r="AQ875" s="5">
        <f t="shared" si="930"/>
        <v>1.2237103601316086E-5</v>
      </c>
      <c r="AR875" s="5">
        <f t="shared" si="931"/>
        <v>2.8405959269113524E-5</v>
      </c>
      <c r="AS875" s="5">
        <f t="shared" si="932"/>
        <v>3.8851816311865846E-5</v>
      </c>
      <c r="AT875" s="5">
        <f t="shared" si="933"/>
        <v>2.6569488754640312E-5</v>
      </c>
      <c r="AU875" s="5">
        <f t="shared" si="934"/>
        <v>1.2113337285037994E-5</v>
      </c>
      <c r="AV875" s="5">
        <f t="shared" si="935"/>
        <v>4.141957948535943E-6</v>
      </c>
      <c r="AW875" s="5">
        <f t="shared" si="936"/>
        <v>1.9928097030590826E-8</v>
      </c>
      <c r="AX875" s="5">
        <f t="shared" si="937"/>
        <v>1.4575546045919856E-3</v>
      </c>
      <c r="AY875" s="5">
        <f t="shared" si="938"/>
        <v>6.7476686660427622E-4</v>
      </c>
      <c r="AZ875" s="5">
        <f t="shared" si="939"/>
        <v>1.5618979996787441E-4</v>
      </c>
      <c r="BA875" s="5">
        <f t="shared" si="940"/>
        <v>2.4102402198823892E-5</v>
      </c>
      <c r="BB875" s="5">
        <f t="shared" si="941"/>
        <v>2.7895185466977873E-6</v>
      </c>
      <c r="BC875" s="5">
        <f t="shared" si="942"/>
        <v>2.5827844571444882E-7</v>
      </c>
      <c r="BD875" s="5">
        <f t="shared" si="943"/>
        <v>2.1917303667986152E-6</v>
      </c>
      <c r="BE875" s="5">
        <f t="shared" si="944"/>
        <v>2.9977056859539585E-6</v>
      </c>
      <c r="BF875" s="5">
        <f t="shared" si="945"/>
        <v>2.050033050535906E-6</v>
      </c>
      <c r="BG875" s="5">
        <f t="shared" si="946"/>
        <v>9.3463378298085532E-7</v>
      </c>
      <c r="BH875" s="5">
        <f t="shared" si="947"/>
        <v>3.1958276528544865E-7</v>
      </c>
      <c r="BI875" s="5">
        <f t="shared" si="948"/>
        <v>8.7420887819190802E-8</v>
      </c>
      <c r="BJ875" s="8">
        <f t="shared" si="949"/>
        <v>0.59550101279498469</v>
      </c>
      <c r="BK875" s="8">
        <f t="shared" si="950"/>
        <v>0.2797257161241638</v>
      </c>
      <c r="BL875" s="8">
        <f t="shared" si="951"/>
        <v>0.12225317797325856</v>
      </c>
      <c r="BM875" s="8">
        <f t="shared" si="952"/>
        <v>0.27706353235127418</v>
      </c>
      <c r="BN875" s="8">
        <f t="shared" si="953"/>
        <v>0.72239245606511571</v>
      </c>
    </row>
    <row r="876" spans="1:66" x14ac:dyDescent="0.25">
      <c r="A876" t="s">
        <v>89</v>
      </c>
      <c r="B876" t="s">
        <v>102</v>
      </c>
      <c r="C876" t="s">
        <v>87</v>
      </c>
      <c r="D876" t="s">
        <v>544</v>
      </c>
      <c r="E876">
        <f>VLOOKUP(A876,home!$A$2:$E$405,3,FALSE)</f>
        <v>1.4149</v>
      </c>
      <c r="F876">
        <f>VLOOKUP(B876,home!$B$2:$E$405,3,FALSE)</f>
        <v>1.0508999999999999</v>
      </c>
      <c r="G876">
        <f>VLOOKUP(C876,away!$B$2:$E$405,4,FALSE)</f>
        <v>0.70679999999999998</v>
      </c>
      <c r="H876">
        <f>VLOOKUP(A876,away!$A$2:$E$405,3,FALSE)</f>
        <v>1.1467000000000001</v>
      </c>
      <c r="I876">
        <f>VLOOKUP(C876,away!$B$2:$E$405,3,FALSE)</f>
        <v>1.3270999999999999</v>
      </c>
      <c r="J876">
        <f>VLOOKUP(B876,home!$B$2:$E$405,4,FALSE)</f>
        <v>0.81910000000000005</v>
      </c>
      <c r="K876" s="3">
        <f t="shared" si="898"/>
        <v>1.0509539321879999</v>
      </c>
      <c r="L876" s="3">
        <f t="shared" si="899"/>
        <v>1.2464945603870001</v>
      </c>
      <c r="M876" s="5">
        <f t="shared" si="900"/>
        <v>0.10051498153679268</v>
      </c>
      <c r="N876" s="5">
        <f t="shared" si="901"/>
        <v>0.1056366150898965</v>
      </c>
      <c r="O876" s="5">
        <f t="shared" si="902"/>
        <v>0.12529137772301183</v>
      </c>
      <c r="P876" s="5">
        <f t="shared" si="903"/>
        <v>0.13167546608725125</v>
      </c>
      <c r="Q876" s="5">
        <f t="shared" si="904"/>
        <v>5.5509608005878459E-2</v>
      </c>
      <c r="R876" s="5">
        <f t="shared" si="905"/>
        <v>7.808751039756362E-2</v>
      </c>
      <c r="S876" s="5">
        <f t="shared" si="906"/>
        <v>4.3123990335083205E-2</v>
      </c>
      <c r="T876" s="5">
        <f t="shared" si="907"/>
        <v>6.9192424428542162E-2</v>
      </c>
      <c r="U876" s="5">
        <f t="shared" si="908"/>
        <v>8.2066376107090819E-2</v>
      </c>
      <c r="V876" s="5">
        <f t="shared" si="909"/>
        <v>6.2769764269039498E-3</v>
      </c>
      <c r="W876" s="5">
        <f t="shared" si="910"/>
        <v>1.9446013602664149E-2</v>
      </c>
      <c r="X876" s="5">
        <f t="shared" si="911"/>
        <v>2.4239350176932468E-2</v>
      </c>
      <c r="Y876" s="5">
        <f t="shared" si="912"/>
        <v>1.5107109071430999E-2</v>
      </c>
      <c r="Z876" s="5">
        <f t="shared" si="913"/>
        <v>3.2445218981575465E-2</v>
      </c>
      <c r="AA876" s="5">
        <f t="shared" si="914"/>
        <v>3.4098430469387472E-2</v>
      </c>
      <c r="AB876" s="5">
        <f t="shared" si="915"/>
        <v>1.7917939791620933E-2</v>
      </c>
      <c r="AC876" s="5">
        <f t="shared" si="916"/>
        <v>5.1393072455119813E-4</v>
      </c>
      <c r="AD876" s="5">
        <f t="shared" si="917"/>
        <v>5.1092161152753047E-3</v>
      </c>
      <c r="AE876" s="5">
        <f t="shared" si="918"/>
        <v>6.3686100955322672E-3</v>
      </c>
      <c r="AF876" s="5">
        <f t="shared" si="919"/>
        <v>3.9692189206533531E-3</v>
      </c>
      <c r="AG876" s="5">
        <f t="shared" si="920"/>
        <v>1.6492032645265217E-3</v>
      </c>
      <c r="AH876" s="5">
        <f t="shared" si="921"/>
        <v>1.0110697242774717E-2</v>
      </c>
      <c r="AI876" s="5">
        <f t="shared" si="922"/>
        <v>1.0625877024456458E-2</v>
      </c>
      <c r="AJ876" s="5">
        <f t="shared" si="923"/>
        <v>5.583653620899319E-3</v>
      </c>
      <c r="AK876" s="5">
        <f t="shared" si="924"/>
        <v>1.9560542429533007E-3</v>
      </c>
      <c r="AL876" s="5">
        <f t="shared" si="925"/>
        <v>2.6930141818537526E-5</v>
      </c>
      <c r="AM876" s="5">
        <f t="shared" si="926"/>
        <v>1.0739101533493764E-3</v>
      </c>
      <c r="AN876" s="5">
        <f t="shared" si="927"/>
        <v>1.3386231644943666E-3</v>
      </c>
      <c r="AO876" s="5">
        <f t="shared" si="928"/>
        <v>8.342932464751304E-4</v>
      </c>
      <c r="AP876" s="5">
        <f t="shared" si="929"/>
        <v>3.4664733116628705E-4</v>
      </c>
      <c r="AQ876" s="5">
        <f t="shared" si="930"/>
        <v>1.0802350316786197E-4</v>
      </c>
      <c r="AR876" s="5">
        <f t="shared" si="931"/>
        <v>2.5205858229677015E-3</v>
      </c>
      <c r="AS876" s="5">
        <f t="shared" si="932"/>
        <v>2.6490195820652318E-3</v>
      </c>
      <c r="AT876" s="5">
        <f t="shared" si="933"/>
        <v>1.3919987731072336E-3</v>
      </c>
      <c r="AU876" s="5">
        <f t="shared" si="934"/>
        <v>4.8764219473263951E-4</v>
      </c>
      <c r="AV876" s="5">
        <f t="shared" si="935"/>
        <v>1.2812237051376346E-4</v>
      </c>
      <c r="AW876" s="5">
        <f t="shared" si="936"/>
        <v>9.7996419194201473E-7</v>
      </c>
      <c r="AX876" s="5">
        <f t="shared" si="937"/>
        <v>1.8810501641319073E-4</v>
      </c>
      <c r="AY876" s="5">
        <f t="shared" si="938"/>
        <v>2.344718797405496E-4</v>
      </c>
      <c r="AZ876" s="5">
        <f t="shared" si="939"/>
        <v>1.46133961330155E-4</v>
      </c>
      <c r="BA876" s="5">
        <f t="shared" si="940"/>
        <v>6.0718395961947492E-5</v>
      </c>
      <c r="BB876" s="5">
        <f t="shared" si="941"/>
        <v>1.8921287570497889E-5</v>
      </c>
      <c r="BC876" s="5">
        <f t="shared" si="942"/>
        <v>4.7170564064287483E-6</v>
      </c>
      <c r="BD876" s="5">
        <f t="shared" si="943"/>
        <v>5.2364941955297195E-4</v>
      </c>
      <c r="BE876" s="5">
        <f t="shared" si="944"/>
        <v>5.5033141656715961E-4</v>
      </c>
      <c r="BF876" s="5">
        <f t="shared" si="945"/>
        <v>2.8918648312392425E-4</v>
      </c>
      <c r="BG876" s="5">
        <f t="shared" si="946"/>
        <v>1.0130722385823563E-4</v>
      </c>
      <c r="BH876" s="5">
        <f t="shared" si="947"/>
        <v>2.6617306318215668E-5</v>
      </c>
      <c r="BI876" s="5">
        <f t="shared" si="948"/>
        <v>5.5947125478762538E-6</v>
      </c>
      <c r="BJ876" s="8">
        <f t="shared" si="949"/>
        <v>0.31058193376740789</v>
      </c>
      <c r="BK876" s="8">
        <f t="shared" si="950"/>
        <v>0.28236674713214138</v>
      </c>
      <c r="BL876" s="8">
        <f t="shared" si="951"/>
        <v>0.37441197192511338</v>
      </c>
      <c r="BM876" s="8">
        <f t="shared" si="952"/>
        <v>0.40285682105029519</v>
      </c>
      <c r="BN876" s="8">
        <f t="shared" si="953"/>
        <v>0.59671555884039429</v>
      </c>
    </row>
    <row r="877" spans="1:66" x14ac:dyDescent="0.25">
      <c r="A877" t="s">
        <v>89</v>
      </c>
      <c r="B877" t="s">
        <v>103</v>
      </c>
      <c r="C877" t="s">
        <v>125</v>
      </c>
      <c r="D877" t="s">
        <v>544</v>
      </c>
      <c r="E877">
        <f>VLOOKUP(A877,home!$A$2:$E$405,3,FALSE)</f>
        <v>1.4149</v>
      </c>
      <c r="F877">
        <f>VLOOKUP(B877,home!$B$2:$E$405,3,FALSE)</f>
        <v>0.8911</v>
      </c>
      <c r="G877">
        <f>VLOOKUP(C877,away!$B$2:$E$405,4,FALSE)</f>
        <v>1.2599</v>
      </c>
      <c r="H877">
        <f>VLOOKUP(A877,away!$A$2:$E$405,3,FALSE)</f>
        <v>1.1467000000000001</v>
      </c>
      <c r="I877">
        <f>VLOOKUP(C877,away!$B$2:$E$405,3,FALSE)</f>
        <v>1.0616000000000001</v>
      </c>
      <c r="J877">
        <f>VLOOKUP(B877,home!$B$2:$E$405,4,FALSE)</f>
        <v>1.1754</v>
      </c>
      <c r="K877" s="3">
        <f t="shared" si="898"/>
        <v>1.5885038296610001</v>
      </c>
      <c r="L877" s="3">
        <f t="shared" si="899"/>
        <v>1.4308575806880004</v>
      </c>
      <c r="M877" s="5">
        <f t="shared" si="900"/>
        <v>4.8832392267622468E-2</v>
      </c>
      <c r="N877" s="5">
        <f t="shared" si="901"/>
        <v>7.7570442128626516E-2</v>
      </c>
      <c r="O877" s="5">
        <f t="shared" si="902"/>
        <v>6.98721986592577E-2</v>
      </c>
      <c r="P877" s="5">
        <f t="shared" si="903"/>
        <v>0.11099225515706508</v>
      </c>
      <c r="Q877" s="5">
        <f t="shared" si="904"/>
        <v>6.1610472194910108E-2</v>
      </c>
      <c r="R877" s="5">
        <f t="shared" si="905"/>
        <v>4.9988582565468426E-2</v>
      </c>
      <c r="S877" s="5">
        <f t="shared" si="906"/>
        <v>6.3069205361351618E-2</v>
      </c>
      <c r="T877" s="5">
        <f t="shared" si="907"/>
        <v>8.8155811189854397E-2</v>
      </c>
      <c r="U877" s="5">
        <f t="shared" si="908"/>
        <v>7.9407054844571709E-2</v>
      </c>
      <c r="V877" s="5">
        <f t="shared" si="909"/>
        <v>1.5927936830801459E-2</v>
      </c>
      <c r="W877" s="5">
        <f t="shared" si="910"/>
        <v>3.262282367627909E-2</v>
      </c>
      <c r="X877" s="5">
        <f t="shared" si="911"/>
        <v>4.6678614560651914E-2</v>
      </c>
      <c r="Y877" s="5">
        <f t="shared" si="912"/>
        <v>3.3395224750061042E-2</v>
      </c>
      <c r="Z877" s="5">
        <f t="shared" si="913"/>
        <v>2.3842180770549504E-2</v>
      </c>
      <c r="AA877" s="5">
        <f t="shared" si="914"/>
        <v>3.7873395461487741E-2</v>
      </c>
      <c r="AB877" s="5">
        <f t="shared" si="915"/>
        <v>3.0081016866419414E-2</v>
      </c>
      <c r="AC877" s="5">
        <f t="shared" si="916"/>
        <v>2.2626856205932963E-3</v>
      </c>
      <c r="AD877" s="5">
        <f t="shared" si="917"/>
        <v>1.2955370086031219E-2</v>
      </c>
      <c r="AE877" s="5">
        <f t="shared" si="918"/>
        <v>1.8537289498216321E-2</v>
      </c>
      <c r="AF877" s="5">
        <f t="shared" si="919"/>
        <v>1.3262110601965445E-2</v>
      </c>
      <c r="AG877" s="5">
        <f t="shared" si="920"/>
        <v>6.3253971635816525E-3</v>
      </c>
      <c r="AH877" s="5">
        <f t="shared" si="921"/>
        <v>8.528691273918608E-3</v>
      </c>
      <c r="AI877" s="5">
        <f t="shared" si="922"/>
        <v>1.3547858750616065E-2</v>
      </c>
      <c r="AJ877" s="5">
        <f t="shared" si="923"/>
        <v>1.0760412754529956E-2</v>
      </c>
      <c r="AK877" s="5">
        <f t="shared" si="924"/>
        <v>5.6976522897679693E-3</v>
      </c>
      <c r="AL877" s="5">
        <f t="shared" si="925"/>
        <v>2.0571638462007339E-4</v>
      </c>
      <c r="AM877" s="5">
        <f t="shared" si="926"/>
        <v>4.1159309992672283E-3</v>
      </c>
      <c r="AN877" s="5">
        <f t="shared" si="927"/>
        <v>5.8893110718902502E-3</v>
      </c>
      <c r="AO877" s="5">
        <f t="shared" si="928"/>
        <v>4.2133826961219699E-3</v>
      </c>
      <c r="AP877" s="5">
        <f t="shared" si="929"/>
        <v>2.0095835236952557E-3</v>
      </c>
      <c r="AQ877" s="5">
        <f t="shared" si="930"/>
        <v>7.188569547262652E-4</v>
      </c>
      <c r="AR877" s="5">
        <f t="shared" si="931"/>
        <v>2.4406685125268075E-3</v>
      </c>
      <c r="AS877" s="5">
        <f t="shared" si="932"/>
        <v>3.8770112790818506E-3</v>
      </c>
      <c r="AT877" s="5">
        <f t="shared" si="933"/>
        <v>3.0793236322302063E-3</v>
      </c>
      <c r="AU877" s="5">
        <f t="shared" si="934"/>
        <v>1.6305057941877678E-3</v>
      </c>
      <c r="AV877" s="5">
        <f t="shared" si="935"/>
        <v>6.4751617458792994E-4</v>
      </c>
      <c r="AW877" s="5">
        <f t="shared" si="936"/>
        <v>1.2988262498774426E-5</v>
      </c>
      <c r="AX877" s="5">
        <f t="shared" si="937"/>
        <v>1.0896953591594042E-3</v>
      </c>
      <c r="AY877" s="5">
        <f t="shared" si="938"/>
        <v>1.5591988652937667E-3</v>
      </c>
      <c r="AZ877" s="5">
        <f t="shared" si="939"/>
        <v>1.1154957581028574E-3</v>
      </c>
      <c r="BA877" s="5">
        <f t="shared" si="940"/>
        <v>5.3203852056892724E-4</v>
      </c>
      <c r="BB877" s="5">
        <f t="shared" si="941"/>
        <v>1.9031783759351957E-4</v>
      </c>
      <c r="BC877" s="5">
        <f t="shared" si="942"/>
        <v>5.4463544132167021E-5</v>
      </c>
      <c r="BD877" s="5">
        <f t="shared" si="943"/>
        <v>5.820415071825807E-4</v>
      </c>
      <c r="BE877" s="5">
        <f t="shared" si="944"/>
        <v>9.2457516318119009E-4</v>
      </c>
      <c r="BF877" s="5">
        <f t="shared" si="945"/>
        <v>7.3434559376138236E-4</v>
      </c>
      <c r="BG877" s="5">
        <f t="shared" si="946"/>
        <v>3.888369293282123E-4</v>
      </c>
      <c r="BH877" s="5">
        <f t="shared" si="947"/>
        <v>1.5441723783787221E-4</v>
      </c>
      <c r="BI877" s="5">
        <f t="shared" si="948"/>
        <v>4.9058474734226678E-5</v>
      </c>
      <c r="BJ877" s="8">
        <f t="shared" si="949"/>
        <v>0.41260183098072944</v>
      </c>
      <c r="BK877" s="8">
        <f t="shared" si="950"/>
        <v>0.24284939048734777</v>
      </c>
      <c r="BL877" s="8">
        <f t="shared" si="951"/>
        <v>0.32026516376467767</v>
      </c>
      <c r="BM877" s="8">
        <f t="shared" si="952"/>
        <v>0.57914601242755881</v>
      </c>
      <c r="BN877" s="8">
        <f t="shared" si="953"/>
        <v>0.41886634297295033</v>
      </c>
    </row>
    <row r="878" spans="1:66" x14ac:dyDescent="0.25">
      <c r="A878" t="s">
        <v>89</v>
      </c>
      <c r="B878" t="s">
        <v>99</v>
      </c>
      <c r="C878" t="s">
        <v>330</v>
      </c>
      <c r="D878" t="s">
        <v>544</v>
      </c>
      <c r="E878">
        <f>VLOOKUP(A878,home!$A$2:$E$405,3,FALSE)</f>
        <v>1.4149</v>
      </c>
      <c r="F878">
        <f>VLOOKUP(B878,home!$B$2:$E$405,3,FALSE)</f>
        <v>1.0448</v>
      </c>
      <c r="G878">
        <f>VLOOKUP(C878,away!$B$2:$E$405,4,FALSE)</f>
        <v>0.92190000000000005</v>
      </c>
      <c r="H878">
        <f>VLOOKUP(A878,away!$A$2:$E$405,3,FALSE)</f>
        <v>1.1467000000000001</v>
      </c>
      <c r="I878">
        <f>VLOOKUP(C878,away!$B$2:$E$405,3,FALSE)</f>
        <v>0.94789999999999996</v>
      </c>
      <c r="J878">
        <f>VLOOKUP(B878,home!$B$2:$E$405,4,FALSE)</f>
        <v>0.83420000000000005</v>
      </c>
      <c r="K878" s="3">
        <f t="shared" si="898"/>
        <v>1.3628332646880001</v>
      </c>
      <c r="L878" s="3">
        <f t="shared" si="899"/>
        <v>0.90673947100600005</v>
      </c>
      <c r="M878" s="5">
        <f t="shared" si="900"/>
        <v>0.10335633112143446</v>
      </c>
      <c r="N878" s="5">
        <f t="shared" si="901"/>
        <v>0.14085744616839843</v>
      </c>
      <c r="O878" s="5">
        <f t="shared" si="902"/>
        <v>9.3717265006170447E-2</v>
      </c>
      <c r="P878" s="5">
        <f t="shared" si="903"/>
        <v>0.12772100622598972</v>
      </c>
      <c r="Q878" s="5">
        <f t="shared" si="904"/>
        <v>9.5982606608646368E-2</v>
      </c>
      <c r="R878" s="5">
        <f t="shared" si="905"/>
        <v>4.2488571647912053E-2</v>
      </c>
      <c r="S878" s="5">
        <f t="shared" si="906"/>
        <v>3.9457320258914283E-2</v>
      </c>
      <c r="T878" s="5">
        <f t="shared" si="907"/>
        <v>8.7031217942101016E-2</v>
      </c>
      <c r="U878" s="5">
        <f t="shared" si="908"/>
        <v>5.7904838810853974E-2</v>
      </c>
      <c r="V878" s="5">
        <f t="shared" si="909"/>
        <v>5.4176422605927031E-3</v>
      </c>
      <c r="W878" s="5">
        <f t="shared" si="910"/>
        <v>4.3602763039241856E-2</v>
      </c>
      <c r="X878" s="5">
        <f t="shared" si="911"/>
        <v>3.953634629260213E-2</v>
      </c>
      <c r="Y878" s="5">
        <f t="shared" si="912"/>
        <v>1.7924582861432042E-2</v>
      </c>
      <c r="Z878" s="5">
        <f t="shared" si="913"/>
        <v>1.2842021659942773E-2</v>
      </c>
      <c r="AA878" s="5">
        <f t="shared" si="914"/>
        <v>1.7501534304013817E-2</v>
      </c>
      <c r="AB878" s="5">
        <f t="shared" si="915"/>
        <v>1.192583656629409E-2</v>
      </c>
      <c r="AC878" s="5">
        <f t="shared" si="916"/>
        <v>4.1842303791867532E-4</v>
      </c>
      <c r="AD878" s="5">
        <f t="shared" si="917"/>
        <v>1.4855823975546821E-2</v>
      </c>
      <c r="AE878" s="5">
        <f t="shared" si="918"/>
        <v>1.3470361972945577E-2</v>
      </c>
      <c r="AF878" s="5">
        <f t="shared" si="919"/>
        <v>6.107054444804005E-3</v>
      </c>
      <c r="AG878" s="5">
        <f t="shared" si="920"/>
        <v>1.8458357722288088E-3</v>
      </c>
      <c r="AH878" s="5">
        <f t="shared" si="921"/>
        <v>2.9110919816460251E-3</v>
      </c>
      <c r="AI878" s="5">
        <f t="shared" si="922"/>
        <v>3.9673329891537117E-3</v>
      </c>
      <c r="AJ878" s="5">
        <f t="shared" si="923"/>
        <v>2.7034066848563784E-3</v>
      </c>
      <c r="AK878" s="5">
        <f t="shared" si="924"/>
        <v>1.228097519367394E-3</v>
      </c>
      <c r="AL878" s="5">
        <f t="shared" si="925"/>
        <v>2.0682394915245097E-5</v>
      </c>
      <c r="AM878" s="5">
        <f t="shared" si="926"/>
        <v>4.049202217644942E-3</v>
      </c>
      <c r="AN878" s="5">
        <f t="shared" si="927"/>
        <v>3.6715714768236971E-3</v>
      </c>
      <c r="AO878" s="5">
        <f t="shared" si="928"/>
        <v>1.6645793893279187E-3</v>
      </c>
      <c r="AP878" s="5">
        <f t="shared" si="929"/>
        <v>5.0311327830889591E-4</v>
      </c>
      <c r="AQ878" s="5">
        <f t="shared" si="930"/>
        <v>1.1404816695747568E-4</v>
      </c>
      <c r="AR878" s="5">
        <f t="shared" si="931"/>
        <v>5.2792040069750521E-4</v>
      </c>
      <c r="AS878" s="5">
        <f t="shared" si="932"/>
        <v>7.1946748317797799E-4</v>
      </c>
      <c r="AT878" s="5">
        <f t="shared" si="933"/>
        <v>4.9025710946815147E-4</v>
      </c>
      <c r="AU878" s="5">
        <f t="shared" si="934"/>
        <v>2.2271289901099441E-4</v>
      </c>
      <c r="AV878" s="5">
        <f t="shared" si="935"/>
        <v>7.5880136811820646E-5</v>
      </c>
      <c r="AW878" s="5">
        <f t="shared" si="936"/>
        <v>7.0994314874807525E-7</v>
      </c>
      <c r="AX878" s="5">
        <f t="shared" si="937"/>
        <v>9.1973124627582376E-4</v>
      </c>
      <c r="AY878" s="5">
        <f t="shared" si="938"/>
        <v>8.3395662371582959E-4</v>
      </c>
      <c r="AZ878" s="5">
        <f t="shared" si="939"/>
        <v>3.7809069391502053E-4</v>
      </c>
      <c r="BA878" s="5">
        <f t="shared" si="940"/>
        <v>1.1427658526426576E-4</v>
      </c>
      <c r="BB878" s="5">
        <f t="shared" si="941"/>
        <v>2.5904772617723093E-5</v>
      </c>
      <c r="BC878" s="5">
        <f t="shared" si="942"/>
        <v>4.6977759639849912E-6</v>
      </c>
      <c r="BD878" s="5">
        <f t="shared" si="943"/>
        <v>7.9781044143621878E-5</v>
      </c>
      <c r="BE878" s="5">
        <f t="shared" si="944"/>
        <v>1.0872826085046964E-4</v>
      </c>
      <c r="BF878" s="5">
        <f t="shared" si="945"/>
        <v>7.4089245349347028E-5</v>
      </c>
      <c r="BG878" s="5">
        <f t="shared" si="946"/>
        <v>3.3657096039240288E-5</v>
      </c>
      <c r="BH878" s="5">
        <f t="shared" si="947"/>
        <v>1.1467252518768857E-5</v>
      </c>
      <c r="BI878" s="5">
        <f t="shared" si="948"/>
        <v>3.1255906374310864E-6</v>
      </c>
      <c r="BJ878" s="8">
        <f t="shared" si="949"/>
        <v>0.47349321130476252</v>
      </c>
      <c r="BK878" s="8">
        <f t="shared" si="950"/>
        <v>0.27722536192348096</v>
      </c>
      <c r="BL878" s="8">
        <f t="shared" si="951"/>
        <v>0.23669506202897328</v>
      </c>
      <c r="BM878" s="8">
        <f t="shared" si="952"/>
        <v>0.39529918345804083</v>
      </c>
      <c r="BN878" s="8">
        <f t="shared" si="953"/>
        <v>0.60412322677855146</v>
      </c>
    </row>
    <row r="879" spans="1:66" x14ac:dyDescent="0.25">
      <c r="A879" t="s">
        <v>112</v>
      </c>
      <c r="B879" t="s">
        <v>107</v>
      </c>
      <c r="C879" t="s">
        <v>119</v>
      </c>
      <c r="D879" t="s">
        <v>544</v>
      </c>
      <c r="E879">
        <f>VLOOKUP(A879,home!$A$2:$E$405,3,FALSE)</f>
        <v>1.2826</v>
      </c>
      <c r="F879">
        <f>VLOOKUP(B879,home!$B$2:$E$405,3,FALSE)</f>
        <v>1.0848</v>
      </c>
      <c r="G879">
        <f>VLOOKUP(C879,away!$B$2:$E$405,4,FALSE)</f>
        <v>0.94920000000000004</v>
      </c>
      <c r="H879">
        <f>VLOOKUP(A879,away!$A$2:$E$405,3,FALSE)</f>
        <v>1.0616000000000001</v>
      </c>
      <c r="I879">
        <f>VLOOKUP(C879,away!$B$2:$E$405,3,FALSE)</f>
        <v>0.7782</v>
      </c>
      <c r="J879">
        <f>VLOOKUP(B879,home!$B$2:$E$405,4,FALSE)</f>
        <v>1.0648</v>
      </c>
      <c r="K879" s="3">
        <f t="shared" si="898"/>
        <v>1.320683164416</v>
      </c>
      <c r="L879" s="3">
        <f t="shared" si="899"/>
        <v>0.87967080537600006</v>
      </c>
      <c r="M879" s="5">
        <f t="shared" si="900"/>
        <v>0.11076394433211594</v>
      </c>
      <c r="N879" s="5">
        <f t="shared" si="901"/>
        <v>0.14628407650373651</v>
      </c>
      <c r="O879" s="5">
        <f t="shared" si="902"/>
        <v>9.7435808117254857E-2</v>
      </c>
      <c r="P879" s="5">
        <f t="shared" si="903"/>
        <v>0.12868183139172629</v>
      </c>
      <c r="Q879" s="5">
        <f t="shared" si="904"/>
        <v>9.6597458530313485E-2</v>
      </c>
      <c r="R879" s="5">
        <f t="shared" si="905"/>
        <v>4.2855717899483489E-2</v>
      </c>
      <c r="S879" s="5">
        <f t="shared" si="906"/>
        <v>3.7374557736671817E-2</v>
      </c>
      <c r="T879" s="5">
        <f t="shared" si="907"/>
        <v>8.4973964142635625E-2</v>
      </c>
      <c r="U879" s="5">
        <f t="shared" si="908"/>
        <v>5.659882512880926E-2</v>
      </c>
      <c r="V879" s="5">
        <f t="shared" si="909"/>
        <v>4.8245006943074698E-3</v>
      </c>
      <c r="W879" s="5">
        <f t="shared" si="910"/>
        <v>4.252487906878593E-2</v>
      </c>
      <c r="X879" s="5">
        <f t="shared" si="911"/>
        <v>3.7407894618955918E-2</v>
      </c>
      <c r="Y879" s="5">
        <f t="shared" si="912"/>
        <v>1.6453316393438746E-2</v>
      </c>
      <c r="Z879" s="5">
        <f t="shared" si="913"/>
        <v>1.2566307959868437E-2</v>
      </c>
      <c r="AA879" s="5">
        <f t="shared" si="914"/>
        <v>1.6596111361465014E-2</v>
      </c>
      <c r="AB879" s="5">
        <f t="shared" si="915"/>
        <v>1.0959102434929972E-2</v>
      </c>
      <c r="AC879" s="5">
        <f t="shared" si="916"/>
        <v>3.5030893211549614E-4</v>
      </c>
      <c r="AD879" s="5">
        <f t="shared" si="917"/>
        <v>1.4040472963742986E-2</v>
      </c>
      <c r="AE879" s="5">
        <f t="shared" si="918"/>
        <v>1.2350994159875747E-2</v>
      </c>
      <c r="AF879" s="5">
        <f t="shared" si="919"/>
        <v>5.4324044899060854E-3</v>
      </c>
      <c r="AG879" s="5">
        <f t="shared" si="920"/>
        <v>1.5929092109212954E-3</v>
      </c>
      <c r="AH879" s="5">
        <f t="shared" si="921"/>
        <v>2.7635535609150767E-3</v>
      </c>
      <c r="AI879" s="5">
        <f t="shared" si="922"/>
        <v>3.6497786618624275E-3</v>
      </c>
      <c r="AJ879" s="5">
        <f t="shared" si="923"/>
        <v>2.4101006162832324E-3</v>
      </c>
      <c r="AK879" s="5">
        <f t="shared" si="924"/>
        <v>1.0609931028246306E-3</v>
      </c>
      <c r="AL879" s="5">
        <f t="shared" si="925"/>
        <v>1.6279086198786269E-5</v>
      </c>
      <c r="AM879" s="5">
        <f t="shared" si="926"/>
        <v>3.7086032527306758E-3</v>
      </c>
      <c r="AN879" s="5">
        <f t="shared" si="927"/>
        <v>3.262350010149647E-3</v>
      </c>
      <c r="AO879" s="5">
        <f t="shared" si="928"/>
        <v>1.4348970304233709E-3</v>
      </c>
      <c r="AP879" s="5">
        <f t="shared" si="929"/>
        <v>4.2074567546138592E-4</v>
      </c>
      <c r="AQ879" s="5">
        <f t="shared" si="930"/>
        <v>9.2529421797896613E-5</v>
      </c>
      <c r="AR879" s="5">
        <f t="shared" si="931"/>
        <v>4.8620347732597578E-4</v>
      </c>
      <c r="AS879" s="5">
        <f t="shared" si="932"/>
        <v>6.421207469849325E-4</v>
      </c>
      <c r="AT879" s="5">
        <f t="shared" si="933"/>
        <v>4.2401903003261315E-4</v>
      </c>
      <c r="AU879" s="5">
        <f t="shared" si="934"/>
        <v>1.8666493145202487E-4</v>
      </c>
      <c r="AV879" s="5">
        <f t="shared" si="935"/>
        <v>6.1631308088889016E-5</v>
      </c>
      <c r="AW879" s="5">
        <f t="shared" si="936"/>
        <v>5.2534710391819362E-7</v>
      </c>
      <c r="AX879" s="5">
        <f t="shared" si="937"/>
        <v>8.1631497989663644E-4</v>
      </c>
      <c r="AY879" s="5">
        <f t="shared" si="938"/>
        <v>7.1808845580616741E-4</v>
      </c>
      <c r="AZ879" s="5">
        <f t="shared" si="939"/>
        <v>3.1584072512510976E-4</v>
      </c>
      <c r="BA879" s="5">
        <f t="shared" si="940"/>
        <v>9.2611955013781745E-5</v>
      </c>
      <c r="BB879" s="5">
        <f t="shared" si="941"/>
        <v>2.0367008263604814E-5</v>
      </c>
      <c r="BC879" s="5">
        <f t="shared" si="942"/>
        <v>3.5832525124689803E-6</v>
      </c>
      <c r="BD879" s="5">
        <f t="shared" si="943"/>
        <v>7.1283167412658784E-5</v>
      </c>
      <c r="BE879" s="5">
        <f t="shared" si="944"/>
        <v>9.4142479108145675E-5</v>
      </c>
      <c r="BF879" s="5">
        <f t="shared" si="945"/>
        <v>6.2166193607256502E-5</v>
      </c>
      <c r="BG879" s="5">
        <f t="shared" si="946"/>
        <v>2.7367281764309747E-5</v>
      </c>
      <c r="BH879" s="5">
        <f t="shared" si="947"/>
        <v>9.0358770704882266E-6</v>
      </c>
      <c r="BI879" s="5">
        <f t="shared" si="948"/>
        <v>2.386706144545273E-6</v>
      </c>
      <c r="BJ879" s="8">
        <f t="shared" si="949"/>
        <v>0.46854430184949303</v>
      </c>
      <c r="BK879" s="8">
        <f t="shared" si="950"/>
        <v>0.28272951062894197</v>
      </c>
      <c r="BL879" s="8">
        <f t="shared" si="951"/>
        <v>0.2363970120828198</v>
      </c>
      <c r="BM879" s="8">
        <f t="shared" si="952"/>
        <v>0.37690073263779056</v>
      </c>
      <c r="BN879" s="8">
        <f t="shared" si="953"/>
        <v>0.62261883677463059</v>
      </c>
    </row>
    <row r="880" spans="1:66" x14ac:dyDescent="0.25">
      <c r="A880" t="s">
        <v>112</v>
      </c>
      <c r="B880" t="s">
        <v>111</v>
      </c>
      <c r="C880" t="s">
        <v>93</v>
      </c>
      <c r="D880" t="s">
        <v>544</v>
      </c>
      <c r="E880">
        <f>VLOOKUP(A880,home!$A$2:$E$405,3,FALSE)</f>
        <v>1.2826</v>
      </c>
      <c r="F880">
        <f>VLOOKUP(B880,home!$B$2:$E$405,3,FALSE)</f>
        <v>0.9153</v>
      </c>
      <c r="G880">
        <f>VLOOKUP(C880,away!$B$2:$E$405,4,FALSE)</f>
        <v>0.98309999999999997</v>
      </c>
      <c r="H880">
        <f>VLOOKUP(A880,away!$A$2:$E$405,3,FALSE)</f>
        <v>1.0616000000000001</v>
      </c>
      <c r="I880">
        <f>VLOOKUP(C880,away!$B$2:$E$405,3,FALSE)</f>
        <v>0.61429999999999996</v>
      </c>
      <c r="J880">
        <f>VLOOKUP(B880,home!$B$2:$E$405,4,FALSE)</f>
        <v>1.2286999999999999</v>
      </c>
      <c r="K880" s="3">
        <f t="shared" si="898"/>
        <v>1.1541237921180001</v>
      </c>
      <c r="L880" s="3">
        <f t="shared" si="899"/>
        <v>0.80128549925600001</v>
      </c>
      <c r="M880" s="5">
        <f t="shared" si="900"/>
        <v>0.1415065474307409</v>
      </c>
      <c r="N880" s="5">
        <f t="shared" si="901"/>
        <v>0.16331607313029228</v>
      </c>
      <c r="O880" s="5">
        <f t="shared" si="902"/>
        <v>0.11338714450603406</v>
      </c>
      <c r="P880" s="5">
        <f t="shared" si="903"/>
        <v>0.13086280119473567</v>
      </c>
      <c r="Q880" s="5">
        <f t="shared" si="904"/>
        <v>9.4243482817476826E-2</v>
      </c>
      <c r="R880" s="5">
        <f t="shared" si="905"/>
        <v>4.5427737347364848E-2</v>
      </c>
      <c r="S880" s="5">
        <f t="shared" si="906"/>
        <v>3.0254912312298893E-2</v>
      </c>
      <c r="T880" s="5">
        <f t="shared" si="907"/>
        <v>7.5515936181026172E-2</v>
      </c>
      <c r="U880" s="5">
        <f t="shared" si="908"/>
        <v>5.2429232494681212E-2</v>
      </c>
      <c r="V880" s="5">
        <f t="shared" si="909"/>
        <v>3.1088020283430088E-3</v>
      </c>
      <c r="W880" s="5">
        <f t="shared" si="910"/>
        <v>3.6256215257237975E-2</v>
      </c>
      <c r="X880" s="5">
        <f t="shared" si="911"/>
        <v>2.9051579543528938E-2</v>
      </c>
      <c r="Y880" s="5">
        <f t="shared" si="912"/>
        <v>1.1639304709355989E-2</v>
      </c>
      <c r="Z880" s="5">
        <f t="shared" si="913"/>
        <v>1.2133529066817896E-2</v>
      </c>
      <c r="AA880" s="5">
        <f t="shared" si="914"/>
        <v>1.4003594578369848E-2</v>
      </c>
      <c r="AB880" s="5">
        <f t="shared" si="915"/>
        <v>8.0809408390356413E-3</v>
      </c>
      <c r="AC880" s="5">
        <f t="shared" si="916"/>
        <v>1.7968538787399566E-4</v>
      </c>
      <c r="AD880" s="5">
        <f t="shared" si="917"/>
        <v>1.0461040160132499E-2</v>
      </c>
      <c r="AE880" s="5">
        <f t="shared" si="918"/>
        <v>8.3822797874488347E-3</v>
      </c>
      <c r="AF880" s="5">
        <f t="shared" si="919"/>
        <v>3.3582996221947084E-3</v>
      </c>
      <c r="AG880" s="5">
        <f t="shared" si="920"/>
        <v>8.9698559647384112E-4</v>
      </c>
      <c r="AH880" s="5">
        <f t="shared" si="921"/>
        <v>2.4306052240105911E-3</v>
      </c>
      <c r="AI880" s="5">
        <f t="shared" si="922"/>
        <v>2.8052193182769242E-3</v>
      </c>
      <c r="AJ880" s="5">
        <f t="shared" si="923"/>
        <v>1.6187851786662181E-3</v>
      </c>
      <c r="AK880" s="5">
        <f t="shared" si="924"/>
        <v>6.2275949634222325E-4</v>
      </c>
      <c r="AL880" s="5">
        <f t="shared" si="925"/>
        <v>6.6467972310503691E-6</v>
      </c>
      <c r="AM880" s="5">
        <f t="shared" si="926"/>
        <v>2.4146670678221612E-3</v>
      </c>
      <c r="AN880" s="5">
        <f t="shared" si="927"/>
        <v>1.9348377069769022E-3</v>
      </c>
      <c r="AO880" s="5">
        <f t="shared" si="928"/>
        <v>7.7517869900716049E-4</v>
      </c>
      <c r="AP880" s="5">
        <f t="shared" si="929"/>
        <v>2.0704648361552307E-4</v>
      </c>
      <c r="AQ880" s="5">
        <f t="shared" si="930"/>
        <v>4.1475836248265904E-5</v>
      </c>
      <c r="AR880" s="5">
        <f t="shared" si="931"/>
        <v>3.8952174408311363E-4</v>
      </c>
      <c r="AS880" s="5">
        <f t="shared" si="932"/>
        <v>4.4955631239362019E-4</v>
      </c>
      <c r="AT880" s="5">
        <f t="shared" si="933"/>
        <v>2.5942181801515471E-4</v>
      </c>
      <c r="AU880" s="5">
        <f t="shared" si="934"/>
        <v>9.9801630788598698E-5</v>
      </c>
      <c r="AV880" s="5">
        <f t="shared" si="935"/>
        <v>2.8795859146324523E-5</v>
      </c>
      <c r="AW880" s="5">
        <f t="shared" si="936"/>
        <v>1.7074563380468072E-7</v>
      </c>
      <c r="AX880" s="5">
        <f t="shared" si="937"/>
        <v>4.6447078550289355E-4</v>
      </c>
      <c r="AY880" s="5">
        <f t="shared" si="938"/>
        <v>3.7217370525151252E-4</v>
      </c>
      <c r="AZ880" s="5">
        <f t="shared" si="939"/>
        <v>1.4910869661120677E-4</v>
      </c>
      <c r="BA880" s="5">
        <f t="shared" si="940"/>
        <v>3.9826212135840762E-5</v>
      </c>
      <c r="BB880" s="5">
        <f t="shared" si="941"/>
        <v>7.9780415686856314E-6</v>
      </c>
      <c r="BC880" s="5">
        <f t="shared" si="942"/>
        <v>1.2785378042898776E-6</v>
      </c>
      <c r="BD880" s="5">
        <f t="shared" si="943"/>
        <v>5.2019687529784255E-5</v>
      </c>
      <c r="BE880" s="5">
        <f t="shared" si="944"/>
        <v>6.0037159036668039E-5</v>
      </c>
      <c r="BF880" s="5">
        <f t="shared" si="945"/>
        <v>3.46451568276954E-5</v>
      </c>
      <c r="BG880" s="5">
        <f t="shared" si="946"/>
        <v>1.3328266592167546E-5</v>
      </c>
      <c r="BH880" s="5">
        <f t="shared" si="947"/>
        <v>3.8456173954280165E-6</v>
      </c>
      <c r="BI880" s="5">
        <f t="shared" si="948"/>
        <v>8.876637062892654E-7</v>
      </c>
      <c r="BJ880" s="8">
        <f t="shared" si="949"/>
        <v>0.43952923857771248</v>
      </c>
      <c r="BK880" s="8">
        <f t="shared" si="950"/>
        <v>0.30629156885647502</v>
      </c>
      <c r="BL880" s="8">
        <f t="shared" si="951"/>
        <v>0.24219787989829641</v>
      </c>
      <c r="BM880" s="8">
        <f t="shared" si="952"/>
        <v>0.31103642701303957</v>
      </c>
      <c r="BN880" s="8">
        <f t="shared" si="953"/>
        <v>0.68874378642664458</v>
      </c>
    </row>
    <row r="881" spans="1:66" x14ac:dyDescent="0.25">
      <c r="A881" t="s">
        <v>112</v>
      </c>
      <c r="B881" t="s">
        <v>447</v>
      </c>
      <c r="C881" t="s">
        <v>118</v>
      </c>
      <c r="D881" t="s">
        <v>544</v>
      </c>
      <c r="E881">
        <f>VLOOKUP(A881,home!$A$2:$E$405,3,FALSE)</f>
        <v>1.2826</v>
      </c>
      <c r="F881">
        <f>VLOOKUP(B881,home!$B$2:$E$405,3,FALSE)</f>
        <v>0.81359999999999999</v>
      </c>
      <c r="G881">
        <f>VLOOKUP(C881,away!$B$2:$E$405,4,FALSE)</f>
        <v>1.3897999999999999</v>
      </c>
      <c r="H881">
        <f>VLOOKUP(A881,away!$A$2:$E$405,3,FALSE)</f>
        <v>1.0616000000000001</v>
      </c>
      <c r="I881">
        <f>VLOOKUP(C881,away!$B$2:$E$405,3,FALSE)</f>
        <v>0.69620000000000004</v>
      </c>
      <c r="J881">
        <f>VLOOKUP(B881,home!$B$2:$E$405,4,FALSE)</f>
        <v>1.0239</v>
      </c>
      <c r="K881" s="3">
        <f t="shared" si="898"/>
        <v>1.4502887657279999</v>
      </c>
      <c r="L881" s="3">
        <f t="shared" si="899"/>
        <v>0.75675007348800005</v>
      </c>
      <c r="M881" s="5">
        <f t="shared" si="900"/>
        <v>0.11002597120255117</v>
      </c>
      <c r="N881" s="5">
        <f t="shared" si="901"/>
        <v>0.1595694299733724</v>
      </c>
      <c r="O881" s="5">
        <f t="shared" si="902"/>
        <v>8.3262161793119183E-2</v>
      </c>
      <c r="P881" s="5">
        <f t="shared" si="903"/>
        <v>0.12075417785878785</v>
      </c>
      <c r="Q881" s="5">
        <f t="shared" si="904"/>
        <v>0.1157108758220014</v>
      </c>
      <c r="R881" s="5">
        <f t="shared" si="905"/>
        <v>3.1504323527856343E-2</v>
      </c>
      <c r="S881" s="5">
        <f t="shared" si="906"/>
        <v>3.3132112607095227E-2</v>
      </c>
      <c r="T881" s="5">
        <f t="shared" si="907"/>
        <v>8.7564213781660405E-2</v>
      </c>
      <c r="U881" s="5">
        <f t="shared" si="908"/>
        <v>4.5690366484310359E-2</v>
      </c>
      <c r="V881" s="5">
        <f t="shared" si="909"/>
        <v>4.0402996319531155E-3</v>
      </c>
      <c r="W881" s="5">
        <f t="shared" si="910"/>
        <v>5.5938061092398766E-2</v>
      </c>
      <c r="X881" s="5">
        <f t="shared" si="911"/>
        <v>4.2331131842449007E-2</v>
      </c>
      <c r="Y881" s="5">
        <f t="shared" si="912"/>
        <v>1.601704356630175E-2</v>
      </c>
      <c r="Z881" s="5">
        <f t="shared" si="913"/>
        <v>7.9469663816316705E-3</v>
      </c>
      <c r="AA881" s="5">
        <f t="shared" si="914"/>
        <v>1.1525396064898505E-2</v>
      </c>
      <c r="AB881" s="5">
        <f t="shared" si="915"/>
        <v>8.3575762167440015E-3</v>
      </c>
      <c r="AC881" s="5">
        <f t="shared" si="916"/>
        <v>2.7714085083006113E-4</v>
      </c>
      <c r="AD881" s="5">
        <f t="shared" si="917"/>
        <v>2.0281585394728109E-2</v>
      </c>
      <c r="AE881" s="5">
        <f t="shared" si="918"/>
        <v>1.5348091237913645E-2</v>
      </c>
      <c r="AF881" s="5">
        <f t="shared" si="919"/>
        <v>5.8073345860958393E-3</v>
      </c>
      <c r="AG881" s="5">
        <f t="shared" si="920"/>
        <v>1.4649002915991434E-3</v>
      </c>
      <c r="AH881" s="5">
        <f t="shared" si="921"/>
        <v>1.5034668483266081E-3</v>
      </c>
      <c r="AI881" s="5">
        <f t="shared" si="922"/>
        <v>2.1804610797725625E-3</v>
      </c>
      <c r="AJ881" s="5">
        <f t="shared" si="923"/>
        <v>1.5811491040506459E-3</v>
      </c>
      <c r="AK881" s="5">
        <f t="shared" si="924"/>
        <v>7.6437426084851484E-4</v>
      </c>
      <c r="AL881" s="5">
        <f t="shared" si="925"/>
        <v>1.2166551306858367E-5</v>
      </c>
      <c r="AM881" s="5">
        <f t="shared" si="926"/>
        <v>5.8828310898254507E-3</v>
      </c>
      <c r="AN881" s="5">
        <f t="shared" si="927"/>
        <v>4.4518328595429014E-3</v>
      </c>
      <c r="AO881" s="5">
        <f t="shared" si="928"/>
        <v>1.6844624218076917E-3</v>
      </c>
      <c r="AP881" s="5">
        <f t="shared" si="929"/>
        <v>4.2490568716358173E-4</v>
      </c>
      <c r="AQ881" s="5">
        <f t="shared" si="930"/>
        <v>8.0386852496627407E-5</v>
      </c>
      <c r="AR881" s="5">
        <f t="shared" si="931"/>
        <v>2.2754972959158659E-4</v>
      </c>
      <c r="AS881" s="5">
        <f t="shared" si="932"/>
        <v>3.3001281647112229E-4</v>
      </c>
      <c r="AT881" s="5">
        <f t="shared" si="933"/>
        <v>2.3930694013716246E-4</v>
      </c>
      <c r="AU881" s="5">
        <f t="shared" si="934"/>
        <v>1.1568805561388993E-4</v>
      </c>
      <c r="AV881" s="5">
        <f t="shared" si="935"/>
        <v>4.1945271846435139E-5</v>
      </c>
      <c r="AW881" s="5">
        <f t="shared" si="936"/>
        <v>3.7091290668793404E-7</v>
      </c>
      <c r="AX881" s="5">
        <f t="shared" si="937"/>
        <v>1.4219673067082102E-3</v>
      </c>
      <c r="AY881" s="5">
        <f t="shared" si="938"/>
        <v>1.0760738638489716E-3</v>
      </c>
      <c r="AZ881" s="5">
        <f t="shared" si="939"/>
        <v>4.0715948777311263E-4</v>
      </c>
      <c r="BA881" s="5">
        <f t="shared" si="940"/>
        <v>1.0270599076454647E-4</v>
      </c>
      <c r="BB881" s="5">
        <f t="shared" si="941"/>
        <v>1.9430691514682097E-5</v>
      </c>
      <c r="BC881" s="5">
        <f t="shared" si="942"/>
        <v>2.9408354463316684E-6</v>
      </c>
      <c r="BD881" s="5">
        <f t="shared" si="943"/>
        <v>2.8699712431767932E-5</v>
      </c>
      <c r="BE881" s="5">
        <f t="shared" si="944"/>
        <v>4.1622870519417248E-5</v>
      </c>
      <c r="BF881" s="5">
        <f t="shared" si="945"/>
        <v>3.0182590755831E-5</v>
      </c>
      <c r="BG881" s="5">
        <f t="shared" si="946"/>
        <v>1.4591157431249164E-5</v>
      </c>
      <c r="BH881" s="5">
        <f t="shared" si="947"/>
        <v>5.2903479253773185E-6</v>
      </c>
      <c r="BI881" s="5">
        <f t="shared" si="948"/>
        <v>1.534506432593431E-6</v>
      </c>
      <c r="BJ881" s="8">
        <f t="shared" si="949"/>
        <v>0.53558736467541268</v>
      </c>
      <c r="BK881" s="8">
        <f t="shared" si="950"/>
        <v>0.26931794256637331</v>
      </c>
      <c r="BL881" s="8">
        <f t="shared" si="951"/>
        <v>0.18744569937908309</v>
      </c>
      <c r="BM881" s="8">
        <f t="shared" si="952"/>
        <v>0.37839532987386992</v>
      </c>
      <c r="BN881" s="8">
        <f t="shared" si="953"/>
        <v>0.62082694017768836</v>
      </c>
    </row>
    <row r="882" spans="1:66" x14ac:dyDescent="0.25">
      <c r="A882" t="s">
        <v>112</v>
      </c>
      <c r="B882" t="s">
        <v>124</v>
      </c>
      <c r="C882" t="s">
        <v>129</v>
      </c>
      <c r="D882" t="s">
        <v>544</v>
      </c>
      <c r="E882">
        <f>VLOOKUP(A882,home!$A$2:$E$405,3,FALSE)</f>
        <v>1.2826</v>
      </c>
      <c r="F882">
        <f>VLOOKUP(B882,home!$B$2:$E$405,3,FALSE)</f>
        <v>1.0508999999999999</v>
      </c>
      <c r="G882">
        <f>VLOOKUP(C882,away!$B$2:$E$405,4,FALSE)</f>
        <v>1.0508999999999999</v>
      </c>
      <c r="H882">
        <f>VLOOKUP(A882,away!$A$2:$E$405,3,FALSE)</f>
        <v>1.0616000000000001</v>
      </c>
      <c r="I882">
        <f>VLOOKUP(C882,away!$B$2:$E$405,3,FALSE)</f>
        <v>1.802</v>
      </c>
      <c r="J882">
        <f>VLOOKUP(B882,home!$B$2:$E$405,4,FALSE)</f>
        <v>1.3106</v>
      </c>
      <c r="K882" s="3">
        <f t="shared" si="898"/>
        <v>1.4164916529059997</v>
      </c>
      <c r="L882" s="3">
        <f t="shared" si="899"/>
        <v>2.5071819939200002</v>
      </c>
      <c r="M882" s="5">
        <f t="shared" si="900"/>
        <v>1.9768339290383258E-2</v>
      </c>
      <c r="N882" s="5">
        <f t="shared" si="901"/>
        <v>2.8001687596641595E-2</v>
      </c>
      <c r="O882" s="5">
        <f t="shared" si="902"/>
        <v>4.9562824318550171E-2</v>
      </c>
      <c r="P882" s="5">
        <f t="shared" si="903"/>
        <v>7.0205326941672808E-2</v>
      </c>
      <c r="Q882" s="5">
        <f t="shared" si="904"/>
        <v>1.9832078373962145E-2</v>
      </c>
      <c r="R882" s="5">
        <f t="shared" si="905"/>
        <v>6.2131510349644675E-2</v>
      </c>
      <c r="S882" s="5">
        <f t="shared" si="906"/>
        <v>6.2331841063969523E-2</v>
      </c>
      <c r="T882" s="5">
        <f t="shared" si="907"/>
        <v>4.9722629801208118E-2</v>
      </c>
      <c r="U882" s="5">
        <f t="shared" si="908"/>
        <v>8.8008765792714411E-2</v>
      </c>
      <c r="V882" s="5">
        <f t="shared" si="909"/>
        <v>2.4596160875065862E-2</v>
      </c>
      <c r="W882" s="5">
        <f t="shared" si="910"/>
        <v>9.3639911588316565E-3</v>
      </c>
      <c r="X882" s="5">
        <f t="shared" si="911"/>
        <v>2.3477230024648806E-2</v>
      </c>
      <c r="Y882" s="5">
        <f t="shared" si="912"/>
        <v>2.9430844192458755E-2</v>
      </c>
      <c r="Z882" s="5">
        <f t="shared" si="913"/>
        <v>5.1925001334561079E-2</v>
      </c>
      <c r="AA882" s="5">
        <f t="shared" si="914"/>
        <v>7.3551330967538658E-2</v>
      </c>
      <c r="AB882" s="5">
        <f t="shared" si="915"/>
        <v>5.2092423187822541E-2</v>
      </c>
      <c r="AC882" s="5">
        <f t="shared" si="916"/>
        <v>5.4594289964711735E-3</v>
      </c>
      <c r="AD882" s="5">
        <f t="shared" si="917"/>
        <v>3.3160038285926551E-3</v>
      </c>
      <c r="AE882" s="5">
        <f t="shared" si="918"/>
        <v>8.3138250908172864E-3</v>
      </c>
      <c r="AF882" s="5">
        <f t="shared" si="919"/>
        <v>1.042213628414871E-2</v>
      </c>
      <c r="AG882" s="5">
        <f t="shared" si="920"/>
        <v>8.7100641432659807E-3</v>
      </c>
      <c r="AH882" s="5">
        <f t="shared" si="921"/>
        <v>3.2546357095070873E-2</v>
      </c>
      <c r="AI882" s="5">
        <f t="shared" si="922"/>
        <v>4.610164315766585E-2</v>
      </c>
      <c r="AJ882" s="5">
        <f t="shared" si="923"/>
        <v>3.2651296359042341E-2</v>
      </c>
      <c r="AK882" s="5">
        <f t="shared" si="924"/>
        <v>1.5416762916381178E-2</v>
      </c>
      <c r="AL882" s="5">
        <f t="shared" si="925"/>
        <v>7.7554516235678566E-4</v>
      </c>
      <c r="AM882" s="5">
        <f t="shared" si="926"/>
        <v>9.3941834884116681E-4</v>
      </c>
      <c r="AN882" s="5">
        <f t="shared" si="927"/>
        <v>2.3552927689726309E-3</v>
      </c>
      <c r="AO882" s="5">
        <f t="shared" si="928"/>
        <v>2.9525738103890805E-3</v>
      </c>
      <c r="AP882" s="5">
        <f t="shared" si="929"/>
        <v>2.467546631042422E-3</v>
      </c>
      <c r="AQ882" s="5">
        <f t="shared" si="930"/>
        <v>1.5466471206268795E-3</v>
      </c>
      <c r="AR882" s="5">
        <f t="shared" si="931"/>
        <v>1.6319928095290433E-2</v>
      </c>
      <c r="AS882" s="5">
        <f t="shared" si="932"/>
        <v>2.3117041923005007E-2</v>
      </c>
      <c r="AT882" s="5">
        <f t="shared" si="933"/>
        <v>1.6372548461907329E-2</v>
      </c>
      <c r="AU882" s="5">
        <f t="shared" si="934"/>
        <v>7.730526077696899E-3</v>
      </c>
      <c r="AV882" s="5">
        <f t="shared" si="935"/>
        <v>2.7375564154074536E-3</v>
      </c>
      <c r="AW882" s="5">
        <f t="shared" si="936"/>
        <v>7.6507581252212314E-5</v>
      </c>
      <c r="AX882" s="5">
        <f t="shared" si="937"/>
        <v>2.2177970828670781E-4</v>
      </c>
      <c r="AY882" s="5">
        <f t="shared" si="938"/>
        <v>5.5604209123326408E-4</v>
      </c>
      <c r="AZ882" s="5">
        <f t="shared" si="939"/>
        <v>6.9704935950083105E-4</v>
      </c>
      <c r="BA882" s="5">
        <f t="shared" si="940"/>
        <v>5.8254320100465079E-4</v>
      </c>
      <c r="BB882" s="5">
        <f t="shared" si="941"/>
        <v>3.6513545605984488E-4</v>
      </c>
      <c r="BC882" s="5">
        <f t="shared" si="942"/>
        <v>1.8309220815500217E-4</v>
      </c>
      <c r="BD882" s="5">
        <f t="shared" si="943"/>
        <v>6.8195049770968805E-3</v>
      </c>
      <c r="BE882" s="5">
        <f t="shared" si="944"/>
        <v>9.6597718770086508E-3</v>
      </c>
      <c r="BF882" s="5">
        <f t="shared" si="945"/>
        <v>6.8414931163794379E-3</v>
      </c>
      <c r="BG882" s="5">
        <f t="shared" si="946"/>
        <v>3.2303059642551099E-3</v>
      </c>
      <c r="BH882" s="5">
        <f t="shared" si="947"/>
        <v>1.1439253586749574E-3</v>
      </c>
      <c r="BI882" s="5">
        <f t="shared" si="948"/>
        <v>3.2407214442211588E-4</v>
      </c>
      <c r="BJ882" s="8">
        <f t="shared" si="949"/>
        <v>0.20345761119868819</v>
      </c>
      <c r="BK882" s="8">
        <f t="shared" si="950"/>
        <v>0.18369268442115269</v>
      </c>
      <c r="BL882" s="8">
        <f t="shared" si="951"/>
        <v>0.54635958855557487</v>
      </c>
      <c r="BM882" s="8">
        <f t="shared" si="952"/>
        <v>0.7354535841291413</v>
      </c>
      <c r="BN882" s="8">
        <f t="shared" si="953"/>
        <v>0.24950176687085465</v>
      </c>
    </row>
    <row r="883" spans="1:66" x14ac:dyDescent="0.25">
      <c r="A883" t="s">
        <v>112</v>
      </c>
      <c r="B883" t="s">
        <v>335</v>
      </c>
      <c r="C883" t="s">
        <v>113</v>
      </c>
      <c r="D883" t="s">
        <v>544</v>
      </c>
      <c r="E883">
        <f>VLOOKUP(A883,home!$A$2:$E$405,3,FALSE)</f>
        <v>1.2826</v>
      </c>
      <c r="F883">
        <f>VLOOKUP(B883,home!$B$2:$E$405,3,FALSE)</f>
        <v>1.2542</v>
      </c>
      <c r="G883">
        <f>VLOOKUP(C883,away!$B$2:$E$405,4,FALSE)</f>
        <v>1.1526000000000001</v>
      </c>
      <c r="H883">
        <f>VLOOKUP(A883,away!$A$2:$E$405,3,FALSE)</f>
        <v>1.0616000000000001</v>
      </c>
      <c r="I883">
        <f>VLOOKUP(C883,away!$B$2:$E$405,3,FALSE)</f>
        <v>0.73719999999999997</v>
      </c>
      <c r="J883">
        <f>VLOOKUP(B883,home!$B$2:$E$405,4,FALSE)</f>
        <v>1.2696000000000001</v>
      </c>
      <c r="K883" s="3">
        <f t="shared" si="898"/>
        <v>1.8541149139919999</v>
      </c>
      <c r="L883" s="3">
        <f t="shared" si="899"/>
        <v>0.99360358579200003</v>
      </c>
      <c r="M883" s="5">
        <f t="shared" si="900"/>
        <v>5.7976443366845008E-2</v>
      </c>
      <c r="N883" s="5">
        <f t="shared" si="901"/>
        <v>0.10749498830667986</v>
      </c>
      <c r="O883" s="5">
        <f t="shared" si="902"/>
        <v>5.7605602020764014E-2</v>
      </c>
      <c r="P883" s="5">
        <f t="shared" si="903"/>
        <v>0.10680740583618623</v>
      </c>
      <c r="Q883" s="5">
        <f t="shared" si="904"/>
        <v>9.9654030499405424E-2</v>
      </c>
      <c r="R883" s="5">
        <f t="shared" si="905"/>
        <v>2.8618566364769001E-2</v>
      </c>
      <c r="S883" s="5">
        <f t="shared" si="906"/>
        <v>4.9191625421349944E-2</v>
      </c>
      <c r="T883" s="5">
        <f t="shared" si="907"/>
        <v>9.9016602042834551E-2</v>
      </c>
      <c r="U883" s="5">
        <f t="shared" si="908"/>
        <v>5.306211071398801E-2</v>
      </c>
      <c r="V883" s="5">
        <f t="shared" si="909"/>
        <v>1.0069281006415718E-2</v>
      </c>
      <c r="W883" s="5">
        <f t="shared" si="910"/>
        <v>6.1590008062787076E-2</v>
      </c>
      <c r="X883" s="5">
        <f t="shared" si="911"/>
        <v>6.1196052860143429E-2</v>
      </c>
      <c r="Y883" s="5">
        <f t="shared" si="912"/>
        <v>3.0402308779077646E-2</v>
      </c>
      <c r="Z883" s="5">
        <f t="shared" si="913"/>
        <v>9.4785033867536023E-3</v>
      </c>
      <c r="AA883" s="5">
        <f t="shared" si="914"/>
        <v>1.7574234491703533E-2</v>
      </c>
      <c r="AB883" s="5">
        <f t="shared" si="915"/>
        <v>1.6292325136530072E-2</v>
      </c>
      <c r="AC883" s="5">
        <f t="shared" si="916"/>
        <v>1.1593865978956771E-3</v>
      </c>
      <c r="AD883" s="5">
        <f t="shared" si="917"/>
        <v>2.8548738125525257E-2</v>
      </c>
      <c r="AE883" s="5">
        <f t="shared" si="918"/>
        <v>2.8366128571358677E-2</v>
      </c>
      <c r="AF883" s="5">
        <f t="shared" si="919"/>
        <v>1.4092343531769441E-2</v>
      </c>
      <c r="AG883" s="5">
        <f t="shared" si="920"/>
        <v>4.6674010217929388E-3</v>
      </c>
      <c r="AH883" s="5">
        <f t="shared" si="921"/>
        <v>2.3544687382549986E-3</v>
      </c>
      <c r="AI883" s="5">
        <f t="shared" si="922"/>
        <v>4.3654556021265178E-3</v>
      </c>
      <c r="AJ883" s="5">
        <f t="shared" si="923"/>
        <v>4.0470281691363528E-3</v>
      </c>
      <c r="AK883" s="5">
        <f t="shared" si="924"/>
        <v>2.5012184285804835E-3</v>
      </c>
      <c r="AL883" s="5">
        <f t="shared" si="925"/>
        <v>8.5435440804079515E-5</v>
      </c>
      <c r="AM883" s="5">
        <f t="shared" si="926"/>
        <v>1.0586528226837678E-2</v>
      </c>
      <c r="AN883" s="5">
        <f t="shared" si="927"/>
        <v>1.051881240727414E-2</v>
      </c>
      <c r="AO883" s="5">
        <f t="shared" si="928"/>
        <v>5.2257648630704822E-3</v>
      </c>
      <c r="AP883" s="5">
        <f t="shared" si="929"/>
        <v>1.7307795688175575E-3</v>
      </c>
      <c r="AQ883" s="5">
        <f t="shared" si="930"/>
        <v>4.2992719644816408E-4</v>
      </c>
      <c r="AR883" s="5">
        <f t="shared" si="931"/>
        <v>4.6788171619306662E-4</v>
      </c>
      <c r="AS883" s="5">
        <f t="shared" si="932"/>
        <v>8.6750646797773684E-4</v>
      </c>
      <c r="AT883" s="5">
        <f t="shared" si="933"/>
        <v>8.0422834013102289E-4</v>
      </c>
      <c r="AU883" s="5">
        <f t="shared" si="934"/>
        <v>4.9704391989732017E-4</v>
      </c>
      <c r="AV883" s="5">
        <f t="shared" si="935"/>
        <v>2.3039413619766654E-4</v>
      </c>
      <c r="AW883" s="5">
        <f t="shared" si="936"/>
        <v>4.372052427596248E-6</v>
      </c>
      <c r="AX883" s="5">
        <f t="shared" si="937"/>
        <v>3.2714399787961753E-3</v>
      </c>
      <c r="AY883" s="5">
        <f t="shared" si="938"/>
        <v>3.2505144936351843E-3</v>
      </c>
      <c r="AZ883" s="5">
        <f t="shared" si="939"/>
        <v>1.614861428272393E-3</v>
      </c>
      <c r="BA883" s="5">
        <f t="shared" si="940"/>
        <v>5.3484403522954685E-4</v>
      </c>
      <c r="BB883" s="5">
        <f t="shared" si="941"/>
        <v>1.3285573781088512E-4</v>
      </c>
      <c r="BC883" s="5">
        <f t="shared" si="942"/>
        <v>2.6401187496387458E-5</v>
      </c>
      <c r="BD883" s="5">
        <f t="shared" si="943"/>
        <v>7.7481491822657632E-5</v>
      </c>
      <c r="BE883" s="5">
        <f t="shared" si="944"/>
        <v>1.4365958954673866E-4</v>
      </c>
      <c r="BF883" s="5">
        <f t="shared" si="945"/>
        <v>1.3318069375828871E-4</v>
      </c>
      <c r="BG883" s="5">
        <f t="shared" si="946"/>
        <v>8.2310770184348131E-5</v>
      </c>
      <c r="BH883" s="5">
        <f t="shared" si="947"/>
        <v>3.8153406645241974E-5</v>
      </c>
      <c r="BI883" s="5">
        <f t="shared" si="948"/>
        <v>1.4148160056108923E-5</v>
      </c>
      <c r="BJ883" s="8">
        <f t="shared" si="949"/>
        <v>0.57235133092506307</v>
      </c>
      <c r="BK883" s="8">
        <f t="shared" si="950"/>
        <v>0.22854009216313187</v>
      </c>
      <c r="BL883" s="8">
        <f t="shared" si="951"/>
        <v>0.18977699835826312</v>
      </c>
      <c r="BM883" s="8">
        <f t="shared" si="952"/>
        <v>0.53874374599735453</v>
      </c>
      <c r="BN883" s="8">
        <f t="shared" si="953"/>
        <v>0.4581570363946495</v>
      </c>
    </row>
    <row r="884" spans="1:66" x14ac:dyDescent="0.25">
      <c r="A884" t="s">
        <v>112</v>
      </c>
      <c r="B884" t="s">
        <v>127</v>
      </c>
      <c r="C884" t="s">
        <v>110</v>
      </c>
      <c r="D884" t="s">
        <v>544</v>
      </c>
      <c r="E884">
        <f>VLOOKUP(A884,home!$A$2:$E$405,3,FALSE)</f>
        <v>1.2826</v>
      </c>
      <c r="F884">
        <f>VLOOKUP(B884,home!$B$2:$E$405,3,FALSE)</f>
        <v>0.92190000000000005</v>
      </c>
      <c r="G884">
        <f>VLOOKUP(C884,away!$B$2:$E$405,4,FALSE)</f>
        <v>1.0508999999999999</v>
      </c>
      <c r="H884">
        <f>VLOOKUP(A884,away!$A$2:$E$405,3,FALSE)</f>
        <v>1.0616000000000001</v>
      </c>
      <c r="I884">
        <f>VLOOKUP(C884,away!$B$2:$E$405,3,FALSE)</f>
        <v>1.2286999999999999</v>
      </c>
      <c r="J884">
        <f>VLOOKUP(B884,home!$B$2:$E$405,4,FALSE)</f>
        <v>1.1754</v>
      </c>
      <c r="K884" s="3">
        <f t="shared" si="898"/>
        <v>1.2426145730460001</v>
      </c>
      <c r="L884" s="3">
        <f t="shared" si="899"/>
        <v>1.5331775611679999</v>
      </c>
      <c r="M884" s="5">
        <f t="shared" si="900"/>
        <v>6.2300107092217706E-2</v>
      </c>
      <c r="N884" s="5">
        <f t="shared" si="901"/>
        <v>7.7415020975116183E-2</v>
      </c>
      <c r="O884" s="5">
        <f t="shared" si="902"/>
        <v>9.5517126252151557E-2</v>
      </c>
      <c r="P884" s="5">
        <f t="shared" si="903"/>
        <v>0.11869097305639818</v>
      </c>
      <c r="Q884" s="5">
        <f t="shared" si="904"/>
        <v>4.8098516618170571E-2</v>
      </c>
      <c r="R884" s="5">
        <f t="shared" si="905"/>
        <v>7.3222357338524849E-2</v>
      </c>
      <c r="S884" s="5">
        <f t="shared" si="906"/>
        <v>5.6530990645898935E-2</v>
      </c>
      <c r="T884" s="5">
        <f t="shared" si="907"/>
        <v>7.3743566404445265E-2</v>
      </c>
      <c r="U884" s="5">
        <f t="shared" si="908"/>
        <v>9.0987168301632684E-2</v>
      </c>
      <c r="V884" s="5">
        <f t="shared" si="909"/>
        <v>1.1966660877077978E-2</v>
      </c>
      <c r="W884" s="5">
        <f t="shared" si="910"/>
        <v>1.9922639230544659E-2</v>
      </c>
      <c r="X884" s="5">
        <f t="shared" si="911"/>
        <v>3.0544943427516378E-2</v>
      </c>
      <c r="Y884" s="5">
        <f t="shared" si="912"/>
        <v>2.3415410935107048E-2</v>
      </c>
      <c r="Z884" s="5">
        <f t="shared" si="913"/>
        <v>3.7420958415750431E-2</v>
      </c>
      <c r="AA884" s="5">
        <f t="shared" si="914"/>
        <v>4.6499828264759846E-2</v>
      </c>
      <c r="AB884" s="5">
        <f t="shared" si="915"/>
        <v>2.8890682122963442E-2</v>
      </c>
      <c r="AC884" s="5">
        <f t="shared" si="916"/>
        <v>1.4248918360945917E-3</v>
      </c>
      <c r="AD884" s="5">
        <f t="shared" si="917"/>
        <v>6.1890404603531842E-3</v>
      </c>
      <c r="AE884" s="5">
        <f t="shared" si="918"/>
        <v>9.48889795897437E-3</v>
      </c>
      <c r="AF884" s="5">
        <f t="shared" si="919"/>
        <v>7.2740827154561694E-3</v>
      </c>
      <c r="AG884" s="5">
        <f t="shared" si="920"/>
        <v>3.7174867991391302E-3</v>
      </c>
      <c r="AH884" s="5">
        <f t="shared" si="921"/>
        <v>1.434324344010735E-2</v>
      </c>
      <c r="AI884" s="5">
        <f t="shared" si="922"/>
        <v>1.7823123323423833E-2</v>
      </c>
      <c r="AJ884" s="5">
        <f t="shared" si="923"/>
        <v>1.1073636389441258E-2</v>
      </c>
      <c r="AK884" s="5">
        <f t="shared" si="924"/>
        <v>4.5867539847107338E-3</v>
      </c>
      <c r="AL884" s="5">
        <f t="shared" si="925"/>
        <v>1.0858523775944583E-4</v>
      </c>
      <c r="AM884" s="5">
        <f t="shared" si="926"/>
        <v>1.5381183738412386E-3</v>
      </c>
      <c r="AN884" s="5">
        <f t="shared" si="927"/>
        <v>2.3582085771935999E-3</v>
      </c>
      <c r="AO884" s="5">
        <f t="shared" si="928"/>
        <v>1.8077762375535717E-3</v>
      </c>
      <c r="AP884" s="5">
        <f t="shared" si="929"/>
        <v>9.2388065434328244E-4</v>
      </c>
      <c r="AQ884" s="5">
        <f t="shared" si="930"/>
        <v>3.5411827210908245E-4</v>
      </c>
      <c r="AR884" s="5">
        <f t="shared" si="931"/>
        <v>4.3981477993485394E-3</v>
      </c>
      <c r="AS884" s="5">
        <f t="shared" si="932"/>
        <v>5.4652025498806893E-3</v>
      </c>
      <c r="AT884" s="5">
        <f t="shared" si="933"/>
        <v>3.3955701665649525E-3</v>
      </c>
      <c r="AU884" s="5">
        <f t="shared" si="934"/>
        <v>1.4064616575912817E-3</v>
      </c>
      <c r="AV884" s="5">
        <f t="shared" si="935"/>
        <v>4.3692243803833988E-4</v>
      </c>
      <c r="AW884" s="5">
        <f t="shared" si="936"/>
        <v>5.7464175918277355E-6</v>
      </c>
      <c r="AX884" s="5">
        <f t="shared" si="937"/>
        <v>3.1854805106748963E-4</v>
      </c>
      <c r="AY884" s="5">
        <f t="shared" si="938"/>
        <v>4.8839072405047323E-4</v>
      </c>
      <c r="AZ884" s="5">
        <f t="shared" si="939"/>
        <v>3.7439484959838921E-4</v>
      </c>
      <c r="BA884" s="5">
        <f t="shared" si="940"/>
        <v>1.9133792747370613E-4</v>
      </c>
      <c r="BB884" s="5">
        <f t="shared" si="941"/>
        <v>7.3338754250769109E-5</v>
      </c>
      <c r="BC884" s="5">
        <f t="shared" si="942"/>
        <v>2.2488266476258691E-5</v>
      </c>
      <c r="BD884" s="5">
        <f t="shared" si="943"/>
        <v>1.1238569194436008E-3</v>
      </c>
      <c r="BE884" s="5">
        <f t="shared" si="944"/>
        <v>1.3965209861192026E-3</v>
      </c>
      <c r="BF884" s="5">
        <f t="shared" si="945"/>
        <v>8.676686644581461E-4</v>
      </c>
      <c r="BG884" s="5">
        <f t="shared" si="946"/>
        <v>3.5939257567701755E-4</v>
      </c>
      <c r="BH884" s="5">
        <f t="shared" si="947"/>
        <v>1.1164661299519982E-4</v>
      </c>
      <c r="BI884" s="5">
        <f t="shared" si="948"/>
        <v>2.774674166781245E-5</v>
      </c>
      <c r="BJ884" s="8">
        <f t="shared" si="949"/>
        <v>0.30826020621278089</v>
      </c>
      <c r="BK884" s="8">
        <f t="shared" si="950"/>
        <v>0.25151059946949733</v>
      </c>
      <c r="BL884" s="8">
        <f t="shared" si="951"/>
        <v>0.40193305652950034</v>
      </c>
      <c r="BM884" s="8">
        <f t="shared" si="952"/>
        <v>0.52339807498849134</v>
      </c>
      <c r="BN884" s="8">
        <f t="shared" si="953"/>
        <v>0.47524410133257899</v>
      </c>
    </row>
    <row r="885" spans="1:66" x14ac:dyDescent="0.25">
      <c r="A885" t="s">
        <v>112</v>
      </c>
      <c r="B885" t="s">
        <v>128</v>
      </c>
      <c r="C885" t="s">
        <v>117</v>
      </c>
      <c r="D885" t="s">
        <v>544</v>
      </c>
      <c r="E885">
        <f>VLOOKUP(A885,home!$A$2:$E$405,3,FALSE)</f>
        <v>1.2826</v>
      </c>
      <c r="F885">
        <f>VLOOKUP(B885,home!$B$2:$E$405,3,FALSE)</f>
        <v>0.9153</v>
      </c>
      <c r="G885">
        <f>VLOOKUP(C885,away!$B$2:$E$405,4,FALSE)</f>
        <v>0.67800000000000005</v>
      </c>
      <c r="H885">
        <f>VLOOKUP(A885,away!$A$2:$E$405,3,FALSE)</f>
        <v>1.0616000000000001</v>
      </c>
      <c r="I885">
        <f>VLOOKUP(C885,away!$B$2:$E$405,3,FALSE)</f>
        <v>1.1468</v>
      </c>
      <c r="J885">
        <f>VLOOKUP(B885,home!$B$2:$E$405,4,FALSE)</f>
        <v>1.2286999999999999</v>
      </c>
      <c r="K885" s="3">
        <f t="shared" si="898"/>
        <v>0.79594744284000007</v>
      </c>
      <c r="L885" s="3">
        <f t="shared" si="899"/>
        <v>1.4958720666559999</v>
      </c>
      <c r="M885" s="5">
        <f t="shared" si="900"/>
        <v>0.10108237409041779</v>
      </c>
      <c r="N885" s="5">
        <f t="shared" si="901"/>
        <v>8.0456257173464316E-2</v>
      </c>
      <c r="O885" s="5">
        <f t="shared" si="902"/>
        <v>0.15120629983312817</v>
      </c>
      <c r="P885" s="5">
        <f t="shared" si="903"/>
        <v>0.12035226769347668</v>
      </c>
      <c r="Q885" s="5">
        <f t="shared" si="904"/>
        <v>3.2019476078848162E-2</v>
      </c>
      <c r="R885" s="5">
        <f t="shared" si="905"/>
        <v>0.11309264011139411</v>
      </c>
      <c r="S885" s="5">
        <f t="shared" si="906"/>
        <v>3.5823921997532905E-2</v>
      </c>
      <c r="T885" s="5">
        <f t="shared" si="907"/>
        <v>4.7897039855308951E-2</v>
      </c>
      <c r="U885" s="5">
        <f t="shared" si="908"/>
        <v>9.0015797700688557E-2</v>
      </c>
      <c r="V885" s="5">
        <f t="shared" si="909"/>
        <v>4.7392483263432213E-3</v>
      </c>
      <c r="W885" s="5">
        <f t="shared" si="910"/>
        <v>8.4952733686785818E-3</v>
      </c>
      <c r="X885" s="5">
        <f t="shared" si="911"/>
        <v>1.270784213081291E-2</v>
      </c>
      <c r="Y885" s="5">
        <f t="shared" si="912"/>
        <v>9.5046530354786479E-3</v>
      </c>
      <c r="Z885" s="5">
        <f t="shared" si="913"/>
        <v>5.6390707095671441E-2</v>
      </c>
      <c r="AA885" s="5">
        <f t="shared" si="914"/>
        <v>4.4884039112739131E-2</v>
      </c>
      <c r="AB885" s="5">
        <f t="shared" si="915"/>
        <v>1.7862668078057625E-2</v>
      </c>
      <c r="AC885" s="5">
        <f t="shared" si="916"/>
        <v>3.5266984499673909E-4</v>
      </c>
      <c r="AD885" s="5">
        <f t="shared" si="917"/>
        <v>1.6904477785066175E-3</v>
      </c>
      <c r="AE885" s="5">
        <f t="shared" si="918"/>
        <v>2.5286936120087382E-3</v>
      </c>
      <c r="AF885" s="5">
        <f t="shared" si="919"/>
        <v>1.8913010696676685E-3</v>
      </c>
      <c r="AG885" s="5">
        <f t="shared" si="920"/>
        <v>9.4304814658415935E-4</v>
      </c>
      <c r="AH885" s="5">
        <f t="shared" si="921"/>
        <v>2.1088320890848791E-2</v>
      </c>
      <c r="AI885" s="5">
        <f t="shared" si="922"/>
        <v>1.6785195086860449E-2</v>
      </c>
      <c r="AJ885" s="5">
        <f t="shared" si="923"/>
        <v>6.6800665534785522E-3</v>
      </c>
      <c r="AK885" s="5">
        <f t="shared" si="924"/>
        <v>1.7723272970807554E-3</v>
      </c>
      <c r="AL885" s="5">
        <f t="shared" si="925"/>
        <v>1.6796050142034842E-5</v>
      </c>
      <c r="AM885" s="5">
        <f t="shared" si="926"/>
        <v>2.6910151731138031E-4</v>
      </c>
      <c r="AN885" s="5">
        <f t="shared" si="927"/>
        <v>4.0254144284083981E-4</v>
      </c>
      <c r="AO885" s="5">
        <f t="shared" si="928"/>
        <v>3.0107525000850764E-4</v>
      </c>
      <c r="AP885" s="5">
        <f t="shared" si="929"/>
        <v>1.5012335214973269E-4</v>
      </c>
      <c r="AQ885" s="5">
        <f t="shared" si="930"/>
        <v>5.6141332258386755E-5</v>
      </c>
      <c r="AR885" s="5">
        <f t="shared" si="931"/>
        <v>6.3090860306597805E-3</v>
      </c>
      <c r="AS885" s="5">
        <f t="shared" si="932"/>
        <v>5.0217008927612187E-3</v>
      </c>
      <c r="AT885" s="5">
        <f t="shared" si="933"/>
        <v>1.9985049921503184E-3</v>
      </c>
      <c r="AU885" s="5">
        <f t="shared" si="934"/>
        <v>5.3023497933500673E-4</v>
      </c>
      <c r="AV885" s="5">
        <f t="shared" si="935"/>
        <v>1.0550979397650474E-4</v>
      </c>
      <c r="AW885" s="5">
        <f t="shared" si="936"/>
        <v>5.5549928711251443E-7</v>
      </c>
      <c r="AX885" s="5">
        <f t="shared" si="937"/>
        <v>3.5698444094726179E-5</v>
      </c>
      <c r="AY885" s="5">
        <f t="shared" si="938"/>
        <v>5.3400305344381721E-5</v>
      </c>
      <c r="AZ885" s="5">
        <f t="shared" si="939"/>
        <v>3.9940012557780865E-5</v>
      </c>
      <c r="BA885" s="5">
        <f t="shared" si="940"/>
        <v>1.991504970902475E-5</v>
      </c>
      <c r="BB885" s="5">
        <f t="shared" si="941"/>
        <v>7.447591641448953E-6</v>
      </c>
      <c r="BC885" s="5">
        <f t="shared" si="942"/>
        <v>2.2281288600608411E-6</v>
      </c>
      <c r="BD885" s="5">
        <f t="shared" si="943"/>
        <v>1.5729309265655907E-3</v>
      </c>
      <c r="BE885" s="5">
        <f t="shared" si="944"/>
        <v>1.2519703487638338E-3</v>
      </c>
      <c r="BF885" s="5">
        <f t="shared" si="945"/>
        <v>4.9825129880503812E-4</v>
      </c>
      <c r="BG885" s="5">
        <f t="shared" si="946"/>
        <v>1.3219394905852631E-4</v>
      </c>
      <c r="BH885" s="5">
        <f t="shared" si="947"/>
        <v>2.6304858928013815E-5</v>
      </c>
      <c r="BI885" s="5">
        <f t="shared" si="948"/>
        <v>4.1874570396039098E-6</v>
      </c>
      <c r="BJ885" s="8">
        <f t="shared" si="949"/>
        <v>0.19947164467613504</v>
      </c>
      <c r="BK885" s="8">
        <f t="shared" si="950"/>
        <v>0.26242067830825372</v>
      </c>
      <c r="BL885" s="8">
        <f t="shared" si="951"/>
        <v>0.48083823019231953</v>
      </c>
      <c r="BM885" s="8">
        <f t="shared" si="952"/>
        <v>0.40085910048559337</v>
      </c>
      <c r="BN885" s="8">
        <f t="shared" si="953"/>
        <v>0.59820931498072916</v>
      </c>
    </row>
    <row r="886" spans="1:66" x14ac:dyDescent="0.25">
      <c r="A886" t="s">
        <v>112</v>
      </c>
      <c r="B886" t="s">
        <v>338</v>
      </c>
      <c r="C886" t="s">
        <v>121</v>
      </c>
      <c r="D886" t="s">
        <v>544</v>
      </c>
      <c r="E886">
        <f>VLOOKUP(A886,home!$A$2:$E$405,3,FALSE)</f>
        <v>1.2826</v>
      </c>
      <c r="F886">
        <f>VLOOKUP(B886,home!$B$2:$E$405,3,FALSE)</f>
        <v>1.5246999999999999</v>
      </c>
      <c r="G886">
        <f>VLOOKUP(C886,away!$B$2:$E$405,4,FALSE)</f>
        <v>1.4442999999999999</v>
      </c>
      <c r="H886">
        <f>VLOOKUP(A886,away!$A$2:$E$405,3,FALSE)</f>
        <v>1.0616000000000001</v>
      </c>
      <c r="I886">
        <f>VLOOKUP(C886,away!$B$2:$E$405,3,FALSE)</f>
        <v>0.60670000000000002</v>
      </c>
      <c r="J886">
        <f>VLOOKUP(B886,home!$B$2:$E$405,4,FALSE)</f>
        <v>0.41739999999999999</v>
      </c>
      <c r="K886" s="3">
        <f t="shared" si="898"/>
        <v>2.8244445117459995</v>
      </c>
      <c r="L886" s="3">
        <f t="shared" si="899"/>
        <v>0.26883595332800003</v>
      </c>
      <c r="M886" s="5">
        <f t="shared" si="900"/>
        <v>4.5352931398423967E-2</v>
      </c>
      <c r="N886" s="5">
        <f t="shared" si="901"/>
        <v>0.12809683817987141</v>
      </c>
      <c r="O886" s="5">
        <f t="shared" si="902"/>
        <v>1.2192498548714691E-2</v>
      </c>
      <c r="P886" s="5">
        <f t="shared" si="903"/>
        <v>3.4437035610388279E-2</v>
      </c>
      <c r="Q886" s="5">
        <f t="shared" si="904"/>
        <v>0.18090120578457664</v>
      </c>
      <c r="R886" s="5">
        <f t="shared" si="905"/>
        <v>1.6388909853969854E-3</v>
      </c>
      <c r="S886" s="5">
        <f t="shared" si="906"/>
        <v>6.5371156012660808E-3</v>
      </c>
      <c r="T886" s="5">
        <f t="shared" si="907"/>
        <v>4.8632748115281364E-2</v>
      </c>
      <c r="U886" s="5">
        <f t="shared" si="908"/>
        <v>4.628956649054509E-3</v>
      </c>
      <c r="V886" s="5">
        <f t="shared" si="909"/>
        <v>5.5152353824071464E-4</v>
      </c>
      <c r="W886" s="5">
        <f t="shared" si="910"/>
        <v>0.17031513928216035</v>
      </c>
      <c r="X886" s="5">
        <f t="shared" si="911"/>
        <v>4.5786832835110682E-2</v>
      </c>
      <c r="Y886" s="5">
        <f t="shared" si="912"/>
        <v>6.1545734275483769E-3</v>
      </c>
      <c r="Z886" s="5">
        <f t="shared" si="913"/>
        <v>1.4686427348662126E-4</v>
      </c>
      <c r="AA886" s="5">
        <f t="shared" si="914"/>
        <v>4.1480999122085098E-4</v>
      </c>
      <c r="AB886" s="5">
        <f t="shared" si="915"/>
        <v>5.8580390156056945E-4</v>
      </c>
      <c r="AC886" s="5">
        <f t="shared" si="916"/>
        <v>2.6173660583688927E-5</v>
      </c>
      <c r="AD886" s="5">
        <f t="shared" si="917"/>
        <v>0.12026141510318834</v>
      </c>
      <c r="AE886" s="5">
        <f t="shared" si="918"/>
        <v>3.2330592177839977E-2</v>
      </c>
      <c r="AF886" s="5">
        <f t="shared" si="919"/>
        <v>4.3458127848941949E-3</v>
      </c>
      <c r="AG886" s="5">
        <f t="shared" si="920"/>
        <v>3.8943690767068043E-4</v>
      </c>
      <c r="AH886" s="5">
        <f t="shared" si="921"/>
        <v>9.8705992431499883E-6</v>
      </c>
      <c r="AI886" s="5">
        <f t="shared" si="922"/>
        <v>2.7878959859959202E-5</v>
      </c>
      <c r="AJ886" s="5">
        <f t="shared" si="923"/>
        <v>3.9371287584824396E-5</v>
      </c>
      <c r="AK886" s="5">
        <f t="shared" si="924"/>
        <v>3.7067339046443559E-5</v>
      </c>
      <c r="AL886" s="5">
        <f t="shared" si="925"/>
        <v>7.9495922647772565E-7</v>
      </c>
      <c r="AM886" s="5">
        <f t="shared" si="926"/>
        <v>6.7934338772601535E-2</v>
      </c>
      <c r="AN886" s="5">
        <f t="shared" si="927"/>
        <v>1.8263192727639647E-2</v>
      </c>
      <c r="AO886" s="5">
        <f t="shared" si="928"/>
        <v>2.4549014138740008E-3</v>
      </c>
      <c r="AP886" s="5">
        <f t="shared" si="929"/>
        <v>2.1998858730835731E-4</v>
      </c>
      <c r="AQ886" s="5">
        <f t="shared" si="930"/>
        <v>1.4785210397580553E-5</v>
      </c>
      <c r="AR886" s="5">
        <f t="shared" si="931"/>
        <v>5.3071439149017274E-7</v>
      </c>
      <c r="AS886" s="5">
        <f t="shared" si="932"/>
        <v>1.4989733503490363E-6</v>
      </c>
      <c r="AT886" s="5">
        <f t="shared" si="933"/>
        <v>2.1168835263234249E-6</v>
      </c>
      <c r="AU886" s="5">
        <f t="shared" si="934"/>
        <v>1.9930066859765716E-6</v>
      </c>
      <c r="AV886" s="5">
        <f t="shared" si="935"/>
        <v>1.4072841990199028E-6</v>
      </c>
      <c r="AW886" s="5">
        <f t="shared" si="936"/>
        <v>1.6767285148635795E-8</v>
      </c>
      <c r="AX886" s="5">
        <f t="shared" si="937"/>
        <v>3.197946171756131E-2</v>
      </c>
      <c r="AY886" s="5">
        <f t="shared" si="938"/>
        <v>8.5972290777568752E-3</v>
      </c>
      <c r="AZ886" s="5">
        <f t="shared" si="939"/>
        <v>1.1556221375489859E-3</v>
      </c>
      <c r="BA886" s="5">
        <f t="shared" si="940"/>
        <v>1.035575930116409E-4</v>
      </c>
      <c r="BB886" s="5">
        <f t="shared" si="941"/>
        <v>6.960001060409379E-6</v>
      </c>
      <c r="BC886" s="5">
        <f t="shared" si="942"/>
        <v>3.7421970404780946E-7</v>
      </c>
      <c r="BD886" s="5">
        <f t="shared" si="943"/>
        <v>2.3779184896858307E-8</v>
      </c>
      <c r="BE886" s="5">
        <f t="shared" si="944"/>
        <v>6.7162988275724815E-8</v>
      </c>
      <c r="BF886" s="5">
        <f t="shared" si="945"/>
        <v>9.484906681391595E-8</v>
      </c>
      <c r="BG886" s="5">
        <f t="shared" si="946"/>
        <v>8.9298642068931484E-8</v>
      </c>
      <c r="BH886" s="5">
        <f t="shared" si="947"/>
        <v>6.3054764874490998E-8</v>
      </c>
      <c r="BI886" s="5">
        <f t="shared" si="948"/>
        <v>3.5618936917838101E-8</v>
      </c>
      <c r="BJ886" s="8">
        <f t="shared" si="949"/>
        <v>0.86794500605660607</v>
      </c>
      <c r="BK886" s="8">
        <f t="shared" si="950"/>
        <v>9.5502803845886081E-2</v>
      </c>
      <c r="BL886" s="8">
        <f t="shared" si="951"/>
        <v>1.9583068887418984E-2</v>
      </c>
      <c r="BM886" s="8">
        <f t="shared" si="952"/>
        <v>0.57196113024555417</v>
      </c>
      <c r="BN886" s="8">
        <f t="shared" si="953"/>
        <v>0.40261940050737194</v>
      </c>
    </row>
    <row r="887" spans="1:66" x14ac:dyDescent="0.25">
      <c r="A887" t="s">
        <v>112</v>
      </c>
      <c r="B887" t="s">
        <v>356</v>
      </c>
      <c r="C887" t="s">
        <v>136</v>
      </c>
      <c r="D887" t="s">
        <v>544</v>
      </c>
      <c r="E887">
        <f>VLOOKUP(A887,home!$A$2:$E$405,3,FALSE)</f>
        <v>1.2826</v>
      </c>
      <c r="F887">
        <f>VLOOKUP(B887,home!$B$2:$E$405,3,FALSE)</f>
        <v>1.0848</v>
      </c>
      <c r="G887">
        <f>VLOOKUP(C887,away!$B$2:$E$405,4,FALSE)</f>
        <v>0.67759999999999998</v>
      </c>
      <c r="H887">
        <f>VLOOKUP(A887,away!$A$2:$E$405,3,FALSE)</f>
        <v>1.0616000000000001</v>
      </c>
      <c r="I887">
        <f>VLOOKUP(C887,away!$B$2:$E$405,3,FALSE)</f>
        <v>1.4609000000000001</v>
      </c>
      <c r="J887">
        <f>VLOOKUP(B887,home!$B$2:$E$405,4,FALSE)</f>
        <v>0.65529999999999999</v>
      </c>
      <c r="K887" s="3">
        <f t="shared" si="898"/>
        <v>0.94278857164800001</v>
      </c>
      <c r="L887" s="3">
        <f t="shared" si="899"/>
        <v>1.0162991606320002</v>
      </c>
      <c r="M887" s="5">
        <f t="shared" si="900"/>
        <v>0.14098698014283953</v>
      </c>
      <c r="N887" s="5">
        <f t="shared" si="901"/>
        <v>0.13292091362983263</v>
      </c>
      <c r="O887" s="5">
        <f t="shared" si="902"/>
        <v>0.14328494957920831</v>
      </c>
      <c r="P887" s="5">
        <f t="shared" si="903"/>
        <v>0.13508741295243751</v>
      </c>
      <c r="Q887" s="5">
        <f t="shared" si="904"/>
        <v>6.2658159151608536E-2</v>
      </c>
      <c r="R887" s="5">
        <f t="shared" si="905"/>
        <v>7.2810186994273926E-2</v>
      </c>
      <c r="S887" s="5">
        <f t="shared" si="906"/>
        <v>3.2358677942626299E-2</v>
      </c>
      <c r="T887" s="5">
        <f t="shared" si="907"/>
        <v>6.3679434552526046E-2</v>
      </c>
      <c r="U887" s="5">
        <f t="shared" si="908"/>
        <v>6.8644612197755306E-2</v>
      </c>
      <c r="V887" s="5">
        <f t="shared" si="909"/>
        <v>3.4449596262969362E-3</v>
      </c>
      <c r="W887" s="5">
        <f t="shared" si="910"/>
        <v>1.969113212287936E-2</v>
      </c>
      <c r="X887" s="5">
        <f t="shared" si="911"/>
        <v>2.001208104837611E-2</v>
      </c>
      <c r="Y887" s="5">
        <f t="shared" si="912"/>
        <v>1.01691305859821E-2</v>
      </c>
      <c r="Z887" s="5">
        <f t="shared" si="913"/>
        <v>2.4665643975913195E-2</v>
      </c>
      <c r="AA887" s="5">
        <f t="shared" si="914"/>
        <v>2.3254487252829296E-2</v>
      </c>
      <c r="AB887" s="5">
        <f t="shared" si="915"/>
        <v>1.0962032410750777E-2</v>
      </c>
      <c r="AC887" s="5">
        <f t="shared" si="916"/>
        <v>2.0630038105759978E-4</v>
      </c>
      <c r="AD887" s="5">
        <f t="shared" si="917"/>
        <v>4.6411435820653693E-3</v>
      </c>
      <c r="AE887" s="5">
        <f t="shared" si="918"/>
        <v>4.7167903268256301E-3</v>
      </c>
      <c r="AF887" s="5">
        <f t="shared" si="919"/>
        <v>2.3968350250150126E-3</v>
      </c>
      <c r="AG887" s="5">
        <f t="shared" si="920"/>
        <v>8.1196714136537896E-4</v>
      </c>
      <c r="AH887" s="5">
        <f t="shared" si="921"/>
        <v>6.2669183172920813E-3</v>
      </c>
      <c r="AI887" s="5">
        <f t="shared" si="922"/>
        <v>5.9083789689944894E-3</v>
      </c>
      <c r="AJ887" s="5">
        <f t="shared" si="923"/>
        <v>2.7851760844666987E-3</v>
      </c>
      <c r="AK887" s="5">
        <f t="shared" si="924"/>
        <v>8.7527739415417625E-4</v>
      </c>
      <c r="AL887" s="5">
        <f t="shared" si="925"/>
        <v>7.9067115956206565E-6</v>
      </c>
      <c r="AM887" s="5">
        <f t="shared" si="926"/>
        <v>8.7512342570973873E-4</v>
      </c>
      <c r="AN887" s="5">
        <f t="shared" si="927"/>
        <v>8.8938720299820814E-4</v>
      </c>
      <c r="AO887" s="5">
        <f t="shared" si="928"/>
        <v>4.5194173394196062E-4</v>
      </c>
      <c r="AP887" s="5">
        <f t="shared" si="929"/>
        <v>1.5310266828659513E-4</v>
      </c>
      <c r="AQ887" s="5">
        <f t="shared" si="930"/>
        <v>3.8899528317546539E-5</v>
      </c>
      <c r="AR887" s="5">
        <f t="shared" si="931"/>
        <v>1.2738127651226504E-3</v>
      </c>
      <c r="AS887" s="5">
        <f t="shared" si="932"/>
        <v>1.2009361173769728E-3</v>
      </c>
      <c r="AT887" s="5">
        <f t="shared" si="933"/>
        <v>5.6611442337116554E-4</v>
      </c>
      <c r="AU887" s="5">
        <f t="shared" si="934"/>
        <v>1.7790873619981078E-4</v>
      </c>
      <c r="AV887" s="5">
        <f t="shared" si="935"/>
        <v>4.1932580821380105E-5</v>
      </c>
      <c r="AW887" s="5">
        <f t="shared" si="936"/>
        <v>2.1044047497847377E-7</v>
      </c>
      <c r="AX887" s="5">
        <f t="shared" si="937"/>
        <v>1.3750939409009816E-4</v>
      </c>
      <c r="AY887" s="5">
        <f t="shared" si="938"/>
        <v>1.3975068179278169E-4</v>
      </c>
      <c r="AZ887" s="5">
        <f t="shared" si="939"/>
        <v>7.101425030187689E-5</v>
      </c>
      <c r="BA887" s="5">
        <f t="shared" si="940"/>
        <v>2.4057240991569416E-5</v>
      </c>
      <c r="BB887" s="5">
        <f t="shared" si="941"/>
        <v>6.112338456713436E-6</v>
      </c>
      <c r="BC887" s="5">
        <f t="shared" si="942"/>
        <v>1.2423928886113124E-6</v>
      </c>
      <c r="BD887" s="5">
        <f t="shared" si="943"/>
        <v>2.1576247399941276E-4</v>
      </c>
      <c r="BE887" s="5">
        <f t="shared" si="944"/>
        <v>2.0341839467714507E-4</v>
      </c>
      <c r="BF887" s="5">
        <f t="shared" si="945"/>
        <v>9.589026888229736E-5</v>
      </c>
      <c r="BG887" s="5">
        <f t="shared" si="946"/>
        <v>3.0134749878161268E-5</v>
      </c>
      <c r="BH887" s="5">
        <f t="shared" si="947"/>
        <v>7.1026744486503496E-6</v>
      </c>
      <c r="BI887" s="5">
        <f t="shared" si="948"/>
        <v>1.3392640596647625E-6</v>
      </c>
      <c r="BJ887" s="8">
        <f t="shared" si="949"/>
        <v>0.32448572802425191</v>
      </c>
      <c r="BK887" s="8">
        <f t="shared" si="950"/>
        <v>0.3122319884386463</v>
      </c>
      <c r="BL887" s="8">
        <f t="shared" si="951"/>
        <v>0.33860637164856239</v>
      </c>
      <c r="BM887" s="8">
        <f t="shared" si="952"/>
        <v>0.31210158939585547</v>
      </c>
      <c r="BN887" s="8">
        <f t="shared" si="953"/>
        <v>0.68774860245020042</v>
      </c>
    </row>
    <row r="888" spans="1:66" x14ac:dyDescent="0.25">
      <c r="A888" t="s">
        <v>112</v>
      </c>
      <c r="B888" t="s">
        <v>358</v>
      </c>
      <c r="C888" t="s">
        <v>105</v>
      </c>
      <c r="D888" t="s">
        <v>544</v>
      </c>
      <c r="E888">
        <f>VLOOKUP(A888,home!$A$2:$E$405,3,FALSE)</f>
        <v>1.2826</v>
      </c>
      <c r="F888">
        <f>VLOOKUP(B888,home!$B$2:$E$405,3,FALSE)</f>
        <v>0.88139999999999996</v>
      </c>
      <c r="G888">
        <f>VLOOKUP(C888,away!$B$2:$E$405,4,FALSE)</f>
        <v>1.0141</v>
      </c>
      <c r="H888">
        <f>VLOOKUP(A888,away!$A$2:$E$405,3,FALSE)</f>
        <v>1.0616000000000001</v>
      </c>
      <c r="I888">
        <f>VLOOKUP(C888,away!$B$2:$E$405,3,FALSE)</f>
        <v>0.91</v>
      </c>
      <c r="J888">
        <f>VLOOKUP(B888,home!$B$2:$E$405,4,FALSE)</f>
        <v>0.86009999999999998</v>
      </c>
      <c r="K888" s="3">
        <f t="shared" si="898"/>
        <v>1.1464234593239999</v>
      </c>
      <c r="L888" s="3">
        <f t="shared" si="899"/>
        <v>0.83090476560000004</v>
      </c>
      <c r="M888" s="5">
        <f t="shared" si="900"/>
        <v>0.13843862049255837</v>
      </c>
      <c r="N888" s="5">
        <f t="shared" si="901"/>
        <v>0.15870928220912112</v>
      </c>
      <c r="O888" s="5">
        <f t="shared" si="902"/>
        <v>0.11502930951035657</v>
      </c>
      <c r="P888" s="5">
        <f t="shared" si="903"/>
        <v>0.13187229893251404</v>
      </c>
      <c r="Q888" s="5">
        <f t="shared" si="904"/>
        <v>9.0974022168504823E-2</v>
      </c>
      <c r="R888" s="5">
        <f t="shared" si="905"/>
        <v>4.7789200727916335E-2</v>
      </c>
      <c r="S888" s="5">
        <f t="shared" si="906"/>
        <v>3.1404356609218656E-2</v>
      </c>
      <c r="T888" s="5">
        <f t="shared" si="907"/>
        <v>7.5590748565610724E-2</v>
      </c>
      <c r="U888" s="5">
        <f t="shared" si="908"/>
        <v>5.4786660816826857E-2</v>
      </c>
      <c r="V888" s="5">
        <f t="shared" si="909"/>
        <v>3.3238675160148926E-3</v>
      </c>
      <c r="W888" s="5">
        <f t="shared" si="910"/>
        <v>3.4764917734345181E-2</v>
      </c>
      <c r="X888" s="5">
        <f t="shared" si="911"/>
        <v>2.8886335821159369E-2</v>
      </c>
      <c r="Y888" s="5">
        <f t="shared" si="912"/>
        <v>1.2000897047261653E-2</v>
      </c>
      <c r="Z888" s="5">
        <f t="shared" si="913"/>
        <v>1.323609154301356E-2</v>
      </c>
      <c r="AA888" s="5">
        <f t="shared" si="914"/>
        <v>1.5174165854670742E-2</v>
      </c>
      <c r="AB888" s="5">
        <f t="shared" si="915"/>
        <v>8.6980098557338792E-3</v>
      </c>
      <c r="AC888" s="5">
        <f t="shared" si="916"/>
        <v>1.978882631904146E-4</v>
      </c>
      <c r="AD888" s="5">
        <f t="shared" si="917"/>
        <v>9.9638293130305724E-3</v>
      </c>
      <c r="AE888" s="5">
        <f t="shared" si="918"/>
        <v>8.2789932598220772E-3</v>
      </c>
      <c r="AF888" s="5">
        <f t="shared" si="919"/>
        <v>3.4395274769782216E-3</v>
      </c>
      <c r="AG888" s="5">
        <f t="shared" si="920"/>
        <v>9.5263992401111634E-4</v>
      </c>
      <c r="AH888" s="5">
        <f t="shared" si="921"/>
        <v>2.7494828852519561E-3</v>
      </c>
      <c r="AI888" s="5">
        <f t="shared" si="922"/>
        <v>3.1520716806626792E-3</v>
      </c>
      <c r="AJ888" s="5">
        <f t="shared" si="923"/>
        <v>1.8068044600912624E-3</v>
      </c>
      <c r="AK888" s="5">
        <f t="shared" si="924"/>
        <v>6.9045433981995208E-4</v>
      </c>
      <c r="AL888" s="5">
        <f t="shared" si="925"/>
        <v>7.5400867491554137E-6</v>
      </c>
      <c r="AM888" s="5">
        <f t="shared" si="926"/>
        <v>2.284553533831675E-3</v>
      </c>
      <c r="AN888" s="5">
        <f t="shared" si="927"/>
        <v>1.8982464185290599E-3</v>
      </c>
      <c r="AO888" s="5">
        <f t="shared" si="928"/>
        <v>7.8863099771946392E-4</v>
      </c>
      <c r="AP888" s="5">
        <f t="shared" si="929"/>
        <v>2.1842575143499513E-4</v>
      </c>
      <c r="AQ888" s="5">
        <f t="shared" si="930"/>
        <v>4.5372749449274624E-5</v>
      </c>
      <c r="AR888" s="5">
        <f t="shared" si="931"/>
        <v>4.5691168645829771E-4</v>
      </c>
      <c r="AS888" s="5">
        <f t="shared" si="932"/>
        <v>5.2381427619508443E-4</v>
      </c>
      <c r="AT888" s="5">
        <f t="shared" si="933"/>
        <v>3.0025648727943305E-4</v>
      </c>
      <c r="AU888" s="5">
        <f t="shared" si="934"/>
        <v>1.1474036027712003E-4</v>
      </c>
      <c r="AV888" s="5">
        <f t="shared" si="935"/>
        <v>3.2885260188244513E-5</v>
      </c>
      <c r="AW888" s="5">
        <f t="shared" si="936"/>
        <v>1.9951252086864155E-7</v>
      </c>
      <c r="AX888" s="5">
        <f t="shared" si="937"/>
        <v>4.3651096087769602E-4</v>
      </c>
      <c r="AY888" s="5">
        <f t="shared" si="938"/>
        <v>3.6269903762991282E-4</v>
      </c>
      <c r="AZ888" s="5">
        <f t="shared" si="939"/>
        <v>1.5068417942261413E-4</v>
      </c>
      <c r="BA888" s="5">
        <f t="shared" si="940"/>
        <v>4.1734734260925184E-5</v>
      </c>
      <c r="BB888" s="5">
        <f t="shared" si="941"/>
        <v>8.6693973971130833E-6</v>
      </c>
      <c r="BC888" s="5">
        <f t="shared" si="942"/>
        <v>1.4406887224282994E-6</v>
      </c>
      <c r="BD888" s="5">
        <f t="shared" si="943"/>
        <v>6.3275016289422075E-5</v>
      </c>
      <c r="BE888" s="5">
        <f t="shared" si="944"/>
        <v>7.2539963063301692E-5</v>
      </c>
      <c r="BF888" s="5">
        <f t="shared" si="945"/>
        <v>4.158075769713277E-5</v>
      </c>
      <c r="BG888" s="5">
        <f t="shared" si="946"/>
        <v>1.5889718693486661E-5</v>
      </c>
      <c r="BH888" s="5">
        <f t="shared" si="947"/>
        <v>4.5540865680680529E-6</v>
      </c>
      <c r="BI888" s="5">
        <f t="shared" si="948"/>
        <v>1.0441823354851073E-6</v>
      </c>
      <c r="BJ888" s="8">
        <f t="shared" si="949"/>
        <v>0.42979816196912002</v>
      </c>
      <c r="BK888" s="8">
        <f t="shared" si="950"/>
        <v>0.30560727093787537</v>
      </c>
      <c r="BL888" s="8">
        <f t="shared" si="951"/>
        <v>0.2515036519263753</v>
      </c>
      <c r="BM888" s="8">
        <f t="shared" si="952"/>
        <v>0.316969942810304</v>
      </c>
      <c r="BN888" s="8">
        <f t="shared" si="953"/>
        <v>0.6828127340409712</v>
      </c>
    </row>
    <row r="889" spans="1:66" x14ac:dyDescent="0.25">
      <c r="A889" t="s">
        <v>112</v>
      </c>
      <c r="B889" t="s">
        <v>131</v>
      </c>
      <c r="C889" t="s">
        <v>92</v>
      </c>
      <c r="D889" t="s">
        <v>544</v>
      </c>
      <c r="E889">
        <f>VLOOKUP(A889,home!$A$2:$E$405,3,FALSE)</f>
        <v>1.2826</v>
      </c>
      <c r="F889">
        <f>VLOOKUP(B889,home!$B$2:$E$405,3,FALSE)</f>
        <v>0.9153</v>
      </c>
      <c r="G889">
        <f>VLOOKUP(C889,away!$B$2:$E$405,4,FALSE)</f>
        <v>1.1677</v>
      </c>
      <c r="H889">
        <f>VLOOKUP(A889,away!$A$2:$E$405,3,FALSE)</f>
        <v>1.0616000000000001</v>
      </c>
      <c r="I889">
        <f>VLOOKUP(C889,away!$B$2:$E$405,3,FALSE)</f>
        <v>0.4929</v>
      </c>
      <c r="J889">
        <f>VLOOKUP(B889,home!$B$2:$E$405,4,FALSE)</f>
        <v>0.81910000000000005</v>
      </c>
      <c r="K889" s="3">
        <f t="shared" si="898"/>
        <v>1.3708375059060001</v>
      </c>
      <c r="L889" s="3">
        <f t="shared" si="899"/>
        <v>0.42860442842400004</v>
      </c>
      <c r="M889" s="5">
        <f t="shared" si="900"/>
        <v>0.16539116160130013</v>
      </c>
      <c r="N889" s="5">
        <f t="shared" si="901"/>
        <v>0.2267244074684224</v>
      </c>
      <c r="O889" s="5">
        <f t="shared" si="902"/>
        <v>7.0887384284506652E-2</v>
      </c>
      <c r="P889" s="5">
        <f t="shared" si="903"/>
        <v>9.7175085072773268E-2</v>
      </c>
      <c r="Q889" s="5">
        <f t="shared" si="904"/>
        <v>0.15540116063101397</v>
      </c>
      <c r="R889" s="5">
        <f t="shared" si="905"/>
        <v>1.5191323411866709E-2</v>
      </c>
      <c r="S889" s="5">
        <f t="shared" si="906"/>
        <v>1.4273733051202081E-2</v>
      </c>
      <c r="T889" s="5">
        <f t="shared" si="907"/>
        <v>6.6605625628681969E-2</v>
      </c>
      <c r="U889" s="5">
        <f t="shared" si="908"/>
        <v>2.0824835897334783E-2</v>
      </c>
      <c r="V889" s="5">
        <f t="shared" si="909"/>
        <v>9.3183215551096614E-4</v>
      </c>
      <c r="W889" s="5">
        <f t="shared" si="910"/>
        <v>7.1009913151438939E-2</v>
      </c>
      <c r="X889" s="5">
        <f t="shared" si="911"/>
        <v>3.0435163238710372E-2</v>
      </c>
      <c r="Y889" s="5">
        <f t="shared" si="912"/>
        <v>6.5223228719592978E-3</v>
      </c>
      <c r="Z889" s="5">
        <f t="shared" si="913"/>
        <v>2.1703561626490878E-3</v>
      </c>
      <c r="AA889" s="5">
        <f t="shared" si="914"/>
        <v>2.9752056289335917E-3</v>
      </c>
      <c r="AB889" s="5">
        <f t="shared" si="915"/>
        <v>2.0392617319624092E-3</v>
      </c>
      <c r="AC889" s="5">
        <f t="shared" si="916"/>
        <v>3.4218450712775278E-5</v>
      </c>
      <c r="AD889" s="5">
        <f t="shared" si="917"/>
        <v>2.4335763059780059E-2</v>
      </c>
      <c r="AE889" s="5">
        <f t="shared" si="918"/>
        <v>1.0430415816498926E-2</v>
      </c>
      <c r="AF889" s="5">
        <f t="shared" si="919"/>
        <v>2.2352612046275858E-3</v>
      </c>
      <c r="AG889" s="5">
        <f t="shared" si="920"/>
        <v>3.1934761699591621E-4</v>
      </c>
      <c r="AH889" s="5">
        <f t="shared" si="921"/>
        <v>2.3255606564217952E-4</v>
      </c>
      <c r="AI889" s="5">
        <f t="shared" si="922"/>
        <v>3.1879657700823735E-4</v>
      </c>
      <c r="AJ889" s="5">
        <f t="shared" si="923"/>
        <v>2.1850915225867114E-4</v>
      </c>
      <c r="AK889" s="5">
        <f t="shared" si="924"/>
        <v>9.9846847099970362E-5</v>
      </c>
      <c r="AL889" s="5">
        <f t="shared" si="925"/>
        <v>8.0419795758815158E-7</v>
      </c>
      <c r="AM889" s="5">
        <f t="shared" si="926"/>
        <v>6.6720753474376485E-3</v>
      </c>
      <c r="AN889" s="5">
        <f t="shared" si="927"/>
        <v>2.8596810406903744E-3</v>
      </c>
      <c r="AO889" s="5">
        <f t="shared" si="928"/>
        <v>6.1283597896002377E-4</v>
      </c>
      <c r="AP889" s="5">
        <f t="shared" si="929"/>
        <v>8.7554738159941207E-5</v>
      </c>
      <c r="AQ889" s="5">
        <f t="shared" si="930"/>
        <v>9.3815871262136431E-6</v>
      </c>
      <c r="AR889" s="5">
        <f t="shared" si="931"/>
        <v>1.9934911918220128E-5</v>
      </c>
      <c r="AS889" s="5">
        <f t="shared" si="932"/>
        <v>2.732752493442867E-5</v>
      </c>
      <c r="AT889" s="5">
        <f t="shared" si="933"/>
        <v>1.8730798061848118E-5</v>
      </c>
      <c r="AU889" s="5">
        <f t="shared" si="934"/>
        <v>8.5589601662442693E-6</v>
      </c>
      <c r="AV889" s="5">
        <f t="shared" si="935"/>
        <v>2.9332359018607746E-6</v>
      </c>
      <c r="AW889" s="5">
        <f t="shared" si="936"/>
        <v>1.3125114389990876E-8</v>
      </c>
      <c r="AX889" s="5">
        <f t="shared" si="937"/>
        <v>1.5243885214163888E-3</v>
      </c>
      <c r="AY889" s="5">
        <f t="shared" si="938"/>
        <v>6.5335967091777788E-4</v>
      </c>
      <c r="AZ889" s="5">
        <f t="shared" si="939"/>
        <v>1.4001642415450348E-4</v>
      </c>
      <c r="BA889" s="5">
        <f t="shared" si="940"/>
        <v>2.0003886481571111E-5</v>
      </c>
      <c r="BB889" s="5">
        <f t="shared" si="941"/>
        <v>2.1434385829230915E-6</v>
      </c>
      <c r="BC889" s="5">
        <f t="shared" si="942"/>
        <v>1.8373745373914014E-7</v>
      </c>
      <c r="BD889" s="5">
        <f t="shared" si="943"/>
        <v>1.4240319213985867E-6</v>
      </c>
      <c r="BE889" s="5">
        <f t="shared" si="944"/>
        <v>1.9521163674605671E-6</v>
      </c>
      <c r="BF889" s="5">
        <f t="shared" si="945"/>
        <v>1.3380171662039627E-6</v>
      </c>
      <c r="BG889" s="5">
        <f t="shared" si="946"/>
        <v>6.1140137165948459E-7</v>
      </c>
      <c r="BH889" s="5">
        <f t="shared" si="947"/>
        <v>2.0953298285829882E-7</v>
      </c>
      <c r="BI889" s="5">
        <f t="shared" si="948"/>
        <v>5.7447134325302958E-8</v>
      </c>
      <c r="BJ889" s="8">
        <f t="shared" si="949"/>
        <v>0.60660100505951031</v>
      </c>
      <c r="BK889" s="8">
        <f t="shared" si="950"/>
        <v>0.27846019420037466</v>
      </c>
      <c r="BL889" s="8">
        <f t="shared" si="951"/>
        <v>0.11287079757453972</v>
      </c>
      <c r="BM889" s="8">
        <f t="shared" si="952"/>
        <v>0.26867848398138744</v>
      </c>
      <c r="BN889" s="8">
        <f t="shared" si="953"/>
        <v>0.73077052246988305</v>
      </c>
    </row>
    <row r="890" spans="1:66" x14ac:dyDescent="0.25">
      <c r="A890" t="s">
        <v>112</v>
      </c>
      <c r="B890" t="s">
        <v>132</v>
      </c>
      <c r="C890" t="s">
        <v>90</v>
      </c>
      <c r="D890" t="s">
        <v>544</v>
      </c>
      <c r="E890">
        <f>VLOOKUP(A890,home!$A$2:$E$405,3,FALSE)</f>
        <v>1.2826</v>
      </c>
      <c r="F890">
        <f>VLOOKUP(B890,home!$B$2:$E$405,3,FALSE)</f>
        <v>0.94920000000000004</v>
      </c>
      <c r="G890">
        <f>VLOOKUP(C890,away!$B$2:$E$405,4,FALSE)</f>
        <v>1.0169999999999999</v>
      </c>
      <c r="H890">
        <f>VLOOKUP(A890,away!$A$2:$E$405,3,FALSE)</f>
        <v>1.0616000000000001</v>
      </c>
      <c r="I890">
        <f>VLOOKUP(C890,away!$B$2:$E$405,3,FALSE)</f>
        <v>0.90100000000000002</v>
      </c>
      <c r="J890">
        <f>VLOOKUP(B890,home!$B$2:$E$405,4,FALSE)</f>
        <v>0.7782</v>
      </c>
      <c r="K890" s="3">
        <f t="shared" ref="K890:K953" si="954">E890*F890*G890</f>
        <v>1.23814046664</v>
      </c>
      <c r="L890" s="3">
        <f t="shared" ref="L890:L953" si="955">H890*I890*J890</f>
        <v>0.74434954512000007</v>
      </c>
      <c r="M890" s="5">
        <f t="shared" ref="M890:M953" si="956">_xlfn.POISSON.DIST(0,K890,FALSE) * _xlfn.POISSON.DIST(0,L890,FALSE)</f>
        <v>0.1377258709568347</v>
      </c>
      <c r="N890" s="5">
        <f t="shared" ref="N890:N953" si="957">_xlfn.POISSON.DIST(1,K890,FALSE) * _xlfn.POISSON.DIST(0,L890,FALSE)</f>
        <v>0.17052397413489576</v>
      </c>
      <c r="O890" s="5">
        <f t="shared" ref="O890:O953" si="958">_xlfn.POISSON.DIST(0,K890,FALSE) * _xlfn.POISSON.DIST(1,L890,FALSE)</f>
        <v>0.10251618939797574</v>
      </c>
      <c r="P890" s="5">
        <f t="shared" ref="P890:P953" si="959">_xlfn.POISSON.DIST(1,K890,FALSE) * _xlfn.POISSON.DIST(1,L890,FALSE)</f>
        <v>0.12692944257936434</v>
      </c>
      <c r="Q890" s="5">
        <f t="shared" ref="Q890:Q953" si="960">_xlfn.POISSON.DIST(2,K890,FALSE) * _xlfn.POISSON.DIST(0,L890,FALSE)</f>
        <v>0.10556631645434358</v>
      </c>
      <c r="R890" s="5">
        <f t="shared" ref="R890:R953" si="961">_xlfn.POISSON.DIST(0,K890,FALSE) * _xlfn.POISSON.DIST(2,L890,FALSE)</f>
        <v>3.8153939472909501E-2</v>
      </c>
      <c r="S890" s="5">
        <f t="shared" ref="S890:S953" si="962">_xlfn.POISSON.DIST(2,K890,FALSE) * _xlfn.POISSON.DIST(2,L890,FALSE)</f>
        <v>2.9244838463496792E-2</v>
      </c>
      <c r="T890" s="5">
        <f t="shared" ref="T890:T953" si="963">_xlfn.POISSON.DIST(2,K890,FALSE) * _xlfn.POISSON.DIST(1,L890,FALSE)</f>
        <v>7.8578239632784624E-2</v>
      </c>
      <c r="U890" s="5">
        <f t="shared" ref="U890:U953" si="964">_xlfn.POISSON.DIST(1,K890,FALSE) * _xlfn.POISSON.DIST(2,L890,FALSE)</f>
        <v>4.723993642314249E-2</v>
      </c>
      <c r="V890" s="5">
        <f t="shared" ref="V890:V953" si="965">_xlfn.POISSON.DIST(3,K890,FALSE) * _xlfn.POISSON.DIST(3,L890,FALSE)</f>
        <v>2.9947016560314035E-3</v>
      </c>
      <c r="W890" s="5">
        <f t="shared" ref="W890:W953" si="966">_xlfn.POISSON.DIST(3,K890,FALSE) * _xlfn.POISSON.DIST(0,L890,FALSE)</f>
        <v>4.3568642772082299E-2</v>
      </c>
      <c r="X890" s="5">
        <f t="shared" ref="X890:X953" si="967">_xlfn.POISSON.DIST(3,K890,FALSE) * _xlfn.POISSON.DIST(1,L890,FALSE)</f>
        <v>3.2430299428895241E-2</v>
      </c>
      <c r="Y890" s="5">
        <f t="shared" ref="Y890:Y953" si="968">_xlfn.POISSON.DIST(3,K890,FALSE) * _xlfn.POISSON.DIST(2,L890,FALSE)</f>
        <v>1.2069739314001782E-2</v>
      </c>
      <c r="Z890" s="5">
        <f t="shared" ref="Z890:Z953" si="969">_xlfn.POISSON.DIST(0,K890,FALSE) * _xlfn.POISSON.DIST(3,L890,FALSE)</f>
        <v>9.4666224970654037E-3</v>
      </c>
      <c r="AA890" s="5">
        <f t="shared" ref="AA890:AA953" si="970">_xlfn.POISSON.DIST(1,K890,FALSE) * _xlfn.POISSON.DIST(3,L890,FALSE)</f>
        <v>1.1721008396021282E-2</v>
      </c>
      <c r="AB890" s="5">
        <f t="shared" ref="AB890:AB953" si="971">_xlfn.POISSON.DIST(2,K890,FALSE) * _xlfn.POISSON.DIST(3,L890,FALSE)</f>
        <v>7.2561274024705745E-3</v>
      </c>
      <c r="AC890" s="5">
        <f t="shared" ref="AC890:AC953" si="972">_xlfn.POISSON.DIST(4,K890,FALSE) * _xlfn.POISSON.DIST(4,L890,FALSE)</f>
        <v>1.7249655477342157E-4</v>
      </c>
      <c r="AD890" s="5">
        <f t="shared" ref="AD890:AD953" si="973">_xlfn.POISSON.DIST(4,K890,FALSE) * _xlfn.POISSON.DIST(0,L890,FALSE)</f>
        <v>1.3486024923174363E-2</v>
      </c>
      <c r="AE890" s="5">
        <f t="shared" ref="AE890:AE953" si="974">_xlfn.POISSON.DIST(4,K890,FALSE) * _xlfn.POISSON.DIST(1,L890,FALSE)</f>
        <v>1.0038316517041821E-2</v>
      </c>
      <c r="AF890" s="5">
        <f t="shared" ref="AF890:AF953" si="975">_xlfn.POISSON.DIST(4,K890,FALSE) * _xlfn.POISSON.DIST(2,L890,FALSE)</f>
        <v>3.7360081666153308E-3</v>
      </c>
      <c r="AG890" s="5">
        <f t="shared" ref="AG890:AG953" si="976">_xlfn.POISSON.DIST(4,K890,FALSE) * _xlfn.POISSON.DIST(3,L890,FALSE)</f>
        <v>9.2696532646157584E-4</v>
      </c>
      <c r="AH890" s="5">
        <f t="shared" ref="AH890:AH953" si="977">_xlfn.POISSON.DIST(0,K890,FALSE) * _xlfn.POISSON.DIST(4,L890,FALSE)</f>
        <v>1.7616190373783479E-3</v>
      </c>
      <c r="AI890" s="5">
        <f t="shared" ref="AI890:AI953" si="978">_xlfn.POISSON.DIST(1,K890,FALSE) * _xlfn.POISSON.DIST(4,L890,FALSE)</f>
        <v>2.1811318169815356E-3</v>
      </c>
      <c r="AJ890" s="5">
        <f t="shared" ref="AJ890:AJ953" si="979">_xlfn.POISSON.DIST(2,K890,FALSE) * _xlfn.POISSON.DIST(4,L890,FALSE)</f>
        <v>1.350273782840435E-3</v>
      </c>
      <c r="AK890" s="5">
        <f t="shared" ref="AK890:AK953" si="980">_xlfn.POISSON.DIST(3,K890,FALSE) * _xlfn.POISSON.DIST(4,L890,FALSE)</f>
        <v>5.5727620385927147E-4</v>
      </c>
      <c r="AL890" s="5">
        <f t="shared" ref="AL890:AL953" si="981">_xlfn.POISSON.DIST(5,K890,FALSE) * _xlfn.POISSON.DIST(5,L890,FALSE)</f>
        <v>6.3589771165399556E-6</v>
      </c>
      <c r="AM890" s="5">
        <f t="shared" ref="AM890:AM953" si="982">_xlfn.POISSON.DIST(5,K890,FALSE) * _xlfn.POISSON.DIST(0,L890,FALSE)</f>
        <v>3.3395186382995522E-3</v>
      </c>
      <c r="AN890" s="5">
        <f t="shared" ref="AN890:AN953" si="983">_xlfn.POISSON.DIST(5,K890,FALSE) * _xlfn.POISSON.DIST(1,L890,FALSE)</f>
        <v>2.4857691793380341E-3</v>
      </c>
      <c r="AO890" s="5">
        <f t="shared" ref="AO890:AO953" si="984">_xlfn.POISSON.DIST(5,K890,FALSE) * _xlfn.POISSON.DIST(2,L890,FALSE)</f>
        <v>9.2514057895679046E-4</v>
      </c>
      <c r="AP890" s="5">
        <f t="shared" ref="AP890:AP953" si="985">_xlfn.POISSON.DIST(5,K890,FALSE) * _xlfn.POISSON.DIST(3,L890,FALSE)</f>
        <v>2.2954265637284689E-4</v>
      </c>
      <c r="AQ890" s="5">
        <f t="shared" ref="AQ890:AQ953" si="986">_xlfn.POISSON.DIST(5,K890,FALSE) * _xlfn.POISSON.DIST(4,L890,FALSE)</f>
        <v>4.2714992964191263E-5</v>
      </c>
      <c r="AR890" s="5">
        <f t="shared" ref="AR890:AR953" si="987">_xlfn.POISSON.DIST(0,K890,FALSE) * _xlfn.POISSON.DIST(5,L890,FALSE)</f>
        <v>2.6225206582946117E-4</v>
      </c>
      <c r="AS890" s="5">
        <f t="shared" ref="AS890:AS953" si="988">_xlfn.POISSON.DIST(1,K890,FALSE) * _xlfn.POISSON.DIST(5,L890,FALSE)</f>
        <v>3.247048951633931E-4</v>
      </c>
      <c r="AT890" s="5">
        <f t="shared" ref="AT890:AT953" si="989">_xlfn.POISSON.DIST(2,K890,FALSE) * _xlfn.POISSON.DIST(5,L890,FALSE)</f>
        <v>2.0101513520894793E-4</v>
      </c>
      <c r="AU890" s="5">
        <f t="shared" ref="AU890:AU953" si="990">_xlfn.POISSON.DIST(3,K890,FALSE) * _xlfn.POISSON.DIST(5,L890,FALSE)</f>
        <v>8.2961657769769852E-5</v>
      </c>
      <c r="AV890" s="5">
        <f t="shared" ref="AV890:AV953" si="991">_xlfn.POISSON.DIST(4,K890,FALSE) * _xlfn.POISSON.DIST(5,L890,FALSE)</f>
        <v>2.567954641607271E-5</v>
      </c>
      <c r="AW890" s="5">
        <f t="shared" ref="AW890:AW953" si="992">_xlfn.POISSON.DIST(6,K890,FALSE) * _xlfn.POISSON.DIST(6,L890,FALSE)</f>
        <v>1.6279145570711263E-7</v>
      </c>
      <c r="AX890" s="5">
        <f t="shared" ref="AX890:AX953" si="993">_xlfn.POISSON.DIST(6,K890,FALSE) * _xlfn.POISSON.DIST(0,L890,FALSE)</f>
        <v>6.8913219419619825E-4</v>
      </c>
      <c r="AY890" s="5">
        <f t="shared" ref="AY890:AY953" si="994">_xlfn.POISSON.DIST(6,K890,FALSE) * _xlfn.POISSON.DIST(1,L890,FALSE)</f>
        <v>5.1295523527748776E-4</v>
      </c>
      <c r="AZ890" s="5">
        <f t="shared" ref="AZ890:AZ953" si="995">_xlfn.POISSON.DIST(6,K890,FALSE) * _xlfn.POISSON.DIST(2,L890,FALSE)</f>
        <v>1.9090899802286026E-4</v>
      </c>
      <c r="BA890" s="5">
        <f t="shared" ref="BA890:BA953" si="996">_xlfn.POISSON.DIST(6,K890,FALSE) * _xlfn.POISSON.DIST(3,L890,FALSE)</f>
        <v>4.7367675279210352E-5</v>
      </c>
      <c r="BB890" s="5">
        <f t="shared" ref="BB890:BB953" si="997">_xlfn.POISSON.DIST(6,K890,FALSE) * _xlfn.POISSON.DIST(4,L890,FALSE)</f>
        <v>8.8145268868680237E-6</v>
      </c>
      <c r="BC890" s="5">
        <f t="shared" ref="BC890:BC953" si="998">_xlfn.POISSON.DIST(6,K890,FALSE) * _xlfn.POISSON.DIST(5,L890,FALSE)</f>
        <v>1.312217815737645E-6</v>
      </c>
      <c r="BD890" s="5">
        <f t="shared" ref="BD890:BD953" si="999">_xlfn.POISSON.DIST(0,K890,FALSE) * _xlfn.POISSON.DIST(6,L890,FALSE)</f>
        <v>3.253453431782328E-5</v>
      </c>
      <c r="BE890" s="5">
        <f t="shared" ref="BE890:BE953" si="1000">_xlfn.POISSON.DIST(1,K890,FALSE) * _xlfn.POISSON.DIST(6,L890,FALSE)</f>
        <v>4.028232350218481E-5</v>
      </c>
      <c r="BF890" s="5">
        <f t="shared" ref="BF890:BF953" si="1001">_xlfn.POISSON.DIST(2,K890,FALSE) * _xlfn.POISSON.DIST(6,L890,FALSE)</f>
        <v>2.4937587409169275E-5</v>
      </c>
      <c r="BG890" s="5">
        <f t="shared" ref="BG890:BG953" si="1002">_xlfn.POISSON.DIST(3,K890,FALSE) * _xlfn.POISSON.DIST(6,L890,FALSE)</f>
        <v>1.0292078703888214E-5</v>
      </c>
      <c r="BH890" s="5">
        <f t="shared" ref="BH890:BH953" si="1003">_xlfn.POISSON.DIST(4,K890,FALSE) * _xlfn.POISSON.DIST(6,L890,FALSE)</f>
        <v>3.1857597822819405E-6</v>
      </c>
      <c r="BI890" s="5">
        <f t="shared" ref="BI890:BI953" si="1004">_xlfn.POISSON.DIST(5,K890,FALSE) * _xlfn.POISSON.DIST(6,L890,FALSE)</f>
        <v>7.888836206875006E-7</v>
      </c>
      <c r="BJ890" s="8">
        <f t="shared" ref="BJ890:BJ953" si="1005">SUM(N890,Q890,T890,W890,X890,Y890,AD890,AE890,AF890,AG890,AM890,AN890,AO890,AP890,AQ890,AX890,AY890,AZ890,BA890,BB890,BC890)</f>
        <v>0.47939770356370626</v>
      </c>
      <c r="BK890" s="8">
        <f t="shared" ref="BK890:BK953" si="1006">SUM(M890,P890,S890,V890,AC890,AL890,AY890)</f>
        <v>0.29758666442289466</v>
      </c>
      <c r="BL890" s="8">
        <f t="shared" ref="BL890:BL953" si="1007">SUM(O890,R890,U890,AA890,AB890,AH890,AI890,AJ890,AK890,AR890,AS890,AT890,AU890,AV890,BD890,BE890,BF890,BG890,BH890,BI890)</f>
        <v>0.21374613640130291</v>
      </c>
      <c r="BM890" s="8">
        <f t="shared" ref="BM890:BM953" si="1008">SUM(S890:BI890)</f>
        <v>0.31826860144482394</v>
      </c>
      <c r="BN890" s="8">
        <f t="shared" ref="BN890:BN953" si="1009">SUM(M890:R890)</f>
        <v>0.68141573299632352</v>
      </c>
    </row>
    <row r="891" spans="1:66" x14ac:dyDescent="0.25">
      <c r="A891" t="s">
        <v>134</v>
      </c>
      <c r="B891" t="s">
        <v>366</v>
      </c>
      <c r="C891" t="s">
        <v>473</v>
      </c>
      <c r="D891" t="s">
        <v>544</v>
      </c>
      <c r="E891">
        <f>VLOOKUP(A891,home!$A$2:$E$405,3,FALSE)</f>
        <v>1.5399</v>
      </c>
      <c r="F891">
        <f>VLOOKUP(B891,home!$B$2:$E$405,3,FALSE)</f>
        <v>1.0729</v>
      </c>
      <c r="G891">
        <f>VLOOKUP(C891,away!$B$2:$E$405,4,FALSE)</f>
        <v>0.87529999999999997</v>
      </c>
      <c r="H891">
        <f>VLOOKUP(A891,away!$A$2:$E$405,3,FALSE)</f>
        <v>1.25</v>
      </c>
      <c r="I891">
        <f>VLOOKUP(C891,away!$B$2:$E$405,3,FALSE)</f>
        <v>0.97389999999999999</v>
      </c>
      <c r="J891">
        <f>VLOOKUP(B891,home!$B$2:$E$405,4,FALSE)</f>
        <v>0.83479999999999999</v>
      </c>
      <c r="K891" s="3">
        <f t="shared" si="954"/>
        <v>1.4461345188629999</v>
      </c>
      <c r="L891" s="3">
        <f t="shared" si="955"/>
        <v>1.0162646500000001</v>
      </c>
      <c r="M891" s="5">
        <f t="shared" si="956"/>
        <v>8.5230223778897427E-2</v>
      </c>
      <c r="N891" s="5">
        <f t="shared" si="957"/>
        <v>0.12325436865708164</v>
      </c>
      <c r="O891" s="5">
        <f t="shared" si="958"/>
        <v>8.6616463538082875E-2</v>
      </c>
      <c r="P891" s="5">
        <f t="shared" si="959"/>
        <v>0.12525905782426006</v>
      </c>
      <c r="Q891" s="5">
        <f t="shared" si="960"/>
        <v>8.9121198557835804E-2</v>
      </c>
      <c r="R891" s="5">
        <f t="shared" si="961"/>
        <v>4.4012625000883779E-2</v>
      </c>
      <c r="S891" s="5">
        <f t="shared" si="962"/>
        <v>4.602191239026774E-2</v>
      </c>
      <c r="T891" s="5">
        <f t="shared" si="963"/>
        <v>9.0570723659959509E-2</v>
      </c>
      <c r="U891" s="5">
        <f t="shared" si="964"/>
        <v>6.3648176279550703E-2</v>
      </c>
      <c r="V891" s="5">
        <f t="shared" si="965"/>
        <v>7.5151501814533029E-3</v>
      </c>
      <c r="W891" s="5">
        <f t="shared" si="966"/>
        <v>4.2960413865643261E-2</v>
      </c>
      <c r="X891" s="5">
        <f t="shared" si="967"/>
        <v>4.3659149961023096E-2</v>
      </c>
      <c r="Y891" s="5">
        <f t="shared" si="968"/>
        <v>2.2184625377218329E-2</v>
      </c>
      <c r="Z891" s="5">
        <f t="shared" si="969"/>
        <v>1.490949164736814E-2</v>
      </c>
      <c r="AA891" s="5">
        <f t="shared" si="970"/>
        <v>2.1561130529958641E-2</v>
      </c>
      <c r="AB891" s="5">
        <f t="shared" si="971"/>
        <v>1.5590147562542041E-2</v>
      </c>
      <c r="AC891" s="5">
        <f t="shared" si="972"/>
        <v>6.9029256098947439E-4</v>
      </c>
      <c r="AD891" s="5">
        <f t="shared" si="973"/>
        <v>1.5531634358936845E-2</v>
      </c>
      <c r="AE891" s="5">
        <f t="shared" si="974"/>
        <v>1.5784250955712929E-2</v>
      </c>
      <c r="AF891" s="5">
        <f t="shared" si="975"/>
        <v>8.0204881365098825E-3</v>
      </c>
      <c r="AG891" s="5">
        <f t="shared" si="976"/>
        <v>2.7169795229597901E-3</v>
      </c>
      <c r="AH891" s="5">
        <f t="shared" si="977"/>
        <v>3.7879973276726256E-3</v>
      </c>
      <c r="AI891" s="5">
        <f t="shared" si="978"/>
        <v>5.477953692908182E-3</v>
      </c>
      <c r="AJ891" s="5">
        <f t="shared" si="979"/>
        <v>3.9609289640237843E-3</v>
      </c>
      <c r="AK891" s="5">
        <f t="shared" si="980"/>
        <v>1.9093453672130189E-3</v>
      </c>
      <c r="AL891" s="5">
        <f t="shared" si="981"/>
        <v>4.057968733577138E-5</v>
      </c>
      <c r="AM891" s="5">
        <f t="shared" si="982"/>
        <v>4.492166516163432E-3</v>
      </c>
      <c r="AN891" s="5">
        <f t="shared" si="983"/>
        <v>4.5652300322905496E-3</v>
      </c>
      <c r="AO891" s="5">
        <f t="shared" si="984"/>
        <v>2.3197409504676224E-3</v>
      </c>
      <c r="AP891" s="5">
        <f t="shared" si="985"/>
        <v>7.8582357503921541E-4</v>
      </c>
      <c r="AQ891" s="5">
        <f t="shared" si="986"/>
        <v>1.996511801122442E-4</v>
      </c>
      <c r="AR891" s="5">
        <f t="shared" si="987"/>
        <v>7.6992155568163159E-4</v>
      </c>
      <c r="AS891" s="5">
        <f t="shared" si="988"/>
        <v>1.1134101384879086E-3</v>
      </c>
      <c r="AT891" s="5">
        <f t="shared" si="989"/>
        <v>8.0507041745969904E-4</v>
      </c>
      <c r="AU891" s="5">
        <f t="shared" si="990"/>
        <v>3.8808004026797218E-4</v>
      </c>
      <c r="AV891" s="5">
        <f t="shared" si="991"/>
        <v>1.4030398557831442E-4</v>
      </c>
      <c r="AW891" s="5">
        <f t="shared" si="992"/>
        <v>1.6566154512368272E-6</v>
      </c>
      <c r="AX891" s="5">
        <f t="shared" si="993"/>
        <v>1.0827128439174142E-3</v>
      </c>
      <c r="AY891" s="5">
        <f t="shared" si="994"/>
        <v>1.1003227893742356E-3</v>
      </c>
      <c r="AZ891" s="5">
        <f t="shared" si="995"/>
        <v>5.5910957721521575E-4</v>
      </c>
      <c r="BA891" s="5">
        <f t="shared" si="996"/>
        <v>1.894010996000898E-4</v>
      </c>
      <c r="BB891" s="5">
        <f t="shared" si="997"/>
        <v>4.8120410548675087E-5</v>
      </c>
      <c r="BC891" s="5">
        <f t="shared" si="998"/>
        <v>9.7806144368211225E-6</v>
      </c>
      <c r="BD891" s="5">
        <f t="shared" si="999"/>
        <v>1.3040734338537477E-4</v>
      </c>
      <c r="BE891" s="5">
        <f t="shared" si="1000"/>
        <v>1.8858656078281095E-4</v>
      </c>
      <c r="BF891" s="5">
        <f t="shared" si="1001"/>
        <v>1.3636076767083912E-4</v>
      </c>
      <c r="BG891" s="5">
        <f t="shared" si="1002"/>
        <v>6.5732004382486101E-5</v>
      </c>
      <c r="BH891" s="5">
        <f t="shared" si="1003"/>
        <v>2.3764330132891786E-5</v>
      </c>
      <c r="BI891" s="5">
        <f t="shared" si="1004"/>
        <v>6.8732836245661871E-6</v>
      </c>
      <c r="BJ891" s="8">
        <f t="shared" si="1005"/>
        <v>0.46915589264204655</v>
      </c>
      <c r="BK891" s="8">
        <f t="shared" si="1006"/>
        <v>0.26585753921257804</v>
      </c>
      <c r="BL891" s="8">
        <f t="shared" si="1007"/>
        <v>0.25033327869029015</v>
      </c>
      <c r="BM891" s="8">
        <f t="shared" si="1008"/>
        <v>0.44566359866131827</v>
      </c>
      <c r="BN891" s="8">
        <f t="shared" si="1009"/>
        <v>0.55349393735704155</v>
      </c>
    </row>
    <row r="892" spans="1:66" x14ac:dyDescent="0.25">
      <c r="A892" t="s">
        <v>134</v>
      </c>
      <c r="B892" t="s">
        <v>292</v>
      </c>
      <c r="C892" t="s">
        <v>499</v>
      </c>
      <c r="D892" t="s">
        <v>544</v>
      </c>
      <c r="E892">
        <f>VLOOKUP(A892,home!$A$2:$E$405,3,FALSE)</f>
        <v>1.5399</v>
      </c>
      <c r="F892">
        <f>VLOOKUP(B892,home!$B$2:$E$405,3,FALSE)</f>
        <v>0.98819999999999997</v>
      </c>
      <c r="G892" t="e">
        <f>VLOOKUP(C892,away!$B$2:$E$405,4,FALSE)</f>
        <v>#N/A</v>
      </c>
      <c r="H892">
        <f>VLOOKUP(A892,away!$A$2:$E$405,3,FALSE)</f>
        <v>1.25</v>
      </c>
      <c r="I892" t="e">
        <f>VLOOKUP(C892,away!$B$2:$E$405,3,FALSE)</f>
        <v>#N/A</v>
      </c>
      <c r="J892">
        <f>VLOOKUP(B892,home!$B$2:$E$405,4,FALSE)</f>
        <v>1.0783</v>
      </c>
      <c r="K892" s="3" t="e">
        <f t="shared" si="954"/>
        <v>#N/A</v>
      </c>
      <c r="L892" s="3" t="e">
        <f t="shared" si="955"/>
        <v>#N/A</v>
      </c>
      <c r="M892" s="5" t="e">
        <f t="shared" si="956"/>
        <v>#N/A</v>
      </c>
      <c r="N892" s="5" t="e">
        <f t="shared" si="957"/>
        <v>#N/A</v>
      </c>
      <c r="O892" s="5" t="e">
        <f t="shared" si="958"/>
        <v>#N/A</v>
      </c>
      <c r="P892" s="5" t="e">
        <f t="shared" si="959"/>
        <v>#N/A</v>
      </c>
      <c r="Q892" s="5" t="e">
        <f t="shared" si="960"/>
        <v>#N/A</v>
      </c>
      <c r="R892" s="5" t="e">
        <f t="shared" si="961"/>
        <v>#N/A</v>
      </c>
      <c r="S892" s="5" t="e">
        <f t="shared" si="962"/>
        <v>#N/A</v>
      </c>
      <c r="T892" s="5" t="e">
        <f t="shared" si="963"/>
        <v>#N/A</v>
      </c>
      <c r="U892" s="5" t="e">
        <f t="shared" si="964"/>
        <v>#N/A</v>
      </c>
      <c r="V892" s="5" t="e">
        <f t="shared" si="965"/>
        <v>#N/A</v>
      </c>
      <c r="W892" s="5" t="e">
        <f t="shared" si="966"/>
        <v>#N/A</v>
      </c>
      <c r="X892" s="5" t="e">
        <f t="shared" si="967"/>
        <v>#N/A</v>
      </c>
      <c r="Y892" s="5" t="e">
        <f t="shared" si="968"/>
        <v>#N/A</v>
      </c>
      <c r="Z892" s="5" t="e">
        <f t="shared" si="969"/>
        <v>#N/A</v>
      </c>
      <c r="AA892" s="5" t="e">
        <f t="shared" si="970"/>
        <v>#N/A</v>
      </c>
      <c r="AB892" s="5" t="e">
        <f t="shared" si="971"/>
        <v>#N/A</v>
      </c>
      <c r="AC892" s="5" t="e">
        <f t="shared" si="972"/>
        <v>#N/A</v>
      </c>
      <c r="AD892" s="5" t="e">
        <f t="shared" si="973"/>
        <v>#N/A</v>
      </c>
      <c r="AE892" s="5" t="e">
        <f t="shared" si="974"/>
        <v>#N/A</v>
      </c>
      <c r="AF892" s="5" t="e">
        <f t="shared" si="975"/>
        <v>#N/A</v>
      </c>
      <c r="AG892" s="5" t="e">
        <f t="shared" si="976"/>
        <v>#N/A</v>
      </c>
      <c r="AH892" s="5" t="e">
        <f t="shared" si="977"/>
        <v>#N/A</v>
      </c>
      <c r="AI892" s="5" t="e">
        <f t="shared" si="978"/>
        <v>#N/A</v>
      </c>
      <c r="AJ892" s="5" t="e">
        <f t="shared" si="979"/>
        <v>#N/A</v>
      </c>
      <c r="AK892" s="5" t="e">
        <f t="shared" si="980"/>
        <v>#N/A</v>
      </c>
      <c r="AL892" s="5" t="e">
        <f t="shared" si="981"/>
        <v>#N/A</v>
      </c>
      <c r="AM892" s="5" t="e">
        <f t="shared" si="982"/>
        <v>#N/A</v>
      </c>
      <c r="AN892" s="5" t="e">
        <f t="shared" si="983"/>
        <v>#N/A</v>
      </c>
      <c r="AO892" s="5" t="e">
        <f t="shared" si="984"/>
        <v>#N/A</v>
      </c>
      <c r="AP892" s="5" t="e">
        <f t="shared" si="985"/>
        <v>#N/A</v>
      </c>
      <c r="AQ892" s="5" t="e">
        <f t="shared" si="986"/>
        <v>#N/A</v>
      </c>
      <c r="AR892" s="5" t="e">
        <f t="shared" si="987"/>
        <v>#N/A</v>
      </c>
      <c r="AS892" s="5" t="e">
        <f t="shared" si="988"/>
        <v>#N/A</v>
      </c>
      <c r="AT892" s="5" t="e">
        <f t="shared" si="989"/>
        <v>#N/A</v>
      </c>
      <c r="AU892" s="5" t="e">
        <f t="shared" si="990"/>
        <v>#N/A</v>
      </c>
      <c r="AV892" s="5" t="e">
        <f t="shared" si="991"/>
        <v>#N/A</v>
      </c>
      <c r="AW892" s="5" t="e">
        <f t="shared" si="992"/>
        <v>#N/A</v>
      </c>
      <c r="AX892" s="5" t="e">
        <f t="shared" si="993"/>
        <v>#N/A</v>
      </c>
      <c r="AY892" s="5" t="e">
        <f t="shared" si="994"/>
        <v>#N/A</v>
      </c>
      <c r="AZ892" s="5" t="e">
        <f t="shared" si="995"/>
        <v>#N/A</v>
      </c>
      <c r="BA892" s="5" t="e">
        <f t="shared" si="996"/>
        <v>#N/A</v>
      </c>
      <c r="BB892" s="5" t="e">
        <f t="shared" si="997"/>
        <v>#N/A</v>
      </c>
      <c r="BC892" s="5" t="e">
        <f t="shared" si="998"/>
        <v>#N/A</v>
      </c>
      <c r="BD892" s="5" t="e">
        <f t="shared" si="999"/>
        <v>#N/A</v>
      </c>
      <c r="BE892" s="5" t="e">
        <f t="shared" si="1000"/>
        <v>#N/A</v>
      </c>
      <c r="BF892" s="5" t="e">
        <f t="shared" si="1001"/>
        <v>#N/A</v>
      </c>
      <c r="BG892" s="5" t="e">
        <f t="shared" si="1002"/>
        <v>#N/A</v>
      </c>
      <c r="BH892" s="5" t="e">
        <f t="shared" si="1003"/>
        <v>#N/A</v>
      </c>
      <c r="BI892" s="5" t="e">
        <f t="shared" si="1004"/>
        <v>#N/A</v>
      </c>
      <c r="BJ892" s="8" t="e">
        <f t="shared" si="1005"/>
        <v>#N/A</v>
      </c>
      <c r="BK892" s="8" t="e">
        <f t="shared" si="1006"/>
        <v>#N/A</v>
      </c>
      <c r="BL892" s="8" t="e">
        <f t="shared" si="1007"/>
        <v>#N/A</v>
      </c>
      <c r="BM892" s="8" t="e">
        <f t="shared" si="1008"/>
        <v>#N/A</v>
      </c>
      <c r="BN892" s="8" t="e">
        <f t="shared" si="1009"/>
        <v>#N/A</v>
      </c>
    </row>
    <row r="893" spans="1:66" s="14" customFormat="1" x14ac:dyDescent="0.25">
      <c r="A893" t="s">
        <v>134</v>
      </c>
      <c r="B893" t="s">
        <v>298</v>
      </c>
      <c r="C893" t="s">
        <v>324</v>
      </c>
      <c r="D893" t="s">
        <v>544</v>
      </c>
      <c r="E893">
        <f>VLOOKUP(A893,home!$A$2:$E$405,3,FALSE)</f>
        <v>1.5399</v>
      </c>
      <c r="F893">
        <f>VLOOKUP(B893,home!$B$2:$E$405,3,FALSE)</f>
        <v>0.98819999999999997</v>
      </c>
      <c r="G893">
        <f>VLOOKUP(C893,away!$B$2:$E$405,4,FALSE)</f>
        <v>0.70589999999999997</v>
      </c>
      <c r="H893">
        <f>VLOOKUP(A893,away!$A$2:$E$405,3,FALSE)</f>
        <v>1.25</v>
      </c>
      <c r="I893">
        <f>VLOOKUP(C893,away!$B$2:$E$405,3,FALSE)</f>
        <v>0.55649999999999999</v>
      </c>
      <c r="J893">
        <f>VLOOKUP(B893,home!$B$2:$E$405,4,FALSE)</f>
        <v>1.0435000000000001</v>
      </c>
      <c r="K893" s="3">
        <f t="shared" si="954"/>
        <v>1.0741886281619999</v>
      </c>
      <c r="L893" s="3">
        <f t="shared" si="955"/>
        <v>0.72588468750000001</v>
      </c>
      <c r="M893" s="5">
        <f t="shared" si="956"/>
        <v>0.16528676966841405</v>
      </c>
      <c r="N893" s="5">
        <f t="shared" si="957"/>
        <v>0.17754916836344212</v>
      </c>
      <c r="O893" s="5">
        <f t="shared" si="958"/>
        <v>0.11997913514864121</v>
      </c>
      <c r="P893" s="5">
        <f t="shared" si="959"/>
        <v>0.12888022259338208</v>
      </c>
      <c r="Q893" s="5">
        <f t="shared" si="960"/>
        <v>9.5360648797814918E-2</v>
      </c>
      <c r="R893" s="5">
        <f t="shared" si="961"/>
        <v>4.3545508511945837E-2</v>
      </c>
      <c r="S893" s="5">
        <f t="shared" si="962"/>
        <v>2.512317200136719E-2</v>
      </c>
      <c r="T893" s="5">
        <f t="shared" si="963"/>
        <v>6.9220834752399138E-2</v>
      </c>
      <c r="U893" s="5">
        <f t="shared" si="964"/>
        <v>4.6776090051063784E-2</v>
      </c>
      <c r="V893" s="5">
        <f t="shared" si="965"/>
        <v>2.1766076325565836E-3</v>
      </c>
      <c r="W893" s="5">
        <f t="shared" si="966"/>
        <v>3.4145108170921021E-2</v>
      </c>
      <c r="X893" s="5">
        <f t="shared" si="967"/>
        <v>2.4785411174302704E-2</v>
      </c>
      <c r="Y893" s="5">
        <f t="shared" si="968"/>
        <v>8.995675222408862E-3</v>
      </c>
      <c r="Z893" s="5">
        <f t="shared" si="969"/>
        <v>1.0536339279407466E-2</v>
      </c>
      <c r="AA893" s="5">
        <f t="shared" si="970"/>
        <v>1.1318015836396101E-2</v>
      </c>
      <c r="AB893" s="5">
        <f t="shared" si="971"/>
        <v>6.0788419524070584E-3</v>
      </c>
      <c r="AC893" s="5">
        <f t="shared" si="972"/>
        <v>1.0607385452912701E-4</v>
      </c>
      <c r="AD893" s="5">
        <f t="shared" si="973"/>
        <v>9.169571726141185E-3</v>
      </c>
      <c r="AE893" s="5">
        <f t="shared" si="974"/>
        <v>6.6560517069388292E-3</v>
      </c>
      <c r="AF893" s="5">
        <f t="shared" si="975"/>
        <v>2.4157630066375664E-3</v>
      </c>
      <c r="AG893" s="5">
        <f t="shared" si="976"/>
        <v>5.8452179171572353E-4</v>
      </c>
      <c r="AH893" s="5">
        <f t="shared" si="977"/>
        <v>1.9120418363066658E-3</v>
      </c>
      <c r="AI893" s="5">
        <f t="shared" si="978"/>
        <v>2.0538935971306082E-3</v>
      </c>
      <c r="AJ893" s="5">
        <f t="shared" si="979"/>
        <v>1.1031345727462217E-3</v>
      </c>
      <c r="AK893" s="5">
        <f t="shared" si="980"/>
        <v>3.9499153779211257E-4</v>
      </c>
      <c r="AL893" s="5">
        <f t="shared" si="981"/>
        <v>3.3083886896639844E-6</v>
      </c>
      <c r="AM893" s="5">
        <f t="shared" si="982"/>
        <v>1.9699699346673329E-3</v>
      </c>
      <c r="AN893" s="5">
        <f t="shared" si="983"/>
        <v>1.4299710104103925E-3</v>
      </c>
      <c r="AO893" s="5">
        <f t="shared" si="984"/>
        <v>5.189970300129034E-4</v>
      </c>
      <c r="AP893" s="5">
        <f t="shared" si="985"/>
        <v>1.2557733231478152E-4</v>
      </c>
      <c r="AQ893" s="5">
        <f t="shared" si="986"/>
        <v>2.2788665656099708E-5</v>
      </c>
      <c r="AR893" s="5">
        <f t="shared" si="987"/>
        <v>2.7758437816687812E-4</v>
      </c>
      <c r="AS893" s="5">
        <f t="shared" si="988"/>
        <v>2.9817798238228056E-4</v>
      </c>
      <c r="AT893" s="5">
        <f t="shared" si="989"/>
        <v>1.6014969892166748E-4</v>
      </c>
      <c r="AU893" s="5">
        <f t="shared" si="990"/>
        <v>5.7343661795074433E-5</v>
      </c>
      <c r="AV893" s="5">
        <f t="shared" si="991"/>
        <v>1.5399477349359167E-5</v>
      </c>
      <c r="AW893" s="5">
        <f t="shared" si="992"/>
        <v>7.1657592371244146E-8</v>
      </c>
      <c r="AX893" s="5">
        <f t="shared" si="993"/>
        <v>3.5268655027344763E-4</v>
      </c>
      <c r="AY893" s="5">
        <f t="shared" si="994"/>
        <v>2.5600976633069462E-4</v>
      </c>
      <c r="AZ893" s="5">
        <f t="shared" si="995"/>
        <v>9.2916784614952114E-5</v>
      </c>
      <c r="BA893" s="5">
        <f t="shared" si="996"/>
        <v>2.2482290387909779E-5</v>
      </c>
      <c r="BB893" s="5">
        <f t="shared" si="997"/>
        <v>4.0798875831280359E-6</v>
      </c>
      <c r="BC893" s="5">
        <f t="shared" si="998"/>
        <v>5.9230558466280504E-7</v>
      </c>
      <c r="BD893" s="5">
        <f t="shared" si="999"/>
        <v>3.3582374933424346E-5</v>
      </c>
      <c r="BE893" s="5">
        <f t="shared" si="1000"/>
        <v>3.6073805260157029E-5</v>
      </c>
      <c r="BF893" s="5">
        <f t="shared" si="1001"/>
        <v>1.9375035692495607E-5</v>
      </c>
      <c r="BG893" s="5">
        <f t="shared" si="1002"/>
        <v>6.93748100370388E-6</v>
      </c>
      <c r="BH893" s="5">
        <f t="shared" si="1003"/>
        <v>1.8630408005671508E-6</v>
      </c>
      <c r="BI893" s="5">
        <f t="shared" si="1004"/>
        <v>4.0025144835421251E-7</v>
      </c>
      <c r="BJ893" s="8">
        <f t="shared" si="1005"/>
        <v>0.43367882627055832</v>
      </c>
      <c r="BK893" s="8">
        <f t="shared" si="1006"/>
        <v>0.32183216390526936</v>
      </c>
      <c r="BL893" s="8">
        <f t="shared" si="1007"/>
        <v>0.23406854023218354</v>
      </c>
      <c r="BM893" s="8">
        <f t="shared" si="1008"/>
        <v>0.2692584784950402</v>
      </c>
      <c r="BN893" s="8">
        <f t="shared" si="1009"/>
        <v>0.73060145308364022</v>
      </c>
    </row>
    <row r="894" spans="1:66" x14ac:dyDescent="0.25">
      <c r="A894" t="s">
        <v>134</v>
      </c>
      <c r="B894" t="s">
        <v>300</v>
      </c>
      <c r="C894" t="s">
        <v>290</v>
      </c>
      <c r="D894" t="s">
        <v>544</v>
      </c>
      <c r="E894">
        <f>VLOOKUP(A894,home!$A$2:$E$405,3,FALSE)</f>
        <v>1.5399</v>
      </c>
      <c r="F894">
        <f>VLOOKUP(B894,home!$B$2:$E$405,3,FALSE)</f>
        <v>0.62119999999999997</v>
      </c>
      <c r="G894">
        <f>VLOOKUP(C894,away!$B$2:$E$405,4,FALSE)</f>
        <v>1.1294</v>
      </c>
      <c r="H894">
        <f>VLOOKUP(A894,away!$A$2:$E$405,3,FALSE)</f>
        <v>1.25</v>
      </c>
      <c r="I894">
        <f>VLOOKUP(C894,away!$B$2:$E$405,3,FALSE)</f>
        <v>1.1477999999999999</v>
      </c>
      <c r="J894">
        <f>VLOOKUP(B894,home!$B$2:$E$405,4,FALSE)</f>
        <v>0.66090000000000004</v>
      </c>
      <c r="K894" s="3">
        <f t="shared" si="954"/>
        <v>1.0803680928719999</v>
      </c>
      <c r="L894" s="3">
        <f t="shared" si="955"/>
        <v>0.94822627500000001</v>
      </c>
      <c r="M894" s="5">
        <f t="shared" si="956"/>
        <v>0.13152026038385198</v>
      </c>
      <c r="N894" s="5">
        <f t="shared" si="957"/>
        <v>0.14209029288493097</v>
      </c>
      <c r="O894" s="5">
        <f t="shared" si="958"/>
        <v>0.12471096659081002</v>
      </c>
      <c r="P894" s="5">
        <f t="shared" si="959"/>
        <v>0.13473374913593708</v>
      </c>
      <c r="Q894" s="5">
        <f t="shared" si="960"/>
        <v>7.675490936985839E-2</v>
      </c>
      <c r="R894" s="5">
        <f t="shared" si="961"/>
        <v>5.9127107651026613E-2</v>
      </c>
      <c r="S894" s="5">
        <f t="shared" si="962"/>
        <v>3.4506438595932241E-2</v>
      </c>
      <c r="T894" s="5">
        <f t="shared" si="963"/>
        <v>7.2781021799743412E-2</v>
      </c>
      <c r="U894" s="5">
        <f t="shared" si="964"/>
        <v>6.3879040529977046E-2</v>
      </c>
      <c r="V894" s="5">
        <f t="shared" si="965"/>
        <v>3.9277276264761711E-3</v>
      </c>
      <c r="W894" s="5">
        <f t="shared" si="966"/>
        <v>2.7641185018159032E-2</v>
      </c>
      <c r="X894" s="5">
        <f t="shared" si="967"/>
        <v>2.6210097906354746E-2</v>
      </c>
      <c r="Y894" s="5">
        <f t="shared" si="968"/>
        <v>1.2426551752564028E-2</v>
      </c>
      <c r="Z894" s="5">
        <f t="shared" si="969"/>
        <v>1.8688625679818993E-2</v>
      </c>
      <c r="AA894" s="5">
        <f t="shared" si="970"/>
        <v>2.0190594884104723E-2</v>
      </c>
      <c r="AB894" s="5">
        <f t="shared" si="971"/>
        <v>1.0906637244445688E-2</v>
      </c>
      <c r="AC894" s="5">
        <f t="shared" si="972"/>
        <v>2.5148096344406677E-4</v>
      </c>
      <c r="AD894" s="5">
        <f t="shared" si="973"/>
        <v>7.4656635856976414E-3</v>
      </c>
      <c r="AE894" s="5">
        <f t="shared" si="974"/>
        <v>7.0791383722692176E-3</v>
      </c>
      <c r="AF894" s="5">
        <f t="shared" si="975"/>
        <v>3.3563125044732012E-3</v>
      </c>
      <c r="AG894" s="5">
        <f t="shared" si="976"/>
        <v>1.0608479012841818E-3</v>
      </c>
      <c r="AH894" s="5">
        <f t="shared" si="977"/>
        <v>4.4302614783110258E-3</v>
      </c>
      <c r="AI894" s="5">
        <f t="shared" si="978"/>
        <v>4.7863131442471684E-3</v>
      </c>
      <c r="AJ894" s="5">
        <f t="shared" si="979"/>
        <v>2.5854900017692494E-3</v>
      </c>
      <c r="AK894" s="5">
        <f t="shared" si="980"/>
        <v>9.3109363411702248E-4</v>
      </c>
      <c r="AL894" s="5">
        <f t="shared" si="981"/>
        <v>1.0305020060710536E-5</v>
      </c>
      <c r="AM894" s="5">
        <f t="shared" si="982"/>
        <v>1.61313294602082E-3</v>
      </c>
      <c r="AN894" s="5">
        <f t="shared" si="983"/>
        <v>1.5296150444850981E-3</v>
      </c>
      <c r="AO894" s="5">
        <f t="shared" si="984"/>
        <v>7.2521058790803194E-4</v>
      </c>
      <c r="AP894" s="5">
        <f t="shared" si="985"/>
        <v>2.2922124478753109E-4</v>
      </c>
      <c r="AQ894" s="5">
        <f t="shared" si="986"/>
        <v>5.4338401773935933E-5</v>
      </c>
      <c r="AR894" s="5">
        <f t="shared" si="987"/>
        <v>8.4017806777097169E-4</v>
      </c>
      <c r="AS894" s="5">
        <f t="shared" si="988"/>
        <v>9.0770157675060649E-4</v>
      </c>
      <c r="AT894" s="5">
        <f t="shared" si="989"/>
        <v>4.9032591068547994E-4</v>
      </c>
      <c r="AU894" s="5">
        <f t="shared" si="990"/>
        <v>1.7657748967099952E-4</v>
      </c>
      <c r="AV894" s="5">
        <f t="shared" si="991"/>
        <v>4.7692171439995741E-5</v>
      </c>
      <c r="AW894" s="5">
        <f t="shared" si="992"/>
        <v>2.932446351375658E-7</v>
      </c>
      <c r="AX894" s="5">
        <f t="shared" si="993"/>
        <v>2.9046289407358384E-4</v>
      </c>
      <c r="AY894" s="5">
        <f t="shared" si="994"/>
        <v>2.7542454807311399E-4</v>
      </c>
      <c r="AZ894" s="5">
        <f t="shared" si="995"/>
        <v>1.3058239663146364E-4</v>
      </c>
      <c r="BA894" s="5">
        <f t="shared" si="996"/>
        <v>4.1273886512808444E-5</v>
      </c>
      <c r="BB894" s="5">
        <f t="shared" si="997"/>
        <v>9.784245915703272E-6</v>
      </c>
      <c r="BC894" s="5">
        <f t="shared" si="998"/>
        <v>1.8555358116662563E-6</v>
      </c>
      <c r="BD894" s="5">
        <f t="shared" si="999"/>
        <v>1.3277981992319428E-4</v>
      </c>
      <c r="BE894" s="5">
        <f t="shared" si="1000"/>
        <v>1.4345108082230895E-4</v>
      </c>
      <c r="BF894" s="5">
        <f t="shared" si="1001"/>
        <v>7.7489985304212531E-5</v>
      </c>
      <c r="BG894" s="5">
        <f t="shared" si="1002"/>
        <v>2.7905902546597129E-5</v>
      </c>
      <c r="BH894" s="5">
        <f t="shared" si="1003"/>
        <v>7.5371616785347553E-6</v>
      </c>
      <c r="BI894" s="5">
        <f t="shared" si="1004"/>
        <v>1.6285817976613035E-6</v>
      </c>
      <c r="BJ894" s="8">
        <f t="shared" si="1005"/>
        <v>0.3817669228273286</v>
      </c>
      <c r="BK894" s="8">
        <f t="shared" si="1006"/>
        <v>0.30522538627377538</v>
      </c>
      <c r="BL894" s="8">
        <f t="shared" si="1007"/>
        <v>0.29440077290719924</v>
      </c>
      <c r="BM894" s="8">
        <f t="shared" si="1008"/>
        <v>0.33086929036826918</v>
      </c>
      <c r="BN894" s="8">
        <f t="shared" si="1009"/>
        <v>0.668937286016415</v>
      </c>
    </row>
    <row r="895" spans="1:66" x14ac:dyDescent="0.25">
      <c r="A895" t="s">
        <v>134</v>
      </c>
      <c r="B895" t="s">
        <v>306</v>
      </c>
      <c r="C895" t="s">
        <v>365</v>
      </c>
      <c r="D895" t="s">
        <v>544</v>
      </c>
      <c r="E895">
        <f>VLOOKUP(A895,home!$A$2:$E$405,3,FALSE)</f>
        <v>1.5399</v>
      </c>
      <c r="F895">
        <f>VLOOKUP(B895,home!$B$2:$E$405,3,FALSE)</f>
        <v>1.3552999999999999</v>
      </c>
      <c r="G895">
        <f>VLOOKUP(C895,away!$B$2:$E$405,4,FALSE)</f>
        <v>1.1294</v>
      </c>
      <c r="H895">
        <f>VLOOKUP(A895,away!$A$2:$E$405,3,FALSE)</f>
        <v>1.25</v>
      </c>
      <c r="I895">
        <f>VLOOKUP(C895,away!$B$2:$E$405,3,FALSE)</f>
        <v>0.76519999999999999</v>
      </c>
      <c r="J895">
        <f>VLOOKUP(B895,home!$B$2:$E$405,4,FALSE)</f>
        <v>0.93910000000000005</v>
      </c>
      <c r="K895" s="3">
        <f t="shared" si="954"/>
        <v>2.357087695218</v>
      </c>
      <c r="L895" s="3">
        <f t="shared" si="955"/>
        <v>0.89824915000000005</v>
      </c>
      <c r="M895" s="5">
        <f t="shared" si="956"/>
        <v>3.8567827086961957E-2</v>
      </c>
      <c r="N895" s="5">
        <f t="shared" si="957"/>
        <v>9.0907750657973491E-2</v>
      </c>
      <c r="O895" s="5">
        <f t="shared" si="958"/>
        <v>3.464351789821056E-2</v>
      </c>
      <c r="P895" s="5">
        <f t="shared" si="959"/>
        <v>8.1657809756936636E-2</v>
      </c>
      <c r="Q895" s="5">
        <f t="shared" si="960"/>
        <v>0.10713877023792771</v>
      </c>
      <c r="R895" s="5">
        <f t="shared" si="961"/>
        <v>1.555925525253871E-2</v>
      </c>
      <c r="S895" s="5">
        <f t="shared" si="962"/>
        <v>4.3222540637726313E-2</v>
      </c>
      <c r="T895" s="5">
        <f t="shared" si="963"/>
        <v>9.6237309298263879E-2</v>
      </c>
      <c r="U895" s="5">
        <f t="shared" si="964"/>
        <v>3.6674529102515022E-2</v>
      </c>
      <c r="V895" s="5">
        <f t="shared" si="965"/>
        <v>1.0168112379865127E-2</v>
      </c>
      <c r="W895" s="5">
        <f t="shared" si="966"/>
        <v>8.4178492336202643E-2</v>
      </c>
      <c r="X895" s="5">
        <f t="shared" si="967"/>
        <v>7.5613259189275542E-2</v>
      </c>
      <c r="Y895" s="5">
        <f t="shared" si="968"/>
        <v>3.3959772897748222E-2</v>
      </c>
      <c r="Z895" s="5">
        <f t="shared" si="969"/>
        <v>4.6586959350753115E-3</v>
      </c>
      <c r="AA895" s="5">
        <f t="shared" si="970"/>
        <v>1.0980954864328129E-2</v>
      </c>
      <c r="AB895" s="5">
        <f t="shared" si="971"/>
        <v>1.2941536796226042E-2</v>
      </c>
      <c r="AC895" s="5">
        <f t="shared" si="972"/>
        <v>1.3455285289180638E-3</v>
      </c>
      <c r="AD895" s="5">
        <f t="shared" si="973"/>
        <v>4.9604022121916488E-2</v>
      </c>
      <c r="AE895" s="5">
        <f t="shared" si="974"/>
        <v>4.4556770707592688E-2</v>
      </c>
      <c r="AF895" s="5">
        <f t="shared" si="975"/>
        <v>2.0011540707420013E-2</v>
      </c>
      <c r="AG895" s="5">
        <f t="shared" si="976"/>
        <v>5.9917831435434762E-3</v>
      </c>
      <c r="AH895" s="5">
        <f t="shared" si="977"/>
        <v>1.0461674159474633E-3</v>
      </c>
      <c r="AI895" s="5">
        <f t="shared" si="978"/>
        <v>2.4659083432677768E-3</v>
      </c>
      <c r="AJ895" s="5">
        <f t="shared" si="979"/>
        <v>2.9061811067259409E-3</v>
      </c>
      <c r="AK895" s="5">
        <f t="shared" si="980"/>
        <v>2.2833745755795817E-3</v>
      </c>
      <c r="AL895" s="5">
        <f t="shared" si="981"/>
        <v>1.1395291976307909E-4</v>
      </c>
      <c r="AM895" s="5">
        <f t="shared" si="982"/>
        <v>2.338420603537816E-2</v>
      </c>
      <c r="AN895" s="5">
        <f t="shared" si="983"/>
        <v>2.1004843194703304E-2</v>
      </c>
      <c r="AO895" s="5">
        <f t="shared" si="984"/>
        <v>9.4337912727627642E-3</v>
      </c>
      <c r="AP895" s="5">
        <f t="shared" si="985"/>
        <v>2.8246316640121905E-3</v>
      </c>
      <c r="AQ895" s="5">
        <f t="shared" si="986"/>
        <v>6.3430574781550889E-4</v>
      </c>
      <c r="AR895" s="5">
        <f t="shared" si="987"/>
        <v>1.8794379842650114E-4</v>
      </c>
      <c r="AS895" s="5">
        <f t="shared" si="988"/>
        <v>4.4300001466363785E-4</v>
      </c>
      <c r="AT895" s="5">
        <f t="shared" si="989"/>
        <v>5.2209494177252733E-4</v>
      </c>
      <c r="AU895" s="5">
        <f t="shared" si="990"/>
        <v>4.1020785432919419E-4</v>
      </c>
      <c r="AV895" s="5">
        <f t="shared" si="991"/>
        <v>2.4172397148028034E-4</v>
      </c>
      <c r="AW895" s="5">
        <f t="shared" si="992"/>
        <v>6.7018624834919725E-6</v>
      </c>
      <c r="AX895" s="5">
        <f t="shared" si="993"/>
        <v>9.1864373847387205E-3</v>
      </c>
      <c r="AY895" s="5">
        <f t="shared" si="994"/>
        <v>8.2517095723697795E-3</v>
      </c>
      <c r="AZ895" s="5">
        <f t="shared" si="995"/>
        <v>3.7060455547140085E-3</v>
      </c>
      <c r="BA895" s="5">
        <f t="shared" si="996"/>
        <v>1.1096507564610457E-3</v>
      </c>
      <c r="BB895" s="5">
        <f t="shared" si="997"/>
        <v>2.4918571219699785E-4</v>
      </c>
      <c r="BC895" s="5">
        <f t="shared" si="998"/>
        <v>4.4766170834619601E-5</v>
      </c>
      <c r="BD895" s="5">
        <f t="shared" si="999"/>
        <v>2.8136726197395989E-5</v>
      </c>
      <c r="BE895" s="5">
        <f t="shared" si="1000"/>
        <v>6.6320731103600012E-5</v>
      </c>
      <c r="BF895" s="5">
        <f t="shared" si="1001"/>
        <v>7.8161889611078663E-5</v>
      </c>
      <c r="BG895" s="5">
        <f t="shared" si="1002"/>
        <v>6.1411476079087067E-5</v>
      </c>
      <c r="BH895" s="5">
        <f t="shared" si="1003"/>
        <v>3.6188058652797666E-5</v>
      </c>
      <c r="BI895" s="5">
        <f t="shared" si="1004"/>
        <v>1.7059685552867327E-5</v>
      </c>
      <c r="BJ895" s="8">
        <f t="shared" si="1005"/>
        <v>0.68802904436385115</v>
      </c>
      <c r="BK895" s="8">
        <f t="shared" si="1006"/>
        <v>0.18332748088254094</v>
      </c>
      <c r="BL895" s="8">
        <f t="shared" si="1007"/>
        <v>0.1215936745032082</v>
      </c>
      <c r="BM895" s="8">
        <f t="shared" si="1008"/>
        <v>0.6208889570842403</v>
      </c>
      <c r="BN895" s="8">
        <f t="shared" si="1009"/>
        <v>0.36847493089054911</v>
      </c>
    </row>
    <row r="896" spans="1:66" x14ac:dyDescent="0.25">
      <c r="A896" t="s">
        <v>134</v>
      </c>
      <c r="B896" t="s">
        <v>310</v>
      </c>
      <c r="C896" t="s">
        <v>325</v>
      </c>
      <c r="D896" t="s">
        <v>544</v>
      </c>
      <c r="E896">
        <f>VLOOKUP(A896,home!$A$2:$E$405,3,FALSE)</f>
        <v>1.5399</v>
      </c>
      <c r="F896">
        <f>VLOOKUP(B896,home!$B$2:$E$405,3,FALSE)</f>
        <v>0.93169999999999997</v>
      </c>
      <c r="G896">
        <f>VLOOKUP(C896,away!$B$2:$E$405,4,FALSE)</f>
        <v>1.4237</v>
      </c>
      <c r="H896">
        <f>VLOOKUP(A896,away!$A$2:$E$405,3,FALSE)</f>
        <v>1.25</v>
      </c>
      <c r="I896">
        <f>VLOOKUP(C896,away!$B$2:$E$405,3,FALSE)</f>
        <v>1.0239</v>
      </c>
      <c r="J896">
        <f>VLOOKUP(B896,home!$B$2:$E$405,4,FALSE)</f>
        <v>1.1826000000000001</v>
      </c>
      <c r="K896" s="3">
        <f t="shared" si="954"/>
        <v>2.042617740471</v>
      </c>
      <c r="L896" s="3">
        <f t="shared" si="955"/>
        <v>1.5135801750000002</v>
      </c>
      <c r="M896" s="5">
        <f t="shared" si="956"/>
        <v>2.8547157344057966E-2</v>
      </c>
      <c r="N896" s="5">
        <f t="shared" si="957"/>
        <v>5.8310930030989784E-2</v>
      </c>
      <c r="O896" s="5">
        <f t="shared" si="958"/>
        <v>4.320841140857179E-2</v>
      </c>
      <c r="P896" s="5">
        <f t="shared" si="959"/>
        <v>8.8258267680718289E-2</v>
      </c>
      <c r="Q896" s="5">
        <f t="shared" si="960"/>
        <v>5.9553470072331478E-2</v>
      </c>
      <c r="R896" s="5">
        <f t="shared" si="961"/>
        <v>3.2699697450629062E-2</v>
      </c>
      <c r="S896" s="5">
        <f t="shared" si="962"/>
        <v>6.821626510934109E-2</v>
      </c>
      <c r="T896" s="5">
        <f t="shared" si="963"/>
        <v>9.0138951653936747E-2</v>
      </c>
      <c r="U896" s="5">
        <f t="shared" si="964"/>
        <v>6.6792982120689251E-2</v>
      </c>
      <c r="V896" s="5">
        <f t="shared" si="965"/>
        <v>2.343354313175601E-2</v>
      </c>
      <c r="W896" s="5">
        <f t="shared" si="966"/>
        <v>4.0548324825451017E-2</v>
      </c>
      <c r="X896" s="5">
        <f t="shared" si="967"/>
        <v>6.1373140585262997E-2</v>
      </c>
      <c r="Y896" s="5">
        <f t="shared" si="968"/>
        <v>4.6446584433671008E-2</v>
      </c>
      <c r="Z896" s="5">
        <f t="shared" si="969"/>
        <v>1.649787126325673E-2</v>
      </c>
      <c r="AA896" s="5">
        <f t="shared" si="970"/>
        <v>3.3698844522334896E-2</v>
      </c>
      <c r="AB896" s="5">
        <f t="shared" si="971"/>
        <v>3.4416928827347627E-2</v>
      </c>
      <c r="AC896" s="5">
        <f t="shared" si="972"/>
        <v>4.5280426206356413E-3</v>
      </c>
      <c r="AD896" s="5">
        <f t="shared" si="973"/>
        <v>2.0706181908711725E-2</v>
      </c>
      <c r="AE896" s="5">
        <f t="shared" si="974"/>
        <v>3.1340466436969729E-2</v>
      </c>
      <c r="AF896" s="5">
        <f t="shared" si="975"/>
        <v>2.3718154337125145E-2</v>
      </c>
      <c r="AG896" s="5">
        <f t="shared" si="976"/>
        <v>1.1966442730754295E-2</v>
      </c>
      <c r="AH896" s="5">
        <f t="shared" si="977"/>
        <v>6.2427127184418981E-3</v>
      </c>
      <c r="AI896" s="5">
        <f t="shared" si="978"/>
        <v>1.2751475747353361E-2</v>
      </c>
      <c r="AJ896" s="5">
        <f t="shared" si="979"/>
        <v>1.3023195289364842E-2</v>
      </c>
      <c r="AK896" s="5">
        <f t="shared" si="980"/>
        <v>8.8671365785583274E-3</v>
      </c>
      <c r="AL896" s="5">
        <f t="shared" si="981"/>
        <v>5.599677654278875E-4</v>
      </c>
      <c r="AM896" s="5">
        <f t="shared" si="982"/>
        <v>8.4589629008308444E-3</v>
      </c>
      <c r="AN896" s="5">
        <f t="shared" si="983"/>
        <v>1.2803318547758057E-2</v>
      </c>
      <c r="AO896" s="5">
        <f t="shared" si="984"/>
        <v>9.6894245640481973E-3</v>
      </c>
      <c r="AP896" s="5">
        <f t="shared" si="985"/>
        <v>4.8885736424337904E-3</v>
      </c>
      <c r="AQ896" s="5">
        <f t="shared" si="986"/>
        <v>1.8498120373038308E-3</v>
      </c>
      <c r="AR896" s="5">
        <f t="shared" si="987"/>
        <v>1.8897692417708016E-3</v>
      </c>
      <c r="AS896" s="5">
        <f t="shared" si="988"/>
        <v>3.8600761786374694E-3</v>
      </c>
      <c r="AT896" s="5">
        <f t="shared" si="989"/>
        <v>3.9423300410272007E-3</v>
      </c>
      <c r="AU896" s="5">
        <f t="shared" si="990"/>
        <v>2.6842244268646415E-3</v>
      </c>
      <c r="AV896" s="5">
        <f t="shared" si="991"/>
        <v>1.3707111084298297E-3</v>
      </c>
      <c r="AW896" s="5">
        <f t="shared" si="992"/>
        <v>4.8089809528983554E-5</v>
      </c>
      <c r="AX896" s="5">
        <f t="shared" si="993"/>
        <v>2.8797379478705198E-3</v>
      </c>
      <c r="AY896" s="5">
        <f t="shared" si="994"/>
        <v>4.3587142670920027E-3</v>
      </c>
      <c r="AZ896" s="5">
        <f t="shared" si="995"/>
        <v>3.2986317515800567E-3</v>
      </c>
      <c r="BA896" s="5">
        <f t="shared" si="996"/>
        <v>1.6642478746056995E-3</v>
      </c>
      <c r="BB896" s="5">
        <f t="shared" si="997"/>
        <v>6.297431473222682E-4</v>
      </c>
      <c r="BC896" s="5">
        <f t="shared" si="998"/>
        <v>1.9063334862581781E-4</v>
      </c>
      <c r="BD896" s="5">
        <f t="shared" si="999"/>
        <v>4.7671954327817794E-4</v>
      </c>
      <c r="BE896" s="5">
        <f t="shared" si="1000"/>
        <v>9.7375579632923875E-4</v>
      </c>
      <c r="BF896" s="5">
        <f t="shared" si="1001"/>
        <v>9.9450543223428473E-4</v>
      </c>
      <c r="BG896" s="5">
        <f t="shared" si="1002"/>
        <v>6.7713147962550986E-4</v>
      </c>
      <c r="BH896" s="5">
        <f t="shared" si="1003"/>
        <v>3.4578019322861097E-4</v>
      </c>
      <c r="BI896" s="5">
        <f t="shared" si="1004"/>
        <v>1.4125935139845016E-4</v>
      </c>
      <c r="BJ896" s="8">
        <f t="shared" si="1005"/>
        <v>0.49481444704467503</v>
      </c>
      <c r="BK896" s="8">
        <f t="shared" si="1006"/>
        <v>0.21790195791902886</v>
      </c>
      <c r="BL896" s="8">
        <f t="shared" si="1007"/>
        <v>0.26905764745611532</v>
      </c>
      <c r="BM896" s="8">
        <f t="shared" si="1008"/>
        <v>0.68338336523821441</v>
      </c>
      <c r="BN896" s="8">
        <f t="shared" si="1009"/>
        <v>0.31057793398729838</v>
      </c>
    </row>
    <row r="897" spans="1:66" x14ac:dyDescent="0.25">
      <c r="A897" t="s">
        <v>134</v>
      </c>
      <c r="B897" t="s">
        <v>472</v>
      </c>
      <c r="C897" t="s">
        <v>108</v>
      </c>
      <c r="D897" t="s">
        <v>544</v>
      </c>
      <c r="E897">
        <f>VLOOKUP(A897,home!$A$2:$E$405,3,FALSE)</f>
        <v>1.5399</v>
      </c>
      <c r="F897">
        <f>VLOOKUP(B897,home!$B$2:$E$405,3,FALSE)</f>
        <v>1.1294</v>
      </c>
      <c r="G897">
        <f>VLOOKUP(C897,away!$B$2:$E$405,4,FALSE)</f>
        <v>1.0848</v>
      </c>
      <c r="H897">
        <f>VLOOKUP(A897,away!$A$2:$E$405,3,FALSE)</f>
        <v>1.25</v>
      </c>
      <c r="I897">
        <f>VLOOKUP(C897,away!$B$2:$E$405,3,FALSE)</f>
        <v>0.69620000000000004</v>
      </c>
      <c r="J897">
        <f>VLOOKUP(B897,home!$B$2:$E$405,4,FALSE)</f>
        <v>1.4609000000000001</v>
      </c>
      <c r="K897" s="3">
        <f t="shared" si="954"/>
        <v>1.8866440874880002</v>
      </c>
      <c r="L897" s="3">
        <f t="shared" si="955"/>
        <v>1.2713482250000001</v>
      </c>
      <c r="M897" s="5">
        <f t="shared" si="956"/>
        <v>4.2511004273349841E-2</v>
      </c>
      <c r="N897" s="5">
        <f t="shared" si="957"/>
        <v>8.020313486549259E-2</v>
      </c>
      <c r="O897" s="5">
        <f t="shared" si="958"/>
        <v>5.4046289825890749E-2</v>
      </c>
      <c r="P897" s="5">
        <f t="shared" si="959"/>
        <v>0.10196611315067965</v>
      </c>
      <c r="Q897" s="5">
        <f t="shared" si="960"/>
        <v>7.5657385095992152E-2</v>
      </c>
      <c r="R897" s="5">
        <f t="shared" si="961"/>
        <v>3.4355827318990881E-2</v>
      </c>
      <c r="S897" s="5">
        <f t="shared" si="962"/>
        <v>6.1143511008366958E-2</v>
      </c>
      <c r="T897" s="5">
        <f t="shared" si="963"/>
        <v>9.6186882249931091E-2</v>
      </c>
      <c r="U897" s="5">
        <f t="shared" si="964"/>
        <v>6.4817218482132871E-2</v>
      </c>
      <c r="V897" s="5">
        <f t="shared" si="965"/>
        <v>1.6295300131964036E-2</v>
      </c>
      <c r="W897" s="5">
        <f t="shared" si="966"/>
        <v>4.7579519422052116E-2</v>
      </c>
      <c r="X897" s="5">
        <f t="shared" si="967"/>
        <v>6.0490137563578995E-2</v>
      </c>
      <c r="Y897" s="5">
        <f t="shared" si="968"/>
        <v>3.8452014510730999E-2</v>
      </c>
      <c r="Z897" s="5">
        <f t="shared" si="969"/>
        <v>1.4559406693468524E-2</v>
      </c>
      <c r="AA897" s="5">
        <f t="shared" si="970"/>
        <v>2.7468418555565609E-2</v>
      </c>
      <c r="AB897" s="5">
        <f t="shared" si="971"/>
        <v>2.5911564730251767E-2</v>
      </c>
      <c r="AC897" s="5">
        <f t="shared" si="972"/>
        <v>2.4428504534909443E-3</v>
      </c>
      <c r="AD897" s="5">
        <f t="shared" si="973"/>
        <v>2.2441404750783777E-2</v>
      </c>
      <c r="AE897" s="5">
        <f t="shared" si="974"/>
        <v>2.853084009641553E-2</v>
      </c>
      <c r="AF897" s="5">
        <f t="shared" si="975"/>
        <v>1.8136316457168358E-2</v>
      </c>
      <c r="AG897" s="5">
        <f t="shared" si="976"/>
        <v>7.6858579119530946E-3</v>
      </c>
      <c r="AH897" s="5">
        <f t="shared" si="977"/>
        <v>4.6275189641985836E-3</v>
      </c>
      <c r="AI897" s="5">
        <f t="shared" si="978"/>
        <v>8.7304812935438542E-3</v>
      </c>
      <c r="AJ897" s="5">
        <f t="shared" si="979"/>
        <v>8.2356554566945499E-3</v>
      </c>
      <c r="AK897" s="5">
        <f t="shared" si="980"/>
        <v>5.179250224653687E-3</v>
      </c>
      <c r="AL897" s="5">
        <f t="shared" si="981"/>
        <v>2.3437504712820853E-4</v>
      </c>
      <c r="AM897" s="5">
        <f t="shared" si="982"/>
        <v>8.4677887175982607E-3</v>
      </c>
      <c r="AN897" s="5">
        <f t="shared" si="983"/>
        <v>1.0765508155793578E-2</v>
      </c>
      <c r="AO897" s="5">
        <f t="shared" si="984"/>
        <v>6.8433548425455943E-3</v>
      </c>
      <c r="AP897" s="5">
        <f t="shared" si="985"/>
        <v>2.9000956773718323E-3</v>
      </c>
      <c r="AQ897" s="5">
        <f t="shared" si="986"/>
        <v>9.2175787293921336E-4</v>
      </c>
      <c r="AR897" s="5">
        <f t="shared" si="987"/>
        <v>1.17663760425754E-3</v>
      </c>
      <c r="AS897" s="5">
        <f t="shared" si="988"/>
        <v>2.2198963791885333E-3</v>
      </c>
      <c r="AT897" s="5">
        <f t="shared" si="989"/>
        <v>2.0940771893160331E-3</v>
      </c>
      <c r="AU897" s="5">
        <f t="shared" si="990"/>
        <v>1.3169261159888613E-3</v>
      </c>
      <c r="AV897" s="5">
        <f t="shared" si="991"/>
        <v>6.2114271759723043E-4</v>
      </c>
      <c r="AW897" s="5">
        <f t="shared" si="992"/>
        <v>1.5615768842072031E-5</v>
      </c>
      <c r="AX897" s="5">
        <f t="shared" si="993"/>
        <v>2.6626172530257292E-3</v>
      </c>
      <c r="AY897" s="5">
        <f t="shared" si="994"/>
        <v>3.385113718488637E-3</v>
      </c>
      <c r="AZ897" s="5">
        <f t="shared" si="995"/>
        <v>2.1518291587118393E-3</v>
      </c>
      <c r="BA897" s="5">
        <f t="shared" si="996"/>
        <v>9.1190806047718024E-4</v>
      </c>
      <c r="BB897" s="5">
        <f t="shared" si="997"/>
        <v>2.8983817351271407E-4</v>
      </c>
      <c r="BC897" s="5">
        <f t="shared" si="998"/>
        <v>7.3697049486526092E-5</v>
      </c>
      <c r="BD897" s="5">
        <f t="shared" si="999"/>
        <v>2.4931935494017948E-4</v>
      </c>
      <c r="BE897" s="5">
        <f t="shared" si="1000"/>
        <v>4.7037688689421182E-4</v>
      </c>
      <c r="BF897" s="5">
        <f t="shared" si="1001"/>
        <v>4.4371688627498827E-4</v>
      </c>
      <c r="BG897" s="5">
        <f t="shared" si="1002"/>
        <v>2.7904528000309738E-4</v>
      </c>
      <c r="BH897" s="5">
        <f t="shared" si="1003"/>
        <v>1.316147819148193E-4</v>
      </c>
      <c r="BI897" s="5">
        <f t="shared" si="1004"/>
        <v>4.9662050025123251E-5</v>
      </c>
      <c r="BJ897" s="8">
        <f t="shared" si="1005"/>
        <v>0.51473700160404978</v>
      </c>
      <c r="BK897" s="8">
        <f t="shared" si="1006"/>
        <v>0.22797826778346825</v>
      </c>
      <c r="BL897" s="8">
        <f t="shared" si="1007"/>
        <v>0.24242464009832318</v>
      </c>
      <c r="BM897" s="8">
        <f t="shared" si="1008"/>
        <v>0.60759006369926738</v>
      </c>
      <c r="BN897" s="8">
        <f t="shared" si="1009"/>
        <v>0.38873975453039589</v>
      </c>
    </row>
    <row r="898" spans="1:66" x14ac:dyDescent="0.25">
      <c r="A898" t="s">
        <v>134</v>
      </c>
      <c r="B898" t="s">
        <v>445</v>
      </c>
      <c r="C898" t="s">
        <v>497</v>
      </c>
      <c r="D898" t="s">
        <v>544</v>
      </c>
      <c r="E898">
        <f>VLOOKUP(A898,home!$A$2:$E$405,3,FALSE)</f>
        <v>1.5399</v>
      </c>
      <c r="F898">
        <f>VLOOKUP(B898,home!$B$2:$E$405,3,FALSE)</f>
        <v>0.93169999999999997</v>
      </c>
      <c r="G898" t="e">
        <f>VLOOKUP(C898,away!$B$2:$E$405,4,FALSE)</f>
        <v>#N/A</v>
      </c>
      <c r="H898">
        <f>VLOOKUP(A898,away!$A$2:$E$405,3,FALSE)</f>
        <v>1.25</v>
      </c>
      <c r="I898" t="e">
        <f>VLOOKUP(C898,away!$B$2:$E$405,3,FALSE)</f>
        <v>#N/A</v>
      </c>
      <c r="J898">
        <f>VLOOKUP(B898,home!$B$2:$E$405,4,FALSE)</f>
        <v>0.76519999999999999</v>
      </c>
      <c r="K898" s="3" t="e">
        <f t="shared" si="954"/>
        <v>#N/A</v>
      </c>
      <c r="L898" s="3" t="e">
        <f t="shared" si="955"/>
        <v>#N/A</v>
      </c>
      <c r="M898" s="5" t="e">
        <f t="shared" si="956"/>
        <v>#N/A</v>
      </c>
      <c r="N898" s="5" t="e">
        <f t="shared" si="957"/>
        <v>#N/A</v>
      </c>
      <c r="O898" s="5" t="e">
        <f t="shared" si="958"/>
        <v>#N/A</v>
      </c>
      <c r="P898" s="5" t="e">
        <f t="shared" si="959"/>
        <v>#N/A</v>
      </c>
      <c r="Q898" s="5" t="e">
        <f t="shared" si="960"/>
        <v>#N/A</v>
      </c>
      <c r="R898" s="5" t="e">
        <f t="shared" si="961"/>
        <v>#N/A</v>
      </c>
      <c r="S898" s="5" t="e">
        <f t="shared" si="962"/>
        <v>#N/A</v>
      </c>
      <c r="T898" s="5" t="e">
        <f t="shared" si="963"/>
        <v>#N/A</v>
      </c>
      <c r="U898" s="5" t="e">
        <f t="shared" si="964"/>
        <v>#N/A</v>
      </c>
      <c r="V898" s="5" t="e">
        <f t="shared" si="965"/>
        <v>#N/A</v>
      </c>
      <c r="W898" s="5" t="e">
        <f t="shared" si="966"/>
        <v>#N/A</v>
      </c>
      <c r="X898" s="5" t="e">
        <f t="shared" si="967"/>
        <v>#N/A</v>
      </c>
      <c r="Y898" s="5" t="e">
        <f t="shared" si="968"/>
        <v>#N/A</v>
      </c>
      <c r="Z898" s="5" t="e">
        <f t="shared" si="969"/>
        <v>#N/A</v>
      </c>
      <c r="AA898" s="5" t="e">
        <f t="shared" si="970"/>
        <v>#N/A</v>
      </c>
      <c r="AB898" s="5" t="e">
        <f t="shared" si="971"/>
        <v>#N/A</v>
      </c>
      <c r="AC898" s="5" t="e">
        <f t="shared" si="972"/>
        <v>#N/A</v>
      </c>
      <c r="AD898" s="5" t="e">
        <f t="shared" si="973"/>
        <v>#N/A</v>
      </c>
      <c r="AE898" s="5" t="e">
        <f t="shared" si="974"/>
        <v>#N/A</v>
      </c>
      <c r="AF898" s="5" t="e">
        <f t="shared" si="975"/>
        <v>#N/A</v>
      </c>
      <c r="AG898" s="5" t="e">
        <f t="shared" si="976"/>
        <v>#N/A</v>
      </c>
      <c r="AH898" s="5" t="e">
        <f t="shared" si="977"/>
        <v>#N/A</v>
      </c>
      <c r="AI898" s="5" t="e">
        <f t="shared" si="978"/>
        <v>#N/A</v>
      </c>
      <c r="AJ898" s="5" t="e">
        <f t="shared" si="979"/>
        <v>#N/A</v>
      </c>
      <c r="AK898" s="5" t="e">
        <f t="shared" si="980"/>
        <v>#N/A</v>
      </c>
      <c r="AL898" s="5" t="e">
        <f t="shared" si="981"/>
        <v>#N/A</v>
      </c>
      <c r="AM898" s="5" t="e">
        <f t="shared" si="982"/>
        <v>#N/A</v>
      </c>
      <c r="AN898" s="5" t="e">
        <f t="shared" si="983"/>
        <v>#N/A</v>
      </c>
      <c r="AO898" s="5" t="e">
        <f t="shared" si="984"/>
        <v>#N/A</v>
      </c>
      <c r="AP898" s="5" t="e">
        <f t="shared" si="985"/>
        <v>#N/A</v>
      </c>
      <c r="AQ898" s="5" t="e">
        <f t="shared" si="986"/>
        <v>#N/A</v>
      </c>
      <c r="AR898" s="5" t="e">
        <f t="shared" si="987"/>
        <v>#N/A</v>
      </c>
      <c r="AS898" s="5" t="e">
        <f t="shared" si="988"/>
        <v>#N/A</v>
      </c>
      <c r="AT898" s="5" t="e">
        <f t="shared" si="989"/>
        <v>#N/A</v>
      </c>
      <c r="AU898" s="5" t="e">
        <f t="shared" si="990"/>
        <v>#N/A</v>
      </c>
      <c r="AV898" s="5" t="e">
        <f t="shared" si="991"/>
        <v>#N/A</v>
      </c>
      <c r="AW898" s="5" t="e">
        <f t="shared" si="992"/>
        <v>#N/A</v>
      </c>
      <c r="AX898" s="5" t="e">
        <f t="shared" si="993"/>
        <v>#N/A</v>
      </c>
      <c r="AY898" s="5" t="e">
        <f t="shared" si="994"/>
        <v>#N/A</v>
      </c>
      <c r="AZ898" s="5" t="e">
        <f t="shared" si="995"/>
        <v>#N/A</v>
      </c>
      <c r="BA898" s="5" t="e">
        <f t="shared" si="996"/>
        <v>#N/A</v>
      </c>
      <c r="BB898" s="5" t="e">
        <f t="shared" si="997"/>
        <v>#N/A</v>
      </c>
      <c r="BC898" s="5" t="e">
        <f t="shared" si="998"/>
        <v>#N/A</v>
      </c>
      <c r="BD898" s="5" t="e">
        <f t="shared" si="999"/>
        <v>#N/A</v>
      </c>
      <c r="BE898" s="5" t="e">
        <f t="shared" si="1000"/>
        <v>#N/A</v>
      </c>
      <c r="BF898" s="5" t="e">
        <f t="shared" si="1001"/>
        <v>#N/A</v>
      </c>
      <c r="BG898" s="5" t="e">
        <f t="shared" si="1002"/>
        <v>#N/A</v>
      </c>
      <c r="BH898" s="5" t="e">
        <f t="shared" si="1003"/>
        <v>#N/A</v>
      </c>
      <c r="BI898" s="5" t="e">
        <f t="shared" si="1004"/>
        <v>#N/A</v>
      </c>
      <c r="BJ898" s="8" t="e">
        <f t="shared" si="1005"/>
        <v>#N/A</v>
      </c>
      <c r="BK898" s="8" t="e">
        <f t="shared" si="1006"/>
        <v>#N/A</v>
      </c>
      <c r="BL898" s="8" t="e">
        <f t="shared" si="1007"/>
        <v>#N/A</v>
      </c>
      <c r="BM898" s="8" t="e">
        <f t="shared" si="1008"/>
        <v>#N/A</v>
      </c>
      <c r="BN898" s="8" t="e">
        <f t="shared" si="1009"/>
        <v>#N/A</v>
      </c>
    </row>
    <row r="899" spans="1:66" x14ac:dyDescent="0.25">
      <c r="A899" t="s">
        <v>134</v>
      </c>
      <c r="B899" t="s">
        <v>471</v>
      </c>
      <c r="C899" t="s">
        <v>135</v>
      </c>
      <c r="D899" t="s">
        <v>544</v>
      </c>
      <c r="E899">
        <f>VLOOKUP(A899,home!$A$2:$E$405,3,FALSE)</f>
        <v>1.5399</v>
      </c>
      <c r="F899">
        <f>VLOOKUP(B899,home!$B$2:$E$405,3,FALSE)</f>
        <v>0.96</v>
      </c>
      <c r="G899">
        <f>VLOOKUP(C899,away!$B$2:$E$405,4,FALSE)</f>
        <v>1.1294</v>
      </c>
      <c r="H899">
        <f>VLOOKUP(A899,away!$A$2:$E$405,3,FALSE)</f>
        <v>1.25</v>
      </c>
      <c r="I899">
        <f>VLOOKUP(C899,away!$B$2:$E$405,3,FALSE)</f>
        <v>0.69569999999999999</v>
      </c>
      <c r="J899">
        <f>VLOOKUP(B899,home!$B$2:$E$405,4,FALSE)</f>
        <v>1.0086999999999999</v>
      </c>
      <c r="K899" s="3">
        <f t="shared" si="954"/>
        <v>1.6695965375999999</v>
      </c>
      <c r="L899" s="3">
        <f t="shared" si="955"/>
        <v>0.87719073749999987</v>
      </c>
      <c r="M899" s="5">
        <f t="shared" si="956"/>
        <v>7.8332924309544777E-2</v>
      </c>
      <c r="N899" s="5">
        <f t="shared" si="957"/>
        <v>0.13078437920729882</v>
      </c>
      <c r="O899" s="5">
        <f t="shared" si="958"/>
        <v>6.8712915645621236E-2</v>
      </c>
      <c r="P899" s="5">
        <f t="shared" si="959"/>
        <v>0.11472284605033009</v>
      </c>
      <c r="Q899" s="5">
        <f t="shared" si="960"/>
        <v>0.10917857334833578</v>
      </c>
      <c r="R899" s="5">
        <f t="shared" si="961"/>
        <v>3.013716657547889E-2</v>
      </c>
      <c r="S899" s="5">
        <f t="shared" si="962"/>
        <v>4.200446849743119E-2</v>
      </c>
      <c r="T899" s="5">
        <f t="shared" si="963"/>
        <v>9.5770433274624478E-2</v>
      </c>
      <c r="U899" s="5">
        <f t="shared" si="964"/>
        <v>5.0316908967493995E-2</v>
      </c>
      <c r="V899" s="5">
        <f t="shared" si="965"/>
        <v>6.8353153689589118E-3</v>
      </c>
      <c r="W899" s="5">
        <f t="shared" si="966"/>
        <v>6.076138934749635E-2</v>
      </c>
      <c r="X899" s="5">
        <f t="shared" si="967"/>
        <v>5.3299327933254953E-2</v>
      </c>
      <c r="Y899" s="5">
        <f t="shared" si="968"/>
        <v>2.3376838389013128E-2</v>
      </c>
      <c r="Z899" s="5">
        <f t="shared" si="969"/>
        <v>8.8120144581682238E-3</v>
      </c>
      <c r="AA899" s="5">
        <f t="shared" si="970"/>
        <v>1.4712508828638806E-2</v>
      </c>
      <c r="AB899" s="5">
        <f t="shared" si="971"/>
        <v>1.2281976899852392E-2</v>
      </c>
      <c r="AC899" s="5">
        <f t="shared" si="972"/>
        <v>6.2566829313030206E-4</v>
      </c>
      <c r="AD899" s="5">
        <f t="shared" si="973"/>
        <v>2.5361751318586354E-2</v>
      </c>
      <c r="AE899" s="5">
        <f t="shared" si="974"/>
        <v>2.2247093343442357E-2</v>
      </c>
      <c r="AF899" s="5">
        <f t="shared" si="975"/>
        <v>9.7574721085827692E-3</v>
      </c>
      <c r="AG899" s="5">
        <f t="shared" si="976"/>
        <v>2.853054718354466E-3</v>
      </c>
      <c r="AH899" s="5">
        <f t="shared" si="977"/>
        <v>1.9324543653553112E-3</v>
      </c>
      <c r="AI899" s="5">
        <f t="shared" si="978"/>
        <v>3.2264191174672329E-3</v>
      </c>
      <c r="AJ899" s="5">
        <f t="shared" si="979"/>
        <v>2.6934090936848701E-3</v>
      </c>
      <c r="AK899" s="5">
        <f t="shared" si="980"/>
        <v>1.4989688323855377E-3</v>
      </c>
      <c r="AL899" s="5">
        <f t="shared" si="981"/>
        <v>3.6653015525230078E-5</v>
      </c>
      <c r="AM899" s="5">
        <f t="shared" si="982"/>
        <v>8.4687784377967968E-3</v>
      </c>
      <c r="AN899" s="5">
        <f t="shared" si="983"/>
        <v>7.4287340035750684E-3</v>
      </c>
      <c r="AO899" s="5">
        <f t="shared" si="984"/>
        <v>3.2582083296436703E-3</v>
      </c>
      <c r="AP899" s="5">
        <f t="shared" si="985"/>
        <v>9.5269005586959136E-4</v>
      </c>
      <c r="AQ899" s="5">
        <f t="shared" si="986"/>
        <v>2.0892272317929071E-4</v>
      </c>
      <c r="AR899" s="5">
        <f t="shared" si="987"/>
        <v>3.3902621398622406E-4</v>
      </c>
      <c r="AS899" s="5">
        <f t="shared" si="988"/>
        <v>5.6603699302703637E-4</v>
      </c>
      <c r="AT899" s="5">
        <f t="shared" si="989"/>
        <v>4.7252670185572769E-4</v>
      </c>
      <c r="AU899" s="5">
        <f t="shared" si="990"/>
        <v>2.6297631511395679E-4</v>
      </c>
      <c r="AV899" s="5">
        <f t="shared" si="991"/>
        <v>1.0976608629626719E-4</v>
      </c>
      <c r="AW899" s="5">
        <f t="shared" si="992"/>
        <v>1.4911206432335653E-6</v>
      </c>
      <c r="AX899" s="5">
        <f t="shared" si="993"/>
        <v>2.3565738595745104E-3</v>
      </c>
      <c r="AY899" s="5">
        <f t="shared" si="994"/>
        <v>2.0671647618533853E-3</v>
      </c>
      <c r="AZ899" s="5">
        <f t="shared" si="995"/>
        <v>9.0664889099209144E-4</v>
      </c>
      <c r="BA899" s="5">
        <f t="shared" si="996"/>
        <v>2.6510133644763658E-4</v>
      </c>
      <c r="BB899" s="5">
        <f t="shared" si="997"/>
        <v>5.8136109207684468E-5</v>
      </c>
      <c r="BC899" s="5">
        <f t="shared" si="998"/>
        <v>1.0199291302253857E-5</v>
      </c>
      <c r="BD899" s="5">
        <f t="shared" si="999"/>
        <v>4.9565109113068086E-5</v>
      </c>
      <c r="BE899" s="5">
        <f t="shared" si="1000"/>
        <v>8.2753734560944676E-5</v>
      </c>
      <c r="BF899" s="5">
        <f t="shared" si="1001"/>
        <v>6.9082674348211359E-5</v>
      </c>
      <c r="BG899" s="5">
        <f t="shared" si="1002"/>
        <v>3.8446731299974005E-5</v>
      </c>
      <c r="BH899" s="5">
        <f t="shared" si="1003"/>
        <v>1.6047632365118532E-5</v>
      </c>
      <c r="BI899" s="5">
        <f t="shared" si="1004"/>
        <v>5.3586142866959174E-6</v>
      </c>
      <c r="BJ899" s="8">
        <f t="shared" si="1005"/>
        <v>0.55937147078843164</v>
      </c>
      <c r="BK899" s="8">
        <f t="shared" si="1006"/>
        <v>0.24462504029677387</v>
      </c>
      <c r="BL899" s="8">
        <f t="shared" si="1007"/>
        <v>0.1875243151322315</v>
      </c>
      <c r="BM899" s="8">
        <f t="shared" si="1008"/>
        <v>0.46639836189778527</v>
      </c>
      <c r="BN899" s="8">
        <f t="shared" si="1009"/>
        <v>0.53186880513660972</v>
      </c>
    </row>
    <row r="900" spans="1:66" x14ac:dyDescent="0.25">
      <c r="A900" t="s">
        <v>134</v>
      </c>
      <c r="B900" t="s">
        <v>133</v>
      </c>
      <c r="C900" t="s">
        <v>496</v>
      </c>
      <c r="D900" t="s">
        <v>544</v>
      </c>
      <c r="E900">
        <f>VLOOKUP(A900,home!$A$2:$E$405,3,FALSE)</f>
        <v>1.5399</v>
      </c>
      <c r="F900">
        <f>VLOOKUP(B900,home!$B$2:$E$405,3,FALSE)</f>
        <v>1.0447</v>
      </c>
      <c r="G900" t="e">
        <f>VLOOKUP(C900,away!$B$2:$E$405,4,FALSE)</f>
        <v>#N/A</v>
      </c>
      <c r="H900">
        <f>VLOOKUP(A900,away!$A$2:$E$405,3,FALSE)</f>
        <v>1.25</v>
      </c>
      <c r="I900" t="e">
        <f>VLOOKUP(C900,away!$B$2:$E$405,3,FALSE)</f>
        <v>#N/A</v>
      </c>
      <c r="J900">
        <f>VLOOKUP(B900,home!$B$2:$E$405,4,FALSE)</f>
        <v>1.0435000000000001</v>
      </c>
      <c r="K900" s="3" t="e">
        <f t="shared" si="954"/>
        <v>#N/A</v>
      </c>
      <c r="L900" s="3" t="e">
        <f t="shared" si="955"/>
        <v>#N/A</v>
      </c>
      <c r="M900" s="5" t="e">
        <f t="shared" si="956"/>
        <v>#N/A</v>
      </c>
      <c r="N900" s="5" t="e">
        <f t="shared" si="957"/>
        <v>#N/A</v>
      </c>
      <c r="O900" s="5" t="e">
        <f t="shared" si="958"/>
        <v>#N/A</v>
      </c>
      <c r="P900" s="5" t="e">
        <f t="shared" si="959"/>
        <v>#N/A</v>
      </c>
      <c r="Q900" s="5" t="e">
        <f t="shared" si="960"/>
        <v>#N/A</v>
      </c>
      <c r="R900" s="5" t="e">
        <f t="shared" si="961"/>
        <v>#N/A</v>
      </c>
      <c r="S900" s="5" t="e">
        <f t="shared" si="962"/>
        <v>#N/A</v>
      </c>
      <c r="T900" s="5" t="e">
        <f t="shared" si="963"/>
        <v>#N/A</v>
      </c>
      <c r="U900" s="5" t="e">
        <f t="shared" si="964"/>
        <v>#N/A</v>
      </c>
      <c r="V900" s="5" t="e">
        <f t="shared" si="965"/>
        <v>#N/A</v>
      </c>
      <c r="W900" s="5" t="e">
        <f t="shared" si="966"/>
        <v>#N/A</v>
      </c>
      <c r="X900" s="5" t="e">
        <f t="shared" si="967"/>
        <v>#N/A</v>
      </c>
      <c r="Y900" s="5" t="e">
        <f t="shared" si="968"/>
        <v>#N/A</v>
      </c>
      <c r="Z900" s="5" t="e">
        <f t="shared" si="969"/>
        <v>#N/A</v>
      </c>
      <c r="AA900" s="5" t="e">
        <f t="shared" si="970"/>
        <v>#N/A</v>
      </c>
      <c r="AB900" s="5" t="e">
        <f t="shared" si="971"/>
        <v>#N/A</v>
      </c>
      <c r="AC900" s="5" t="e">
        <f t="shared" si="972"/>
        <v>#N/A</v>
      </c>
      <c r="AD900" s="5" t="e">
        <f t="shared" si="973"/>
        <v>#N/A</v>
      </c>
      <c r="AE900" s="5" t="e">
        <f t="shared" si="974"/>
        <v>#N/A</v>
      </c>
      <c r="AF900" s="5" t="e">
        <f t="shared" si="975"/>
        <v>#N/A</v>
      </c>
      <c r="AG900" s="5" t="e">
        <f t="shared" si="976"/>
        <v>#N/A</v>
      </c>
      <c r="AH900" s="5" t="e">
        <f t="shared" si="977"/>
        <v>#N/A</v>
      </c>
      <c r="AI900" s="5" t="e">
        <f t="shared" si="978"/>
        <v>#N/A</v>
      </c>
      <c r="AJ900" s="5" t="e">
        <f t="shared" si="979"/>
        <v>#N/A</v>
      </c>
      <c r="AK900" s="5" t="e">
        <f t="shared" si="980"/>
        <v>#N/A</v>
      </c>
      <c r="AL900" s="5" t="e">
        <f t="shared" si="981"/>
        <v>#N/A</v>
      </c>
      <c r="AM900" s="5" t="e">
        <f t="shared" si="982"/>
        <v>#N/A</v>
      </c>
      <c r="AN900" s="5" t="e">
        <f t="shared" si="983"/>
        <v>#N/A</v>
      </c>
      <c r="AO900" s="5" t="e">
        <f t="shared" si="984"/>
        <v>#N/A</v>
      </c>
      <c r="AP900" s="5" t="e">
        <f t="shared" si="985"/>
        <v>#N/A</v>
      </c>
      <c r="AQ900" s="5" t="e">
        <f t="shared" si="986"/>
        <v>#N/A</v>
      </c>
      <c r="AR900" s="5" t="e">
        <f t="shared" si="987"/>
        <v>#N/A</v>
      </c>
      <c r="AS900" s="5" t="e">
        <f t="shared" si="988"/>
        <v>#N/A</v>
      </c>
      <c r="AT900" s="5" t="e">
        <f t="shared" si="989"/>
        <v>#N/A</v>
      </c>
      <c r="AU900" s="5" t="e">
        <f t="shared" si="990"/>
        <v>#N/A</v>
      </c>
      <c r="AV900" s="5" t="e">
        <f t="shared" si="991"/>
        <v>#N/A</v>
      </c>
      <c r="AW900" s="5" t="e">
        <f t="shared" si="992"/>
        <v>#N/A</v>
      </c>
      <c r="AX900" s="5" t="e">
        <f t="shared" si="993"/>
        <v>#N/A</v>
      </c>
      <c r="AY900" s="5" t="e">
        <f t="shared" si="994"/>
        <v>#N/A</v>
      </c>
      <c r="AZ900" s="5" t="e">
        <f t="shared" si="995"/>
        <v>#N/A</v>
      </c>
      <c r="BA900" s="5" t="e">
        <f t="shared" si="996"/>
        <v>#N/A</v>
      </c>
      <c r="BB900" s="5" t="e">
        <f t="shared" si="997"/>
        <v>#N/A</v>
      </c>
      <c r="BC900" s="5" t="e">
        <f t="shared" si="998"/>
        <v>#N/A</v>
      </c>
      <c r="BD900" s="5" t="e">
        <f t="shared" si="999"/>
        <v>#N/A</v>
      </c>
      <c r="BE900" s="5" t="e">
        <f t="shared" si="1000"/>
        <v>#N/A</v>
      </c>
      <c r="BF900" s="5" t="e">
        <f t="shared" si="1001"/>
        <v>#N/A</v>
      </c>
      <c r="BG900" s="5" t="e">
        <f t="shared" si="1002"/>
        <v>#N/A</v>
      </c>
      <c r="BH900" s="5" t="e">
        <f t="shared" si="1003"/>
        <v>#N/A</v>
      </c>
      <c r="BI900" s="5" t="e">
        <f t="shared" si="1004"/>
        <v>#N/A</v>
      </c>
      <c r="BJ900" s="8" t="e">
        <f t="shared" si="1005"/>
        <v>#N/A</v>
      </c>
      <c r="BK900" s="8" t="e">
        <f t="shared" si="1006"/>
        <v>#N/A</v>
      </c>
      <c r="BL900" s="8" t="e">
        <f t="shared" si="1007"/>
        <v>#N/A</v>
      </c>
      <c r="BM900" s="8" t="e">
        <f t="shared" si="1008"/>
        <v>#N/A</v>
      </c>
      <c r="BN900" s="8" t="e">
        <f t="shared" si="1009"/>
        <v>#N/A</v>
      </c>
    </row>
    <row r="901" spans="1:66" x14ac:dyDescent="0.25">
      <c r="A901" t="s">
        <v>134</v>
      </c>
      <c r="B901" t="s">
        <v>352</v>
      </c>
      <c r="C901" t="s">
        <v>444</v>
      </c>
      <c r="D901" t="s">
        <v>544</v>
      </c>
      <c r="E901">
        <f>VLOOKUP(A901,home!$A$2:$E$405,3,FALSE)</f>
        <v>1.5399</v>
      </c>
      <c r="F901">
        <f>VLOOKUP(B901,home!$B$2:$E$405,3,FALSE)</f>
        <v>1.0164</v>
      </c>
      <c r="G901">
        <f>VLOOKUP(C901,away!$B$2:$E$405,4,FALSE)</f>
        <v>0.84699999999999998</v>
      </c>
      <c r="H901">
        <f>VLOOKUP(A901,away!$A$2:$E$405,3,FALSE)</f>
        <v>1.25</v>
      </c>
      <c r="I901">
        <f>VLOOKUP(C901,away!$B$2:$E$405,3,FALSE)</f>
        <v>1.1477999999999999</v>
      </c>
      <c r="J901">
        <f>VLOOKUP(B901,home!$B$2:$E$405,4,FALSE)</f>
        <v>0.93910000000000005</v>
      </c>
      <c r="K901" s="3">
        <f t="shared" si="954"/>
        <v>1.32568574292</v>
      </c>
      <c r="L901" s="3">
        <f t="shared" si="955"/>
        <v>1.347373725</v>
      </c>
      <c r="M901" s="5">
        <f t="shared" si="956"/>
        <v>6.9040674129663221E-2</v>
      </c>
      <c r="N901" s="5">
        <f t="shared" si="957"/>
        <v>9.1526237375280206E-2</v>
      </c>
      <c r="O901" s="5">
        <f t="shared" si="958"/>
        <v>9.3023590278595483E-2</v>
      </c>
      <c r="P901" s="5">
        <f t="shared" si="959"/>
        <v>0.12332004738756552</v>
      </c>
      <c r="Q901" s="5">
        <f t="shared" si="960"/>
        <v>6.0667513995760314E-2</v>
      </c>
      <c r="R901" s="5">
        <f t="shared" si="961"/>
        <v>6.2668770673272506E-2</v>
      </c>
      <c r="S901" s="5">
        <f t="shared" si="962"/>
        <v>5.5068386423595871E-2</v>
      </c>
      <c r="T901" s="5">
        <f t="shared" si="963"/>
        <v>8.1741814318957218E-2</v>
      </c>
      <c r="U901" s="5">
        <f t="shared" si="964"/>
        <v>8.3079095807880365E-2</v>
      </c>
      <c r="V901" s="5">
        <f t="shared" si="965"/>
        <v>1.0929203221986979E-2</v>
      </c>
      <c r="W901" s="5">
        <f t="shared" si="966"/>
        <v>2.6808686120859675E-2</v>
      </c>
      <c r="X901" s="5">
        <f t="shared" si="967"/>
        <v>3.6121319281018499E-2</v>
      </c>
      <c r="Y901" s="5">
        <f t="shared" si="968"/>
        <v>2.4334458255790115E-2</v>
      </c>
      <c r="Z901" s="5">
        <f t="shared" si="969"/>
        <v>2.8146084994405983E-2</v>
      </c>
      <c r="AA901" s="5">
        <f t="shared" si="970"/>
        <v>3.7312863596098561E-2</v>
      </c>
      <c r="AB901" s="5">
        <f t="shared" si="971"/>
        <v>2.473256564843327E-2</v>
      </c>
      <c r="AC901" s="5">
        <f t="shared" si="972"/>
        <v>1.2201049202464726E-3</v>
      </c>
      <c r="AD901" s="5">
        <f t="shared" si="973"/>
        <v>8.8849732442102362E-3</v>
      </c>
      <c r="AE901" s="5">
        <f t="shared" si="974"/>
        <v>1.1971379496576881E-2</v>
      </c>
      <c r="AF901" s="5">
        <f t="shared" si="975"/>
        <v>8.0649610928457093E-3</v>
      </c>
      <c r="AG901" s="5">
        <f t="shared" si="976"/>
        <v>3.6221722232158658E-3</v>
      </c>
      <c r="AH901" s="5">
        <f t="shared" si="977"/>
        <v>9.4808238457698441E-3</v>
      </c>
      <c r="AI901" s="5">
        <f t="shared" si="978"/>
        <v>1.2568593003473046E-2</v>
      </c>
      <c r="AJ901" s="5">
        <f t="shared" si="979"/>
        <v>8.3310022766341398E-3</v>
      </c>
      <c r="AK901" s="5">
        <f t="shared" si="980"/>
        <v>3.6814303141226479E-3</v>
      </c>
      <c r="AL901" s="5">
        <f t="shared" si="981"/>
        <v>8.7173770232901223E-5</v>
      </c>
      <c r="AM901" s="5">
        <f t="shared" si="982"/>
        <v>2.3557364712150333E-3</v>
      </c>
      <c r="AN901" s="5">
        <f t="shared" si="983"/>
        <v>3.174057424339355E-3</v>
      </c>
      <c r="AO901" s="5">
        <f t="shared" si="984"/>
        <v>2.1383207875980115E-3</v>
      </c>
      <c r="AP901" s="5">
        <f t="shared" si="985"/>
        <v>9.6037241494362246E-4</v>
      </c>
      <c r="AQ901" s="5">
        <f t="shared" si="986"/>
        <v>3.2349513952745841E-4</v>
      </c>
      <c r="AR901" s="5">
        <f t="shared" si="987"/>
        <v>2.5548425882287464E-3</v>
      </c>
      <c r="AS901" s="5">
        <f t="shared" si="988"/>
        <v>3.3869183946196807E-3</v>
      </c>
      <c r="AT901" s="5">
        <f t="shared" si="989"/>
        <v>2.2449947140904029E-3</v>
      </c>
      <c r="AU901" s="5">
        <f t="shared" si="990"/>
        <v>9.9205249513346981E-4</v>
      </c>
      <c r="AV901" s="5">
        <f t="shared" si="991"/>
        <v>3.2878746225666332E-4</v>
      </c>
      <c r="AW901" s="5">
        <f t="shared" si="992"/>
        <v>4.3252577040006791E-6</v>
      </c>
      <c r="AX901" s="5">
        <f t="shared" si="993"/>
        <v>5.2049437566107401E-4</v>
      </c>
      <c r="AY901" s="5">
        <f t="shared" si="994"/>
        <v>7.0130044577601069E-4</v>
      </c>
      <c r="AZ901" s="5">
        <f t="shared" si="995"/>
        <v>4.7245689698469209E-4</v>
      </c>
      <c r="BA901" s="5">
        <f t="shared" si="996"/>
        <v>2.1219200306406868E-4</v>
      </c>
      <c r="BB901" s="5">
        <f t="shared" si="997"/>
        <v>7.1475482395911373E-5</v>
      </c>
      <c r="BC901" s="5">
        <f t="shared" si="998"/>
        <v>1.9260837392390193E-5</v>
      </c>
      <c r="BD901" s="5">
        <f t="shared" si="999"/>
        <v>5.737212958150681E-4</v>
      </c>
      <c r="BE901" s="5">
        <f t="shared" si="1000"/>
        <v>7.605741422716236E-4</v>
      </c>
      <c r="BF901" s="5">
        <f t="shared" si="1001"/>
        <v>5.0414114842154962E-4</v>
      </c>
      <c r="BG901" s="5">
        <f t="shared" si="1002"/>
        <v>2.2277757762725469E-4</v>
      </c>
      <c r="BH901" s="5">
        <f t="shared" si="1003"/>
        <v>7.3833264625676253E-5</v>
      </c>
      <c r="BI901" s="5">
        <f t="shared" si="1004"/>
        <v>1.9575941253499714E-5</v>
      </c>
      <c r="BJ901" s="8">
        <f t="shared" si="1005"/>
        <v>0.36469267768341235</v>
      </c>
      <c r="BK901" s="8">
        <f t="shared" si="1006"/>
        <v>0.26036689029906701</v>
      </c>
      <c r="BL901" s="8">
        <f t="shared" si="1007"/>
        <v>0.3465409544686236</v>
      </c>
      <c r="BM901" s="8">
        <f t="shared" si="1008"/>
        <v>0.49880279841729963</v>
      </c>
      <c r="BN901" s="8">
        <f t="shared" si="1009"/>
        <v>0.50024683384013724</v>
      </c>
    </row>
    <row r="902" spans="1:66" x14ac:dyDescent="0.25">
      <c r="A902" t="s">
        <v>134</v>
      </c>
      <c r="B902" t="s">
        <v>123</v>
      </c>
      <c r="C902" t="s">
        <v>498</v>
      </c>
      <c r="D902" t="s">
        <v>544</v>
      </c>
      <c r="E902">
        <f>VLOOKUP(A902,home!$A$2:$E$405,3,FALSE)</f>
        <v>1.5399</v>
      </c>
      <c r="F902">
        <f>VLOOKUP(B902,home!$B$2:$E$405,3,FALSE)</f>
        <v>0.90349999999999997</v>
      </c>
      <c r="G902" t="e">
        <f>VLOOKUP(C902,away!$B$2:$E$405,4,FALSE)</f>
        <v>#N/A</v>
      </c>
      <c r="H902">
        <f>VLOOKUP(A902,away!$A$2:$E$405,3,FALSE)</f>
        <v>1.25</v>
      </c>
      <c r="I902" t="e">
        <f>VLOOKUP(C902,away!$B$2:$E$405,3,FALSE)</f>
        <v>#N/A</v>
      </c>
      <c r="J902">
        <f>VLOOKUP(B902,home!$B$2:$E$405,4,FALSE)</f>
        <v>0.66090000000000004</v>
      </c>
      <c r="K902" s="3" t="e">
        <f t="shared" si="954"/>
        <v>#N/A</v>
      </c>
      <c r="L902" s="3" t="e">
        <f t="shared" si="955"/>
        <v>#N/A</v>
      </c>
      <c r="M902" s="5" t="e">
        <f t="shared" si="956"/>
        <v>#N/A</v>
      </c>
      <c r="N902" s="5" t="e">
        <f t="shared" si="957"/>
        <v>#N/A</v>
      </c>
      <c r="O902" s="5" t="e">
        <f t="shared" si="958"/>
        <v>#N/A</v>
      </c>
      <c r="P902" s="5" t="e">
        <f t="shared" si="959"/>
        <v>#N/A</v>
      </c>
      <c r="Q902" s="5" t="e">
        <f t="shared" si="960"/>
        <v>#N/A</v>
      </c>
      <c r="R902" s="5" t="e">
        <f t="shared" si="961"/>
        <v>#N/A</v>
      </c>
      <c r="S902" s="5" t="e">
        <f t="shared" si="962"/>
        <v>#N/A</v>
      </c>
      <c r="T902" s="5" t="e">
        <f t="shared" si="963"/>
        <v>#N/A</v>
      </c>
      <c r="U902" s="5" t="e">
        <f t="shared" si="964"/>
        <v>#N/A</v>
      </c>
      <c r="V902" s="5" t="e">
        <f t="shared" si="965"/>
        <v>#N/A</v>
      </c>
      <c r="W902" s="5" t="e">
        <f t="shared" si="966"/>
        <v>#N/A</v>
      </c>
      <c r="X902" s="5" t="e">
        <f t="shared" si="967"/>
        <v>#N/A</v>
      </c>
      <c r="Y902" s="5" t="e">
        <f t="shared" si="968"/>
        <v>#N/A</v>
      </c>
      <c r="Z902" s="5" t="e">
        <f t="shared" si="969"/>
        <v>#N/A</v>
      </c>
      <c r="AA902" s="5" t="e">
        <f t="shared" si="970"/>
        <v>#N/A</v>
      </c>
      <c r="AB902" s="5" t="e">
        <f t="shared" si="971"/>
        <v>#N/A</v>
      </c>
      <c r="AC902" s="5" t="e">
        <f t="shared" si="972"/>
        <v>#N/A</v>
      </c>
      <c r="AD902" s="5" t="e">
        <f t="shared" si="973"/>
        <v>#N/A</v>
      </c>
      <c r="AE902" s="5" t="e">
        <f t="shared" si="974"/>
        <v>#N/A</v>
      </c>
      <c r="AF902" s="5" t="e">
        <f t="shared" si="975"/>
        <v>#N/A</v>
      </c>
      <c r="AG902" s="5" t="e">
        <f t="shared" si="976"/>
        <v>#N/A</v>
      </c>
      <c r="AH902" s="5" t="e">
        <f t="shared" si="977"/>
        <v>#N/A</v>
      </c>
      <c r="AI902" s="5" t="e">
        <f t="shared" si="978"/>
        <v>#N/A</v>
      </c>
      <c r="AJ902" s="5" t="e">
        <f t="shared" si="979"/>
        <v>#N/A</v>
      </c>
      <c r="AK902" s="5" t="e">
        <f t="shared" si="980"/>
        <v>#N/A</v>
      </c>
      <c r="AL902" s="5" t="e">
        <f t="shared" si="981"/>
        <v>#N/A</v>
      </c>
      <c r="AM902" s="5" t="e">
        <f t="shared" si="982"/>
        <v>#N/A</v>
      </c>
      <c r="AN902" s="5" t="e">
        <f t="shared" si="983"/>
        <v>#N/A</v>
      </c>
      <c r="AO902" s="5" t="e">
        <f t="shared" si="984"/>
        <v>#N/A</v>
      </c>
      <c r="AP902" s="5" t="e">
        <f t="shared" si="985"/>
        <v>#N/A</v>
      </c>
      <c r="AQ902" s="5" t="e">
        <f t="shared" si="986"/>
        <v>#N/A</v>
      </c>
      <c r="AR902" s="5" t="e">
        <f t="shared" si="987"/>
        <v>#N/A</v>
      </c>
      <c r="AS902" s="5" t="e">
        <f t="shared" si="988"/>
        <v>#N/A</v>
      </c>
      <c r="AT902" s="5" t="e">
        <f t="shared" si="989"/>
        <v>#N/A</v>
      </c>
      <c r="AU902" s="5" t="e">
        <f t="shared" si="990"/>
        <v>#N/A</v>
      </c>
      <c r="AV902" s="5" t="e">
        <f t="shared" si="991"/>
        <v>#N/A</v>
      </c>
      <c r="AW902" s="5" t="e">
        <f t="shared" si="992"/>
        <v>#N/A</v>
      </c>
      <c r="AX902" s="5" t="e">
        <f t="shared" si="993"/>
        <v>#N/A</v>
      </c>
      <c r="AY902" s="5" t="e">
        <f t="shared" si="994"/>
        <v>#N/A</v>
      </c>
      <c r="AZ902" s="5" t="e">
        <f t="shared" si="995"/>
        <v>#N/A</v>
      </c>
      <c r="BA902" s="5" t="e">
        <f t="shared" si="996"/>
        <v>#N/A</v>
      </c>
      <c r="BB902" s="5" t="e">
        <f t="shared" si="997"/>
        <v>#N/A</v>
      </c>
      <c r="BC902" s="5" t="e">
        <f t="shared" si="998"/>
        <v>#N/A</v>
      </c>
      <c r="BD902" s="5" t="e">
        <f t="shared" si="999"/>
        <v>#N/A</v>
      </c>
      <c r="BE902" s="5" t="e">
        <f t="shared" si="1000"/>
        <v>#N/A</v>
      </c>
      <c r="BF902" s="5" t="e">
        <f t="shared" si="1001"/>
        <v>#N/A</v>
      </c>
      <c r="BG902" s="5" t="e">
        <f t="shared" si="1002"/>
        <v>#N/A</v>
      </c>
      <c r="BH902" s="5" t="e">
        <f t="shared" si="1003"/>
        <v>#N/A</v>
      </c>
      <c r="BI902" s="5" t="e">
        <f t="shared" si="1004"/>
        <v>#N/A</v>
      </c>
      <c r="BJ902" s="8" t="e">
        <f t="shared" si="1005"/>
        <v>#N/A</v>
      </c>
      <c r="BK902" s="8" t="e">
        <f t="shared" si="1006"/>
        <v>#N/A</v>
      </c>
      <c r="BL902" s="8" t="e">
        <f t="shared" si="1007"/>
        <v>#N/A</v>
      </c>
      <c r="BM902" s="8" t="e">
        <f t="shared" si="1008"/>
        <v>#N/A</v>
      </c>
      <c r="BN902" s="8" t="e">
        <f t="shared" si="1009"/>
        <v>#N/A</v>
      </c>
    </row>
    <row r="903" spans="1:66" x14ac:dyDescent="0.25">
      <c r="A903" t="s">
        <v>19</v>
      </c>
      <c r="B903" t="s">
        <v>235</v>
      </c>
      <c r="C903" t="s">
        <v>331</v>
      </c>
      <c r="D903" t="s">
        <v>544</v>
      </c>
      <c r="E903">
        <f>VLOOKUP(A903,home!$A$2:$E$405,3,FALSE)</f>
        <v>1.4805999999999999</v>
      </c>
      <c r="F903">
        <f>VLOOKUP(B903,home!$B$2:$E$405,3,FALSE)</f>
        <v>0.71289999999999998</v>
      </c>
      <c r="G903">
        <f>VLOOKUP(C903,away!$B$2:$E$405,4,FALSE)</f>
        <v>1.1256999999999999</v>
      </c>
      <c r="H903">
        <f>VLOOKUP(A903,away!$A$2:$E$405,3,FALSE)</f>
        <v>1.3222</v>
      </c>
      <c r="I903">
        <f>VLOOKUP(C903,away!$B$2:$E$405,3,FALSE)</f>
        <v>1.0925</v>
      </c>
      <c r="J903">
        <f>VLOOKUP(B903,home!$B$2:$E$405,4,FALSE)</f>
        <v>1.0925</v>
      </c>
      <c r="K903" s="3">
        <f t="shared" si="954"/>
        <v>1.1881985713179997</v>
      </c>
      <c r="L903" s="3">
        <f t="shared" si="955"/>
        <v>1.5781200737500003</v>
      </c>
      <c r="M903" s="5">
        <f t="shared" si="956"/>
        <v>6.2893110953351802E-2</v>
      </c>
      <c r="N903" s="5">
        <f t="shared" si="957"/>
        <v>7.4729504580517053E-2</v>
      </c>
      <c r="O903" s="5">
        <f t="shared" si="958"/>
        <v>9.9252880896070483E-2</v>
      </c>
      <c r="P903" s="5">
        <f t="shared" si="959"/>
        <v>0.11793213127990655</v>
      </c>
      <c r="Q903" s="5">
        <f t="shared" si="960"/>
        <v>4.4396745288936147E-2</v>
      </c>
      <c r="R903" s="5">
        <f t="shared" si="961"/>
        <v>7.8316481859803388E-2</v>
      </c>
      <c r="S903" s="5">
        <f t="shared" si="962"/>
        <v>5.5284225002547406E-2</v>
      </c>
      <c r="T903" s="5">
        <f t="shared" si="963"/>
        <v>7.0063394949635885E-2</v>
      </c>
      <c r="U903" s="5">
        <f t="shared" si="964"/>
        <v>9.3055531856470433E-2</v>
      </c>
      <c r="V903" s="5">
        <f t="shared" si="965"/>
        <v>1.1518284102944252E-2</v>
      </c>
      <c r="W903" s="5">
        <f t="shared" si="966"/>
        <v>1.7584049774494348E-2</v>
      </c>
      <c r="X903" s="5">
        <f t="shared" si="967"/>
        <v>2.7749741926948693E-2</v>
      </c>
      <c r="Y903" s="5">
        <f t="shared" si="968"/>
        <v>2.1896212388149879E-2</v>
      </c>
      <c r="Z903" s="5">
        <f t="shared" si="969"/>
        <v>4.1197604042811163E-2</v>
      </c>
      <c r="AA903" s="5">
        <f t="shared" si="970"/>
        <v>4.8950934265392876E-2</v>
      </c>
      <c r="AB903" s="5">
        <f t="shared" si="971"/>
        <v>2.9081715079410573E-2</v>
      </c>
      <c r="AC903" s="5">
        <f t="shared" si="972"/>
        <v>1.3498853176812948E-3</v>
      </c>
      <c r="AD903" s="5">
        <f t="shared" si="973"/>
        <v>5.2233357050096964E-3</v>
      </c>
      <c r="AE903" s="5">
        <f t="shared" si="974"/>
        <v>8.2430509280109112E-3</v>
      </c>
      <c r="AF903" s="5">
        <f t="shared" si="975"/>
        <v>6.5042620692187959E-3</v>
      </c>
      <c r="AG903" s="5">
        <f t="shared" si="976"/>
        <v>3.4215021787882983E-3</v>
      </c>
      <c r="AH903" s="5">
        <f t="shared" si="977"/>
        <v>1.6253691482591124E-2</v>
      </c>
      <c r="AI903" s="5">
        <f t="shared" si="978"/>
        <v>1.9312612998258316E-2</v>
      </c>
      <c r="AJ903" s="5">
        <f t="shared" si="979"/>
        <v>1.1473609586473985E-2</v>
      </c>
      <c r="AK903" s="5">
        <f t="shared" si="980"/>
        <v>4.5443088395029623E-3</v>
      </c>
      <c r="AL903" s="5">
        <f t="shared" si="981"/>
        <v>1.0124787919343629E-4</v>
      </c>
      <c r="AM903" s="5">
        <f t="shared" si="982"/>
        <v>1.2412720044413632E-3</v>
      </c>
      <c r="AN903" s="5">
        <f t="shared" si="983"/>
        <v>1.9588762671928148E-3</v>
      </c>
      <c r="AO903" s="5">
        <f t="shared" si="984"/>
        <v>1.5456709796247254E-3</v>
      </c>
      <c r="AP903" s="5">
        <f t="shared" si="985"/>
        <v>8.1308480011953556E-4</v>
      </c>
      <c r="AQ903" s="5">
        <f t="shared" si="986"/>
        <v>3.207863611824116E-4</v>
      </c>
      <c r="AR903" s="5">
        <f t="shared" si="987"/>
        <v>5.1300553602432889E-3</v>
      </c>
      <c r="AS903" s="5">
        <f t="shared" si="988"/>
        <v>6.0955244498233233E-3</v>
      </c>
      <c r="AT903" s="5">
        <f t="shared" si="989"/>
        <v>3.6213467213570055E-3</v>
      </c>
      <c r="AU903" s="5">
        <f t="shared" si="990"/>
        <v>1.4342930001878381E-3</v>
      </c>
      <c r="AV903" s="5">
        <f t="shared" si="991"/>
        <v>4.2605622341864932E-4</v>
      </c>
      <c r="AW903" s="5">
        <f t="shared" si="992"/>
        <v>5.2736645820613435E-6</v>
      </c>
      <c r="AX903" s="5">
        <f t="shared" si="993"/>
        <v>2.4581293704904284E-4</v>
      </c>
      <c r="AY903" s="5">
        <f t="shared" si="994"/>
        <v>3.8792233034453966E-4</v>
      </c>
      <c r="AZ903" s="5">
        <f t="shared" si="995"/>
        <v>3.0609400828629849E-4</v>
      </c>
      <c r="BA903" s="5">
        <f t="shared" si="996"/>
        <v>1.6101769964373553E-4</v>
      </c>
      <c r="BB903" s="5">
        <f t="shared" si="997"/>
        <v>6.3526316009206868E-5</v>
      </c>
      <c r="BC903" s="5">
        <f t="shared" si="998"/>
        <v>2.0050430901103064E-5</v>
      </c>
      <c r="BD903" s="5">
        <f t="shared" si="999"/>
        <v>1.3493072239081211E-3</v>
      </c>
      <c r="BE903" s="5">
        <f t="shared" si="1000"/>
        <v>1.6032449157166858E-3</v>
      </c>
      <c r="BF903" s="5">
        <f t="shared" si="1001"/>
        <v>9.524866591637068E-4</v>
      </c>
      <c r="BG903" s="5">
        <f t="shared" si="1002"/>
        <v>3.7724776253925682E-4</v>
      </c>
      <c r="BH903" s="5">
        <f t="shared" si="1003"/>
        <v>1.1206131312051428E-4</v>
      </c>
      <c r="BI903" s="5">
        <f t="shared" si="1004"/>
        <v>2.6630218429962808E-5</v>
      </c>
      <c r="BJ903" s="8">
        <f t="shared" si="1005"/>
        <v>0.2868759139245044</v>
      </c>
      <c r="BK903" s="8">
        <f t="shared" si="1006"/>
        <v>0.24946680686596928</v>
      </c>
      <c r="BL903" s="8">
        <f t="shared" si="1007"/>
        <v>0.42137002071188251</v>
      </c>
      <c r="BM903" s="8">
        <f t="shared" si="1008"/>
        <v>0.52100684202081959</v>
      </c>
      <c r="BN903" s="8">
        <f t="shared" si="1009"/>
        <v>0.47752085485858542</v>
      </c>
    </row>
    <row r="904" spans="1:66" x14ac:dyDescent="0.25">
      <c r="A904" t="s">
        <v>19</v>
      </c>
      <c r="B904" t="s">
        <v>233</v>
      </c>
      <c r="C904" t="s">
        <v>243</v>
      </c>
      <c r="D904" t="s">
        <v>544</v>
      </c>
      <c r="E904">
        <f>VLOOKUP(A904,home!$A$2:$E$405,3,FALSE)</f>
        <v>1.4805999999999999</v>
      </c>
      <c r="F904">
        <f>VLOOKUP(B904,home!$B$2:$E$405,3,FALSE)</f>
        <v>0.86299999999999999</v>
      </c>
      <c r="G904">
        <f>VLOOKUP(C904,away!$B$2:$E$405,4,FALSE)</f>
        <v>0.93810000000000004</v>
      </c>
      <c r="H904">
        <f>VLOOKUP(A904,away!$A$2:$E$405,3,FALSE)</f>
        <v>1.3222</v>
      </c>
      <c r="I904">
        <f>VLOOKUP(C904,away!$B$2:$E$405,3,FALSE)</f>
        <v>1.2184999999999999</v>
      </c>
      <c r="J904">
        <f>VLOOKUP(B904,home!$B$2:$E$405,4,FALSE)</f>
        <v>1.0084</v>
      </c>
      <c r="K904" s="3">
        <f t="shared" si="954"/>
        <v>1.1986645921799999</v>
      </c>
      <c r="L904" s="3">
        <f t="shared" si="955"/>
        <v>1.6246339458799999</v>
      </c>
      <c r="M904" s="5">
        <f t="shared" si="956"/>
        <v>5.9409654148928764E-2</v>
      </c>
      <c r="N904" s="5">
        <f t="shared" si="957"/>
        <v>7.1212248861980548E-2</v>
      </c>
      <c r="O904" s="5">
        <f t="shared" si="958"/>
        <v>9.6518940843340242E-2</v>
      </c>
      <c r="P904" s="5">
        <f t="shared" si="959"/>
        <v>0.11569383686362797</v>
      </c>
      <c r="Q904" s="5">
        <f t="shared" si="960"/>
        <v>4.2679800620183291E-2</v>
      </c>
      <c r="R904" s="5">
        <f t="shared" si="961"/>
        <v>7.8403973857237089E-2</v>
      </c>
      <c r="S904" s="5">
        <f t="shared" si="962"/>
        <v>5.6325289550894983E-2</v>
      </c>
      <c r="T904" s="5">
        <f t="shared" si="963"/>
        <v>6.9339052890940042E-2</v>
      </c>
      <c r="U904" s="5">
        <f t="shared" si="964"/>
        <v>9.398006734887647E-2</v>
      </c>
      <c r="V904" s="5">
        <f t="shared" si="965"/>
        <v>1.2187485825605696E-2</v>
      </c>
      <c r="W904" s="5">
        <f t="shared" si="966"/>
        <v>1.7052921934905239E-2</v>
      </c>
      <c r="X904" s="5">
        <f t="shared" si="967"/>
        <v>2.77047558518887E-2</v>
      </c>
      <c r="Y904" s="5">
        <f t="shared" si="968"/>
        <v>2.2505043409647981E-2</v>
      </c>
      <c r="Z904" s="5">
        <f t="shared" si="969"/>
        <v>4.2459252473451808E-2</v>
      </c>
      <c r="AA904" s="5">
        <f t="shared" si="970"/>
        <v>5.0894402550357772E-2</v>
      </c>
      <c r="AB904" s="5">
        <f t="shared" si="971"/>
        <v>3.0502659138634678E-2</v>
      </c>
      <c r="AC904" s="5">
        <f t="shared" si="972"/>
        <v>1.4833626549049135E-3</v>
      </c>
      <c r="AD904" s="5">
        <f t="shared" si="973"/>
        <v>5.1101834291451403E-3</v>
      </c>
      <c r="AE904" s="5">
        <f t="shared" si="974"/>
        <v>8.3021774686626582E-3</v>
      </c>
      <c r="AF904" s="5">
        <f t="shared" si="975"/>
        <v>6.743999670154723E-3</v>
      </c>
      <c r="AG904" s="5">
        <f t="shared" si="976"/>
        <v>3.652176931712295E-3</v>
      </c>
      <c r="AH904" s="5">
        <f t="shared" si="977"/>
        <v>1.724518572126478E-2</v>
      </c>
      <c r="AI904" s="5">
        <f t="shared" si="978"/>
        <v>2.067119350964821E-2</v>
      </c>
      <c r="AJ904" s="5">
        <f t="shared" si="979"/>
        <v>1.2388913869058167E-2</v>
      </c>
      <c r="AK904" s="5">
        <f t="shared" si="980"/>
        <v>4.950050796802585E-3</v>
      </c>
      <c r="AL904" s="5">
        <f t="shared" si="981"/>
        <v>1.1554749440281774E-4</v>
      </c>
      <c r="AM904" s="5">
        <f t="shared" si="982"/>
        <v>1.2250791872122501E-3</v>
      </c>
      <c r="AN904" s="5">
        <f t="shared" si="983"/>
        <v>1.9903052339361009E-3</v>
      </c>
      <c r="AO904" s="5">
        <f t="shared" si="984"/>
        <v>1.6167587228576121E-3</v>
      </c>
      <c r="AP904" s="5">
        <f t="shared" si="985"/>
        <v>8.7554703448402388E-4</v>
      </c>
      <c r="AQ904" s="5">
        <f t="shared" si="986"/>
        <v>3.5561085835932781E-4</v>
      </c>
      <c r="AR904" s="5">
        <f t="shared" si="987"/>
        <v>5.6034228251543687E-3</v>
      </c>
      <c r="AS904" s="5">
        <f t="shared" si="988"/>
        <v>6.7166245355257653E-3</v>
      </c>
      <c r="AT904" s="5">
        <f t="shared" si="989"/>
        <v>4.025490004851087E-3</v>
      </c>
      <c r="AU904" s="5">
        <f t="shared" si="990"/>
        <v>1.6084041116631647E-3</v>
      </c>
      <c r="AV904" s="5">
        <f t="shared" si="991"/>
        <v>4.8198426464184059E-4</v>
      </c>
      <c r="AW904" s="5">
        <f t="shared" si="992"/>
        <v>6.2504492273676151E-6</v>
      </c>
      <c r="AX904" s="5">
        <f t="shared" si="993"/>
        <v>2.4474317405466278E-4</v>
      </c>
      <c r="AY904" s="5">
        <f t="shared" si="994"/>
        <v>3.9761806859162237E-4</v>
      </c>
      <c r="AZ904" s="5">
        <f t="shared" si="995"/>
        <v>3.2299190586459602E-4</v>
      </c>
      <c r="BA904" s="5">
        <f t="shared" si="996"/>
        <v>1.7491453817070003E-4</v>
      </c>
      <c r="BB904" s="5">
        <f t="shared" si="997"/>
        <v>7.1043024085010534E-5</v>
      </c>
      <c r="BC904" s="5">
        <f t="shared" si="998"/>
        <v>2.3083781709295712E-5</v>
      </c>
      <c r="BD904" s="5">
        <f t="shared" si="999"/>
        <v>1.5172518224774343E-3</v>
      </c>
      <c r="BE904" s="5">
        <f t="shared" si="1000"/>
        <v>1.8186760370242755E-3</v>
      </c>
      <c r="BF904" s="5">
        <f t="shared" si="1001"/>
        <v>1.0899912851136211E-3</v>
      </c>
      <c r="BG904" s="5">
        <f t="shared" si="1002"/>
        <v>4.3551131975015753E-4</v>
      </c>
      <c r="BH904" s="5">
        <f t="shared" si="1003"/>
        <v>1.3050799961952404E-4</v>
      </c>
      <c r="BI904" s="5">
        <f t="shared" si="1004"/>
        <v>3.1287063628032856E-5</v>
      </c>
      <c r="BJ904" s="8">
        <f t="shared" si="1005"/>
        <v>0.28160005659854576</v>
      </c>
      <c r="BK904" s="8">
        <f t="shared" si="1006"/>
        <v>0.24561279460695679</v>
      </c>
      <c r="BL904" s="8">
        <f t="shared" si="1007"/>
        <v>0.42901453890466923</v>
      </c>
      <c r="BM904" s="8">
        <f t="shared" si="1008"/>
        <v>0.53437681976896134</v>
      </c>
      <c r="BN904" s="8">
        <f t="shared" si="1009"/>
        <v>0.46391845519529784</v>
      </c>
    </row>
    <row r="905" spans="1:66" x14ac:dyDescent="0.25">
      <c r="A905" t="s">
        <v>141</v>
      </c>
      <c r="B905" t="s">
        <v>144</v>
      </c>
      <c r="C905" t="s">
        <v>150</v>
      </c>
      <c r="D905" t="s">
        <v>544</v>
      </c>
      <c r="E905">
        <f>VLOOKUP(A905,home!$A$2:$E$405,3,FALSE)</f>
        <v>1.3167</v>
      </c>
      <c r="F905">
        <f>VLOOKUP(B905,home!$B$2:$E$405,3,FALSE)</f>
        <v>0.6754</v>
      </c>
      <c r="G905">
        <f>VLOOKUP(C905,away!$B$2:$E$405,4,FALSE)</f>
        <v>1.2758</v>
      </c>
      <c r="H905">
        <f>VLOOKUP(A905,away!$A$2:$E$405,3,FALSE)</f>
        <v>1.0889</v>
      </c>
      <c r="I905">
        <f>VLOOKUP(C905,away!$B$2:$E$405,3,FALSE)</f>
        <v>0.67230000000000001</v>
      </c>
      <c r="J905">
        <f>VLOOKUP(B905,home!$B$2:$E$405,4,FALSE)</f>
        <v>1.2184999999999999</v>
      </c>
      <c r="K905" s="3">
        <f t="shared" si="954"/>
        <v>1.134567893844</v>
      </c>
      <c r="L905" s="3">
        <f t="shared" si="955"/>
        <v>0.89202421219499983</v>
      </c>
      <c r="M905" s="5">
        <f t="shared" si="956"/>
        <v>0.13178386219333976</v>
      </c>
      <c r="N905" s="5">
        <f t="shared" si="957"/>
        <v>0.14951773897132545</v>
      </c>
      <c r="O905" s="5">
        <f t="shared" si="958"/>
        <v>0.11755439585302831</v>
      </c>
      <c r="P905" s="5">
        <f t="shared" si="959"/>
        <v>0.1333734433150742</v>
      </c>
      <c r="Q905" s="5">
        <f t="shared" si="960"/>
        <v>8.4819013098506854E-2</v>
      </c>
      <c r="R905" s="5">
        <f t="shared" si="961"/>
        <v>5.2430683675428372E-2</v>
      </c>
      <c r="S905" s="5">
        <f t="shared" si="962"/>
        <v>3.3745549503667385E-2</v>
      </c>
      <c r="T905" s="5">
        <f t="shared" si="963"/>
        <v>7.5660613338352931E-2</v>
      </c>
      <c r="U905" s="5">
        <f t="shared" si="964"/>
        <v>5.9486170350431765E-2</v>
      </c>
      <c r="V905" s="5">
        <f t="shared" si="965"/>
        <v>3.7947321545674867E-3</v>
      </c>
      <c r="W905" s="5">
        <f t="shared" si="966"/>
        <v>3.2077643016366515E-2</v>
      </c>
      <c r="X905" s="5">
        <f t="shared" si="967"/>
        <v>2.8614034240746777E-2</v>
      </c>
      <c r="Y905" s="5">
        <f t="shared" si="968"/>
        <v>1.2762205675661447E-2</v>
      </c>
      <c r="Z905" s="5">
        <f t="shared" si="969"/>
        <v>1.5589813100139745E-2</v>
      </c>
      <c r="AA905" s="5">
        <f t="shared" si="970"/>
        <v>1.7687701414447154E-2</v>
      </c>
      <c r="AB905" s="5">
        <f t="shared" si="971"/>
        <v>1.0033949070365424E-2</v>
      </c>
      <c r="AC905" s="5">
        <f t="shared" si="972"/>
        <v>2.4003152087894374E-4</v>
      </c>
      <c r="AD905" s="5">
        <f t="shared" si="973"/>
        <v>9.0985659691396586E-3</v>
      </c>
      <c r="AE905" s="5">
        <f t="shared" si="974"/>
        <v>8.1161411407260388E-3</v>
      </c>
      <c r="AF905" s="5">
        <f t="shared" si="975"/>
        <v>3.6198972035597862E-3</v>
      </c>
      <c r="AG905" s="5">
        <f t="shared" si="976"/>
        <v>1.0763453170774338E-3</v>
      </c>
      <c r="AH905" s="5">
        <f t="shared" si="977"/>
        <v>3.4766226872298602E-3</v>
      </c>
      <c r="AI905" s="5">
        <f t="shared" si="978"/>
        <v>3.9444644799406505E-3</v>
      </c>
      <c r="AJ905" s="5">
        <f t="shared" si="979"/>
        <v>2.2376313786743665E-3</v>
      </c>
      <c r="AK905" s="5">
        <f t="shared" si="980"/>
        <v>8.4624824016727395E-4</v>
      </c>
      <c r="AL905" s="5">
        <f t="shared" si="981"/>
        <v>9.717071547595553E-6</v>
      </c>
      <c r="AM905" s="5">
        <f t="shared" si="982"/>
        <v>2.064588165721496E-3</v>
      </c>
      <c r="AN905" s="5">
        <f t="shared" si="983"/>
        <v>1.8416626320348368E-3</v>
      </c>
      <c r="AO905" s="5">
        <f t="shared" si="984"/>
        <v>8.2140382923492265E-4</v>
      </c>
      <c r="AP905" s="5">
        <f t="shared" si="985"/>
        <v>2.442373678890794E-4</v>
      </c>
      <c r="AQ905" s="5">
        <f t="shared" si="986"/>
        <v>5.4466411419959085E-5</v>
      </c>
      <c r="AR905" s="5">
        <f t="shared" si="987"/>
        <v>6.202463227350961E-4</v>
      </c>
      <c r="AS905" s="5">
        <f t="shared" si="988"/>
        <v>7.0371156405004396E-4</v>
      </c>
      <c r="AT905" s="5">
        <f t="shared" si="989"/>
        <v>3.9920427354896279E-4</v>
      </c>
      <c r="AU905" s="5">
        <f t="shared" si="990"/>
        <v>1.5097478395132357E-4</v>
      </c>
      <c r="AV905" s="5">
        <f t="shared" si="991"/>
        <v>4.2822785662801511E-5</v>
      </c>
      <c r="AW905" s="5">
        <f t="shared" si="992"/>
        <v>2.731744214587936E-7</v>
      </c>
      <c r="AX905" s="5">
        <f t="shared" si="993"/>
        <v>3.9040257447298072E-4</v>
      </c>
      <c r="AY905" s="5">
        <f t="shared" si="994"/>
        <v>3.4824854893316038E-4</v>
      </c>
      <c r="AZ905" s="5">
        <f t="shared" si="995"/>
        <v>1.5532306875507712E-4</v>
      </c>
      <c r="BA905" s="5">
        <f t="shared" si="996"/>
        <v>4.6183979347319158E-5</v>
      </c>
      <c r="BB905" s="5">
        <f t="shared" si="997"/>
        <v>1.0299306948330627E-5</v>
      </c>
      <c r="BC905" s="5">
        <f t="shared" si="998"/>
        <v>1.8374462333478238E-6</v>
      </c>
      <c r="BD905" s="5">
        <f t="shared" si="999"/>
        <v>9.2212456234103249E-5</v>
      </c>
      <c r="BE905" s="5">
        <f t="shared" si="1000"/>
        <v>1.0462129225570857E-4</v>
      </c>
      <c r="BF905" s="5">
        <f t="shared" si="1001"/>
        <v>5.9349979602898436E-5</v>
      </c>
      <c r="BG905" s="5">
        <f t="shared" si="1002"/>
        <v>2.2445527119248278E-5</v>
      </c>
      <c r="BH905" s="5">
        <f t="shared" si="1003"/>
        <v>6.3664936074759725E-6</v>
      </c>
      <c r="BI905" s="5">
        <f t="shared" si="1004"/>
        <v>1.4446438486810612E-6</v>
      </c>
      <c r="BJ905" s="8">
        <f t="shared" si="1005"/>
        <v>0.4113408513024534</v>
      </c>
      <c r="BK905" s="8">
        <f t="shared" si="1006"/>
        <v>0.30329558430800857</v>
      </c>
      <c r="BL905" s="8">
        <f t="shared" si="1007"/>
        <v>0.26990126727232944</v>
      </c>
      <c r="BM905" s="8">
        <f t="shared" si="1008"/>
        <v>0.33030040350171652</v>
      </c>
      <c r="BN905" s="8">
        <f t="shared" si="1009"/>
        <v>0.66947913710670282</v>
      </c>
    </row>
    <row r="906" spans="1:66" x14ac:dyDescent="0.25">
      <c r="A906" t="s">
        <v>141</v>
      </c>
      <c r="B906" t="s">
        <v>146</v>
      </c>
      <c r="C906" t="s">
        <v>157</v>
      </c>
      <c r="D906" t="s">
        <v>544</v>
      </c>
      <c r="E906">
        <f>VLOOKUP(A906,home!$A$2:$E$405,3,FALSE)</f>
        <v>1.3167</v>
      </c>
      <c r="F906">
        <f>VLOOKUP(B906,home!$B$2:$E$405,3,FALSE)</f>
        <v>0.3377</v>
      </c>
      <c r="G906">
        <f>VLOOKUP(C906,away!$B$2:$E$405,4,FALSE)</f>
        <v>0.84389999999999998</v>
      </c>
      <c r="H906">
        <f>VLOOKUP(A906,away!$A$2:$E$405,3,FALSE)</f>
        <v>1.0889</v>
      </c>
      <c r="I906">
        <f>VLOOKUP(C906,away!$B$2:$E$405,3,FALSE)</f>
        <v>1.0204</v>
      </c>
      <c r="J906">
        <f>VLOOKUP(B906,home!$B$2:$E$405,4,FALSE)</f>
        <v>1.2605</v>
      </c>
      <c r="K906" s="3">
        <f t="shared" si="954"/>
        <v>0.37523978900099997</v>
      </c>
      <c r="L906" s="3">
        <f t="shared" si="955"/>
        <v>1.4005586423799998</v>
      </c>
      <c r="M906" s="5">
        <f t="shared" si="956"/>
        <v>0.16934818260268319</v>
      </c>
      <c r="N906" s="5">
        <f t="shared" si="957"/>
        <v>6.3546176307533647E-2</v>
      </c>
      <c r="O906" s="5">
        <f t="shared" si="958"/>
        <v>0.23718206071553427</v>
      </c>
      <c r="P906" s="5">
        <f t="shared" si="959"/>
        <v>8.9000146417719431E-2</v>
      </c>
      <c r="Q906" s="5">
        <f t="shared" si="960"/>
        <v>1.1922526894729633E-2</v>
      </c>
      <c r="R906" s="5">
        <f t="shared" si="961"/>
        <v>0.16609369247631972</v>
      </c>
      <c r="S906" s="5">
        <f t="shared" si="962"/>
        <v>1.1693402817554058E-2</v>
      </c>
      <c r="T906" s="5">
        <f t="shared" si="963"/>
        <v>1.6698198081421568E-2</v>
      </c>
      <c r="U906" s="5">
        <f t="shared" si="964"/>
        <v>6.2324962119211187E-2</v>
      </c>
      <c r="V906" s="5">
        <f t="shared" si="965"/>
        <v>6.8282369290503591E-4</v>
      </c>
      <c r="W906" s="5">
        <f t="shared" si="966"/>
        <v>1.4912688254456992E-3</v>
      </c>
      <c r="X906" s="5">
        <f t="shared" si="967"/>
        <v>2.0886094415898454E-3</v>
      </c>
      <c r="Y906" s="5">
        <f t="shared" si="968"/>
        <v>1.4626100019875621E-3</v>
      </c>
      <c r="Z906" s="5">
        <f t="shared" si="969"/>
        <v>7.7541318814171811E-2</v>
      </c>
      <c r="AA906" s="5">
        <f t="shared" si="970"/>
        <v>2.9096588110689096E-2</v>
      </c>
      <c r="AB906" s="5">
        <f t="shared" si="971"/>
        <v>5.4590987916519895E-3</v>
      </c>
      <c r="AC906" s="5">
        <f t="shared" si="972"/>
        <v>2.2428425165261104E-5</v>
      </c>
      <c r="AD906" s="5">
        <f t="shared" si="973"/>
        <v>1.3989584985100322E-4</v>
      </c>
      <c r="AE906" s="5">
        <f t="shared" si="974"/>
        <v>1.9593234154191737E-4</v>
      </c>
      <c r="AF906" s="5">
        <f t="shared" si="975"/>
        <v>1.3720736713414115E-4</v>
      </c>
      <c r="AG906" s="5">
        <f t="shared" si="976"/>
        <v>6.4055654612642286E-5</v>
      </c>
      <c r="AH906" s="5">
        <f t="shared" si="977"/>
        <v>2.7150291051682793E-2</v>
      </c>
      <c r="AI906" s="5">
        <f t="shared" si="978"/>
        <v>1.0187869485549188E-2</v>
      </c>
      <c r="AJ906" s="5">
        <f t="shared" si="979"/>
        <v>1.9114469980636014E-3</v>
      </c>
      <c r="AK906" s="5">
        <f t="shared" si="980"/>
        <v>2.3908365607999365E-4</v>
      </c>
      <c r="AL906" s="5">
        <f t="shared" si="981"/>
        <v>4.7148616370105105E-7</v>
      </c>
      <c r="AM906" s="5">
        <f t="shared" si="982"/>
        <v>1.0498897836041206E-5</v>
      </c>
      <c r="AN906" s="5">
        <f t="shared" si="983"/>
        <v>1.4704322099732188E-5</v>
      </c>
      <c r="AO906" s="5">
        <f t="shared" si="984"/>
        <v>1.0297132698559574E-5</v>
      </c>
      <c r="AP906" s="5">
        <f t="shared" si="985"/>
        <v>4.8072460642337647E-6</v>
      </c>
      <c r="AQ906" s="5">
        <f t="shared" si="986"/>
        <v>1.683207505327459E-6</v>
      </c>
      <c r="AR906" s="5">
        <f t="shared" si="987"/>
        <v>7.6051149551133517E-3</v>
      </c>
      <c r="AS906" s="5">
        <f t="shared" si="988"/>
        <v>2.853741731085083E-3</v>
      </c>
      <c r="AT906" s="5">
        <f t="shared" si="989"/>
        <v>5.3541872251785735E-4</v>
      </c>
      <c r="AU906" s="5">
        <f t="shared" si="990"/>
        <v>6.6970136154928617E-5</v>
      </c>
      <c r="AV906" s="5">
        <f t="shared" si="991"/>
        <v>6.2824649400359107E-6</v>
      </c>
      <c r="AW906" s="5">
        <f t="shared" si="992"/>
        <v>6.8829819787077444E-9</v>
      </c>
      <c r="AX906" s="5">
        <f t="shared" si="993"/>
        <v>6.5660070145652629E-7</v>
      </c>
      <c r="AY906" s="5">
        <f t="shared" si="994"/>
        <v>9.19607787017708E-7</v>
      </c>
      <c r="AZ906" s="5">
        <f t="shared" si="995"/>
        <v>6.4398231685379874E-7</v>
      </c>
      <c r="BA906" s="5">
        <f t="shared" si="996"/>
        <v>3.0064499980316093E-7</v>
      </c>
      <c r="BB906" s="5">
        <f t="shared" si="997"/>
        <v>1.0526773819066257E-7</v>
      </c>
      <c r="BC906" s="5">
        <f t="shared" si="998"/>
        <v>2.948672809734556E-8</v>
      </c>
      <c r="BD906" s="5">
        <f t="shared" si="999"/>
        <v>1.7752349127795638E-3</v>
      </c>
      <c r="BE906" s="5">
        <f t="shared" si="1000"/>
        <v>6.6613877409861196E-4</v>
      </c>
      <c r="BF906" s="5">
        <f t="shared" si="1001"/>
        <v>1.2498088651907396E-4</v>
      </c>
      <c r="BG906" s="5">
        <f t="shared" si="1002"/>
        <v>1.5632600495525086E-5</v>
      </c>
      <c r="BH906" s="5">
        <f t="shared" si="1003"/>
        <v>1.4664934278694393E-6</v>
      </c>
      <c r="BI906" s="5">
        <f t="shared" si="1004"/>
        <v>1.1005733688901634E-7</v>
      </c>
      <c r="BJ906" s="8">
        <f t="shared" si="1005"/>
        <v>9.7791127162322966E-2</v>
      </c>
      <c r="BK906" s="8">
        <f t="shared" si="1006"/>
        <v>0.27074837504997767</v>
      </c>
      <c r="BL906" s="8">
        <f t="shared" si="1007"/>
        <v>0.55329618513925061</v>
      </c>
      <c r="BM906" s="8">
        <f t="shared" si="1008"/>
        <v>0.26228330802639827</v>
      </c>
      <c r="BN906" s="8">
        <f t="shared" si="1009"/>
        <v>0.73709278541451995</v>
      </c>
    </row>
    <row r="907" spans="1:66" x14ac:dyDescent="0.25">
      <c r="A907" t="s">
        <v>141</v>
      </c>
      <c r="B907" t="s">
        <v>148</v>
      </c>
      <c r="C907" t="s">
        <v>156</v>
      </c>
      <c r="D907" t="s">
        <v>544</v>
      </c>
      <c r="E907">
        <f>VLOOKUP(A907,home!$A$2:$E$405,3,FALSE)</f>
        <v>1.3167</v>
      </c>
      <c r="F907">
        <f>VLOOKUP(B907,home!$B$2:$E$405,3,FALSE)</f>
        <v>0.80169999999999997</v>
      </c>
      <c r="G907">
        <f>VLOOKUP(C907,away!$B$2:$E$405,4,FALSE)</f>
        <v>1.0125999999999999</v>
      </c>
      <c r="H907">
        <f>VLOOKUP(A907,away!$A$2:$E$405,3,FALSE)</f>
        <v>1.0889</v>
      </c>
      <c r="I907">
        <f>VLOOKUP(C907,away!$B$2:$E$405,3,FALSE)</f>
        <v>0.76529999999999998</v>
      </c>
      <c r="J907">
        <f>VLOOKUP(B907,home!$B$2:$E$405,4,FALSE)</f>
        <v>1.0204</v>
      </c>
      <c r="K907" s="3">
        <f t="shared" si="954"/>
        <v>1.0688989297139999</v>
      </c>
      <c r="L907" s="3">
        <f t="shared" si="955"/>
        <v>0.85033520746799995</v>
      </c>
      <c r="M907" s="5">
        <f t="shared" si="956"/>
        <v>0.14671928595833716</v>
      </c>
      <c r="N907" s="5">
        <f t="shared" si="957"/>
        <v>0.1568280877292689</v>
      </c>
      <c r="O907" s="5">
        <f t="shared" si="958"/>
        <v>0.12476057446493946</v>
      </c>
      <c r="P907" s="5">
        <f t="shared" si="959"/>
        <v>0.13335644451607756</v>
      </c>
      <c r="Q907" s="5">
        <f t="shared" si="960"/>
        <v>8.3816687561454412E-2</v>
      </c>
      <c r="R907" s="5">
        <f t="shared" si="961"/>
        <v>5.3044154485735566E-2</v>
      </c>
      <c r="S907" s="5">
        <f t="shared" si="962"/>
        <v>3.0302664673238069E-2</v>
      </c>
      <c r="T907" s="5">
        <f t="shared" si="963"/>
        <v>7.1272280406849867E-2</v>
      </c>
      <c r="U907" s="5">
        <f t="shared" si="964"/>
        <v>5.6698839957386817E-2</v>
      </c>
      <c r="V907" s="5">
        <f t="shared" si="965"/>
        <v>3.0603078326605637E-3</v>
      </c>
      <c r="W907" s="5">
        <f t="shared" si="966"/>
        <v>2.986385587553712E-2</v>
      </c>
      <c r="X907" s="5">
        <f t="shared" si="967"/>
        <v>2.5394288081719309E-2</v>
      </c>
      <c r="Y907" s="5">
        <f t="shared" si="968"/>
        <v>1.0796828612235472E-2</v>
      </c>
      <c r="Z907" s="5">
        <f t="shared" si="969"/>
        <v>1.5035104036530871E-2</v>
      </c>
      <c r="AA907" s="5">
        <f t="shared" si="970"/>
        <v>1.6071006612786487E-2</v>
      </c>
      <c r="AB907" s="5">
        <f t="shared" si="971"/>
        <v>8.5891408839170458E-3</v>
      </c>
      <c r="AC907" s="5">
        <f t="shared" si="972"/>
        <v>1.7384889494188765E-4</v>
      </c>
      <c r="AD907" s="5">
        <f t="shared" si="973"/>
        <v>7.9803608956236904E-3</v>
      </c>
      <c r="AE907" s="5">
        <f t="shared" si="974"/>
        <v>6.7859818378496854E-3</v>
      </c>
      <c r="AF907" s="5">
        <f t="shared" si="975"/>
        <v>2.8851796369809956E-3</v>
      </c>
      <c r="AG907" s="5">
        <f t="shared" si="976"/>
        <v>8.1778994173156152E-4</v>
      </c>
      <c r="AH907" s="5">
        <f t="shared" si="977"/>
        <v>3.1962195775516091E-3</v>
      </c>
      <c r="AI907" s="5">
        <f t="shared" si="978"/>
        <v>3.4164356855758476E-3</v>
      </c>
      <c r="AJ907" s="5">
        <f t="shared" si="979"/>
        <v>1.8259122238743696E-3</v>
      </c>
      <c r="AK907" s="5">
        <f t="shared" si="980"/>
        <v>6.505718739503412E-4</v>
      </c>
      <c r="AL907" s="5">
        <f t="shared" si="981"/>
        <v>6.3206061455567936E-6</v>
      </c>
      <c r="AM907" s="5">
        <f t="shared" si="982"/>
        <v>1.7060398440127251E-3</v>
      </c>
      <c r="AN907" s="5">
        <f t="shared" si="983"/>
        <v>1.4507057447072349E-3</v>
      </c>
      <c r="AO907" s="5">
        <f t="shared" si="984"/>
        <v>6.1679308520032285E-4</v>
      </c>
      <c r="AP907" s="5">
        <f t="shared" si="985"/>
        <v>1.7482695868954818E-4</v>
      </c>
      <c r="AQ907" s="5">
        <f t="shared" si="986"/>
        <v>3.7165379547069088E-5</v>
      </c>
      <c r="AR907" s="5">
        <f t="shared" si="987"/>
        <v>5.4357160751812637E-4</v>
      </c>
      <c r="AS907" s="5">
        <f t="shared" si="988"/>
        <v>5.8102310949904369E-4</v>
      </c>
      <c r="AT907" s="5">
        <f t="shared" si="989"/>
        <v>3.1052748994131398E-4</v>
      </c>
      <c r="AU907" s="5">
        <f t="shared" si="990"/>
        <v>1.1064083388168183E-4</v>
      </c>
      <c r="AV907" s="5">
        <f t="shared" si="991"/>
        <v>2.9565967229698528E-5</v>
      </c>
      <c r="AW907" s="5">
        <f t="shared" si="992"/>
        <v>1.595816795568211E-7</v>
      </c>
      <c r="AX907" s="5">
        <f t="shared" si="993"/>
        <v>3.0393069388577344E-4</v>
      </c>
      <c r="AY907" s="5">
        <f t="shared" si="994"/>
        <v>2.5844296964125233E-4</v>
      </c>
      <c r="AZ907" s="5">
        <f t="shared" si="995"/>
        <v>1.0988157810427014E-4</v>
      </c>
      <c r="BA907" s="5">
        <f t="shared" si="996"/>
        <v>3.1145391504735275E-5</v>
      </c>
      <c r="BB907" s="5">
        <f t="shared" si="997"/>
        <v>6.6210057367127861E-6</v>
      </c>
      <c r="BC907" s="5">
        <f t="shared" si="998"/>
        <v>1.1260148573548974E-6</v>
      </c>
      <c r="BD907" s="5">
        <f t="shared" si="999"/>
        <v>7.7036345942106666E-5</v>
      </c>
      <c r="BE907" s="5">
        <f t="shared" si="1000"/>
        <v>8.2344067726595257E-5</v>
      </c>
      <c r="BF907" s="5">
        <f t="shared" si="1001"/>
        <v>4.4008742930627394E-5</v>
      </c>
      <c r="BG907" s="5">
        <f t="shared" si="1002"/>
        <v>1.5680299405535398E-5</v>
      </c>
      <c r="BH907" s="5">
        <f t="shared" si="1003"/>
        <v>4.1901638130429624E-6</v>
      </c>
      <c r="BI907" s="5">
        <f t="shared" si="1004"/>
        <v>8.9577232301759154E-7</v>
      </c>
      <c r="BJ907" s="8">
        <f t="shared" si="1005"/>
        <v>0.40113801924513792</v>
      </c>
      <c r="BK907" s="8">
        <f t="shared" si="1006"/>
        <v>0.31387731545104197</v>
      </c>
      <c r="BL907" s="8">
        <f t="shared" si="1007"/>
        <v>0.27005234016592833</v>
      </c>
      <c r="BM907" s="8">
        <f t="shared" si="1008"/>
        <v>0.30131926079486443</v>
      </c>
      <c r="BN907" s="8">
        <f t="shared" si="1009"/>
        <v>0.69852523471581307</v>
      </c>
    </row>
    <row r="908" spans="1:66" x14ac:dyDescent="0.25">
      <c r="A908" t="s">
        <v>141</v>
      </c>
      <c r="B908" t="s">
        <v>139</v>
      </c>
      <c r="C908" t="s">
        <v>427</v>
      </c>
      <c r="D908" t="s">
        <v>544</v>
      </c>
      <c r="E908">
        <f>VLOOKUP(A908,home!$A$2:$E$405,3,FALSE)</f>
        <v>1.3167</v>
      </c>
      <c r="F908">
        <f>VLOOKUP(B908,home!$B$2:$E$405,3,FALSE)</f>
        <v>0.6754</v>
      </c>
      <c r="G908">
        <f>VLOOKUP(C908,away!$B$2:$E$405,4,FALSE)</f>
        <v>1.1392</v>
      </c>
      <c r="H908">
        <f>VLOOKUP(A908,away!$A$2:$E$405,3,FALSE)</f>
        <v>1.0889</v>
      </c>
      <c r="I908">
        <f>VLOOKUP(C908,away!$B$2:$E$405,3,FALSE)</f>
        <v>1.2244999999999999</v>
      </c>
      <c r="J908">
        <f>VLOOKUP(B908,home!$B$2:$E$405,4,FALSE)</f>
        <v>1.4705999999999999</v>
      </c>
      <c r="K908" s="3">
        <f t="shared" si="954"/>
        <v>1.013089625856</v>
      </c>
      <c r="L908" s="3">
        <f t="shared" si="955"/>
        <v>1.9608363483299998</v>
      </c>
      <c r="M908" s="5">
        <f t="shared" si="956"/>
        <v>5.1102289718967062E-2</v>
      </c>
      <c r="N908" s="5">
        <f t="shared" si="957"/>
        <v>5.1771199571773251E-2</v>
      </c>
      <c r="O908" s="5">
        <f t="shared" si="958"/>
        <v>0.10020322716384104</v>
      </c>
      <c r="P908" s="5">
        <f t="shared" si="959"/>
        <v>0.10151484991697948</v>
      </c>
      <c r="Q908" s="5">
        <f t="shared" si="960"/>
        <v>2.6224432602142033E-2</v>
      </c>
      <c r="R908" s="5">
        <f t="shared" si="961"/>
        <v>9.824106502141379E-2</v>
      </c>
      <c r="S908" s="5">
        <f t="shared" si="962"/>
        <v>5.0414887524315707E-2</v>
      </c>
      <c r="T908" s="5">
        <f t="shared" si="963"/>
        <v>5.1421820660610372E-2</v>
      </c>
      <c r="U908" s="5">
        <f t="shared" si="964"/>
        <v>9.9527003806239051E-2</v>
      </c>
      <c r="V908" s="5">
        <f t="shared" si="965"/>
        <v>1.1127702602319937E-2</v>
      </c>
      <c r="W908" s="5">
        <f t="shared" si="966"/>
        <v>8.8559002043966575E-3</v>
      </c>
      <c r="X908" s="5">
        <f t="shared" si="967"/>
        <v>1.7364971017964036E-2</v>
      </c>
      <c r="Y908" s="5">
        <f t="shared" si="968"/>
        <v>1.7024933179860445E-2</v>
      </c>
      <c r="Z908" s="5">
        <f t="shared" si="969"/>
        <v>6.4211550397546363E-2</v>
      </c>
      <c r="AA908" s="5">
        <f t="shared" si="970"/>
        <v>6.5052055567883918E-2</v>
      </c>
      <c r="AB908" s="5">
        <f t="shared" si="971"/>
        <v>3.295178131821562E-2</v>
      </c>
      <c r="AC908" s="5">
        <f t="shared" si="972"/>
        <v>1.3815758865791329E-3</v>
      </c>
      <c r="AD908" s="5">
        <f t="shared" si="973"/>
        <v>2.2429551561725701E-3</v>
      </c>
      <c r="AE908" s="5">
        <f t="shared" si="974"/>
        <v>4.3980679978973657E-3</v>
      </c>
      <c r="AF908" s="5">
        <f t="shared" si="975"/>
        <v>4.3119457963520531E-3</v>
      </c>
      <c r="AG908" s="5">
        <f t="shared" si="976"/>
        <v>2.8183400165052845E-3</v>
      </c>
      <c r="AH908" s="5">
        <f t="shared" si="977"/>
        <v>3.1477085500533131E-2</v>
      </c>
      <c r="AI908" s="5">
        <f t="shared" si="978"/>
        <v>3.1889108772772429E-2</v>
      </c>
      <c r="AJ908" s="5">
        <f t="shared" si="979"/>
        <v>1.6153262637744654E-2</v>
      </c>
      <c r="AK908" s="5">
        <f t="shared" si="980"/>
        <v>5.4549009340088134E-3</v>
      </c>
      <c r="AL908" s="5">
        <f t="shared" si="981"/>
        <v>1.097801836640158E-4</v>
      </c>
      <c r="AM908" s="5">
        <f t="shared" si="982"/>
        <v>4.5446291999573128E-4</v>
      </c>
      <c r="AN908" s="5">
        <f t="shared" si="983"/>
        <v>8.9112741249581845E-4</v>
      </c>
      <c r="AO908" s="5">
        <f t="shared" si="984"/>
        <v>8.7367751070753128E-4</v>
      </c>
      <c r="AP908" s="5">
        <f t="shared" si="985"/>
        <v>5.7104620657126668E-4</v>
      </c>
      <c r="AQ908" s="5">
        <f t="shared" si="986"/>
        <v>2.7993203960522523E-4</v>
      </c>
      <c r="AR908" s="5">
        <f t="shared" si="987"/>
        <v>1.2344282677787319E-2</v>
      </c>
      <c r="AS908" s="5">
        <f t="shared" si="988"/>
        <v>1.2505864719500255E-2</v>
      </c>
      <c r="AT908" s="5">
        <f t="shared" si="989"/>
        <v>6.3347809048421317E-3</v>
      </c>
      <c r="AU908" s="5">
        <f t="shared" si="990"/>
        <v>2.1392336055887505E-3</v>
      </c>
      <c r="AV908" s="5">
        <f t="shared" si="991"/>
        <v>5.4180884327612207E-4</v>
      </c>
      <c r="AW908" s="5">
        <f t="shared" si="992"/>
        <v>6.057740557548775E-6</v>
      </c>
      <c r="AX908" s="5">
        <f t="shared" si="993"/>
        <v>7.6735278263983405E-5</v>
      </c>
      <c r="AY908" s="5">
        <f t="shared" si="994"/>
        <v>1.5046532281923561E-4</v>
      </c>
      <c r="AZ908" s="5">
        <f t="shared" si="995"/>
        <v>1.475189370735823E-4</v>
      </c>
      <c r="BA908" s="5">
        <f t="shared" si="996"/>
        <v>9.6420164626962048E-5</v>
      </c>
      <c r="BB908" s="5">
        <f t="shared" si="997"/>
        <v>4.7266040878127412E-5</v>
      </c>
      <c r="BC908" s="5">
        <f t="shared" si="998"/>
        <v>1.8536194199096776E-5</v>
      </c>
      <c r="BD908" s="5">
        <f t="shared" si="999"/>
        <v>4.0341863614442933E-3</v>
      </c>
      <c r="BE908" s="5">
        <f t="shared" si="1000"/>
        <v>4.0869923515489768E-3</v>
      </c>
      <c r="BF908" s="5">
        <f t="shared" si="1001"/>
        <v>2.0702447761535431E-3</v>
      </c>
      <c r="BG908" s="5">
        <f t="shared" si="1002"/>
        <v>6.9911450190124401E-4</v>
      </c>
      <c r="BH908" s="5">
        <f t="shared" si="1003"/>
        <v>1.7706641229040871E-4</v>
      </c>
      <c r="BI908" s="5">
        <f t="shared" si="1004"/>
        <v>3.5876829075790903E-5</v>
      </c>
      <c r="BJ908" s="8">
        <f t="shared" si="1005"/>
        <v>0.19004175423091058</v>
      </c>
      <c r="BK908" s="8">
        <f t="shared" si="1006"/>
        <v>0.21580155115564456</v>
      </c>
      <c r="BL908" s="8">
        <f t="shared" si="1007"/>
        <v>0.52591894270606132</v>
      </c>
      <c r="BM908" s="8">
        <f t="shared" si="1008"/>
        <v>0.56677232691278456</v>
      </c>
      <c r="BN908" s="8">
        <f t="shared" si="1009"/>
        <v>0.42905706399511662</v>
      </c>
    </row>
    <row r="909" spans="1:66" x14ac:dyDescent="0.25">
      <c r="A909" t="s">
        <v>141</v>
      </c>
      <c r="B909" t="s">
        <v>500</v>
      </c>
      <c r="C909" t="s">
        <v>240</v>
      </c>
      <c r="D909" t="s">
        <v>544</v>
      </c>
      <c r="E909">
        <f>VLOOKUP(A909,home!$A$2:$E$405,3,FALSE)</f>
        <v>1.3167</v>
      </c>
      <c r="F909" t="e">
        <f>VLOOKUP(B909,home!$B$2:$E$405,3,FALSE)</f>
        <v>#N/A</v>
      </c>
      <c r="G909">
        <f>VLOOKUP(C909,away!$B$2:$E$405,4,FALSE)</f>
        <v>1.1814</v>
      </c>
      <c r="H909">
        <f>VLOOKUP(A909,away!$A$2:$E$405,3,FALSE)</f>
        <v>1.0889</v>
      </c>
      <c r="I909">
        <f>VLOOKUP(C909,away!$B$2:$E$405,3,FALSE)</f>
        <v>1.3774999999999999</v>
      </c>
      <c r="J909" t="e">
        <f>VLOOKUP(B909,home!$B$2:$E$405,4,FALSE)</f>
        <v>#N/A</v>
      </c>
      <c r="K909" s="3" t="e">
        <f t="shared" si="954"/>
        <v>#N/A</v>
      </c>
      <c r="L909" s="3" t="e">
        <f t="shared" si="955"/>
        <v>#N/A</v>
      </c>
      <c r="M909" s="5" t="e">
        <f t="shared" si="956"/>
        <v>#N/A</v>
      </c>
      <c r="N909" s="5" t="e">
        <f t="shared" si="957"/>
        <v>#N/A</v>
      </c>
      <c r="O909" s="5" t="e">
        <f t="shared" si="958"/>
        <v>#N/A</v>
      </c>
      <c r="P909" s="5" t="e">
        <f t="shared" si="959"/>
        <v>#N/A</v>
      </c>
      <c r="Q909" s="5" t="e">
        <f t="shared" si="960"/>
        <v>#N/A</v>
      </c>
      <c r="R909" s="5" t="e">
        <f t="shared" si="961"/>
        <v>#N/A</v>
      </c>
      <c r="S909" s="5" t="e">
        <f t="shared" si="962"/>
        <v>#N/A</v>
      </c>
      <c r="T909" s="5" t="e">
        <f t="shared" si="963"/>
        <v>#N/A</v>
      </c>
      <c r="U909" s="5" t="e">
        <f t="shared" si="964"/>
        <v>#N/A</v>
      </c>
      <c r="V909" s="5" t="e">
        <f t="shared" si="965"/>
        <v>#N/A</v>
      </c>
      <c r="W909" s="5" t="e">
        <f t="shared" si="966"/>
        <v>#N/A</v>
      </c>
      <c r="X909" s="5" t="e">
        <f t="shared" si="967"/>
        <v>#N/A</v>
      </c>
      <c r="Y909" s="5" t="e">
        <f t="shared" si="968"/>
        <v>#N/A</v>
      </c>
      <c r="Z909" s="5" t="e">
        <f t="shared" si="969"/>
        <v>#N/A</v>
      </c>
      <c r="AA909" s="5" t="e">
        <f t="shared" si="970"/>
        <v>#N/A</v>
      </c>
      <c r="AB909" s="5" t="e">
        <f t="shared" si="971"/>
        <v>#N/A</v>
      </c>
      <c r="AC909" s="5" t="e">
        <f t="shared" si="972"/>
        <v>#N/A</v>
      </c>
      <c r="AD909" s="5" t="e">
        <f t="shared" si="973"/>
        <v>#N/A</v>
      </c>
      <c r="AE909" s="5" t="e">
        <f t="shared" si="974"/>
        <v>#N/A</v>
      </c>
      <c r="AF909" s="5" t="e">
        <f t="shared" si="975"/>
        <v>#N/A</v>
      </c>
      <c r="AG909" s="5" t="e">
        <f t="shared" si="976"/>
        <v>#N/A</v>
      </c>
      <c r="AH909" s="5" t="e">
        <f t="shared" si="977"/>
        <v>#N/A</v>
      </c>
      <c r="AI909" s="5" t="e">
        <f t="shared" si="978"/>
        <v>#N/A</v>
      </c>
      <c r="AJ909" s="5" t="e">
        <f t="shared" si="979"/>
        <v>#N/A</v>
      </c>
      <c r="AK909" s="5" t="e">
        <f t="shared" si="980"/>
        <v>#N/A</v>
      </c>
      <c r="AL909" s="5" t="e">
        <f t="shared" si="981"/>
        <v>#N/A</v>
      </c>
      <c r="AM909" s="5" t="e">
        <f t="shared" si="982"/>
        <v>#N/A</v>
      </c>
      <c r="AN909" s="5" t="e">
        <f t="shared" si="983"/>
        <v>#N/A</v>
      </c>
      <c r="AO909" s="5" t="e">
        <f t="shared" si="984"/>
        <v>#N/A</v>
      </c>
      <c r="AP909" s="5" t="e">
        <f t="shared" si="985"/>
        <v>#N/A</v>
      </c>
      <c r="AQ909" s="5" t="e">
        <f t="shared" si="986"/>
        <v>#N/A</v>
      </c>
      <c r="AR909" s="5" t="e">
        <f t="shared" si="987"/>
        <v>#N/A</v>
      </c>
      <c r="AS909" s="5" t="e">
        <f t="shared" si="988"/>
        <v>#N/A</v>
      </c>
      <c r="AT909" s="5" t="e">
        <f t="shared" si="989"/>
        <v>#N/A</v>
      </c>
      <c r="AU909" s="5" t="e">
        <f t="shared" si="990"/>
        <v>#N/A</v>
      </c>
      <c r="AV909" s="5" t="e">
        <f t="shared" si="991"/>
        <v>#N/A</v>
      </c>
      <c r="AW909" s="5" t="e">
        <f t="shared" si="992"/>
        <v>#N/A</v>
      </c>
      <c r="AX909" s="5" t="e">
        <f t="shared" si="993"/>
        <v>#N/A</v>
      </c>
      <c r="AY909" s="5" t="e">
        <f t="shared" si="994"/>
        <v>#N/A</v>
      </c>
      <c r="AZ909" s="5" t="e">
        <f t="shared" si="995"/>
        <v>#N/A</v>
      </c>
      <c r="BA909" s="5" t="e">
        <f t="shared" si="996"/>
        <v>#N/A</v>
      </c>
      <c r="BB909" s="5" t="e">
        <f t="shared" si="997"/>
        <v>#N/A</v>
      </c>
      <c r="BC909" s="5" t="e">
        <f t="shared" si="998"/>
        <v>#N/A</v>
      </c>
      <c r="BD909" s="5" t="e">
        <f t="shared" si="999"/>
        <v>#N/A</v>
      </c>
      <c r="BE909" s="5" t="e">
        <f t="shared" si="1000"/>
        <v>#N/A</v>
      </c>
      <c r="BF909" s="5" t="e">
        <f t="shared" si="1001"/>
        <v>#N/A</v>
      </c>
      <c r="BG909" s="5" t="e">
        <f t="shared" si="1002"/>
        <v>#N/A</v>
      </c>
      <c r="BH909" s="5" t="e">
        <f t="shared" si="1003"/>
        <v>#N/A</v>
      </c>
      <c r="BI909" s="5" t="e">
        <f t="shared" si="1004"/>
        <v>#N/A</v>
      </c>
      <c r="BJ909" s="8" t="e">
        <f t="shared" si="1005"/>
        <v>#N/A</v>
      </c>
      <c r="BK909" s="8" t="e">
        <f t="shared" si="1006"/>
        <v>#N/A</v>
      </c>
      <c r="BL909" s="8" t="e">
        <f t="shared" si="1007"/>
        <v>#N/A</v>
      </c>
      <c r="BM909" s="8" t="e">
        <f t="shared" si="1008"/>
        <v>#N/A</v>
      </c>
      <c r="BN909" s="8" t="e">
        <f t="shared" si="1009"/>
        <v>#N/A</v>
      </c>
    </row>
    <row r="910" spans="1:66" x14ac:dyDescent="0.25">
      <c r="A910" t="s">
        <v>141</v>
      </c>
      <c r="B910" t="s">
        <v>501</v>
      </c>
      <c r="C910" t="s">
        <v>154</v>
      </c>
      <c r="D910" t="s">
        <v>544</v>
      </c>
      <c r="E910">
        <f>VLOOKUP(A910,home!$A$2:$E$405,3,FALSE)</f>
        <v>1.3167</v>
      </c>
      <c r="F910" t="e">
        <f>VLOOKUP(B910,home!$B$2:$E$405,3,FALSE)</f>
        <v>#N/A</v>
      </c>
      <c r="G910">
        <f>VLOOKUP(C910,away!$B$2:$E$405,4,FALSE)</f>
        <v>0.71730000000000005</v>
      </c>
      <c r="H910">
        <f>VLOOKUP(A910,away!$A$2:$E$405,3,FALSE)</f>
        <v>1.0889</v>
      </c>
      <c r="I910">
        <f>VLOOKUP(C910,away!$B$2:$E$405,3,FALSE)</f>
        <v>1.0204</v>
      </c>
      <c r="J910" t="e">
        <f>VLOOKUP(B910,home!$B$2:$E$405,4,FALSE)</f>
        <v>#N/A</v>
      </c>
      <c r="K910" s="3" t="e">
        <f t="shared" si="954"/>
        <v>#N/A</v>
      </c>
      <c r="L910" s="3" t="e">
        <f t="shared" si="955"/>
        <v>#N/A</v>
      </c>
      <c r="M910" s="5" t="e">
        <f t="shared" si="956"/>
        <v>#N/A</v>
      </c>
      <c r="N910" s="5" t="e">
        <f t="shared" si="957"/>
        <v>#N/A</v>
      </c>
      <c r="O910" s="5" t="e">
        <f t="shared" si="958"/>
        <v>#N/A</v>
      </c>
      <c r="P910" s="5" t="e">
        <f t="shared" si="959"/>
        <v>#N/A</v>
      </c>
      <c r="Q910" s="5" t="e">
        <f t="shared" si="960"/>
        <v>#N/A</v>
      </c>
      <c r="R910" s="5" t="e">
        <f t="shared" si="961"/>
        <v>#N/A</v>
      </c>
      <c r="S910" s="5" t="e">
        <f t="shared" si="962"/>
        <v>#N/A</v>
      </c>
      <c r="T910" s="5" t="e">
        <f t="shared" si="963"/>
        <v>#N/A</v>
      </c>
      <c r="U910" s="5" t="e">
        <f t="shared" si="964"/>
        <v>#N/A</v>
      </c>
      <c r="V910" s="5" t="e">
        <f t="shared" si="965"/>
        <v>#N/A</v>
      </c>
      <c r="W910" s="5" t="e">
        <f t="shared" si="966"/>
        <v>#N/A</v>
      </c>
      <c r="X910" s="5" t="e">
        <f t="shared" si="967"/>
        <v>#N/A</v>
      </c>
      <c r="Y910" s="5" t="e">
        <f t="shared" si="968"/>
        <v>#N/A</v>
      </c>
      <c r="Z910" s="5" t="e">
        <f t="shared" si="969"/>
        <v>#N/A</v>
      </c>
      <c r="AA910" s="5" t="e">
        <f t="shared" si="970"/>
        <v>#N/A</v>
      </c>
      <c r="AB910" s="5" t="e">
        <f t="shared" si="971"/>
        <v>#N/A</v>
      </c>
      <c r="AC910" s="5" t="e">
        <f t="shared" si="972"/>
        <v>#N/A</v>
      </c>
      <c r="AD910" s="5" t="e">
        <f t="shared" si="973"/>
        <v>#N/A</v>
      </c>
      <c r="AE910" s="5" t="e">
        <f t="shared" si="974"/>
        <v>#N/A</v>
      </c>
      <c r="AF910" s="5" t="e">
        <f t="shared" si="975"/>
        <v>#N/A</v>
      </c>
      <c r="AG910" s="5" t="e">
        <f t="shared" si="976"/>
        <v>#N/A</v>
      </c>
      <c r="AH910" s="5" t="e">
        <f t="shared" si="977"/>
        <v>#N/A</v>
      </c>
      <c r="AI910" s="5" t="e">
        <f t="shared" si="978"/>
        <v>#N/A</v>
      </c>
      <c r="AJ910" s="5" t="e">
        <f t="shared" si="979"/>
        <v>#N/A</v>
      </c>
      <c r="AK910" s="5" t="e">
        <f t="shared" si="980"/>
        <v>#N/A</v>
      </c>
      <c r="AL910" s="5" t="e">
        <f t="shared" si="981"/>
        <v>#N/A</v>
      </c>
      <c r="AM910" s="5" t="e">
        <f t="shared" si="982"/>
        <v>#N/A</v>
      </c>
      <c r="AN910" s="5" t="e">
        <f t="shared" si="983"/>
        <v>#N/A</v>
      </c>
      <c r="AO910" s="5" t="e">
        <f t="shared" si="984"/>
        <v>#N/A</v>
      </c>
      <c r="AP910" s="5" t="e">
        <f t="shared" si="985"/>
        <v>#N/A</v>
      </c>
      <c r="AQ910" s="5" t="e">
        <f t="shared" si="986"/>
        <v>#N/A</v>
      </c>
      <c r="AR910" s="5" t="e">
        <f t="shared" si="987"/>
        <v>#N/A</v>
      </c>
      <c r="AS910" s="5" t="e">
        <f t="shared" si="988"/>
        <v>#N/A</v>
      </c>
      <c r="AT910" s="5" t="e">
        <f t="shared" si="989"/>
        <v>#N/A</v>
      </c>
      <c r="AU910" s="5" t="e">
        <f t="shared" si="990"/>
        <v>#N/A</v>
      </c>
      <c r="AV910" s="5" t="e">
        <f t="shared" si="991"/>
        <v>#N/A</v>
      </c>
      <c r="AW910" s="5" t="e">
        <f t="shared" si="992"/>
        <v>#N/A</v>
      </c>
      <c r="AX910" s="5" t="e">
        <f t="shared" si="993"/>
        <v>#N/A</v>
      </c>
      <c r="AY910" s="5" t="e">
        <f t="shared" si="994"/>
        <v>#N/A</v>
      </c>
      <c r="AZ910" s="5" t="e">
        <f t="shared" si="995"/>
        <v>#N/A</v>
      </c>
      <c r="BA910" s="5" t="e">
        <f t="shared" si="996"/>
        <v>#N/A</v>
      </c>
      <c r="BB910" s="5" t="e">
        <f t="shared" si="997"/>
        <v>#N/A</v>
      </c>
      <c r="BC910" s="5" t="e">
        <f t="shared" si="998"/>
        <v>#N/A</v>
      </c>
      <c r="BD910" s="5" t="e">
        <f t="shared" si="999"/>
        <v>#N/A</v>
      </c>
      <c r="BE910" s="5" t="e">
        <f t="shared" si="1000"/>
        <v>#N/A</v>
      </c>
      <c r="BF910" s="5" t="e">
        <f t="shared" si="1001"/>
        <v>#N/A</v>
      </c>
      <c r="BG910" s="5" t="e">
        <f t="shared" si="1002"/>
        <v>#N/A</v>
      </c>
      <c r="BH910" s="5" t="e">
        <f t="shared" si="1003"/>
        <v>#N/A</v>
      </c>
      <c r="BI910" s="5" t="e">
        <f t="shared" si="1004"/>
        <v>#N/A</v>
      </c>
      <c r="BJ910" s="8" t="e">
        <f t="shared" si="1005"/>
        <v>#N/A</v>
      </c>
      <c r="BK910" s="8" t="e">
        <f t="shared" si="1006"/>
        <v>#N/A</v>
      </c>
      <c r="BL910" s="8" t="e">
        <f t="shared" si="1007"/>
        <v>#N/A</v>
      </c>
      <c r="BM910" s="8" t="e">
        <f t="shared" si="1008"/>
        <v>#N/A</v>
      </c>
      <c r="BN910" s="8" t="e">
        <f t="shared" si="1009"/>
        <v>#N/A</v>
      </c>
    </row>
    <row r="911" spans="1:66" x14ac:dyDescent="0.25">
      <c r="A911" t="s">
        <v>141</v>
      </c>
      <c r="B911" t="s">
        <v>143</v>
      </c>
      <c r="C911" t="s">
        <v>428</v>
      </c>
      <c r="D911" t="s">
        <v>544</v>
      </c>
      <c r="E911">
        <f>VLOOKUP(A911,home!$A$2:$E$405,3,FALSE)</f>
        <v>1.3167</v>
      </c>
      <c r="F911">
        <f>VLOOKUP(B911,home!$B$2:$E$405,3,FALSE)</f>
        <v>0.80169999999999997</v>
      </c>
      <c r="G911">
        <f>VLOOKUP(C911,away!$B$2:$E$405,4,FALSE)</f>
        <v>0.92820000000000003</v>
      </c>
      <c r="H911">
        <f>VLOOKUP(A911,away!$A$2:$E$405,3,FALSE)</f>
        <v>1.0889</v>
      </c>
      <c r="I911">
        <f>VLOOKUP(C911,away!$B$2:$E$405,3,FALSE)</f>
        <v>0.81630000000000003</v>
      </c>
      <c r="J911">
        <f>VLOOKUP(B911,home!$B$2:$E$405,4,FALSE)</f>
        <v>0.71430000000000005</v>
      </c>
      <c r="K911" s="3">
        <f t="shared" si="954"/>
        <v>0.97980642559799991</v>
      </c>
      <c r="L911" s="3">
        <f t="shared" si="955"/>
        <v>0.63491917670100007</v>
      </c>
      <c r="M911" s="5">
        <f t="shared" si="956"/>
        <v>0.19894525307187072</v>
      </c>
      <c r="N911" s="5">
        <f t="shared" si="957"/>
        <v>0.19492783730203914</v>
      </c>
      <c r="O911" s="5">
        <f t="shared" si="958"/>
        <v>0.12631415628896425</v>
      </c>
      <c r="P911" s="5">
        <f t="shared" si="959"/>
        <v>0.12376342197591716</v>
      </c>
      <c r="Q911" s="5">
        <f t="shared" si="960"/>
        <v>9.5495773758229721E-2</v>
      </c>
      <c r="R911" s="5">
        <f t="shared" si="961"/>
        <v>4.0099640058335308E-2</v>
      </c>
      <c r="S911" s="5">
        <f t="shared" si="962"/>
        <v>1.9248240888732587E-2</v>
      </c>
      <c r="T911" s="5">
        <f t="shared" si="963"/>
        <v>6.0632098053000176E-2</v>
      </c>
      <c r="U911" s="5">
        <f t="shared" si="964"/>
        <v>3.9289884993323893E-2</v>
      </c>
      <c r="V911" s="5">
        <f t="shared" si="965"/>
        <v>1.3304766694593637E-3</v>
      </c>
      <c r="W911" s="5">
        <f t="shared" si="966"/>
        <v>3.1189124248588784E-2</v>
      </c>
      <c r="X911" s="5">
        <f t="shared" si="967"/>
        <v>1.9802573089939185E-2</v>
      </c>
      <c r="Y911" s="5">
        <f t="shared" si="968"/>
        <v>6.2865167014127827E-3</v>
      </c>
      <c r="Z911" s="5">
        <f t="shared" si="969"/>
        <v>8.4866768172815674E-3</v>
      </c>
      <c r="AA911" s="5">
        <f t="shared" si="970"/>
        <v>8.3153004775460629E-3</v>
      </c>
      <c r="AB911" s="5">
        <f t="shared" si="971"/>
        <v>4.0736924193388747E-3</v>
      </c>
      <c r="AC911" s="5">
        <f t="shared" si="972"/>
        <v>5.1730420470225309E-5</v>
      </c>
      <c r="AD911" s="5">
        <f t="shared" si="973"/>
        <v>7.6398260868854187E-3</v>
      </c>
      <c r="AE911" s="5">
        <f t="shared" si="974"/>
        <v>4.8506720892241119E-3</v>
      </c>
      <c r="AF911" s="5">
        <f t="shared" si="975"/>
        <v>1.5398923646683465E-3</v>
      </c>
      <c r="AG911" s="5">
        <f t="shared" si="976"/>
        <v>3.2590239746112763E-4</v>
      </c>
      <c r="AH911" s="5">
        <f t="shared" si="977"/>
        <v>1.3470884644389688E-3</v>
      </c>
      <c r="AI911" s="5">
        <f t="shared" si="978"/>
        <v>1.3198859333062444E-3</v>
      </c>
      <c r="AJ911" s="5">
        <f t="shared" si="979"/>
        <v>6.4661635925493573E-4</v>
      </c>
      <c r="AK911" s="5">
        <f t="shared" si="980"/>
        <v>2.1118628789825695E-4</v>
      </c>
      <c r="AL911" s="5">
        <f t="shared" si="981"/>
        <v>1.2872554150030863E-6</v>
      </c>
      <c r="AM911" s="5">
        <f t="shared" si="982"/>
        <v>1.4971101380763117E-3</v>
      </c>
      <c r="AN911" s="5">
        <f t="shared" si="983"/>
        <v>9.5054393629813232E-4</v>
      </c>
      <c r="AO911" s="5">
        <f t="shared" si="984"/>
        <v>3.01759286726269E-4</v>
      </c>
      <c r="AP911" s="5">
        <f t="shared" si="985"/>
        <v>6.386425263004126E-5</v>
      </c>
      <c r="AQ911" s="5">
        <f t="shared" si="986"/>
        <v>1.0137159675122616E-5</v>
      </c>
      <c r="AR911" s="5">
        <f t="shared" si="987"/>
        <v>1.7105845975700097E-4</v>
      </c>
      <c r="AS911" s="5">
        <f t="shared" si="988"/>
        <v>1.6760417802280642E-4</v>
      </c>
      <c r="AT911" s="5">
        <f t="shared" si="989"/>
        <v>8.2109825291908404E-5</v>
      </c>
      <c r="AU911" s="5">
        <f t="shared" si="990"/>
        <v>2.6817244808580343E-5</v>
      </c>
      <c r="AV911" s="5">
        <f t="shared" si="991"/>
        <v>6.5689271950704049E-6</v>
      </c>
      <c r="AW911" s="5">
        <f t="shared" si="992"/>
        <v>2.2244413232320147E-8</v>
      </c>
      <c r="AX911" s="5">
        <f t="shared" si="993"/>
        <v>2.4447968885251309E-4</v>
      </c>
      <c r="AY911" s="5">
        <f t="shared" si="994"/>
        <v>1.5522484276635427E-4</v>
      </c>
      <c r="AZ911" s="5">
        <f t="shared" si="995"/>
        <v>4.9277614686377911E-5</v>
      </c>
      <c r="BA911" s="5">
        <f t="shared" si="996"/>
        <v>1.0429100848821393E-5</v>
      </c>
      <c r="BB911" s="5">
        <f t="shared" si="997"/>
        <v>1.6554090311663449E-6</v>
      </c>
      <c r="BC911" s="5">
        <f t="shared" si="998"/>
        <v>2.1021018783430725E-7</v>
      </c>
      <c r="BD911" s="5">
        <f t="shared" si="999"/>
        <v>1.8101382739442693E-5</v>
      </c>
      <c r="BE911" s="5">
        <f t="shared" si="1000"/>
        <v>1.7735851120314677E-5</v>
      </c>
      <c r="BF911" s="5">
        <f t="shared" si="1001"/>
        <v>8.6888504455669019E-6</v>
      </c>
      <c r="BG911" s="5">
        <f t="shared" si="1002"/>
        <v>2.8377971658754991E-6</v>
      </c>
      <c r="BH911" s="5">
        <f t="shared" si="1003"/>
        <v>6.9512297441715159E-7</v>
      </c>
      <c r="BI911" s="5">
        <f t="shared" si="1004"/>
        <v>1.362171913829439E-7</v>
      </c>
      <c r="BJ911" s="8">
        <f t="shared" si="1005"/>
        <v>0.4259749077312277</v>
      </c>
      <c r="BK911" s="8">
        <f t="shared" si="1006"/>
        <v>0.34349563512463138</v>
      </c>
      <c r="BL911" s="8">
        <f t="shared" si="1007"/>
        <v>0.22211980513911914</v>
      </c>
      <c r="BM911" s="8">
        <f t="shared" si="1008"/>
        <v>0.22037573975855046</v>
      </c>
      <c r="BN911" s="8">
        <f t="shared" si="1009"/>
        <v>0.77954608245535628</v>
      </c>
    </row>
    <row r="912" spans="1:66" x14ac:dyDescent="0.25">
      <c r="A912" t="s">
        <v>141</v>
      </c>
      <c r="B912" t="s">
        <v>467</v>
      </c>
      <c r="C912" t="s">
        <v>153</v>
      </c>
      <c r="D912" t="s">
        <v>544</v>
      </c>
      <c r="E912">
        <f>VLOOKUP(A912,home!$A$2:$E$405,3,FALSE)</f>
        <v>1.3167</v>
      </c>
      <c r="F912">
        <f>VLOOKUP(B912,home!$B$2:$E$405,3,FALSE)</f>
        <v>1.0548</v>
      </c>
      <c r="G912">
        <f>VLOOKUP(C912,away!$B$2:$E$405,4,FALSE)</f>
        <v>0.92820000000000003</v>
      </c>
      <c r="H912">
        <f>VLOOKUP(A912,away!$A$2:$E$405,3,FALSE)</f>
        <v>1.0889</v>
      </c>
      <c r="I912">
        <f>VLOOKUP(C912,away!$B$2:$E$405,3,FALSE)</f>
        <v>1.1735</v>
      </c>
      <c r="J912">
        <f>VLOOKUP(B912,home!$B$2:$E$405,4,FALSE)</f>
        <v>1.2244999999999999</v>
      </c>
      <c r="K912" s="3">
        <f t="shared" si="954"/>
        <v>1.2891353595119999</v>
      </c>
      <c r="L912" s="3">
        <f t="shared" si="955"/>
        <v>1.564695671675</v>
      </c>
      <c r="M912" s="5">
        <f t="shared" si="956"/>
        <v>5.7623141420786478E-2</v>
      </c>
      <c r="N912" s="5">
        <f t="shared" si="957"/>
        <v>7.4284029131696391E-2</v>
      </c>
      <c r="O912" s="5">
        <f t="shared" si="958"/>
        <v>9.0162679969421011E-2</v>
      </c>
      <c r="P912" s="5">
        <f t="shared" si="959"/>
        <v>0.11623189885694495</v>
      </c>
      <c r="Q912" s="5">
        <f t="shared" si="960"/>
        <v>4.7881084300344656E-2</v>
      </c>
      <c r="R912" s="5">
        <f t="shared" si="961"/>
        <v>7.0538577547385656E-2</v>
      </c>
      <c r="S912" s="5">
        <f t="shared" si="962"/>
        <v>5.8612972057688166E-2</v>
      </c>
      <c r="T912" s="5">
        <f t="shared" si="963"/>
        <v>7.4919325359855085E-2</v>
      </c>
      <c r="U912" s="5">
        <f t="shared" si="964"/>
        <v>9.0933774526014088E-2</v>
      </c>
      <c r="V912" s="5">
        <f t="shared" si="965"/>
        <v>1.3136498967325952E-2</v>
      </c>
      <c r="W912" s="5">
        <f t="shared" si="966"/>
        <v>2.0575066274449726E-2</v>
      </c>
      <c r="X912" s="5">
        <f t="shared" si="967"/>
        <v>3.2193717144057749E-2</v>
      </c>
      <c r="Y912" s="5">
        <f t="shared" si="968"/>
        <v>2.5186684935218209E-2</v>
      </c>
      <c r="Z912" s="5">
        <f t="shared" si="969"/>
        <v>3.6790468991501887E-2</v>
      </c>
      <c r="AA912" s="5">
        <f t="shared" si="970"/>
        <v>4.742789446997487E-2</v>
      </c>
      <c r="AB912" s="5">
        <f t="shared" si="971"/>
        <v>3.0570487894224129E-2</v>
      </c>
      <c r="AC912" s="5">
        <f t="shared" si="972"/>
        <v>1.6561057129751077E-3</v>
      </c>
      <c r="AD912" s="5">
        <f t="shared" si="973"/>
        <v>6.6310113646739968E-3</v>
      </c>
      <c r="AE912" s="5">
        <f t="shared" si="974"/>
        <v>1.0375514781133138E-2</v>
      </c>
      <c r="AF912" s="5">
        <f t="shared" si="975"/>
        <v>8.1172615347195054E-3</v>
      </c>
      <c r="AG912" s="5">
        <f t="shared" si="976"/>
        <v>4.2336813297431915E-3</v>
      </c>
      <c r="AH912" s="5">
        <f t="shared" si="977"/>
        <v>1.4391471897474077E-2</v>
      </c>
      <c r="AI912" s="5">
        <f t="shared" si="978"/>
        <v>1.8552555298457087E-2</v>
      </c>
      <c r="AJ912" s="5">
        <f t="shared" si="979"/>
        <v>1.1958377522271371E-2</v>
      </c>
      <c r="AK912" s="5">
        <f t="shared" si="980"/>
        <v>5.1386557687845063E-3</v>
      </c>
      <c r="AL912" s="5">
        <f t="shared" si="981"/>
        <v>1.3362153258620737E-4</v>
      </c>
      <c r="AM912" s="5">
        <f t="shared" si="982"/>
        <v>1.7096542439054339E-3</v>
      </c>
      <c r="AN912" s="5">
        <f t="shared" si="983"/>
        <v>2.675088595499627E-3</v>
      </c>
      <c r="AO912" s="5">
        <f t="shared" si="984"/>
        <v>2.092849773362711E-3</v>
      </c>
      <c r="AP912" s="5">
        <f t="shared" si="985"/>
        <v>1.0915576606155462E-3</v>
      </c>
      <c r="AQ912" s="5">
        <f t="shared" si="986"/>
        <v>4.2698888673720845E-4</v>
      </c>
      <c r="AR912" s="5">
        <f t="shared" si="987"/>
        <v>4.5036547574020171E-3</v>
      </c>
      <c r="AS912" s="5">
        <f t="shared" si="988"/>
        <v>5.805820594801378E-3</v>
      </c>
      <c r="AT912" s="5">
        <f t="shared" si="989"/>
        <v>3.7422443098707246E-3</v>
      </c>
      <c r="AU912" s="5">
        <f t="shared" si="990"/>
        <v>1.6080864879289771E-3</v>
      </c>
      <c r="AV912" s="5">
        <f t="shared" si="991"/>
        <v>5.1826028818567811E-4</v>
      </c>
      <c r="AW912" s="5">
        <f t="shared" si="992"/>
        <v>7.4869054716403064E-6</v>
      </c>
      <c r="AX912" s="5">
        <f t="shared" si="993"/>
        <v>3.6732928972637446E-4</v>
      </c>
      <c r="AY912" s="5">
        <f t="shared" si="994"/>
        <v>5.7475854971431007E-4</v>
      </c>
      <c r="AZ912" s="5">
        <f t="shared" si="995"/>
        <v>4.4966110749809074E-4</v>
      </c>
      <c r="BA912" s="5">
        <f t="shared" si="996"/>
        <v>2.3452759620761648E-4</v>
      </c>
      <c r="BB912" s="5">
        <f t="shared" si="997"/>
        <v>9.1741078668599915E-5</v>
      </c>
      <c r="BC912" s="5">
        <f t="shared" si="998"/>
        <v>2.8709373741510788E-5</v>
      </c>
      <c r="BD912" s="5">
        <f t="shared" si="999"/>
        <v>1.1744748509375765E-3</v>
      </c>
      <c r="BE912" s="5">
        <f t="shared" si="1000"/>
        <v>1.5140570592012152E-3</v>
      </c>
      <c r="BF912" s="5">
        <f t="shared" si="1001"/>
        <v>9.7591224566752008E-4</v>
      </c>
      <c r="BG912" s="5">
        <f t="shared" si="1002"/>
        <v>4.1936099455692046E-4</v>
      </c>
      <c r="BH912" s="5">
        <f t="shared" si="1003"/>
        <v>1.3515327162086146E-4</v>
      </c>
      <c r="BI912" s="5">
        <f t="shared" si="1004"/>
        <v>3.484617228003644E-5</v>
      </c>
      <c r="BJ912" s="8">
        <f t="shared" si="1005"/>
        <v>0.31414024231156867</v>
      </c>
      <c r="BK912" s="8">
        <f t="shared" si="1006"/>
        <v>0.24796899709802114</v>
      </c>
      <c r="BL912" s="8">
        <f t="shared" si="1007"/>
        <v>0.40010634592645972</v>
      </c>
      <c r="BM912" s="8">
        <f t="shared" si="1008"/>
        <v>0.54171737145672949</v>
      </c>
      <c r="BN912" s="8">
        <f t="shared" si="1009"/>
        <v>0.45672141122657917</v>
      </c>
    </row>
    <row r="913" spans="1:66" x14ac:dyDescent="0.25">
      <c r="A913" t="s">
        <v>141</v>
      </c>
      <c r="B913" t="s">
        <v>155</v>
      </c>
      <c r="C913" t="s">
        <v>466</v>
      </c>
      <c r="D913" t="s">
        <v>544</v>
      </c>
      <c r="E913">
        <f>VLOOKUP(A913,home!$A$2:$E$405,3,FALSE)</f>
        <v>1.3167</v>
      </c>
      <c r="F913">
        <f>VLOOKUP(B913,home!$B$2:$E$405,3,FALSE)</f>
        <v>0.80169999999999997</v>
      </c>
      <c r="G913">
        <f>VLOOKUP(C913,away!$B$2:$E$405,4,FALSE)</f>
        <v>1.3502000000000001</v>
      </c>
      <c r="H913">
        <f>VLOOKUP(A913,away!$A$2:$E$405,3,FALSE)</f>
        <v>1.0889</v>
      </c>
      <c r="I913">
        <f>VLOOKUP(C913,away!$B$2:$E$405,3,FALSE)</f>
        <v>1.0713999999999999</v>
      </c>
      <c r="J913">
        <f>VLOOKUP(B913,home!$B$2:$E$405,4,FALSE)</f>
        <v>1.3774999999999999</v>
      </c>
      <c r="K913" s="3">
        <f t="shared" si="954"/>
        <v>1.4252689461779999</v>
      </c>
      <c r="L913" s="3">
        <f t="shared" si="955"/>
        <v>1.6070568761499997</v>
      </c>
      <c r="M913" s="5">
        <f t="shared" si="956"/>
        <v>4.8203395115370577E-2</v>
      </c>
      <c r="N913" s="5">
        <f t="shared" si="957"/>
        <v>6.8702802158285975E-2</v>
      </c>
      <c r="O913" s="5">
        <f t="shared" si="958"/>
        <v>7.746559757393158E-2</v>
      </c>
      <c r="P913" s="5">
        <f t="shared" si="959"/>
        <v>0.1104093106192465</v>
      </c>
      <c r="Q913" s="5">
        <f t="shared" si="960"/>
        <v>4.8959985215807945E-2</v>
      </c>
      <c r="R913" s="5">
        <f t="shared" si="961"/>
        <v>6.2245810623127763E-2</v>
      </c>
      <c r="S913" s="5">
        <f t="shared" si="962"/>
        <v>6.3222807450808494E-2</v>
      </c>
      <c r="T913" s="5">
        <f t="shared" si="963"/>
        <v>7.8681480897266481E-2</v>
      </c>
      <c r="U913" s="5">
        <f t="shared" si="964"/>
        <v>8.8717020910820663E-2</v>
      </c>
      <c r="V913" s="5">
        <f t="shared" si="965"/>
        <v>1.6090122027827634E-2</v>
      </c>
      <c r="W913" s="5">
        <f t="shared" si="966"/>
        <v>2.3260382177808344E-2</v>
      </c>
      <c r="X913" s="5">
        <f t="shared" si="967"/>
        <v>3.73807571207238E-2</v>
      </c>
      <c r="Y913" s="5">
        <f t="shared" si="968"/>
        <v>3.0036501383276137E-2</v>
      </c>
      <c r="Z913" s="5">
        <f t="shared" si="969"/>
        <v>3.3344185991142729E-2</v>
      </c>
      <c r="AA913" s="5">
        <f t="shared" si="970"/>
        <v>4.7524432828759226E-2</v>
      </c>
      <c r="AB913" s="5">
        <f t="shared" si="971"/>
        <v>3.3867549147776413E-2</v>
      </c>
      <c r="AC913" s="5">
        <f t="shared" si="972"/>
        <v>2.3033897257393756E-3</v>
      </c>
      <c r="AD913" s="5">
        <f t="shared" si="973"/>
        <v>8.2880750985656147E-3</v>
      </c>
      <c r="AE913" s="5">
        <f t="shared" si="974"/>
        <v>1.3319408077197456E-2</v>
      </c>
      <c r="AF913" s="5">
        <f t="shared" si="975"/>
        <v>1.0702523168354013E-2</v>
      </c>
      <c r="AG913" s="5">
        <f t="shared" si="976"/>
        <v>5.7331878166193328E-3</v>
      </c>
      <c r="AH913" s="5">
        <f t="shared" si="977"/>
        <v>1.3396500844172604E-2</v>
      </c>
      <c r="AI913" s="5">
        <f t="shared" si="978"/>
        <v>1.9093616640646575E-2</v>
      </c>
      <c r="AJ913" s="5">
        <f t="shared" si="979"/>
        <v>1.3606769434070536E-2</v>
      </c>
      <c r="AK913" s="5">
        <f t="shared" si="980"/>
        <v>6.4644353107282436E-3</v>
      </c>
      <c r="AL913" s="5">
        <f t="shared" si="981"/>
        <v>2.1103548502976387E-4</v>
      </c>
      <c r="AM913" s="5">
        <f t="shared" si="982"/>
        <v>2.3625472123153441E-3</v>
      </c>
      <c r="AN913" s="5">
        <f t="shared" si="983"/>
        <v>3.7967477427803867E-3</v>
      </c>
      <c r="AO913" s="5">
        <f t="shared" si="984"/>
        <v>3.0507947835211064E-3</v>
      </c>
      <c r="AP913" s="5">
        <f t="shared" si="985"/>
        <v>1.6342669115267149E-3</v>
      </c>
      <c r="AQ913" s="5">
        <f t="shared" si="986"/>
        <v>6.5658996940835758E-4</v>
      </c>
      <c r="AR913" s="5">
        <f t="shared" si="987"/>
        <v>4.3057877595953729E-3</v>
      </c>
      <c r="AS913" s="5">
        <f t="shared" si="988"/>
        <v>6.1369055825846288E-3</v>
      </c>
      <c r="AT913" s="5">
        <f t="shared" si="989"/>
        <v>4.37337047624214E-3</v>
      </c>
      <c r="AU913" s="5">
        <f t="shared" si="990"/>
        <v>2.0777430433065376E-3</v>
      </c>
      <c r="AV913" s="5">
        <f t="shared" si="991"/>
        <v>7.4033565944054542E-4</v>
      </c>
      <c r="AW913" s="5">
        <f t="shared" si="992"/>
        <v>1.3427063915868799E-5</v>
      </c>
      <c r="AX913" s="5">
        <f t="shared" si="993"/>
        <v>5.6121086259874322E-4</v>
      </c>
      <c r="AY913" s="5">
        <f t="shared" si="994"/>
        <v>9.0189777570938293E-4</v>
      </c>
      <c r="AZ913" s="5">
        <f t="shared" si="995"/>
        <v>7.247005110190772E-4</v>
      </c>
      <c r="BA913" s="5">
        <f t="shared" si="996"/>
        <v>3.8821164646087562E-4</v>
      </c>
      <c r="BB913" s="5">
        <f t="shared" si="997"/>
        <v>1.5596954896161572E-4</v>
      </c>
      <c r="BC913" s="5">
        <f t="shared" si="998"/>
        <v>5.0130387225755736E-5</v>
      </c>
      <c r="BD913" s="5">
        <f t="shared" si="999"/>
        <v>1.1532743043833735E-3</v>
      </c>
      <c r="BE913" s="5">
        <f t="shared" si="1000"/>
        <v>1.6437260524626565E-3</v>
      </c>
      <c r="BF913" s="5">
        <f t="shared" si="1001"/>
        <v>1.1713758492993874E-3</v>
      </c>
      <c r="BG913" s="5">
        <f t="shared" si="1002"/>
        <v>5.5650854076976582E-4</v>
      </c>
      <c r="BH913" s="5">
        <f t="shared" si="1003"/>
        <v>1.9829358536049531E-4</v>
      </c>
      <c r="BI913" s="5">
        <f t="shared" si="1004"/>
        <v>5.6524337888122005E-5</v>
      </c>
      <c r="BJ913" s="8">
        <f t="shared" si="1005"/>
        <v>0.33934817046543242</v>
      </c>
      <c r="BK913" s="8">
        <f t="shared" si="1006"/>
        <v>0.24134195819973173</v>
      </c>
      <c r="BL913" s="8">
        <f t="shared" si="1007"/>
        <v>0.38479557850536666</v>
      </c>
      <c r="BM913" s="8">
        <f t="shared" si="1008"/>
        <v>0.5819545211441095</v>
      </c>
      <c r="BN913" s="8">
        <f t="shared" si="1009"/>
        <v>0.41598690130577043</v>
      </c>
    </row>
    <row r="914" spans="1:66" x14ac:dyDescent="0.25">
      <c r="A914" t="s">
        <v>448</v>
      </c>
      <c r="B914" t="s">
        <v>461</v>
      </c>
      <c r="C914" t="s">
        <v>459</v>
      </c>
      <c r="D914" t="s">
        <v>544</v>
      </c>
      <c r="E914">
        <f>VLOOKUP(A914,home!$A$2:$E$405,3,FALSE)</f>
        <v>1.2833000000000001</v>
      </c>
      <c r="F914">
        <f>VLOOKUP(B914,home!$B$2:$E$405,3,FALSE)</f>
        <v>0.64170000000000005</v>
      </c>
      <c r="G914">
        <f>VLOOKUP(C914,away!$B$2:$E$405,4,FALSE)</f>
        <v>1.0714999999999999</v>
      </c>
      <c r="H914">
        <f>VLOOKUP(A914,away!$A$2:$E$405,3,FALSE)</f>
        <v>1.0667</v>
      </c>
      <c r="I914">
        <f>VLOOKUP(C914,away!$B$2:$E$405,3,FALSE)</f>
        <v>0.82030000000000003</v>
      </c>
      <c r="J914">
        <f>VLOOKUP(B914,home!$B$2:$E$405,4,FALSE)</f>
        <v>1.2132000000000001</v>
      </c>
      <c r="K914" s="3">
        <f t="shared" si="954"/>
        <v>0.88237340311500001</v>
      </c>
      <c r="L914" s="3">
        <f t="shared" si="955"/>
        <v>1.0615669969320001</v>
      </c>
      <c r="M914" s="5">
        <f t="shared" si="956"/>
        <v>0.14313881289118005</v>
      </c>
      <c r="N914" s="5">
        <f t="shared" si="957"/>
        <v>0.1263018814486318</v>
      </c>
      <c r="O914" s="5">
        <f t="shared" si="958"/>
        <v>0.15195143974530148</v>
      </c>
      <c r="P914" s="5">
        <f t="shared" si="959"/>
        <v>0.13407790899628555</v>
      </c>
      <c r="Q914" s="5">
        <f t="shared" si="960"/>
        <v>5.5722710476828245E-2</v>
      </c>
      <c r="R914" s="5">
        <f t="shared" si="961"/>
        <v>8.0653316784956727E-2</v>
      </c>
      <c r="S914" s="5">
        <f t="shared" si="962"/>
        <v>3.1397643514207048E-2</v>
      </c>
      <c r="T914" s="5">
        <f t="shared" si="963"/>
        <v>5.9153390421797861E-2</v>
      </c>
      <c r="U914" s="5">
        <f t="shared" si="964"/>
        <v>7.1166341604054426E-2</v>
      </c>
      <c r="V914" s="5">
        <f t="shared" si="965"/>
        <v>3.2677916746732308E-3</v>
      </c>
      <c r="W914" s="5">
        <f t="shared" si="966"/>
        <v>1.6389412558076938E-2</v>
      </c>
      <c r="X914" s="5">
        <f t="shared" si="967"/>
        <v>1.7398459470757344E-2</v>
      </c>
      <c r="Y914" s="5">
        <f t="shared" si="968"/>
        <v>9.2348151858074948E-3</v>
      </c>
      <c r="Z914" s="5">
        <f t="shared" si="969"/>
        <v>2.8539633097337265E-2</v>
      </c>
      <c r="AA914" s="5">
        <f t="shared" si="970"/>
        <v>2.5182613179750971E-2</v>
      </c>
      <c r="AB914" s="5">
        <f t="shared" si="971"/>
        <v>1.1110234045372756E-2</v>
      </c>
      <c r="AC914" s="5">
        <f t="shared" si="972"/>
        <v>1.9130846917318452E-4</v>
      </c>
      <c r="AD914" s="5">
        <f t="shared" si="973"/>
        <v>3.6153954334815154E-3</v>
      </c>
      <c r="AE914" s="5">
        <f t="shared" si="974"/>
        <v>3.8379844730426389E-3</v>
      </c>
      <c r="AF914" s="5">
        <f t="shared" si="975"/>
        <v>2.0371388256597597E-3</v>
      </c>
      <c r="AG914" s="5">
        <f t="shared" si="976"/>
        <v>7.2085311516307084E-4</v>
      </c>
      <c r="AH914" s="5">
        <f t="shared" si="977"/>
        <v>7.574183150170357E-3</v>
      </c>
      <c r="AI914" s="5">
        <f t="shared" si="978"/>
        <v>6.6832577620321099E-3</v>
      </c>
      <c r="AJ914" s="5">
        <f t="shared" si="979"/>
        <v>2.9485644476895051E-3</v>
      </c>
      <c r="AK914" s="5">
        <f t="shared" si="980"/>
        <v>8.6724494867056309E-4</v>
      </c>
      <c r="AL914" s="5">
        <f t="shared" si="981"/>
        <v>7.1679341198732192E-6</v>
      </c>
      <c r="AM914" s="5">
        <f t="shared" si="982"/>
        <v>6.3802575444950338E-4</v>
      </c>
      <c r="AN914" s="5">
        <f t="shared" si="983"/>
        <v>6.7730708411623301E-4</v>
      </c>
      <c r="AO914" s="5">
        <f t="shared" si="984"/>
        <v>3.5950342364301954E-4</v>
      </c>
      <c r="AP914" s="5">
        <f t="shared" si="985"/>
        <v>1.2721232327449761E-4</v>
      </c>
      <c r="AQ914" s="5">
        <f t="shared" si="986"/>
        <v>3.3761100997812799E-5</v>
      </c>
      <c r="AR914" s="5">
        <f t="shared" si="987"/>
        <v>1.6081005721878612E-3</v>
      </c>
      <c r="AS914" s="5">
        <f t="shared" si="988"/>
        <v>1.4189451744325819E-3</v>
      </c>
      <c r="AT914" s="5">
        <f t="shared" si="989"/>
        <v>6.2601974119884211E-4</v>
      </c>
      <c r="AU914" s="5">
        <f t="shared" si="990"/>
        <v>1.8412772315293133E-4</v>
      </c>
      <c r="AV914" s="5">
        <f t="shared" si="991"/>
        <v>4.061735142156714E-5</v>
      </c>
      <c r="AW914" s="5">
        <f t="shared" si="992"/>
        <v>1.8650536170755224E-7</v>
      </c>
      <c r="AX914" s="5">
        <f t="shared" si="993"/>
        <v>9.3829492704770564E-5</v>
      </c>
      <c r="AY914" s="5">
        <f t="shared" si="994"/>
        <v>9.9606292794256296E-5</v>
      </c>
      <c r="AZ914" s="5">
        <f t="shared" si="995"/>
        <v>5.2869376558564086E-5</v>
      </c>
      <c r="BA914" s="5">
        <f t="shared" si="996"/>
        <v>1.8708128434313987E-5</v>
      </c>
      <c r="BB914" s="5">
        <f t="shared" si="997"/>
        <v>4.9649829300582136E-6</v>
      </c>
      <c r="BC914" s="5">
        <f t="shared" si="998"/>
        <v>1.0541324037761087E-6</v>
      </c>
      <c r="BD914" s="5">
        <f t="shared" si="999"/>
        <v>2.845177491970163E-4</v>
      </c>
      <c r="BE914" s="5">
        <f t="shared" si="1000"/>
        <v>2.5105089460559132E-4</v>
      </c>
      <c r="BF914" s="5">
        <f t="shared" si="1001"/>
        <v>1.1076031611410038E-4</v>
      </c>
      <c r="BG914" s="5">
        <f t="shared" si="1002"/>
        <v>3.2577319019897315E-5</v>
      </c>
      <c r="BH914" s="5">
        <f t="shared" si="1003"/>
        <v>7.1863399619874512E-6</v>
      </c>
      <c r="BI914" s="5">
        <f t="shared" si="1004"/>
        <v>1.268207049640038E-6</v>
      </c>
      <c r="BJ914" s="8">
        <f t="shared" si="1005"/>
        <v>0.29651888350155337</v>
      </c>
      <c r="BK914" s="8">
        <f t="shared" si="1006"/>
        <v>0.3121802397724332</v>
      </c>
      <c r="BL914" s="8">
        <f t="shared" si="1007"/>
        <v>0.3627023670563409</v>
      </c>
      <c r="BM914" s="8">
        <f t="shared" si="1008"/>
        <v>0.30799563329704832</v>
      </c>
      <c r="BN914" s="8">
        <f t="shared" si="1009"/>
        <v>0.69184607034318379</v>
      </c>
    </row>
    <row r="915" spans="1:66" x14ac:dyDescent="0.25">
      <c r="A915" t="s">
        <v>448</v>
      </c>
      <c r="B915" t="s">
        <v>527</v>
      </c>
      <c r="C915" t="s">
        <v>453</v>
      </c>
      <c r="D915" t="s">
        <v>544</v>
      </c>
      <c r="E915">
        <f>VLOOKUP(A915,home!$A$2:$E$405,3,FALSE)</f>
        <v>1.2833000000000001</v>
      </c>
      <c r="F915" t="e">
        <f>VLOOKUP(B915,home!$B$2:$E$405,3,FALSE)</f>
        <v>#N/A</v>
      </c>
      <c r="G915">
        <f>VLOOKUP(C915,away!$B$2:$E$405,4,FALSE)</f>
        <v>1.2376</v>
      </c>
      <c r="H915">
        <f>VLOOKUP(A915,away!$A$2:$E$405,3,FALSE)</f>
        <v>1.0667</v>
      </c>
      <c r="I915">
        <f>VLOOKUP(C915,away!$B$2:$E$405,3,FALSE)</f>
        <v>0.55149999999999999</v>
      </c>
      <c r="J915" t="e">
        <f>VLOOKUP(B915,home!$B$2:$E$405,4,FALSE)</f>
        <v>#N/A</v>
      </c>
      <c r="K915" s="3" t="e">
        <f t="shared" si="954"/>
        <v>#N/A</v>
      </c>
      <c r="L915" s="3" t="e">
        <f t="shared" si="955"/>
        <v>#N/A</v>
      </c>
      <c r="M915" s="5" t="e">
        <f t="shared" si="956"/>
        <v>#N/A</v>
      </c>
      <c r="N915" s="5" t="e">
        <f t="shared" si="957"/>
        <v>#N/A</v>
      </c>
      <c r="O915" s="5" t="e">
        <f t="shared" si="958"/>
        <v>#N/A</v>
      </c>
      <c r="P915" s="5" t="e">
        <f t="shared" si="959"/>
        <v>#N/A</v>
      </c>
      <c r="Q915" s="5" t="e">
        <f t="shared" si="960"/>
        <v>#N/A</v>
      </c>
      <c r="R915" s="5" t="e">
        <f t="shared" si="961"/>
        <v>#N/A</v>
      </c>
      <c r="S915" s="5" t="e">
        <f t="shared" si="962"/>
        <v>#N/A</v>
      </c>
      <c r="T915" s="5" t="e">
        <f t="shared" si="963"/>
        <v>#N/A</v>
      </c>
      <c r="U915" s="5" t="e">
        <f t="shared" si="964"/>
        <v>#N/A</v>
      </c>
      <c r="V915" s="5" t="e">
        <f t="shared" si="965"/>
        <v>#N/A</v>
      </c>
      <c r="W915" s="5" t="e">
        <f t="shared" si="966"/>
        <v>#N/A</v>
      </c>
      <c r="X915" s="5" t="e">
        <f t="shared" si="967"/>
        <v>#N/A</v>
      </c>
      <c r="Y915" s="5" t="e">
        <f t="shared" si="968"/>
        <v>#N/A</v>
      </c>
      <c r="Z915" s="5" t="e">
        <f t="shared" si="969"/>
        <v>#N/A</v>
      </c>
      <c r="AA915" s="5" t="e">
        <f t="shared" si="970"/>
        <v>#N/A</v>
      </c>
      <c r="AB915" s="5" t="e">
        <f t="shared" si="971"/>
        <v>#N/A</v>
      </c>
      <c r="AC915" s="5" t="e">
        <f t="shared" si="972"/>
        <v>#N/A</v>
      </c>
      <c r="AD915" s="5" t="e">
        <f t="shared" si="973"/>
        <v>#N/A</v>
      </c>
      <c r="AE915" s="5" t="e">
        <f t="shared" si="974"/>
        <v>#N/A</v>
      </c>
      <c r="AF915" s="5" t="e">
        <f t="shared" si="975"/>
        <v>#N/A</v>
      </c>
      <c r="AG915" s="5" t="e">
        <f t="shared" si="976"/>
        <v>#N/A</v>
      </c>
      <c r="AH915" s="5" t="e">
        <f t="shared" si="977"/>
        <v>#N/A</v>
      </c>
      <c r="AI915" s="5" t="e">
        <f t="shared" si="978"/>
        <v>#N/A</v>
      </c>
      <c r="AJ915" s="5" t="e">
        <f t="shared" si="979"/>
        <v>#N/A</v>
      </c>
      <c r="AK915" s="5" t="e">
        <f t="shared" si="980"/>
        <v>#N/A</v>
      </c>
      <c r="AL915" s="5" t="e">
        <f t="shared" si="981"/>
        <v>#N/A</v>
      </c>
      <c r="AM915" s="5" t="e">
        <f t="shared" si="982"/>
        <v>#N/A</v>
      </c>
      <c r="AN915" s="5" t="e">
        <f t="shared" si="983"/>
        <v>#N/A</v>
      </c>
      <c r="AO915" s="5" t="e">
        <f t="shared" si="984"/>
        <v>#N/A</v>
      </c>
      <c r="AP915" s="5" t="e">
        <f t="shared" si="985"/>
        <v>#N/A</v>
      </c>
      <c r="AQ915" s="5" t="e">
        <f t="shared" si="986"/>
        <v>#N/A</v>
      </c>
      <c r="AR915" s="5" t="e">
        <f t="shared" si="987"/>
        <v>#N/A</v>
      </c>
      <c r="AS915" s="5" t="e">
        <f t="shared" si="988"/>
        <v>#N/A</v>
      </c>
      <c r="AT915" s="5" t="e">
        <f t="shared" si="989"/>
        <v>#N/A</v>
      </c>
      <c r="AU915" s="5" t="e">
        <f t="shared" si="990"/>
        <v>#N/A</v>
      </c>
      <c r="AV915" s="5" t="e">
        <f t="shared" si="991"/>
        <v>#N/A</v>
      </c>
      <c r="AW915" s="5" t="e">
        <f t="shared" si="992"/>
        <v>#N/A</v>
      </c>
      <c r="AX915" s="5" t="e">
        <f t="shared" si="993"/>
        <v>#N/A</v>
      </c>
      <c r="AY915" s="5" t="e">
        <f t="shared" si="994"/>
        <v>#N/A</v>
      </c>
      <c r="AZ915" s="5" t="e">
        <f t="shared" si="995"/>
        <v>#N/A</v>
      </c>
      <c r="BA915" s="5" t="e">
        <f t="shared" si="996"/>
        <v>#N/A</v>
      </c>
      <c r="BB915" s="5" t="e">
        <f t="shared" si="997"/>
        <v>#N/A</v>
      </c>
      <c r="BC915" s="5" t="e">
        <f t="shared" si="998"/>
        <v>#N/A</v>
      </c>
      <c r="BD915" s="5" t="e">
        <f t="shared" si="999"/>
        <v>#N/A</v>
      </c>
      <c r="BE915" s="5" t="e">
        <f t="shared" si="1000"/>
        <v>#N/A</v>
      </c>
      <c r="BF915" s="5" t="e">
        <f t="shared" si="1001"/>
        <v>#N/A</v>
      </c>
      <c r="BG915" s="5" t="e">
        <f t="shared" si="1002"/>
        <v>#N/A</v>
      </c>
      <c r="BH915" s="5" t="e">
        <f t="shared" si="1003"/>
        <v>#N/A</v>
      </c>
      <c r="BI915" s="5" t="e">
        <f t="shared" si="1004"/>
        <v>#N/A</v>
      </c>
      <c r="BJ915" s="8" t="e">
        <f t="shared" si="1005"/>
        <v>#N/A</v>
      </c>
      <c r="BK915" s="8" t="e">
        <f t="shared" si="1006"/>
        <v>#N/A</v>
      </c>
      <c r="BL915" s="8" t="e">
        <f t="shared" si="1007"/>
        <v>#N/A</v>
      </c>
      <c r="BM915" s="8" t="e">
        <f t="shared" si="1008"/>
        <v>#N/A</v>
      </c>
      <c r="BN915" s="8" t="e">
        <f t="shared" si="1009"/>
        <v>#N/A</v>
      </c>
    </row>
    <row r="916" spans="1:66" x14ac:dyDescent="0.25">
      <c r="A916" t="s">
        <v>22</v>
      </c>
      <c r="B916" t="s">
        <v>276</v>
      </c>
      <c r="C916" t="s">
        <v>159</v>
      </c>
      <c r="D916" t="s">
        <v>544</v>
      </c>
      <c r="E916">
        <f>VLOOKUP(A916,home!$A$2:$E$405,3,FALSE)</f>
        <v>1.4</v>
      </c>
      <c r="F916">
        <f>VLOOKUP(B916,home!$B$2:$E$405,3,FALSE)</f>
        <v>1.5079</v>
      </c>
      <c r="G916">
        <f>VLOOKUP(C916,away!$B$2:$E$405,4,FALSE)</f>
        <v>0.95240000000000002</v>
      </c>
      <c r="H916">
        <f>VLOOKUP(A916,away!$A$2:$E$405,3,FALSE)</f>
        <v>1.125</v>
      </c>
      <c r="I916">
        <f>VLOOKUP(C916,away!$B$2:$E$405,3,FALSE)</f>
        <v>0.49380000000000002</v>
      </c>
      <c r="J916">
        <f>VLOOKUP(B916,home!$B$2:$E$405,4,FALSE)</f>
        <v>0.93830000000000002</v>
      </c>
      <c r="K916" s="3">
        <f t="shared" si="954"/>
        <v>2.0105735439999997</v>
      </c>
      <c r="L916" s="3">
        <f t="shared" si="955"/>
        <v>0.52124910750000009</v>
      </c>
      <c r="M916" s="5">
        <f t="shared" si="956"/>
        <v>7.9513961888695764E-2</v>
      </c>
      <c r="N916" s="5">
        <f t="shared" si="957"/>
        <v>0.15986866815203593</v>
      </c>
      <c r="O916" s="5">
        <f t="shared" si="958"/>
        <v>4.1446581668271684E-2</v>
      </c>
      <c r="P916" s="5">
        <f t="shared" si="959"/>
        <v>8.3331400591462407E-2</v>
      </c>
      <c r="Q916" s="5">
        <f t="shared" si="960"/>
        <v>0.1607138573504994</v>
      </c>
      <c r="R916" s="5">
        <f t="shared" si="961"/>
        <v>1.0801996851756238E-2</v>
      </c>
      <c r="S916" s="5">
        <f t="shared" si="962"/>
        <v>2.1833028312232817E-2</v>
      </c>
      <c r="T916" s="5">
        <f t="shared" si="963"/>
        <v>8.3771954706830132E-2</v>
      </c>
      <c r="U916" s="5">
        <f t="shared" si="964"/>
        <v>2.1718209092512378E-2</v>
      </c>
      <c r="V916" s="5">
        <f t="shared" si="965"/>
        <v>2.5423582995094218E-3</v>
      </c>
      <c r="W916" s="5">
        <f t="shared" si="966"/>
        <v>0.10770900991436799</v>
      </c>
      <c r="X916" s="5">
        <f t="shared" si="967"/>
        <v>5.614322528757297E-2</v>
      </c>
      <c r="Y916" s="5">
        <f t="shared" si="968"/>
        <v>1.4632303036659423E-2</v>
      </c>
      <c r="Z916" s="5">
        <f t="shared" si="969"/>
        <v>1.8768437393985836E-3</v>
      </c>
      <c r="AA916" s="5">
        <f t="shared" si="970"/>
        <v>3.7735323686568217E-3</v>
      </c>
      <c r="AB916" s="5">
        <f t="shared" si="971"/>
        <v>3.7934821739245301E-3</v>
      </c>
      <c r="AC916" s="5">
        <f t="shared" si="972"/>
        <v>1.6652600442046398E-4</v>
      </c>
      <c r="AD916" s="5">
        <f t="shared" si="973"/>
        <v>5.4139221446065498E-2</v>
      </c>
      <c r="AE916" s="5">
        <f t="shared" si="974"/>
        <v>2.8220020859506503E-2</v>
      </c>
      <c r="AF916" s="5">
        <f t="shared" si="975"/>
        <v>7.3548303433245742E-3</v>
      </c>
      <c r="AG916" s="5">
        <f t="shared" si="976"/>
        <v>1.277899584090618E-3</v>
      </c>
      <c r="AH916" s="5">
        <f t="shared" si="977"/>
        <v>2.4457578101961858E-4</v>
      </c>
      <c r="AI916" s="5">
        <f t="shared" si="978"/>
        <v>4.9173759482118234E-4</v>
      </c>
      <c r="AJ916" s="5">
        <f t="shared" si="979"/>
        <v>4.9433729936883026E-4</v>
      </c>
      <c r="AK916" s="5">
        <f t="shared" si="980"/>
        <v>3.3130049864112598E-4</v>
      </c>
      <c r="AL916" s="5">
        <f t="shared" si="981"/>
        <v>6.9808344867444743E-6</v>
      </c>
      <c r="AM916" s="5">
        <f t="shared" si="982"/>
        <v>2.1770177266443334E-2</v>
      </c>
      <c r="AN916" s="5">
        <f t="shared" si="983"/>
        <v>1.134768547025038E-2</v>
      </c>
      <c r="AO916" s="5">
        <f t="shared" si="984"/>
        <v>2.957485461779364E-3</v>
      </c>
      <c r="AP916" s="5">
        <f t="shared" si="985"/>
        <v>5.1386221913223983E-4</v>
      </c>
      <c r="AQ916" s="5">
        <f t="shared" si="986"/>
        <v>6.6962555775162356E-5</v>
      </c>
      <c r="AR916" s="5">
        <f t="shared" si="987"/>
        <v>2.5496981514518341E-5</v>
      </c>
      <c r="AS916" s="5">
        <f t="shared" si="988"/>
        <v>5.1263556484947614E-5</v>
      </c>
      <c r="AT916" s="5">
        <f t="shared" si="989"/>
        <v>5.1534575219992648E-5</v>
      </c>
      <c r="AU916" s="5">
        <f t="shared" si="990"/>
        <v>3.4538017846198396E-5</v>
      </c>
      <c r="AV916" s="5">
        <f t="shared" si="991"/>
        <v>1.736030623594159E-5</v>
      </c>
      <c r="AW916" s="5">
        <f t="shared" si="992"/>
        <v>2.0322172262439308E-7</v>
      </c>
      <c r="AX916" s="5">
        <f t="shared" si="993"/>
        <v>7.2950904100168665E-3</v>
      </c>
      <c r="AY916" s="5">
        <f t="shared" si="994"/>
        <v>3.8025593653531011E-3</v>
      </c>
      <c r="AZ916" s="5">
        <f t="shared" si="995"/>
        <v>9.9104033770303535E-4</v>
      </c>
      <c r="BA916" s="5">
        <f t="shared" si="996"/>
        <v>1.7219296384140195E-4</v>
      </c>
      <c r="BB916" s="5">
        <f t="shared" si="997"/>
        <v>2.2438857180027636E-5</v>
      </c>
      <c r="BC916" s="5">
        <f t="shared" si="998"/>
        <v>2.3392468556818757E-6</v>
      </c>
      <c r="BD916" s="5">
        <f t="shared" si="999"/>
        <v>2.2150464763977794E-6</v>
      </c>
      <c r="BE916" s="5">
        <f t="shared" si="1000"/>
        <v>4.4535138441757945E-6</v>
      </c>
      <c r="BF916" s="5">
        <f t="shared" si="1001"/>
        <v>4.4770585564687954E-6</v>
      </c>
      <c r="BG916" s="5">
        <f t="shared" si="1002"/>
        <v>3.0004851628583295E-6</v>
      </c>
      <c r="BH916" s="5">
        <f t="shared" si="1003"/>
        <v>1.5081740219018723E-6</v>
      </c>
      <c r="BI916" s="5">
        <f t="shared" si="1004"/>
        <v>6.06458957636796E-7</v>
      </c>
      <c r="BJ916" s="8">
        <f t="shared" si="1005"/>
        <v>0.7227728248352836</v>
      </c>
      <c r="BK916" s="8">
        <f t="shared" si="1006"/>
        <v>0.19119681529616073</v>
      </c>
      <c r="BL916" s="8">
        <f t="shared" si="1007"/>
        <v>8.3292207503293456E-2</v>
      </c>
      <c r="BM916" s="8">
        <f t="shared" si="1008"/>
        <v>0.45965986872778436</v>
      </c>
      <c r="BN916" s="8">
        <f t="shared" si="1009"/>
        <v>0.53567646650272138</v>
      </c>
    </row>
    <row r="917" spans="1:66" x14ac:dyDescent="0.25">
      <c r="A917" t="s">
        <v>22</v>
      </c>
      <c r="B917" t="s">
        <v>248</v>
      </c>
      <c r="C917" t="s">
        <v>253</v>
      </c>
      <c r="D917" t="s">
        <v>544</v>
      </c>
      <c r="E917">
        <f>VLOOKUP(A917,home!$A$2:$E$405,3,FALSE)</f>
        <v>1.4</v>
      </c>
      <c r="F917">
        <f>VLOOKUP(B917,home!$B$2:$E$405,3,FALSE)</f>
        <v>0.91269999999999996</v>
      </c>
      <c r="G917">
        <f>VLOOKUP(C917,away!$B$2:$E$405,4,FALSE)</f>
        <v>0.71430000000000005</v>
      </c>
      <c r="H917">
        <f>VLOOKUP(A917,away!$A$2:$E$405,3,FALSE)</f>
        <v>1.125</v>
      </c>
      <c r="I917">
        <f>VLOOKUP(C917,away!$B$2:$E$405,3,FALSE)</f>
        <v>0.83950000000000002</v>
      </c>
      <c r="J917">
        <f>VLOOKUP(B917,home!$B$2:$E$405,4,FALSE)</f>
        <v>0.98770000000000002</v>
      </c>
      <c r="K917" s="3">
        <f t="shared" si="954"/>
        <v>0.91271825399999995</v>
      </c>
      <c r="L917" s="3">
        <f t="shared" si="955"/>
        <v>0.93282091875000006</v>
      </c>
      <c r="M917" s="5">
        <f t="shared" si="956"/>
        <v>0.15794014090824002</v>
      </c>
      <c r="N917" s="5">
        <f t="shared" si="957"/>
        <v>0.14415484964628278</v>
      </c>
      <c r="O917" s="5">
        <f t="shared" si="958"/>
        <v>0.14732986734952894</v>
      </c>
      <c r="P917" s="5">
        <f t="shared" si="959"/>
        <v>0.13447065928931362</v>
      </c>
      <c r="Q917" s="5">
        <f t="shared" si="960"/>
        <v>6.5786381337393868E-2</v>
      </c>
      <c r="R917" s="5">
        <f t="shared" si="961"/>
        <v>6.8716191110151606E-2</v>
      </c>
      <c r="S917" s="5">
        <f t="shared" si="962"/>
        <v>2.8622169933684161E-2</v>
      </c>
      <c r="T917" s="5">
        <f t="shared" si="963"/>
        <v>6.1366912680385598E-2</v>
      </c>
      <c r="U917" s="5">
        <f t="shared" si="964"/>
        <v>6.2718521971587879E-2</v>
      </c>
      <c r="V917" s="5">
        <f t="shared" si="965"/>
        <v>2.7076657995873813E-3</v>
      </c>
      <c r="W917" s="5">
        <f t="shared" si="966"/>
        <v>2.0014810370414773E-2</v>
      </c>
      <c r="X917" s="5">
        <f t="shared" si="967"/>
        <v>1.8670233798337335E-2</v>
      </c>
      <c r="Y917" s="5">
        <f t="shared" si="968"/>
        <v>8.707992322521169E-3</v>
      </c>
      <c r="Z917" s="5">
        <f t="shared" si="969"/>
        <v>2.136663350812407E-2</v>
      </c>
      <c r="AA917" s="5">
        <f t="shared" si="970"/>
        <v>1.9501716429392892E-2</v>
      </c>
      <c r="AB917" s="5">
        <f t="shared" si="971"/>
        <v>8.8997862847192966E-3</v>
      </c>
      <c r="AC917" s="5">
        <f t="shared" si="972"/>
        <v>1.4408211993791734E-4</v>
      </c>
      <c r="AD917" s="5">
        <f t="shared" si="973"/>
        <v>4.5669706938565157E-3</v>
      </c>
      <c r="AE917" s="5">
        <f t="shared" si="974"/>
        <v>4.2601657985475595E-3</v>
      </c>
      <c r="AF917" s="5">
        <f t="shared" si="975"/>
        <v>1.9869858871142312E-3</v>
      </c>
      <c r="AG917" s="5">
        <f t="shared" si="976"/>
        <v>6.1783400025372699E-4</v>
      </c>
      <c r="AH917" s="5">
        <f t="shared" si="977"/>
        <v>4.982810674910707E-3</v>
      </c>
      <c r="AI917" s="5">
        <f t="shared" si="978"/>
        <v>4.5479022592170614E-3</v>
      </c>
      <c r="AJ917" s="5">
        <f t="shared" si="979"/>
        <v>2.0754767046976259E-3</v>
      </c>
      <c r="AK917" s="5">
        <f t="shared" si="980"/>
        <v>6.3144182470976353E-4</v>
      </c>
      <c r="AL917" s="5">
        <f t="shared" si="981"/>
        <v>4.906876123685388E-6</v>
      </c>
      <c r="AM917" s="5">
        <f t="shared" si="982"/>
        <v>8.3367150355317758E-4</v>
      </c>
      <c r="AN917" s="5">
        <f t="shared" si="983"/>
        <v>7.7766621788016898E-4</v>
      </c>
      <c r="AO917" s="5">
        <f t="shared" si="984"/>
        <v>3.6271165792190846E-4</v>
      </c>
      <c r="AP917" s="5">
        <f t="shared" si="985"/>
        <v>1.1278167399468347E-4</v>
      </c>
      <c r="AQ917" s="5">
        <f t="shared" si="986"/>
        <v>2.6301276188470905E-5</v>
      </c>
      <c r="AR917" s="5">
        <f t="shared" si="987"/>
        <v>9.2961400634550316E-4</v>
      </c>
      <c r="AS917" s="5">
        <f t="shared" si="988"/>
        <v>8.4847567276561244E-4</v>
      </c>
      <c r="AT917" s="5">
        <f t="shared" si="989"/>
        <v>3.8720961730405251E-4</v>
      </c>
      <c r="AU917" s="5">
        <f t="shared" si="990"/>
        <v>1.1780442861258767E-4</v>
      </c>
      <c r="AV917" s="5">
        <f t="shared" si="991"/>
        <v>2.6880563099187162E-5</v>
      </c>
      <c r="AW917" s="5">
        <f t="shared" si="992"/>
        <v>1.1604798564974364E-7</v>
      </c>
      <c r="AX917" s="5">
        <f t="shared" si="993"/>
        <v>1.2681786652210181E-4</v>
      </c>
      <c r="AY917" s="5">
        <f t="shared" si="994"/>
        <v>1.1829835876306187E-4</v>
      </c>
      <c r="AZ917" s="5">
        <f t="shared" si="995"/>
        <v>5.5175591853988249E-5</v>
      </c>
      <c r="BA917" s="5">
        <f t="shared" si="996"/>
        <v>1.7156315428604114E-5</v>
      </c>
      <c r="BB917" s="5">
        <f t="shared" si="997"/>
        <v>4.0009424801188218E-6</v>
      </c>
      <c r="BC917" s="5">
        <f t="shared" si="998"/>
        <v>7.4643256803406898E-7</v>
      </c>
      <c r="BD917" s="5">
        <f t="shared" si="999"/>
        <v>1.4452723191368003E-4</v>
      </c>
      <c r="BE917" s="5">
        <f t="shared" si="1000"/>
        <v>1.319126427677071E-4</v>
      </c>
      <c r="BF917" s="5">
        <f t="shared" si="1001"/>
        <v>6.0199538493733664E-5</v>
      </c>
      <c r="BG917" s="5">
        <f t="shared" si="1002"/>
        <v>1.8315072555202128E-5</v>
      </c>
      <c r="BH917" s="5">
        <f t="shared" si="1003"/>
        <v>4.1791252611168503E-6</v>
      </c>
      <c r="BI917" s="5">
        <f t="shared" si="1004"/>
        <v>7.6287278231477331E-7</v>
      </c>
      <c r="BJ917" s="8">
        <f t="shared" si="1005"/>
        <v>0.33256846437226173</v>
      </c>
      <c r="BK917" s="8">
        <f t="shared" si="1006"/>
        <v>0.32400792328564981</v>
      </c>
      <c r="BL917" s="8">
        <f t="shared" si="1007"/>
        <v>0.32207359538081642</v>
      </c>
      <c r="BM917" s="8">
        <f t="shared" si="1008"/>
        <v>0.28150034459516388</v>
      </c>
      <c r="BN917" s="8">
        <f t="shared" si="1009"/>
        <v>0.71839808964091079</v>
      </c>
    </row>
    <row r="918" spans="1:66" x14ac:dyDescent="0.25">
      <c r="A918" t="s">
        <v>22</v>
      </c>
      <c r="B918" t="s">
        <v>23</v>
      </c>
      <c r="C918" t="s">
        <v>166</v>
      </c>
      <c r="D918" t="s">
        <v>544</v>
      </c>
      <c r="E918">
        <f>VLOOKUP(A918,home!$A$2:$E$405,3,FALSE)</f>
        <v>1.4</v>
      </c>
      <c r="F918">
        <f>VLOOKUP(B918,home!$B$2:$E$405,3,FALSE)</f>
        <v>1.1508</v>
      </c>
      <c r="G918">
        <f>VLOOKUP(C918,away!$B$2:$E$405,4,FALSE)</f>
        <v>0.99209999999999998</v>
      </c>
      <c r="H918">
        <f>VLOOKUP(A918,away!$A$2:$E$405,3,FALSE)</f>
        <v>1.125</v>
      </c>
      <c r="I918">
        <f>VLOOKUP(C918,away!$B$2:$E$405,3,FALSE)</f>
        <v>1.0369999999999999</v>
      </c>
      <c r="J918">
        <f>VLOOKUP(B918,home!$B$2:$E$405,4,FALSE)</f>
        <v>0.79010000000000002</v>
      </c>
      <c r="K918" s="3">
        <f t="shared" si="954"/>
        <v>1.598392152</v>
      </c>
      <c r="L918" s="3">
        <f t="shared" si="955"/>
        <v>0.92175041249999989</v>
      </c>
      <c r="M918" s="5">
        <f t="shared" si="956"/>
        <v>8.0448136883543284E-2</v>
      </c>
      <c r="N918" s="5">
        <f t="shared" si="957"/>
        <v>0.12858767063767731</v>
      </c>
      <c r="O918" s="5">
        <f t="shared" si="958"/>
        <v>7.4153103357262468E-2</v>
      </c>
      <c r="P918" s="5">
        <f t="shared" si="959"/>
        <v>0.11852573845269318</v>
      </c>
      <c r="Q918" s="5">
        <f t="shared" si="960"/>
        <v>0.10276676179561213</v>
      </c>
      <c r="R918" s="5">
        <f t="shared" si="961"/>
        <v>3.4175326803855904E-2</v>
      </c>
      <c r="S918" s="5">
        <f t="shared" si="962"/>
        <v>4.3656544514177574E-2</v>
      </c>
      <c r="T918" s="5">
        <f t="shared" si="963"/>
        <v>9.4725305076394706E-2</v>
      </c>
      <c r="U918" s="5">
        <f t="shared" si="964"/>
        <v>5.4625574155318518E-2</v>
      </c>
      <c r="V918" s="5">
        <f t="shared" si="965"/>
        <v>7.1466666839121017E-3</v>
      </c>
      <c r="W918" s="5">
        <f t="shared" si="966"/>
        <v>5.4753861846853304E-2</v>
      </c>
      <c r="X918" s="5">
        <f t="shared" si="967"/>
        <v>5.0469394743305036E-2</v>
      </c>
      <c r="Y918" s="5">
        <f t="shared" si="968"/>
        <v>2.326009271163337E-2</v>
      </c>
      <c r="Z918" s="5">
        <f t="shared" si="969"/>
        <v>1.0500373859592162E-2</v>
      </c>
      <c r="AA918" s="5">
        <f t="shared" si="970"/>
        <v>1.6783715170238061E-2</v>
      </c>
      <c r="AB918" s="5">
        <f t="shared" si="971"/>
        <v>1.3413479304755931E-2</v>
      </c>
      <c r="AC918" s="5">
        <f t="shared" si="972"/>
        <v>6.5808232095243503E-4</v>
      </c>
      <c r="AD918" s="5">
        <f t="shared" si="973"/>
        <v>2.1879535766925633E-2</v>
      </c>
      <c r="AE918" s="5">
        <f t="shared" si="974"/>
        <v>2.0167471118472204E-2</v>
      </c>
      <c r="AF918" s="5">
        <f t="shared" si="975"/>
        <v>9.2946874112667926E-3</v>
      </c>
      <c r="AG918" s="5">
        <f t="shared" si="976"/>
        <v>2.8557939851312415E-3</v>
      </c>
      <c r="AH918" s="5">
        <f t="shared" si="977"/>
        <v>2.4196809841208226E-3</v>
      </c>
      <c r="AI918" s="5">
        <f t="shared" si="978"/>
        <v>3.8675990953623593E-3</v>
      </c>
      <c r="AJ918" s="5">
        <f t="shared" si="979"/>
        <v>3.0909700205547477E-3</v>
      </c>
      <c r="AK918" s="5">
        <f t="shared" si="980"/>
        <v>1.6468607409739963E-3</v>
      </c>
      <c r="AL918" s="5">
        <f t="shared" si="981"/>
        <v>3.8782597621352974E-5</v>
      </c>
      <c r="AM918" s="5">
        <f t="shared" si="982"/>
        <v>6.994415651851443E-3</v>
      </c>
      <c r="AN918" s="5">
        <f t="shared" si="983"/>
        <v>6.4471055122905232E-3</v>
      </c>
      <c r="AO918" s="5">
        <f t="shared" si="984"/>
        <v>2.9713110826924062E-3</v>
      </c>
      <c r="AP918" s="5">
        <f t="shared" si="985"/>
        <v>9.1293573871251577E-4</v>
      </c>
      <c r="AQ918" s="5">
        <f t="shared" si="986"/>
        <v>2.1037472343606338E-4</v>
      </c>
      <c r="AR918" s="5">
        <f t="shared" si="987"/>
        <v>4.460683890463549E-4</v>
      </c>
      <c r="AS918" s="5">
        <f t="shared" si="988"/>
        <v>7.1299221230697644E-4</v>
      </c>
      <c r="AT918" s="5">
        <f t="shared" si="989"/>
        <v>5.6982057829429447E-4</v>
      </c>
      <c r="AU918" s="5">
        <f t="shared" si="990"/>
        <v>3.0359891346456742E-4</v>
      </c>
      <c r="AV918" s="5">
        <f t="shared" si="991"/>
        <v>1.213175301593729E-4</v>
      </c>
      <c r="AW918" s="5">
        <f t="shared" si="992"/>
        <v>1.5871978727386548E-6</v>
      </c>
      <c r="AX918" s="5">
        <f t="shared" si="993"/>
        <v>1.8633031809575545E-3</v>
      </c>
      <c r="AY918" s="5">
        <f t="shared" si="994"/>
        <v>1.7175004756601877E-3</v>
      </c>
      <c r="AZ918" s="5">
        <f t="shared" si="995"/>
        <v>7.9155338595436196E-4</v>
      </c>
      <c r="BA918" s="5">
        <f t="shared" si="996"/>
        <v>2.4320488667306829E-4</v>
      </c>
      <c r="BB918" s="5">
        <f t="shared" si="997"/>
        <v>5.60435511532291E-5</v>
      </c>
      <c r="BC918" s="5">
        <f t="shared" si="998"/>
        <v>1.0331633278690756E-5</v>
      </c>
      <c r="BD918" s="5">
        <f t="shared" si="999"/>
        <v>6.8527286934447993E-5</v>
      </c>
      <c r="BE918" s="5">
        <f t="shared" si="1000"/>
        <v>1.0953347763387381E-4</v>
      </c>
      <c r="BF918" s="5">
        <f t="shared" si="1001"/>
        <v>8.7538725515625727E-5</v>
      </c>
      <c r="BG918" s="5">
        <f t="shared" si="1002"/>
        <v>4.6640403953419448E-5</v>
      </c>
      <c r="BH918" s="5">
        <f t="shared" si="1003"/>
        <v>1.8637413911313852E-5</v>
      </c>
      <c r="BI918" s="5">
        <f t="shared" si="1004"/>
        <v>5.9579792258839347E-6</v>
      </c>
      <c r="BJ918" s="8">
        <f t="shared" si="1005"/>
        <v>0.53097865491593188</v>
      </c>
      <c r="BK918" s="8">
        <f t="shared" si="1006"/>
        <v>0.25219145192856007</v>
      </c>
      <c r="BL918" s="8">
        <f t="shared" si="1007"/>
        <v>0.20666694254288892</v>
      </c>
      <c r="BM918" s="8">
        <f t="shared" si="1008"/>
        <v>0.4599647720385413</v>
      </c>
      <c r="BN918" s="8">
        <f t="shared" si="1009"/>
        <v>0.53865673793064439</v>
      </c>
    </row>
    <row r="919" spans="1:66" x14ac:dyDescent="0.25">
      <c r="A919" t="s">
        <v>25</v>
      </c>
      <c r="B919" t="s">
        <v>169</v>
      </c>
      <c r="C919" t="s">
        <v>170</v>
      </c>
      <c r="D919" t="s">
        <v>544</v>
      </c>
      <c r="E919">
        <f>VLOOKUP(A919,home!$A$2:$E$405,3,FALSE)</f>
        <v>1.2947</v>
      </c>
      <c r="F919">
        <f>VLOOKUP(B919,home!$B$2:$E$405,3,FALSE)</f>
        <v>0.69110000000000005</v>
      </c>
      <c r="G919">
        <f>VLOOKUP(C919,away!$B$2:$E$405,4,FALSE)</f>
        <v>0.93500000000000005</v>
      </c>
      <c r="H919">
        <f>VLOOKUP(A919,away!$A$2:$E$405,3,FALSE)</f>
        <v>1.05</v>
      </c>
      <c r="I919">
        <f>VLOOKUP(C919,away!$B$2:$E$405,3,FALSE)</f>
        <v>1.1028</v>
      </c>
      <c r="J919">
        <f>VLOOKUP(B919,home!$B$2:$E$405,4,FALSE)</f>
        <v>1.1028</v>
      </c>
      <c r="K919" s="3">
        <f t="shared" si="954"/>
        <v>0.83660730395000005</v>
      </c>
      <c r="L919" s="3">
        <f t="shared" si="955"/>
        <v>1.276976232</v>
      </c>
      <c r="M919" s="5">
        <f t="shared" si="956"/>
        <v>0.12080428334573381</v>
      </c>
      <c r="N919" s="5">
        <f t="shared" si="957"/>
        <v>0.10106574579548626</v>
      </c>
      <c r="O919" s="5">
        <f t="shared" si="958"/>
        <v>0.1542641985562955</v>
      </c>
      <c r="P919" s="5">
        <f t="shared" si="959"/>
        <v>0.12905855525018989</v>
      </c>
      <c r="Q919" s="5">
        <f t="shared" si="960"/>
        <v>4.2276170555828912E-2</v>
      </c>
      <c r="R919" s="5">
        <f t="shared" si="961"/>
        <v>9.8495857502459053E-2</v>
      </c>
      <c r="S919" s="5">
        <f t="shared" si="962"/>
        <v>3.4469205523941643E-2</v>
      </c>
      <c r="T919" s="5">
        <f t="shared" si="963"/>
        <v>5.3985664979771739E-2</v>
      </c>
      <c r="U919" s="5">
        <f t="shared" si="964"/>
        <v>8.2402353795375652E-2</v>
      </c>
      <c r="V919" s="5">
        <f t="shared" si="965"/>
        <v>4.0916005646462169E-3</v>
      </c>
      <c r="W919" s="5">
        <f t="shared" si="966"/>
        <v>1.1789517690014132E-2</v>
      </c>
      <c r="X919" s="5">
        <f t="shared" si="967"/>
        <v>1.5054933876891588E-2</v>
      </c>
      <c r="Y919" s="5">
        <f t="shared" si="968"/>
        <v>9.612396367561088E-3</v>
      </c>
      <c r="Z919" s="5">
        <f t="shared" si="969"/>
        <v>4.1925622993699715E-2</v>
      </c>
      <c r="AA919" s="5">
        <f t="shared" si="970"/>
        <v>3.5075282419183243E-2</v>
      </c>
      <c r="AB919" s="5">
        <f t="shared" si="971"/>
        <v>1.4672118729998867E-2</v>
      </c>
      <c r="AC919" s="5">
        <f t="shared" si="972"/>
        <v>2.7319812412137344E-4</v>
      </c>
      <c r="AD919" s="5">
        <f t="shared" si="973"/>
        <v>2.4657991523783884E-3</v>
      </c>
      <c r="AE919" s="5">
        <f t="shared" si="974"/>
        <v>3.1487669104729482E-3</v>
      </c>
      <c r="AF919" s="5">
        <f t="shared" si="975"/>
        <v>2.0104502523910135E-3</v>
      </c>
      <c r="AG919" s="5">
        <f t="shared" si="976"/>
        <v>8.5576572930724218E-4</v>
      </c>
      <c r="AH919" s="5">
        <f t="shared" si="977"/>
        <v>1.3384506018686801E-2</v>
      </c>
      <c r="AI919" s="5">
        <f t="shared" si="978"/>
        <v>1.1197575494996113E-2</v>
      </c>
      <c r="AJ919" s="5">
        <f t="shared" si="979"/>
        <v>4.6839867228226431E-3</v>
      </c>
      <c r="AK919" s="5">
        <f t="shared" si="980"/>
        <v>1.3062191679727492E-3</v>
      </c>
      <c r="AL919" s="5">
        <f t="shared" si="981"/>
        <v>1.1674604316887959E-5</v>
      </c>
      <c r="AM919" s="5">
        <f t="shared" si="982"/>
        <v>4.1258111619069598E-4</v>
      </c>
      <c r="AN919" s="5">
        <f t="shared" si="983"/>
        <v>5.2685627914754907E-4</v>
      </c>
      <c r="AO919" s="5">
        <f t="shared" si="984"/>
        <v>3.3639147307568877E-4</v>
      </c>
      <c r="AP919" s="5">
        <f t="shared" si="985"/>
        <v>1.4318797192170753E-4</v>
      </c>
      <c r="AQ919" s="5">
        <f t="shared" si="986"/>
        <v>4.5711909213075959E-5</v>
      </c>
      <c r="AR919" s="5">
        <f t="shared" si="987"/>
        <v>3.4183392125847968E-3</v>
      </c>
      <c r="AS919" s="5">
        <f t="shared" si="988"/>
        <v>2.8598075526271331E-3</v>
      </c>
      <c r="AT919" s="5">
        <f t="shared" si="989"/>
        <v>1.196267943209617E-3</v>
      </c>
      <c r="AU919" s="5">
        <f t="shared" si="990"/>
        <v>3.3360216625680309E-4</v>
      </c>
      <c r="AV919" s="5">
        <f t="shared" si="991"/>
        <v>6.9773502225995923E-5</v>
      </c>
      <c r="AW919" s="5">
        <f t="shared" si="992"/>
        <v>3.4645284746860011E-7</v>
      </c>
      <c r="AX919" s="5">
        <f t="shared" si="993"/>
        <v>5.7528062546163278E-5</v>
      </c>
      <c r="AY919" s="5">
        <f t="shared" si="994"/>
        <v>7.3461968544459905E-5</v>
      </c>
      <c r="AZ919" s="5">
        <f t="shared" si="995"/>
        <v>4.6904593893603475E-5</v>
      </c>
      <c r="BA919" s="5">
        <f t="shared" si="996"/>
        <v>1.9965350524581331E-5</v>
      </c>
      <c r="BB919" s="5">
        <f t="shared" si="997"/>
        <v>6.373819520859771E-6</v>
      </c>
      <c r="BC919" s="5">
        <f t="shared" si="998"/>
        <v>1.6278432070391103E-6</v>
      </c>
      <c r="BD919" s="5">
        <f t="shared" si="999"/>
        <v>7.2752298789739733E-4</v>
      </c>
      <c r="BE919" s="5">
        <f t="shared" si="1000"/>
        <v>6.0865104546649004E-4</v>
      </c>
      <c r="BF919" s="5">
        <f t="shared" si="1001"/>
        <v>2.5460095509703462E-4</v>
      </c>
      <c r="BG919" s="5">
        <f t="shared" si="1002"/>
        <v>7.1000339542275038E-5</v>
      </c>
      <c r="BH919" s="5">
        <f t="shared" si="1003"/>
        <v>1.4849850660999323E-5</v>
      </c>
      <c r="BI919" s="5">
        <f t="shared" si="1004"/>
        <v>2.484698705111755E-6</v>
      </c>
      <c r="BJ919" s="8">
        <f t="shared" si="1005"/>
        <v>0.24393580169788873</v>
      </c>
      <c r="BK919" s="8">
        <f t="shared" si="1006"/>
        <v>0.28878197938149425</v>
      </c>
      <c r="BL919" s="8">
        <f t="shared" si="1007"/>
        <v>0.42503899866206429</v>
      </c>
      <c r="BM919" s="8">
        <f t="shared" si="1008"/>
        <v>0.35364447621345657</v>
      </c>
      <c r="BN919" s="8">
        <f t="shared" si="1009"/>
        <v>0.64596481100599334</v>
      </c>
    </row>
    <row r="920" spans="1:66" x14ac:dyDescent="0.25">
      <c r="A920" t="s">
        <v>25</v>
      </c>
      <c r="B920" t="s">
        <v>254</v>
      </c>
      <c r="C920" t="s">
        <v>165</v>
      </c>
      <c r="D920" t="s">
        <v>544</v>
      </c>
      <c r="E920">
        <f>VLOOKUP(A920,home!$A$2:$E$405,3,FALSE)</f>
        <v>1.2947</v>
      </c>
      <c r="F920">
        <f>VLOOKUP(B920,home!$B$2:$E$405,3,FALSE)</f>
        <v>0.51590000000000003</v>
      </c>
      <c r="G920">
        <f>VLOOKUP(C920,away!$B$2:$E$405,4,FALSE)</f>
        <v>1.0163</v>
      </c>
      <c r="H920">
        <f>VLOOKUP(A920,away!$A$2:$E$405,3,FALSE)</f>
        <v>1.05</v>
      </c>
      <c r="I920">
        <f>VLOOKUP(C920,away!$B$2:$E$405,3,FALSE)</f>
        <v>1.0024999999999999</v>
      </c>
      <c r="J920">
        <f>VLOOKUP(B920,home!$B$2:$E$405,4,FALSE)</f>
        <v>1.5308999999999999</v>
      </c>
      <c r="K920" s="3">
        <f t="shared" si="954"/>
        <v>0.67882308239900002</v>
      </c>
      <c r="L920" s="3">
        <f t="shared" si="955"/>
        <v>1.6114636124999997</v>
      </c>
      <c r="M920" s="5">
        <f t="shared" si="956"/>
        <v>0.10123743343717848</v>
      </c>
      <c r="N920" s="5">
        <f t="shared" si="957"/>
        <v>6.8722306619989071E-2</v>
      </c>
      <c r="O920" s="5">
        <f t="shared" si="958"/>
        <v>0.16314044020690391</v>
      </c>
      <c r="P920" s="5">
        <f t="shared" si="959"/>
        <v>0.11074349648518025</v>
      </c>
      <c r="Q920" s="5">
        <f t="shared" si="960"/>
        <v>2.3325144004675096E-2</v>
      </c>
      <c r="R920" s="5">
        <f t="shared" si="961"/>
        <v>0.13144744156032881</v>
      </c>
      <c r="S920" s="5">
        <f t="shared" si="962"/>
        <v>3.0285541615823034E-2</v>
      </c>
      <c r="T920" s="5">
        <f t="shared" si="963"/>
        <v>3.7587620819856442E-2</v>
      </c>
      <c r="U920" s="5">
        <f t="shared" si="964"/>
        <v>8.922955745344481E-2</v>
      </c>
      <c r="V920" s="5">
        <f t="shared" si="965"/>
        <v>3.6810349444121519E-3</v>
      </c>
      <c r="W920" s="5">
        <f t="shared" si="966"/>
        <v>5.2778820502180348E-3</v>
      </c>
      <c r="X920" s="5">
        <f t="shared" si="967"/>
        <v>8.5051148749932613E-3</v>
      </c>
      <c r="Y920" s="5">
        <f t="shared" si="968"/>
        <v>6.8528415705920625E-3</v>
      </c>
      <c r="Z920" s="5">
        <f t="shared" si="969"/>
        <v>7.0607589676896676E-2</v>
      </c>
      <c r="AA920" s="5">
        <f t="shared" si="970"/>
        <v>4.7930061665234808E-2</v>
      </c>
      <c r="AB920" s="5">
        <f t="shared" si="971"/>
        <v>1.626801609958442E-2</v>
      </c>
      <c r="AC920" s="5">
        <f t="shared" si="972"/>
        <v>2.5166745799201764E-4</v>
      </c>
      <c r="AD920" s="5">
        <f t="shared" si="973"/>
        <v>8.9568704046683999E-4</v>
      </c>
      <c r="AE920" s="5">
        <f t="shared" si="974"/>
        <v>1.4433670739001276E-3</v>
      </c>
      <c r="AF920" s="5">
        <f t="shared" si="975"/>
        <v>1.1629667595353271E-3</v>
      </c>
      <c r="AG920" s="5">
        <f t="shared" si="976"/>
        <v>6.2469287184607205E-4</v>
      </c>
      <c r="AH920" s="5">
        <f t="shared" si="977"/>
        <v>2.8445390382662396E-2</v>
      </c>
      <c r="AI920" s="5">
        <f t="shared" si="978"/>
        <v>1.9309387579601756E-2</v>
      </c>
      <c r="AJ920" s="5">
        <f t="shared" si="979"/>
        <v>6.5538289980111158E-3</v>
      </c>
      <c r="AK920" s="5">
        <f t="shared" si="980"/>
        <v>1.4829634673152853E-3</v>
      </c>
      <c r="AL920" s="5">
        <f t="shared" si="981"/>
        <v>1.1011948171075659E-5</v>
      </c>
      <c r="AM920" s="5">
        <f t="shared" si="982"/>
        <v>1.2160260753490768E-4</v>
      </c>
      <c r="AN920" s="5">
        <f t="shared" si="983"/>
        <v>1.9595817722762202E-4</v>
      </c>
      <c r="AO920" s="5">
        <f t="shared" si="984"/>
        <v>1.578897360870695E-4</v>
      </c>
      <c r="AP920" s="5">
        <f t="shared" si="985"/>
        <v>8.4811188163846861E-5</v>
      </c>
      <c r="AQ920" s="5">
        <f t="shared" si="986"/>
        <v>3.4167535914732466E-5</v>
      </c>
      <c r="AR920" s="5">
        <f t="shared" si="987"/>
        <v>9.1677423090035862E-3</v>
      </c>
      <c r="AS920" s="5">
        <f t="shared" si="988"/>
        <v>6.2232750928375392E-3</v>
      </c>
      <c r="AT920" s="5">
        <f t="shared" si="989"/>
        <v>2.1122513905684507E-3</v>
      </c>
      <c r="AU920" s="5">
        <f t="shared" si="990"/>
        <v>4.7794833324908334E-4</v>
      </c>
      <c r="AV920" s="5">
        <f t="shared" si="991"/>
        <v>8.1110590200901797E-5</v>
      </c>
      <c r="AW920" s="5">
        <f t="shared" si="992"/>
        <v>3.3460988198578885E-7</v>
      </c>
      <c r="AX920" s="5">
        <f t="shared" si="993"/>
        <v>1.3757776145766979E-5</v>
      </c>
      <c r="AY920" s="5">
        <f t="shared" si="994"/>
        <v>2.2170155647823981E-5</v>
      </c>
      <c r="AZ920" s="5">
        <f t="shared" si="995"/>
        <v>1.7863199554964853E-5</v>
      </c>
      <c r="BA920" s="5">
        <f t="shared" si="996"/>
        <v>9.595298695217349E-6</v>
      </c>
      <c r="BB920" s="5">
        <f t="shared" si="997"/>
        <v>3.8656186746028703E-6</v>
      </c>
      <c r="BC920" s="5">
        <f t="shared" si="998"/>
        <v>1.2458607667846013E-6</v>
      </c>
      <c r="BD920" s="5">
        <f t="shared" si="999"/>
        <v>2.4622471899560005E-3</v>
      </c>
      <c r="BE920" s="5">
        <f t="shared" si="1000"/>
        <v>1.6714302271142083E-3</v>
      </c>
      <c r="BF920" s="5">
        <f t="shared" si="1001"/>
        <v>5.6730270939226379E-4</v>
      </c>
      <c r="BG920" s="5">
        <f t="shared" si="1002"/>
        <v>1.2836605794765358E-4</v>
      </c>
      <c r="BH920" s="5">
        <f t="shared" si="1003"/>
        <v>2.1784460782858711E-5</v>
      </c>
      <c r="BI920" s="5">
        <f t="shared" si="1004"/>
        <v>2.9575589634040573E-6</v>
      </c>
      <c r="BJ920" s="8">
        <f t="shared" si="1005"/>
        <v>0.15506055084048564</v>
      </c>
      <c r="BK920" s="8">
        <f t="shared" si="1006"/>
        <v>0.24623235604440483</v>
      </c>
      <c r="BL920" s="8">
        <f t="shared" si="1007"/>
        <v>0.52672350333310325</v>
      </c>
      <c r="BM920" s="8">
        <f t="shared" si="1008"/>
        <v>0.39998590203486906</v>
      </c>
      <c r="BN920" s="8">
        <f t="shared" si="1009"/>
        <v>0.59861626231425569</v>
      </c>
    </row>
    <row r="921" spans="1:66" x14ac:dyDescent="0.25">
      <c r="A921" t="s">
        <v>25</v>
      </c>
      <c r="B921" t="s">
        <v>529</v>
      </c>
      <c r="C921" t="s">
        <v>168</v>
      </c>
      <c r="D921" t="s">
        <v>544</v>
      </c>
      <c r="E921">
        <f>VLOOKUP(A921,home!$A$2:$E$405,3,FALSE)</f>
        <v>1.2947</v>
      </c>
      <c r="F921" t="e">
        <f>VLOOKUP(B921,home!$B$2:$E$405,3,FALSE)</f>
        <v>#N/A</v>
      </c>
      <c r="G921">
        <f>VLOOKUP(C921,away!$B$2:$E$405,4,FALSE)</f>
        <v>0.85370000000000001</v>
      </c>
      <c r="H921">
        <f>VLOOKUP(A921,away!$A$2:$E$405,3,FALSE)</f>
        <v>1.05</v>
      </c>
      <c r="I921">
        <f>VLOOKUP(C921,away!$B$2:$E$405,3,FALSE)</f>
        <v>1.0526</v>
      </c>
      <c r="J921" t="e">
        <f>VLOOKUP(B921,home!$B$2:$E$405,4,FALSE)</f>
        <v>#N/A</v>
      </c>
      <c r="K921" s="3" t="e">
        <f t="shared" si="954"/>
        <v>#N/A</v>
      </c>
      <c r="L921" s="3" t="e">
        <f t="shared" si="955"/>
        <v>#N/A</v>
      </c>
      <c r="M921" s="5" t="e">
        <f t="shared" si="956"/>
        <v>#N/A</v>
      </c>
      <c r="N921" s="5" t="e">
        <f t="shared" si="957"/>
        <v>#N/A</v>
      </c>
      <c r="O921" s="5" t="e">
        <f t="shared" si="958"/>
        <v>#N/A</v>
      </c>
      <c r="P921" s="5" t="e">
        <f t="shared" si="959"/>
        <v>#N/A</v>
      </c>
      <c r="Q921" s="5" t="e">
        <f t="shared" si="960"/>
        <v>#N/A</v>
      </c>
      <c r="R921" s="5" t="e">
        <f t="shared" si="961"/>
        <v>#N/A</v>
      </c>
      <c r="S921" s="5" t="e">
        <f t="shared" si="962"/>
        <v>#N/A</v>
      </c>
      <c r="T921" s="5" t="e">
        <f t="shared" si="963"/>
        <v>#N/A</v>
      </c>
      <c r="U921" s="5" t="e">
        <f t="shared" si="964"/>
        <v>#N/A</v>
      </c>
      <c r="V921" s="5" t="e">
        <f t="shared" si="965"/>
        <v>#N/A</v>
      </c>
      <c r="W921" s="5" t="e">
        <f t="shared" si="966"/>
        <v>#N/A</v>
      </c>
      <c r="X921" s="5" t="e">
        <f t="shared" si="967"/>
        <v>#N/A</v>
      </c>
      <c r="Y921" s="5" t="e">
        <f t="shared" si="968"/>
        <v>#N/A</v>
      </c>
      <c r="Z921" s="5" t="e">
        <f t="shared" si="969"/>
        <v>#N/A</v>
      </c>
      <c r="AA921" s="5" t="e">
        <f t="shared" si="970"/>
        <v>#N/A</v>
      </c>
      <c r="AB921" s="5" t="e">
        <f t="shared" si="971"/>
        <v>#N/A</v>
      </c>
      <c r="AC921" s="5" t="e">
        <f t="shared" si="972"/>
        <v>#N/A</v>
      </c>
      <c r="AD921" s="5" t="e">
        <f t="shared" si="973"/>
        <v>#N/A</v>
      </c>
      <c r="AE921" s="5" t="e">
        <f t="shared" si="974"/>
        <v>#N/A</v>
      </c>
      <c r="AF921" s="5" t="e">
        <f t="shared" si="975"/>
        <v>#N/A</v>
      </c>
      <c r="AG921" s="5" t="e">
        <f t="shared" si="976"/>
        <v>#N/A</v>
      </c>
      <c r="AH921" s="5" t="e">
        <f t="shared" si="977"/>
        <v>#N/A</v>
      </c>
      <c r="AI921" s="5" t="e">
        <f t="shared" si="978"/>
        <v>#N/A</v>
      </c>
      <c r="AJ921" s="5" t="e">
        <f t="shared" si="979"/>
        <v>#N/A</v>
      </c>
      <c r="AK921" s="5" t="e">
        <f t="shared" si="980"/>
        <v>#N/A</v>
      </c>
      <c r="AL921" s="5" t="e">
        <f t="shared" si="981"/>
        <v>#N/A</v>
      </c>
      <c r="AM921" s="5" t="e">
        <f t="shared" si="982"/>
        <v>#N/A</v>
      </c>
      <c r="AN921" s="5" t="e">
        <f t="shared" si="983"/>
        <v>#N/A</v>
      </c>
      <c r="AO921" s="5" t="e">
        <f t="shared" si="984"/>
        <v>#N/A</v>
      </c>
      <c r="AP921" s="5" t="e">
        <f t="shared" si="985"/>
        <v>#N/A</v>
      </c>
      <c r="AQ921" s="5" t="e">
        <f t="shared" si="986"/>
        <v>#N/A</v>
      </c>
      <c r="AR921" s="5" t="e">
        <f t="shared" si="987"/>
        <v>#N/A</v>
      </c>
      <c r="AS921" s="5" t="e">
        <f t="shared" si="988"/>
        <v>#N/A</v>
      </c>
      <c r="AT921" s="5" t="e">
        <f t="shared" si="989"/>
        <v>#N/A</v>
      </c>
      <c r="AU921" s="5" t="e">
        <f t="shared" si="990"/>
        <v>#N/A</v>
      </c>
      <c r="AV921" s="5" t="e">
        <f t="shared" si="991"/>
        <v>#N/A</v>
      </c>
      <c r="AW921" s="5" t="e">
        <f t="shared" si="992"/>
        <v>#N/A</v>
      </c>
      <c r="AX921" s="5" t="e">
        <f t="shared" si="993"/>
        <v>#N/A</v>
      </c>
      <c r="AY921" s="5" t="e">
        <f t="shared" si="994"/>
        <v>#N/A</v>
      </c>
      <c r="AZ921" s="5" t="e">
        <f t="shared" si="995"/>
        <v>#N/A</v>
      </c>
      <c r="BA921" s="5" t="e">
        <f t="shared" si="996"/>
        <v>#N/A</v>
      </c>
      <c r="BB921" s="5" t="e">
        <f t="shared" si="997"/>
        <v>#N/A</v>
      </c>
      <c r="BC921" s="5" t="e">
        <f t="shared" si="998"/>
        <v>#N/A</v>
      </c>
      <c r="BD921" s="5" t="e">
        <f t="shared" si="999"/>
        <v>#N/A</v>
      </c>
      <c r="BE921" s="5" t="e">
        <f t="shared" si="1000"/>
        <v>#N/A</v>
      </c>
      <c r="BF921" s="5" t="e">
        <f t="shared" si="1001"/>
        <v>#N/A</v>
      </c>
      <c r="BG921" s="5" t="e">
        <f t="shared" si="1002"/>
        <v>#N/A</v>
      </c>
      <c r="BH921" s="5" t="e">
        <f t="shared" si="1003"/>
        <v>#N/A</v>
      </c>
      <c r="BI921" s="5" t="e">
        <f t="shared" si="1004"/>
        <v>#N/A</v>
      </c>
      <c r="BJ921" s="8" t="e">
        <f t="shared" si="1005"/>
        <v>#N/A</v>
      </c>
      <c r="BK921" s="8" t="e">
        <f t="shared" si="1006"/>
        <v>#N/A</v>
      </c>
      <c r="BL921" s="8" t="e">
        <f t="shared" si="1007"/>
        <v>#N/A</v>
      </c>
      <c r="BM921" s="8" t="e">
        <f t="shared" si="1008"/>
        <v>#N/A</v>
      </c>
      <c r="BN921" s="8" t="e">
        <f t="shared" si="1009"/>
        <v>#N/A</v>
      </c>
    </row>
    <row r="922" spans="1:66" x14ac:dyDescent="0.25">
      <c r="A922" t="s">
        <v>25</v>
      </c>
      <c r="B922" t="s">
        <v>485</v>
      </c>
      <c r="C922" t="s">
        <v>542</v>
      </c>
      <c r="D922" t="s">
        <v>544</v>
      </c>
      <c r="E922">
        <f>VLOOKUP(A922,home!$A$2:$E$405,3,FALSE)</f>
        <v>1.2947</v>
      </c>
      <c r="F922">
        <f>VLOOKUP(B922,home!$B$2:$E$405,3,FALSE)</f>
        <v>1.0569</v>
      </c>
      <c r="G922" t="e">
        <f>VLOOKUP(C922,away!$B$2:$E$405,4,FALSE)</f>
        <v>#N/A</v>
      </c>
      <c r="H922">
        <f>VLOOKUP(A922,away!$A$2:$E$405,3,FALSE)</f>
        <v>1.05</v>
      </c>
      <c r="I922" t="e">
        <f>VLOOKUP(C922,away!$B$2:$E$405,3,FALSE)</f>
        <v>#N/A</v>
      </c>
      <c r="J922">
        <f>VLOOKUP(B922,home!$B$2:$E$405,4,FALSE)</f>
        <v>0.90229999999999999</v>
      </c>
      <c r="K922" s="3" t="e">
        <f t="shared" si="954"/>
        <v>#N/A</v>
      </c>
      <c r="L922" s="3" t="e">
        <f t="shared" si="955"/>
        <v>#N/A</v>
      </c>
      <c r="M922" s="5" t="e">
        <f t="shared" si="956"/>
        <v>#N/A</v>
      </c>
      <c r="N922" s="5" t="e">
        <f t="shared" si="957"/>
        <v>#N/A</v>
      </c>
      <c r="O922" s="5" t="e">
        <f t="shared" si="958"/>
        <v>#N/A</v>
      </c>
      <c r="P922" s="5" t="e">
        <f t="shared" si="959"/>
        <v>#N/A</v>
      </c>
      <c r="Q922" s="5" t="e">
        <f t="shared" si="960"/>
        <v>#N/A</v>
      </c>
      <c r="R922" s="5" t="e">
        <f t="shared" si="961"/>
        <v>#N/A</v>
      </c>
      <c r="S922" s="5" t="e">
        <f t="shared" si="962"/>
        <v>#N/A</v>
      </c>
      <c r="T922" s="5" t="e">
        <f t="shared" si="963"/>
        <v>#N/A</v>
      </c>
      <c r="U922" s="5" t="e">
        <f t="shared" si="964"/>
        <v>#N/A</v>
      </c>
      <c r="V922" s="5" t="e">
        <f t="shared" si="965"/>
        <v>#N/A</v>
      </c>
      <c r="W922" s="5" t="e">
        <f t="shared" si="966"/>
        <v>#N/A</v>
      </c>
      <c r="X922" s="5" t="e">
        <f t="shared" si="967"/>
        <v>#N/A</v>
      </c>
      <c r="Y922" s="5" t="e">
        <f t="shared" si="968"/>
        <v>#N/A</v>
      </c>
      <c r="Z922" s="5" t="e">
        <f t="shared" si="969"/>
        <v>#N/A</v>
      </c>
      <c r="AA922" s="5" t="e">
        <f t="shared" si="970"/>
        <v>#N/A</v>
      </c>
      <c r="AB922" s="5" t="e">
        <f t="shared" si="971"/>
        <v>#N/A</v>
      </c>
      <c r="AC922" s="5" t="e">
        <f t="shared" si="972"/>
        <v>#N/A</v>
      </c>
      <c r="AD922" s="5" t="e">
        <f t="shared" si="973"/>
        <v>#N/A</v>
      </c>
      <c r="AE922" s="5" t="e">
        <f t="shared" si="974"/>
        <v>#N/A</v>
      </c>
      <c r="AF922" s="5" t="e">
        <f t="shared" si="975"/>
        <v>#N/A</v>
      </c>
      <c r="AG922" s="5" t="e">
        <f t="shared" si="976"/>
        <v>#N/A</v>
      </c>
      <c r="AH922" s="5" t="e">
        <f t="shared" si="977"/>
        <v>#N/A</v>
      </c>
      <c r="AI922" s="5" t="e">
        <f t="shared" si="978"/>
        <v>#N/A</v>
      </c>
      <c r="AJ922" s="5" t="e">
        <f t="shared" si="979"/>
        <v>#N/A</v>
      </c>
      <c r="AK922" s="5" t="e">
        <f t="shared" si="980"/>
        <v>#N/A</v>
      </c>
      <c r="AL922" s="5" t="e">
        <f t="shared" si="981"/>
        <v>#N/A</v>
      </c>
      <c r="AM922" s="5" t="e">
        <f t="shared" si="982"/>
        <v>#N/A</v>
      </c>
      <c r="AN922" s="5" t="e">
        <f t="shared" si="983"/>
        <v>#N/A</v>
      </c>
      <c r="AO922" s="5" t="e">
        <f t="shared" si="984"/>
        <v>#N/A</v>
      </c>
      <c r="AP922" s="5" t="e">
        <f t="shared" si="985"/>
        <v>#N/A</v>
      </c>
      <c r="AQ922" s="5" t="e">
        <f t="shared" si="986"/>
        <v>#N/A</v>
      </c>
      <c r="AR922" s="5" t="e">
        <f t="shared" si="987"/>
        <v>#N/A</v>
      </c>
      <c r="AS922" s="5" t="e">
        <f t="shared" si="988"/>
        <v>#N/A</v>
      </c>
      <c r="AT922" s="5" t="e">
        <f t="shared" si="989"/>
        <v>#N/A</v>
      </c>
      <c r="AU922" s="5" t="e">
        <f t="shared" si="990"/>
        <v>#N/A</v>
      </c>
      <c r="AV922" s="5" t="e">
        <f t="shared" si="991"/>
        <v>#N/A</v>
      </c>
      <c r="AW922" s="5" t="e">
        <f t="shared" si="992"/>
        <v>#N/A</v>
      </c>
      <c r="AX922" s="5" t="e">
        <f t="shared" si="993"/>
        <v>#N/A</v>
      </c>
      <c r="AY922" s="5" t="e">
        <f t="shared" si="994"/>
        <v>#N/A</v>
      </c>
      <c r="AZ922" s="5" t="e">
        <f t="shared" si="995"/>
        <v>#N/A</v>
      </c>
      <c r="BA922" s="5" t="e">
        <f t="shared" si="996"/>
        <v>#N/A</v>
      </c>
      <c r="BB922" s="5" t="e">
        <f t="shared" si="997"/>
        <v>#N/A</v>
      </c>
      <c r="BC922" s="5" t="e">
        <f t="shared" si="998"/>
        <v>#N/A</v>
      </c>
      <c r="BD922" s="5" t="e">
        <f t="shared" si="999"/>
        <v>#N/A</v>
      </c>
      <c r="BE922" s="5" t="e">
        <f t="shared" si="1000"/>
        <v>#N/A</v>
      </c>
      <c r="BF922" s="5" t="e">
        <f t="shared" si="1001"/>
        <v>#N/A</v>
      </c>
      <c r="BG922" s="5" t="e">
        <f t="shared" si="1002"/>
        <v>#N/A</v>
      </c>
      <c r="BH922" s="5" t="e">
        <f t="shared" si="1003"/>
        <v>#N/A</v>
      </c>
      <c r="BI922" s="5" t="e">
        <f t="shared" si="1004"/>
        <v>#N/A</v>
      </c>
      <c r="BJ922" s="8" t="e">
        <f t="shared" si="1005"/>
        <v>#N/A</v>
      </c>
      <c r="BK922" s="8" t="e">
        <f t="shared" si="1006"/>
        <v>#N/A</v>
      </c>
      <c r="BL922" s="8" t="e">
        <f t="shared" si="1007"/>
        <v>#N/A</v>
      </c>
      <c r="BM922" s="8" t="e">
        <f t="shared" si="1008"/>
        <v>#N/A</v>
      </c>
      <c r="BN922" s="8" t="e">
        <f t="shared" si="1009"/>
        <v>#N/A</v>
      </c>
    </row>
    <row r="923" spans="1:66" x14ac:dyDescent="0.25">
      <c r="A923" t="s">
        <v>25</v>
      </c>
      <c r="B923" t="s">
        <v>442</v>
      </c>
      <c r="C923" t="s">
        <v>484</v>
      </c>
      <c r="D923" t="s">
        <v>544</v>
      </c>
      <c r="E923">
        <f>VLOOKUP(A923,home!$A$2:$E$405,3,FALSE)</f>
        <v>1.2947</v>
      </c>
      <c r="F923">
        <f>VLOOKUP(B923,home!$B$2:$E$405,3,FALSE)</f>
        <v>0.85370000000000001</v>
      </c>
      <c r="G923">
        <f>VLOOKUP(C923,away!$B$2:$E$405,4,FALSE)</f>
        <v>0.65039999999999998</v>
      </c>
      <c r="H923">
        <f>VLOOKUP(A923,away!$A$2:$E$405,3,FALSE)</f>
        <v>1.05</v>
      </c>
      <c r="I923">
        <f>VLOOKUP(C923,away!$B$2:$E$405,3,FALSE)</f>
        <v>0.85209999999999997</v>
      </c>
      <c r="J923">
        <f>VLOOKUP(B923,home!$B$2:$E$405,4,FALSE)</f>
        <v>1.0526</v>
      </c>
      <c r="K923" s="3">
        <f t="shared" si="954"/>
        <v>0.71887761765599989</v>
      </c>
      <c r="L923" s="3">
        <f t="shared" si="955"/>
        <v>0.94176648299999999</v>
      </c>
      <c r="M923" s="5">
        <f t="shared" si="956"/>
        <v>0.19001655089230562</v>
      </c>
      <c r="N923" s="5">
        <f t="shared" si="957"/>
        <v>0.13659864542067074</v>
      </c>
      <c r="O923" s="5">
        <f t="shared" si="958"/>
        <v>0.17895121884563717</v>
      </c>
      <c r="P923" s="5">
        <f t="shared" si="959"/>
        <v>0.12864402588038915</v>
      </c>
      <c r="Q923" s="5">
        <f t="shared" si="960"/>
        <v>4.9098854397524205E-2</v>
      </c>
      <c r="R923" s="5">
        <f t="shared" si="961"/>
        <v>8.4265130000409513E-2</v>
      </c>
      <c r="S923" s="5">
        <f t="shared" si="962"/>
        <v>2.1773478832501473E-2</v>
      </c>
      <c r="T923" s="5">
        <f t="shared" si="963"/>
        <v>4.623965542528545E-2</v>
      </c>
      <c r="U923" s="5">
        <f t="shared" si="964"/>
        <v>6.0576315906167515E-2</v>
      </c>
      <c r="V923" s="5">
        <f t="shared" si="965"/>
        <v>1.637885379095766E-3</v>
      </c>
      <c r="W923" s="5">
        <f t="shared" si="966"/>
        <v>1.176535582631034E-2</v>
      </c>
      <c r="X923" s="5">
        <f t="shared" si="967"/>
        <v>1.1080217777787848E-2</v>
      </c>
      <c r="Y923" s="5">
        <f t="shared" si="968"/>
        <v>5.217488863730667E-3</v>
      </c>
      <c r="Z923" s="5">
        <f t="shared" si="969"/>
        <v>2.645269170667449E-2</v>
      </c>
      <c r="AA923" s="5">
        <f t="shared" si="970"/>
        <v>1.9016247994682784E-2</v>
      </c>
      <c r="AB923" s="5">
        <f t="shared" si="971"/>
        <v>6.8351775275866207E-3</v>
      </c>
      <c r="AC923" s="5">
        <f t="shared" si="972"/>
        <v>6.9304544823876267E-5</v>
      </c>
      <c r="AD923" s="5">
        <f t="shared" si="973"/>
        <v>2.1144627418232783E-3</v>
      </c>
      <c r="AE923" s="5">
        <f t="shared" si="974"/>
        <v>1.991330139801446E-3</v>
      </c>
      <c r="AF923" s="5">
        <f t="shared" si="975"/>
        <v>9.3768399112635289E-4</v>
      </c>
      <c r="AG923" s="5">
        <f t="shared" si="976"/>
        <v>2.943597848294896E-4</v>
      </c>
      <c r="AH923" s="5">
        <f t="shared" si="977"/>
        <v>6.228064608619523E-3</v>
      </c>
      <c r="AI923" s="5">
        <f t="shared" si="978"/>
        <v>4.4772162484520506E-3</v>
      </c>
      <c r="AJ923" s="5">
        <f t="shared" si="979"/>
        <v>1.6092852752089713E-3</v>
      </c>
      <c r="AK923" s="5">
        <f t="shared" si="980"/>
        <v>3.8562638825703522E-4</v>
      </c>
      <c r="AL923" s="5">
        <f t="shared" si="981"/>
        <v>1.8768082287746347E-6</v>
      </c>
      <c r="AM923" s="5">
        <f t="shared" si="982"/>
        <v>3.0400798769285851E-4</v>
      </c>
      <c r="AN923" s="5">
        <f t="shared" si="983"/>
        <v>2.8630453337341063E-4</v>
      </c>
      <c r="AO923" s="5">
        <f t="shared" si="984"/>
        <v>1.3481600673101652E-4</v>
      </c>
      <c r="AP923" s="5">
        <f t="shared" si="985"/>
        <v>4.2321732170391254E-5</v>
      </c>
      <c r="AQ923" s="5">
        <f t="shared" si="986"/>
        <v>9.9642972151443295E-6</v>
      </c>
      <c r="AR923" s="5">
        <f t="shared" si="987"/>
        <v>1.1730765004712765E-3</v>
      </c>
      <c r="AS923" s="5">
        <f t="shared" si="988"/>
        <v>8.4329843998702872E-4</v>
      </c>
      <c r="AT923" s="5">
        <f t="shared" si="989"/>
        <v>3.0311418675544807E-4</v>
      </c>
      <c r="AU923" s="5">
        <f t="shared" si="990"/>
        <v>7.2634001484164133E-5</v>
      </c>
      <c r="AV923" s="5">
        <f t="shared" si="991"/>
        <v>1.3053739486939567E-5</v>
      </c>
      <c r="AW923" s="5">
        <f t="shared" si="992"/>
        <v>3.5295195371903638E-8</v>
      </c>
      <c r="AX923" s="5">
        <f t="shared" si="993"/>
        <v>3.6424089656839416E-5</v>
      </c>
      <c r="AY923" s="5">
        <f t="shared" si="994"/>
        <v>3.4302986812598336E-5</v>
      </c>
      <c r="AZ923" s="5">
        <f t="shared" si="995"/>
        <v>1.6152701623448055E-5</v>
      </c>
      <c r="BA923" s="5">
        <f t="shared" si="996"/>
        <v>5.0706909996210222E-6</v>
      </c>
      <c r="BB923" s="5">
        <f t="shared" si="997"/>
        <v>1.1938517072732109E-6</v>
      </c>
      <c r="BC923" s="5">
        <f t="shared" si="998"/>
        <v>2.2486590471644751E-7</v>
      </c>
      <c r="BD923" s="5">
        <f t="shared" si="999"/>
        <v>1.8412735502313025E-4</v>
      </c>
      <c r="BE923" s="5">
        <f t="shared" si="1000"/>
        <v>1.3236503432432838E-4</v>
      </c>
      <c r="BF923" s="5">
        <f t="shared" si="1001"/>
        <v>4.7577130268013907E-5</v>
      </c>
      <c r="BG923" s="5">
        <f t="shared" si="1002"/>
        <v>1.1400711353993001E-5</v>
      </c>
      <c r="BH923" s="5">
        <f t="shared" si="1003"/>
        <v>2.0489290544355491E-6</v>
      </c>
      <c r="BI923" s="5">
        <f t="shared" si="1004"/>
        <v>2.9458584747975773E-7</v>
      </c>
      <c r="BJ923" s="8">
        <f t="shared" si="1005"/>
        <v>0.26620883811277729</v>
      </c>
      <c r="BK923" s="8">
        <f t="shared" si="1006"/>
        <v>0.34217742532415729</v>
      </c>
      <c r="BL923" s="8">
        <f t="shared" si="1007"/>
        <v>0.36512727340907741</v>
      </c>
      <c r="BM923" s="8">
        <f t="shared" si="1008"/>
        <v>0.23235753542413265</v>
      </c>
      <c r="BN923" s="8">
        <f t="shared" si="1009"/>
        <v>0.76757442543693644</v>
      </c>
    </row>
    <row r="924" spans="1:66" x14ac:dyDescent="0.25">
      <c r="A924" t="s">
        <v>25</v>
      </c>
      <c r="B924" t="s">
        <v>161</v>
      </c>
      <c r="C924" t="s">
        <v>528</v>
      </c>
      <c r="D924" t="s">
        <v>544</v>
      </c>
      <c r="E924">
        <f>VLOOKUP(A924,home!$A$2:$E$405,3,FALSE)</f>
        <v>1.2947</v>
      </c>
      <c r="F924">
        <f>VLOOKUP(B924,home!$B$2:$E$405,3,FALSE)</f>
        <v>0.71430000000000005</v>
      </c>
      <c r="G924" t="e">
        <f>VLOOKUP(C924,away!$B$2:$E$405,4,FALSE)</f>
        <v>#N/A</v>
      </c>
      <c r="H924">
        <f>VLOOKUP(A924,away!$A$2:$E$405,3,FALSE)</f>
        <v>1.05</v>
      </c>
      <c r="I924" t="e">
        <f>VLOOKUP(C924,away!$B$2:$E$405,3,FALSE)</f>
        <v>#N/A</v>
      </c>
      <c r="J924">
        <f>VLOOKUP(B924,home!$B$2:$E$405,4,FALSE)</f>
        <v>1.284</v>
      </c>
      <c r="K924" s="3" t="e">
        <f t="shared" si="954"/>
        <v>#N/A</v>
      </c>
      <c r="L924" s="3" t="e">
        <f t="shared" si="955"/>
        <v>#N/A</v>
      </c>
      <c r="M924" s="5" t="e">
        <f t="shared" si="956"/>
        <v>#N/A</v>
      </c>
      <c r="N924" s="5" t="e">
        <f t="shared" si="957"/>
        <v>#N/A</v>
      </c>
      <c r="O924" s="5" t="e">
        <f t="shared" si="958"/>
        <v>#N/A</v>
      </c>
      <c r="P924" s="5" t="e">
        <f t="shared" si="959"/>
        <v>#N/A</v>
      </c>
      <c r="Q924" s="5" t="e">
        <f t="shared" si="960"/>
        <v>#N/A</v>
      </c>
      <c r="R924" s="5" t="e">
        <f t="shared" si="961"/>
        <v>#N/A</v>
      </c>
      <c r="S924" s="5" t="e">
        <f t="shared" si="962"/>
        <v>#N/A</v>
      </c>
      <c r="T924" s="5" t="e">
        <f t="shared" si="963"/>
        <v>#N/A</v>
      </c>
      <c r="U924" s="5" t="e">
        <f t="shared" si="964"/>
        <v>#N/A</v>
      </c>
      <c r="V924" s="5" t="e">
        <f t="shared" si="965"/>
        <v>#N/A</v>
      </c>
      <c r="W924" s="5" t="e">
        <f t="shared" si="966"/>
        <v>#N/A</v>
      </c>
      <c r="X924" s="5" t="e">
        <f t="shared" si="967"/>
        <v>#N/A</v>
      </c>
      <c r="Y924" s="5" t="e">
        <f t="shared" si="968"/>
        <v>#N/A</v>
      </c>
      <c r="Z924" s="5" t="e">
        <f t="shared" si="969"/>
        <v>#N/A</v>
      </c>
      <c r="AA924" s="5" t="e">
        <f t="shared" si="970"/>
        <v>#N/A</v>
      </c>
      <c r="AB924" s="5" t="e">
        <f t="shared" si="971"/>
        <v>#N/A</v>
      </c>
      <c r="AC924" s="5" t="e">
        <f t="shared" si="972"/>
        <v>#N/A</v>
      </c>
      <c r="AD924" s="5" t="e">
        <f t="shared" si="973"/>
        <v>#N/A</v>
      </c>
      <c r="AE924" s="5" t="e">
        <f t="shared" si="974"/>
        <v>#N/A</v>
      </c>
      <c r="AF924" s="5" t="e">
        <f t="shared" si="975"/>
        <v>#N/A</v>
      </c>
      <c r="AG924" s="5" t="e">
        <f t="shared" si="976"/>
        <v>#N/A</v>
      </c>
      <c r="AH924" s="5" t="e">
        <f t="shared" si="977"/>
        <v>#N/A</v>
      </c>
      <c r="AI924" s="5" t="e">
        <f t="shared" si="978"/>
        <v>#N/A</v>
      </c>
      <c r="AJ924" s="5" t="e">
        <f t="shared" si="979"/>
        <v>#N/A</v>
      </c>
      <c r="AK924" s="5" t="e">
        <f t="shared" si="980"/>
        <v>#N/A</v>
      </c>
      <c r="AL924" s="5" t="e">
        <f t="shared" si="981"/>
        <v>#N/A</v>
      </c>
      <c r="AM924" s="5" t="e">
        <f t="shared" si="982"/>
        <v>#N/A</v>
      </c>
      <c r="AN924" s="5" t="e">
        <f t="shared" si="983"/>
        <v>#N/A</v>
      </c>
      <c r="AO924" s="5" t="e">
        <f t="shared" si="984"/>
        <v>#N/A</v>
      </c>
      <c r="AP924" s="5" t="e">
        <f t="shared" si="985"/>
        <v>#N/A</v>
      </c>
      <c r="AQ924" s="5" t="e">
        <f t="shared" si="986"/>
        <v>#N/A</v>
      </c>
      <c r="AR924" s="5" t="e">
        <f t="shared" si="987"/>
        <v>#N/A</v>
      </c>
      <c r="AS924" s="5" t="e">
        <f t="shared" si="988"/>
        <v>#N/A</v>
      </c>
      <c r="AT924" s="5" t="e">
        <f t="shared" si="989"/>
        <v>#N/A</v>
      </c>
      <c r="AU924" s="5" t="e">
        <f t="shared" si="990"/>
        <v>#N/A</v>
      </c>
      <c r="AV924" s="5" t="e">
        <f t="shared" si="991"/>
        <v>#N/A</v>
      </c>
      <c r="AW924" s="5" t="e">
        <f t="shared" si="992"/>
        <v>#N/A</v>
      </c>
      <c r="AX924" s="5" t="e">
        <f t="shared" si="993"/>
        <v>#N/A</v>
      </c>
      <c r="AY924" s="5" t="e">
        <f t="shared" si="994"/>
        <v>#N/A</v>
      </c>
      <c r="AZ924" s="5" t="e">
        <f t="shared" si="995"/>
        <v>#N/A</v>
      </c>
      <c r="BA924" s="5" t="e">
        <f t="shared" si="996"/>
        <v>#N/A</v>
      </c>
      <c r="BB924" s="5" t="e">
        <f t="shared" si="997"/>
        <v>#N/A</v>
      </c>
      <c r="BC924" s="5" t="e">
        <f t="shared" si="998"/>
        <v>#N/A</v>
      </c>
      <c r="BD924" s="5" t="e">
        <f t="shared" si="999"/>
        <v>#N/A</v>
      </c>
      <c r="BE924" s="5" t="e">
        <f t="shared" si="1000"/>
        <v>#N/A</v>
      </c>
      <c r="BF924" s="5" t="e">
        <f t="shared" si="1001"/>
        <v>#N/A</v>
      </c>
      <c r="BG924" s="5" t="e">
        <f t="shared" si="1002"/>
        <v>#N/A</v>
      </c>
      <c r="BH924" s="5" t="e">
        <f t="shared" si="1003"/>
        <v>#N/A</v>
      </c>
      <c r="BI924" s="5" t="e">
        <f t="shared" si="1004"/>
        <v>#N/A</v>
      </c>
      <c r="BJ924" s="8" t="e">
        <f t="shared" si="1005"/>
        <v>#N/A</v>
      </c>
      <c r="BK924" s="8" t="e">
        <f t="shared" si="1006"/>
        <v>#N/A</v>
      </c>
      <c r="BL924" s="8" t="e">
        <f t="shared" si="1007"/>
        <v>#N/A</v>
      </c>
      <c r="BM924" s="8" t="e">
        <f t="shared" si="1008"/>
        <v>#N/A</v>
      </c>
      <c r="BN924" s="8" t="e">
        <f t="shared" si="1009"/>
        <v>#N/A</v>
      </c>
    </row>
    <row r="925" spans="1:66" x14ac:dyDescent="0.25">
      <c r="A925" t="s">
        <v>173</v>
      </c>
      <c r="B925" t="s">
        <v>486</v>
      </c>
      <c r="C925" t="s">
        <v>509</v>
      </c>
      <c r="D925" t="s">
        <v>544</v>
      </c>
      <c r="E925">
        <f>VLOOKUP(A925,home!$A$2:$E$405,3,FALSE)</f>
        <v>1.7239</v>
      </c>
      <c r="F925">
        <f>VLOOKUP(B925,home!$B$2:$E$405,3,FALSE)</f>
        <v>0.94259999999999999</v>
      </c>
      <c r="G925" t="e">
        <f>VLOOKUP(C925,away!$B$2:$E$405,4,FALSE)</f>
        <v>#N/A</v>
      </c>
      <c r="H925">
        <f>VLOOKUP(A925,away!$A$2:$E$405,3,FALSE)</f>
        <v>1.3199000000000001</v>
      </c>
      <c r="I925" t="e">
        <f>VLOOKUP(C925,away!$B$2:$E$405,3,FALSE)</f>
        <v>#N/A</v>
      </c>
      <c r="J925">
        <f>VLOOKUP(B925,home!$B$2:$E$405,4,FALSE)</f>
        <v>1.4206000000000001</v>
      </c>
      <c r="K925" s="3" t="e">
        <f t="shared" si="954"/>
        <v>#N/A</v>
      </c>
      <c r="L925" s="3" t="e">
        <f t="shared" si="955"/>
        <v>#N/A</v>
      </c>
      <c r="M925" s="5" t="e">
        <f t="shared" si="956"/>
        <v>#N/A</v>
      </c>
      <c r="N925" s="5" t="e">
        <f t="shared" si="957"/>
        <v>#N/A</v>
      </c>
      <c r="O925" s="5" t="e">
        <f t="shared" si="958"/>
        <v>#N/A</v>
      </c>
      <c r="P925" s="5" t="e">
        <f t="shared" si="959"/>
        <v>#N/A</v>
      </c>
      <c r="Q925" s="5" t="e">
        <f t="shared" si="960"/>
        <v>#N/A</v>
      </c>
      <c r="R925" s="5" t="e">
        <f t="shared" si="961"/>
        <v>#N/A</v>
      </c>
      <c r="S925" s="5" t="e">
        <f t="shared" si="962"/>
        <v>#N/A</v>
      </c>
      <c r="T925" s="5" t="e">
        <f t="shared" si="963"/>
        <v>#N/A</v>
      </c>
      <c r="U925" s="5" t="e">
        <f t="shared" si="964"/>
        <v>#N/A</v>
      </c>
      <c r="V925" s="5" t="e">
        <f t="shared" si="965"/>
        <v>#N/A</v>
      </c>
      <c r="W925" s="5" t="e">
        <f t="shared" si="966"/>
        <v>#N/A</v>
      </c>
      <c r="X925" s="5" t="e">
        <f t="shared" si="967"/>
        <v>#N/A</v>
      </c>
      <c r="Y925" s="5" t="e">
        <f t="shared" si="968"/>
        <v>#N/A</v>
      </c>
      <c r="Z925" s="5" t="e">
        <f t="shared" si="969"/>
        <v>#N/A</v>
      </c>
      <c r="AA925" s="5" t="e">
        <f t="shared" si="970"/>
        <v>#N/A</v>
      </c>
      <c r="AB925" s="5" t="e">
        <f t="shared" si="971"/>
        <v>#N/A</v>
      </c>
      <c r="AC925" s="5" t="e">
        <f t="shared" si="972"/>
        <v>#N/A</v>
      </c>
      <c r="AD925" s="5" t="e">
        <f t="shared" si="973"/>
        <v>#N/A</v>
      </c>
      <c r="AE925" s="5" t="e">
        <f t="shared" si="974"/>
        <v>#N/A</v>
      </c>
      <c r="AF925" s="5" t="e">
        <f t="shared" si="975"/>
        <v>#N/A</v>
      </c>
      <c r="AG925" s="5" t="e">
        <f t="shared" si="976"/>
        <v>#N/A</v>
      </c>
      <c r="AH925" s="5" t="e">
        <f t="shared" si="977"/>
        <v>#N/A</v>
      </c>
      <c r="AI925" s="5" t="e">
        <f t="shared" si="978"/>
        <v>#N/A</v>
      </c>
      <c r="AJ925" s="5" t="e">
        <f t="shared" si="979"/>
        <v>#N/A</v>
      </c>
      <c r="AK925" s="5" t="e">
        <f t="shared" si="980"/>
        <v>#N/A</v>
      </c>
      <c r="AL925" s="5" t="e">
        <f t="shared" si="981"/>
        <v>#N/A</v>
      </c>
      <c r="AM925" s="5" t="e">
        <f t="shared" si="982"/>
        <v>#N/A</v>
      </c>
      <c r="AN925" s="5" t="e">
        <f t="shared" si="983"/>
        <v>#N/A</v>
      </c>
      <c r="AO925" s="5" t="e">
        <f t="shared" si="984"/>
        <v>#N/A</v>
      </c>
      <c r="AP925" s="5" t="e">
        <f t="shared" si="985"/>
        <v>#N/A</v>
      </c>
      <c r="AQ925" s="5" t="e">
        <f t="shared" si="986"/>
        <v>#N/A</v>
      </c>
      <c r="AR925" s="5" t="e">
        <f t="shared" si="987"/>
        <v>#N/A</v>
      </c>
      <c r="AS925" s="5" t="e">
        <f t="shared" si="988"/>
        <v>#N/A</v>
      </c>
      <c r="AT925" s="5" t="e">
        <f t="shared" si="989"/>
        <v>#N/A</v>
      </c>
      <c r="AU925" s="5" t="e">
        <f t="shared" si="990"/>
        <v>#N/A</v>
      </c>
      <c r="AV925" s="5" t="e">
        <f t="shared" si="991"/>
        <v>#N/A</v>
      </c>
      <c r="AW925" s="5" t="e">
        <f t="shared" si="992"/>
        <v>#N/A</v>
      </c>
      <c r="AX925" s="5" t="e">
        <f t="shared" si="993"/>
        <v>#N/A</v>
      </c>
      <c r="AY925" s="5" t="e">
        <f t="shared" si="994"/>
        <v>#N/A</v>
      </c>
      <c r="AZ925" s="5" t="e">
        <f t="shared" si="995"/>
        <v>#N/A</v>
      </c>
      <c r="BA925" s="5" t="e">
        <f t="shared" si="996"/>
        <v>#N/A</v>
      </c>
      <c r="BB925" s="5" t="e">
        <f t="shared" si="997"/>
        <v>#N/A</v>
      </c>
      <c r="BC925" s="5" t="e">
        <f t="shared" si="998"/>
        <v>#N/A</v>
      </c>
      <c r="BD925" s="5" t="e">
        <f t="shared" si="999"/>
        <v>#N/A</v>
      </c>
      <c r="BE925" s="5" t="e">
        <f t="shared" si="1000"/>
        <v>#N/A</v>
      </c>
      <c r="BF925" s="5" t="e">
        <f t="shared" si="1001"/>
        <v>#N/A</v>
      </c>
      <c r="BG925" s="5" t="e">
        <f t="shared" si="1002"/>
        <v>#N/A</v>
      </c>
      <c r="BH925" s="5" t="e">
        <f t="shared" si="1003"/>
        <v>#N/A</v>
      </c>
      <c r="BI925" s="5" t="e">
        <f t="shared" si="1004"/>
        <v>#N/A</v>
      </c>
      <c r="BJ925" s="8" t="e">
        <f t="shared" si="1005"/>
        <v>#N/A</v>
      </c>
      <c r="BK925" s="8" t="e">
        <f t="shared" si="1006"/>
        <v>#N/A</v>
      </c>
      <c r="BL925" s="8" t="e">
        <f t="shared" si="1007"/>
        <v>#N/A</v>
      </c>
      <c r="BM925" s="8" t="e">
        <f t="shared" si="1008"/>
        <v>#N/A</v>
      </c>
      <c r="BN925" s="8" t="e">
        <f t="shared" si="1009"/>
        <v>#N/A</v>
      </c>
    </row>
    <row r="926" spans="1:66" x14ac:dyDescent="0.25">
      <c r="A926" t="s">
        <v>173</v>
      </c>
      <c r="B926" t="s">
        <v>436</v>
      </c>
      <c r="C926" t="s">
        <v>177</v>
      </c>
      <c r="D926" t="s">
        <v>544</v>
      </c>
      <c r="E926">
        <f>VLOOKUP(A926,home!$A$2:$E$405,3,FALSE)</f>
        <v>1.7239</v>
      </c>
      <c r="F926">
        <f>VLOOKUP(B926,home!$B$2:$E$405,3,FALSE)</f>
        <v>0.95540000000000003</v>
      </c>
      <c r="G926">
        <f>VLOOKUP(C926,away!$B$2:$E$405,4,FALSE)</f>
        <v>1.1942999999999999</v>
      </c>
      <c r="H926">
        <f>VLOOKUP(A926,away!$A$2:$E$405,3,FALSE)</f>
        <v>1.3199000000000001</v>
      </c>
      <c r="I926">
        <f>VLOOKUP(C926,away!$B$2:$E$405,3,FALSE)</f>
        <v>1.5598000000000001</v>
      </c>
      <c r="J926">
        <f>VLOOKUP(B926,home!$B$2:$E$405,4,FALSE)</f>
        <v>1.2479</v>
      </c>
      <c r="K926" s="3">
        <f t="shared" si="954"/>
        <v>1.9670288918579999</v>
      </c>
      <c r="L926" s="3">
        <f t="shared" si="955"/>
        <v>2.5691515869580006</v>
      </c>
      <c r="M926" s="5">
        <f t="shared" si="956"/>
        <v>1.0714251810965848E-2</v>
      </c>
      <c r="N926" s="5">
        <f t="shared" si="957"/>
        <v>2.1075242866811721E-2</v>
      </c>
      <c r="O926" s="5">
        <f t="shared" si="958"/>
        <v>2.752653704321054E-2</v>
      </c>
      <c r="P926" s="5">
        <f t="shared" si="959"/>
        <v>5.4145493656794615E-2</v>
      </c>
      <c r="Q926" s="5">
        <f t="shared" si="960"/>
        <v>2.0727805810971438E-2</v>
      </c>
      <c r="R926" s="5">
        <f t="shared" si="961"/>
        <v>3.5359923164011278E-2</v>
      </c>
      <c r="S926" s="5">
        <f t="shared" si="962"/>
        <v>6.8407354406618673E-2</v>
      </c>
      <c r="T926" s="5">
        <f t="shared" si="963"/>
        <v>5.3252875193414546E-2</v>
      </c>
      <c r="U926" s="5">
        <f t="shared" si="964"/>
        <v>6.9553990477489142E-2</v>
      </c>
      <c r="V926" s="5">
        <f t="shared" si="965"/>
        <v>3.8411454610502424E-2</v>
      </c>
      <c r="W926" s="5">
        <f t="shared" si="966"/>
        <v>1.3590730965000989E-2</v>
      </c>
      <c r="X926" s="5">
        <f t="shared" si="967"/>
        <v>3.4916648026651537E-2</v>
      </c>
      <c r="Y926" s="5">
        <f t="shared" si="968"/>
        <v>4.4853080844462871E-2</v>
      </c>
      <c r="Z926" s="5">
        <f t="shared" si="969"/>
        <v>3.0281667570510845E-2</v>
      </c>
      <c r="AA926" s="5">
        <f t="shared" si="970"/>
        <v>5.9564915004834282E-2</v>
      </c>
      <c r="AB926" s="5">
        <f t="shared" si="971"/>
        <v>5.8582954377787572E-2</v>
      </c>
      <c r="AC926" s="5">
        <f t="shared" si="972"/>
        <v>1.2132246893295473E-2</v>
      </c>
      <c r="AD926" s="5">
        <f t="shared" si="973"/>
        <v>6.6833401174065249E-3</v>
      </c>
      <c r="AE926" s="5">
        <f t="shared" si="974"/>
        <v>1.7170513868815046E-2</v>
      </c>
      <c r="AF926" s="5">
        <f t="shared" si="975"/>
        <v>2.2056826477475269E-2</v>
      </c>
      <c r="AG926" s="5">
        <f t="shared" si="976"/>
        <v>1.8889110249287609E-2</v>
      </c>
      <c r="AH926" s="5">
        <f t="shared" si="977"/>
        <v>1.9449548573628139E-2</v>
      </c>
      <c r="AI926" s="5">
        <f t="shared" si="978"/>
        <v>3.8257823977922108E-2</v>
      </c>
      <c r="AJ926" s="5">
        <f t="shared" si="979"/>
        <v>3.7627122552095271E-2</v>
      </c>
      <c r="AK926" s="5">
        <f t="shared" si="980"/>
        <v>2.4671212392484376E-2</v>
      </c>
      <c r="AL926" s="5">
        <f t="shared" si="981"/>
        <v>2.4524586832326057E-3</v>
      </c>
      <c r="AM926" s="5">
        <f t="shared" si="982"/>
        <v>2.6292646210104545E-3</v>
      </c>
      <c r="AN926" s="5">
        <f t="shared" si="983"/>
        <v>6.7549793736015364E-3</v>
      </c>
      <c r="AO926" s="5">
        <f t="shared" si="984"/>
        <v>8.6772829887784755E-3</v>
      </c>
      <c r="AP926" s="5">
        <f t="shared" si="985"/>
        <v>7.43108512036796E-3</v>
      </c>
      <c r="AQ926" s="5">
        <f t="shared" si="986"/>
        <v>4.7728960324533321E-3</v>
      </c>
      <c r="AR926" s="5">
        <f t="shared" si="987"/>
        <v>9.9937677167106949E-3</v>
      </c>
      <c r="AS926" s="5">
        <f t="shared" si="988"/>
        <v>1.9658029837287695E-2</v>
      </c>
      <c r="AT926" s="5">
        <f t="shared" si="989"/>
        <v>1.9333956323475756E-2</v>
      </c>
      <c r="AU926" s="5">
        <f t="shared" si="990"/>
        <v>1.2676816894065831E-2</v>
      </c>
      <c r="AV926" s="5">
        <f t="shared" si="991"/>
        <v>6.2339162718552709E-3</v>
      </c>
      <c r="AW926" s="5">
        <f t="shared" si="992"/>
        <v>3.4427038661360429E-4</v>
      </c>
      <c r="AX926" s="5">
        <f t="shared" si="993"/>
        <v>8.6197324564460669E-4</v>
      </c>
      <c r="AY926" s="5">
        <f t="shared" si="994"/>
        <v>2.21453993196318E-3</v>
      </c>
      <c r="AZ926" s="5">
        <f t="shared" si="995"/>
        <v>2.8447443902925337E-3</v>
      </c>
      <c r="BA926" s="5">
        <f t="shared" si="996"/>
        <v>2.4361931882699774E-3</v>
      </c>
      <c r="BB926" s="5">
        <f t="shared" si="997"/>
        <v>1.5647373989450208E-3</v>
      </c>
      <c r="BC926" s="5">
        <f t="shared" si="998"/>
        <v>8.0400951433442721E-4</v>
      </c>
      <c r="BD926" s="5">
        <f t="shared" si="999"/>
        <v>4.2792506981794874E-3</v>
      </c>
      <c r="BE926" s="5">
        <f t="shared" si="1000"/>
        <v>8.4174097588225697E-3</v>
      </c>
      <c r="BF926" s="5">
        <f t="shared" si="1001"/>
        <v>8.2786440951057375E-3</v>
      </c>
      <c r="BG926" s="5">
        <f t="shared" si="1002"/>
        <v>5.4281107068275382E-3</v>
      </c>
      <c r="BH926" s="5">
        <f t="shared" si="1003"/>
        <v>2.6693126471333795E-3</v>
      </c>
      <c r="BI926" s="5">
        <f t="shared" si="1004"/>
        <v>1.0501230196626632E-3</v>
      </c>
      <c r="BJ926" s="8">
        <f t="shared" si="1005"/>
        <v>0.29420788022595906</v>
      </c>
      <c r="BK926" s="8">
        <f t="shared" si="1006"/>
        <v>0.18847779999337283</v>
      </c>
      <c r="BL926" s="8">
        <f t="shared" si="1007"/>
        <v>0.46861336553258925</v>
      </c>
      <c r="BM926" s="8">
        <f t="shared" si="1008"/>
        <v>0.81016118942431714</v>
      </c>
      <c r="BN926" s="8">
        <f t="shared" si="1009"/>
        <v>0.16954925435276547</v>
      </c>
    </row>
    <row r="927" spans="1:66" x14ac:dyDescent="0.25">
      <c r="A927" t="s">
        <v>173</v>
      </c>
      <c r="B927" t="s">
        <v>514</v>
      </c>
      <c r="C927" t="s">
        <v>176</v>
      </c>
      <c r="D927" t="s">
        <v>544</v>
      </c>
      <c r="E927">
        <f>VLOOKUP(A927,home!$A$2:$E$405,3,FALSE)</f>
        <v>1.7239</v>
      </c>
      <c r="F927" t="e">
        <f>VLOOKUP(B927,home!$B$2:$E$405,3,FALSE)</f>
        <v>#N/A</v>
      </c>
      <c r="G927">
        <f>VLOOKUP(C927,away!$B$2:$E$405,4,FALSE)</f>
        <v>0.90639999999999998</v>
      </c>
      <c r="H927">
        <f>VLOOKUP(A927,away!$A$2:$E$405,3,FALSE)</f>
        <v>1.3199000000000001</v>
      </c>
      <c r="I927">
        <f>VLOOKUP(C927,away!$B$2:$E$405,3,FALSE)</f>
        <v>1.5626</v>
      </c>
      <c r="J927" t="e">
        <f>VLOOKUP(B927,home!$B$2:$E$405,4,FALSE)</f>
        <v>#N/A</v>
      </c>
      <c r="K927" s="3" t="e">
        <f t="shared" si="954"/>
        <v>#N/A</v>
      </c>
      <c r="L927" s="3" t="e">
        <f t="shared" si="955"/>
        <v>#N/A</v>
      </c>
      <c r="M927" s="5" t="e">
        <f t="shared" si="956"/>
        <v>#N/A</v>
      </c>
      <c r="N927" s="5" t="e">
        <f t="shared" si="957"/>
        <v>#N/A</v>
      </c>
      <c r="O927" s="5" t="e">
        <f t="shared" si="958"/>
        <v>#N/A</v>
      </c>
      <c r="P927" s="5" t="e">
        <f t="shared" si="959"/>
        <v>#N/A</v>
      </c>
      <c r="Q927" s="5" t="e">
        <f t="shared" si="960"/>
        <v>#N/A</v>
      </c>
      <c r="R927" s="5" t="e">
        <f t="shared" si="961"/>
        <v>#N/A</v>
      </c>
      <c r="S927" s="5" t="e">
        <f t="shared" si="962"/>
        <v>#N/A</v>
      </c>
      <c r="T927" s="5" t="e">
        <f t="shared" si="963"/>
        <v>#N/A</v>
      </c>
      <c r="U927" s="5" t="e">
        <f t="shared" si="964"/>
        <v>#N/A</v>
      </c>
      <c r="V927" s="5" t="e">
        <f t="shared" si="965"/>
        <v>#N/A</v>
      </c>
      <c r="W927" s="5" t="e">
        <f t="shared" si="966"/>
        <v>#N/A</v>
      </c>
      <c r="X927" s="5" t="e">
        <f t="shared" si="967"/>
        <v>#N/A</v>
      </c>
      <c r="Y927" s="5" t="e">
        <f t="shared" si="968"/>
        <v>#N/A</v>
      </c>
      <c r="Z927" s="5" t="e">
        <f t="shared" si="969"/>
        <v>#N/A</v>
      </c>
      <c r="AA927" s="5" t="e">
        <f t="shared" si="970"/>
        <v>#N/A</v>
      </c>
      <c r="AB927" s="5" t="e">
        <f t="shared" si="971"/>
        <v>#N/A</v>
      </c>
      <c r="AC927" s="5" t="e">
        <f t="shared" si="972"/>
        <v>#N/A</v>
      </c>
      <c r="AD927" s="5" t="e">
        <f t="shared" si="973"/>
        <v>#N/A</v>
      </c>
      <c r="AE927" s="5" t="e">
        <f t="shared" si="974"/>
        <v>#N/A</v>
      </c>
      <c r="AF927" s="5" t="e">
        <f t="shared" si="975"/>
        <v>#N/A</v>
      </c>
      <c r="AG927" s="5" t="e">
        <f t="shared" si="976"/>
        <v>#N/A</v>
      </c>
      <c r="AH927" s="5" t="e">
        <f t="shared" si="977"/>
        <v>#N/A</v>
      </c>
      <c r="AI927" s="5" t="e">
        <f t="shared" si="978"/>
        <v>#N/A</v>
      </c>
      <c r="AJ927" s="5" t="e">
        <f t="shared" si="979"/>
        <v>#N/A</v>
      </c>
      <c r="AK927" s="5" t="e">
        <f t="shared" si="980"/>
        <v>#N/A</v>
      </c>
      <c r="AL927" s="5" t="e">
        <f t="shared" si="981"/>
        <v>#N/A</v>
      </c>
      <c r="AM927" s="5" t="e">
        <f t="shared" si="982"/>
        <v>#N/A</v>
      </c>
      <c r="AN927" s="5" t="e">
        <f t="shared" si="983"/>
        <v>#N/A</v>
      </c>
      <c r="AO927" s="5" t="e">
        <f t="shared" si="984"/>
        <v>#N/A</v>
      </c>
      <c r="AP927" s="5" t="e">
        <f t="shared" si="985"/>
        <v>#N/A</v>
      </c>
      <c r="AQ927" s="5" t="e">
        <f t="shared" si="986"/>
        <v>#N/A</v>
      </c>
      <c r="AR927" s="5" t="e">
        <f t="shared" si="987"/>
        <v>#N/A</v>
      </c>
      <c r="AS927" s="5" t="e">
        <f t="shared" si="988"/>
        <v>#N/A</v>
      </c>
      <c r="AT927" s="5" t="e">
        <f t="shared" si="989"/>
        <v>#N/A</v>
      </c>
      <c r="AU927" s="5" t="e">
        <f t="shared" si="990"/>
        <v>#N/A</v>
      </c>
      <c r="AV927" s="5" t="e">
        <f t="shared" si="991"/>
        <v>#N/A</v>
      </c>
      <c r="AW927" s="5" t="e">
        <f t="shared" si="992"/>
        <v>#N/A</v>
      </c>
      <c r="AX927" s="5" t="e">
        <f t="shared" si="993"/>
        <v>#N/A</v>
      </c>
      <c r="AY927" s="5" t="e">
        <f t="shared" si="994"/>
        <v>#N/A</v>
      </c>
      <c r="AZ927" s="5" t="e">
        <f t="shared" si="995"/>
        <v>#N/A</v>
      </c>
      <c r="BA927" s="5" t="e">
        <f t="shared" si="996"/>
        <v>#N/A</v>
      </c>
      <c r="BB927" s="5" t="e">
        <f t="shared" si="997"/>
        <v>#N/A</v>
      </c>
      <c r="BC927" s="5" t="e">
        <f t="shared" si="998"/>
        <v>#N/A</v>
      </c>
      <c r="BD927" s="5" t="e">
        <f t="shared" si="999"/>
        <v>#N/A</v>
      </c>
      <c r="BE927" s="5" t="e">
        <f t="shared" si="1000"/>
        <v>#N/A</v>
      </c>
      <c r="BF927" s="5" t="e">
        <f t="shared" si="1001"/>
        <v>#N/A</v>
      </c>
      <c r="BG927" s="5" t="e">
        <f t="shared" si="1002"/>
        <v>#N/A</v>
      </c>
      <c r="BH927" s="5" t="e">
        <f t="shared" si="1003"/>
        <v>#N/A</v>
      </c>
      <c r="BI927" s="5" t="e">
        <f t="shared" si="1004"/>
        <v>#N/A</v>
      </c>
      <c r="BJ927" s="8" t="e">
        <f t="shared" si="1005"/>
        <v>#N/A</v>
      </c>
      <c r="BK927" s="8" t="e">
        <f t="shared" si="1006"/>
        <v>#N/A</v>
      </c>
      <c r="BL927" s="8" t="e">
        <f t="shared" si="1007"/>
        <v>#N/A</v>
      </c>
      <c r="BM927" s="8" t="e">
        <f t="shared" si="1008"/>
        <v>#N/A</v>
      </c>
      <c r="BN927" s="8" t="e">
        <f t="shared" si="1009"/>
        <v>#N/A</v>
      </c>
    </row>
    <row r="928" spans="1:66" s="10" customFormat="1" x14ac:dyDescent="0.25">
      <c r="A928" t="s">
        <v>173</v>
      </c>
      <c r="B928" t="s">
        <v>260</v>
      </c>
      <c r="C928" t="s">
        <v>474</v>
      </c>
      <c r="D928" t="s">
        <v>544</v>
      </c>
      <c r="E928">
        <f>VLOOKUP(A928,home!$A$2:$E$405,3,FALSE)</f>
        <v>1.7239</v>
      </c>
      <c r="F928">
        <f>VLOOKUP(B928,home!$B$2:$E$405,3,FALSE)</f>
        <v>0.68879999999999997</v>
      </c>
      <c r="G928">
        <f>VLOOKUP(C928,away!$B$2:$E$405,4,FALSE)</f>
        <v>1.5226999999999999</v>
      </c>
      <c r="H928">
        <f>VLOOKUP(A928,away!$A$2:$E$405,3,FALSE)</f>
        <v>1.3199000000000001</v>
      </c>
      <c r="I928">
        <f>VLOOKUP(C928,away!$B$2:$E$405,3,FALSE)</f>
        <v>0.37880000000000003</v>
      </c>
      <c r="J928">
        <f>VLOOKUP(B928,home!$B$2:$E$405,4,FALSE)</f>
        <v>1.2312000000000001</v>
      </c>
      <c r="K928" s="3">
        <f t="shared" si="954"/>
        <v>1.808087966664</v>
      </c>
      <c r="L928" s="3">
        <f t="shared" si="955"/>
        <v>0.61557306134400014</v>
      </c>
      <c r="M928" s="5">
        <f t="shared" si="956"/>
        <v>8.8596668114621718E-2</v>
      </c>
      <c r="N928" s="5">
        <f t="shared" si="957"/>
        <v>0.16019056950457158</v>
      </c>
      <c r="O928" s="5">
        <f t="shared" si="958"/>
        <v>5.4537722216196051E-2</v>
      </c>
      <c r="P928" s="5">
        <f t="shared" si="959"/>
        <v>9.8608999268367956E-2</v>
      </c>
      <c r="Q928" s="5">
        <f t="shared" si="960"/>
        <v>0.14481932054713453</v>
      </c>
      <c r="R928" s="5">
        <f t="shared" si="961"/>
        <v>1.6785976311676245E-2</v>
      </c>
      <c r="S928" s="5">
        <f t="shared" si="962"/>
        <v>2.7438206604251017E-2</v>
      </c>
      <c r="T928" s="5">
        <f t="shared" si="963"/>
        <v>8.9146872490957665E-2</v>
      </c>
      <c r="U928" s="5">
        <f t="shared" si="964"/>
        <v>3.0350521777848763E-2</v>
      </c>
      <c r="V928" s="5">
        <f t="shared" si="965"/>
        <v>3.3932227833312159E-3</v>
      </c>
      <c r="W928" s="5">
        <f t="shared" si="966"/>
        <v>8.7282023607243506E-2</v>
      </c>
      <c r="X928" s="5">
        <f t="shared" si="967"/>
        <v>5.3728462472210171E-2</v>
      </c>
      <c r="Y928" s="5">
        <f t="shared" si="968"/>
        <v>1.6536897062662318E-2</v>
      </c>
      <c r="Z928" s="5">
        <f t="shared" si="969"/>
        <v>3.4443316086088045E-3</v>
      </c>
      <c r="AA928" s="5">
        <f t="shared" si="970"/>
        <v>6.2276545347260369E-3</v>
      </c>
      <c r="AB928" s="5">
        <f t="shared" si="971"/>
        <v>5.6300736123893209E-3</v>
      </c>
      <c r="AC928" s="5">
        <f t="shared" si="972"/>
        <v>2.3604323254997184E-4</v>
      </c>
      <c r="AD928" s="5">
        <f t="shared" si="973"/>
        <v>3.9453394147585023E-2</v>
      </c>
      <c r="AE928" s="5">
        <f t="shared" si="974"/>
        <v>2.4286446615840371E-2</v>
      </c>
      <c r="AF928" s="5">
        <f t="shared" si="975"/>
        <v>7.4750411462402447E-3</v>
      </c>
      <c r="AG928" s="5">
        <f t="shared" si="976"/>
        <v>1.5338113206878237E-3</v>
      </c>
      <c r="AH928" s="5">
        <f t="shared" si="977"/>
        <v>5.3005943814880645E-4</v>
      </c>
      <c r="AI928" s="5">
        <f t="shared" si="978"/>
        <v>9.5839409173353754E-4</v>
      </c>
      <c r="AJ928" s="5">
        <f t="shared" si="979"/>
        <v>8.6643041229264172E-4</v>
      </c>
      <c r="AK928" s="5">
        <f t="shared" si="980"/>
        <v>5.2219413413935123E-4</v>
      </c>
      <c r="AL928" s="5">
        <f t="shared" si="981"/>
        <v>1.0508741441928787E-5</v>
      </c>
      <c r="AM928" s="5">
        <f t="shared" si="982"/>
        <v>1.4267041440460076E-2</v>
      </c>
      <c r="AN928" s="5">
        <f t="shared" si="983"/>
        <v>8.7824063758257208E-3</v>
      </c>
      <c r="AO928" s="5">
        <f t="shared" si="984"/>
        <v>2.7031063893670523E-3</v>
      </c>
      <c r="AP928" s="5">
        <f t="shared" si="985"/>
        <v>5.5465315841373439E-4</v>
      </c>
      <c r="AQ928" s="5">
        <f t="shared" si="986"/>
        <v>8.5357385677215265E-5</v>
      </c>
      <c r="AR928" s="5">
        <f t="shared" si="987"/>
        <v>6.5258062207108325E-5</v>
      </c>
      <c r="AS928" s="5">
        <f t="shared" si="988"/>
        <v>1.1799231700448328E-4</v>
      </c>
      <c r="AT928" s="5">
        <f t="shared" si="989"/>
        <v>1.0667024426730517E-4</v>
      </c>
      <c r="AU928" s="5">
        <f t="shared" si="990"/>
        <v>6.4289728353607997E-5</v>
      </c>
      <c r="AV928" s="5">
        <f t="shared" si="991"/>
        <v>2.906037105406399E-5</v>
      </c>
      <c r="AW928" s="5">
        <f t="shared" si="992"/>
        <v>3.2489824680601643E-7</v>
      </c>
      <c r="AX928" s="5">
        <f t="shared" si="993"/>
        <v>4.2993443247320799E-3</v>
      </c>
      <c r="AY928" s="5">
        <f t="shared" si="994"/>
        <v>2.6465605477472794E-3</v>
      </c>
      <c r="AZ928" s="5">
        <f t="shared" si="995"/>
        <v>8.145756892045232E-4</v>
      </c>
      <c r="BA928" s="5">
        <f t="shared" si="996"/>
        <v>1.6714361690000907E-4</v>
      </c>
      <c r="BB928" s="5">
        <f t="shared" si="997"/>
        <v>2.5722276984811828E-5</v>
      </c>
      <c r="BC928" s="5">
        <f t="shared" si="998"/>
        <v>3.1667881576557878E-6</v>
      </c>
      <c r="BD928" s="5">
        <f t="shared" si="999"/>
        <v>6.6951841883678085E-6</v>
      </c>
      <c r="BE928" s="5">
        <f t="shared" si="1000"/>
        <v>1.2105481965586912E-5</v>
      </c>
      <c r="BF928" s="5">
        <f t="shared" si="1001"/>
        <v>1.0943888136322883E-5</v>
      </c>
      <c r="BG928" s="5">
        <f t="shared" si="1002"/>
        <v>6.5958374826007706E-6</v>
      </c>
      <c r="BH928" s="5">
        <f t="shared" si="1003"/>
        <v>2.9814635955904552E-6</v>
      </c>
      <c r="BI928" s="5">
        <f t="shared" si="1004"/>
        <v>1.0781496900467771E-6</v>
      </c>
      <c r="BJ928" s="8">
        <f t="shared" si="1005"/>
        <v>0.65880191690860335</v>
      </c>
      <c r="BK928" s="8">
        <f t="shared" si="1006"/>
        <v>0.22093020929231105</v>
      </c>
      <c r="BL928" s="8">
        <f t="shared" si="1007"/>
        <v>0.11683269725709587</v>
      </c>
      <c r="BM928" s="8">
        <f t="shared" si="1008"/>
        <v>0.43382366345455048</v>
      </c>
      <c r="BN928" s="8">
        <f t="shared" si="1009"/>
        <v>0.56353925596256804</v>
      </c>
    </row>
    <row r="929" spans="1:66" x14ac:dyDescent="0.25">
      <c r="A929" t="s">
        <v>27</v>
      </c>
      <c r="B929" t="s">
        <v>433</v>
      </c>
      <c r="C929" t="s">
        <v>431</v>
      </c>
      <c r="D929" t="s">
        <v>544</v>
      </c>
      <c r="E929">
        <f>VLOOKUP(A929,home!$A$2:$E$405,3,FALSE)</f>
        <v>1.4007000000000001</v>
      </c>
      <c r="F929">
        <f>VLOOKUP(B929,home!$B$2:$E$405,3,FALSE)</f>
        <v>0.75849999999999995</v>
      </c>
      <c r="G929">
        <f>VLOOKUP(C929,away!$B$2:$E$405,4,FALSE)</f>
        <v>0.79790000000000005</v>
      </c>
      <c r="H929">
        <f>VLOOKUP(A929,away!$A$2:$E$405,3,FALSE)</f>
        <v>1.0741000000000001</v>
      </c>
      <c r="I929">
        <f>VLOOKUP(C929,away!$B$2:$E$405,3,FALSE)</f>
        <v>0.87619999999999998</v>
      </c>
      <c r="J929">
        <f>VLOOKUP(B929,home!$B$2:$E$405,4,FALSE)</f>
        <v>1.3383</v>
      </c>
      <c r="K929" s="3">
        <f t="shared" si="954"/>
        <v>0.84771365500500007</v>
      </c>
      <c r="L929" s="3">
        <f t="shared" si="955"/>
        <v>1.259509487886</v>
      </c>
      <c r="M929" s="5">
        <f t="shared" si="956"/>
        <v>0.12157509480437849</v>
      </c>
      <c r="N929" s="5">
        <f t="shared" si="957"/>
        <v>0.10306086797419907</v>
      </c>
      <c r="O929" s="5">
        <f t="shared" si="958"/>
        <v>0.15312498539675465</v>
      </c>
      <c r="P929" s="5">
        <f t="shared" si="959"/>
        <v>0.12980614104327015</v>
      </c>
      <c r="Q929" s="5">
        <f t="shared" si="960"/>
        <v>4.3683052539198026E-2</v>
      </c>
      <c r="R929" s="5">
        <f t="shared" si="961"/>
        <v>9.6431185969808847E-2</v>
      </c>
      <c r="S929" s="5">
        <f t="shared" si="962"/>
        <v>3.4648614257010039E-2</v>
      </c>
      <c r="T929" s="5">
        <f t="shared" si="963"/>
        <v>5.501921913294254E-2</v>
      </c>
      <c r="U929" s="5">
        <f t="shared" si="964"/>
        <v>8.1746033114933531E-2</v>
      </c>
      <c r="V929" s="5">
        <f t="shared" si="965"/>
        <v>4.1104936614016355E-3</v>
      </c>
      <c r="W929" s="5">
        <f t="shared" si="966"/>
        <v>1.2343573376593005E-2</v>
      </c>
      <c r="X929" s="5">
        <f t="shared" si="967"/>
        <v>1.5546847782235919E-2</v>
      </c>
      <c r="Y929" s="5">
        <f t="shared" si="968"/>
        <v>9.7907011442227802E-3</v>
      </c>
      <c r="Z929" s="5">
        <f t="shared" si="969"/>
        <v>4.0485331219024527E-2</v>
      </c>
      <c r="AA929" s="5">
        <f t="shared" si="970"/>
        <v>3.4319968101767309E-2</v>
      </c>
      <c r="AB929" s="5">
        <f t="shared" si="971"/>
        <v>1.4546752799602091E-2</v>
      </c>
      <c r="AC929" s="5">
        <f t="shared" si="972"/>
        <v>2.7429925143586647E-4</v>
      </c>
      <c r="AD929" s="5">
        <f t="shared" si="973"/>
        <v>2.6159539257235159E-3</v>
      </c>
      <c r="AE929" s="5">
        <f t="shared" si="974"/>
        <v>3.294818789321397E-3</v>
      </c>
      <c r="AF929" s="5">
        <f t="shared" si="975"/>
        <v>2.0749277630076816E-3</v>
      </c>
      <c r="AG929" s="5">
        <f t="shared" si="976"/>
        <v>8.7113040139541627E-4</v>
      </c>
      <c r="AH929" s="5">
        <f t="shared" si="977"/>
        <v>1.2747914697642162E-2</v>
      </c>
      <c r="AI929" s="5">
        <f t="shared" si="978"/>
        <v>1.0806581362030197E-2</v>
      </c>
      <c r="AJ929" s="5">
        <f t="shared" si="979"/>
        <v>4.5804432922577649E-3</v>
      </c>
      <c r="AK929" s="5">
        <f t="shared" si="980"/>
        <v>1.2943014416076553E-3</v>
      </c>
      <c r="AL929" s="5">
        <f t="shared" si="981"/>
        <v>1.1714809641642236E-5</v>
      </c>
      <c r="AM929" s="5">
        <f t="shared" si="982"/>
        <v>4.4351597273995218E-4</v>
      </c>
      <c r="AN929" s="5">
        <f t="shared" si="983"/>
        <v>5.5861257569495839E-4</v>
      </c>
      <c r="AO929" s="5">
        <f t="shared" si="984"/>
        <v>3.5178891957011825E-4</v>
      </c>
      <c r="AP929" s="5">
        <f t="shared" si="985"/>
        <v>1.4769382731057628E-4</v>
      </c>
      <c r="AQ929" s="5">
        <f t="shared" si="986"/>
        <v>4.6505444199966797E-5</v>
      </c>
      <c r="AR929" s="5">
        <f t="shared" si="987"/>
        <v>3.211223902488341E-3</v>
      </c>
      <c r="AS929" s="5">
        <f t="shared" si="988"/>
        <v>2.7221983514178114E-3</v>
      </c>
      <c r="AT929" s="5">
        <f t="shared" si="989"/>
        <v>1.1538223570644892E-3</v>
      </c>
      <c r="AU929" s="5">
        <f t="shared" si="990"/>
        <v>3.2603698917787419E-4</v>
      </c>
      <c r="AV929" s="5">
        <f t="shared" si="991"/>
        <v>6.9096501940700325E-5</v>
      </c>
      <c r="AW929" s="5">
        <f t="shared" si="992"/>
        <v>3.4744283291758729E-7</v>
      </c>
      <c r="AX929" s="5">
        <f t="shared" si="993"/>
        <v>6.2662424384080453E-5</v>
      </c>
      <c r="AY929" s="5">
        <f t="shared" si="994"/>
        <v>7.8923918045688369E-5</v>
      </c>
      <c r="AZ929" s="5">
        <f t="shared" si="995"/>
        <v>4.9702711799840802E-5</v>
      </c>
      <c r="BA929" s="5">
        <f t="shared" si="996"/>
        <v>2.0867012361854313E-5</v>
      </c>
      <c r="BB929" s="5">
        <f t="shared" si="997"/>
        <v>6.5705500133974864E-6</v>
      </c>
      <c r="BC929" s="5">
        <f t="shared" si="998"/>
        <v>1.6551340165007252E-6</v>
      </c>
      <c r="BD929" s="5">
        <f t="shared" si="999"/>
        <v>6.7409449548506127E-4</v>
      </c>
      <c r="BE929" s="5">
        <f t="shared" si="1000"/>
        <v>5.7143910858639278E-4</v>
      </c>
      <c r="BF929" s="5">
        <f t="shared" si="1001"/>
        <v>2.4220836767628506E-4</v>
      </c>
      <c r="BG929" s="5">
        <f t="shared" si="1002"/>
        <v>6.8441113545219523E-5</v>
      </c>
      <c r="BH929" s="5">
        <f t="shared" si="1003"/>
        <v>1.450461662900756E-5</v>
      </c>
      <c r="BI929" s="5">
        <f t="shared" si="1004"/>
        <v>2.4591523154044612E-6</v>
      </c>
      <c r="BJ929" s="8">
        <f t="shared" si="1005"/>
        <v>0.25006959131897627</v>
      </c>
      <c r="BK929" s="8">
        <f t="shared" si="1006"/>
        <v>0.29050528174518353</v>
      </c>
      <c r="BL929" s="8">
        <f t="shared" si="1007"/>
        <v>0.41865369113273077</v>
      </c>
      <c r="BM929" s="8">
        <f t="shared" si="1008"/>
        <v>0.35195399121309301</v>
      </c>
      <c r="BN929" s="8">
        <f t="shared" si="1009"/>
        <v>0.64768132772760922</v>
      </c>
    </row>
    <row r="930" spans="1:66" x14ac:dyDescent="0.25">
      <c r="A930" t="s">
        <v>27</v>
      </c>
      <c r="B930" t="s">
        <v>519</v>
      </c>
      <c r="C930" t="s">
        <v>511</v>
      </c>
      <c r="D930" t="s">
        <v>544</v>
      </c>
      <c r="E930">
        <f>VLOOKUP(A930,home!$A$2:$E$405,3,FALSE)</f>
        <v>1.4007000000000001</v>
      </c>
      <c r="F930" t="e">
        <f>VLOOKUP(B930,home!$B$2:$E$405,3,FALSE)</f>
        <v>#N/A</v>
      </c>
      <c r="G930" t="e">
        <f>VLOOKUP(C930,away!$B$2:$E$405,4,FALSE)</f>
        <v>#N/A</v>
      </c>
      <c r="H930">
        <f>VLOOKUP(A930,away!$A$2:$E$405,3,FALSE)</f>
        <v>1.0741000000000001</v>
      </c>
      <c r="I930" t="e">
        <f>VLOOKUP(C930,away!$B$2:$E$405,3,FALSE)</f>
        <v>#N/A</v>
      </c>
      <c r="J930" t="e">
        <f>VLOOKUP(B930,home!$B$2:$E$405,4,FALSE)</f>
        <v>#N/A</v>
      </c>
      <c r="K930" s="3" t="e">
        <f t="shared" si="954"/>
        <v>#N/A</v>
      </c>
      <c r="L930" s="3" t="e">
        <f t="shared" si="955"/>
        <v>#N/A</v>
      </c>
      <c r="M930" s="5" t="e">
        <f t="shared" si="956"/>
        <v>#N/A</v>
      </c>
      <c r="N930" s="5" t="e">
        <f t="shared" si="957"/>
        <v>#N/A</v>
      </c>
      <c r="O930" s="5" t="e">
        <f t="shared" si="958"/>
        <v>#N/A</v>
      </c>
      <c r="P930" s="5" t="e">
        <f t="shared" si="959"/>
        <v>#N/A</v>
      </c>
      <c r="Q930" s="5" t="e">
        <f t="shared" si="960"/>
        <v>#N/A</v>
      </c>
      <c r="R930" s="5" t="e">
        <f t="shared" si="961"/>
        <v>#N/A</v>
      </c>
      <c r="S930" s="5" t="e">
        <f t="shared" si="962"/>
        <v>#N/A</v>
      </c>
      <c r="T930" s="5" t="e">
        <f t="shared" si="963"/>
        <v>#N/A</v>
      </c>
      <c r="U930" s="5" t="e">
        <f t="shared" si="964"/>
        <v>#N/A</v>
      </c>
      <c r="V930" s="5" t="e">
        <f t="shared" si="965"/>
        <v>#N/A</v>
      </c>
      <c r="W930" s="5" t="e">
        <f t="shared" si="966"/>
        <v>#N/A</v>
      </c>
      <c r="X930" s="5" t="e">
        <f t="shared" si="967"/>
        <v>#N/A</v>
      </c>
      <c r="Y930" s="5" t="e">
        <f t="shared" si="968"/>
        <v>#N/A</v>
      </c>
      <c r="Z930" s="5" t="e">
        <f t="shared" si="969"/>
        <v>#N/A</v>
      </c>
      <c r="AA930" s="5" t="e">
        <f t="shared" si="970"/>
        <v>#N/A</v>
      </c>
      <c r="AB930" s="5" t="e">
        <f t="shared" si="971"/>
        <v>#N/A</v>
      </c>
      <c r="AC930" s="5" t="e">
        <f t="shared" si="972"/>
        <v>#N/A</v>
      </c>
      <c r="AD930" s="5" t="e">
        <f t="shared" si="973"/>
        <v>#N/A</v>
      </c>
      <c r="AE930" s="5" t="e">
        <f t="shared" si="974"/>
        <v>#N/A</v>
      </c>
      <c r="AF930" s="5" t="e">
        <f t="shared" si="975"/>
        <v>#N/A</v>
      </c>
      <c r="AG930" s="5" t="e">
        <f t="shared" si="976"/>
        <v>#N/A</v>
      </c>
      <c r="AH930" s="5" t="e">
        <f t="shared" si="977"/>
        <v>#N/A</v>
      </c>
      <c r="AI930" s="5" t="e">
        <f t="shared" si="978"/>
        <v>#N/A</v>
      </c>
      <c r="AJ930" s="5" t="e">
        <f t="shared" si="979"/>
        <v>#N/A</v>
      </c>
      <c r="AK930" s="5" t="e">
        <f t="shared" si="980"/>
        <v>#N/A</v>
      </c>
      <c r="AL930" s="5" t="e">
        <f t="shared" si="981"/>
        <v>#N/A</v>
      </c>
      <c r="AM930" s="5" t="e">
        <f t="shared" si="982"/>
        <v>#N/A</v>
      </c>
      <c r="AN930" s="5" t="e">
        <f t="shared" si="983"/>
        <v>#N/A</v>
      </c>
      <c r="AO930" s="5" t="e">
        <f t="shared" si="984"/>
        <v>#N/A</v>
      </c>
      <c r="AP930" s="5" t="e">
        <f t="shared" si="985"/>
        <v>#N/A</v>
      </c>
      <c r="AQ930" s="5" t="e">
        <f t="shared" si="986"/>
        <v>#N/A</v>
      </c>
      <c r="AR930" s="5" t="e">
        <f t="shared" si="987"/>
        <v>#N/A</v>
      </c>
      <c r="AS930" s="5" t="e">
        <f t="shared" si="988"/>
        <v>#N/A</v>
      </c>
      <c r="AT930" s="5" t="e">
        <f t="shared" si="989"/>
        <v>#N/A</v>
      </c>
      <c r="AU930" s="5" t="e">
        <f t="shared" si="990"/>
        <v>#N/A</v>
      </c>
      <c r="AV930" s="5" t="e">
        <f t="shared" si="991"/>
        <v>#N/A</v>
      </c>
      <c r="AW930" s="5" t="e">
        <f t="shared" si="992"/>
        <v>#N/A</v>
      </c>
      <c r="AX930" s="5" t="e">
        <f t="shared" si="993"/>
        <v>#N/A</v>
      </c>
      <c r="AY930" s="5" t="e">
        <f t="shared" si="994"/>
        <v>#N/A</v>
      </c>
      <c r="AZ930" s="5" t="e">
        <f t="shared" si="995"/>
        <v>#N/A</v>
      </c>
      <c r="BA930" s="5" t="e">
        <f t="shared" si="996"/>
        <v>#N/A</v>
      </c>
      <c r="BB930" s="5" t="e">
        <f t="shared" si="997"/>
        <v>#N/A</v>
      </c>
      <c r="BC930" s="5" t="e">
        <f t="shared" si="998"/>
        <v>#N/A</v>
      </c>
      <c r="BD930" s="5" t="e">
        <f t="shared" si="999"/>
        <v>#N/A</v>
      </c>
      <c r="BE930" s="5" t="e">
        <f t="shared" si="1000"/>
        <v>#N/A</v>
      </c>
      <c r="BF930" s="5" t="e">
        <f t="shared" si="1001"/>
        <v>#N/A</v>
      </c>
      <c r="BG930" s="5" t="e">
        <f t="shared" si="1002"/>
        <v>#N/A</v>
      </c>
      <c r="BH930" s="5" t="e">
        <f t="shared" si="1003"/>
        <v>#N/A</v>
      </c>
      <c r="BI930" s="5" t="e">
        <f t="shared" si="1004"/>
        <v>#N/A</v>
      </c>
      <c r="BJ930" s="8" t="e">
        <f t="shared" si="1005"/>
        <v>#N/A</v>
      </c>
      <c r="BK930" s="8" t="e">
        <f t="shared" si="1006"/>
        <v>#N/A</v>
      </c>
      <c r="BL930" s="8" t="e">
        <f t="shared" si="1007"/>
        <v>#N/A</v>
      </c>
      <c r="BM930" s="8" t="e">
        <f t="shared" si="1008"/>
        <v>#N/A</v>
      </c>
      <c r="BN930" s="8" t="e">
        <f t="shared" si="1009"/>
        <v>#N/A</v>
      </c>
    </row>
    <row r="931" spans="1:66" x14ac:dyDescent="0.25">
      <c r="A931" t="s">
        <v>27</v>
      </c>
      <c r="B931" t="s">
        <v>477</v>
      </c>
      <c r="C931" t="s">
        <v>182</v>
      </c>
      <c r="D931" t="s">
        <v>544</v>
      </c>
      <c r="E931">
        <f>VLOOKUP(A931,home!$A$2:$E$405,3,FALSE)</f>
        <v>1.4007000000000001</v>
      </c>
      <c r="F931">
        <f>VLOOKUP(B931,home!$B$2:$E$405,3,FALSE)</f>
        <v>0.75590000000000002</v>
      </c>
      <c r="G931">
        <f>VLOOKUP(C931,away!$B$2:$E$405,4,FALSE)</f>
        <v>1.0709</v>
      </c>
      <c r="H931">
        <f>VLOOKUP(A931,away!$A$2:$E$405,3,FALSE)</f>
        <v>1.0741000000000001</v>
      </c>
      <c r="I931">
        <f>VLOOKUP(C931,away!$B$2:$E$405,3,FALSE)</f>
        <v>0.93100000000000005</v>
      </c>
      <c r="J931">
        <f>VLOOKUP(B931,home!$B$2:$E$405,4,FALSE)</f>
        <v>0.93100000000000005</v>
      </c>
      <c r="K931" s="3">
        <f t="shared" si="954"/>
        <v>1.1338572793170001</v>
      </c>
      <c r="L931" s="3">
        <f t="shared" si="955"/>
        <v>0.93098799010000022</v>
      </c>
      <c r="M931" s="5">
        <f t="shared" si="956"/>
        <v>0.12683791475422143</v>
      </c>
      <c r="N931" s="5">
        <f t="shared" si="957"/>
        <v>0.14381609293746309</v>
      </c>
      <c r="O931" s="5">
        <f t="shared" si="958"/>
        <v>0.11808457532550776</v>
      </c>
      <c r="P931" s="5">
        <f t="shared" si="959"/>
        <v>0.13389105530788359</v>
      </c>
      <c r="Q931" s="5">
        <f t="shared" si="960"/>
        <v>8.1533461930036369E-2</v>
      </c>
      <c r="R931" s="5">
        <f t="shared" si="961"/>
        <v>5.4967660722053273E-2</v>
      </c>
      <c r="S931" s="5">
        <f t="shared" si="962"/>
        <v>3.5334100860527788E-2</v>
      </c>
      <c r="T931" s="5">
        <f t="shared" si="963"/>
        <v>7.5906673848139428E-2</v>
      </c>
      <c r="U931" s="5">
        <f t="shared" si="964"/>
        <v>6.232548223672725E-2</v>
      </c>
      <c r="V931" s="5">
        <f t="shared" si="965"/>
        <v>4.1443269123244125E-3</v>
      </c>
      <c r="W931" s="5">
        <f t="shared" si="966"/>
        <v>3.0815769772429082E-2</v>
      </c>
      <c r="X931" s="5">
        <f t="shared" si="967"/>
        <v>2.8689111563818089E-2</v>
      </c>
      <c r="Y931" s="5">
        <f t="shared" si="968"/>
        <v>1.3354609156276839E-2</v>
      </c>
      <c r="Z931" s="5">
        <f t="shared" si="969"/>
        <v>1.7058077325374371E-2</v>
      </c>
      <c r="AA931" s="5">
        <f t="shared" si="970"/>
        <v>1.9341425146527993E-2</v>
      </c>
      <c r="AB931" s="5">
        <f t="shared" si="971"/>
        <v>1.096520784737782E-2</v>
      </c>
      <c r="AC931" s="5">
        <f t="shared" si="972"/>
        <v>2.7342391316271928E-4</v>
      </c>
      <c r="AD931" s="5">
        <f t="shared" si="973"/>
        <v>8.7351712185563726E-3</v>
      </c>
      <c r="AE931" s="5">
        <f t="shared" si="974"/>
        <v>8.1323394959431656E-3</v>
      </c>
      <c r="AF931" s="5">
        <f t="shared" si="975"/>
        <v>3.7855552010694882E-3</v>
      </c>
      <c r="AG931" s="5">
        <f t="shared" si="976"/>
        <v>1.1747688093520952E-3</v>
      </c>
      <c r="AH931" s="5">
        <f t="shared" si="977"/>
        <v>3.9702162810301674E-3</v>
      </c>
      <c r="AI931" s="5">
        <f t="shared" si="978"/>
        <v>4.501658630708923E-3</v>
      </c>
      <c r="AJ931" s="5">
        <f t="shared" si="979"/>
        <v>2.5521192037147558E-3</v>
      </c>
      <c r="AK931" s="5">
        <f t="shared" si="980"/>
        <v>9.6457964560556079E-4</v>
      </c>
      <c r="AL931" s="5">
        <f t="shared" si="981"/>
        <v>1.1545133440803175E-5</v>
      </c>
      <c r="AM931" s="5">
        <f t="shared" si="982"/>
        <v>1.9808874944480972E-3</v>
      </c>
      <c r="AN931" s="5">
        <f t="shared" si="983"/>
        <v>1.8441824670704593E-3</v>
      </c>
      <c r="AO931" s="5">
        <f t="shared" si="984"/>
        <v>8.5845586419779334E-4</v>
      </c>
      <c r="AP931" s="5">
        <f t="shared" si="985"/>
        <v>2.6640403319968755E-4</v>
      </c>
      <c r="AQ931" s="5">
        <f t="shared" si="986"/>
        <v>6.2004738855777692E-5</v>
      </c>
      <c r="AR931" s="5">
        <f t="shared" si="987"/>
        <v>7.3924473514771485E-4</v>
      </c>
      <c r="AS931" s="5">
        <f t="shared" si="988"/>
        <v>8.3819802414400425E-4</v>
      </c>
      <c r="AT931" s="5">
        <f t="shared" si="989"/>
        <v>4.7519846559240293E-4</v>
      </c>
      <c r="AU931" s="5">
        <f t="shared" si="990"/>
        <v>1.7960241311073836E-4</v>
      </c>
      <c r="AV931" s="5">
        <f t="shared" si="991"/>
        <v>5.0910875872127422E-5</v>
      </c>
      <c r="AW931" s="5">
        <f t="shared" si="992"/>
        <v>3.3853137662933533E-7</v>
      </c>
      <c r="AX931" s="5">
        <f t="shared" si="993"/>
        <v>3.7434061751466421E-4</v>
      </c>
      <c r="AY931" s="5">
        <f t="shared" si="994"/>
        <v>3.4850661911277011E-4</v>
      </c>
      <c r="AZ931" s="5">
        <f t="shared" si="995"/>
        <v>1.6222773843217208E-4</v>
      </c>
      <c r="BA931" s="5">
        <f t="shared" si="996"/>
        <v>5.0344025380478831E-5</v>
      </c>
      <c r="BB931" s="5">
        <f t="shared" si="997"/>
        <v>1.1717420750628841E-5</v>
      </c>
      <c r="BC931" s="5">
        <f t="shared" si="998"/>
        <v>2.1817555987567969E-6</v>
      </c>
      <c r="BD931" s="5">
        <f t="shared" si="999"/>
        <v>1.1470466169452962E-4</v>
      </c>
      <c r="BE931" s="5">
        <f t="shared" si="1000"/>
        <v>1.3005871563393626E-4</v>
      </c>
      <c r="BF931" s="5">
        <f t="shared" si="1001"/>
        <v>7.3734010730079188E-5</v>
      </c>
      <c r="BG931" s="5">
        <f t="shared" si="1002"/>
        <v>2.7867948266512695E-5</v>
      </c>
      <c r="BH931" s="5">
        <f t="shared" si="1003"/>
        <v>7.8995690004037466E-6</v>
      </c>
      <c r="BI931" s="5">
        <f t="shared" si="1004"/>
        <v>1.7913967629149404E-6</v>
      </c>
      <c r="BJ931" s="8">
        <f t="shared" si="1005"/>
        <v>0.40190480670764522</v>
      </c>
      <c r="BK931" s="8">
        <f t="shared" si="1006"/>
        <v>0.30084087350067357</v>
      </c>
      <c r="BL931" s="8">
        <f t="shared" si="1007"/>
        <v>0.28031213585520875</v>
      </c>
      <c r="BM931" s="8">
        <f t="shared" si="1008"/>
        <v>0.34063696432400026</v>
      </c>
      <c r="BN931" s="8">
        <f t="shared" si="1009"/>
        <v>0.65913076097716561</v>
      </c>
    </row>
    <row r="932" spans="1:66" x14ac:dyDescent="0.25">
      <c r="A932" t="s">
        <v>27</v>
      </c>
      <c r="B932" t="s">
        <v>29</v>
      </c>
      <c r="C932" t="s">
        <v>265</v>
      </c>
      <c r="D932" t="s">
        <v>544</v>
      </c>
      <c r="E932">
        <f>VLOOKUP(A932,home!$A$2:$E$405,3,FALSE)</f>
        <v>1.4007000000000001</v>
      </c>
      <c r="F932">
        <f>VLOOKUP(B932,home!$B$2:$E$405,3,FALSE)</f>
        <v>1.8293999999999999</v>
      </c>
      <c r="G932">
        <f>VLOOKUP(C932,away!$B$2:$E$405,4,FALSE)</f>
        <v>1.1338999999999999</v>
      </c>
      <c r="H932">
        <f>VLOOKUP(A932,away!$A$2:$E$405,3,FALSE)</f>
        <v>1.0741000000000001</v>
      </c>
      <c r="I932">
        <f>VLOOKUP(C932,away!$B$2:$E$405,3,FALSE)</f>
        <v>0.93100000000000005</v>
      </c>
      <c r="J932">
        <f>VLOOKUP(B932,home!$B$2:$E$405,4,FALSE)</f>
        <v>0.6401</v>
      </c>
      <c r="K932" s="3">
        <f t="shared" si="954"/>
        <v>2.905551373662</v>
      </c>
      <c r="L932" s="3">
        <f t="shared" si="955"/>
        <v>0.64009174271000013</v>
      </c>
      <c r="M932" s="5">
        <f t="shared" si="956"/>
        <v>2.8850062594644323E-2</v>
      </c>
      <c r="N932" s="5">
        <f t="shared" si="957"/>
        <v>8.3825339002103483E-2</v>
      </c>
      <c r="O932" s="5">
        <f t="shared" si="958"/>
        <v>1.8466686843498472E-2</v>
      </c>
      <c r="P932" s="5">
        <f t="shared" si="959"/>
        <v>5.365590732511296E-2</v>
      </c>
      <c r="Q932" s="5">
        <f t="shared" si="960"/>
        <v>0.12177941444262234</v>
      </c>
      <c r="R932" s="5">
        <f t="shared" si="961"/>
        <v>5.9101868818673834E-3</v>
      </c>
      <c r="S932" s="5">
        <f t="shared" si="962"/>
        <v>2.4947574909383007E-2</v>
      </c>
      <c r="T932" s="5">
        <f t="shared" si="963"/>
        <v>7.794999761678148E-2</v>
      </c>
      <c r="U932" s="5">
        <f t="shared" si="964"/>
        <v>1.7172351613208906E-2</v>
      </c>
      <c r="V932" s="5">
        <f t="shared" si="965"/>
        <v>5.1553316505249724E-3</v>
      </c>
      <c r="W932" s="5">
        <f t="shared" si="966"/>
        <v>0.11794544830583846</v>
      </c>
      <c r="X932" s="5">
        <f t="shared" si="967"/>
        <v>7.5495907550796368E-2</v>
      </c>
      <c r="Y932" s="5">
        <f t="shared" si="968"/>
        <v>2.4162153515831151E-2</v>
      </c>
      <c r="Z932" s="5">
        <f t="shared" si="969"/>
        <v>1.2610206069854251E-3</v>
      </c>
      <c r="AA932" s="5">
        <f t="shared" si="970"/>
        <v>3.6639601568425905E-3</v>
      </c>
      <c r="AB932" s="5">
        <f t="shared" si="971"/>
        <v>5.3229122333784146E-3</v>
      </c>
      <c r="AC932" s="5">
        <f t="shared" si="972"/>
        <v>5.992491271971706E-4</v>
      </c>
      <c r="AD932" s="5">
        <f t="shared" si="973"/>
        <v>8.5674139835552332E-2</v>
      </c>
      <c r="AE932" s="5">
        <f t="shared" si="974"/>
        <v>5.483930947251893E-2</v>
      </c>
      <c r="AF932" s="5">
        <f t="shared" si="975"/>
        <v>1.755109458463883E-2</v>
      </c>
      <c r="AG932" s="5">
        <f t="shared" si="976"/>
        <v>3.744770239716505E-3</v>
      </c>
      <c r="AH932" s="5">
        <f t="shared" si="977"/>
        <v>2.0179221947963074E-4</v>
      </c>
      <c r="AI932" s="5">
        <f t="shared" si="978"/>
        <v>5.8631766050334477E-4</v>
      </c>
      <c r="AJ932" s="5">
        <f t="shared" si="979"/>
        <v>8.5178804193889205E-4</v>
      </c>
      <c r="AK932" s="5">
        <f t="shared" si="980"/>
        <v>8.2497130510813773E-4</v>
      </c>
      <c r="AL932" s="5">
        <f t="shared" si="981"/>
        <v>4.4579807101721991E-5</v>
      </c>
      <c r="AM932" s="5">
        <f t="shared" si="982"/>
        <v>4.9786122937299851E-2</v>
      </c>
      <c r="AN932" s="5">
        <f t="shared" si="983"/>
        <v>3.1867686193710568E-2</v>
      </c>
      <c r="AO932" s="5">
        <f t="shared" si="984"/>
        <v>1.0199121395933803E-2</v>
      </c>
      <c r="AP932" s="5">
        <f t="shared" si="985"/>
        <v>2.1761244628113728E-3</v>
      </c>
      <c r="AQ932" s="5">
        <f t="shared" si="986"/>
        <v>3.482298249386986E-4</v>
      </c>
      <c r="AR932" s="5">
        <f t="shared" si="987"/>
        <v>2.5833106686407147E-5</v>
      </c>
      <c r="AS932" s="5">
        <f t="shared" si="988"/>
        <v>7.5059418618647275E-5</v>
      </c>
      <c r="AT932" s="5">
        <f t="shared" si="989"/>
        <v>1.0904449843684088E-4</v>
      </c>
      <c r="AU932" s="5">
        <f t="shared" si="990"/>
        <v>1.0561146407448228E-4</v>
      </c>
      <c r="AV932" s="5">
        <f t="shared" si="991"/>
        <v>7.6714883629016743E-5</v>
      </c>
      <c r="AW932" s="5">
        <f t="shared" si="992"/>
        <v>2.3030664439388708E-6</v>
      </c>
      <c r="AX932" s="5">
        <f t="shared" si="993"/>
        <v>2.4109356314962811E-2</v>
      </c>
      <c r="AY932" s="5">
        <f t="shared" si="994"/>
        <v>1.5432199899260892E-2</v>
      </c>
      <c r="AZ932" s="5">
        <f t="shared" si="995"/>
        <v>4.9390118636834963E-3</v>
      </c>
      <c r="BA932" s="5">
        <f t="shared" si="996"/>
        <v>1.053806903696845E-3</v>
      </c>
      <c r="BB932" s="5">
        <f t="shared" si="997"/>
        <v>1.6863327436678568E-4</v>
      </c>
      <c r="BC932" s="5">
        <f t="shared" si="998"/>
        <v>2.1588153293665898E-5</v>
      </c>
      <c r="BD932" s="5">
        <f t="shared" si="999"/>
        <v>2.7559263797526161E-6</v>
      </c>
      <c r="BE932" s="5">
        <f t="shared" si="1000"/>
        <v>8.0074856784015554E-6</v>
      </c>
      <c r="BF932" s="5">
        <f t="shared" si="1001"/>
        <v>1.163308050622922E-5</v>
      </c>
      <c r="BG932" s="5">
        <f t="shared" si="1002"/>
        <v>1.1266837681598315E-5</v>
      </c>
      <c r="BH932" s="5">
        <f t="shared" si="1003"/>
        <v>8.1840939256486917E-6</v>
      </c>
      <c r="BI932" s="5">
        <f t="shared" si="1004"/>
        <v>4.7558610695694753E-6</v>
      </c>
      <c r="BJ932" s="8">
        <f t="shared" si="1005"/>
        <v>0.80306945579035871</v>
      </c>
      <c r="BK932" s="8">
        <f t="shared" si="1006"/>
        <v>0.12868490531322505</v>
      </c>
      <c r="BL932" s="8">
        <f t="shared" si="1007"/>
        <v>5.3439833612512366E-2</v>
      </c>
      <c r="BM932" s="8">
        <f t="shared" si="1008"/>
        <v>0.65853772140041555</v>
      </c>
      <c r="BN932" s="8">
        <f t="shared" si="1009"/>
        <v>0.31248759708984897</v>
      </c>
    </row>
    <row r="933" spans="1:66" x14ac:dyDescent="0.25">
      <c r="A933" t="s">
        <v>184</v>
      </c>
      <c r="B933" t="s">
        <v>186</v>
      </c>
      <c r="C933" t="s">
        <v>185</v>
      </c>
      <c r="D933" t="s">
        <v>544</v>
      </c>
      <c r="E933">
        <f>VLOOKUP(A933,home!$A$2:$E$405,3,FALSE)</f>
        <v>1.6847000000000001</v>
      </c>
      <c r="F933">
        <f>VLOOKUP(B933,home!$B$2:$E$405,3,FALSE)</f>
        <v>0.68730000000000002</v>
      </c>
      <c r="G933">
        <f>VLOOKUP(C933,away!$B$2:$E$405,4,FALSE)</f>
        <v>0.62480000000000002</v>
      </c>
      <c r="H933">
        <f>VLOOKUP(A933,away!$A$2:$E$405,3,FALSE)</f>
        <v>1.2386999999999999</v>
      </c>
      <c r="I933">
        <f>VLOOKUP(C933,away!$B$2:$E$405,3,FALSE)</f>
        <v>2.3794</v>
      </c>
      <c r="J933">
        <f>VLOOKUP(B933,home!$B$2:$E$405,4,FALSE)</f>
        <v>0.93479999999999996</v>
      </c>
      <c r="K933" s="3">
        <f t="shared" si="954"/>
        <v>0.72345236488800013</v>
      </c>
      <c r="L933" s="3">
        <f t="shared" si="955"/>
        <v>2.7551947267439996</v>
      </c>
      <c r="M933" s="5">
        <f t="shared" si="956"/>
        <v>3.0849118843995438E-2</v>
      </c>
      <c r="N933" s="5">
        <f t="shared" si="957"/>
        <v>2.2317867982399466E-2</v>
      </c>
      <c r="O933" s="5">
        <f t="shared" si="958"/>
        <v>8.499532956367517E-2</v>
      </c>
      <c r="P933" s="5">
        <f t="shared" si="959"/>
        <v>6.1490072177275756E-2</v>
      </c>
      <c r="Q933" s="5">
        <f t="shared" si="960"/>
        <v>8.0729571855625362E-3</v>
      </c>
      <c r="R933" s="5">
        <f t="shared" si="961"/>
        <v>0.11708934190585313</v>
      </c>
      <c r="S933" s="5">
        <f t="shared" si="962"/>
        <v>3.0641304501169996E-2</v>
      </c>
      <c r="T933" s="5">
        <f t="shared" si="963"/>
        <v>2.2242569066891978E-2</v>
      </c>
      <c r="U933" s="5">
        <f t="shared" si="964"/>
        <v>8.4708561304969052E-2</v>
      </c>
      <c r="V933" s="5">
        <f t="shared" si="965"/>
        <v>6.7862050881724572E-3</v>
      </c>
      <c r="W933" s="5">
        <f t="shared" si="966"/>
        <v>1.946799989178264E-3</v>
      </c>
      <c r="X933" s="5">
        <f t="shared" si="967"/>
        <v>5.3638130642092276E-3</v>
      </c>
      <c r="Y933" s="5">
        <f t="shared" si="968"/>
        <v>7.3891747348749206E-3</v>
      </c>
      <c r="Z933" s="5">
        <f t="shared" si="969"/>
        <v>0.10753464579231058</v>
      </c>
      <c r="AA933" s="5">
        <f t="shared" si="970"/>
        <v>7.7796193805840519E-2</v>
      </c>
      <c r="AB933" s="5">
        <f t="shared" si="971"/>
        <v>2.814092019406025E-2</v>
      </c>
      <c r="AC933" s="5">
        <f t="shared" si="972"/>
        <v>8.4541361373993847E-4</v>
      </c>
      <c r="AD933" s="5">
        <f t="shared" si="973"/>
        <v>3.5210426403373693E-4</v>
      </c>
      <c r="AE933" s="5">
        <f t="shared" si="974"/>
        <v>9.7011581152982882E-4</v>
      </c>
      <c r="AF933" s="5">
        <f t="shared" si="975"/>
        <v>1.3364289841289803E-3</v>
      </c>
      <c r="AG933" s="5">
        <f t="shared" si="976"/>
        <v>1.2273740299133355E-3</v>
      </c>
      <c r="AH933" s="5">
        <f t="shared" si="977"/>
        <v>7.4069722257314466E-2</v>
      </c>
      <c r="AI933" s="5">
        <f t="shared" si="978"/>
        <v>5.3585915733651492E-2</v>
      </c>
      <c r="AJ933" s="5">
        <f t="shared" si="979"/>
        <v>1.938342873109963E-2</v>
      </c>
      <c r="AK933" s="5">
        <f t="shared" si="980"/>
        <v>4.6743291183840123E-3</v>
      </c>
      <c r="AL933" s="5">
        <f t="shared" si="981"/>
        <v>6.740489981760215E-5</v>
      </c>
      <c r="AM933" s="5">
        <f t="shared" si="982"/>
        <v>5.0946132500471176E-5</v>
      </c>
      <c r="AN933" s="5">
        <f t="shared" si="983"/>
        <v>1.4036651561329927E-4</v>
      </c>
      <c r="AO933" s="5">
        <f t="shared" si="984"/>
        <v>1.9336854181459576E-4</v>
      </c>
      <c r="AP933" s="5">
        <f t="shared" si="985"/>
        <v>1.7758932890858361E-4</v>
      </c>
      <c r="AQ933" s="5">
        <f t="shared" si="986"/>
        <v>1.223232956337338E-4</v>
      </c>
      <c r="AR933" s="5">
        <f t="shared" si="987"/>
        <v>4.0815301634949105E-2</v>
      </c>
      <c r="AS933" s="5">
        <f t="shared" si="988"/>
        <v>2.952792649142099E-2</v>
      </c>
      <c r="AT933" s="5">
        <f t="shared" si="989"/>
        <v>1.0681024125228769E-2</v>
      </c>
      <c r="AU933" s="5">
        <f t="shared" si="990"/>
        <v>2.5757373876075127E-3</v>
      </c>
      <c r="AV933" s="5">
        <f t="shared" si="991"/>
        <v>4.6585582609877353E-4</v>
      </c>
      <c r="AW933" s="5">
        <f t="shared" si="992"/>
        <v>3.7320822461434366E-6</v>
      </c>
      <c r="AX933" s="5">
        <f t="shared" si="993"/>
        <v>6.1428500065605421E-6</v>
      </c>
      <c r="AY933" s="5">
        <f t="shared" si="994"/>
        <v>1.6924747945254948E-5</v>
      </c>
      <c r="AZ933" s="5">
        <f t="shared" si="995"/>
        <v>2.3315488145118893E-5</v>
      </c>
      <c r="BA933" s="5">
        <f t="shared" si="996"/>
        <v>2.1412903329631268E-5</v>
      </c>
      <c r="BB933" s="5">
        <f t="shared" si="997"/>
        <v>1.4749179584519773E-5</v>
      </c>
      <c r="BC933" s="5">
        <f t="shared" si="998"/>
        <v>8.1273723630138296E-6</v>
      </c>
      <c r="BD933" s="5">
        <f t="shared" si="999"/>
        <v>1.8742350639179586E-2</v>
      </c>
      <c r="BE933" s="5">
        <f t="shared" si="1000"/>
        <v>1.3559197893474591E-2</v>
      </c>
      <c r="BF933" s="5">
        <f t="shared" si="1001"/>
        <v>4.9047168910092906E-3</v>
      </c>
      <c r="BG933" s="5">
        <f t="shared" si="1002"/>
        <v>1.1827763446355974E-3</v>
      </c>
      <c r="BH933" s="5">
        <f t="shared" si="1003"/>
        <v>2.1392058591505173E-4</v>
      </c>
      <c r="BI933" s="5">
        <f t="shared" si="1004"/>
        <v>3.0952270755694169E-5</v>
      </c>
      <c r="BJ933" s="8">
        <f t="shared" si="1005"/>
        <v>7.1994471468567051E-2</v>
      </c>
      <c r="BK933" s="8">
        <f t="shared" si="1006"/>
        <v>0.13069644387211646</v>
      </c>
      <c r="BL933" s="8">
        <f t="shared" si="1007"/>
        <v>0.66714350270512268</v>
      </c>
      <c r="BM933" s="8">
        <f t="shared" si="1008"/>
        <v>0.6525411835136562</v>
      </c>
      <c r="BN933" s="8">
        <f t="shared" si="1009"/>
        <v>0.32481468765876148</v>
      </c>
    </row>
    <row r="934" spans="1:66" s="14" customFormat="1" x14ac:dyDescent="0.25">
      <c r="A934" t="s">
        <v>184</v>
      </c>
      <c r="B934" t="s">
        <v>197</v>
      </c>
      <c r="C934" t="s">
        <v>190</v>
      </c>
      <c r="D934" t="s">
        <v>544</v>
      </c>
      <c r="E934">
        <f>VLOOKUP(A934,home!$A$2:$E$405,3,FALSE)</f>
        <v>1.6847000000000001</v>
      </c>
      <c r="F934">
        <f>VLOOKUP(B934,home!$B$2:$E$405,3,FALSE)</f>
        <v>1.5054000000000001</v>
      </c>
      <c r="G934">
        <f>VLOOKUP(C934,away!$B$2:$E$405,4,FALSE)</f>
        <v>1.1247</v>
      </c>
      <c r="H934">
        <f>VLOOKUP(A934,away!$A$2:$E$405,3,FALSE)</f>
        <v>1.2386999999999999</v>
      </c>
      <c r="I934">
        <f>VLOOKUP(C934,away!$B$2:$E$405,3,FALSE)</f>
        <v>0.46739999999999998</v>
      </c>
      <c r="J934">
        <f>VLOOKUP(B934,home!$B$2:$E$405,4,FALSE)</f>
        <v>0.9778</v>
      </c>
      <c r="K934" s="3">
        <f t="shared" si="954"/>
        <v>2.8524049582860003</v>
      </c>
      <c r="L934" s="3">
        <f t="shared" si="955"/>
        <v>0.56611528196399996</v>
      </c>
      <c r="M934" s="5">
        <f t="shared" si="956"/>
        <v>3.276087731626761E-2</v>
      </c>
      <c r="N934" s="5">
        <f t="shared" si="957"/>
        <v>9.3447288894721078E-2</v>
      </c>
      <c r="O934" s="5">
        <f t="shared" si="958"/>
        <v>1.8546433299286843E-2</v>
      </c>
      <c r="P934" s="5">
        <f t="shared" si="959"/>
        <v>5.2901938301406375E-2</v>
      </c>
      <c r="Q934" s="5">
        <f t="shared" si="960"/>
        <v>0.13327475509084336</v>
      </c>
      <c r="R934" s="5">
        <f t="shared" si="961"/>
        <v>5.2497096583261444E-3</v>
      </c>
      <c r="S934" s="5">
        <f t="shared" si="962"/>
        <v>2.1356380729890729E-2</v>
      </c>
      <c r="T934" s="5">
        <f t="shared" si="963"/>
        <v>7.5448875556935815E-2</v>
      </c>
      <c r="U934" s="5">
        <f t="shared" si="964"/>
        <v>1.4974297858971398E-2</v>
      </c>
      <c r="V934" s="5">
        <f t="shared" si="965"/>
        <v>3.8317856482264117E-3</v>
      </c>
      <c r="W934" s="5">
        <f t="shared" si="966"/>
        <v>0.12671785741182467</v>
      </c>
      <c r="X934" s="5">
        <f t="shared" si="967"/>
        <v>7.1736915578569052E-2</v>
      </c>
      <c r="Y934" s="5">
        <f t="shared" si="968"/>
        <v>2.0305682094994639E-2</v>
      </c>
      <c r="Z934" s="5">
        <f t="shared" si="969"/>
        <v>9.9064695448414643E-4</v>
      </c>
      <c r="AA934" s="5">
        <f t="shared" si="970"/>
        <v>2.8257262848815044E-3</v>
      </c>
      <c r="AB934" s="5">
        <f t="shared" si="971"/>
        <v>4.0300578328775413E-3</v>
      </c>
      <c r="AC934" s="5">
        <f t="shared" si="972"/>
        <v>3.8672058059864551E-4</v>
      </c>
      <c r="AD934" s="5">
        <f t="shared" si="973"/>
        <v>9.0362661196216776E-2</v>
      </c>
      <c r="AE934" s="5">
        <f t="shared" si="974"/>
        <v>5.115568342211365E-2</v>
      </c>
      <c r="AF934" s="5">
        <f t="shared" si="975"/>
        <v>1.4480007072285491E-2</v>
      </c>
      <c r="AG934" s="5">
        <f t="shared" si="976"/>
        <v>2.7324510955225381E-3</v>
      </c>
      <c r="AH934" s="5">
        <f t="shared" si="977"/>
        <v>1.4020509499114257E-4</v>
      </c>
      <c r="AI934" s="5">
        <f t="shared" si="978"/>
        <v>3.9992170812969472E-4</v>
      </c>
      <c r="AJ934" s="5">
        <f t="shared" si="979"/>
        <v>5.7036933159767395E-4</v>
      </c>
      <c r="AK934" s="5">
        <f t="shared" si="980"/>
        <v>5.4230810316782576E-4</v>
      </c>
      <c r="AL934" s="5">
        <f t="shared" si="981"/>
        <v>2.4978901629786244E-5</v>
      </c>
      <c r="AM934" s="5">
        <f t="shared" si="982"/>
        <v>5.1550180568001334E-2</v>
      </c>
      <c r="AN934" s="5">
        <f t="shared" si="983"/>
        <v>2.9183345007549179E-2</v>
      </c>
      <c r="AO934" s="5">
        <f t="shared" si="984"/>
        <v>8.2605687938006964E-3</v>
      </c>
      <c r="AP934" s="5">
        <f t="shared" si="985"/>
        <v>1.5588114106285002E-3</v>
      </c>
      <c r="AQ934" s="5">
        <f t="shared" si="986"/>
        <v>2.2061674031416344E-4</v>
      </c>
      <c r="AR934" s="5">
        <f t="shared" si="987"/>
        <v>1.5874449376740017E-5</v>
      </c>
      <c r="AS934" s="5">
        <f t="shared" si="988"/>
        <v>4.5280358112273336E-5</v>
      </c>
      <c r="AT934" s="5">
        <f t="shared" si="989"/>
        <v>6.4578958996207089E-5</v>
      </c>
      <c r="AU934" s="5">
        <f t="shared" si="990"/>
        <v>6.1401780947243143E-5</v>
      </c>
      <c r="AV934" s="5">
        <f t="shared" si="991"/>
        <v>4.3785686105376806E-5</v>
      </c>
      <c r="AW934" s="5">
        <f t="shared" si="992"/>
        <v>1.1204355970240735E-6</v>
      </c>
      <c r="AX934" s="5">
        <f t="shared" si="993"/>
        <v>2.4506998442117588E-2</v>
      </c>
      <c r="AY934" s="5">
        <f t="shared" si="994"/>
        <v>1.3873786333150704E-2</v>
      </c>
      <c r="AZ934" s="5">
        <f t="shared" si="995"/>
        <v>3.9270812309499499E-3</v>
      </c>
      <c r="BA934" s="5">
        <f t="shared" si="996"/>
        <v>7.4106023278492088E-4</v>
      </c>
      <c r="BB934" s="5">
        <f t="shared" si="997"/>
        <v>1.0488138065883571E-4</v>
      </c>
      <c r="BC934" s="5">
        <f t="shared" si="998"/>
        <v>1.1874990476890081E-5</v>
      </c>
      <c r="BD934" s="5">
        <f t="shared" si="999"/>
        <v>1.497794730822736E-6</v>
      </c>
      <c r="BE934" s="5">
        <f t="shared" si="1000"/>
        <v>4.2723171166934172E-6</v>
      </c>
      <c r="BF934" s="5">
        <f t="shared" si="1001"/>
        <v>6.0931892635132258E-6</v>
      </c>
      <c r="BG934" s="5">
        <f t="shared" si="1002"/>
        <v>5.7934144223400502E-6</v>
      </c>
      <c r="BH934" s="5">
        <f t="shared" si="1003"/>
        <v>4.1312910059220962E-6</v>
      </c>
      <c r="BI934" s="5">
        <f t="shared" si="1004"/>
        <v>2.3568229898829089E-6</v>
      </c>
      <c r="BJ934" s="8">
        <f t="shared" si="1005"/>
        <v>0.81360138254445991</v>
      </c>
      <c r="BK934" s="8">
        <f t="shared" si="1006"/>
        <v>0.12513646781117024</v>
      </c>
      <c r="BL934" s="8">
        <f t="shared" si="1007"/>
        <v>4.7534095235296787E-2</v>
      </c>
      <c r="BM934" s="8">
        <f t="shared" si="1008"/>
        <v>0.63720892408700591</v>
      </c>
      <c r="BN934" s="8">
        <f t="shared" si="1009"/>
        <v>0.33618100256085143</v>
      </c>
    </row>
    <row r="935" spans="1:66" x14ac:dyDescent="0.25">
      <c r="A935" t="s">
        <v>184</v>
      </c>
      <c r="B935" t="s">
        <v>189</v>
      </c>
      <c r="C935" t="s">
        <v>193</v>
      </c>
      <c r="D935" t="s">
        <v>544</v>
      </c>
      <c r="E935">
        <f>VLOOKUP(A935,home!$A$2:$E$405,3,FALSE)</f>
        <v>1.6847000000000001</v>
      </c>
      <c r="F935">
        <f>VLOOKUP(B935,home!$B$2:$E$405,3,FALSE)</f>
        <v>1.1247</v>
      </c>
      <c r="G935">
        <f>VLOOKUP(C935,away!$B$2:$E$405,4,FALSE)</f>
        <v>1.0622</v>
      </c>
      <c r="H935">
        <f>VLOOKUP(A935,away!$A$2:$E$405,3,FALSE)</f>
        <v>1.2386999999999999</v>
      </c>
      <c r="I935">
        <f>VLOOKUP(C935,away!$B$2:$E$405,3,FALSE)</f>
        <v>0.97729999999999995</v>
      </c>
      <c r="J935">
        <f>VLOOKUP(B935,home!$B$2:$E$405,4,FALSE)</f>
        <v>1.1472</v>
      </c>
      <c r="K935" s="3">
        <f t="shared" si="954"/>
        <v>2.012637535998</v>
      </c>
      <c r="L935" s="3">
        <f t="shared" si="955"/>
        <v>1.3887791082719998</v>
      </c>
      <c r="M935" s="5">
        <f t="shared" si="956"/>
        <v>3.332602538094815E-2</v>
      </c>
      <c r="N935" s="5">
        <f t="shared" si="957"/>
        <v>6.7073209607318288E-2</v>
      </c>
      <c r="O935" s="5">
        <f t="shared" si="958"/>
        <v>4.62824878108032E-2</v>
      </c>
      <c r="P935" s="5">
        <f t="shared" si="959"/>
        <v>9.3149872227392419E-2</v>
      </c>
      <c r="Q935" s="5">
        <f t="shared" si="960"/>
        <v>6.7497029657775237E-2</v>
      </c>
      <c r="R935" s="5">
        <f t="shared" si="961"/>
        <v>3.213807607524849E-2</v>
      </c>
      <c r="S935" s="5">
        <f t="shared" si="962"/>
        <v>6.5091010680049133E-2</v>
      </c>
      <c r="T935" s="5">
        <f t="shared" si="963"/>
        <v>9.3738464659133811E-2</v>
      </c>
      <c r="U935" s="5">
        <f t="shared" si="964"/>
        <v>6.4682298243804393E-2</v>
      </c>
      <c r="V935" s="5">
        <f t="shared" si="965"/>
        <v>2.0215163036795991E-2</v>
      </c>
      <c r="W935" s="5">
        <f t="shared" si="966"/>
        <v>4.5282351819202891E-2</v>
      </c>
      <c r="X935" s="5">
        <f t="shared" si="967"/>
        <v>6.2887184179931555E-2</v>
      </c>
      <c r="Y935" s="5">
        <f t="shared" si="968"/>
        <v>4.366820378357119E-2</v>
      </c>
      <c r="Z935" s="5">
        <f t="shared" si="969"/>
        <v>1.4877562877787099E-2</v>
      </c>
      <c r="AA935" s="5">
        <f t="shared" si="970"/>
        <v>2.9943141492004739E-2</v>
      </c>
      <c r="AB935" s="5">
        <f t="shared" si="971"/>
        <v>3.013234525625395E-2</v>
      </c>
      <c r="AC935" s="5">
        <f t="shared" si="972"/>
        <v>3.5314739614320137E-3</v>
      </c>
      <c r="AD935" s="5">
        <f t="shared" si="973"/>
        <v>2.2784240247398765E-2</v>
      </c>
      <c r="AE935" s="5">
        <f t="shared" si="974"/>
        <v>3.1642276853437463E-2</v>
      </c>
      <c r="AF935" s="5">
        <f t="shared" si="975"/>
        <v>2.1972066516106316E-2</v>
      </c>
      <c r="AG935" s="5">
        <f t="shared" si="976"/>
        <v>1.0171448981043732E-2</v>
      </c>
      <c r="AH935" s="5">
        <f t="shared" si="977"/>
        <v>5.1654121266684434E-3</v>
      </c>
      <c r="AI935" s="5">
        <f t="shared" si="978"/>
        <v>1.0396102335032164E-2</v>
      </c>
      <c r="AJ935" s="5">
        <f t="shared" si="979"/>
        <v>1.0461792893781097E-2</v>
      </c>
      <c r="AK935" s="5">
        <f t="shared" si="980"/>
        <v>7.0185990239536571E-3</v>
      </c>
      <c r="AL935" s="5">
        <f t="shared" si="981"/>
        <v>3.9483418081991004E-4</v>
      </c>
      <c r="AM935" s="5">
        <f t="shared" si="982"/>
        <v>9.1712834302222178E-3</v>
      </c>
      <c r="AN935" s="5">
        <f t="shared" si="983"/>
        <v>1.2736886823933778E-2</v>
      </c>
      <c r="AO935" s="5">
        <f t="shared" si="984"/>
        <v>8.8443611627520707E-3</v>
      </c>
      <c r="AP935" s="5">
        <f t="shared" si="985"/>
        <v>4.0942880029474424E-3</v>
      </c>
      <c r="AQ935" s="5">
        <f t="shared" si="986"/>
        <v>1.421515410435524E-3</v>
      </c>
      <c r="AR935" s="5">
        <f t="shared" si="987"/>
        <v>1.434723289426393E-3</v>
      </c>
      <c r="AS935" s="5">
        <f t="shared" si="988"/>
        <v>2.8875779460700809E-3</v>
      </c>
      <c r="AT935" s="5">
        <f t="shared" si="989"/>
        <v>2.905823881190327E-3</v>
      </c>
      <c r="AU935" s="5">
        <f t="shared" si="990"/>
        <v>1.9494567387610148E-3</v>
      </c>
      <c r="AV935" s="5">
        <f t="shared" si="991"/>
        <v>9.8088745180866638E-4</v>
      </c>
      <c r="AW935" s="5">
        <f t="shared" si="992"/>
        <v>3.0655682153283537E-5</v>
      </c>
      <c r="AX935" s="5">
        <f t="shared" si="993"/>
        <v>3.0764115474902916E-3</v>
      </c>
      <c r="AY935" s="5">
        <f t="shared" si="994"/>
        <v>4.2724560856012492E-3</v>
      </c>
      <c r="AZ935" s="5">
        <f t="shared" si="995"/>
        <v>2.9667488763462919E-3</v>
      </c>
      <c r="BA935" s="5">
        <f t="shared" si="996"/>
        <v>1.3733862863197202E-3</v>
      </c>
      <c r="BB935" s="5">
        <f t="shared" si="997"/>
        <v>4.7683254550702367E-4</v>
      </c>
      <c r="BC935" s="5">
        <f t="shared" si="998"/>
        <v>1.3244301546886221E-4</v>
      </c>
      <c r="BD935" s="5">
        <f t="shared" si="999"/>
        <v>3.3208562175110956E-4</v>
      </c>
      <c r="BE935" s="5">
        <f t="shared" si="1000"/>
        <v>6.6836798750151687E-4</v>
      </c>
      <c r="BF935" s="5">
        <f t="shared" si="1001"/>
        <v>6.725912497524976E-4</v>
      </c>
      <c r="BG935" s="5">
        <f t="shared" si="1002"/>
        <v>4.5122746521189403E-4</v>
      </c>
      <c r="BH935" s="5">
        <f t="shared" si="1003"/>
        <v>2.2703933343967242E-4</v>
      </c>
      <c r="BI935" s="5">
        <f t="shared" si="1004"/>
        <v>9.1389576925730078E-5</v>
      </c>
      <c r="BJ935" s="8">
        <f t="shared" si="1005"/>
        <v>0.51528308949194368</v>
      </c>
      <c r="BK935" s="8">
        <f t="shared" si="1006"/>
        <v>0.21998083555303888</v>
      </c>
      <c r="BL935" s="8">
        <f t="shared" si="1007"/>
        <v>0.24882142579938901</v>
      </c>
      <c r="BM935" s="8">
        <f t="shared" si="1008"/>
        <v>0.65525441255922501</v>
      </c>
      <c r="BN935" s="8">
        <f t="shared" si="1009"/>
        <v>0.33946670075948576</v>
      </c>
    </row>
    <row r="936" spans="1:66" x14ac:dyDescent="0.25">
      <c r="A936" t="s">
        <v>184</v>
      </c>
      <c r="B936" t="s">
        <v>194</v>
      </c>
      <c r="C936" t="s">
        <v>196</v>
      </c>
      <c r="D936" t="s">
        <v>544</v>
      </c>
      <c r="E936">
        <f>VLOOKUP(A936,home!$A$2:$E$405,3,FALSE)</f>
        <v>1.6847000000000001</v>
      </c>
      <c r="F936">
        <f>VLOOKUP(B936,home!$B$2:$E$405,3,FALSE)</f>
        <v>0.75849999999999995</v>
      </c>
      <c r="G936">
        <f>VLOOKUP(C936,away!$B$2:$E$405,4,FALSE)</f>
        <v>0.93720000000000003</v>
      </c>
      <c r="H936">
        <f>VLOOKUP(A936,away!$A$2:$E$405,3,FALSE)</f>
        <v>1.2386999999999999</v>
      </c>
      <c r="I936">
        <f>VLOOKUP(C936,away!$B$2:$E$405,3,FALSE)</f>
        <v>0.8498</v>
      </c>
      <c r="J936">
        <f>VLOOKUP(B936,home!$B$2:$E$405,4,FALSE)</f>
        <v>0.80730000000000002</v>
      </c>
      <c r="K936" s="3">
        <f t="shared" si="954"/>
        <v>1.1975962871400001</v>
      </c>
      <c r="L936" s="3">
        <f t="shared" si="955"/>
        <v>0.84980213299799989</v>
      </c>
      <c r="M936" s="5">
        <f t="shared" si="956"/>
        <v>0.12907025375148748</v>
      </c>
      <c r="N936" s="5">
        <f t="shared" si="957"/>
        <v>0.15457405667299909</v>
      </c>
      <c r="O936" s="5">
        <f t="shared" si="958"/>
        <v>0.10968417694460715</v>
      </c>
      <c r="P936" s="5">
        <f t="shared" si="959"/>
        <v>0.13135736306686832</v>
      </c>
      <c r="Q936" s="5">
        <f t="shared" si="960"/>
        <v>9.2558658179875838E-2</v>
      </c>
      <c r="R936" s="5">
        <f t="shared" si="961"/>
        <v>4.66049237618286E-2</v>
      </c>
      <c r="S936" s="5">
        <f t="shared" si="962"/>
        <v>3.3421249920805654E-2</v>
      </c>
      <c r="T936" s="5">
        <f t="shared" si="963"/>
        <v>7.8656545148691262E-2</v>
      </c>
      <c r="U936" s="5">
        <f t="shared" si="964"/>
        <v>5.5813883659608703E-2</v>
      </c>
      <c r="V936" s="5">
        <f t="shared" si="965"/>
        <v>3.7792744927619784E-3</v>
      </c>
      <c r="W936" s="5">
        <f t="shared" si="966"/>
        <v>3.6949301792959917E-2</v>
      </c>
      <c r="X936" s="5">
        <f t="shared" si="967"/>
        <v>3.1399595476444157E-2</v>
      </c>
      <c r="Y936" s="5">
        <f t="shared" si="968"/>
        <v>1.3341721605578297E-2</v>
      </c>
      <c r="Z936" s="5">
        <f t="shared" si="969"/>
        <v>1.3201654540337037E-2</v>
      </c>
      <c r="AA936" s="5">
        <f t="shared" si="970"/>
        <v>1.5810252461612561E-2</v>
      </c>
      <c r="AB936" s="5">
        <f t="shared" si="971"/>
        <v>9.4671498233866273E-3</v>
      </c>
      <c r="AC936" s="5">
        <f t="shared" si="972"/>
        <v>2.4039017378421718E-4</v>
      </c>
      <c r="AD936" s="5">
        <f t="shared" si="973"/>
        <v>1.1062586659916027E-2</v>
      </c>
      <c r="AE936" s="5">
        <f t="shared" si="974"/>
        <v>9.4010097400718581E-3</v>
      </c>
      <c r="AF936" s="5">
        <f t="shared" si="975"/>
        <v>3.994499064724019E-3</v>
      </c>
      <c r="AG936" s="5">
        <f t="shared" si="976"/>
        <v>1.1315112751536622E-3</v>
      </c>
      <c r="AH936" s="5">
        <f t="shared" si="977"/>
        <v>2.8046985468702856E-3</v>
      </c>
      <c r="AI936" s="5">
        <f t="shared" si="978"/>
        <v>3.3588965662788078E-3</v>
      </c>
      <c r="AJ936" s="5">
        <f t="shared" si="979"/>
        <v>2.0113010283313981E-3</v>
      </c>
      <c r="AK936" s="5">
        <f t="shared" si="980"/>
        <v>8.0290888128351575E-4</v>
      </c>
      <c r="AL936" s="5">
        <f t="shared" si="981"/>
        <v>9.7859943457706595E-6</v>
      </c>
      <c r="AM936" s="5">
        <f t="shared" si="982"/>
        <v>2.6497025420159871E-3</v>
      </c>
      <c r="AN936" s="5">
        <f t="shared" si="983"/>
        <v>2.2517228720154081E-3</v>
      </c>
      <c r="AO936" s="5">
        <f t="shared" si="984"/>
        <v>9.56759449779538E-4</v>
      </c>
      <c r="AP936" s="5">
        <f t="shared" si="985"/>
        <v>2.710187403962147E-4</v>
      </c>
      <c r="AQ936" s="5">
        <f t="shared" si="986"/>
        <v>5.7578075917783605E-5</v>
      </c>
      <c r="AR936" s="5">
        <f t="shared" si="987"/>
        <v>4.766877615093521E-4</v>
      </c>
      <c r="AS936" s="5">
        <f t="shared" si="988"/>
        <v>5.7087949330867792E-4</v>
      </c>
      <c r="AT936" s="5">
        <f t="shared" si="989"/>
        <v>3.4184158079541866E-4</v>
      </c>
      <c r="AU936" s="5">
        <f t="shared" si="990"/>
        <v>1.3646273598355395E-4</v>
      </c>
      <c r="AV936" s="5">
        <f t="shared" si="991"/>
        <v>4.0856816486717548E-5</v>
      </c>
      <c r="AW936" s="5">
        <f t="shared" si="992"/>
        <v>2.7665002733979465E-7</v>
      </c>
      <c r="AX936" s="5">
        <f t="shared" si="993"/>
        <v>5.2887898772396109E-4</v>
      </c>
      <c r="AY936" s="5">
        <f t="shared" si="994"/>
        <v>4.4944249186564509E-4</v>
      </c>
      <c r="AZ936" s="5">
        <f t="shared" si="995"/>
        <v>1.9096859412368069E-4</v>
      </c>
      <c r="BA936" s="5">
        <f t="shared" si="996"/>
        <v>5.4095172873977723E-5</v>
      </c>
      <c r="BB936" s="5">
        <f t="shared" si="997"/>
        <v>1.1492548323300452E-5</v>
      </c>
      <c r="BC936" s="5">
        <f t="shared" si="998"/>
        <v>1.9532784157446628E-6</v>
      </c>
      <c r="BD936" s="5">
        <f t="shared" si="999"/>
        <v>6.7515046084114843E-5</v>
      </c>
      <c r="BE936" s="5">
        <f t="shared" si="1000"/>
        <v>8.0855768516421953E-5</v>
      </c>
      <c r="BF936" s="5">
        <f t="shared" si="1001"/>
        <v>4.8416284084559125E-5</v>
      </c>
      <c r="BG936" s="5">
        <f t="shared" si="1002"/>
        <v>1.9327720685594501E-5</v>
      </c>
      <c r="BH936" s="5">
        <f t="shared" si="1003"/>
        <v>5.7867016329867332E-6</v>
      </c>
      <c r="BI936" s="5">
        <f t="shared" si="1004"/>
        <v>1.3860264780903783E-6</v>
      </c>
      <c r="BJ936" s="8">
        <f t="shared" si="1005"/>
        <v>0.44049309836986528</v>
      </c>
      <c r="BK936" s="8">
        <f t="shared" si="1006"/>
        <v>0.29832775989191906</v>
      </c>
      <c r="BL936" s="8">
        <f t="shared" si="1007"/>
        <v>0.24814820760937314</v>
      </c>
      <c r="BM936" s="8">
        <f t="shared" si="1008"/>
        <v>0.33587212219198981</v>
      </c>
      <c r="BN936" s="8">
        <f t="shared" si="1009"/>
        <v>0.66384943237766647</v>
      </c>
    </row>
    <row r="937" spans="1:66" x14ac:dyDescent="0.25">
      <c r="A937" t="s">
        <v>31</v>
      </c>
      <c r="B937" t="s">
        <v>283</v>
      </c>
      <c r="C937" t="s">
        <v>201</v>
      </c>
      <c r="D937" t="s">
        <v>544</v>
      </c>
      <c r="E937">
        <f>VLOOKUP(A937,home!$A$2:$E$405,3,FALSE)</f>
        <v>1.55</v>
      </c>
      <c r="F937">
        <f>VLOOKUP(B937,home!$B$2:$E$405,3,FALSE)</f>
        <v>1.7123999999999999</v>
      </c>
      <c r="G937">
        <f>VLOOKUP(C937,away!$B$2:$E$405,4,FALSE)</f>
        <v>0.89610000000000001</v>
      </c>
      <c r="H937">
        <f>VLOOKUP(A937,away!$A$2:$E$405,3,FALSE)</f>
        <v>1.25</v>
      </c>
      <c r="I937">
        <f>VLOOKUP(C937,away!$B$2:$E$405,3,FALSE)</f>
        <v>0.5333</v>
      </c>
      <c r="J937">
        <f>VLOOKUP(B937,home!$B$2:$E$405,4,FALSE)</f>
        <v>1.1203000000000001</v>
      </c>
      <c r="K937" s="3">
        <f t="shared" si="954"/>
        <v>2.3784465419999998</v>
      </c>
      <c r="L937" s="3">
        <f t="shared" si="955"/>
        <v>0.74681998750000012</v>
      </c>
      <c r="M937" s="5">
        <f t="shared" si="956"/>
        <v>4.3925224694913979E-2</v>
      </c>
      <c r="N937" s="5">
        <f t="shared" si="957"/>
        <v>0.10447379878219117</v>
      </c>
      <c r="O937" s="5">
        <f t="shared" si="958"/>
        <v>3.2804235757590353E-2</v>
      </c>
      <c r="P937" s="5">
        <f t="shared" si="959"/>
        <v>7.802312110059352E-2</v>
      </c>
      <c r="Q937" s="5">
        <f t="shared" si="960"/>
        <v>0.12424267272155322</v>
      </c>
      <c r="R937" s="5">
        <f t="shared" si="961"/>
        <v>1.2249429469215341E-2</v>
      </c>
      <c r="S937" s="5">
        <f t="shared" si="962"/>
        <v>3.4647559964461352E-2</v>
      </c>
      <c r="T937" s="5">
        <f t="shared" si="963"/>
        <v>9.2786911288876978E-2</v>
      </c>
      <c r="U937" s="5">
        <f t="shared" si="964"/>
        <v>2.9134613162528123E-2</v>
      </c>
      <c r="V937" s="5">
        <f t="shared" si="965"/>
        <v>6.8381633806170912E-3</v>
      </c>
      <c r="W937" s="5">
        <f t="shared" si="966"/>
        <v>9.8501518434471969E-2</v>
      </c>
      <c r="X937" s="5">
        <f t="shared" si="967"/>
        <v>7.3562902765963389E-2</v>
      </c>
      <c r="Y937" s="5">
        <f t="shared" si="968"/>
        <v>2.7469123062070246E-2</v>
      </c>
      <c r="Z937" s="5">
        <f t="shared" si="969"/>
        <v>3.0493729210271788E-3</v>
      </c>
      <c r="AA937" s="5">
        <f t="shared" si="970"/>
        <v>7.2527704792855327E-3</v>
      </c>
      <c r="AB937" s="5">
        <f t="shared" si="971"/>
        <v>8.6251634331881814E-3</v>
      </c>
      <c r="AC937" s="5">
        <f t="shared" si="972"/>
        <v>7.5915213476032066E-4</v>
      </c>
      <c r="AD937" s="5">
        <f t="shared" si="973"/>
        <v>5.8570148975554792E-2</v>
      </c>
      <c r="AE937" s="5">
        <f t="shared" si="974"/>
        <v>4.3741357925796975E-2</v>
      </c>
      <c r="AF937" s="5">
        <f t="shared" si="975"/>
        <v>1.633346018968836E-2</v>
      </c>
      <c r="AG937" s="5">
        <f t="shared" si="976"/>
        <v>4.0660515115649382E-3</v>
      </c>
      <c r="AH937" s="5">
        <f t="shared" si="977"/>
        <v>5.69333161691089E-4</v>
      </c>
      <c r="AI937" s="5">
        <f t="shared" si="978"/>
        <v>1.3541284896700975E-3</v>
      </c>
      <c r="AJ937" s="5">
        <f t="shared" si="979"/>
        <v>1.6103611118397632E-3</v>
      </c>
      <c r="AK937" s="5">
        <f t="shared" si="980"/>
        <v>1.2767192726088532E-3</v>
      </c>
      <c r="AL937" s="5">
        <f t="shared" si="981"/>
        <v>5.393840951806161E-5</v>
      </c>
      <c r="AM937" s="5">
        <f t="shared" si="982"/>
        <v>2.786119365906661E-2</v>
      </c>
      <c r="AN937" s="5">
        <f t="shared" si="983"/>
        <v>2.0807296300199209E-2</v>
      </c>
      <c r="AO937" s="5">
        <f t="shared" si="984"/>
        <v>7.7696523814117843E-3</v>
      </c>
      <c r="AP937" s="5">
        <f t="shared" si="985"/>
        <v>1.934177231455099E-3</v>
      </c>
      <c r="AQ937" s="5">
        <f t="shared" si="986"/>
        <v>3.6112055395452031E-4</v>
      </c>
      <c r="AR937" s="5">
        <f t="shared" si="987"/>
        <v>8.5037876939494944E-5</v>
      </c>
      <c r="AS937" s="5">
        <f t="shared" si="988"/>
        <v>2.0225804434576328E-4</v>
      </c>
      <c r="AT937" s="5">
        <f t="shared" si="989"/>
        <v>2.4052997308293171E-4</v>
      </c>
      <c r="AU937" s="5">
        <f t="shared" si="990"/>
        <v>1.9069589424215065E-4</v>
      </c>
      <c r="AV937" s="5">
        <f t="shared" si="991"/>
        <v>1.1338999755846026E-4</v>
      </c>
      <c r="AW937" s="5">
        <f t="shared" si="992"/>
        <v>2.6613681970206775E-6</v>
      </c>
      <c r="AX937" s="5">
        <f t="shared" si="993"/>
        <v>1.1044393285733223E-2</v>
      </c>
      <c r="AY937" s="5">
        <f t="shared" si="994"/>
        <v>8.2481736555963699E-3</v>
      </c>
      <c r="AZ937" s="5">
        <f t="shared" si="995"/>
        <v>3.0799504731851553E-3</v>
      </c>
      <c r="BA937" s="5">
        <f t="shared" si="996"/>
        <v>7.6672285796158595E-4</v>
      </c>
      <c r="BB937" s="5">
        <f t="shared" si="997"/>
        <v>1.4315098879970895E-4</v>
      </c>
      <c r="BC937" s="5">
        <f t="shared" si="998"/>
        <v>2.1381603933202263E-5</v>
      </c>
      <c r="BD937" s="5">
        <f t="shared" si="999"/>
        <v>1.0584664365496692E-5</v>
      </c>
      <c r="BE937" s="5">
        <f t="shared" si="1000"/>
        <v>2.517505835834623E-5</v>
      </c>
      <c r="BF937" s="5">
        <f t="shared" si="1001"/>
        <v>2.9938765248528397E-5</v>
      </c>
      <c r="BG937" s="5">
        <f t="shared" si="1002"/>
        <v>2.3735917559037375E-5</v>
      </c>
      <c r="BH937" s="5">
        <f t="shared" si="1003"/>
        <v>1.4113652759872385E-5</v>
      </c>
      <c r="BI937" s="5">
        <f t="shared" si="1004"/>
        <v>6.7137137203414419E-6</v>
      </c>
      <c r="BJ937" s="8">
        <f t="shared" si="1005"/>
        <v>0.72578515864902837</v>
      </c>
      <c r="BK937" s="8">
        <f t="shared" si="1006"/>
        <v>0.17249533334046072</v>
      </c>
      <c r="BL937" s="8">
        <f t="shared" si="1007"/>
        <v>9.581892789579774E-2</v>
      </c>
      <c r="BM937" s="8">
        <f t="shared" si="1008"/>
        <v>0.59318479799285684</v>
      </c>
      <c r="BN937" s="8">
        <f t="shared" si="1009"/>
        <v>0.39571848252605757</v>
      </c>
    </row>
    <row r="938" spans="1:66" x14ac:dyDescent="0.25">
      <c r="A938" t="s">
        <v>31</v>
      </c>
      <c r="B938" t="s">
        <v>33</v>
      </c>
      <c r="C938" t="s">
        <v>32</v>
      </c>
      <c r="D938" t="s">
        <v>544</v>
      </c>
      <c r="E938">
        <f>VLOOKUP(A938,home!$A$2:$E$405,3,FALSE)</f>
        <v>1.55</v>
      </c>
      <c r="F938">
        <f>VLOOKUP(B938,home!$B$2:$E$405,3,FALSE)</f>
        <v>1.0274000000000001</v>
      </c>
      <c r="G938">
        <f>VLOOKUP(C938,away!$B$2:$E$405,4,FALSE)</f>
        <v>0.9677</v>
      </c>
      <c r="H938">
        <f>VLOOKUP(A938,away!$A$2:$E$405,3,FALSE)</f>
        <v>1.25</v>
      </c>
      <c r="I938">
        <f>VLOOKUP(C938,away!$B$2:$E$405,3,FALSE)</f>
        <v>1.0667</v>
      </c>
      <c r="J938">
        <f>VLOOKUP(B938,home!$B$2:$E$405,4,FALSE)</f>
        <v>0.41489999999999999</v>
      </c>
      <c r="K938" s="3">
        <f t="shared" si="954"/>
        <v>1.5410332190000002</v>
      </c>
      <c r="L938" s="3">
        <f t="shared" si="955"/>
        <v>0.55321728749999999</v>
      </c>
      <c r="M938" s="5">
        <f t="shared" si="956"/>
        <v>0.12316251857703775</v>
      </c>
      <c r="N938" s="5">
        <f t="shared" si="957"/>
        <v>0.18979753246291983</v>
      </c>
      <c r="O938" s="5">
        <f t="shared" si="958"/>
        <v>6.8135634448857174E-2</v>
      </c>
      <c r="P938" s="5">
        <f t="shared" si="959"/>
        <v>0.10499927608332967</v>
      </c>
      <c r="Q938" s="5">
        <f t="shared" si="960"/>
        <v>0.1462421512047952</v>
      </c>
      <c r="R938" s="5">
        <f t="shared" si="961"/>
        <v>1.8846905435944156E-2</v>
      </c>
      <c r="S938" s="5">
        <f t="shared" si="962"/>
        <v>2.2378658916282396E-2</v>
      </c>
      <c r="T938" s="5">
        <f t="shared" si="963"/>
        <v>8.0903686207681638E-2</v>
      </c>
      <c r="U938" s="5">
        <f t="shared" si="964"/>
        <v>2.904370735214163E-2</v>
      </c>
      <c r="V938" s="5">
        <f t="shared" si="965"/>
        <v>2.1198214928383856E-3</v>
      </c>
      <c r="W938" s="5">
        <f t="shared" si="966"/>
        <v>7.5121337674870128E-2</v>
      </c>
      <c r="X938" s="5">
        <f t="shared" si="967"/>
        <v>4.1558422661863201E-2</v>
      </c>
      <c r="Y938" s="5">
        <f t="shared" si="968"/>
        <v>1.1495418928887243E-2</v>
      </c>
      <c r="Z938" s="5">
        <f t="shared" si="969"/>
        <v>3.4754779676806776E-3</v>
      </c>
      <c r="AA938" s="5">
        <f t="shared" si="970"/>
        <v>5.3558270000985337E-3</v>
      </c>
      <c r="AB938" s="5">
        <f t="shared" si="971"/>
        <v>4.1267536611844791E-3</v>
      </c>
      <c r="AC938" s="5">
        <f t="shared" si="972"/>
        <v>1.1295021242333703E-4</v>
      </c>
      <c r="AD938" s="5">
        <f t="shared" si="973"/>
        <v>2.8941119203172775E-2</v>
      </c>
      <c r="AE938" s="5">
        <f t="shared" si="974"/>
        <v>1.60107274627934E-2</v>
      </c>
      <c r="AF938" s="5">
        <f t="shared" si="975"/>
        <v>4.4287056089341607E-3</v>
      </c>
      <c r="AG938" s="5">
        <f t="shared" si="976"/>
        <v>8.1667883470353073E-4</v>
      </c>
      <c r="AH938" s="5">
        <f t="shared" si="977"/>
        <v>4.8067362351157921E-4</v>
      </c>
      <c r="AI938" s="5">
        <f t="shared" si="978"/>
        <v>7.4073402132844319E-4</v>
      </c>
      <c r="AJ938" s="5">
        <f t="shared" si="979"/>
        <v>5.7074786665529281E-4</v>
      </c>
      <c r="AK938" s="5">
        <f t="shared" si="980"/>
        <v>2.9318047406306304E-4</v>
      </c>
      <c r="AL938" s="5">
        <f t="shared" si="981"/>
        <v>3.8517206939026681E-6</v>
      </c>
      <c r="AM938" s="5">
        <f t="shared" si="982"/>
        <v>8.9198452174256114E-3</v>
      </c>
      <c r="AN938" s="5">
        <f t="shared" si="983"/>
        <v>4.9346125761040435E-3</v>
      </c>
      <c r="AO938" s="5">
        <f t="shared" si="984"/>
        <v>1.3649564921078329E-3</v>
      </c>
      <c r="AP938" s="5">
        <f t="shared" si="985"/>
        <v>2.5170584270647016E-4</v>
      </c>
      <c r="AQ938" s="5">
        <f t="shared" si="986"/>
        <v>3.4812005887493772E-5</v>
      </c>
      <c r="AR938" s="5">
        <f t="shared" si="987"/>
        <v>5.3183391634374435E-5</v>
      </c>
      <c r="AS938" s="5">
        <f t="shared" si="988"/>
        <v>8.1957373207657718E-5</v>
      </c>
      <c r="AT938" s="5">
        <f t="shared" si="989"/>
        <v>6.314951732749058E-5</v>
      </c>
      <c r="AU938" s="5">
        <f t="shared" si="990"/>
        <v>3.2438501321826381E-5</v>
      </c>
      <c r="AV938" s="5">
        <f t="shared" si="991"/>
        <v>1.2497202027877465E-5</v>
      </c>
      <c r="AW938" s="5">
        <f t="shared" si="992"/>
        <v>9.1213690930832986E-8</v>
      </c>
      <c r="AX938" s="5">
        <f t="shared" si="993"/>
        <v>2.2909629647318583E-3</v>
      </c>
      <c r="AY938" s="5">
        <f t="shared" si="994"/>
        <v>1.2674003171119165E-3</v>
      </c>
      <c r="AZ938" s="5">
        <f t="shared" si="995"/>
        <v>3.5057388280464711E-4</v>
      </c>
      <c r="BA938" s="5">
        <f t="shared" si="996"/>
        <v>6.4647844171176599E-5</v>
      </c>
      <c r="BB938" s="5">
        <f t="shared" si="997"/>
        <v>8.9410762487752495E-6</v>
      </c>
      <c r="BC938" s="5">
        <f t="shared" si="998"/>
        <v>9.8927158993562408E-7</v>
      </c>
      <c r="BD938" s="5">
        <f t="shared" si="999"/>
        <v>4.9036619433364668E-6</v>
      </c>
      <c r="BE938" s="5">
        <f t="shared" si="1000"/>
        <v>7.5567059494275927E-6</v>
      </c>
      <c r="BF938" s="5">
        <f t="shared" si="1001"/>
        <v>5.8225674471414284E-6</v>
      </c>
      <c r="BG938" s="5">
        <f t="shared" si="1002"/>
        <v>2.9909232853043242E-6</v>
      </c>
      <c r="BH938" s="5">
        <f t="shared" si="1003"/>
        <v>1.1522780345336446E-6</v>
      </c>
      <c r="BI938" s="5">
        <f t="shared" si="1004"/>
        <v>3.5513974574807511E-7</v>
      </c>
      <c r="BJ938" s="8">
        <f t="shared" si="1005"/>
        <v>0.61480522774151103</v>
      </c>
      <c r="BK938" s="8">
        <f t="shared" si="1006"/>
        <v>0.25404447731971735</v>
      </c>
      <c r="BL938" s="8">
        <f t="shared" si="1007"/>
        <v>0.12786017114570908</v>
      </c>
      <c r="BM938" s="8">
        <f t="shared" si="1008"/>
        <v>0.34773402685831312</v>
      </c>
      <c r="BN938" s="8">
        <f t="shared" si="1009"/>
        <v>0.65118401821288374</v>
      </c>
    </row>
    <row r="939" spans="1:66" x14ac:dyDescent="0.25">
      <c r="A939" t="s">
        <v>31</v>
      </c>
      <c r="B939" t="s">
        <v>202</v>
      </c>
      <c r="C939" t="s">
        <v>188</v>
      </c>
      <c r="D939" t="s">
        <v>544</v>
      </c>
      <c r="E939">
        <f>VLOOKUP(A939,home!$A$2:$E$405,3,FALSE)</f>
        <v>1.55</v>
      </c>
      <c r="F939">
        <f>VLOOKUP(B939,home!$B$2:$E$405,3,FALSE)</f>
        <v>0.89610000000000001</v>
      </c>
      <c r="G939">
        <f>VLOOKUP(C939,away!$B$2:$E$405,4,FALSE)</f>
        <v>1.0551999999999999</v>
      </c>
      <c r="H939">
        <f>VLOOKUP(A939,away!$A$2:$E$405,3,FALSE)</f>
        <v>1.25</v>
      </c>
      <c r="I939">
        <f>VLOOKUP(C939,away!$B$2:$E$405,3,FALSE)</f>
        <v>0.67269999999999996</v>
      </c>
      <c r="J939">
        <f>VLOOKUP(B939,home!$B$2:$E$405,4,FALSE)</f>
        <v>0.8</v>
      </c>
      <c r="K939" s="3">
        <f t="shared" si="954"/>
        <v>1.4656253160000001</v>
      </c>
      <c r="L939" s="3">
        <f t="shared" si="955"/>
        <v>0.67269999999999996</v>
      </c>
      <c r="M939" s="5">
        <f t="shared" si="956"/>
        <v>0.11785204278246397</v>
      </c>
      <c r="N939" s="5">
        <f t="shared" si="957"/>
        <v>0.17272693744429427</v>
      </c>
      <c r="O939" s="5">
        <f t="shared" si="958"/>
        <v>7.9279069179763503E-2</v>
      </c>
      <c r="P939" s="5">
        <f t="shared" si="959"/>
        <v>0.11619341081877674</v>
      </c>
      <c r="Q939" s="5">
        <f t="shared" si="960"/>
        <v>0.12657648613675307</v>
      </c>
      <c r="R939" s="5">
        <f t="shared" si="961"/>
        <v>2.666551491861345E-2</v>
      </c>
      <c r="S939" s="5">
        <f t="shared" si="962"/>
        <v>2.863953054810757E-2</v>
      </c>
      <c r="T939" s="5">
        <f t="shared" si="963"/>
        <v>8.5148002224193775E-2</v>
      </c>
      <c r="U939" s="5">
        <f t="shared" si="964"/>
        <v>3.9081653728895549E-2</v>
      </c>
      <c r="V939" s="5">
        <f t="shared" si="965"/>
        <v>3.1373846770221658E-3</v>
      </c>
      <c r="W939" s="5">
        <f t="shared" si="966"/>
        <v>6.1837900830782756E-2</v>
      </c>
      <c r="X939" s="5">
        <f t="shared" si="967"/>
        <v>4.1598355888867553E-2</v>
      </c>
      <c r="Y939" s="5">
        <f t="shared" si="968"/>
        <v>1.3991607003220599E-2</v>
      </c>
      <c r="Z939" s="5">
        <f t="shared" si="969"/>
        <v>5.9792972952504237E-3</v>
      </c>
      <c r="AA939" s="5">
        <f t="shared" si="970"/>
        <v>8.7634094878093465E-3</v>
      </c>
      <c r="AB939" s="5">
        <f t="shared" si="971"/>
        <v>6.4219373999039884E-3</v>
      </c>
      <c r="AC939" s="5">
        <f t="shared" si="972"/>
        <v>1.9332684974469465E-4</v>
      </c>
      <c r="AD939" s="5">
        <f t="shared" si="973"/>
        <v>2.2657798236473167E-2</v>
      </c>
      <c r="AE939" s="5">
        <f t="shared" si="974"/>
        <v>1.5241900873675497E-2</v>
      </c>
      <c r="AF939" s="5">
        <f t="shared" si="975"/>
        <v>5.1266133588607531E-3</v>
      </c>
      <c r="AG939" s="5">
        <f t="shared" si="976"/>
        <v>1.1495576021685429E-3</v>
      </c>
      <c r="AH939" s="5">
        <f t="shared" si="977"/>
        <v>1.0055683226287396E-3</v>
      </c>
      <c r="AI939" s="5">
        <f t="shared" si="978"/>
        <v>1.4737863906123365E-3</v>
      </c>
      <c r="AJ939" s="5">
        <f t="shared" si="979"/>
        <v>1.0800093222288528E-3</v>
      </c>
      <c r="AK939" s="5">
        <f t="shared" si="980"/>
        <v>5.2762966805820256E-4</v>
      </c>
      <c r="AL939" s="5">
        <f t="shared" si="981"/>
        <v>7.6242398669826728E-6</v>
      </c>
      <c r="AM939" s="5">
        <f t="shared" si="982"/>
        <v>6.6415685400390443E-3</v>
      </c>
      <c r="AN939" s="5">
        <f t="shared" si="983"/>
        <v>4.4677831568842637E-3</v>
      </c>
      <c r="AO939" s="5">
        <f t="shared" si="984"/>
        <v>1.5027388648180221E-3</v>
      </c>
      <c r="AP939" s="5">
        <f t="shared" si="985"/>
        <v>3.3696414478769451E-4</v>
      </c>
      <c r="AQ939" s="5">
        <f t="shared" si="986"/>
        <v>5.6668945049670505E-5</v>
      </c>
      <c r="AR939" s="5">
        <f t="shared" si="987"/>
        <v>1.3528916212647067E-4</v>
      </c>
      <c r="AS939" s="5">
        <f t="shared" si="988"/>
        <v>1.9828322099298381E-4</v>
      </c>
      <c r="AT939" s="5">
        <f t="shared" si="989"/>
        <v>1.4530445421266993E-4</v>
      </c>
      <c r="AU939" s="5">
        <f t="shared" si="990"/>
        <v>7.0987295540550599E-5</v>
      </c>
      <c r="AV939" s="5">
        <f t="shared" si="991"/>
        <v>2.6010194364651228E-5</v>
      </c>
      <c r="AW939" s="5">
        <f t="shared" si="992"/>
        <v>2.0880381831357871E-7</v>
      </c>
      <c r="AX939" s="5">
        <f t="shared" si="993"/>
        <v>1.6223418317050649E-3</v>
      </c>
      <c r="AY939" s="5">
        <f t="shared" si="994"/>
        <v>1.091349350187997E-3</v>
      </c>
      <c r="AZ939" s="5">
        <f t="shared" si="995"/>
        <v>3.6707535393573274E-4</v>
      </c>
      <c r="BA939" s="5">
        <f t="shared" si="996"/>
        <v>8.2310530197522472E-5</v>
      </c>
      <c r="BB939" s="5">
        <f t="shared" si="997"/>
        <v>1.3842573415968339E-5</v>
      </c>
      <c r="BC939" s="5">
        <f t="shared" si="998"/>
        <v>1.8623798273843809E-6</v>
      </c>
      <c r="BD939" s="5">
        <f t="shared" si="999"/>
        <v>1.5168169893746128E-5</v>
      </c>
      <c r="BE939" s="5">
        <f t="shared" si="1000"/>
        <v>2.2230853793663355E-5</v>
      </c>
      <c r="BF939" s="5">
        <f t="shared" si="1001"/>
        <v>1.6291051058143831E-5</v>
      </c>
      <c r="BG939" s="5">
        <f t="shared" si="1002"/>
        <v>7.9588589516880601E-6</v>
      </c>
      <c r="BH939" s="5">
        <f t="shared" si="1003"/>
        <v>2.9161762915168114E-6</v>
      </c>
      <c r="BI939" s="5">
        <f t="shared" si="1004"/>
        <v>8.5480435975320678E-7</v>
      </c>
      <c r="BJ939" s="8">
        <f t="shared" si="1005"/>
        <v>0.56223966527013813</v>
      </c>
      <c r="BK939" s="8">
        <f t="shared" si="1006"/>
        <v>0.26711466926617017</v>
      </c>
      <c r="BL939" s="8">
        <f t="shared" si="1007"/>
        <v>0.1649398726600998</v>
      </c>
      <c r="BM939" s="8">
        <f t="shared" si="1008"/>
        <v>0.35988890266462403</v>
      </c>
      <c r="BN939" s="8">
        <f t="shared" si="1009"/>
        <v>0.639293461280665</v>
      </c>
    </row>
    <row r="940" spans="1:66" x14ac:dyDescent="0.25">
      <c r="A940" t="s">
        <v>31</v>
      </c>
      <c r="B940" t="s">
        <v>341</v>
      </c>
      <c r="C940" t="s">
        <v>200</v>
      </c>
      <c r="D940" t="s">
        <v>544</v>
      </c>
      <c r="E940">
        <f>VLOOKUP(A940,home!$A$2:$E$405,3,FALSE)</f>
        <v>1.55</v>
      </c>
      <c r="F940">
        <f>VLOOKUP(B940,home!$B$2:$E$405,3,FALSE)</f>
        <v>1.3977999999999999</v>
      </c>
      <c r="G940">
        <f>VLOOKUP(C940,away!$B$2:$E$405,4,FALSE)</f>
        <v>0.89610000000000001</v>
      </c>
      <c r="H940">
        <f>VLOOKUP(A940,away!$A$2:$E$405,3,FALSE)</f>
        <v>1.25</v>
      </c>
      <c r="I940">
        <f>VLOOKUP(C940,away!$B$2:$E$405,3,FALSE)</f>
        <v>0.8</v>
      </c>
      <c r="J940">
        <f>VLOOKUP(B940,home!$B$2:$E$405,4,FALSE)</f>
        <v>0.88890000000000002</v>
      </c>
      <c r="K940" s="3">
        <f t="shared" si="954"/>
        <v>1.9414812989999999</v>
      </c>
      <c r="L940" s="3">
        <f t="shared" si="955"/>
        <v>0.88890000000000002</v>
      </c>
      <c r="M940" s="5">
        <f t="shared" si="956"/>
        <v>5.8990356416719091E-2</v>
      </c>
      <c r="N940" s="5">
        <f t="shared" si="957"/>
        <v>0.11452867380440476</v>
      </c>
      <c r="O940" s="5">
        <f t="shared" si="958"/>
        <v>5.2436527818821597E-2</v>
      </c>
      <c r="P940" s="5">
        <f t="shared" si="959"/>
        <v>0.10180453814473539</v>
      </c>
      <c r="Q940" s="5">
        <f t="shared" si="960"/>
        <v>0.11117763919526154</v>
      </c>
      <c r="R940" s="5">
        <f t="shared" si="961"/>
        <v>2.330541478907526E-2</v>
      </c>
      <c r="S940" s="5">
        <f t="shared" si="962"/>
        <v>4.3923128356982886E-2</v>
      </c>
      <c r="T940" s="5">
        <f t="shared" si="963"/>
        <v>9.8825803480667981E-2</v>
      </c>
      <c r="U940" s="5">
        <f t="shared" si="964"/>
        <v>4.5247026978427647E-2</v>
      </c>
      <c r="V940" s="5">
        <f t="shared" si="965"/>
        <v>8.4224195800308745E-3</v>
      </c>
      <c r="W940" s="5">
        <f t="shared" si="966"/>
        <v>7.1949769121523219E-2</v>
      </c>
      <c r="X940" s="5">
        <f t="shared" si="967"/>
        <v>6.3956149772121981E-2</v>
      </c>
      <c r="Y940" s="5">
        <f t="shared" si="968"/>
        <v>2.8425310766219618E-2</v>
      </c>
      <c r="Z940" s="5">
        <f t="shared" si="969"/>
        <v>6.9053944020030017E-3</v>
      </c>
      <c r="AA940" s="5">
        <f t="shared" si="970"/>
        <v>1.3406694093708114E-2</v>
      </c>
      <c r="AB940" s="5">
        <f t="shared" si="971"/>
        <v>1.3014422932174032E-2</v>
      </c>
      <c r="AC940" s="5">
        <f t="shared" si="972"/>
        <v>9.0845413925487309E-4</v>
      </c>
      <c r="AD940" s="5">
        <f t="shared" si="973"/>
        <v>3.492228280420126E-2</v>
      </c>
      <c r="AE940" s="5">
        <f t="shared" si="974"/>
        <v>3.1042417184654499E-2</v>
      </c>
      <c r="AF940" s="5">
        <f t="shared" si="975"/>
        <v>1.3796802317719693E-2</v>
      </c>
      <c r="AG940" s="5">
        <f t="shared" si="976"/>
        <v>4.0879925267403453E-3</v>
      </c>
      <c r="AH940" s="5">
        <f t="shared" si="977"/>
        <v>1.5345512709851166E-3</v>
      </c>
      <c r="AI940" s="5">
        <f t="shared" si="978"/>
        <v>2.9793025949742848E-3</v>
      </c>
      <c r="AJ940" s="5">
        <f t="shared" si="979"/>
        <v>2.8921301361023734E-3</v>
      </c>
      <c r="AK940" s="5">
        <f t="shared" si="980"/>
        <v>1.8716721911723605E-3</v>
      </c>
      <c r="AL940" s="5">
        <f t="shared" si="981"/>
        <v>6.271177846032027E-5</v>
      </c>
      <c r="AM940" s="5">
        <f t="shared" si="982"/>
        <v>1.3560191796549201E-2</v>
      </c>
      <c r="AN940" s="5">
        <f t="shared" si="983"/>
        <v>1.2053654487952583E-2</v>
      </c>
      <c r="AO940" s="5">
        <f t="shared" si="984"/>
        <v>5.3572467371705264E-3</v>
      </c>
      <c r="AP940" s="5">
        <f t="shared" si="985"/>
        <v>1.5873522082236271E-3</v>
      </c>
      <c r="AQ940" s="5">
        <f t="shared" si="986"/>
        <v>3.5274934447249547E-4</v>
      </c>
      <c r="AR940" s="5">
        <f t="shared" si="987"/>
        <v>2.7281252495573415E-4</v>
      </c>
      <c r="AS940" s="5">
        <f t="shared" si="988"/>
        <v>5.2966041533452865E-4</v>
      </c>
      <c r="AT940" s="5">
        <f t="shared" si="989"/>
        <v>5.1416289559628016E-4</v>
      </c>
      <c r="AU940" s="5">
        <f t="shared" si="990"/>
        <v>3.3274588214662242E-4</v>
      </c>
      <c r="AV940" s="5">
        <f t="shared" si="991"/>
        <v>1.6150497687673139E-4</v>
      </c>
      <c r="AW940" s="5">
        <f t="shared" si="992"/>
        <v>3.0063028896186802E-6</v>
      </c>
      <c r="AX940" s="5">
        <f t="shared" si="993"/>
        <v>4.3878097973089128E-3</v>
      </c>
      <c r="AY940" s="5">
        <f t="shared" si="994"/>
        <v>3.9003241288278925E-3</v>
      </c>
      <c r="AZ940" s="5">
        <f t="shared" si="995"/>
        <v>1.7334990590575569E-3</v>
      </c>
      <c r="BA940" s="5">
        <f t="shared" si="996"/>
        <v>5.1363577119875419E-4</v>
      </c>
      <c r="BB940" s="5">
        <f t="shared" si="997"/>
        <v>1.1414270925464311E-4</v>
      </c>
      <c r="BC940" s="5">
        <f t="shared" si="998"/>
        <v>2.0292290851290462E-5</v>
      </c>
      <c r="BD940" s="5">
        <f t="shared" si="999"/>
        <v>4.0417175572191987E-5</v>
      </c>
      <c r="BE940" s="5">
        <f t="shared" si="1000"/>
        <v>7.8469190531810364E-5</v>
      </c>
      <c r="BF940" s="5">
        <f t="shared" si="1001"/>
        <v>7.617323298258886E-5</v>
      </c>
      <c r="BG940" s="5">
        <f t="shared" si="1002"/>
        <v>4.9296302440022086E-5</v>
      </c>
      <c r="BH940" s="5">
        <f t="shared" si="1003"/>
        <v>2.3926962324287745E-5</v>
      </c>
      <c r="BI940" s="5">
        <f t="shared" si="1004"/>
        <v>9.2907499788964426E-6</v>
      </c>
      <c r="BJ940" s="8">
        <f t="shared" si="1005"/>
        <v>0.61629373930438247</v>
      </c>
      <c r="BK940" s="8">
        <f t="shared" si="1006"/>
        <v>0.21801193254501133</v>
      </c>
      <c r="BL940" s="8">
        <f t="shared" si="1007"/>
        <v>0.15877620311418048</v>
      </c>
      <c r="BM940" s="8">
        <f t="shared" si="1008"/>
        <v>0.53384680137062135</v>
      </c>
      <c r="BN940" s="8">
        <f t="shared" si="1009"/>
        <v>0.46224315016901762</v>
      </c>
    </row>
    <row r="941" spans="1:66" x14ac:dyDescent="0.25">
      <c r="A941" t="s">
        <v>282</v>
      </c>
      <c r="B941" t="s">
        <v>293</v>
      </c>
      <c r="C941" t="s">
        <v>195</v>
      </c>
      <c r="D941" t="s">
        <v>544</v>
      </c>
      <c r="E941">
        <f>VLOOKUP(A941,home!$A$2:$E$405,3,FALSE)</f>
        <v>1.6222000000000001</v>
      </c>
      <c r="F941">
        <f>VLOOKUP(B941,home!$B$2:$E$405,3,FALSE)</f>
        <v>1.3432999999999999</v>
      </c>
      <c r="G941">
        <f>VLOOKUP(C941,away!$B$2:$E$405,4,FALSE)</f>
        <v>0.82189999999999996</v>
      </c>
      <c r="H941">
        <f>VLOOKUP(A941,away!$A$2:$E$405,3,FALSE)</f>
        <v>1.3389</v>
      </c>
      <c r="I941">
        <f>VLOOKUP(C941,away!$B$2:$E$405,3,FALSE)</f>
        <v>1.0373000000000001</v>
      </c>
      <c r="J941">
        <f>VLOOKUP(B941,home!$B$2:$E$405,4,FALSE)</f>
        <v>0.95020000000000004</v>
      </c>
      <c r="K941" s="3">
        <f t="shared" si="954"/>
        <v>1.7910033255939999</v>
      </c>
      <c r="L941" s="3">
        <f t="shared" si="955"/>
        <v>1.3196766896940002</v>
      </c>
      <c r="M941" s="5">
        <f t="shared" si="956"/>
        <v>4.4570636318651186E-2</v>
      </c>
      <c r="N941" s="5">
        <f t="shared" si="957"/>
        <v>7.9826157870544978E-2</v>
      </c>
      <c r="O941" s="5">
        <f t="shared" si="958"/>
        <v>5.8818829794552781E-2</v>
      </c>
      <c r="P941" s="5">
        <f t="shared" si="959"/>
        <v>0.10534471976959149</v>
      </c>
      <c r="Q941" s="5">
        <f t="shared" si="960"/>
        <v>7.1484457107768878E-2</v>
      </c>
      <c r="R941" s="5">
        <f t="shared" si="961"/>
        <v>3.8810919297475127E-2</v>
      </c>
      <c r="S941" s="5">
        <f t="shared" si="962"/>
        <v>6.2246755374961174E-2</v>
      </c>
      <c r="T941" s="5">
        <f t="shared" si="963"/>
        <v>9.4336371720553189E-2</v>
      </c>
      <c r="U941" s="5">
        <f t="shared" si="964"/>
        <v>6.9510485531138311E-2</v>
      </c>
      <c r="V941" s="5">
        <f t="shared" si="965"/>
        <v>1.6347003177061011E-2</v>
      </c>
      <c r="W941" s="5">
        <f t="shared" si="966"/>
        <v>4.2676300136098556E-2</v>
      </c>
      <c r="X941" s="5">
        <f t="shared" si="967"/>
        <v>5.631891849199417E-2</v>
      </c>
      <c r="Y941" s="5">
        <f t="shared" si="968"/>
        <v>3.7161381961330543E-2</v>
      </c>
      <c r="Z941" s="5">
        <f t="shared" si="969"/>
        <v>1.7072621834157659E-2</v>
      </c>
      <c r="AA941" s="5">
        <f t="shared" si="970"/>
        <v>3.0577122481585103E-2</v>
      </c>
      <c r="AB941" s="5">
        <f t="shared" si="971"/>
        <v>2.7381864025806998E-2</v>
      </c>
      <c r="AC941" s="5">
        <f t="shared" si="972"/>
        <v>2.4148051988315041E-3</v>
      </c>
      <c r="AD941" s="5">
        <f t="shared" si="973"/>
        <v>1.9108348866950044E-2</v>
      </c>
      <c r="AE941" s="5">
        <f t="shared" si="974"/>
        <v>2.5216842578254735E-2</v>
      </c>
      <c r="AF941" s="5">
        <f t="shared" si="975"/>
        <v>1.6639039669102965E-2</v>
      </c>
      <c r="AG941" s="5">
        <f t="shared" si="976"/>
        <v>7.319384263402986E-3</v>
      </c>
      <c r="AH941" s="5">
        <f t="shared" si="977"/>
        <v>5.6325852666246753E-3</v>
      </c>
      <c r="AI941" s="5">
        <f t="shared" si="978"/>
        <v>1.0087978944216562E-2</v>
      </c>
      <c r="AJ941" s="5">
        <f t="shared" si="979"/>
        <v>9.0338019188070558E-3</v>
      </c>
      <c r="AK941" s="5">
        <f t="shared" si="980"/>
        <v>5.3931897597802973E-3</v>
      </c>
      <c r="AL941" s="5">
        <f t="shared" si="981"/>
        <v>2.2830006298348986E-4</v>
      </c>
      <c r="AM941" s="5">
        <f t="shared" si="982"/>
        <v>6.8446232734635749E-3</v>
      </c>
      <c r="AN941" s="5">
        <f t="shared" si="983"/>
        <v>9.0326897837269236E-3</v>
      </c>
      <c r="AO941" s="5">
        <f t="shared" si="984"/>
        <v>5.9601150764107816E-3</v>
      </c>
      <c r="AP941" s="5">
        <f t="shared" si="985"/>
        <v>2.6218083114110283E-3</v>
      </c>
      <c r="AQ941" s="5">
        <f t="shared" si="986"/>
        <v>8.6498482835378092E-4</v>
      </c>
      <c r="AR941" s="5">
        <f t="shared" si="987"/>
        <v>1.4866382958156881E-3</v>
      </c>
      <c r="AS941" s="5">
        <f t="shared" si="988"/>
        <v>2.6625741317612942E-3</v>
      </c>
      <c r="AT941" s="5">
        <f t="shared" si="989"/>
        <v>2.3843395623125178E-3</v>
      </c>
      <c r="AU941" s="5">
        <f t="shared" si="990"/>
        <v>1.4234533618156871E-3</v>
      </c>
      <c r="AV941" s="5">
        <f t="shared" si="991"/>
        <v>6.3735242620996347E-4</v>
      </c>
      <c r="AW941" s="5">
        <f t="shared" si="992"/>
        <v>1.498882083264197E-5</v>
      </c>
      <c r="AX941" s="5">
        <f t="shared" si="993"/>
        <v>2.043123840868561E-3</v>
      </c>
      <c r="AY941" s="5">
        <f t="shared" si="994"/>
        <v>2.6962629069523145E-3</v>
      </c>
      <c r="AZ941" s="5">
        <f t="shared" si="995"/>
        <v>1.7790976537957765E-3</v>
      </c>
      <c r="BA941" s="5">
        <f t="shared" si="996"/>
        <v>7.8261123413452438E-4</v>
      </c>
      <c r="BB941" s="5">
        <f t="shared" si="997"/>
        <v>2.5819845069499647E-4</v>
      </c>
      <c r="BC941" s="5">
        <f t="shared" si="998"/>
        <v>6.8147695339458412E-5</v>
      </c>
      <c r="BD941" s="5">
        <f t="shared" si="999"/>
        <v>3.2698031749906322E-4</v>
      </c>
      <c r="BE941" s="5">
        <f t="shared" si="1000"/>
        <v>5.8562283604460426E-4</v>
      </c>
      <c r="BF941" s="5">
        <f t="shared" si="1001"/>
        <v>5.244262234498381E-4</v>
      </c>
      <c r="BG941" s="5">
        <f t="shared" si="1002"/>
        <v>3.1308303674245399E-4</v>
      </c>
      <c r="BH941" s="5">
        <f t="shared" si="1003"/>
        <v>1.4018318999820084E-4</v>
      </c>
      <c r="BI941" s="5">
        <f t="shared" si="1004"/>
        <v>5.0213711895830665E-5</v>
      </c>
      <c r="BJ941" s="8">
        <f t="shared" si="1005"/>
        <v>0.48303886572115284</v>
      </c>
      <c r="BK941" s="8">
        <f t="shared" si="1006"/>
        <v>0.23384848280903217</v>
      </c>
      <c r="BL941" s="8">
        <f t="shared" si="1007"/>
        <v>0.26578164411353206</v>
      </c>
      <c r="BM941" s="8">
        <f t="shared" si="1008"/>
        <v>0.59820462023317067</v>
      </c>
      <c r="BN941" s="8">
        <f t="shared" si="1009"/>
        <v>0.3988557201585845</v>
      </c>
    </row>
    <row r="942" spans="1:66" x14ac:dyDescent="0.25">
      <c r="A942" t="s">
        <v>282</v>
      </c>
      <c r="B942" t="s">
        <v>502</v>
      </c>
      <c r="C942" t="s">
        <v>308</v>
      </c>
      <c r="D942" t="s">
        <v>544</v>
      </c>
      <c r="E942">
        <f>VLOOKUP(A942,home!$A$2:$E$405,3,FALSE)</f>
        <v>1.6222000000000001</v>
      </c>
      <c r="F942" t="e">
        <f>VLOOKUP(B942,home!$B$2:$E$405,3,FALSE)</f>
        <v>#N/A</v>
      </c>
      <c r="G942">
        <f>VLOOKUP(C942,away!$B$2:$E$405,4,FALSE)</f>
        <v>1.4695</v>
      </c>
      <c r="H942">
        <f>VLOOKUP(A942,away!$A$2:$E$405,3,FALSE)</f>
        <v>1.3389</v>
      </c>
      <c r="I942">
        <f>VLOOKUP(C942,away!$B$2:$E$405,3,FALSE)</f>
        <v>0.75560000000000005</v>
      </c>
      <c r="J942" t="e">
        <f>VLOOKUP(B942,home!$B$2:$E$405,4,FALSE)</f>
        <v>#N/A</v>
      </c>
      <c r="K942" s="3" t="e">
        <f t="shared" si="954"/>
        <v>#N/A</v>
      </c>
      <c r="L942" s="3" t="e">
        <f t="shared" si="955"/>
        <v>#N/A</v>
      </c>
      <c r="M942" s="5" t="e">
        <f t="shared" si="956"/>
        <v>#N/A</v>
      </c>
      <c r="N942" s="5" t="e">
        <f t="shared" si="957"/>
        <v>#N/A</v>
      </c>
      <c r="O942" s="5" t="e">
        <f t="shared" si="958"/>
        <v>#N/A</v>
      </c>
      <c r="P942" s="5" t="e">
        <f t="shared" si="959"/>
        <v>#N/A</v>
      </c>
      <c r="Q942" s="5" t="e">
        <f t="shared" si="960"/>
        <v>#N/A</v>
      </c>
      <c r="R942" s="5" t="e">
        <f t="shared" si="961"/>
        <v>#N/A</v>
      </c>
      <c r="S942" s="5" t="e">
        <f t="shared" si="962"/>
        <v>#N/A</v>
      </c>
      <c r="T942" s="5" t="e">
        <f t="shared" si="963"/>
        <v>#N/A</v>
      </c>
      <c r="U942" s="5" t="e">
        <f t="shared" si="964"/>
        <v>#N/A</v>
      </c>
      <c r="V942" s="5" t="e">
        <f t="shared" si="965"/>
        <v>#N/A</v>
      </c>
      <c r="W942" s="5" t="e">
        <f t="shared" si="966"/>
        <v>#N/A</v>
      </c>
      <c r="X942" s="5" t="e">
        <f t="shared" si="967"/>
        <v>#N/A</v>
      </c>
      <c r="Y942" s="5" t="e">
        <f t="shared" si="968"/>
        <v>#N/A</v>
      </c>
      <c r="Z942" s="5" t="e">
        <f t="shared" si="969"/>
        <v>#N/A</v>
      </c>
      <c r="AA942" s="5" t="e">
        <f t="shared" si="970"/>
        <v>#N/A</v>
      </c>
      <c r="AB942" s="5" t="e">
        <f t="shared" si="971"/>
        <v>#N/A</v>
      </c>
      <c r="AC942" s="5" t="e">
        <f t="shared" si="972"/>
        <v>#N/A</v>
      </c>
      <c r="AD942" s="5" t="e">
        <f t="shared" si="973"/>
        <v>#N/A</v>
      </c>
      <c r="AE942" s="5" t="e">
        <f t="shared" si="974"/>
        <v>#N/A</v>
      </c>
      <c r="AF942" s="5" t="e">
        <f t="shared" si="975"/>
        <v>#N/A</v>
      </c>
      <c r="AG942" s="5" t="e">
        <f t="shared" si="976"/>
        <v>#N/A</v>
      </c>
      <c r="AH942" s="5" t="e">
        <f t="shared" si="977"/>
        <v>#N/A</v>
      </c>
      <c r="AI942" s="5" t="e">
        <f t="shared" si="978"/>
        <v>#N/A</v>
      </c>
      <c r="AJ942" s="5" t="e">
        <f t="shared" si="979"/>
        <v>#N/A</v>
      </c>
      <c r="AK942" s="5" t="e">
        <f t="shared" si="980"/>
        <v>#N/A</v>
      </c>
      <c r="AL942" s="5" t="e">
        <f t="shared" si="981"/>
        <v>#N/A</v>
      </c>
      <c r="AM942" s="5" t="e">
        <f t="shared" si="982"/>
        <v>#N/A</v>
      </c>
      <c r="AN942" s="5" t="e">
        <f t="shared" si="983"/>
        <v>#N/A</v>
      </c>
      <c r="AO942" s="5" t="e">
        <f t="shared" si="984"/>
        <v>#N/A</v>
      </c>
      <c r="AP942" s="5" t="e">
        <f t="shared" si="985"/>
        <v>#N/A</v>
      </c>
      <c r="AQ942" s="5" t="e">
        <f t="shared" si="986"/>
        <v>#N/A</v>
      </c>
      <c r="AR942" s="5" t="e">
        <f t="shared" si="987"/>
        <v>#N/A</v>
      </c>
      <c r="AS942" s="5" t="e">
        <f t="shared" si="988"/>
        <v>#N/A</v>
      </c>
      <c r="AT942" s="5" t="e">
        <f t="shared" si="989"/>
        <v>#N/A</v>
      </c>
      <c r="AU942" s="5" t="e">
        <f t="shared" si="990"/>
        <v>#N/A</v>
      </c>
      <c r="AV942" s="5" t="e">
        <f t="shared" si="991"/>
        <v>#N/A</v>
      </c>
      <c r="AW942" s="5" t="e">
        <f t="shared" si="992"/>
        <v>#N/A</v>
      </c>
      <c r="AX942" s="5" t="e">
        <f t="shared" si="993"/>
        <v>#N/A</v>
      </c>
      <c r="AY942" s="5" t="e">
        <f t="shared" si="994"/>
        <v>#N/A</v>
      </c>
      <c r="AZ942" s="5" t="e">
        <f t="shared" si="995"/>
        <v>#N/A</v>
      </c>
      <c r="BA942" s="5" t="e">
        <f t="shared" si="996"/>
        <v>#N/A</v>
      </c>
      <c r="BB942" s="5" t="e">
        <f t="shared" si="997"/>
        <v>#N/A</v>
      </c>
      <c r="BC942" s="5" t="e">
        <f t="shared" si="998"/>
        <v>#N/A</v>
      </c>
      <c r="BD942" s="5" t="e">
        <f t="shared" si="999"/>
        <v>#N/A</v>
      </c>
      <c r="BE942" s="5" t="e">
        <f t="shared" si="1000"/>
        <v>#N/A</v>
      </c>
      <c r="BF942" s="5" t="e">
        <f t="shared" si="1001"/>
        <v>#N/A</v>
      </c>
      <c r="BG942" s="5" t="e">
        <f t="shared" si="1002"/>
        <v>#N/A</v>
      </c>
      <c r="BH942" s="5" t="e">
        <f t="shared" si="1003"/>
        <v>#N/A</v>
      </c>
      <c r="BI942" s="5" t="e">
        <f t="shared" si="1004"/>
        <v>#N/A</v>
      </c>
      <c r="BJ942" s="8" t="e">
        <f t="shared" si="1005"/>
        <v>#N/A</v>
      </c>
      <c r="BK942" s="8" t="e">
        <f t="shared" si="1006"/>
        <v>#N/A</v>
      </c>
      <c r="BL942" s="8" t="e">
        <f t="shared" si="1007"/>
        <v>#N/A</v>
      </c>
      <c r="BM942" s="8" t="e">
        <f t="shared" si="1008"/>
        <v>#N/A</v>
      </c>
      <c r="BN942" s="8" t="e">
        <f t="shared" si="1009"/>
        <v>#N/A</v>
      </c>
    </row>
    <row r="943" spans="1:66" x14ac:dyDescent="0.25">
      <c r="A943" t="s">
        <v>282</v>
      </c>
      <c r="B943" t="s">
        <v>337</v>
      </c>
      <c r="C943" t="s">
        <v>355</v>
      </c>
      <c r="D943" t="s">
        <v>544</v>
      </c>
      <c r="E943">
        <f>VLOOKUP(A943,home!$A$2:$E$405,3,FALSE)</f>
        <v>1.6222000000000001</v>
      </c>
      <c r="F943">
        <f>VLOOKUP(B943,home!$B$2:$E$405,3,FALSE)</f>
        <v>1.0617000000000001</v>
      </c>
      <c r="G943">
        <f>VLOOKUP(C943,away!$B$2:$E$405,4,FALSE)</f>
        <v>0.70889999999999997</v>
      </c>
      <c r="H943">
        <f>VLOOKUP(A943,away!$A$2:$E$405,3,FALSE)</f>
        <v>1.3389</v>
      </c>
      <c r="I943">
        <f>VLOOKUP(C943,away!$B$2:$E$405,3,FALSE)</f>
        <v>1.1312</v>
      </c>
      <c r="J943">
        <f>VLOOKUP(B943,home!$B$2:$E$405,4,FALSE)</f>
        <v>1.0788</v>
      </c>
      <c r="K943" s="3">
        <f t="shared" si="954"/>
        <v>1.2209311966860001</v>
      </c>
      <c r="L943" s="3">
        <f t="shared" si="955"/>
        <v>1.633911297984</v>
      </c>
      <c r="M943" s="5">
        <f t="shared" si="956"/>
        <v>5.7564887183446947E-2</v>
      </c>
      <c r="N943" s="5">
        <f t="shared" si="957"/>
        <v>7.028276659598047E-2</v>
      </c>
      <c r="O943" s="5">
        <f t="shared" si="958"/>
        <v>9.4055919536208316E-2</v>
      </c>
      <c r="P943" s="5">
        <f t="shared" si="959"/>
        <v>0.11483580639474496</v>
      </c>
      <c r="Q943" s="5">
        <f t="shared" si="960"/>
        <v>4.290521116321664E-2</v>
      </c>
      <c r="R943" s="5">
        <f t="shared" si="961"/>
        <v>7.683951478624243E-2</v>
      </c>
      <c r="S943" s="5">
        <f t="shared" si="962"/>
        <v>5.7271294514598711E-2</v>
      </c>
      <c r="T943" s="5">
        <f t="shared" si="963"/>
        <v>7.0103309261968894E-2</v>
      </c>
      <c r="U943" s="5">
        <f t="shared" si="964"/>
        <v>9.3815760740738566E-2</v>
      </c>
      <c r="V943" s="5">
        <f t="shared" si="965"/>
        <v>1.2694457817075658E-2</v>
      </c>
      <c r="W943" s="5">
        <f t="shared" si="966"/>
        <v>1.7461436936523873E-2</v>
      </c>
      <c r="X943" s="5">
        <f t="shared" si="967"/>
        <v>2.8530439089621482E-2</v>
      </c>
      <c r="Y943" s="5">
        <f t="shared" si="968"/>
        <v>2.3308103382488454E-2</v>
      </c>
      <c r="Z943" s="5">
        <f t="shared" si="969"/>
        <v>4.1849650446950049E-2</v>
      </c>
      <c r="AA943" s="5">
        <f t="shared" si="970"/>
        <v>5.1095543801085525E-2</v>
      </c>
      <c r="AB943" s="5">
        <f t="shared" si="971"/>
        <v>3.1192071719190643E-2</v>
      </c>
      <c r="AC943" s="5">
        <f t="shared" si="972"/>
        <v>1.5827555341183192E-3</v>
      </c>
      <c r="AD943" s="5">
        <f t="shared" si="973"/>
        <v>5.3298032736918055E-3</v>
      </c>
      <c r="AE943" s="5">
        <f t="shared" si="974"/>
        <v>8.7084257849171492E-3</v>
      </c>
      <c r="AF943" s="5">
        <f t="shared" si="975"/>
        <v>7.1143976388156598E-3</v>
      </c>
      <c r="AG943" s="5">
        <f t="shared" si="976"/>
        <v>3.8747648934705334E-3</v>
      </c>
      <c r="AH943" s="5">
        <f t="shared" si="977"/>
        <v>1.7094654170488215E-2</v>
      </c>
      <c r="AI943" s="5">
        <f t="shared" si="978"/>
        <v>2.0871396573307499E-2</v>
      </c>
      <c r="AJ943" s="5">
        <f t="shared" si="979"/>
        <v>1.2741269597378204E-2</v>
      </c>
      <c r="AK943" s="5">
        <f t="shared" si="980"/>
        <v>5.1854045122753075E-3</v>
      </c>
      <c r="AL943" s="5">
        <f t="shared" si="981"/>
        <v>1.2629713492324013E-4</v>
      </c>
      <c r="AM943" s="5">
        <f t="shared" si="982"/>
        <v>1.3014646178098996E-3</v>
      </c>
      <c r="AN943" s="5">
        <f t="shared" si="983"/>
        <v>2.1264777429660237E-3</v>
      </c>
      <c r="AO943" s="5">
        <f t="shared" si="984"/>
        <v>1.7372380045718519E-3</v>
      </c>
      <c r="AP943" s="5">
        <f t="shared" si="985"/>
        <v>9.4616426765237627E-4</v>
      </c>
      <c r="AQ943" s="5">
        <f t="shared" si="986"/>
        <v>3.8648712166649386E-4</v>
      </c>
      <c r="AR943" s="5">
        <f t="shared" si="987"/>
        <v>5.5862297168579956E-3</v>
      </c>
      <c r="AS943" s="5">
        <f t="shared" si="988"/>
        <v>6.8204021331663275E-3</v>
      </c>
      <c r="AT943" s="5">
        <f t="shared" si="989"/>
        <v>4.1636208691632568E-3</v>
      </c>
      <c r="AU943" s="5">
        <f t="shared" si="990"/>
        <v>1.6944982034447663E-3</v>
      </c>
      <c r="AV943" s="5">
        <f t="shared" si="991"/>
        <v>5.1721642982852404E-4</v>
      </c>
      <c r="AW943" s="5">
        <f t="shared" si="992"/>
        <v>6.9985918132682613E-6</v>
      </c>
      <c r="AX943" s="5">
        <f t="shared" si="993"/>
        <v>2.6483312554452125E-4</v>
      </c>
      <c r="AY943" s="5">
        <f t="shared" si="994"/>
        <v>4.3271383590760831E-4</v>
      </c>
      <c r="AZ943" s="5">
        <f t="shared" si="995"/>
        <v>3.5350801264171812E-4</v>
      </c>
      <c r="BA943" s="5">
        <f t="shared" si="996"/>
        <v>1.9253357859439133E-4</v>
      </c>
      <c r="BB943" s="5">
        <f t="shared" si="997"/>
        <v>7.8645697326666628E-5</v>
      </c>
      <c r="BC943" s="5">
        <f t="shared" si="998"/>
        <v>2.5700018679974113E-5</v>
      </c>
      <c r="BD943" s="5">
        <f t="shared" si="999"/>
        <v>1.5212339745847073E-3</v>
      </c>
      <c r="BE943" s="5">
        <f t="shared" si="1000"/>
        <v>1.8573220170291069E-3</v>
      </c>
      <c r="BF943" s="5">
        <f t="shared" si="1001"/>
        <v>1.1338311964413017E-3</v>
      </c>
      <c r="BG943" s="5">
        <f t="shared" si="1002"/>
        <v>4.6144329317033254E-4</v>
      </c>
      <c r="BH943" s="5">
        <f t="shared" si="1003"/>
        <v>1.4084762803329574E-4</v>
      </c>
      <c r="BI943" s="5">
        <f t="shared" si="1004"/>
        <v>3.439305260901529E-5</v>
      </c>
      <c r="BJ943" s="8">
        <f t="shared" si="1005"/>
        <v>0.28546442404405659</v>
      </c>
      <c r="BK943" s="8">
        <f t="shared" si="1006"/>
        <v>0.24450821241481543</v>
      </c>
      <c r="BL943" s="8">
        <f t="shared" si="1007"/>
        <v>0.42682257395124323</v>
      </c>
      <c r="BM943" s="8">
        <f t="shared" si="1008"/>
        <v>0.54173503995313121</v>
      </c>
      <c r="BN943" s="8">
        <f t="shared" si="1009"/>
        <v>0.45648410565983977</v>
      </c>
    </row>
    <row r="944" spans="1:66" x14ac:dyDescent="0.25">
      <c r="A944" t="s">
        <v>282</v>
      </c>
      <c r="B944" t="s">
        <v>199</v>
      </c>
      <c r="C944" t="s">
        <v>187</v>
      </c>
      <c r="D944" t="s">
        <v>544</v>
      </c>
      <c r="E944">
        <f>VLOOKUP(A944,home!$A$2:$E$405,3,FALSE)</f>
        <v>1.6222000000000001</v>
      </c>
      <c r="F944">
        <f>VLOOKUP(B944,home!$B$2:$E$405,3,FALSE)</f>
        <v>1.0274000000000001</v>
      </c>
      <c r="G944">
        <f>VLOOKUP(C944,away!$B$2:$E$405,4,FALSE)</f>
        <v>1.1828000000000001</v>
      </c>
      <c r="H944">
        <f>VLOOKUP(A944,away!$A$2:$E$405,3,FALSE)</f>
        <v>1.3389</v>
      </c>
      <c r="I944">
        <f>VLOOKUP(C944,away!$B$2:$E$405,3,FALSE)</f>
        <v>0.57779999999999998</v>
      </c>
      <c r="J944">
        <f>VLOOKUP(B944,home!$B$2:$E$405,4,FALSE)</f>
        <v>1.0373000000000001</v>
      </c>
      <c r="K944" s="3">
        <f t="shared" si="954"/>
        <v>1.9713115855840004</v>
      </c>
      <c r="L944" s="3">
        <f t="shared" si="955"/>
        <v>0.80247231246600004</v>
      </c>
      <c r="M944" s="5">
        <f t="shared" si="956"/>
        <v>6.2425346132995871E-2</v>
      </c>
      <c r="N944" s="5">
        <f t="shared" si="957"/>
        <v>0.12305980806606615</v>
      </c>
      <c r="O944" s="5">
        <f t="shared" si="958"/>
        <v>5.0094611867835662E-2</v>
      </c>
      <c r="P944" s="5">
        <f t="shared" si="959"/>
        <v>9.8752088750398218E-2</v>
      </c>
      <c r="Q944" s="5">
        <f t="shared" si="960"/>
        <v>0.12129461268018983</v>
      </c>
      <c r="R944" s="5">
        <f t="shared" si="961"/>
        <v>2.0099769513834406E-2</v>
      </c>
      <c r="S944" s="5">
        <f t="shared" si="962"/>
        <v>3.9054549300336083E-2</v>
      </c>
      <c r="T944" s="5">
        <f t="shared" si="963"/>
        <v>9.7335568327139743E-2</v>
      </c>
      <c r="U944" s="5">
        <f t="shared" si="964"/>
        <v>3.9622908510189861E-2</v>
      </c>
      <c r="V944" s="5">
        <f t="shared" si="965"/>
        <v>6.8645876101474977E-3</v>
      </c>
      <c r="W944" s="5">
        <f t="shared" si="966"/>
        <v>7.9703158415127401E-2</v>
      </c>
      <c r="X944" s="5">
        <f t="shared" si="967"/>
        <v>6.3959577844231216E-2</v>
      </c>
      <c r="Y944" s="5">
        <f t="shared" si="968"/>
        <v>2.5662895168504677E-2</v>
      </c>
      <c r="Z944" s="5">
        <f t="shared" si="969"/>
        <v>5.3765028406001026E-3</v>
      </c>
      <c r="AA944" s="5">
        <f t="shared" si="970"/>
        <v>1.0598762339600273E-2</v>
      </c>
      <c r="AB944" s="5">
        <f t="shared" si="971"/>
        <v>1.0446731496452703E-2</v>
      </c>
      <c r="AC944" s="5">
        <f t="shared" si="972"/>
        <v>6.7870304982764322E-4</v>
      </c>
      <c r="AD944" s="5">
        <f t="shared" si="973"/>
        <v>3.9279939897844375E-2</v>
      </c>
      <c r="AE944" s="5">
        <f t="shared" si="974"/>
        <v>3.1521064203348673E-2</v>
      </c>
      <c r="AF944" s="5">
        <f t="shared" si="975"/>
        <v>1.264739064132523E-2</v>
      </c>
      <c r="AG944" s="5">
        <f t="shared" si="976"/>
        <v>3.3830602715350356E-3</v>
      </c>
      <c r="AH944" s="5">
        <f t="shared" si="977"/>
        <v>1.0786236668690952E-3</v>
      </c>
      <c r="AI944" s="5">
        <f t="shared" si="978"/>
        <v>2.126303330984145E-3</v>
      </c>
      <c r="AJ944" s="5">
        <f t="shared" si="979"/>
        <v>2.0958031954174485E-3</v>
      </c>
      <c r="AK944" s="5">
        <f t="shared" si="980"/>
        <v>1.3771603734101282E-3</v>
      </c>
      <c r="AL944" s="5">
        <f t="shared" si="981"/>
        <v>4.2946237682978102E-5</v>
      </c>
      <c r="AM944" s="5">
        <f t="shared" si="982"/>
        <v>1.5486600120332782E-2</v>
      </c>
      <c r="AN944" s="5">
        <f t="shared" si="983"/>
        <v>1.2427567810799681E-2</v>
      </c>
      <c r="AO944" s="5">
        <f t="shared" si="984"/>
        <v>4.9863895397302222E-3</v>
      </c>
      <c r="AP944" s="5">
        <f t="shared" si="985"/>
        <v>1.3338131816011953E-3</v>
      </c>
      <c r="AQ944" s="5">
        <f t="shared" si="986"/>
        <v>2.6758703705928594E-4</v>
      </c>
      <c r="AR944" s="5">
        <f t="shared" si="987"/>
        <v>1.7311312564659992E-4</v>
      </c>
      <c r="AS944" s="5">
        <f t="shared" si="988"/>
        <v>3.4125991020380123E-4</v>
      </c>
      <c r="AT944" s="5">
        <f t="shared" si="989"/>
        <v>3.3636480734005453E-4</v>
      </c>
      <c r="AU944" s="5">
        <f t="shared" si="990"/>
        <v>2.2102661389739321E-4</v>
      </c>
      <c r="AV944" s="5">
        <f t="shared" si="991"/>
        <v>1.0892808117458318E-4</v>
      </c>
      <c r="AW944" s="5">
        <f t="shared" si="992"/>
        <v>1.8871566589713755E-6</v>
      </c>
      <c r="AX944" s="5">
        <f t="shared" si="993"/>
        <v>5.088152373086424E-3</v>
      </c>
      <c r="AY944" s="5">
        <f t="shared" si="994"/>
        <v>4.0831014010100277E-3</v>
      </c>
      <c r="AZ944" s="5">
        <f t="shared" si="995"/>
        <v>1.6382879116508405E-3</v>
      </c>
      <c r="BA944" s="5">
        <f t="shared" si="996"/>
        <v>4.3822689631584815E-4</v>
      </c>
      <c r="BB944" s="5">
        <f t="shared" si="997"/>
        <v>8.7916237717844138E-5</v>
      </c>
      <c r="BC944" s="5">
        <f t="shared" si="998"/>
        <v>1.4110069316949796E-5</v>
      </c>
      <c r="BD944" s="5">
        <f t="shared" si="999"/>
        <v>2.315308170930737E-5</v>
      </c>
      <c r="BE944" s="5">
        <f t="shared" si="1000"/>
        <v>4.5641938215530635E-5</v>
      </c>
      <c r="BF944" s="5">
        <f t="shared" si="1001"/>
        <v>4.4987240796392349E-5</v>
      </c>
      <c r="BG944" s="5">
        <f t="shared" si="1002"/>
        <v>2.956128966179514E-5</v>
      </c>
      <c r="BH944" s="5">
        <f t="shared" si="1003"/>
        <v>1.4568628198775319E-5</v>
      </c>
      <c r="BI944" s="5">
        <f t="shared" si="1004"/>
        <v>5.7438611108623159E-6</v>
      </c>
      <c r="BJ944" s="8">
        <f t="shared" si="1005"/>
        <v>0.64369882809393353</v>
      </c>
      <c r="BK944" s="8">
        <f t="shared" si="1006"/>
        <v>0.21190132248239832</v>
      </c>
      <c r="BL944" s="8">
        <f t="shared" si="1007"/>
        <v>0.13888502287254878</v>
      </c>
      <c r="BM944" s="8">
        <f t="shared" si="1008"/>
        <v>0.5200542250338096</v>
      </c>
      <c r="BN944" s="8">
        <f t="shared" si="1009"/>
        <v>0.47572623701132011</v>
      </c>
    </row>
    <row r="945" spans="1:66" x14ac:dyDescent="0.25">
      <c r="A945" t="s">
        <v>282</v>
      </c>
      <c r="B945" t="s">
        <v>430</v>
      </c>
      <c r="C945" t="s">
        <v>319</v>
      </c>
      <c r="D945" t="s">
        <v>544</v>
      </c>
      <c r="E945">
        <f>VLOOKUP(A945,home!$A$2:$E$405,3,FALSE)</f>
        <v>1.6222000000000001</v>
      </c>
      <c r="F945">
        <f>VLOOKUP(B945,home!$B$2:$E$405,3,FALSE)</f>
        <v>0.71919999999999995</v>
      </c>
      <c r="G945">
        <f>VLOOKUP(C945,away!$B$2:$E$405,4,FALSE)</f>
        <v>0.75339999999999996</v>
      </c>
      <c r="H945">
        <f>VLOOKUP(A945,away!$A$2:$E$405,3,FALSE)</f>
        <v>1.3389</v>
      </c>
      <c r="I945">
        <f>VLOOKUP(C945,away!$B$2:$E$405,3,FALSE)</f>
        <v>1.3278000000000001</v>
      </c>
      <c r="J945">
        <f>VLOOKUP(B945,home!$B$2:$E$405,4,FALSE)</f>
        <v>0.74690000000000001</v>
      </c>
      <c r="K945" s="3">
        <f t="shared" si="954"/>
        <v>0.87898141321599998</v>
      </c>
      <c r="L945" s="3">
        <f t="shared" si="955"/>
        <v>1.327832411598</v>
      </c>
      <c r="M945" s="5">
        <f t="shared" si="956"/>
        <v>0.11005073141626365</v>
      </c>
      <c r="N945" s="5">
        <f t="shared" si="957"/>
        <v>9.6732547425721849E-2</v>
      </c>
      <c r="O945" s="5">
        <f t="shared" si="958"/>
        <v>0.14612892809458114</v>
      </c>
      <c r="P945" s="5">
        <f t="shared" si="959"/>
        <v>0.12844461172831417</v>
      </c>
      <c r="Q945" s="5">
        <f t="shared" si="960"/>
        <v>4.2513055620122371E-2</v>
      </c>
      <c r="R945" s="5">
        <f t="shared" si="961"/>
        <v>9.7017363498029224E-2</v>
      </c>
      <c r="S945" s="5">
        <f t="shared" si="962"/>
        <v>3.7478211343353364E-2</v>
      </c>
      <c r="T945" s="5">
        <f t="shared" si="963"/>
        <v>5.6450213168467003E-2</v>
      </c>
      <c r="U945" s="5">
        <f t="shared" si="964"/>
        <v>8.5276459273988081E-2</v>
      </c>
      <c r="V945" s="5">
        <f t="shared" si="965"/>
        <v>4.860257772148522E-3</v>
      </c>
      <c r="W945" s="5">
        <f t="shared" si="966"/>
        <v>1.2456061903035191E-2</v>
      </c>
      <c r="X945" s="5">
        <f t="shared" si="967"/>
        <v>1.6539562715721195E-2</v>
      </c>
      <c r="Y945" s="5">
        <f t="shared" si="968"/>
        <v>1.0980883723796221E-2</v>
      </c>
      <c r="Z945" s="5">
        <f t="shared" si="969"/>
        <v>4.2940933246822653E-2</v>
      </c>
      <c r="AA945" s="5">
        <f t="shared" si="970"/>
        <v>3.7744282190106095E-2</v>
      </c>
      <c r="AB945" s="5">
        <f t="shared" si="971"/>
        <v>1.6588261250141477E-2</v>
      </c>
      <c r="AC945" s="5">
        <f t="shared" si="972"/>
        <v>3.5453758144609687E-4</v>
      </c>
      <c r="AD945" s="5">
        <f t="shared" si="973"/>
        <v>2.7371617236589623E-3</v>
      </c>
      <c r="AE945" s="5">
        <f t="shared" si="974"/>
        <v>3.6344920524598186E-3</v>
      </c>
      <c r="AF945" s="5">
        <f t="shared" si="975"/>
        <v>2.4129981734757433E-3</v>
      </c>
      <c r="AG945" s="5">
        <f t="shared" si="976"/>
        <v>1.0680190612892889E-3</v>
      </c>
      <c r="AH945" s="5">
        <f t="shared" si="977"/>
        <v>1.4254590737349306E-2</v>
      </c>
      <c r="AI945" s="5">
        <f t="shared" si="978"/>
        <v>1.2529520311130995E-2</v>
      </c>
      <c r="AJ945" s="5">
        <f t="shared" si="979"/>
        <v>5.5066077349982491E-3</v>
      </c>
      <c r="AK945" s="5">
        <f t="shared" si="980"/>
        <v>1.6134019496449727E-3</v>
      </c>
      <c r="AL945" s="5">
        <f t="shared" si="981"/>
        <v>1.6551799849359168E-5</v>
      </c>
      <c r="AM945" s="5">
        <f t="shared" si="982"/>
        <v>4.8118285601249957E-4</v>
      </c>
      <c r="AN945" s="5">
        <f t="shared" si="983"/>
        <v>6.3893019211869054E-4</v>
      </c>
      <c r="AO945" s="5">
        <f t="shared" si="984"/>
        <v>4.2419610892186724E-4</v>
      </c>
      <c r="AP945" s="5">
        <f t="shared" si="985"/>
        <v>1.8775378076673702E-4</v>
      </c>
      <c r="AQ945" s="5">
        <f t="shared" si="986"/>
        <v>6.232638887553461E-5</v>
      </c>
      <c r="AR945" s="5">
        <f t="shared" si="987"/>
        <v>3.7855415190234066E-3</v>
      </c>
      <c r="AS945" s="5">
        <f t="shared" si="988"/>
        <v>3.3274206341790372E-3</v>
      </c>
      <c r="AT945" s="5">
        <f t="shared" si="989"/>
        <v>1.4623704456973845E-3</v>
      </c>
      <c r="AU945" s="5">
        <f t="shared" si="990"/>
        <v>4.2846548033479966E-4</v>
      </c>
      <c r="AV945" s="5">
        <f t="shared" si="991"/>
        <v>9.4153298354738598E-5</v>
      </c>
      <c r="AW945" s="5">
        <f t="shared" si="992"/>
        <v>5.3661855100217754E-7</v>
      </c>
      <c r="AX945" s="5">
        <f t="shared" si="993"/>
        <v>7.0491797798862956E-5</v>
      </c>
      <c r="AY945" s="5">
        <f t="shared" si="994"/>
        <v>9.3601293869142793E-5</v>
      </c>
      <c r="AZ945" s="5">
        <f t="shared" si="995"/>
        <v>6.2143415883478484E-5</v>
      </c>
      <c r="BA945" s="5">
        <f t="shared" si="996"/>
        <v>2.7505347259165577E-5</v>
      </c>
      <c r="BB945" s="5">
        <f t="shared" si="997"/>
        <v>9.1306228957445606E-6</v>
      </c>
      <c r="BC945" s="5">
        <f t="shared" si="998"/>
        <v>2.424787403809682E-6</v>
      </c>
      <c r="BD945" s="5">
        <f t="shared" si="999"/>
        <v>8.3776078740153493E-4</v>
      </c>
      <c r="BE945" s="5">
        <f t="shared" si="1000"/>
        <v>7.363761608471499E-4</v>
      </c>
      <c r="BF945" s="5">
        <f t="shared" si="1001"/>
        <v>3.2363047926000022E-4</v>
      </c>
      <c r="BG945" s="5">
        <f t="shared" si="1002"/>
        <v>9.4821725339908788E-5</v>
      </c>
      <c r="BH945" s="5">
        <f t="shared" si="1003"/>
        <v>2.0836633535713103E-5</v>
      </c>
      <c r="BI945" s="5">
        <f t="shared" si="1004"/>
        <v>3.6630027183770019E-6</v>
      </c>
      <c r="BJ945" s="8">
        <f t="shared" si="1005"/>
        <v>0.24758468215955315</v>
      </c>
      <c r="BK945" s="8">
        <f t="shared" si="1006"/>
        <v>0.28129850293524439</v>
      </c>
      <c r="BL945" s="8">
        <f t="shared" si="1007"/>
        <v>0.42777445520666146</v>
      </c>
      <c r="BM945" s="8">
        <f t="shared" si="1008"/>
        <v>0.37861827108993101</v>
      </c>
      <c r="BN945" s="8">
        <f t="shared" si="1009"/>
        <v>0.62088723778303245</v>
      </c>
    </row>
    <row r="946" spans="1:66" x14ac:dyDescent="0.25">
      <c r="A946" t="s">
        <v>288</v>
      </c>
      <c r="B946" t="s">
        <v>469</v>
      </c>
      <c r="C946" t="s">
        <v>354</v>
      </c>
      <c r="D946" t="s">
        <v>544</v>
      </c>
      <c r="E946">
        <f>VLOOKUP(A946,home!$A$2:$E$405,3,FALSE)</f>
        <v>1.4888999999999999</v>
      </c>
      <c r="F946">
        <f>VLOOKUP(B946,home!$B$2:$E$405,3,FALSE)</f>
        <v>0.82089999999999996</v>
      </c>
      <c r="G946">
        <f>VLOOKUP(C946,away!$B$2:$E$405,4,FALSE)</f>
        <v>1.1567000000000001</v>
      </c>
      <c r="H946">
        <f>VLOOKUP(A946,away!$A$2:$E$405,3,FALSE)</f>
        <v>1.2278</v>
      </c>
      <c r="I946">
        <f>VLOOKUP(C946,away!$B$2:$E$405,3,FALSE)</f>
        <v>1.1312</v>
      </c>
      <c r="J946">
        <f>VLOOKUP(B946,home!$B$2:$E$405,4,FALSE)</f>
        <v>1.3122</v>
      </c>
      <c r="K946" s="3">
        <f t="shared" si="954"/>
        <v>1.4137627061669999</v>
      </c>
      <c r="L946" s="3">
        <f t="shared" si="955"/>
        <v>1.8224979937920001</v>
      </c>
      <c r="M946" s="5">
        <f t="shared" si="956"/>
        <v>3.9310614797065636E-2</v>
      </c>
      <c r="N946" s="5">
        <f t="shared" si="957"/>
        <v>5.5575881156588028E-2</v>
      </c>
      <c r="O946" s="5">
        <f t="shared" si="958"/>
        <v>7.1643516602382232E-2</v>
      </c>
      <c r="P946" s="5">
        <f t="shared" si="959"/>
        <v>0.1012869319111043</v>
      </c>
      <c r="Q946" s="5">
        <f t="shared" si="960"/>
        <v>3.9285554070776739E-2</v>
      </c>
      <c r="R946" s="5">
        <f t="shared" si="961"/>
        <v>6.5285082638022754E-2</v>
      </c>
      <c r="S946" s="5">
        <f t="shared" si="962"/>
        <v>6.5243463050153536E-2</v>
      </c>
      <c r="T946" s="5">
        <f t="shared" si="963"/>
        <v>7.1597843478997752E-2</v>
      </c>
      <c r="U946" s="5">
        <f t="shared" si="964"/>
        <v>9.2297615102667277E-2</v>
      </c>
      <c r="V946" s="5">
        <f t="shared" si="965"/>
        <v>1.8678331352372294E-2</v>
      </c>
      <c r="W946" s="5">
        <f t="shared" si="966"/>
        <v>1.8513483745457113E-2</v>
      </c>
      <c r="X946" s="5">
        <f t="shared" si="967"/>
        <v>3.3740786984196393E-2</v>
      </c>
      <c r="Y946" s="5">
        <f t="shared" si="968"/>
        <v>3.0746258293830587E-2</v>
      </c>
      <c r="Z946" s="5">
        <f t="shared" si="969"/>
        <v>3.9660644044113798E-2</v>
      </c>
      <c r="AA946" s="5">
        <f t="shared" si="970"/>
        <v>5.607073945213243E-2</v>
      </c>
      <c r="AB946" s="5">
        <f t="shared" si="971"/>
        <v>3.963536017231576E-2</v>
      </c>
      <c r="AC946" s="5">
        <f t="shared" si="972"/>
        <v>3.0078880819901302E-3</v>
      </c>
      <c r="AD946" s="5">
        <f t="shared" si="973"/>
        <v>6.5434182201390568E-3</v>
      </c>
      <c r="AE946" s="5">
        <f t="shared" si="974"/>
        <v>1.1925366578745451E-2</v>
      </c>
      <c r="AF946" s="5">
        <f t="shared" si="975"/>
        <v>1.0866978332498878E-2</v>
      </c>
      <c r="AG946" s="5">
        <f t="shared" si="976"/>
        <v>6.6016820698534462E-3</v>
      </c>
      <c r="AH946" s="5">
        <f t="shared" si="977"/>
        <v>1.8070361050724001E-2</v>
      </c>
      <c r="AI946" s="5">
        <f t="shared" si="978"/>
        <v>2.554720254048632E-2</v>
      </c>
      <c r="AJ946" s="5">
        <f t="shared" si="979"/>
        <v>1.8058841099317203E-2</v>
      </c>
      <c r="AK946" s="5">
        <f t="shared" si="980"/>
        <v>8.5103053542701784E-3</v>
      </c>
      <c r="AL946" s="5">
        <f t="shared" si="981"/>
        <v>3.1000253435822382E-4</v>
      </c>
      <c r="AM946" s="5">
        <f t="shared" si="982"/>
        <v>1.850168130097248E-3</v>
      </c>
      <c r="AN946" s="5">
        <f t="shared" si="983"/>
        <v>3.3719277052801306E-3</v>
      </c>
      <c r="AO946" s="5">
        <f t="shared" si="984"/>
        <v>3.0726657390423512E-3</v>
      </c>
      <c r="AP946" s="5">
        <f t="shared" si="985"/>
        <v>1.8666423816660325E-3</v>
      </c>
      <c r="AQ946" s="5">
        <f t="shared" si="986"/>
        <v>8.5048799892836605E-4</v>
      </c>
      <c r="AR946" s="5">
        <f t="shared" si="987"/>
        <v>6.5866393524083152E-3</v>
      </c>
      <c r="AS946" s="5">
        <f t="shared" si="988"/>
        <v>9.3119450754068373E-3</v>
      </c>
      <c r="AT946" s="5">
        <f t="shared" si="989"/>
        <v>6.5824403347428196E-3</v>
      </c>
      <c r="AU946" s="5">
        <f t="shared" si="990"/>
        <v>3.1020028869429418E-3</v>
      </c>
      <c r="AV946" s="5">
        <f t="shared" si="991"/>
        <v>1.0963739989955754E-3</v>
      </c>
      <c r="AW946" s="5">
        <f t="shared" si="992"/>
        <v>2.218739543441687E-5</v>
      </c>
      <c r="AX946" s="5">
        <f t="shared" si="993"/>
        <v>4.3594978374503755E-4</v>
      </c>
      <c r="AY946" s="5">
        <f t="shared" si="994"/>
        <v>7.9451760626938724E-4</v>
      </c>
      <c r="AZ946" s="5">
        <f t="shared" si="995"/>
        <v>7.2400337172919037E-4</v>
      </c>
      <c r="BA946" s="5">
        <f t="shared" si="996"/>
        <v>4.3983156415836435E-4</v>
      </c>
      <c r="BB946" s="5">
        <f t="shared" si="997"/>
        <v>2.0039803582125405E-4</v>
      </c>
      <c r="BC946" s="5">
        <f t="shared" si="998"/>
        <v>7.3045003648818541E-5</v>
      </c>
      <c r="BD946" s="5">
        <f t="shared" si="999"/>
        <v>2.0006895009326005E-3</v>
      </c>
      <c r="BE946" s="5">
        <f t="shared" si="1000"/>
        <v>2.8285002030383781E-3</v>
      </c>
      <c r="BF946" s="5">
        <f t="shared" si="1001"/>
        <v>1.9994140507207233E-3</v>
      </c>
      <c r="BG946" s="5">
        <f t="shared" si="1002"/>
        <v>9.4223233969841804E-4</v>
      </c>
      <c r="BH946" s="5">
        <f t="shared" si="1003"/>
        <v>3.3302323560252501E-4</v>
      </c>
      <c r="BI946" s="5">
        <f t="shared" si="1004"/>
        <v>9.4163166156383167E-5</v>
      </c>
      <c r="BJ946" s="8">
        <f t="shared" si="1005"/>
        <v>0.29907689025146955</v>
      </c>
      <c r="BK946" s="8">
        <f t="shared" si="1006"/>
        <v>0.22863174933331351</v>
      </c>
      <c r="BL946" s="8">
        <f t="shared" si="1007"/>
        <v>0.42999644815696375</v>
      </c>
      <c r="BM946" s="8">
        <f t="shared" si="1008"/>
        <v>0.62420582039908601</v>
      </c>
      <c r="BN946" s="8">
        <f t="shared" si="1009"/>
        <v>0.37238758117593967</v>
      </c>
    </row>
    <row r="947" spans="1:66" x14ac:dyDescent="0.25">
      <c r="A947" t="s">
        <v>288</v>
      </c>
      <c r="B947" t="s">
        <v>307</v>
      </c>
      <c r="C947" t="s">
        <v>316</v>
      </c>
      <c r="D947" t="s">
        <v>544</v>
      </c>
      <c r="E947">
        <f>VLOOKUP(A947,home!$A$2:$E$405,3,FALSE)</f>
        <v>1.4888999999999999</v>
      </c>
      <c r="F947">
        <f>VLOOKUP(B947,home!$B$2:$E$405,3,FALSE)</f>
        <v>0.78769999999999996</v>
      </c>
      <c r="G947">
        <f>VLOOKUP(C947,away!$B$2:$E$405,4,FALSE)</f>
        <v>1.4178999999999999</v>
      </c>
      <c r="H947">
        <f>VLOOKUP(A947,away!$A$2:$E$405,3,FALSE)</f>
        <v>1.2278</v>
      </c>
      <c r="I947">
        <f>VLOOKUP(C947,away!$B$2:$E$405,3,FALSE)</f>
        <v>1.0407</v>
      </c>
      <c r="J947">
        <f>VLOOKUP(B947,home!$B$2:$E$405,4,FALSE)</f>
        <v>1.3278000000000001</v>
      </c>
      <c r="K947" s="3">
        <f t="shared" si="954"/>
        <v>1.6629223788869998</v>
      </c>
      <c r="L947" s="3">
        <f t="shared" si="955"/>
        <v>1.696624944588</v>
      </c>
      <c r="M947" s="5">
        <f t="shared" si="956"/>
        <v>3.4750986340495511E-2</v>
      </c>
      <c r="N947" s="5">
        <f t="shared" si="957"/>
        <v>5.7788192874006425E-2</v>
      </c>
      <c r="O947" s="5">
        <f t="shared" si="958"/>
        <v>5.8959390274321538E-2</v>
      </c>
      <c r="P947" s="5">
        <f t="shared" si="959"/>
        <v>9.8044889532701796E-2</v>
      </c>
      <c r="Q947" s="5">
        <f t="shared" si="960"/>
        <v>4.8048639582811775E-2</v>
      </c>
      <c r="R947" s="5">
        <f t="shared" si="961"/>
        <v>5.0015986128556532E-2</v>
      </c>
      <c r="S947" s="5">
        <f t="shared" si="962"/>
        <v>6.9154874262359112E-2</v>
      </c>
      <c r="T947" s="5">
        <f t="shared" si="963"/>
        <v>8.1520520469716806E-2</v>
      </c>
      <c r="U947" s="5">
        <f t="shared" si="964"/>
        <v>8.31727026352784E-2</v>
      </c>
      <c r="V947" s="5">
        <f t="shared" si="965"/>
        <v>2.1678943444676285E-2</v>
      </c>
      <c r="W947" s="5">
        <f t="shared" si="966"/>
        <v>2.6633719345777799E-2</v>
      </c>
      <c r="X947" s="5">
        <f t="shared" si="967"/>
        <v>4.5187432609202598E-2</v>
      </c>
      <c r="Y947" s="5">
        <f t="shared" si="968"/>
        <v>3.8333062673331177E-2</v>
      </c>
      <c r="Z947" s="5">
        <f t="shared" si="969"/>
        <v>2.8286123231292138E-2</v>
      </c>
      <c r="AA947" s="5">
        <f t="shared" si="970"/>
        <v>4.7037627333271145E-2</v>
      </c>
      <c r="AB947" s="5">
        <f t="shared" si="971"/>
        <v>3.9109961571121718E-2</v>
      </c>
      <c r="AC947" s="5">
        <f t="shared" si="972"/>
        <v>3.8227505156128985E-3</v>
      </c>
      <c r="AD947" s="5">
        <f t="shared" si="973"/>
        <v>1.1072451983272381E-2</v>
      </c>
      <c r="AE947" s="5">
        <f t="shared" si="974"/>
        <v>1.878579823257279E-2</v>
      </c>
      <c r="AF947" s="5">
        <f t="shared" si="975"/>
        <v>1.5936226942690083E-2</v>
      </c>
      <c r="AG947" s="5">
        <f t="shared" si="976"/>
        <v>9.0126000511944523E-3</v>
      </c>
      <c r="AH947" s="5">
        <f t="shared" si="977"/>
        <v>1.1997735564975092E-2</v>
      </c>
      <c r="AI947" s="5">
        <f t="shared" si="978"/>
        <v>1.9951302966965536E-2</v>
      </c>
      <c r="AJ947" s="5">
        <f t="shared" si="979"/>
        <v>1.6588734095860796E-2</v>
      </c>
      <c r="AK947" s="5">
        <f t="shared" si="980"/>
        <v>9.1952590551375706E-3</v>
      </c>
      <c r="AL947" s="5">
        <f t="shared" si="981"/>
        <v>4.3141354129288428E-4</v>
      </c>
      <c r="AM947" s="5">
        <f t="shared" si="982"/>
        <v>3.6825256384270776E-3</v>
      </c>
      <c r="AN947" s="5">
        <f t="shared" si="983"/>
        <v>6.247864857240229E-3</v>
      </c>
      <c r="AO947" s="5">
        <f t="shared" si="984"/>
        <v>5.3001416836042595E-3</v>
      </c>
      <c r="AP947" s="5">
        <f t="shared" si="985"/>
        <v>2.9974508634178754E-3</v>
      </c>
      <c r="AQ947" s="5">
        <f t="shared" si="986"/>
        <v>1.2713874762629014E-3</v>
      </c>
      <c r="AR947" s="5">
        <f t="shared" si="987"/>
        <v>4.0711314876214662E-3</v>
      </c>
      <c r="AS947" s="5">
        <f t="shared" si="988"/>
        <v>6.769975658157258E-3</v>
      </c>
      <c r="AT947" s="5">
        <f t="shared" si="989"/>
        <v>5.6289720132349759E-3</v>
      </c>
      <c r="AU947" s="5">
        <f t="shared" si="990"/>
        <v>3.1201811769790162E-3</v>
      </c>
      <c r="AV947" s="5">
        <f t="shared" si="991"/>
        <v>1.2971547763450961E-3</v>
      </c>
      <c r="AW947" s="5">
        <f t="shared" si="992"/>
        <v>3.3810305718560727E-5</v>
      </c>
      <c r="AX947" s="5">
        <f t="shared" si="993"/>
        <v>1.0206257158275869E-3</v>
      </c>
      <c r="AY947" s="5">
        <f t="shared" si="994"/>
        <v>1.7316190485610671E-3</v>
      </c>
      <c r="AZ947" s="5">
        <f t="shared" si="995"/>
        <v>1.4689540361562232E-3</v>
      </c>
      <c r="BA947" s="5">
        <f t="shared" si="996"/>
        <v>8.3075468673195717E-4</v>
      </c>
      <c r="BB947" s="5">
        <f t="shared" si="997"/>
        <v>3.5236978108570702E-4</v>
      </c>
      <c r="BC947" s="5">
        <f t="shared" si="998"/>
        <v>1.1956787206180463E-4</v>
      </c>
      <c r="BD947" s="5">
        <f t="shared" si="999"/>
        <v>1.1511972057660388E-3</v>
      </c>
      <c r="BE947" s="5">
        <f t="shared" si="1000"/>
        <v>1.9143515959805278E-3</v>
      </c>
      <c r="BF947" s="5">
        <f t="shared" si="1001"/>
        <v>1.5917090550070323E-3</v>
      </c>
      <c r="BG947" s="5">
        <f t="shared" si="1002"/>
        <v>8.8229620274942399E-4</v>
      </c>
      <c r="BH947" s="5">
        <f t="shared" si="1003"/>
        <v>3.6679752508975968E-4</v>
      </c>
      <c r="BI947" s="5">
        <f t="shared" si="1004"/>
        <v>1.2199116259842545E-4</v>
      </c>
      <c r="BJ947" s="8">
        <f t="shared" si="1005"/>
        <v>0.37734190642395293</v>
      </c>
      <c r="BK947" s="8">
        <f t="shared" si="1006"/>
        <v>0.22961547668569954</v>
      </c>
      <c r="BL947" s="8">
        <f t="shared" si="1007"/>
        <v>0.36294445748501741</v>
      </c>
      <c r="BM947" s="8">
        <f t="shared" si="1008"/>
        <v>0.64888207035022594</v>
      </c>
      <c r="BN947" s="8">
        <f t="shared" si="1009"/>
        <v>0.34760808473289356</v>
      </c>
    </row>
    <row r="948" spans="1:66" x14ac:dyDescent="0.25">
      <c r="A948" t="s">
        <v>288</v>
      </c>
      <c r="B948" t="s">
        <v>312</v>
      </c>
      <c r="C948" t="s">
        <v>342</v>
      </c>
      <c r="D948" t="s">
        <v>544</v>
      </c>
      <c r="E948">
        <f>VLOOKUP(A948,home!$A$2:$E$405,3,FALSE)</f>
        <v>1.4888999999999999</v>
      </c>
      <c r="F948">
        <f>VLOOKUP(B948,home!$B$2:$E$405,3,FALSE)</f>
        <v>0.93279999999999996</v>
      </c>
      <c r="G948">
        <f>VLOOKUP(C948,away!$B$2:$E$405,4,FALSE)</f>
        <v>1.7465999999999999</v>
      </c>
      <c r="H948">
        <f>VLOOKUP(A948,away!$A$2:$E$405,3,FALSE)</f>
        <v>1.2278</v>
      </c>
      <c r="I948">
        <f>VLOOKUP(C948,away!$B$2:$E$405,3,FALSE)</f>
        <v>0.37340000000000001</v>
      </c>
      <c r="J948">
        <f>VLOOKUP(B948,home!$B$2:$E$405,4,FALSE)</f>
        <v>0.72399999999999998</v>
      </c>
      <c r="K948" s="3">
        <f t="shared" si="954"/>
        <v>2.4257582838719998</v>
      </c>
      <c r="L948" s="3">
        <f t="shared" si="955"/>
        <v>0.33192541648000001</v>
      </c>
      <c r="M948" s="5">
        <f t="shared" si="956"/>
        <v>6.3438540979474725E-2</v>
      </c>
      <c r="N948" s="5">
        <f t="shared" si="957"/>
        <v>0.15388656629771413</v>
      </c>
      <c r="O948" s="5">
        <f t="shared" si="958"/>
        <v>2.1056864135495696E-2</v>
      </c>
      <c r="P948" s="5">
        <f t="shared" si="959"/>
        <v>5.10788626090459E-2</v>
      </c>
      <c r="Q948" s="5">
        <f t="shared" si="960"/>
        <v>0.18664580648664891</v>
      </c>
      <c r="R948" s="5">
        <f t="shared" si="961"/>
        <v>3.4946541989685914E-3</v>
      </c>
      <c r="S948" s="5">
        <f t="shared" si="962"/>
        <v>1.0281802533407627E-2</v>
      </c>
      <c r="T948" s="5">
        <f t="shared" si="963"/>
        <v>6.1952487052326422E-2</v>
      </c>
      <c r="U948" s="5">
        <f t="shared" si="964"/>
        <v>8.4771863724161286E-3</v>
      </c>
      <c r="V948" s="5">
        <f t="shared" si="965"/>
        <v>9.1984527398676207E-4</v>
      </c>
      <c r="W948" s="5">
        <f t="shared" si="966"/>
        <v>0.15091920374498627</v>
      </c>
      <c r="X948" s="5">
        <f t="shared" si="967"/>
        <v>5.0093919557884545E-2</v>
      </c>
      <c r="Y948" s="5">
        <f t="shared" si="968"/>
        <v>8.3137225561832218E-3</v>
      </c>
      <c r="Z948" s="5">
        <f t="shared" si="969"/>
        <v>3.8665485014874356E-4</v>
      </c>
      <c r="AA948" s="5">
        <f t="shared" si="970"/>
        <v>9.3793120574760139E-4</v>
      </c>
      <c r="AB948" s="5">
        <f t="shared" si="971"/>
        <v>1.1375971960221488E-3</v>
      </c>
      <c r="AC948" s="5">
        <f t="shared" si="972"/>
        <v>4.6289536343088035E-5</v>
      </c>
      <c r="AD948" s="5">
        <f t="shared" si="973"/>
        <v>9.1523377169941647E-2</v>
      </c>
      <c r="AE948" s="5">
        <f t="shared" si="974"/>
        <v>3.0378935084789008E-2</v>
      </c>
      <c r="AF948" s="5">
        <f t="shared" si="975"/>
        <v>5.0417703401187371E-3</v>
      </c>
      <c r="AG948" s="5">
        <f t="shared" si="976"/>
        <v>5.5783057331347443E-4</v>
      </c>
      <c r="AH948" s="5">
        <f t="shared" si="977"/>
        <v>3.2085143042408419E-5</v>
      </c>
      <c r="AI948" s="5">
        <f t="shared" si="978"/>
        <v>7.7830801524340286E-5</v>
      </c>
      <c r="AJ948" s="5">
        <f t="shared" si="979"/>
        <v>9.4399355769032969E-5</v>
      </c>
      <c r="AK948" s="5">
        <f t="shared" si="980"/>
        <v>7.6330006416303926E-5</v>
      </c>
      <c r="AL948" s="5">
        <f t="shared" si="981"/>
        <v>1.4908393734149881E-6</v>
      </c>
      <c r="AM948" s="5">
        <f t="shared" si="982"/>
        <v>4.4402718067585445E-2</v>
      </c>
      <c r="AN948" s="5">
        <f t="shared" si="983"/>
        <v>1.4738390687427319E-2</v>
      </c>
      <c r="AO948" s="5">
        <f t="shared" si="984"/>
        <v>2.4460232335846328E-3</v>
      </c>
      <c r="AP948" s="5">
        <f t="shared" si="985"/>
        <v>2.7063242684244521E-4</v>
      </c>
      <c r="AQ948" s="5">
        <f t="shared" si="986"/>
        <v>2.2457445248167937E-5</v>
      </c>
      <c r="AR948" s="5">
        <f t="shared" si="987"/>
        <v>2.1299748934343583E-6</v>
      </c>
      <c r="AS948" s="5">
        <f t="shared" si="988"/>
        <v>5.1668042421877738E-6</v>
      </c>
      <c r="AT948" s="5">
        <f t="shared" si="989"/>
        <v>6.2667090958159927E-6</v>
      </c>
      <c r="AU948" s="5">
        <f t="shared" si="990"/>
        <v>5.067173833930551E-6</v>
      </c>
      <c r="AV948" s="5">
        <f t="shared" si="991"/>
        <v>3.0729347258691188E-6</v>
      </c>
      <c r="AW948" s="5">
        <f t="shared" si="992"/>
        <v>3.3343899268960868E-8</v>
      </c>
      <c r="AX948" s="5">
        <f t="shared" si="993"/>
        <v>1.7951710196479721E-2</v>
      </c>
      <c r="AY948" s="5">
        <f t="shared" si="994"/>
        <v>5.9586288834947935E-3</v>
      </c>
      <c r="AZ948" s="5">
        <f t="shared" si="995"/>
        <v>9.8891018690188326E-4</v>
      </c>
      <c r="BA948" s="5">
        <f t="shared" si="996"/>
        <v>1.0941480854957409E-4</v>
      </c>
      <c r="BB948" s="5">
        <f t="shared" si="997"/>
        <v>9.0793889742242095E-6</v>
      </c>
      <c r="BC948" s="5">
        <f t="shared" si="998"/>
        <v>6.0273599333065824E-7</v>
      </c>
      <c r="BD948" s="5">
        <f t="shared" si="999"/>
        <v>1.178321339325238E-7</v>
      </c>
      <c r="BE948" s="5">
        <f t="shared" si="1000"/>
        <v>2.8583227499313454E-7</v>
      </c>
      <c r="BF948" s="5">
        <f t="shared" si="1001"/>
        <v>3.4668000443128783E-7</v>
      </c>
      <c r="BG948" s="5">
        <f t="shared" si="1002"/>
        <v>2.8032063086732602E-7</v>
      </c>
      <c r="BH948" s="5">
        <f t="shared" si="1003"/>
        <v>1.6999752311666029E-7</v>
      </c>
      <c r="BI948" s="5">
        <f t="shared" si="1004"/>
        <v>8.2474579987592014E-8</v>
      </c>
      <c r="BJ948" s="8">
        <f t="shared" si="1005"/>
        <v>0.82621218692498788</v>
      </c>
      <c r="BK948" s="8">
        <f t="shared" si="1006"/>
        <v>0.13172546065512633</v>
      </c>
      <c r="BL948" s="8">
        <f t="shared" si="1007"/>
        <v>3.5407865149340807E-2</v>
      </c>
      <c r="BM948" s="8">
        <f t="shared" si="1008"/>
        <v>0.50817227733266013</v>
      </c>
      <c r="BN948" s="8">
        <f t="shared" si="1009"/>
        <v>0.47960129470734797</v>
      </c>
    </row>
    <row r="949" spans="1:66" x14ac:dyDescent="0.25">
      <c r="A949" t="s">
        <v>288</v>
      </c>
      <c r="B949" t="s">
        <v>503</v>
      </c>
      <c r="C949" t="s">
        <v>313</v>
      </c>
      <c r="D949" t="s">
        <v>544</v>
      </c>
      <c r="E949">
        <f>VLOOKUP(A949,home!$A$2:$E$405,3,FALSE)</f>
        <v>1.4888999999999999</v>
      </c>
      <c r="F949" t="e">
        <f>VLOOKUP(B949,home!$B$2:$E$405,3,FALSE)</f>
        <v>#N/A</v>
      </c>
      <c r="G949">
        <f>VLOOKUP(C949,away!$B$2:$E$405,4,FALSE)</f>
        <v>0.97009999999999996</v>
      </c>
      <c r="H949">
        <f>VLOOKUP(A949,away!$A$2:$E$405,3,FALSE)</f>
        <v>1.2278</v>
      </c>
      <c r="I949">
        <f>VLOOKUP(C949,away!$B$2:$E$405,3,FALSE)</f>
        <v>1.1763999999999999</v>
      </c>
      <c r="J949" t="e">
        <f>VLOOKUP(B949,home!$B$2:$E$405,4,FALSE)</f>
        <v>#N/A</v>
      </c>
      <c r="K949" s="3" t="e">
        <f t="shared" si="954"/>
        <v>#N/A</v>
      </c>
      <c r="L949" s="3" t="e">
        <f t="shared" si="955"/>
        <v>#N/A</v>
      </c>
      <c r="M949" s="5" t="e">
        <f t="shared" si="956"/>
        <v>#N/A</v>
      </c>
      <c r="N949" s="5" t="e">
        <f t="shared" si="957"/>
        <v>#N/A</v>
      </c>
      <c r="O949" s="5" t="e">
        <f t="shared" si="958"/>
        <v>#N/A</v>
      </c>
      <c r="P949" s="5" t="e">
        <f t="shared" si="959"/>
        <v>#N/A</v>
      </c>
      <c r="Q949" s="5" t="e">
        <f t="shared" si="960"/>
        <v>#N/A</v>
      </c>
      <c r="R949" s="5" t="e">
        <f t="shared" si="961"/>
        <v>#N/A</v>
      </c>
      <c r="S949" s="5" t="e">
        <f t="shared" si="962"/>
        <v>#N/A</v>
      </c>
      <c r="T949" s="5" t="e">
        <f t="shared" si="963"/>
        <v>#N/A</v>
      </c>
      <c r="U949" s="5" t="e">
        <f t="shared" si="964"/>
        <v>#N/A</v>
      </c>
      <c r="V949" s="5" t="e">
        <f t="shared" si="965"/>
        <v>#N/A</v>
      </c>
      <c r="W949" s="5" t="e">
        <f t="shared" si="966"/>
        <v>#N/A</v>
      </c>
      <c r="X949" s="5" t="e">
        <f t="shared" si="967"/>
        <v>#N/A</v>
      </c>
      <c r="Y949" s="5" t="e">
        <f t="shared" si="968"/>
        <v>#N/A</v>
      </c>
      <c r="Z949" s="5" t="e">
        <f t="shared" si="969"/>
        <v>#N/A</v>
      </c>
      <c r="AA949" s="5" t="e">
        <f t="shared" si="970"/>
        <v>#N/A</v>
      </c>
      <c r="AB949" s="5" t="e">
        <f t="shared" si="971"/>
        <v>#N/A</v>
      </c>
      <c r="AC949" s="5" t="e">
        <f t="shared" si="972"/>
        <v>#N/A</v>
      </c>
      <c r="AD949" s="5" t="e">
        <f t="shared" si="973"/>
        <v>#N/A</v>
      </c>
      <c r="AE949" s="5" t="e">
        <f t="shared" si="974"/>
        <v>#N/A</v>
      </c>
      <c r="AF949" s="5" t="e">
        <f t="shared" si="975"/>
        <v>#N/A</v>
      </c>
      <c r="AG949" s="5" t="e">
        <f t="shared" si="976"/>
        <v>#N/A</v>
      </c>
      <c r="AH949" s="5" t="e">
        <f t="shared" si="977"/>
        <v>#N/A</v>
      </c>
      <c r="AI949" s="5" t="e">
        <f t="shared" si="978"/>
        <v>#N/A</v>
      </c>
      <c r="AJ949" s="5" t="e">
        <f t="shared" si="979"/>
        <v>#N/A</v>
      </c>
      <c r="AK949" s="5" t="e">
        <f t="shared" si="980"/>
        <v>#N/A</v>
      </c>
      <c r="AL949" s="5" t="e">
        <f t="shared" si="981"/>
        <v>#N/A</v>
      </c>
      <c r="AM949" s="5" t="e">
        <f t="shared" si="982"/>
        <v>#N/A</v>
      </c>
      <c r="AN949" s="5" t="e">
        <f t="shared" si="983"/>
        <v>#N/A</v>
      </c>
      <c r="AO949" s="5" t="e">
        <f t="shared" si="984"/>
        <v>#N/A</v>
      </c>
      <c r="AP949" s="5" t="e">
        <f t="shared" si="985"/>
        <v>#N/A</v>
      </c>
      <c r="AQ949" s="5" t="e">
        <f t="shared" si="986"/>
        <v>#N/A</v>
      </c>
      <c r="AR949" s="5" t="e">
        <f t="shared" si="987"/>
        <v>#N/A</v>
      </c>
      <c r="AS949" s="5" t="e">
        <f t="shared" si="988"/>
        <v>#N/A</v>
      </c>
      <c r="AT949" s="5" t="e">
        <f t="shared" si="989"/>
        <v>#N/A</v>
      </c>
      <c r="AU949" s="5" t="e">
        <f t="shared" si="990"/>
        <v>#N/A</v>
      </c>
      <c r="AV949" s="5" t="e">
        <f t="shared" si="991"/>
        <v>#N/A</v>
      </c>
      <c r="AW949" s="5" t="e">
        <f t="shared" si="992"/>
        <v>#N/A</v>
      </c>
      <c r="AX949" s="5" t="e">
        <f t="shared" si="993"/>
        <v>#N/A</v>
      </c>
      <c r="AY949" s="5" t="e">
        <f t="shared" si="994"/>
        <v>#N/A</v>
      </c>
      <c r="AZ949" s="5" t="e">
        <f t="shared" si="995"/>
        <v>#N/A</v>
      </c>
      <c r="BA949" s="5" t="e">
        <f t="shared" si="996"/>
        <v>#N/A</v>
      </c>
      <c r="BB949" s="5" t="e">
        <f t="shared" si="997"/>
        <v>#N/A</v>
      </c>
      <c r="BC949" s="5" t="e">
        <f t="shared" si="998"/>
        <v>#N/A</v>
      </c>
      <c r="BD949" s="5" t="e">
        <f t="shared" si="999"/>
        <v>#N/A</v>
      </c>
      <c r="BE949" s="5" t="e">
        <f t="shared" si="1000"/>
        <v>#N/A</v>
      </c>
      <c r="BF949" s="5" t="e">
        <f t="shared" si="1001"/>
        <v>#N/A</v>
      </c>
      <c r="BG949" s="5" t="e">
        <f t="shared" si="1002"/>
        <v>#N/A</v>
      </c>
      <c r="BH949" s="5" t="e">
        <f t="shared" si="1003"/>
        <v>#N/A</v>
      </c>
      <c r="BI949" s="5" t="e">
        <f t="shared" si="1004"/>
        <v>#N/A</v>
      </c>
      <c r="BJ949" s="8" t="e">
        <f t="shared" si="1005"/>
        <v>#N/A</v>
      </c>
      <c r="BK949" s="8" t="e">
        <f t="shared" si="1006"/>
        <v>#N/A</v>
      </c>
      <c r="BL949" s="8" t="e">
        <f t="shared" si="1007"/>
        <v>#N/A</v>
      </c>
      <c r="BM949" s="8" t="e">
        <f t="shared" si="1008"/>
        <v>#N/A</v>
      </c>
      <c r="BN949" s="8" t="e">
        <f t="shared" si="1009"/>
        <v>#N/A</v>
      </c>
    </row>
    <row r="950" spans="1:66" x14ac:dyDescent="0.25">
      <c r="A950" t="s">
        <v>288</v>
      </c>
      <c r="B950" t="s">
        <v>357</v>
      </c>
      <c r="C950" t="s">
        <v>320</v>
      </c>
      <c r="D950" t="s">
        <v>544</v>
      </c>
      <c r="E950">
        <f>VLOOKUP(A950,home!$A$2:$E$405,3,FALSE)</f>
        <v>1.4888999999999999</v>
      </c>
      <c r="F950">
        <f>VLOOKUP(B950,home!$B$2:$E$405,3,FALSE)</f>
        <v>1.0448</v>
      </c>
      <c r="G950">
        <f>VLOOKUP(C950,away!$B$2:$E$405,4,FALSE)</f>
        <v>0.74629999999999996</v>
      </c>
      <c r="H950">
        <f>VLOOKUP(A950,away!$A$2:$E$405,3,FALSE)</f>
        <v>1.2278</v>
      </c>
      <c r="I950">
        <f>VLOOKUP(C950,away!$B$2:$E$405,3,FALSE)</f>
        <v>0.76919999999999999</v>
      </c>
      <c r="J950">
        <f>VLOOKUP(B950,home!$B$2:$E$405,4,FALSE)</f>
        <v>1.0407</v>
      </c>
      <c r="K950" s="3">
        <f t="shared" si="954"/>
        <v>1.1609463099359998</v>
      </c>
      <c r="L950" s="3">
        <f t="shared" si="955"/>
        <v>0.98286180703199988</v>
      </c>
      <c r="M950" s="5">
        <f t="shared" si="956"/>
        <v>0.11720765163667293</v>
      </c>
      <c r="N950" s="5">
        <f t="shared" si="957"/>
        <v>0.13607179066385958</v>
      </c>
      <c r="O950" s="5">
        <f t="shared" si="958"/>
        <v>0.1151989242855975</v>
      </c>
      <c r="P950" s="5">
        <f t="shared" si="959"/>
        <v>0.13373976605796103</v>
      </c>
      <c r="Q950" s="5">
        <f t="shared" si="960"/>
        <v>7.8986021628795824E-2</v>
      </c>
      <c r="R950" s="5">
        <f t="shared" si="961"/>
        <v>5.6612311445742441E-2</v>
      </c>
      <c r="S950" s="5">
        <f t="shared" si="962"/>
        <v>3.8150932928600979E-2</v>
      </c>
      <c r="T950" s="5">
        <f t="shared" si="963"/>
        <v>7.763234394834688E-2</v>
      </c>
      <c r="U950" s="5">
        <f t="shared" si="964"/>
        <v>6.5723854069882251E-2</v>
      </c>
      <c r="V950" s="5">
        <f t="shared" si="965"/>
        <v>4.836901548013502E-3</v>
      </c>
      <c r="W950" s="5">
        <f t="shared" si="966"/>
        <v>3.0566176782158509E-2</v>
      </c>
      <c r="X950" s="5">
        <f t="shared" si="967"/>
        <v>3.0042327746171871E-2</v>
      </c>
      <c r="Y950" s="5">
        <f t="shared" si="968"/>
        <v>1.4763728268025036E-2</v>
      </c>
      <c r="Z950" s="5">
        <f t="shared" si="969"/>
        <v>1.8547359575940264E-2</v>
      </c>
      <c r="AA950" s="5">
        <f t="shared" si="970"/>
        <v>2.1532488658743978E-2</v>
      </c>
      <c r="AB950" s="5">
        <f t="shared" si="971"/>
        <v>1.2499031626053796E-2</v>
      </c>
      <c r="AC950" s="5">
        <f t="shared" si="972"/>
        <v>3.4494659288647093E-4</v>
      </c>
      <c r="AD950" s="5">
        <f t="shared" si="973"/>
        <v>8.8714225360245931E-3</v>
      </c>
      <c r="AE950" s="5">
        <f t="shared" si="974"/>
        <v>8.7193823847015375E-3</v>
      </c>
      <c r="AF950" s="5">
        <f t="shared" si="975"/>
        <v>4.284973963415371E-3</v>
      </c>
      <c r="AG950" s="5">
        <f t="shared" si="976"/>
        <v>1.4038457509225007E-3</v>
      </c>
      <c r="AH950" s="5">
        <f t="shared" si="977"/>
        <v>4.5573728371202278E-3</v>
      </c>
      <c r="AI950" s="5">
        <f t="shared" si="978"/>
        <v>5.290865178257287E-3</v>
      </c>
      <c r="AJ950" s="5">
        <f t="shared" si="979"/>
        <v>3.0712052025333369E-3</v>
      </c>
      <c r="AK950" s="5">
        <f t="shared" si="980"/>
        <v>1.1885014489791069E-3</v>
      </c>
      <c r="AL950" s="5">
        <f t="shared" si="981"/>
        <v>1.5744049468078532E-5</v>
      </c>
      <c r="AM950" s="5">
        <f t="shared" si="982"/>
        <v>2.0598490514161642E-3</v>
      </c>
      <c r="AN950" s="5">
        <f t="shared" si="983"/>
        <v>2.0245469608880418E-3</v>
      </c>
      <c r="AO950" s="5">
        <f t="shared" si="984"/>
        <v>9.9492494219978207E-4</v>
      </c>
      <c r="AP950" s="5">
        <f t="shared" si="985"/>
        <v>3.2595790885056196E-4</v>
      </c>
      <c r="AQ950" s="5">
        <f t="shared" si="986"/>
        <v>8.00928948273088E-5</v>
      </c>
      <c r="AR950" s="5">
        <f t="shared" si="987"/>
        <v>8.958535404021081E-4</v>
      </c>
      <c r="AS950" s="5">
        <f t="shared" si="988"/>
        <v>1.0400378619729285E-3</v>
      </c>
      <c r="AT950" s="5">
        <f t="shared" si="989"/>
        <v>6.0371405902559917E-4</v>
      </c>
      <c r="AU950" s="5">
        <f t="shared" si="990"/>
        <v>2.336265363607511E-4</v>
      </c>
      <c r="AV950" s="5">
        <f t="shared" si="991"/>
        <v>6.78069663227857E-5</v>
      </c>
      <c r="AW950" s="5">
        <f t="shared" si="992"/>
        <v>4.9902067523924312E-7</v>
      </c>
      <c r="AX950" s="5">
        <f t="shared" si="993"/>
        <v>3.9856235921112719E-4</v>
      </c>
      <c r="AY950" s="5">
        <f t="shared" si="994"/>
        <v>3.9173172058918547E-4</v>
      </c>
      <c r="AZ950" s="5">
        <f t="shared" si="995"/>
        <v>1.9250907338502066E-4</v>
      </c>
      <c r="BA950" s="5">
        <f t="shared" si="996"/>
        <v>6.3069938579085765E-5</v>
      </c>
      <c r="BB950" s="5">
        <f t="shared" si="997"/>
        <v>1.5497258450309366E-5</v>
      </c>
      <c r="BC950" s="5">
        <f t="shared" si="998"/>
        <v>3.0463326889025995E-6</v>
      </c>
      <c r="BD950" s="5">
        <f t="shared" si="999"/>
        <v>1.4675003825927172E-4</v>
      </c>
      <c r="BE950" s="5">
        <f t="shared" si="1000"/>
        <v>1.7036891540006828E-4</v>
      </c>
      <c r="BF950" s="5">
        <f t="shared" si="1001"/>
        <v>9.8894581830753924E-5</v>
      </c>
      <c r="BG950" s="5">
        <f t="shared" si="1002"/>
        <v>3.827043328302583E-5</v>
      </c>
      <c r="BH950" s="5">
        <f t="shared" si="1003"/>
        <v>1.1107479574895181E-5</v>
      </c>
      <c r="BI950" s="5">
        <f t="shared" si="1004"/>
        <v>2.5790374850328095E-6</v>
      </c>
      <c r="BJ950" s="8">
        <f t="shared" si="1005"/>
        <v>0.39789180211350716</v>
      </c>
      <c r="BK950" s="8">
        <f t="shared" si="1006"/>
        <v>0.29468767453419226</v>
      </c>
      <c r="BL950" s="8">
        <f t="shared" si="1007"/>
        <v>0.28898356420282711</v>
      </c>
      <c r="BM950" s="8">
        <f t="shared" si="1008"/>
        <v>0.36190270200792352</v>
      </c>
      <c r="BN950" s="8">
        <f t="shared" si="1009"/>
        <v>0.63781646571862927</v>
      </c>
    </row>
    <row r="951" spans="1:66" x14ac:dyDescent="0.25">
      <c r="A951" t="s">
        <v>285</v>
      </c>
      <c r="B951" t="s">
        <v>322</v>
      </c>
      <c r="C951" t="s">
        <v>334</v>
      </c>
      <c r="D951" t="s">
        <v>544</v>
      </c>
      <c r="E951">
        <f>VLOOKUP(A951,home!$A$2:$E$405,3,FALSE)</f>
        <v>1.45</v>
      </c>
      <c r="F951">
        <f>VLOOKUP(B951,home!$B$2:$E$405,3,FALSE)</f>
        <v>1.3027</v>
      </c>
      <c r="G951">
        <f>VLOOKUP(C951,away!$B$2:$E$405,4,FALSE)</f>
        <v>1.0728</v>
      </c>
      <c r="H951">
        <f>VLOOKUP(A951,away!$A$2:$E$405,3,FALSE)</f>
        <v>1.0583</v>
      </c>
      <c r="I951">
        <f>VLOOKUP(C951,away!$B$2:$E$405,3,FALSE)</f>
        <v>0.78739999999999999</v>
      </c>
      <c r="J951">
        <f>VLOOKUP(B951,home!$B$2:$E$405,4,FALSE)</f>
        <v>1.2599</v>
      </c>
      <c r="K951" s="3">
        <f t="shared" si="954"/>
        <v>2.0264280119999998</v>
      </c>
      <c r="L951" s="3">
        <f t="shared" si="955"/>
        <v>1.0498814986580001</v>
      </c>
      <c r="M951" s="5">
        <f t="shared" si="956"/>
        <v>4.6129182157150735E-2</v>
      </c>
      <c r="N951" s="5">
        <f t="shared" si="957"/>
        <v>9.3477466893900837E-2</v>
      </c>
      <c r="O951" s="5">
        <f t="shared" si="958"/>
        <v>4.8430174895017282E-2</v>
      </c>
      <c r="P951" s="5">
        <f t="shared" si="959"/>
        <v>9.8140263033322184E-2</v>
      </c>
      <c r="Q951" s="5">
        <f t="shared" si="960"/>
        <v>9.4712678702301642E-2</v>
      </c>
      <c r="R951" s="5">
        <f t="shared" si="961"/>
        <v>2.5422972299524896E-2</v>
      </c>
      <c r="S951" s="5">
        <f t="shared" si="962"/>
        <v>5.2198580041141224E-2</v>
      </c>
      <c r="T951" s="5">
        <f t="shared" si="963"/>
        <v>9.9437089057886077E-2</v>
      </c>
      <c r="U951" s="5">
        <f t="shared" si="964"/>
        <v>5.1517823216057301E-2</v>
      </c>
      <c r="V951" s="5">
        <f t="shared" si="965"/>
        <v>1.233921814937371E-2</v>
      </c>
      <c r="W951" s="5">
        <f t="shared" si="966"/>
        <v>6.3976141737966605E-2</v>
      </c>
      <c r="X951" s="5">
        <f t="shared" si="967"/>
        <v>6.7167367566212999E-2</v>
      </c>
      <c r="Y951" s="5">
        <f t="shared" si="968"/>
        <v>3.5258888260664221E-2</v>
      </c>
      <c r="Z951" s="5">
        <f t="shared" si="969"/>
        <v>8.8970360860553422E-3</v>
      </c>
      <c r="AA951" s="5">
        <f t="shared" si="970"/>
        <v>1.8029203148557386E-2</v>
      </c>
      <c r="AB951" s="5">
        <f t="shared" si="971"/>
        <v>1.8267441147137645E-2</v>
      </c>
      <c r="AC951" s="5">
        <f t="shared" si="972"/>
        <v>1.6407375686279093E-3</v>
      </c>
      <c r="AD951" s="5">
        <f t="shared" si="973"/>
        <v>3.2410761429374477E-2</v>
      </c>
      <c r="AE951" s="5">
        <f t="shared" si="974"/>
        <v>3.4027458782118582E-2</v>
      </c>
      <c r="AF951" s="5">
        <f t="shared" si="975"/>
        <v>1.7862399710846986E-2</v>
      </c>
      <c r="AG951" s="5">
        <f t="shared" si="976"/>
        <v>6.2511343260174225E-3</v>
      </c>
      <c r="AH951" s="5">
        <f t="shared" si="977"/>
        <v>2.3352083949105219E-3</v>
      </c>
      <c r="AI951" s="5">
        <f t="shared" si="978"/>
        <v>4.73213170530424E-3</v>
      </c>
      <c r="AJ951" s="5">
        <f t="shared" si="979"/>
        <v>4.7946621220509205E-3</v>
      </c>
      <c r="AK951" s="5">
        <f t="shared" si="980"/>
        <v>3.2386792107331154E-3</v>
      </c>
      <c r="AL951" s="5">
        <f t="shared" si="981"/>
        <v>1.3962737601133535E-4</v>
      </c>
      <c r="AM951" s="5">
        <f t="shared" si="982"/>
        <v>1.3135614970146727E-2</v>
      </c>
      <c r="AN951" s="5">
        <f t="shared" si="983"/>
        <v>1.3790839130652105E-2</v>
      </c>
      <c r="AO951" s="5">
        <f t="shared" si="984"/>
        <v>7.2393734271202111E-3</v>
      </c>
      <c r="AP951" s="5">
        <f t="shared" si="985"/>
        <v>2.5334947410032903E-3</v>
      </c>
      <c r="AQ951" s="5">
        <f t="shared" si="986"/>
        <v>6.6496731388167383E-4</v>
      </c>
      <c r="AR951" s="5">
        <f t="shared" si="987"/>
        <v>4.9033841786548049E-4</v>
      </c>
      <c r="AS951" s="5">
        <f t="shared" si="988"/>
        <v>9.9363550532237084E-4</v>
      </c>
      <c r="AT951" s="5">
        <f t="shared" si="989"/>
        <v>1.0067654108515138E-3</v>
      </c>
      <c r="AU951" s="5">
        <f t="shared" si="990"/>
        <v>6.8004587668739867E-4</v>
      </c>
      <c r="AV951" s="5">
        <f t="shared" si="991"/>
        <v>3.4451600349111067E-4</v>
      </c>
      <c r="AW951" s="5">
        <f t="shared" si="992"/>
        <v>8.2516260541501609E-6</v>
      </c>
      <c r="AX951" s="5">
        <f t="shared" si="993"/>
        <v>4.43639635505864E-3</v>
      </c>
      <c r="AY951" s="5">
        <f t="shared" si="994"/>
        <v>4.6576904538898536E-3</v>
      </c>
      <c r="AZ951" s="5">
        <f t="shared" si="995"/>
        <v>2.4450115170074698E-3</v>
      </c>
      <c r="BA951" s="5">
        <f t="shared" si="996"/>
        <v>8.5565745190395773E-4</v>
      </c>
      <c r="BB951" s="5">
        <f t="shared" si="997"/>
        <v>2.2458473198570312E-4</v>
      </c>
      <c r="BC951" s="5">
        <f t="shared" si="998"/>
        <v>4.7157470998571073E-5</v>
      </c>
      <c r="BD951" s="5">
        <f t="shared" si="999"/>
        <v>8.5799538833033866E-5</v>
      </c>
      <c r="BE951" s="5">
        <f t="shared" si="1000"/>
        <v>1.7386658890794162E-4</v>
      </c>
      <c r="BF951" s="5">
        <f t="shared" si="1001"/>
        <v>1.761640630569707E-4</v>
      </c>
      <c r="BG951" s="5">
        <f t="shared" si="1002"/>
        <v>1.1899459736212657E-4</v>
      </c>
      <c r="BH951" s="5">
        <f t="shared" si="1003"/>
        <v>6.0283496342818658E-5</v>
      </c>
      <c r="BI951" s="5">
        <f t="shared" si="1004"/>
        <v>2.4432033130077467E-5</v>
      </c>
      <c r="BJ951" s="8">
        <f t="shared" si="1005"/>
        <v>0.59461217403093825</v>
      </c>
      <c r="BK951" s="8">
        <f t="shared" si="1006"/>
        <v>0.21524529877951695</v>
      </c>
      <c r="BL951" s="8">
        <f t="shared" si="1007"/>
        <v>0.18092313767114412</v>
      </c>
      <c r="BM951" s="8">
        <f t="shared" si="1008"/>
        <v>0.58871546975860134</v>
      </c>
      <c r="BN951" s="8">
        <f t="shared" si="1009"/>
        <v>0.40631273798121759</v>
      </c>
    </row>
    <row r="952" spans="1:66" s="14" customFormat="1" x14ac:dyDescent="0.25">
      <c r="A952" t="s">
        <v>285</v>
      </c>
      <c r="B952" t="s">
        <v>339</v>
      </c>
      <c r="C952" t="s">
        <v>348</v>
      </c>
      <c r="D952" t="s">
        <v>544</v>
      </c>
      <c r="E952">
        <f>VLOOKUP(A952,home!$A$2:$E$405,3,FALSE)</f>
        <v>1.45</v>
      </c>
      <c r="F952">
        <f>VLOOKUP(B952,home!$B$2:$E$405,3,FALSE)</f>
        <v>0.84289999999999998</v>
      </c>
      <c r="G952">
        <f>VLOOKUP(C952,away!$B$2:$E$405,4,FALSE)</f>
        <v>1.0345</v>
      </c>
      <c r="H952">
        <f>VLOOKUP(A952,away!$A$2:$E$405,3,FALSE)</f>
        <v>1.0583</v>
      </c>
      <c r="I952">
        <f>VLOOKUP(C952,away!$B$2:$E$405,3,FALSE)</f>
        <v>1.1549</v>
      </c>
      <c r="J952">
        <f>VLOOKUP(B952,home!$B$2:$E$405,4,FALSE)</f>
        <v>1.0499000000000001</v>
      </c>
      <c r="K952" s="3">
        <f t="shared" si="954"/>
        <v>1.2643710724999999</v>
      </c>
      <c r="L952" s="3">
        <f t="shared" si="955"/>
        <v>1.2832199804330002</v>
      </c>
      <c r="M952" s="5">
        <f t="shared" si="956"/>
        <v>7.8269987338450212E-2</v>
      </c>
      <c r="N952" s="5">
        <f t="shared" si="957"/>
        <v>9.8962307835677693E-2</v>
      </c>
      <c r="O952" s="5">
        <f t="shared" si="958"/>
        <v>0.10043761162093724</v>
      </c>
      <c r="P952" s="5">
        <f t="shared" si="959"/>
        <v>0.12699041072450287</v>
      </c>
      <c r="Q952" s="5">
        <f t="shared" si="960"/>
        <v>6.2562539647635473E-2</v>
      </c>
      <c r="R952" s="5">
        <f t="shared" si="961"/>
        <v>6.4441775009478189E-2</v>
      </c>
      <c r="S952" s="5">
        <f t="shared" si="962"/>
        <v>5.15094130086046E-2</v>
      </c>
      <c r="T952" s="5">
        <f t="shared" si="963"/>
        <v>8.0281500902477598E-2</v>
      </c>
      <c r="U952" s="5">
        <f t="shared" si="964"/>
        <v>8.1478316182537619E-2</v>
      </c>
      <c r="V952" s="5">
        <f t="shared" si="965"/>
        <v>9.2858091965069191E-3</v>
      </c>
      <c r="W952" s="5">
        <f t="shared" si="966"/>
        <v>2.6367421784201549E-2</v>
      </c>
      <c r="X952" s="5">
        <f t="shared" si="967"/>
        <v>3.3835202465991775E-2</v>
      </c>
      <c r="Y952" s="5">
        <f t="shared" si="968"/>
        <v>2.1709003923178281E-2</v>
      </c>
      <c r="Z952" s="5">
        <f t="shared" si="969"/>
        <v>2.7564324422243464E-2</v>
      </c>
      <c r="AA952" s="5">
        <f t="shared" si="970"/>
        <v>3.4851534432489908E-2</v>
      </c>
      <c r="AB952" s="5">
        <f t="shared" si="971"/>
        <v>2.203263598433897E-2</v>
      </c>
      <c r="AC952" s="5">
        <f t="shared" si="972"/>
        <v>9.4161948585950268E-4</v>
      </c>
      <c r="AD952" s="5">
        <f t="shared" si="973"/>
        <v>8.3345513400876949E-3</v>
      </c>
      <c r="AE952" s="5">
        <f t="shared" si="974"/>
        <v>1.0695062807545168E-2</v>
      </c>
      <c r="AF952" s="5">
        <f t="shared" si="975"/>
        <v>6.8620591433139096E-3</v>
      </c>
      <c r="AG952" s="5">
        <f t="shared" si="976"/>
        <v>2.935177133204455E-3</v>
      </c>
      <c r="AH952" s="5">
        <f t="shared" si="977"/>
        <v>8.8427729614400322E-3</v>
      </c>
      <c r="AI952" s="5">
        <f t="shared" si="978"/>
        <v>1.1180546333129935E-2</v>
      </c>
      <c r="AJ952" s="5">
        <f t="shared" si="979"/>
        <v>7.0681796791777184E-3</v>
      </c>
      <c r="AK952" s="5">
        <f t="shared" si="980"/>
        <v>2.9789339738615457E-3</v>
      </c>
      <c r="AL952" s="5">
        <f t="shared" si="981"/>
        <v>6.1109832425768697E-5</v>
      </c>
      <c r="AM952" s="5">
        <f t="shared" si="982"/>
        <v>2.1075931233345956E-3</v>
      </c>
      <c r="AN952" s="5">
        <f t="shared" si="983"/>
        <v>2.7045056064861454E-3</v>
      </c>
      <c r="AO952" s="5">
        <f t="shared" si="984"/>
        <v>1.7352378157180456E-3</v>
      </c>
      <c r="AP952" s="5">
        <f t="shared" si="985"/>
        <v>7.4223061197743745E-4</v>
      </c>
      <c r="AQ952" s="5">
        <f t="shared" si="986"/>
        <v>2.3811128784461527E-4</v>
      </c>
      <c r="AR952" s="5">
        <f t="shared" si="987"/>
        <v>2.2694445893105069E-3</v>
      </c>
      <c r="AS952" s="5">
        <f t="shared" si="988"/>
        <v>2.8694200893658478E-3</v>
      </c>
      <c r="AT952" s="5">
        <f t="shared" si="989"/>
        <v>1.8140058779222712E-3</v>
      </c>
      <c r="AU952" s="5">
        <f t="shared" si="990"/>
        <v>7.6452551912996206E-4</v>
      </c>
      <c r="AV952" s="5">
        <f t="shared" si="991"/>
        <v>2.416609876439924E-4</v>
      </c>
      <c r="AW952" s="5">
        <f t="shared" si="992"/>
        <v>2.7541288610753948E-6</v>
      </c>
      <c r="AX952" s="5">
        <f t="shared" si="993"/>
        <v>4.4412996295736541E-4</v>
      </c>
      <c r="AY952" s="5">
        <f t="shared" si="994"/>
        <v>5.6991644237585953E-4</v>
      </c>
      <c r="AZ952" s="5">
        <f t="shared" si="995"/>
        <v>3.6566408301699782E-4</v>
      </c>
      <c r="BA952" s="5">
        <f t="shared" si="996"/>
        <v>1.564091524847076E-4</v>
      </c>
      <c r="BB952" s="5">
        <f t="shared" si="997"/>
        <v>5.0176837397742167E-5</v>
      </c>
      <c r="BC952" s="5">
        <f t="shared" si="998"/>
        <v>1.28775840607441E-5</v>
      </c>
      <c r="BD952" s="5">
        <f t="shared" si="999"/>
        <v>4.8536610691480149E-4</v>
      </c>
      <c r="BE952" s="5">
        <f t="shared" si="1000"/>
        <v>6.1368286515501712E-4</v>
      </c>
      <c r="BF952" s="5">
        <f t="shared" si="1001"/>
        <v>3.8796143119546094E-4</v>
      </c>
      <c r="BG952" s="5">
        <f t="shared" si="1002"/>
        <v>1.6350907028307997E-4</v>
      </c>
      <c r="BH952" s="5">
        <f t="shared" si="1003"/>
        <v>5.1684034639323936E-5</v>
      </c>
      <c r="BI952" s="5">
        <f t="shared" si="1004"/>
        <v>1.3069559661609814E-5</v>
      </c>
      <c r="BJ952" s="8">
        <f t="shared" si="1005"/>
        <v>0.36167167949096785</v>
      </c>
      <c r="BK952" s="8">
        <f t="shared" si="1006"/>
        <v>0.26762826602872575</v>
      </c>
      <c r="BL952" s="8">
        <f t="shared" si="1007"/>
        <v>0.34298663630861309</v>
      </c>
      <c r="BM952" s="8">
        <f t="shared" si="1008"/>
        <v>0.4676191117603537</v>
      </c>
      <c r="BN952" s="8">
        <f t="shared" si="1009"/>
        <v>0.5316646321766817</v>
      </c>
    </row>
    <row r="953" spans="1:66" x14ac:dyDescent="0.25">
      <c r="A953" t="s">
        <v>285</v>
      </c>
      <c r="B953" t="s">
        <v>297</v>
      </c>
      <c r="C953" t="s">
        <v>305</v>
      </c>
      <c r="D953" t="s">
        <v>544</v>
      </c>
      <c r="E953">
        <f>VLOOKUP(A953,home!$A$2:$E$405,3,FALSE)</f>
        <v>1.45</v>
      </c>
      <c r="F953">
        <f>VLOOKUP(B953,home!$B$2:$E$405,3,FALSE)</f>
        <v>1.3027</v>
      </c>
      <c r="G953">
        <f>VLOOKUP(C953,away!$B$2:$E$405,4,FALSE)</f>
        <v>1.1877</v>
      </c>
      <c r="H953">
        <f>VLOOKUP(A953,away!$A$2:$E$405,3,FALSE)</f>
        <v>1.0583</v>
      </c>
      <c r="I953">
        <f>VLOOKUP(C953,away!$B$2:$E$405,3,FALSE)</f>
        <v>0.89239999999999997</v>
      </c>
      <c r="J953">
        <f>VLOOKUP(B953,home!$B$2:$E$405,4,FALSE)</f>
        <v>0.21</v>
      </c>
      <c r="K953" s="3">
        <f t="shared" si="954"/>
        <v>2.2434643454999996</v>
      </c>
      <c r="L953" s="3">
        <f t="shared" si="955"/>
        <v>0.19832965319999998</v>
      </c>
      <c r="M953" s="5">
        <f t="shared" si="956"/>
        <v>8.7004625184537249E-2</v>
      </c>
      <c r="N953" s="5">
        <f t="shared" si="957"/>
        <v>0.19519177449510067</v>
      </c>
      <c r="O953" s="5">
        <f t="shared" si="958"/>
        <v>1.7255597139645255E-2</v>
      </c>
      <c r="P953" s="5">
        <f t="shared" si="959"/>
        <v>3.8712316943105909E-2</v>
      </c>
      <c r="Q953" s="5">
        <f t="shared" si="960"/>
        <v>0.21895289330731726</v>
      </c>
      <c r="R953" s="5">
        <f t="shared" si="961"/>
        <v>1.7111482982323772E-3</v>
      </c>
      <c r="S953" s="5">
        <f t="shared" si="962"/>
        <v>4.3062178588921408E-3</v>
      </c>
      <c r="T953" s="5">
        <f t="shared" si="963"/>
        <v>4.342485139677682E-2</v>
      </c>
      <c r="U953" s="5">
        <f t="shared" si="964"/>
        <v>3.8389001969473388E-3</v>
      </c>
      <c r="V953" s="5">
        <f t="shared" si="965"/>
        <v>2.1289247583219635E-4</v>
      </c>
      <c r="W953" s="5">
        <f t="shared" si="966"/>
        <v>0.16373766982634397</v>
      </c>
      <c r="X953" s="5">
        <f t="shared" si="967"/>
        <v>3.2474035272434892E-2</v>
      </c>
      <c r="Y953" s="5">
        <f t="shared" si="968"/>
        <v>3.2202820767932888E-3</v>
      </c>
      <c r="Z953" s="5">
        <f t="shared" si="969"/>
        <v>1.1312381618739922E-4</v>
      </c>
      <c r="AA953" s="5">
        <f t="shared" si="970"/>
        <v>2.5378924824332588E-4</v>
      </c>
      <c r="AB953" s="5">
        <f t="shared" si="971"/>
        <v>2.8468356485257502E-4</v>
      </c>
      <c r="AC953" s="5">
        <f t="shared" si="972"/>
        <v>5.9203468937269868E-6</v>
      </c>
      <c r="AD953" s="5">
        <f t="shared" si="973"/>
        <v>9.1834906067663452E-2</v>
      </c>
      <c r="AE953" s="5">
        <f t="shared" si="974"/>
        <v>1.8213585072054263E-2</v>
      </c>
      <c r="AF953" s="5">
        <f t="shared" si="975"/>
        <v>1.8061470054346091E-3</v>
      </c>
      <c r="AG953" s="5">
        <f t="shared" si="976"/>
        <v>1.1940416973868822E-4</v>
      </c>
      <c r="AH953" s="5">
        <f t="shared" si="977"/>
        <v>5.6089518082768541E-6</v>
      </c>
      <c r="AI953" s="5">
        <f t="shared" si="978"/>
        <v>1.2583483397496873E-5</v>
      </c>
      <c r="AJ953" s="5">
        <f t="shared" si="979"/>
        <v>1.4115298172237717E-5</v>
      </c>
      <c r="AK953" s="5">
        <f t="shared" si="980"/>
        <v>1.0555722725172211E-5</v>
      </c>
      <c r="AL953" s="5">
        <f t="shared" si="981"/>
        <v>1.0536926968053832E-7</v>
      </c>
      <c r="AM953" s="5">
        <f t="shared" si="982"/>
        <v>4.1205667487028884E-2</v>
      </c>
      <c r="AN953" s="5">
        <f t="shared" si="983"/>
        <v>8.1723057425769508E-3</v>
      </c>
      <c r="AO953" s="5">
        <f t="shared" si="984"/>
        <v>8.1040528188482748E-4</v>
      </c>
      <c r="AP953" s="5">
        <f t="shared" si="985"/>
        <v>5.3575799502555375E-5</v>
      </c>
      <c r="AQ953" s="5">
        <f t="shared" si="986"/>
        <v>2.6564174338136329E-6</v>
      </c>
      <c r="AR953" s="5">
        <f t="shared" si="987"/>
        <v>2.224842933902122E-7</v>
      </c>
      <c r="AS953" s="5">
        <f t="shared" si="988"/>
        <v>4.9913557965470238E-7</v>
      </c>
      <c r="AT953" s="5">
        <f t="shared" si="989"/>
        <v>5.5989643826289989E-7</v>
      </c>
      <c r="AU953" s="5">
        <f t="shared" si="990"/>
        <v>4.1870256547175262E-7</v>
      </c>
      <c r="AV953" s="5">
        <f t="shared" si="991"/>
        <v>2.3483606925131405E-7</v>
      </c>
      <c r="AW953" s="5">
        <f t="shared" si="992"/>
        <v>1.3023217492699815E-9</v>
      </c>
      <c r="AX953" s="5">
        <f t="shared" si="993"/>
        <v>1.5407240973279647E-2</v>
      </c>
      <c r="AY953" s="5">
        <f t="shared" si="994"/>
        <v>3.0557127589993819E-3</v>
      </c>
      <c r="AZ953" s="5">
        <f t="shared" si="995"/>
        <v>3.030192258855812E-4</v>
      </c>
      <c r="BA953" s="5">
        <f t="shared" si="996"/>
        <v>2.003256599427327E-5</v>
      </c>
      <c r="BB953" s="5">
        <f t="shared" si="997"/>
        <v>9.9326296658758189E-7</v>
      </c>
      <c r="BC953" s="5">
        <f t="shared" si="998"/>
        <v>3.9398699939943648E-8</v>
      </c>
      <c r="BD953" s="5">
        <f t="shared" si="999"/>
        <v>7.3542054584213109E-9</v>
      </c>
      <c r="BE953" s="5">
        <f t="shared" si="1000"/>
        <v>1.6498897735449692E-8</v>
      </c>
      <c r="BF953" s="5">
        <f t="shared" si="1001"/>
        <v>1.8507344404766035E-8</v>
      </c>
      <c r="BG953" s="5">
        <f t="shared" si="1002"/>
        <v>1.3840189100660506E-8</v>
      </c>
      <c r="BH953" s="5">
        <f t="shared" si="1003"/>
        <v>7.762492695577388E-9</v>
      </c>
      <c r="BI953" s="5">
        <f t="shared" si="1004"/>
        <v>3.482975118946409E-9</v>
      </c>
      <c r="BJ953" s="8">
        <f t="shared" si="1005"/>
        <v>0.83800719760391029</v>
      </c>
      <c r="BK953" s="8">
        <f t="shared" si="1006"/>
        <v>0.1332977909375303</v>
      </c>
      <c r="BL953" s="8">
        <f t="shared" si="1007"/>
        <v>2.3388984405074604E-2</v>
      </c>
      <c r="BM953" s="8">
        <f t="shared" si="1008"/>
        <v>0.43292302993808635</v>
      </c>
      <c r="BN953" s="8">
        <f t="shared" si="1009"/>
        <v>0.55882835536793873</v>
      </c>
    </row>
    <row r="954" spans="1:66" x14ac:dyDescent="0.25">
      <c r="A954" t="s">
        <v>285</v>
      </c>
      <c r="B954" t="s">
        <v>291</v>
      </c>
      <c r="C954" t="s">
        <v>361</v>
      </c>
      <c r="D954" t="s">
        <v>544</v>
      </c>
      <c r="E954">
        <f>VLOOKUP(A954,home!$A$2:$E$405,3,FALSE)</f>
        <v>1.45</v>
      </c>
      <c r="F954">
        <f>VLOOKUP(B954,home!$B$2:$E$405,3,FALSE)</f>
        <v>1.1111</v>
      </c>
      <c r="G954">
        <f>VLOOKUP(C954,away!$B$2:$E$405,4,FALSE)</f>
        <v>0.95789999999999997</v>
      </c>
      <c r="H954">
        <f>VLOOKUP(A954,away!$A$2:$E$405,3,FALSE)</f>
        <v>1.0583</v>
      </c>
      <c r="I954">
        <f>VLOOKUP(C954,away!$B$2:$E$405,3,FALSE)</f>
        <v>0.7349</v>
      </c>
      <c r="J954">
        <f>VLOOKUP(B954,home!$B$2:$E$405,4,FALSE)</f>
        <v>1.1549</v>
      </c>
      <c r="K954" s="3">
        <f t="shared" ref="K954:K1017" si="1010">E954*F954*G954</f>
        <v>1.5432679004999998</v>
      </c>
      <c r="L954" s="3">
        <f t="shared" ref="L954:L1017" si="1011">H954*I954*J954</f>
        <v>0.89821731938300009</v>
      </c>
      <c r="M954" s="5">
        <f t="shared" ref="M954:M1017" si="1012">_xlfn.POISSON.DIST(0,K954,FALSE) * _xlfn.POISSON.DIST(0,L954,FALSE)</f>
        <v>8.7031494517902236E-2</v>
      </c>
      <c r="N954" s="5">
        <f t="shared" ref="N954:N1017" si="1013">_xlfn.POISSON.DIST(1,K954,FALSE) * _xlfn.POISSON.DIST(0,L954,FALSE)</f>
        <v>0.13431291182202024</v>
      </c>
      <c r="O954" s="5">
        <f t="shared" ref="O954:O1017" si="1014">_xlfn.POISSON.DIST(0,K954,FALSE) * _xlfn.POISSON.DIST(1,L954,FALSE)</f>
        <v>7.8173195707766402E-2</v>
      </c>
      <c r="P954" s="5">
        <f t="shared" ref="P954:P1017" si="1015">_xlfn.POISSON.DIST(1,K954,FALSE) * _xlfn.POISSON.DIST(1,L954,FALSE)</f>
        <v>0.12064218361530026</v>
      </c>
      <c r="Q954" s="5">
        <f t="shared" ref="Q954:Q1017" si="1016">_xlfn.POISSON.DIST(2,K954,FALSE) * _xlfn.POISSON.DIST(0,L954,FALSE)</f>
        <v>0.1036404027188054</v>
      </c>
      <c r="R954" s="5">
        <f t="shared" ref="R954:R1017" si="1017">_xlfn.POISSON.DIST(0,K954,FALSE) * _xlfn.POISSON.DIST(2,L954,FALSE)</f>
        <v>3.5108259148116293E-2</v>
      </c>
      <c r="S954" s="5">
        <f t="shared" ref="S954:S1017" si="1018">_xlfn.POISSON.DIST(2,K954,FALSE) * _xlfn.POISSON.DIST(2,L954,FALSE)</f>
        <v>4.1808245819776144E-2</v>
      </c>
      <c r="T954" s="5">
        <f t="shared" ref="T954:T1017" si="1019">_xlfn.POISSON.DIST(2,K954,FALSE) * _xlfn.POISSON.DIST(1,L954,FALSE)</f>
        <v>9.3091604709859971E-2</v>
      </c>
      <c r="U954" s="5">
        <f t="shared" ref="U954:U1017" si="1020">_xlfn.POISSON.DIST(1,K954,FALSE) * _xlfn.POISSON.DIST(2,L954,FALSE)</f>
        <v>5.4181449385723349E-2</v>
      </c>
      <c r="V954" s="5">
        <f t="shared" ref="V954:V1017" si="1021">_xlfn.POISSON.DIST(3,K954,FALSE) * _xlfn.POISSON.DIST(3,L954,FALSE)</f>
        <v>6.4393522735171549E-3</v>
      </c>
      <c r="W954" s="5">
        <f t="shared" ref="W954:W1017" si="1022">_xlfn.POISSON.DIST(3,K954,FALSE) * _xlfn.POISSON.DIST(0,L954,FALSE)</f>
        <v>5.3314968903608442E-2</v>
      </c>
      <c r="X954" s="5">
        <f t="shared" ref="X954:X1017" si="1023">_xlfn.POISSON.DIST(3,K954,FALSE) * _xlfn.POISSON.DIST(1,L954,FALSE)</f>
        <v>4.7888428451587174E-2</v>
      </c>
      <c r="Y954" s="5">
        <f t="shared" ref="Y954:Y1017" si="1024">_xlfn.POISSON.DIST(3,K954,FALSE) * _xlfn.POISSON.DIST(2,L954,FALSE)</f>
        <v>2.1507107916624614E-2</v>
      </c>
      <c r="Z954" s="5">
        <f t="shared" ref="Z954:Z1017" si="1025">_xlfn.POISSON.DIST(0,K954,FALSE) * _xlfn.POISSON.DIST(3,L954,FALSE)</f>
        <v>1.0511615473408238E-2</v>
      </c>
      <c r="AA954" s="5">
        <f t="shared" ref="AA954:AA1017" si="1026">_xlfn.POISSON.DIST(1,K954,FALSE) * _xlfn.POISSON.DIST(3,L954,FALSE)</f>
        <v>1.6222238742510043E-2</v>
      </c>
      <c r="AB954" s="5">
        <f t="shared" ref="AB954:AB1017" si="1027">_xlfn.POISSON.DIST(2,K954,FALSE) * _xlfn.POISSON.DIST(3,L954,FALSE)</f>
        <v>1.2517630162781618E-2</v>
      </c>
      <c r="AC954" s="5">
        <f t="shared" ref="AC954:AC1017" si="1028">_xlfn.POISSON.DIST(4,K954,FALSE) * _xlfn.POISSON.DIST(4,L954,FALSE)</f>
        <v>5.5788534056589335E-4</v>
      </c>
      <c r="AD954" s="5">
        <f t="shared" ref="AD954:AD1017" si="1029">_xlfn.POISSON.DIST(4,K954,FALSE) * _xlfn.POISSON.DIST(0,L954,FALSE)</f>
        <v>2.0569820031273629E-2</v>
      </c>
      <c r="AE954" s="5">
        <f t="shared" ref="AE954:AE1017" si="1030">_xlfn.POISSON.DIST(4,K954,FALSE) * _xlfn.POISSON.DIST(1,L954,FALSE)</f>
        <v>1.8476168608681336E-2</v>
      </c>
      <c r="AF954" s="5">
        <f t="shared" ref="AF954:AF1017" si="1031">_xlfn.POISSON.DIST(4,K954,FALSE) * _xlfn.POISSON.DIST(2,L954,FALSE)</f>
        <v>8.2978073200790422E-3</v>
      </c>
      <c r="AG954" s="5">
        <f t="shared" ref="AG954:AG1017" si="1032">_xlfn.POISSON.DIST(4,K954,FALSE) * _xlfn.POISSON.DIST(3,L954,FALSE)</f>
        <v>2.4844114159326782E-3</v>
      </c>
      <c r="AH954" s="5">
        <f t="shared" ref="AH954:AH1017" si="1033">_xlfn.POISSON.DIST(0,K954,FALSE) * _xlfn.POISSON.DIST(4,L954,FALSE)</f>
        <v>2.3604287682274026E-3</v>
      </c>
      <c r="AI954" s="5">
        <f t="shared" ref="AI954:AI1017" si="1034">_xlfn.POISSON.DIST(1,K954,FALSE) * _xlfn.POISSON.DIST(4,L954,FALSE)</f>
        <v>3.6427739494221049E-3</v>
      </c>
      <c r="AJ954" s="5">
        <f t="shared" ref="AJ954:AJ1017" si="1035">_xlfn.POISSON.DIST(2,K954,FALSE) * _xlfn.POISSON.DIST(4,L954,FALSE)</f>
        <v>2.8108880524603725E-3</v>
      </c>
      <c r="AK954" s="5">
        <f t="shared" ref="AK954:AK1017" si="1036">_xlfn.POISSON.DIST(3,K954,FALSE) * _xlfn.POISSON.DIST(4,L954,FALSE)</f>
        <v>1.4459844344203512E-3</v>
      </c>
      <c r="AL954" s="5">
        <f t="shared" ref="AL954:AL1017" si="1037">_xlfn.POISSON.DIST(5,K954,FALSE) * _xlfn.POISSON.DIST(5,L954,FALSE)</f>
        <v>3.0933402242789455E-5</v>
      </c>
      <c r="AM954" s="5">
        <f t="shared" ref="AM954:AM1017" si="1038">_xlfn.POISSON.DIST(5,K954,FALSE) * _xlfn.POISSON.DIST(0,L954,FALSE)</f>
        <v>6.3489485946653015E-3</v>
      </c>
      <c r="AN954" s="5">
        <f t="shared" ref="AN954:AN1017" si="1039">_xlfn.POISSON.DIST(5,K954,FALSE) * _xlfn.POISSON.DIST(1,L954,FALSE)</f>
        <v>5.7027355876007324E-3</v>
      </c>
      <c r="AO954" s="5">
        <f t="shared" ref="AO954:AO1017" si="1040">_xlfn.POISSON.DIST(5,K954,FALSE) * _xlfn.POISSON.DIST(2,L954,FALSE)</f>
        <v>2.5611479363223839E-3</v>
      </c>
      <c r="AP954" s="5">
        <f t="shared" ref="AP954:AP1017" si="1041">_xlfn.POISSON.DIST(5,K954,FALSE) * _xlfn.POISSON.DIST(3,L954,FALSE)</f>
        <v>7.6682247796893159E-4</v>
      </c>
      <c r="AQ954" s="5">
        <f t="shared" ref="AQ954:AQ1017" si="1042">_xlfn.POISSON.DIST(5,K954,FALSE) * _xlfn.POISSON.DIST(4,L954,FALSE)</f>
        <v>1.7219330765097079E-4</v>
      </c>
      <c r="AR954" s="5">
        <f t="shared" ref="AR954:AR1017" si="1043">_xlfn.POISSON.DIST(0,K954,FALSE) * _xlfn.POISSON.DIST(5,L954,FALSE)</f>
        <v>4.2403560015834703E-4</v>
      </c>
      <c r="AS954" s="5">
        <f t="shared" ref="AS954:AS1017" si="1044">_xlfn.POISSON.DIST(1,K954,FALSE) * _xlfn.POISSON.DIST(5,L954,FALSE)</f>
        <v>6.5440053039362959E-4</v>
      </c>
      <c r="AT954" s="5">
        <f t="shared" ref="AT954:AT1017" si="1045">_xlfn.POISSON.DIST(2,K954,FALSE) * _xlfn.POISSON.DIST(5,L954,FALSE)</f>
        <v>5.0495766631333166E-4</v>
      </c>
      <c r="AU954" s="5">
        <f t="shared" ref="AU954:AU1017" si="1046">_xlfn.POISSON.DIST(3,K954,FALSE) * _xlfn.POISSON.DIST(5,L954,FALSE)</f>
        <v>2.5976165251091835E-4</v>
      </c>
      <c r="AV954" s="5">
        <f t="shared" ref="AV954:AV1017" si="1047">_xlfn.POISSON.DIST(4,K954,FALSE) * _xlfn.POISSON.DIST(5,L954,FALSE)</f>
        <v>1.002204550252338E-4</v>
      </c>
      <c r="AW954" s="5">
        <f t="shared" ref="AW954:AW1017" si="1048">_xlfn.POISSON.DIST(6,K954,FALSE) * _xlfn.POISSON.DIST(6,L954,FALSE)</f>
        <v>1.1910992087445191E-6</v>
      </c>
      <c r="AX954" s="5">
        <f t="shared" ref="AX954:AX1017" si="1049">_xlfn.POISSON.DIST(6,K954,FALSE) * _xlfn.POISSON.DIST(0,L954,FALSE)</f>
        <v>1.6330214280119251E-3</v>
      </c>
      <c r="AY954" s="5">
        <f t="shared" ref="AY954:AY1017" si="1050">_xlfn.POISSON.DIST(6,K954,FALSE) * _xlfn.POISSON.DIST(1,L954,FALSE)</f>
        <v>1.4668081295638698E-3</v>
      </c>
      <c r="AZ954" s="5">
        <f t="shared" ref="AZ954:AZ1017" si="1051">_xlfn.POISSON.DIST(6,K954,FALSE) * _xlfn.POISSON.DIST(2,L954,FALSE)</f>
        <v>6.5875623309302582E-4</v>
      </c>
      <c r="BA954" s="5">
        <f t="shared" ref="BA954:BA1017" si="1052">_xlfn.POISSON.DIST(6,K954,FALSE) * _xlfn.POISSON.DIST(3,L954,FALSE)</f>
        <v>1.9723541927188683E-4</v>
      </c>
      <c r="BB954" s="5">
        <f t="shared" ref="BB954:BB1017" si="1053">_xlfn.POISSON.DIST(6,K954,FALSE) * _xlfn.POISSON.DIST(4,L954,FALSE)</f>
        <v>4.4290067396444068E-5</v>
      </c>
      <c r="BC954" s="5">
        <f t="shared" ref="BC954:BC1017" si="1054">_xlfn.POISSON.DIST(6,K954,FALSE) * _xlfn.POISSON.DIST(5,L954,FALSE)</f>
        <v>7.9564211224252833E-6</v>
      </c>
      <c r="BD954" s="5">
        <f t="shared" ref="BD954:BD1017" si="1055">_xlfn.POISSON.DIST(0,K954,FALSE) * _xlfn.POISSON.DIST(6,L954,FALSE)</f>
        <v>6.3479353349531987E-5</v>
      </c>
      <c r="BE954" s="5">
        <f t="shared" ref="BE954:BE1017" si="1056">_xlfn.POISSON.DIST(1,K954,FALSE) * _xlfn.POISSON.DIST(6,L954,FALSE)</f>
        <v>9.7965648368829872E-5</v>
      </c>
      <c r="BF954" s="5">
        <f t="shared" ref="BF954:BF1017" si="1057">_xlfn.POISSON.DIST(2,K954,FALSE) * _xlfn.POISSON.DIST(6,L954,FALSE)</f>
        <v>7.5593620239642665E-5</v>
      </c>
      <c r="BG954" s="5">
        <f t="shared" ref="BG954:BG1017" si="1058">_xlfn.POISSON.DIST(3,K954,FALSE) * _xlfn.POISSON.DIST(6,L954,FALSE)</f>
        <v>3.8887069199475884E-5</v>
      </c>
      <c r="BH954" s="5">
        <f t="shared" ref="BH954:BH1017" si="1059">_xlfn.POISSON.DIST(4,K954,FALSE) * _xlfn.POISSON.DIST(6,L954,FALSE)</f>
        <v>1.5003291410018329E-5</v>
      </c>
      <c r="BI954" s="5">
        <f t="shared" ref="BI954:BI1017" si="1060">_xlfn.POISSON.DIST(5,K954,FALSE) * _xlfn.POISSON.DIST(6,L954,FALSE)</f>
        <v>4.6308196069857354E-6</v>
      </c>
      <c r="BJ954" s="8">
        <f t="shared" ref="BJ954:BJ1017" si="1061">SUM(N954,Q954,T954,W954,X954,Y954,AD954,AE954,AF954,AG954,AM954,AN954,AO954,AP954,AQ954,AX954,AY954,AZ954,BA954,BB954,BC954)</f>
        <v>0.52314354750114023</v>
      </c>
      <c r="BK954" s="8">
        <f t="shared" ref="BK954:BK1017" si="1062">SUM(M954,P954,S954,V954,AC954,AL954,AY954)</f>
        <v>0.25797690309886834</v>
      </c>
      <c r="BL954" s="8">
        <f t="shared" ref="BL954:BL1017" si="1063">SUM(O954,R954,U954,AA954,AB954,AH954,AI954,AJ954,AK954,AR954,AS954,AT954,AU954,AV954,BD954,BE954,BF954,BG954,BH954,BI954)</f>
        <v>0.20870178405800391</v>
      </c>
      <c r="BM954" s="8">
        <f t="shared" ref="BM954:BM1017" si="1064">SUM(S954:BI954)</f>
        <v>0.43995978557115495</v>
      </c>
      <c r="BN954" s="8">
        <f t="shared" ref="BN954:BN1017" si="1065">SUM(M954:R954)</f>
        <v>0.55890844752991087</v>
      </c>
    </row>
    <row r="955" spans="1:66" x14ac:dyDescent="0.25">
      <c r="A955" t="s">
        <v>287</v>
      </c>
      <c r="B955" t="s">
        <v>489</v>
      </c>
      <c r="C955" t="s">
        <v>353</v>
      </c>
      <c r="D955" t="s">
        <v>544</v>
      </c>
      <c r="E955">
        <f>VLOOKUP(A955,home!$A$2:$E$405,3,FALSE)</f>
        <v>1.1707000000000001</v>
      </c>
      <c r="F955">
        <f>VLOOKUP(B955,home!$B$2:$E$405,3,FALSE)</f>
        <v>0.98229999999999995</v>
      </c>
      <c r="G955">
        <f>VLOOKUP(C955,away!$B$2:$E$405,4,FALSE)</f>
        <v>1.0576000000000001</v>
      </c>
      <c r="H955">
        <f>VLOOKUP(A955,away!$A$2:$E$405,3,FALSE)</f>
        <v>0.82930000000000004</v>
      </c>
      <c r="I955">
        <f>VLOOKUP(C955,away!$B$2:$E$405,3,FALSE)</f>
        <v>0.86129999999999995</v>
      </c>
      <c r="J955">
        <f>VLOOKUP(B955,home!$B$2:$E$405,4,FALSE)</f>
        <v>0.72350000000000003</v>
      </c>
      <c r="K955" s="3">
        <f t="shared" si="1010"/>
        <v>1.2162173779360002</v>
      </c>
      <c r="L955" s="3">
        <f t="shared" si="1011"/>
        <v>0.51677875111500005</v>
      </c>
      <c r="M955" s="5">
        <f t="shared" si="1012"/>
        <v>0.17675403792717323</v>
      </c>
      <c r="N955" s="5">
        <f t="shared" si="1013"/>
        <v>0.21497133254738696</v>
      </c>
      <c r="O955" s="5">
        <f t="shared" si="1014"/>
        <v>9.1342730974537933E-2</v>
      </c>
      <c r="P955" s="5">
        <f t="shared" si="1015"/>
        <v>0.11109261675936599</v>
      </c>
      <c r="Q955" s="5">
        <f t="shared" si="1016"/>
        <v>0.13072593520109546</v>
      </c>
      <c r="R955" s="5">
        <f t="shared" si="1017"/>
        <v>2.3601991218227567E-2</v>
      </c>
      <c r="S955" s="5">
        <f t="shared" si="1018"/>
        <v>1.7455852272422169E-2</v>
      </c>
      <c r="T955" s="5">
        <f t="shared" si="1019"/>
        <v>6.7556385531562527E-2</v>
      </c>
      <c r="U955" s="5">
        <f t="shared" si="1020"/>
        <v>2.8705151873501235E-2</v>
      </c>
      <c r="V955" s="5">
        <f t="shared" si="1021"/>
        <v>1.2190300207564305E-3</v>
      </c>
      <c r="W955" s="5">
        <f t="shared" si="1022"/>
        <v>5.2997051379502592E-2</v>
      </c>
      <c r="X955" s="5">
        <f t="shared" si="1023"/>
        <v>2.7387750024676839E-2</v>
      </c>
      <c r="Y955" s="5">
        <f t="shared" si="1024"/>
        <v>7.0767036268011528E-3</v>
      </c>
      <c r="Z955" s="5">
        <f t="shared" si="1025"/>
        <v>4.0656691818609474E-3</v>
      </c>
      <c r="AA955" s="5">
        <f t="shared" si="1026"/>
        <v>4.9447375119181245E-3</v>
      </c>
      <c r="AB955" s="5">
        <f t="shared" si="1027"/>
        <v>3.0069378456634216E-3</v>
      </c>
      <c r="AC955" s="5">
        <f t="shared" si="1028"/>
        <v>4.7886188521565195E-5</v>
      </c>
      <c r="AD955" s="5">
        <f t="shared" si="1029"/>
        <v>1.6113983716779523E-2</v>
      </c>
      <c r="AE955" s="5">
        <f t="shared" si="1030"/>
        <v>8.3273643806447695E-3</v>
      </c>
      <c r="AF955" s="5">
        <f t="shared" si="1031"/>
        <v>2.1517024823545692E-3</v>
      </c>
      <c r="AG955" s="5">
        <f t="shared" si="1032"/>
        <v>3.7065137386741326E-4</v>
      </c>
      <c r="AH955" s="5">
        <f t="shared" si="1033"/>
        <v>5.2526286056221109E-4</v>
      </c>
      <c r="AI955" s="5">
        <f t="shared" si="1034"/>
        <v>6.3883381900013518E-4</v>
      </c>
      <c r="AJ955" s="5">
        <f t="shared" si="1035"/>
        <v>3.884803961405929E-4</v>
      </c>
      <c r="AK955" s="5">
        <f t="shared" si="1036"/>
        <v>1.5749220292455017E-4</v>
      </c>
      <c r="AL955" s="5">
        <f t="shared" si="1037"/>
        <v>1.2038880812861276E-6</v>
      </c>
      <c r="AM955" s="5">
        <f t="shared" si="1038"/>
        <v>3.9196214048250024E-3</v>
      </c>
      <c r="AN955" s="5">
        <f t="shared" si="1039"/>
        <v>2.0255770544290869E-3</v>
      </c>
      <c r="AO955" s="5">
        <f t="shared" si="1040"/>
        <v>5.2338759023753186E-4</v>
      </c>
      <c r="AP955" s="5">
        <f t="shared" si="1041"/>
        <v>9.0158528410680378E-5</v>
      </c>
      <c r="AQ955" s="5">
        <f t="shared" si="1042"/>
        <v>1.1648002928609413E-5</v>
      </c>
      <c r="AR955" s="5">
        <f t="shared" si="1043"/>
        <v>5.4288937017686389E-5</v>
      </c>
      <c r="AS955" s="5">
        <f t="shared" si="1044"/>
        <v>6.6027148630583206E-5</v>
      </c>
      <c r="AT955" s="5">
        <f t="shared" si="1045"/>
        <v>4.0151682790039232E-5</v>
      </c>
      <c r="AU955" s="5">
        <f t="shared" si="1046"/>
        <v>1.6277724787539844E-5</v>
      </c>
      <c r="AV955" s="5">
        <f t="shared" si="1047"/>
        <v>4.9493129399663848E-6</v>
      </c>
      <c r="AW955" s="5">
        <f t="shared" si="1048"/>
        <v>2.101839099310565E-8</v>
      </c>
      <c r="AX955" s="5">
        <f t="shared" si="1049"/>
        <v>7.9451861124634632E-4</v>
      </c>
      <c r="AY955" s="5">
        <f t="shared" si="1050"/>
        <v>4.1059033565751107E-4</v>
      </c>
      <c r="AZ955" s="5">
        <f t="shared" si="1051"/>
        <v>1.060921804404886E-4</v>
      </c>
      <c r="BA955" s="5">
        <f t="shared" si="1052"/>
        <v>1.8275394837034311E-5</v>
      </c>
      <c r="BB955" s="5">
        <f t="shared" si="1053"/>
        <v>2.3610839300040277E-6</v>
      </c>
      <c r="BC955" s="5">
        <f t="shared" si="1054"/>
        <v>2.4403160092503566E-7</v>
      </c>
      <c r="BD955" s="5">
        <f t="shared" si="1055"/>
        <v>4.6758948452268077E-6</v>
      </c>
      <c r="BE955" s="5">
        <f t="shared" si="1056"/>
        <v>5.6869045681662067E-6</v>
      </c>
      <c r="BF955" s="5">
        <f t="shared" si="1057"/>
        <v>3.4582560812336831E-6</v>
      </c>
      <c r="BG955" s="5">
        <f t="shared" si="1058"/>
        <v>1.4019970477830856E-6</v>
      </c>
      <c r="BH955" s="5">
        <f t="shared" si="1059"/>
        <v>4.2628329333218923E-7</v>
      </c>
      <c r="BI955" s="5">
        <f t="shared" si="1060"/>
        <v>1.0369062985487969E-7</v>
      </c>
      <c r="BJ955" s="8">
        <f t="shared" si="1061"/>
        <v>0.53558133448321488</v>
      </c>
      <c r="BK955" s="8">
        <f t="shared" si="1062"/>
        <v>0.3069812173919782</v>
      </c>
      <c r="BL955" s="8">
        <f t="shared" si="1063"/>
        <v>0.15350906653510715</v>
      </c>
      <c r="BM955" s="8">
        <f t="shared" si="1064"/>
        <v>0.25123807364710754</v>
      </c>
      <c r="BN955" s="8">
        <f t="shared" si="1065"/>
        <v>0.74848864462778708</v>
      </c>
    </row>
    <row r="956" spans="1:66" x14ac:dyDescent="0.25">
      <c r="A956" t="s">
        <v>287</v>
      </c>
      <c r="B956" t="s">
        <v>329</v>
      </c>
      <c r="C956" t="s">
        <v>516</v>
      </c>
      <c r="D956" t="s">
        <v>544</v>
      </c>
      <c r="E956">
        <f>VLOOKUP(A956,home!$A$2:$E$405,3,FALSE)</f>
        <v>1.1707000000000001</v>
      </c>
      <c r="F956">
        <f>VLOOKUP(B956,home!$B$2:$E$405,3,FALSE)</f>
        <v>0.98229999999999995</v>
      </c>
      <c r="G956" t="e">
        <f>VLOOKUP(C956,away!$B$2:$E$405,4,FALSE)</f>
        <v>#N/A</v>
      </c>
      <c r="H956">
        <f>VLOOKUP(A956,away!$A$2:$E$405,3,FALSE)</f>
        <v>0.82930000000000004</v>
      </c>
      <c r="I956" t="e">
        <f>VLOOKUP(C956,away!$B$2:$E$405,3,FALSE)</f>
        <v>#N/A</v>
      </c>
      <c r="J956">
        <f>VLOOKUP(B956,home!$B$2:$E$405,4,FALSE)</f>
        <v>0.60289999999999999</v>
      </c>
      <c r="K956" s="3" t="e">
        <f t="shared" si="1010"/>
        <v>#N/A</v>
      </c>
      <c r="L956" s="3" t="e">
        <f t="shared" si="1011"/>
        <v>#N/A</v>
      </c>
      <c r="M956" s="5" t="e">
        <f t="shared" si="1012"/>
        <v>#N/A</v>
      </c>
      <c r="N956" s="5" t="e">
        <f t="shared" si="1013"/>
        <v>#N/A</v>
      </c>
      <c r="O956" s="5" t="e">
        <f t="shared" si="1014"/>
        <v>#N/A</v>
      </c>
      <c r="P956" s="5" t="e">
        <f t="shared" si="1015"/>
        <v>#N/A</v>
      </c>
      <c r="Q956" s="5" t="e">
        <f t="shared" si="1016"/>
        <v>#N/A</v>
      </c>
      <c r="R956" s="5" t="e">
        <f t="shared" si="1017"/>
        <v>#N/A</v>
      </c>
      <c r="S956" s="5" t="e">
        <f t="shared" si="1018"/>
        <v>#N/A</v>
      </c>
      <c r="T956" s="5" t="e">
        <f t="shared" si="1019"/>
        <v>#N/A</v>
      </c>
      <c r="U956" s="5" t="e">
        <f t="shared" si="1020"/>
        <v>#N/A</v>
      </c>
      <c r="V956" s="5" t="e">
        <f t="shared" si="1021"/>
        <v>#N/A</v>
      </c>
      <c r="W956" s="5" t="e">
        <f t="shared" si="1022"/>
        <v>#N/A</v>
      </c>
      <c r="X956" s="5" t="e">
        <f t="shared" si="1023"/>
        <v>#N/A</v>
      </c>
      <c r="Y956" s="5" t="e">
        <f t="shared" si="1024"/>
        <v>#N/A</v>
      </c>
      <c r="Z956" s="5" t="e">
        <f t="shared" si="1025"/>
        <v>#N/A</v>
      </c>
      <c r="AA956" s="5" t="e">
        <f t="shared" si="1026"/>
        <v>#N/A</v>
      </c>
      <c r="AB956" s="5" t="e">
        <f t="shared" si="1027"/>
        <v>#N/A</v>
      </c>
      <c r="AC956" s="5" t="e">
        <f t="shared" si="1028"/>
        <v>#N/A</v>
      </c>
      <c r="AD956" s="5" t="e">
        <f t="shared" si="1029"/>
        <v>#N/A</v>
      </c>
      <c r="AE956" s="5" t="e">
        <f t="shared" si="1030"/>
        <v>#N/A</v>
      </c>
      <c r="AF956" s="5" t="e">
        <f t="shared" si="1031"/>
        <v>#N/A</v>
      </c>
      <c r="AG956" s="5" t="e">
        <f t="shared" si="1032"/>
        <v>#N/A</v>
      </c>
      <c r="AH956" s="5" t="e">
        <f t="shared" si="1033"/>
        <v>#N/A</v>
      </c>
      <c r="AI956" s="5" t="e">
        <f t="shared" si="1034"/>
        <v>#N/A</v>
      </c>
      <c r="AJ956" s="5" t="e">
        <f t="shared" si="1035"/>
        <v>#N/A</v>
      </c>
      <c r="AK956" s="5" t="e">
        <f t="shared" si="1036"/>
        <v>#N/A</v>
      </c>
      <c r="AL956" s="5" t="e">
        <f t="shared" si="1037"/>
        <v>#N/A</v>
      </c>
      <c r="AM956" s="5" t="e">
        <f t="shared" si="1038"/>
        <v>#N/A</v>
      </c>
      <c r="AN956" s="5" t="e">
        <f t="shared" si="1039"/>
        <v>#N/A</v>
      </c>
      <c r="AO956" s="5" t="e">
        <f t="shared" si="1040"/>
        <v>#N/A</v>
      </c>
      <c r="AP956" s="5" t="e">
        <f t="shared" si="1041"/>
        <v>#N/A</v>
      </c>
      <c r="AQ956" s="5" t="e">
        <f t="shared" si="1042"/>
        <v>#N/A</v>
      </c>
      <c r="AR956" s="5" t="e">
        <f t="shared" si="1043"/>
        <v>#N/A</v>
      </c>
      <c r="AS956" s="5" t="e">
        <f t="shared" si="1044"/>
        <v>#N/A</v>
      </c>
      <c r="AT956" s="5" t="e">
        <f t="shared" si="1045"/>
        <v>#N/A</v>
      </c>
      <c r="AU956" s="5" t="e">
        <f t="shared" si="1046"/>
        <v>#N/A</v>
      </c>
      <c r="AV956" s="5" t="e">
        <f t="shared" si="1047"/>
        <v>#N/A</v>
      </c>
      <c r="AW956" s="5" t="e">
        <f t="shared" si="1048"/>
        <v>#N/A</v>
      </c>
      <c r="AX956" s="5" t="e">
        <f t="shared" si="1049"/>
        <v>#N/A</v>
      </c>
      <c r="AY956" s="5" t="e">
        <f t="shared" si="1050"/>
        <v>#N/A</v>
      </c>
      <c r="AZ956" s="5" t="e">
        <f t="shared" si="1051"/>
        <v>#N/A</v>
      </c>
      <c r="BA956" s="5" t="e">
        <f t="shared" si="1052"/>
        <v>#N/A</v>
      </c>
      <c r="BB956" s="5" t="e">
        <f t="shared" si="1053"/>
        <v>#N/A</v>
      </c>
      <c r="BC956" s="5" t="e">
        <f t="shared" si="1054"/>
        <v>#N/A</v>
      </c>
      <c r="BD956" s="5" t="e">
        <f t="shared" si="1055"/>
        <v>#N/A</v>
      </c>
      <c r="BE956" s="5" t="e">
        <f t="shared" si="1056"/>
        <v>#N/A</v>
      </c>
      <c r="BF956" s="5" t="e">
        <f t="shared" si="1057"/>
        <v>#N/A</v>
      </c>
      <c r="BG956" s="5" t="e">
        <f t="shared" si="1058"/>
        <v>#N/A</v>
      </c>
      <c r="BH956" s="5" t="e">
        <f t="shared" si="1059"/>
        <v>#N/A</v>
      </c>
      <c r="BI956" s="5" t="e">
        <f t="shared" si="1060"/>
        <v>#N/A</v>
      </c>
      <c r="BJ956" s="8" t="e">
        <f t="shared" si="1061"/>
        <v>#N/A</v>
      </c>
      <c r="BK956" s="8" t="e">
        <f t="shared" si="1062"/>
        <v>#N/A</v>
      </c>
      <c r="BL956" s="8" t="e">
        <f t="shared" si="1063"/>
        <v>#N/A</v>
      </c>
      <c r="BM956" s="8" t="e">
        <f t="shared" si="1064"/>
        <v>#N/A</v>
      </c>
      <c r="BN956" s="8" t="e">
        <f t="shared" si="1065"/>
        <v>#N/A</v>
      </c>
    </row>
    <row r="957" spans="1:66" x14ac:dyDescent="0.25">
      <c r="A957" t="s">
        <v>287</v>
      </c>
      <c r="B957" t="s">
        <v>438</v>
      </c>
      <c r="C957" t="s">
        <v>315</v>
      </c>
      <c r="D957" t="s">
        <v>544</v>
      </c>
      <c r="E957">
        <f>VLOOKUP(A957,home!$A$2:$E$405,3,FALSE)</f>
        <v>1.1707000000000001</v>
      </c>
      <c r="F957">
        <f>VLOOKUP(B957,home!$B$2:$E$405,3,FALSE)</f>
        <v>0.93959999999999999</v>
      </c>
      <c r="G957">
        <f>VLOOKUP(C957,away!$B$2:$E$405,4,FALSE)</f>
        <v>1.4559</v>
      </c>
      <c r="H957">
        <f>VLOOKUP(A957,away!$A$2:$E$405,3,FALSE)</f>
        <v>0.82930000000000004</v>
      </c>
      <c r="I957">
        <f>VLOOKUP(C957,away!$B$2:$E$405,3,FALSE)</f>
        <v>0.57740000000000002</v>
      </c>
      <c r="J957">
        <f>VLOOKUP(B957,home!$B$2:$E$405,4,FALSE)</f>
        <v>1.0852999999999999</v>
      </c>
      <c r="K957" s="3">
        <f t="shared" si="1010"/>
        <v>1.6014750333479999</v>
      </c>
      <c r="L957" s="3">
        <f t="shared" si="1011"/>
        <v>0.51968268604599999</v>
      </c>
      <c r="M957" s="5">
        <f t="shared" si="1012"/>
        <v>0.11989274597625006</v>
      </c>
      <c r="N957" s="5">
        <f t="shared" si="1013"/>
        <v>0.19200523936049838</v>
      </c>
      <c r="O957" s="5">
        <f t="shared" si="1014"/>
        <v>6.2306184266368379E-2</v>
      </c>
      <c r="P957" s="5">
        <f t="shared" si="1015"/>
        <v>9.9781798525768947E-2</v>
      </c>
      <c r="Q957" s="5">
        <f t="shared" si="1016"/>
        <v>0.15374579855392242</v>
      </c>
      <c r="R957" s="5">
        <f t="shared" si="1017"/>
        <v>1.6189722598411671E-2</v>
      </c>
      <c r="S957" s="5">
        <f t="shared" si="1018"/>
        <v>2.0761071147309951E-2</v>
      </c>
      <c r="T957" s="5">
        <f t="shared" si="1019"/>
        <v>7.9899029560789619E-2</v>
      </c>
      <c r="U957" s="5">
        <f t="shared" si="1020"/>
        <v>2.5927436538186199E-2</v>
      </c>
      <c r="V957" s="5">
        <f t="shared" si="1021"/>
        <v>1.919842792759679E-3</v>
      </c>
      <c r="W957" s="5">
        <f t="shared" si="1022"/>
        <v>8.2073352622085927E-2</v>
      </c>
      <c r="X957" s="5">
        <f t="shared" si="1023"/>
        <v>4.2652100343446124E-2</v>
      </c>
      <c r="Y957" s="5">
        <f t="shared" si="1024"/>
        <v>1.1082779035992798E-2</v>
      </c>
      <c r="Z957" s="5">
        <f t="shared" si="1025"/>
        <v>2.8045061754274014E-3</v>
      </c>
      <c r="AA957" s="5">
        <f t="shared" si="1026"/>
        <v>4.4913466208172702E-3</v>
      </c>
      <c r="AB957" s="5">
        <f t="shared" si="1027"/>
        <v>3.5963897396753823E-3</v>
      </c>
      <c r="AC957" s="5">
        <f t="shared" si="1028"/>
        <v>9.9862884316122269E-5</v>
      </c>
      <c r="AD957" s="5">
        <f t="shared" si="1029"/>
        <v>3.2859606281859313E-2</v>
      </c>
      <c r="AE957" s="5">
        <f t="shared" si="1030"/>
        <v>1.7076568454970662E-2</v>
      </c>
      <c r="AF957" s="5">
        <f t="shared" si="1031"/>
        <v>4.4371984815637722E-3</v>
      </c>
      <c r="AG957" s="5">
        <f t="shared" si="1032"/>
        <v>7.6864507513943134E-4</v>
      </c>
      <c r="AH957" s="5">
        <f t="shared" si="1033"/>
        <v>3.643633255696765E-4</v>
      </c>
      <c r="AI957" s="5">
        <f t="shared" si="1034"/>
        <v>5.8351876896748592E-4</v>
      </c>
      <c r="AJ957" s="5">
        <f t="shared" si="1035"/>
        <v>4.6724536999569421E-4</v>
      </c>
      <c r="AK957" s="5">
        <f t="shared" si="1036"/>
        <v>2.4942726483185093E-4</v>
      </c>
      <c r="AL957" s="5">
        <f t="shared" si="1037"/>
        <v>3.3244707582249827E-6</v>
      </c>
      <c r="AM957" s="5">
        <f t="shared" si="1038"/>
        <v>1.0524767813208557E-2</v>
      </c>
      <c r="AN957" s="5">
        <f t="shared" si="1039"/>
        <v>5.4695396071787073E-3</v>
      </c>
      <c r="AO957" s="5">
        <f t="shared" si="1040"/>
        <v>1.4212125172468071E-3</v>
      </c>
      <c r="AP957" s="5">
        <f t="shared" si="1041"/>
        <v>2.461931794683393E-4</v>
      </c>
      <c r="AQ957" s="5">
        <f t="shared" si="1042"/>
        <v>3.1985583198077863E-5</v>
      </c>
      <c r="AR957" s="5">
        <f t="shared" si="1043"/>
        <v>3.7870662345740546E-5</v>
      </c>
      <c r="AS957" s="5">
        <f t="shared" si="1044"/>
        <v>6.0648920243055687E-5</v>
      </c>
      <c r="AT957" s="5">
        <f t="shared" si="1045"/>
        <v>4.8563865784383899E-5</v>
      </c>
      <c r="AU957" s="5">
        <f t="shared" si="1046"/>
        <v>2.5924606192184663E-5</v>
      </c>
      <c r="AV957" s="5">
        <f t="shared" si="1047"/>
        <v>1.0379402391540678E-5</v>
      </c>
      <c r="AW957" s="5">
        <f t="shared" si="1048"/>
        <v>7.6856116667004426E-8</v>
      </c>
      <c r="AX957" s="5">
        <f t="shared" si="1049"/>
        <v>2.8091921474396857E-3</v>
      </c>
      <c r="AY957" s="5">
        <f t="shared" si="1050"/>
        <v>1.4598885208007865E-3</v>
      </c>
      <c r="AZ957" s="5">
        <f t="shared" si="1051"/>
        <v>3.7933939390873719E-4</v>
      </c>
      <c r="BA957" s="5">
        <f t="shared" si="1052"/>
        <v>6.5712038383184743E-5</v>
      </c>
      <c r="BB957" s="5">
        <f t="shared" si="1053"/>
        <v>8.5373521531328209E-6</v>
      </c>
      <c r="BC957" s="5">
        <f t="shared" si="1054"/>
        <v>8.8734281973213342E-7</v>
      </c>
      <c r="BD957" s="5">
        <f t="shared" si="1055"/>
        <v>3.2801212550292589E-6</v>
      </c>
      <c r="BE957" s="5">
        <f t="shared" si="1056"/>
        <v>5.2530322962834661E-6</v>
      </c>
      <c r="BF957" s="5">
        <f t="shared" si="1057"/>
        <v>4.2063000359343427E-6</v>
      </c>
      <c r="BG957" s="5">
        <f t="shared" si="1058"/>
        <v>2.2454281634398811E-6</v>
      </c>
      <c r="BH957" s="5">
        <f t="shared" si="1059"/>
        <v>8.9899928573135592E-7</v>
      </c>
      <c r="BI957" s="5">
        <f t="shared" si="1060"/>
        <v>2.879449822192902E-7</v>
      </c>
      <c r="BJ957" s="8">
        <f t="shared" si="1061"/>
        <v>0.63901757326607422</v>
      </c>
      <c r="BK957" s="8">
        <f t="shared" si="1062"/>
        <v>0.24391853431796379</v>
      </c>
      <c r="BL957" s="8">
        <f t="shared" si="1063"/>
        <v>0.11437519377579917</v>
      </c>
      <c r="BM957" s="8">
        <f t="shared" si="1064"/>
        <v>0.35473450658936057</v>
      </c>
      <c r="BN957" s="8">
        <f t="shared" si="1065"/>
        <v>0.64392148928121984</v>
      </c>
    </row>
    <row r="958" spans="1:66" x14ac:dyDescent="0.25">
      <c r="A958" t="s">
        <v>287</v>
      </c>
      <c r="B958" t="s">
        <v>520</v>
      </c>
      <c r="C958" t="s">
        <v>326</v>
      </c>
      <c r="D958" t="s">
        <v>544</v>
      </c>
      <c r="E958">
        <f>VLOOKUP(A958,home!$A$2:$E$405,3,FALSE)</f>
        <v>1.1707000000000001</v>
      </c>
      <c r="F958" t="e">
        <f>VLOOKUP(B958,home!$B$2:$E$405,3,FALSE)</f>
        <v>#N/A</v>
      </c>
      <c r="G958">
        <f>VLOOKUP(C958,away!$B$2:$E$405,4,FALSE)</f>
        <v>0.9355</v>
      </c>
      <c r="H958">
        <f>VLOOKUP(A958,away!$A$2:$E$405,3,FALSE)</f>
        <v>0.82930000000000004</v>
      </c>
      <c r="I958">
        <f>VLOOKUP(C958,away!$B$2:$E$405,3,FALSE)</f>
        <v>0.74650000000000005</v>
      </c>
      <c r="J958" t="e">
        <f>VLOOKUP(B958,home!$B$2:$E$405,4,FALSE)</f>
        <v>#N/A</v>
      </c>
      <c r="K958" s="3" t="e">
        <f t="shared" si="1010"/>
        <v>#N/A</v>
      </c>
      <c r="L958" s="3" t="e">
        <f t="shared" si="1011"/>
        <v>#N/A</v>
      </c>
      <c r="M958" s="5" t="e">
        <f t="shared" si="1012"/>
        <v>#N/A</v>
      </c>
      <c r="N958" s="5" t="e">
        <f t="shared" si="1013"/>
        <v>#N/A</v>
      </c>
      <c r="O958" s="5" t="e">
        <f t="shared" si="1014"/>
        <v>#N/A</v>
      </c>
      <c r="P958" s="5" t="e">
        <f t="shared" si="1015"/>
        <v>#N/A</v>
      </c>
      <c r="Q958" s="5" t="e">
        <f t="shared" si="1016"/>
        <v>#N/A</v>
      </c>
      <c r="R958" s="5" t="e">
        <f t="shared" si="1017"/>
        <v>#N/A</v>
      </c>
      <c r="S958" s="5" t="e">
        <f t="shared" si="1018"/>
        <v>#N/A</v>
      </c>
      <c r="T958" s="5" t="e">
        <f t="shared" si="1019"/>
        <v>#N/A</v>
      </c>
      <c r="U958" s="5" t="e">
        <f t="shared" si="1020"/>
        <v>#N/A</v>
      </c>
      <c r="V958" s="5" t="e">
        <f t="shared" si="1021"/>
        <v>#N/A</v>
      </c>
      <c r="W958" s="5" t="e">
        <f t="shared" si="1022"/>
        <v>#N/A</v>
      </c>
      <c r="X958" s="5" t="e">
        <f t="shared" si="1023"/>
        <v>#N/A</v>
      </c>
      <c r="Y958" s="5" t="e">
        <f t="shared" si="1024"/>
        <v>#N/A</v>
      </c>
      <c r="Z958" s="5" t="e">
        <f t="shared" si="1025"/>
        <v>#N/A</v>
      </c>
      <c r="AA958" s="5" t="e">
        <f t="shared" si="1026"/>
        <v>#N/A</v>
      </c>
      <c r="AB958" s="5" t="e">
        <f t="shared" si="1027"/>
        <v>#N/A</v>
      </c>
      <c r="AC958" s="5" t="e">
        <f t="shared" si="1028"/>
        <v>#N/A</v>
      </c>
      <c r="AD958" s="5" t="e">
        <f t="shared" si="1029"/>
        <v>#N/A</v>
      </c>
      <c r="AE958" s="5" t="e">
        <f t="shared" si="1030"/>
        <v>#N/A</v>
      </c>
      <c r="AF958" s="5" t="e">
        <f t="shared" si="1031"/>
        <v>#N/A</v>
      </c>
      <c r="AG958" s="5" t="e">
        <f t="shared" si="1032"/>
        <v>#N/A</v>
      </c>
      <c r="AH958" s="5" t="e">
        <f t="shared" si="1033"/>
        <v>#N/A</v>
      </c>
      <c r="AI958" s="5" t="e">
        <f t="shared" si="1034"/>
        <v>#N/A</v>
      </c>
      <c r="AJ958" s="5" t="e">
        <f t="shared" si="1035"/>
        <v>#N/A</v>
      </c>
      <c r="AK958" s="5" t="e">
        <f t="shared" si="1036"/>
        <v>#N/A</v>
      </c>
      <c r="AL958" s="5" t="e">
        <f t="shared" si="1037"/>
        <v>#N/A</v>
      </c>
      <c r="AM958" s="5" t="e">
        <f t="shared" si="1038"/>
        <v>#N/A</v>
      </c>
      <c r="AN958" s="5" t="e">
        <f t="shared" si="1039"/>
        <v>#N/A</v>
      </c>
      <c r="AO958" s="5" t="e">
        <f t="shared" si="1040"/>
        <v>#N/A</v>
      </c>
      <c r="AP958" s="5" t="e">
        <f t="shared" si="1041"/>
        <v>#N/A</v>
      </c>
      <c r="AQ958" s="5" t="e">
        <f t="shared" si="1042"/>
        <v>#N/A</v>
      </c>
      <c r="AR958" s="5" t="e">
        <f t="shared" si="1043"/>
        <v>#N/A</v>
      </c>
      <c r="AS958" s="5" t="e">
        <f t="shared" si="1044"/>
        <v>#N/A</v>
      </c>
      <c r="AT958" s="5" t="e">
        <f t="shared" si="1045"/>
        <v>#N/A</v>
      </c>
      <c r="AU958" s="5" t="e">
        <f t="shared" si="1046"/>
        <v>#N/A</v>
      </c>
      <c r="AV958" s="5" t="e">
        <f t="shared" si="1047"/>
        <v>#N/A</v>
      </c>
      <c r="AW958" s="5" t="e">
        <f t="shared" si="1048"/>
        <v>#N/A</v>
      </c>
      <c r="AX958" s="5" t="e">
        <f t="shared" si="1049"/>
        <v>#N/A</v>
      </c>
      <c r="AY958" s="5" t="e">
        <f t="shared" si="1050"/>
        <v>#N/A</v>
      </c>
      <c r="AZ958" s="5" t="e">
        <f t="shared" si="1051"/>
        <v>#N/A</v>
      </c>
      <c r="BA958" s="5" t="e">
        <f t="shared" si="1052"/>
        <v>#N/A</v>
      </c>
      <c r="BB958" s="5" t="e">
        <f t="shared" si="1053"/>
        <v>#N/A</v>
      </c>
      <c r="BC958" s="5" t="e">
        <f t="shared" si="1054"/>
        <v>#N/A</v>
      </c>
      <c r="BD958" s="5" t="e">
        <f t="shared" si="1055"/>
        <v>#N/A</v>
      </c>
      <c r="BE958" s="5" t="e">
        <f t="shared" si="1056"/>
        <v>#N/A</v>
      </c>
      <c r="BF958" s="5" t="e">
        <f t="shared" si="1057"/>
        <v>#N/A</v>
      </c>
      <c r="BG958" s="5" t="e">
        <f t="shared" si="1058"/>
        <v>#N/A</v>
      </c>
      <c r="BH958" s="5" t="e">
        <f t="shared" si="1059"/>
        <v>#N/A</v>
      </c>
      <c r="BI958" s="5" t="e">
        <f t="shared" si="1060"/>
        <v>#N/A</v>
      </c>
      <c r="BJ958" s="8" t="e">
        <f t="shared" si="1061"/>
        <v>#N/A</v>
      </c>
      <c r="BK958" s="8" t="e">
        <f t="shared" si="1062"/>
        <v>#N/A</v>
      </c>
      <c r="BL958" s="8" t="e">
        <f t="shared" si="1063"/>
        <v>#N/A</v>
      </c>
      <c r="BM958" s="8" t="e">
        <f t="shared" si="1064"/>
        <v>#N/A</v>
      </c>
      <c r="BN958" s="8" t="e">
        <f t="shared" si="1065"/>
        <v>#N/A</v>
      </c>
    </row>
    <row r="959" spans="1:66" x14ac:dyDescent="0.25">
      <c r="A959" t="s">
        <v>287</v>
      </c>
      <c r="B959" t="s">
        <v>487</v>
      </c>
      <c r="C959" t="s">
        <v>490</v>
      </c>
      <c r="D959" t="s">
        <v>544</v>
      </c>
      <c r="E959">
        <f>VLOOKUP(A959,home!$A$2:$E$405,3,FALSE)</f>
        <v>1.1707000000000001</v>
      </c>
      <c r="F959">
        <f>VLOOKUP(B959,home!$B$2:$E$405,3,FALSE)</f>
        <v>0.8115</v>
      </c>
      <c r="G959">
        <f>VLOOKUP(C959,away!$B$2:$E$405,4,FALSE)</f>
        <v>1.1389</v>
      </c>
      <c r="H959">
        <f>VLOOKUP(A959,away!$A$2:$E$405,3,FALSE)</f>
        <v>0.82930000000000004</v>
      </c>
      <c r="I959">
        <f>VLOOKUP(C959,away!$B$2:$E$405,3,FALSE)</f>
        <v>1.6077999999999999</v>
      </c>
      <c r="J959">
        <f>VLOOKUP(B959,home!$B$2:$E$405,4,FALSE)</f>
        <v>0.90439999999999998</v>
      </c>
      <c r="K959" s="3">
        <f t="shared" si="1010"/>
        <v>1.081981251645</v>
      </c>
      <c r="L959" s="3">
        <f t="shared" si="1011"/>
        <v>1.205880419576</v>
      </c>
      <c r="M959" s="5">
        <f t="shared" si="1012"/>
        <v>0.10148323452663688</v>
      </c>
      <c r="N959" s="5">
        <f t="shared" si="1013"/>
        <v>0.10980295711411367</v>
      </c>
      <c r="O959" s="5">
        <f t="shared" si="1014"/>
        <v>0.12237664543091048</v>
      </c>
      <c r="P959" s="5">
        <f t="shared" si="1015"/>
        <v>0.1324092359954529</v>
      </c>
      <c r="Q959" s="5">
        <f t="shared" si="1016"/>
        <v>5.9402370486325476E-2</v>
      </c>
      <c r="R959" s="5">
        <f t="shared" si="1017"/>
        <v>7.3785800269264887E-2</v>
      </c>
      <c r="S959" s="5">
        <f t="shared" si="1018"/>
        <v>4.3189906832092964E-2</v>
      </c>
      <c r="T959" s="5">
        <f t="shared" si="1019"/>
        <v>7.1632155445859158E-2</v>
      </c>
      <c r="U959" s="5">
        <f t="shared" si="1020"/>
        <v>7.9834852528967201E-2</v>
      </c>
      <c r="V959" s="5">
        <f t="shared" si="1021"/>
        <v>6.2612888096212705E-3</v>
      </c>
      <c r="W959" s="5">
        <f t="shared" si="1022"/>
        <v>2.1424083723158148E-2</v>
      </c>
      <c r="X959" s="5">
        <f t="shared" si="1023"/>
        <v>2.5834883069113298E-2</v>
      </c>
      <c r="Y959" s="5">
        <f t="shared" si="1024"/>
        <v>1.5576889817539626E-2</v>
      </c>
      <c r="Z959" s="5">
        <f t="shared" si="1025"/>
        <v>2.9658950595817361E-2</v>
      </c>
      <c r="AA959" s="5">
        <f t="shared" si="1026"/>
        <v>3.2090428488139693E-2</v>
      </c>
      <c r="AB959" s="5">
        <f t="shared" si="1027"/>
        <v>1.7360620990710875E-2</v>
      </c>
      <c r="AC959" s="5">
        <f t="shared" si="1028"/>
        <v>5.1058462482491654E-4</v>
      </c>
      <c r="AD959" s="5">
        <f t="shared" si="1029"/>
        <v>5.7951142305324808E-3</v>
      </c>
      <c r="AE959" s="5">
        <f t="shared" si="1030"/>
        <v>6.9882147798053552E-3</v>
      </c>
      <c r="AF959" s="5">
        <f t="shared" si="1031"/>
        <v>4.2134756853794446E-3</v>
      </c>
      <c r="AG959" s="5">
        <f t="shared" si="1032"/>
        <v>1.6936492757862133E-3</v>
      </c>
      <c r="AH959" s="5">
        <f t="shared" si="1033"/>
        <v>8.9412869471670181E-3</v>
      </c>
      <c r="AI959" s="5">
        <f t="shared" si="1034"/>
        <v>9.6743048424128737E-3</v>
      </c>
      <c r="AJ959" s="5">
        <f t="shared" si="1035"/>
        <v>5.2337082310945819E-3</v>
      </c>
      <c r="AK959" s="5">
        <f t="shared" si="1036"/>
        <v>1.8875913942081515E-3</v>
      </c>
      <c r="AL959" s="5">
        <f t="shared" si="1037"/>
        <v>2.6647207452319514E-5</v>
      </c>
      <c r="AM959" s="5">
        <f t="shared" si="1038"/>
        <v>1.2540409897154575E-3</v>
      </c>
      <c r="AN959" s="5">
        <f t="shared" si="1039"/>
        <v>1.5122234748435781E-3</v>
      </c>
      <c r="AO959" s="5">
        <f t="shared" si="1040"/>
        <v>9.1178033916852557E-4</v>
      </c>
      <c r="AP959" s="5">
        <f t="shared" si="1041"/>
        <v>3.6649935265256313E-4</v>
      </c>
      <c r="AQ959" s="5">
        <f t="shared" si="1042"/>
        <v>1.1048859828775124E-4</v>
      </c>
      <c r="AR959" s="5">
        <f t="shared" si="1043"/>
        <v>2.156424571079835E-3</v>
      </c>
      <c r="AS959" s="5">
        <f t="shared" si="1044"/>
        <v>2.3332109564949926E-3</v>
      </c>
      <c r="AT959" s="5">
        <f t="shared" si="1045"/>
        <v>1.2622452555301397E-3</v>
      </c>
      <c r="AU959" s="5">
        <f t="shared" si="1046"/>
        <v>4.5524190048715452E-4</v>
      </c>
      <c r="AV959" s="5">
        <f t="shared" si="1047"/>
        <v>1.2314080032258497E-4</v>
      </c>
      <c r="AW959" s="5">
        <f t="shared" si="1048"/>
        <v>9.6576882231711062E-7</v>
      </c>
      <c r="AX959" s="5">
        <f t="shared" si="1049"/>
        <v>2.2614147327774411E-4</v>
      </c>
      <c r="AY959" s="5">
        <f t="shared" si="1050"/>
        <v>2.7269957467970085E-4</v>
      </c>
      <c r="AZ959" s="5">
        <f t="shared" si="1051"/>
        <v>1.6442153876647725E-4</v>
      </c>
      <c r="BA959" s="5">
        <f t="shared" si="1052"/>
        <v>6.6090904718350393E-5</v>
      </c>
      <c r="BB959" s="5">
        <f t="shared" si="1053"/>
        <v>1.9924431977980439E-5</v>
      </c>
      <c r="BC959" s="5">
        <f t="shared" si="1054"/>
        <v>4.805296478684105E-6</v>
      </c>
      <c r="BD959" s="5">
        <f t="shared" si="1055"/>
        <v>4.3339836109295788E-4</v>
      </c>
      <c r="BE959" s="5">
        <f t="shared" si="1056"/>
        <v>4.689289011962503E-4</v>
      </c>
      <c r="BF959" s="5">
        <f t="shared" si="1057"/>
        <v>2.536861397244167E-4</v>
      </c>
      <c r="BG959" s="5">
        <f t="shared" si="1058"/>
        <v>9.149454899467092E-5</v>
      </c>
      <c r="BH959" s="5">
        <f t="shared" si="1059"/>
        <v>2.47488466599872E-5</v>
      </c>
      <c r="BI959" s="5">
        <f t="shared" si="1060"/>
        <v>5.3555576171886282E-6</v>
      </c>
      <c r="BJ959" s="8">
        <f t="shared" si="1061"/>
        <v>0.32727290960217964</v>
      </c>
      <c r="BK959" s="8">
        <f t="shared" si="1062"/>
        <v>0.28415359757076092</v>
      </c>
      <c r="BL959" s="8">
        <f t="shared" si="1063"/>
        <v>0.35879311496207605</v>
      </c>
      <c r="BM959" s="8">
        <f t="shared" si="1064"/>
        <v>0.40034659510227227</v>
      </c>
      <c r="BN959" s="8">
        <f t="shared" si="1065"/>
        <v>0.59926024382270426</v>
      </c>
    </row>
    <row r="960" spans="1:66" x14ac:dyDescent="0.25">
      <c r="A960" t="s">
        <v>34</v>
      </c>
      <c r="B960" t="s">
        <v>513</v>
      </c>
      <c r="C960" t="s">
        <v>35</v>
      </c>
      <c r="D960" t="s">
        <v>544</v>
      </c>
      <c r="E960">
        <f>VLOOKUP(A960,home!$A$2:$E$405,3,FALSE)</f>
        <v>1.6539999999999999</v>
      </c>
      <c r="F960" t="e">
        <f>VLOOKUP(B960,home!$B$2:$E$405,3,FALSE)</f>
        <v>#N/A</v>
      </c>
      <c r="G960">
        <f>VLOOKUP(C960,away!$B$2:$E$405,4,FALSE)</f>
        <v>1.1025</v>
      </c>
      <c r="H960">
        <f>VLOOKUP(A960,away!$A$2:$E$405,3,FALSE)</f>
        <v>1.3683000000000001</v>
      </c>
      <c r="I960">
        <f>VLOOKUP(C960,away!$B$2:$E$405,3,FALSE)</f>
        <v>1.4617</v>
      </c>
      <c r="J960" t="e">
        <f>VLOOKUP(B960,home!$B$2:$E$405,4,FALSE)</f>
        <v>#N/A</v>
      </c>
      <c r="K960" s="3" t="e">
        <f t="shared" si="1010"/>
        <v>#N/A</v>
      </c>
      <c r="L960" s="3" t="e">
        <f t="shared" si="1011"/>
        <v>#N/A</v>
      </c>
      <c r="M960" s="5" t="e">
        <f t="shared" si="1012"/>
        <v>#N/A</v>
      </c>
      <c r="N960" s="5" t="e">
        <f t="shared" si="1013"/>
        <v>#N/A</v>
      </c>
      <c r="O960" s="5" t="e">
        <f t="shared" si="1014"/>
        <v>#N/A</v>
      </c>
      <c r="P960" s="5" t="e">
        <f t="shared" si="1015"/>
        <v>#N/A</v>
      </c>
      <c r="Q960" s="5" t="e">
        <f t="shared" si="1016"/>
        <v>#N/A</v>
      </c>
      <c r="R960" s="5" t="e">
        <f t="shared" si="1017"/>
        <v>#N/A</v>
      </c>
      <c r="S960" s="5" t="e">
        <f t="shared" si="1018"/>
        <v>#N/A</v>
      </c>
      <c r="T960" s="5" t="e">
        <f t="shared" si="1019"/>
        <v>#N/A</v>
      </c>
      <c r="U960" s="5" t="e">
        <f t="shared" si="1020"/>
        <v>#N/A</v>
      </c>
      <c r="V960" s="5" t="e">
        <f t="shared" si="1021"/>
        <v>#N/A</v>
      </c>
      <c r="W960" s="5" t="e">
        <f t="shared" si="1022"/>
        <v>#N/A</v>
      </c>
      <c r="X960" s="5" t="e">
        <f t="shared" si="1023"/>
        <v>#N/A</v>
      </c>
      <c r="Y960" s="5" t="e">
        <f t="shared" si="1024"/>
        <v>#N/A</v>
      </c>
      <c r="Z960" s="5" t="e">
        <f t="shared" si="1025"/>
        <v>#N/A</v>
      </c>
      <c r="AA960" s="5" t="e">
        <f t="shared" si="1026"/>
        <v>#N/A</v>
      </c>
      <c r="AB960" s="5" t="e">
        <f t="shared" si="1027"/>
        <v>#N/A</v>
      </c>
      <c r="AC960" s="5" t="e">
        <f t="shared" si="1028"/>
        <v>#N/A</v>
      </c>
      <c r="AD960" s="5" t="e">
        <f t="shared" si="1029"/>
        <v>#N/A</v>
      </c>
      <c r="AE960" s="5" t="e">
        <f t="shared" si="1030"/>
        <v>#N/A</v>
      </c>
      <c r="AF960" s="5" t="e">
        <f t="shared" si="1031"/>
        <v>#N/A</v>
      </c>
      <c r="AG960" s="5" t="e">
        <f t="shared" si="1032"/>
        <v>#N/A</v>
      </c>
      <c r="AH960" s="5" t="e">
        <f t="shared" si="1033"/>
        <v>#N/A</v>
      </c>
      <c r="AI960" s="5" t="e">
        <f t="shared" si="1034"/>
        <v>#N/A</v>
      </c>
      <c r="AJ960" s="5" t="e">
        <f t="shared" si="1035"/>
        <v>#N/A</v>
      </c>
      <c r="AK960" s="5" t="e">
        <f t="shared" si="1036"/>
        <v>#N/A</v>
      </c>
      <c r="AL960" s="5" t="e">
        <f t="shared" si="1037"/>
        <v>#N/A</v>
      </c>
      <c r="AM960" s="5" t="e">
        <f t="shared" si="1038"/>
        <v>#N/A</v>
      </c>
      <c r="AN960" s="5" t="e">
        <f t="shared" si="1039"/>
        <v>#N/A</v>
      </c>
      <c r="AO960" s="5" t="e">
        <f t="shared" si="1040"/>
        <v>#N/A</v>
      </c>
      <c r="AP960" s="5" t="e">
        <f t="shared" si="1041"/>
        <v>#N/A</v>
      </c>
      <c r="AQ960" s="5" t="e">
        <f t="shared" si="1042"/>
        <v>#N/A</v>
      </c>
      <c r="AR960" s="5" t="e">
        <f t="shared" si="1043"/>
        <v>#N/A</v>
      </c>
      <c r="AS960" s="5" t="e">
        <f t="shared" si="1044"/>
        <v>#N/A</v>
      </c>
      <c r="AT960" s="5" t="e">
        <f t="shared" si="1045"/>
        <v>#N/A</v>
      </c>
      <c r="AU960" s="5" t="e">
        <f t="shared" si="1046"/>
        <v>#N/A</v>
      </c>
      <c r="AV960" s="5" t="e">
        <f t="shared" si="1047"/>
        <v>#N/A</v>
      </c>
      <c r="AW960" s="5" t="e">
        <f t="shared" si="1048"/>
        <v>#N/A</v>
      </c>
      <c r="AX960" s="5" t="e">
        <f t="shared" si="1049"/>
        <v>#N/A</v>
      </c>
      <c r="AY960" s="5" t="e">
        <f t="shared" si="1050"/>
        <v>#N/A</v>
      </c>
      <c r="AZ960" s="5" t="e">
        <f t="shared" si="1051"/>
        <v>#N/A</v>
      </c>
      <c r="BA960" s="5" t="e">
        <f t="shared" si="1052"/>
        <v>#N/A</v>
      </c>
      <c r="BB960" s="5" t="e">
        <f t="shared" si="1053"/>
        <v>#N/A</v>
      </c>
      <c r="BC960" s="5" t="e">
        <f t="shared" si="1054"/>
        <v>#N/A</v>
      </c>
      <c r="BD960" s="5" t="e">
        <f t="shared" si="1055"/>
        <v>#N/A</v>
      </c>
      <c r="BE960" s="5" t="e">
        <f t="shared" si="1056"/>
        <v>#N/A</v>
      </c>
      <c r="BF960" s="5" t="e">
        <f t="shared" si="1057"/>
        <v>#N/A</v>
      </c>
      <c r="BG960" s="5" t="e">
        <f t="shared" si="1058"/>
        <v>#N/A</v>
      </c>
      <c r="BH960" s="5" t="e">
        <f t="shared" si="1059"/>
        <v>#N/A</v>
      </c>
      <c r="BI960" s="5" t="e">
        <f t="shared" si="1060"/>
        <v>#N/A</v>
      </c>
      <c r="BJ960" s="8" t="e">
        <f t="shared" si="1061"/>
        <v>#N/A</v>
      </c>
      <c r="BK960" s="8" t="e">
        <f t="shared" si="1062"/>
        <v>#N/A</v>
      </c>
      <c r="BL960" s="8" t="e">
        <f t="shared" si="1063"/>
        <v>#N/A</v>
      </c>
      <c r="BM960" s="8" t="e">
        <f t="shared" si="1064"/>
        <v>#N/A</v>
      </c>
      <c r="BN960" s="8" t="e">
        <f t="shared" si="1065"/>
        <v>#N/A</v>
      </c>
    </row>
    <row r="961" spans="1:66" x14ac:dyDescent="0.25">
      <c r="A961" t="s">
        <v>34</v>
      </c>
      <c r="B961" t="s">
        <v>518</v>
      </c>
      <c r="C961" t="s">
        <v>205</v>
      </c>
      <c r="D961" t="s">
        <v>544</v>
      </c>
      <c r="E961">
        <f>VLOOKUP(A961,home!$A$2:$E$405,3,FALSE)</f>
        <v>1.6539999999999999</v>
      </c>
      <c r="F961" t="e">
        <f>VLOOKUP(B961,home!$B$2:$E$405,3,FALSE)</f>
        <v>#N/A</v>
      </c>
      <c r="G961">
        <f>VLOOKUP(C961,away!$B$2:$E$405,4,FALSE)</f>
        <v>1.1084000000000001</v>
      </c>
      <c r="H961">
        <f>VLOOKUP(A961,away!$A$2:$E$405,3,FALSE)</f>
        <v>1.3683000000000001</v>
      </c>
      <c r="I961">
        <f>VLOOKUP(C961,away!$B$2:$E$405,3,FALSE)</f>
        <v>0.93379999999999996</v>
      </c>
      <c r="J961" t="e">
        <f>VLOOKUP(B961,home!$B$2:$E$405,4,FALSE)</f>
        <v>#N/A</v>
      </c>
      <c r="K961" s="3" t="e">
        <f t="shared" si="1010"/>
        <v>#N/A</v>
      </c>
      <c r="L961" s="3" t="e">
        <f t="shared" si="1011"/>
        <v>#N/A</v>
      </c>
      <c r="M961" s="5" t="e">
        <f t="shared" si="1012"/>
        <v>#N/A</v>
      </c>
      <c r="N961" s="5" t="e">
        <f t="shared" si="1013"/>
        <v>#N/A</v>
      </c>
      <c r="O961" s="5" t="e">
        <f t="shared" si="1014"/>
        <v>#N/A</v>
      </c>
      <c r="P961" s="5" t="e">
        <f t="shared" si="1015"/>
        <v>#N/A</v>
      </c>
      <c r="Q961" s="5" t="e">
        <f t="shared" si="1016"/>
        <v>#N/A</v>
      </c>
      <c r="R961" s="5" t="e">
        <f t="shared" si="1017"/>
        <v>#N/A</v>
      </c>
      <c r="S961" s="5" t="e">
        <f t="shared" si="1018"/>
        <v>#N/A</v>
      </c>
      <c r="T961" s="5" t="e">
        <f t="shared" si="1019"/>
        <v>#N/A</v>
      </c>
      <c r="U961" s="5" t="e">
        <f t="shared" si="1020"/>
        <v>#N/A</v>
      </c>
      <c r="V961" s="5" t="e">
        <f t="shared" si="1021"/>
        <v>#N/A</v>
      </c>
      <c r="W961" s="5" t="e">
        <f t="shared" si="1022"/>
        <v>#N/A</v>
      </c>
      <c r="X961" s="5" t="e">
        <f t="shared" si="1023"/>
        <v>#N/A</v>
      </c>
      <c r="Y961" s="5" t="e">
        <f t="shared" si="1024"/>
        <v>#N/A</v>
      </c>
      <c r="Z961" s="5" t="e">
        <f t="shared" si="1025"/>
        <v>#N/A</v>
      </c>
      <c r="AA961" s="5" t="e">
        <f t="shared" si="1026"/>
        <v>#N/A</v>
      </c>
      <c r="AB961" s="5" t="e">
        <f t="shared" si="1027"/>
        <v>#N/A</v>
      </c>
      <c r="AC961" s="5" t="e">
        <f t="shared" si="1028"/>
        <v>#N/A</v>
      </c>
      <c r="AD961" s="5" t="e">
        <f t="shared" si="1029"/>
        <v>#N/A</v>
      </c>
      <c r="AE961" s="5" t="e">
        <f t="shared" si="1030"/>
        <v>#N/A</v>
      </c>
      <c r="AF961" s="5" t="e">
        <f t="shared" si="1031"/>
        <v>#N/A</v>
      </c>
      <c r="AG961" s="5" t="e">
        <f t="shared" si="1032"/>
        <v>#N/A</v>
      </c>
      <c r="AH961" s="5" t="e">
        <f t="shared" si="1033"/>
        <v>#N/A</v>
      </c>
      <c r="AI961" s="5" t="e">
        <f t="shared" si="1034"/>
        <v>#N/A</v>
      </c>
      <c r="AJ961" s="5" t="e">
        <f t="shared" si="1035"/>
        <v>#N/A</v>
      </c>
      <c r="AK961" s="5" t="e">
        <f t="shared" si="1036"/>
        <v>#N/A</v>
      </c>
      <c r="AL961" s="5" t="e">
        <f t="shared" si="1037"/>
        <v>#N/A</v>
      </c>
      <c r="AM961" s="5" t="e">
        <f t="shared" si="1038"/>
        <v>#N/A</v>
      </c>
      <c r="AN961" s="5" t="e">
        <f t="shared" si="1039"/>
        <v>#N/A</v>
      </c>
      <c r="AO961" s="5" t="e">
        <f t="shared" si="1040"/>
        <v>#N/A</v>
      </c>
      <c r="AP961" s="5" t="e">
        <f t="shared" si="1041"/>
        <v>#N/A</v>
      </c>
      <c r="AQ961" s="5" t="e">
        <f t="shared" si="1042"/>
        <v>#N/A</v>
      </c>
      <c r="AR961" s="5" t="e">
        <f t="shared" si="1043"/>
        <v>#N/A</v>
      </c>
      <c r="AS961" s="5" t="e">
        <f t="shared" si="1044"/>
        <v>#N/A</v>
      </c>
      <c r="AT961" s="5" t="e">
        <f t="shared" si="1045"/>
        <v>#N/A</v>
      </c>
      <c r="AU961" s="5" t="e">
        <f t="shared" si="1046"/>
        <v>#N/A</v>
      </c>
      <c r="AV961" s="5" t="e">
        <f t="shared" si="1047"/>
        <v>#N/A</v>
      </c>
      <c r="AW961" s="5" t="e">
        <f t="shared" si="1048"/>
        <v>#N/A</v>
      </c>
      <c r="AX961" s="5" t="e">
        <f t="shared" si="1049"/>
        <v>#N/A</v>
      </c>
      <c r="AY961" s="5" t="e">
        <f t="shared" si="1050"/>
        <v>#N/A</v>
      </c>
      <c r="AZ961" s="5" t="e">
        <f t="shared" si="1051"/>
        <v>#N/A</v>
      </c>
      <c r="BA961" s="5" t="e">
        <f t="shared" si="1052"/>
        <v>#N/A</v>
      </c>
      <c r="BB961" s="5" t="e">
        <f t="shared" si="1053"/>
        <v>#N/A</v>
      </c>
      <c r="BC961" s="5" t="e">
        <f t="shared" si="1054"/>
        <v>#N/A</v>
      </c>
      <c r="BD961" s="5" t="e">
        <f t="shared" si="1055"/>
        <v>#N/A</v>
      </c>
      <c r="BE961" s="5" t="e">
        <f t="shared" si="1056"/>
        <v>#N/A</v>
      </c>
      <c r="BF961" s="5" t="e">
        <f t="shared" si="1057"/>
        <v>#N/A</v>
      </c>
      <c r="BG961" s="5" t="e">
        <f t="shared" si="1058"/>
        <v>#N/A</v>
      </c>
      <c r="BH961" s="5" t="e">
        <f t="shared" si="1059"/>
        <v>#N/A</v>
      </c>
      <c r="BI961" s="5" t="e">
        <f t="shared" si="1060"/>
        <v>#N/A</v>
      </c>
      <c r="BJ961" s="8" t="e">
        <f t="shared" si="1061"/>
        <v>#N/A</v>
      </c>
      <c r="BK961" s="8" t="e">
        <f t="shared" si="1062"/>
        <v>#N/A</v>
      </c>
      <c r="BL961" s="8" t="e">
        <f t="shared" si="1063"/>
        <v>#N/A</v>
      </c>
      <c r="BM961" s="8" t="e">
        <f t="shared" si="1064"/>
        <v>#N/A</v>
      </c>
      <c r="BN961" s="8" t="e">
        <f t="shared" si="1065"/>
        <v>#N/A</v>
      </c>
    </row>
    <row r="962" spans="1:66" x14ac:dyDescent="0.25">
      <c r="A962" t="s">
        <v>34</v>
      </c>
      <c r="B962" t="s">
        <v>208</v>
      </c>
      <c r="C962" t="s">
        <v>517</v>
      </c>
      <c r="D962" t="s">
        <v>544</v>
      </c>
      <c r="E962">
        <f>VLOOKUP(A962,home!$A$2:$E$405,3,FALSE)</f>
        <v>1.6539999999999999</v>
      </c>
      <c r="F962">
        <f>VLOOKUP(B962,home!$B$2:$E$405,3,FALSE)</f>
        <v>0.99580000000000002</v>
      </c>
      <c r="G962" t="e">
        <f>VLOOKUP(C962,away!$B$2:$E$405,4,FALSE)</f>
        <v>#N/A</v>
      </c>
      <c r="H962">
        <f>VLOOKUP(A962,away!$A$2:$E$405,3,FALSE)</f>
        <v>1.3683000000000001</v>
      </c>
      <c r="I962" t="e">
        <f>VLOOKUP(C962,away!$B$2:$E$405,3,FALSE)</f>
        <v>#N/A</v>
      </c>
      <c r="J962">
        <f>VLOOKUP(B962,home!$B$2:$E$405,4,FALSE)</f>
        <v>1.1176999999999999</v>
      </c>
      <c r="K962" s="3" t="e">
        <f t="shared" si="1010"/>
        <v>#N/A</v>
      </c>
      <c r="L962" s="3" t="e">
        <f t="shared" si="1011"/>
        <v>#N/A</v>
      </c>
      <c r="M962" s="5" t="e">
        <f t="shared" si="1012"/>
        <v>#N/A</v>
      </c>
      <c r="N962" s="5" t="e">
        <f t="shared" si="1013"/>
        <v>#N/A</v>
      </c>
      <c r="O962" s="5" t="e">
        <f t="shared" si="1014"/>
        <v>#N/A</v>
      </c>
      <c r="P962" s="5" t="e">
        <f t="shared" si="1015"/>
        <v>#N/A</v>
      </c>
      <c r="Q962" s="5" t="e">
        <f t="shared" si="1016"/>
        <v>#N/A</v>
      </c>
      <c r="R962" s="5" t="e">
        <f t="shared" si="1017"/>
        <v>#N/A</v>
      </c>
      <c r="S962" s="5" t="e">
        <f t="shared" si="1018"/>
        <v>#N/A</v>
      </c>
      <c r="T962" s="5" t="e">
        <f t="shared" si="1019"/>
        <v>#N/A</v>
      </c>
      <c r="U962" s="5" t="e">
        <f t="shared" si="1020"/>
        <v>#N/A</v>
      </c>
      <c r="V962" s="5" t="e">
        <f t="shared" si="1021"/>
        <v>#N/A</v>
      </c>
      <c r="W962" s="5" t="e">
        <f t="shared" si="1022"/>
        <v>#N/A</v>
      </c>
      <c r="X962" s="5" t="e">
        <f t="shared" si="1023"/>
        <v>#N/A</v>
      </c>
      <c r="Y962" s="5" t="e">
        <f t="shared" si="1024"/>
        <v>#N/A</v>
      </c>
      <c r="Z962" s="5" t="e">
        <f t="shared" si="1025"/>
        <v>#N/A</v>
      </c>
      <c r="AA962" s="5" t="e">
        <f t="shared" si="1026"/>
        <v>#N/A</v>
      </c>
      <c r="AB962" s="5" t="e">
        <f t="shared" si="1027"/>
        <v>#N/A</v>
      </c>
      <c r="AC962" s="5" t="e">
        <f t="shared" si="1028"/>
        <v>#N/A</v>
      </c>
      <c r="AD962" s="5" t="e">
        <f t="shared" si="1029"/>
        <v>#N/A</v>
      </c>
      <c r="AE962" s="5" t="e">
        <f t="shared" si="1030"/>
        <v>#N/A</v>
      </c>
      <c r="AF962" s="5" t="e">
        <f t="shared" si="1031"/>
        <v>#N/A</v>
      </c>
      <c r="AG962" s="5" t="e">
        <f t="shared" si="1032"/>
        <v>#N/A</v>
      </c>
      <c r="AH962" s="5" t="e">
        <f t="shared" si="1033"/>
        <v>#N/A</v>
      </c>
      <c r="AI962" s="5" t="e">
        <f t="shared" si="1034"/>
        <v>#N/A</v>
      </c>
      <c r="AJ962" s="5" t="e">
        <f t="shared" si="1035"/>
        <v>#N/A</v>
      </c>
      <c r="AK962" s="5" t="e">
        <f t="shared" si="1036"/>
        <v>#N/A</v>
      </c>
      <c r="AL962" s="5" t="e">
        <f t="shared" si="1037"/>
        <v>#N/A</v>
      </c>
      <c r="AM962" s="5" t="e">
        <f t="shared" si="1038"/>
        <v>#N/A</v>
      </c>
      <c r="AN962" s="5" t="e">
        <f t="shared" si="1039"/>
        <v>#N/A</v>
      </c>
      <c r="AO962" s="5" t="e">
        <f t="shared" si="1040"/>
        <v>#N/A</v>
      </c>
      <c r="AP962" s="5" t="e">
        <f t="shared" si="1041"/>
        <v>#N/A</v>
      </c>
      <c r="AQ962" s="5" t="e">
        <f t="shared" si="1042"/>
        <v>#N/A</v>
      </c>
      <c r="AR962" s="5" t="e">
        <f t="shared" si="1043"/>
        <v>#N/A</v>
      </c>
      <c r="AS962" s="5" t="e">
        <f t="shared" si="1044"/>
        <v>#N/A</v>
      </c>
      <c r="AT962" s="5" t="e">
        <f t="shared" si="1045"/>
        <v>#N/A</v>
      </c>
      <c r="AU962" s="5" t="e">
        <f t="shared" si="1046"/>
        <v>#N/A</v>
      </c>
      <c r="AV962" s="5" t="e">
        <f t="shared" si="1047"/>
        <v>#N/A</v>
      </c>
      <c r="AW962" s="5" t="e">
        <f t="shared" si="1048"/>
        <v>#N/A</v>
      </c>
      <c r="AX962" s="5" t="e">
        <f t="shared" si="1049"/>
        <v>#N/A</v>
      </c>
      <c r="AY962" s="5" t="e">
        <f t="shared" si="1050"/>
        <v>#N/A</v>
      </c>
      <c r="AZ962" s="5" t="e">
        <f t="shared" si="1051"/>
        <v>#N/A</v>
      </c>
      <c r="BA962" s="5" t="e">
        <f t="shared" si="1052"/>
        <v>#N/A</v>
      </c>
      <c r="BB962" s="5" t="e">
        <f t="shared" si="1053"/>
        <v>#N/A</v>
      </c>
      <c r="BC962" s="5" t="e">
        <f t="shared" si="1054"/>
        <v>#N/A</v>
      </c>
      <c r="BD962" s="5" t="e">
        <f t="shared" si="1055"/>
        <v>#N/A</v>
      </c>
      <c r="BE962" s="5" t="e">
        <f t="shared" si="1056"/>
        <v>#N/A</v>
      </c>
      <c r="BF962" s="5" t="e">
        <f t="shared" si="1057"/>
        <v>#N/A</v>
      </c>
      <c r="BG962" s="5" t="e">
        <f t="shared" si="1058"/>
        <v>#N/A</v>
      </c>
      <c r="BH962" s="5" t="e">
        <f t="shared" si="1059"/>
        <v>#N/A</v>
      </c>
      <c r="BI962" s="5" t="e">
        <f t="shared" si="1060"/>
        <v>#N/A</v>
      </c>
      <c r="BJ962" s="8" t="e">
        <f t="shared" si="1061"/>
        <v>#N/A</v>
      </c>
      <c r="BK962" s="8" t="e">
        <f t="shared" si="1062"/>
        <v>#N/A</v>
      </c>
      <c r="BL962" s="8" t="e">
        <f t="shared" si="1063"/>
        <v>#N/A</v>
      </c>
      <c r="BM962" s="8" t="e">
        <f t="shared" si="1064"/>
        <v>#N/A</v>
      </c>
      <c r="BN962" s="8" t="e">
        <f t="shared" si="1065"/>
        <v>#N/A</v>
      </c>
    </row>
    <row r="963" spans="1:66" x14ac:dyDescent="0.25">
      <c r="A963" t="s">
        <v>34</v>
      </c>
      <c r="B963" t="s">
        <v>204</v>
      </c>
      <c r="C963" t="s">
        <v>271</v>
      </c>
      <c r="D963" t="s">
        <v>544</v>
      </c>
      <c r="E963">
        <f>VLOOKUP(A963,home!$A$2:$E$405,3,FALSE)</f>
        <v>1.6539999999999999</v>
      </c>
      <c r="F963">
        <f>VLOOKUP(B963,home!$B$2:$E$405,3,FALSE)</f>
        <v>0.94469999999999998</v>
      </c>
      <c r="G963">
        <f>VLOOKUP(C963,away!$B$2:$E$405,4,FALSE)</f>
        <v>0.41570000000000001</v>
      </c>
      <c r="H963">
        <f>VLOOKUP(A963,away!$A$2:$E$405,3,FALSE)</f>
        <v>1.3683000000000001</v>
      </c>
      <c r="I963">
        <f>VLOOKUP(C963,away!$B$2:$E$405,3,FALSE)</f>
        <v>1.5987</v>
      </c>
      <c r="J963">
        <f>VLOOKUP(B963,home!$B$2:$E$405,4,FALSE)</f>
        <v>0.73080000000000001</v>
      </c>
      <c r="K963" s="3">
        <f t="shared" si="1010"/>
        <v>0.64954530066000005</v>
      </c>
      <c r="L963" s="3">
        <f t="shared" si="1011"/>
        <v>1.5986258842680001</v>
      </c>
      <c r="M963" s="5">
        <f t="shared" si="1012"/>
        <v>0.10559215661707258</v>
      </c>
      <c r="N963" s="5">
        <f t="shared" si="1013"/>
        <v>6.8586889117174227E-2</v>
      </c>
      <c r="O963" s="5">
        <f t="shared" si="1014"/>
        <v>0.16880235474373281</v>
      </c>
      <c r="P963" s="5">
        <f t="shared" si="1015"/>
        <v>0.10964477626413392</v>
      </c>
      <c r="Q963" s="5">
        <f t="shared" si="1016"/>
        <v>2.2275145756474504E-2</v>
      </c>
      <c r="R963" s="5">
        <f t="shared" si="1017"/>
        <v>0.13492590680936029</v>
      </c>
      <c r="S963" s="5">
        <f t="shared" si="1018"/>
        <v>2.8463233793039656E-2</v>
      </c>
      <c r="T963" s="5">
        <f t="shared" si="1019"/>
        <v>3.5609624582142646E-2</v>
      </c>
      <c r="U963" s="5">
        <f t="shared" si="1020"/>
        <v>8.7640488705309078E-2</v>
      </c>
      <c r="V963" s="5">
        <f t="shared" si="1021"/>
        <v>3.2839611924220637E-3</v>
      </c>
      <c r="W963" s="5">
        <f t="shared" si="1022"/>
        <v>4.8229054158781866E-3</v>
      </c>
      <c r="X963" s="5">
        <f t="shared" si="1023"/>
        <v>7.7100214351991945E-3</v>
      </c>
      <c r="Y963" s="5">
        <f t="shared" si="1024"/>
        <v>6.1627199172852734E-3</v>
      </c>
      <c r="Z963" s="5">
        <f t="shared" si="1025"/>
        <v>7.1898682361258473E-2</v>
      </c>
      <c r="AA963" s="5">
        <f t="shared" si="1026"/>
        <v>4.6701451251401481E-2</v>
      </c>
      <c r="AB963" s="5">
        <f t="shared" si="1027"/>
        <v>1.5167354097174953E-2</v>
      </c>
      <c r="AC963" s="5">
        <f t="shared" si="1028"/>
        <v>2.1312496220067135E-4</v>
      </c>
      <c r="AD963" s="5">
        <f t="shared" si="1029"/>
        <v>7.8317388710283462E-4</v>
      </c>
      <c r="AE963" s="5">
        <f t="shared" si="1030"/>
        <v>1.2520020478053761E-3</v>
      </c>
      <c r="AF963" s="5">
        <f t="shared" si="1031"/>
        <v>1.0007414403891083E-3</v>
      </c>
      <c r="AG963" s="5">
        <f t="shared" si="1032"/>
        <v>5.3327039002189029E-4</v>
      </c>
      <c r="AH963" s="5">
        <f t="shared" si="1033"/>
        <v>2.8734773666867715E-2</v>
      </c>
      <c r="AI963" s="5">
        <f t="shared" si="1034"/>
        <v>1.8664537200842643E-2</v>
      </c>
      <c r="AJ963" s="5">
        <f t="shared" si="1035"/>
        <v>6.0617312139005439E-3</v>
      </c>
      <c r="AK963" s="5">
        <f t="shared" si="1036"/>
        <v>1.3124563412843791E-3</v>
      </c>
      <c r="AL963" s="5">
        <f t="shared" si="1037"/>
        <v>8.8521873387010156E-6</v>
      </c>
      <c r="AM963" s="5">
        <f t="shared" si="1038"/>
        <v>1.0174138359345436E-4</v>
      </c>
      <c r="AN963" s="5">
        <f t="shared" si="1039"/>
        <v>1.6264640931373581E-4</v>
      </c>
      <c r="AO963" s="5">
        <f t="shared" si="1040"/>
        <v>1.30005379956093E-4</v>
      </c>
      <c r="AP963" s="5">
        <f t="shared" si="1041"/>
        <v>6.9276655163968859E-5</v>
      </c>
      <c r="AQ963" s="5">
        <f t="shared" si="1042"/>
        <v>2.768686353015725E-5</v>
      </c>
      <c r="AR963" s="5">
        <f t="shared" si="1043"/>
        <v>9.1872305924874491E-3</v>
      </c>
      <c r="AS963" s="5">
        <f t="shared" si="1044"/>
        <v>5.9675224574300108E-3</v>
      </c>
      <c r="AT963" s="5">
        <f t="shared" si="1045"/>
        <v>1.9380880844033391E-3</v>
      </c>
      <c r="AU963" s="5">
        <f t="shared" si="1046"/>
        <v>4.1962533582977693E-4</v>
      </c>
      <c r="AV963" s="5">
        <f t="shared" si="1047"/>
        <v>6.814141623152647E-5</v>
      </c>
      <c r="AW963" s="5">
        <f t="shared" si="1048"/>
        <v>2.55331490965837E-7</v>
      </c>
      <c r="AX963" s="5">
        <f t="shared" si="1049"/>
        <v>1.1014272932629114E-5</v>
      </c>
      <c r="AY963" s="5">
        <f t="shared" si="1050"/>
        <v>1.7607701806493317E-5</v>
      </c>
      <c r="AZ963" s="5">
        <f t="shared" si="1051"/>
        <v>1.4074063935166322E-5</v>
      </c>
      <c r="BA963" s="5">
        <f t="shared" si="1052"/>
        <v>7.4997209678665468E-6</v>
      </c>
      <c r="BB963" s="5">
        <f t="shared" si="1053"/>
        <v>2.997312016004729E-6</v>
      </c>
      <c r="BC963" s="5">
        <f t="shared" si="1054"/>
        <v>9.5831611440253251E-7</v>
      </c>
      <c r="BD963" s="5">
        <f t="shared" si="1055"/>
        <v>2.4478241049815446E-3</v>
      </c>
      <c r="BE963" s="5">
        <f t="shared" si="1056"/>
        <v>1.5899726442330331E-3</v>
      </c>
      <c r="BF963" s="5">
        <f t="shared" si="1057"/>
        <v>5.1637962961976027E-4</v>
      </c>
      <c r="BG963" s="5">
        <f t="shared" si="1058"/>
        <v>1.1180398725868892E-4</v>
      </c>
      <c r="BH963" s="5">
        <f t="shared" si="1059"/>
        <v>1.8155438629732973E-5</v>
      </c>
      <c r="BI963" s="5">
        <f t="shared" si="1060"/>
        <v>2.358555968672817E-6</v>
      </c>
      <c r="BJ963" s="8">
        <f t="shared" si="1061"/>
        <v>0.14928200206880318</v>
      </c>
      <c r="BK963" s="8">
        <f t="shared" si="1062"/>
        <v>0.24722371271801408</v>
      </c>
      <c r="BL963" s="8">
        <f t="shared" si="1063"/>
        <v>0.53027815627694741</v>
      </c>
      <c r="BM963" s="8">
        <f t="shared" si="1064"/>
        <v>0.38883797174675938</v>
      </c>
      <c r="BN963" s="8">
        <f t="shared" si="1065"/>
        <v>0.6098272293079483</v>
      </c>
    </row>
    <row r="964" spans="1:66" x14ac:dyDescent="0.25">
      <c r="A964" t="s">
        <v>10</v>
      </c>
      <c r="B964" t="s">
        <v>38</v>
      </c>
      <c r="C964" t="s">
        <v>215</v>
      </c>
      <c r="D964" t="s">
        <v>545</v>
      </c>
      <c r="E964">
        <f>VLOOKUP(A964,home!$A$2:$E$405,3,FALSE)</f>
        <v>1.6503000000000001</v>
      </c>
      <c r="F964">
        <f>VLOOKUP(B964,home!$B$2:$E$405,3,FALSE)</f>
        <v>1.5683</v>
      </c>
      <c r="G964">
        <f>VLOOKUP(C964,away!$B$2:$E$405,4,FALSE)</f>
        <v>0.74850000000000005</v>
      </c>
      <c r="H964">
        <f>VLOOKUP(A964,away!$A$2:$E$405,3,FALSE)</f>
        <v>1.3855999999999999</v>
      </c>
      <c r="I964">
        <f>VLOOKUP(C964,away!$B$2:$E$405,3,FALSE)</f>
        <v>0.72170000000000001</v>
      </c>
      <c r="J964">
        <f>VLOOKUP(B964,home!$B$2:$E$405,4,FALSE)</f>
        <v>0.63680000000000003</v>
      </c>
      <c r="K964" s="3">
        <f t="shared" si="1010"/>
        <v>1.9372418692650002</v>
      </c>
      <c r="L964" s="3">
        <f t="shared" si="1011"/>
        <v>0.63679205273600004</v>
      </c>
      <c r="M964" s="5">
        <f t="shared" si="1012"/>
        <v>7.6227428880239062E-2</v>
      </c>
      <c r="N964" s="5">
        <f t="shared" si="1013"/>
        <v>0.14767096681321917</v>
      </c>
      <c r="O964" s="5">
        <f t="shared" si="1014"/>
        <v>4.8541020911434883E-2</v>
      </c>
      <c r="P964" s="5">
        <f t="shared" si="1015"/>
        <v>9.4035698086499572E-2</v>
      </c>
      <c r="Q964" s="5">
        <f t="shared" si="1016"/>
        <v>0.14303718989270531</v>
      </c>
      <c r="R964" s="5">
        <f t="shared" si="1017"/>
        <v>1.5455268174046861E-2</v>
      </c>
      <c r="S964" s="5">
        <f t="shared" si="1018"/>
        <v>2.9001084794910544E-2</v>
      </c>
      <c r="T964" s="5">
        <f t="shared" si="1019"/>
        <v>9.108494576936485E-2</v>
      </c>
      <c r="U964" s="5">
        <f t="shared" si="1020"/>
        <v>2.9940592607482407E-2</v>
      </c>
      <c r="V964" s="5">
        <f t="shared" si="1021"/>
        <v>3.9751471995143894E-3</v>
      </c>
      <c r="W964" s="5">
        <f t="shared" si="1022"/>
        <v>9.2365877707385732E-2</v>
      </c>
      <c r="X964" s="5">
        <f t="shared" si="1023"/>
        <v>5.881785686804851E-2</v>
      </c>
      <c r="Y964" s="5">
        <f t="shared" si="1024"/>
        <v>1.8727371906268424E-2</v>
      </c>
      <c r="Z964" s="5">
        <f t="shared" si="1025"/>
        <v>3.2805973153788907E-3</v>
      </c>
      <c r="AA964" s="5">
        <f t="shared" si="1026"/>
        <v>6.3553104755503433E-3</v>
      </c>
      <c r="AB964" s="5">
        <f t="shared" si="1027"/>
        <v>6.1558867727072942E-3</v>
      </c>
      <c r="AC964" s="5">
        <f t="shared" si="1028"/>
        <v>3.0648887430846547E-4</v>
      </c>
      <c r="AD964" s="5">
        <f t="shared" si="1029"/>
        <v>4.4733761396539576E-2</v>
      </c>
      <c r="AE964" s="5">
        <f t="shared" si="1030"/>
        <v>2.8486103746304874E-2</v>
      </c>
      <c r="AF964" s="5">
        <f t="shared" si="1031"/>
        <v>9.0698622395300708E-3</v>
      </c>
      <c r="AG964" s="5">
        <f t="shared" si="1032"/>
        <v>1.9252053978476959E-3</v>
      </c>
      <c r="AH964" s="5">
        <f t="shared" si="1033"/>
        <v>5.2226457466508357E-4</v>
      </c>
      <c r="AI964" s="5">
        <f t="shared" si="1034"/>
        <v>1.0117528008750769E-3</v>
      </c>
      <c r="AJ964" s="5">
        <f t="shared" si="1035"/>
        <v>9.8000494360066704E-4</v>
      </c>
      <c r="AK964" s="5">
        <f t="shared" si="1036"/>
        <v>6.3283553627663236E-4</v>
      </c>
      <c r="AL964" s="5">
        <f t="shared" si="1037"/>
        <v>1.5123634982689761E-5</v>
      </c>
      <c r="AM964" s="5">
        <f t="shared" si="1038"/>
        <v>1.7332023109417366E-2</v>
      </c>
      <c r="AN964" s="5">
        <f t="shared" si="1039"/>
        <v>1.1036894573913674E-2</v>
      </c>
      <c r="AO964" s="5">
        <f t="shared" si="1040"/>
        <v>3.5141033757766543E-3</v>
      </c>
      <c r="AP964" s="5">
        <f t="shared" si="1041"/>
        <v>7.4591770072910768E-4</v>
      </c>
      <c r="AQ964" s="5">
        <f t="shared" si="1042"/>
        <v>1.1874861595485144E-4</v>
      </c>
      <c r="AR964" s="5">
        <f t="shared" si="1043"/>
        <v>6.6514786114454531E-5</v>
      </c>
      <c r="AS964" s="5">
        <f t="shared" si="1044"/>
        <v>1.2885522858612758E-4</v>
      </c>
      <c r="AT964" s="5">
        <f t="shared" si="1045"/>
        <v>1.2481187194537938E-4</v>
      </c>
      <c r="AU964" s="5">
        <f t="shared" si="1046"/>
        <v>8.0596928037976855E-5</v>
      </c>
      <c r="AV964" s="5">
        <f t="shared" si="1047"/>
        <v>3.9033935882326738E-5</v>
      </c>
      <c r="AW964" s="5">
        <f t="shared" si="1048"/>
        <v>5.1824505594414372E-7</v>
      </c>
      <c r="AX964" s="5">
        <f t="shared" si="1049"/>
        <v>5.5960534744386517E-3</v>
      </c>
      <c r="AY964" s="5">
        <f t="shared" si="1050"/>
        <v>3.5635223792082143E-3</v>
      </c>
      <c r="AZ964" s="5">
        <f t="shared" si="1051"/>
        <v>1.1346113654133367E-3</v>
      </c>
      <c r="BA964" s="5">
        <f t="shared" si="1052"/>
        <v>2.408371668130515E-4</v>
      </c>
      <c r="BB964" s="5">
        <f t="shared" si="1053"/>
        <v>3.8340798457501379E-5</v>
      </c>
      <c r="BC964" s="5">
        <f t="shared" si="1054"/>
        <v>4.8830231506579159E-6</v>
      </c>
      <c r="BD964" s="5">
        <f t="shared" si="1055"/>
        <v>7.0593478645199108E-6</v>
      </c>
      <c r="BE964" s="5">
        <f t="shared" si="1056"/>
        <v>1.3675664252854439E-5</v>
      </c>
      <c r="BF964" s="5">
        <f t="shared" si="1057"/>
        <v>1.3246534690320143E-5</v>
      </c>
      <c r="BG964" s="5">
        <f t="shared" si="1058"/>
        <v>8.5539138749198199E-6</v>
      </c>
      <c r="BH964" s="5">
        <f t="shared" si="1059"/>
        <v>4.1427500261453722E-6</v>
      </c>
      <c r="BI964" s="5">
        <f t="shared" si="1060"/>
        <v>1.6051017609094977E-6</v>
      </c>
      <c r="BJ964" s="8">
        <f t="shared" si="1061"/>
        <v>0.67924507732048722</v>
      </c>
      <c r="BK964" s="8">
        <f t="shared" si="1062"/>
        <v>0.20712449384966289</v>
      </c>
      <c r="BL964" s="8">
        <f t="shared" si="1063"/>
        <v>0.11008303285967519</v>
      </c>
      <c r="BM964" s="8">
        <f t="shared" si="1064"/>
        <v>0.47120262445290712</v>
      </c>
      <c r="BN964" s="8">
        <f t="shared" si="1065"/>
        <v>0.52496757275814487</v>
      </c>
    </row>
    <row r="965" spans="1:66" x14ac:dyDescent="0.25">
      <c r="A965" t="s">
        <v>10</v>
      </c>
      <c r="B965" t="s">
        <v>212</v>
      </c>
      <c r="C965" t="s">
        <v>429</v>
      </c>
      <c r="D965" t="s">
        <v>545</v>
      </c>
      <c r="E965">
        <f>VLOOKUP(A965,home!$A$2:$E$405,3,FALSE)</f>
        <v>1.6503000000000001</v>
      </c>
      <c r="F965">
        <f>VLOOKUP(B965,home!$B$2:$E$405,3,FALSE)</f>
        <v>1.105</v>
      </c>
      <c r="G965">
        <f>VLOOKUP(C965,away!$B$2:$E$405,4,FALSE)</f>
        <v>0.8911</v>
      </c>
      <c r="H965">
        <f>VLOOKUP(A965,away!$A$2:$E$405,3,FALSE)</f>
        <v>1.3855999999999999</v>
      </c>
      <c r="I965">
        <f>VLOOKUP(C965,away!$B$2:$E$405,3,FALSE)</f>
        <v>1.5708</v>
      </c>
      <c r="J965">
        <f>VLOOKUP(B965,home!$B$2:$E$405,4,FALSE)</f>
        <v>0.76419999999999999</v>
      </c>
      <c r="K965" s="3">
        <f t="shared" si="1010"/>
        <v>1.6249934746500001</v>
      </c>
      <c r="L965" s="3">
        <f t="shared" si="1011"/>
        <v>1.663281666816</v>
      </c>
      <c r="M965" s="5">
        <f t="shared" si="1012"/>
        <v>3.7318162465799665E-2</v>
      </c>
      <c r="N965" s="5">
        <f t="shared" si="1013"/>
        <v>6.0641770492853013E-2</v>
      </c>
      <c r="O965" s="5">
        <f t="shared" si="1014"/>
        <v>6.2070615468625551E-2</v>
      </c>
      <c r="P965" s="5">
        <f t="shared" si="1015"/>
        <v>0.10086434510402587</v>
      </c>
      <c r="Q965" s="5">
        <f t="shared" si="1016"/>
        <v>4.9271240671054546E-2</v>
      </c>
      <c r="R965" s="5">
        <f t="shared" si="1017"/>
        <v>5.1620458378475266E-2</v>
      </c>
      <c r="S965" s="5">
        <f t="shared" si="1018"/>
        <v>6.8154589086397765E-2</v>
      </c>
      <c r="T965" s="5">
        <f t="shared" si="1019"/>
        <v>8.1951951309443882E-2</v>
      </c>
      <c r="U965" s="5">
        <f t="shared" si="1020"/>
        <v>8.3882908023464223E-2</v>
      </c>
      <c r="V965" s="5">
        <f t="shared" si="1021"/>
        <v>2.0467745878531028E-2</v>
      </c>
      <c r="W965" s="5">
        <f t="shared" si="1022"/>
        <v>2.6688481526124446E-2</v>
      </c>
      <c r="X965" s="5">
        <f t="shared" si="1023"/>
        <v>4.4390462037560287E-2</v>
      </c>
      <c r="Y965" s="5">
        <f t="shared" si="1024"/>
        <v>3.6916920844282837E-2</v>
      </c>
      <c r="Z965" s="5">
        <f t="shared" si="1025"/>
        <v>2.8619787351185429E-2</v>
      </c>
      <c r="AA965" s="5">
        <f t="shared" si="1026"/>
        <v>4.6506967691546927E-2</v>
      </c>
      <c r="AB965" s="5">
        <f t="shared" si="1027"/>
        <v>3.7786759512261077E-2</v>
      </c>
      <c r="AC965" s="5">
        <f t="shared" si="1028"/>
        <v>3.4575419302960752E-3</v>
      </c>
      <c r="AD965" s="5">
        <f t="shared" si="1029"/>
        <v>1.0842152082067326E-2</v>
      </c>
      <c r="AE965" s="5">
        <f t="shared" si="1030"/>
        <v>1.8033552786933506E-2</v>
      </c>
      <c r="AF965" s="5">
        <f t="shared" si="1031"/>
        <v>1.4997438869032546E-2</v>
      </c>
      <c r="AG965" s="5">
        <f t="shared" si="1032"/>
        <v>8.3149883733518396E-3</v>
      </c>
      <c r="AH965" s="5">
        <f t="shared" si="1033"/>
        <v>1.1900691902349787E-2</v>
      </c>
      <c r="AI965" s="5">
        <f t="shared" si="1034"/>
        <v>1.93385466851385E-2</v>
      </c>
      <c r="AJ965" s="5">
        <f t="shared" si="1035"/>
        <v>1.5712506086282229E-2</v>
      </c>
      <c r="AK965" s="5">
        <f t="shared" si="1036"/>
        <v>8.5109066202023465E-3</v>
      </c>
      <c r="AL965" s="5">
        <f t="shared" si="1037"/>
        <v>3.7380479576252373E-4</v>
      </c>
      <c r="AM965" s="5">
        <f t="shared" si="1038"/>
        <v>3.5236852769044602E-3</v>
      </c>
      <c r="AN965" s="5">
        <f t="shared" si="1039"/>
        <v>5.8608811207046486E-3</v>
      </c>
      <c r="AO965" s="5">
        <f t="shared" si="1040"/>
        <v>4.8741480597280281E-3</v>
      </c>
      <c r="AP965" s="5">
        <f t="shared" si="1041"/>
        <v>2.7023603696974693E-3</v>
      </c>
      <c r="AQ965" s="5">
        <f t="shared" si="1042"/>
        <v>1.1236966150119764E-3</v>
      </c>
      <c r="AR965" s="5">
        <f t="shared" si="1043"/>
        <v>3.9588405327208084E-3</v>
      </c>
      <c r="AS965" s="5">
        <f t="shared" si="1044"/>
        <v>6.4330900328512432E-3</v>
      </c>
      <c r="AT965" s="5">
        <f t="shared" si="1045"/>
        <v>5.2268646626096142E-3</v>
      </c>
      <c r="AU965" s="5">
        <f t="shared" si="1046"/>
        <v>2.8312069898730995E-3</v>
      </c>
      <c r="AV965" s="5">
        <f t="shared" si="1047"/>
        <v>1.150173220981814E-3</v>
      </c>
      <c r="AW965" s="5">
        <f t="shared" si="1048"/>
        <v>2.8064660320028573E-5</v>
      </c>
      <c r="AX965" s="5">
        <f t="shared" si="1049"/>
        <v>9.543275969483377E-4</v>
      </c>
      <c r="AY965" s="5">
        <f t="shared" si="1050"/>
        <v>1.5873155961407387E-3</v>
      </c>
      <c r="AZ965" s="5">
        <f t="shared" si="1051"/>
        <v>1.3200764652560007E-3</v>
      </c>
      <c r="BA965" s="5">
        <f t="shared" si="1052"/>
        <v>7.3188632781852477E-4</v>
      </c>
      <c r="BB965" s="5">
        <f t="shared" si="1053"/>
        <v>3.0433327781345914E-4</v>
      </c>
      <c r="BC965" s="5">
        <f t="shared" si="1054"/>
        <v>1.012383923178295E-4</v>
      </c>
      <c r="BD965" s="5">
        <f t="shared" si="1055"/>
        <v>1.0974444799871003E-3</v>
      </c>
      <c r="BE965" s="5">
        <f t="shared" si="1056"/>
        <v>1.7833401187697005E-3</v>
      </c>
      <c r="BF965" s="5">
        <f t="shared" si="1057"/>
        <v>1.4489580280411601E-3</v>
      </c>
      <c r="BG965" s="5">
        <f t="shared" si="1058"/>
        <v>7.8484911353620583E-4</v>
      </c>
      <c r="BH965" s="5">
        <f t="shared" si="1059"/>
        <v>3.188436720202929E-4</v>
      </c>
      <c r="BI965" s="5">
        <f t="shared" si="1060"/>
        <v>1.0362377729328405E-4</v>
      </c>
      <c r="BJ965" s="8">
        <f t="shared" si="1061"/>
        <v>0.37513290809104571</v>
      </c>
      <c r="BK965" s="8">
        <f t="shared" si="1062"/>
        <v>0.23222350485695364</v>
      </c>
      <c r="BL965" s="8">
        <f t="shared" si="1063"/>
        <v>0.36246759499703024</v>
      </c>
      <c r="BM965" s="8">
        <f t="shared" si="1064"/>
        <v>0.6350979517795603</v>
      </c>
      <c r="BN965" s="8">
        <f t="shared" si="1065"/>
        <v>0.36178659258083395</v>
      </c>
    </row>
    <row r="966" spans="1:66" x14ac:dyDescent="0.25">
      <c r="A966" t="s">
        <v>10</v>
      </c>
      <c r="B966" t="s">
        <v>12</v>
      </c>
      <c r="C966" t="s">
        <v>214</v>
      </c>
      <c r="D966" t="s">
        <v>545</v>
      </c>
      <c r="E966">
        <f>VLOOKUP(A966,home!$A$2:$E$405,3,FALSE)</f>
        <v>1.6503000000000001</v>
      </c>
      <c r="F966">
        <f>VLOOKUP(B966,home!$B$2:$E$405,3,FALSE)</f>
        <v>0.96240000000000003</v>
      </c>
      <c r="G966">
        <f>VLOOKUP(C966,away!$B$2:$E$405,4,FALSE)</f>
        <v>0.74850000000000005</v>
      </c>
      <c r="H966">
        <f>VLOOKUP(A966,away!$A$2:$E$405,3,FALSE)</f>
        <v>1.3855999999999999</v>
      </c>
      <c r="I966">
        <f>VLOOKUP(C966,away!$B$2:$E$405,3,FALSE)</f>
        <v>0.89149999999999996</v>
      </c>
      <c r="J966">
        <f>VLOOKUP(B966,home!$B$2:$E$405,4,FALSE)</f>
        <v>0.97640000000000005</v>
      </c>
      <c r="K966" s="3">
        <f t="shared" si="1010"/>
        <v>1.1888041669200002</v>
      </c>
      <c r="L966" s="3">
        <f t="shared" si="1011"/>
        <v>1.2061102073599999</v>
      </c>
      <c r="M966" s="5">
        <f t="shared" si="1012"/>
        <v>9.118048598311275E-2</v>
      </c>
      <c r="N966" s="5">
        <f t="shared" si="1013"/>
        <v>0.1083957416785151</v>
      </c>
      <c r="O966" s="5">
        <f t="shared" si="1014"/>
        <v>0.10997371485627769</v>
      </c>
      <c r="P966" s="5">
        <f t="shared" si="1015"/>
        <v>0.13073721047281484</v>
      </c>
      <c r="Q966" s="5">
        <f t="shared" si="1016"/>
        <v>6.443065469190136E-2</v>
      </c>
      <c r="R966" s="5">
        <f t="shared" si="1017"/>
        <v>6.6320210014727293E-2</v>
      </c>
      <c r="S966" s="5">
        <f t="shared" si="1018"/>
        <v>4.6863695718233733E-2</v>
      </c>
      <c r="T966" s="5">
        <f t="shared" si="1019"/>
        <v>7.7710470290789702E-2</v>
      </c>
      <c r="U966" s="5">
        <f t="shared" si="1020"/>
        <v>7.8841742016517322E-2</v>
      </c>
      <c r="V966" s="5">
        <f t="shared" si="1021"/>
        <v>7.4660576091825958E-3</v>
      </c>
      <c r="W966" s="5">
        <f t="shared" si="1022"/>
        <v>2.5531810258371996E-2</v>
      </c>
      <c r="X966" s="5">
        <f t="shared" si="1023"/>
        <v>3.0794176965001221E-2</v>
      </c>
      <c r="Y966" s="5">
        <f t="shared" si="1024"/>
        <v>1.8570585582369077E-2</v>
      </c>
      <c r="Z966" s="5">
        <f t="shared" si="1025"/>
        <v>2.6663160751007151E-2</v>
      </c>
      <c r="AA966" s="5">
        <f t="shared" si="1026"/>
        <v>3.1697276604055101E-2</v>
      </c>
      <c r="AB966" s="5">
        <f t="shared" si="1027"/>
        <v>1.8840927253458272E-2</v>
      </c>
      <c r="AC966" s="5">
        <f t="shared" si="1028"/>
        <v>6.6906554519971886E-4</v>
      </c>
      <c r="AD966" s="5">
        <f t="shared" si="1029"/>
        <v>7.5880806060408595E-3</v>
      </c>
      <c r="AE966" s="5">
        <f t="shared" si="1030"/>
        <v>9.1520614732163354E-3</v>
      </c>
      <c r="AF966" s="5">
        <f t="shared" si="1031"/>
        <v>5.5191973806162095E-3</v>
      </c>
      <c r="AG966" s="5">
        <f t="shared" si="1032"/>
        <v>2.2189200990652613E-3</v>
      </c>
      <c r="AH966" s="5">
        <f t="shared" si="1033"/>
        <v>8.0396775855675669E-3</v>
      </c>
      <c r="AI966" s="5">
        <f t="shared" si="1034"/>
        <v>9.5576022144160493E-3</v>
      </c>
      <c r="AJ966" s="5">
        <f t="shared" si="1035"/>
        <v>5.6810586691308108E-3</v>
      </c>
      <c r="AK966" s="5">
        <f t="shared" si="1036"/>
        <v>2.2512220727932326E-3</v>
      </c>
      <c r="AL966" s="5">
        <f t="shared" si="1037"/>
        <v>3.8373018989648511E-5</v>
      </c>
      <c r="AM966" s="5">
        <f t="shared" si="1038"/>
        <v>1.804148368677243E-3</v>
      </c>
      <c r="AN966" s="5">
        <f t="shared" si="1039"/>
        <v>2.1760017630535152E-3</v>
      </c>
      <c r="AO966" s="5">
        <f t="shared" si="1040"/>
        <v>1.3122489688261003E-3</v>
      </c>
      <c r="AP966" s="5">
        <f t="shared" si="1041"/>
        <v>5.2757229196626456E-4</v>
      </c>
      <c r="AQ966" s="5">
        <f t="shared" si="1042"/>
        <v>1.5907758161520552E-4</v>
      </c>
      <c r="AR966" s="5">
        <f t="shared" si="1043"/>
        <v>1.9393474399672854E-3</v>
      </c>
      <c r="AS966" s="5">
        <f t="shared" si="1044"/>
        <v>2.3055043177387436E-3</v>
      </c>
      <c r="AT966" s="5">
        <f t="shared" si="1045"/>
        <v>1.3703965698899354E-3</v>
      </c>
      <c r="AU966" s="5">
        <f t="shared" si="1046"/>
        <v>5.4304438420601012E-4</v>
      </c>
      <c r="AV966" s="5">
        <f t="shared" si="1047"/>
        <v>1.6139335669165263E-4</v>
      </c>
      <c r="AW966" s="5">
        <f t="shared" si="1048"/>
        <v>1.5283428143264384E-6</v>
      </c>
      <c r="AX966" s="5">
        <f t="shared" si="1049"/>
        <v>3.5746318307090411E-4</v>
      </c>
      <c r="AY966" s="5">
        <f t="shared" si="1050"/>
        <v>4.3113999385721379E-4</v>
      </c>
      <c r="AZ966" s="5">
        <f t="shared" si="1051"/>
        <v>2.6000117369615657E-4</v>
      </c>
      <c r="BA966" s="5">
        <f t="shared" si="1052"/>
        <v>1.0453002317350491E-4</v>
      </c>
      <c r="BB966" s="5">
        <f t="shared" si="1053"/>
        <v>3.1518681981285415E-5</v>
      </c>
      <c r="BC966" s="5">
        <f t="shared" si="1054"/>
        <v>7.603000812032398E-6</v>
      </c>
      <c r="BD966" s="5">
        <f t="shared" si="1055"/>
        <v>3.8984445716033734E-4</v>
      </c>
      <c r="BE966" s="5">
        <f t="shared" si="1056"/>
        <v>4.6344871512287453E-4</v>
      </c>
      <c r="BF966" s="5">
        <f t="shared" si="1057"/>
        <v>2.7547488184589671E-4</v>
      </c>
      <c r="BG966" s="5">
        <f t="shared" si="1058"/>
        <v>1.0916189580673223E-4</v>
      </c>
      <c r="BH966" s="5">
        <f t="shared" si="1059"/>
        <v>3.2443029150982546E-5</v>
      </c>
      <c r="BI966" s="5">
        <f t="shared" si="1060"/>
        <v>7.7136816484390187E-6</v>
      </c>
      <c r="BJ966" s="8">
        <f t="shared" si="1061"/>
        <v>0.35708300405661658</v>
      </c>
      <c r="BK966" s="8">
        <f t="shared" si="1062"/>
        <v>0.27738602834139048</v>
      </c>
      <c r="BL966" s="8">
        <f t="shared" si="1063"/>
        <v>0.33880120401617209</v>
      </c>
      <c r="BM966" s="8">
        <f t="shared" si="1064"/>
        <v>0.42846576781679441</v>
      </c>
      <c r="BN966" s="8">
        <f t="shared" si="1065"/>
        <v>0.57103801769734908</v>
      </c>
    </row>
    <row r="967" spans="1:66" x14ac:dyDescent="0.25">
      <c r="A967" t="s">
        <v>10</v>
      </c>
      <c r="B967" t="s">
        <v>210</v>
      </c>
      <c r="C967" t="s">
        <v>11</v>
      </c>
      <c r="D967" t="s">
        <v>545</v>
      </c>
      <c r="E967">
        <f>VLOOKUP(A967,home!$A$2:$E$405,3,FALSE)</f>
        <v>1.6503000000000001</v>
      </c>
      <c r="F967">
        <f>VLOOKUP(B967,home!$B$2:$E$405,3,FALSE)</f>
        <v>0.998</v>
      </c>
      <c r="G967">
        <f>VLOOKUP(C967,away!$B$2:$E$405,4,FALSE)</f>
        <v>1.4971000000000001</v>
      </c>
      <c r="H967">
        <f>VLOOKUP(A967,away!$A$2:$E$405,3,FALSE)</f>
        <v>1.3855999999999999</v>
      </c>
      <c r="I967">
        <f>VLOOKUP(C967,away!$B$2:$E$405,3,FALSE)</f>
        <v>0.76419999999999999</v>
      </c>
      <c r="J967">
        <f>VLOOKUP(B967,home!$B$2:$E$405,4,FALSE)</f>
        <v>0.67930000000000001</v>
      </c>
      <c r="K967" s="3">
        <f t="shared" si="1010"/>
        <v>2.4657228017400001</v>
      </c>
      <c r="L967" s="3">
        <f t="shared" si="1011"/>
        <v>0.71929414073599995</v>
      </c>
      <c r="M967" s="5">
        <f t="shared" si="1012"/>
        <v>4.1377544756972702E-2</v>
      </c>
      <c r="N967" s="5">
        <f t="shared" si="1013"/>
        <v>0.10202555558728499</v>
      </c>
      <c r="O967" s="5">
        <f t="shared" si="1014"/>
        <v>2.9762625501732063E-2</v>
      </c>
      <c r="P967" s="5">
        <f t="shared" si="1015"/>
        <v>7.3386384339269153E-2</v>
      </c>
      <c r="Q967" s="5">
        <f t="shared" si="1016"/>
        <v>0.12578336938588025</v>
      </c>
      <c r="R967" s="5">
        <f t="shared" si="1017"/>
        <v>1.0704041068157861E-2</v>
      </c>
      <c r="S967" s="5">
        <f t="shared" si="1018"/>
        <v>3.2539155223095889E-2</v>
      </c>
      <c r="T967" s="5">
        <f t="shared" si="1019"/>
        <v>9.0475240601295623E-2</v>
      </c>
      <c r="U967" s="5">
        <f t="shared" si="1020"/>
        <v>2.6393198132518222E-2</v>
      </c>
      <c r="V967" s="5">
        <f t="shared" si="1021"/>
        <v>6.4123104164685108E-3</v>
      </c>
      <c r="W967" s="5">
        <f t="shared" si="1022"/>
        <v>0.10338230732481668</v>
      </c>
      <c r="X967" s="5">
        <f t="shared" si="1023"/>
        <v>7.4362287914509093E-2</v>
      </c>
      <c r="Y967" s="5">
        <f t="shared" si="1024"/>
        <v>2.6744178994314919E-2</v>
      </c>
      <c r="Z967" s="5">
        <f t="shared" si="1025"/>
        <v>2.5664513408411548E-3</v>
      </c>
      <c r="AA967" s="5">
        <f t="shared" si="1026"/>
        <v>6.3281575906682323E-3</v>
      </c>
      <c r="AB967" s="5">
        <f t="shared" si="1027"/>
        <v>7.8017412321573628E-3</v>
      </c>
      <c r="AC967" s="5">
        <f t="shared" si="1028"/>
        <v>7.1079657983808692E-4</v>
      </c>
      <c r="AD967" s="5">
        <f t="shared" si="1029"/>
        <v>6.3728028116823168E-2</v>
      </c>
      <c r="AE967" s="5">
        <f t="shared" si="1030"/>
        <v>4.5839197225089966E-2</v>
      </c>
      <c r="AF967" s="5">
        <f t="shared" si="1031"/>
        <v>1.6485932990024557E-2</v>
      </c>
      <c r="AG967" s="5">
        <f t="shared" si="1032"/>
        <v>3.9527450014303304E-3</v>
      </c>
      <c r="AH967" s="5">
        <f t="shared" si="1033"/>
        <v>4.6150835298777325E-4</v>
      </c>
      <c r="AI967" s="5">
        <f t="shared" si="1034"/>
        <v>1.137951669155425E-3</v>
      </c>
      <c r="AJ967" s="5">
        <f t="shared" si="1035"/>
        <v>1.4029366889573125E-3</v>
      </c>
      <c r="AK967" s="5">
        <f t="shared" si="1036"/>
        <v>1.1530843277865546E-3</v>
      </c>
      <c r="AL967" s="5">
        <f t="shared" si="1037"/>
        <v>5.0426182898390248E-5</v>
      </c>
      <c r="AM967" s="5">
        <f t="shared" si="1038"/>
        <v>3.1427130407515734E-2</v>
      </c>
      <c r="AN967" s="5">
        <f t="shared" si="1039"/>
        <v>2.2605350762272245E-2</v>
      </c>
      <c r="AO967" s="5">
        <f t="shared" si="1040"/>
        <v>8.1299481762922478E-3</v>
      </c>
      <c r="AP967" s="5">
        <f t="shared" si="1041"/>
        <v>1.9492746958981143E-3</v>
      </c>
      <c r="AQ967" s="5">
        <f t="shared" si="1042"/>
        <v>3.5052546686111533E-4</v>
      </c>
      <c r="AR967" s="5">
        <f t="shared" si="1043"/>
        <v>6.63920508409654E-5</v>
      </c>
      <c r="AS967" s="5">
        <f t="shared" si="1044"/>
        <v>1.6370439361284973E-4</v>
      </c>
      <c r="AT967" s="5">
        <f t="shared" si="1045"/>
        <v>2.0182482803811184E-4</v>
      </c>
      <c r="AU967" s="5">
        <f t="shared" si="1046"/>
        <v>1.6588136015027564E-4</v>
      </c>
      <c r="AV967" s="5">
        <f t="shared" si="1047"/>
        <v>1.022543630265449E-4</v>
      </c>
      <c r="AW967" s="5">
        <f t="shared" si="1048"/>
        <v>2.484301879114129E-6</v>
      </c>
      <c r="AX967" s="5">
        <f t="shared" si="1049"/>
        <v>1.2915098673178001E-2</v>
      </c>
      <c r="AY967" s="5">
        <f t="shared" si="1050"/>
        <v>9.2897548026442244E-3</v>
      </c>
      <c r="AZ967" s="5">
        <f t="shared" si="1051"/>
        <v>3.3410330992080526E-3</v>
      </c>
      <c r="BA967" s="5">
        <f t="shared" si="1052"/>
        <v>8.0106184408846378E-4</v>
      </c>
      <c r="BB967" s="5">
        <f t="shared" si="1053"/>
        <v>1.4404977270500175E-4</v>
      </c>
      <c r="BC967" s="5">
        <f t="shared" si="1054"/>
        <v>2.0722831496212072E-5</v>
      </c>
      <c r="BD967" s="5">
        <f t="shared" si="1055"/>
        <v>7.9592355268921699E-6</v>
      </c>
      <c r="BE967" s="5">
        <f t="shared" si="1056"/>
        <v>1.9625268523077105E-5</v>
      </c>
      <c r="BF967" s="5">
        <f t="shared" si="1057"/>
        <v>2.419523604381076E-5</v>
      </c>
      <c r="BG967" s="5">
        <f t="shared" si="1058"/>
        <v>1.9886248402235236E-5</v>
      </c>
      <c r="BH967" s="5">
        <f t="shared" si="1059"/>
        <v>1.2258494031614265E-5</v>
      </c>
      <c r="BI967" s="5">
        <f t="shared" si="1060"/>
        <v>6.0452096497489964E-6</v>
      </c>
      <c r="BJ967" s="8">
        <f t="shared" si="1061"/>
        <v>0.74375279367362901</v>
      </c>
      <c r="BK967" s="8">
        <f t="shared" si="1062"/>
        <v>0.16376637230118693</v>
      </c>
      <c r="BL967" s="8">
        <f t="shared" si="1063"/>
        <v>8.5935271251966969E-2</v>
      </c>
      <c r="BM967" s="8">
        <f t="shared" si="1064"/>
        <v>0.60369409742756175</v>
      </c>
      <c r="BN967" s="8">
        <f t="shared" si="1065"/>
        <v>0.38303952063929703</v>
      </c>
    </row>
    <row r="968" spans="1:66" x14ac:dyDescent="0.25">
      <c r="A968" t="s">
        <v>13</v>
      </c>
      <c r="B968" t="s">
        <v>15</v>
      </c>
      <c r="C968" t="s">
        <v>221</v>
      </c>
      <c r="D968" t="s">
        <v>545</v>
      </c>
      <c r="E968">
        <f>VLOOKUP(A968,home!$A$2:$E$405,3,FALSE)</f>
        <v>1.8552</v>
      </c>
      <c r="F968">
        <f>VLOOKUP(B968,home!$B$2:$E$405,3,FALSE)</f>
        <v>1.1097999999999999</v>
      </c>
      <c r="G968">
        <f>VLOOKUP(C968,away!$B$2:$E$405,4,FALSE)</f>
        <v>0.68610000000000004</v>
      </c>
      <c r="H968">
        <f>VLOOKUP(A968,away!$A$2:$E$405,3,FALSE)</f>
        <v>1.3231999999999999</v>
      </c>
      <c r="I968">
        <f>VLOOKUP(C968,away!$B$2:$E$405,3,FALSE)</f>
        <v>1.1089</v>
      </c>
      <c r="J968">
        <f>VLOOKUP(B968,home!$B$2:$E$405,4,FALSE)</f>
        <v>1.0225</v>
      </c>
      <c r="K968" s="3">
        <f t="shared" si="1010"/>
        <v>1.412611948656</v>
      </c>
      <c r="L968" s="3">
        <f t="shared" si="1011"/>
        <v>1.5003106507999999</v>
      </c>
      <c r="M968" s="5">
        <f t="shared" si="1012"/>
        <v>5.4316751558831242E-2</v>
      </c>
      <c r="N968" s="5">
        <f t="shared" si="1013"/>
        <v>7.6728492264184434E-2</v>
      </c>
      <c r="O968" s="5">
        <f t="shared" si="1014"/>
        <v>8.1492000880572013E-2</v>
      </c>
      <c r="P968" s="5">
        <f t="shared" si="1015"/>
        <v>0.11511657416378131</v>
      </c>
      <c r="Q968" s="5">
        <f t="shared" si="1016"/>
        <v>5.4193792487373202E-2</v>
      </c>
      <c r="R968" s="5">
        <f t="shared" si="1017"/>
        <v>6.1131658438062585E-2</v>
      </c>
      <c r="S968" s="5">
        <f t="shared" si="1018"/>
        <v>6.0993272180738398E-2</v>
      </c>
      <c r="T968" s="5">
        <f t="shared" si="1019"/>
        <v>8.1307524076051033E-2</v>
      </c>
      <c r="U968" s="5">
        <f t="shared" si="1020"/>
        <v>8.6355311150764599E-2</v>
      </c>
      <c r="V968" s="5">
        <f t="shared" si="1021"/>
        <v>1.4362944802643772E-2</v>
      </c>
      <c r="W968" s="5">
        <f t="shared" si="1022"/>
        <v>2.5518266270215719E-2</v>
      </c>
      <c r="X968" s="5">
        <f t="shared" si="1023"/>
        <v>3.8285326675155031E-2</v>
      </c>
      <c r="Y968" s="5">
        <f t="shared" si="1024"/>
        <v>2.8719941690046224E-2</v>
      </c>
      <c r="Z968" s="5">
        <f t="shared" si="1025"/>
        <v>3.0572159418564337E-2</v>
      </c>
      <c r="AA968" s="5">
        <f t="shared" si="1026"/>
        <v>4.3186597690880055E-2</v>
      </c>
      <c r="AB968" s="5">
        <f t="shared" si="1027"/>
        <v>3.0502951959968393E-2</v>
      </c>
      <c r="AC968" s="5">
        <f t="shared" si="1028"/>
        <v>1.9025127528947076E-3</v>
      </c>
      <c r="AD968" s="5">
        <f t="shared" si="1029"/>
        <v>9.0118519605730304E-3</v>
      </c>
      <c r="AE968" s="5">
        <f t="shared" si="1030"/>
        <v>1.3520577479880577E-2</v>
      </c>
      <c r="AF968" s="5">
        <f t="shared" si="1031"/>
        <v>1.0142533199015726E-2</v>
      </c>
      <c r="AG968" s="5">
        <f t="shared" si="1032"/>
        <v>5.0723168615252985E-3</v>
      </c>
      <c r="AH968" s="5">
        <f t="shared" si="1033"/>
        <v>1.1466934098406899E-2</v>
      </c>
      <c r="AI968" s="5">
        <f t="shared" si="1034"/>
        <v>1.6198328121860502E-2</v>
      </c>
      <c r="AJ968" s="5">
        <f t="shared" si="1035"/>
        <v>1.1440975926595324E-2</v>
      </c>
      <c r="AK968" s="5">
        <f t="shared" si="1036"/>
        <v>5.3872197660647363E-3</v>
      </c>
      <c r="AL968" s="5">
        <f t="shared" si="1037"/>
        <v>1.6128412994575336E-4</v>
      </c>
      <c r="AM968" s="5">
        <f t="shared" si="1038"/>
        <v>2.5460499518048922E-3</v>
      </c>
      <c r="AN968" s="5">
        <f t="shared" si="1039"/>
        <v>3.8198658601617057E-3</v>
      </c>
      <c r="AO968" s="5">
        <f t="shared" si="1040"/>
        <v>2.8654927173139555E-3</v>
      </c>
      <c r="AP968" s="5">
        <f t="shared" si="1041"/>
        <v>1.4330430811919873E-3</v>
      </c>
      <c r="AQ968" s="5">
        <f t="shared" si="1042"/>
        <v>5.3750244944189671E-4</v>
      </c>
      <c r="AR968" s="5">
        <f t="shared" si="1043"/>
        <v>3.4407926719723157E-3</v>
      </c>
      <c r="AS968" s="5">
        <f t="shared" si="1044"/>
        <v>4.8605048412760981E-3</v>
      </c>
      <c r="AT968" s="5">
        <f t="shared" si="1045"/>
        <v>3.4330036076434759E-3</v>
      </c>
      <c r="AU968" s="5">
        <f t="shared" si="1046"/>
        <v>1.6165006386454431E-3</v>
      </c>
      <c r="AV968" s="5">
        <f t="shared" si="1047"/>
        <v>5.7087202929015216E-4</v>
      </c>
      <c r="AW968" s="5">
        <f t="shared" si="1048"/>
        <v>9.4949613831541116E-6</v>
      </c>
      <c r="AX968" s="5">
        <f t="shared" si="1049"/>
        <v>5.9943009729910321E-4</v>
      </c>
      <c r="AY968" s="5">
        <f t="shared" si="1050"/>
        <v>8.9933135938792487E-4</v>
      </c>
      <c r="AZ968" s="5">
        <f t="shared" si="1051"/>
        <v>6.7463820854407315E-4</v>
      </c>
      <c r="BA968" s="5">
        <f t="shared" si="1052"/>
        <v>3.3738896323843491E-4</v>
      </c>
      <c r="BB968" s="5">
        <f t="shared" si="1053"/>
        <v>1.2654706375224835E-4</v>
      </c>
      <c r="BC968" s="5">
        <f t="shared" si="1054"/>
        <v>3.7971981514992992E-5</v>
      </c>
      <c r="BD968" s="5">
        <f t="shared" si="1055"/>
        <v>8.6037631549244222E-4</v>
      </c>
      <c r="BE968" s="5">
        <f t="shared" si="1056"/>
        <v>1.2153778636052482E-3</v>
      </c>
      <c r="BF968" s="5">
        <f t="shared" si="1057"/>
        <v>8.5842864613038807E-4</v>
      </c>
      <c r="BG968" s="5">
        <f t="shared" si="1058"/>
        <v>4.0420885419745981E-4</v>
      </c>
      <c r="BH968" s="5">
        <f t="shared" si="1059"/>
        <v>1.4274756429797072E-4</v>
      </c>
      <c r="BI968" s="5">
        <f t="shared" si="1060"/>
        <v>4.0329382993770812E-5</v>
      </c>
      <c r="BJ968" s="8">
        <f t="shared" si="1061"/>
        <v>0.35637788469767145</v>
      </c>
      <c r="BK968" s="8">
        <f t="shared" si="1062"/>
        <v>0.24775267094822312</v>
      </c>
      <c r="BL968" s="8">
        <f t="shared" si="1063"/>
        <v>0.36460512044871984</v>
      </c>
      <c r="BM968" s="8">
        <f t="shared" si="1064"/>
        <v>0.55543872932236915</v>
      </c>
      <c r="BN968" s="8">
        <f t="shared" si="1065"/>
        <v>0.44297926979280478</v>
      </c>
    </row>
    <row r="969" spans="1:66" x14ac:dyDescent="0.25">
      <c r="A969" t="s">
        <v>13</v>
      </c>
      <c r="B969" t="s">
        <v>219</v>
      </c>
      <c r="C969" t="s">
        <v>218</v>
      </c>
      <c r="D969" t="s">
        <v>545</v>
      </c>
      <c r="E969">
        <f>VLOOKUP(A969,home!$A$2:$E$405,3,FALSE)</f>
        <v>1.8552</v>
      </c>
      <c r="F969">
        <f>VLOOKUP(B969,home!$B$2:$E$405,3,FALSE)</f>
        <v>1.1116999999999999</v>
      </c>
      <c r="G969">
        <f>VLOOKUP(C969,away!$B$2:$E$405,4,FALSE)</f>
        <v>0.97699999999999998</v>
      </c>
      <c r="H969">
        <f>VLOOKUP(A969,away!$A$2:$E$405,3,FALSE)</f>
        <v>1.3231999999999999</v>
      </c>
      <c r="I969">
        <f>VLOOKUP(C969,away!$B$2:$E$405,3,FALSE)</f>
        <v>1.0390999999999999</v>
      </c>
      <c r="J969">
        <f>VLOOKUP(B969,home!$B$2:$E$405,4,FALSE)</f>
        <v>0.80300000000000005</v>
      </c>
      <c r="K969" s="3">
        <f t="shared" si="1010"/>
        <v>2.0149900456799998</v>
      </c>
      <c r="L969" s="3">
        <f t="shared" si="1011"/>
        <v>1.1040745073599998</v>
      </c>
      <c r="M969" s="5">
        <f t="shared" si="1012"/>
        <v>4.4198494434787322E-2</v>
      </c>
      <c r="N969" s="5">
        <f t="shared" si="1013"/>
        <v>8.9059526320139318E-2</v>
      </c>
      <c r="O969" s="5">
        <f t="shared" si="1014"/>
        <v>4.8798430969141514E-2</v>
      </c>
      <c r="P969" s="5">
        <f t="shared" si="1015"/>
        <v>9.8328352647622769E-2</v>
      </c>
      <c r="Q969" s="5">
        <f t="shared" si="1016"/>
        <v>8.9727029504028361E-2</v>
      </c>
      <c r="R969" s="5">
        <f t="shared" si="1017"/>
        <v>2.6938551816097937E-2</v>
      </c>
      <c r="S969" s="5">
        <f t="shared" si="1018"/>
        <v>5.4687750442838072E-2</v>
      </c>
      <c r="T969" s="5">
        <f t="shared" si="1019"/>
        <v>9.9065325896536285E-2</v>
      </c>
      <c r="U969" s="5">
        <f t="shared" si="1020"/>
        <v>5.4280913754472221E-2</v>
      </c>
      <c r="V969" s="5">
        <f t="shared" si="1021"/>
        <v>1.3518199054350621E-2</v>
      </c>
      <c r="W969" s="5">
        <f t="shared" si="1022"/>
        <v>6.0266357093017586E-2</v>
      </c>
      <c r="X969" s="5">
        <f t="shared" si="1023"/>
        <v>6.6538548517855234E-2</v>
      </c>
      <c r="Y969" s="5">
        <f t="shared" si="1024"/>
        <v>3.6731757587650231E-2</v>
      </c>
      <c r="Z969" s="5">
        <f t="shared" si="1025"/>
        <v>9.914056108450052E-3</v>
      </c>
      <c r="AA969" s="5">
        <f t="shared" si="1026"/>
        <v>1.997672437083985E-2</v>
      </c>
      <c r="AB969" s="5">
        <f t="shared" si="1027"/>
        <v>2.0126450376267684E-2</v>
      </c>
      <c r="AC969" s="5">
        <f t="shared" si="1028"/>
        <v>1.8796203648663724E-3</v>
      </c>
      <c r="AD969" s="5">
        <f t="shared" si="1029"/>
        <v>3.0359027407956676E-2</v>
      </c>
      <c r="AE969" s="5">
        <f t="shared" si="1030"/>
        <v>3.3518628229368498E-2</v>
      </c>
      <c r="AF969" s="5">
        <f t="shared" si="1031"/>
        <v>1.8503531474861508E-2</v>
      </c>
      <c r="AG969" s="5">
        <f t="shared" si="1032"/>
        <v>6.8097591325093224E-3</v>
      </c>
      <c r="AH969" s="5">
        <f t="shared" si="1033"/>
        <v>2.7364641534690969E-3</v>
      </c>
      <c r="AI969" s="5">
        <f t="shared" si="1034"/>
        <v>5.5139480296003771E-3</v>
      </c>
      <c r="AJ969" s="5">
        <f t="shared" si="1035"/>
        <v>5.5552751960208065E-3</v>
      </c>
      <c r="AK969" s="5">
        <f t="shared" si="1036"/>
        <v>3.7312747403316438E-3</v>
      </c>
      <c r="AL969" s="5">
        <f t="shared" si="1037"/>
        <v>1.6726359252162013E-4</v>
      </c>
      <c r="AM969" s="5">
        <f t="shared" si="1038"/>
        <v>1.2234627604711796E-2</v>
      </c>
      <c r="AN969" s="5">
        <f t="shared" si="1039"/>
        <v>1.3507940445405231E-2</v>
      </c>
      <c r="AO969" s="5">
        <f t="shared" si="1040"/>
        <v>7.4568863463544991E-3</v>
      </c>
      <c r="AP969" s="5">
        <f t="shared" si="1041"/>
        <v>2.7443193730969507E-3</v>
      </c>
      <c r="AQ969" s="5">
        <f t="shared" si="1042"/>
        <v>7.5748326497262987E-4</v>
      </c>
      <c r="AR969" s="5">
        <f t="shared" si="1043"/>
        <v>6.0425206242993861E-4</v>
      </c>
      <c r="AS969" s="5">
        <f t="shared" si="1044"/>
        <v>1.2175618908779359E-3</v>
      </c>
      <c r="AT969" s="5">
        <f t="shared" si="1045"/>
        <v>1.2266875450591798E-3</v>
      </c>
      <c r="AU969" s="5">
        <f t="shared" si="1046"/>
        <v>8.2392106415129444E-4</v>
      </c>
      <c r="AV969" s="5">
        <f t="shared" si="1047"/>
        <v>4.1504818567273272E-4</v>
      </c>
      <c r="AW969" s="5">
        <f t="shared" si="1048"/>
        <v>1.0336421410387189E-5</v>
      </c>
      <c r="AX969" s="5">
        <f t="shared" si="1049"/>
        <v>4.1087754726826711E-3</v>
      </c>
      <c r="AY969" s="5">
        <f t="shared" si="1050"/>
        <v>4.53639425585497E-3</v>
      </c>
      <c r="AZ969" s="5">
        <f t="shared" si="1051"/>
        <v>2.5042586266119048E-3</v>
      </c>
      <c r="BA969" s="5">
        <f t="shared" si="1052"/>
        <v>9.216293698261894E-4</v>
      </c>
      <c r="BB969" s="5">
        <f t="shared" si="1053"/>
        <v>2.5438687311483927E-4</v>
      </c>
      <c r="BC969" s="5">
        <f t="shared" si="1054"/>
        <v>5.6172412322623408E-5</v>
      </c>
      <c r="BD969" s="5">
        <f t="shared" si="1055"/>
        <v>1.1118988302476623E-4</v>
      </c>
      <c r="BE969" s="5">
        <f t="shared" si="1056"/>
        <v>2.2404650747522755E-4</v>
      </c>
      <c r="BF969" s="5">
        <f t="shared" si="1057"/>
        <v>2.2572574116597663E-4</v>
      </c>
      <c r="BG969" s="5">
        <f t="shared" si="1058"/>
        <v>1.5161170716772765E-4</v>
      </c>
      <c r="BH969" s="5">
        <f t="shared" si="1059"/>
        <v>7.6374020187880594E-5</v>
      </c>
      <c r="BI969" s="5">
        <f t="shared" si="1060"/>
        <v>3.0778578085428541E-5</v>
      </c>
      <c r="BJ969" s="8">
        <f t="shared" si="1061"/>
        <v>0.57966236520887726</v>
      </c>
      <c r="BK969" s="8">
        <f t="shared" si="1062"/>
        <v>0.21731607479284176</v>
      </c>
      <c r="BL969" s="8">
        <f t="shared" si="1063"/>
        <v>0.19276523059153922</v>
      </c>
      <c r="BM969" s="8">
        <f t="shared" si="1064"/>
        <v>0.5980812831754464</v>
      </c>
      <c r="BN969" s="8">
        <f t="shared" si="1065"/>
        <v>0.39705038569181728</v>
      </c>
    </row>
    <row r="970" spans="1:66" x14ac:dyDescent="0.25">
      <c r="A970" t="s">
        <v>16</v>
      </c>
      <c r="B970" t="s">
        <v>56</v>
      </c>
      <c r="C970" t="s">
        <v>57</v>
      </c>
      <c r="D970" t="s">
        <v>545</v>
      </c>
      <c r="E970">
        <f>VLOOKUP(A970,home!$A$2:$E$405,3,FALSE)</f>
        <v>1.6396999999999999</v>
      </c>
      <c r="F970">
        <f>VLOOKUP(B970,home!$B$2:$E$405,3,FALSE)</f>
        <v>1.3632</v>
      </c>
      <c r="G970">
        <f>VLOOKUP(C970,away!$B$2:$E$405,4,FALSE)</f>
        <v>1.0404</v>
      </c>
      <c r="H970">
        <f>VLOOKUP(A970,away!$A$2:$E$405,3,FALSE)</f>
        <v>1.2963</v>
      </c>
      <c r="I970">
        <f>VLOOKUP(C970,away!$B$2:$E$405,3,FALSE)</f>
        <v>1.0437000000000001</v>
      </c>
      <c r="J970">
        <f>VLOOKUP(B970,home!$B$2:$E$405,4,FALSE)</f>
        <v>0.86219999999999997</v>
      </c>
      <c r="K970" s="3">
        <f t="shared" si="1010"/>
        <v>2.3255426972159996</v>
      </c>
      <c r="L970" s="3">
        <f t="shared" si="1011"/>
        <v>1.166512032882</v>
      </c>
      <c r="M970" s="5">
        <f t="shared" si="1012"/>
        <v>3.0438265453132728E-2</v>
      </c>
      <c r="N970" s="5">
        <f t="shared" si="1013"/>
        <v>7.0785485940454862E-2</v>
      </c>
      <c r="O970" s="5">
        <f t="shared" si="1014"/>
        <v>3.5506602911135811E-2</v>
      </c>
      <c r="P970" s="5">
        <f t="shared" si="1015"/>
        <v>8.2572121102940238E-2</v>
      </c>
      <c r="Q970" s="5">
        <f t="shared" si="1016"/>
        <v>8.2307334948855324E-2</v>
      </c>
      <c r="R970" s="5">
        <f t="shared" si="1017"/>
        <v>2.0709439771301488E-2</v>
      </c>
      <c r="S970" s="5">
        <f t="shared" si="1018"/>
        <v>5.5999866302638639E-2</v>
      </c>
      <c r="T970" s="5">
        <f t="shared" si="1019"/>
        <v>9.6012496612288917E-2</v>
      </c>
      <c r="U970" s="5">
        <f t="shared" si="1020"/>
        <v>4.8160686423584752E-2</v>
      </c>
      <c r="V970" s="5">
        <f t="shared" si="1021"/>
        <v>1.6879439501022445E-2</v>
      </c>
      <c r="W970" s="5">
        <f t="shared" si="1022"/>
        <v>6.3803073905873905E-2</v>
      </c>
      <c r="X970" s="5">
        <f t="shared" si="1023"/>
        <v>7.4427053446061459E-2</v>
      </c>
      <c r="Y970" s="5">
        <f t="shared" si="1024"/>
        <v>4.3410026708391204E-2</v>
      </c>
      <c r="Z970" s="5">
        <f t="shared" si="1025"/>
        <v>8.0526035624894111E-3</v>
      </c>
      <c r="AA970" s="5">
        <f t="shared" si="1026"/>
        <v>1.8726673408322791E-2</v>
      </c>
      <c r="AB970" s="5">
        <f t="shared" si="1027"/>
        <v>2.1774839293937066E-2</v>
      </c>
      <c r="AC970" s="5">
        <f t="shared" si="1028"/>
        <v>2.8618810522692164E-3</v>
      </c>
      <c r="AD970" s="5">
        <f t="shared" si="1029"/>
        <v>3.7094193145434461E-2</v>
      </c>
      <c r="AE970" s="5">
        <f t="shared" si="1030"/>
        <v>4.32708226541983E-2</v>
      </c>
      <c r="AF970" s="5">
        <f t="shared" si="1031"/>
        <v>2.5237967649412676E-2</v>
      </c>
      <c r="AG970" s="5">
        <f t="shared" si="1032"/>
        <v>9.8134643161755103E-3</v>
      </c>
      <c r="AH970" s="5">
        <f t="shared" si="1033"/>
        <v>2.3483647379180911E-3</v>
      </c>
      <c r="AI970" s="5">
        <f t="shared" si="1034"/>
        <v>5.4612224666649809E-3</v>
      </c>
      <c r="AJ970" s="5">
        <f t="shared" si="1035"/>
        <v>6.3501530126123485E-3</v>
      </c>
      <c r="AK970" s="5">
        <f t="shared" si="1036"/>
        <v>4.9225173215616085E-3</v>
      </c>
      <c r="AL970" s="5">
        <f t="shared" si="1037"/>
        <v>3.1054540764688951E-4</v>
      </c>
      <c r="AM970" s="5">
        <f t="shared" si="1038"/>
        <v>1.7252825995696969E-2</v>
      </c>
      <c r="AN970" s="5">
        <f t="shared" si="1039"/>
        <v>2.0125629125199888E-2</v>
      </c>
      <c r="AO970" s="5">
        <f t="shared" si="1040"/>
        <v>1.1738394271933053E-2</v>
      </c>
      <c r="AP970" s="5">
        <f t="shared" si="1041"/>
        <v>4.5643260549743494E-3</v>
      </c>
      <c r="AQ970" s="5">
        <f t="shared" si="1042"/>
        <v>1.3310853162811025E-3</v>
      </c>
      <c r="AR970" s="5">
        <f t="shared" si="1043"/>
        <v>5.4787914487544696E-4</v>
      </c>
      <c r="AS970" s="5">
        <f t="shared" si="1044"/>
        <v>1.2741163443220423E-3</v>
      </c>
      <c r="AT970" s="5">
        <f t="shared" si="1045"/>
        <v>1.481505979970836E-3</v>
      </c>
      <c r="AU970" s="5">
        <f t="shared" si="1046"/>
        <v>1.148435137534337E-3</v>
      </c>
      <c r="AV970" s="5">
        <f t="shared" si="1047"/>
        <v>6.6768373682980764E-4</v>
      </c>
      <c r="AW970" s="5">
        <f t="shared" si="1048"/>
        <v>2.340109346140096E-5</v>
      </c>
      <c r="AX970" s="5">
        <f t="shared" si="1049"/>
        <v>6.6870305834385727E-3</v>
      </c>
      <c r="AY970" s="5">
        <f t="shared" si="1050"/>
        <v>7.8005016398310367E-3</v>
      </c>
      <c r="AZ970" s="5">
        <f t="shared" si="1051"/>
        <v>4.549689512689338E-3</v>
      </c>
      <c r="BA970" s="5">
        <f t="shared" si="1052"/>
        <v>1.7690891874763851E-3</v>
      </c>
      <c r="BB970" s="5">
        <f t="shared" si="1053"/>
        <v>5.159159561081611E-4</v>
      </c>
      <c r="BC970" s="5">
        <f t="shared" si="1054"/>
        <v>1.2036443415119823E-4</v>
      </c>
      <c r="BD970" s="5">
        <f t="shared" si="1055"/>
        <v>1.0651793584371815E-4</v>
      </c>
      <c r="BE970" s="5">
        <f t="shared" si="1056"/>
        <v>2.4771200782388106E-4</v>
      </c>
      <c r="BF970" s="5">
        <f t="shared" si="1057"/>
        <v>2.8803242540376969E-4</v>
      </c>
      <c r="BG970" s="5">
        <f t="shared" si="1058"/>
        <v>2.2327723448638289E-4</v>
      </c>
      <c r="BH970" s="5">
        <f t="shared" si="1059"/>
        <v>1.2981018552859808E-4</v>
      </c>
      <c r="BI970" s="5">
        <f t="shared" si="1060"/>
        <v>6.0375825796057021E-5</v>
      </c>
      <c r="BJ970" s="8">
        <f t="shared" si="1061"/>
        <v>0.62261677140492655</v>
      </c>
      <c r="BK970" s="8">
        <f t="shared" si="1062"/>
        <v>0.19686262045948119</v>
      </c>
      <c r="BL970" s="8">
        <f t="shared" si="1063"/>
        <v>0.17013584530545378</v>
      </c>
      <c r="BM970" s="8">
        <f t="shared" si="1064"/>
        <v>0.66757149005816108</v>
      </c>
      <c r="BN970" s="8">
        <f t="shared" si="1065"/>
        <v>0.32231925012782042</v>
      </c>
    </row>
    <row r="971" spans="1:66" x14ac:dyDescent="0.25">
      <c r="A971" t="s">
        <v>16</v>
      </c>
      <c r="B971" t="s">
        <v>223</v>
      </c>
      <c r="C971" t="s">
        <v>45</v>
      </c>
      <c r="D971" t="s">
        <v>545</v>
      </c>
      <c r="E971">
        <f>VLOOKUP(A971,home!$A$2:$E$405,3,FALSE)</f>
        <v>1.6396999999999999</v>
      </c>
      <c r="F971">
        <f>VLOOKUP(B971,home!$B$2:$E$405,3,FALSE)</f>
        <v>1.0404</v>
      </c>
      <c r="G971">
        <f>VLOOKUP(C971,away!$B$2:$E$405,4,FALSE)</f>
        <v>1.3813</v>
      </c>
      <c r="H971">
        <f>VLOOKUP(A971,away!$A$2:$E$405,3,FALSE)</f>
        <v>1.2963</v>
      </c>
      <c r="I971">
        <f>VLOOKUP(C971,away!$B$2:$E$405,3,FALSE)</f>
        <v>0.75570000000000004</v>
      </c>
      <c r="J971">
        <f>VLOOKUP(B971,home!$B$2:$E$405,4,FALSE)</f>
        <v>1.3160000000000001</v>
      </c>
      <c r="K971" s="3">
        <f t="shared" si="1010"/>
        <v>2.3564202814440001</v>
      </c>
      <c r="L971" s="3">
        <f t="shared" si="1011"/>
        <v>1.2891719055600002</v>
      </c>
      <c r="M971" s="5">
        <f t="shared" si="1012"/>
        <v>2.6105945673771759E-2</v>
      </c>
      <c r="N971" s="5">
        <f t="shared" si="1013"/>
        <v>6.1516579851951025E-2</v>
      </c>
      <c r="O971" s="5">
        <f t="shared" si="1014"/>
        <v>3.3655051730702178E-2</v>
      </c>
      <c r="P971" s="5">
        <f t="shared" si="1015"/>
        <v>7.9305446471273619E-2</v>
      </c>
      <c r="Q971" s="5">
        <f t="shared" si="1016"/>
        <v>7.247945820410337E-2</v>
      </c>
      <c r="R971" s="5">
        <f t="shared" si="1017"/>
        <v>2.1693573585694861E-2</v>
      </c>
      <c r="S971" s="5">
        <f t="shared" si="1018"/>
        <v>6.0229132460875225E-2</v>
      </c>
      <c r="T971" s="5">
        <f t="shared" si="1019"/>
        <v>9.3438481246940333E-2</v>
      </c>
      <c r="U971" s="5">
        <f t="shared" si="1020"/>
        <v>5.1119176774329214E-2</v>
      </c>
      <c r="V971" s="5">
        <f t="shared" si="1021"/>
        <v>2.0329546124923412E-2</v>
      </c>
      <c r="W971" s="5">
        <f t="shared" si="1022"/>
        <v>5.693068843340731E-2</v>
      </c>
      <c r="X971" s="5">
        <f t="shared" si="1023"/>
        <v>7.3393444092538354E-2</v>
      </c>
      <c r="Y971" s="5">
        <f t="shared" si="1024"/>
        <v>4.7308383088194517E-2</v>
      </c>
      <c r="Z971" s="5">
        <f t="shared" si="1025"/>
        <v>9.3222485326254472E-3</v>
      </c>
      <c r="AA971" s="5">
        <f t="shared" si="1026"/>
        <v>2.1967135510940174E-2</v>
      </c>
      <c r="AB971" s="5">
        <f t="shared" si="1027"/>
        <v>2.5881901821604065E-2</v>
      </c>
      <c r="AC971" s="5">
        <f t="shared" si="1028"/>
        <v>3.859857616686526E-3</v>
      </c>
      <c r="AD971" s="5">
        <f t="shared" si="1029"/>
        <v>3.3538157215262585E-2</v>
      </c>
      <c r="AE971" s="5">
        <f t="shared" si="1030"/>
        <v>4.3236450046170924E-2</v>
      </c>
      <c r="AF971" s="5">
        <f t="shared" si="1031"/>
        <v>2.7869608347835976E-2</v>
      </c>
      <c r="AG971" s="5">
        <f t="shared" si="1032"/>
        <v>1.1976238700330202E-2</v>
      </c>
      <c r="AH971" s="5">
        <f t="shared" si="1033"/>
        <v>3.0044952262271657E-3</v>
      </c>
      <c r="AI971" s="5">
        <f t="shared" si="1034"/>
        <v>7.0798534865833722E-3</v>
      </c>
      <c r="AJ971" s="5">
        <f t="shared" si="1035"/>
        <v>8.3415551727185379E-3</v>
      </c>
      <c r="AK971" s="5">
        <f t="shared" si="1036"/>
        <v>6.5520699292593576E-3</v>
      </c>
      <c r="AL971" s="5">
        <f t="shared" si="1037"/>
        <v>4.6902377785059562E-4</v>
      </c>
      <c r="AM971" s="5">
        <f t="shared" si="1038"/>
        <v>1.5805998772860437E-2</v>
      </c>
      <c r="AN971" s="5">
        <f t="shared" si="1039"/>
        <v>2.0376649557287511E-2</v>
      </c>
      <c r="AO971" s="5">
        <f t="shared" si="1040"/>
        <v>1.3134502069348342E-2</v>
      </c>
      <c r="AP971" s="5">
        <f t="shared" si="1041"/>
        <v>5.6442103537745246E-3</v>
      </c>
      <c r="AQ971" s="5">
        <f t="shared" si="1042"/>
        <v>1.8190893542892465E-3</v>
      </c>
      <c r="AR971" s="5">
        <f t="shared" si="1043"/>
        <v>7.7466216720823984E-4</v>
      </c>
      <c r="AS971" s="5">
        <f t="shared" si="1044"/>
        <v>1.8254296420768595E-3</v>
      </c>
      <c r="AT971" s="5">
        <f t="shared" si="1045"/>
        <v>2.1507397154694871E-3</v>
      </c>
      <c r="AU971" s="5">
        <f t="shared" si="1046"/>
        <v>1.6893488952131324E-3</v>
      </c>
      <c r="AV971" s="5">
        <f t="shared" si="1047"/>
        <v>9.9520399977880993E-4</v>
      </c>
      <c r="AW971" s="5">
        <f t="shared" si="1048"/>
        <v>3.9578191383104602E-5</v>
      </c>
      <c r="AX971" s="5">
        <f t="shared" si="1049"/>
        <v>6.2075960128078842E-3</v>
      </c>
      <c r="AY971" s="5">
        <f t="shared" si="1050"/>
        <v>8.0026583807781982E-3</v>
      </c>
      <c r="AZ971" s="5">
        <f t="shared" si="1051"/>
        <v>5.1584011771467694E-3</v>
      </c>
      <c r="BA971" s="5">
        <f t="shared" si="1052"/>
        <v>2.2166886250617507E-3</v>
      </c>
      <c r="BB971" s="5">
        <f t="shared" si="1053"/>
        <v>7.1442317470100838E-4</v>
      </c>
      <c r="BC971" s="5">
        <f t="shared" si="1054"/>
        <v>1.8420285710110478E-4</v>
      </c>
      <c r="BD971" s="5">
        <f t="shared" si="1055"/>
        <v>1.6644545037751429E-4</v>
      </c>
      <c r="BE971" s="5">
        <f t="shared" si="1056"/>
        <v>3.9221543502365556E-4</v>
      </c>
      <c r="BF971" s="5">
        <f t="shared" si="1057"/>
        <v>4.6211220289256173E-4</v>
      </c>
      <c r="BG971" s="5">
        <f t="shared" si="1058"/>
        <v>3.6297685573293242E-4</v>
      </c>
      <c r="BH971" s="5">
        <f t="shared" si="1059"/>
        <v>2.138315061359637E-4</v>
      </c>
      <c r="BI971" s="5">
        <f t="shared" si="1060"/>
        <v>1.0077537957410041E-4</v>
      </c>
      <c r="BJ971" s="8">
        <f t="shared" si="1061"/>
        <v>0.60095190956189115</v>
      </c>
      <c r="BK971" s="8">
        <f t="shared" si="1062"/>
        <v>0.19830161050615935</v>
      </c>
      <c r="BL971" s="8">
        <f t="shared" si="1063"/>
        <v>0.1884285544875422</v>
      </c>
      <c r="BM971" s="8">
        <f t="shared" si="1064"/>
        <v>0.69428518738132616</v>
      </c>
      <c r="BN971" s="8">
        <f t="shared" si="1065"/>
        <v>0.29475605551749678</v>
      </c>
    </row>
    <row r="972" spans="1:66" x14ac:dyDescent="0.25">
      <c r="A972" t="s">
        <v>16</v>
      </c>
      <c r="B972" t="s">
        <v>462</v>
      </c>
      <c r="C972" t="s">
        <v>426</v>
      </c>
      <c r="D972" t="s">
        <v>545</v>
      </c>
      <c r="E972">
        <f>VLOOKUP(A972,home!$A$2:$E$405,3,FALSE)</f>
        <v>1.6396999999999999</v>
      </c>
      <c r="F972">
        <f>VLOOKUP(B972,home!$B$2:$E$405,3,FALSE)</f>
        <v>0.99099999999999999</v>
      </c>
      <c r="G972">
        <f>VLOOKUP(C972,away!$B$2:$E$405,4,FALSE)</f>
        <v>0.82509999999999994</v>
      </c>
      <c r="H972">
        <f>VLOOKUP(A972,away!$A$2:$E$405,3,FALSE)</f>
        <v>1.2963</v>
      </c>
      <c r="I972">
        <f>VLOOKUP(C972,away!$B$2:$E$405,3,FALSE)</f>
        <v>0.63529999999999998</v>
      </c>
      <c r="J972">
        <f>VLOOKUP(B972,home!$B$2:$E$405,4,FALSE)</f>
        <v>1.1089</v>
      </c>
      <c r="K972" s="3">
        <f t="shared" si="1010"/>
        <v>1.3407402217699997</v>
      </c>
      <c r="L972" s="3">
        <f t="shared" si="1011"/>
        <v>0.91322282957099998</v>
      </c>
      <c r="M972" s="5">
        <f t="shared" si="1012"/>
        <v>0.10498234861961829</v>
      </c>
      <c r="N972" s="5">
        <f t="shared" si="1013"/>
        <v>0.14075405737020244</v>
      </c>
      <c r="O972" s="5">
        <f t="shared" si="1014"/>
        <v>9.587227746141698E-2</v>
      </c>
      <c r="P972" s="5">
        <f t="shared" si="1015"/>
        <v>0.12853981854521512</v>
      </c>
      <c r="Q972" s="5">
        <f t="shared" si="1016"/>
        <v>9.4357313046776276E-2</v>
      </c>
      <c r="R972" s="5">
        <f t="shared" si="1017"/>
        <v>4.3776376250365609E-2</v>
      </c>
      <c r="S972" s="5">
        <f t="shared" si="1018"/>
        <v>3.9345864254529649E-2</v>
      </c>
      <c r="T972" s="5">
        <f t="shared" si="1019"/>
        <v>8.6169252411293654E-2</v>
      </c>
      <c r="U972" s="5">
        <f t="shared" si="1020"/>
        <v>5.8692748402202122E-2</v>
      </c>
      <c r="V972" s="5">
        <f t="shared" si="1021"/>
        <v>5.3527625445627608E-3</v>
      </c>
      <c r="W972" s="5">
        <f t="shared" si="1022"/>
        <v>4.2169548273318681E-2</v>
      </c>
      <c r="X972" s="5">
        <f t="shared" si="1023"/>
        <v>3.8510194195890961E-2</v>
      </c>
      <c r="Y972" s="5">
        <f t="shared" si="1024"/>
        <v>1.758419425545012E-2</v>
      </c>
      <c r="Z972" s="5">
        <f t="shared" si="1025"/>
        <v>1.3325862062574535E-2</v>
      </c>
      <c r="AA972" s="5">
        <f t="shared" si="1026"/>
        <v>1.7866519257052606E-2</v>
      </c>
      <c r="AB972" s="5">
        <f t="shared" si="1027"/>
        <v>1.1977180495479344E-2</v>
      </c>
      <c r="AC972" s="5">
        <f t="shared" si="1028"/>
        <v>4.0961834015467607E-4</v>
      </c>
      <c r="AD972" s="5">
        <f t="shared" si="1029"/>
        <v>1.4134602375977499E-2</v>
      </c>
      <c r="AE972" s="5">
        <f t="shared" si="1030"/>
        <v>1.2908041576651151E-2</v>
      </c>
      <c r="AF972" s="5">
        <f t="shared" si="1031"/>
        <v>5.8939591264247377E-3</v>
      </c>
      <c r="AG972" s="5">
        <f t="shared" si="1032"/>
        <v>1.7941660102698061E-3</v>
      </c>
      <c r="AH972" s="5">
        <f t="shared" si="1033"/>
        <v>3.0423703648142899E-3</v>
      </c>
      <c r="AI972" s="5">
        <f t="shared" si="1034"/>
        <v>4.079028317627585E-3</v>
      </c>
      <c r="AJ972" s="5">
        <f t="shared" si="1035"/>
        <v>2.7344586655910596E-3</v>
      </c>
      <c r="AK972" s="5">
        <f t="shared" si="1036"/>
        <v>1.2220662392418177E-3</v>
      </c>
      <c r="AL972" s="5">
        <f t="shared" si="1037"/>
        <v>2.0061379006502821E-5</v>
      </c>
      <c r="AM972" s="5">
        <f t="shared" si="1038"/>
        <v>3.7901659848397669E-3</v>
      </c>
      <c r="AN972" s="5">
        <f t="shared" si="1039"/>
        <v>3.4612661052191274E-3</v>
      </c>
      <c r="AO972" s="5">
        <f t="shared" si="1040"/>
        <v>1.5804536132532031E-3</v>
      </c>
      <c r="AP972" s="5">
        <f t="shared" si="1041"/>
        <v>4.8110210690026697E-4</v>
      </c>
      <c r="AQ972" s="5">
        <f t="shared" si="1042"/>
        <v>1.0983835684400789E-4</v>
      </c>
      <c r="AR972" s="5">
        <f t="shared" si="1043"/>
        <v>5.5567241463173227E-4</v>
      </c>
      <c r="AS972" s="5">
        <f t="shared" si="1044"/>
        <v>7.4501235642481986E-4</v>
      </c>
      <c r="AT972" s="5">
        <f t="shared" si="1045"/>
        <v>4.9943401598720179E-4</v>
      </c>
      <c r="AU972" s="5">
        <f t="shared" si="1046"/>
        <v>2.2320375778472071E-4</v>
      </c>
      <c r="AV972" s="5">
        <f t="shared" si="1047"/>
        <v>7.4814563928045935E-5</v>
      </c>
      <c r="AW972" s="5">
        <f t="shared" si="1048"/>
        <v>6.8230676954772592E-7</v>
      </c>
      <c r="AX972" s="5">
        <f t="shared" si="1049"/>
        <v>8.469379971765285E-4</v>
      </c>
      <c r="AY972" s="5">
        <f t="shared" si="1050"/>
        <v>7.7344311425274492E-4</v>
      </c>
      <c r="AZ972" s="5">
        <f t="shared" si="1051"/>
        <v>3.5316295465504893E-4</v>
      </c>
      <c r="BA972" s="5">
        <f t="shared" si="1052"/>
        <v>1.0750549091657952E-4</v>
      </c>
      <c r="BB972" s="5">
        <f t="shared" si="1053"/>
        <v>2.454411715231455E-5</v>
      </c>
      <c r="BC972" s="5">
        <f t="shared" si="1054"/>
        <v>4.4828496230317618E-6</v>
      </c>
      <c r="BD972" s="5">
        <f t="shared" si="1055"/>
        <v>8.4575455800756739E-5</v>
      </c>
      <c r="BE972" s="5">
        <f t="shared" si="1056"/>
        <v>1.1339371536660538E-4</v>
      </c>
      <c r="BF972" s="5">
        <f t="shared" si="1057"/>
        <v>7.6015757543973389E-5</v>
      </c>
      <c r="BG972" s="5">
        <f t="shared" si="1058"/>
        <v>3.3972461209173784E-5</v>
      </c>
      <c r="BH972" s="5">
        <f t="shared" si="1059"/>
        <v>1.1387061293915093E-5</v>
      </c>
      <c r="BI972" s="5">
        <f t="shared" si="1060"/>
        <v>3.0534182169024601E-6</v>
      </c>
      <c r="BJ972" s="8">
        <f t="shared" si="1061"/>
        <v>0.46580823133308807</v>
      </c>
      <c r="BK972" s="8">
        <f t="shared" si="1062"/>
        <v>0.27942391679733974</v>
      </c>
      <c r="BL972" s="8">
        <f t="shared" si="1063"/>
        <v>0.24168356043197928</v>
      </c>
      <c r="BM972" s="8">
        <f t="shared" si="1064"/>
        <v>0.39118661852390363</v>
      </c>
      <c r="BN972" s="8">
        <f t="shared" si="1065"/>
        <v>0.60828219129359462</v>
      </c>
    </row>
    <row r="973" spans="1:66" x14ac:dyDescent="0.25">
      <c r="A973" t="s">
        <v>59</v>
      </c>
      <c r="B973" t="s">
        <v>273</v>
      </c>
      <c r="C973" t="s">
        <v>228</v>
      </c>
      <c r="D973" t="s">
        <v>545</v>
      </c>
      <c r="E973">
        <f>VLOOKUP(A973,home!$A$2:$E$405,3,FALSE)</f>
        <v>1.6243000000000001</v>
      </c>
      <c r="F973">
        <f>VLOOKUP(B973,home!$B$2:$E$405,3,FALSE)</f>
        <v>1.6416999999999999</v>
      </c>
      <c r="G973">
        <f>VLOOKUP(C973,away!$B$2:$E$405,4,FALSE)</f>
        <v>1.2655000000000001</v>
      </c>
      <c r="H973">
        <f>VLOOKUP(A973,away!$A$2:$E$405,3,FALSE)</f>
        <v>1.2161999999999999</v>
      </c>
      <c r="I973">
        <f>VLOOKUP(C973,away!$B$2:$E$405,3,FALSE)</f>
        <v>1.3247</v>
      </c>
      <c r="J973">
        <f>VLOOKUP(B973,home!$B$2:$E$405,4,FALSE)</f>
        <v>1.1419999999999999</v>
      </c>
      <c r="K973" s="3">
        <f t="shared" si="1010"/>
        <v>3.3745991438050007</v>
      </c>
      <c r="L973" s="3">
        <f t="shared" si="1011"/>
        <v>1.8398763598799999</v>
      </c>
      <c r="M973" s="5">
        <f t="shared" si="1012"/>
        <v>5.4372845644406181E-3</v>
      </c>
      <c r="N973" s="5">
        <f t="shared" si="1013"/>
        <v>1.834865583578546E-2</v>
      </c>
      <c r="O973" s="5">
        <f t="shared" si="1014"/>
        <v>1.0003931332054714E-2</v>
      </c>
      <c r="P973" s="5">
        <f t="shared" si="1015"/>
        <v>3.3759258107835859E-2</v>
      </c>
      <c r="Q973" s="5">
        <f t="shared" si="1016"/>
        <v>3.0959679136707122E-2</v>
      </c>
      <c r="R973" s="5">
        <f t="shared" si="1017"/>
        <v>9.2029983818551556E-3</v>
      </c>
      <c r="S973" s="5">
        <f t="shared" si="1018"/>
        <v>5.2401501819719989E-2</v>
      </c>
      <c r="T973" s="5">
        <f t="shared" si="1019"/>
        <v>5.6961981753097468E-2</v>
      </c>
      <c r="U973" s="5">
        <f t="shared" si="1020"/>
        <v>3.1056430459847219E-2</v>
      </c>
      <c r="V973" s="5">
        <f t="shared" si="1021"/>
        <v>3.615031249522975E-2</v>
      </c>
      <c r="W973" s="5">
        <f t="shared" si="1022"/>
        <v>3.4825502235736466E-2</v>
      </c>
      <c r="X973" s="5">
        <f t="shared" si="1023"/>
        <v>6.4074618284479593E-2</v>
      </c>
      <c r="Y973" s="5">
        <f t="shared" si="1024"/>
        <v>5.8944687724974416E-2</v>
      </c>
      <c r="Z973" s="5">
        <f t="shared" si="1025"/>
        <v>5.644126387596397E-3</v>
      </c>
      <c r="AA973" s="5">
        <f t="shared" si="1026"/>
        <v>1.9046664075110017E-2</v>
      </c>
      <c r="AB973" s="5">
        <f t="shared" si="1027"/>
        <v>3.2137428140103862E-2</v>
      </c>
      <c r="AC973" s="5">
        <f t="shared" si="1028"/>
        <v>1.402823086300683E-2</v>
      </c>
      <c r="AD973" s="5">
        <f t="shared" si="1029"/>
        <v>2.9380527506823857E-2</v>
      </c>
      <c r="AE973" s="5">
        <f t="shared" si="1030"/>
        <v>5.4056538000609278E-2</v>
      </c>
      <c r="AF973" s="5">
        <f t="shared" si="1031"/>
        <v>4.9728673182137959E-2</v>
      </c>
      <c r="AG973" s="5">
        <f t="shared" si="1032"/>
        <v>3.0498203398671382E-2</v>
      </c>
      <c r="AH973" s="5">
        <f t="shared" si="1033"/>
        <v>2.5961236781783773E-3</v>
      </c>
      <c r="AI973" s="5">
        <f t="shared" si="1034"/>
        <v>8.7608767415926422E-3</v>
      </c>
      <c r="AJ973" s="5">
        <f t="shared" si="1035"/>
        <v>1.4782223575579838E-2</v>
      </c>
      <c r="AK973" s="5">
        <f t="shared" si="1036"/>
        <v>1.662802634056194E-2</v>
      </c>
      <c r="AL973" s="5">
        <f t="shared" si="1037"/>
        <v>3.4839645480227188E-3</v>
      </c>
      <c r="AM973" s="5">
        <f t="shared" si="1038"/>
        <v>1.9829500593813405E-2</v>
      </c>
      <c r="AN973" s="5">
        <f t="shared" si="1039"/>
        <v>3.6483829370783698E-2</v>
      </c>
      <c r="AO973" s="5">
        <f t="shared" si="1040"/>
        <v>3.3562867588600276E-2</v>
      </c>
      <c r="AP973" s="5">
        <f t="shared" si="1041"/>
        <v>2.0583842215349434E-2</v>
      </c>
      <c r="AQ973" s="5">
        <f t="shared" si="1042"/>
        <v>9.4679311718803439E-3</v>
      </c>
      <c r="AR973" s="5">
        <f t="shared" si="1043"/>
        <v>9.5530931656102197E-4</v>
      </c>
      <c r="AS973" s="5">
        <f t="shared" si="1044"/>
        <v>3.2237860017357654E-3</v>
      </c>
      <c r="AT973" s="5">
        <f t="shared" si="1045"/>
        <v>5.4394927406340313E-3</v>
      </c>
      <c r="AU973" s="5">
        <f t="shared" si="1046"/>
        <v>6.1187025150923726E-3</v>
      </c>
      <c r="AV973" s="5">
        <f t="shared" si="1047"/>
        <v>5.1620420671570563E-3</v>
      </c>
      <c r="AW973" s="5">
        <f t="shared" si="1048"/>
        <v>6.0087212560540738E-4</v>
      </c>
      <c r="AX973" s="5">
        <f t="shared" si="1049"/>
        <v>1.1152769287660576E-2</v>
      </c>
      <c r="AY973" s="5">
        <f t="shared" si="1050"/>
        <v>2.0519716559562397E-2</v>
      </c>
      <c r="AZ973" s="5">
        <f t="shared" si="1051"/>
        <v>1.8876870704688516E-2</v>
      </c>
      <c r="BA973" s="5">
        <f t="shared" si="1052"/>
        <v>1.1577036052689237E-2</v>
      </c>
      <c r="BB973" s="5">
        <f t="shared" si="1053"/>
        <v>5.3250787377053469E-3</v>
      </c>
      <c r="BC973" s="5">
        <f t="shared" si="1054"/>
        <v>1.9594972968007399E-3</v>
      </c>
      <c r="BD973" s="5">
        <f t="shared" si="1055"/>
        <v>2.9294183798562383E-4</v>
      </c>
      <c r="BE973" s="5">
        <f t="shared" si="1056"/>
        <v>9.8856127565094955E-4</v>
      </c>
      <c r="BF973" s="5">
        <f t="shared" si="1057"/>
        <v>1.6679990172052369E-3</v>
      </c>
      <c r="BG973" s="5">
        <f t="shared" si="1058"/>
        <v>1.8762760184427919E-3</v>
      </c>
      <c r="BH973" s="5">
        <f t="shared" si="1059"/>
        <v>1.5829198613447253E-3</v>
      </c>
      <c r="BI973" s="5">
        <f t="shared" si="1060"/>
        <v>1.0683440017611678E-3</v>
      </c>
      <c r="BJ973" s="8">
        <f t="shared" si="1061"/>
        <v>0.61711800663855709</v>
      </c>
      <c r="BK973" s="8">
        <f t="shared" si="1062"/>
        <v>0.16578026895781814</v>
      </c>
      <c r="BL973" s="8">
        <f t="shared" si="1063"/>
        <v>0.1725910773784545</v>
      </c>
      <c r="BM973" s="8">
        <f t="shared" si="1064"/>
        <v>0.83350282756979033</v>
      </c>
      <c r="BN973" s="8">
        <f t="shared" si="1065"/>
        <v>0.10771180735867894</v>
      </c>
    </row>
    <row r="974" spans="1:66" x14ac:dyDescent="0.25">
      <c r="A974" t="s">
        <v>59</v>
      </c>
      <c r="B974" t="s">
        <v>63</v>
      </c>
      <c r="C974" t="s">
        <v>75</v>
      </c>
      <c r="D974" t="s">
        <v>545</v>
      </c>
      <c r="E974">
        <f>VLOOKUP(A974,home!$A$2:$E$405,3,FALSE)</f>
        <v>1.6243000000000001</v>
      </c>
      <c r="F974">
        <f>VLOOKUP(B974,home!$B$2:$E$405,3,FALSE)</f>
        <v>1.1989000000000001</v>
      </c>
      <c r="G974">
        <f>VLOOKUP(C974,away!$B$2:$E$405,4,FALSE)</f>
        <v>1.4365000000000001</v>
      </c>
      <c r="H974">
        <f>VLOOKUP(A974,away!$A$2:$E$405,3,FALSE)</f>
        <v>1.2161999999999999</v>
      </c>
      <c r="I974">
        <f>VLOOKUP(C974,away!$B$2:$E$405,3,FALSE)</f>
        <v>0.77659999999999996</v>
      </c>
      <c r="J974">
        <f>VLOOKUP(B974,home!$B$2:$E$405,4,FALSE)</f>
        <v>0.90880000000000005</v>
      </c>
      <c r="K974" s="3">
        <f t="shared" si="1010"/>
        <v>2.7974017023550006</v>
      </c>
      <c r="L974" s="3">
        <f t="shared" si="1011"/>
        <v>0.85836243609599994</v>
      </c>
      <c r="M974" s="5">
        <f t="shared" si="1012"/>
        <v>2.5841743266977583E-2</v>
      </c>
      <c r="N974" s="5">
        <f t="shared" si="1013"/>
        <v>7.2289736606863955E-2</v>
      </c>
      <c r="O974" s="5">
        <f t="shared" si="1014"/>
        <v>2.2181581703610283E-2</v>
      </c>
      <c r="P974" s="5">
        <f t="shared" si="1015"/>
        <v>6.2050794418605934E-2</v>
      </c>
      <c r="Q974" s="5">
        <f t="shared" si="1016"/>
        <v>0.10111171612341795</v>
      </c>
      <c r="R974" s="5">
        <f t="shared" si="1017"/>
        <v>9.5199182537866901E-3</v>
      </c>
      <c r="S974" s="5">
        <f t="shared" si="1018"/>
        <v>3.7248852062742671E-2</v>
      </c>
      <c r="T974" s="5">
        <f t="shared" si="1019"/>
        <v>8.679049896954423E-2</v>
      </c>
      <c r="U974" s="5">
        <f t="shared" si="1020"/>
        <v>2.6631035529423332E-2</v>
      </c>
      <c r="V974" s="5">
        <f t="shared" si="1021"/>
        <v>9.9379297449757563E-3</v>
      </c>
      <c r="W974" s="5">
        <f t="shared" si="1022"/>
        <v>9.4283362270561652E-2</v>
      </c>
      <c r="X974" s="5">
        <f t="shared" si="1023"/>
        <v>8.0929296521880981E-2</v>
      </c>
      <c r="Y974" s="5">
        <f t="shared" si="1024"/>
        <v>3.4733334057028643E-2</v>
      </c>
      <c r="Z974" s="5">
        <f t="shared" si="1025"/>
        <v>2.7238467412517074E-3</v>
      </c>
      <c r="AA974" s="5">
        <f t="shared" si="1026"/>
        <v>7.6196935109316462E-3</v>
      </c>
      <c r="AB974" s="5">
        <f t="shared" si="1027"/>
        <v>1.0657671799451773E-2</v>
      </c>
      <c r="AC974" s="5">
        <f t="shared" si="1028"/>
        <v>1.4914252039355616E-3</v>
      </c>
      <c r="AD974" s="5">
        <f t="shared" si="1029"/>
        <v>6.5937109529855584E-2</v>
      </c>
      <c r="AE974" s="5">
        <f t="shared" si="1030"/>
        <v>5.6597937965175621E-2</v>
      </c>
      <c r="AF974" s="5">
        <f t="shared" si="1031"/>
        <v>2.4290771954899211E-2</v>
      </c>
      <c r="AG974" s="5">
        <f t="shared" si="1032"/>
        <v>6.9500953966198939E-3</v>
      </c>
      <c r="AH974" s="5">
        <f t="shared" si="1033"/>
        <v>5.8451193109324158E-4</v>
      </c>
      <c r="AI974" s="5">
        <f t="shared" si="1034"/>
        <v>1.6351146710870425E-3</v>
      </c>
      <c r="AJ974" s="5">
        <f t="shared" si="1035"/>
        <v>2.2870362822222652E-3</v>
      </c>
      <c r="AK974" s="5">
        <f t="shared" si="1036"/>
        <v>2.1325863964120721E-3</v>
      </c>
      <c r="AL974" s="5">
        <f t="shared" si="1037"/>
        <v>1.432474856886183E-4</v>
      </c>
      <c r="AM974" s="5">
        <f t="shared" si="1038"/>
        <v>3.6890516489437232E-2</v>
      </c>
      <c r="AN974" s="5">
        <f t="shared" si="1039"/>
        <v>3.1665433602712997E-2</v>
      </c>
      <c r="AO974" s="5">
        <f t="shared" si="1040"/>
        <v>1.359020936363043E-2</v>
      </c>
      <c r="AP974" s="5">
        <f t="shared" si="1041"/>
        <v>3.8884417388068289E-3</v>
      </c>
      <c r="AQ974" s="5">
        <f t="shared" si="1042"/>
        <v>8.3442308088489876E-4</v>
      </c>
      <c r="AR974" s="5">
        <f t="shared" si="1043"/>
        <v>1.0034461702007444E-4</v>
      </c>
      <c r="AS974" s="5">
        <f t="shared" si="1044"/>
        <v>2.8070420247411674E-4</v>
      </c>
      <c r="AT974" s="5">
        <f t="shared" si="1045"/>
        <v>3.9262120692964861E-4</v>
      </c>
      <c r="AU974" s="5">
        <f t="shared" si="1046"/>
        <v>3.6610641088189133E-4</v>
      </c>
      <c r="AV974" s="5">
        <f t="shared" si="1047"/>
        <v>2.5603667426102051E-4</v>
      </c>
      <c r="AW974" s="5">
        <f t="shared" si="1048"/>
        <v>9.5545457784846523E-6</v>
      </c>
      <c r="AX974" s="5">
        <f t="shared" si="1049"/>
        <v>1.7199598938051171E-2</v>
      </c>
      <c r="AY974" s="5">
        <f t="shared" si="1050"/>
        <v>1.4763489644339777E-2</v>
      </c>
      <c r="AZ974" s="5">
        <f t="shared" si="1051"/>
        <v>6.3362124681967781E-3</v>
      </c>
      <c r="BA974" s="5">
        <f t="shared" si="1052"/>
        <v>1.8129222566077453E-3</v>
      </c>
      <c r="BB974" s="5">
        <f t="shared" si="1053"/>
        <v>3.8903609115862041E-4</v>
      </c>
      <c r="BC974" s="5">
        <f t="shared" si="1054"/>
        <v>6.6786793387235799E-5</v>
      </c>
      <c r="BD974" s="5">
        <f t="shared" si="1055"/>
        <v>1.4355341652411868E-5</v>
      </c>
      <c r="BE974" s="5">
        <f t="shared" si="1056"/>
        <v>4.0157657176344602E-5</v>
      </c>
      <c r="BF974" s="5">
        <f t="shared" si="1057"/>
        <v>5.6168549273847456E-5</v>
      </c>
      <c r="BG974" s="5">
        <f t="shared" si="1058"/>
        <v>5.2375331785823871E-5</v>
      </c>
      <c r="BH974" s="5">
        <f t="shared" si="1059"/>
        <v>3.6628710574767913E-5</v>
      </c>
      <c r="BI974" s="5">
        <f t="shared" si="1060"/>
        <v>2.0493043463384874E-5</v>
      </c>
      <c r="BJ974" s="8">
        <f t="shared" si="1061"/>
        <v>0.75135092986306162</v>
      </c>
      <c r="BK974" s="8">
        <f t="shared" si="1062"/>
        <v>0.15147748182726586</v>
      </c>
      <c r="BL974" s="8">
        <f t="shared" si="1063"/>
        <v>8.4865141823511667E-2</v>
      </c>
      <c r="BM974" s="8">
        <f t="shared" si="1064"/>
        <v>0.68266797478326702</v>
      </c>
      <c r="BN974" s="8">
        <f t="shared" si="1065"/>
        <v>0.29299549037326239</v>
      </c>
    </row>
    <row r="975" spans="1:66" x14ac:dyDescent="0.25">
      <c r="A975" t="s">
        <v>59</v>
      </c>
      <c r="B975" t="s">
        <v>67</v>
      </c>
      <c r="C975" t="s">
        <v>294</v>
      </c>
      <c r="D975" t="s">
        <v>545</v>
      </c>
      <c r="E975">
        <f>VLOOKUP(A975,home!$A$2:$E$405,3,FALSE)</f>
        <v>1.6243000000000001</v>
      </c>
      <c r="F975">
        <f>VLOOKUP(B975,home!$B$2:$E$405,3,FALSE)</f>
        <v>0.64990000000000003</v>
      </c>
      <c r="G975">
        <f>VLOOKUP(C975,away!$B$2:$E$405,4,FALSE)</f>
        <v>0.81010000000000004</v>
      </c>
      <c r="H975">
        <f>VLOOKUP(A975,away!$A$2:$E$405,3,FALSE)</f>
        <v>1.2161999999999999</v>
      </c>
      <c r="I975">
        <f>VLOOKUP(C975,away!$B$2:$E$405,3,FALSE)</f>
        <v>0.77900000000000003</v>
      </c>
      <c r="J975">
        <f>VLOOKUP(B975,home!$B$2:$E$405,4,FALSE)</f>
        <v>0.82220000000000004</v>
      </c>
      <c r="K975" s="3">
        <f t="shared" si="1010"/>
        <v>0.85516794495700021</v>
      </c>
      <c r="L975" s="3">
        <f t="shared" si="1011"/>
        <v>0.77896855956000011</v>
      </c>
      <c r="M975" s="5">
        <f t="shared" si="1012"/>
        <v>0.19512078449275097</v>
      </c>
      <c r="N975" s="5">
        <f t="shared" si="1013"/>
        <v>0.16686104029306353</v>
      </c>
      <c r="O975" s="5">
        <f t="shared" si="1014"/>
        <v>0.1519929564365354</v>
      </c>
      <c r="P975" s="5">
        <f t="shared" si="1015"/>
        <v>0.12997950420377083</v>
      </c>
      <c r="Q975" s="5">
        <f t="shared" si="1016"/>
        <v>7.1347106460403181E-2</v>
      </c>
      <c r="R975" s="5">
        <f t="shared" si="1017"/>
        <v>5.9198867169316917E-2</v>
      </c>
      <c r="S975" s="5">
        <f t="shared" si="1018"/>
        <v>2.1646427310369063E-2</v>
      </c>
      <c r="T975" s="5">
        <f t="shared" si="1019"/>
        <v>5.5577152748234236E-2</v>
      </c>
      <c r="U975" s="5">
        <f t="shared" si="1020"/>
        <v>5.0624973580967167E-2</v>
      </c>
      <c r="V975" s="5">
        <f t="shared" si="1021"/>
        <v>1.6021938507354918E-3</v>
      </c>
      <c r="W975" s="5">
        <f t="shared" si="1022"/>
        <v>2.0337919470123769E-2</v>
      </c>
      <c r="X975" s="5">
        <f t="shared" si="1023"/>
        <v>1.5842599834089591E-2</v>
      </c>
      <c r="Y975" s="5">
        <f t="shared" si="1024"/>
        <v>6.1704435862231328E-3</v>
      </c>
      <c r="Z975" s="5">
        <f t="shared" si="1025"/>
        <v>1.5371352095488861E-2</v>
      </c>
      <c r="AA975" s="5">
        <f t="shared" si="1026"/>
        <v>1.3145087582709686E-2</v>
      </c>
      <c r="AB975" s="5">
        <f t="shared" si="1027"/>
        <v>5.6206287671928118E-3</v>
      </c>
      <c r="AC975" s="5">
        <f t="shared" si="1028"/>
        <v>6.6706233685687427E-5</v>
      </c>
      <c r="AD975" s="5">
        <f t="shared" si="1029"/>
        <v>4.3480841994916761E-3</v>
      </c>
      <c r="AE975" s="5">
        <f t="shared" si="1030"/>
        <v>3.3870208857236265E-3</v>
      </c>
      <c r="AF975" s="5">
        <f t="shared" si="1031"/>
        <v>1.3191913902758847E-3</v>
      </c>
      <c r="AG975" s="5">
        <f t="shared" si="1032"/>
        <v>3.4253620568905325E-4</v>
      </c>
      <c r="AH975" s="5">
        <f t="shared" si="1033"/>
        <v>2.9934500000781362E-3</v>
      </c>
      <c r="AI975" s="5">
        <f t="shared" si="1034"/>
        <v>2.5599024848983517E-3</v>
      </c>
      <c r="AJ975" s="5">
        <f t="shared" si="1035"/>
        <v>1.0945732736504208E-3</v>
      </c>
      <c r="AK975" s="5">
        <f t="shared" si="1036"/>
        <v>3.1201465901082892E-4</v>
      </c>
      <c r="AL975" s="5">
        <f t="shared" si="1037"/>
        <v>1.777451480488211E-6</v>
      </c>
      <c r="AM975" s="5">
        <f t="shared" si="1038"/>
        <v>7.4366844587586017E-4</v>
      </c>
      <c r="AN975" s="5">
        <f t="shared" si="1039"/>
        <v>5.7929433807414263E-4</v>
      </c>
      <c r="AO975" s="5">
        <f t="shared" si="1040"/>
        <v>2.2562603804543929E-4</v>
      </c>
      <c r="AP975" s="5">
        <f t="shared" si="1041"/>
        <v>5.8585196618495217E-5</v>
      </c>
      <c r="AQ975" s="5">
        <f t="shared" si="1042"/>
        <v>1.1409006555362149E-5</v>
      </c>
      <c r="AR975" s="5">
        <f t="shared" si="1043"/>
        <v>4.6636068693514974E-4</v>
      </c>
      <c r="AS975" s="5">
        <f t="shared" si="1044"/>
        <v>3.9881671025506692E-4</v>
      </c>
      <c r="AT975" s="5">
        <f t="shared" si="1045"/>
        <v>1.7052763326166849E-4</v>
      </c>
      <c r="AU975" s="5">
        <f t="shared" si="1046"/>
        <v>4.8609921898254013E-5</v>
      </c>
      <c r="AV975" s="5">
        <f t="shared" si="1047"/>
        <v>1.039241175356254E-5</v>
      </c>
      <c r="AW975" s="5">
        <f t="shared" si="1048"/>
        <v>3.289020621262917E-8</v>
      </c>
      <c r="AX975" s="5">
        <f t="shared" si="1049"/>
        <v>1.0599356943150423E-4</v>
      </c>
      <c r="AY975" s="5">
        <f t="shared" si="1050"/>
        <v>8.2565658102681691E-5</v>
      </c>
      <c r="AZ975" s="5">
        <f t="shared" si="1051"/>
        <v>3.2158025880684707E-5</v>
      </c>
      <c r="BA975" s="5">
        <f t="shared" si="1052"/>
        <v>8.3500303661900563E-6</v>
      </c>
      <c r="BB975" s="5">
        <f t="shared" si="1053"/>
        <v>1.6261027816583318E-6</v>
      </c>
      <c r="BC975" s="5">
        <f t="shared" si="1054"/>
        <v>2.5333658830498012E-7</v>
      </c>
      <c r="BD975" s="5">
        <f t="shared" si="1055"/>
        <v>6.0546718756214261E-5</v>
      </c>
      <c r="BE975" s="5">
        <f t="shared" si="1056"/>
        <v>5.17776130526412E-5</v>
      </c>
      <c r="BF975" s="5">
        <f t="shared" si="1057"/>
        <v>2.2139277474502965E-5</v>
      </c>
      <c r="BG975" s="5">
        <f t="shared" si="1058"/>
        <v>6.3109334735678363E-6</v>
      </c>
      <c r="BH975" s="5">
        <f t="shared" si="1059"/>
        <v>1.3492270023378372E-6</v>
      </c>
      <c r="BI975" s="5">
        <f t="shared" si="1060"/>
        <v>2.3076313657394844E-7</v>
      </c>
      <c r="BJ975" s="8">
        <f t="shared" si="1061"/>
        <v>0.34738262482163801</v>
      </c>
      <c r="BK975" s="8">
        <f t="shared" si="1062"/>
        <v>0.34849995920089527</v>
      </c>
      <c r="BL975" s="8">
        <f t="shared" si="1063"/>
        <v>0.2887795158513593</v>
      </c>
      <c r="BM975" s="8">
        <f t="shared" si="1064"/>
        <v>0.22545066014564408</v>
      </c>
      <c r="BN975" s="8">
        <f t="shared" si="1065"/>
        <v>0.77450025905584086</v>
      </c>
    </row>
    <row r="976" spans="1:66" x14ac:dyDescent="0.25">
      <c r="A976" t="s">
        <v>59</v>
      </c>
      <c r="B976" t="s">
        <v>229</v>
      </c>
      <c r="C976" t="s">
        <v>64</v>
      </c>
      <c r="D976" t="s">
        <v>545</v>
      </c>
      <c r="E976">
        <f>VLOOKUP(A976,home!$A$2:$E$405,3,FALSE)</f>
        <v>1.6243000000000001</v>
      </c>
      <c r="F976">
        <f>VLOOKUP(B976,home!$B$2:$E$405,3,FALSE)</f>
        <v>1.4904999999999999</v>
      </c>
      <c r="G976">
        <f>VLOOKUP(C976,away!$B$2:$E$405,4,FALSE)</f>
        <v>0.9919</v>
      </c>
      <c r="H976">
        <f>VLOOKUP(A976,away!$A$2:$E$405,3,FALSE)</f>
        <v>1.2161999999999999</v>
      </c>
      <c r="I976">
        <f>VLOOKUP(C976,away!$B$2:$E$405,3,FALSE)</f>
        <v>0.68520000000000003</v>
      </c>
      <c r="J976">
        <f>VLOOKUP(B976,home!$B$2:$E$405,4,FALSE)</f>
        <v>0.73570000000000002</v>
      </c>
      <c r="K976" s="3">
        <f t="shared" si="1010"/>
        <v>2.4014088948850003</v>
      </c>
      <c r="L976" s="3">
        <f t="shared" si="1011"/>
        <v>0.61308841456800001</v>
      </c>
      <c r="M976" s="5">
        <f t="shared" si="1012"/>
        <v>4.9070496562811282E-2</v>
      </c>
      <c r="N976" s="5">
        <f t="shared" si="1013"/>
        <v>0.11783832692235885</v>
      </c>
      <c r="O976" s="5">
        <f t="shared" si="1014"/>
        <v>3.0084552939758459E-2</v>
      </c>
      <c r="P976" s="5">
        <f t="shared" si="1015"/>
        <v>7.2245313028174662E-2</v>
      </c>
      <c r="Q976" s="5">
        <f t="shared" si="1016"/>
        <v>0.1414890032148596</v>
      </c>
      <c r="R976" s="5">
        <f t="shared" si="1017"/>
        <v>9.2222454324117891E-3</v>
      </c>
      <c r="S976" s="5">
        <f t="shared" si="1018"/>
        <v>2.6591259616957508E-2</v>
      </c>
      <c r="T976" s="5">
        <f t="shared" si="1019"/>
        <v>8.6745268659804919E-2</v>
      </c>
      <c r="U976" s="5">
        <f t="shared" si="1020"/>
        <v>2.2146382212206238E-2</v>
      </c>
      <c r="V976" s="5">
        <f t="shared" si="1021"/>
        <v>4.3499636224193713E-3</v>
      </c>
      <c r="W976" s="5">
        <f t="shared" si="1022"/>
        <v>0.11325765028285872</v>
      </c>
      <c r="X976" s="5">
        <f t="shared" si="1023"/>
        <v>6.9436953249614852E-2</v>
      </c>
      <c r="Y976" s="5">
        <f t="shared" si="1024"/>
        <v>2.1285495790119353E-2</v>
      </c>
      <c r="Z976" s="5">
        <f t="shared" si="1025"/>
        <v>1.884683943638108E-3</v>
      </c>
      <c r="AA976" s="5">
        <f t="shared" si="1026"/>
        <v>4.525896786299494E-3</v>
      </c>
      <c r="AB976" s="5">
        <f t="shared" si="1027"/>
        <v>5.4342643999755217E-3</v>
      </c>
      <c r="AC976" s="5">
        <f t="shared" si="1028"/>
        <v>4.0027168254833491E-4</v>
      </c>
      <c r="AD976" s="5">
        <f t="shared" si="1029"/>
        <v>6.7994482200757919E-2</v>
      </c>
      <c r="AE976" s="5">
        <f t="shared" si="1030"/>
        <v>4.1686629291834768E-2</v>
      </c>
      <c r="AF976" s="5">
        <f t="shared" si="1031"/>
        <v>1.2778794730607465E-2</v>
      </c>
      <c r="AG976" s="5">
        <f t="shared" si="1032"/>
        <v>2.6115103338260146E-3</v>
      </c>
      <c r="AH976" s="5">
        <f t="shared" si="1033"/>
        <v>2.8886947274171337E-4</v>
      </c>
      <c r="AI976" s="5">
        <f t="shared" si="1034"/>
        <v>6.9369372130269075E-4</v>
      </c>
      <c r="AJ976" s="5">
        <f t="shared" si="1035"/>
        <v>8.3292113633107905E-4</v>
      </c>
      <c r="AK976" s="5">
        <f t="shared" si="1036"/>
        <v>6.6672807517439167E-4</v>
      </c>
      <c r="AL976" s="5">
        <f t="shared" si="1037"/>
        <v>2.3572415221030648E-5</v>
      </c>
      <c r="AM976" s="5">
        <f t="shared" si="1038"/>
        <v>3.2656510871999979E-2</v>
      </c>
      <c r="AN976" s="5">
        <f t="shared" si="1039"/>
        <v>2.0021328475837125E-2</v>
      </c>
      <c r="AO976" s="5">
        <f t="shared" si="1040"/>
        <v>6.1374222663980677E-3</v>
      </c>
      <c r="AP976" s="5">
        <f t="shared" si="1041"/>
        <v>1.2542608289467776E-3</v>
      </c>
      <c r="AQ976" s="5">
        <f t="shared" si="1042"/>
        <v>1.9224319576843134E-4</v>
      </c>
      <c r="AR976" s="5">
        <f t="shared" si="1043"/>
        <v>3.5420505412062241E-5</v>
      </c>
      <c r="AS976" s="5">
        <f t="shared" si="1044"/>
        <v>8.5059116757848561E-5</v>
      </c>
      <c r="AT976" s="5">
        <f t="shared" si="1045"/>
        <v>1.0213085978667968E-4</v>
      </c>
      <c r="AU976" s="5">
        <f t="shared" si="1046"/>
        <v>8.1752651711328444E-5</v>
      </c>
      <c r="AV976" s="5">
        <f t="shared" si="1047"/>
        <v>4.9080386250004905E-5</v>
      </c>
      <c r="AW976" s="5">
        <f t="shared" si="1048"/>
        <v>9.6403057039330507E-7</v>
      </c>
      <c r="AX976" s="5">
        <f t="shared" si="1049"/>
        <v>1.3070272613988257E-2</v>
      </c>
      <c r="AY976" s="5">
        <f t="shared" si="1050"/>
        <v>8.0132327148816091E-3</v>
      </c>
      <c r="AZ976" s="5">
        <f t="shared" si="1051"/>
        <v>2.4564100703655983E-3</v>
      </c>
      <c r="BA976" s="5">
        <f t="shared" si="1052"/>
        <v>5.0199885185643806E-4</v>
      </c>
      <c r="BB976" s="5">
        <f t="shared" si="1053"/>
        <v>7.6942420049904971E-5</v>
      </c>
      <c r="BC976" s="5">
        <f t="shared" si="1054"/>
        <v>9.4345012642842697E-6</v>
      </c>
      <c r="BD976" s="5">
        <f t="shared" si="1055"/>
        <v>3.6193169177130815E-6</v>
      </c>
      <c r="BE976" s="5">
        <f t="shared" si="1056"/>
        <v>8.6914598396039576E-6</v>
      </c>
      <c r="BF976" s="5">
        <f t="shared" si="1057"/>
        <v>1.0435874484180352E-5</v>
      </c>
      <c r="BG976" s="5">
        <f t="shared" si="1058"/>
        <v>8.3536006040713693E-6</v>
      </c>
      <c r="BH976" s="5">
        <f t="shared" si="1059"/>
        <v>5.0151026987334262E-6</v>
      </c>
      <c r="BI976" s="5">
        <f t="shared" si="1060"/>
        <v>2.408662445900044E-6</v>
      </c>
      <c r="BJ976" s="8">
        <f t="shared" si="1061"/>
        <v>0.75951417148799882</v>
      </c>
      <c r="BK976" s="8">
        <f t="shared" si="1062"/>
        <v>0.16069410964301381</v>
      </c>
      <c r="BL976" s="8">
        <f t="shared" si="1063"/>
        <v>7.4287521713109525E-2</v>
      </c>
      <c r="BM976" s="8">
        <f t="shared" si="1064"/>
        <v>0.56841828000307415</v>
      </c>
      <c r="BN976" s="8">
        <f t="shared" si="1065"/>
        <v>0.41994993810037462</v>
      </c>
    </row>
    <row r="977" spans="1:66" x14ac:dyDescent="0.25">
      <c r="A977" t="s">
        <v>59</v>
      </c>
      <c r="B977" t="s">
        <v>227</v>
      </c>
      <c r="C977" t="s">
        <v>274</v>
      </c>
      <c r="D977" t="s">
        <v>545</v>
      </c>
      <c r="E977">
        <f>VLOOKUP(A977,home!$A$2:$E$405,3,FALSE)</f>
        <v>1.6243000000000001</v>
      </c>
      <c r="F977">
        <f>VLOOKUP(B977,home!$B$2:$E$405,3,FALSE)</f>
        <v>1.5430999999999999</v>
      </c>
      <c r="G977">
        <f>VLOOKUP(C977,away!$B$2:$E$405,4,FALSE)</f>
        <v>0.61560000000000004</v>
      </c>
      <c r="H977">
        <f>VLOOKUP(A977,away!$A$2:$E$405,3,FALSE)</f>
        <v>1.2161999999999999</v>
      </c>
      <c r="I977">
        <f>VLOOKUP(C977,away!$B$2:$E$405,3,FALSE)</f>
        <v>1.4160999999999999</v>
      </c>
      <c r="J977">
        <f>VLOOKUP(B977,home!$B$2:$E$405,4,FALSE)</f>
        <v>0.74629999999999996</v>
      </c>
      <c r="K977" s="3">
        <f t="shared" si="1010"/>
        <v>1.5429751323480001</v>
      </c>
      <c r="L977" s="3">
        <f t="shared" si="1011"/>
        <v>1.2853232499659999</v>
      </c>
      <c r="M977" s="5">
        <f t="shared" si="1012"/>
        <v>5.9113356469373525E-2</v>
      </c>
      <c r="N977" s="5">
        <f t="shared" si="1013"/>
        <v>9.121043902186611E-2</v>
      </c>
      <c r="O977" s="5">
        <f t="shared" si="1014"/>
        <v>7.5979771453613842E-2</v>
      </c>
      <c r="P977" s="5">
        <f t="shared" si="1015"/>
        <v>0.11723489791441059</v>
      </c>
      <c r="Q977" s="5">
        <f t="shared" si="1016"/>
        <v>7.0367719610641546E-2</v>
      </c>
      <c r="R977" s="5">
        <f t="shared" si="1017"/>
        <v>4.8829283388216439E-2</v>
      </c>
      <c r="S977" s="5">
        <f t="shared" si="1018"/>
        <v>5.8125701659839879E-2</v>
      </c>
      <c r="T977" s="5">
        <f t="shared" si="1019"/>
        <v>9.044526606264601E-2</v>
      </c>
      <c r="U977" s="5">
        <f t="shared" si="1020"/>
        <v>7.5342369998391251E-2</v>
      </c>
      <c r="V977" s="5">
        <f t="shared" si="1021"/>
        <v>1.2808462150409688E-2</v>
      </c>
      <c r="W977" s="5">
        <f t="shared" si="1022"/>
        <v>3.6191880493085533E-2</v>
      </c>
      <c r="X977" s="5">
        <f t="shared" si="1023"/>
        <v>4.6518265457753769E-2</v>
      </c>
      <c r="Y977" s="5">
        <f t="shared" si="1024"/>
        <v>2.9895504070470601E-2</v>
      </c>
      <c r="Z977" s="5">
        <f t="shared" si="1025"/>
        <v>2.0920471072684396E-2</v>
      </c>
      <c r="AA977" s="5">
        <f t="shared" si="1026"/>
        <v>3.2279766622157709E-2</v>
      </c>
      <c r="AB977" s="5">
        <f t="shared" si="1027"/>
        <v>2.4903438587993178E-2</v>
      </c>
      <c r="AC977" s="5">
        <f t="shared" si="1028"/>
        <v>1.5876263444601624E-3</v>
      </c>
      <c r="AD977" s="5">
        <f t="shared" si="1029"/>
        <v>1.3960792898435416E-2</v>
      </c>
      <c r="AE977" s="5">
        <f t="shared" si="1030"/>
        <v>1.7944131700319259E-2</v>
      </c>
      <c r="AF977" s="5">
        <f t="shared" si="1031"/>
        <v>1.153200483743614E-2</v>
      </c>
      <c r="AG977" s="5">
        <f t="shared" si="1032"/>
        <v>4.9407846454256861E-3</v>
      </c>
      <c r="AH977" s="5">
        <f t="shared" si="1033"/>
        <v>6.7223919674905949E-3</v>
      </c>
      <c r="AI977" s="5">
        <f t="shared" si="1034"/>
        <v>1.0372483635733933E-2</v>
      </c>
      <c r="AJ977" s="5">
        <f t="shared" si="1035"/>
        <v>8.0022421553120164E-3</v>
      </c>
      <c r="AK977" s="5">
        <f t="shared" si="1036"/>
        <v>4.115753549557768E-3</v>
      </c>
      <c r="AL977" s="5">
        <f t="shared" si="1037"/>
        <v>1.2594460780818411E-4</v>
      </c>
      <c r="AM977" s="5">
        <f t="shared" si="1038"/>
        <v>4.308231254029276E-3</v>
      </c>
      <c r="AN977" s="5">
        <f t="shared" si="1039"/>
        <v>5.5374697970340036E-3</v>
      </c>
      <c r="AO977" s="5">
        <f t="shared" si="1040"/>
        <v>3.5587193380561565E-3</v>
      </c>
      <c r="AP977" s="5">
        <f t="shared" si="1041"/>
        <v>1.524701568435731E-3</v>
      </c>
      <c r="AQ977" s="5">
        <f t="shared" si="1042"/>
        <v>4.8993359379251756E-4</v>
      </c>
      <c r="AR977" s="5">
        <f t="shared" si="1043"/>
        <v>1.7280893382400685E-3</v>
      </c>
      <c r="AS977" s="5">
        <f t="shared" si="1044"/>
        <v>2.6663988753801372E-3</v>
      </c>
      <c r="AT977" s="5">
        <f t="shared" si="1045"/>
        <v>2.0570935788161134E-3</v>
      </c>
      <c r="AU977" s="5">
        <f t="shared" si="1046"/>
        <v>1.0580147456753378E-3</v>
      </c>
      <c r="AV977" s="5">
        <f t="shared" si="1047"/>
        <v>4.0812261055863508E-4</v>
      </c>
      <c r="AW977" s="5">
        <f t="shared" si="1048"/>
        <v>6.9382248131805256E-6</v>
      </c>
      <c r="AX977" s="5">
        <f t="shared" si="1049"/>
        <v>1.1079156148952685E-3</v>
      </c>
      <c r="AY977" s="5">
        <f t="shared" si="1050"/>
        <v>1.4240296988252655E-3</v>
      </c>
      <c r="AZ977" s="5">
        <f t="shared" si="1051"/>
        <v>9.1516924027109747E-4</v>
      </c>
      <c r="BA977" s="5">
        <f t="shared" si="1052"/>
        <v>3.9209610072472081E-4</v>
      </c>
      <c r="BB977" s="5">
        <f t="shared" si="1053"/>
        <v>1.2599255862062348E-4</v>
      </c>
      <c r="BC977" s="5">
        <f t="shared" si="1054"/>
        <v>3.2388232983558304E-5</v>
      </c>
      <c r="BD977" s="5">
        <f t="shared" si="1055"/>
        <v>3.7019223407638651E-4</v>
      </c>
      <c r="BE977" s="5">
        <f t="shared" si="1056"/>
        <v>5.7119741136821419E-4</v>
      </c>
      <c r="BF977" s="5">
        <f t="shared" si="1057"/>
        <v>4.406717007013528E-4</v>
      </c>
      <c r="BG977" s="5">
        <f t="shared" si="1058"/>
        <v>2.2664849190389604E-4</v>
      </c>
      <c r="BH977" s="5">
        <f t="shared" si="1059"/>
        <v>8.7428246697972167E-5</v>
      </c>
      <c r="BI977" s="5">
        <f t="shared" si="1060"/>
        <v>2.6979922103951409E-5</v>
      </c>
      <c r="BJ977" s="8">
        <f t="shared" si="1061"/>
        <v>0.43242343579574832</v>
      </c>
      <c r="BK977" s="8">
        <f t="shared" si="1062"/>
        <v>0.25042001884512727</v>
      </c>
      <c r="BL977" s="8">
        <f t="shared" si="1063"/>
        <v>0.29618833851398879</v>
      </c>
      <c r="BM977" s="8">
        <f t="shared" si="1064"/>
        <v>0.53579970489541506</v>
      </c>
      <c r="BN977" s="8">
        <f t="shared" si="1065"/>
        <v>0.46273546785812208</v>
      </c>
    </row>
    <row r="978" spans="1:66" x14ac:dyDescent="0.25">
      <c r="A978" t="s">
        <v>70</v>
      </c>
      <c r="B978" t="s">
        <v>74</v>
      </c>
      <c r="C978" t="s">
        <v>100</v>
      </c>
      <c r="D978" t="s">
        <v>545</v>
      </c>
      <c r="E978">
        <f>VLOOKUP(A978,home!$A$2:$E$405,3,FALSE)</f>
        <v>1.3243</v>
      </c>
      <c r="F978">
        <f>VLOOKUP(B978,home!$B$2:$E$405,3,FALSE)</f>
        <v>0.82079999999999997</v>
      </c>
      <c r="G978">
        <f>VLOOKUP(C978,away!$B$2:$E$405,4,FALSE)</f>
        <v>1.1163000000000001</v>
      </c>
      <c r="H978">
        <f>VLOOKUP(A978,away!$A$2:$E$405,3,FALSE)</f>
        <v>1.1069</v>
      </c>
      <c r="I978">
        <f>VLOOKUP(C978,away!$B$2:$E$405,3,FALSE)</f>
        <v>1.0605</v>
      </c>
      <c r="J978">
        <f>VLOOKUP(B978,home!$B$2:$E$405,4,FALSE)</f>
        <v>1.0605</v>
      </c>
      <c r="K978" s="3">
        <f t="shared" si="1010"/>
        <v>1.2134018466720002</v>
      </c>
      <c r="L978" s="3">
        <f t="shared" si="1011"/>
        <v>1.2448864307249998</v>
      </c>
      <c r="M978" s="5">
        <f t="shared" si="1012"/>
        <v>8.5581317137381319E-2</v>
      </c>
      <c r="N978" s="5">
        <f t="shared" si="1013"/>
        <v>0.1038445282551206</v>
      </c>
      <c r="O978" s="5">
        <f t="shared" si="1014"/>
        <v>0.10653902042789887</v>
      </c>
      <c r="P978" s="5">
        <f t="shared" si="1015"/>
        <v>0.12927464412983844</v>
      </c>
      <c r="Q978" s="5">
        <f t="shared" si="1016"/>
        <v>6.3002571175773014E-2</v>
      </c>
      <c r="R978" s="5">
        <f t="shared" si="1017"/>
        <v>6.6314490436712448E-2</v>
      </c>
      <c r="S978" s="5">
        <f t="shared" si="1018"/>
        <v>4.8818872430033938E-2</v>
      </c>
      <c r="T978" s="5">
        <f t="shared" si="1019"/>
        <v>7.8431045957505816E-2</v>
      </c>
      <c r="U978" s="5">
        <f t="shared" si="1020"/>
        <v>8.0466125157019591E-2</v>
      </c>
      <c r="V978" s="5">
        <f t="shared" si="1021"/>
        <v>8.1936917117886084E-3</v>
      </c>
      <c r="W978" s="5">
        <f t="shared" si="1022"/>
        <v>2.5482478736589046E-2</v>
      </c>
      <c r="X978" s="5">
        <f t="shared" si="1023"/>
        <v>3.1722792000418033E-2</v>
      </c>
      <c r="Y978" s="5">
        <f t="shared" si="1024"/>
        <v>1.9745636653015999E-2</v>
      </c>
      <c r="Z978" s="5">
        <f t="shared" si="1025"/>
        <v>2.7518003101702042E-2</v>
      </c>
      <c r="AA978" s="5">
        <f t="shared" si="1026"/>
        <v>3.3390395780331088E-2</v>
      </c>
      <c r="AB978" s="5">
        <f t="shared" si="1027"/>
        <v>2.0257983950481354E-2</v>
      </c>
      <c r="AC978" s="5">
        <f t="shared" si="1028"/>
        <v>7.7356003008424994E-4</v>
      </c>
      <c r="AD978" s="5">
        <f t="shared" si="1029"/>
        <v>7.7301216891892816E-3</v>
      </c>
      <c r="AE978" s="5">
        <f t="shared" si="1030"/>
        <v>9.6231235987247494E-3</v>
      </c>
      <c r="AF978" s="5">
        <f t="shared" si="1031"/>
        <v>5.9898479946209867E-3</v>
      </c>
      <c r="AG978" s="5">
        <f t="shared" si="1032"/>
        <v>2.4855601635363398E-3</v>
      </c>
      <c r="AH978" s="5">
        <f t="shared" si="1033"/>
        <v>8.5641971654893279E-3</v>
      </c>
      <c r="AI978" s="5">
        <f t="shared" si="1034"/>
        <v>1.0391812655867862E-2</v>
      </c>
      <c r="AJ978" s="5">
        <f t="shared" si="1035"/>
        <v>6.3047223334497639E-3</v>
      </c>
      <c r="AK978" s="5">
        <f t="shared" si="1036"/>
        <v>2.5500539073873827E-3</v>
      </c>
      <c r="AL978" s="5">
        <f t="shared" si="1037"/>
        <v>4.6739966594194117E-5</v>
      </c>
      <c r="AM978" s="5">
        <f t="shared" si="1038"/>
        <v>1.8759487865323086E-3</v>
      </c>
      <c r="AN978" s="5">
        <f t="shared" si="1039"/>
        <v>2.3353431890890996E-3</v>
      </c>
      <c r="AO978" s="5">
        <f t="shared" si="1040"/>
        <v>1.4536185235915343E-3</v>
      </c>
      <c r="AP978" s="5">
        <f t="shared" si="1041"/>
        <v>6.0319665848986991E-4</v>
      </c>
      <c r="AQ978" s="5">
        <f t="shared" si="1042"/>
        <v>1.877278338031751E-4</v>
      </c>
      <c r="AR978" s="5">
        <f t="shared" si="1043"/>
        <v>2.1322905682742339E-3</v>
      </c>
      <c r="AS978" s="5">
        <f t="shared" si="1044"/>
        <v>2.5873253131852444E-3</v>
      </c>
      <c r="AT978" s="5">
        <f t="shared" si="1045"/>
        <v>1.5697326564800933E-3</v>
      </c>
      <c r="AU978" s="5">
        <f t="shared" si="1046"/>
        <v>6.3490550138476352E-4</v>
      </c>
      <c r="AV978" s="5">
        <f t="shared" si="1047"/>
        <v>1.9259887696062105E-4</v>
      </c>
      <c r="AW978" s="5">
        <f t="shared" si="1048"/>
        <v>1.9611927612676449E-6</v>
      </c>
      <c r="AX978" s="5">
        <f t="shared" si="1049"/>
        <v>3.7937995364006703E-4</v>
      </c>
      <c r="AY978" s="5">
        <f t="shared" si="1050"/>
        <v>4.7228495637559884E-4</v>
      </c>
      <c r="AZ978" s="5">
        <f t="shared" si="1051"/>
        <v>2.9397056681376585E-4</v>
      </c>
      <c r="BA978" s="5">
        <f t="shared" si="1052"/>
        <v>1.2198665655299805E-4</v>
      </c>
      <c r="BB978" s="5">
        <f t="shared" si="1053"/>
        <v>3.7964883368084523E-5</v>
      </c>
      <c r="BC978" s="5">
        <f t="shared" si="1054"/>
        <v>9.4523936297971283E-6</v>
      </c>
      <c r="BD978" s="5">
        <f t="shared" si="1055"/>
        <v>4.4240993246791527E-4</v>
      </c>
      <c r="BE978" s="5">
        <f t="shared" si="1056"/>
        <v>5.3682102904260333E-4</v>
      </c>
      <c r="BF978" s="5">
        <f t="shared" si="1057"/>
        <v>3.2568981398632918E-4</v>
      </c>
      <c r="BG978" s="5">
        <f t="shared" si="1058"/>
        <v>1.3173087391109075E-4</v>
      </c>
      <c r="BH978" s="5">
        <f t="shared" si="1059"/>
        <v>3.9960621416858479E-5</v>
      </c>
      <c r="BI978" s="5">
        <f t="shared" si="1060"/>
        <v>9.697658364275337E-6</v>
      </c>
      <c r="BJ978" s="8">
        <f t="shared" si="1061"/>
        <v>0.35582858062638018</v>
      </c>
      <c r="BK978" s="8">
        <f t="shared" si="1062"/>
        <v>0.27316111036209639</v>
      </c>
      <c r="BL978" s="8">
        <f t="shared" si="1063"/>
        <v>0.34338196466011173</v>
      </c>
      <c r="BM978" s="8">
        <f t="shared" si="1064"/>
        <v>0.44486276342395131</v>
      </c>
      <c r="BN978" s="8">
        <f t="shared" si="1065"/>
        <v>0.55455657156272464</v>
      </c>
    </row>
    <row r="979" spans="1:66" x14ac:dyDescent="0.25">
      <c r="A979" t="s">
        <v>70</v>
      </c>
      <c r="B979" t="s">
        <v>91</v>
      </c>
      <c r="C979" t="s">
        <v>79</v>
      </c>
      <c r="D979" t="s">
        <v>545</v>
      </c>
      <c r="E979">
        <f>VLOOKUP(A979,home!$A$2:$E$405,3,FALSE)</f>
        <v>1.3243</v>
      </c>
      <c r="F979">
        <f>VLOOKUP(B979,home!$B$2:$E$405,3,FALSE)</f>
        <v>1.0833999999999999</v>
      </c>
      <c r="G979">
        <f>VLOOKUP(C979,away!$B$2:$E$405,4,FALSE)</f>
        <v>1.1163000000000001</v>
      </c>
      <c r="H979">
        <f>VLOOKUP(A979,away!$A$2:$E$405,3,FALSE)</f>
        <v>1.1069</v>
      </c>
      <c r="I979">
        <f>VLOOKUP(C979,away!$B$2:$E$405,3,FALSE)</f>
        <v>0.82489999999999997</v>
      </c>
      <c r="J979">
        <f>VLOOKUP(B979,home!$B$2:$E$405,4,FALSE)</f>
        <v>1.2962</v>
      </c>
      <c r="K979" s="3">
        <f t="shared" si="1010"/>
        <v>1.6016076519059999</v>
      </c>
      <c r="L979" s="3">
        <f t="shared" si="1011"/>
        <v>1.1835366421219999</v>
      </c>
      <c r="M979" s="5">
        <f t="shared" si="1012"/>
        <v>6.1720182534650336E-2</v>
      </c>
      <c r="N979" s="5">
        <f t="shared" si="1013"/>
        <v>9.8851516624531011E-2</v>
      </c>
      <c r="O979" s="5">
        <f t="shared" si="1014"/>
        <v>7.3048097588216968E-2</v>
      </c>
      <c r="P979" s="5">
        <f t="shared" si="1015"/>
        <v>0.11699439205446448</v>
      </c>
      <c r="Q979" s="5">
        <f t="shared" si="1016"/>
        <v>7.9160672714181035E-2</v>
      </c>
      <c r="R979" s="5">
        <f t="shared" si="1017"/>
        <v>4.3227550066479249E-2</v>
      </c>
      <c r="S979" s="5">
        <f t="shared" si="1018"/>
        <v>5.544251171206982E-2</v>
      </c>
      <c r="T979" s="5">
        <f t="shared" si="1019"/>
        <v>9.3689556772260443E-2</v>
      </c>
      <c r="U979" s="5">
        <f t="shared" si="1020"/>
        <v>6.9233574959622859E-2</v>
      </c>
      <c r="V979" s="5">
        <f t="shared" si="1021"/>
        <v>1.1677186880364942E-2</v>
      </c>
      <c r="W979" s="5">
        <f t="shared" si="1022"/>
        <v>4.2261446383019617E-2</v>
      </c>
      <c r="X979" s="5">
        <f t="shared" si="1023"/>
        <v>5.0017970343377974E-2</v>
      </c>
      <c r="Y979" s="5">
        <f t="shared" si="1024"/>
        <v>2.959905033297968E-2</v>
      </c>
      <c r="Z979" s="5">
        <f t="shared" si="1025"/>
        <v>1.705379648428049E-2</v>
      </c>
      <c r="AA979" s="5">
        <f t="shared" si="1026"/>
        <v>2.7313490943271266E-2</v>
      </c>
      <c r="AB979" s="5">
        <f t="shared" si="1027"/>
        <v>2.1872748047504251E-2</v>
      </c>
      <c r="AC979" s="5">
        <f t="shared" si="1028"/>
        <v>1.3834265023516484E-3</v>
      </c>
      <c r="AD979" s="5">
        <f t="shared" si="1029"/>
        <v>1.6921563976914841E-2</v>
      </c>
      <c r="AE979" s="5">
        <f t="shared" si="1030"/>
        <v>2.0027291008690384E-2</v>
      </c>
      <c r="AF979" s="5">
        <f t="shared" si="1031"/>
        <v>1.1851516375612775E-2</v>
      </c>
      <c r="AG979" s="5">
        <f t="shared" si="1032"/>
        <v>4.6755679650822115E-3</v>
      </c>
      <c r="AH979" s="5">
        <f t="shared" si="1033"/>
        <v>5.0459482566093256E-3</v>
      </c>
      <c r="AI979" s="5">
        <f t="shared" si="1034"/>
        <v>8.0816293389072338E-3</v>
      </c>
      <c r="AJ979" s="5">
        <f t="shared" si="1035"/>
        <v>6.4717996945309287E-3</v>
      </c>
      <c r="AK979" s="5">
        <f t="shared" si="1036"/>
        <v>3.4550946374545493E-3</v>
      </c>
      <c r="AL979" s="5">
        <f t="shared" si="1037"/>
        <v>1.0489479191270965E-4</v>
      </c>
      <c r="AM979" s="5">
        <f t="shared" si="1038"/>
        <v>5.4203412695287452E-3</v>
      </c>
      <c r="AN979" s="5">
        <f t="shared" si="1039"/>
        <v>6.4151725052933491E-3</v>
      </c>
      <c r="AO979" s="5">
        <f t="shared" si="1040"/>
        <v>3.796295862774135E-3</v>
      </c>
      <c r="AP979" s="5">
        <f t="shared" si="1041"/>
        <v>1.4976850859764466E-3</v>
      </c>
      <c r="AQ979" s="5">
        <f t="shared" si="1042"/>
        <v>4.4314129440319061E-4</v>
      </c>
      <c r="AR979" s="5">
        <f t="shared" si="1043"/>
        <v>1.1944129311897507E-3</v>
      </c>
      <c r="AS979" s="5">
        <f t="shared" si="1044"/>
        <v>1.9129808901289789E-3</v>
      </c>
      <c r="AT979" s="5">
        <f t="shared" si="1045"/>
        <v>1.5319224157902623E-3</v>
      </c>
      <c r="AU979" s="5">
        <f t="shared" si="1046"/>
        <v>8.1784622108533624E-4</v>
      </c>
      <c r="AV979" s="5">
        <f t="shared" si="1047"/>
        <v>3.274671914431702E-4</v>
      </c>
      <c r="AW979" s="5">
        <f t="shared" si="1048"/>
        <v>5.5231809044964774E-6</v>
      </c>
      <c r="AX979" s="5">
        <f t="shared" si="1049"/>
        <v>1.446876675536519E-3</v>
      </c>
      <c r="AY979" s="5">
        <f t="shared" si="1050"/>
        <v>1.7124315621291342E-3</v>
      </c>
      <c r="AZ979" s="5">
        <f t="shared" si="1051"/>
        <v>1.0133627504530236E-3</v>
      </c>
      <c r="BA979" s="5">
        <f t="shared" si="1052"/>
        <v>3.9978398230756175E-4</v>
      </c>
      <c r="BB979" s="5">
        <f t="shared" si="1053"/>
        <v>1.1828974799861318E-4</v>
      </c>
      <c r="BC979" s="5">
        <f t="shared" si="1054"/>
        <v>2.800005022874721E-5</v>
      </c>
      <c r="BD979" s="5">
        <f t="shared" si="1055"/>
        <v>2.3560524498123588E-4</v>
      </c>
      <c r="BE979" s="5">
        <f t="shared" si="1056"/>
        <v>3.7734716319113502E-4</v>
      </c>
      <c r="BF979" s="5">
        <f t="shared" si="1057"/>
        <v>3.0218105199597203E-4</v>
      </c>
      <c r="BG979" s="5">
        <f t="shared" si="1058"/>
        <v>1.6132516171258454E-4</v>
      </c>
      <c r="BH979" s="5">
        <f t="shared" si="1059"/>
        <v>6.4594903360962069E-5</v>
      </c>
      <c r="BI979" s="5">
        <f t="shared" si="1060"/>
        <v>2.0691138299409081E-5</v>
      </c>
      <c r="BJ979" s="8">
        <f t="shared" si="1061"/>
        <v>0.46934753328327933</v>
      </c>
      <c r="BK979" s="8">
        <f t="shared" si="1062"/>
        <v>0.24903502603794309</v>
      </c>
      <c r="BL979" s="8">
        <f t="shared" si="1063"/>
        <v>0.26469630784577536</v>
      </c>
      <c r="BM979" s="8">
        <f t="shared" si="1064"/>
        <v>0.52542334368753063</v>
      </c>
      <c r="BN979" s="8">
        <f t="shared" si="1065"/>
        <v>0.4730024115825231</v>
      </c>
    </row>
    <row r="980" spans="1:66" x14ac:dyDescent="0.25">
      <c r="A980" t="s">
        <v>19</v>
      </c>
      <c r="B980" t="s">
        <v>244</v>
      </c>
      <c r="C980" t="s">
        <v>239</v>
      </c>
      <c r="D980" t="s">
        <v>545</v>
      </c>
      <c r="E980">
        <f>VLOOKUP(A980,home!$A$2:$E$405,3,FALSE)</f>
        <v>1.4805999999999999</v>
      </c>
      <c r="F980">
        <f>VLOOKUP(B980,home!$B$2:$E$405,3,FALSE)</f>
        <v>1.0548</v>
      </c>
      <c r="G980">
        <f>VLOOKUP(C980,away!$B$2:$E$405,4,FALSE)</f>
        <v>1.1632</v>
      </c>
      <c r="H980">
        <f>VLOOKUP(A980,away!$A$2:$E$405,3,FALSE)</f>
        <v>1.3222</v>
      </c>
      <c r="I980">
        <f>VLOOKUP(C980,away!$B$2:$E$405,3,FALSE)</f>
        <v>1.0504</v>
      </c>
      <c r="J980">
        <f>VLOOKUP(B980,home!$B$2:$E$405,4,FALSE)</f>
        <v>0.6633</v>
      </c>
      <c r="K980" s="3">
        <f t="shared" si="1010"/>
        <v>1.8166123388159998</v>
      </c>
      <c r="L980" s="3">
        <f t="shared" si="1011"/>
        <v>0.92121682910400005</v>
      </c>
      <c r="M980" s="5">
        <f t="shared" si="1012"/>
        <v>6.4710670528038597E-2</v>
      </c>
      <c r="N980" s="5">
        <f t="shared" si="1013"/>
        <v>0.11755420253429179</v>
      </c>
      <c r="O980" s="5">
        <f t="shared" si="1014"/>
        <v>5.9612558713033378E-2</v>
      </c>
      <c r="P980" s="5">
        <f t="shared" si="1015"/>
        <v>0.10829290970648968</v>
      </c>
      <c r="Q980" s="5">
        <f t="shared" si="1016"/>
        <v>0.1067752074017348</v>
      </c>
      <c r="R980" s="5">
        <f t="shared" si="1017"/>
        <v>2.7458046156198321E-2</v>
      </c>
      <c r="S980" s="5">
        <f t="shared" si="1018"/>
        <v>4.5306879827557052E-2</v>
      </c>
      <c r="T980" s="5">
        <f t="shared" si="1019"/>
        <v>9.8363117989548068E-2</v>
      </c>
      <c r="U980" s="5">
        <f t="shared" si="1020"/>
        <v>4.9880625447129109E-2</v>
      </c>
      <c r="V980" s="5">
        <f t="shared" si="1021"/>
        <v>8.4245316820104593E-3</v>
      </c>
      <c r="W980" s="5">
        <f t="shared" si="1022"/>
        <v>6.4656386415209641E-2</v>
      </c>
      <c r="X980" s="5">
        <f t="shared" si="1023"/>
        <v>5.9562551274742366E-2</v>
      </c>
      <c r="Y980" s="5">
        <f t="shared" si="1024"/>
        <v>2.7435012309331288E-2</v>
      </c>
      <c r="Z980" s="5">
        <f t="shared" si="1025"/>
        <v>8.4316047378014316E-3</v>
      </c>
      <c r="AA980" s="5">
        <f t="shared" si="1026"/>
        <v>1.5316957202709524E-2</v>
      </c>
      <c r="AB980" s="5">
        <f t="shared" si="1027"/>
        <v>1.3912486723779363E-2</v>
      </c>
      <c r="AC980" s="5">
        <f t="shared" si="1028"/>
        <v>8.8115012689843081E-4</v>
      </c>
      <c r="AD980" s="5">
        <f t="shared" si="1029"/>
        <v>2.9363897336281246E-2</v>
      </c>
      <c r="AE980" s="5">
        <f t="shared" si="1030"/>
        <v>2.7050516394264399E-2</v>
      </c>
      <c r="AF980" s="5">
        <f t="shared" si="1031"/>
        <v>1.2459695469175011E-2</v>
      </c>
      <c r="AG980" s="5">
        <f t="shared" si="1032"/>
        <v>3.8260270505716264E-3</v>
      </c>
      <c r="AH980" s="5">
        <f t="shared" si="1033"/>
        <v>1.9418340452039245E-3</v>
      </c>
      <c r="AI980" s="5">
        <f t="shared" si="1034"/>
        <v>3.5275596864504355E-3</v>
      </c>
      <c r="AJ980" s="5">
        <f t="shared" si="1035"/>
        <v>3.2041042261578808E-3</v>
      </c>
      <c r="AK980" s="5">
        <f t="shared" si="1036"/>
        <v>1.940205090696966E-3</v>
      </c>
      <c r="AL980" s="5">
        <f t="shared" si="1037"/>
        <v>5.8983973030369413E-5</v>
      </c>
      <c r="AM980" s="5">
        <f t="shared" si="1038"/>
        <v>1.0668563643362961E-2</v>
      </c>
      <c r="AN980" s="5">
        <f t="shared" si="1039"/>
        <v>9.8280603706330429E-3</v>
      </c>
      <c r="AO980" s="5">
        <f t="shared" si="1040"/>
        <v>4.5268873054386278E-3</v>
      </c>
      <c r="AP980" s="5">
        <f t="shared" si="1041"/>
        <v>1.3900815897424413E-3</v>
      </c>
      <c r="AQ980" s="5">
        <f t="shared" si="1042"/>
        <v>3.2014163857459481E-4</v>
      </c>
      <c r="AR980" s="5">
        <f t="shared" si="1043"/>
        <v>3.5777004035379061E-4</v>
      </c>
      <c r="AS980" s="5">
        <f t="shared" si="1044"/>
        <v>6.4992946976539427E-4</v>
      </c>
      <c r="AT980" s="5">
        <f t="shared" si="1045"/>
        <v>5.9033494706797784E-4</v>
      </c>
      <c r="AU980" s="5">
        <f t="shared" si="1046"/>
        <v>3.574699162926596E-4</v>
      </c>
      <c r="AV980" s="5">
        <f t="shared" si="1047"/>
        <v>1.6234606517319196E-4</v>
      </c>
      <c r="AW980" s="5">
        <f t="shared" si="1048"/>
        <v>2.7419254615220699E-6</v>
      </c>
      <c r="AX980" s="5">
        <f t="shared" si="1049"/>
        <v>3.2301073919961541E-3</v>
      </c>
      <c r="AY980" s="5">
        <f t="shared" si="1050"/>
        <v>2.9756292893200879E-3</v>
      </c>
      <c r="AZ980" s="5">
        <f t="shared" si="1051"/>
        <v>1.3705998892482203E-3</v>
      </c>
      <c r="BA980" s="5">
        <f t="shared" si="1052"/>
        <v>4.2087322798117972E-4</v>
      </c>
      <c r="BB980" s="5">
        <f t="shared" si="1053"/>
        <v>9.6928875133896818E-5</v>
      </c>
      <c r="BC980" s="5">
        <f t="shared" si="1054"/>
        <v>1.78585021998932E-5</v>
      </c>
      <c r="BD980" s="5">
        <f t="shared" si="1055"/>
        <v>5.4930630353854838E-5</v>
      </c>
      <c r="BE980" s="5">
        <f t="shared" si="1056"/>
        <v>9.97876608797534E-5</v>
      </c>
      <c r="BF980" s="5">
        <f t="shared" si="1057"/>
        <v>9.0637748007873353E-5</v>
      </c>
      <c r="BG980" s="5">
        <f t="shared" si="1058"/>
        <v>5.4884550464532685E-5</v>
      </c>
      <c r="BH980" s="5">
        <f t="shared" si="1059"/>
        <v>2.4925987896059864E-5</v>
      </c>
      <c r="BI980" s="5">
        <f t="shared" si="1060"/>
        <v>9.0561714338321258E-6</v>
      </c>
      <c r="BJ980" s="8">
        <f t="shared" si="1061"/>
        <v>0.58189234589878136</v>
      </c>
      <c r="BK980" s="8">
        <f t="shared" si="1062"/>
        <v>0.23065075513334465</v>
      </c>
      <c r="BL980" s="8">
        <f t="shared" si="1063"/>
        <v>0.17924645047904783</v>
      </c>
      <c r="BM980" s="8">
        <f t="shared" si="1064"/>
        <v>0.51284467384533028</v>
      </c>
      <c r="BN980" s="8">
        <f t="shared" si="1065"/>
        <v>0.48440359503978658</v>
      </c>
    </row>
    <row r="981" spans="1:66" x14ac:dyDescent="0.25">
      <c r="A981" t="s">
        <v>19</v>
      </c>
      <c r="B981" t="s">
        <v>149</v>
      </c>
      <c r="C981" t="s">
        <v>152</v>
      </c>
      <c r="D981" t="s">
        <v>545</v>
      </c>
      <c r="E981">
        <f>VLOOKUP(A981,home!$A$2:$E$405,3,FALSE)</f>
        <v>1.4805999999999999</v>
      </c>
      <c r="F981">
        <f>VLOOKUP(B981,home!$B$2:$E$405,3,FALSE)</f>
        <v>0.92820000000000003</v>
      </c>
      <c r="G981">
        <f>VLOOKUP(C981,away!$B$2:$E$405,4,FALSE)</f>
        <v>0.71289999999999998</v>
      </c>
      <c r="H981">
        <f>VLOOKUP(A981,away!$A$2:$E$405,3,FALSE)</f>
        <v>1.3222</v>
      </c>
      <c r="I981">
        <f>VLOOKUP(C981,away!$B$2:$E$405,3,FALSE)</f>
        <v>0.9244</v>
      </c>
      <c r="J981">
        <f>VLOOKUP(B981,home!$B$2:$E$405,4,FALSE)</f>
        <v>0.4592</v>
      </c>
      <c r="K981" s="3">
        <f t="shared" si="1010"/>
        <v>0.97973342266800001</v>
      </c>
      <c r="L981" s="3">
        <f t="shared" si="1011"/>
        <v>0.56125337945599996</v>
      </c>
      <c r="M981" s="5">
        <f t="shared" si="1012"/>
        <v>0.21416965404626515</v>
      </c>
      <c r="N981" s="5">
        <f t="shared" si="1013"/>
        <v>0.20982916819036881</v>
      </c>
      <c r="O981" s="5">
        <f t="shared" si="1014"/>
        <v>0.12020344211038869</v>
      </c>
      <c r="P981" s="5">
        <f t="shared" si="1015"/>
        <v>0.11776732975528589</v>
      </c>
      <c r="Q981" s="5">
        <f t="shared" si="1016"/>
        <v>0.10278832456336473</v>
      </c>
      <c r="R981" s="5">
        <f t="shared" si="1017"/>
        <v>3.3732294053349647E-2</v>
      </c>
      <c r="S981" s="5">
        <f t="shared" si="1018"/>
        <v>1.6189436383333537E-2</v>
      </c>
      <c r="T981" s="5">
        <f t="shared" si="1019"/>
        <v>5.7690294529808624E-2</v>
      </c>
      <c r="U981" s="5">
        <f t="shared" si="1020"/>
        <v>3.3048655907331671E-2</v>
      </c>
      <c r="V981" s="5">
        <f t="shared" si="1021"/>
        <v>9.891362380179021E-4</v>
      </c>
      <c r="W981" s="5">
        <f t="shared" si="1022"/>
        <v>3.3568385678258199E-2</v>
      </c>
      <c r="X981" s="5">
        <f t="shared" si="1023"/>
        <v>1.8840369904804803E-2</v>
      </c>
      <c r="Y981" s="5">
        <f t="shared" si="1024"/>
        <v>5.2871106396364049E-3</v>
      </c>
      <c r="Z981" s="5">
        <f t="shared" si="1025"/>
        <v>6.3107880114153404E-3</v>
      </c>
      <c r="AA981" s="5">
        <f t="shared" si="1026"/>
        <v>6.1828899381561322E-3</v>
      </c>
      <c r="AB981" s="5">
        <f t="shared" si="1027"/>
        <v>3.0287919605446233E-3</v>
      </c>
      <c r="AC981" s="5">
        <f t="shared" si="1028"/>
        <v>3.3994058948937671E-5</v>
      </c>
      <c r="AD981" s="5">
        <f t="shared" si="1029"/>
        <v>8.2220173484998434E-3</v>
      </c>
      <c r="AE981" s="5">
        <f t="shared" si="1030"/>
        <v>4.614635022791397E-3</v>
      </c>
      <c r="AF981" s="5">
        <f t="shared" si="1031"/>
        <v>1.2949897507488432E-3</v>
      </c>
      <c r="AG981" s="5">
        <f t="shared" si="1032"/>
        <v>2.4227245798955709E-4</v>
      </c>
      <c r="AH981" s="5">
        <f t="shared" si="1033"/>
        <v>8.8548777460931735E-4</v>
      </c>
      <c r="AI981" s="5">
        <f t="shared" si="1034"/>
        <v>8.6754196814865694E-4</v>
      </c>
      <c r="AJ981" s="5">
        <f t="shared" si="1035"/>
        <v>4.2497993088120835E-4</v>
      </c>
      <c r="AK981" s="5">
        <f t="shared" si="1036"/>
        <v>1.3878901408248545E-4</v>
      </c>
      <c r="AL981" s="5">
        <f t="shared" si="1037"/>
        <v>7.4770435014016623E-7</v>
      </c>
      <c r="AM981" s="5">
        <f t="shared" si="1038"/>
        <v>1.6110770396162856E-3</v>
      </c>
      <c r="AN981" s="5">
        <f t="shared" si="1039"/>
        <v>9.0422243304860814E-4</v>
      </c>
      <c r="AO981" s="5">
        <f t="shared" si="1040"/>
        <v>2.5374894816422897E-4</v>
      </c>
      <c r="AP981" s="5">
        <f t="shared" si="1041"/>
        <v>4.7472484896859619E-5</v>
      </c>
      <c r="AQ981" s="5">
        <f t="shared" si="1042"/>
        <v>6.6610231448840944E-6</v>
      </c>
      <c r="AR981" s="5">
        <f t="shared" si="1043"/>
        <v>9.9396601193290444E-5</v>
      </c>
      <c r="AS981" s="5">
        <f t="shared" si="1044"/>
        <v>9.738217228866864E-5</v>
      </c>
      <c r="AT981" s="5">
        <f t="shared" si="1045"/>
        <v>4.7704284481611095E-5</v>
      </c>
      <c r="AU981" s="5">
        <f t="shared" si="1046"/>
        <v>1.5579160637032269E-5</v>
      </c>
      <c r="AV981" s="5">
        <f t="shared" si="1047"/>
        <v>3.8158560933035495E-6</v>
      </c>
      <c r="AW981" s="5">
        <f t="shared" si="1048"/>
        <v>1.1420741441138695E-8</v>
      </c>
      <c r="AX981" s="5">
        <f t="shared" si="1049"/>
        <v>2.6307100370084863E-4</v>
      </c>
      <c r="AY981" s="5">
        <f t="shared" si="1050"/>
        <v>1.4764948986398317E-4</v>
      </c>
      <c r="AZ981" s="5">
        <f t="shared" si="1051"/>
        <v>4.1434387580557475E-5</v>
      </c>
      <c r="BA981" s="5">
        <f t="shared" si="1052"/>
        <v>7.7517300184258645E-6</v>
      </c>
      <c r="BB981" s="5">
        <f t="shared" si="1053"/>
        <v>1.0876711673680094E-6</v>
      </c>
      <c r="BC981" s="5">
        <f t="shared" si="1054"/>
        <v>1.2209182368442957E-7</v>
      </c>
      <c r="BD981" s="5">
        <f t="shared" si="1055"/>
        <v>9.2977797210290869E-6</v>
      </c>
      <c r="BE981" s="5">
        <f t="shared" si="1056"/>
        <v>9.1093455492969487E-6</v>
      </c>
      <c r="BF981" s="5">
        <f t="shared" si="1057"/>
        <v>4.4623651466391052E-6</v>
      </c>
      <c r="BG981" s="5">
        <f t="shared" si="1058"/>
        <v>1.4573094261037076E-6</v>
      </c>
      <c r="BH981" s="5">
        <f t="shared" si="1059"/>
        <v>3.5694368798073101E-7</v>
      </c>
      <c r="BI981" s="5">
        <f t="shared" si="1060"/>
        <v>6.994193222502007E-8</v>
      </c>
      <c r="BJ981" s="8">
        <f t="shared" si="1061"/>
        <v>0.44566186638929689</v>
      </c>
      <c r="BK981" s="8">
        <f t="shared" si="1062"/>
        <v>0.34929794767606553</v>
      </c>
      <c r="BL981" s="8">
        <f t="shared" si="1063"/>
        <v>0.19880150441764954</v>
      </c>
      <c r="BM981" s="8">
        <f t="shared" si="1064"/>
        <v>0.20143425570628193</v>
      </c>
      <c r="BN981" s="8">
        <f t="shared" si="1065"/>
        <v>0.79849021271902298</v>
      </c>
    </row>
    <row r="982" spans="1:66" x14ac:dyDescent="0.25">
      <c r="A982" t="s">
        <v>19</v>
      </c>
      <c r="B982" t="s">
        <v>236</v>
      </c>
      <c r="C982" t="s">
        <v>142</v>
      </c>
      <c r="D982" t="s">
        <v>545</v>
      </c>
      <c r="E982">
        <f>VLOOKUP(A982,home!$A$2:$E$405,3,FALSE)</f>
        <v>1.4805999999999999</v>
      </c>
      <c r="F982">
        <f>VLOOKUP(B982,home!$B$2:$E$405,3,FALSE)</f>
        <v>1.4258</v>
      </c>
      <c r="G982">
        <f>VLOOKUP(C982,away!$B$2:$E$405,4,FALSE)</f>
        <v>1.0881000000000001</v>
      </c>
      <c r="H982">
        <f>VLOOKUP(A982,away!$A$2:$E$405,3,FALSE)</f>
        <v>1.3222</v>
      </c>
      <c r="I982">
        <f>VLOOKUP(C982,away!$B$2:$E$405,3,FALSE)</f>
        <v>0.9244</v>
      </c>
      <c r="J982">
        <f>VLOOKUP(B982,home!$B$2:$E$405,4,FALSE)</f>
        <v>0.54620000000000002</v>
      </c>
      <c r="K982" s="3">
        <f t="shared" si="1010"/>
        <v>2.2970220581879999</v>
      </c>
      <c r="L982" s="3">
        <f t="shared" si="1011"/>
        <v>0.66758840561599997</v>
      </c>
      <c r="M982" s="5">
        <f t="shared" si="1012"/>
        <v>5.1580557826528692E-2</v>
      </c>
      <c r="N982" s="5">
        <f t="shared" si="1013"/>
        <v>0.11848167910117807</v>
      </c>
      <c r="O982" s="5">
        <f t="shared" si="1014"/>
        <v>3.4434582360196177E-2</v>
      </c>
      <c r="P982" s="5">
        <f t="shared" si="1015"/>
        <v>7.9096995245862015E-2</v>
      </c>
      <c r="Q982" s="5">
        <f t="shared" si="1016"/>
        <v>0.13607751519327915</v>
      </c>
      <c r="R982" s="5">
        <f t="shared" si="1017"/>
        <v>1.1494063967948101E-2</v>
      </c>
      <c r="S982" s="5">
        <f t="shared" si="1018"/>
        <v>3.0323124257228315E-2</v>
      </c>
      <c r="T982" s="5">
        <f t="shared" si="1019"/>
        <v>9.0843771408068222E-2</v>
      </c>
      <c r="U982" s="5">
        <f t="shared" si="1020"/>
        <v>2.6402118472600673E-2</v>
      </c>
      <c r="V982" s="5">
        <f t="shared" si="1021"/>
        <v>5.1666065154066451E-3</v>
      </c>
      <c r="W982" s="5">
        <f t="shared" si="1022"/>
        <v>0.10419101800745828</v>
      </c>
      <c r="X982" s="5">
        <f t="shared" si="1023"/>
        <v>6.9556715591107016E-2</v>
      </c>
      <c r="Y982" s="5">
        <f t="shared" si="1024"/>
        <v>2.3217628430676346E-2</v>
      </c>
      <c r="Z982" s="5">
        <f t="shared" si="1025"/>
        <v>2.5577679461369286E-3</v>
      </c>
      <c r="AA982" s="5">
        <f t="shared" si="1026"/>
        <v>5.875249392002741E-3</v>
      </c>
      <c r="AB982" s="5">
        <f t="shared" si="1027"/>
        <v>6.7477887253929681E-3</v>
      </c>
      <c r="AC982" s="5">
        <f t="shared" si="1028"/>
        <v>4.9517573603112661E-4</v>
      </c>
      <c r="AD982" s="5">
        <f t="shared" si="1029"/>
        <v>5.9832266657048681E-2</v>
      </c>
      <c r="AE982" s="5">
        <f t="shared" si="1030"/>
        <v>3.9943327501970487E-2</v>
      </c>
      <c r="AF982" s="5">
        <f t="shared" si="1031"/>
        <v>1.3332851161019099E-2</v>
      </c>
      <c r="AG982" s="5">
        <f t="shared" si="1032"/>
        <v>2.9669522829667248E-3</v>
      </c>
      <c r="AH982" s="5">
        <f t="shared" si="1033"/>
        <v>4.2688405627431571E-4</v>
      </c>
      <c r="AI982" s="5">
        <f t="shared" si="1034"/>
        <v>9.8056209355087054E-4</v>
      </c>
      <c r="AJ982" s="5">
        <f t="shared" si="1035"/>
        <v>1.1261863791546779E-3</v>
      </c>
      <c r="AK982" s="5">
        <f t="shared" si="1036"/>
        <v>8.6229165151638972E-4</v>
      </c>
      <c r="AL982" s="5">
        <f t="shared" si="1037"/>
        <v>3.0373392215294038E-5</v>
      </c>
      <c r="AM982" s="5">
        <f t="shared" si="1038"/>
        <v>2.7487207260525434E-2</v>
      </c>
      <c r="AN982" s="5">
        <f t="shared" si="1039"/>
        <v>1.8350140869890712E-2</v>
      </c>
      <c r="AO982" s="5">
        <f t="shared" si="1040"/>
        <v>6.1251706430796686E-3</v>
      </c>
      <c r="AP982" s="5">
        <f t="shared" si="1041"/>
        <v>1.3630309679131618E-3</v>
      </c>
      <c r="AQ982" s="5">
        <f t="shared" si="1042"/>
        <v>2.2748591766859517E-4</v>
      </c>
      <c r="AR982" s="5">
        <f t="shared" si="1043"/>
        <v>5.699656930221228E-5</v>
      </c>
      <c r="AS982" s="5">
        <f t="shared" si="1044"/>
        <v>1.3092237692822261E-4</v>
      </c>
      <c r="AT982" s="5">
        <f t="shared" si="1045"/>
        <v>1.5036579385726556E-4</v>
      </c>
      <c r="AU982" s="5">
        <f t="shared" si="1046"/>
        <v>1.1513118176236287E-4</v>
      </c>
      <c r="AV982" s="5">
        <f t="shared" si="1047"/>
        <v>6.6114716023349862E-5</v>
      </c>
      <c r="AW982" s="5">
        <f t="shared" si="1048"/>
        <v>1.2937928557702287E-6</v>
      </c>
      <c r="AX982" s="5">
        <f t="shared" si="1049"/>
        <v>1.052312023256872E-2</v>
      </c>
      <c r="AY982" s="5">
        <f t="shared" si="1050"/>
        <v>7.025113058166021E-3</v>
      </c>
      <c r="AZ982" s="5">
        <f t="shared" si="1051"/>
        <v>2.3449420128865976E-3</v>
      </c>
      <c r="BA982" s="5">
        <f t="shared" si="1052"/>
        <v>5.2181869988164587E-4</v>
      </c>
      <c r="BB982" s="5">
        <f t="shared" si="1053"/>
        <v>8.7090028468650473E-5</v>
      </c>
      <c r="BC982" s="5">
        <f t="shared" si="1054"/>
        <v>1.1628058650087688E-5</v>
      </c>
      <c r="BD982" s="5">
        <f t="shared" si="1055"/>
        <v>6.3417081376742865E-6</v>
      </c>
      <c r="BE982" s="5">
        <f t="shared" si="1056"/>
        <v>1.4567043478828176E-5</v>
      </c>
      <c r="BF982" s="5">
        <f t="shared" si="1057"/>
        <v>1.6730410096725995E-5</v>
      </c>
      <c r="BG982" s="5">
        <f t="shared" si="1058"/>
        <v>1.2810040344903612E-5</v>
      </c>
      <c r="BH982" s="5">
        <f t="shared" si="1059"/>
        <v>7.3562363096304511E-6</v>
      </c>
      <c r="BI982" s="5">
        <f t="shared" si="1060"/>
        <v>3.3794874136929263E-6</v>
      </c>
      <c r="BJ982" s="8">
        <f t="shared" si="1061"/>
        <v>0.73251047308447137</v>
      </c>
      <c r="BK982" s="8">
        <f t="shared" si="1062"/>
        <v>0.17371794603143814</v>
      </c>
      <c r="BL982" s="8">
        <f t="shared" si="1063"/>
        <v>8.8930442662291762E-2</v>
      </c>
      <c r="BM982" s="8">
        <f t="shared" si="1064"/>
        <v>0.55952741676403572</v>
      </c>
      <c r="BN982" s="8">
        <f t="shared" si="1065"/>
        <v>0.43116539369499224</v>
      </c>
    </row>
    <row r="983" spans="1:66" x14ac:dyDescent="0.25">
      <c r="A983" t="s">
        <v>19</v>
      </c>
      <c r="B983" t="s">
        <v>20</v>
      </c>
      <c r="C983" t="s">
        <v>234</v>
      </c>
      <c r="D983" t="s">
        <v>545</v>
      </c>
      <c r="E983">
        <f>VLOOKUP(A983,home!$A$2:$E$405,3,FALSE)</f>
        <v>1.4805999999999999</v>
      </c>
      <c r="F983">
        <f>VLOOKUP(B983,home!$B$2:$E$405,3,FALSE)</f>
        <v>1.0130999999999999</v>
      </c>
      <c r="G983">
        <f>VLOOKUP(C983,away!$B$2:$E$405,4,FALSE)</f>
        <v>0.90049999999999997</v>
      </c>
      <c r="H983">
        <f>VLOOKUP(A983,away!$A$2:$E$405,3,FALSE)</f>
        <v>1.3222</v>
      </c>
      <c r="I983">
        <f>VLOOKUP(C983,away!$B$2:$E$405,3,FALSE)</f>
        <v>1.0084</v>
      </c>
      <c r="J983">
        <f>VLOOKUP(B983,home!$B$2:$E$405,4,FALSE)</f>
        <v>1.0925</v>
      </c>
      <c r="K983" s="3">
        <f t="shared" si="1010"/>
        <v>1.3507462719299999</v>
      </c>
      <c r="L983" s="3">
        <f t="shared" si="1011"/>
        <v>1.4566373294000001</v>
      </c>
      <c r="M983" s="5">
        <f t="shared" si="1012"/>
        <v>6.036271890213455E-2</v>
      </c>
      <c r="N983" s="5">
        <f t="shared" si="1013"/>
        <v>8.1534717520616765E-2</v>
      </c>
      <c r="O983" s="5">
        <f t="shared" si="1014"/>
        <v>8.7926589656928178E-2</v>
      </c>
      <c r="P983" s="5">
        <f t="shared" si="1015"/>
        <v>0.11876651318261461</v>
      </c>
      <c r="Q983" s="5">
        <f t="shared" si="1016"/>
        <v>5.5066357861919386E-2</v>
      </c>
      <c r="R983" s="5">
        <f t="shared" si="1017"/>
        <v>6.4038576370558778E-2</v>
      </c>
      <c r="S983" s="5">
        <f t="shared" si="1018"/>
        <v>5.8419687309087476E-2</v>
      </c>
      <c r="T983" s="5">
        <f t="shared" si="1019"/>
        <v>8.0211712455770953E-2</v>
      </c>
      <c r="U983" s="5">
        <f t="shared" si="1020"/>
        <v>8.6499868292236839E-2</v>
      </c>
      <c r="V983" s="5">
        <f t="shared" si="1021"/>
        <v>1.2771500704613465E-2</v>
      </c>
      <c r="W983" s="5">
        <f t="shared" si="1022"/>
        <v>2.4793559196916941E-2</v>
      </c>
      <c r="X983" s="5">
        <f t="shared" si="1023"/>
        <v>3.6115223854917909E-2</v>
      </c>
      <c r="Y983" s="5">
        <f t="shared" si="1024"/>
        <v>2.6303391613355404E-2</v>
      </c>
      <c r="Z983" s="5">
        <f t="shared" si="1025"/>
        <v>3.1093660287662916E-2</v>
      </c>
      <c r="AA983" s="5">
        <f t="shared" si="1026"/>
        <v>4.1999645714218561E-2</v>
      </c>
      <c r="AB983" s="5">
        <f t="shared" si="1027"/>
        <v>2.8365432435430767E-2</v>
      </c>
      <c r="AC983" s="5">
        <f t="shared" si="1028"/>
        <v>1.5705333465589311E-3</v>
      </c>
      <c r="AD983" s="5">
        <f t="shared" si="1029"/>
        <v>8.3724519132778331E-3</v>
      </c>
      <c r="AE983" s="5">
        <f t="shared" si="1030"/>
        <v>1.2195625995486944E-2</v>
      </c>
      <c r="AF983" s="5">
        <f t="shared" si="1031"/>
        <v>8.8823020402136622E-3</v>
      </c>
      <c r="AG983" s="5">
        <f t="shared" si="1032"/>
        <v>4.3127642409270025E-3</v>
      </c>
      <c r="AH983" s="5">
        <f t="shared" si="1033"/>
        <v>1.1323046570673033E-2</v>
      </c>
      <c r="AI983" s="5">
        <f t="shared" si="1034"/>
        <v>1.5294562942226366E-2</v>
      </c>
      <c r="AJ983" s="5">
        <f t="shared" si="1035"/>
        <v>1.0329536937505499E-2</v>
      </c>
      <c r="AK983" s="5">
        <f t="shared" si="1036"/>
        <v>4.6508611696995921E-3</v>
      </c>
      <c r="AL983" s="5">
        <f t="shared" si="1037"/>
        <v>1.236039547590565E-4</v>
      </c>
      <c r="AM983" s="5">
        <f t="shared" si="1038"/>
        <v>2.2618116417546445E-3</v>
      </c>
      <c r="AN983" s="5">
        <f t="shared" si="1039"/>
        <v>3.2946392694513152E-3</v>
      </c>
      <c r="AO983" s="5">
        <f t="shared" si="1040"/>
        <v>2.3995472733949661E-3</v>
      </c>
      <c r="AP983" s="5">
        <f t="shared" si="1041"/>
        <v>1.1650900440290323E-3</v>
      </c>
      <c r="AQ983" s="5">
        <f t="shared" si="1042"/>
        <v>4.2427841256124438E-4</v>
      </c>
      <c r="AR983" s="5">
        <f t="shared" si="1043"/>
        <v>3.298714463475399E-3</v>
      </c>
      <c r="AS983" s="5">
        <f t="shared" si="1044"/>
        <v>4.455726263700964E-3</v>
      </c>
      <c r="AT983" s="5">
        <f t="shared" si="1045"/>
        <v>3.0092778197173329E-3</v>
      </c>
      <c r="AU983" s="5">
        <f t="shared" si="1046"/>
        <v>1.3549235987282749E-3</v>
      </c>
      <c r="AV983" s="5">
        <f t="shared" si="1047"/>
        <v>4.5753949993304925E-4</v>
      </c>
      <c r="AW983" s="5">
        <f t="shared" si="1048"/>
        <v>6.7554623621408036E-6</v>
      </c>
      <c r="AX983" s="5">
        <f t="shared" si="1049"/>
        <v>5.0918894048465971E-4</v>
      </c>
      <c r="AY983" s="5">
        <f t="shared" si="1050"/>
        <v>7.417036184275903E-4</v>
      </c>
      <c r="AZ983" s="5">
        <f t="shared" si="1051"/>
        <v>5.4019658897634106E-4</v>
      </c>
      <c r="BA983" s="5">
        <f t="shared" si="1052"/>
        <v>2.6229017223916248E-4</v>
      </c>
      <c r="BB983" s="5">
        <f t="shared" si="1053"/>
        <v>9.5515414004579868E-5</v>
      </c>
      <c r="BC983" s="5">
        <f t="shared" si="1054"/>
        <v>2.7826263514433318E-5</v>
      </c>
      <c r="BD983" s="5">
        <f t="shared" si="1055"/>
        <v>8.008384377549935E-4</v>
      </c>
      <c r="BE983" s="5">
        <f t="shared" si="1056"/>
        <v>1.0817295342158025E-3</v>
      </c>
      <c r="BF983" s="5">
        <f t="shared" si="1057"/>
        <v>7.3057106778928542E-4</v>
      </c>
      <c r="BG983" s="5">
        <f t="shared" si="1058"/>
        <v>3.2893871539876537E-4</v>
      </c>
      <c r="BH983" s="5">
        <f t="shared" si="1059"/>
        <v>1.1107818587958144E-4</v>
      </c>
      <c r="BI983" s="5">
        <f t="shared" si="1060"/>
        <v>3.0007689093918421E-5</v>
      </c>
      <c r="BJ983" s="8">
        <f t="shared" si="1061"/>
        <v>0.3495101943322409</v>
      </c>
      <c r="BK983" s="8">
        <f t="shared" si="1062"/>
        <v>0.25275626101819565</v>
      </c>
      <c r="BL983" s="8">
        <f t="shared" si="1063"/>
        <v>0.36608746536516484</v>
      </c>
      <c r="BM983" s="8">
        <f t="shared" si="1064"/>
        <v>0.53101715935242655</v>
      </c>
      <c r="BN983" s="8">
        <f t="shared" si="1065"/>
        <v>0.46769547349477225</v>
      </c>
    </row>
    <row r="984" spans="1:66" x14ac:dyDescent="0.25">
      <c r="A984" t="s">
        <v>19</v>
      </c>
      <c r="B984" t="s">
        <v>140</v>
      </c>
      <c r="C984" t="s">
        <v>137</v>
      </c>
      <c r="D984" t="s">
        <v>545</v>
      </c>
      <c r="E984">
        <f>VLOOKUP(A984,home!$A$2:$E$405,3,FALSE)</f>
        <v>1.4805999999999999</v>
      </c>
      <c r="F984">
        <f>VLOOKUP(B984,home!$B$2:$E$405,3,FALSE)</f>
        <v>1.6134999999999999</v>
      </c>
      <c r="G984">
        <f>VLOOKUP(C984,away!$B$2:$E$405,4,FALSE)</f>
        <v>0.56279999999999997</v>
      </c>
      <c r="H984">
        <f>VLOOKUP(A984,away!$A$2:$E$405,3,FALSE)</f>
        <v>1.3222</v>
      </c>
      <c r="I984">
        <f>VLOOKUP(C984,away!$B$2:$E$405,3,FALSE)</f>
        <v>1.3446</v>
      </c>
      <c r="J984">
        <f>VLOOKUP(B984,home!$B$2:$E$405,4,FALSE)</f>
        <v>0.9244</v>
      </c>
      <c r="K984" s="3">
        <f t="shared" si="1010"/>
        <v>1.3444999906799999</v>
      </c>
      <c r="L984" s="3">
        <f t="shared" si="1011"/>
        <v>1.6434261629280003</v>
      </c>
      <c r="M984" s="5">
        <f t="shared" si="1012"/>
        <v>5.0391833356678357E-2</v>
      </c>
      <c r="N984" s="5">
        <f t="shared" si="1013"/>
        <v>6.7751819478402156E-2</v>
      </c>
      <c r="O984" s="5">
        <f t="shared" si="1014"/>
        <v>8.281525733627311E-2</v>
      </c>
      <c r="P984" s="5">
        <f t="shared" si="1015"/>
        <v>0.11134511271678099</v>
      </c>
      <c r="Q984" s="5">
        <f t="shared" si="1016"/>
        <v>4.554616032863238E-2</v>
      </c>
      <c r="R984" s="5">
        <f t="shared" si="1017"/>
        <v>6.8050380298023141E-2</v>
      </c>
      <c r="S984" s="5">
        <f t="shared" si="1018"/>
        <v>6.1506663382141155E-2</v>
      </c>
      <c r="T984" s="5">
        <f t="shared" si="1019"/>
        <v>7.485175150498781E-2</v>
      </c>
      <c r="U984" s="5">
        <f t="shared" si="1020"/>
        <v>9.1493735676462559E-2</v>
      </c>
      <c r="V984" s="5">
        <f t="shared" si="1021"/>
        <v>1.5100476739385516E-2</v>
      </c>
      <c r="W984" s="5">
        <f t="shared" si="1022"/>
        <v>2.0412270712452003E-2</v>
      </c>
      <c r="X984" s="5">
        <f t="shared" si="1023"/>
        <v>3.354605973361259E-2</v>
      </c>
      <c r="Y984" s="5">
        <f t="shared" si="1024"/>
        <v>2.7565236114682225E-2</v>
      </c>
      <c r="Z984" s="5">
        <f t="shared" si="1025"/>
        <v>3.7278591792990458E-2</v>
      </c>
      <c r="AA984" s="5">
        <f t="shared" si="1026"/>
        <v>5.0121066318239184E-2</v>
      </c>
      <c r="AB984" s="5">
        <f t="shared" si="1027"/>
        <v>3.3693886598872132E-2</v>
      </c>
      <c r="AC984" s="5">
        <f t="shared" si="1028"/>
        <v>2.0853630596290623E-3</v>
      </c>
      <c r="AD984" s="5">
        <f t="shared" si="1029"/>
        <v>6.8610744456623369E-3</v>
      </c>
      <c r="AE984" s="5">
        <f t="shared" si="1030"/>
        <v>1.1275669249798208E-2</v>
      </c>
      <c r="AF984" s="5">
        <f t="shared" si="1031"/>
        <v>9.2653649248205603E-3</v>
      </c>
      <c r="AG984" s="5">
        <f t="shared" si="1032"/>
        <v>5.0756477088418446E-3</v>
      </c>
      <c r="AH984" s="5">
        <f t="shared" si="1033"/>
        <v>1.5316153267428389E-2</v>
      </c>
      <c r="AI984" s="5">
        <f t="shared" si="1034"/>
        <v>2.0592567925310917E-2</v>
      </c>
      <c r="AJ984" s="5">
        <f t="shared" si="1035"/>
        <v>1.3843353691828901E-2</v>
      </c>
      <c r="AK984" s="5">
        <f t="shared" si="1036"/>
        <v>6.2041296365479663E-3</v>
      </c>
      <c r="AL984" s="5">
        <f t="shared" si="1037"/>
        <v>1.843115992913456E-4</v>
      </c>
      <c r="AM984" s="5">
        <f t="shared" si="1038"/>
        <v>1.8449429056495593E-3</v>
      </c>
      <c r="AN984" s="5">
        <f t="shared" si="1039"/>
        <v>3.0320274402528902E-3</v>
      </c>
      <c r="AO984" s="5">
        <f t="shared" si="1040"/>
        <v>2.4914566110136077E-3</v>
      </c>
      <c r="AP984" s="5">
        <f t="shared" si="1041"/>
        <v>1.3648416594465643E-3</v>
      </c>
      <c r="AQ984" s="5">
        <f t="shared" si="1042"/>
        <v>5.6075412284713796E-4</v>
      </c>
      <c r="AR984" s="5">
        <f t="shared" si="1043"/>
        <v>5.0341933990213951E-3</v>
      </c>
      <c r="AS984" s="5">
        <f t="shared" si="1044"/>
        <v>6.7684729780655827E-3</v>
      </c>
      <c r="AT984" s="5">
        <f t="shared" si="1045"/>
        <v>4.5501059279635043E-3</v>
      </c>
      <c r="AU984" s="5">
        <f t="shared" si="1046"/>
        <v>2.0392057925799813E-3</v>
      </c>
      <c r="AV984" s="5">
        <f t="shared" si="1047"/>
        <v>6.8542804227959657E-4</v>
      </c>
      <c r="AW984" s="5">
        <f t="shared" si="1048"/>
        <v>1.13125670653191E-5</v>
      </c>
      <c r="AX984" s="5">
        <f t="shared" si="1049"/>
        <v>4.1342095324182739E-4</v>
      </c>
      <c r="AY984" s="5">
        <f t="shared" si="1050"/>
        <v>6.7942681086025243E-4</v>
      </c>
      <c r="AZ984" s="5">
        <f t="shared" si="1051"/>
        <v>5.5829389838123666E-4</v>
      </c>
      <c r="BA984" s="5">
        <f t="shared" si="1052"/>
        <v>3.0583826640093019E-4</v>
      </c>
      <c r="BB984" s="5">
        <f t="shared" si="1053"/>
        <v>1.2565565215695809E-4</v>
      </c>
      <c r="BC984" s="5">
        <f t="shared" si="1054"/>
        <v>4.1301157254905003E-5</v>
      </c>
      <c r="BD984" s="5">
        <f t="shared" si="1055"/>
        <v>1.3788875235318692E-3</v>
      </c>
      <c r="BE984" s="5">
        <f t="shared" si="1056"/>
        <v>1.8539142625373663E-3</v>
      </c>
      <c r="BF984" s="5">
        <f t="shared" si="1057"/>
        <v>1.2462938543515041E-3</v>
      </c>
      <c r="BG984" s="5">
        <f t="shared" si="1058"/>
        <v>5.5854735852004617E-4</v>
      </c>
      <c r="BH984" s="5">
        <f t="shared" si="1059"/>
        <v>1.8774172958113512E-4</v>
      </c>
      <c r="BI984" s="5">
        <f t="shared" si="1060"/>
        <v>5.048375073441664E-5</v>
      </c>
      <c r="BJ984" s="8">
        <f t="shared" si="1061"/>
        <v>0.31356901367939793</v>
      </c>
      <c r="BK984" s="8">
        <f t="shared" si="1062"/>
        <v>0.24129318766476671</v>
      </c>
      <c r="BL984" s="8">
        <f t="shared" si="1063"/>
        <v>0.40648380536815282</v>
      </c>
      <c r="BM984" s="8">
        <f t="shared" si="1064"/>
        <v>0.57205592074672273</v>
      </c>
      <c r="BN984" s="8">
        <f t="shared" si="1065"/>
        <v>0.42590056351479016</v>
      </c>
    </row>
    <row r="985" spans="1:66" x14ac:dyDescent="0.25">
      <c r="A985" t="s">
        <v>448</v>
      </c>
      <c r="B985" t="s">
        <v>458</v>
      </c>
      <c r="C985" t="s">
        <v>525</v>
      </c>
      <c r="D985" t="s">
        <v>545</v>
      </c>
      <c r="E985">
        <f>VLOOKUP(A985,home!$A$2:$E$405,3,FALSE)</f>
        <v>1.2833000000000001</v>
      </c>
      <c r="F985">
        <f>VLOOKUP(B985,home!$B$2:$E$405,3,FALSE)</f>
        <v>1.8614999999999999</v>
      </c>
      <c r="G985" t="e">
        <f>VLOOKUP(C985,away!$B$2:$E$405,4,FALSE)</f>
        <v>#N/A</v>
      </c>
      <c r="H985">
        <f>VLOOKUP(A985,away!$A$2:$E$405,3,FALSE)</f>
        <v>1.0667</v>
      </c>
      <c r="I985" t="e">
        <f>VLOOKUP(C985,away!$B$2:$E$405,3,FALSE)</f>
        <v>#N/A</v>
      </c>
      <c r="J985">
        <f>VLOOKUP(B985,home!$B$2:$E$405,4,FALSE)</f>
        <v>0.625</v>
      </c>
      <c r="K985" s="3" t="e">
        <f t="shared" si="1010"/>
        <v>#N/A</v>
      </c>
      <c r="L985" s="3" t="e">
        <f t="shared" si="1011"/>
        <v>#N/A</v>
      </c>
      <c r="M985" s="5" t="e">
        <f t="shared" si="1012"/>
        <v>#N/A</v>
      </c>
      <c r="N985" s="5" t="e">
        <f t="shared" si="1013"/>
        <v>#N/A</v>
      </c>
      <c r="O985" s="5" t="e">
        <f t="shared" si="1014"/>
        <v>#N/A</v>
      </c>
      <c r="P985" s="5" t="e">
        <f t="shared" si="1015"/>
        <v>#N/A</v>
      </c>
      <c r="Q985" s="5" t="e">
        <f t="shared" si="1016"/>
        <v>#N/A</v>
      </c>
      <c r="R985" s="5" t="e">
        <f t="shared" si="1017"/>
        <v>#N/A</v>
      </c>
      <c r="S985" s="5" t="e">
        <f t="shared" si="1018"/>
        <v>#N/A</v>
      </c>
      <c r="T985" s="5" t="e">
        <f t="shared" si="1019"/>
        <v>#N/A</v>
      </c>
      <c r="U985" s="5" t="e">
        <f t="shared" si="1020"/>
        <v>#N/A</v>
      </c>
      <c r="V985" s="5" t="e">
        <f t="shared" si="1021"/>
        <v>#N/A</v>
      </c>
      <c r="W985" s="5" t="e">
        <f t="shared" si="1022"/>
        <v>#N/A</v>
      </c>
      <c r="X985" s="5" t="e">
        <f t="shared" si="1023"/>
        <v>#N/A</v>
      </c>
      <c r="Y985" s="5" t="e">
        <f t="shared" si="1024"/>
        <v>#N/A</v>
      </c>
      <c r="Z985" s="5" t="e">
        <f t="shared" si="1025"/>
        <v>#N/A</v>
      </c>
      <c r="AA985" s="5" t="e">
        <f t="shared" si="1026"/>
        <v>#N/A</v>
      </c>
      <c r="AB985" s="5" t="e">
        <f t="shared" si="1027"/>
        <v>#N/A</v>
      </c>
      <c r="AC985" s="5" t="e">
        <f t="shared" si="1028"/>
        <v>#N/A</v>
      </c>
      <c r="AD985" s="5" t="e">
        <f t="shared" si="1029"/>
        <v>#N/A</v>
      </c>
      <c r="AE985" s="5" t="e">
        <f t="shared" si="1030"/>
        <v>#N/A</v>
      </c>
      <c r="AF985" s="5" t="e">
        <f t="shared" si="1031"/>
        <v>#N/A</v>
      </c>
      <c r="AG985" s="5" t="e">
        <f t="shared" si="1032"/>
        <v>#N/A</v>
      </c>
      <c r="AH985" s="5" t="e">
        <f t="shared" si="1033"/>
        <v>#N/A</v>
      </c>
      <c r="AI985" s="5" t="e">
        <f t="shared" si="1034"/>
        <v>#N/A</v>
      </c>
      <c r="AJ985" s="5" t="e">
        <f t="shared" si="1035"/>
        <v>#N/A</v>
      </c>
      <c r="AK985" s="5" t="e">
        <f t="shared" si="1036"/>
        <v>#N/A</v>
      </c>
      <c r="AL985" s="5" t="e">
        <f t="shared" si="1037"/>
        <v>#N/A</v>
      </c>
      <c r="AM985" s="5" t="e">
        <f t="shared" si="1038"/>
        <v>#N/A</v>
      </c>
      <c r="AN985" s="5" t="e">
        <f t="shared" si="1039"/>
        <v>#N/A</v>
      </c>
      <c r="AO985" s="5" t="e">
        <f t="shared" si="1040"/>
        <v>#N/A</v>
      </c>
      <c r="AP985" s="5" t="e">
        <f t="shared" si="1041"/>
        <v>#N/A</v>
      </c>
      <c r="AQ985" s="5" t="e">
        <f t="shared" si="1042"/>
        <v>#N/A</v>
      </c>
      <c r="AR985" s="5" t="e">
        <f t="shared" si="1043"/>
        <v>#N/A</v>
      </c>
      <c r="AS985" s="5" t="e">
        <f t="shared" si="1044"/>
        <v>#N/A</v>
      </c>
      <c r="AT985" s="5" t="e">
        <f t="shared" si="1045"/>
        <v>#N/A</v>
      </c>
      <c r="AU985" s="5" t="e">
        <f t="shared" si="1046"/>
        <v>#N/A</v>
      </c>
      <c r="AV985" s="5" t="e">
        <f t="shared" si="1047"/>
        <v>#N/A</v>
      </c>
      <c r="AW985" s="5" t="e">
        <f t="shared" si="1048"/>
        <v>#N/A</v>
      </c>
      <c r="AX985" s="5" t="e">
        <f t="shared" si="1049"/>
        <v>#N/A</v>
      </c>
      <c r="AY985" s="5" t="e">
        <f t="shared" si="1050"/>
        <v>#N/A</v>
      </c>
      <c r="AZ985" s="5" t="e">
        <f t="shared" si="1051"/>
        <v>#N/A</v>
      </c>
      <c r="BA985" s="5" t="e">
        <f t="shared" si="1052"/>
        <v>#N/A</v>
      </c>
      <c r="BB985" s="5" t="e">
        <f t="shared" si="1053"/>
        <v>#N/A</v>
      </c>
      <c r="BC985" s="5" t="e">
        <f t="shared" si="1054"/>
        <v>#N/A</v>
      </c>
      <c r="BD985" s="5" t="e">
        <f t="shared" si="1055"/>
        <v>#N/A</v>
      </c>
      <c r="BE985" s="5" t="e">
        <f t="shared" si="1056"/>
        <v>#N/A</v>
      </c>
      <c r="BF985" s="5" t="e">
        <f t="shared" si="1057"/>
        <v>#N/A</v>
      </c>
      <c r="BG985" s="5" t="e">
        <f t="shared" si="1058"/>
        <v>#N/A</v>
      </c>
      <c r="BH985" s="5" t="e">
        <f t="shared" si="1059"/>
        <v>#N/A</v>
      </c>
      <c r="BI985" s="5" t="e">
        <f t="shared" si="1060"/>
        <v>#N/A</v>
      </c>
      <c r="BJ985" s="8" t="e">
        <f t="shared" si="1061"/>
        <v>#N/A</v>
      </c>
      <c r="BK985" s="8" t="e">
        <f t="shared" si="1062"/>
        <v>#N/A</v>
      </c>
      <c r="BL985" s="8" t="e">
        <f t="shared" si="1063"/>
        <v>#N/A</v>
      </c>
      <c r="BM985" s="8" t="e">
        <f t="shared" si="1064"/>
        <v>#N/A</v>
      </c>
      <c r="BN985" s="8" t="e">
        <f t="shared" si="1065"/>
        <v>#N/A</v>
      </c>
    </row>
    <row r="986" spans="1:66" x14ac:dyDescent="0.25">
      <c r="A986" t="s">
        <v>448</v>
      </c>
      <c r="B986" t="s">
        <v>460</v>
      </c>
      <c r="C986" t="s">
        <v>449</v>
      </c>
      <c r="D986" t="s">
        <v>545</v>
      </c>
      <c r="E986">
        <f>VLOOKUP(A986,home!$A$2:$E$405,3,FALSE)</f>
        <v>1.2833000000000001</v>
      </c>
      <c r="F986">
        <f>VLOOKUP(B986,home!$B$2:$E$405,3,FALSE)</f>
        <v>1.4719</v>
      </c>
      <c r="G986">
        <f>VLOOKUP(C986,away!$B$2:$E$405,4,FALSE)</f>
        <v>1.3636999999999999</v>
      </c>
      <c r="H986">
        <f>VLOOKUP(A986,away!$A$2:$E$405,3,FALSE)</f>
        <v>1.0667</v>
      </c>
      <c r="I986">
        <f>VLOOKUP(C986,away!$B$2:$E$405,3,FALSE)</f>
        <v>1.1132</v>
      </c>
      <c r="J986">
        <f>VLOOKUP(B986,home!$B$2:$E$405,4,FALSE)</f>
        <v>0.88539999999999996</v>
      </c>
      <c r="K986" s="3">
        <f t="shared" si="1010"/>
        <v>2.575878297499</v>
      </c>
      <c r="L986" s="3">
        <f t="shared" si="1011"/>
        <v>1.0513686195759999</v>
      </c>
      <c r="M986" s="5">
        <f t="shared" si="1012"/>
        <v>2.6589286244962058E-2</v>
      </c>
      <c r="N986" s="5">
        <f t="shared" si="1013"/>
        <v>6.8490765384386448E-2</v>
      </c>
      <c r="O986" s="5">
        <f t="shared" si="1014"/>
        <v>2.795514117487688E-2</v>
      </c>
      <c r="P986" s="5">
        <f t="shared" si="1015"/>
        <v>7.2009041455886047E-2</v>
      </c>
      <c r="Q986" s="5">
        <f t="shared" si="1016"/>
        <v>8.8211938066368428E-2</v>
      </c>
      <c r="R986" s="5">
        <f t="shared" si="1017"/>
        <v>1.4695579093541248E-2</v>
      </c>
      <c r="S986" s="5">
        <f t="shared" si="1018"/>
        <v>4.875367848937643E-2</v>
      </c>
      <c r="T986" s="5">
        <f t="shared" si="1019"/>
        <v>9.2743263554961361E-2</v>
      </c>
      <c r="U986" s="5">
        <f t="shared" si="1020"/>
        <v>3.7854023256232931E-2</v>
      </c>
      <c r="V986" s="5">
        <f t="shared" si="1021"/>
        <v>1.4670510617300608E-2</v>
      </c>
      <c r="W986" s="5">
        <f t="shared" si="1022"/>
        <v>7.5741072281828095E-2</v>
      </c>
      <c r="X986" s="5">
        <f t="shared" si="1023"/>
        <v>7.9631786610151634E-2</v>
      </c>
      <c r="Y986" s="5">
        <f t="shared" si="1024"/>
        <v>4.1861180781342849E-2</v>
      </c>
      <c r="Z986" s="5">
        <f t="shared" si="1025"/>
        <v>5.1501569018154638E-3</v>
      </c>
      <c r="AA986" s="5">
        <f t="shared" si="1026"/>
        <v>1.3266177392101142E-2</v>
      </c>
      <c r="AB986" s="5">
        <f t="shared" si="1027"/>
        <v>1.7086029217542612E-2</v>
      </c>
      <c r="AC986" s="5">
        <f t="shared" si="1028"/>
        <v>2.4831651118041396E-3</v>
      </c>
      <c r="AD986" s="5">
        <f t="shared" si="1029"/>
        <v>4.8774946080016014E-2</v>
      </c>
      <c r="AE986" s="5">
        <f t="shared" si="1030"/>
        <v>5.1280447730040257E-2</v>
      </c>
      <c r="AF986" s="5">
        <f t="shared" si="1031"/>
        <v>2.6957326770585821E-2</v>
      </c>
      <c r="AG986" s="5">
        <f t="shared" si="1032"/>
        <v>9.4473624780833237E-3</v>
      </c>
      <c r="AH986" s="5">
        <f t="shared" si="1033"/>
        <v>1.3536783381153828E-3</v>
      </c>
      <c r="AI986" s="5">
        <f t="shared" si="1034"/>
        <v>3.486910652945928E-3</v>
      </c>
      <c r="AJ986" s="5">
        <f t="shared" si="1035"/>
        <v>4.4909287381207433E-3</v>
      </c>
      <c r="AK986" s="5">
        <f t="shared" si="1036"/>
        <v>3.8560286240465966E-3</v>
      </c>
      <c r="AL986" s="5">
        <f t="shared" si="1037"/>
        <v>2.6899607282477391E-4</v>
      </c>
      <c r="AM986" s="5">
        <f t="shared" si="1038"/>
        <v>2.512766501383944E-2</v>
      </c>
      <c r="AN986" s="5">
        <f t="shared" si="1039"/>
        <v>2.641843847876852E-2</v>
      </c>
      <c r="AO986" s="5">
        <f t="shared" si="1040"/>
        <v>1.3887758597388167E-2</v>
      </c>
      <c r="AP986" s="5">
        <f t="shared" si="1041"/>
        <v>4.8670511951802425E-3</v>
      </c>
      <c r="AQ986" s="5">
        <f t="shared" si="1042"/>
        <v>1.2792662241205926E-3</v>
      </c>
      <c r="AR986" s="5">
        <f t="shared" si="1043"/>
        <v>2.8464298513886083E-4</v>
      </c>
      <c r="AS986" s="5">
        <f t="shared" si="1044"/>
        <v>7.3320568795452203E-4</v>
      </c>
      <c r="AT986" s="5">
        <f t="shared" si="1045"/>
        <v>9.4432430960243892E-4</v>
      </c>
      <c r="AU986" s="5">
        <f t="shared" si="1046"/>
        <v>8.1082149830188281E-4</v>
      </c>
      <c r="AV986" s="5">
        <f t="shared" si="1047"/>
        <v>5.2214437515536055E-4</v>
      </c>
      <c r="AW986" s="5">
        <f t="shared" si="1048"/>
        <v>2.0235958929990899E-5</v>
      </c>
      <c r="AX986" s="5">
        <f t="shared" si="1049"/>
        <v>1.0787634495995648E-2</v>
      </c>
      <c r="AY986" s="5">
        <f t="shared" si="1050"/>
        <v>1.1341780388545381E-2</v>
      </c>
      <c r="AZ986" s="5">
        <f t="shared" si="1051"/>
        <v>5.9621959953195516E-3</v>
      </c>
      <c r="BA986" s="5">
        <f t="shared" si="1052"/>
        <v>2.0894885910802243E-3</v>
      </c>
      <c r="BB986" s="5">
        <f t="shared" si="1053"/>
        <v>5.4920568390595399E-4</v>
      </c>
      <c r="BC986" s="5">
        <f t="shared" si="1054"/>
        <v>1.154835243502992E-4</v>
      </c>
      <c r="BD986" s="5">
        <f t="shared" si="1055"/>
        <v>4.9877450392905978E-5</v>
      </c>
      <c r="BE986" s="5">
        <f t="shared" si="1056"/>
        <v>1.2847824200166948E-4</v>
      </c>
      <c r="BF986" s="5">
        <f t="shared" si="1057"/>
        <v>1.6547215763646248E-4</v>
      </c>
      <c r="BG986" s="5">
        <f t="shared" si="1058"/>
        <v>1.4207871323203234E-4</v>
      </c>
      <c r="BH986" s="5">
        <f t="shared" si="1059"/>
        <v>9.1494368487744036E-5</v>
      </c>
      <c r="BI986" s="5">
        <f t="shared" si="1060"/>
        <v>4.7135671626191262E-5</v>
      </c>
      <c r="BJ986" s="8">
        <f t="shared" si="1061"/>
        <v>0.68556605792625835</v>
      </c>
      <c r="BK986" s="8">
        <f t="shared" si="1062"/>
        <v>0.17611645838069942</v>
      </c>
      <c r="BL986" s="8">
        <f t="shared" si="1063"/>
        <v>0.12796417194705351</v>
      </c>
      <c r="BM986" s="8">
        <f t="shared" si="1064"/>
        <v>0.68552354930619042</v>
      </c>
      <c r="BN986" s="8">
        <f t="shared" si="1065"/>
        <v>0.29795175142002106</v>
      </c>
    </row>
    <row r="987" spans="1:66" x14ac:dyDescent="0.25">
      <c r="A987" t="s">
        <v>448</v>
      </c>
      <c r="B987" t="s">
        <v>452</v>
      </c>
      <c r="C987" t="s">
        <v>450</v>
      </c>
      <c r="D987" t="s">
        <v>545</v>
      </c>
      <c r="E987">
        <f>VLOOKUP(A987,home!$A$2:$E$405,3,FALSE)</f>
        <v>1.2833000000000001</v>
      </c>
      <c r="F987">
        <f>VLOOKUP(B987,home!$B$2:$E$405,3,FALSE)</f>
        <v>0.7359</v>
      </c>
      <c r="G987">
        <f>VLOOKUP(C987,away!$B$2:$E$405,4,FALSE)</f>
        <v>1.2663</v>
      </c>
      <c r="H987">
        <f>VLOOKUP(A987,away!$A$2:$E$405,3,FALSE)</f>
        <v>1.0667</v>
      </c>
      <c r="I987">
        <f>VLOOKUP(C987,away!$B$2:$E$405,3,FALSE)</f>
        <v>0.46870000000000001</v>
      </c>
      <c r="J987">
        <f>VLOOKUP(B987,home!$B$2:$E$405,4,FALSE)</f>
        <v>1.8749</v>
      </c>
      <c r="K987" s="3">
        <f t="shared" si="1010"/>
        <v>1.1958689891609999</v>
      </c>
      <c r="L987" s="3">
        <f t="shared" si="1011"/>
        <v>0.93737929752099991</v>
      </c>
      <c r="M987" s="5">
        <f t="shared" si="1012"/>
        <v>0.11845190252309218</v>
      </c>
      <c r="N987" s="5">
        <f t="shared" si="1013"/>
        <v>0.14165295693448754</v>
      </c>
      <c r="O987" s="5">
        <f t="shared" si="1014"/>
        <v>0.11103436117712211</v>
      </c>
      <c r="P987" s="5">
        <f t="shared" si="1015"/>
        <v>0.13278254926302238</v>
      </c>
      <c r="Q987" s="5">
        <f t="shared" si="1016"/>
        <v>8.4699189210456161E-2</v>
      </c>
      <c r="R987" s="5">
        <f t="shared" si="1017"/>
        <v>5.2040655740451851E-2</v>
      </c>
      <c r="S987" s="5">
        <f t="shared" si="1018"/>
        <v>3.7211739561020918E-2</v>
      </c>
      <c r="T987" s="5">
        <f t="shared" si="1019"/>
        <v>7.9395266482695639E-2</v>
      </c>
      <c r="U987" s="5">
        <f t="shared" si="1020"/>
        <v>6.223380637560974E-2</v>
      </c>
      <c r="V987" s="5">
        <f t="shared" si="1021"/>
        <v>4.6348579148314901E-3</v>
      </c>
      <c r="W987" s="5">
        <f t="shared" si="1022"/>
        <v>3.3763044594621483E-2</v>
      </c>
      <c r="X987" s="5">
        <f t="shared" si="1023"/>
        <v>3.1648779024276479E-2</v>
      </c>
      <c r="Y987" s="5">
        <f t="shared" si="1024"/>
        <v>1.4833455124586821E-2</v>
      </c>
      <c r="Z987" s="5">
        <f t="shared" si="1025"/>
        <v>1.6260611106838983E-2</v>
      </c>
      <c r="AA987" s="5">
        <f t="shared" si="1026"/>
        <v>1.9445560567475661E-2</v>
      </c>
      <c r="AB987" s="5">
        <f t="shared" si="1027"/>
        <v>1.1627171429748064E-2</v>
      </c>
      <c r="AC987" s="5">
        <f t="shared" si="1028"/>
        <v>3.2472475974121853E-4</v>
      </c>
      <c r="AD987" s="5">
        <f t="shared" si="1029"/>
        <v>1.0094044502591938E-2</v>
      </c>
      <c r="AE987" s="5">
        <f t="shared" si="1030"/>
        <v>9.4619483449853419E-3</v>
      </c>
      <c r="AF987" s="5">
        <f t="shared" si="1031"/>
        <v>4.4347172464011741E-3</v>
      </c>
      <c r="AG987" s="5">
        <f t="shared" si="1032"/>
        <v>1.3856707123785987E-3</v>
      </c>
      <c r="AH987" s="5">
        <f t="shared" si="1033"/>
        <v>3.8105900541477236E-3</v>
      </c>
      <c r="AI987" s="5">
        <f t="shared" si="1034"/>
        <v>4.5569664761605979E-3</v>
      </c>
      <c r="AJ987" s="5">
        <f t="shared" si="1035"/>
        <v>2.7247674467433696E-3</v>
      </c>
      <c r="AK987" s="5">
        <f t="shared" si="1036"/>
        <v>1.0861549640785971E-3</v>
      </c>
      <c r="AL987" s="5">
        <f t="shared" si="1037"/>
        <v>1.4560435244627888E-5</v>
      </c>
      <c r="AM987" s="5">
        <f t="shared" si="1038"/>
        <v>2.4142309591721539E-3</v>
      </c>
      <c r="AN987" s="5">
        <f t="shared" si="1039"/>
        <v>2.2630501205622433E-3</v>
      </c>
      <c r="AO987" s="5">
        <f t="shared" si="1040"/>
        <v>1.0606681661337249E-3</v>
      </c>
      <c r="AP987" s="5">
        <f t="shared" si="1041"/>
        <v>3.3141612682443942E-4</v>
      </c>
      <c r="AQ987" s="5">
        <f t="shared" si="1042"/>
        <v>7.7665654037455904E-5</v>
      </c>
      <c r="AR987" s="5">
        <f t="shared" si="1043"/>
        <v>7.1439364561950059E-4</v>
      </c>
      <c r="AS987" s="5">
        <f t="shared" si="1044"/>
        <v>8.5432120685003364E-4</v>
      </c>
      <c r="AT987" s="5">
        <f t="shared" si="1045"/>
        <v>5.1082811902727779E-4</v>
      </c>
      <c r="AU987" s="5">
        <f t="shared" si="1046"/>
        <v>2.0362783544538847E-4</v>
      </c>
      <c r="AV987" s="5">
        <f t="shared" si="1047"/>
        <v>6.087805343477979E-5</v>
      </c>
      <c r="AW987" s="5">
        <f t="shared" si="1048"/>
        <v>4.5338883194569615E-7</v>
      </c>
      <c r="AX987" s="5">
        <f t="shared" si="1049"/>
        <v>4.8118398945773216E-4</v>
      </c>
      <c r="AY987" s="5">
        <f t="shared" si="1050"/>
        <v>4.5105191001624118E-4</v>
      </c>
      <c r="AZ987" s="5">
        <f t="shared" si="1051"/>
        <v>2.1140336127826472E-4</v>
      </c>
      <c r="BA987" s="5">
        <f t="shared" si="1052"/>
        <v>6.6055044762865984E-5</v>
      </c>
      <c r="BB987" s="5">
        <f t="shared" si="1053"/>
        <v>1.547965786438338E-5</v>
      </c>
      <c r="BC987" s="5">
        <f t="shared" si="1054"/>
        <v>2.902062162956223E-6</v>
      </c>
      <c r="BD987" s="5">
        <f t="shared" si="1055"/>
        <v>1.1160963561404555E-4</v>
      </c>
      <c r="BE987" s="5">
        <f t="shared" si="1056"/>
        <v>1.3347050212239616E-4</v>
      </c>
      <c r="BF987" s="5">
        <f t="shared" si="1057"/>
        <v>7.9806617227960529E-5</v>
      </c>
      <c r="BG987" s="5">
        <f t="shared" si="1058"/>
        <v>3.1812752890919991E-5</v>
      </c>
      <c r="BH987" s="5">
        <f t="shared" si="1059"/>
        <v>9.5109711605232924E-6</v>
      </c>
      <c r="BI987" s="5">
        <f t="shared" si="1060"/>
        <v>2.2747750935348822E-6</v>
      </c>
      <c r="BJ987" s="8">
        <f t="shared" si="1061"/>
        <v>0.41874417922975354</v>
      </c>
      <c r="BK987" s="8">
        <f t="shared" si="1062"/>
        <v>0.29387138636696908</v>
      </c>
      <c r="BL987" s="8">
        <f t="shared" si="1063"/>
        <v>0.27127256834602403</v>
      </c>
      <c r="BM987" s="8">
        <f t="shared" si="1064"/>
        <v>0.35903653167976912</v>
      </c>
      <c r="BN987" s="8">
        <f t="shared" si="1065"/>
        <v>0.64066161484863215</v>
      </c>
    </row>
    <row r="988" spans="1:66" x14ac:dyDescent="0.25">
      <c r="A988" t="s">
        <v>448</v>
      </c>
      <c r="B988" t="s">
        <v>455</v>
      </c>
      <c r="C988" t="s">
        <v>454</v>
      </c>
      <c r="D988" t="s">
        <v>545</v>
      </c>
      <c r="E988">
        <f>VLOOKUP(A988,home!$A$2:$E$405,3,FALSE)</f>
        <v>1.2833000000000001</v>
      </c>
      <c r="F988">
        <f>VLOOKUP(B988,home!$B$2:$E$405,3,FALSE)</f>
        <v>0.82789999999999997</v>
      </c>
      <c r="G988">
        <f>VLOOKUP(C988,away!$B$2:$E$405,4,FALSE)</f>
        <v>0.7359</v>
      </c>
      <c r="H988">
        <f>VLOOKUP(A988,away!$A$2:$E$405,3,FALSE)</f>
        <v>1.0667</v>
      </c>
      <c r="I988">
        <f>VLOOKUP(C988,away!$B$2:$E$405,3,FALSE)</f>
        <v>1.302</v>
      </c>
      <c r="J988">
        <f>VLOOKUP(B988,home!$B$2:$E$405,4,FALSE)</f>
        <v>1.2889999999999999</v>
      </c>
      <c r="K988" s="3">
        <f t="shared" si="1010"/>
        <v>0.78185259111299998</v>
      </c>
      <c r="L988" s="3">
        <f t="shared" si="1011"/>
        <v>1.7902191426</v>
      </c>
      <c r="M988" s="5">
        <f t="shared" si="1012"/>
        <v>7.6377148289210384E-2</v>
      </c>
      <c r="N988" s="5">
        <f t="shared" si="1013"/>
        <v>5.9715671291740963E-2</v>
      </c>
      <c r="O988" s="5">
        <f t="shared" si="1014"/>
        <v>0.13673183292454325</v>
      </c>
      <c r="P988" s="5">
        <f t="shared" si="1015"/>
        <v>0.10690413785968393</v>
      </c>
      <c r="Q988" s="5">
        <f t="shared" si="1016"/>
        <v>2.3344426164749927E-2</v>
      </c>
      <c r="R988" s="5">
        <f t="shared" si="1017"/>
        <v>0.12238997235215117</v>
      </c>
      <c r="S988" s="5">
        <f t="shared" si="1018"/>
        <v>3.7408095705036913E-2</v>
      </c>
      <c r="T988" s="5">
        <f t="shared" si="1019"/>
        <v>4.179163859314762E-2</v>
      </c>
      <c r="U988" s="5">
        <f t="shared" si="1020"/>
        <v>9.5690917009777818E-2</v>
      </c>
      <c r="V988" s="5">
        <f t="shared" si="1021"/>
        <v>5.8177381148038984E-3</v>
      </c>
      <c r="W988" s="5">
        <f t="shared" si="1022"/>
        <v>6.0839666949852808E-3</v>
      </c>
      <c r="X988" s="5">
        <f t="shared" si="1023"/>
        <v>1.0891633640303506E-2</v>
      </c>
      <c r="Y988" s="5">
        <f t="shared" si="1024"/>
        <v>9.7492055185287325E-3</v>
      </c>
      <c r="Z988" s="5">
        <f t="shared" si="1025"/>
        <v>7.3034957122368599E-2</v>
      </c>
      <c r="AA988" s="5">
        <f t="shared" si="1026"/>
        <v>5.7102570467950732E-2</v>
      </c>
      <c r="AB988" s="5">
        <f t="shared" si="1027"/>
        <v>2.2322896339789976E-2</v>
      </c>
      <c r="AC988" s="5">
        <f t="shared" si="1028"/>
        <v>5.0893844836734554E-4</v>
      </c>
      <c r="AD988" s="5">
        <f t="shared" si="1029"/>
        <v>1.1891912811798589E-3</v>
      </c>
      <c r="AE988" s="5">
        <f t="shared" si="1030"/>
        <v>2.1289129957812029E-3</v>
      </c>
      <c r="AF988" s="5">
        <f t="shared" si="1031"/>
        <v>1.9056103989887115E-3</v>
      </c>
      <c r="AG988" s="5">
        <f t="shared" si="1032"/>
        <v>1.1371534048690718E-3</v>
      </c>
      <c r="AH988" s="5">
        <f t="shared" si="1033"/>
        <v>3.2687144579858642E-2</v>
      </c>
      <c r="AI988" s="5">
        <f t="shared" si="1034"/>
        <v>2.5556528685847731E-2</v>
      </c>
      <c r="AJ988" s="5">
        <f t="shared" si="1035"/>
        <v>9.99071908644188E-3</v>
      </c>
      <c r="AK988" s="5">
        <f t="shared" si="1036"/>
        <v>2.6037565349388962E-3</v>
      </c>
      <c r="AL988" s="5">
        <f t="shared" si="1037"/>
        <v>2.8494190875174307E-5</v>
      </c>
      <c r="AM988" s="5">
        <f t="shared" si="1038"/>
        <v>1.8595445690389222E-4</v>
      </c>
      <c r="AN988" s="5">
        <f t="shared" si="1039"/>
        <v>3.3289922840113459E-4</v>
      </c>
      <c r="AO988" s="5">
        <f t="shared" si="1040"/>
        <v>2.9798128562024046E-4</v>
      </c>
      <c r="AP988" s="5">
        <f t="shared" si="1041"/>
        <v>1.7781726721797088E-4</v>
      </c>
      <c r="AQ988" s="5">
        <f t="shared" si="1042"/>
        <v>7.9582968914607792E-5</v>
      </c>
      <c r="AR988" s="5">
        <f t="shared" si="1043"/>
        <v>1.1703430388759352E-2</v>
      </c>
      <c r="AS988" s="5">
        <f t="shared" si="1044"/>
        <v>9.1503573743621225E-3</v>
      </c>
      <c r="AT988" s="5">
        <f t="shared" si="1045"/>
        <v>3.5771153113774859E-3</v>
      </c>
      <c r="AU988" s="5">
        <f t="shared" si="1046"/>
        <v>9.3225895830349108E-4</v>
      </c>
      <c r="AV988" s="5">
        <f t="shared" si="1047"/>
        <v>1.8222227053447265E-4</v>
      </c>
      <c r="AW988" s="5">
        <f t="shared" si="1048"/>
        <v>1.1078600579678682E-6</v>
      </c>
      <c r="AX988" s="5">
        <f t="shared" si="1049"/>
        <v>2.4231495659886465E-5</v>
      </c>
      <c r="AY988" s="5">
        <f t="shared" si="1050"/>
        <v>4.3379687384157568E-5</v>
      </c>
      <c r="AZ988" s="5">
        <f t="shared" si="1051"/>
        <v>3.8829573377561309E-5</v>
      </c>
      <c r="BA988" s="5">
        <f t="shared" si="1052"/>
        <v>2.3171148519833864E-5</v>
      </c>
      <c r="BB988" s="5">
        <f t="shared" si="1053"/>
        <v>1.0370358409058568E-5</v>
      </c>
      <c r="BC988" s="5">
        <f t="shared" si="1054"/>
        <v>3.7130428279039043E-6</v>
      </c>
      <c r="BD988" s="5">
        <f t="shared" si="1055"/>
        <v>3.491950852673926E-3</v>
      </c>
      <c r="BE988" s="5">
        <f t="shared" si="1056"/>
        <v>2.7301908222023582E-3</v>
      </c>
      <c r="BF988" s="5">
        <f t="shared" si="1057"/>
        <v>1.0673033842859227E-3</v>
      </c>
      <c r="BG988" s="5">
        <f t="shared" si="1058"/>
        <v>2.7815797216920756E-4</v>
      </c>
      <c r="BH988" s="5">
        <f t="shared" si="1059"/>
        <v>5.4369632819808159E-5</v>
      </c>
      <c r="BI988" s="5">
        <f t="shared" si="1060"/>
        <v>8.5018076596058839E-6</v>
      </c>
      <c r="BJ988" s="8">
        <f t="shared" si="1061"/>
        <v>0.15915534049751112</v>
      </c>
      <c r="BK988" s="8">
        <f t="shared" si="1062"/>
        <v>0.22708793229536184</v>
      </c>
      <c r="BL988" s="8">
        <f t="shared" si="1063"/>
        <v>0.53825219675644798</v>
      </c>
      <c r="BM988" s="8">
        <f t="shared" si="1064"/>
        <v>0.47202496596228388</v>
      </c>
      <c r="BN988" s="8">
        <f t="shared" si="1065"/>
        <v>0.52546318888207966</v>
      </c>
    </row>
    <row r="989" spans="1:66" x14ac:dyDescent="0.25">
      <c r="A989" t="s">
        <v>22</v>
      </c>
      <c r="B989" t="s">
        <v>255</v>
      </c>
      <c r="C989" t="s">
        <v>252</v>
      </c>
      <c r="D989" t="s">
        <v>545</v>
      </c>
      <c r="E989">
        <f>VLOOKUP(A989,home!$A$2:$E$405,3,FALSE)</f>
        <v>1.4</v>
      </c>
      <c r="F989">
        <f>VLOOKUP(B989,home!$B$2:$E$405,3,FALSE)</f>
        <v>0.873</v>
      </c>
      <c r="G989">
        <f>VLOOKUP(C989,away!$B$2:$E$405,4,FALSE)</f>
        <v>1.1111</v>
      </c>
      <c r="H989">
        <f>VLOOKUP(A989,away!$A$2:$E$405,3,FALSE)</f>
        <v>1.125</v>
      </c>
      <c r="I989">
        <f>VLOOKUP(C989,away!$B$2:$E$405,3,FALSE)</f>
        <v>1.6295999999999999</v>
      </c>
      <c r="J989">
        <f>VLOOKUP(B989,home!$B$2:$E$405,4,FALSE)</f>
        <v>1.0369999999999999</v>
      </c>
      <c r="K989" s="3">
        <f t="shared" si="1010"/>
        <v>1.35798642</v>
      </c>
      <c r="L989" s="3">
        <f t="shared" si="1011"/>
        <v>1.9011320999999999</v>
      </c>
      <c r="M989" s="5">
        <f t="shared" si="1012"/>
        <v>3.842225154104649E-2</v>
      </c>
      <c r="N989" s="5">
        <f t="shared" si="1013"/>
        <v>5.217689581856521E-2</v>
      </c>
      <c r="O989" s="5">
        <f t="shared" si="1014"/>
        <v>7.3045775758957959E-2</v>
      </c>
      <c r="P989" s="5">
        <f t="shared" si="1015"/>
        <v>9.9195171519030109E-2</v>
      </c>
      <c r="Q989" s="5">
        <f t="shared" si="1016"/>
        <v>3.5427757979683172E-2</v>
      </c>
      <c r="R989" s="5">
        <f t="shared" si="1017"/>
        <v>6.943483453237842E-2</v>
      </c>
      <c r="S989" s="5">
        <f t="shared" si="1018"/>
        <v>6.4023330609465121E-2</v>
      </c>
      <c r="T989" s="5">
        <f t="shared" si="1019"/>
        <v>6.7352847926206827E-2</v>
      </c>
      <c r="U989" s="5">
        <f t="shared" si="1020"/>
        <v>9.4291562369916954E-2</v>
      </c>
      <c r="V989" s="5">
        <f t="shared" si="1021"/>
        <v>1.8365530407529303E-2</v>
      </c>
      <c r="W989" s="5">
        <f t="shared" si="1022"/>
        <v>1.603680474248546E-2</v>
      </c>
      <c r="X989" s="5">
        <f t="shared" si="1023"/>
        <v>3.0488084277371343E-2</v>
      </c>
      <c r="Y989" s="5">
        <f t="shared" si="1024"/>
        <v>2.8980937843607984E-2</v>
      </c>
      <c r="Z989" s="5">
        <f t="shared" si="1025"/>
        <v>4.4001597595897696E-2</v>
      </c>
      <c r="AA989" s="5">
        <f t="shared" si="1026"/>
        <v>5.9753571993533719E-2</v>
      </c>
      <c r="AB989" s="5">
        <f t="shared" si="1027"/>
        <v>4.0572269656855564E-2</v>
      </c>
      <c r="AC989" s="5">
        <f t="shared" si="1028"/>
        <v>2.9634064014745351E-3</v>
      </c>
      <c r="AD989" s="5">
        <f t="shared" si="1029"/>
        <v>5.4444407651217117E-3</v>
      </c>
      <c r="AE989" s="5">
        <f t="shared" si="1030"/>
        <v>1.0350601105121447E-2</v>
      </c>
      <c r="AF989" s="5">
        <f t="shared" si="1031"/>
        <v>9.8389300076209291E-3</v>
      </c>
      <c r="AG989" s="5">
        <f t="shared" si="1032"/>
        <v>6.2350352223804638E-3</v>
      </c>
      <c r="AH989" s="5">
        <f t="shared" si="1033"/>
        <v>2.0913212410210987E-2</v>
      </c>
      <c r="AI989" s="5">
        <f t="shared" si="1034"/>
        <v>2.8399858451641995E-2</v>
      </c>
      <c r="AJ989" s="5">
        <f t="shared" si="1035"/>
        <v>1.9283311053626028E-2</v>
      </c>
      <c r="AK989" s="5">
        <f t="shared" si="1036"/>
        <v>8.7288248478200117E-3</v>
      </c>
      <c r="AL989" s="5">
        <f t="shared" si="1037"/>
        <v>3.0602642425660602E-4</v>
      </c>
      <c r="AM989" s="5">
        <f t="shared" si="1038"/>
        <v>1.47869532470594E-3</v>
      </c>
      <c r="AN989" s="5">
        <f t="shared" si="1039"/>
        <v>2.8111951479183857E-3</v>
      </c>
      <c r="AO989" s="5">
        <f t="shared" si="1040"/>
        <v>2.672226667535946E-3</v>
      </c>
      <c r="AP989" s="5">
        <f t="shared" si="1041"/>
        <v>1.6934186320428713E-3</v>
      </c>
      <c r="AQ989" s="5">
        <f t="shared" si="1042"/>
        <v>8.04853130028698E-4</v>
      </c>
      <c r="AR989" s="5">
        <f t="shared" si="1043"/>
        <v>7.9517558854340867E-3</v>
      </c>
      <c r="AS989" s="5">
        <f t="shared" si="1044"/>
        <v>1.0798376507574566E-2</v>
      </c>
      <c r="AT989" s="5">
        <f t="shared" si="1045"/>
        <v>7.332024327666645E-3</v>
      </c>
      <c r="AU989" s="5">
        <f t="shared" si="1046"/>
        <v>3.3189298226936441E-3</v>
      </c>
      <c r="AV989" s="5">
        <f t="shared" si="1047"/>
        <v>1.1267654070377438E-3</v>
      </c>
      <c r="AW989" s="5">
        <f t="shared" si="1048"/>
        <v>2.1946443377319647E-5</v>
      </c>
      <c r="AX989" s="5">
        <f t="shared" si="1049"/>
        <v>3.3467469504469294E-4</v>
      </c>
      <c r="AY989" s="5">
        <f t="shared" si="1050"/>
        <v>6.3626080580717677E-4</v>
      </c>
      <c r="AZ989" s="5">
        <f t="shared" si="1051"/>
        <v>6.0480792094594511E-4</v>
      </c>
      <c r="BA989" s="5">
        <f t="shared" si="1052"/>
        <v>3.832732509481995E-4</v>
      </c>
      <c r="BB989" s="5">
        <f t="shared" si="1053"/>
        <v>1.8216327011224442E-4</v>
      </c>
      <c r="BC989" s="5">
        <f t="shared" si="1054"/>
        <v>6.9263288050271614E-5</v>
      </c>
      <c r="BD989" s="5">
        <f t="shared" si="1055"/>
        <v>2.5195563941937792E-3</v>
      </c>
      <c r="BE989" s="5">
        <f t="shared" si="1056"/>
        <v>3.4215233677393191E-3</v>
      </c>
      <c r="BF989" s="5">
        <f t="shared" si="1057"/>
        <v>2.3231911345513311E-3</v>
      </c>
      <c r="BG989" s="5">
        <f t="shared" si="1058"/>
        <v>1.0516206705950334E-3</v>
      </c>
      <c r="BH989" s="5">
        <f t="shared" si="1059"/>
        <v>3.5702164741483708E-4</v>
      </c>
      <c r="BI989" s="5">
        <f t="shared" si="1060"/>
        <v>9.6966109767075454E-5</v>
      </c>
      <c r="BJ989" s="8">
        <f t="shared" si="1061"/>
        <v>0.27400316782130502</v>
      </c>
      <c r="BK989" s="8">
        <f t="shared" si="1062"/>
        <v>0.22391197770860932</v>
      </c>
      <c r="BL989" s="8">
        <f t="shared" si="1063"/>
        <v>0.45472095234960974</v>
      </c>
      <c r="BM989" s="8">
        <f t="shared" si="1064"/>
        <v>0.62832069396333001</v>
      </c>
      <c r="BN989" s="8">
        <f t="shared" si="1065"/>
        <v>0.36770268714966137</v>
      </c>
    </row>
    <row r="990" spans="1:66" x14ac:dyDescent="0.25">
      <c r="A990" t="s">
        <v>22</v>
      </c>
      <c r="B990" t="s">
        <v>250</v>
      </c>
      <c r="C990" t="s">
        <v>275</v>
      </c>
      <c r="D990" t="s">
        <v>545</v>
      </c>
      <c r="E990">
        <f>VLOOKUP(A990,home!$A$2:$E$405,3,FALSE)</f>
        <v>1.4</v>
      </c>
      <c r="F990">
        <f>VLOOKUP(B990,home!$B$2:$E$405,3,FALSE)</f>
        <v>1.3095000000000001</v>
      </c>
      <c r="G990">
        <f>VLOOKUP(C990,away!$B$2:$E$405,4,FALSE)</f>
        <v>0.69110000000000005</v>
      </c>
      <c r="H990">
        <f>VLOOKUP(A990,away!$A$2:$E$405,3,FALSE)</f>
        <v>1.125</v>
      </c>
      <c r="I990">
        <f>VLOOKUP(C990,away!$B$2:$E$405,3,FALSE)</f>
        <v>1.1028</v>
      </c>
      <c r="J990">
        <f>VLOOKUP(B990,home!$B$2:$E$405,4,FALSE)</f>
        <v>1.1852</v>
      </c>
      <c r="K990" s="3">
        <f t="shared" si="1010"/>
        <v>1.26699363</v>
      </c>
      <c r="L990" s="3">
        <f t="shared" si="1011"/>
        <v>1.4704183800000001</v>
      </c>
      <c r="M990" s="5">
        <f t="shared" si="1012"/>
        <v>6.4737670728039945E-2</v>
      </c>
      <c r="N990" s="5">
        <f t="shared" si="1013"/>
        <v>8.2022216433464079E-2</v>
      </c>
      <c r="O990" s="5">
        <f t="shared" si="1014"/>
        <v>9.5191460916897938E-2</v>
      </c>
      <c r="P990" s="5">
        <f t="shared" si="1015"/>
        <v>0.12060697461210365</v>
      </c>
      <c r="Q990" s="5">
        <f t="shared" si="1016"/>
        <v>5.196081286984016E-2</v>
      </c>
      <c r="R990" s="5">
        <f t="shared" si="1017"/>
        <v>6.9985636875629212E-2</v>
      </c>
      <c r="S990" s="5">
        <f t="shared" si="1018"/>
        <v>5.6173021679262629E-2</v>
      </c>
      <c r="T990" s="5">
        <f t="shared" si="1019"/>
        <v>7.6404134283553526E-2</v>
      </c>
      <c r="U990" s="5">
        <f t="shared" si="1020"/>
        <v>8.8671356112915309E-2</v>
      </c>
      <c r="V990" s="5">
        <f t="shared" si="1021"/>
        <v>1.1627882401503227E-2</v>
      </c>
      <c r="W990" s="5">
        <f t="shared" si="1022"/>
        <v>2.1944672971903164E-2</v>
      </c>
      <c r="X990" s="5">
        <f t="shared" si="1023"/>
        <v>3.2267850480975642E-2</v>
      </c>
      <c r="Y990" s="5">
        <f t="shared" si="1024"/>
        <v>2.3723620215159218E-2</v>
      </c>
      <c r="Z990" s="5">
        <f t="shared" si="1025"/>
        <v>3.4302722265976998E-2</v>
      </c>
      <c r="AA990" s="5">
        <f t="shared" si="1026"/>
        <v>4.3461330602652025E-2</v>
      </c>
      <c r="AB990" s="5">
        <f t="shared" si="1027"/>
        <v>2.7532614512442093E-2</v>
      </c>
      <c r="AC990" s="5">
        <f t="shared" si="1028"/>
        <v>1.3539293484566165E-3</v>
      </c>
      <c r="AD990" s="5">
        <f t="shared" si="1029"/>
        <v>6.9509402169586195E-3</v>
      </c>
      <c r="AE990" s="5">
        <f t="shared" si="1030"/>
        <v>1.0220790253297144E-2</v>
      </c>
      <c r="AF990" s="5">
        <f t="shared" si="1031"/>
        <v>7.5144189232864891E-3</v>
      </c>
      <c r="AG990" s="5">
        <f t="shared" si="1032"/>
        <v>3.6831132332734227E-3</v>
      </c>
      <c r="AH990" s="5">
        <f t="shared" si="1033"/>
        <v>1.2609838325981951E-2</v>
      </c>
      <c r="AI990" s="5">
        <f t="shared" si="1034"/>
        <v>1.5976584834348998E-2</v>
      </c>
      <c r="AJ990" s="5">
        <f t="shared" si="1035"/>
        <v>1.0121115607137392E-2</v>
      </c>
      <c r="AK990" s="5">
        <f t="shared" si="1036"/>
        <v>4.2744630009122191E-3</v>
      </c>
      <c r="AL990" s="5">
        <f t="shared" si="1037"/>
        <v>1.0089539566035801E-4</v>
      </c>
      <c r="AM990" s="5">
        <f t="shared" si="1038"/>
        <v>1.7613593954794774E-3</v>
      </c>
      <c r="AN990" s="5">
        <f t="shared" si="1039"/>
        <v>2.5899352288987127E-3</v>
      </c>
      <c r="AO990" s="5">
        <f t="shared" si="1040"/>
        <v>1.9041441817910876E-3</v>
      </c>
      <c r="AP990" s="5">
        <f t="shared" si="1041"/>
        <v>9.33296201025226E-4</v>
      </c>
      <c r="AQ990" s="5">
        <f t="shared" si="1042"/>
        <v>3.430839719929166E-4</v>
      </c>
      <c r="AR990" s="5">
        <f t="shared" si="1043"/>
        <v>3.7083476086704607E-3</v>
      </c>
      <c r="AS990" s="5">
        <f t="shared" si="1044"/>
        <v>4.6984527980112063E-3</v>
      </c>
      <c r="AT990" s="5">
        <f t="shared" si="1045"/>
        <v>2.9764548829679378E-3</v>
      </c>
      <c r="AU990" s="5">
        <f t="shared" si="1046"/>
        <v>1.2570497922342575E-3</v>
      </c>
      <c r="AV990" s="5">
        <f t="shared" si="1047"/>
        <v>3.9816851983840687E-4</v>
      </c>
      <c r="AW990" s="5">
        <f t="shared" si="1048"/>
        <v>5.2213667723383793E-6</v>
      </c>
      <c r="AX990" s="5">
        <f t="shared" si="1049"/>
        <v>3.7193852236885806E-4</v>
      </c>
      <c r="AY990" s="5">
        <f t="shared" si="1050"/>
        <v>5.4690523952121014E-4</v>
      </c>
      <c r="AZ990" s="5">
        <f t="shared" si="1051"/>
        <v>4.0208975815514495E-4</v>
      </c>
      <c r="BA990" s="5">
        <f t="shared" si="1052"/>
        <v>1.9708005693369344E-4</v>
      </c>
      <c r="BB990" s="5">
        <f t="shared" si="1053"/>
        <v>7.2447534511687291E-5</v>
      </c>
      <c r="BC990" s="5">
        <f t="shared" si="1054"/>
        <v>2.130563726633387E-5</v>
      </c>
      <c r="BD990" s="5">
        <f t="shared" si="1055"/>
        <v>9.0880374720301541E-4</v>
      </c>
      <c r="BE990" s="5">
        <f t="shared" si="1056"/>
        <v>1.1514485586263507E-3</v>
      </c>
      <c r="BF990" s="5">
        <f t="shared" si="1057"/>
        <v>7.2943899452613409E-4</v>
      </c>
      <c r="BG990" s="5">
        <f t="shared" si="1058"/>
        <v>3.0806485317940553E-4</v>
      </c>
      <c r="BH990" s="5">
        <f t="shared" si="1059"/>
        <v>9.7579051651298021E-5</v>
      </c>
      <c r="BI990" s="5">
        <f t="shared" si="1060"/>
        <v>2.4726407372727108E-5</v>
      </c>
      <c r="BJ990" s="8">
        <f t="shared" si="1061"/>
        <v>0.32583615560965579</v>
      </c>
      <c r="BK990" s="8">
        <f t="shared" si="1062"/>
        <v>0.25514727940454773</v>
      </c>
      <c r="BL990" s="8">
        <f t="shared" si="1063"/>
        <v>0.38408293600319843</v>
      </c>
      <c r="BM990" s="8">
        <f t="shared" si="1064"/>
        <v>0.51432263697465486</v>
      </c>
      <c r="BN990" s="8">
        <f t="shared" si="1065"/>
        <v>0.48450477243597495</v>
      </c>
    </row>
    <row r="991" spans="1:66" x14ac:dyDescent="0.25">
      <c r="A991" t="s">
        <v>22</v>
      </c>
      <c r="B991" t="s">
        <v>163</v>
      </c>
      <c r="C991" t="s">
        <v>246</v>
      </c>
      <c r="D991" t="s">
        <v>545</v>
      </c>
      <c r="E991">
        <f>VLOOKUP(A991,home!$A$2:$E$405,3,FALSE)</f>
        <v>1.4</v>
      </c>
      <c r="F991">
        <f>VLOOKUP(B991,home!$B$2:$E$405,3,FALSE)</f>
        <v>1.1904999999999999</v>
      </c>
      <c r="G991">
        <f>VLOOKUP(C991,away!$B$2:$E$405,4,FALSE)</f>
        <v>0.79369999999999996</v>
      </c>
      <c r="H991">
        <f>VLOOKUP(A991,away!$A$2:$E$405,3,FALSE)</f>
        <v>1.125</v>
      </c>
      <c r="I991">
        <f>VLOOKUP(C991,away!$B$2:$E$405,3,FALSE)</f>
        <v>0.98770000000000002</v>
      </c>
      <c r="J991">
        <f>VLOOKUP(B991,home!$B$2:$E$405,4,FALSE)</f>
        <v>0.93830000000000002</v>
      </c>
      <c r="K991" s="3">
        <f t="shared" si="1010"/>
        <v>1.3228597899999999</v>
      </c>
      <c r="L991" s="3">
        <f t="shared" si="1011"/>
        <v>1.04260377375</v>
      </c>
      <c r="M991" s="5">
        <f t="shared" si="1012"/>
        <v>9.3905758971376901E-2</v>
      </c>
      <c r="N991" s="5">
        <f t="shared" si="1013"/>
        <v>0.12422415259266625</v>
      </c>
      <c r="O991" s="5">
        <f t="shared" si="1014"/>
        <v>9.7906498680415469E-2</v>
      </c>
      <c r="P991" s="5">
        <f t="shared" si="1015"/>
        <v>0.12951657028400967</v>
      </c>
      <c r="Q991" s="5">
        <f t="shared" si="1016"/>
        <v>8.2165568205831208E-2</v>
      </c>
      <c r="R991" s="5">
        <f t="shared" si="1017"/>
        <v>5.103884249942528E-2</v>
      </c>
      <c r="S991" s="5">
        <f t="shared" si="1018"/>
        <v>4.4657915983741241E-2</v>
      </c>
      <c r="T991" s="5">
        <f t="shared" si="1019"/>
        <v>8.5666131483712632E-2</v>
      </c>
      <c r="U991" s="5">
        <f t="shared" si="1020"/>
        <v>6.7517232470632807E-2</v>
      </c>
      <c r="V991" s="5">
        <f t="shared" si="1021"/>
        <v>6.8436698636325944E-3</v>
      </c>
      <c r="W991" s="5">
        <f t="shared" si="1022"/>
        <v>3.6231175433998862E-2</v>
      </c>
      <c r="X991" s="5">
        <f t="shared" si="1023"/>
        <v>3.7774760234885504E-2</v>
      </c>
      <c r="Y991" s="5">
        <f t="shared" si="1024"/>
        <v>1.9692053786696532E-2</v>
      </c>
      <c r="Z991" s="5">
        <f t="shared" si="1025"/>
        <v>1.7737763265910894E-2</v>
      </c>
      <c r="AA991" s="5">
        <f t="shared" si="1026"/>
        <v>2.3464573789012597E-2</v>
      </c>
      <c r="AB991" s="5">
        <f t="shared" si="1027"/>
        <v>1.5520170577486354E-2</v>
      </c>
      <c r="AC991" s="5">
        <f t="shared" si="1028"/>
        <v>5.8993230194480189E-4</v>
      </c>
      <c r="AD991" s="5">
        <f t="shared" si="1029"/>
        <v>1.1982191281518222E-2</v>
      </c>
      <c r="AE991" s="5">
        <f t="shared" si="1030"/>
        <v>1.2492677847905247E-2</v>
      </c>
      <c r="AF991" s="5">
        <f t="shared" si="1031"/>
        <v>6.5124565342345193E-3</v>
      </c>
      <c r="AG991" s="5">
        <f t="shared" si="1032"/>
        <v>2.2633039196585853E-3</v>
      </c>
      <c r="AH991" s="5">
        <f t="shared" si="1033"/>
        <v>4.6233647297307051E-3</v>
      </c>
      <c r="AI991" s="5">
        <f t="shared" si="1034"/>
        <v>6.1160632954649673E-3</v>
      </c>
      <c r="AJ991" s="5">
        <f t="shared" si="1035"/>
        <v>4.0453471033327472E-3</v>
      </c>
      <c r="AK991" s="5">
        <f t="shared" si="1036"/>
        <v>1.7838090065306225E-3</v>
      </c>
      <c r="AL991" s="5">
        <f t="shared" si="1037"/>
        <v>3.2545824360327282E-5</v>
      </c>
      <c r="AM991" s="5">
        <f t="shared" si="1038"/>
        <v>3.1701518084818023E-3</v>
      </c>
      <c r="AN991" s="5">
        <f t="shared" si="1039"/>
        <v>3.3052122388835142E-3</v>
      </c>
      <c r="AO991" s="5">
        <f t="shared" si="1040"/>
        <v>1.7230133766523192E-3</v>
      </c>
      <c r="AP991" s="5">
        <f t="shared" si="1041"/>
        <v>5.9880674957314608E-4</v>
      </c>
      <c r="AQ991" s="5">
        <f t="shared" si="1042"/>
        <v>1.5607954421298329E-4</v>
      </c>
      <c r="AR991" s="5">
        <f t="shared" si="1043"/>
        <v>9.6406750292797681E-4</v>
      </c>
      <c r="AS991" s="5">
        <f t="shared" si="1044"/>
        <v>1.2753261344691277E-3</v>
      </c>
      <c r="AT991" s="5">
        <f t="shared" si="1045"/>
        <v>8.4353883121267097E-4</v>
      </c>
      <c r="AU991" s="5">
        <f t="shared" si="1046"/>
        <v>3.7196120037161321E-4</v>
      </c>
      <c r="AV991" s="5">
        <f t="shared" si="1047"/>
        <v>1.2301312885293502E-4</v>
      </c>
      <c r="AW991" s="5">
        <f t="shared" si="1048"/>
        <v>1.2468835169275612E-6</v>
      </c>
      <c r="AX991" s="5">
        <f t="shared" si="1049"/>
        <v>6.9894439260605949E-4</v>
      </c>
      <c r="AY991" s="5">
        <f t="shared" si="1050"/>
        <v>7.2872206137247926E-4</v>
      </c>
      <c r="AZ991" s="5">
        <f t="shared" si="1051"/>
        <v>3.7988418560091299E-4</v>
      </c>
      <c r="BA991" s="5">
        <f t="shared" si="1052"/>
        <v>1.3202289516515243E-4</v>
      </c>
      <c r="BB991" s="5">
        <f t="shared" si="1053"/>
        <v>3.4411892180147136E-5</v>
      </c>
      <c r="BC991" s="5">
        <f t="shared" si="1054"/>
        <v>7.1755937297799064E-6</v>
      </c>
      <c r="BD991" s="5">
        <f t="shared" si="1055"/>
        <v>1.6752340278374127E-4</v>
      </c>
      <c r="BE991" s="5">
        <f t="shared" si="1056"/>
        <v>2.216099734265854E-4</v>
      </c>
      <c r="BF991" s="5">
        <f t="shared" si="1057"/>
        <v>1.4657946145449916E-4</v>
      </c>
      <c r="BG991" s="5">
        <f t="shared" si="1058"/>
        <v>6.4634691866003973E-5</v>
      </c>
      <c r="BH991" s="5">
        <f t="shared" si="1059"/>
        <v>2.1375658727144176E-5</v>
      </c>
      <c r="BI991" s="5">
        <f t="shared" si="1060"/>
        <v>5.6553998829803173E-6</v>
      </c>
      <c r="BJ991" s="8">
        <f t="shared" si="1061"/>
        <v>0.42993889605956581</v>
      </c>
      <c r="BK991" s="8">
        <f t="shared" si="1062"/>
        <v>0.27627511529043808</v>
      </c>
      <c r="BL991" s="8">
        <f t="shared" si="1063"/>
        <v>0.2762211875380069</v>
      </c>
      <c r="BM991" s="8">
        <f t="shared" si="1064"/>
        <v>0.42068809574234139</v>
      </c>
      <c r="BN991" s="8">
        <f t="shared" si="1065"/>
        <v>0.57875739123372472</v>
      </c>
    </row>
    <row r="992" spans="1:66" s="10" customFormat="1" x14ac:dyDescent="0.25">
      <c r="A992" t="s">
        <v>22</v>
      </c>
      <c r="B992" t="s">
        <v>158</v>
      </c>
      <c r="C992" t="s">
        <v>245</v>
      </c>
      <c r="D992" t="s">
        <v>545</v>
      </c>
      <c r="E992">
        <f>VLOOKUP(A992,home!$A$2:$E$405,3,FALSE)</f>
        <v>1.4</v>
      </c>
      <c r="F992">
        <f>VLOOKUP(B992,home!$B$2:$E$405,3,FALSE)</f>
        <v>0.873</v>
      </c>
      <c r="G992">
        <f>VLOOKUP(C992,away!$B$2:$E$405,4,FALSE)</f>
        <v>0.4365</v>
      </c>
      <c r="H992">
        <f>VLOOKUP(A992,away!$A$2:$E$405,3,FALSE)</f>
        <v>1.125</v>
      </c>
      <c r="I992">
        <f>VLOOKUP(C992,away!$B$2:$E$405,3,FALSE)</f>
        <v>1.7283999999999999</v>
      </c>
      <c r="J992">
        <f>VLOOKUP(B992,home!$B$2:$E$405,4,FALSE)</f>
        <v>0.59260000000000002</v>
      </c>
      <c r="K992" s="3">
        <f t="shared" si="1010"/>
        <v>0.53349029999999997</v>
      </c>
      <c r="L992" s="3">
        <f t="shared" si="1011"/>
        <v>1.1522810700000001</v>
      </c>
      <c r="M992" s="5">
        <f t="shared" si="1012"/>
        <v>0.18530144084111122</v>
      </c>
      <c r="N992" s="5">
        <f t="shared" si="1013"/>
        <v>9.8856521264756664E-2</v>
      </c>
      <c r="O992" s="5">
        <f t="shared" si="1014"/>
        <v>0.21351934252493737</v>
      </c>
      <c r="P992" s="5">
        <f t="shared" si="1015"/>
        <v>0.11391049809943157</v>
      </c>
      <c r="Q992" s="5">
        <f t="shared" si="1016"/>
        <v>2.6369497593245708E-2</v>
      </c>
      <c r="R992" s="5">
        <f t="shared" si="1017"/>
        <v>0.12301714823516569</v>
      </c>
      <c r="S992" s="5">
        <f t="shared" si="1018"/>
        <v>1.7506072157834274E-2</v>
      </c>
      <c r="T992" s="5">
        <f t="shared" si="1019"/>
        <v>3.0385072902107593E-2</v>
      </c>
      <c r="U992" s="5">
        <f t="shared" si="1020"/>
        <v>6.5628455317123011E-2</v>
      </c>
      <c r="V992" s="5">
        <f t="shared" si="1021"/>
        <v>1.1957245869288313E-3</v>
      </c>
      <c r="W992" s="5">
        <f t="shared" si="1022"/>
        <v>4.6892903939566447E-3</v>
      </c>
      <c r="X992" s="5">
        <f t="shared" si="1023"/>
        <v>5.4033805526890848E-3</v>
      </c>
      <c r="Y992" s="5">
        <f t="shared" si="1024"/>
        <v>3.1131065624348856E-3</v>
      </c>
      <c r="Z992" s="5">
        <f t="shared" si="1025"/>
        <v>4.725011039892181E-2</v>
      </c>
      <c r="AA992" s="5">
        <f t="shared" si="1026"/>
        <v>2.5207475571753912E-2</v>
      </c>
      <c r="AB992" s="5">
        <f t="shared" si="1027"/>
        <v>6.723971852508834E-3</v>
      </c>
      <c r="AC992" s="5">
        <f t="shared" si="1028"/>
        <v>4.5940543779821177E-5</v>
      </c>
      <c r="AD992" s="5">
        <f t="shared" si="1029"/>
        <v>6.2542273476476199E-4</v>
      </c>
      <c r="AE992" s="5">
        <f t="shared" si="1030"/>
        <v>7.206627780170662E-4</v>
      </c>
      <c r="AF992" s="5">
        <f t="shared" si="1031"/>
        <v>4.1520303848133889E-4</v>
      </c>
      <c r="AG992" s="5">
        <f t="shared" si="1032"/>
        <v>1.5947686714950954E-4</v>
      </c>
      <c r="AH992" s="5">
        <f t="shared" si="1033"/>
        <v>1.3611351942021935E-2</v>
      </c>
      <c r="AI992" s="5">
        <f t="shared" si="1034"/>
        <v>7.2615242309548647E-3</v>
      </c>
      <c r="AJ992" s="5">
        <f t="shared" si="1035"/>
        <v>1.93697637021469E-3</v>
      </c>
      <c r="AK992" s="5">
        <f t="shared" si="1036"/>
        <v>3.4445270161291542E-4</v>
      </c>
      <c r="AL992" s="5">
        <f t="shared" si="1037"/>
        <v>1.1296426409129461E-6</v>
      </c>
      <c r="AM992" s="5">
        <f t="shared" si="1038"/>
        <v>6.6731392479294665E-5</v>
      </c>
      <c r="AN992" s="5">
        <f t="shared" si="1039"/>
        <v>7.6893320328631618E-5</v>
      </c>
      <c r="AO992" s="5">
        <f t="shared" si="1040"/>
        <v>4.4301358712064211E-5</v>
      </c>
      <c r="AP992" s="5">
        <f t="shared" si="1041"/>
        <v>1.7015872339730401E-5</v>
      </c>
      <c r="AQ992" s="5">
        <f t="shared" si="1042"/>
        <v>4.9017668966519871E-6</v>
      </c>
      <c r="AR992" s="5">
        <f t="shared" si="1043"/>
        <v>3.1368206359799226E-3</v>
      </c>
      <c r="AS992" s="5">
        <f t="shared" si="1044"/>
        <v>1.6734633821351196E-3</v>
      </c>
      <c r="AT992" s="5">
        <f t="shared" si="1045"/>
        <v>4.4638824088713986E-4</v>
      </c>
      <c r="AU992" s="5">
        <f t="shared" si="1046"/>
        <v>7.9381265515784182E-5</v>
      </c>
      <c r="AV992" s="5">
        <f t="shared" si="1047"/>
        <v>1.0587283788598837E-5</v>
      </c>
      <c r="AW992" s="5">
        <f t="shared" si="1048"/>
        <v>1.9289613740943386E-8</v>
      </c>
      <c r="AX992" s="5">
        <f t="shared" si="1049"/>
        <v>5.9334250988661098E-6</v>
      </c>
      <c r="AY992" s="5">
        <f t="shared" si="1050"/>
        <v>6.8369734216862974E-6</v>
      </c>
      <c r="AZ992" s="5">
        <f t="shared" si="1051"/>
        <v>3.9390575249511246E-6</v>
      </c>
      <c r="BA992" s="5">
        <f t="shared" si="1052"/>
        <v>1.5129671398807456E-6</v>
      </c>
      <c r="BB992" s="5">
        <f t="shared" si="1053"/>
        <v>4.3584084870415625E-7</v>
      </c>
      <c r="BC992" s="5">
        <f t="shared" si="1054"/>
        <v>1.0044223189890666E-7</v>
      </c>
      <c r="BD992" s="5">
        <f t="shared" si="1055"/>
        <v>6.0241650647083775E-4</v>
      </c>
      <c r="BE992" s="5">
        <f t="shared" si="1056"/>
        <v>3.2138336276207912E-4</v>
      </c>
      <c r="BF992" s="5">
        <f t="shared" si="1057"/>
        <v>8.5727453307475217E-5</v>
      </c>
      <c r="BG992" s="5">
        <f t="shared" si="1058"/>
        <v>1.5244921594413651E-5</v>
      </c>
      <c r="BH992" s="5">
        <f t="shared" si="1059"/>
        <v>2.0332544487200538E-6</v>
      </c>
      <c r="BI992" s="5">
        <f t="shared" si="1060"/>
        <v>2.1694430516479924E-7</v>
      </c>
      <c r="BJ992" s="8">
        <f t="shared" si="1061"/>
        <v>0.17096623710462561</v>
      </c>
      <c r="BK992" s="8">
        <f t="shared" si="1062"/>
        <v>0.31796764284514833</v>
      </c>
      <c r="BL992" s="8">
        <f t="shared" si="1063"/>
        <v>0.46362436199748863</v>
      </c>
      <c r="BM992" s="8">
        <f t="shared" si="1064"/>
        <v>0.23882708610372802</v>
      </c>
      <c r="BN992" s="8">
        <f t="shared" si="1065"/>
        <v>0.76097444855864826</v>
      </c>
    </row>
    <row r="993" spans="1:66" x14ac:dyDescent="0.25">
      <c r="A993" t="s">
        <v>22</v>
      </c>
      <c r="B993" t="s">
        <v>160</v>
      </c>
      <c r="C993" t="s">
        <v>24</v>
      </c>
      <c r="D993" t="s">
        <v>545</v>
      </c>
      <c r="E993">
        <f>VLOOKUP(A993,home!$A$2:$E$405,3,FALSE)</f>
        <v>1.4</v>
      </c>
      <c r="F993">
        <f>VLOOKUP(B993,home!$B$2:$E$405,3,FALSE)</f>
        <v>0.59519999999999995</v>
      </c>
      <c r="G993">
        <f>VLOOKUP(C993,away!$B$2:$E$405,4,FALSE)</f>
        <v>0.83330000000000004</v>
      </c>
      <c r="H993">
        <f>VLOOKUP(A993,away!$A$2:$E$405,3,FALSE)</f>
        <v>1.125</v>
      </c>
      <c r="I993">
        <f>VLOOKUP(C993,away!$B$2:$E$405,3,FALSE)</f>
        <v>1.0369999999999999</v>
      </c>
      <c r="J993">
        <f>VLOOKUP(B993,home!$B$2:$E$405,4,FALSE)</f>
        <v>0.88890000000000002</v>
      </c>
      <c r="K993" s="3">
        <f t="shared" si="1010"/>
        <v>0.69437222399999998</v>
      </c>
      <c r="L993" s="3">
        <f t="shared" si="1011"/>
        <v>1.0370129624999997</v>
      </c>
      <c r="M993" s="5">
        <f t="shared" si="1012"/>
        <v>0.17703900800151251</v>
      </c>
      <c r="N993" s="5">
        <f t="shared" si="1013"/>
        <v>0.12293096972076403</v>
      </c>
      <c r="O993" s="5">
        <f t="shared" si="1014"/>
        <v>0.18359174616570967</v>
      </c>
      <c r="P993" s="5">
        <f t="shared" si="1015"/>
        <v>0.12748100909312726</v>
      </c>
      <c r="Q993" s="5">
        <f t="shared" si="1016"/>
        <v>4.2679925421741788E-2</v>
      </c>
      <c r="R993" s="5">
        <f t="shared" si="1017"/>
        <v>9.5193510290925265E-2</v>
      </c>
      <c r="S993" s="5">
        <f t="shared" si="1018"/>
        <v>2.2948908072371196E-2</v>
      </c>
      <c r="T993" s="5">
        <f t="shared" si="1019"/>
        <v>4.4259635900879502E-2</v>
      </c>
      <c r="U993" s="5">
        <f t="shared" si="1020"/>
        <v>6.6099729451076658E-2</v>
      </c>
      <c r="V993" s="5">
        <f t="shared" si="1021"/>
        <v>1.8360987795075845E-3</v>
      </c>
      <c r="W993" s="5">
        <f t="shared" si="1022"/>
        <v>9.8785849117496629E-3</v>
      </c>
      <c r="X993" s="5">
        <f t="shared" si="1023"/>
        <v>1.0244220604641316E-2</v>
      </c>
      <c r="Y993" s="5">
        <f t="shared" si="1024"/>
        <v>5.3116947788613145E-3</v>
      </c>
      <c r="Z993" s="5">
        <f t="shared" si="1025"/>
        <v>3.2905634705855544E-2</v>
      </c>
      <c r="AA993" s="5">
        <f t="shared" si="1026"/>
        <v>2.2848758752836498E-2</v>
      </c>
      <c r="AB993" s="5">
        <f t="shared" si="1027"/>
        <v>7.9327717154232709E-3</v>
      </c>
      <c r="AC993" s="5">
        <f t="shared" si="1028"/>
        <v>8.2632821944347428E-5</v>
      </c>
      <c r="AD993" s="5">
        <f t="shared" si="1029"/>
        <v>1.7148537437861136E-3</v>
      </c>
      <c r="AE993" s="5">
        <f t="shared" si="1030"/>
        <v>1.7783255610978532E-3</v>
      </c>
      <c r="AF993" s="5">
        <f t="shared" si="1031"/>
        <v>9.2207332920177937E-4</v>
      </c>
      <c r="AG993" s="5">
        <f t="shared" si="1032"/>
        <v>3.1873399825259162E-4</v>
      </c>
      <c r="AH993" s="5">
        <f t="shared" si="1033"/>
        <v>8.530892432315515E-3</v>
      </c>
      <c r="AI993" s="5">
        <f t="shared" si="1034"/>
        <v>5.9236147509316934E-3</v>
      </c>
      <c r="AJ993" s="5">
        <f t="shared" si="1035"/>
        <v>2.0565967743618224E-3</v>
      </c>
      <c r="AK993" s="5">
        <f t="shared" si="1036"/>
        <v>4.7601455869494846E-4</v>
      </c>
      <c r="AL993" s="5">
        <f t="shared" si="1037"/>
        <v>2.3800665502120601E-6</v>
      </c>
      <c r="AM993" s="5">
        <f t="shared" si="1038"/>
        <v>2.3814936158149806E-4</v>
      </c>
      <c r="AN993" s="5">
        <f t="shared" si="1039"/>
        <v>2.469639749711129E-4</v>
      </c>
      <c r="AO993" s="5">
        <f t="shared" si="1040"/>
        <v>1.2805242165778478E-4</v>
      </c>
      <c r="AP993" s="5">
        <f t="shared" si="1041"/>
        <v>4.4264007046212845E-5</v>
      </c>
      <c r="AQ993" s="5">
        <f t="shared" si="1042"/>
        <v>1.147558726977851E-5</v>
      </c>
      <c r="AR993" s="5">
        <f t="shared" si="1043"/>
        <v>1.7693292068008688E-3</v>
      </c>
      <c r="AS993" s="5">
        <f t="shared" si="1044"/>
        <v>1.2285730563144749E-3</v>
      </c>
      <c r="AT993" s="5">
        <f t="shared" si="1045"/>
        <v>4.2654350272977956E-4</v>
      </c>
      <c r="AU993" s="5">
        <f t="shared" si="1046"/>
        <v>9.8726653541075725E-5</v>
      </c>
      <c r="AV993" s="5">
        <f t="shared" si="1047"/>
        <v>1.7138261496848549E-5</v>
      </c>
      <c r="AW993" s="5">
        <f t="shared" si="1048"/>
        <v>4.7606157057777318E-8</v>
      </c>
      <c r="AX993" s="5">
        <f t="shared" si="1049"/>
        <v>2.7560716974254158E-5</v>
      </c>
      <c r="AY993" s="5">
        <f t="shared" si="1050"/>
        <v>2.8580820758095332E-5</v>
      </c>
      <c r="AZ993" s="5">
        <f t="shared" si="1051"/>
        <v>1.4819340802516965E-5</v>
      </c>
      <c r="BA993" s="5">
        <f t="shared" si="1052"/>
        <v>5.1226161693050805E-6</v>
      </c>
      <c r="BB993" s="5">
        <f t="shared" si="1053"/>
        <v>1.3280548423703653E-6</v>
      </c>
      <c r="BC993" s="5">
        <f t="shared" si="1054"/>
        <v>2.7544201728979262E-7</v>
      </c>
      <c r="BD993" s="5">
        <f t="shared" si="1055"/>
        <v>3.0580288706372378E-4</v>
      </c>
      <c r="BE993" s="5">
        <f t="shared" si="1056"/>
        <v>2.1234103079605872E-4</v>
      </c>
      <c r="BF993" s="5">
        <f t="shared" si="1057"/>
        <v>7.3721856900155875E-5</v>
      </c>
      <c r="BG993" s="5">
        <f t="shared" si="1058"/>
        <v>1.7063469911056999E-5</v>
      </c>
      <c r="BH993" s="5">
        <f t="shared" si="1059"/>
        <v>2.9620998878244312E-6</v>
      </c>
      <c r="BI993" s="5">
        <f t="shared" si="1060"/>
        <v>4.1135997736376033E-7</v>
      </c>
      <c r="BJ993" s="8">
        <f t="shared" si="1061"/>
        <v>0.24078561031506618</v>
      </c>
      <c r="BK993" s="8">
        <f t="shared" si="1062"/>
        <v>0.32941861765577124</v>
      </c>
      <c r="BL993" s="8">
        <f t="shared" si="1063"/>
        <v>0.39680624827769451</v>
      </c>
      <c r="BM993" s="8">
        <f t="shared" si="1064"/>
        <v>0.25097140904600573</v>
      </c>
      <c r="BN993" s="8">
        <f t="shared" si="1065"/>
        <v>0.74891616869378053</v>
      </c>
    </row>
    <row r="994" spans="1:66" x14ac:dyDescent="0.25">
      <c r="A994" t="s">
        <v>25</v>
      </c>
      <c r="B994" t="s">
        <v>481</v>
      </c>
      <c r="C994" t="s">
        <v>526</v>
      </c>
      <c r="D994" t="s">
        <v>545</v>
      </c>
      <c r="E994">
        <f>VLOOKUP(A994,home!$A$2:$E$405,3,FALSE)</f>
        <v>1.2947</v>
      </c>
      <c r="F994">
        <f>VLOOKUP(B994,home!$B$2:$E$405,3,FALSE)</f>
        <v>1.2195</v>
      </c>
      <c r="G994" t="e">
        <f>VLOOKUP(C994,away!$B$2:$E$405,4,FALSE)</f>
        <v>#N/A</v>
      </c>
      <c r="H994">
        <f>VLOOKUP(A994,away!$A$2:$E$405,3,FALSE)</f>
        <v>1.05</v>
      </c>
      <c r="I994" t="e">
        <f>VLOOKUP(C994,away!$B$2:$E$405,3,FALSE)</f>
        <v>#N/A</v>
      </c>
      <c r="J994">
        <f>VLOOKUP(B994,home!$B$2:$E$405,4,FALSE)</f>
        <v>0.95240000000000002</v>
      </c>
      <c r="K994" s="3" t="e">
        <f t="shared" si="1010"/>
        <v>#N/A</v>
      </c>
      <c r="L994" s="3" t="e">
        <f t="shared" si="1011"/>
        <v>#N/A</v>
      </c>
      <c r="M994" s="5" t="e">
        <f t="shared" si="1012"/>
        <v>#N/A</v>
      </c>
      <c r="N994" s="5" t="e">
        <f t="shared" si="1013"/>
        <v>#N/A</v>
      </c>
      <c r="O994" s="5" t="e">
        <f t="shared" si="1014"/>
        <v>#N/A</v>
      </c>
      <c r="P994" s="5" t="e">
        <f t="shared" si="1015"/>
        <v>#N/A</v>
      </c>
      <c r="Q994" s="5" t="e">
        <f t="shared" si="1016"/>
        <v>#N/A</v>
      </c>
      <c r="R994" s="5" t="e">
        <f t="shared" si="1017"/>
        <v>#N/A</v>
      </c>
      <c r="S994" s="5" t="e">
        <f t="shared" si="1018"/>
        <v>#N/A</v>
      </c>
      <c r="T994" s="5" t="e">
        <f t="shared" si="1019"/>
        <v>#N/A</v>
      </c>
      <c r="U994" s="5" t="e">
        <f t="shared" si="1020"/>
        <v>#N/A</v>
      </c>
      <c r="V994" s="5" t="e">
        <f t="shared" si="1021"/>
        <v>#N/A</v>
      </c>
      <c r="W994" s="5" t="e">
        <f t="shared" si="1022"/>
        <v>#N/A</v>
      </c>
      <c r="X994" s="5" t="e">
        <f t="shared" si="1023"/>
        <v>#N/A</v>
      </c>
      <c r="Y994" s="5" t="e">
        <f t="shared" si="1024"/>
        <v>#N/A</v>
      </c>
      <c r="Z994" s="5" t="e">
        <f t="shared" si="1025"/>
        <v>#N/A</v>
      </c>
      <c r="AA994" s="5" t="e">
        <f t="shared" si="1026"/>
        <v>#N/A</v>
      </c>
      <c r="AB994" s="5" t="e">
        <f t="shared" si="1027"/>
        <v>#N/A</v>
      </c>
      <c r="AC994" s="5" t="e">
        <f t="shared" si="1028"/>
        <v>#N/A</v>
      </c>
      <c r="AD994" s="5" t="e">
        <f t="shared" si="1029"/>
        <v>#N/A</v>
      </c>
      <c r="AE994" s="5" t="e">
        <f t="shared" si="1030"/>
        <v>#N/A</v>
      </c>
      <c r="AF994" s="5" t="e">
        <f t="shared" si="1031"/>
        <v>#N/A</v>
      </c>
      <c r="AG994" s="5" t="e">
        <f t="shared" si="1032"/>
        <v>#N/A</v>
      </c>
      <c r="AH994" s="5" t="e">
        <f t="shared" si="1033"/>
        <v>#N/A</v>
      </c>
      <c r="AI994" s="5" t="e">
        <f t="shared" si="1034"/>
        <v>#N/A</v>
      </c>
      <c r="AJ994" s="5" t="e">
        <f t="shared" si="1035"/>
        <v>#N/A</v>
      </c>
      <c r="AK994" s="5" t="e">
        <f t="shared" si="1036"/>
        <v>#N/A</v>
      </c>
      <c r="AL994" s="5" t="e">
        <f t="shared" si="1037"/>
        <v>#N/A</v>
      </c>
      <c r="AM994" s="5" t="e">
        <f t="shared" si="1038"/>
        <v>#N/A</v>
      </c>
      <c r="AN994" s="5" t="e">
        <f t="shared" si="1039"/>
        <v>#N/A</v>
      </c>
      <c r="AO994" s="5" t="e">
        <f t="shared" si="1040"/>
        <v>#N/A</v>
      </c>
      <c r="AP994" s="5" t="e">
        <f t="shared" si="1041"/>
        <v>#N/A</v>
      </c>
      <c r="AQ994" s="5" t="e">
        <f t="shared" si="1042"/>
        <v>#N/A</v>
      </c>
      <c r="AR994" s="5" t="e">
        <f t="shared" si="1043"/>
        <v>#N/A</v>
      </c>
      <c r="AS994" s="5" t="e">
        <f t="shared" si="1044"/>
        <v>#N/A</v>
      </c>
      <c r="AT994" s="5" t="e">
        <f t="shared" si="1045"/>
        <v>#N/A</v>
      </c>
      <c r="AU994" s="5" t="e">
        <f t="shared" si="1046"/>
        <v>#N/A</v>
      </c>
      <c r="AV994" s="5" t="e">
        <f t="shared" si="1047"/>
        <v>#N/A</v>
      </c>
      <c r="AW994" s="5" t="e">
        <f t="shared" si="1048"/>
        <v>#N/A</v>
      </c>
      <c r="AX994" s="5" t="e">
        <f t="shared" si="1049"/>
        <v>#N/A</v>
      </c>
      <c r="AY994" s="5" t="e">
        <f t="shared" si="1050"/>
        <v>#N/A</v>
      </c>
      <c r="AZ994" s="5" t="e">
        <f t="shared" si="1051"/>
        <v>#N/A</v>
      </c>
      <c r="BA994" s="5" t="e">
        <f t="shared" si="1052"/>
        <v>#N/A</v>
      </c>
      <c r="BB994" s="5" t="e">
        <f t="shared" si="1053"/>
        <v>#N/A</v>
      </c>
      <c r="BC994" s="5" t="e">
        <f t="shared" si="1054"/>
        <v>#N/A</v>
      </c>
      <c r="BD994" s="5" t="e">
        <f t="shared" si="1055"/>
        <v>#N/A</v>
      </c>
      <c r="BE994" s="5" t="e">
        <f t="shared" si="1056"/>
        <v>#N/A</v>
      </c>
      <c r="BF994" s="5" t="e">
        <f t="shared" si="1057"/>
        <v>#N/A</v>
      </c>
      <c r="BG994" s="5" t="e">
        <f t="shared" si="1058"/>
        <v>#N/A</v>
      </c>
      <c r="BH994" s="5" t="e">
        <f t="shared" si="1059"/>
        <v>#N/A</v>
      </c>
      <c r="BI994" s="5" t="e">
        <f t="shared" si="1060"/>
        <v>#N/A</v>
      </c>
      <c r="BJ994" s="8" t="e">
        <f t="shared" si="1061"/>
        <v>#N/A</v>
      </c>
      <c r="BK994" s="8" t="e">
        <f t="shared" si="1062"/>
        <v>#N/A</v>
      </c>
      <c r="BL994" s="8" t="e">
        <f t="shared" si="1063"/>
        <v>#N/A</v>
      </c>
      <c r="BM994" s="8" t="e">
        <f t="shared" si="1064"/>
        <v>#N/A</v>
      </c>
      <c r="BN994" s="8" t="e">
        <f t="shared" si="1065"/>
        <v>#N/A</v>
      </c>
    </row>
    <row r="995" spans="1:66" x14ac:dyDescent="0.25">
      <c r="A995" t="s">
        <v>25</v>
      </c>
      <c r="B995" t="s">
        <v>164</v>
      </c>
      <c r="C995" t="s">
        <v>443</v>
      </c>
      <c r="D995" t="s">
        <v>545</v>
      </c>
      <c r="E995">
        <f>VLOOKUP(A995,home!$A$2:$E$405,3,FALSE)</f>
        <v>1.2947</v>
      </c>
      <c r="F995">
        <f>VLOOKUP(B995,home!$B$2:$E$405,3,FALSE)</f>
        <v>0.77239999999999998</v>
      </c>
      <c r="G995">
        <f>VLOOKUP(C995,away!$B$2:$E$405,4,FALSE)</f>
        <v>1.1382000000000001</v>
      </c>
      <c r="H995">
        <f>VLOOKUP(A995,away!$A$2:$E$405,3,FALSE)</f>
        <v>1.05</v>
      </c>
      <c r="I995">
        <f>VLOOKUP(C995,away!$B$2:$E$405,3,FALSE)</f>
        <v>0.95240000000000002</v>
      </c>
      <c r="J995">
        <f>VLOOKUP(B995,home!$B$2:$E$405,4,FALSE)</f>
        <v>1.1028</v>
      </c>
      <c r="K995" s="3">
        <f t="shared" si="1010"/>
        <v>1.138229911896</v>
      </c>
      <c r="L995" s="3">
        <f t="shared" si="1011"/>
        <v>1.1028220560000002</v>
      </c>
      <c r="M995" s="5">
        <f t="shared" si="1012"/>
        <v>0.10634657233517045</v>
      </c>
      <c r="N995" s="5">
        <f t="shared" si="1013"/>
        <v>0.12104684965950267</v>
      </c>
      <c r="O995" s="5">
        <f t="shared" si="1014"/>
        <v>0.11728134555122539</v>
      </c>
      <c r="P995" s="5">
        <f t="shared" si="1015"/>
        <v>0.13349313561381565</v>
      </c>
      <c r="Q995" s="5">
        <f t="shared" si="1016"/>
        <v>6.8889572511612054E-2</v>
      </c>
      <c r="R995" s="5">
        <f t="shared" si="1017"/>
        <v>6.4670227315624454E-2</v>
      </c>
      <c r="S995" s="5">
        <f t="shared" si="1018"/>
        <v>4.1892316942393579E-2</v>
      </c>
      <c r="T995" s="5">
        <f t="shared" si="1019"/>
        <v>7.5972939994217087E-2</v>
      </c>
      <c r="U995" s="5">
        <f t="shared" si="1020"/>
        <v>7.3609587139757529E-2</v>
      </c>
      <c r="V995" s="5">
        <f t="shared" si="1021"/>
        <v>5.8428845988802948E-3</v>
      </c>
      <c r="W995" s="5">
        <f t="shared" si="1022"/>
        <v>2.6137390683481757E-2</v>
      </c>
      <c r="X995" s="5">
        <f t="shared" si="1023"/>
        <v>2.8824890932032599E-2</v>
      </c>
      <c r="Y995" s="5">
        <f t="shared" si="1024"/>
        <v>1.589436274081998E-2</v>
      </c>
      <c r="Z995" s="5">
        <f t="shared" si="1025"/>
        <v>2.3773251016734772E-2</v>
      </c>
      <c r="AA995" s="5">
        <f t="shared" si="1026"/>
        <v>2.7059425410259515E-2</v>
      </c>
      <c r="AB995" s="5">
        <f t="shared" si="1027"/>
        <v>1.5399923700338039E-2</v>
      </c>
      <c r="AC995" s="5">
        <f t="shared" si="1028"/>
        <v>4.5839805235796605E-4</v>
      </c>
      <c r="AD995" s="5">
        <f t="shared" si="1029"/>
        <v>7.4375899737126961E-3</v>
      </c>
      <c r="AE995" s="5">
        <f t="shared" si="1030"/>
        <v>8.202338266494821E-3</v>
      </c>
      <c r="AF995" s="5">
        <f t="shared" si="1031"/>
        <v>4.5228597755316491E-3</v>
      </c>
      <c r="AG995" s="5">
        <f t="shared" si="1032"/>
        <v>1.6626365055505039E-3</v>
      </c>
      <c r="AH995" s="5">
        <f t="shared" si="1033"/>
        <v>6.5544163910198896E-3</v>
      </c>
      <c r="AI995" s="5">
        <f t="shared" si="1034"/>
        <v>7.4604327912802682E-3</v>
      </c>
      <c r="AJ995" s="5">
        <f t="shared" si="1035"/>
        <v>4.2458438793624856E-3</v>
      </c>
      <c r="AK995" s="5">
        <f t="shared" si="1036"/>
        <v>1.6109155015769773E-3</v>
      </c>
      <c r="AL995" s="5">
        <f t="shared" si="1037"/>
        <v>2.3016442194552379E-5</v>
      </c>
      <c r="AM995" s="5">
        <f t="shared" si="1038"/>
        <v>1.6931374760995146E-3</v>
      </c>
      <c r="AN995" s="5">
        <f t="shared" si="1039"/>
        <v>1.8672293524827175E-3</v>
      </c>
      <c r="AO995" s="5">
        <f t="shared" si="1040"/>
        <v>1.02961085676427E-3</v>
      </c>
      <c r="AP995" s="5">
        <f t="shared" si="1041"/>
        <v>3.7849252064556461E-4</v>
      </c>
      <c r="AQ995" s="5">
        <f t="shared" si="1042"/>
        <v>1.0435247494974111E-4</v>
      </c>
      <c r="AR995" s="5">
        <f t="shared" si="1043"/>
        <v>1.4456709920449297E-3</v>
      </c>
      <c r="AS995" s="5">
        <f t="shared" si="1044"/>
        <v>1.6455059659059037E-3</v>
      </c>
      <c r="AT995" s="5">
        <f t="shared" si="1045"/>
        <v>9.3648205529870971E-4</v>
      </c>
      <c r="AU995" s="5">
        <f t="shared" si="1046"/>
        <v>3.5531062909827837E-4</v>
      </c>
      <c r="AV995" s="5">
        <f t="shared" si="1047"/>
        <v>1.0110629651356147E-4</v>
      </c>
      <c r="AW995" s="5">
        <f t="shared" si="1048"/>
        <v>8.0254820832956517E-7</v>
      </c>
      <c r="AX995" s="5">
        <f t="shared" si="1049"/>
        <v>3.2119662004142808E-4</v>
      </c>
      <c r="AY995" s="5">
        <f t="shared" si="1050"/>
        <v>3.542227168943385E-4</v>
      </c>
      <c r="AZ995" s="5">
        <f t="shared" si="1051"/>
        <v>1.9532231246366025E-4</v>
      </c>
      <c r="BA995" s="5">
        <f t="shared" si="1052"/>
        <v>7.1801918071282732E-5</v>
      </c>
      <c r="BB995" s="5">
        <f t="shared" si="1053"/>
        <v>1.9796184728028916E-5</v>
      </c>
      <c r="BC995" s="5">
        <f t="shared" si="1054"/>
        <v>4.3663338285441267E-6</v>
      </c>
      <c r="BD995" s="5">
        <f t="shared" si="1055"/>
        <v>2.6571964262442517E-4</v>
      </c>
      <c r="BE995" s="5">
        <f t="shared" si="1056"/>
        <v>3.0245004541343615E-4</v>
      </c>
      <c r="BF995" s="5">
        <f t="shared" si="1057"/>
        <v>1.7212884427193832E-4</v>
      </c>
      <c r="BG995" s="5">
        <f t="shared" si="1058"/>
        <v>6.5307399750136208E-5</v>
      </c>
      <c r="BH995" s="5">
        <f t="shared" si="1059"/>
        <v>1.8583708965938604E-5</v>
      </c>
      <c r="BI995" s="5">
        <f t="shared" si="1060"/>
        <v>4.2305066838002397E-6</v>
      </c>
      <c r="BJ995" s="8">
        <f t="shared" si="1061"/>
        <v>0.36463095980992483</v>
      </c>
      <c r="BK995" s="8">
        <f t="shared" si="1062"/>
        <v>0.28841054670170679</v>
      </c>
      <c r="BL995" s="8">
        <f t="shared" si="1063"/>
        <v>0.32320461376701576</v>
      </c>
      <c r="BM995" s="8">
        <f t="shared" si="1064"/>
        <v>0.38793824813974553</v>
      </c>
      <c r="BN995" s="8">
        <f t="shared" si="1065"/>
        <v>0.61172770298695067</v>
      </c>
    </row>
    <row r="996" spans="1:66" x14ac:dyDescent="0.25">
      <c r="A996" t="s">
        <v>25</v>
      </c>
      <c r="B996" t="s">
        <v>249</v>
      </c>
      <c r="C996" t="s">
        <v>162</v>
      </c>
      <c r="D996" t="s">
        <v>545</v>
      </c>
      <c r="E996">
        <f>VLOOKUP(A996,home!$A$2:$E$405,3,FALSE)</f>
        <v>1.2947</v>
      </c>
      <c r="F996">
        <f>VLOOKUP(B996,home!$B$2:$E$405,3,FALSE)</f>
        <v>1.0569</v>
      </c>
      <c r="G996">
        <f>VLOOKUP(C996,away!$B$2:$E$405,4,FALSE)</f>
        <v>1.627</v>
      </c>
      <c r="H996">
        <f>VLOOKUP(A996,away!$A$2:$E$405,3,FALSE)</f>
        <v>1.05</v>
      </c>
      <c r="I996">
        <f>VLOOKUP(C996,away!$B$2:$E$405,3,FALSE)</f>
        <v>0.59260000000000002</v>
      </c>
      <c r="J996">
        <f>VLOOKUP(B996,home!$B$2:$E$405,4,FALSE)</f>
        <v>0.80200000000000005</v>
      </c>
      <c r="K996" s="3">
        <f t="shared" si="1010"/>
        <v>2.2263354356099998</v>
      </c>
      <c r="L996" s="3">
        <f t="shared" si="1011"/>
        <v>0.49902846000000006</v>
      </c>
      <c r="M996" s="5">
        <f t="shared" si="1012"/>
        <v>6.552235508189129E-2</v>
      </c>
      <c r="N996" s="5">
        <f t="shared" si="1013"/>
        <v>0.1458747409434355</v>
      </c>
      <c r="O996" s="5">
        <f t="shared" si="1014"/>
        <v>3.2697519952089388E-2</v>
      </c>
      <c r="P996" s="5">
        <f t="shared" si="1015"/>
        <v>7.2795647325901575E-2</v>
      </c>
      <c r="Q996" s="5">
        <f t="shared" si="1016"/>
        <v>0.16238305246139975</v>
      </c>
      <c r="R996" s="5">
        <f t="shared" si="1017"/>
        <v>8.1584965137552184E-3</v>
      </c>
      <c r="S996" s="5">
        <f t="shared" si="1018"/>
        <v>2.0219077378148181E-2</v>
      </c>
      <c r="T996" s="5">
        <f t="shared" si="1019"/>
        <v>8.1033764599911545E-2</v>
      </c>
      <c r="U996" s="5">
        <f t="shared" si="1020"/>
        <v>1.8163549889873887E-2</v>
      </c>
      <c r="V996" s="5">
        <f t="shared" si="1021"/>
        <v>2.4959434315462523E-3</v>
      </c>
      <c r="W996" s="5">
        <f t="shared" si="1022"/>
        <v>0.12050638127911063</v>
      </c>
      <c r="X996" s="5">
        <f t="shared" si="1023"/>
        <v>6.0136113869887417E-2</v>
      </c>
      <c r="Y996" s="5">
        <f t="shared" si="1024"/>
        <v>1.5004816147437275E-2</v>
      </c>
      <c r="Z996" s="5">
        <f t="shared" si="1025"/>
        <v>1.3571073170582121E-3</v>
      </c>
      <c r="AA996" s="5">
        <f t="shared" si="1026"/>
        <v>3.0213761098923124E-3</v>
      </c>
      <c r="AB996" s="5">
        <f t="shared" si="1027"/>
        <v>3.3632983488793753E-3</v>
      </c>
      <c r="AC996" s="5">
        <f t="shared" si="1028"/>
        <v>1.7331281205585928E-4</v>
      </c>
      <c r="AD996" s="5">
        <f t="shared" si="1029"/>
        <v>6.7071906714703394E-2</v>
      </c>
      <c r="AE996" s="5">
        <f t="shared" si="1030"/>
        <v>3.3470790317102102E-2</v>
      </c>
      <c r="AF996" s="5">
        <f t="shared" si="1031"/>
        <v>8.3514384734631845E-3</v>
      </c>
      <c r="AG996" s="5">
        <f t="shared" si="1032"/>
        <v>1.3892018267323615E-3</v>
      </c>
      <c r="AH996" s="5">
        <f t="shared" si="1033"/>
        <v>1.6930879362157282E-4</v>
      </c>
      <c r="AI996" s="5">
        <f t="shared" si="1034"/>
        <v>3.7693816680008785E-4</v>
      </c>
      <c r="AJ996" s="5">
        <f t="shared" si="1035"/>
        <v>4.1959539889045434E-4</v>
      </c>
      <c r="AK996" s="5">
        <f t="shared" si="1036"/>
        <v>3.1138670172291044E-4</v>
      </c>
      <c r="AL996" s="5">
        <f t="shared" si="1037"/>
        <v>7.7020542547411892E-6</v>
      </c>
      <c r="AM996" s="5">
        <f t="shared" si="1038"/>
        <v>2.9864912530574467E-2</v>
      </c>
      <c r="AN996" s="5">
        <f t="shared" si="1039"/>
        <v>1.4903441308167282E-2</v>
      </c>
      <c r="AO996" s="5">
        <f t="shared" si="1040"/>
        <v>3.7186206823575513E-3</v>
      </c>
      <c r="AP996" s="5">
        <f t="shared" si="1041"/>
        <v>6.1856585081367934E-4</v>
      </c>
      <c r="AQ996" s="5">
        <f t="shared" si="1042"/>
        <v>7.717049098503504E-5</v>
      </c>
      <c r="AR996" s="5">
        <f t="shared" si="1043"/>
        <v>1.6897981309086271E-5</v>
      </c>
      <c r="AS996" s="5">
        <f t="shared" si="1044"/>
        <v>3.7620574578694217E-5</v>
      </c>
      <c r="AT996" s="5">
        <f t="shared" si="1045"/>
        <v>4.1878009146277853E-5</v>
      </c>
      <c r="AU996" s="5">
        <f t="shared" si="1046"/>
        <v>3.1078165245052691E-5</v>
      </c>
      <c r="AV996" s="5">
        <f t="shared" si="1047"/>
        <v>1.729760513970099E-5</v>
      </c>
      <c r="AW996" s="5">
        <f t="shared" si="1048"/>
        <v>2.3769496707241443E-7</v>
      </c>
      <c r="AX996" s="5">
        <f t="shared" si="1049"/>
        <v>1.1081552174701845E-2</v>
      </c>
      <c r="AY996" s="5">
        <f t="shared" si="1050"/>
        <v>5.530009916151114E-3</v>
      </c>
      <c r="AZ996" s="5">
        <f t="shared" si="1051"/>
        <v>1.3798161661208095E-3</v>
      </c>
      <c r="BA996" s="5">
        <f t="shared" si="1052"/>
        <v>2.2952251215412392E-4</v>
      </c>
      <c r="BB996" s="5">
        <f t="shared" si="1053"/>
        <v>2.8634566443900937E-5</v>
      </c>
      <c r="BC996" s="5">
        <f t="shared" si="1054"/>
        <v>2.857892719053514E-6</v>
      </c>
      <c r="BD996" s="5">
        <f t="shared" si="1055"/>
        <v>1.40542893163035E-6</v>
      </c>
      <c r="BE996" s="5">
        <f t="shared" si="1056"/>
        <v>3.1289562327201513E-6</v>
      </c>
      <c r="BF996" s="5">
        <f t="shared" si="1057"/>
        <v>3.4830530686888226E-6</v>
      </c>
      <c r="BG996" s="5">
        <f t="shared" si="1058"/>
        <v>2.5848148236440257E-6</v>
      </c>
      <c r="BH996" s="5">
        <f t="shared" si="1059"/>
        <v>1.4386662090921771E-6</v>
      </c>
      <c r="BI996" s="5">
        <f t="shared" si="1060"/>
        <v>6.4059071226332331E-7</v>
      </c>
      <c r="BJ996" s="8">
        <f t="shared" si="1061"/>
        <v>0.76265731072437193</v>
      </c>
      <c r="BK996" s="8">
        <f t="shared" si="1062"/>
        <v>0.16674404799994896</v>
      </c>
      <c r="BL996" s="8">
        <f t="shared" si="1063"/>
        <v>6.6838923720922067E-2</v>
      </c>
      <c r="BM996" s="8">
        <f t="shared" si="1064"/>
        <v>0.50463580526264462</v>
      </c>
      <c r="BN996" s="8">
        <f t="shared" si="1065"/>
        <v>0.48743181227847276</v>
      </c>
    </row>
    <row r="997" spans="1:66" x14ac:dyDescent="0.25">
      <c r="A997" t="s">
        <v>173</v>
      </c>
      <c r="B997" t="s">
        <v>175</v>
      </c>
      <c r="C997" t="s">
        <v>174</v>
      </c>
      <c r="D997" t="s">
        <v>545</v>
      </c>
      <c r="E997">
        <f>VLOOKUP(A997,home!$A$2:$E$405,3,FALSE)</f>
        <v>1.7239</v>
      </c>
      <c r="F997">
        <f>VLOOKUP(B997,home!$B$2:$E$405,3,FALSE)</f>
        <v>1.0919000000000001</v>
      </c>
      <c r="G997">
        <f>VLOOKUP(C997,away!$B$2:$E$405,4,FALSE)</f>
        <v>0.90639999999999998</v>
      </c>
      <c r="H997">
        <f>VLOOKUP(A997,away!$A$2:$E$405,3,FALSE)</f>
        <v>1.3199000000000001</v>
      </c>
      <c r="I997">
        <f>VLOOKUP(C997,away!$B$2:$E$405,3,FALSE)</f>
        <v>0.94699999999999995</v>
      </c>
      <c r="J997">
        <f>VLOOKUP(B997,home!$B$2:$E$405,4,FALSE)</f>
        <v>0.80220000000000002</v>
      </c>
      <c r="K997" s="3">
        <f t="shared" si="1010"/>
        <v>1.7061406580240002</v>
      </c>
      <c r="L997" s="3">
        <f t="shared" si="1011"/>
        <v>1.00270611966</v>
      </c>
      <c r="M997" s="5">
        <f t="shared" si="1012"/>
        <v>6.6613582706740643E-2</v>
      </c>
      <c r="N997" s="5">
        <f t="shared" si="1013"/>
        <v>0.11365214183261461</v>
      </c>
      <c r="O997" s="5">
        <f t="shared" si="1014"/>
        <v>6.6793847032526388E-2</v>
      </c>
      <c r="P997" s="5">
        <f t="shared" si="1015"/>
        <v>0.11395969812802896</v>
      </c>
      <c r="Q997" s="5">
        <f t="shared" si="1016"/>
        <v>9.6953270026067059E-2</v>
      </c>
      <c r="R997" s="5">
        <f t="shared" si="1017"/>
        <v>3.3487299587574064E-2</v>
      </c>
      <c r="S997" s="5">
        <f t="shared" si="1018"/>
        <v>4.8739357161603894E-2</v>
      </c>
      <c r="T997" s="5">
        <f t="shared" si="1019"/>
        <v>9.7215637176185893E-2</v>
      </c>
      <c r="U997" s="5">
        <f t="shared" si="1020"/>
        <v>5.7134043353790444E-2</v>
      </c>
      <c r="V997" s="5">
        <f t="shared" si="1021"/>
        <v>9.2645810582286745E-3</v>
      </c>
      <c r="W997" s="5">
        <f t="shared" si="1022"/>
        <v>5.513863863995086E-2</v>
      </c>
      <c r="X997" s="5">
        <f t="shared" si="1023"/>
        <v>5.5287850394000061E-2</v>
      </c>
      <c r="Y997" s="5">
        <f t="shared" si="1024"/>
        <v>2.77187329664552E-2</v>
      </c>
      <c r="Z997" s="5">
        <f t="shared" si="1025"/>
        <v>1.1192640075782773E-2</v>
      </c>
      <c r="AA997" s="5">
        <f t="shared" si="1026"/>
        <v>1.9096218303921813E-2</v>
      </c>
      <c r="AB997" s="5">
        <f t="shared" si="1027"/>
        <v>1.6290417231411562E-2</v>
      </c>
      <c r="AC997" s="5">
        <f t="shared" si="1028"/>
        <v>9.9059082414017187E-4</v>
      </c>
      <c r="AD997" s="5">
        <f t="shared" si="1029"/>
        <v>2.3518568302928346E-2</v>
      </c>
      <c r="AE997" s="5">
        <f t="shared" si="1030"/>
        <v>2.3582212362987954E-2</v>
      </c>
      <c r="AF997" s="5">
        <f t="shared" si="1031"/>
        <v>1.1823014325744865E-2</v>
      </c>
      <c r="AG997" s="5">
        <f t="shared" si="1032"/>
        <v>3.9516696057507418E-3</v>
      </c>
      <c r="AH997" s="5">
        <f t="shared" si="1033"/>
        <v>2.8057321747847874E-3</v>
      </c>
      <c r="AI997" s="5">
        <f t="shared" si="1034"/>
        <v>4.7869737389264252E-3</v>
      </c>
      <c r="AJ997" s="5">
        <f t="shared" si="1035"/>
        <v>4.0836252624377707E-3</v>
      </c>
      <c r="AK997" s="5">
        <f t="shared" si="1036"/>
        <v>2.322413030793002E-3</v>
      </c>
      <c r="AL997" s="5">
        <f t="shared" si="1037"/>
        <v>6.7786434357920391E-5</v>
      </c>
      <c r="AM997" s="5">
        <f t="shared" si="1038"/>
        <v>8.025197120028105E-3</v>
      </c>
      <c r="AN997" s="5">
        <f t="shared" si="1039"/>
        <v>8.046914263729988E-3</v>
      </c>
      <c r="AO997" s="5">
        <f t="shared" si="1040"/>
        <v>4.0343450883107007E-3</v>
      </c>
      <c r="AP997" s="5">
        <f t="shared" si="1041"/>
        <v>1.3484208362898012E-3</v>
      </c>
      <c r="AQ997" s="5">
        <f t="shared" si="1042"/>
        <v>3.3801745610620963E-4</v>
      </c>
      <c r="AR997" s="5">
        <f t="shared" si="1043"/>
        <v>5.6266496435673362E-4</v>
      </c>
      <c r="AS997" s="5">
        <f t="shared" si="1044"/>
        <v>9.5998557253464795E-4</v>
      </c>
      <c r="AT997" s="5">
        <f t="shared" si="1045"/>
        <v>8.1893520820890554E-4</v>
      </c>
      <c r="AU997" s="5">
        <f t="shared" si="1046"/>
        <v>4.6573955167085441E-4</v>
      </c>
      <c r="AV997" s="5">
        <f t="shared" si="1047"/>
        <v>1.9865429628887873E-4</v>
      </c>
      <c r="AW997" s="5">
        <f t="shared" si="1048"/>
        <v>3.2212823082327665E-6</v>
      </c>
      <c r="AX997" s="5">
        <f t="shared" si="1049"/>
        <v>2.2820191825228442E-3</v>
      </c>
      <c r="AY997" s="5">
        <f t="shared" si="1050"/>
        <v>2.2881945994971662E-3</v>
      </c>
      <c r="AZ997" s="5">
        <f t="shared" si="1051"/>
        <v>1.1471933639443856E-3</v>
      </c>
      <c r="BA997" s="5">
        <f t="shared" si="1052"/>
        <v>3.834326021534591E-4</v>
      </c>
      <c r="BB997" s="5">
        <f t="shared" si="1053"/>
        <v>9.611755416410786E-5</v>
      </c>
      <c r="BC997" s="5">
        <f t="shared" si="1054"/>
        <v>1.9275531953420502E-5</v>
      </c>
      <c r="BD997" s="5">
        <f t="shared" si="1055"/>
        <v>9.4031267179795372E-5</v>
      </c>
      <c r="BE997" s="5">
        <f t="shared" si="1056"/>
        <v>1.6043056806096663E-4</v>
      </c>
      <c r="BF997" s="5">
        <f t="shared" si="1057"/>
        <v>1.3685855747935089E-4</v>
      </c>
      <c r="BG997" s="5">
        <f t="shared" si="1058"/>
        <v>7.7833316438011697E-5</v>
      </c>
      <c r="BH997" s="5">
        <f t="shared" si="1059"/>
        <v>3.31986464309349E-5</v>
      </c>
      <c r="BI997" s="5">
        <f t="shared" si="1060"/>
        <v>1.132831209343627E-5</v>
      </c>
      <c r="BJ997" s="8">
        <f t="shared" si="1061"/>
        <v>0.53685086323138587</v>
      </c>
      <c r="BK997" s="8">
        <f t="shared" si="1062"/>
        <v>0.24192379091259739</v>
      </c>
      <c r="BL997" s="8">
        <f t="shared" si="1063"/>
        <v>0.21032022997690877</v>
      </c>
      <c r="BM997" s="8">
        <f t="shared" si="1064"/>
        <v>0.506542711565934</v>
      </c>
      <c r="BN997" s="8">
        <f t="shared" si="1065"/>
        <v>0.49145983931355175</v>
      </c>
    </row>
    <row r="998" spans="1:66" x14ac:dyDescent="0.25">
      <c r="A998" t="s">
        <v>173</v>
      </c>
      <c r="B998" t="s">
        <v>261</v>
      </c>
      <c r="C998" t="s">
        <v>262</v>
      </c>
      <c r="D998" t="s">
        <v>545</v>
      </c>
      <c r="E998">
        <f>VLOOKUP(A998,home!$A$2:$E$405,3,FALSE)</f>
        <v>1.7239</v>
      </c>
      <c r="F998">
        <f>VLOOKUP(B998,home!$B$2:$E$405,3,FALSE)</f>
        <v>1.6037999999999999</v>
      </c>
      <c r="G998">
        <f>VLOOKUP(C998,away!$B$2:$E$405,4,FALSE)</f>
        <v>0.68240000000000001</v>
      </c>
      <c r="H998">
        <f>VLOOKUP(A998,away!$A$2:$E$405,3,FALSE)</f>
        <v>1.3199000000000001</v>
      </c>
      <c r="I998">
        <f>VLOOKUP(C998,away!$B$2:$E$405,3,FALSE)</f>
        <v>1.9609000000000001</v>
      </c>
      <c r="J998">
        <f>VLOOKUP(B998,home!$B$2:$E$405,4,FALSE)</f>
        <v>0.62390000000000001</v>
      </c>
      <c r="K998" s="3">
        <f t="shared" si="1010"/>
        <v>1.886693255568</v>
      </c>
      <c r="L998" s="3">
        <f t="shared" si="1011"/>
        <v>1.6147729326490003</v>
      </c>
      <c r="M998" s="5">
        <f t="shared" si="1012"/>
        <v>3.0153140816479865E-2</v>
      </c>
      <c r="N998" s="5">
        <f t="shared" si="1013"/>
        <v>5.6889727412644732E-2</v>
      </c>
      <c r="O998" s="5">
        <f t="shared" si="1014"/>
        <v>4.8690475624805454E-2</v>
      </c>
      <c r="P998" s="5">
        <f t="shared" si="1015"/>
        <v>9.1863991971718545E-2</v>
      </c>
      <c r="Q998" s="5">
        <f t="shared" si="1016"/>
        <v>5.3666732510269405E-2</v>
      </c>
      <c r="R998" s="5">
        <f t="shared" si="1017"/>
        <v>3.9312031058370896E-2</v>
      </c>
      <c r="S998" s="5">
        <f t="shared" si="1018"/>
        <v>6.9967777754413388E-2</v>
      </c>
      <c r="T998" s="5">
        <f t="shared" si="1019"/>
        <v>8.665958704129717E-2</v>
      </c>
      <c r="U998" s="5">
        <f t="shared" si="1020"/>
        <v>7.4169743860508106E-2</v>
      </c>
      <c r="V998" s="5">
        <f t="shared" si="1021"/>
        <v>2.3684724044835122E-2</v>
      </c>
      <c r="W998" s="5">
        <f t="shared" si="1022"/>
        <v>3.3750887425165743E-2</v>
      </c>
      <c r="X998" s="5">
        <f t="shared" si="1023"/>
        <v>5.4500019467041146E-2</v>
      </c>
      <c r="Y998" s="5">
        <f t="shared" si="1024"/>
        <v>4.400257813211083E-2</v>
      </c>
      <c r="Z998" s="5">
        <f t="shared" si="1025"/>
        <v>2.116000122683805E-2</v>
      </c>
      <c r="AA998" s="5">
        <f t="shared" si="1026"/>
        <v>3.9922431602485951E-2</v>
      </c>
      <c r="AB998" s="5">
        <f t="shared" si="1027"/>
        <v>3.7660691225142526E-2</v>
      </c>
      <c r="AC998" s="5">
        <f t="shared" si="1028"/>
        <v>4.5098396895646917E-3</v>
      </c>
      <c r="AD998" s="5">
        <f t="shared" si="1029"/>
        <v>1.5919392918623754E-2</v>
      </c>
      <c r="AE998" s="5">
        <f t="shared" si="1030"/>
        <v>2.5706204789197808E-2</v>
      </c>
      <c r="AF998" s="5">
        <f t="shared" si="1031"/>
        <v>2.0754841847364366E-2</v>
      </c>
      <c r="AG998" s="5">
        <f t="shared" si="1032"/>
        <v>1.1171452278844916E-2</v>
      </c>
      <c r="AH998" s="5">
        <f t="shared" si="1033"/>
        <v>8.5421493089794329E-3</v>
      </c>
      <c r="AI998" s="5">
        <f t="shared" si="1034"/>
        <v>1.6116415489306344E-2</v>
      </c>
      <c r="AJ998" s="5">
        <f t="shared" si="1035"/>
        <v>1.520336620380297E-2</v>
      </c>
      <c r="AK998" s="5">
        <f t="shared" si="1036"/>
        <v>9.5613628262151782E-3</v>
      </c>
      <c r="AL998" s="5">
        <f t="shared" si="1037"/>
        <v>5.495837127646512E-4</v>
      </c>
      <c r="AM998" s="5">
        <f t="shared" si="1038"/>
        <v>6.0070022504608864E-3</v>
      </c>
      <c r="AN998" s="5">
        <f t="shared" si="1039"/>
        <v>9.6999446404058692E-3</v>
      </c>
      <c r="AO998" s="5">
        <f t="shared" si="1040"/>
        <v>7.8316040267605719E-3</v>
      </c>
      <c r="AP998" s="5">
        <f t="shared" si="1041"/>
        <v>4.215420733879296E-3</v>
      </c>
      <c r="AQ998" s="5">
        <f t="shared" si="1042"/>
        <v>1.7017368251989182E-3</v>
      </c>
      <c r="AR998" s="5">
        <f t="shared" si="1043"/>
        <v>2.7587262981572697E-3</v>
      </c>
      <c r="AS998" s="5">
        <f t="shared" si="1044"/>
        <v>5.2048703006913957E-3</v>
      </c>
      <c r="AT998" s="5">
        <f t="shared" si="1045"/>
        <v>4.9099968462103238E-3</v>
      </c>
      <c r="AU998" s="5">
        <f t="shared" si="1046"/>
        <v>3.087885978201723E-3</v>
      </c>
      <c r="AV998" s="5">
        <f t="shared" si="1047"/>
        <v>1.4564734122590468E-3</v>
      </c>
      <c r="AW998" s="5">
        <f t="shared" si="1048"/>
        <v>4.650976132919142E-5</v>
      </c>
      <c r="AX998" s="5">
        <f t="shared" si="1049"/>
        <v>1.8888951053543926E-3</v>
      </c>
      <c r="AY998" s="5">
        <f t="shared" si="1050"/>
        <v>3.0501366887394545E-3</v>
      </c>
      <c r="AZ998" s="5">
        <f t="shared" si="1051"/>
        <v>2.4626390829280607E-3</v>
      </c>
      <c r="BA998" s="5">
        <f t="shared" si="1052"/>
        <v>1.3255343113319296E-3</v>
      </c>
      <c r="BB998" s="5">
        <f t="shared" si="1053"/>
        <v>5.351092318090833E-4</v>
      </c>
      <c r="BC998" s="5">
        <f t="shared" si="1054"/>
        <v>1.7281598070718144E-4</v>
      </c>
      <c r="BD998" s="5">
        <f t="shared" si="1055"/>
        <v>7.4245275914188943E-4</v>
      </c>
      <c r="BE998" s="5">
        <f t="shared" si="1056"/>
        <v>1.4007806132508554E-3</v>
      </c>
      <c r="BF998" s="5">
        <f t="shared" si="1057"/>
        <v>1.3214216677753983E-3</v>
      </c>
      <c r="BG998" s="5">
        <f t="shared" si="1058"/>
        <v>8.310391161177543E-4</v>
      </c>
      <c r="BH998" s="5">
        <f t="shared" si="1059"/>
        <v>3.919789738731397E-4</v>
      </c>
      <c r="BI998" s="5">
        <f t="shared" si="1060"/>
        <v>1.4790881726618366E-4</v>
      </c>
      <c r="BJ998" s="8">
        <f t="shared" si="1061"/>
        <v>0.44191226270013556</v>
      </c>
      <c r="BK998" s="8">
        <f t="shared" si="1062"/>
        <v>0.22377919467851573</v>
      </c>
      <c r="BL998" s="8">
        <f t="shared" si="1063"/>
        <v>0.31143220198256177</v>
      </c>
      <c r="BM998" s="8">
        <f t="shared" si="1064"/>
        <v>0.674703934266352</v>
      </c>
      <c r="BN998" s="8">
        <f t="shared" si="1065"/>
        <v>0.32057609939428888</v>
      </c>
    </row>
    <row r="999" spans="1:66" x14ac:dyDescent="0.25">
      <c r="A999" t="s">
        <v>173</v>
      </c>
      <c r="B999" t="s">
        <v>257</v>
      </c>
      <c r="C999" t="s">
        <v>259</v>
      </c>
      <c r="D999" t="s">
        <v>545</v>
      </c>
      <c r="E999">
        <f>VLOOKUP(A999,home!$A$2:$E$405,3,FALSE)</f>
        <v>1.7239</v>
      </c>
      <c r="F999">
        <f>VLOOKUP(B999,home!$B$2:$E$405,3,FALSE)</f>
        <v>1.1601999999999999</v>
      </c>
      <c r="G999">
        <f>VLOOKUP(C999,away!$B$2:$E$405,4,FALSE)</f>
        <v>0.54600000000000004</v>
      </c>
      <c r="H999">
        <f>VLOOKUP(A999,away!$A$2:$E$405,3,FALSE)</f>
        <v>1.3199000000000001</v>
      </c>
      <c r="I999">
        <f>VLOOKUP(C999,away!$B$2:$E$405,3,FALSE)</f>
        <v>0.89129999999999998</v>
      </c>
      <c r="J999">
        <f>VLOOKUP(B999,home!$B$2:$E$405,4,FALSE)</f>
        <v>1.1587000000000001</v>
      </c>
      <c r="K999" s="3">
        <f t="shared" si="1010"/>
        <v>1.09203755388</v>
      </c>
      <c r="L999" s="3">
        <f t="shared" si="1011"/>
        <v>1.3631258142690001</v>
      </c>
      <c r="M999" s="5">
        <f t="shared" si="1012"/>
        <v>8.5849169275605916E-2</v>
      </c>
      <c r="N999" s="5">
        <f t="shared" si="1013"/>
        <v>9.3750516818362731E-2</v>
      </c>
      <c r="O999" s="5">
        <f t="shared" si="1014"/>
        <v>0.11702321877312752</v>
      </c>
      <c r="P999" s="5">
        <f t="shared" si="1015"/>
        <v>0.12779374957617026</v>
      </c>
      <c r="Q999" s="5">
        <f t="shared" si="1016"/>
        <v>5.1189542530655316E-2</v>
      </c>
      <c r="R999" s="5">
        <f t="shared" si="1017"/>
        <v>7.9758685189249418E-2</v>
      </c>
      <c r="S999" s="5">
        <f t="shared" si="1018"/>
        <v>4.7557951254915215E-2</v>
      </c>
      <c r="T999" s="5">
        <f t="shared" si="1019"/>
        <v>6.9777786844157128E-2</v>
      </c>
      <c r="U999" s="5">
        <f t="shared" si="1020"/>
        <v>8.7099479474752911E-2</v>
      </c>
      <c r="V999" s="5">
        <f t="shared" si="1021"/>
        <v>7.8660036541207887E-3</v>
      </c>
      <c r="W999" s="5">
        <f t="shared" si="1022"/>
        <v>1.8633634269804359E-2</v>
      </c>
      <c r="X999" s="5">
        <f t="shared" si="1023"/>
        <v>2.5399987886817806E-2</v>
      </c>
      <c r="Y999" s="5">
        <f t="shared" si="1024"/>
        <v>1.7311689585320634E-2</v>
      </c>
      <c r="Z999" s="5">
        <f t="shared" si="1025"/>
        <v>3.624037423120683E-2</v>
      </c>
      <c r="AA999" s="5">
        <f t="shared" si="1026"/>
        <v>3.9575849627142889E-2</v>
      </c>
      <c r="AB999" s="5">
        <f t="shared" si="1027"/>
        <v>2.1609157009773915E-2</v>
      </c>
      <c r="AC999" s="5">
        <f t="shared" si="1028"/>
        <v>7.3182573403303994E-4</v>
      </c>
      <c r="AD999" s="5">
        <f t="shared" si="1029"/>
        <v>5.0871570969729211E-3</v>
      </c>
      <c r="AE999" s="5">
        <f t="shared" si="1030"/>
        <v>6.9344351601255344E-3</v>
      </c>
      <c r="AF999" s="5">
        <f t="shared" si="1031"/>
        <v>4.7262537870708526E-3</v>
      </c>
      <c r="AG999" s="5">
        <f t="shared" si="1032"/>
        <v>2.1474928473143012E-3</v>
      </c>
      <c r="AH999" s="5">
        <f t="shared" si="1033"/>
        <v>1.2350047408331771E-2</v>
      </c>
      <c r="AI999" s="5">
        <f t="shared" si="1034"/>
        <v>1.3486715562096661E-2</v>
      </c>
      <c r="AJ999" s="5">
        <f t="shared" si="1035"/>
        <v>7.3639999361536828E-3</v>
      </c>
      <c r="AK999" s="5">
        <f t="shared" si="1036"/>
        <v>2.6805881590165823E-3</v>
      </c>
      <c r="AL999" s="5">
        <f t="shared" si="1037"/>
        <v>4.357538011261335E-5</v>
      </c>
      <c r="AM999" s="5">
        <f t="shared" si="1038"/>
        <v>1.1110733184763186E-3</v>
      </c>
      <c r="AN999" s="5">
        <f t="shared" si="1039"/>
        <v>1.5145327219605916E-3</v>
      </c>
      <c r="AO999" s="5">
        <f t="shared" si="1040"/>
        <v>1.0322493249297886E-3</v>
      </c>
      <c r="AP999" s="5">
        <f t="shared" si="1041"/>
        <v>4.6902856719118136E-4</v>
      </c>
      <c r="AQ999" s="5">
        <f t="shared" si="1042"/>
        <v>1.5983623689197536E-4</v>
      </c>
      <c r="AR999" s="5">
        <f t="shared" si="1043"/>
        <v>3.3669336859486008E-3</v>
      </c>
      <c r="AS999" s="5">
        <f t="shared" si="1044"/>
        <v>3.6768180264794819E-3</v>
      </c>
      <c r="AT999" s="5">
        <f t="shared" si="1045"/>
        <v>2.0076116818492713E-3</v>
      </c>
      <c r="AU999" s="5">
        <f t="shared" si="1046"/>
        <v>7.3079578339586382E-4</v>
      </c>
      <c r="AV999" s="5">
        <f t="shared" si="1047"/>
        <v>1.9951410992135932E-4</v>
      </c>
      <c r="AW999" s="5">
        <f t="shared" si="1048"/>
        <v>1.8018233026811334E-6</v>
      </c>
      <c r="AX999" s="5">
        <f t="shared" si="1049"/>
        <v>2.0222229814836879E-4</v>
      </c>
      <c r="AY999" s="5">
        <f t="shared" si="1050"/>
        <v>2.7565443482684365E-4</v>
      </c>
      <c r="AZ999" s="5">
        <f t="shared" si="1051"/>
        <v>1.878758379651012E-4</v>
      </c>
      <c r="BA999" s="5">
        <f t="shared" si="1052"/>
        <v>8.5366134869216458E-5</v>
      </c>
      <c r="BB999" s="5">
        <f t="shared" si="1053"/>
        <v>2.9091195526149487E-5</v>
      </c>
      <c r="BC999" s="5">
        <f t="shared" si="1054"/>
        <v>7.9309919179282441E-6</v>
      </c>
      <c r="BD999" s="5">
        <f t="shared" si="1055"/>
        <v>7.6492570370806899E-4</v>
      </c>
      <c r="BE999" s="5">
        <f t="shared" si="1056"/>
        <v>8.3532759437729724E-4</v>
      </c>
      <c r="BF999" s="5">
        <f t="shared" si="1057"/>
        <v>4.5610455142612425E-4</v>
      </c>
      <c r="BG999" s="5">
        <f t="shared" si="1058"/>
        <v>1.6602776621763983E-4</v>
      </c>
      <c r="BH999" s="5">
        <f t="shared" si="1059"/>
        <v>4.5327138924117966E-5</v>
      </c>
      <c r="BI999" s="5">
        <f t="shared" si="1060"/>
        <v>9.899787583014547E-6</v>
      </c>
      <c r="BJ999" s="8">
        <f t="shared" si="1061"/>
        <v>0.30003335788930507</v>
      </c>
      <c r="BK999" s="8">
        <f t="shared" si="1062"/>
        <v>0.27011792930978462</v>
      </c>
      <c r="BL999" s="8">
        <f t="shared" si="1063"/>
        <v>0.39320702696947624</v>
      </c>
      <c r="BM999" s="8">
        <f t="shared" si="1064"/>
        <v>0.44395995362507751</v>
      </c>
      <c r="BN999" s="8">
        <f t="shared" si="1065"/>
        <v>0.55536488216317126</v>
      </c>
    </row>
    <row r="1000" spans="1:66" x14ac:dyDescent="0.25">
      <c r="A1000" t="s">
        <v>173</v>
      </c>
      <c r="B1000" t="s">
        <v>510</v>
      </c>
      <c r="C1000" t="s">
        <v>179</v>
      </c>
      <c r="D1000" t="s">
        <v>545</v>
      </c>
      <c r="E1000">
        <f>VLOOKUP(A1000,home!$A$2:$E$405,3,FALSE)</f>
        <v>1.7239</v>
      </c>
      <c r="F1000" t="e">
        <f>VLOOKUP(B1000,home!$B$2:$E$405,3,FALSE)</f>
        <v>#N/A</v>
      </c>
      <c r="G1000">
        <f>VLOOKUP(C1000,away!$B$2:$E$405,4,FALSE)</f>
        <v>0.51180000000000003</v>
      </c>
      <c r="H1000">
        <f>VLOOKUP(A1000,away!$A$2:$E$405,3,FALSE)</f>
        <v>1.3199000000000001</v>
      </c>
      <c r="I1000">
        <f>VLOOKUP(C1000,away!$B$2:$E$405,3,FALSE)</f>
        <v>1.4260999999999999</v>
      </c>
      <c r="J1000" t="e">
        <f>VLOOKUP(B1000,home!$B$2:$E$405,4,FALSE)</f>
        <v>#N/A</v>
      </c>
      <c r="K1000" s="3" t="e">
        <f t="shared" si="1010"/>
        <v>#N/A</v>
      </c>
      <c r="L1000" s="3" t="e">
        <f t="shared" si="1011"/>
        <v>#N/A</v>
      </c>
      <c r="M1000" s="5" t="e">
        <f t="shared" si="1012"/>
        <v>#N/A</v>
      </c>
      <c r="N1000" s="5" t="e">
        <f t="shared" si="1013"/>
        <v>#N/A</v>
      </c>
      <c r="O1000" s="5" t="e">
        <f t="shared" si="1014"/>
        <v>#N/A</v>
      </c>
      <c r="P1000" s="5" t="e">
        <f t="shared" si="1015"/>
        <v>#N/A</v>
      </c>
      <c r="Q1000" s="5" t="e">
        <f t="shared" si="1016"/>
        <v>#N/A</v>
      </c>
      <c r="R1000" s="5" t="e">
        <f t="shared" si="1017"/>
        <v>#N/A</v>
      </c>
      <c r="S1000" s="5" t="e">
        <f t="shared" si="1018"/>
        <v>#N/A</v>
      </c>
      <c r="T1000" s="5" t="e">
        <f t="shared" si="1019"/>
        <v>#N/A</v>
      </c>
      <c r="U1000" s="5" t="e">
        <f t="shared" si="1020"/>
        <v>#N/A</v>
      </c>
      <c r="V1000" s="5" t="e">
        <f t="shared" si="1021"/>
        <v>#N/A</v>
      </c>
      <c r="W1000" s="5" t="e">
        <f t="shared" si="1022"/>
        <v>#N/A</v>
      </c>
      <c r="X1000" s="5" t="e">
        <f t="shared" si="1023"/>
        <v>#N/A</v>
      </c>
      <c r="Y1000" s="5" t="e">
        <f t="shared" si="1024"/>
        <v>#N/A</v>
      </c>
      <c r="Z1000" s="5" t="e">
        <f t="shared" si="1025"/>
        <v>#N/A</v>
      </c>
      <c r="AA1000" s="5" t="e">
        <f t="shared" si="1026"/>
        <v>#N/A</v>
      </c>
      <c r="AB1000" s="5" t="e">
        <f t="shared" si="1027"/>
        <v>#N/A</v>
      </c>
      <c r="AC1000" s="5" t="e">
        <f t="shared" si="1028"/>
        <v>#N/A</v>
      </c>
      <c r="AD1000" s="5" t="e">
        <f t="shared" si="1029"/>
        <v>#N/A</v>
      </c>
      <c r="AE1000" s="5" t="e">
        <f t="shared" si="1030"/>
        <v>#N/A</v>
      </c>
      <c r="AF1000" s="5" t="e">
        <f t="shared" si="1031"/>
        <v>#N/A</v>
      </c>
      <c r="AG1000" s="5" t="e">
        <f t="shared" si="1032"/>
        <v>#N/A</v>
      </c>
      <c r="AH1000" s="5" t="e">
        <f t="shared" si="1033"/>
        <v>#N/A</v>
      </c>
      <c r="AI1000" s="5" t="e">
        <f t="shared" si="1034"/>
        <v>#N/A</v>
      </c>
      <c r="AJ1000" s="5" t="e">
        <f t="shared" si="1035"/>
        <v>#N/A</v>
      </c>
      <c r="AK1000" s="5" t="e">
        <f t="shared" si="1036"/>
        <v>#N/A</v>
      </c>
      <c r="AL1000" s="5" t="e">
        <f t="shared" si="1037"/>
        <v>#N/A</v>
      </c>
      <c r="AM1000" s="5" t="e">
        <f t="shared" si="1038"/>
        <v>#N/A</v>
      </c>
      <c r="AN1000" s="5" t="e">
        <f t="shared" si="1039"/>
        <v>#N/A</v>
      </c>
      <c r="AO1000" s="5" t="e">
        <f t="shared" si="1040"/>
        <v>#N/A</v>
      </c>
      <c r="AP1000" s="5" t="e">
        <f t="shared" si="1041"/>
        <v>#N/A</v>
      </c>
      <c r="AQ1000" s="5" t="e">
        <f t="shared" si="1042"/>
        <v>#N/A</v>
      </c>
      <c r="AR1000" s="5" t="e">
        <f t="shared" si="1043"/>
        <v>#N/A</v>
      </c>
      <c r="AS1000" s="5" t="e">
        <f t="shared" si="1044"/>
        <v>#N/A</v>
      </c>
      <c r="AT1000" s="5" t="e">
        <f t="shared" si="1045"/>
        <v>#N/A</v>
      </c>
      <c r="AU1000" s="5" t="e">
        <f t="shared" si="1046"/>
        <v>#N/A</v>
      </c>
      <c r="AV1000" s="5" t="e">
        <f t="shared" si="1047"/>
        <v>#N/A</v>
      </c>
      <c r="AW1000" s="5" t="e">
        <f t="shared" si="1048"/>
        <v>#N/A</v>
      </c>
      <c r="AX1000" s="5" t="e">
        <f t="shared" si="1049"/>
        <v>#N/A</v>
      </c>
      <c r="AY1000" s="5" t="e">
        <f t="shared" si="1050"/>
        <v>#N/A</v>
      </c>
      <c r="AZ1000" s="5" t="e">
        <f t="shared" si="1051"/>
        <v>#N/A</v>
      </c>
      <c r="BA1000" s="5" t="e">
        <f t="shared" si="1052"/>
        <v>#N/A</v>
      </c>
      <c r="BB1000" s="5" t="e">
        <f t="shared" si="1053"/>
        <v>#N/A</v>
      </c>
      <c r="BC1000" s="5" t="e">
        <f t="shared" si="1054"/>
        <v>#N/A</v>
      </c>
      <c r="BD1000" s="5" t="e">
        <f t="shared" si="1055"/>
        <v>#N/A</v>
      </c>
      <c r="BE1000" s="5" t="e">
        <f t="shared" si="1056"/>
        <v>#N/A</v>
      </c>
      <c r="BF1000" s="5" t="e">
        <f t="shared" si="1057"/>
        <v>#N/A</v>
      </c>
      <c r="BG1000" s="5" t="e">
        <f t="shared" si="1058"/>
        <v>#N/A</v>
      </c>
      <c r="BH1000" s="5" t="e">
        <f t="shared" si="1059"/>
        <v>#N/A</v>
      </c>
      <c r="BI1000" s="5" t="e">
        <f t="shared" si="1060"/>
        <v>#N/A</v>
      </c>
      <c r="BJ1000" s="8" t="e">
        <f t="shared" si="1061"/>
        <v>#N/A</v>
      </c>
      <c r="BK1000" s="8" t="e">
        <f t="shared" si="1062"/>
        <v>#N/A</v>
      </c>
      <c r="BL1000" s="8" t="e">
        <f t="shared" si="1063"/>
        <v>#N/A</v>
      </c>
      <c r="BM1000" s="8" t="e">
        <f t="shared" si="1064"/>
        <v>#N/A</v>
      </c>
      <c r="BN1000" s="8" t="e">
        <f t="shared" si="1065"/>
        <v>#N/A</v>
      </c>
    </row>
    <row r="1001" spans="1:66" x14ac:dyDescent="0.25">
      <c r="A1001" t="s">
        <v>27</v>
      </c>
      <c r="B1001" t="s">
        <v>478</v>
      </c>
      <c r="C1001" t="s">
        <v>515</v>
      </c>
      <c r="D1001" t="s">
        <v>545</v>
      </c>
      <c r="E1001">
        <f>VLOOKUP(A1001,home!$A$2:$E$405,3,FALSE)</f>
        <v>1.4007000000000001</v>
      </c>
      <c r="F1001">
        <f>VLOOKUP(B1001,home!$B$2:$E$405,3,FALSE)</f>
        <v>0.8478</v>
      </c>
      <c r="G1001" t="e">
        <f>VLOOKUP(C1001,away!$B$2:$E$405,4,FALSE)</f>
        <v>#N/A</v>
      </c>
      <c r="H1001">
        <f>VLOOKUP(A1001,away!$A$2:$E$405,3,FALSE)</f>
        <v>1.0741000000000001</v>
      </c>
      <c r="I1001" t="e">
        <f>VLOOKUP(C1001,away!$B$2:$E$405,3,FALSE)</f>
        <v>#N/A</v>
      </c>
      <c r="J1001">
        <f>VLOOKUP(B1001,home!$B$2:$E$405,4,FALSE)</f>
        <v>0.98919999999999997</v>
      </c>
      <c r="K1001" s="3" t="e">
        <f t="shared" si="1010"/>
        <v>#N/A</v>
      </c>
      <c r="L1001" s="3" t="e">
        <f t="shared" si="1011"/>
        <v>#N/A</v>
      </c>
      <c r="M1001" s="5" t="e">
        <f t="shared" si="1012"/>
        <v>#N/A</v>
      </c>
      <c r="N1001" s="5" t="e">
        <f t="shared" si="1013"/>
        <v>#N/A</v>
      </c>
      <c r="O1001" s="5" t="e">
        <f t="shared" si="1014"/>
        <v>#N/A</v>
      </c>
      <c r="P1001" s="5" t="e">
        <f t="shared" si="1015"/>
        <v>#N/A</v>
      </c>
      <c r="Q1001" s="5" t="e">
        <f t="shared" si="1016"/>
        <v>#N/A</v>
      </c>
      <c r="R1001" s="5" t="e">
        <f t="shared" si="1017"/>
        <v>#N/A</v>
      </c>
      <c r="S1001" s="5" t="e">
        <f t="shared" si="1018"/>
        <v>#N/A</v>
      </c>
      <c r="T1001" s="5" t="e">
        <f t="shared" si="1019"/>
        <v>#N/A</v>
      </c>
      <c r="U1001" s="5" t="e">
        <f t="shared" si="1020"/>
        <v>#N/A</v>
      </c>
      <c r="V1001" s="5" t="e">
        <f t="shared" si="1021"/>
        <v>#N/A</v>
      </c>
      <c r="W1001" s="5" t="e">
        <f t="shared" si="1022"/>
        <v>#N/A</v>
      </c>
      <c r="X1001" s="5" t="e">
        <f t="shared" si="1023"/>
        <v>#N/A</v>
      </c>
      <c r="Y1001" s="5" t="e">
        <f t="shared" si="1024"/>
        <v>#N/A</v>
      </c>
      <c r="Z1001" s="5" t="e">
        <f t="shared" si="1025"/>
        <v>#N/A</v>
      </c>
      <c r="AA1001" s="5" t="e">
        <f t="shared" si="1026"/>
        <v>#N/A</v>
      </c>
      <c r="AB1001" s="5" t="e">
        <f t="shared" si="1027"/>
        <v>#N/A</v>
      </c>
      <c r="AC1001" s="5" t="e">
        <f t="shared" si="1028"/>
        <v>#N/A</v>
      </c>
      <c r="AD1001" s="5" t="e">
        <f t="shared" si="1029"/>
        <v>#N/A</v>
      </c>
      <c r="AE1001" s="5" t="e">
        <f t="shared" si="1030"/>
        <v>#N/A</v>
      </c>
      <c r="AF1001" s="5" t="e">
        <f t="shared" si="1031"/>
        <v>#N/A</v>
      </c>
      <c r="AG1001" s="5" t="e">
        <f t="shared" si="1032"/>
        <v>#N/A</v>
      </c>
      <c r="AH1001" s="5" t="e">
        <f t="shared" si="1033"/>
        <v>#N/A</v>
      </c>
      <c r="AI1001" s="5" t="e">
        <f t="shared" si="1034"/>
        <v>#N/A</v>
      </c>
      <c r="AJ1001" s="5" t="e">
        <f t="shared" si="1035"/>
        <v>#N/A</v>
      </c>
      <c r="AK1001" s="5" t="e">
        <f t="shared" si="1036"/>
        <v>#N/A</v>
      </c>
      <c r="AL1001" s="5" t="e">
        <f t="shared" si="1037"/>
        <v>#N/A</v>
      </c>
      <c r="AM1001" s="5" t="e">
        <f t="shared" si="1038"/>
        <v>#N/A</v>
      </c>
      <c r="AN1001" s="5" t="e">
        <f t="shared" si="1039"/>
        <v>#N/A</v>
      </c>
      <c r="AO1001" s="5" t="e">
        <f t="shared" si="1040"/>
        <v>#N/A</v>
      </c>
      <c r="AP1001" s="5" t="e">
        <f t="shared" si="1041"/>
        <v>#N/A</v>
      </c>
      <c r="AQ1001" s="5" t="e">
        <f t="shared" si="1042"/>
        <v>#N/A</v>
      </c>
      <c r="AR1001" s="5" t="e">
        <f t="shared" si="1043"/>
        <v>#N/A</v>
      </c>
      <c r="AS1001" s="5" t="e">
        <f t="shared" si="1044"/>
        <v>#N/A</v>
      </c>
      <c r="AT1001" s="5" t="e">
        <f t="shared" si="1045"/>
        <v>#N/A</v>
      </c>
      <c r="AU1001" s="5" t="e">
        <f t="shared" si="1046"/>
        <v>#N/A</v>
      </c>
      <c r="AV1001" s="5" t="e">
        <f t="shared" si="1047"/>
        <v>#N/A</v>
      </c>
      <c r="AW1001" s="5" t="e">
        <f t="shared" si="1048"/>
        <v>#N/A</v>
      </c>
      <c r="AX1001" s="5" t="e">
        <f t="shared" si="1049"/>
        <v>#N/A</v>
      </c>
      <c r="AY1001" s="5" t="e">
        <f t="shared" si="1050"/>
        <v>#N/A</v>
      </c>
      <c r="AZ1001" s="5" t="e">
        <f t="shared" si="1051"/>
        <v>#N/A</v>
      </c>
      <c r="BA1001" s="5" t="e">
        <f t="shared" si="1052"/>
        <v>#N/A</v>
      </c>
      <c r="BB1001" s="5" t="e">
        <f t="shared" si="1053"/>
        <v>#N/A</v>
      </c>
      <c r="BC1001" s="5" t="e">
        <f t="shared" si="1054"/>
        <v>#N/A</v>
      </c>
      <c r="BD1001" s="5" t="e">
        <f t="shared" si="1055"/>
        <v>#N/A</v>
      </c>
      <c r="BE1001" s="5" t="e">
        <f t="shared" si="1056"/>
        <v>#N/A</v>
      </c>
      <c r="BF1001" s="5" t="e">
        <f t="shared" si="1057"/>
        <v>#N/A</v>
      </c>
      <c r="BG1001" s="5" t="e">
        <f t="shared" si="1058"/>
        <v>#N/A</v>
      </c>
      <c r="BH1001" s="5" t="e">
        <f t="shared" si="1059"/>
        <v>#N/A</v>
      </c>
      <c r="BI1001" s="5" t="e">
        <f t="shared" si="1060"/>
        <v>#N/A</v>
      </c>
      <c r="BJ1001" s="8" t="e">
        <f t="shared" si="1061"/>
        <v>#N/A</v>
      </c>
      <c r="BK1001" s="8" t="e">
        <f t="shared" si="1062"/>
        <v>#N/A</v>
      </c>
      <c r="BL1001" s="8" t="e">
        <f t="shared" si="1063"/>
        <v>#N/A</v>
      </c>
      <c r="BM1001" s="8" t="e">
        <f t="shared" si="1064"/>
        <v>#N/A</v>
      </c>
      <c r="BN1001" s="8" t="e">
        <f t="shared" si="1065"/>
        <v>#N/A</v>
      </c>
    </row>
    <row r="1002" spans="1:66" x14ac:dyDescent="0.25">
      <c r="A1002" t="s">
        <v>27</v>
      </c>
      <c r="B1002" t="s">
        <v>278</v>
      </c>
      <c r="C1002" t="s">
        <v>30</v>
      </c>
      <c r="D1002" t="s">
        <v>545</v>
      </c>
      <c r="E1002">
        <f>VLOOKUP(A1002,home!$A$2:$E$405,3,FALSE)</f>
        <v>1.4007000000000001</v>
      </c>
      <c r="F1002">
        <f>VLOOKUP(B1002,home!$B$2:$E$405,3,FALSE)</f>
        <v>0.62470000000000003</v>
      </c>
      <c r="G1002">
        <f>VLOOKUP(C1002,away!$B$2:$E$405,4,FALSE)</f>
        <v>0.33600000000000002</v>
      </c>
      <c r="H1002">
        <f>VLOOKUP(A1002,away!$A$2:$E$405,3,FALSE)</f>
        <v>1.0741000000000001</v>
      </c>
      <c r="I1002">
        <f>VLOOKUP(C1002,away!$B$2:$E$405,3,FALSE)</f>
        <v>1.8620000000000001</v>
      </c>
      <c r="J1002">
        <f>VLOOKUP(B1002,home!$B$2:$E$405,4,FALSE)</f>
        <v>1.1055999999999999</v>
      </c>
      <c r="K1002" s="3">
        <f t="shared" si="1010"/>
        <v>0.29400580944000004</v>
      </c>
      <c r="L1002" s="3">
        <f t="shared" si="1011"/>
        <v>2.21117147552</v>
      </c>
      <c r="M1002" s="5">
        <f t="shared" si="1012"/>
        <v>8.1661119413626068E-2</v>
      </c>
      <c r="N1002" s="5">
        <f t="shared" si="1013"/>
        <v>2.400884351297964E-2</v>
      </c>
      <c r="O1002" s="5">
        <f t="shared" si="1014"/>
        <v>0.18056673790644248</v>
      </c>
      <c r="P1002" s="5">
        <f t="shared" si="1015"/>
        <v>5.3087669936123967E-2</v>
      </c>
      <c r="Q1002" s="5">
        <f t="shared" si="1016"/>
        <v>3.5293697353759369E-3</v>
      </c>
      <c r="R1002" s="5">
        <f t="shared" si="1017"/>
        <v>0.1996320101432108</v>
      </c>
      <c r="S1002" s="5">
        <f t="shared" si="1018"/>
        <v>8.6280371842924301E-3</v>
      </c>
      <c r="T1002" s="5">
        <f t="shared" si="1019"/>
        <v>7.8040416854268414E-3</v>
      </c>
      <c r="U1002" s="5">
        <f t="shared" si="1020"/>
        <v>5.8692970732288997E-2</v>
      </c>
      <c r="V1002" s="5">
        <f t="shared" si="1021"/>
        <v>6.2322925868016723E-4</v>
      </c>
      <c r="W1002" s="5">
        <f t="shared" si="1022"/>
        <v>3.4588506862074715E-4</v>
      </c>
      <c r="X1002" s="5">
        <f t="shared" si="1023"/>
        <v>7.6481119754247392E-4</v>
      </c>
      <c r="Y1002" s="5">
        <f t="shared" si="1024"/>
        <v>8.4556435208210526E-4</v>
      </c>
      <c r="Z1002" s="5">
        <f t="shared" si="1025"/>
        <v>0.14714020214312901</v>
      </c>
      <c r="AA1002" s="5">
        <f t="shared" si="1026"/>
        <v>4.3260074232255884E-2</v>
      </c>
      <c r="AB1002" s="5">
        <f t="shared" si="1027"/>
        <v>6.3593565705444399E-3</v>
      </c>
      <c r="AC1002" s="5">
        <f t="shared" si="1028"/>
        <v>2.5322477068128456E-5</v>
      </c>
      <c r="AD1002" s="5">
        <f t="shared" si="1029"/>
        <v>2.5423054893263173E-5</v>
      </c>
      <c r="AE1002" s="5">
        <f t="shared" si="1030"/>
        <v>5.6214733800562686E-5</v>
      </c>
      <c r="AF1002" s="5">
        <f t="shared" si="1031"/>
        <v>6.2150207941877116E-5</v>
      </c>
      <c r="AG1002" s="5">
        <f t="shared" si="1032"/>
        <v>4.5808255666238417E-5</v>
      </c>
      <c r="AH1002" s="5">
        <f t="shared" si="1033"/>
        <v>8.133805447028343E-2</v>
      </c>
      <c r="AI1002" s="5">
        <f t="shared" si="1034"/>
        <v>2.3913860542810497E-2</v>
      </c>
      <c r="AJ1002" s="5">
        <f t="shared" si="1035"/>
        <v>3.5154069628621398E-3</v>
      </c>
      <c r="AK1002" s="5">
        <f t="shared" si="1036"/>
        <v>3.4451668987576535E-4</v>
      </c>
      <c r="AL1002" s="5">
        <f t="shared" si="1037"/>
        <v>6.5848291780019732E-7</v>
      </c>
      <c r="AM1002" s="5">
        <f t="shared" si="1038"/>
        <v>1.4949051664662789E-6</v>
      </c>
      <c r="AN1002" s="5">
        <f t="shared" si="1039"/>
        <v>3.3054916626977129E-6</v>
      </c>
      <c r="AO1002" s="5">
        <f t="shared" si="1040"/>
        <v>3.6545044385631805E-6</v>
      </c>
      <c r="AP1002" s="5">
        <f t="shared" si="1041"/>
        <v>2.6935786572373792E-6</v>
      </c>
      <c r="AQ1002" s="5">
        <f t="shared" si="1042"/>
        <v>1.4889910734881893E-6</v>
      </c>
      <c r="AR1002" s="5">
        <f t="shared" si="1043"/>
        <v>3.5970477183796527E-2</v>
      </c>
      <c r="AS1002" s="5">
        <f t="shared" si="1044"/>
        <v>1.0575529260365153E-2</v>
      </c>
      <c r="AT1002" s="5">
        <f t="shared" si="1045"/>
        <v>1.5546335202250309E-3</v>
      </c>
      <c r="AU1002" s="5">
        <f t="shared" si="1046"/>
        <v>1.5235709549877237E-4</v>
      </c>
      <c r="AV1002" s="5">
        <f t="shared" si="1047"/>
        <v>1.1198467796510985E-5</v>
      </c>
      <c r="AW1002" s="5">
        <f t="shared" si="1048"/>
        <v>1.1891053896397469E-8</v>
      </c>
      <c r="AX1002" s="5">
        <f t="shared" si="1049"/>
        <v>7.325180058382609E-8</v>
      </c>
      <c r="AY1002" s="5">
        <f t="shared" si="1050"/>
        <v>1.6197229198143554E-7</v>
      </c>
      <c r="AZ1002" s="5">
        <f t="shared" si="1051"/>
        <v>1.7907425592697357E-7</v>
      </c>
      <c r="BA1002" s="5">
        <f t="shared" si="1052"/>
        <v>1.3198796223523076E-7</v>
      </c>
      <c r="BB1002" s="5">
        <f t="shared" si="1053"/>
        <v>7.2962004301638322E-8</v>
      </c>
      <c r="BC1002" s="5">
        <f t="shared" si="1054"/>
        <v>3.2266300541710017E-8</v>
      </c>
      <c r="BD1002" s="5">
        <f t="shared" si="1055"/>
        <v>1.3256148851608994E-2</v>
      </c>
      <c r="BE1002" s="5">
        <f t="shared" si="1056"/>
        <v>3.8973847731744297E-3</v>
      </c>
      <c r="BF1002" s="5">
        <f t="shared" si="1057"/>
        <v>5.7292688246813966E-4</v>
      </c>
      <c r="BG1002" s="5">
        <f t="shared" si="1058"/>
        <v>5.6147943943327077E-5</v>
      </c>
      <c r="BH1002" s="5">
        <f t="shared" si="1059"/>
        <v>4.1269554268624052E-6</v>
      </c>
      <c r="BI1002" s="5">
        <f t="shared" si="1060"/>
        <v>2.4266977415949648E-7</v>
      </c>
      <c r="BJ1002" s="8">
        <f t="shared" si="1061"/>
        <v>3.7501400789943698E-2</v>
      </c>
      <c r="BK1002" s="8">
        <f t="shared" si="1062"/>
        <v>0.14402619872500053</v>
      </c>
      <c r="BL1002" s="8">
        <f t="shared" si="1063"/>
        <v>0.66367416185465244</v>
      </c>
      <c r="BM1002" s="8">
        <f t="shared" si="1064"/>
        <v>0.44985606278372858</v>
      </c>
      <c r="BN1002" s="8">
        <f t="shared" si="1065"/>
        <v>0.54248575064775895</v>
      </c>
    </row>
    <row r="1003" spans="1:66" x14ac:dyDescent="0.25">
      <c r="A1003" t="s">
        <v>27</v>
      </c>
      <c r="B1003" t="s">
        <v>181</v>
      </c>
      <c r="C1003" t="s">
        <v>183</v>
      </c>
      <c r="D1003" t="s">
        <v>545</v>
      </c>
      <c r="E1003">
        <f>VLOOKUP(A1003,home!$A$2:$E$405,3,FALSE)</f>
        <v>1.4007000000000001</v>
      </c>
      <c r="F1003">
        <f>VLOOKUP(B1003,home!$B$2:$E$405,3,FALSE)</f>
        <v>1.651</v>
      </c>
      <c r="G1003">
        <f>VLOOKUP(C1003,away!$B$2:$E$405,4,FALSE)</f>
        <v>1.4278999999999999</v>
      </c>
      <c r="H1003">
        <f>VLOOKUP(A1003,away!$A$2:$E$405,3,FALSE)</f>
        <v>1.0741000000000001</v>
      </c>
      <c r="I1003">
        <f>VLOOKUP(C1003,away!$B$2:$E$405,3,FALSE)</f>
        <v>0.93100000000000005</v>
      </c>
      <c r="J1003">
        <f>VLOOKUP(B1003,home!$B$2:$E$405,4,FALSE)</f>
        <v>0.6401</v>
      </c>
      <c r="K1003" s="3">
        <f t="shared" si="1010"/>
        <v>3.3020982840300004</v>
      </c>
      <c r="L1003" s="3">
        <f t="shared" si="1011"/>
        <v>0.64009174271000013</v>
      </c>
      <c r="M1003" s="5">
        <f t="shared" si="1012"/>
        <v>1.94056692399498E-2</v>
      </c>
      <c r="N1003" s="5">
        <f t="shared" si="1013"/>
        <v>6.4079427097691988E-2</v>
      </c>
      <c r="O1003" s="5">
        <f t="shared" si="1014"/>
        <v>1.242140864225331E-2</v>
      </c>
      <c r="P1003" s="5">
        <f t="shared" si="1015"/>
        <v>4.1016712162820067E-2</v>
      </c>
      <c r="Q1003" s="5">
        <f t="shared" si="1016"/>
        <v>0.10579828313045715</v>
      </c>
      <c r="R1003" s="5">
        <f t="shared" si="1017"/>
        <v>3.9754205523664888E-3</v>
      </c>
      <c r="S1003" s="5">
        <f t="shared" si="1018"/>
        <v>2.1673700811928098E-2</v>
      </c>
      <c r="T1003" s="5">
        <f t="shared" si="1019"/>
        <v>6.7720607424700319E-2</v>
      </c>
      <c r="U1003" s="5">
        <f t="shared" si="1020"/>
        <v>1.3127229384266978E-2</v>
      </c>
      <c r="V1003" s="5">
        <f t="shared" si="1021"/>
        <v>5.0900586301966567E-3</v>
      </c>
      <c r="W1003" s="5">
        <f t="shared" si="1022"/>
        <v>0.11645210972613421</v>
      </c>
      <c r="X1003" s="5">
        <f t="shared" si="1023"/>
        <v>7.4540033856857396E-2</v>
      </c>
      <c r="Y1003" s="5">
        <f t="shared" si="1024"/>
        <v>2.3856230086549132E-2</v>
      </c>
      <c r="Z1003" s="5">
        <f t="shared" si="1025"/>
        <v>8.4821128978980573E-4</v>
      </c>
      <c r="AA1003" s="5">
        <f t="shared" si="1026"/>
        <v>2.8008770445097906E-3</v>
      </c>
      <c r="AB1003" s="5">
        <f t="shared" si="1027"/>
        <v>4.624385641227401E-3</v>
      </c>
      <c r="AC1003" s="5">
        <f t="shared" si="1028"/>
        <v>6.7241132972900564E-4</v>
      </c>
      <c r="AD1003" s="5">
        <f t="shared" si="1029"/>
        <v>9.6134077924585282E-2</v>
      </c>
      <c r="AE1003" s="5">
        <f t="shared" si="1030"/>
        <v>6.1534629472566743E-2</v>
      </c>
      <c r="AF1003" s="5">
        <f t="shared" si="1031"/>
        <v>1.9693904108054688E-2</v>
      </c>
      <c r="AG1003" s="5">
        <f t="shared" si="1032"/>
        <v>4.2019684670961191E-3</v>
      </c>
      <c r="AH1003" s="5">
        <f t="shared" si="1033"/>
        <v>1.3573326066696341E-4</v>
      </c>
      <c r="AI1003" s="5">
        <f t="shared" si="1034"/>
        <v>4.4820456713417665E-4</v>
      </c>
      <c r="AJ1003" s="5">
        <f t="shared" si="1035"/>
        <v>7.4000776601408711E-4</v>
      </c>
      <c r="AK1003" s="5">
        <f t="shared" si="1036"/>
        <v>8.1452612477466357E-4</v>
      </c>
      <c r="AL1003" s="5">
        <f t="shared" si="1037"/>
        <v>5.6849576534542814E-5</v>
      </c>
      <c r="AM1003" s="5">
        <f t="shared" si="1038"/>
        <v>6.3488834750315859E-2</v>
      </c>
      <c r="AN1003" s="5">
        <f t="shared" si="1039"/>
        <v>4.0638678877956892E-2</v>
      </c>
      <c r="AO1003" s="5">
        <f t="shared" si="1040"/>
        <v>1.3006241392211749E-2</v>
      </c>
      <c r="AP1003" s="5">
        <f t="shared" si="1041"/>
        <v>2.7750625729492527E-3</v>
      </c>
      <c r="AQ1003" s="5">
        <f t="shared" si="1042"/>
        <v>4.4407365961209597E-4</v>
      </c>
      <c r="AR1003" s="5">
        <f t="shared" si="1043"/>
        <v>1.7376347872805473E-5</v>
      </c>
      <c r="AS1003" s="5">
        <f t="shared" si="1044"/>
        <v>5.7378408493499306E-5</v>
      </c>
      <c r="AT1003" s="5">
        <f t="shared" si="1045"/>
        <v>9.4734572113378256E-5</v>
      </c>
      <c r="AU1003" s="5">
        <f t="shared" si="1046"/>
        <v>1.0427428933796754E-4</v>
      </c>
      <c r="AV1003" s="5">
        <f t="shared" si="1047"/>
        <v>8.6080987972837603E-5</v>
      </c>
      <c r="AW1003" s="5">
        <f t="shared" si="1048"/>
        <v>3.337774201250183E-6</v>
      </c>
      <c r="AX1003" s="5">
        <f t="shared" si="1049"/>
        <v>3.4941062047347066E-2</v>
      </c>
      <c r="AY1003" s="5">
        <f t="shared" si="1050"/>
        <v>2.2365485298024627E-2</v>
      </c>
      <c r="AZ1003" s="5">
        <f t="shared" si="1051"/>
        <v>7.1579812304837344E-3</v>
      </c>
      <c r="BA1003" s="5">
        <f t="shared" si="1052"/>
        <v>1.5272548933686018E-3</v>
      </c>
      <c r="BB1003" s="5">
        <f t="shared" si="1053"/>
        <v>2.4439581156467089E-4</v>
      </c>
      <c r="BC1003" s="5">
        <f t="shared" si="1054"/>
        <v>3.1287148187091016E-5</v>
      </c>
      <c r="BD1003" s="5">
        <f t="shared" si="1055"/>
        <v>1.8537427986398753E-6</v>
      </c>
      <c r="BE1003" s="5">
        <f t="shared" si="1056"/>
        <v>6.1212409144217029E-6</v>
      </c>
      <c r="BF1003" s="5">
        <f t="shared" si="1057"/>
        <v>1.0106469559823071E-5</v>
      </c>
      <c r="BG1003" s="5">
        <f t="shared" si="1058"/>
        <v>1.112418526369773E-5</v>
      </c>
      <c r="BH1003" s="5">
        <f t="shared" si="1059"/>
        <v>9.1832882676220226E-6</v>
      </c>
      <c r="BI1003" s="5">
        <f t="shared" si="1060"/>
        <v>6.0648240860535023E-6</v>
      </c>
      <c r="BJ1003" s="8">
        <f t="shared" si="1061"/>
        <v>0.82063162897671449</v>
      </c>
      <c r="BK1003" s="8">
        <f t="shared" si="1062"/>
        <v>0.11028088704918279</v>
      </c>
      <c r="BL1003" s="8">
        <f t="shared" si="1063"/>
        <v>3.9492091339894606E-2</v>
      </c>
      <c r="BM1003" s="8">
        <f t="shared" si="1064"/>
        <v>0.70219375030621933</v>
      </c>
      <c r="BN1003" s="8">
        <f t="shared" si="1065"/>
        <v>0.24669692082553879</v>
      </c>
    </row>
    <row r="1004" spans="1:66" x14ac:dyDescent="0.25">
      <c r="A1004" t="s">
        <v>184</v>
      </c>
      <c r="B1004" t="s">
        <v>192</v>
      </c>
      <c r="C1004" t="s">
        <v>191</v>
      </c>
      <c r="D1004" t="s">
        <v>545</v>
      </c>
      <c r="E1004">
        <f>VLOOKUP(A1004,home!$A$2:$E$405,3,FALSE)</f>
        <v>1.6847000000000001</v>
      </c>
      <c r="F1004">
        <f>VLOOKUP(B1004,home!$B$2:$E$405,3,FALSE)</f>
        <v>1.2808999999999999</v>
      </c>
      <c r="G1004">
        <f>VLOOKUP(C1004,away!$B$2:$E$405,4,FALSE)</f>
        <v>0.89039999999999997</v>
      </c>
      <c r="H1004">
        <f>VLOOKUP(A1004,away!$A$2:$E$405,3,FALSE)</f>
        <v>1.2386999999999999</v>
      </c>
      <c r="I1004">
        <f>VLOOKUP(C1004,away!$B$2:$E$405,3,FALSE)</f>
        <v>0.62790000000000001</v>
      </c>
      <c r="J1004">
        <f>VLOOKUP(B1004,home!$B$2:$E$405,4,FALSE)</f>
        <v>0.59489999999999998</v>
      </c>
      <c r="K1004" s="3">
        <f t="shared" si="1010"/>
        <v>1.921422857592</v>
      </c>
      <c r="L1004" s="3">
        <f t="shared" si="1011"/>
        <v>0.46270116137700001</v>
      </c>
      <c r="M1004" s="5">
        <f t="shared" si="1012"/>
        <v>9.2169683120781887E-2</v>
      </c>
      <c r="N1004" s="5">
        <f t="shared" si="1013"/>
        <v>0.17709693592528189</v>
      </c>
      <c r="O1004" s="5">
        <f t="shared" si="1014"/>
        <v>4.2647019423735853E-2</v>
      </c>
      <c r="P1004" s="5">
        <f t="shared" si="1015"/>
        <v>8.1942957928936092E-2</v>
      </c>
      <c r="Q1004" s="5">
        <f t="shared" si="1016"/>
        <v>0.17013905034817126</v>
      </c>
      <c r="R1004" s="5">
        <f t="shared" si="1017"/>
        <v>9.8664127083150279E-3</v>
      </c>
      <c r="S1004" s="5">
        <f t="shared" si="1018"/>
        <v>1.8212735811797016E-2</v>
      </c>
      <c r="T1004" s="5">
        <f t="shared" si="1019"/>
        <v>7.8723536191678711E-2</v>
      </c>
      <c r="U1004" s="5">
        <f t="shared" si="1020"/>
        <v>1.8957550900192688E-2</v>
      </c>
      <c r="V1004" s="5">
        <f t="shared" si="1021"/>
        <v>1.7991038000848187E-3</v>
      </c>
      <c r="W1004" s="5">
        <f t="shared" si="1022"/>
        <v>0.10896968676932413</v>
      </c>
      <c r="X1004" s="5">
        <f t="shared" si="1023"/>
        <v>5.0420400623054189E-2</v>
      </c>
      <c r="Y1004" s="5">
        <f t="shared" si="1024"/>
        <v>1.1664788962690393E-2</v>
      </c>
      <c r="Z1004" s="5">
        <f t="shared" si="1025"/>
        <v>1.5217335395873853E-3</v>
      </c>
      <c r="AA1004" s="5">
        <f t="shared" si="1026"/>
        <v>2.9238936061275829E-3</v>
      </c>
      <c r="AB1004" s="5">
        <f t="shared" si="1027"/>
        <v>2.8090180039903197E-3</v>
      </c>
      <c r="AC1004" s="5">
        <f t="shared" si="1028"/>
        <v>9.9967718511459138E-5</v>
      </c>
      <c r="AD1004" s="5">
        <f t="shared" si="1029"/>
        <v>5.2344211735805009E-2</v>
      </c>
      <c r="AE1004" s="5">
        <f t="shared" si="1030"/>
        <v>2.4219727561520573E-2</v>
      </c>
      <c r="AF1004" s="5">
        <f t="shared" si="1031"/>
        <v>5.6032480354750516E-3</v>
      </c>
      <c r="AG1004" s="5">
        <f t="shared" si="1032"/>
        <v>8.6420979116590016E-4</v>
      </c>
      <c r="AH1004" s="5">
        <f t="shared" si="1033"/>
        <v>1.76026969018354E-4</v>
      </c>
      <c r="AI1004" s="5">
        <f t="shared" si="1034"/>
        <v>3.3822224182450427E-4</v>
      </c>
      <c r="AJ1004" s="5">
        <f t="shared" si="1035"/>
        <v>3.2493397319380578E-4</v>
      </c>
      <c r="AK1004" s="5">
        <f t="shared" si="1036"/>
        <v>2.0811185443425488E-4</v>
      </c>
      <c r="AL1004" s="5">
        <f t="shared" si="1037"/>
        <v>3.5550303635097186E-6</v>
      </c>
      <c r="AM1004" s="5">
        <f t="shared" si="1038"/>
        <v>2.0115072978362215E-2</v>
      </c>
      <c r="AN1004" s="5">
        <f t="shared" si="1039"/>
        <v>9.3072676282713093E-3</v>
      </c>
      <c r="AO1004" s="5">
        <f t="shared" si="1040"/>
        <v>2.1532417704238451E-3</v>
      </c>
      <c r="AP1004" s="5">
        <f t="shared" si="1041"/>
        <v>3.3210248930019365E-4</v>
      </c>
      <c r="AQ1004" s="5">
        <f t="shared" si="1042"/>
        <v>3.8416051873848071E-5</v>
      </c>
      <c r="AR1004" s="5">
        <f t="shared" si="1043"/>
        <v>1.6289576599693131E-5</v>
      </c>
      <c r="AS1004" s="5">
        <f t="shared" si="1044"/>
        <v>3.1299164819146158E-5</v>
      </c>
      <c r="AT1004" s="5">
        <f t="shared" si="1045"/>
        <v>3.0069465353523405E-5</v>
      </c>
      <c r="AU1004" s="5">
        <f t="shared" si="1046"/>
        <v>1.9258719348610193E-5</v>
      </c>
      <c r="AV1004" s="5">
        <f t="shared" si="1047"/>
        <v>9.2510358910922392E-6</v>
      </c>
      <c r="AW1004" s="5">
        <f t="shared" si="1048"/>
        <v>8.7793902883393663E-8</v>
      </c>
      <c r="AX1004" s="5">
        <f t="shared" si="1049"/>
        <v>6.4415935004594003E-3</v>
      </c>
      <c r="AY1004" s="5">
        <f t="shared" si="1050"/>
        <v>2.9805327937810996E-3</v>
      </c>
      <c r="AZ1004" s="5">
        <f t="shared" si="1051"/>
        <v>6.8954799260237452E-4</v>
      </c>
      <c r="BA1004" s="5">
        <f t="shared" si="1052"/>
        <v>1.0635155233409925E-4</v>
      </c>
      <c r="BB1004" s="5">
        <f t="shared" si="1053"/>
        <v>1.2302246694808628E-5</v>
      </c>
      <c r="BC1004" s="5">
        <f t="shared" si="1054"/>
        <v>1.1384527666468631E-6</v>
      </c>
      <c r="BD1004" s="5">
        <f t="shared" si="1055"/>
        <v>1.2562010018362683E-6</v>
      </c>
      <c r="BE1004" s="5">
        <f t="shared" si="1056"/>
        <v>2.4136933186581763E-6</v>
      </c>
      <c r="BF1004" s="5">
        <f t="shared" si="1057"/>
        <v>2.3188627568434559E-6</v>
      </c>
      <c r="BG1004" s="5">
        <f t="shared" si="1058"/>
        <v>1.4851719682059386E-6</v>
      </c>
      <c r="BH1004" s="5">
        <f t="shared" si="1059"/>
        <v>7.1341084179144775E-7</v>
      </c>
      <c r="BI1004" s="5">
        <f t="shared" si="1060"/>
        <v>2.7415277965440736E-7</v>
      </c>
      <c r="BJ1004" s="8">
        <f t="shared" si="1061"/>
        <v>0.72222336340103677</v>
      </c>
      <c r="BK1004" s="8">
        <f t="shared" si="1062"/>
        <v>0.19720853620425588</v>
      </c>
      <c r="BL1004" s="8">
        <f t="shared" si="1063"/>
        <v>7.8365819135511439E-2</v>
      </c>
      <c r="BM1004" s="8">
        <f t="shared" si="1064"/>
        <v>0.4224769478252916</v>
      </c>
      <c r="BN1004" s="8">
        <f t="shared" si="1065"/>
        <v>0.57386205945522195</v>
      </c>
    </row>
    <row r="1005" spans="1:66" x14ac:dyDescent="0.25">
      <c r="A1005" t="s">
        <v>184</v>
      </c>
      <c r="B1005" t="s">
        <v>268</v>
      </c>
      <c r="C1005" t="s">
        <v>267</v>
      </c>
      <c r="D1005" t="s">
        <v>545</v>
      </c>
      <c r="E1005">
        <f>VLOOKUP(A1005,home!$A$2:$E$405,3,FALSE)</f>
        <v>1.6847000000000001</v>
      </c>
      <c r="F1005">
        <f>VLOOKUP(B1005,home!$B$2:$E$405,3,FALSE)</f>
        <v>1.5620000000000001</v>
      </c>
      <c r="G1005">
        <f>VLOOKUP(C1005,away!$B$2:$E$405,4,FALSE)</f>
        <v>0.71850000000000003</v>
      </c>
      <c r="H1005">
        <f>VLOOKUP(A1005,away!$A$2:$E$405,3,FALSE)</f>
        <v>1.2386999999999999</v>
      </c>
      <c r="I1005">
        <f>VLOOKUP(C1005,away!$B$2:$E$405,3,FALSE)</f>
        <v>1.1472</v>
      </c>
      <c r="J1005">
        <f>VLOOKUP(B1005,home!$B$2:$E$405,4,FALSE)</f>
        <v>0.5524</v>
      </c>
      <c r="K1005" s="3">
        <f t="shared" si="1010"/>
        <v>1.8907337559000004</v>
      </c>
      <c r="L1005" s="3">
        <f t="shared" si="1011"/>
        <v>0.78498063993599987</v>
      </c>
      <c r="M1005" s="5">
        <f t="shared" si="1012"/>
        <v>6.8857619222892005E-2</v>
      </c>
      <c r="N1005" s="5">
        <f t="shared" si="1013"/>
        <v>0.13019142501563066</v>
      </c>
      <c r="O1005" s="5">
        <f t="shared" si="1014"/>
        <v>5.4051898002055176E-2</v>
      </c>
      <c r="P1005" s="5">
        <f t="shared" si="1015"/>
        <v>0.1021977481229495</v>
      </c>
      <c r="Q1005" s="5">
        <f t="shared" si="1016"/>
        <v>0.12307866100288836</v>
      </c>
      <c r="R1005" s="5">
        <f t="shared" si="1017"/>
        <v>2.1214846741704332E-2</v>
      </c>
      <c r="S1005" s="5">
        <f t="shared" si="1018"/>
        <v>3.7920203454876185E-2</v>
      </c>
      <c r="T1005" s="5">
        <f t="shared" si="1019"/>
        <v>9.6614366076513303E-2</v>
      </c>
      <c r="U1005" s="5">
        <f t="shared" si="1020"/>
        <v>4.0111626860785517E-2</v>
      </c>
      <c r="V1005" s="5">
        <f t="shared" si="1021"/>
        <v>6.2534181969962337E-3</v>
      </c>
      <c r="W1005" s="5">
        <f t="shared" si="1022"/>
        <v>7.756965966304466E-2</v>
      </c>
      <c r="X1005" s="5">
        <f t="shared" si="1023"/>
        <v>6.0890681081914512E-2</v>
      </c>
      <c r="Y1005" s="5">
        <f t="shared" si="1024"/>
        <v>2.3899002900910068E-2</v>
      </c>
      <c r="Z1005" s="5">
        <f t="shared" si="1025"/>
        <v>5.5510813238157427E-3</v>
      </c>
      <c r="AA1005" s="5">
        <f t="shared" si="1026"/>
        <v>1.0495616840684485E-2</v>
      </c>
      <c r="AB1005" s="5">
        <f t="shared" si="1027"/>
        <v>9.9222085248373403E-3</v>
      </c>
      <c r="AC1005" s="5">
        <f t="shared" si="1028"/>
        <v>5.8007856012942856E-4</v>
      </c>
      <c r="AD1005" s="5">
        <f t="shared" si="1029"/>
        <v>3.666589348964832E-2</v>
      </c>
      <c r="AE1005" s="5">
        <f t="shared" si="1030"/>
        <v>2.8782016535329347E-2</v>
      </c>
      <c r="AF1005" s="5">
        <f t="shared" si="1031"/>
        <v>1.1296662879275681E-2</v>
      </c>
      <c r="AG1005" s="5">
        <f t="shared" si="1032"/>
        <v>2.9558872187050262E-3</v>
      </c>
      <c r="AH1005" s="5">
        <f t="shared" si="1033"/>
        <v>1.0893728424764147E-3</v>
      </c>
      <c r="AI1005" s="5">
        <f t="shared" si="1034"/>
        <v>2.0597140060308909E-3</v>
      </c>
      <c r="AJ1005" s="5">
        <f t="shared" si="1035"/>
        <v>1.9471853993513119E-3</v>
      </c>
      <c r="AK1005" s="5">
        <f t="shared" si="1036"/>
        <v>1.2272030545163824E-3</v>
      </c>
      <c r="AL1005" s="5">
        <f t="shared" si="1037"/>
        <v>3.443785785722997E-5</v>
      </c>
      <c r="AM1005" s="5">
        <f t="shared" si="1038"/>
        <v>1.3865088502222418E-2</v>
      </c>
      <c r="AN1005" s="5">
        <f t="shared" si="1039"/>
        <v>1.0883826045243827E-2</v>
      </c>
      <c r="AO1005" s="5">
        <f t="shared" si="1040"/>
        <v>4.2717963669738016E-3</v>
      </c>
      <c r="AP1005" s="5">
        <f t="shared" si="1041"/>
        <v>1.1177591486077913E-3</v>
      </c>
      <c r="AQ1005" s="5">
        <f t="shared" si="1042"/>
        <v>2.1935482294211558E-4</v>
      </c>
      <c r="AR1005" s="5">
        <f t="shared" si="1043"/>
        <v>1.7102731820320706E-4</v>
      </c>
      <c r="AS1005" s="5">
        <f t="shared" si="1044"/>
        <v>3.2336712370785415E-4</v>
      </c>
      <c r="AT1005" s="5">
        <f t="shared" si="1045"/>
        <v>3.057005681713657E-4</v>
      </c>
      <c r="AU1005" s="5">
        <f t="shared" si="1046"/>
        <v>1.9266612781313676E-4</v>
      </c>
      <c r="AV1005" s="5">
        <f t="shared" si="1047"/>
        <v>9.1070087868710443E-5</v>
      </c>
      <c r="AW1005" s="5">
        <f t="shared" si="1048"/>
        <v>1.4197862047749579E-6</v>
      </c>
      <c r="AX1005" s="5">
        <f t="shared" si="1049"/>
        <v>4.3691984766154835E-3</v>
      </c>
      <c r="AY1005" s="5">
        <f t="shared" si="1050"/>
        <v>3.429736216181018E-3</v>
      </c>
      <c r="AZ1005" s="5">
        <f t="shared" si="1051"/>
        <v>1.3461382648947253E-3</v>
      </c>
      <c r="BA1005" s="5">
        <f t="shared" si="1052"/>
        <v>3.5223082553979932E-4</v>
      </c>
      <c r="BB1005" s="5">
        <f t="shared" si="1053"/>
        <v>6.9123594709354295E-5</v>
      </c>
      <c r="BC1005" s="5">
        <f t="shared" si="1054"/>
        <v>1.0852136721925126E-5</v>
      </c>
      <c r="BD1005" s="5">
        <f t="shared" si="1055"/>
        <v>2.2375522281615222E-5</v>
      </c>
      <c r="BE1005" s="5">
        <f t="shared" si="1056"/>
        <v>4.2306155283742493E-5</v>
      </c>
      <c r="BF1005" s="5">
        <f t="shared" si="1057"/>
        <v>3.9994837938659557E-5</v>
      </c>
      <c r="BG1005" s="5">
        <f t="shared" si="1058"/>
        <v>2.5206530050791201E-5</v>
      </c>
      <c r="BH1005" s="5">
        <f t="shared" si="1059"/>
        <v>1.1914709309034676E-5</v>
      </c>
      <c r="BI1005" s="5">
        <f t="shared" si="1060"/>
        <v>4.5055086164655634E-6</v>
      </c>
      <c r="BJ1005" s="8">
        <f t="shared" si="1061"/>
        <v>0.63187936026451219</v>
      </c>
      <c r="BK1005" s="8">
        <f t="shared" si="1062"/>
        <v>0.21927324163188158</v>
      </c>
      <c r="BL1005" s="8">
        <f t="shared" si="1063"/>
        <v>0.1433498067616864</v>
      </c>
      <c r="BM1005" s="8">
        <f t="shared" si="1064"/>
        <v>0.49703297544379971</v>
      </c>
      <c r="BN1005" s="8">
        <f t="shared" si="1065"/>
        <v>0.49959219810812</v>
      </c>
    </row>
    <row r="1006" spans="1:66" x14ac:dyDescent="0.25">
      <c r="A1006" t="s">
        <v>285</v>
      </c>
      <c r="B1006" t="s">
        <v>351</v>
      </c>
      <c r="C1006" t="s">
        <v>321</v>
      </c>
      <c r="D1006" t="s">
        <v>545</v>
      </c>
      <c r="E1006">
        <f>VLOOKUP(A1006,home!$A$2:$E$405,3,FALSE)</f>
        <v>1.45</v>
      </c>
      <c r="F1006">
        <f>VLOOKUP(B1006,home!$B$2:$E$405,3,FALSE)</f>
        <v>0.91949999999999998</v>
      </c>
      <c r="G1006">
        <f>VLOOKUP(C1006,away!$B$2:$E$405,4,FALSE)</f>
        <v>0.95789999999999997</v>
      </c>
      <c r="H1006">
        <f>VLOOKUP(A1006,away!$A$2:$E$405,3,FALSE)</f>
        <v>1.0583</v>
      </c>
      <c r="I1006">
        <f>VLOOKUP(C1006,away!$B$2:$E$405,3,FALSE)</f>
        <v>0.68240000000000001</v>
      </c>
      <c r="J1006">
        <f>VLOOKUP(B1006,home!$B$2:$E$405,4,FALSE)</f>
        <v>0.78739999999999999</v>
      </c>
      <c r="K1006" s="3">
        <f t="shared" si="1010"/>
        <v>1.2771441225</v>
      </c>
      <c r="L1006" s="3">
        <f t="shared" si="1011"/>
        <v>0.56864761860799995</v>
      </c>
      <c r="M1006" s="5">
        <f t="shared" si="1012"/>
        <v>0.15790025526332649</v>
      </c>
      <c r="N1006" s="5">
        <f t="shared" si="1013"/>
        <v>0.20166138295080713</v>
      </c>
      <c r="O1006" s="5">
        <f t="shared" si="1014"/>
        <v>8.9789604133085912E-2</v>
      </c>
      <c r="P1006" s="5">
        <f t="shared" si="1015"/>
        <v>0.11467426518017237</v>
      </c>
      <c r="Q1006" s="5">
        <f t="shared" si="1016"/>
        <v>0.12877532498542255</v>
      </c>
      <c r="R1006" s="5">
        <f t="shared" si="1017"/>
        <v>2.5529322283017169E-2</v>
      </c>
      <c r="S1006" s="5">
        <f t="shared" si="1018"/>
        <v>2.0820401893401386E-2</v>
      </c>
      <c r="T1006" s="5">
        <f t="shared" si="1019"/>
        <v>7.3227781888431792E-2</v>
      </c>
      <c r="U1006" s="5">
        <f t="shared" si="1020"/>
        <v>3.2604623905163659E-2</v>
      </c>
      <c r="V1006" s="5">
        <f t="shared" si="1021"/>
        <v>1.6800791134462209E-3</v>
      </c>
      <c r="W1006" s="5">
        <f t="shared" si="1022"/>
        <v>5.4821549809386597E-2</v>
      </c>
      <c r="X1006" s="5">
        <f t="shared" si="1023"/>
        <v>3.1174143747507536E-2</v>
      </c>
      <c r="Y1006" s="5">
        <f t="shared" si="1024"/>
        <v>8.8635513020818169E-3</v>
      </c>
      <c r="Z1006" s="5">
        <f t="shared" si="1025"/>
        <v>4.8390627736379539E-3</v>
      </c>
      <c r="AA1006" s="5">
        <f t="shared" si="1026"/>
        <v>6.180180579760261E-3</v>
      </c>
      <c r="AB1006" s="5">
        <f t="shared" si="1027"/>
        <v>3.9464906517147303E-3</v>
      </c>
      <c r="AC1006" s="5">
        <f t="shared" si="1028"/>
        <v>7.6259312191145334E-5</v>
      </c>
      <c r="AD1006" s="5">
        <f t="shared" si="1029"/>
        <v>1.7503755031349776E-2</v>
      </c>
      <c r="AE1006" s="5">
        <f t="shared" si="1030"/>
        <v>9.9534686152748467E-3</v>
      </c>
      <c r="AF1006" s="5">
        <f t="shared" si="1031"/>
        <v>2.8300081124827542E-3</v>
      </c>
      <c r="AG1006" s="5">
        <f t="shared" si="1032"/>
        <v>5.3642579126821305E-4</v>
      </c>
      <c r="AH1006" s="5">
        <f t="shared" si="1033"/>
        <v>6.8793038063096122E-4</v>
      </c>
      <c r="AI1006" s="5">
        <f t="shared" si="1034"/>
        <v>8.7858624231202005E-4</v>
      </c>
      <c r="AJ1006" s="5">
        <f t="shared" si="1035"/>
        <v>5.6104062773907877E-4</v>
      </c>
      <c r="AK1006" s="5">
        <f t="shared" si="1036"/>
        <v>2.3884324673355826E-4</v>
      </c>
      <c r="AL1006" s="5">
        <f t="shared" si="1037"/>
        <v>2.2153176571073074E-6</v>
      </c>
      <c r="AM1006" s="5">
        <f t="shared" si="1038"/>
        <v>4.4709635719936344E-3</v>
      </c>
      <c r="AN1006" s="5">
        <f t="shared" si="1039"/>
        <v>2.5424027880972971E-3</v>
      </c>
      <c r="AO1006" s="5">
        <f t="shared" si="1040"/>
        <v>7.2286564549693373E-4</v>
      </c>
      <c r="AP1006" s="5">
        <f t="shared" si="1041"/>
        <v>1.3701860929512204E-4</v>
      </c>
      <c r="AQ1006" s="5">
        <f t="shared" si="1042"/>
        <v>1.9478826470162773E-5</v>
      </c>
      <c r="AR1006" s="5">
        <f t="shared" si="1043"/>
        <v>7.8237994542778227E-5</v>
      </c>
      <c r="AS1006" s="5">
        <f t="shared" si="1044"/>
        <v>9.9921194886496285E-5</v>
      </c>
      <c r="AT1006" s="5">
        <f t="shared" si="1045"/>
        <v>6.3806883381232915E-5</v>
      </c>
      <c r="AU1006" s="5">
        <f t="shared" si="1046"/>
        <v>2.7163528695128178E-5</v>
      </c>
      <c r="AV1006" s="5">
        <f t="shared" si="1047"/>
        <v>8.6729352548357646E-6</v>
      </c>
      <c r="AW1006" s="5">
        <f t="shared" si="1048"/>
        <v>4.4690646996278517E-8</v>
      </c>
      <c r="AX1006" s="5">
        <f t="shared" si="1049"/>
        <v>9.51677474647212E-4</v>
      </c>
      <c r="AY1006" s="5">
        <f t="shared" si="1050"/>
        <v>5.4116912964101232E-4</v>
      </c>
      <c r="AZ1006" s="5">
        <f t="shared" si="1051"/>
        <v>1.5386726841726283E-4</v>
      </c>
      <c r="BA1006" s="5">
        <f t="shared" si="1052"/>
        <v>2.9165418589064811E-5</v>
      </c>
      <c r="BB1006" s="5">
        <f t="shared" si="1053"/>
        <v>4.1462114565942989E-6</v>
      </c>
      <c r="BC1006" s="5">
        <f t="shared" si="1054"/>
        <v>4.71546654207511E-7</v>
      </c>
      <c r="BD1006" s="5">
        <f t="shared" si="1055"/>
        <v>7.4149748802360872E-6</v>
      </c>
      <c r="BE1006" s="5">
        <f t="shared" si="1056"/>
        <v>9.4699915867786602E-6</v>
      </c>
      <c r="BF1006" s="5">
        <f t="shared" si="1057"/>
        <v>6.0472720475894092E-6</v>
      </c>
      <c r="BG1006" s="5">
        <f t="shared" si="1058"/>
        <v>2.5744126509124512E-6</v>
      </c>
      <c r="BH1006" s="5">
        <f t="shared" si="1059"/>
        <v>8.2197399650062054E-7</v>
      </c>
      <c r="BI1006" s="5">
        <f t="shared" si="1060"/>
        <v>2.0995585169572064E-7</v>
      </c>
      <c r="BJ1006" s="8">
        <f t="shared" si="1061"/>
        <v>0.53892061872477148</v>
      </c>
      <c r="BK1006" s="8">
        <f t="shared" si="1062"/>
        <v>0.29569464520983568</v>
      </c>
      <c r="BL1006" s="8">
        <f t="shared" si="1063"/>
        <v>0.16072096316793161</v>
      </c>
      <c r="BM1006" s="8">
        <f t="shared" si="1064"/>
        <v>0.28130401064135124</v>
      </c>
      <c r="BN1006" s="8">
        <f t="shared" si="1065"/>
        <v>0.71833015479583162</v>
      </c>
    </row>
    <row r="1007" spans="1:66" x14ac:dyDescent="0.25">
      <c r="A1007" t="s">
        <v>285</v>
      </c>
      <c r="B1007" t="s">
        <v>363</v>
      </c>
      <c r="C1007" t="s">
        <v>364</v>
      </c>
      <c r="D1007" t="s">
        <v>545</v>
      </c>
      <c r="E1007">
        <f>VLOOKUP(A1007,home!$A$2:$E$405,3,FALSE)</f>
        <v>1.45</v>
      </c>
      <c r="F1007">
        <f>VLOOKUP(B1007,home!$B$2:$E$405,3,FALSE)</f>
        <v>0.99619999999999997</v>
      </c>
      <c r="G1007">
        <f>VLOOKUP(C1007,away!$B$2:$E$405,4,FALSE)</f>
        <v>0.76629999999999998</v>
      </c>
      <c r="H1007">
        <f>VLOOKUP(A1007,away!$A$2:$E$405,3,FALSE)</f>
        <v>1.0583</v>
      </c>
      <c r="I1007">
        <f>VLOOKUP(C1007,away!$B$2:$E$405,3,FALSE)</f>
        <v>1.1549</v>
      </c>
      <c r="J1007">
        <f>VLOOKUP(B1007,home!$B$2:$E$405,4,FALSE)</f>
        <v>1.1024</v>
      </c>
      <c r="K1007" s="3">
        <f t="shared" si="1010"/>
        <v>1.1069126869999999</v>
      </c>
      <c r="L1007" s="3">
        <f t="shared" si="1011"/>
        <v>1.3473870906080001</v>
      </c>
      <c r="M1007" s="5">
        <f t="shared" si="1012"/>
        <v>8.5923339828029174E-2</v>
      </c>
      <c r="N1007" s="5">
        <f t="shared" si="1013"/>
        <v>9.5109634965057879E-2</v>
      </c>
      <c r="O1007" s="5">
        <f t="shared" si="1014"/>
        <v>0.11577199886621072</v>
      </c>
      <c r="P1007" s="5">
        <f t="shared" si="1015"/>
        <v>0.12814949434435824</v>
      </c>
      <c r="Q1007" s="5">
        <f t="shared" si="1016"/>
        <v>5.2639030799380683E-2</v>
      </c>
      <c r="R1007" s="5">
        <f t="shared" si="1017"/>
        <v>7.7994848363108174E-2</v>
      </c>
      <c r="S1007" s="5">
        <f t="shared" si="1018"/>
        <v>4.7781816132796466E-2</v>
      </c>
      <c r="T1007" s="5">
        <f t="shared" si="1019"/>
        <v>7.0925150561202438E-2</v>
      </c>
      <c r="U1007" s="5">
        <f t="shared" si="1020"/>
        <v>8.6333487173765613E-2</v>
      </c>
      <c r="V1007" s="5">
        <f t="shared" si="1021"/>
        <v>7.9181894886098444E-3</v>
      </c>
      <c r="W1007" s="5">
        <f t="shared" si="1022"/>
        <v>1.9422270341072745E-2</v>
      </c>
      <c r="X1007" s="5">
        <f t="shared" si="1023"/>
        <v>2.6169316327860053E-2</v>
      </c>
      <c r="Y1007" s="5">
        <f t="shared" si="1024"/>
        <v>1.7630099495097896E-2</v>
      </c>
      <c r="Z1007" s="5">
        <f t="shared" si="1025"/>
        <v>3.5029750606126828E-2</v>
      </c>
      <c r="AA1007" s="5">
        <f t="shared" si="1026"/>
        <v>3.8774875368367726E-2</v>
      </c>
      <c r="AB1007" s="5">
        <f t="shared" si="1027"/>
        <v>2.1460200741045016E-2</v>
      </c>
      <c r="AC1007" s="5">
        <f t="shared" si="1028"/>
        <v>7.3809396631859187E-4</v>
      </c>
      <c r="AD1007" s="5">
        <f t="shared" si="1029"/>
        <v>5.3746893627193105E-3</v>
      </c>
      <c r="AE1007" s="5">
        <f t="shared" si="1030"/>
        <v>7.2417870633561367E-3</v>
      </c>
      <c r="AF1007" s="5">
        <f t="shared" si="1031"/>
        <v>4.8787452010490397E-3</v>
      </c>
      <c r="AG1007" s="5">
        <f t="shared" si="1032"/>
        <v>2.1911861007530699E-3</v>
      </c>
      <c r="AH1007" s="5">
        <f t="shared" si="1033"/>
        <v>1.1799658438478265E-2</v>
      </c>
      <c r="AI1007" s="5">
        <f t="shared" si="1034"/>
        <v>1.30611916278182E-2</v>
      </c>
      <c r="AJ1007" s="5">
        <f t="shared" si="1035"/>
        <v>7.2287993600850739E-3</v>
      </c>
      <c r="AK1007" s="5">
        <f t="shared" si="1036"/>
        <v>2.6672165744852168E-3</v>
      </c>
      <c r="AL1007" s="5">
        <f t="shared" si="1037"/>
        <v>4.4032910616211452E-5</v>
      </c>
      <c r="AM1007" s="5">
        <f t="shared" si="1038"/>
        <v>1.1898623688555885E-3</v>
      </c>
      <c r="AN1007" s="5">
        <f t="shared" si="1039"/>
        <v>1.6032051953962742E-3</v>
      </c>
      <c r="AO1007" s="5">
        <f t="shared" si="1040"/>
        <v>1.0800689919363083E-3</v>
      </c>
      <c r="AP1007" s="5">
        <f t="shared" si="1041"/>
        <v>4.8509033890032608E-4</v>
      </c>
      <c r="AQ1007" s="5">
        <f t="shared" si="1042"/>
        <v>1.634011151032398E-4</v>
      </c>
      <c r="AR1007" s="5">
        <f t="shared" si="1043"/>
        <v>3.1797414907178741E-3</v>
      </c>
      <c r="AS1007" s="5">
        <f t="shared" si="1044"/>
        <v>3.5196961974559076E-3</v>
      </c>
      <c r="AT1007" s="5">
        <f t="shared" si="1045"/>
        <v>1.9479981876748004E-3</v>
      </c>
      <c r="AU1007" s="5">
        <f t="shared" si="1046"/>
        <v>7.1875463606341466E-4</v>
      </c>
      <c r="AV1007" s="5">
        <f t="shared" si="1047"/>
        <v>1.9889965637466539E-4</v>
      </c>
      <c r="AW1007" s="5">
        <f t="shared" si="1048"/>
        <v>1.8242343961203503E-6</v>
      </c>
      <c r="AX1007" s="5">
        <f t="shared" si="1049"/>
        <v>2.1951229197835452E-4</v>
      </c>
      <c r="AY1007" s="5">
        <f t="shared" si="1050"/>
        <v>2.9576802844140891E-4</v>
      </c>
      <c r="AZ1007" s="5">
        <f t="shared" si="1051"/>
        <v>1.9925701166826712E-4</v>
      </c>
      <c r="BA1007" s="5">
        <f t="shared" si="1052"/>
        <v>8.9492108411650266E-5</v>
      </c>
      <c r="BB1007" s="5">
        <f t="shared" si="1053"/>
        <v>3.0145127896287301E-5</v>
      </c>
      <c r="BC1007" s="5">
        <f t="shared" si="1054"/>
        <v>8.1234312344369229E-6</v>
      </c>
      <c r="BD1007" s="5">
        <f t="shared" si="1055"/>
        <v>7.1405710601064908E-4</v>
      </c>
      <c r="BE1007" s="5">
        <f t="shared" si="1056"/>
        <v>7.9039886988569136E-4</v>
      </c>
      <c r="BF1007" s="5">
        <f t="shared" si="1057"/>
        <v>4.3745126843346697E-4</v>
      </c>
      <c r="BG1007" s="5">
        <f t="shared" si="1058"/>
        <v>1.6140678632441574E-4</v>
      </c>
      <c r="BH1007" s="5">
        <f t="shared" si="1059"/>
        <v>4.4665804887598479E-5</v>
      </c>
      <c r="BI1007" s="5">
        <f t="shared" si="1060"/>
        <v>9.8882292210298618E-6</v>
      </c>
      <c r="BJ1007" s="8">
        <f t="shared" si="1061"/>
        <v>0.30694583622737137</v>
      </c>
      <c r="BK1007" s="8">
        <f t="shared" si="1062"/>
        <v>0.27085073469916993</v>
      </c>
      <c r="BL1007" s="8">
        <f t="shared" si="1063"/>
        <v>0.38681523474641355</v>
      </c>
      <c r="BM1007" s="8">
        <f t="shared" si="1064"/>
        <v>0.44375926531889148</v>
      </c>
      <c r="BN1007" s="8">
        <f t="shared" si="1065"/>
        <v>0.55558834716614491</v>
      </c>
    </row>
    <row r="1008" spans="1:66" x14ac:dyDescent="0.25">
      <c r="A1008" t="s">
        <v>285</v>
      </c>
      <c r="B1008" t="s">
        <v>299</v>
      </c>
      <c r="C1008" t="s">
        <v>302</v>
      </c>
      <c r="D1008" t="s">
        <v>545</v>
      </c>
      <c r="E1008">
        <f>VLOOKUP(A1008,home!$A$2:$E$405,3,FALSE)</f>
        <v>1.45</v>
      </c>
      <c r="F1008">
        <f>VLOOKUP(B1008,home!$B$2:$E$405,3,FALSE)</f>
        <v>0.95789999999999997</v>
      </c>
      <c r="G1008">
        <f>VLOOKUP(C1008,away!$B$2:$E$405,4,FALSE)</f>
        <v>1.1111</v>
      </c>
      <c r="H1008">
        <f>VLOOKUP(A1008,away!$A$2:$E$405,3,FALSE)</f>
        <v>1.0583</v>
      </c>
      <c r="I1008">
        <f>VLOOKUP(C1008,away!$B$2:$E$405,3,FALSE)</f>
        <v>0.52500000000000002</v>
      </c>
      <c r="J1008">
        <f>VLOOKUP(B1008,home!$B$2:$E$405,4,FALSE)</f>
        <v>0.89239999999999997</v>
      </c>
      <c r="K1008" s="3">
        <f t="shared" si="1010"/>
        <v>1.5432679004999998</v>
      </c>
      <c r="L1008" s="3">
        <f t="shared" si="1011"/>
        <v>0.495824133</v>
      </c>
      <c r="M1008" s="5">
        <f t="shared" si="1012"/>
        <v>0.13014682620620757</v>
      </c>
      <c r="N1008" s="5">
        <f t="shared" si="1013"/>
        <v>0.20085141923599231</v>
      </c>
      <c r="O1008" s="5">
        <f t="shared" si="1014"/>
        <v>6.4529937266394541E-2</v>
      </c>
      <c r="P1008" s="5">
        <f t="shared" si="1015"/>
        <v>9.9586980804505412E-2</v>
      </c>
      <c r="Q1008" s="5">
        <f t="shared" si="1016"/>
        <v>0.15498377403838759</v>
      </c>
      <c r="R1008" s="5">
        <f t="shared" si="1017"/>
        <v>1.5997750098827233E-2</v>
      </c>
      <c r="S1008" s="5">
        <f t="shared" si="1018"/>
        <v>1.9050727234107331E-2</v>
      </c>
      <c r="T1008" s="5">
        <f t="shared" si="1019"/>
        <v>7.6844695391651424E-2</v>
      </c>
      <c r="U1008" s="5">
        <f t="shared" si="1020"/>
        <v>2.4688814207740765E-2</v>
      </c>
      <c r="V1008" s="5">
        <f t="shared" si="1021"/>
        <v>1.6197128724009526E-3</v>
      </c>
      <c r="W1008" s="5">
        <f t="shared" si="1022"/>
        <v>7.9727161190596293E-2</v>
      </c>
      <c r="X1008" s="5">
        <f t="shared" si="1023"/>
        <v>3.9530650573878653E-2</v>
      </c>
      <c r="Y1008" s="5">
        <f t="shared" si="1024"/>
        <v>9.8001252738596674E-3</v>
      </c>
      <c r="Z1008" s="5">
        <f t="shared" si="1025"/>
        <v>2.6440235242338925E-3</v>
      </c>
      <c r="AA1008" s="5">
        <f t="shared" si="1026"/>
        <v>4.0804366331170499E-3</v>
      </c>
      <c r="AB1008" s="5">
        <f t="shared" si="1027"/>
        <v>3.1486034379569192E-3</v>
      </c>
      <c r="AC1008" s="5">
        <f t="shared" si="1028"/>
        <v>7.7461702022718165E-5</v>
      </c>
      <c r="AD1008" s="5">
        <f t="shared" si="1029"/>
        <v>3.0760092165859128E-2</v>
      </c>
      <c r="AE1008" s="5">
        <f t="shared" si="1030"/>
        <v>1.5251596029137194E-2</v>
      </c>
      <c r="AF1008" s="5">
        <f t="shared" si="1031"/>
        <v>3.7810546890065955E-3</v>
      </c>
      <c r="AG1008" s="5">
        <f t="shared" si="1032"/>
        <v>6.2491272100076011E-4</v>
      </c>
      <c r="AH1008" s="5">
        <f t="shared" si="1033"/>
        <v>3.277426678837185E-4</v>
      </c>
      <c r="AI1008" s="5">
        <f t="shared" si="1034"/>
        <v>5.0579473896917497E-4</v>
      </c>
      <c r="AJ1008" s="5">
        <f t="shared" si="1035"/>
        <v>3.902883924464521E-4</v>
      </c>
      <c r="AK1008" s="5">
        <f t="shared" si="1036"/>
        <v>2.0077318266678544E-4</v>
      </c>
      <c r="AL1008" s="5">
        <f t="shared" si="1037"/>
        <v>2.3709151447760206E-6</v>
      </c>
      <c r="AM1008" s="5">
        <f t="shared" si="1038"/>
        <v>9.4942125711983856E-3</v>
      </c>
      <c r="AN1008" s="5">
        <f t="shared" si="1039"/>
        <v>4.7074597166321406E-3</v>
      </c>
      <c r="AO1008" s="5">
        <f t="shared" si="1040"/>
        <v>1.1670360663157782E-3</v>
      </c>
      <c r="AP1008" s="5">
        <f t="shared" si="1041"/>
        <v>1.9288154858691713E-4</v>
      </c>
      <c r="AQ1008" s="5">
        <f t="shared" si="1042"/>
        <v>2.3908831649951381E-5</v>
      </c>
      <c r="AR1008" s="5">
        <f t="shared" si="1043"/>
        <v>3.2500544830110332E-5</v>
      </c>
      <c r="AS1008" s="5">
        <f t="shared" si="1044"/>
        <v>5.0157047585070501E-5</v>
      </c>
      <c r="AT1008" s="5">
        <f t="shared" si="1045"/>
        <v>3.8702880760945171E-5</v>
      </c>
      <c r="AU1008" s="5">
        <f t="shared" si="1046"/>
        <v>1.9909637845081903E-5</v>
      </c>
      <c r="AV1008" s="5">
        <f t="shared" si="1047"/>
        <v>7.6814762492237173E-6</v>
      </c>
      <c r="AW1008" s="5">
        <f t="shared" si="1048"/>
        <v>5.03944250024326E-8</v>
      </c>
      <c r="AX1008" s="5">
        <f t="shared" si="1049"/>
        <v>2.4420189169423409E-3</v>
      </c>
      <c r="AY1008" s="5">
        <f t="shared" si="1050"/>
        <v>1.2108119122625353E-3</v>
      </c>
      <c r="AZ1008" s="5">
        <f t="shared" si="1051"/>
        <v>3.0017488331182175E-4</v>
      </c>
      <c r="BA1008" s="5">
        <f t="shared" si="1052"/>
        <v>4.9611317088820075E-5</v>
      </c>
      <c r="BB1008" s="5">
        <f t="shared" si="1053"/>
        <v>6.1496220706380726E-6</v>
      </c>
      <c r="BC1008" s="5">
        <f t="shared" si="1054"/>
        <v>6.0982620629035745E-7</v>
      </c>
      <c r="BD1008" s="5">
        <f t="shared" si="1055"/>
        <v>2.6857590770695146E-6</v>
      </c>
      <c r="BE1008" s="5">
        <f t="shared" si="1056"/>
        <v>4.1448457721178868E-6</v>
      </c>
      <c r="BF1008" s="5">
        <f t="shared" si="1057"/>
        <v>3.1983037163163366E-6</v>
      </c>
      <c r="BG1008" s="5">
        <f t="shared" si="1058"/>
        <v>1.6452798204802872E-6</v>
      </c>
      <c r="BH1008" s="5">
        <f t="shared" si="1059"/>
        <v>6.3477688357190684E-7</v>
      </c>
      <c r="BI1008" s="5">
        <f t="shared" si="1060"/>
        <v>1.9592615767918997E-7</v>
      </c>
      <c r="BJ1008" s="8">
        <f t="shared" si="1061"/>
        <v>0.63175035652163514</v>
      </c>
      <c r="BK1008" s="8">
        <f t="shared" si="1062"/>
        <v>0.25169489164665132</v>
      </c>
      <c r="BL1008" s="8">
        <f t="shared" si="1063"/>
        <v>0.1140315971047003</v>
      </c>
      <c r="BM1008" s="8">
        <f t="shared" si="1064"/>
        <v>0.33281341962906846</v>
      </c>
      <c r="BN1008" s="8">
        <f t="shared" si="1065"/>
        <v>0.6660966876503146</v>
      </c>
    </row>
    <row r="1009" spans="1:66" x14ac:dyDescent="0.25">
      <c r="A1009" t="s">
        <v>285</v>
      </c>
      <c r="B1009" t="s">
        <v>327</v>
      </c>
      <c r="C1009" t="s">
        <v>323</v>
      </c>
      <c r="D1009" t="s">
        <v>545</v>
      </c>
      <c r="E1009">
        <f>VLOOKUP(A1009,home!$A$2:$E$405,3,FALSE)</f>
        <v>1.45</v>
      </c>
      <c r="F1009">
        <f>VLOOKUP(B1009,home!$B$2:$E$405,3,FALSE)</f>
        <v>1.0249999999999999</v>
      </c>
      <c r="G1009">
        <f>VLOOKUP(C1009,away!$B$2:$E$405,4,FALSE)</f>
        <v>0.97619999999999996</v>
      </c>
      <c r="H1009">
        <f>VLOOKUP(A1009,away!$A$2:$E$405,3,FALSE)</f>
        <v>1.0583</v>
      </c>
      <c r="I1009">
        <f>VLOOKUP(C1009,away!$B$2:$E$405,3,FALSE)</f>
        <v>0.91869999999999996</v>
      </c>
      <c r="J1009">
        <f>VLOOKUP(B1009,home!$B$2:$E$405,4,FALSE)</f>
        <v>0.78380000000000005</v>
      </c>
      <c r="K1009" s="3">
        <f t="shared" si="1010"/>
        <v>1.4508772499999998</v>
      </c>
      <c r="L1009" s="3">
        <f t="shared" si="1011"/>
        <v>0.76205755259800001</v>
      </c>
      <c r="M1009" s="5">
        <f t="shared" si="1012"/>
        <v>0.1093791707349011</v>
      </c>
      <c r="N1009" s="5">
        <f t="shared" si="1013"/>
        <v>0.15869575044313378</v>
      </c>
      <c r="O1009" s="5">
        <f t="shared" si="1014"/>
        <v>8.3353223155437528E-2</v>
      </c>
      <c r="P1009" s="5">
        <f t="shared" si="1015"/>
        <v>0.1209352951903975</v>
      </c>
      <c r="Q1009" s="5">
        <f t="shared" si="1016"/>
        <v>0.1151240269948101</v>
      </c>
      <c r="R1009" s="5">
        <f t="shared" si="1017"/>
        <v>3.1759976619493833E-2</v>
      </c>
      <c r="S1009" s="5">
        <f t="shared" si="1018"/>
        <v>3.3428086729226487E-2</v>
      </c>
      <c r="T1009" s="5">
        <f t="shared" si="1019"/>
        <v>8.773113425689108E-2</v>
      </c>
      <c r="U1009" s="5">
        <f t="shared" si="1020"/>
        <v>4.6079827537755504E-2</v>
      </c>
      <c r="V1009" s="5">
        <f t="shared" si="1021"/>
        <v>4.1066477578128703E-3</v>
      </c>
      <c r="W1009" s="5">
        <f t="shared" si="1022"/>
        <v>5.5676943898385282E-2</v>
      </c>
      <c r="X1009" s="5">
        <f t="shared" si="1023"/>
        <v>4.2429035603339639E-2</v>
      </c>
      <c r="Y1009" s="5">
        <f t="shared" si="1024"/>
        <v>1.6166683515487206E-2</v>
      </c>
      <c r="Z1009" s="5">
        <f t="shared" si="1025"/>
        <v>8.0676433510737233E-3</v>
      </c>
      <c r="AA1009" s="5">
        <f t="shared" si="1026"/>
        <v>1.1705160199186628E-2</v>
      </c>
      <c r="AB1009" s="5">
        <f t="shared" si="1027"/>
        <v>8.4913753203026722E-3</v>
      </c>
      <c r="AC1009" s="5">
        <f t="shared" si="1028"/>
        <v>2.8378269800893537E-4</v>
      </c>
      <c r="AD1009" s="5">
        <f t="shared" si="1029"/>
        <v>2.0195102812923381E-2</v>
      </c>
      <c r="AE1009" s="5">
        <f t="shared" si="1030"/>
        <v>1.5389830624081379E-2</v>
      </c>
      <c r="AF1009" s="5">
        <f t="shared" si="1031"/>
        <v>5.8639683301426031E-3</v>
      </c>
      <c r="AG1009" s="5">
        <f t="shared" si="1032"/>
        <v>1.489560451393551E-3</v>
      </c>
      <c r="AH1009" s="5">
        <f t="shared" si="1033"/>
        <v>1.5370021368381922E-3</v>
      </c>
      <c r="AI1009" s="5">
        <f t="shared" si="1034"/>
        <v>2.2300014335399198E-3</v>
      </c>
      <c r="AJ1009" s="5">
        <f t="shared" si="1035"/>
        <v>1.6177291736952282E-3</v>
      </c>
      <c r="AK1009" s="5">
        <f t="shared" si="1036"/>
        <v>7.8237548492523503E-4</v>
      </c>
      <c r="AL1009" s="5">
        <f t="shared" si="1037"/>
        <v>1.255059592171046E-5</v>
      </c>
      <c r="AM1009" s="5">
        <f t="shared" si="1038"/>
        <v>5.8601230465363087E-3</v>
      </c>
      <c r="AN1009" s="5">
        <f t="shared" si="1039"/>
        <v>4.4657510267665955E-3</v>
      </c>
      <c r="AO1009" s="5">
        <f t="shared" si="1040"/>
        <v>1.7015796489848786E-3</v>
      </c>
      <c r="AP1009" s="5">
        <f t="shared" si="1041"/>
        <v>4.3223387428532683E-4</v>
      </c>
      <c r="AQ1009" s="5">
        <f t="shared" si="1042"/>
        <v>8.234677209695694E-5</v>
      </c>
      <c r="AR1009" s="5">
        <f t="shared" si="1043"/>
        <v>2.3425681734736187E-4</v>
      </c>
      <c r="AS1009" s="5">
        <f t="shared" si="1044"/>
        <v>3.3987788694669267E-4</v>
      </c>
      <c r="AT1009" s="5">
        <f t="shared" si="1045"/>
        <v>2.4656054697451418E-4</v>
      </c>
      <c r="AU1009" s="5">
        <f t="shared" si="1046"/>
        <v>1.1924302945095964E-4</v>
      </c>
      <c r="AV1009" s="5">
        <f t="shared" si="1047"/>
        <v>4.3251749662869335E-5</v>
      </c>
      <c r="AW1009" s="5">
        <f t="shared" si="1048"/>
        <v>3.8546086273646102E-7</v>
      </c>
      <c r="AX1009" s="5">
        <f t="shared" si="1049"/>
        <v>1.4170532017367019E-3</v>
      </c>
      <c r="AY1009" s="5">
        <f t="shared" si="1050"/>
        <v>1.0798760948166311E-3</v>
      </c>
      <c r="AZ1009" s="5">
        <f t="shared" si="1051"/>
        <v>4.1146386696252384E-4</v>
      </c>
      <c r="BA1009" s="5">
        <f t="shared" si="1052"/>
        <v>1.0451971581332334E-4</v>
      </c>
      <c r="BB1009" s="5">
        <f t="shared" si="1053"/>
        <v>1.9912509707734914E-5</v>
      </c>
      <c r="BC1009" s="5">
        <f t="shared" si="1054"/>
        <v>3.034895682792078E-6</v>
      </c>
      <c r="BD1009" s="5">
        <f t="shared" si="1055"/>
        <v>2.975286281785454E-5</v>
      </c>
      <c r="BE1009" s="5">
        <f t="shared" si="1056"/>
        <v>4.3167751784796039E-5</v>
      </c>
      <c r="BF1009" s="5">
        <f t="shared" si="1057"/>
        <v>3.1315554499103732E-5</v>
      </c>
      <c r="BG1009" s="5">
        <f t="shared" si="1058"/>
        <v>1.5145008531294918E-5</v>
      </c>
      <c r="BH1009" s="5">
        <f t="shared" si="1059"/>
        <v>5.4933870822779278E-6</v>
      </c>
      <c r="BI1009" s="5">
        <f t="shared" si="1060"/>
        <v>1.5940460686241849E-6</v>
      </c>
      <c r="BJ1009" s="8">
        <f t="shared" si="1061"/>
        <v>0.53433993158397797</v>
      </c>
      <c r="BK1009" s="8">
        <f t="shared" si="1062"/>
        <v>0.26922540980108522</v>
      </c>
      <c r="BL1009" s="8">
        <f t="shared" si="1063"/>
        <v>0.18866632970234115</v>
      </c>
      <c r="BM1009" s="8">
        <f t="shared" si="1064"/>
        <v>0.37997238066634997</v>
      </c>
      <c r="BN1009" s="8">
        <f t="shared" si="1065"/>
        <v>0.61924744313817381</v>
      </c>
    </row>
    <row r="1010" spans="1:66" x14ac:dyDescent="0.25">
      <c r="A1010" t="s">
        <v>285</v>
      </c>
      <c r="B1010" t="s">
        <v>296</v>
      </c>
      <c r="C1010" t="s">
        <v>347</v>
      </c>
      <c r="D1010" t="s">
        <v>545</v>
      </c>
      <c r="E1010">
        <f>VLOOKUP(A1010,home!$A$2:$E$405,3,FALSE)</f>
        <v>1.45</v>
      </c>
      <c r="F1010">
        <f>VLOOKUP(B1010,home!$B$2:$E$405,3,FALSE)</f>
        <v>1.4943</v>
      </c>
      <c r="G1010">
        <f>VLOOKUP(C1010,away!$B$2:$E$405,4,FALSE)</f>
        <v>0.72799999999999998</v>
      </c>
      <c r="H1010">
        <f>VLOOKUP(A1010,away!$A$2:$E$405,3,FALSE)</f>
        <v>1.0583</v>
      </c>
      <c r="I1010">
        <f>VLOOKUP(C1010,away!$B$2:$E$405,3,FALSE)</f>
        <v>1.5224</v>
      </c>
      <c r="J1010">
        <f>VLOOKUP(B1010,home!$B$2:$E$405,4,FALSE)</f>
        <v>0.7349</v>
      </c>
      <c r="K1010" s="3">
        <f t="shared" si="1010"/>
        <v>1.5773830799999999</v>
      </c>
      <c r="L1010" s="3">
        <f t="shared" si="1011"/>
        <v>1.184038485608</v>
      </c>
      <c r="M1010" s="5">
        <f t="shared" si="1012"/>
        <v>6.3201858879724529E-2</v>
      </c>
      <c r="N1010" s="5">
        <f t="shared" si="1013"/>
        <v>9.9693542821425216E-2</v>
      </c>
      <c r="O1010" s="5">
        <f t="shared" si="1014"/>
        <v>7.4833433275559538E-2</v>
      </c>
      <c r="P1010" s="5">
        <f t="shared" si="1015"/>
        <v>0.1180409914671766</v>
      </c>
      <c r="Q1010" s="5">
        <f t="shared" si="1016"/>
        <v>7.8627453815885817E-2</v>
      </c>
      <c r="R1010" s="5">
        <f t="shared" si="1017"/>
        <v>4.430283250422043E-2</v>
      </c>
      <c r="S1010" s="5">
        <f t="shared" si="1018"/>
        <v>5.5115766820523299E-2</v>
      </c>
      <c r="T1010" s="5">
        <f t="shared" si="1019"/>
        <v>9.3097931343374393E-2</v>
      </c>
      <c r="U1010" s="5">
        <f t="shared" si="1020"/>
        <v>6.988253838823133E-2</v>
      </c>
      <c r="V1010" s="5">
        <f t="shared" si="1021"/>
        <v>1.1437637852022477E-2</v>
      </c>
      <c r="W1010" s="5">
        <f t="shared" si="1022"/>
        <v>4.1341871757553224E-2</v>
      </c>
      <c r="X1010" s="5">
        <f t="shared" si="1023"/>
        <v>4.8950367228013457E-2</v>
      </c>
      <c r="Y1010" s="5">
        <f t="shared" si="1024"/>
        <v>2.897955934130627E-2</v>
      </c>
      <c r="Z1010" s="5">
        <f t="shared" si="1025"/>
        <v>1.7485419568814001E-2</v>
      </c>
      <c r="AA1010" s="5">
        <f t="shared" si="1026"/>
        <v>2.7581204974548103E-2</v>
      </c>
      <c r="AB1010" s="5">
        <f t="shared" si="1027"/>
        <v>2.1753063026432009E-2</v>
      </c>
      <c r="AC1010" s="5">
        <f t="shared" si="1028"/>
        <v>1.3351170915167937E-3</v>
      </c>
      <c r="AD1010" s="5">
        <f t="shared" si="1029"/>
        <v>1.6302992251473587E-2</v>
      </c>
      <c r="AE1010" s="5">
        <f t="shared" si="1030"/>
        <v>1.9303370256313741E-2</v>
      </c>
      <c r="AF1010" s="5">
        <f t="shared" si="1031"/>
        <v>1.1427966642708121E-2</v>
      </c>
      <c r="AG1010" s="5">
        <f t="shared" si="1032"/>
        <v>4.5103841057369514E-3</v>
      </c>
      <c r="AH1010" s="5">
        <f t="shared" si="1033"/>
        <v>5.1758524266197559E-3</v>
      </c>
      <c r="AI1010" s="5">
        <f t="shared" si="1034"/>
        <v>8.1643020423269441E-3</v>
      </c>
      <c r="AJ1010" s="5">
        <f t="shared" si="1035"/>
        <v>6.4391159507879844E-3</v>
      </c>
      <c r="AK1010" s="5">
        <f t="shared" si="1036"/>
        <v>3.3856508503103582E-3</v>
      </c>
      <c r="AL1010" s="5">
        <f t="shared" si="1037"/>
        <v>9.9742980982462181E-5</v>
      </c>
      <c r="AM1010" s="5">
        <f t="shared" si="1038"/>
        <v>5.1432128261691091E-3</v>
      </c>
      <c r="AN1010" s="5">
        <f t="shared" si="1039"/>
        <v>6.0897619258569128E-3</v>
      </c>
      <c r="AO1010" s="5">
        <f t="shared" si="1040"/>
        <v>3.6052562442024393E-3</v>
      </c>
      <c r="AP1010" s="5">
        <f t="shared" si="1041"/>
        <v>1.42292071453808E-3</v>
      </c>
      <c r="AQ1010" s="5">
        <f t="shared" si="1042"/>
        <v>4.2119822199548039E-4</v>
      </c>
      <c r="AR1010" s="5">
        <f t="shared" si="1043"/>
        <v>1.2256816937890698E-3</v>
      </c>
      <c r="AS1010" s="5">
        <f t="shared" si="1044"/>
        <v>1.9333695652486195E-3</v>
      </c>
      <c r="AT1010" s="5">
        <f t="shared" si="1045"/>
        <v>1.5248322198050646E-3</v>
      </c>
      <c r="AU1010" s="5">
        <f t="shared" si="1046"/>
        <v>8.0174818111978293E-4</v>
      </c>
      <c r="AV1010" s="5">
        <f t="shared" si="1047"/>
        <v>3.161660038297804E-4</v>
      </c>
      <c r="AW1010" s="5">
        <f t="shared" si="1048"/>
        <v>5.1746721517705612E-6</v>
      </c>
      <c r="AX1010" s="5">
        <f t="shared" si="1049"/>
        <v>1.3521361481396885E-3</v>
      </c>
      <c r="AY1010" s="5">
        <f t="shared" si="1050"/>
        <v>1.6009812371791509E-3</v>
      </c>
      <c r="AZ1010" s="5">
        <f t="shared" si="1051"/>
        <v>9.4781169977821227E-4</v>
      </c>
      <c r="BA1010" s="5">
        <f t="shared" si="1052"/>
        <v>3.7408184321564608E-4</v>
      </c>
      <c r="BB1010" s="5">
        <f t="shared" si="1053"/>
        <v>1.1073182478362574E-4</v>
      </c>
      <c r="BC1010" s="5">
        <f t="shared" si="1054"/>
        <v>2.6222148425082928E-5</v>
      </c>
      <c r="BD1010" s="5">
        <f t="shared" si="1055"/>
        <v>2.4187571609190958E-4</v>
      </c>
      <c r="BE1010" s="5">
        <f t="shared" si="1056"/>
        <v>3.8153066202626187E-4</v>
      </c>
      <c r="BF1010" s="5">
        <f t="shared" si="1057"/>
        <v>3.0091000539071206E-4</v>
      </c>
      <c r="BG1010" s="5">
        <f t="shared" si="1058"/>
        <v>1.5821678370200594E-4</v>
      </c>
      <c r="BH1010" s="5">
        <f t="shared" si="1059"/>
        <v>6.239211939589101E-5</v>
      </c>
      <c r="BI1010" s="5">
        <f t="shared" si="1060"/>
        <v>1.9683254692083661E-5</v>
      </c>
      <c r="BJ1010" s="8">
        <f t="shared" si="1061"/>
        <v>0.46332975439807411</v>
      </c>
      <c r="BK1010" s="8">
        <f t="shared" si="1062"/>
        <v>0.25083209632912534</v>
      </c>
      <c r="BL1010" s="8">
        <f t="shared" si="1063"/>
        <v>0.26848439964412768</v>
      </c>
      <c r="BM1010" s="8">
        <f t="shared" si="1064"/>
        <v>0.51983575061112131</v>
      </c>
      <c r="BN1010" s="8">
        <f t="shared" si="1065"/>
        <v>0.47870011276399216</v>
      </c>
    </row>
    <row r="1011" spans="1:66" x14ac:dyDescent="0.25">
      <c r="A1011" t="s">
        <v>287</v>
      </c>
      <c r="B1011" t="s">
        <v>488</v>
      </c>
      <c r="C1011" t="s">
        <v>508</v>
      </c>
      <c r="D1011" t="s">
        <v>545</v>
      </c>
      <c r="E1011">
        <f>VLOOKUP(A1011,home!$A$2:$E$405,3,FALSE)</f>
        <v>1.1707000000000001</v>
      </c>
      <c r="F1011">
        <f>VLOOKUP(B1011,home!$B$2:$E$405,3,FALSE)</f>
        <v>1.3016000000000001</v>
      </c>
      <c r="G1011" t="e">
        <f>VLOOKUP(C1011,away!$B$2:$E$405,4,FALSE)</f>
        <v>#N/A</v>
      </c>
      <c r="H1011">
        <f>VLOOKUP(A1011,away!$A$2:$E$405,3,FALSE)</f>
        <v>0.82930000000000004</v>
      </c>
      <c r="I1011" t="e">
        <f>VLOOKUP(C1011,away!$B$2:$E$405,3,FALSE)</f>
        <v>#N/A</v>
      </c>
      <c r="J1011">
        <f>VLOOKUP(B1011,home!$B$2:$E$405,4,FALSE)</f>
        <v>1.3781000000000001</v>
      </c>
      <c r="K1011" s="3" t="e">
        <f t="shared" si="1010"/>
        <v>#N/A</v>
      </c>
      <c r="L1011" s="3" t="e">
        <f t="shared" si="1011"/>
        <v>#N/A</v>
      </c>
      <c r="M1011" s="5" t="e">
        <f t="shared" si="1012"/>
        <v>#N/A</v>
      </c>
      <c r="N1011" s="5" t="e">
        <f t="shared" si="1013"/>
        <v>#N/A</v>
      </c>
      <c r="O1011" s="5" t="e">
        <f t="shared" si="1014"/>
        <v>#N/A</v>
      </c>
      <c r="P1011" s="5" t="e">
        <f t="shared" si="1015"/>
        <v>#N/A</v>
      </c>
      <c r="Q1011" s="5" t="e">
        <f t="shared" si="1016"/>
        <v>#N/A</v>
      </c>
      <c r="R1011" s="5" t="e">
        <f t="shared" si="1017"/>
        <v>#N/A</v>
      </c>
      <c r="S1011" s="5" t="e">
        <f t="shared" si="1018"/>
        <v>#N/A</v>
      </c>
      <c r="T1011" s="5" t="e">
        <f t="shared" si="1019"/>
        <v>#N/A</v>
      </c>
      <c r="U1011" s="5" t="e">
        <f t="shared" si="1020"/>
        <v>#N/A</v>
      </c>
      <c r="V1011" s="5" t="e">
        <f t="shared" si="1021"/>
        <v>#N/A</v>
      </c>
      <c r="W1011" s="5" t="e">
        <f t="shared" si="1022"/>
        <v>#N/A</v>
      </c>
      <c r="X1011" s="5" t="e">
        <f t="shared" si="1023"/>
        <v>#N/A</v>
      </c>
      <c r="Y1011" s="5" t="e">
        <f t="shared" si="1024"/>
        <v>#N/A</v>
      </c>
      <c r="Z1011" s="5" t="e">
        <f t="shared" si="1025"/>
        <v>#N/A</v>
      </c>
      <c r="AA1011" s="5" t="e">
        <f t="shared" si="1026"/>
        <v>#N/A</v>
      </c>
      <c r="AB1011" s="5" t="e">
        <f t="shared" si="1027"/>
        <v>#N/A</v>
      </c>
      <c r="AC1011" s="5" t="e">
        <f t="shared" si="1028"/>
        <v>#N/A</v>
      </c>
      <c r="AD1011" s="5" t="e">
        <f t="shared" si="1029"/>
        <v>#N/A</v>
      </c>
      <c r="AE1011" s="5" t="e">
        <f t="shared" si="1030"/>
        <v>#N/A</v>
      </c>
      <c r="AF1011" s="5" t="e">
        <f t="shared" si="1031"/>
        <v>#N/A</v>
      </c>
      <c r="AG1011" s="5" t="e">
        <f t="shared" si="1032"/>
        <v>#N/A</v>
      </c>
      <c r="AH1011" s="5" t="e">
        <f t="shared" si="1033"/>
        <v>#N/A</v>
      </c>
      <c r="AI1011" s="5" t="e">
        <f t="shared" si="1034"/>
        <v>#N/A</v>
      </c>
      <c r="AJ1011" s="5" t="e">
        <f t="shared" si="1035"/>
        <v>#N/A</v>
      </c>
      <c r="AK1011" s="5" t="e">
        <f t="shared" si="1036"/>
        <v>#N/A</v>
      </c>
      <c r="AL1011" s="5" t="e">
        <f t="shared" si="1037"/>
        <v>#N/A</v>
      </c>
      <c r="AM1011" s="5" t="e">
        <f t="shared" si="1038"/>
        <v>#N/A</v>
      </c>
      <c r="AN1011" s="5" t="e">
        <f t="shared" si="1039"/>
        <v>#N/A</v>
      </c>
      <c r="AO1011" s="5" t="e">
        <f t="shared" si="1040"/>
        <v>#N/A</v>
      </c>
      <c r="AP1011" s="5" t="e">
        <f t="shared" si="1041"/>
        <v>#N/A</v>
      </c>
      <c r="AQ1011" s="5" t="e">
        <f t="shared" si="1042"/>
        <v>#N/A</v>
      </c>
      <c r="AR1011" s="5" t="e">
        <f t="shared" si="1043"/>
        <v>#N/A</v>
      </c>
      <c r="AS1011" s="5" t="e">
        <f t="shared" si="1044"/>
        <v>#N/A</v>
      </c>
      <c r="AT1011" s="5" t="e">
        <f t="shared" si="1045"/>
        <v>#N/A</v>
      </c>
      <c r="AU1011" s="5" t="e">
        <f t="shared" si="1046"/>
        <v>#N/A</v>
      </c>
      <c r="AV1011" s="5" t="e">
        <f t="shared" si="1047"/>
        <v>#N/A</v>
      </c>
      <c r="AW1011" s="5" t="e">
        <f t="shared" si="1048"/>
        <v>#N/A</v>
      </c>
      <c r="AX1011" s="5" t="e">
        <f t="shared" si="1049"/>
        <v>#N/A</v>
      </c>
      <c r="AY1011" s="5" t="e">
        <f t="shared" si="1050"/>
        <v>#N/A</v>
      </c>
      <c r="AZ1011" s="5" t="e">
        <f t="shared" si="1051"/>
        <v>#N/A</v>
      </c>
      <c r="BA1011" s="5" t="e">
        <f t="shared" si="1052"/>
        <v>#N/A</v>
      </c>
      <c r="BB1011" s="5" t="e">
        <f t="shared" si="1053"/>
        <v>#N/A</v>
      </c>
      <c r="BC1011" s="5" t="e">
        <f t="shared" si="1054"/>
        <v>#N/A</v>
      </c>
      <c r="BD1011" s="5" t="e">
        <f t="shared" si="1055"/>
        <v>#N/A</v>
      </c>
      <c r="BE1011" s="5" t="e">
        <f t="shared" si="1056"/>
        <v>#N/A</v>
      </c>
      <c r="BF1011" s="5" t="e">
        <f t="shared" si="1057"/>
        <v>#N/A</v>
      </c>
      <c r="BG1011" s="5" t="e">
        <f t="shared" si="1058"/>
        <v>#N/A</v>
      </c>
      <c r="BH1011" s="5" t="e">
        <f t="shared" si="1059"/>
        <v>#N/A</v>
      </c>
      <c r="BI1011" s="5" t="e">
        <f t="shared" si="1060"/>
        <v>#N/A</v>
      </c>
      <c r="BJ1011" s="8" t="e">
        <f t="shared" si="1061"/>
        <v>#N/A</v>
      </c>
      <c r="BK1011" s="8" t="e">
        <f t="shared" si="1062"/>
        <v>#N/A</v>
      </c>
      <c r="BL1011" s="8" t="e">
        <f t="shared" si="1063"/>
        <v>#N/A</v>
      </c>
      <c r="BM1011" s="8" t="e">
        <f t="shared" si="1064"/>
        <v>#N/A</v>
      </c>
      <c r="BN1011" s="8" t="e">
        <f t="shared" si="1065"/>
        <v>#N/A</v>
      </c>
    </row>
    <row r="1012" spans="1:66" x14ac:dyDescent="0.25">
      <c r="A1012" t="s">
        <v>287</v>
      </c>
      <c r="B1012" t="s">
        <v>340</v>
      </c>
      <c r="C1012" t="s">
        <v>362</v>
      </c>
      <c r="D1012" t="s">
        <v>545</v>
      </c>
      <c r="E1012">
        <f>VLOOKUP(A1012,home!$A$2:$E$405,3,FALSE)</f>
        <v>1.1707000000000001</v>
      </c>
      <c r="F1012">
        <f>VLOOKUP(B1012,home!$B$2:$E$405,3,FALSE)</f>
        <v>0.73219999999999996</v>
      </c>
      <c r="G1012">
        <f>VLOOKUP(C1012,away!$B$2:$E$405,4,FALSE)</f>
        <v>1.4559</v>
      </c>
      <c r="H1012">
        <f>VLOOKUP(A1012,away!$A$2:$E$405,3,FALSE)</f>
        <v>0.82930000000000004</v>
      </c>
      <c r="I1012">
        <f>VLOOKUP(C1012,away!$B$2:$E$405,3,FALSE)</f>
        <v>0.62990000000000002</v>
      </c>
      <c r="J1012">
        <f>VLOOKUP(B1012,home!$B$2:$E$405,4,FALSE)</f>
        <v>0.86129999999999995</v>
      </c>
      <c r="K1012" s="3">
        <f t="shared" si="1010"/>
        <v>1.247977883586</v>
      </c>
      <c r="L1012" s="3">
        <f t="shared" si="1011"/>
        <v>0.44992250909100007</v>
      </c>
      <c r="M1012" s="5">
        <f t="shared" si="1012"/>
        <v>0.18306749066612887</v>
      </c>
      <c r="N1012" s="5">
        <f t="shared" si="1013"/>
        <v>0.22846417955491533</v>
      </c>
      <c r="O1012" s="5">
        <f t="shared" si="1014"/>
        <v>8.2366184733497938E-2</v>
      </c>
      <c r="P1012" s="5">
        <f t="shared" si="1015"/>
        <v>0.10279117690276426</v>
      </c>
      <c r="Q1012" s="5">
        <f t="shared" si="1016"/>
        <v>0.1425591216380776</v>
      </c>
      <c r="R1012" s="5">
        <f t="shared" si="1017"/>
        <v>1.8529200249774103E-2</v>
      </c>
      <c r="S1012" s="5">
        <f t="shared" si="1018"/>
        <v>1.4429140327712897E-2</v>
      </c>
      <c r="T1012" s="5">
        <f t="shared" si="1019"/>
        <v>6.414055770121295E-2</v>
      </c>
      <c r="U1012" s="5">
        <f t="shared" si="1020"/>
        <v>2.3124032112254271E-2</v>
      </c>
      <c r="V1012" s="5">
        <f t="shared" si="1021"/>
        <v>9.0020735618314589E-4</v>
      </c>
      <c r="W1012" s="5">
        <f t="shared" si="1022"/>
        <v>5.9303543635922433E-2</v>
      </c>
      <c r="X1012" s="5">
        <f t="shared" si="1023"/>
        <v>2.6681999150661832E-2</v>
      </c>
      <c r="Y1012" s="5">
        <f t="shared" si="1024"/>
        <v>6.0024160027148509E-3</v>
      </c>
      <c r="Z1012" s="5">
        <f t="shared" si="1025"/>
        <v>2.7789014226093176E-3</v>
      </c>
      <c r="AA1012" s="5">
        <f t="shared" si="1026"/>
        <v>3.468007516082101E-3</v>
      </c>
      <c r="AB1012" s="5">
        <f t="shared" si="1027"/>
        <v>2.1639983400902414E-3</v>
      </c>
      <c r="AC1012" s="5">
        <f t="shared" si="1028"/>
        <v>3.1591277232610244E-5</v>
      </c>
      <c r="AD1012" s="5">
        <f t="shared" si="1029"/>
        <v>1.8502377718977125E-2</v>
      </c>
      <c r="AE1012" s="5">
        <f t="shared" si="1030"/>
        <v>8.3246362074716022E-3</v>
      </c>
      <c r="AF1012" s="5">
        <f t="shared" si="1031"/>
        <v>1.8727206048677048E-3</v>
      </c>
      <c r="AG1012" s="5">
        <f t="shared" si="1032"/>
        <v>2.8085971778949776E-4</v>
      </c>
      <c r="AH1012" s="5">
        <f t="shared" si="1033"/>
        <v>3.1257257514423335E-4</v>
      </c>
      <c r="AI1012" s="5">
        <f t="shared" si="1034"/>
        <v>3.9008366079552626E-4</v>
      </c>
      <c r="AJ1012" s="5">
        <f t="shared" si="1035"/>
        <v>2.4340789071054008E-4</v>
      </c>
      <c r="AK1012" s="5">
        <f t="shared" si="1036"/>
        <v>1.0125588809902411E-4</v>
      </c>
      <c r="AL1012" s="5">
        <f t="shared" si="1037"/>
        <v>7.0953167157872049E-7</v>
      </c>
      <c r="AM1012" s="5">
        <f t="shared" si="1038"/>
        <v>4.618111637407561E-3</v>
      </c>
      <c r="AN1012" s="5">
        <f t="shared" si="1039"/>
        <v>2.0777923751647566E-3</v>
      </c>
      <c r="AO1012" s="5">
        <f t="shared" si="1040"/>
        <v>4.6742277940213777E-4</v>
      </c>
      <c r="AP1012" s="5">
        <f t="shared" si="1041"/>
        <v>7.0101343238299638E-5</v>
      </c>
      <c r="AQ1012" s="5">
        <f t="shared" si="1042"/>
        <v>7.885043060106294E-6</v>
      </c>
      <c r="AR1012" s="5">
        <f t="shared" si="1043"/>
        <v>2.8126687456385737E-5</v>
      </c>
      <c r="AS1012" s="5">
        <f t="shared" si="1044"/>
        <v>3.510148388410517E-5</v>
      </c>
      <c r="AT1012" s="5">
        <f t="shared" si="1045"/>
        <v>2.1902937784206834E-5</v>
      </c>
      <c r="AU1012" s="5">
        <f t="shared" si="1046"/>
        <v>9.1114606467500956E-6</v>
      </c>
      <c r="AV1012" s="5">
        <f t="shared" si="1047"/>
        <v>2.8427253435770785E-6</v>
      </c>
      <c r="AW1012" s="5">
        <f t="shared" si="1048"/>
        <v>1.1066591905224922E-8</v>
      </c>
      <c r="AX1012" s="5">
        <f t="shared" si="1049"/>
        <v>9.6055019790262832E-4</v>
      </c>
      <c r="AY1012" s="5">
        <f t="shared" si="1050"/>
        <v>4.3217315514820721E-4</v>
      </c>
      <c r="AZ1012" s="5">
        <f t="shared" si="1051"/>
        <v>9.7222215163027693E-5</v>
      </c>
      <c r="BA1012" s="5">
        <f t="shared" si="1052"/>
        <v>1.458082099517817E-5</v>
      </c>
      <c r="BB1012" s="5">
        <f t="shared" si="1053"/>
        <v>1.6400598916893231E-6</v>
      </c>
      <c r="BC1012" s="5">
        <f t="shared" si="1054"/>
        <v>1.4757997230567487E-7</v>
      </c>
      <c r="BD1012" s="5">
        <f t="shared" si="1055"/>
        <v>2.1091382987992379E-6</v>
      </c>
      <c r="BE1012" s="5">
        <f t="shared" si="1056"/>
        <v>2.6321579503256496E-6</v>
      </c>
      <c r="BF1012" s="5">
        <f t="shared" si="1057"/>
        <v>1.6424374540557342E-6</v>
      </c>
      <c r="BG1012" s="5">
        <f t="shared" si="1058"/>
        <v>6.8324187261161807E-7</v>
      </c>
      <c r="BH1012" s="5">
        <f t="shared" si="1059"/>
        <v>2.1316768653979569E-7</v>
      </c>
      <c r="BI1012" s="5">
        <f t="shared" si="1060"/>
        <v>5.3205711659371551E-8</v>
      </c>
      <c r="BJ1012" s="8">
        <f t="shared" si="1061"/>
        <v>0.56488003913995688</v>
      </c>
      <c r="BK1012" s="8">
        <f t="shared" si="1062"/>
        <v>0.30165248921684157</v>
      </c>
      <c r="BL1012" s="8">
        <f t="shared" si="1063"/>
        <v>0.13080316161053693</v>
      </c>
      <c r="BM1012" s="8">
        <f t="shared" si="1064"/>
        <v>0.24190507555623017</v>
      </c>
      <c r="BN1012" s="8">
        <f t="shared" si="1065"/>
        <v>0.75777735374515809</v>
      </c>
    </row>
    <row r="1013" spans="1:66" x14ac:dyDescent="0.25">
      <c r="A1013" t="s">
        <v>287</v>
      </c>
      <c r="B1013" t="s">
        <v>336</v>
      </c>
      <c r="C1013" t="s">
        <v>328</v>
      </c>
      <c r="D1013" t="s">
        <v>545</v>
      </c>
      <c r="E1013">
        <f>VLOOKUP(A1013,home!$A$2:$E$405,3,FALSE)</f>
        <v>1.1707000000000001</v>
      </c>
      <c r="F1013">
        <f>VLOOKUP(B1013,home!$B$2:$E$405,3,FALSE)</f>
        <v>1.3016000000000001</v>
      </c>
      <c r="G1013">
        <f>VLOOKUP(C1013,away!$B$2:$E$405,4,FALSE)</f>
        <v>0.89690000000000003</v>
      </c>
      <c r="H1013">
        <f>VLOOKUP(A1013,away!$A$2:$E$405,3,FALSE)</f>
        <v>0.82930000000000004</v>
      </c>
      <c r="I1013">
        <f>VLOOKUP(C1013,away!$B$2:$E$405,3,FALSE)</f>
        <v>0.84409999999999996</v>
      </c>
      <c r="J1013">
        <f>VLOOKUP(B1013,home!$B$2:$E$405,4,FALSE)</f>
        <v>1.6077999999999999</v>
      </c>
      <c r="K1013" s="3">
        <f t="shared" si="1010"/>
        <v>1.3666810803280003</v>
      </c>
      <c r="L1013" s="3">
        <f t="shared" si="1011"/>
        <v>1.1254795026139999</v>
      </c>
      <c r="M1013" s="5">
        <f t="shared" si="1012"/>
        <v>8.2731026093154719E-2</v>
      </c>
      <c r="N1013" s="5">
        <f t="shared" si="1013"/>
        <v>0.11306692811763668</v>
      </c>
      <c r="O1013" s="5">
        <f t="shared" si="1014"/>
        <v>9.3112074098069611E-2</v>
      </c>
      <c r="P1013" s="5">
        <f t="shared" si="1015"/>
        <v>0.1272545100199306</v>
      </c>
      <c r="Q1013" s="5">
        <f t="shared" si="1016"/>
        <v>7.7263215734590024E-2</v>
      </c>
      <c r="R1013" s="5">
        <f t="shared" si="1017"/>
        <v>5.2397865421626645E-2</v>
      </c>
      <c r="S1013" s="5">
        <f t="shared" si="1018"/>
        <v>4.8934816492480659E-2</v>
      </c>
      <c r="T1013" s="5">
        <f t="shared" si="1019"/>
        <v>8.6958165615324545E-2</v>
      </c>
      <c r="U1013" s="5">
        <f t="shared" si="1020"/>
        <v>7.1611171321309883E-2</v>
      </c>
      <c r="V1013" s="5">
        <f t="shared" si="1021"/>
        <v>8.3633491296831886E-3</v>
      </c>
      <c r="W1013" s="5">
        <f t="shared" si="1022"/>
        <v>3.5198058383254953E-2</v>
      </c>
      <c r="X1013" s="5">
        <f t="shared" si="1023"/>
        <v>3.9614693242164309E-2</v>
      </c>
      <c r="Y1013" s="5">
        <f t="shared" si="1024"/>
        <v>2.2292762623198636E-2</v>
      </c>
      <c r="Z1013" s="5">
        <f t="shared" si="1025"/>
        <v>1.9657574504255884E-2</v>
      </c>
      <c r="AA1013" s="5">
        <f t="shared" si="1026"/>
        <v>2.6865635160104585E-2</v>
      </c>
      <c r="AB1013" s="5">
        <f t="shared" si="1027"/>
        <v>1.8358377642154824E-2</v>
      </c>
      <c r="AC1013" s="5">
        <f t="shared" si="1028"/>
        <v>8.040166019646312E-4</v>
      </c>
      <c r="AD1013" s="5">
        <f t="shared" si="1029"/>
        <v>1.2026130114168728E-2</v>
      </c>
      <c r="AE1013" s="5">
        <f t="shared" si="1030"/>
        <v>1.3535162939265863E-2</v>
      </c>
      <c r="AF1013" s="5">
        <f t="shared" si="1031"/>
        <v>7.6167742263421956E-3</v>
      </c>
      <c r="AG1013" s="5">
        <f t="shared" si="1032"/>
        <v>2.8575077559289154E-3</v>
      </c>
      <c r="AH1013" s="5">
        <f t="shared" si="1033"/>
        <v>5.5310492939118936E-3</v>
      </c>
      <c r="AI1013" s="5">
        <f t="shared" si="1034"/>
        <v>7.5591804243509298E-3</v>
      </c>
      <c r="AJ1013" s="5">
        <f t="shared" si="1035"/>
        <v>5.1654944343731014E-3</v>
      </c>
      <c r="AK1013" s="5">
        <f t="shared" si="1036"/>
        <v>2.3531945046657674E-3</v>
      </c>
      <c r="AL1013" s="5">
        <f t="shared" si="1037"/>
        <v>4.9468618274209527E-5</v>
      </c>
      <c r="AM1013" s="5">
        <f t="shared" si="1038"/>
        <v>3.2871768993194407E-3</v>
      </c>
      <c r="AN1013" s="5">
        <f t="shared" si="1039"/>
        <v>3.6996502216502742E-3</v>
      </c>
      <c r="AO1013" s="5">
        <f t="shared" si="1040"/>
        <v>2.0819402456543627E-3</v>
      </c>
      <c r="AP1013" s="5">
        <f t="shared" si="1041"/>
        <v>7.8106035738371342E-4</v>
      </c>
      <c r="AQ1013" s="5">
        <f t="shared" si="1042"/>
        <v>2.1976685563493387E-4</v>
      </c>
      <c r="AR1013" s="5">
        <f t="shared" si="1043"/>
        <v>1.2450165216490922E-3</v>
      </c>
      <c r="AS1013" s="5">
        <f t="shared" si="1044"/>
        <v>1.7015405248335907E-3</v>
      </c>
      <c r="AT1013" s="5">
        <f t="shared" si="1045"/>
        <v>1.1627316213507224E-3</v>
      </c>
      <c r="AU1013" s="5">
        <f t="shared" si="1046"/>
        <v>5.2969443613304422E-4</v>
      </c>
      <c r="AV1013" s="5">
        <f t="shared" si="1047"/>
        <v>1.8098084105450996E-4</v>
      </c>
      <c r="AW1013" s="5">
        <f t="shared" si="1048"/>
        <v>2.1136450243652891E-6</v>
      </c>
      <c r="AX1013" s="5">
        <f t="shared" si="1049"/>
        <v>7.487537459985237E-4</v>
      </c>
      <c r="AY1013" s="5">
        <f t="shared" si="1050"/>
        <v>8.4270699362678754E-4</v>
      </c>
      <c r="AZ1013" s="5">
        <f t="shared" si="1051"/>
        <v>4.742247240182081E-4</v>
      </c>
      <c r="BA1013" s="5">
        <f t="shared" si="1052"/>
        <v>1.7791006883842469E-4</v>
      </c>
      <c r="BB1013" s="5">
        <f t="shared" si="1053"/>
        <v>5.0058533946573215E-5</v>
      </c>
      <c r="BC1013" s="5">
        <f t="shared" si="1054"/>
        <v>1.126797077755503E-5</v>
      </c>
      <c r="BD1013" s="5">
        <f t="shared" si="1055"/>
        <v>2.3354009592197237E-4</v>
      </c>
      <c r="BE1013" s="5">
        <f t="shared" si="1056"/>
        <v>3.1917483059454603E-4</v>
      </c>
      <c r="BF1013" s="5">
        <f t="shared" si="1057"/>
        <v>2.1810510114523036E-4</v>
      </c>
      <c r="BG1013" s="5">
        <f t="shared" si="1058"/>
        <v>9.9360038419403737E-5</v>
      </c>
      <c r="BH1013" s="5">
        <f t="shared" si="1059"/>
        <v>3.3948371162115583E-5</v>
      </c>
      <c r="BI1013" s="5">
        <f t="shared" si="1060"/>
        <v>9.2793193150432047E-6</v>
      </c>
      <c r="BJ1013" s="8">
        <f t="shared" si="1061"/>
        <v>0.42280391536872369</v>
      </c>
      <c r="BK1013" s="8">
        <f t="shared" si="1062"/>
        <v>0.26897989394911476</v>
      </c>
      <c r="BL1013" s="8">
        <f t="shared" si="1063"/>
        <v>0.28868741400214654</v>
      </c>
      <c r="BM1013" s="8">
        <f t="shared" si="1064"/>
        <v>0.45346258499063014</v>
      </c>
      <c r="BN1013" s="8">
        <f t="shared" si="1065"/>
        <v>0.54582561948500818</v>
      </c>
    </row>
    <row r="1014" spans="1:66" x14ac:dyDescent="0.25">
      <c r="A1014" t="s">
        <v>34</v>
      </c>
      <c r="B1014" t="s">
        <v>479</v>
      </c>
      <c r="C1014" t="s">
        <v>203</v>
      </c>
      <c r="D1014" t="s">
        <v>545</v>
      </c>
      <c r="E1014">
        <f>VLOOKUP(A1014,home!$A$2:$E$405,3,FALSE)</f>
        <v>1.6539999999999999</v>
      </c>
      <c r="F1014">
        <f>VLOOKUP(B1014,home!$B$2:$E$405,3,FALSE)</f>
        <v>0.83130000000000004</v>
      </c>
      <c r="G1014">
        <f>VLOOKUP(C1014,away!$B$2:$E$405,4,FALSE)</f>
        <v>0.71799999999999997</v>
      </c>
      <c r="H1014">
        <f>VLOOKUP(A1014,away!$A$2:$E$405,3,FALSE)</f>
        <v>1.3683000000000001</v>
      </c>
      <c r="I1014">
        <f>VLOOKUP(C1014,away!$B$2:$E$405,3,FALSE)</f>
        <v>1.2789999999999999</v>
      </c>
      <c r="J1014">
        <f>VLOOKUP(B1014,home!$B$2:$E$405,4,FALSE)</f>
        <v>1.0048999999999999</v>
      </c>
      <c r="K1014" s="3">
        <f t="shared" si="1010"/>
        <v>0.98722860359999987</v>
      </c>
      <c r="L1014" s="3">
        <f t="shared" si="1011"/>
        <v>1.7586309729299998</v>
      </c>
      <c r="M1014" s="5">
        <f t="shared" si="1012"/>
        <v>6.4193098341748675E-2</v>
      </c>
      <c r="N1014" s="5">
        <f t="shared" si="1013"/>
        <v>6.3373262836682001E-2</v>
      </c>
      <c r="O1014" s="5">
        <f t="shared" si="1014"/>
        <v>0.11289197099214064</v>
      </c>
      <c r="P1014" s="5">
        <f t="shared" si="1015"/>
        <v>0.11145018288022268</v>
      </c>
      <c r="Q1014" s="5">
        <f t="shared" si="1016"/>
        <v>3.1281948887916668E-2</v>
      </c>
      <c r="R1014" s="5">
        <f t="shared" si="1017"/>
        <v>9.9267658390946825E-2</v>
      </c>
      <c r="S1014" s="5">
        <f t="shared" si="1018"/>
        <v>4.8374138283168278E-2</v>
      </c>
      <c r="T1014" s="5">
        <f t="shared" si="1019"/>
        <v>5.5013404207903419E-2</v>
      </c>
      <c r="U1014" s="5">
        <f t="shared" si="1020"/>
        <v>9.7999871775936234E-2</v>
      </c>
      <c r="V1014" s="5">
        <f t="shared" si="1021"/>
        <v>9.3317518161813405E-3</v>
      </c>
      <c r="W1014" s="5">
        <f t="shared" si="1022"/>
        <v>1.0294144906168182E-2</v>
      </c>
      <c r="X1014" s="5">
        <f t="shared" si="1023"/>
        <v>1.8103602071816955E-2</v>
      </c>
      <c r="Y1014" s="5">
        <f t="shared" si="1024"/>
        <v>1.5918777662548508E-2</v>
      </c>
      <c r="Z1014" s="5">
        <f t="shared" si="1025"/>
        <v>5.81917262188512E-2</v>
      </c>
      <c r="AA1014" s="5">
        <f t="shared" si="1026"/>
        <v>5.7448536616109963E-2</v>
      </c>
      <c r="AB1014" s="5">
        <f t="shared" si="1027"/>
        <v>2.8357419291192846E-2</v>
      </c>
      <c r="AC1014" s="5">
        <f t="shared" si="1028"/>
        <v>1.0125946883041605E-3</v>
      </c>
      <c r="AD1014" s="5">
        <f t="shared" si="1029"/>
        <v>2.540668575243116E-3</v>
      </c>
      <c r="AE1014" s="5">
        <f t="shared" si="1030"/>
        <v>4.4680984483724782E-3</v>
      </c>
      <c r="AF1014" s="5">
        <f t="shared" si="1031"/>
        <v>3.9288681607041577E-3</v>
      </c>
      <c r="AG1014" s="5">
        <f t="shared" si="1032"/>
        <v>2.3031430786576166E-3</v>
      </c>
      <c r="AH1014" s="5">
        <f t="shared" si="1033"/>
        <v>2.5584443024183636E-2</v>
      </c>
      <c r="AI1014" s="5">
        <f t="shared" si="1034"/>
        <v>2.5257693960648562E-2</v>
      </c>
      <c r="AJ1014" s="5">
        <f t="shared" si="1035"/>
        <v>1.2467558969463614E-2</v>
      </c>
      <c r="AK1014" s="5">
        <f t="shared" si="1036"/>
        <v>4.102776943908073E-3</v>
      </c>
      <c r="AL1014" s="5">
        <f t="shared" si="1037"/>
        <v>7.0321493188712397E-5</v>
      </c>
      <c r="AM1014" s="5">
        <f t="shared" si="1038"/>
        <v>5.0164413794953264E-4</v>
      </c>
      <c r="AN1014" s="5">
        <f t="shared" si="1039"/>
        <v>8.8220691838681773E-4</v>
      </c>
      <c r="AO1014" s="5">
        <f t="shared" si="1040"/>
        <v>7.757382056040932E-4</v>
      </c>
      <c r="AP1014" s="5">
        <f t="shared" si="1041"/>
        <v>4.5474574508683272E-4</v>
      </c>
      <c r="AQ1014" s="5">
        <f t="shared" si="1042"/>
        <v>1.9993248802945872E-4</v>
      </c>
      <c r="AR1014" s="5">
        <f t="shared" si="1043"/>
        <v>8.9987187854984295E-3</v>
      </c>
      <c r="AS1014" s="5">
        <f t="shared" si="1044"/>
        <v>8.8837925807967004E-3</v>
      </c>
      <c r="AT1014" s="5">
        <f t="shared" si="1045"/>
        <v>4.3851670721059824E-3</v>
      </c>
      <c r="AU1014" s="5">
        <f t="shared" si="1046"/>
        <v>1.4430541217159633E-3</v>
      </c>
      <c r="AV1014" s="5">
        <f t="shared" si="1047"/>
        <v>3.5615607637521859E-4</v>
      </c>
      <c r="AW1014" s="5">
        <f t="shared" si="1048"/>
        <v>3.391392307285204E-6</v>
      </c>
      <c r="AX1014" s="5">
        <f t="shared" si="1049"/>
        <v>8.2539573635340445E-5</v>
      </c>
      <c r="AY1014" s="5">
        <f t="shared" si="1050"/>
        <v>1.4515665068754615E-4</v>
      </c>
      <c r="AZ1014" s="5">
        <f t="shared" si="1051"/>
        <v>1.2763849091294974E-4</v>
      </c>
      <c r="BA1014" s="5">
        <f t="shared" si="1052"/>
        <v>7.4823001152519213E-5</v>
      </c>
      <c r="BB1014" s="5">
        <f t="shared" si="1053"/>
        <v>3.2896511828599365E-5</v>
      </c>
      <c r="BC1014" s="5">
        <f t="shared" si="1054"/>
        <v>1.1570564920626572E-5</v>
      </c>
      <c r="BD1014" s="5">
        <f t="shared" si="1055"/>
        <v>2.6375709288107602E-3</v>
      </c>
      <c r="BE1014" s="5">
        <f t="shared" si="1056"/>
        <v>2.6038854649458013E-3</v>
      </c>
      <c r="BF1014" s="5">
        <f t="shared" si="1057"/>
        <v>1.2853151057463897E-3</v>
      </c>
      <c r="BG1014" s="5">
        <f t="shared" si="1058"/>
        <v>4.2296661234399825E-4</v>
      </c>
      <c r="BH1014" s="5">
        <f t="shared" si="1059"/>
        <v>1.0439118451844695E-4</v>
      </c>
      <c r="BI1014" s="5">
        <f t="shared" si="1060"/>
        <v>2.0611592664059264E-5</v>
      </c>
      <c r="BJ1014" s="8">
        <f t="shared" si="1061"/>
        <v>0.21051481112420745</v>
      </c>
      <c r="BK1014" s="8">
        <f t="shared" si="1062"/>
        <v>0.23457724415350142</v>
      </c>
      <c r="BL1014" s="8">
        <f t="shared" si="1063"/>
        <v>0.494519559490052</v>
      </c>
      <c r="BM1014" s="8">
        <f t="shared" si="1064"/>
        <v>0.51520345339857443</v>
      </c>
      <c r="BN1014" s="8">
        <f t="shared" si="1065"/>
        <v>0.48245812232965751</v>
      </c>
    </row>
    <row r="1015" spans="1:66" x14ac:dyDescent="0.25">
      <c r="A1015" t="s">
        <v>34</v>
      </c>
      <c r="B1015" t="s">
        <v>270</v>
      </c>
      <c r="C1015" t="s">
        <v>207</v>
      </c>
      <c r="D1015" t="s">
        <v>545</v>
      </c>
      <c r="E1015">
        <f>VLOOKUP(A1015,home!$A$2:$E$405,3,FALSE)</f>
        <v>1.6539999999999999</v>
      </c>
      <c r="F1015">
        <f>VLOOKUP(B1015,home!$B$2:$E$405,3,FALSE)</f>
        <v>1.3513999999999999</v>
      </c>
      <c r="G1015">
        <f>VLOOKUP(C1015,away!$B$2:$E$405,4,FALSE)</f>
        <v>1.3603000000000001</v>
      </c>
      <c r="H1015">
        <f>VLOOKUP(A1015,away!$A$2:$E$405,3,FALSE)</f>
        <v>1.3683000000000001</v>
      </c>
      <c r="I1015">
        <f>VLOOKUP(C1015,away!$B$2:$E$405,3,FALSE)</f>
        <v>1.1876</v>
      </c>
      <c r="J1015">
        <f>VLOOKUP(B1015,home!$B$2:$E$405,4,FALSE)</f>
        <v>0.51590000000000003</v>
      </c>
      <c r="K1015" s="3">
        <f t="shared" si="1010"/>
        <v>3.0405637806799994</v>
      </c>
      <c r="L1015" s="3">
        <f t="shared" si="1011"/>
        <v>0.83833392997200007</v>
      </c>
      <c r="M1015" s="5">
        <f t="shared" si="1012"/>
        <v>2.0673600916756726E-2</v>
      </c>
      <c r="N1015" s="5">
        <f t="shared" si="1013"/>
        <v>6.2859402163723335E-2</v>
      </c>
      <c r="O1015" s="5">
        <f t="shared" si="1014"/>
        <v>1.733138110321741E-2</v>
      </c>
      <c r="P1015" s="5">
        <f t="shared" si="1015"/>
        <v>5.2697169651604633E-2</v>
      </c>
      <c r="Q1015" s="5">
        <f t="shared" si="1016"/>
        <v>9.5564010747107603E-2</v>
      </c>
      <c r="R1015" s="5">
        <f t="shared" si="1017"/>
        <v>7.2647424160513542E-3</v>
      </c>
      <c r="S1015" s="5">
        <f t="shared" si="1018"/>
        <v>3.3581373903749212E-2</v>
      </c>
      <c r="T1015" s="5">
        <f t="shared" si="1019"/>
        <v>8.0114552693509172E-2</v>
      </c>
      <c r="U1015" s="5">
        <f t="shared" si="1020"/>
        <v>2.208891266621546E-2</v>
      </c>
      <c r="V1015" s="5">
        <f t="shared" si="1021"/>
        <v>9.5110203849150272E-3</v>
      </c>
      <c r="W1015" s="5">
        <f t="shared" si="1022"/>
        <v>9.6856156604723201E-2</v>
      </c>
      <c r="X1015" s="5">
        <f t="shared" si="1023"/>
        <v>8.1197802408421088E-2</v>
      </c>
      <c r="Y1015" s="5">
        <f t="shared" si="1024"/>
        <v>3.4035436399070793E-2</v>
      </c>
      <c r="Z1015" s="5">
        <f t="shared" si="1025"/>
        <v>2.0300933532942053E-3</v>
      </c>
      <c r="AA1015" s="5">
        <f t="shared" si="1026"/>
        <v>6.172628321425567E-3</v>
      </c>
      <c r="AB1015" s="5">
        <f t="shared" si="1027"/>
        <v>9.384135052863082E-3</v>
      </c>
      <c r="AC1015" s="5">
        <f t="shared" si="1028"/>
        <v>1.5152290619382751E-3</v>
      </c>
      <c r="AD1015" s="5">
        <f t="shared" si="1029"/>
        <v>7.3624330427047815E-2</v>
      </c>
      <c r="AE1015" s="5">
        <f t="shared" si="1030"/>
        <v>6.1721774268464098E-2</v>
      </c>
      <c r="AF1015" s="5">
        <f t="shared" si="1031"/>
        <v>2.5871728793663087E-2</v>
      </c>
      <c r="AG1015" s="5">
        <f t="shared" si="1032"/>
        <v>7.2297160249204439E-3</v>
      </c>
      <c r="AH1015" s="5">
        <f t="shared" si="1033"/>
        <v>4.2547403476929168E-4</v>
      </c>
      <c r="AI1015" s="5">
        <f t="shared" si="1034"/>
        <v>1.2936809397392911E-3</v>
      </c>
      <c r="AJ1015" s="5">
        <f t="shared" si="1035"/>
        <v>1.9667597045636771E-3</v>
      </c>
      <c r="AK1015" s="5">
        <f t="shared" si="1036"/>
        <v>1.9933527743324045E-3</v>
      </c>
      <c r="AL1015" s="5">
        <f t="shared" si="1037"/>
        <v>1.544932269119755E-4</v>
      </c>
      <c r="AM1015" s="5">
        <f t="shared" si="1038"/>
        <v>4.4771894494659598E-2</v>
      </c>
      <c r="AN1015" s="5">
        <f t="shared" si="1039"/>
        <v>3.7533798263999732E-2</v>
      </c>
      <c r="AO1015" s="5">
        <f t="shared" si="1040"/>
        <v>1.5732928302717563E-2</v>
      </c>
      <c r="AP1015" s="5">
        <f t="shared" si="1041"/>
        <v>4.396482537994976E-3</v>
      </c>
      <c r="AQ1015" s="5">
        <f t="shared" si="1042"/>
        <v>9.2143012103265004E-4</v>
      </c>
      <c r="AR1015" s="5">
        <f t="shared" si="1043"/>
        <v>7.1337863933836754E-5</v>
      </c>
      <c r="AS1015" s="5">
        <f t="shared" si="1044"/>
        <v>2.1690732526830208E-4</v>
      </c>
      <c r="AT1015" s="5">
        <f t="shared" si="1045"/>
        <v>3.2976027848748753E-4</v>
      </c>
      <c r="AU1015" s="5">
        <f t="shared" si="1046"/>
        <v>3.342190530253349E-4</v>
      </c>
      <c r="AV1015" s="5">
        <f t="shared" si="1047"/>
        <v>2.5405358686050032E-4</v>
      </c>
      <c r="AW1015" s="5">
        <f t="shared" si="1048"/>
        <v>1.0939012164173621E-5</v>
      </c>
      <c r="AX1015" s="5">
        <f t="shared" si="1049"/>
        <v>2.2688633465481372E-2</v>
      </c>
      <c r="AY1015" s="5">
        <f t="shared" si="1050"/>
        <v>1.9020651258811236E-2</v>
      </c>
      <c r="AZ1015" s="5">
        <f t="shared" si="1051"/>
        <v>7.9728286602130469E-3</v>
      </c>
      <c r="BA1015" s="5">
        <f t="shared" si="1052"/>
        <v>2.2279642612366003E-3</v>
      </c>
      <c r="BB1015" s="5">
        <f t="shared" si="1053"/>
        <v>4.6694450873991061E-4</v>
      </c>
      <c r="BC1015" s="5">
        <f t="shared" si="1054"/>
        <v>7.8291085018154869E-5</v>
      </c>
      <c r="BD1015" s="5">
        <f t="shared" si="1055"/>
        <v>9.9674919712435267E-6</v>
      </c>
      <c r="BE1015" s="5">
        <f t="shared" si="1056"/>
        <v>3.030679507198176E-5</v>
      </c>
      <c r="BF1015" s="5">
        <f t="shared" si="1057"/>
        <v>4.6074871702179426E-5</v>
      </c>
      <c r="BG1015" s="5">
        <f t="shared" si="1058"/>
        <v>4.6697862032374868E-5</v>
      </c>
      <c r="BH1015" s="5">
        <f t="shared" si="1059"/>
        <v>3.5496956982707678E-5</v>
      </c>
      <c r="BI1015" s="5">
        <f t="shared" si="1060"/>
        <v>2.1586152345195391E-5</v>
      </c>
      <c r="BJ1015" s="8">
        <f t="shared" si="1061"/>
        <v>0.77488675749055547</v>
      </c>
      <c r="BK1015" s="8">
        <f t="shared" si="1062"/>
        <v>0.13715353840468708</v>
      </c>
      <c r="BL1015" s="8">
        <f t="shared" si="1063"/>
        <v>6.9317475250858671E-2</v>
      </c>
      <c r="BM1015" s="8">
        <f t="shared" si="1064"/>
        <v>0.70798784525428726</v>
      </c>
      <c r="BN1015" s="8">
        <f t="shared" si="1065"/>
        <v>0.2563903069984611</v>
      </c>
    </row>
    <row r="1016" spans="1:66" x14ac:dyDescent="0.25">
      <c r="A1016" t="s">
        <v>34</v>
      </c>
      <c r="B1016" t="s">
        <v>284</v>
      </c>
      <c r="C1016" t="s">
        <v>279</v>
      </c>
      <c r="D1016" t="s">
        <v>545</v>
      </c>
      <c r="E1016">
        <f>VLOOKUP(A1016,home!$A$2:$E$405,3,FALSE)</f>
        <v>1.6539999999999999</v>
      </c>
      <c r="F1016">
        <f>VLOOKUP(B1016,home!$B$2:$E$405,3,FALSE)</f>
        <v>0.99580000000000002</v>
      </c>
      <c r="G1016">
        <f>VLOOKUP(C1016,away!$B$2:$E$405,4,FALSE)</f>
        <v>0.53349999999999997</v>
      </c>
      <c r="H1016">
        <f>VLOOKUP(A1016,away!$A$2:$E$405,3,FALSE)</f>
        <v>1.3683000000000001</v>
      </c>
      <c r="I1016">
        <f>VLOOKUP(C1016,away!$B$2:$E$405,3,FALSE)</f>
        <v>1.5906</v>
      </c>
      <c r="J1016">
        <f>VLOOKUP(B1016,home!$B$2:$E$405,4,FALSE)</f>
        <v>1.0318000000000001</v>
      </c>
      <c r="K1016" s="3">
        <f t="shared" si="1010"/>
        <v>0.87870288219999992</v>
      </c>
      <c r="L1016" s="3">
        <f t="shared" si="1011"/>
        <v>2.245628071764</v>
      </c>
      <c r="M1016" s="5">
        <f t="shared" si="1012"/>
        <v>4.3966339290457755E-2</v>
      </c>
      <c r="N1016" s="5">
        <f t="shared" si="1013"/>
        <v>3.8633349054308333E-2</v>
      </c>
      <c r="O1016" s="5">
        <f t="shared" si="1014"/>
        <v>9.8732045723352438E-2</v>
      </c>
      <c r="P1016" s="5">
        <f t="shared" si="1015"/>
        <v>8.6756133142611963E-2</v>
      </c>
      <c r="Q1016" s="5">
        <f t="shared" si="1016"/>
        <v>1.6973617581529685E-2</v>
      </c>
      <c r="R1016" s="5">
        <f t="shared" si="1017"/>
        <v>0.11085772672952354</v>
      </c>
      <c r="S1016" s="5">
        <f t="shared" si="1018"/>
        <v>4.2797664982607272E-2</v>
      </c>
      <c r="T1016" s="5">
        <f t="shared" si="1019"/>
        <v>3.8116432120470035E-2</v>
      </c>
      <c r="U1016" s="5">
        <f t="shared" si="1020"/>
        <v>9.7411003991372314E-2</v>
      </c>
      <c r="V1016" s="5">
        <f t="shared" si="1021"/>
        <v>9.3833398240180561E-3</v>
      </c>
      <c r="W1016" s="5">
        <f t="shared" si="1022"/>
        <v>4.9715888967502425E-3</v>
      </c>
      <c r="X1016" s="5">
        <f t="shared" si="1023"/>
        <v>1.116433958781256E-2</v>
      </c>
      <c r="Y1016" s="5">
        <f t="shared" si="1024"/>
        <v>1.2535477190549007E-2</v>
      </c>
      <c r="Z1016" s="5">
        <f t="shared" si="1025"/>
        <v>8.2981741038586798E-2</v>
      </c>
      <c r="AA1016" s="5">
        <f t="shared" si="1026"/>
        <v>7.2916295020580224E-2</v>
      </c>
      <c r="AB1016" s="5">
        <f t="shared" si="1027"/>
        <v>3.2035879296964671E-2</v>
      </c>
      <c r="AC1016" s="5">
        <f t="shared" si="1028"/>
        <v>1.1572237594607462E-3</v>
      </c>
      <c r="AD1016" s="5">
        <f t="shared" si="1029"/>
        <v>1.0921373731719887E-3</v>
      </c>
      <c r="AE1016" s="5">
        <f t="shared" si="1030"/>
        <v>2.4525343434176131E-3</v>
      </c>
      <c r="AF1016" s="5">
        <f t="shared" si="1031"/>
        <v>2.753739984271942E-3</v>
      </c>
      <c r="AG1016" s="5">
        <f t="shared" si="1032"/>
        <v>2.0612919370066761E-3</v>
      </c>
      <c r="AH1016" s="5">
        <f t="shared" si="1033"/>
        <v>4.6586531780025336E-2</v>
      </c>
      <c r="AI1016" s="5">
        <f t="shared" si="1034"/>
        <v>4.0935719746810151E-2</v>
      </c>
      <c r="AJ1016" s="5">
        <f t="shared" si="1035"/>
        <v>1.7985167463226766E-2</v>
      </c>
      <c r="AK1016" s="5">
        <f t="shared" si="1036"/>
        <v>5.2678728289290069E-3</v>
      </c>
      <c r="AL1016" s="5">
        <f t="shared" si="1037"/>
        <v>9.1339201918372973E-5</v>
      </c>
      <c r="AM1016" s="5">
        <f t="shared" si="1038"/>
        <v>1.9193285151291274E-4</v>
      </c>
      <c r="AN1016" s="5">
        <f t="shared" si="1039"/>
        <v>4.3100979925110838E-4</v>
      </c>
      <c r="AO1016" s="5">
        <f t="shared" si="1040"/>
        <v>4.8394385220182774E-4</v>
      </c>
      <c r="AP1016" s="5">
        <f t="shared" si="1041"/>
        <v>3.6225263322067753E-4</v>
      </c>
      <c r="AQ1016" s="5">
        <f t="shared" si="1042"/>
        <v>2.0337117055769548E-4</v>
      </c>
      <c r="AR1016" s="5">
        <f t="shared" si="1043"/>
        <v>2.0923204706270102E-2</v>
      </c>
      <c r="AS1016" s="5">
        <f t="shared" si="1044"/>
        <v>1.8385280280260138E-2</v>
      </c>
      <c r="AT1016" s="5">
        <f t="shared" si="1045"/>
        <v>8.0775993861597027E-3</v>
      </c>
      <c r="AU1016" s="5">
        <f t="shared" si="1046"/>
        <v>2.365936620625161E-3</v>
      </c>
      <c r="AV1016" s="5">
        <f t="shared" si="1047"/>
        <v>5.1973883191146404E-4</v>
      </c>
      <c r="AW1016" s="5">
        <f t="shared" si="1048"/>
        <v>5.0065042754260269E-6</v>
      </c>
      <c r="AX1016" s="5">
        <f t="shared" si="1049"/>
        <v>2.810865830221016E-5</v>
      </c>
      <c r="AY1016" s="5">
        <f t="shared" si="1050"/>
        <v>6.3121592143065356E-5</v>
      </c>
      <c r="AZ1016" s="5">
        <f t="shared" si="1051"/>
        <v>7.0873809625452764E-5</v>
      </c>
      <c r="BA1016" s="5">
        <f t="shared" si="1052"/>
        <v>5.3052072149258098E-5</v>
      </c>
      <c r="BB1016" s="5">
        <f t="shared" si="1053"/>
        <v>2.9783805620905784E-5</v>
      </c>
      <c r="BC1016" s="5">
        <f t="shared" si="1054"/>
        <v>1.3376669997253675E-5</v>
      </c>
      <c r="BD1016" s="5">
        <f t="shared" si="1055"/>
        <v>7.8309559732774731E-3</v>
      </c>
      <c r="BE1016" s="5">
        <f t="shared" si="1056"/>
        <v>6.8810835841002201E-3</v>
      </c>
      <c r="BF1016" s="5">
        <f t="shared" si="1057"/>
        <v>3.0232139890039845E-3</v>
      </c>
      <c r="BG1016" s="5">
        <f t="shared" si="1058"/>
        <v>8.8550228188172015E-4</v>
      </c>
      <c r="BH1016" s="5">
        <f t="shared" si="1059"/>
        <v>1.94523351821036E-4</v>
      </c>
      <c r="BI1016" s="5">
        <f t="shared" si="1060"/>
        <v>3.4185645980069802E-5</v>
      </c>
      <c r="BJ1016" s="8">
        <f t="shared" si="1061"/>
        <v>0.13268533498387047</v>
      </c>
      <c r="BK1016" s="8">
        <f t="shared" si="1062"/>
        <v>0.18421516179321726</v>
      </c>
      <c r="BL1016" s="8">
        <f t="shared" si="1063"/>
        <v>0.59184946723207543</v>
      </c>
      <c r="BM1016" s="8">
        <f t="shared" si="1064"/>
        <v>0.59575437843809842</v>
      </c>
      <c r="BN1016" s="8">
        <f t="shared" si="1065"/>
        <v>0.39591921152178378</v>
      </c>
    </row>
    <row r="1017" spans="1:66" x14ac:dyDescent="0.25">
      <c r="A1017" t="s">
        <v>34</v>
      </c>
      <c r="B1017" t="s">
        <v>280</v>
      </c>
      <c r="C1017" t="s">
        <v>439</v>
      </c>
      <c r="D1017" t="s">
        <v>545</v>
      </c>
      <c r="E1017">
        <f>VLOOKUP(A1017,home!$A$2:$E$405,3,FALSE)</f>
        <v>1.6539999999999999</v>
      </c>
      <c r="F1017">
        <f>VLOOKUP(B1017,home!$B$2:$E$405,3,FALSE)</f>
        <v>0.96020000000000005</v>
      </c>
      <c r="G1017">
        <f>VLOOKUP(C1017,away!$B$2:$E$405,4,FALSE)</f>
        <v>0.94469999999999998</v>
      </c>
      <c r="H1017">
        <f>VLOOKUP(A1017,away!$A$2:$E$405,3,FALSE)</f>
        <v>1.3683000000000001</v>
      </c>
      <c r="I1017">
        <f>VLOOKUP(C1017,away!$B$2:$E$405,3,FALSE)</f>
        <v>1.1876</v>
      </c>
      <c r="J1017">
        <f>VLOOKUP(B1017,home!$B$2:$E$405,4,FALSE)</f>
        <v>1.2037</v>
      </c>
      <c r="K1017" s="3">
        <f t="shared" si="1010"/>
        <v>1.5003449547600001</v>
      </c>
      <c r="L1017" s="3">
        <f t="shared" si="1011"/>
        <v>1.9560041703960001</v>
      </c>
      <c r="M1017" s="5">
        <f t="shared" si="1012"/>
        <v>3.1544717862887844E-2</v>
      </c>
      <c r="N1017" s="5">
        <f t="shared" si="1013"/>
        <v>4.7327958294911425E-2</v>
      </c>
      <c r="O1017" s="5">
        <f t="shared" si="1014"/>
        <v>6.1701599693773812E-2</v>
      </c>
      <c r="P1017" s="5">
        <f t="shared" si="1015"/>
        <v>9.25736838011747E-2</v>
      </c>
      <c r="Q1017" s="5">
        <f t="shared" si="1016"/>
        <v>3.5504131723431032E-2</v>
      </c>
      <c r="R1017" s="5">
        <f t="shared" si="1017"/>
        <v>6.0344293160563084E-2</v>
      </c>
      <c r="S1017" s="5">
        <f t="shared" si="1018"/>
        <v>6.7918557472678318E-2</v>
      </c>
      <c r="T1017" s="5">
        <f t="shared" si="1019"/>
        <v>6.9446229717320021E-2</v>
      </c>
      <c r="U1017" s="5">
        <f t="shared" si="1020"/>
        <v>9.0537255792009191E-2</v>
      </c>
      <c r="V1017" s="5">
        <f t="shared" si="1021"/>
        <v>2.2146588820482767E-2</v>
      </c>
      <c r="W1017" s="5">
        <f t="shared" si="1022"/>
        <v>1.7756148301461404E-2</v>
      </c>
      <c r="X1017" s="5">
        <f t="shared" si="1023"/>
        <v>3.4731100127828353E-2</v>
      </c>
      <c r="Y1017" s="5">
        <f t="shared" si="1024"/>
        <v>3.3967088346236664E-2</v>
      </c>
      <c r="Z1017" s="5">
        <f t="shared" si="1025"/>
        <v>3.9344563027220072E-2</v>
      </c>
      <c r="AA1017" s="5">
        <f t="shared" si="1026"/>
        <v>5.9030416635126474E-2</v>
      </c>
      <c r="AB1017" s="5">
        <f t="shared" si="1027"/>
        <v>4.4282993887946404E-2</v>
      </c>
      <c r="AC1017" s="5">
        <f t="shared" si="1028"/>
        <v>4.0620733232845782E-3</v>
      </c>
      <c r="AD1017" s="5">
        <f t="shared" si="1029"/>
        <v>6.6600868800169941E-3</v>
      </c>
      <c r="AE1017" s="5">
        <f t="shared" si="1030"/>
        <v>1.3027157712512923E-2</v>
      </c>
      <c r="AF1017" s="5">
        <f t="shared" si="1031"/>
        <v>1.274058740704085E-2</v>
      </c>
      <c r="AG1017" s="5">
        <f t="shared" si="1032"/>
        <v>8.3068807004888882E-3</v>
      </c>
      <c r="AH1017" s="5">
        <f t="shared" si="1033"/>
        <v>1.9239532340912684E-2</v>
      </c>
      <c r="AI1017" s="5">
        <f t="shared" si="1034"/>
        <v>2.88659352796302E-2</v>
      </c>
      <c r="AJ1017" s="5">
        <f t="shared" si="1035"/>
        <v>2.1654430180610935E-2</v>
      </c>
      <c r="AK1017" s="5">
        <f t="shared" si="1036"/>
        <v>1.0829705023227431E-2</v>
      </c>
      <c r="AL1017" s="5">
        <f t="shared" si="1037"/>
        <v>4.7683557423646236E-4</v>
      </c>
      <c r="AM1017" s="5">
        <f t="shared" si="1038"/>
        <v>1.9984855497393503E-3</v>
      </c>
      <c r="AN1017" s="5">
        <f t="shared" si="1039"/>
        <v>3.9090460697663119E-3</v>
      </c>
      <c r="AO1017" s="5">
        <f t="shared" si="1040"/>
        <v>3.8230552073665004E-3</v>
      </c>
      <c r="AP1017" s="5">
        <f t="shared" si="1041"/>
        <v>2.49263730975434E-3</v>
      </c>
      <c r="AQ1017" s="5">
        <f t="shared" si="1042"/>
        <v>1.2189022432910388E-3</v>
      </c>
      <c r="AR1017" s="5">
        <f t="shared" si="1043"/>
        <v>7.526521099058785E-3</v>
      </c>
      <c r="AS1017" s="5">
        <f t="shared" si="1044"/>
        <v>1.129237795786754E-2</v>
      </c>
      <c r="AT1017" s="5">
        <f t="shared" si="1045"/>
        <v>8.4712311481647991E-3</v>
      </c>
      <c r="AU1017" s="5">
        <f t="shared" si="1046"/>
        <v>4.2365896379182727E-3</v>
      </c>
      <c r="AV1017" s="5">
        <f t="shared" si="1047"/>
        <v>1.5890864721597947E-3</v>
      </c>
      <c r="AW1017" s="5">
        <f t="shared" si="1048"/>
        <v>3.8871119288133517E-5</v>
      </c>
      <c r="AX1017" s="5">
        <f t="shared" si="1049"/>
        <v>4.9973628528536714E-4</v>
      </c>
      <c r="AY1017" s="5">
        <f t="shared" si="1050"/>
        <v>9.7748625811638315E-4</v>
      </c>
      <c r="AZ1017" s="5">
        <f t="shared" si="1051"/>
        <v>9.5598359869021349E-4</v>
      </c>
      <c r="BA1017" s="5">
        <f t="shared" si="1052"/>
        <v>6.233026352894113E-4</v>
      </c>
      <c r="BB1017" s="5">
        <f t="shared" si="1053"/>
        <v>3.0479563851122638E-4</v>
      </c>
      <c r="BC1017" s="5">
        <f t="shared" si="1054"/>
        <v>1.1923630800929409E-4</v>
      </c>
      <c r="BD1017" s="5">
        <f t="shared" si="1055"/>
        <v>2.4536511097220772E-3</v>
      </c>
      <c r="BE1017" s="5">
        <f t="shared" si="1056"/>
        <v>3.6813230632127942E-3</v>
      </c>
      <c r="BF1017" s="5">
        <f t="shared" si="1057"/>
        <v>2.7616272423664728E-3</v>
      </c>
      <c r="BG1017" s="5">
        <f t="shared" si="1058"/>
        <v>1.3811311666707697E-3</v>
      </c>
      <c r="BH1017" s="5">
        <f t="shared" si="1059"/>
        <v>5.1804329444407073E-4</v>
      </c>
      <c r="BI1017" s="5">
        <f t="shared" si="1060"/>
        <v>1.5544872863328192E-4</v>
      </c>
      <c r="BJ1017" s="8">
        <f t="shared" si="1061"/>
        <v>0.29639003631506805</v>
      </c>
      <c r="BK1017" s="8">
        <f t="shared" si="1062"/>
        <v>0.21969994311286103</v>
      </c>
      <c r="BL1017" s="8">
        <f t="shared" si="1063"/>
        <v>0.44055319291401873</v>
      </c>
      <c r="BM1017" s="8">
        <f t="shared" si="1064"/>
        <v>0.66605273569359802</v>
      </c>
      <c r="BN1017" s="8">
        <f t="shared" si="1065"/>
        <v>0.32899638453674196</v>
      </c>
    </row>
    <row r="1018" spans="1:66" x14ac:dyDescent="0.25">
      <c r="A1018" t="s">
        <v>70</v>
      </c>
      <c r="B1018" t="s">
        <v>309</v>
      </c>
      <c r="C1018" t="s">
        <v>86</v>
      </c>
      <c r="D1018" t="s">
        <v>546</v>
      </c>
      <c r="E1018">
        <f>VLOOKUP(A1018,home!$A$2:$E$405,3,FALSE)</f>
        <v>1.3243</v>
      </c>
      <c r="F1018">
        <f>VLOOKUP(B1018,home!$B$2:$E$405,3,FALSE)</f>
        <v>0.9849</v>
      </c>
      <c r="G1018">
        <f>VLOOKUP(C1018,away!$B$2:$E$405,4,FALSE)</f>
        <v>1.2148000000000001</v>
      </c>
      <c r="H1018">
        <f>VLOOKUP(A1018,away!$A$2:$E$405,3,FALSE)</f>
        <v>1.1069</v>
      </c>
      <c r="I1018">
        <f>VLOOKUP(C1018,away!$B$2:$E$405,3,FALSE)</f>
        <v>0.82489999999999997</v>
      </c>
      <c r="J1018">
        <f>VLOOKUP(B1018,home!$B$2:$E$405,4,FALSE)</f>
        <v>0.94269999999999998</v>
      </c>
      <c r="K1018" s="3">
        <f t="shared" ref="K1018:K1024" si="1066">E1018*F1018*G1018</f>
        <v>1.5844673694360001</v>
      </c>
      <c r="L1018" s="3">
        <f t="shared" ref="L1018:L1024" si="1067">H1018*I1018*J1018</f>
        <v>0.86076222228699995</v>
      </c>
      <c r="M1018" s="5">
        <f t="shared" ref="M1018:M1024" si="1068">_xlfn.POISSON.DIST(0,K1018,FALSE) * _xlfn.POISSON.DIST(0,L1018,FALSE)</f>
        <v>8.6706225584584587E-2</v>
      </c>
      <c r="N1018" s="5">
        <f t="shared" ref="N1018:N1024" si="1069">_xlfn.POISSON.DIST(1,K1018,FALSE) * _xlfn.POISSON.DIST(0,L1018,FALSE)</f>
        <v>0.13738318516573114</v>
      </c>
      <c r="O1018" s="5">
        <f t="shared" ref="O1018:O1024" si="1070">_xlfn.POISSON.DIST(0,K1018,FALSE) * _xlfn.POISSON.DIST(1,L1018,FALSE)</f>
        <v>7.4633443420304951E-2</v>
      </c>
      <c r="P1018" s="5">
        <f t="shared" ref="P1018:P1024" si="1071">_xlfn.POISSON.DIST(1,K1018,FALSE) * _xlfn.POISSON.DIST(1,L1018,FALSE)</f>
        <v>0.11825425576812114</v>
      </c>
      <c r="Q1018" s="5">
        <f t="shared" ref="Q1018:Q1024" si="1072">_xlfn.POISSON.DIST(2,K1018,FALSE) * _xlfn.POISSON.DIST(0,L1018,FALSE)</f>
        <v>0.10883958700214248</v>
      </c>
      <c r="R1018" s="5">
        <f t="shared" ref="R1018:R1024" si="1073">_xlfn.POISSON.DIST(0,K1018,FALSE) * _xlfn.POISSON.DIST(2,L1018,FALSE)</f>
        <v>3.2120824307696381E-2</v>
      </c>
      <c r="S1018" s="5">
        <f t="shared" ref="S1018:S1024" si="1074">_xlfn.POISSON.DIST(2,K1018,FALSE) * _xlfn.POISSON.DIST(2,L1018,FALSE)</f>
        <v>4.0320256455029069E-2</v>
      </c>
      <c r="T1018" s="5">
        <f t="shared" ref="T1018:T1024" si="1075">_xlfn.POISSON.DIST(2,K1018,FALSE) * _xlfn.POISSON.DIST(1,L1018,FALSE)</f>
        <v>9.3685004780763428E-2</v>
      </c>
      <c r="U1018" s="5">
        <f t="shared" ref="U1018:U1024" si="1076">_xlfn.POISSON.DIST(1,K1018,FALSE) * _xlfn.POISSON.DIST(2,L1018,FALSE)</f>
        <v>5.089439799493161E-2</v>
      </c>
      <c r="V1018" s="5">
        <f t="shared" ref="V1018:V1024" si="1077">_xlfn.POISSON.DIST(3,K1018,FALSE) * _xlfn.POISSON.DIST(3,L1018,FALSE)</f>
        <v>6.1100853130755164E-3</v>
      </c>
      <c r="W1018" s="5">
        <f t="shared" ref="W1018:W1024" si="1078">_xlfn.POISSON.DIST(3,K1018,FALSE) * _xlfn.POISSON.DIST(0,L1018,FALSE)</f>
        <v>5.7484258035928451E-2</v>
      </c>
      <c r="X1018" s="5">
        <f t="shared" ref="X1018:X1024" si="1079">_xlfn.POISSON.DIST(3,K1018,FALSE) * _xlfn.POISSON.DIST(1,L1018,FALSE)</f>
        <v>4.9480277693525102E-2</v>
      </c>
      <c r="Y1018" s="5">
        <f t="shared" ref="Y1018:Y1024" si="1080">_xlfn.POISSON.DIST(3,K1018,FALSE) * _xlfn.POISSON.DIST(2,L1018,FALSE)</f>
        <v>2.1295376893428267E-2</v>
      </c>
      <c r="Z1018" s="5">
        <f t="shared" ref="Z1018:Z1024" si="1081">_xlfn.POISSON.DIST(0,K1018,FALSE) * _xlfn.POISSON.DIST(3,L1018,FALSE)</f>
        <v>9.2161307042610083E-3</v>
      </c>
      <c r="AA1018" s="5">
        <f t="shared" ref="AA1018:AA1024" si="1082">_xlfn.POISSON.DIST(1,K1018,FALSE) * _xlfn.POISSON.DIST(3,L1018,FALSE)</f>
        <v>1.4602658373358791E-2</v>
      </c>
      <c r="AB1018" s="5">
        <f t="shared" ref="AB1018:AB1024" si="1083">_xlfn.POISSON.DIST(2,K1018,FALSE) * _xlfn.POISSON.DIST(3,L1018,FALSE)</f>
        <v>1.1568717849804193E-2</v>
      </c>
      <c r="AC1018" s="5">
        <f t="shared" ref="AC1018:AC1024" si="1084">_xlfn.POISSON.DIST(4,K1018,FALSE) * _xlfn.POISSON.DIST(4,L1018,FALSE)</f>
        <v>5.2082735878103794E-4</v>
      </c>
      <c r="AD1018" s="5">
        <f t="shared" ref="AD1018:AD1024" si="1085">_xlfn.POISSON.DIST(4,K1018,FALSE) * _xlfn.POISSON.DIST(0,L1018,FALSE)</f>
        <v>2.2770482778541955E-2</v>
      </c>
      <c r="AE1018" s="5">
        <f t="shared" ref="AE1018:AE1024" si="1086">_xlfn.POISSON.DIST(4,K1018,FALSE) * _xlfn.POISSON.DIST(1,L1018,FALSE)</f>
        <v>1.9599971359005635E-2</v>
      </c>
      <c r="AF1018" s="5">
        <f t="shared" ref="AF1018:AF1024" si="1087">_xlfn.POISSON.DIST(4,K1018,FALSE) * _xlfn.POISSON.DIST(2,L1018,FALSE)</f>
        <v>8.4354574518696185E-3</v>
      </c>
      <c r="AG1018" s="5">
        <f t="shared" ref="AG1018:AG1024" si="1088">_xlfn.POISSON.DIST(4,K1018,FALSE) * _xlfn.POISSON.DIST(3,L1018,FALSE)</f>
        <v>2.4203077007595762E-3</v>
      </c>
      <c r="AH1018" s="5">
        <f t="shared" ref="AH1018:AH1024" si="1089">_xlfn.POISSON.DIST(0,K1018,FALSE) * _xlfn.POISSON.DIST(4,L1018,FALSE)</f>
        <v>1.9832242864717899E-3</v>
      </c>
      <c r="AI1018" s="5">
        <f t="shared" ref="AI1018:AI1024" si="1090">_xlfn.POISSON.DIST(1,K1018,FALSE) * _xlfn.POISSON.DIST(4,L1018,FALSE)</f>
        <v>3.142354168187545E-3</v>
      </c>
      <c r="AJ1018" s="5">
        <f t="shared" ref="AJ1018:AJ1024" si="1091">_xlfn.POISSON.DIST(2,K1018,FALSE) * _xlfn.POISSON.DIST(4,L1018,FALSE)</f>
        <v>2.4894788213521849E-3</v>
      </c>
      <c r="AK1018" s="5">
        <f t="shared" ref="AK1018:AK1024" si="1092">_xlfn.POISSON.DIST(3,K1018,FALSE) * _xlfn.POISSON.DIST(4,L1018,FALSE)</f>
        <v>1.3148326531115101E-3</v>
      </c>
      <c r="AL1018" s="5">
        <f t="shared" ref="AL1018:AL1024" si="1093">_xlfn.POISSON.DIST(5,K1018,FALSE) * _xlfn.POISSON.DIST(5,L1018,FALSE)</f>
        <v>2.8413208523876931E-5</v>
      </c>
      <c r="AM1018" s="5">
        <f t="shared" ref="AM1018:AM1024" si="1094">_xlfn.POISSON.DIST(5,K1018,FALSE) * _xlfn.POISSON.DIST(0,L1018,FALSE)</f>
        <v>7.2158173897808233E-3</v>
      </c>
      <c r="AN1018" s="5">
        <f t="shared" ref="AN1018:AN1024" si="1095">_xlfn.POISSON.DIST(5,K1018,FALSE) * _xlfn.POISSON.DIST(1,L1018,FALSE)</f>
        <v>6.2111030120449206E-3</v>
      </c>
      <c r="AO1018" s="5">
        <f t="shared" ref="AO1018:AO1024" si="1096">_xlfn.POISSON.DIST(5,K1018,FALSE) * _xlfn.POISSON.DIST(2,L1018,FALSE)</f>
        <v>2.6731414157506322E-3</v>
      </c>
      <c r="AP1018" s="5">
        <f t="shared" ref="AP1018:AP1024" si="1097">_xlfn.POISSON.DIST(5,K1018,FALSE) * _xlfn.POISSON.DIST(3,L1018,FALSE)</f>
        <v>7.6697971516964387E-4</v>
      </c>
      <c r="AQ1018" s="5">
        <f t="shared" ref="AQ1018:AQ1024" si="1098">_xlfn.POISSON.DIST(5,K1018,FALSE) * _xlfn.POISSON.DIST(4,L1018,FALSE)</f>
        <v>1.6504679101961821E-4</v>
      </c>
      <c r="AR1018" s="5">
        <f t="shared" ref="AR1018:AR1024" si="1099">_xlfn.POISSON.DIST(0,K1018,FALSE) * _xlfn.POISSON.DIST(5,L1018,FALSE)</f>
        <v>3.4141690882340156E-4</v>
      </c>
      <c r="AS1018" s="5">
        <f t="shared" ref="AS1018:AS1024" si="1100">_xlfn.POISSON.DIST(1,K1018,FALSE) * _xlfn.POISSON.DIST(5,L1018,FALSE)</f>
        <v>5.4096395140438571E-4</v>
      </c>
      <c r="AT1018" s="5">
        <f t="shared" ref="AT1018:AT1024" si="1101">_xlfn.POISSON.DIST(2,K1018,FALSE) * _xlfn.POISSON.DIST(5,L1018,FALSE)</f>
        <v>4.2856986452070568E-4</v>
      </c>
      <c r="AU1018" s="5">
        <f t="shared" ref="AU1018:AU1024" si="1102">_xlfn.POISSON.DIST(3,K1018,FALSE) * _xlfn.POISSON.DIST(5,L1018,FALSE)</f>
        <v>2.2635165528555514E-4</v>
      </c>
      <c r="AV1018" s="5">
        <f t="shared" ref="AV1018:AV1024" si="1103">_xlfn.POISSON.DIST(4,K1018,FALSE) * _xlfn.POISSON.DIST(5,L1018,FALSE)</f>
        <v>8.9661702954446992E-5</v>
      </c>
      <c r="AW1018" s="5">
        <f t="shared" ref="AW1018:AW1024" si="1104">_xlfn.POISSON.DIST(6,K1018,FALSE) * _xlfn.POISSON.DIST(6,L1018,FALSE)</f>
        <v>1.0764262393316121E-6</v>
      </c>
      <c r="AX1018" s="5">
        <f t="shared" ref="AX1018:AX1024" si="1105">_xlfn.POISSON.DIST(6,K1018,FALSE) * _xlfn.POISSON.DIST(0,L1018,FALSE)</f>
        <v>1.9055378663194273E-3</v>
      </c>
      <c r="AY1018" s="5">
        <f t="shared" ref="AY1018:AY1024" si="1106">_xlfn.POISSON.DIST(6,K1018,FALSE) * _xlfn.POISSON.DIST(1,L1018,FALSE)</f>
        <v>1.6402150084651383E-3</v>
      </c>
      <c r="AZ1018" s="5">
        <f t="shared" ref="AZ1018:AZ1024" si="1107">_xlfn.POISSON.DIST(6,K1018,FALSE) * _xlfn.POISSON.DIST(2,L1018,FALSE)</f>
        <v>7.059175578574714E-4</v>
      </c>
      <c r="BA1018" s="5">
        <f t="shared" ref="BA1018:BA1024" si="1108">_xlfn.POISSON.DIST(6,K1018,FALSE) * _xlfn.POISSON.DIST(3,L1018,FALSE)</f>
        <v>2.02542388617603E-4</v>
      </c>
      <c r="BB1018" s="5">
        <f t="shared" ref="BB1018:BB1024" si="1109">_xlfn.POISSON.DIST(6,K1018,FALSE) * _xlfn.POISSON.DIST(4,L1018,FALSE)</f>
        <v>4.3585209133451276E-5</v>
      </c>
      <c r="BC1018" s="5">
        <f t="shared" ref="BC1018:BC1024" si="1110">_xlfn.POISSON.DIST(6,K1018,FALSE) * _xlfn.POISSON.DIST(5,L1018,FALSE)</f>
        <v>7.5033002945106349E-6</v>
      </c>
      <c r="BD1018" s="5">
        <f t="shared" ref="BD1018:BD1024" si="1111">_xlfn.POISSON.DIST(0,K1018,FALSE) * _xlfn.POISSON.DIST(6,L1018,FALSE)</f>
        <v>4.8979796194198177E-5</v>
      </c>
      <c r="BE1018" s="5">
        <f t="shared" ref="BE1018:BE1024" si="1112">_xlfn.POISSON.DIST(1,K1018,FALSE) * _xlfn.POISSON.DIST(6,L1018,FALSE)</f>
        <v>7.7606888831332593E-5</v>
      </c>
      <c r="BF1018" s="5">
        <f t="shared" ref="BF1018:BF1024" si="1113">_xlfn.POISSON.DIST(2,K1018,FALSE) * _xlfn.POISSON.DIST(6,L1018,FALSE)</f>
        <v>6.1482791498346836E-5</v>
      </c>
      <c r="BG1018" s="5">
        <f t="shared" ref="BG1018:BG1024" si="1114">_xlfn.POISSON.DIST(3,K1018,FALSE) * _xlfn.POISSON.DIST(6,L1018,FALSE)</f>
        <v>3.2472492303655893E-5</v>
      </c>
      <c r="BH1018" s="5">
        <f t="shared" ref="BH1018:BH1024" si="1115">_xlfn.POISSON.DIST(4,K1018,FALSE) * _xlfn.POISSON.DIST(6,L1018,FALSE)</f>
        <v>1.2862901114851106E-5</v>
      </c>
      <c r="BI1018" s="5">
        <f t="shared" ref="BI1018:BI1024" si="1116">_xlfn.POISSON.DIST(5,K1018,FALSE) * _xlfn.POISSON.DIST(6,L1018,FALSE)</f>
        <v>4.0761694185527049E-6</v>
      </c>
      <c r="BJ1018" s="8">
        <f t="shared" ref="BJ1018:BJ1024" si="1117">SUM(N1018,Q1018,T1018,W1018,X1018,Y1018,AD1018,AE1018,AF1018,AG1018,AM1018,AN1018,AO1018,AP1018,AQ1018,AX1018,AY1018,AZ1018,BA1018,BB1018,BC1018)</f>
        <v>0.54293129851614874</v>
      </c>
      <c r="BK1018" s="8">
        <f t="shared" ref="BK1018:BK1024" si="1118">SUM(M1018,P1018,S1018,V1018,AC1018,AL1018,AY1018)</f>
        <v>0.25358027869658034</v>
      </c>
      <c r="BL1018" s="8">
        <f t="shared" ref="BL1018:BL1024" si="1119">SUM(O1018,R1018,U1018,AA1018,AB1018,AH1018,AI1018,AJ1018,AK1018,AR1018,AS1018,AT1018,AU1018,AV1018,BD1018,BE1018,BF1018,BG1018,BH1018,BI1018)</f>
        <v>0.19461437699756834</v>
      </c>
      <c r="BM1018" s="8">
        <f t="shared" ref="BM1018:BM1024" si="1120">SUM(S1018:BI1018)</f>
        <v>0.44076542508375222</v>
      </c>
      <c r="BN1018" s="8">
        <f t="shared" ref="BN1018:BN1024" si="1121">SUM(M1018:R1018)</f>
        <v>0.55793752124858076</v>
      </c>
    </row>
    <row r="1019" spans="1:66" x14ac:dyDescent="0.25">
      <c r="A1019" t="s">
        <v>448</v>
      </c>
      <c r="B1019" t="s">
        <v>451</v>
      </c>
      <c r="C1019" t="s">
        <v>456</v>
      </c>
      <c r="D1019" t="s">
        <v>546</v>
      </c>
      <c r="E1019">
        <f>VLOOKUP(A1019,home!$A$2:$E$405,3,FALSE)</f>
        <v>1.2833000000000001</v>
      </c>
      <c r="F1019">
        <f>VLOOKUP(B1019,home!$B$2:$E$405,3,FALSE)</f>
        <v>0.99570000000000003</v>
      </c>
      <c r="G1019">
        <f>VLOOKUP(C1019,away!$B$2:$E$405,4,FALSE)</f>
        <v>0.43290000000000001</v>
      </c>
      <c r="H1019">
        <f>VLOOKUP(A1019,away!$A$2:$E$405,3,FALSE)</f>
        <v>1.0667</v>
      </c>
      <c r="I1019">
        <f>VLOOKUP(C1019,away!$B$2:$E$405,3,FALSE)</f>
        <v>1.5104</v>
      </c>
      <c r="J1019">
        <f>VLOOKUP(B1019,home!$B$2:$E$405,4,FALSE)</f>
        <v>0.41670000000000001</v>
      </c>
      <c r="K1019" s="3">
        <f t="shared" si="1066"/>
        <v>0.55315174554900015</v>
      </c>
      <c r="L1019" s="3">
        <f t="shared" si="1067"/>
        <v>0.67136357145600001</v>
      </c>
      <c r="M1019" s="5">
        <f t="shared" si="1068"/>
        <v>0.29390011419553291</v>
      </c>
      <c r="N1019" s="5">
        <f t="shared" si="1069"/>
        <v>0.16257136118430948</v>
      </c>
      <c r="O1019" s="5">
        <f t="shared" si="1070"/>
        <v>0.19731383031763927</v>
      </c>
      <c r="P1019" s="5">
        <f t="shared" si="1071"/>
        <v>0.10914448966116137</v>
      </c>
      <c r="Q1019" s="5">
        <f t="shared" si="1072"/>
        <v>4.4963316107688882E-2</v>
      </c>
      <c r="R1019" s="5">
        <f t="shared" si="1073"/>
        <v>6.623465890985672E-2</v>
      </c>
      <c r="S1019" s="5">
        <f t="shared" si="1074"/>
        <v>1.0133136266382931E-2</v>
      </c>
      <c r="T1019" s="5">
        <f t="shared" si="1075"/>
        <v>3.0186732486563107E-2</v>
      </c>
      <c r="U1019" s="5">
        <f t="shared" si="1076"/>
        <v>3.6637817191829875E-2</v>
      </c>
      <c r="V1019" s="5">
        <f t="shared" si="1077"/>
        <v>4.1812239867376668E-4</v>
      </c>
      <c r="W1019" s="5">
        <f t="shared" si="1078"/>
        <v>8.2905122635465282E-3</v>
      </c>
      <c r="X1019" s="5">
        <f t="shared" si="1079"/>
        <v>5.5659479224543645E-3</v>
      </c>
      <c r="Y1019" s="5">
        <f t="shared" si="1080"/>
        <v>1.8683873378785324E-3</v>
      </c>
      <c r="Z1019" s="5">
        <f t="shared" si="1081"/>
        <v>1.4822512386630463E-2</v>
      </c>
      <c r="AA1019" s="5">
        <f t="shared" si="1082"/>
        <v>8.1990986000863159E-3</v>
      </c>
      <c r="AB1019" s="5">
        <f t="shared" si="1083"/>
        <v>2.2676728512830546E-3</v>
      </c>
      <c r="AC1019" s="5">
        <f t="shared" si="1084"/>
        <v>9.7047758776956541E-6</v>
      </c>
      <c r="AD1019" s="5">
        <f t="shared" si="1085"/>
        <v>1.1464778325190382E-3</v>
      </c>
      <c r="AE1019" s="5">
        <f t="shared" si="1086"/>
        <v>7.6970345223511551E-4</v>
      </c>
      <c r="AF1019" s="5">
        <f t="shared" si="1087"/>
        <v>2.5837542932728984E-4</v>
      </c>
      <c r="AG1019" s="5">
        <f t="shared" si="1088"/>
        <v>5.7821283669882229E-5</v>
      </c>
      <c r="AH1019" s="5">
        <f t="shared" si="1089"/>
        <v>2.4878237134597558E-3</v>
      </c>
      <c r="AI1019" s="5">
        <f t="shared" si="1090"/>
        <v>1.3761440297184594E-3</v>
      </c>
      <c r="AJ1019" s="5">
        <f t="shared" si="1091"/>
        <v>3.8060823608280044E-4</v>
      </c>
      <c r="AK1019" s="5">
        <f t="shared" si="1092"/>
        <v>7.0178036719842354E-5</v>
      </c>
      <c r="AL1019" s="5">
        <f t="shared" si="1093"/>
        <v>1.4416092533292954E-7</v>
      </c>
      <c r="AM1019" s="5">
        <f t="shared" si="1094"/>
        <v>1.2683524285822808E-4</v>
      </c>
      <c r="AN1019" s="5">
        <f t="shared" si="1095"/>
        <v>8.5152561631789145E-5</v>
      </c>
      <c r="AO1019" s="5">
        <f t="shared" si="1096"/>
        <v>2.858416394787255E-5</v>
      </c>
      <c r="AP1019" s="5">
        <f t="shared" si="1097"/>
        <v>6.3967887983758519E-6</v>
      </c>
      <c r="AQ1019" s="5">
        <f t="shared" si="1098"/>
        <v>1.0736427433818364E-6</v>
      </c>
      <c r="AR1019" s="5">
        <f t="shared" si="1099"/>
        <v>3.3404684268425414E-4</v>
      </c>
      <c r="AS1019" s="5">
        <f t="shared" si="1100"/>
        <v>1.8477859412592738E-4</v>
      </c>
      <c r="AT1019" s="5">
        <f t="shared" si="1101"/>
        <v>5.110530094042348E-5</v>
      </c>
      <c r="AU1019" s="5">
        <f t="shared" si="1102"/>
        <v>9.4229954740007375E-6</v>
      </c>
      <c r="AV1019" s="5">
        <f t="shared" si="1103"/>
        <v>1.3030865986859588E-6</v>
      </c>
      <c r="AW1019" s="5">
        <f t="shared" si="1104"/>
        <v>1.4871237865221748E-9</v>
      </c>
      <c r="AX1019" s="5">
        <f t="shared" si="1105"/>
        <v>1.1693189330693369E-5</v>
      </c>
      <c r="AY1019" s="5">
        <f t="shared" si="1106"/>
        <v>7.8503813507654964E-6</v>
      </c>
      <c r="AZ1019" s="5">
        <f t="shared" si="1107"/>
        <v>2.6352300304707501E-6</v>
      </c>
      <c r="BA1019" s="5">
        <f t="shared" si="1108"/>
        <v>5.8973248162164894E-7</v>
      </c>
      <c r="BB1019" s="5">
        <f t="shared" si="1109"/>
        <v>9.8981226266280005E-8</v>
      </c>
      <c r="BC1019" s="5">
        <f t="shared" si="1110"/>
        <v>1.3290477914644841E-8</v>
      </c>
      <c r="BD1019" s="5">
        <f t="shared" si="1111"/>
        <v>3.7377813556350229E-5</v>
      </c>
      <c r="BE1019" s="5">
        <f t="shared" si="1112"/>
        <v>2.0675602813500208E-5</v>
      </c>
      <c r="BF1019" s="5">
        <f t="shared" si="1113"/>
        <v>5.7183728932827294E-6</v>
      </c>
      <c r="BG1019" s="5">
        <f t="shared" si="1114"/>
        <v>1.0543759825398096E-6</v>
      </c>
      <c r="BH1019" s="5">
        <f t="shared" si="1115"/>
        <v>1.458074788017094E-7</v>
      </c>
      <c r="BI1019" s="5">
        <f t="shared" si="1116"/>
        <v>1.6130732282652881E-8</v>
      </c>
      <c r="BJ1019" s="8">
        <f t="shared" si="1117"/>
        <v>0.25594955850506956</v>
      </c>
      <c r="BK1019" s="8">
        <f t="shared" si="1118"/>
        <v>0.41361356183990472</v>
      </c>
      <c r="BL1019" s="8">
        <f t="shared" si="1119"/>
        <v>0.31561347680995611</v>
      </c>
      <c r="BM1019" s="8">
        <f t="shared" si="1120"/>
        <v>0.12586349027114538</v>
      </c>
      <c r="BN1019" s="8">
        <f t="shared" si="1121"/>
        <v>0.87412777037618861</v>
      </c>
    </row>
    <row r="1020" spans="1:66" x14ac:dyDescent="0.25">
      <c r="A1020" t="s">
        <v>27</v>
      </c>
      <c r="B1020" t="s">
        <v>28</v>
      </c>
      <c r="C1020" t="s">
        <v>476</v>
      </c>
      <c r="D1020" t="s">
        <v>546</v>
      </c>
      <c r="E1020">
        <f>VLOOKUP(A1020,home!$A$2:$E$405,3,FALSE)</f>
        <v>1.4007000000000001</v>
      </c>
      <c r="F1020">
        <f>VLOOKUP(B1020,home!$B$2:$E$405,3,FALSE)</f>
        <v>1.7638</v>
      </c>
      <c r="G1020">
        <f>VLOOKUP(C1020,away!$B$2:$E$405,4,FALSE)</f>
        <v>1.2179</v>
      </c>
      <c r="H1020">
        <f>VLOOKUP(A1020,away!$A$2:$E$405,3,FALSE)</f>
        <v>1.0741000000000001</v>
      </c>
      <c r="I1020">
        <f>VLOOKUP(C1020,away!$B$2:$E$405,3,FALSE)</f>
        <v>0.98580000000000001</v>
      </c>
      <c r="J1020">
        <f>VLOOKUP(B1020,home!$B$2:$E$405,4,FALSE)</f>
        <v>0.65720000000000001</v>
      </c>
      <c r="K1020" s="3">
        <f t="shared" si="1066"/>
        <v>3.0088885204140006</v>
      </c>
      <c r="L1020" s="3">
        <f t="shared" si="1067"/>
        <v>0.69587476101599999</v>
      </c>
      <c r="M1020" s="5">
        <f t="shared" si="1068"/>
        <v>2.4606041385214605E-2</v>
      </c>
      <c r="N1020" s="5">
        <f t="shared" si="1069"/>
        <v>7.4036835456804048E-2</v>
      </c>
      <c r="O1020" s="5">
        <f t="shared" si="1070"/>
        <v>1.7122723168486016E-2</v>
      </c>
      <c r="P1020" s="5">
        <f t="shared" si="1071"/>
        <v>5.1520365179884425E-2</v>
      </c>
      <c r="Q1020" s="5">
        <f t="shared" si="1072"/>
        <v>0.11138429214687899</v>
      </c>
      <c r="R1020" s="5">
        <f t="shared" si="1073"/>
        <v>5.957635446406667E-3</v>
      </c>
      <c r="S1020" s="5">
        <f t="shared" si="1074"/>
        <v>2.6968458545546511E-2</v>
      </c>
      <c r="T1020" s="5">
        <f t="shared" si="1075"/>
        <v>7.7509517678645723E-2</v>
      </c>
      <c r="U1020" s="5">
        <f t="shared" si="1076"/>
        <v>1.7925860903504561E-2</v>
      </c>
      <c r="V1020" s="5">
        <f t="shared" si="1077"/>
        <v>6.2740907624779744E-3</v>
      </c>
      <c r="W1020" s="5">
        <f t="shared" si="1078"/>
        <v>0.11171430599839451</v>
      </c>
      <c r="X1020" s="5">
        <f t="shared" si="1079"/>
        <v>7.7739165988701064E-2</v>
      </c>
      <c r="Y1020" s="5">
        <f t="shared" si="1080"/>
        <v>2.7048361776985254E-2</v>
      </c>
      <c r="Z1020" s="5">
        <f t="shared" si="1081"/>
        <v>1.3819227141628966E-3</v>
      </c>
      <c r="AA1020" s="5">
        <f t="shared" si="1082"/>
        <v>4.1580513907440988E-3</v>
      </c>
      <c r="AB1020" s="5">
        <f t="shared" si="1083"/>
        <v>6.2555565484506944E-3</v>
      </c>
      <c r="AC1020" s="5">
        <f t="shared" si="1084"/>
        <v>8.2104695904284283E-4</v>
      </c>
      <c r="AD1020" s="5">
        <f t="shared" si="1085"/>
        <v>8.403397322114653E-2</v>
      </c>
      <c r="AE1020" s="5">
        <f t="shared" si="1086"/>
        <v>5.8477121032490274E-2</v>
      </c>
      <c r="AF1020" s="5">
        <f t="shared" si="1087"/>
        <v>2.0346376311693937E-2</v>
      </c>
      <c r="AG1020" s="5">
        <f t="shared" si="1088"/>
        <v>4.7195099178138746E-3</v>
      </c>
      <c r="AH1020" s="5">
        <f t="shared" si="1089"/>
        <v>2.4041128461517192E-4</v>
      </c>
      <c r="AI1020" s="5">
        <f t="shared" si="1090"/>
        <v>7.2337075445657391E-4</v>
      </c>
      <c r="AJ1020" s="5">
        <f t="shared" si="1091"/>
        <v>1.0882709795437999E-3</v>
      </c>
      <c r="AK1020" s="5">
        <f t="shared" si="1092"/>
        <v>1.0914953524830133E-3</v>
      </c>
      <c r="AL1020" s="5">
        <f t="shared" si="1093"/>
        <v>6.8764639541147275E-5</v>
      </c>
      <c r="AM1020" s="5">
        <f t="shared" si="1094"/>
        <v>5.0569771469977043E-2</v>
      </c>
      <c r="AN1020" s="5">
        <f t="shared" si="1095"/>
        <v>3.5190227636304007E-2</v>
      </c>
      <c r="AO1020" s="5">
        <f t="shared" si="1096"/>
        <v>1.2243995623255845E-2</v>
      </c>
      <c r="AP1020" s="5">
        <f t="shared" si="1097"/>
        <v>2.8400958427380373E-3</v>
      </c>
      <c r="AQ1020" s="5">
        <f t="shared" si="1098"/>
        <v>4.9408775395696656E-4</v>
      </c>
      <c r="AR1020" s="5">
        <f t="shared" si="1099"/>
        <v>3.3459229045426471E-5</v>
      </c>
      <c r="AS1020" s="5">
        <f t="shared" si="1100"/>
        <v>1.0067509017668641E-4</v>
      </c>
      <c r="AT1020" s="5">
        <f t="shared" si="1101"/>
        <v>1.5146006156213803E-4</v>
      </c>
      <c r="AU1020" s="5">
        <f t="shared" si="1102"/>
        <v>1.5190881351183835E-4</v>
      </c>
      <c r="AV1020" s="5">
        <f t="shared" si="1103"/>
        <v>1.1426917128137038E-4</v>
      </c>
      <c r="AW1020" s="5">
        <f t="shared" si="1104"/>
        <v>3.9994461400305502E-6</v>
      </c>
      <c r="AX1020" s="5">
        <f t="shared" si="1105"/>
        <v>2.5359800809328894E-2</v>
      </c>
      <c r="AY1020" s="5">
        <f t="shared" si="1106"/>
        <v>1.7647245327605105E-2</v>
      </c>
      <c r="AZ1020" s="5">
        <f t="shared" si="1107"/>
        <v>6.1401363124689622E-3</v>
      </c>
      <c r="BA1020" s="5">
        <f t="shared" si="1108"/>
        <v>1.4242552963483342E-3</v>
      </c>
      <c r="BB1020" s="5">
        <f t="shared" si="1109"/>
        <v>2.4777582849304234E-4</v>
      </c>
      <c r="BC1020" s="5">
        <f t="shared" si="1110"/>
        <v>3.448418908762745E-5</v>
      </c>
      <c r="BD1020" s="5">
        <f t="shared" si="1111"/>
        <v>3.8805721692942905E-6</v>
      </c>
      <c r="BE1020" s="5">
        <f t="shared" si="1112"/>
        <v>1.1676209052827647E-5</v>
      </c>
      <c r="BF1020" s="5">
        <f t="shared" si="1113"/>
        <v>1.7566205690503571E-5</v>
      </c>
      <c r="BG1020" s="5">
        <f t="shared" si="1114"/>
        <v>1.7618251549795764E-5</v>
      </c>
      <c r="BH1020" s="5">
        <f t="shared" si="1115"/>
        <v>1.3252838709486659E-5</v>
      </c>
      <c r="BI1020" s="5">
        <f t="shared" si="1116"/>
        <v>7.9752628511745393E-6</v>
      </c>
      <c r="BJ1020" s="8">
        <f t="shared" si="1117"/>
        <v>0.79920133561911799</v>
      </c>
      <c r="BK1020" s="8">
        <f t="shared" si="1118"/>
        <v>0.1279060127993126</v>
      </c>
      <c r="BL1020" s="8">
        <f t="shared" si="1119"/>
        <v>5.5187117534291154E-2</v>
      </c>
      <c r="BM1020" s="8">
        <f t="shared" si="1120"/>
        <v>0.68140525000174457</v>
      </c>
      <c r="BN1020" s="8">
        <f t="shared" si="1121"/>
        <v>0.28462789278367473</v>
      </c>
    </row>
    <row r="1021" spans="1:66" x14ac:dyDescent="0.25">
      <c r="A1021" t="s">
        <v>287</v>
      </c>
      <c r="B1021" t="s">
        <v>512</v>
      </c>
      <c r="C1021" t="s">
        <v>368</v>
      </c>
      <c r="D1021" t="s">
        <v>546</v>
      </c>
      <c r="E1021">
        <f>VLOOKUP(A1021,home!$A$2:$E$405,3,FALSE)</f>
        <v>1.1707000000000001</v>
      </c>
      <c r="F1021" t="e">
        <f>VLOOKUP(B1021,home!$B$2:$E$405,3,FALSE)</f>
        <v>#N/A</v>
      </c>
      <c r="G1021">
        <f>VLOOKUP(C1021,away!$B$2:$E$405,4,FALSE)</f>
        <v>0.9355</v>
      </c>
      <c r="H1021">
        <f>VLOOKUP(A1021,away!$A$2:$E$405,3,FALSE)</f>
        <v>0.82930000000000004</v>
      </c>
      <c r="I1021">
        <f>VLOOKUP(C1021,away!$B$2:$E$405,3,FALSE)</f>
        <v>0.86129999999999995</v>
      </c>
      <c r="J1021" t="e">
        <f>VLOOKUP(B1021,home!$B$2:$E$405,4,FALSE)</f>
        <v>#N/A</v>
      </c>
      <c r="K1021" s="3" t="e">
        <f t="shared" si="1066"/>
        <v>#N/A</v>
      </c>
      <c r="L1021" s="3" t="e">
        <f t="shared" si="1067"/>
        <v>#N/A</v>
      </c>
      <c r="M1021" s="5" t="e">
        <f t="shared" si="1068"/>
        <v>#N/A</v>
      </c>
      <c r="N1021" s="5" t="e">
        <f t="shared" si="1069"/>
        <v>#N/A</v>
      </c>
      <c r="O1021" s="5" t="e">
        <f t="shared" si="1070"/>
        <v>#N/A</v>
      </c>
      <c r="P1021" s="5" t="e">
        <f t="shared" si="1071"/>
        <v>#N/A</v>
      </c>
      <c r="Q1021" s="5" t="e">
        <f t="shared" si="1072"/>
        <v>#N/A</v>
      </c>
      <c r="R1021" s="5" t="e">
        <f t="shared" si="1073"/>
        <v>#N/A</v>
      </c>
      <c r="S1021" s="5" t="e">
        <f t="shared" si="1074"/>
        <v>#N/A</v>
      </c>
      <c r="T1021" s="5" t="e">
        <f t="shared" si="1075"/>
        <v>#N/A</v>
      </c>
      <c r="U1021" s="5" t="e">
        <f t="shared" si="1076"/>
        <v>#N/A</v>
      </c>
      <c r="V1021" s="5" t="e">
        <f t="shared" si="1077"/>
        <v>#N/A</v>
      </c>
      <c r="W1021" s="5" t="e">
        <f t="shared" si="1078"/>
        <v>#N/A</v>
      </c>
      <c r="X1021" s="5" t="e">
        <f t="shared" si="1079"/>
        <v>#N/A</v>
      </c>
      <c r="Y1021" s="5" t="e">
        <f t="shared" si="1080"/>
        <v>#N/A</v>
      </c>
      <c r="Z1021" s="5" t="e">
        <f t="shared" si="1081"/>
        <v>#N/A</v>
      </c>
      <c r="AA1021" s="5" t="e">
        <f t="shared" si="1082"/>
        <v>#N/A</v>
      </c>
      <c r="AB1021" s="5" t="e">
        <f t="shared" si="1083"/>
        <v>#N/A</v>
      </c>
      <c r="AC1021" s="5" t="e">
        <f t="shared" si="1084"/>
        <v>#N/A</v>
      </c>
      <c r="AD1021" s="5" t="e">
        <f t="shared" si="1085"/>
        <v>#N/A</v>
      </c>
      <c r="AE1021" s="5" t="e">
        <f t="shared" si="1086"/>
        <v>#N/A</v>
      </c>
      <c r="AF1021" s="5" t="e">
        <f t="shared" si="1087"/>
        <v>#N/A</v>
      </c>
      <c r="AG1021" s="5" t="e">
        <f t="shared" si="1088"/>
        <v>#N/A</v>
      </c>
      <c r="AH1021" s="5" t="e">
        <f t="shared" si="1089"/>
        <v>#N/A</v>
      </c>
      <c r="AI1021" s="5" t="e">
        <f t="shared" si="1090"/>
        <v>#N/A</v>
      </c>
      <c r="AJ1021" s="5" t="e">
        <f t="shared" si="1091"/>
        <v>#N/A</v>
      </c>
      <c r="AK1021" s="5" t="e">
        <f t="shared" si="1092"/>
        <v>#N/A</v>
      </c>
      <c r="AL1021" s="5" t="e">
        <f t="shared" si="1093"/>
        <v>#N/A</v>
      </c>
      <c r="AM1021" s="5" t="e">
        <f t="shared" si="1094"/>
        <v>#N/A</v>
      </c>
      <c r="AN1021" s="5" t="e">
        <f t="shared" si="1095"/>
        <v>#N/A</v>
      </c>
      <c r="AO1021" s="5" t="e">
        <f t="shared" si="1096"/>
        <v>#N/A</v>
      </c>
      <c r="AP1021" s="5" t="e">
        <f t="shared" si="1097"/>
        <v>#N/A</v>
      </c>
      <c r="AQ1021" s="5" t="e">
        <f t="shared" si="1098"/>
        <v>#N/A</v>
      </c>
      <c r="AR1021" s="5" t="e">
        <f t="shared" si="1099"/>
        <v>#N/A</v>
      </c>
      <c r="AS1021" s="5" t="e">
        <f t="shared" si="1100"/>
        <v>#N/A</v>
      </c>
      <c r="AT1021" s="5" t="e">
        <f t="shared" si="1101"/>
        <v>#N/A</v>
      </c>
      <c r="AU1021" s="5" t="e">
        <f t="shared" si="1102"/>
        <v>#N/A</v>
      </c>
      <c r="AV1021" s="5" t="e">
        <f t="shared" si="1103"/>
        <v>#N/A</v>
      </c>
      <c r="AW1021" s="5" t="e">
        <f t="shared" si="1104"/>
        <v>#N/A</v>
      </c>
      <c r="AX1021" s="5" t="e">
        <f t="shared" si="1105"/>
        <v>#N/A</v>
      </c>
      <c r="AY1021" s="5" t="e">
        <f t="shared" si="1106"/>
        <v>#N/A</v>
      </c>
      <c r="AZ1021" s="5" t="e">
        <f t="shared" si="1107"/>
        <v>#N/A</v>
      </c>
      <c r="BA1021" s="5" t="e">
        <f t="shared" si="1108"/>
        <v>#N/A</v>
      </c>
      <c r="BB1021" s="5" t="e">
        <f t="shared" si="1109"/>
        <v>#N/A</v>
      </c>
      <c r="BC1021" s="5" t="e">
        <f t="shared" si="1110"/>
        <v>#N/A</v>
      </c>
      <c r="BD1021" s="5" t="e">
        <f t="shared" si="1111"/>
        <v>#N/A</v>
      </c>
      <c r="BE1021" s="5" t="e">
        <f t="shared" si="1112"/>
        <v>#N/A</v>
      </c>
      <c r="BF1021" s="5" t="e">
        <f t="shared" si="1113"/>
        <v>#N/A</v>
      </c>
      <c r="BG1021" s="5" t="e">
        <f t="shared" si="1114"/>
        <v>#N/A</v>
      </c>
      <c r="BH1021" s="5" t="e">
        <f t="shared" si="1115"/>
        <v>#N/A</v>
      </c>
      <c r="BI1021" s="5" t="e">
        <f t="shared" si="1116"/>
        <v>#N/A</v>
      </c>
      <c r="BJ1021" s="8" t="e">
        <f t="shared" si="1117"/>
        <v>#N/A</v>
      </c>
      <c r="BK1021" s="8" t="e">
        <f t="shared" si="1118"/>
        <v>#N/A</v>
      </c>
      <c r="BL1021" s="8" t="e">
        <f t="shared" si="1119"/>
        <v>#N/A</v>
      </c>
      <c r="BM1021" s="8" t="e">
        <f t="shared" si="1120"/>
        <v>#N/A</v>
      </c>
      <c r="BN1021" s="8" t="e">
        <f t="shared" si="1121"/>
        <v>#N/A</v>
      </c>
    </row>
    <row r="1022" spans="1:66" x14ac:dyDescent="0.25">
      <c r="A1022" t="s">
        <v>287</v>
      </c>
      <c r="B1022" t="s">
        <v>359</v>
      </c>
      <c r="C1022" t="s">
        <v>317</v>
      </c>
      <c r="D1022" t="s">
        <v>546</v>
      </c>
      <c r="E1022">
        <f>VLOOKUP(A1022,home!$A$2:$E$405,3,FALSE)</f>
        <v>1.1707000000000001</v>
      </c>
      <c r="F1022">
        <f>VLOOKUP(B1022,home!$B$2:$E$405,3,FALSE)</f>
        <v>1.1389</v>
      </c>
      <c r="G1022">
        <f>VLOOKUP(C1022,away!$B$2:$E$405,4,FALSE)</f>
        <v>1.2261</v>
      </c>
      <c r="H1022">
        <f>VLOOKUP(A1022,away!$A$2:$E$405,3,FALSE)</f>
        <v>0.82930000000000004</v>
      </c>
      <c r="I1022">
        <f>VLOOKUP(C1022,away!$B$2:$E$405,3,FALSE)</f>
        <v>1.2074</v>
      </c>
      <c r="J1022">
        <f>VLOOKUP(B1022,home!$B$2:$E$405,4,FALSE)</f>
        <v>0.68899999999999995</v>
      </c>
      <c r="K1022" s="3">
        <f t="shared" si="1066"/>
        <v>1.6347716730030002</v>
      </c>
      <c r="L1022" s="3">
        <f t="shared" si="1067"/>
        <v>0.68989350898000001</v>
      </c>
      <c r="M1022" s="5">
        <f t="shared" si="1068"/>
        <v>9.7816189191708328E-2</v>
      </c>
      <c r="N1022" s="5">
        <f t="shared" si="1069"/>
        <v>0.15990713525170699</v>
      </c>
      <c r="O1022" s="5">
        <f t="shared" si="1070"/>
        <v>6.7482753996519207E-2</v>
      </c>
      <c r="P1022" s="5">
        <f t="shared" si="1071"/>
        <v>0.11031889464973961</v>
      </c>
      <c r="Q1022" s="5">
        <f t="shared" si="1072"/>
        <v>0.13070582751027507</v>
      </c>
      <c r="R1022" s="5">
        <f t="shared" si="1073"/>
        <v>2.3277956975146376E-2</v>
      </c>
      <c r="S1022" s="5">
        <f t="shared" si="1074"/>
        <v>3.1104918872089923E-2</v>
      </c>
      <c r="T1022" s="5">
        <f t="shared" si="1075"/>
        <v>9.017310198519829E-2</v>
      </c>
      <c r="U1022" s="5">
        <f t="shared" si="1076"/>
        <v>3.80541446683519E-2</v>
      </c>
      <c r="V1022" s="5">
        <f t="shared" si="1077"/>
        <v>3.8978554192014223E-3</v>
      </c>
      <c r="W1022" s="5">
        <f t="shared" si="1078"/>
        <v>7.1224728103404675E-2</v>
      </c>
      <c r="X1022" s="5">
        <f t="shared" si="1079"/>
        <v>4.9137477597404271E-2</v>
      </c>
      <c r="Y1022" s="5">
        <f t="shared" si="1080"/>
        <v>1.6949813421049686E-2</v>
      </c>
      <c r="Z1022" s="5">
        <f t="shared" si="1081"/>
        <v>5.3531038064897341E-3</v>
      </c>
      <c r="AA1022" s="5">
        <f t="shared" si="1082"/>
        <v>8.7511024654939509E-3</v>
      </c>
      <c r="AB1022" s="5">
        <f t="shared" si="1083"/>
        <v>7.1530272090681146E-3</v>
      </c>
      <c r="AC1022" s="5">
        <f t="shared" si="1084"/>
        <v>2.7475455807987115E-4</v>
      </c>
      <c r="AD1022" s="5">
        <f t="shared" si="1085"/>
        <v>2.9109041980196659E-2</v>
      </c>
      <c r="AE1022" s="5">
        <f t="shared" si="1086"/>
        <v>2.0082139114764003E-2</v>
      </c>
      <c r="AF1022" s="5">
        <f t="shared" si="1087"/>
        <v>6.927268710854524E-3</v>
      </c>
      <c r="AG1022" s="5">
        <f t="shared" si="1088"/>
        <v>1.5930259061929296E-3</v>
      </c>
      <c r="AH1022" s="5">
        <f t="shared" si="1089"/>
        <v>9.2326789224834928E-4</v>
      </c>
      <c r="AI1022" s="5">
        <f t="shared" si="1090"/>
        <v>1.5093321968407878E-3</v>
      </c>
      <c r="AJ1022" s="5">
        <f t="shared" si="1091"/>
        <v>1.2337067602733543E-3</v>
      </c>
      <c r="AK1022" s="5">
        <f t="shared" si="1092"/>
        <v>6.7227628816239453E-4</v>
      </c>
      <c r="AL1022" s="5">
        <f t="shared" si="1093"/>
        <v>1.2394929468349572E-5</v>
      </c>
      <c r="AM1022" s="5">
        <f t="shared" si="1094"/>
        <v>9.5173274514961277E-3</v>
      </c>
      <c r="AN1022" s="5">
        <f t="shared" si="1095"/>
        <v>6.5659424316243447E-3</v>
      </c>
      <c r="AO1022" s="5">
        <f t="shared" si="1096"/>
        <v>2.2649005319569965E-3</v>
      </c>
      <c r="AP1022" s="5">
        <f t="shared" si="1097"/>
        <v>5.2084672516082705E-4</v>
      </c>
      <c r="AQ1022" s="5">
        <f t="shared" si="1098"/>
        <v>8.9832193715486147E-5</v>
      </c>
      <c r="AR1022" s="5">
        <f t="shared" si="1099"/>
        <v>1.2739130518235649E-4</v>
      </c>
      <c r="AS1022" s="5">
        <f t="shared" si="1100"/>
        <v>2.0825569709899671E-4</v>
      </c>
      <c r="AT1022" s="5">
        <f t="shared" si="1101"/>
        <v>1.7022525717946647E-4</v>
      </c>
      <c r="AU1022" s="5">
        <f t="shared" si="1102"/>
        <v>9.2759809488880817E-5</v>
      </c>
      <c r="AV1022" s="5">
        <f t="shared" si="1103"/>
        <v>3.7910277236394311E-5</v>
      </c>
      <c r="AW1022" s="5">
        <f t="shared" si="1104"/>
        <v>3.8831191939048117E-7</v>
      </c>
      <c r="AX1022" s="5">
        <f t="shared" si="1105"/>
        <v>2.5931095533999519E-3</v>
      </c>
      <c r="AY1022" s="5">
        <f t="shared" si="1106"/>
        <v>1.7889694489646537E-3</v>
      </c>
      <c r="AZ1022" s="5">
        <f t="shared" si="1107"/>
        <v>6.1709920530212097E-4</v>
      </c>
      <c r="BA1022" s="5">
        <f t="shared" si="1108"/>
        <v>1.4191091204488322E-4</v>
      </c>
      <c r="BB1022" s="5">
        <f t="shared" si="1109"/>
        <v>2.4475854268299158E-5</v>
      </c>
      <c r="BC1022" s="5">
        <f t="shared" si="1110"/>
        <v>3.3771465972880045E-6</v>
      </c>
      <c r="BD1022" s="5">
        <f t="shared" si="1111"/>
        <v>1.4647739090966323E-5</v>
      </c>
      <c r="BE1022" s="5">
        <f t="shared" si="1112"/>
        <v>2.3945708939450461E-5</v>
      </c>
      <c r="BF1022" s="5">
        <f t="shared" si="1113"/>
        <v>1.9572883332094165E-5</v>
      </c>
      <c r="BG1022" s="5">
        <f t="shared" si="1114"/>
        <v>1.0665731743433376E-5</v>
      </c>
      <c r="BH1022" s="5">
        <f t="shared" si="1115"/>
        <v>4.3590090315034463E-6</v>
      </c>
      <c r="BI1022" s="5">
        <f t="shared" si="1116"/>
        <v>1.4251968974132146E-6</v>
      </c>
      <c r="BJ1022" s="8">
        <f t="shared" si="1117"/>
        <v>0.59993735103557821</v>
      </c>
      <c r="BK1022" s="8">
        <f t="shared" si="1118"/>
        <v>0.24521397706925216</v>
      </c>
      <c r="BL1022" s="8">
        <f t="shared" si="1119"/>
        <v>0.14976872706732541</v>
      </c>
      <c r="BM1022" s="8">
        <f t="shared" si="1120"/>
        <v>0.40897582026650442</v>
      </c>
      <c r="BN1022" s="8">
        <f t="shared" si="1121"/>
        <v>0.58950875757509558</v>
      </c>
    </row>
    <row r="1023" spans="1:66" x14ac:dyDescent="0.25">
      <c r="A1023" t="s">
        <v>34</v>
      </c>
      <c r="B1023" t="s">
        <v>269</v>
      </c>
      <c r="C1023" t="s">
        <v>209</v>
      </c>
      <c r="D1023" t="s">
        <v>546</v>
      </c>
      <c r="E1023">
        <f>VLOOKUP(A1023,home!$A$2:$E$405,3,FALSE)</f>
        <v>1.6539999999999999</v>
      </c>
      <c r="F1023">
        <f>VLOOKUP(B1023,home!$B$2:$E$405,3,FALSE)</f>
        <v>0.45340000000000003</v>
      </c>
      <c r="G1023">
        <f>VLOOKUP(C1023,away!$B$2:$E$405,4,FALSE)</f>
        <v>1.3603000000000001</v>
      </c>
      <c r="H1023">
        <f>VLOOKUP(A1023,away!$A$2:$E$405,3,FALSE)</f>
        <v>1.3683000000000001</v>
      </c>
      <c r="I1023">
        <f>VLOOKUP(C1023,away!$B$2:$E$405,3,FALSE)</f>
        <v>0.95920000000000005</v>
      </c>
      <c r="J1023">
        <f>VLOOKUP(B1023,home!$B$2:$E$405,4,FALSE)</f>
        <v>1.4159999999999999</v>
      </c>
      <c r="K1023" s="3">
        <f t="shared" si="1066"/>
        <v>1.0201210730800001</v>
      </c>
      <c r="L1023" s="3">
        <f t="shared" si="1067"/>
        <v>1.8584622777599999</v>
      </c>
      <c r="M1023" s="5">
        <f t="shared" si="1068"/>
        <v>5.621434245364107E-2</v>
      </c>
      <c r="N1023" s="5">
        <f t="shared" si="1069"/>
        <v>5.734543534629493E-2</v>
      </c>
      <c r="O1023" s="5">
        <f t="shared" si="1070"/>
        <v>0.10447223491917444</v>
      </c>
      <c r="P1023" s="5">
        <f t="shared" si="1071"/>
        <v>0.10657432839281408</v>
      </c>
      <c r="Q1023" s="5">
        <f t="shared" si="1072"/>
        <v>2.9249643520851073E-2</v>
      </c>
      <c r="R1023" s="5">
        <f t="shared" si="1073"/>
        <v>9.7078853835283391E-2</v>
      </c>
      <c r="S1023" s="5">
        <f t="shared" si="1074"/>
        <v>5.0512409185192307E-2</v>
      </c>
      <c r="T1023" s="5">
        <f t="shared" si="1075"/>
        <v>5.4359359121428905E-2</v>
      </c>
      <c r="U1023" s="5">
        <f t="shared" si="1076"/>
        <v>9.9032184547825766E-2</v>
      </c>
      <c r="V1023" s="5">
        <f t="shared" si="1077"/>
        <v>1.0640475661634681E-2</v>
      </c>
      <c r="W1023" s="5">
        <f t="shared" si="1078"/>
        <v>9.9460592452326902E-3</v>
      </c>
      <c r="X1023" s="5">
        <f t="shared" si="1079"/>
        <v>1.8484375919631053E-2</v>
      </c>
      <c r="Y1023" s="5">
        <f t="shared" si="1080"/>
        <v>1.7176257687284813E-2</v>
      </c>
      <c r="Z1023" s="5">
        <f t="shared" si="1081"/>
        <v>6.0139129273683624E-2</v>
      </c>
      <c r="AA1023" s="5">
        <f t="shared" si="1082"/>
        <v>6.1349193088766983E-2</v>
      </c>
      <c r="AB1023" s="5">
        <f t="shared" si="1083"/>
        <v>3.1291802343152549E-2</v>
      </c>
      <c r="AC1023" s="5">
        <f t="shared" si="1084"/>
        <v>1.2608009561283118E-3</v>
      </c>
      <c r="AD1023" s="5">
        <f t="shared" si="1085"/>
        <v>2.5365461575410069E-3</v>
      </c>
      <c r="AE1023" s="5">
        <f t="shared" si="1086"/>
        <v>4.7140753495870345E-3</v>
      </c>
      <c r="AF1023" s="5">
        <f t="shared" si="1087"/>
        <v>4.3804656058628955E-3</v>
      </c>
      <c r="AG1023" s="5">
        <f t="shared" si="1088"/>
        <v>2.7136433625070985E-3</v>
      </c>
      <c r="AH1023" s="5">
        <f t="shared" si="1089"/>
        <v>2.7941575793118293E-2</v>
      </c>
      <c r="AI1023" s="5">
        <f t="shared" si="1090"/>
        <v>2.8503790281621987E-2</v>
      </c>
      <c r="AJ1023" s="5">
        <f t="shared" si="1091"/>
        <v>1.4538658564467748E-2</v>
      </c>
      <c r="AK1023" s="5">
        <f t="shared" si="1092"/>
        <v>4.9437306586428585E-3</v>
      </c>
      <c r="AL1023" s="5">
        <f t="shared" si="1093"/>
        <v>9.5611909182930876E-5</v>
      </c>
      <c r="AM1023" s="5">
        <f t="shared" si="1094"/>
        <v>5.1751683762953668E-4</v>
      </c>
      <c r="AN1023" s="5">
        <f t="shared" si="1095"/>
        <v>9.6178552084014081E-4</v>
      </c>
      <c r="AO1023" s="5">
        <f t="shared" si="1096"/>
        <v>8.9372105488857816E-4</v>
      </c>
      <c r="AP1023" s="5">
        <f t="shared" si="1097"/>
        <v>5.5364895578343233E-4</v>
      </c>
      <c r="AQ1023" s="5">
        <f t="shared" si="1098"/>
        <v>2.572339248611808E-4</v>
      </c>
      <c r="AR1023" s="5">
        <f t="shared" si="1099"/>
        <v>1.0385672918536452E-2</v>
      </c>
      <c r="AS1023" s="5">
        <f t="shared" si="1100"/>
        <v>1.0594643802315302E-2</v>
      </c>
      <c r="AT1023" s="5">
        <f t="shared" si="1101"/>
        <v>5.4039097022591286E-3</v>
      </c>
      <c r="AU1023" s="5">
        <f t="shared" si="1102"/>
        <v>1.8375473880986688E-3</v>
      </c>
      <c r="AV1023" s="5">
        <f t="shared" si="1103"/>
        <v>4.6863020334564131E-4</v>
      </c>
      <c r="AW1023" s="5">
        <f t="shared" si="1104"/>
        <v>5.0351795184302937E-6</v>
      </c>
      <c r="AX1023" s="5">
        <f t="shared" si="1105"/>
        <v>8.7988305289935163E-5</v>
      </c>
      <c r="AY1023" s="5">
        <f t="shared" si="1106"/>
        <v>1.6352294626537515E-4</v>
      </c>
      <c r="AZ1023" s="5">
        <f t="shared" si="1107"/>
        <v>1.5195061359118763E-4</v>
      </c>
      <c r="BA1023" s="5">
        <f t="shared" si="1108"/>
        <v>9.4131494480569389E-5</v>
      </c>
      <c r="BB1023" s="5">
        <f t="shared" si="1109"/>
        <v>4.3734957910327968E-5</v>
      </c>
      <c r="BC1023" s="5">
        <f t="shared" si="1110"/>
        <v>1.6255953899153154E-5</v>
      </c>
      <c r="BD1023" s="5">
        <f t="shared" si="1111"/>
        <v>3.2168968913756039E-3</v>
      </c>
      <c r="BE1023" s="5">
        <f t="shared" si="1112"/>
        <v>3.2816243088177976E-3</v>
      </c>
      <c r="BF1023" s="5">
        <f t="shared" si="1113"/>
        <v>1.6738270556783123E-3</v>
      </c>
      <c r="BG1023" s="5">
        <f t="shared" si="1114"/>
        <v>5.6916875072963243E-4</v>
      </c>
      <c r="BH1023" s="5">
        <f t="shared" si="1115"/>
        <v>1.4515525918947891E-4</v>
      </c>
      <c r="BI1023" s="5">
        <f t="shared" si="1116"/>
        <v>2.9615187753515365E-5</v>
      </c>
      <c r="BJ1023" s="8">
        <f t="shared" si="1117"/>
        <v>0.20464735188166094</v>
      </c>
      <c r="BK1023" s="8">
        <f t="shared" si="1118"/>
        <v>0.22546149150485875</v>
      </c>
      <c r="BL1023" s="8">
        <f t="shared" si="1119"/>
        <v>0.50675871550015339</v>
      </c>
      <c r="BM1023" s="8">
        <f t="shared" si="1120"/>
        <v>0.54591336192555118</v>
      </c>
      <c r="BN1023" s="8">
        <f t="shared" si="1121"/>
        <v>0.45093483846805904</v>
      </c>
    </row>
    <row r="1024" spans="1:66" x14ac:dyDescent="0.25">
      <c r="A1024" t="s">
        <v>19</v>
      </c>
      <c r="B1024" t="s">
        <v>241</v>
      </c>
      <c r="C1024" t="s">
        <v>242</v>
      </c>
      <c r="D1024" t="s">
        <v>547</v>
      </c>
      <c r="E1024">
        <f>VLOOKUP(A1024,home!$A$2:$E$405,3,FALSE)</f>
        <v>1.4805999999999999</v>
      </c>
      <c r="F1024">
        <f>VLOOKUP(B1024,home!$B$2:$E$405,3,FALSE)</f>
        <v>1.4258</v>
      </c>
      <c r="G1024">
        <f>VLOOKUP(C1024,away!$B$2:$E$405,4,FALSE)</f>
        <v>0.71289999999999998</v>
      </c>
      <c r="H1024">
        <f>VLOOKUP(A1024,away!$A$2:$E$405,3,FALSE)</f>
        <v>1.3222</v>
      </c>
      <c r="I1024">
        <f>VLOOKUP(C1024,away!$B$2:$E$405,3,FALSE)</f>
        <v>0.71430000000000005</v>
      </c>
      <c r="J1024">
        <f>VLOOKUP(B1024,home!$B$2:$E$405,4,FALSE)</f>
        <v>1.0084</v>
      </c>
      <c r="K1024" s="3">
        <f t="shared" si="1066"/>
        <v>1.5049600452919998</v>
      </c>
      <c r="L1024" s="3">
        <f t="shared" si="1067"/>
        <v>0.95238081866400004</v>
      </c>
      <c r="M1024" s="5">
        <f t="shared" si="1068"/>
        <v>8.5662436448230822E-2</v>
      </c>
      <c r="N1024" s="5">
        <f t="shared" si="1069"/>
        <v>0.12891854423695251</v>
      </c>
      <c r="O1024" s="5">
        <f t="shared" si="1070"/>
        <v>8.1583261353318934E-2</v>
      </c>
      <c r="P1024" s="5">
        <f t="shared" si="1071"/>
        <v>0.12277954870135993</v>
      </c>
      <c r="Q1024" s="5">
        <f t="shared" si="1072"/>
        <v>9.700862908691138E-2</v>
      </c>
      <c r="R1024" s="5">
        <f t="shared" si="1073"/>
        <v>3.8849166618476483E-2</v>
      </c>
      <c r="S1024" s="5">
        <f t="shared" si="1074"/>
        <v>4.3994830769318365E-2</v>
      </c>
      <c r="T1024" s="5">
        <f t="shared" si="1075"/>
        <v>9.2389157587264972E-2</v>
      </c>
      <c r="U1024" s="5">
        <f t="shared" si="1076"/>
        <v>5.8466443553698816E-2</v>
      </c>
      <c r="V1024" s="5">
        <f t="shared" si="1077"/>
        <v>7.0063971651929038E-3</v>
      </c>
      <c r="W1024" s="5">
        <f t="shared" si="1078"/>
        <v>4.8664703608117671E-2</v>
      </c>
      <c r="X1024" s="5">
        <f t="shared" si="1079"/>
        <v>4.6347330262340017E-2</v>
      </c>
      <c r="Y1024" s="5">
        <f t="shared" si="1080"/>
        <v>2.2070154169069087E-2</v>
      </c>
      <c r="Z1024" s="5">
        <f t="shared" si="1081"/>
        <v>1.2333067036172927E-2</v>
      </c>
      <c r="AA1024" s="5">
        <f t="shared" si="1082"/>
        <v>1.8560773125348078E-2</v>
      </c>
      <c r="AB1024" s="5">
        <f t="shared" si="1083"/>
        <v>1.3966610981689189E-2</v>
      </c>
      <c r="AC1024" s="5">
        <f t="shared" si="1084"/>
        <v>6.276396615837196E-4</v>
      </c>
      <c r="AD1024" s="5">
        <f t="shared" si="1085"/>
        <v>1.8309608636548621E-2</v>
      </c>
      <c r="AE1024" s="5">
        <f t="shared" si="1086"/>
        <v>1.7437720062693618E-2</v>
      </c>
      <c r="AF1024" s="5">
        <f t="shared" si="1087"/>
        <v>8.3036750544709034E-3</v>
      </c>
      <c r="AG1024" s="5">
        <f t="shared" si="1088"/>
        <v>2.6360869487656118E-3</v>
      </c>
      <c r="AH1024" s="5">
        <f t="shared" si="1089"/>
        <v>2.9364441201370902E-3</v>
      </c>
      <c r="AI1024" s="5">
        <f t="shared" si="1090"/>
        <v>4.4192310760389417E-3</v>
      </c>
      <c r="AJ1024" s="5">
        <f t="shared" si="1091"/>
        <v>3.3253831001756897E-3</v>
      </c>
      <c r="AK1024" s="5">
        <f t="shared" si="1092"/>
        <v>1.6681895670178862E-3</v>
      </c>
      <c r="AL1024" s="5">
        <f t="shared" si="1093"/>
        <v>3.598371355822667E-5</v>
      </c>
      <c r="AM1024" s="5">
        <f t="shared" si="1094"/>
        <v>5.5110458885877962E-3</v>
      </c>
      <c r="AN1024" s="5">
        <f t="shared" si="1095"/>
        <v>5.2486143950681166E-3</v>
      </c>
      <c r="AO1024" s="5">
        <f t="shared" si="1096"/>
        <v>2.499339837213314E-3</v>
      </c>
      <c r="AP1024" s="5">
        <f t="shared" si="1097"/>
        <v>7.9344110676158837E-4</v>
      </c>
      <c r="AQ1024" s="5">
        <f t="shared" si="1098"/>
        <v>1.8891452270481787E-4</v>
      </c>
      <c r="AR1024" s="5">
        <f t="shared" si="1099"/>
        <v>5.5932261101945054E-4</v>
      </c>
      <c r="AS1024" s="5">
        <f t="shared" si="1100"/>
        <v>8.4175818201267182E-4</v>
      </c>
      <c r="AT1024" s="5">
        <f t="shared" si="1101"/>
        <v>6.3340621586335105E-4</v>
      </c>
      <c r="AU1024" s="5">
        <f t="shared" si="1102"/>
        <v>3.177503491046478E-4</v>
      </c>
      <c r="AV1024" s="5">
        <f t="shared" si="1103"/>
        <v>1.1955039494501982E-4</v>
      </c>
      <c r="AW1024" s="5">
        <f t="shared" si="1104"/>
        <v>1.4326466556344641E-6</v>
      </c>
      <c r="AX1024" s="5">
        <f t="shared" si="1105"/>
        <v>1.3823173116825638E-3</v>
      </c>
      <c r="AY1024" s="5">
        <f t="shared" si="1106"/>
        <v>1.3164924929536597E-3</v>
      </c>
      <c r="AZ1024" s="5">
        <f t="shared" si="1107"/>
        <v>6.2690109910210838E-4</v>
      </c>
      <c r="BA1024" s="5">
        <f t="shared" si="1108"/>
        <v>1.9901619399474249E-4</v>
      </c>
      <c r="BB1024" s="5">
        <f t="shared" si="1109"/>
        <v>4.7384801441026559E-5</v>
      </c>
      <c r="BC1024" s="5">
        <f t="shared" si="1110"/>
        <v>9.0256751977271977E-6</v>
      </c>
      <c r="BD1024" s="5">
        <f t="shared" si="1111"/>
        <v>8.8781354363331677E-5</v>
      </c>
      <c r="BE1024" s="5">
        <f t="shared" si="1112"/>
        <v>1.3361239108372472E-4</v>
      </c>
      <c r="BF1024" s="5">
        <f t="shared" si="1113"/>
        <v>1.0054065506846739E-4</v>
      </c>
      <c r="BG1024" s="5">
        <f t="shared" si="1114"/>
        <v>5.043655626850936E-5</v>
      </c>
      <c r="BH1024" s="5">
        <f t="shared" si="1115"/>
        <v>1.8976250501557075E-5</v>
      </c>
      <c r="BI1024" s="5">
        <f t="shared" si="1116"/>
        <v>5.7116997628591299E-6</v>
      </c>
      <c r="BJ1024" s="8">
        <f t="shared" si="1117"/>
        <v>0.49990810297784194</v>
      </c>
      <c r="BK1024" s="8">
        <f t="shared" si="1118"/>
        <v>0.26142332895219766</v>
      </c>
      <c r="BL1024" s="8">
        <f t="shared" si="1119"/>
        <v>0.22664535015589468</v>
      </c>
      <c r="BM1024" s="8">
        <f t="shared" si="1120"/>
        <v>0.44419320283055913</v>
      </c>
      <c r="BN1024" s="8">
        <f t="shared" si="1121"/>
        <v>0.55480158644525002</v>
      </c>
    </row>
    <row r="1025" spans="1:66" x14ac:dyDescent="0.25">
      <c r="A1025" t="s">
        <v>10</v>
      </c>
      <c r="B1025" t="s">
        <v>429</v>
      </c>
      <c r="C1025" t="s">
        <v>40</v>
      </c>
      <c r="D1025" s="18" t="s">
        <v>548</v>
      </c>
      <c r="E1025">
        <f>VLOOKUP(A1025,home!$A$2:$E$405,3,FALSE)</f>
        <v>1.6503000000000001</v>
      </c>
      <c r="F1025">
        <f>VLOOKUP(B1025,home!$B$2:$E$405,3,FALSE)</f>
        <v>1.1762999999999999</v>
      </c>
      <c r="G1025">
        <f>VLOOKUP(C1025,away!$B$2:$E$405,4,FALSE)</f>
        <v>0.8911</v>
      </c>
      <c r="H1025">
        <f>VLOOKUP(A1025,away!$A$2:$E$405,3,FALSE)</f>
        <v>1.3855999999999999</v>
      </c>
      <c r="I1025">
        <f>VLOOKUP(C1025,away!$B$2:$E$405,3,FALSE)</f>
        <v>0.93400000000000005</v>
      </c>
      <c r="J1025">
        <f>VLOOKUP(B1025,home!$B$2:$E$405,4,FALSE)</f>
        <v>0.67930000000000001</v>
      </c>
      <c r="K1025" s="3">
        <f t="shared" ref="K1025:K1088" si="1122">E1025*F1025*G1025</f>
        <v>1.7298459947789999</v>
      </c>
      <c r="L1025" s="3">
        <f t="shared" ref="L1025:L1088" si="1123">H1025*I1025*J1025</f>
        <v>0.87911636671999993</v>
      </c>
      <c r="M1025" s="5">
        <f t="shared" ref="M1025:M1088" si="1124">_xlfn.POISSON.DIST(0,K1025,FALSE) * _xlfn.POISSON.DIST(0,L1025,FALSE)</f>
        <v>7.3610885637603513E-2</v>
      </c>
      <c r="N1025" s="5">
        <f t="shared" ref="N1025:N1088" si="1125">_xlfn.POISSON.DIST(1,K1025,FALSE) * _xlfn.POISSON.DIST(0,L1025,FALSE)</f>
        <v>0.12733549569234345</v>
      </c>
      <c r="O1025" s="5">
        <f t="shared" ref="O1025:O1088" si="1126">_xlfn.POISSON.DIST(0,K1025,FALSE) * _xlfn.POISSON.DIST(1,L1025,FALSE)</f>
        <v>6.4712534332771424E-2</v>
      </c>
      <c r="P1025" s="5">
        <f t="shared" ref="P1025:P1088" si="1127">_xlfn.POISSON.DIST(1,K1025,FALSE) * _xlfn.POISSON.DIST(1,L1025,FALSE)</f>
        <v>0.11194271832754318</v>
      </c>
      <c r="Q1025" s="5">
        <f t="shared" ref="Q1025:Q1088" si="1128">_xlfn.POISSON.DIST(2,K1025,FALSE) * _xlfn.POISSON.DIST(0,L1025,FALSE)</f>
        <v>0.11013539860829948</v>
      </c>
      <c r="R1025" s="5">
        <f t="shared" ref="R1025:R1088" si="1129">_xlfn.POISSON.DIST(0,K1025,FALSE) * _xlfn.POISSON.DIST(2,L1025,FALSE)</f>
        <v>2.8444924031934632E-2</v>
      </c>
      <c r="S1025" s="5">
        <f t="shared" ref="S1025:S1088" si="1130">_xlfn.POISSON.DIST(2,K1025,FALSE) * _xlfn.POISSON.DIST(2,L1025,FALSE)</f>
        <v>4.2558828351326836E-2</v>
      </c>
      <c r="T1025" s="5">
        <f t="shared" ref="T1025:T1088" si="1131">_xlfn.POISSON.DIST(2,K1025,FALSE) * _xlfn.POISSON.DIST(1,L1025,FALSE)</f>
        <v>9.6821831471787176E-2</v>
      </c>
      <c r="U1025" s="5">
        <f t="shared" ref="U1025:U1088" si="1132">_xlfn.POISSON.DIST(1,K1025,FALSE) * _xlfn.POISSON.DIST(2,L1025,FALSE)</f>
        <v>4.9205337908435051E-2</v>
      </c>
      <c r="V1025" s="5">
        <f t="shared" ref="V1025:V1088" si="1133">_xlfn.POISSON.DIST(3,K1025,FALSE) * _xlfn.POISSON.DIST(3,L1025,FALSE)</f>
        <v>7.1911932487470657E-3</v>
      </c>
      <c r="W1025" s="5">
        <f t="shared" ref="W1025:W1088" si="1134">_xlfn.POISSON.DIST(3,K1025,FALSE) * _xlfn.POISSON.DIST(0,L1025,FALSE)</f>
        <v>6.3505759388651842E-2</v>
      </c>
      <c r="X1025" s="5">
        <f t="shared" ref="X1025:X1088" si="1135">_xlfn.POISSON.DIST(3,K1025,FALSE) * _xlfn.POISSON.DIST(1,L1025,FALSE)</f>
        <v>5.5828952459546131E-2</v>
      </c>
      <c r="Y1025" s="5">
        <f t="shared" ref="Y1025:Y1088" si="1136">_xlfn.POISSON.DIST(3,K1025,FALSE) * _xlfn.POISSON.DIST(2,L1025,FALSE)</f>
        <v>2.4540072922009895E-2</v>
      </c>
      <c r="Z1025" s="5">
        <f t="shared" ref="Z1025:Z1088" si="1137">_xlfn.POISSON.DIST(0,K1025,FALSE) * _xlfn.POISSON.DIST(3,L1025,FALSE)</f>
        <v>8.3354660888602626E-3</v>
      </c>
      <c r="AA1025" s="5">
        <f t="shared" ref="AA1025:AA1088" si="1138">_xlfn.POISSON.DIST(1,K1025,FALSE) * _xlfn.POISSON.DIST(3,L1025,FALSE)</f>
        <v>1.4419072628431104E-2</v>
      </c>
      <c r="AB1025" s="5">
        <f t="shared" ref="AB1025:AB1088" si="1139">_xlfn.POISSON.DIST(2,K1025,FALSE) * _xlfn.POISSON.DIST(3,L1025,FALSE)</f>
        <v>1.2471387517359527E-2</v>
      </c>
      <c r="AC1025" s="5">
        <f t="shared" ref="AC1025:AC1088" si="1140">_xlfn.POISSON.DIST(4,K1025,FALSE) * _xlfn.POISSON.DIST(4,L1025,FALSE)</f>
        <v>6.8349412022305751E-4</v>
      </c>
      <c r="AD1025" s="5">
        <f t="shared" ref="AD1025:AD1088" si="1141">_xlfn.POISSON.DIST(4,K1025,FALSE) * _xlfn.POISSON.DIST(0,L1025,FALSE)</f>
        <v>2.7463795880964564E-2</v>
      </c>
      <c r="AE1025" s="5">
        <f t="shared" ref="AE1025:AE1088" si="1142">_xlfn.POISSON.DIST(4,K1025,FALSE) * _xlfn.POISSON.DIST(1,L1025,FALSE)</f>
        <v>2.4143872451213268E-2</v>
      </c>
      <c r="AF1025" s="5">
        <f t="shared" ref="AF1025:AF1088" si="1143">_xlfn.POISSON.DIST(4,K1025,FALSE) * _xlfn.POISSON.DIST(2,L1025,FALSE)</f>
        <v>1.0612636713930852E-2</v>
      </c>
      <c r="AG1025" s="5">
        <f t="shared" ref="AG1025:AG1088" si="1144">_xlfn.POISSON.DIST(4,K1025,FALSE) * _xlfn.POISSON.DIST(3,L1025,FALSE)</f>
        <v>3.1099142097567242E-3</v>
      </c>
      <c r="AH1025" s="5">
        <f t="shared" ref="AH1025:AH1088" si="1145">_xlfn.POISSON.DIST(0,K1025,FALSE) * _xlfn.POISSON.DIST(4,L1025,FALSE)</f>
        <v>1.8319611657391501E-3</v>
      </c>
      <c r="AI1025" s="5">
        <f t="shared" ref="AI1025:AI1088" si="1146">_xlfn.POISSON.DIST(1,K1025,FALSE) * _xlfn.POISSON.DIST(4,L1025,FALSE)</f>
        <v>3.1690106851445369E-3</v>
      </c>
      <c r="AJ1025" s="5">
        <f t="shared" ref="AJ1025:AJ1088" si="1147">_xlfn.POISSON.DIST(2,K1025,FALSE) * _xlfn.POISSON.DIST(4,L1025,FALSE)</f>
        <v>2.7409502205545662E-3</v>
      </c>
      <c r="AK1025" s="5">
        <f t="shared" ref="AK1025:AK1088" si="1148">_xlfn.POISSON.DIST(3,K1025,FALSE) * _xlfn.POISSON.DIST(4,L1025,FALSE)</f>
        <v>1.5804739203049778E-3</v>
      </c>
      <c r="AL1025" s="5">
        <f t="shared" ref="AL1025:AL1088" si="1149">_xlfn.POISSON.DIST(5,K1025,FALSE) * _xlfn.POISSON.DIST(5,L1025,FALSE)</f>
        <v>4.1576562551001844E-5</v>
      </c>
      <c r="AM1025" s="5">
        <f t="shared" ref="AM1025:AM1088" si="1150">_xlfn.POISSON.DIST(5,K1025,FALSE) * _xlfn.POISSON.DIST(0,L1025,FALSE)</f>
        <v>9.501627461222904E-3</v>
      </c>
      <c r="AN1025" s="5">
        <f t="shared" ref="AN1025:AN1088" si="1151">_xlfn.POISSON.DIST(5,K1025,FALSE) * _xlfn.POISSON.DIST(1,L1025,FALSE)</f>
        <v>8.3530362116372558E-3</v>
      </c>
      <c r="AO1025" s="5">
        <f t="shared" ref="AO1025:AO1088" si="1152">_xlfn.POISSON.DIST(5,K1025,FALSE) * _xlfn.POISSON.DIST(2,L1025,FALSE)</f>
        <v>3.6716454227275681E-3</v>
      </c>
      <c r="AP1025" s="5">
        <f t="shared" ref="AP1025:AP1088" si="1153">_xlfn.POISSON.DIST(5,K1025,FALSE) * _xlfn.POISSON.DIST(3,L1025,FALSE)</f>
        <v>1.0759345279707929E-3</v>
      </c>
      <c r="AQ1025" s="5">
        <f t="shared" ref="AQ1025:AQ1088" si="1154">_xlfn.POISSON.DIST(5,K1025,FALSE) * _xlfn.POISSON.DIST(4,L1025,FALSE)</f>
        <v>2.3646791326457033E-4</v>
      </c>
      <c r="AR1025" s="5">
        <f t="shared" ref="AR1025:AR1088" si="1155">_xlfn.POISSON.DIST(0,K1025,FALSE) * _xlfn.POISSON.DIST(5,L1025,FALSE)</f>
        <v>3.221014087993476E-4</v>
      </c>
      <c r="AS1025" s="5">
        <f t="shared" ref="AS1025:AS1088" si="1156">_xlfn.POISSON.DIST(1,K1025,FALSE) * _xlfn.POISSON.DIST(5,L1025,FALSE)</f>
        <v>5.5718583192422479E-4</v>
      </c>
      <c r="AT1025" s="5">
        <f t="shared" ref="AT1025:AT1088" si="1157">_xlfn.POISSON.DIST(2,K1025,FALSE) * _xlfn.POISSON.DIST(5,L1025,FALSE)</f>
        <v>4.8192283985086276E-4</v>
      </c>
      <c r="AU1025" s="5">
        <f t="shared" ref="AU1025:AU1088" si="1158">_xlfn.POISSON.DIST(3,K1025,FALSE) * _xlfn.POISSON.DIST(5,L1025,FALSE)</f>
        <v>2.7788409810284551E-4</v>
      </c>
      <c r="AV1025" s="5">
        <f t="shared" ref="AV1025:AV1088" si="1159">_xlfn.POISSON.DIST(4,K1025,FALSE) * _xlfn.POISSON.DIST(5,L1025,FALSE)</f>
        <v>1.2017417352899549E-4</v>
      </c>
      <c r="AW1025" s="5">
        <f t="shared" ref="AW1025:AW1088" si="1160">_xlfn.POISSON.DIST(6,K1025,FALSE) * _xlfn.POISSON.DIST(6,L1025,FALSE)</f>
        <v>1.7563047874269865E-6</v>
      </c>
      <c r="AX1025" s="5">
        <f t="shared" ref="AX1025:AX1088" si="1161">_xlfn.POISSON.DIST(6,K1025,FALSE) * _xlfn.POISSON.DIST(0,L1025,FALSE)</f>
        <v>2.739392034613103E-3</v>
      </c>
      <c r="AY1025" s="5">
        <f t="shared" ref="AY1025:AY1088" si="1162">_xlfn.POISSON.DIST(6,K1025,FALSE) * _xlfn.POISSON.DIST(1,L1025,FALSE)</f>
        <v>2.4082443724907795E-3</v>
      </c>
      <c r="AZ1025" s="5">
        <f t="shared" ref="AZ1025:AZ1088" si="1163">_xlfn.POISSON.DIST(6,K1025,FALSE) * _xlfn.POISSON.DIST(2,L1025,FALSE)</f>
        <v>1.0585635214589899E-3</v>
      </c>
      <c r="BA1025" s="5">
        <f t="shared" ref="BA1025:BA1088" si="1164">_xlfn.POISSON.DIST(6,K1025,FALSE) * _xlfn.POISSON.DIST(3,L1025,FALSE)</f>
        <v>3.1020017230911875E-4</v>
      </c>
      <c r="BB1025" s="5">
        <f t="shared" ref="BB1025:BB1088" si="1165">_xlfn.POISSON.DIST(6,K1025,FALSE) * _xlfn.POISSON.DIST(4,L1025,FALSE)</f>
        <v>6.8175512109077573E-5</v>
      </c>
      <c r="BC1025" s="5">
        <f t="shared" ref="BC1025:BC1088" si="1166">_xlfn.POISSON.DIST(6,K1025,FALSE) * _xlfn.POISSON.DIST(5,L1025,FALSE)</f>
        <v>1.1986841700921533E-5</v>
      </c>
      <c r="BD1025" s="5">
        <f t="shared" ref="BD1025:BD1088" si="1167">_xlfn.POISSON.DIST(0,K1025,FALSE) * _xlfn.POISSON.DIST(6,L1025,FALSE)</f>
        <v>4.7194103369845963E-5</v>
      </c>
      <c r="BE1025" s="5">
        <f t="shared" ref="BE1025:BE1088" si="1168">_xlfn.POISSON.DIST(1,K1025,FALSE) * _xlfn.POISSON.DIST(6,L1025,FALSE)</f>
        <v>8.1638530691514151E-5</v>
      </c>
      <c r="BF1025" s="5">
        <f t="shared" ref="BF1025:BF1088" si="1169">_xlfn.POISSON.DIST(2,K1025,FALSE) * _xlfn.POISSON.DIST(6,L1025,FALSE)</f>
        <v>7.0611042668179122E-5</v>
      </c>
      <c r="BG1025" s="5">
        <f t="shared" ref="BG1025:BG1088" si="1170">_xlfn.POISSON.DIST(3,K1025,FALSE) * _xlfn.POISSON.DIST(6,L1025,FALSE)</f>
        <v>4.071540978223958E-5</v>
      </c>
      <c r="BH1025" s="5">
        <f t="shared" ref="BH1025:BH1088" si="1171">_xlfn.POISSON.DIST(4,K1025,FALSE) * _xlfn.POISSON.DIST(6,L1025,FALSE)</f>
        <v>1.7607847134398213E-5</v>
      </c>
      <c r="BI1025" s="5">
        <f t="shared" ref="BI1025:BI1088" si="1172">_xlfn.POISSON.DIST(5,K1025,FALSE) * _xlfn.POISSON.DIST(6,L1025,FALSE)</f>
        <v>6.0917727684239241E-6</v>
      </c>
      <c r="BJ1025" s="8">
        <f t="shared" ref="BJ1025:BJ1088" si="1173">SUM(N1025,Q1025,T1025,W1025,X1025,Y1025,AD1025,AE1025,AF1025,AG1025,AM1025,AN1025,AO1025,AP1025,AQ1025,AX1025,AY1025,AZ1025,BA1025,BB1025,BC1025)</f>
        <v>0.57293300379000844</v>
      </c>
      <c r="BK1025" s="8">
        <f t="shared" ref="BK1025:BK1088" si="1174">SUM(M1025,P1025,S1025,V1025,AC1025,AL1025,AY1025)</f>
        <v>0.23843694062048545</v>
      </c>
      <c r="BL1025" s="8">
        <f t="shared" ref="BL1025:BL1088" si="1175">SUM(O1025,R1025,U1025,AA1025,AB1025,AH1025,AI1025,AJ1025,AK1025,AR1025,AS1025,AT1025,AU1025,AV1025,BD1025,BE1025,BF1025,BG1025,BH1025,BI1025)</f>
        <v>0.18059877946929573</v>
      </c>
      <c r="BM1025" s="8">
        <f t="shared" ref="BM1025:BM1088" si="1176">SUM(S1025:BI1025)</f>
        <v>0.48171574527045086</v>
      </c>
      <c r="BN1025" s="8">
        <f t="shared" ref="BN1025:BN1088" si="1177">SUM(M1025:R1025)</f>
        <v>0.51618195663049571</v>
      </c>
    </row>
    <row r="1026" spans="1:66" x14ac:dyDescent="0.25">
      <c r="A1026" t="s">
        <v>10</v>
      </c>
      <c r="B1026" t="s">
        <v>38</v>
      </c>
      <c r="C1026" t="s">
        <v>465</v>
      </c>
      <c r="D1026" s="18" t="s">
        <v>548</v>
      </c>
      <c r="E1026">
        <f>VLOOKUP(A1026,home!$A$2:$E$405,3,FALSE)</f>
        <v>1.6503000000000001</v>
      </c>
      <c r="F1026">
        <f>VLOOKUP(B1026,home!$B$2:$E$405,3,FALSE)</f>
        <v>1.5683</v>
      </c>
      <c r="G1026">
        <f>VLOOKUP(C1026,away!$B$2:$E$405,4,FALSE)</f>
        <v>0.96240000000000003</v>
      </c>
      <c r="H1026">
        <f>VLOOKUP(A1026,away!$A$2:$E$405,3,FALSE)</f>
        <v>1.3855999999999999</v>
      </c>
      <c r="I1026">
        <f>VLOOKUP(C1026,away!$B$2:$E$405,3,FALSE)</f>
        <v>0.89149999999999996</v>
      </c>
      <c r="J1026">
        <f>VLOOKUP(B1026,home!$B$2:$E$405,4,FALSE)</f>
        <v>0.63680000000000003</v>
      </c>
      <c r="K1026" s="3">
        <f t="shared" si="1122"/>
        <v>2.4908504675760001</v>
      </c>
      <c r="L1026" s="3">
        <f t="shared" si="1123"/>
        <v>0.78661509631999993</v>
      </c>
      <c r="M1026" s="5">
        <f t="shared" si="1124"/>
        <v>3.772374417195877E-2</v>
      </c>
      <c r="N1026" s="5">
        <f t="shared" si="1125"/>
        <v>9.3964205809440898E-2</v>
      </c>
      <c r="O1026" s="5">
        <f t="shared" si="1126"/>
        <v>2.9674066655376381E-2</v>
      </c>
      <c r="P1026" s="5">
        <f t="shared" si="1127"/>
        <v>7.391366280342565E-2</v>
      </c>
      <c r="Q1026" s="5">
        <f t="shared" si="1128"/>
        <v>0.11702539298792673</v>
      </c>
      <c r="R1026" s="5">
        <f t="shared" si="1129"/>
        <v>1.1671034400162495E-2</v>
      </c>
      <c r="S1026" s="5">
        <f t="shared" si="1130"/>
        <v>3.6205509745500679E-2</v>
      </c>
      <c r="T1026" s="5">
        <f t="shared" si="1131"/>
        <v>9.2053940777083815E-2</v>
      </c>
      <c r="U1026" s="5">
        <f t="shared" si="1132"/>
        <v>2.9070801492740331E-2</v>
      </c>
      <c r="V1026" s="5">
        <f t="shared" si="1133"/>
        <v>7.8821027201109086E-3</v>
      </c>
      <c r="W1026" s="5">
        <f t="shared" si="1134"/>
        <v>9.7164251614080807E-2</v>
      </c>
      <c r="X1026" s="5">
        <f t="shared" si="1135"/>
        <v>7.6430867142270875E-2</v>
      </c>
      <c r="Y1026" s="5">
        <f t="shared" si="1136"/>
        <v>3.0060836959469261E-2</v>
      </c>
      <c r="Z1026" s="5">
        <f t="shared" si="1137"/>
        <v>3.0602039496126173E-3</v>
      </c>
      <c r="AA1026" s="5">
        <f t="shared" si="1138"/>
        <v>7.6225104387705103E-3</v>
      </c>
      <c r="AB1026" s="5">
        <f t="shared" si="1139"/>
        <v>9.4932668452572359E-3</v>
      </c>
      <c r="AC1026" s="5">
        <f t="shared" si="1140"/>
        <v>9.6523273243464094E-4</v>
      </c>
      <c r="AD1026" s="5">
        <f t="shared" si="1141"/>
        <v>6.0505405391151339E-2</v>
      </c>
      <c r="AE1026" s="5">
        <f t="shared" si="1142"/>
        <v>4.7594465289641154E-2</v>
      </c>
      <c r="AF1026" s="5">
        <f t="shared" si="1143"/>
        <v>1.8719262449054985E-2</v>
      </c>
      <c r="AG1026" s="5">
        <f t="shared" si="1144"/>
        <v>4.9082848114675804E-3</v>
      </c>
      <c r="AH1026" s="5">
        <f t="shared" si="1145"/>
        <v>6.0180065614584338E-4</v>
      </c>
      <c r="AI1026" s="5">
        <f t="shared" si="1146"/>
        <v>1.4989954457484175E-3</v>
      </c>
      <c r="AJ1026" s="5">
        <f t="shared" si="1147"/>
        <v>1.8668867534683707E-3</v>
      </c>
      <c r="AK1026" s="5">
        <f t="shared" si="1148"/>
        <v>1.5500452475960438E-3</v>
      </c>
      <c r="AL1026" s="5">
        <f t="shared" si="1149"/>
        <v>7.564878649032441E-5</v>
      </c>
      <c r="AM1026" s="5">
        <f t="shared" si="1150"/>
        <v>3.0141983461884937E-2</v>
      </c>
      <c r="AN1026" s="5">
        <f t="shared" si="1151"/>
        <v>2.3710139224146463E-2</v>
      </c>
      <c r="AO1026" s="5">
        <f t="shared" si="1152"/>
        <v>9.3253767247812886E-3</v>
      </c>
      <c r="AP1026" s="5">
        <f t="shared" si="1153"/>
        <v>2.4451607035280397E-3</v>
      </c>
      <c r="AQ1026" s="5">
        <f t="shared" si="1154"/>
        <v>4.8085008058089689E-4</v>
      </c>
      <c r="AR1026" s="5">
        <f t="shared" si="1155"/>
        <v>9.4677096219920366E-5</v>
      </c>
      <c r="AS1026" s="5">
        <f t="shared" si="1156"/>
        <v>2.3582648938812658E-4</v>
      </c>
      <c r="AT1026" s="5">
        <f t="shared" si="1157"/>
        <v>2.9370426067961097E-4</v>
      </c>
      <c r="AU1026" s="5">
        <f t="shared" si="1158"/>
        <v>2.4385779834762409E-4</v>
      </c>
      <c r="AV1026" s="5">
        <f t="shared" si="1159"/>
        <v>1.5185332775905839E-4</v>
      </c>
      <c r="AW1026" s="5">
        <f t="shared" si="1160"/>
        <v>4.117270478718883E-6</v>
      </c>
      <c r="AX1026" s="5">
        <f t="shared" si="1161"/>
        <v>1.2513195599950691E-2</v>
      </c>
      <c r="AY1026" s="5">
        <f t="shared" si="1162"/>
        <v>9.8430685621262119E-3</v>
      </c>
      <c r="AZ1026" s="5">
        <f t="shared" si="1163"/>
        <v>3.8713531625406365E-3</v>
      </c>
      <c r="BA1026" s="5">
        <f t="shared" si="1164"/>
        <v>1.0150882802802128E-3</v>
      </c>
      <c r="BB1026" s="5">
        <f t="shared" si="1165"/>
        <v>1.9962094134148069E-4</v>
      </c>
      <c r="BC1026" s="5">
        <f t="shared" si="1166"/>
        <v>3.1404969200163586E-5</v>
      </c>
      <c r="BD1026" s="5">
        <f t="shared" si="1167"/>
        <v>1.2412405527055086E-5</v>
      </c>
      <c r="BE1026" s="5">
        <f t="shared" si="1168"/>
        <v>3.0917446110808087E-5</v>
      </c>
      <c r="BF1026" s="5">
        <f t="shared" si="1169"/>
        <v>3.8505367550681071E-5</v>
      </c>
      <c r="BG1026" s="5">
        <f t="shared" si="1170"/>
        <v>3.1970370922599886E-5</v>
      </c>
      <c r="BH1026" s="5">
        <f t="shared" si="1171"/>
        <v>1.990835334028403E-5</v>
      </c>
      <c r="BI1026" s="5">
        <f t="shared" si="1172"/>
        <v>9.9177462452629341E-6</v>
      </c>
      <c r="BJ1026" s="8">
        <f t="shared" si="1173"/>
        <v>0.73200415494194837</v>
      </c>
      <c r="BK1026" s="8">
        <f t="shared" si="1174"/>
        <v>0.16660896952204721</v>
      </c>
      <c r="BL1026" s="8">
        <f t="shared" si="1175"/>
        <v>9.421295859735665E-2</v>
      </c>
      <c r="BM1026" s="8">
        <f t="shared" si="1176"/>
        <v>0.6220752288910264</v>
      </c>
      <c r="BN1026" s="8">
        <f t="shared" si="1177"/>
        <v>0.3639721068282909</v>
      </c>
    </row>
    <row r="1027" spans="1:66" x14ac:dyDescent="0.25">
      <c r="A1027" t="s">
        <v>10</v>
      </c>
      <c r="B1027" t="s">
        <v>214</v>
      </c>
      <c r="C1027" t="s">
        <v>215</v>
      </c>
      <c r="D1027" s="18" t="s">
        <v>548</v>
      </c>
      <c r="E1027">
        <f>VLOOKUP(A1027,home!$A$2:$E$405,3,FALSE)</f>
        <v>1.6503000000000001</v>
      </c>
      <c r="F1027">
        <f>VLOOKUP(B1027,home!$B$2:$E$405,3,FALSE)</f>
        <v>1.4258</v>
      </c>
      <c r="G1027">
        <f>VLOOKUP(C1027,away!$B$2:$E$405,4,FALSE)</f>
        <v>0.74850000000000005</v>
      </c>
      <c r="H1027">
        <f>VLOOKUP(A1027,away!$A$2:$E$405,3,FALSE)</f>
        <v>1.3855999999999999</v>
      </c>
      <c r="I1027">
        <f>VLOOKUP(C1027,away!$B$2:$E$405,3,FALSE)</f>
        <v>0.72170000000000001</v>
      </c>
      <c r="J1027">
        <f>VLOOKUP(B1027,home!$B$2:$E$405,4,FALSE)</f>
        <v>0.63680000000000003</v>
      </c>
      <c r="K1027" s="3">
        <f t="shared" si="1122"/>
        <v>1.7612188083900002</v>
      </c>
      <c r="L1027" s="3">
        <f t="shared" si="1123"/>
        <v>0.63679205273600004</v>
      </c>
      <c r="M1027" s="5">
        <f t="shared" si="1124"/>
        <v>9.0898583486585777E-2</v>
      </c>
      <c r="N1027" s="5">
        <f t="shared" si="1125"/>
        <v>0.16009229489258356</v>
      </c>
      <c r="O1027" s="5">
        <f t="shared" si="1126"/>
        <v>5.7883495569217638E-2</v>
      </c>
      <c r="P1027" s="5">
        <f t="shared" si="1127"/>
        <v>0.10194550109186534</v>
      </c>
      <c r="Q1027" s="5">
        <f t="shared" si="1128"/>
        <v>0.14097878042156828</v>
      </c>
      <c r="R1027" s="5">
        <f t="shared" si="1129"/>
        <v>1.8429874981528632E-2</v>
      </c>
      <c r="S1027" s="5">
        <f t="shared" si="1130"/>
        <v>2.8583738035932189E-2</v>
      </c>
      <c r="T1027" s="5">
        <f t="shared" si="1131"/>
        <v>8.9774166976868283E-2</v>
      </c>
      <c r="U1027" s="5">
        <f t="shared" si="1132"/>
        <v>3.2459042453744535E-2</v>
      </c>
      <c r="V1027" s="5">
        <f t="shared" si="1133"/>
        <v>3.5619470811197999E-3</v>
      </c>
      <c r="W1027" s="5">
        <f t="shared" si="1134"/>
        <v>8.2764826554116669E-2</v>
      </c>
      <c r="X1027" s="5">
        <f t="shared" si="1135"/>
        <v>5.270398379573496E-2</v>
      </c>
      <c r="Y1027" s="5">
        <f t="shared" si="1136"/>
        <v>1.6780739014325474E-2</v>
      </c>
      <c r="Z1027" s="5">
        <f t="shared" si="1137"/>
        <v>3.9119993070518225E-3</v>
      </c>
      <c r="AA1027" s="5">
        <f t="shared" si="1138"/>
        <v>6.8898867579883175E-3</v>
      </c>
      <c r="AB1027" s="5">
        <f t="shared" si="1139"/>
        <v>6.0672990729231137E-3</v>
      </c>
      <c r="AC1027" s="5">
        <f t="shared" si="1140"/>
        <v>2.4967693810449513E-4</v>
      </c>
      <c r="AD1027" s="5">
        <f t="shared" si="1141"/>
        <v>3.6441742300061593E-2</v>
      </c>
      <c r="AE1027" s="5">
        <f t="shared" si="1142"/>
        <v>2.3205811884532544E-2</v>
      </c>
      <c r="AF1027" s="5">
        <f t="shared" si="1143"/>
        <v>7.3886382926784721E-3</v>
      </c>
      <c r="AG1027" s="5">
        <f t="shared" si="1144"/>
        <v>1.5683420484395129E-3</v>
      </c>
      <c r="AH1027" s="5">
        <f t="shared" si="1145"/>
        <v>6.2278251725983479E-4</v>
      </c>
      <c r="AI1027" s="5">
        <f t="shared" si="1146"/>
        <v>1.0968562829344912E-3</v>
      </c>
      <c r="AJ1027" s="5">
        <f t="shared" si="1147"/>
        <v>9.659019578024847E-4</v>
      </c>
      <c r="AK1027" s="5">
        <f t="shared" si="1148"/>
        <v>5.6705489838082025E-4</v>
      </c>
      <c r="AL1027" s="5">
        <f t="shared" si="1149"/>
        <v>1.1200808456999416E-5</v>
      </c>
      <c r="AM1027" s="5">
        <f t="shared" si="1150"/>
        <v>1.2836376389873999E-2</v>
      </c>
      <c r="AN1027" s="5">
        <f t="shared" si="1151"/>
        <v>8.1741024709997903E-3</v>
      </c>
      <c r="AO1027" s="5">
        <f t="shared" si="1152"/>
        <v>2.602601745891183E-3</v>
      </c>
      <c r="AP1027" s="5">
        <f t="shared" si="1153"/>
        <v>5.5243870274011473E-4</v>
      </c>
      <c r="AQ1027" s="5">
        <f t="shared" si="1154"/>
        <v>8.7947143882172632E-5</v>
      </c>
      <c r="AR1027" s="5">
        <f t="shared" si="1155"/>
        <v>7.931659151479675E-5</v>
      </c>
      <c r="AS1027" s="5">
        <f t="shared" si="1156"/>
        <v>1.3969387279324675E-4</v>
      </c>
      <c r="AT1027" s="5">
        <f t="shared" si="1157"/>
        <v>1.2301573809015315E-4</v>
      </c>
      <c r="AU1027" s="5">
        <f t="shared" si="1158"/>
        <v>7.2219210550785311E-5</v>
      </c>
      <c r="AV1027" s="5">
        <f t="shared" si="1159"/>
        <v>3.1798457987280149E-5</v>
      </c>
      <c r="AW1027" s="5">
        <f t="shared" si="1160"/>
        <v>3.489456744551524E-7</v>
      </c>
      <c r="AX1027" s="5">
        <f t="shared" si="1161"/>
        <v>3.7679445882365693E-3</v>
      </c>
      <c r="AY1027" s="5">
        <f t="shared" si="1162"/>
        <v>2.3993971689386675E-3</v>
      </c>
      <c r="AZ1027" s="5">
        <f t="shared" si="1163"/>
        <v>7.6395852426870052E-4</v>
      </c>
      <c r="BA1027" s="5">
        <f t="shared" si="1164"/>
        <v>1.6216090562474371E-4</v>
      </c>
      <c r="BB1027" s="5">
        <f t="shared" si="1165"/>
        <v>2.5815693991577326E-5</v>
      </c>
      <c r="BC1027" s="5">
        <f t="shared" si="1166"/>
        <v>3.2878457539401913E-6</v>
      </c>
      <c r="BD1027" s="5">
        <f t="shared" si="1167"/>
        <v>8.4180291877883656E-6</v>
      </c>
      <c r="BE1027" s="5">
        <f t="shared" si="1168"/>
        <v>1.4825991335108867E-5</v>
      </c>
      <c r="BF1027" s="5">
        <f t="shared" si="1169"/>
        <v>1.3055907396210455E-5</v>
      </c>
      <c r="BG1027" s="5">
        <f t="shared" si="1170"/>
        <v>7.6647698889346559E-6</v>
      </c>
      <c r="BH1027" s="5">
        <f t="shared" si="1171"/>
        <v>3.3748342225932616E-6</v>
      </c>
      <c r="BI1027" s="5">
        <f t="shared" si="1172"/>
        <v>1.1887643016059004E-6</v>
      </c>
      <c r="BJ1027" s="8">
        <f t="shared" si="1173"/>
        <v>0.64307535736111077</v>
      </c>
      <c r="BK1027" s="8">
        <f t="shared" si="1174"/>
        <v>0.22765004461100327</v>
      </c>
      <c r="BL1027" s="8">
        <f t="shared" si="1175"/>
        <v>0.12547676665904836</v>
      </c>
      <c r="BM1027" s="8">
        <f t="shared" si="1176"/>
        <v>0.42748658927160088</v>
      </c>
      <c r="BN1027" s="8">
        <f t="shared" si="1177"/>
        <v>0.5702285304433492</v>
      </c>
    </row>
    <row r="1028" spans="1:66" x14ac:dyDescent="0.25">
      <c r="A1028" t="s">
        <v>10</v>
      </c>
      <c r="B1028" t="s">
        <v>494</v>
      </c>
      <c r="C1028" t="s">
        <v>210</v>
      </c>
      <c r="D1028" s="18" t="s">
        <v>548</v>
      </c>
      <c r="E1028">
        <f>VLOOKUP(A1028,home!$A$2:$E$405,3,FALSE)</f>
        <v>1.6503000000000001</v>
      </c>
      <c r="F1028" t="e">
        <f>VLOOKUP(B1028,home!$B$2:$E$405,3,FALSE)</f>
        <v>#N/A</v>
      </c>
      <c r="G1028">
        <f>VLOOKUP(C1028,away!$B$2:$E$405,4,FALSE)</f>
        <v>0.78420000000000001</v>
      </c>
      <c r="H1028">
        <f>VLOOKUP(A1028,away!$A$2:$E$405,3,FALSE)</f>
        <v>1.3855999999999999</v>
      </c>
      <c r="I1028">
        <f>VLOOKUP(C1028,away!$B$2:$E$405,3,FALSE)</f>
        <v>1.5283</v>
      </c>
      <c r="J1028" t="e">
        <f>VLOOKUP(B1028,home!$B$2:$E$405,4,FALSE)</f>
        <v>#N/A</v>
      </c>
      <c r="K1028" s="3" t="e">
        <f t="shared" si="1122"/>
        <v>#N/A</v>
      </c>
      <c r="L1028" s="3" t="e">
        <f t="shared" si="1123"/>
        <v>#N/A</v>
      </c>
      <c r="M1028" s="5" t="e">
        <f t="shared" si="1124"/>
        <v>#N/A</v>
      </c>
      <c r="N1028" s="5" t="e">
        <f t="shared" si="1125"/>
        <v>#N/A</v>
      </c>
      <c r="O1028" s="5" t="e">
        <f t="shared" si="1126"/>
        <v>#N/A</v>
      </c>
      <c r="P1028" s="5" t="e">
        <f t="shared" si="1127"/>
        <v>#N/A</v>
      </c>
      <c r="Q1028" s="5" t="e">
        <f t="shared" si="1128"/>
        <v>#N/A</v>
      </c>
      <c r="R1028" s="5" t="e">
        <f t="shared" si="1129"/>
        <v>#N/A</v>
      </c>
      <c r="S1028" s="5" t="e">
        <f t="shared" si="1130"/>
        <v>#N/A</v>
      </c>
      <c r="T1028" s="5" t="e">
        <f t="shared" si="1131"/>
        <v>#N/A</v>
      </c>
      <c r="U1028" s="5" t="e">
        <f t="shared" si="1132"/>
        <v>#N/A</v>
      </c>
      <c r="V1028" s="5" t="e">
        <f t="shared" si="1133"/>
        <v>#N/A</v>
      </c>
      <c r="W1028" s="5" t="e">
        <f t="shared" si="1134"/>
        <v>#N/A</v>
      </c>
      <c r="X1028" s="5" t="e">
        <f t="shared" si="1135"/>
        <v>#N/A</v>
      </c>
      <c r="Y1028" s="5" t="e">
        <f t="shared" si="1136"/>
        <v>#N/A</v>
      </c>
      <c r="Z1028" s="5" t="e">
        <f t="shared" si="1137"/>
        <v>#N/A</v>
      </c>
      <c r="AA1028" s="5" t="e">
        <f t="shared" si="1138"/>
        <v>#N/A</v>
      </c>
      <c r="AB1028" s="5" t="e">
        <f t="shared" si="1139"/>
        <v>#N/A</v>
      </c>
      <c r="AC1028" s="5" t="e">
        <f t="shared" si="1140"/>
        <v>#N/A</v>
      </c>
      <c r="AD1028" s="5" t="e">
        <f t="shared" si="1141"/>
        <v>#N/A</v>
      </c>
      <c r="AE1028" s="5" t="e">
        <f t="shared" si="1142"/>
        <v>#N/A</v>
      </c>
      <c r="AF1028" s="5" t="e">
        <f t="shared" si="1143"/>
        <v>#N/A</v>
      </c>
      <c r="AG1028" s="5" t="e">
        <f t="shared" si="1144"/>
        <v>#N/A</v>
      </c>
      <c r="AH1028" s="5" t="e">
        <f t="shared" si="1145"/>
        <v>#N/A</v>
      </c>
      <c r="AI1028" s="5" t="e">
        <f t="shared" si="1146"/>
        <v>#N/A</v>
      </c>
      <c r="AJ1028" s="5" t="e">
        <f t="shared" si="1147"/>
        <v>#N/A</v>
      </c>
      <c r="AK1028" s="5" t="e">
        <f t="shared" si="1148"/>
        <v>#N/A</v>
      </c>
      <c r="AL1028" s="5" t="e">
        <f t="shared" si="1149"/>
        <v>#N/A</v>
      </c>
      <c r="AM1028" s="5" t="e">
        <f t="shared" si="1150"/>
        <v>#N/A</v>
      </c>
      <c r="AN1028" s="5" t="e">
        <f t="shared" si="1151"/>
        <v>#N/A</v>
      </c>
      <c r="AO1028" s="5" t="e">
        <f t="shared" si="1152"/>
        <v>#N/A</v>
      </c>
      <c r="AP1028" s="5" t="e">
        <f t="shared" si="1153"/>
        <v>#N/A</v>
      </c>
      <c r="AQ1028" s="5" t="e">
        <f t="shared" si="1154"/>
        <v>#N/A</v>
      </c>
      <c r="AR1028" s="5" t="e">
        <f t="shared" si="1155"/>
        <v>#N/A</v>
      </c>
      <c r="AS1028" s="5" t="e">
        <f t="shared" si="1156"/>
        <v>#N/A</v>
      </c>
      <c r="AT1028" s="5" t="e">
        <f t="shared" si="1157"/>
        <v>#N/A</v>
      </c>
      <c r="AU1028" s="5" t="e">
        <f t="shared" si="1158"/>
        <v>#N/A</v>
      </c>
      <c r="AV1028" s="5" t="e">
        <f t="shared" si="1159"/>
        <v>#N/A</v>
      </c>
      <c r="AW1028" s="5" t="e">
        <f t="shared" si="1160"/>
        <v>#N/A</v>
      </c>
      <c r="AX1028" s="5" t="e">
        <f t="shared" si="1161"/>
        <v>#N/A</v>
      </c>
      <c r="AY1028" s="5" t="e">
        <f t="shared" si="1162"/>
        <v>#N/A</v>
      </c>
      <c r="AZ1028" s="5" t="e">
        <f t="shared" si="1163"/>
        <v>#N/A</v>
      </c>
      <c r="BA1028" s="5" t="e">
        <f t="shared" si="1164"/>
        <v>#N/A</v>
      </c>
      <c r="BB1028" s="5" t="e">
        <f t="shared" si="1165"/>
        <v>#N/A</v>
      </c>
      <c r="BC1028" s="5" t="e">
        <f t="shared" si="1166"/>
        <v>#N/A</v>
      </c>
      <c r="BD1028" s="5" t="e">
        <f t="shared" si="1167"/>
        <v>#N/A</v>
      </c>
      <c r="BE1028" s="5" t="e">
        <f t="shared" si="1168"/>
        <v>#N/A</v>
      </c>
      <c r="BF1028" s="5" t="e">
        <f t="shared" si="1169"/>
        <v>#N/A</v>
      </c>
      <c r="BG1028" s="5" t="e">
        <f t="shared" si="1170"/>
        <v>#N/A</v>
      </c>
      <c r="BH1028" s="5" t="e">
        <f t="shared" si="1171"/>
        <v>#N/A</v>
      </c>
      <c r="BI1028" s="5" t="e">
        <f t="shared" si="1172"/>
        <v>#N/A</v>
      </c>
      <c r="BJ1028" s="8" t="e">
        <f t="shared" si="1173"/>
        <v>#N/A</v>
      </c>
      <c r="BK1028" s="8" t="e">
        <f t="shared" si="1174"/>
        <v>#N/A</v>
      </c>
      <c r="BL1028" s="8" t="e">
        <f t="shared" si="1175"/>
        <v>#N/A</v>
      </c>
      <c r="BM1028" s="8" t="e">
        <f t="shared" si="1176"/>
        <v>#N/A</v>
      </c>
      <c r="BN1028" s="8" t="e">
        <f t="shared" si="1177"/>
        <v>#N/A</v>
      </c>
    </row>
    <row r="1029" spans="1:66" x14ac:dyDescent="0.25">
      <c r="A1029" t="s">
        <v>13</v>
      </c>
      <c r="B1029" t="s">
        <v>222</v>
      </c>
      <c r="C1029" t="s">
        <v>48</v>
      </c>
      <c r="D1029" s="18" t="s">
        <v>548</v>
      </c>
      <c r="E1029">
        <f>VLOOKUP(A1029,home!$A$2:$E$405,3,FALSE)</f>
        <v>1.8552</v>
      </c>
      <c r="F1029">
        <f>VLOOKUP(B1029,home!$B$2:$E$405,3,FALSE)</f>
        <v>0.96860000000000002</v>
      </c>
      <c r="G1029">
        <f>VLOOKUP(C1029,away!$B$2:$E$405,4,FALSE)</f>
        <v>1.1791</v>
      </c>
      <c r="H1029">
        <f>VLOOKUP(A1029,away!$A$2:$E$405,3,FALSE)</f>
        <v>1.3231999999999999</v>
      </c>
      <c r="I1029">
        <f>VLOOKUP(C1029,away!$B$2:$E$405,3,FALSE)</f>
        <v>1.1808000000000001</v>
      </c>
      <c r="J1029">
        <f>VLOOKUP(B1029,home!$B$2:$E$405,4,FALSE)</f>
        <v>0.58989999999999998</v>
      </c>
      <c r="K1029" s="3">
        <f t="shared" si="1122"/>
        <v>2.1187798775519999</v>
      </c>
      <c r="L1029" s="3">
        <f t="shared" si="1123"/>
        <v>0.92168014694400002</v>
      </c>
      <c r="M1029" s="5">
        <f t="shared" si="1124"/>
        <v>4.7812889333961883E-2</v>
      </c>
      <c r="N1029" s="5">
        <f t="shared" si="1125"/>
        <v>0.10130498780841907</v>
      </c>
      <c r="O1029" s="5">
        <f t="shared" si="1126"/>
        <v>4.4068190867143198E-2</v>
      </c>
      <c r="P1029" s="5">
        <f t="shared" si="1127"/>
        <v>9.3370796049423804E-2</v>
      </c>
      <c r="Q1029" s="5">
        <f t="shared" si="1128"/>
        <v>0.10732148483206452</v>
      </c>
      <c r="R1029" s="5">
        <f t="shared" si="1129"/>
        <v>2.0308388316992391E-2</v>
      </c>
      <c r="S1029" s="5">
        <f t="shared" si="1130"/>
        <v>4.5584494455089115E-2</v>
      </c>
      <c r="T1029" s="5">
        <f t="shared" si="1131"/>
        <v>9.8916081910265491E-2</v>
      </c>
      <c r="U1029" s="5">
        <f t="shared" si="1132"/>
        <v>4.3029004511555592E-2</v>
      </c>
      <c r="V1029" s="5">
        <f t="shared" si="1133"/>
        <v>9.8910114779887787E-3</v>
      </c>
      <c r="W1029" s="5">
        <f t="shared" si="1134"/>
        <v>7.5796867497060161E-2</v>
      </c>
      <c r="X1029" s="5">
        <f t="shared" si="1135"/>
        <v>6.98604679725853E-2</v>
      </c>
      <c r="Y1029" s="5">
        <f t="shared" si="1136"/>
        <v>3.2194503193274514E-2</v>
      </c>
      <c r="Z1029" s="5">
        <f t="shared" si="1137"/>
        <v>6.2392794427337875E-3</v>
      </c>
      <c r="AA1029" s="5">
        <f t="shared" si="1138"/>
        <v>1.3219659733688202E-2</v>
      </c>
      <c r="AB1029" s="5">
        <f t="shared" si="1139"/>
        <v>1.40047745159115E-2</v>
      </c>
      <c r="AC1029" s="5">
        <f t="shared" si="1140"/>
        <v>1.2072210395286239E-3</v>
      </c>
      <c r="AD1029" s="5">
        <f t="shared" si="1141"/>
        <v>4.014921940856158E-2</v>
      </c>
      <c r="AE1029" s="5">
        <f t="shared" si="1142"/>
        <v>3.7004738444169932E-2</v>
      </c>
      <c r="AF1029" s="5">
        <f t="shared" si="1143"/>
        <v>1.7053266383423415E-2</v>
      </c>
      <c r="AG1029" s="5">
        <f t="shared" si="1144"/>
        <v>5.2392190220496241E-3</v>
      </c>
      <c r="AH1029" s="5">
        <f t="shared" si="1145"/>
        <v>1.4376549984008885E-3</v>
      </c>
      <c r="AI1029" s="5">
        <f t="shared" si="1146"/>
        <v>3.0460744814738545E-3</v>
      </c>
      <c r="AJ1029" s="5">
        <f t="shared" si="1147"/>
        <v>3.2269806584357234E-3</v>
      </c>
      <c r="AK1029" s="5">
        <f t="shared" si="1148"/>
        <v>2.2790872281143715E-3</v>
      </c>
      <c r="AL1029" s="5">
        <f t="shared" si="1149"/>
        <v>9.4300253374008272E-5</v>
      </c>
      <c r="AM1029" s="5">
        <f t="shared" si="1150"/>
        <v>1.7013471636456091E-2</v>
      </c>
      <c r="AN1029" s="5">
        <f t="shared" si="1151"/>
        <v>1.5680979037916428E-2</v>
      </c>
      <c r="AO1029" s="5">
        <f t="shared" si="1152"/>
        <v>7.2264235319462978E-3</v>
      </c>
      <c r="AP1029" s="5">
        <f t="shared" si="1153"/>
        <v>2.2201503676012816E-3</v>
      </c>
      <c r="AQ1029" s="5">
        <f t="shared" si="1154"/>
        <v>5.1156712926213104E-4</v>
      </c>
      <c r="AR1029" s="5">
        <f t="shared" si="1155"/>
        <v>2.6501161403618149E-4</v>
      </c>
      <c r="AS1029" s="5">
        <f t="shared" si="1156"/>
        <v>5.6150127513743839E-4</v>
      </c>
      <c r="AT1029" s="5">
        <f t="shared" si="1157"/>
        <v>5.9484880149049694E-4</v>
      </c>
      <c r="AU1029" s="5">
        <f t="shared" si="1158"/>
        <v>4.2011789026132968E-4</v>
      </c>
      <c r="AV1029" s="5">
        <f t="shared" si="1159"/>
        <v>2.2253433302132618E-4</v>
      </c>
      <c r="AW1029" s="5">
        <f t="shared" si="1160"/>
        <v>5.1153626888333063E-6</v>
      </c>
      <c r="AX1029" s="5">
        <f t="shared" si="1161"/>
        <v>6.0079668917708178E-3</v>
      </c>
      <c r="AY1029" s="5">
        <f t="shared" si="1162"/>
        <v>5.5374238076420145E-3</v>
      </c>
      <c r="AZ1029" s="5">
        <f t="shared" si="1163"/>
        <v>2.5518667943593477E-3</v>
      </c>
      <c r="BA1029" s="5">
        <f t="shared" si="1164"/>
        <v>7.8400165400221284E-4</v>
      </c>
      <c r="BB1029" s="5">
        <f t="shared" si="1165"/>
        <v>1.8064968991627457E-4</v>
      </c>
      <c r="BC1029" s="5">
        <f t="shared" si="1166"/>
        <v>3.3300246549484011E-5</v>
      </c>
      <c r="BD1029" s="5">
        <f t="shared" si="1167"/>
        <v>4.0709323894455709E-5</v>
      </c>
      <c r="BE1029" s="5">
        <f t="shared" si="1168"/>
        <v>8.6254096296319569E-5</v>
      </c>
      <c r="BF1029" s="5">
        <f t="shared" si="1169"/>
        <v>9.1376721794537213E-5</v>
      </c>
      <c r="BG1029" s="5">
        <f t="shared" si="1170"/>
        <v>6.4535719804977577E-5</v>
      </c>
      <c r="BH1029" s="5">
        <f t="shared" si="1171"/>
        <v>3.4184246126530144E-5</v>
      </c>
      <c r="BI1029" s="5">
        <f t="shared" si="1172"/>
        <v>1.4485778564435391E-5</v>
      </c>
      <c r="BJ1029" s="8">
        <f t="shared" si="1173"/>
        <v>0.64258863725929583</v>
      </c>
      <c r="BK1029" s="8">
        <f t="shared" si="1174"/>
        <v>0.20349813641700823</v>
      </c>
      <c r="BL1029" s="8">
        <f t="shared" si="1175"/>
        <v>0.14701537511214374</v>
      </c>
      <c r="BM1029" s="8">
        <f t="shared" si="1176"/>
        <v>0.57962238257822352</v>
      </c>
      <c r="BN1029" s="8">
        <f t="shared" si="1177"/>
        <v>0.41418673720800486</v>
      </c>
    </row>
    <row r="1030" spans="1:66" x14ac:dyDescent="0.25">
      <c r="A1030" t="s">
        <v>13</v>
      </c>
      <c r="B1030" t="s">
        <v>218</v>
      </c>
      <c r="C1030" t="s">
        <v>49</v>
      </c>
      <c r="D1030" s="18" t="s">
        <v>548</v>
      </c>
      <c r="E1030">
        <f>VLOOKUP(A1030,home!$A$2:$E$405,3,FALSE)</f>
        <v>1.8552</v>
      </c>
      <c r="F1030">
        <f>VLOOKUP(B1030,home!$B$2:$E$405,3,FALSE)</f>
        <v>0.88780000000000003</v>
      </c>
      <c r="G1030">
        <f>VLOOKUP(C1030,away!$B$2:$E$405,4,FALSE)</f>
        <v>1.2464999999999999</v>
      </c>
      <c r="H1030">
        <f>VLOOKUP(A1030,away!$A$2:$E$405,3,FALSE)</f>
        <v>1.3231999999999999</v>
      </c>
      <c r="I1030">
        <f>VLOOKUP(C1030,away!$B$2:$E$405,3,FALSE)</f>
        <v>1.2281</v>
      </c>
      <c r="J1030">
        <f>VLOOKUP(B1030,home!$B$2:$E$405,4,FALSE)</f>
        <v>0.57789999999999997</v>
      </c>
      <c r="K1030" s="3">
        <f t="shared" si="1122"/>
        <v>2.0530435370399998</v>
      </c>
      <c r="L1030" s="3">
        <f t="shared" si="1123"/>
        <v>0.93910016756799986</v>
      </c>
      <c r="M1030" s="5">
        <f t="shared" si="1124"/>
        <v>5.0179750778430406E-2</v>
      </c>
      <c r="N1030" s="5">
        <f t="shared" si="1125"/>
        <v>0.10302121302593442</v>
      </c>
      <c r="O1030" s="5">
        <f t="shared" si="1126"/>
        <v>4.7123812364544465E-2</v>
      </c>
      <c r="P1030" s="5">
        <f t="shared" si="1127"/>
        <v>9.6747238415713616E-2</v>
      </c>
      <c r="Q1030" s="5">
        <f t="shared" si="1128"/>
        <v>0.1057535177904579</v>
      </c>
      <c r="R1030" s="5">
        <f t="shared" si="1129"/>
        <v>2.2126990043993346E-2</v>
      </c>
      <c r="S1030" s="5">
        <f t="shared" si="1130"/>
        <v>4.663249615565207E-2</v>
      </c>
      <c r="T1030" s="5">
        <f t="shared" si="1131"/>
        <v>9.9313146277924452E-2</v>
      </c>
      <c r="U1030" s="5">
        <f t="shared" si="1132"/>
        <v>4.542767390396895E-2</v>
      </c>
      <c r="V1030" s="5">
        <f t="shared" si="1133"/>
        <v>9.9897870566503077E-3</v>
      </c>
      <c r="W1030" s="5">
        <f t="shared" si="1134"/>
        <v>7.2372192072981414E-2</v>
      </c>
      <c r="X1030" s="5">
        <f t="shared" si="1135"/>
        <v>6.7964737703000308E-2</v>
      </c>
      <c r="Y1030" s="5">
        <f t="shared" si="1136"/>
        <v>3.1912848282801373E-2</v>
      </c>
      <c r="Z1030" s="5">
        <f t="shared" si="1137"/>
        <v>6.9264866860298709E-3</v>
      </c>
      <c r="AA1030" s="5">
        <f t="shared" si="1138"/>
        <v>1.4220378725147229E-2</v>
      </c>
      <c r="AB1030" s="5">
        <f t="shared" si="1139"/>
        <v>1.4597528317962322E-2</v>
      </c>
      <c r="AC1030" s="5">
        <f t="shared" si="1140"/>
        <v>1.2037777877269241E-3</v>
      </c>
      <c r="AD1030" s="5">
        <f t="shared" si="1141"/>
        <v>3.7145815299212993E-2</v>
      </c>
      <c r="AE1030" s="5">
        <f t="shared" si="1142"/>
        <v>3.4883641371940895E-2</v>
      </c>
      <c r="AF1030" s="5">
        <f t="shared" si="1143"/>
        <v>1.6379616728885854E-2</v>
      </c>
      <c r="AG1030" s="5">
        <f t="shared" si="1144"/>
        <v>5.1273669382654388E-3</v>
      </c>
      <c r="AH1030" s="5">
        <f t="shared" si="1145"/>
        <v>1.6261662018770429E-3</v>
      </c>
      <c r="AI1030" s="5">
        <f t="shared" si="1146"/>
        <v>3.3385900109165461E-3</v>
      </c>
      <c r="AJ1030" s="5">
        <f t="shared" si="1147"/>
        <v>3.4271353223692597E-3</v>
      </c>
      <c r="AK1030" s="5">
        <f t="shared" si="1148"/>
        <v>2.345352674717235E-3</v>
      </c>
      <c r="AL1030" s="5">
        <f t="shared" si="1149"/>
        <v>9.2835994457603343E-5</v>
      </c>
      <c r="AM1030" s="5">
        <f t="shared" si="1150"/>
        <v>1.5252395205626153E-2</v>
      </c>
      <c r="AN1030" s="5">
        <f t="shared" si="1151"/>
        <v>1.4323526893416878E-2</v>
      </c>
      <c r="AO1030" s="5">
        <f t="shared" si="1152"/>
        <v>6.725613252886271E-3</v>
      </c>
      <c r="AP1030" s="5">
        <f t="shared" si="1153"/>
        <v>2.1053415109276857E-3</v>
      </c>
      <c r="AQ1030" s="5">
        <f t="shared" si="1154"/>
        <v>4.9428164142501397E-4</v>
      </c>
      <c r="AR1030" s="5">
        <f t="shared" si="1155"/>
        <v>3.0542659053522985E-4</v>
      </c>
      <c r="AS1030" s="5">
        <f t="shared" si="1156"/>
        <v>6.2705408773851582E-4</v>
      </c>
      <c r="AT1030" s="5">
        <f t="shared" si="1157"/>
        <v>6.4368467110303669E-4</v>
      </c>
      <c r="AU1030" s="5">
        <f t="shared" si="1158"/>
        <v>4.4050421796660254E-4</v>
      </c>
      <c r="AV1030" s="5">
        <f t="shared" si="1159"/>
        <v>2.2609358443379814E-4</v>
      </c>
      <c r="AW1030" s="5">
        <f t="shared" si="1160"/>
        <v>4.9719181487104446E-6</v>
      </c>
      <c r="AX1030" s="5">
        <f t="shared" si="1161"/>
        <v>5.2189719002151153E-3</v>
      </c>
      <c r="AY1030" s="5">
        <f t="shared" si="1162"/>
        <v>4.9011373860246973E-3</v>
      </c>
      <c r="AZ1030" s="5">
        <f t="shared" si="1163"/>
        <v>2.301329470244791E-3</v>
      </c>
      <c r="BA1030" s="5">
        <f t="shared" si="1164"/>
        <v>7.2039296371201973E-4</v>
      </c>
      <c r="BB1030" s="5">
        <f t="shared" si="1165"/>
        <v>1.6913028823419145E-4</v>
      </c>
      <c r="BC1030" s="5">
        <f t="shared" si="1166"/>
        <v>3.1766056404310666E-5</v>
      </c>
      <c r="BD1030" s="5">
        <f t="shared" si="1167"/>
        <v>4.7804360391892847E-5</v>
      </c>
      <c r="BE1030" s="5">
        <f t="shared" si="1168"/>
        <v>9.814443314490654E-5</v>
      </c>
      <c r="BF1030" s="5">
        <f t="shared" si="1169"/>
        <v>1.007473970823024E-4</v>
      </c>
      <c r="BG1030" s="5">
        <f t="shared" si="1170"/>
        <v>6.894626415114116E-5</v>
      </c>
      <c r="BH1030" s="5">
        <f t="shared" si="1171"/>
        <v>3.5387420504638243E-5</v>
      </c>
      <c r="BI1030" s="5">
        <f t="shared" si="1172"/>
        <v>1.4530382991912861E-5</v>
      </c>
      <c r="BJ1030" s="8">
        <f t="shared" si="1173"/>
        <v>0.62611798206052216</v>
      </c>
      <c r="BK1030" s="8">
        <f t="shared" si="1174"/>
        <v>0.20974702357465561</v>
      </c>
      <c r="BL1030" s="8">
        <f t="shared" si="1175"/>
        <v>0.15684195097554035</v>
      </c>
      <c r="BM1030" s="8">
        <f t="shared" si="1176"/>
        <v>0.569784755409798</v>
      </c>
      <c r="BN1030" s="8">
        <f t="shared" si="1177"/>
        <v>0.42495252241907411</v>
      </c>
    </row>
    <row r="1031" spans="1:66" x14ac:dyDescent="0.25">
      <c r="A1031" t="s">
        <v>16</v>
      </c>
      <c r="B1031" t="s">
        <v>495</v>
      </c>
      <c r="C1031" t="s">
        <v>17</v>
      </c>
      <c r="D1031" s="18" t="s">
        <v>548</v>
      </c>
      <c r="E1031">
        <f>VLOOKUP(A1031,home!$A$2:$E$405,3,FALSE)</f>
        <v>1.6396999999999999</v>
      </c>
      <c r="F1031" t="e">
        <f>VLOOKUP(B1031,home!$B$2:$E$405,3,FALSE)</f>
        <v>#N/A</v>
      </c>
      <c r="G1031">
        <f>VLOOKUP(C1031,away!$B$2:$E$405,4,FALSE)</f>
        <v>1.1121000000000001</v>
      </c>
      <c r="H1031">
        <f>VLOOKUP(A1031,away!$A$2:$E$405,3,FALSE)</f>
        <v>1.2963</v>
      </c>
      <c r="I1031">
        <f>VLOOKUP(C1031,away!$B$2:$E$405,3,FALSE)</f>
        <v>0.86219999999999997</v>
      </c>
      <c r="J1031" t="e">
        <f>VLOOKUP(B1031,home!$B$2:$E$405,4,FALSE)</f>
        <v>#N/A</v>
      </c>
      <c r="K1031" s="3" t="e">
        <f t="shared" si="1122"/>
        <v>#N/A</v>
      </c>
      <c r="L1031" s="3" t="e">
        <f t="shared" si="1123"/>
        <v>#N/A</v>
      </c>
      <c r="M1031" s="5" t="e">
        <f t="shared" si="1124"/>
        <v>#N/A</v>
      </c>
      <c r="N1031" s="5" t="e">
        <f t="shared" si="1125"/>
        <v>#N/A</v>
      </c>
      <c r="O1031" s="5" t="e">
        <f t="shared" si="1126"/>
        <v>#N/A</v>
      </c>
      <c r="P1031" s="5" t="e">
        <f t="shared" si="1127"/>
        <v>#N/A</v>
      </c>
      <c r="Q1031" s="5" t="e">
        <f t="shared" si="1128"/>
        <v>#N/A</v>
      </c>
      <c r="R1031" s="5" t="e">
        <f t="shared" si="1129"/>
        <v>#N/A</v>
      </c>
      <c r="S1031" s="5" t="e">
        <f t="shared" si="1130"/>
        <v>#N/A</v>
      </c>
      <c r="T1031" s="5" t="e">
        <f t="shared" si="1131"/>
        <v>#N/A</v>
      </c>
      <c r="U1031" s="5" t="e">
        <f t="shared" si="1132"/>
        <v>#N/A</v>
      </c>
      <c r="V1031" s="5" t="e">
        <f t="shared" si="1133"/>
        <v>#N/A</v>
      </c>
      <c r="W1031" s="5" t="e">
        <f t="shared" si="1134"/>
        <v>#N/A</v>
      </c>
      <c r="X1031" s="5" t="e">
        <f t="shared" si="1135"/>
        <v>#N/A</v>
      </c>
      <c r="Y1031" s="5" t="e">
        <f t="shared" si="1136"/>
        <v>#N/A</v>
      </c>
      <c r="Z1031" s="5" t="e">
        <f t="shared" si="1137"/>
        <v>#N/A</v>
      </c>
      <c r="AA1031" s="5" t="e">
        <f t="shared" si="1138"/>
        <v>#N/A</v>
      </c>
      <c r="AB1031" s="5" t="e">
        <f t="shared" si="1139"/>
        <v>#N/A</v>
      </c>
      <c r="AC1031" s="5" t="e">
        <f t="shared" si="1140"/>
        <v>#N/A</v>
      </c>
      <c r="AD1031" s="5" t="e">
        <f t="shared" si="1141"/>
        <v>#N/A</v>
      </c>
      <c r="AE1031" s="5" t="e">
        <f t="shared" si="1142"/>
        <v>#N/A</v>
      </c>
      <c r="AF1031" s="5" t="e">
        <f t="shared" si="1143"/>
        <v>#N/A</v>
      </c>
      <c r="AG1031" s="5" t="e">
        <f t="shared" si="1144"/>
        <v>#N/A</v>
      </c>
      <c r="AH1031" s="5" t="e">
        <f t="shared" si="1145"/>
        <v>#N/A</v>
      </c>
      <c r="AI1031" s="5" t="e">
        <f t="shared" si="1146"/>
        <v>#N/A</v>
      </c>
      <c r="AJ1031" s="5" t="e">
        <f t="shared" si="1147"/>
        <v>#N/A</v>
      </c>
      <c r="AK1031" s="5" t="e">
        <f t="shared" si="1148"/>
        <v>#N/A</v>
      </c>
      <c r="AL1031" s="5" t="e">
        <f t="shared" si="1149"/>
        <v>#N/A</v>
      </c>
      <c r="AM1031" s="5" t="e">
        <f t="shared" si="1150"/>
        <v>#N/A</v>
      </c>
      <c r="AN1031" s="5" t="e">
        <f t="shared" si="1151"/>
        <v>#N/A</v>
      </c>
      <c r="AO1031" s="5" t="e">
        <f t="shared" si="1152"/>
        <v>#N/A</v>
      </c>
      <c r="AP1031" s="5" t="e">
        <f t="shared" si="1153"/>
        <v>#N/A</v>
      </c>
      <c r="AQ1031" s="5" t="e">
        <f t="shared" si="1154"/>
        <v>#N/A</v>
      </c>
      <c r="AR1031" s="5" t="e">
        <f t="shared" si="1155"/>
        <v>#N/A</v>
      </c>
      <c r="AS1031" s="5" t="e">
        <f t="shared" si="1156"/>
        <v>#N/A</v>
      </c>
      <c r="AT1031" s="5" t="e">
        <f t="shared" si="1157"/>
        <v>#N/A</v>
      </c>
      <c r="AU1031" s="5" t="e">
        <f t="shared" si="1158"/>
        <v>#N/A</v>
      </c>
      <c r="AV1031" s="5" t="e">
        <f t="shared" si="1159"/>
        <v>#N/A</v>
      </c>
      <c r="AW1031" s="5" t="e">
        <f t="shared" si="1160"/>
        <v>#N/A</v>
      </c>
      <c r="AX1031" s="5" t="e">
        <f t="shared" si="1161"/>
        <v>#N/A</v>
      </c>
      <c r="AY1031" s="5" t="e">
        <f t="shared" si="1162"/>
        <v>#N/A</v>
      </c>
      <c r="AZ1031" s="5" t="e">
        <f t="shared" si="1163"/>
        <v>#N/A</v>
      </c>
      <c r="BA1031" s="5" t="e">
        <f t="shared" si="1164"/>
        <v>#N/A</v>
      </c>
      <c r="BB1031" s="5" t="e">
        <f t="shared" si="1165"/>
        <v>#N/A</v>
      </c>
      <c r="BC1031" s="5" t="e">
        <f t="shared" si="1166"/>
        <v>#N/A</v>
      </c>
      <c r="BD1031" s="5" t="e">
        <f t="shared" si="1167"/>
        <v>#N/A</v>
      </c>
      <c r="BE1031" s="5" t="e">
        <f t="shared" si="1168"/>
        <v>#N/A</v>
      </c>
      <c r="BF1031" s="5" t="e">
        <f t="shared" si="1169"/>
        <v>#N/A</v>
      </c>
      <c r="BG1031" s="5" t="e">
        <f t="shared" si="1170"/>
        <v>#N/A</v>
      </c>
      <c r="BH1031" s="5" t="e">
        <f t="shared" si="1171"/>
        <v>#N/A</v>
      </c>
      <c r="BI1031" s="5" t="e">
        <f t="shared" si="1172"/>
        <v>#N/A</v>
      </c>
      <c r="BJ1031" s="8" t="e">
        <f t="shared" si="1173"/>
        <v>#N/A</v>
      </c>
      <c r="BK1031" s="8" t="e">
        <f t="shared" si="1174"/>
        <v>#N/A</v>
      </c>
      <c r="BL1031" s="8" t="e">
        <f t="shared" si="1175"/>
        <v>#N/A</v>
      </c>
      <c r="BM1031" s="8" t="e">
        <f t="shared" si="1176"/>
        <v>#N/A</v>
      </c>
      <c r="BN1031" s="8" t="e">
        <f t="shared" si="1177"/>
        <v>#N/A</v>
      </c>
    </row>
    <row r="1032" spans="1:66" x14ac:dyDescent="0.25">
      <c r="A1032" t="s">
        <v>16</v>
      </c>
      <c r="B1032" t="s">
        <v>55</v>
      </c>
      <c r="C1032" t="s">
        <v>463</v>
      </c>
      <c r="D1032" s="18" t="s">
        <v>548</v>
      </c>
      <c r="E1032">
        <f>VLOOKUP(A1032,home!$A$2:$E$405,3,FALSE)</f>
        <v>1.6396999999999999</v>
      </c>
      <c r="F1032">
        <f>VLOOKUP(B1032,home!$B$2:$E$405,3,FALSE)</f>
        <v>0.64570000000000005</v>
      </c>
      <c r="G1032">
        <f>VLOOKUP(C1032,away!$B$2:$E$405,4,FALSE)</f>
        <v>1.1839</v>
      </c>
      <c r="H1032">
        <f>VLOOKUP(A1032,away!$A$2:$E$405,3,FALSE)</f>
        <v>1.2963</v>
      </c>
      <c r="I1032">
        <f>VLOOKUP(C1032,away!$B$2:$E$405,3,FALSE)</f>
        <v>1.1345000000000001</v>
      </c>
      <c r="J1032">
        <f>VLOOKUP(B1032,home!$B$2:$E$405,4,FALSE)</f>
        <v>0.77139999999999997</v>
      </c>
      <c r="K1032" s="3">
        <f t="shared" si="1122"/>
        <v>1.253459203931</v>
      </c>
      <c r="L1032" s="3">
        <f t="shared" si="1123"/>
        <v>1.1344612227900002</v>
      </c>
      <c r="M1032" s="5">
        <f t="shared" si="1124"/>
        <v>9.1820432789086359E-2</v>
      </c>
      <c r="N1032" s="5">
        <f t="shared" si="1125"/>
        <v>0.11509316658840807</v>
      </c>
      <c r="O1032" s="5">
        <f t="shared" si="1126"/>
        <v>0.10416672045901393</v>
      </c>
      <c r="P1032" s="5">
        <f t="shared" si="1127"/>
        <v>0.13056873450265863</v>
      </c>
      <c r="Q1032" s="5">
        <f t="shared" si="1128"/>
        <v>7.2132294484901993E-2</v>
      </c>
      <c r="R1032" s="5">
        <f t="shared" si="1129"/>
        <v>5.9086552532978551E-2</v>
      </c>
      <c r="S1032" s="5">
        <f t="shared" si="1130"/>
        <v>4.6417213227435604E-2</v>
      </c>
      <c r="T1032" s="5">
        <f t="shared" si="1131"/>
        <v>8.1831291003990309E-2</v>
      </c>
      <c r="U1032" s="5">
        <f t="shared" si="1132"/>
        <v>7.4062583101014504E-2</v>
      </c>
      <c r="V1032" s="5">
        <f t="shared" si="1133"/>
        <v>7.3339241315925037E-3</v>
      </c>
      <c r="W1032" s="5">
        <f t="shared" si="1134"/>
        <v>3.0138296140920569E-2</v>
      </c>
      <c r="X1032" s="5">
        <f t="shared" si="1135"/>
        <v>3.4190728292835891E-2</v>
      </c>
      <c r="Y1032" s="5">
        <f t="shared" si="1136"/>
        <v>1.9394027713585633E-2</v>
      </c>
      <c r="Z1032" s="5">
        <f t="shared" si="1137"/>
        <v>2.2343800879002809E-2</v>
      </c>
      <c r="AA1032" s="5">
        <f t="shared" si="1138"/>
        <v>2.800704286258764E-2</v>
      </c>
      <c r="AB1032" s="5">
        <f t="shared" si="1139"/>
        <v>1.7552842825500254E-2</v>
      </c>
      <c r="AC1032" s="5">
        <f t="shared" si="1140"/>
        <v>6.5180290194784903E-4</v>
      </c>
      <c r="AD1032" s="5">
        <f t="shared" si="1141"/>
        <v>9.4442811721587548E-3</v>
      </c>
      <c r="AE1032" s="5">
        <f t="shared" si="1142"/>
        <v>1.0714170766939797E-2</v>
      </c>
      <c r="AF1032" s="5">
        <f t="shared" si="1143"/>
        <v>6.0774056347216989E-3</v>
      </c>
      <c r="AG1032" s="5">
        <f t="shared" si="1144"/>
        <v>2.298193675919072E-3</v>
      </c>
      <c r="AH1032" s="5">
        <f t="shared" si="1145"/>
        <v>6.3370439167424525E-3</v>
      </c>
      <c r="AI1032" s="5">
        <f t="shared" si="1146"/>
        <v>7.9432260231557805E-3</v>
      </c>
      <c r="AJ1032" s="5">
        <f t="shared" si="1147"/>
        <v>4.9782548838144258E-3</v>
      </c>
      <c r="AK1032" s="5">
        <f t="shared" si="1148"/>
        <v>2.0800131345438807E-3</v>
      </c>
      <c r="AL1032" s="5">
        <f t="shared" si="1149"/>
        <v>3.7074571516333158E-5</v>
      </c>
      <c r="AM1032" s="5">
        <f t="shared" si="1150"/>
        <v>2.3676042319509282E-3</v>
      </c>
      <c r="AN1032" s="5">
        <f t="shared" si="1151"/>
        <v>2.6859551920618294E-3</v>
      </c>
      <c r="AO1032" s="5">
        <f t="shared" si="1152"/>
        <v>1.5235560057728066E-3</v>
      </c>
      <c r="AP1032" s="5">
        <f t="shared" si="1153"/>
        <v>5.7613840309935556E-4</v>
      </c>
      <c r="AQ1032" s="5">
        <f t="shared" si="1154"/>
        <v>1.6340166931909326E-4</v>
      </c>
      <c r="AR1032" s="5">
        <f t="shared" si="1155"/>
        <v>1.437826118132315E-3</v>
      </c>
      <c r="AS1032" s="5">
        <f t="shared" si="1156"/>
        <v>1.8022563814253316E-3</v>
      </c>
      <c r="AT1032" s="5">
        <f t="shared" si="1157"/>
        <v>1.1295274245704807E-3</v>
      </c>
      <c r="AU1032" s="5">
        <f t="shared" si="1158"/>
        <v>4.7193884880678238E-4</v>
      </c>
      <c r="AV1032" s="5">
        <f t="shared" si="1159"/>
        <v>1.4788902343236548E-4</v>
      </c>
      <c r="AW1032" s="5">
        <f t="shared" si="1160"/>
        <v>1.4644464618105091E-6</v>
      </c>
      <c r="AX1032" s="5">
        <f t="shared" si="1161"/>
        <v>4.9461588596747973E-4</v>
      </c>
      <c r="AY1032" s="5">
        <f t="shared" si="1162"/>
        <v>5.6112254280602631E-4</v>
      </c>
      <c r="AZ1032" s="5">
        <f t="shared" si="1163"/>
        <v>3.1828588302337948E-4</v>
      </c>
      <c r="BA1032" s="5">
        <f t="shared" si="1164"/>
        <v>1.2036099735049935E-4</v>
      </c>
      <c r="BB1032" s="5">
        <f t="shared" si="1165"/>
        <v>3.4136221057617869E-5</v>
      </c>
      <c r="BC1032" s="5">
        <f t="shared" si="1166"/>
        <v>7.7452438164909849E-6</v>
      </c>
      <c r="BD1032" s="5">
        <f t="shared" si="1167"/>
        <v>2.718596626892977E-4</v>
      </c>
      <c r="BE1032" s="5">
        <f t="shared" si="1168"/>
        <v>3.4076499637547726E-4</v>
      </c>
      <c r="BF1032" s="5">
        <f t="shared" si="1169"/>
        <v>2.1356751054217799E-4</v>
      </c>
      <c r="BG1032" s="5">
        <f t="shared" si="1170"/>
        <v>8.9232720583241272E-5</v>
      </c>
      <c r="BH1032" s="5">
        <f t="shared" si="1171"/>
        <v>2.7962393726716734E-5</v>
      </c>
      <c r="BI1032" s="5">
        <f t="shared" si="1172"/>
        <v>7.0099439561391084E-6</v>
      </c>
      <c r="BJ1032" s="8">
        <f t="shared" si="1173"/>
        <v>0.39016677775060732</v>
      </c>
      <c r="BK1032" s="8">
        <f t="shared" si="1174"/>
        <v>0.27739030466704334</v>
      </c>
      <c r="BL1032" s="8">
        <f t="shared" si="1175"/>
        <v>0.31015411476359173</v>
      </c>
      <c r="BM1032" s="8">
        <f t="shared" si="1176"/>
        <v>0.42662743860685337</v>
      </c>
      <c r="BN1032" s="8">
        <f t="shared" si="1177"/>
        <v>0.57286790135704757</v>
      </c>
    </row>
    <row r="1033" spans="1:66" x14ac:dyDescent="0.25">
      <c r="A1033" t="s">
        <v>16</v>
      </c>
      <c r="B1033" t="s">
        <v>493</v>
      </c>
      <c r="C1033" t="s">
        <v>462</v>
      </c>
      <c r="D1033" s="18" t="s">
        <v>548</v>
      </c>
      <c r="E1033">
        <f>VLOOKUP(A1033,home!$A$2:$E$405,3,FALSE)</f>
        <v>1.6396999999999999</v>
      </c>
      <c r="F1033" t="e">
        <f>VLOOKUP(B1033,home!$B$2:$E$405,3,FALSE)</f>
        <v>#N/A</v>
      </c>
      <c r="G1033">
        <f>VLOOKUP(C1033,away!$B$2:$E$405,4,FALSE)</f>
        <v>0.78920000000000001</v>
      </c>
      <c r="H1033">
        <f>VLOOKUP(A1033,away!$A$2:$E$405,3,FALSE)</f>
        <v>1.2963</v>
      </c>
      <c r="I1033">
        <f>VLOOKUP(C1033,away!$B$2:$E$405,3,FALSE)</f>
        <v>0.95289999999999997</v>
      </c>
      <c r="J1033" t="e">
        <f>VLOOKUP(B1033,home!$B$2:$E$405,4,FALSE)</f>
        <v>#N/A</v>
      </c>
      <c r="K1033" s="3" t="e">
        <f t="shared" si="1122"/>
        <v>#N/A</v>
      </c>
      <c r="L1033" s="3" t="e">
        <f t="shared" si="1123"/>
        <v>#N/A</v>
      </c>
      <c r="M1033" s="5" t="e">
        <f t="shared" si="1124"/>
        <v>#N/A</v>
      </c>
      <c r="N1033" s="5" t="e">
        <f t="shared" si="1125"/>
        <v>#N/A</v>
      </c>
      <c r="O1033" s="5" t="e">
        <f t="shared" si="1126"/>
        <v>#N/A</v>
      </c>
      <c r="P1033" s="5" t="e">
        <f t="shared" si="1127"/>
        <v>#N/A</v>
      </c>
      <c r="Q1033" s="5" t="e">
        <f t="shared" si="1128"/>
        <v>#N/A</v>
      </c>
      <c r="R1033" s="5" t="e">
        <f t="shared" si="1129"/>
        <v>#N/A</v>
      </c>
      <c r="S1033" s="5" t="e">
        <f t="shared" si="1130"/>
        <v>#N/A</v>
      </c>
      <c r="T1033" s="5" t="e">
        <f t="shared" si="1131"/>
        <v>#N/A</v>
      </c>
      <c r="U1033" s="5" t="e">
        <f t="shared" si="1132"/>
        <v>#N/A</v>
      </c>
      <c r="V1033" s="5" t="e">
        <f t="shared" si="1133"/>
        <v>#N/A</v>
      </c>
      <c r="W1033" s="5" t="e">
        <f t="shared" si="1134"/>
        <v>#N/A</v>
      </c>
      <c r="X1033" s="5" t="e">
        <f t="shared" si="1135"/>
        <v>#N/A</v>
      </c>
      <c r="Y1033" s="5" t="e">
        <f t="shared" si="1136"/>
        <v>#N/A</v>
      </c>
      <c r="Z1033" s="5" t="e">
        <f t="shared" si="1137"/>
        <v>#N/A</v>
      </c>
      <c r="AA1033" s="5" t="e">
        <f t="shared" si="1138"/>
        <v>#N/A</v>
      </c>
      <c r="AB1033" s="5" t="e">
        <f t="shared" si="1139"/>
        <v>#N/A</v>
      </c>
      <c r="AC1033" s="5" t="e">
        <f t="shared" si="1140"/>
        <v>#N/A</v>
      </c>
      <c r="AD1033" s="5" t="e">
        <f t="shared" si="1141"/>
        <v>#N/A</v>
      </c>
      <c r="AE1033" s="5" t="e">
        <f t="shared" si="1142"/>
        <v>#N/A</v>
      </c>
      <c r="AF1033" s="5" t="e">
        <f t="shared" si="1143"/>
        <v>#N/A</v>
      </c>
      <c r="AG1033" s="5" t="e">
        <f t="shared" si="1144"/>
        <v>#N/A</v>
      </c>
      <c r="AH1033" s="5" t="e">
        <f t="shared" si="1145"/>
        <v>#N/A</v>
      </c>
      <c r="AI1033" s="5" t="e">
        <f t="shared" si="1146"/>
        <v>#N/A</v>
      </c>
      <c r="AJ1033" s="5" t="e">
        <f t="shared" si="1147"/>
        <v>#N/A</v>
      </c>
      <c r="AK1033" s="5" t="e">
        <f t="shared" si="1148"/>
        <v>#N/A</v>
      </c>
      <c r="AL1033" s="5" t="e">
        <f t="shared" si="1149"/>
        <v>#N/A</v>
      </c>
      <c r="AM1033" s="5" t="e">
        <f t="shared" si="1150"/>
        <v>#N/A</v>
      </c>
      <c r="AN1033" s="5" t="e">
        <f t="shared" si="1151"/>
        <v>#N/A</v>
      </c>
      <c r="AO1033" s="5" t="e">
        <f t="shared" si="1152"/>
        <v>#N/A</v>
      </c>
      <c r="AP1033" s="5" t="e">
        <f t="shared" si="1153"/>
        <v>#N/A</v>
      </c>
      <c r="AQ1033" s="5" t="e">
        <f t="shared" si="1154"/>
        <v>#N/A</v>
      </c>
      <c r="AR1033" s="5" t="e">
        <f t="shared" si="1155"/>
        <v>#N/A</v>
      </c>
      <c r="AS1033" s="5" t="e">
        <f t="shared" si="1156"/>
        <v>#N/A</v>
      </c>
      <c r="AT1033" s="5" t="e">
        <f t="shared" si="1157"/>
        <v>#N/A</v>
      </c>
      <c r="AU1033" s="5" t="e">
        <f t="shared" si="1158"/>
        <v>#N/A</v>
      </c>
      <c r="AV1033" s="5" t="e">
        <f t="shared" si="1159"/>
        <v>#N/A</v>
      </c>
      <c r="AW1033" s="5" t="e">
        <f t="shared" si="1160"/>
        <v>#N/A</v>
      </c>
      <c r="AX1033" s="5" t="e">
        <f t="shared" si="1161"/>
        <v>#N/A</v>
      </c>
      <c r="AY1033" s="5" t="e">
        <f t="shared" si="1162"/>
        <v>#N/A</v>
      </c>
      <c r="AZ1033" s="5" t="e">
        <f t="shared" si="1163"/>
        <v>#N/A</v>
      </c>
      <c r="BA1033" s="5" t="e">
        <f t="shared" si="1164"/>
        <v>#N/A</v>
      </c>
      <c r="BB1033" s="5" t="e">
        <f t="shared" si="1165"/>
        <v>#N/A</v>
      </c>
      <c r="BC1033" s="5" t="e">
        <f t="shared" si="1166"/>
        <v>#N/A</v>
      </c>
      <c r="BD1033" s="5" t="e">
        <f t="shared" si="1167"/>
        <v>#N/A</v>
      </c>
      <c r="BE1033" s="5" t="e">
        <f t="shared" si="1168"/>
        <v>#N/A</v>
      </c>
      <c r="BF1033" s="5" t="e">
        <f t="shared" si="1169"/>
        <v>#N/A</v>
      </c>
      <c r="BG1033" s="5" t="e">
        <f t="shared" si="1170"/>
        <v>#N/A</v>
      </c>
      <c r="BH1033" s="5" t="e">
        <f t="shared" si="1171"/>
        <v>#N/A</v>
      </c>
      <c r="BI1033" s="5" t="e">
        <f t="shared" si="1172"/>
        <v>#N/A</v>
      </c>
      <c r="BJ1033" s="8" t="e">
        <f t="shared" si="1173"/>
        <v>#N/A</v>
      </c>
      <c r="BK1033" s="8" t="e">
        <f t="shared" si="1174"/>
        <v>#N/A</v>
      </c>
      <c r="BL1033" s="8" t="e">
        <f t="shared" si="1175"/>
        <v>#N/A</v>
      </c>
      <c r="BM1033" s="8" t="e">
        <f t="shared" si="1176"/>
        <v>#N/A</v>
      </c>
      <c r="BN1033" s="8" t="e">
        <f t="shared" si="1177"/>
        <v>#N/A</v>
      </c>
    </row>
    <row r="1034" spans="1:66" x14ac:dyDescent="0.25">
      <c r="A1034" t="s">
        <v>59</v>
      </c>
      <c r="B1034" t="s">
        <v>83</v>
      </c>
      <c r="C1034" t="s">
        <v>301</v>
      </c>
      <c r="D1034" s="18" t="s">
        <v>548</v>
      </c>
      <c r="E1034">
        <f>VLOOKUP(A1034,home!$A$2:$E$405,3,FALSE)</f>
        <v>1.6243000000000001</v>
      </c>
      <c r="F1034">
        <f>VLOOKUP(B1034,home!$B$2:$E$405,3,FALSE)</f>
        <v>0.87490000000000001</v>
      </c>
      <c r="G1034">
        <f>VLOOKUP(C1034,away!$B$2:$E$405,4,FALSE)</f>
        <v>0.9073</v>
      </c>
      <c r="H1034">
        <f>VLOOKUP(A1034,away!$A$2:$E$405,3,FALSE)</f>
        <v>1.2161999999999999</v>
      </c>
      <c r="I1034">
        <f>VLOOKUP(C1034,away!$B$2:$E$405,3,FALSE)</f>
        <v>0.99529999999999996</v>
      </c>
      <c r="J1034">
        <f>VLOOKUP(B1034,home!$B$2:$E$405,4,FALSE)</f>
        <v>1.0386</v>
      </c>
      <c r="K1034" s="3">
        <f t="shared" si="1122"/>
        <v>1.289364093511</v>
      </c>
      <c r="L1034" s="3">
        <f t="shared" si="1123"/>
        <v>1.2572085369959998</v>
      </c>
      <c r="M1034" s="5">
        <f t="shared" si="1124"/>
        <v>7.8349739852819858E-2</v>
      </c>
      <c r="N1034" s="5">
        <f t="shared" si="1125"/>
        <v>0.10102134130215376</v>
      </c>
      <c r="O1034" s="5">
        <f t="shared" si="1126"/>
        <v>9.8501961814380812E-2</v>
      </c>
      <c r="P1034" s="5">
        <f t="shared" si="1127"/>
        <v>0.12700489270385429</v>
      </c>
      <c r="Q1034" s="5">
        <f t="shared" si="1128"/>
        <v>6.5126645076658427E-2</v>
      </c>
      <c r="R1034" s="5">
        <f t="shared" si="1129"/>
        <v>6.1918753651946781E-2</v>
      </c>
      <c r="S1034" s="5">
        <f t="shared" si="1130"/>
        <v>5.1468718342327094E-2</v>
      </c>
      <c r="T1034" s="5">
        <f t="shared" si="1131"/>
        <v>8.187777417628346E-2</v>
      </c>
      <c r="U1034" s="5">
        <f t="shared" si="1132"/>
        <v>7.9835817673773291E-2</v>
      </c>
      <c r="V1034" s="5">
        <f t="shared" si="1133"/>
        <v>9.2700854498354319E-3</v>
      </c>
      <c r="W1034" s="5">
        <f t="shared" si="1134"/>
        <v>2.7990652564226105E-2</v>
      </c>
      <c r="X1034" s="5">
        <f t="shared" si="1135"/>
        <v>3.5190087359834026E-2</v>
      </c>
      <c r="Y1034" s="5">
        <f t="shared" si="1136"/>
        <v>2.2120639123209183E-2</v>
      </c>
      <c r="Z1034" s="5">
        <f t="shared" si="1137"/>
        <v>2.5948261897126582E-2</v>
      </c>
      <c r="AA1034" s="5">
        <f t="shared" si="1138"/>
        <v>3.3456757179174637E-2</v>
      </c>
      <c r="AB1034" s="5">
        <f t="shared" si="1139"/>
        <v>2.1568970696072078E-2</v>
      </c>
      <c r="AC1034" s="5">
        <f t="shared" si="1140"/>
        <v>9.3917526889970957E-4</v>
      </c>
      <c r="AD1034" s="5">
        <f t="shared" si="1141"/>
        <v>9.0225355925636908E-3</v>
      </c>
      <c r="AE1034" s="5">
        <f t="shared" si="1142"/>
        <v>1.1343208772321332E-2</v>
      </c>
      <c r="AF1034" s="5">
        <f t="shared" si="1143"/>
        <v>7.1303894527451478E-3</v>
      </c>
      <c r="AG1034" s="5">
        <f t="shared" si="1144"/>
        <v>2.9881288306991454E-3</v>
      </c>
      <c r="AH1034" s="5">
        <f t="shared" si="1145"/>
        <v>8.1555940943188847E-3</v>
      </c>
      <c r="AI1034" s="5">
        <f t="shared" si="1146"/>
        <v>1.0515530186465137E-2</v>
      </c>
      <c r="AJ1034" s="5">
        <f t="shared" si="1147"/>
        <v>6.77917352332959E-3</v>
      </c>
      <c r="AK1034" s="5">
        <f t="shared" si="1148"/>
        <v>2.9136076415538759E-3</v>
      </c>
      <c r="AL1034" s="5">
        <f t="shared" si="1149"/>
        <v>6.0896107367191555E-5</v>
      </c>
      <c r="AM1034" s="5">
        <f t="shared" si="1150"/>
        <v>2.3266666850953245E-3</v>
      </c>
      <c r="AN1034" s="5">
        <f t="shared" si="1151"/>
        <v>2.9251052192460249E-3</v>
      </c>
      <c r="AO1034" s="5">
        <f t="shared" si="1152"/>
        <v>1.8387336266238294E-3</v>
      </c>
      <c r="AP1034" s="5">
        <f t="shared" si="1153"/>
        <v>7.7055720421769793E-4</v>
      </c>
      <c r="AQ1034" s="5">
        <f t="shared" si="1154"/>
        <v>2.4218777384656486E-4</v>
      </c>
      <c r="AR1034" s="5">
        <f t="shared" si="1155"/>
        <v>2.0506565039303715E-3</v>
      </c>
      <c r="AS1034" s="5">
        <f t="shared" si="1156"/>
        <v>2.6440428642926202E-3</v>
      </c>
      <c r="AT1034" s="5">
        <f t="shared" si="1157"/>
        <v>1.7045669654614415E-3</v>
      </c>
      <c r="AU1034" s="5">
        <f t="shared" si="1158"/>
        <v>7.3260248008366244E-4</v>
      </c>
      <c r="AV1034" s="5">
        <f t="shared" si="1159"/>
        <v>2.3614783315924564E-4</v>
      </c>
      <c r="AW1034" s="5">
        <f t="shared" si="1160"/>
        <v>2.7420156215157295E-6</v>
      </c>
      <c r="AX1034" s="5">
        <f t="shared" si="1161"/>
        <v>4.9998674688836117E-4</v>
      </c>
      <c r="AY1034" s="5">
        <f t="shared" si="1162"/>
        <v>6.2858760657290573E-4</v>
      </c>
      <c r="AZ1034" s="5">
        <f t="shared" si="1163"/>
        <v>3.9513285261667E-4</v>
      </c>
      <c r="BA1034" s="5">
        <f t="shared" si="1164"/>
        <v>1.6558813185241992E-4</v>
      </c>
      <c r="BB1034" s="5">
        <f t="shared" si="1165"/>
        <v>5.2044703247520369E-5</v>
      </c>
      <c r="BC1034" s="5">
        <f t="shared" si="1166"/>
        <v>1.3086209045641203E-5</v>
      </c>
      <c r="BD1034" s="5">
        <f t="shared" si="1167"/>
        <v>4.2968381053127186E-4</v>
      </c>
      <c r="BE1034" s="5">
        <f t="shared" si="1168"/>
        <v>5.5401887686200573E-4</v>
      </c>
      <c r="BF1034" s="5">
        <f t="shared" si="1169"/>
        <v>3.5716602347658121E-4</v>
      </c>
      <c r="BG1034" s="5">
        <f t="shared" si="1170"/>
        <v>1.5350568203093687E-4</v>
      </c>
      <c r="BH1034" s="5">
        <f t="shared" si="1171"/>
        <v>4.9481178640151719E-5</v>
      </c>
      <c r="BI1034" s="5">
        <f t="shared" si="1172"/>
        <v>1.2759851008643021E-5</v>
      </c>
      <c r="BJ1034" s="8">
        <f t="shared" si="1173"/>
        <v>0.37366907900994728</v>
      </c>
      <c r="BK1034" s="8">
        <f t="shared" si="1174"/>
        <v>0.26772209533167646</v>
      </c>
      <c r="BL1034" s="8">
        <f t="shared" si="1175"/>
        <v>0.33257079853049187</v>
      </c>
      <c r="BM1034" s="8">
        <f t="shared" si="1176"/>
        <v>0.46736105477647688</v>
      </c>
      <c r="BN1034" s="8">
        <f t="shared" si="1177"/>
        <v>0.53192333440181394</v>
      </c>
    </row>
    <row r="1035" spans="1:66" x14ac:dyDescent="0.25">
      <c r="A1035" t="s">
        <v>70</v>
      </c>
      <c r="B1035" t="s">
        <v>73</v>
      </c>
      <c r="C1035" t="s">
        <v>68</v>
      </c>
      <c r="D1035" s="18" t="s">
        <v>548</v>
      </c>
      <c r="E1035">
        <f>VLOOKUP(A1035,home!$A$2:$E$405,3,FALSE)</f>
        <v>1.3243</v>
      </c>
      <c r="F1035">
        <f>VLOOKUP(B1035,home!$B$2:$E$405,3,FALSE)</f>
        <v>0.88639999999999997</v>
      </c>
      <c r="G1035">
        <f>VLOOKUP(C1035,away!$B$2:$E$405,4,FALSE)</f>
        <v>1.3285</v>
      </c>
      <c r="H1035">
        <f>VLOOKUP(A1035,away!$A$2:$E$405,3,FALSE)</f>
        <v>1.1069</v>
      </c>
      <c r="I1035">
        <f>VLOOKUP(C1035,away!$B$2:$E$405,3,FALSE)</f>
        <v>1.2117</v>
      </c>
      <c r="J1035">
        <f>VLOOKUP(B1035,home!$B$2:$E$405,4,FALSE)</f>
        <v>0.74629999999999996</v>
      </c>
      <c r="K1035" s="3">
        <f t="shared" si="1122"/>
        <v>1.5594723723199999</v>
      </c>
      <c r="L1035" s="3">
        <f t="shared" si="1123"/>
        <v>1.000960493799</v>
      </c>
      <c r="M1035" s="5">
        <f t="shared" si="1124"/>
        <v>7.7271285081692426E-2</v>
      </c>
      <c r="N1035" s="5">
        <f t="shared" si="1125"/>
        <v>0.12050243425856189</v>
      </c>
      <c r="O1035" s="5">
        <f t="shared" si="1126"/>
        <v>7.7345503671854138E-2</v>
      </c>
      <c r="P1035" s="5">
        <f t="shared" si="1127"/>
        <v>0.12061817609943162</v>
      </c>
      <c r="Q1035" s="5">
        <f t="shared" si="1128"/>
        <v>9.3960108511767199E-2</v>
      </c>
      <c r="R1035" s="5">
        <f t="shared" si="1129"/>
        <v>3.8709896774255743E-2</v>
      </c>
      <c r="S1035" s="5">
        <f t="shared" si="1130"/>
        <v>4.7070345698833484E-2</v>
      </c>
      <c r="T1035" s="5">
        <f t="shared" si="1131"/>
        <v>9.4050356613346112E-2</v>
      </c>
      <c r="U1035" s="5">
        <f t="shared" si="1132"/>
        <v>6.0367014554810909E-2</v>
      </c>
      <c r="V1035" s="5">
        <f t="shared" si="1133"/>
        <v>8.1639342919640392E-3</v>
      </c>
      <c r="W1035" s="5">
        <f t="shared" si="1134"/>
        <v>4.884273110809674E-2</v>
      </c>
      <c r="X1035" s="5">
        <f t="shared" si="1135"/>
        <v>4.8889644248452283E-2</v>
      </c>
      <c r="Y1035" s="5">
        <f t="shared" si="1136"/>
        <v>2.4468301224294116E-2</v>
      </c>
      <c r="Z1035" s="5">
        <f t="shared" si="1137"/>
        <v>1.2915692463355782E-2</v>
      </c>
      <c r="AA1035" s="5">
        <f t="shared" si="1138"/>
        <v>2.0141665565984984E-2</v>
      </c>
      <c r="AB1035" s="5">
        <f t="shared" si="1139"/>
        <v>1.5705185491331333E-2</v>
      </c>
      <c r="AC1035" s="5">
        <f t="shared" si="1140"/>
        <v>7.9647865233123665E-4</v>
      </c>
      <c r="AD1035" s="5">
        <f t="shared" si="1141"/>
        <v>1.9042222437932861E-2</v>
      </c>
      <c r="AE1035" s="5">
        <f t="shared" si="1142"/>
        <v>1.9060512374503673E-2</v>
      </c>
      <c r="AF1035" s="5">
        <f t="shared" si="1143"/>
        <v>9.5394099392225717E-3</v>
      </c>
      <c r="AG1035" s="5">
        <f t="shared" si="1144"/>
        <v>3.1828574944384384E-3</v>
      </c>
      <c r="AH1035" s="5">
        <f t="shared" si="1145"/>
        <v>3.2320244764691562E-3</v>
      </c>
      <c r="AI1035" s="5">
        <f t="shared" si="1146"/>
        <v>5.0402528777156608E-3</v>
      </c>
      <c r="AJ1035" s="5">
        <f t="shared" si="1147"/>
        <v>3.9300675561519749E-3</v>
      </c>
      <c r="AK1035" s="5">
        <f t="shared" si="1148"/>
        <v>2.0429439250567285E-3</v>
      </c>
      <c r="AL1035" s="5">
        <f t="shared" si="1149"/>
        <v>4.9731178791583761E-5</v>
      </c>
      <c r="AM1035" s="5">
        <f t="shared" si="1150"/>
        <v>5.9391639599056575E-3</v>
      </c>
      <c r="AN1035" s="5">
        <f t="shared" si="1151"/>
        <v>5.9448684900603906E-3</v>
      </c>
      <c r="AO1035" s="5">
        <f t="shared" si="1152"/>
        <v>2.9752892496904817E-3</v>
      </c>
      <c r="AP1035" s="5">
        <f t="shared" si="1153"/>
        <v>9.9271566552168043E-4</v>
      </c>
      <c r="AQ1035" s="5">
        <f t="shared" si="1154"/>
        <v>2.48417290690646E-4</v>
      </c>
      <c r="AR1035" s="5">
        <f t="shared" si="1155"/>
        <v>6.4702576318740441E-4</v>
      </c>
      <c r="AS1035" s="5">
        <f t="shared" si="1156"/>
        <v>1.0090188018700198E-3</v>
      </c>
      <c r="AT1035" s="5">
        <f t="shared" si="1157"/>
        <v>7.8676847233386221E-4</v>
      </c>
      <c r="AU1035" s="5">
        <f t="shared" si="1158"/>
        <v>4.089812320056901E-4</v>
      </c>
      <c r="AV1035" s="5">
        <f t="shared" si="1159"/>
        <v>1.5944873302756738E-4</v>
      </c>
      <c r="AW1035" s="5">
        <f t="shared" si="1160"/>
        <v>2.1563580524461019E-6</v>
      </c>
      <c r="AX1035" s="5">
        <f t="shared" si="1161"/>
        <v>1.5436603516919202E-3</v>
      </c>
      <c r="AY1035" s="5">
        <f t="shared" si="1162"/>
        <v>1.5451430278874824E-3</v>
      </c>
      <c r="AZ1035" s="5">
        <f t="shared" si="1163"/>
        <v>7.7331356409216813E-4</v>
      </c>
      <c r="BA1035" s="5">
        <f t="shared" si="1164"/>
        <v>2.5801877565838712E-4</v>
      </c>
      <c r="BB1035" s="5">
        <f t="shared" si="1165"/>
        <v>6.4566650273108138E-5</v>
      </c>
      <c r="BC1035" s="5">
        <f t="shared" si="1166"/>
        <v>1.2925733228063534E-5</v>
      </c>
      <c r="BD1035" s="5">
        <f t="shared" si="1167"/>
        <v>1.0794120457012315E-4</v>
      </c>
      <c r="BE1035" s="5">
        <f t="shared" si="1168"/>
        <v>1.6833132636204833E-4</v>
      </c>
      <c r="BF1035" s="5">
        <f t="shared" si="1169"/>
        <v>1.3125402642879787E-4</v>
      </c>
      <c r="BG1035" s="5">
        <f t="shared" si="1170"/>
        <v>6.8229009323823126E-5</v>
      </c>
      <c r="BH1035" s="5">
        <f t="shared" si="1171"/>
        <v>2.660031375781645E-5</v>
      </c>
      <c r="BI1035" s="5">
        <f t="shared" si="1172"/>
        <v>8.2964908800716692E-6</v>
      </c>
      <c r="BJ1035" s="8">
        <f t="shared" si="1173"/>
        <v>0.50183666096931578</v>
      </c>
      <c r="BK1035" s="8">
        <f t="shared" si="1174"/>
        <v>0.25551509403093187</v>
      </c>
      <c r="BL1035" s="8">
        <f t="shared" si="1175"/>
        <v>0.23003645026737782</v>
      </c>
      <c r="BM1035" s="8">
        <f t="shared" si="1176"/>
        <v>0.47035350666358339</v>
      </c>
      <c r="BN1035" s="8">
        <f t="shared" si="1177"/>
        <v>0.52840740439756295</v>
      </c>
    </row>
    <row r="1036" spans="1:66" x14ac:dyDescent="0.25">
      <c r="A1036" t="s">
        <v>19</v>
      </c>
      <c r="B1036" t="s">
        <v>242</v>
      </c>
      <c r="C1036" t="s">
        <v>243</v>
      </c>
      <c r="D1036" s="18" t="s">
        <v>548</v>
      </c>
      <c r="E1036">
        <f>VLOOKUP(A1036,home!$A$2:$E$405,3,FALSE)</f>
        <v>1.4805999999999999</v>
      </c>
      <c r="F1036">
        <f>VLOOKUP(B1036,home!$B$2:$E$405,3,FALSE)</f>
        <v>1.0130999999999999</v>
      </c>
      <c r="G1036">
        <f>VLOOKUP(C1036,away!$B$2:$E$405,4,FALSE)</f>
        <v>0.93810000000000004</v>
      </c>
      <c r="H1036">
        <f>VLOOKUP(A1036,away!$A$2:$E$405,3,FALSE)</f>
        <v>1.3222</v>
      </c>
      <c r="I1036">
        <f>VLOOKUP(C1036,away!$B$2:$E$405,3,FALSE)</f>
        <v>1.2184999999999999</v>
      </c>
      <c r="J1036">
        <f>VLOOKUP(B1036,home!$B$2:$E$405,4,FALSE)</f>
        <v>0.84040000000000004</v>
      </c>
      <c r="K1036" s="3">
        <f t="shared" si="1122"/>
        <v>1.4071461162659999</v>
      </c>
      <c r="L1036" s="3">
        <f t="shared" si="1123"/>
        <v>1.3539690282800001</v>
      </c>
      <c r="M1036" s="5">
        <f t="shared" si="1124"/>
        <v>6.3221228227879372E-2</v>
      </c>
      <c r="N1036" s="5">
        <f t="shared" si="1125"/>
        <v>8.8961505766426877E-2</v>
      </c>
      <c r="O1036" s="5">
        <f t="shared" si="1126"/>
        <v>8.5599584950369956E-2</v>
      </c>
      <c r="P1036" s="5">
        <f t="shared" si="1127"/>
        <v>0.12045112351689462</v>
      </c>
      <c r="Q1036" s="5">
        <f t="shared" si="1128"/>
        <v>6.2590918668201476E-2</v>
      </c>
      <c r="R1036" s="5">
        <f t="shared" si="1129"/>
        <v>5.7949593428211876E-2</v>
      </c>
      <c r="S1036" s="5">
        <f t="shared" si="1130"/>
        <v>5.7371841560032534E-2</v>
      </c>
      <c r="T1036" s="5">
        <f t="shared" si="1131"/>
        <v>8.4746165328337272E-2</v>
      </c>
      <c r="U1036" s="5">
        <f t="shared" si="1132"/>
        <v>8.154354533170205E-2</v>
      </c>
      <c r="V1036" s="5">
        <f t="shared" si="1133"/>
        <v>1.2145187037546683E-2</v>
      </c>
      <c r="W1036" s="5">
        <f t="shared" si="1134"/>
        <v>2.9358189372493605E-2</v>
      </c>
      <c r="X1036" s="5">
        <f t="shared" si="1135"/>
        <v>3.9750079136735395E-2</v>
      </c>
      <c r="Y1036" s="5">
        <f t="shared" si="1136"/>
        <v>2.6910188011409368E-2</v>
      </c>
      <c r="Z1036" s="5">
        <f t="shared" si="1137"/>
        <v>2.6153984901072368E-2</v>
      </c>
      <c r="AA1036" s="5">
        <f t="shared" si="1138"/>
        <v>3.6802478278423589E-2</v>
      </c>
      <c r="AB1036" s="5">
        <f t="shared" si="1139"/>
        <v>2.5893232189223792E-2</v>
      </c>
      <c r="AC1036" s="5">
        <f t="shared" si="1140"/>
        <v>1.4462126339929008E-3</v>
      </c>
      <c r="AD1036" s="5">
        <f t="shared" si="1141"/>
        <v>1.0327815539026534E-2</v>
      </c>
      <c r="AE1036" s="5">
        <f t="shared" si="1142"/>
        <v>1.398354236963084E-2</v>
      </c>
      <c r="AF1036" s="5">
        <f t="shared" si="1143"/>
        <v>9.4666416370606417E-3</v>
      </c>
      <c r="AG1036" s="5">
        <f t="shared" si="1144"/>
        <v>4.2725131928019952E-3</v>
      </c>
      <c r="AH1036" s="5">
        <f t="shared" si="1145"/>
        <v>8.8529213805386957E-3</v>
      </c>
      <c r="AI1036" s="5">
        <f t="shared" si="1146"/>
        <v>1.2457353938233261E-2</v>
      </c>
      <c r="AJ1036" s="5">
        <f t="shared" si="1147"/>
        <v>8.7646586065679467E-3</v>
      </c>
      <c r="AK1036" s="5">
        <f t="shared" si="1148"/>
        <v>4.1110517728764878E-3</v>
      </c>
      <c r="AL1036" s="5">
        <f t="shared" si="1149"/>
        <v>1.1021483858610263E-4</v>
      </c>
      <c r="AM1036" s="5">
        <f t="shared" si="1150"/>
        <v>2.9065491050505625E-3</v>
      </c>
      <c r="AN1036" s="5">
        <f t="shared" si="1151"/>
        <v>3.9353774674134138E-3</v>
      </c>
      <c r="AO1036" s="5">
        <f t="shared" si="1152"/>
        <v>2.6641896027343745E-3</v>
      </c>
      <c r="AP1036" s="5">
        <f t="shared" si="1153"/>
        <v>1.2024100691893135E-3</v>
      </c>
      <c r="AQ1036" s="5">
        <f t="shared" si="1154"/>
        <v>4.07006498243586E-4</v>
      </c>
      <c r="AR1036" s="5">
        <f t="shared" si="1155"/>
        <v>2.3973162718094409E-3</v>
      </c>
      <c r="AS1036" s="5">
        <f t="shared" si="1156"/>
        <v>3.373374281337941E-3</v>
      </c>
      <c r="AT1036" s="5">
        <f t="shared" si="1157"/>
        <v>2.3734152593481465E-3</v>
      </c>
      <c r="AU1036" s="5">
        <f t="shared" si="1158"/>
        <v>1.1132473548260689E-3</v>
      </c>
      <c r="AV1036" s="5">
        <f t="shared" si="1159"/>
        <v>3.9162542294672511E-4</v>
      </c>
      <c r="AW1036" s="5">
        <f t="shared" si="1160"/>
        <v>5.8329129436283406E-6</v>
      </c>
      <c r="AX1036" s="5">
        <f t="shared" si="1161"/>
        <v>6.8165654748471966E-4</v>
      </c>
      <c r="AY1036" s="5">
        <f t="shared" si="1162"/>
        <v>9.2294185321858556E-4</v>
      </c>
      <c r="AZ1036" s="5">
        <f t="shared" si="1163"/>
        <v>6.2481734208065553E-4</v>
      </c>
      <c r="BA1036" s="5">
        <f t="shared" si="1164"/>
        <v>2.8199444316981252E-4</v>
      </c>
      <c r="BB1036" s="5">
        <f t="shared" si="1165"/>
        <v>9.5452935549747772E-5</v>
      </c>
      <c r="BC1036" s="5">
        <f t="shared" si="1166"/>
        <v>2.5848063678553072E-5</v>
      </c>
      <c r="BD1036" s="5">
        <f t="shared" si="1167"/>
        <v>5.4098199717027642E-4</v>
      </c>
      <c r="BE1036" s="5">
        <f t="shared" si="1168"/>
        <v>7.6124071628797874E-4</v>
      </c>
      <c r="BF1036" s="5">
        <f t="shared" si="1169"/>
        <v>5.3558845873408862E-4</v>
      </c>
      <c r="BG1036" s="5">
        <f t="shared" si="1170"/>
        <v>2.5121707320818867E-4</v>
      </c>
      <c r="BH1036" s="5">
        <f t="shared" si="1171"/>
        <v>8.8374782226153511E-5</v>
      </c>
      <c r="BI1036" s="5">
        <f t="shared" si="1172"/>
        <v>2.4871246317077056E-5</v>
      </c>
      <c r="BJ1036" s="8">
        <f t="shared" si="1173"/>
        <v>0.38411580294993725</v>
      </c>
      <c r="BK1036" s="8">
        <f t="shared" si="1174"/>
        <v>0.25566874966815073</v>
      </c>
      <c r="BL1036" s="8">
        <f t="shared" si="1175"/>
        <v>0.33382567274035968</v>
      </c>
      <c r="BM1036" s="8">
        <f t="shared" si="1176"/>
        <v>0.52007314676126115</v>
      </c>
      <c r="BN1036" s="8">
        <f t="shared" si="1177"/>
        <v>0.47877395455798422</v>
      </c>
    </row>
    <row r="1037" spans="1:66" x14ac:dyDescent="0.25">
      <c r="A1037" t="s">
        <v>19</v>
      </c>
      <c r="B1037" t="s">
        <v>149</v>
      </c>
      <c r="C1037" t="s">
        <v>241</v>
      </c>
      <c r="D1037" s="18" t="s">
        <v>548</v>
      </c>
      <c r="E1037">
        <f>VLOOKUP(A1037,home!$A$2:$E$405,3,FALSE)</f>
        <v>1.4805999999999999</v>
      </c>
      <c r="F1037">
        <f>VLOOKUP(B1037,home!$B$2:$E$405,3,FALSE)</f>
        <v>0.92820000000000003</v>
      </c>
      <c r="G1037">
        <f>VLOOKUP(C1037,away!$B$2:$E$405,4,FALSE)</f>
        <v>0.6754</v>
      </c>
      <c r="H1037">
        <f>VLOOKUP(A1037,away!$A$2:$E$405,3,FALSE)</f>
        <v>1.3222</v>
      </c>
      <c r="I1037">
        <f>VLOOKUP(C1037,away!$B$2:$E$405,3,FALSE)</f>
        <v>1.0084</v>
      </c>
      <c r="J1037">
        <f>VLOOKUP(B1037,home!$B$2:$E$405,4,FALSE)</f>
        <v>0.4592</v>
      </c>
      <c r="K1037" s="3">
        <f t="shared" si="1122"/>
        <v>0.92819743816800004</v>
      </c>
      <c r="L1037" s="3">
        <f t="shared" si="1123"/>
        <v>0.61225433561600007</v>
      </c>
      <c r="M1037" s="5">
        <f t="shared" si="1124"/>
        <v>0.21428427153981733</v>
      </c>
      <c r="N1037" s="5">
        <f t="shared" si="1125"/>
        <v>0.1988981118829545</v>
      </c>
      <c r="O1037" s="5">
        <f t="shared" si="1126"/>
        <v>0.13119647430456943</v>
      </c>
      <c r="P1037" s="5">
        <f t="shared" si="1127"/>
        <v>0.12177623134617517</v>
      </c>
      <c r="Q1037" s="5">
        <f t="shared" si="1128"/>
        <v>9.2308358953105324E-2</v>
      </c>
      <c r="R1037" s="5">
        <f t="shared" si="1129"/>
        <v>4.0162805105252886E-2</v>
      </c>
      <c r="S1037" s="5">
        <f t="shared" si="1130"/>
        <v>1.7301142093064954E-2</v>
      </c>
      <c r="T1037" s="5">
        <f t="shared" si="1131"/>
        <v>5.651619298263675E-2</v>
      </c>
      <c r="U1037" s="5">
        <f t="shared" si="1132"/>
        <v>3.7279012808336391E-2</v>
      </c>
      <c r="V1037" s="5">
        <f t="shared" si="1133"/>
        <v>1.0924573682418656E-3</v>
      </c>
      <c r="W1037" s="5">
        <f t="shared" si="1134"/>
        <v>2.8560127433921511E-2</v>
      </c>
      <c r="X1037" s="5">
        <f t="shared" si="1135"/>
        <v>1.7486061847163913E-2</v>
      </c>
      <c r="Y1037" s="5">
        <f t="shared" si="1136"/>
        <v>5.3529585893878125E-3</v>
      </c>
      <c r="Z1037" s="5">
        <f t="shared" si="1137"/>
        <v>8.1966171853971679E-3</v>
      </c>
      <c r="AA1037" s="5">
        <f t="shared" si="1138"/>
        <v>7.6080790731294532E-3</v>
      </c>
      <c r="AB1037" s="5">
        <f t="shared" si="1139"/>
        <v>3.5308997525291658E-3</v>
      </c>
      <c r="AC1037" s="5">
        <f t="shared" si="1140"/>
        <v>3.8802235768076156E-5</v>
      </c>
      <c r="AD1037" s="5">
        <f t="shared" si="1141"/>
        <v>6.6273592794793904E-3</v>
      </c>
      <c r="AE1037" s="5">
        <f t="shared" si="1142"/>
        <v>4.0576294525461873E-3</v>
      </c>
      <c r="AF1037" s="5">
        <f t="shared" si="1143"/>
        <v>1.2421506123222897E-3</v>
      </c>
      <c r="AG1037" s="5">
        <f t="shared" si="1144"/>
        <v>2.5350403262746376E-4</v>
      </c>
      <c r="AH1037" s="5">
        <f t="shared" si="1145"/>
        <v>1.2546036022860077E-3</v>
      </c>
      <c r="AI1037" s="5">
        <f t="shared" si="1146"/>
        <v>1.1645198495582167E-3</v>
      </c>
      <c r="AJ1037" s="5">
        <f t="shared" si="1147"/>
        <v>5.4045217052786079E-4</v>
      </c>
      <c r="AK1037" s="5">
        <f t="shared" si="1148"/>
        <v>1.6721544004543183E-4</v>
      </c>
      <c r="AL1037" s="5">
        <f t="shared" si="1149"/>
        <v>8.8204141268745677E-7</v>
      </c>
      <c r="AM1037" s="5">
        <f t="shared" si="1150"/>
        <v>1.230299581006339E-3</v>
      </c>
      <c r="AN1037" s="5">
        <f t="shared" si="1151"/>
        <v>7.5325625257767937E-4</v>
      </c>
      <c r="AO1037" s="5">
        <f t="shared" si="1152"/>
        <v>2.3059220323527247E-4</v>
      </c>
      <c r="AP1037" s="5">
        <f t="shared" si="1153"/>
        <v>4.7060358730013814E-5</v>
      </c>
      <c r="AQ1037" s="5">
        <f t="shared" si="1154"/>
        <v>7.2032271670238074E-6</v>
      </c>
      <c r="AR1037" s="5">
        <f t="shared" si="1155"/>
        <v>1.5362729899581203E-4</v>
      </c>
      <c r="AS1037" s="5">
        <f t="shared" si="1156"/>
        <v>1.4259646536058206E-4</v>
      </c>
      <c r="AT1037" s="5">
        <f t="shared" si="1157"/>
        <v>6.6178836919752117E-5</v>
      </c>
      <c r="AU1037" s="5">
        <f t="shared" si="1158"/>
        <v>2.0475675629950593E-5</v>
      </c>
      <c r="AV1037" s="5">
        <f t="shared" si="1159"/>
        <v>4.7513674161197725E-6</v>
      </c>
      <c r="AW1037" s="5">
        <f t="shared" si="1160"/>
        <v>1.3923829929862338E-8</v>
      </c>
      <c r="AX1037" s="5">
        <f t="shared" si="1161"/>
        <v>1.9032681987820785E-4</v>
      </c>
      <c r="AY1037" s="5">
        <f t="shared" si="1162"/>
        <v>1.1652842065443826E-4</v>
      </c>
      <c r="AZ1037" s="5">
        <f t="shared" si="1163"/>
        <v>3.567251538408243E-5</v>
      </c>
      <c r="BA1037" s="5">
        <f t="shared" si="1164"/>
        <v>7.2802174020776454E-6</v>
      </c>
      <c r="BB1037" s="5">
        <f t="shared" si="1165"/>
        <v>1.1143361671622725E-6</v>
      </c>
      <c r="BC1037" s="5">
        <f t="shared" si="1166"/>
        <v>1.3645142993576344E-7</v>
      </c>
      <c r="BD1037" s="5">
        <f t="shared" si="1167"/>
        <v>1.5676496646526913E-5</v>
      </c>
      <c r="BE1037" s="5">
        <f t="shared" si="1168"/>
        <v>1.4550884026755522E-5</v>
      </c>
      <c r="BF1037" s="5">
        <f t="shared" si="1169"/>
        <v>6.7530466383570747E-6</v>
      </c>
      <c r="BG1037" s="5">
        <f t="shared" si="1170"/>
        <v>2.0893868631840206E-6</v>
      </c>
      <c r="BH1037" s="5">
        <f t="shared" si="1171"/>
        <v>4.8484088343732032E-7</v>
      </c>
      <c r="BI1037" s="5">
        <f t="shared" si="1172"/>
        <v>9.0005613185126162E-8</v>
      </c>
      <c r="BJ1037" s="8">
        <f t="shared" si="1173"/>
        <v>0.41392192544977741</v>
      </c>
      <c r="BK1037" s="8">
        <f t="shared" si="1174"/>
        <v>0.35461031504513452</v>
      </c>
      <c r="BL1037" s="8">
        <f t="shared" si="1175"/>
        <v>0.22333133641122854</v>
      </c>
      <c r="BM1037" s="8">
        <f t="shared" si="1176"/>
        <v>0.20131742646283843</v>
      </c>
      <c r="BN1037" s="8">
        <f t="shared" si="1177"/>
        <v>0.79862625313187463</v>
      </c>
    </row>
    <row r="1038" spans="1:66" x14ac:dyDescent="0.25">
      <c r="A1038" t="s">
        <v>19</v>
      </c>
      <c r="B1038" t="s">
        <v>237</v>
      </c>
      <c r="C1038" t="s">
        <v>233</v>
      </c>
      <c r="D1038" s="18" t="s">
        <v>548</v>
      </c>
      <c r="E1038">
        <f>VLOOKUP(A1038,home!$A$2:$E$405,3,FALSE)</f>
        <v>1.4805999999999999</v>
      </c>
      <c r="F1038">
        <f>VLOOKUP(B1038,home!$B$2:$E$405,3,FALSE)</f>
        <v>0.78800000000000003</v>
      </c>
      <c r="G1038">
        <f>VLOOKUP(C1038,away!$B$2:$E$405,4,FALSE)</f>
        <v>1.0130999999999999</v>
      </c>
      <c r="H1038">
        <f>VLOOKUP(A1038,away!$A$2:$E$405,3,FALSE)</f>
        <v>1.3222</v>
      </c>
      <c r="I1038">
        <f>VLOOKUP(C1038,away!$B$2:$E$405,3,FALSE)</f>
        <v>0.75629999999999997</v>
      </c>
      <c r="J1038">
        <f>VLOOKUP(B1038,home!$B$2:$E$405,4,FALSE)</f>
        <v>0.71430000000000005</v>
      </c>
      <c r="K1038" s="3">
        <f t="shared" si="1122"/>
        <v>1.1819967376799998</v>
      </c>
      <c r="L1038" s="3">
        <f t="shared" si="1123"/>
        <v>0.71428561399800006</v>
      </c>
      <c r="M1038" s="5">
        <f t="shared" si="1124"/>
        <v>0.15012569761808231</v>
      </c>
      <c r="N1038" s="5">
        <f t="shared" si="1125"/>
        <v>0.1774480848265074</v>
      </c>
      <c r="O1038" s="5">
        <f t="shared" si="1126"/>
        <v>0.10723262610001</v>
      </c>
      <c r="P1038" s="5">
        <f t="shared" si="1127"/>
        <v>0.12674861422307102</v>
      </c>
      <c r="Q1038" s="5">
        <f t="shared" si="1128"/>
        <v>0.10487152868624781</v>
      </c>
      <c r="R1038" s="5">
        <f t="shared" si="1129"/>
        <v>3.8297361087231807E-2</v>
      </c>
      <c r="S1038" s="5">
        <f t="shared" si="1130"/>
        <v>2.6752933479014633E-2</v>
      </c>
      <c r="T1038" s="5">
        <f t="shared" si="1131"/>
        <v>7.4908224258565387E-2</v>
      </c>
      <c r="U1038" s="5">
        <f t="shared" si="1132"/>
        <v>4.526735586686096E-2</v>
      </c>
      <c r="V1038" s="5">
        <f t="shared" si="1133"/>
        <v>2.5096726710924487E-3</v>
      </c>
      <c r="W1038" s="5">
        <f t="shared" si="1134"/>
        <v>4.1319268260886499E-2</v>
      </c>
      <c r="X1038" s="5">
        <f t="shared" si="1135"/>
        <v>2.951375889967538E-2</v>
      </c>
      <c r="Y1038" s="5">
        <f t="shared" si="1136"/>
        <v>1.0540626698521785E-2</v>
      </c>
      <c r="Z1038" s="5">
        <f t="shared" si="1137"/>
        <v>9.1184180262321637E-3</v>
      </c>
      <c r="AA1038" s="5">
        <f t="shared" si="1138"/>
        <v>1.0777940359808919E-2</v>
      </c>
      <c r="AB1038" s="5">
        <f t="shared" si="1139"/>
        <v>6.3697451721018731E-3</v>
      </c>
      <c r="AC1038" s="5">
        <f t="shared" si="1140"/>
        <v>1.324296648831054E-4</v>
      </c>
      <c r="AD1038" s="5">
        <f t="shared" si="1141"/>
        <v>1.2209810071923146E-2</v>
      </c>
      <c r="AE1038" s="5">
        <f t="shared" si="1142"/>
        <v>8.7212916840225876E-3</v>
      </c>
      <c r="AF1038" s="5">
        <f t="shared" si="1143"/>
        <v>3.1147465926888635E-3</v>
      </c>
      <c r="AG1038" s="5">
        <f t="shared" si="1144"/>
        <v>7.4160622746898117E-4</v>
      </c>
      <c r="AH1038" s="5">
        <f t="shared" si="1145"/>
        <v>1.6282887046394176E-3</v>
      </c>
      <c r="AI1038" s="5">
        <f t="shared" si="1146"/>
        <v>1.9246319368849843E-3</v>
      </c>
      <c r="AJ1038" s="5">
        <f t="shared" si="1147"/>
        <v>1.1374543353163955E-3</v>
      </c>
      <c r="AK1038" s="5">
        <f t="shared" si="1148"/>
        <v>4.4815577120131754E-4</v>
      </c>
      <c r="AL1038" s="5">
        <f t="shared" si="1149"/>
        <v>4.4723259967552843E-6</v>
      </c>
      <c r="AM1038" s="5">
        <f t="shared" si="1150"/>
        <v>2.8863911345411125E-3</v>
      </c>
      <c r="AN1038" s="5">
        <f t="shared" si="1151"/>
        <v>2.061707663774082E-3</v>
      </c>
      <c r="AO1038" s="5">
        <f t="shared" si="1152"/>
        <v>7.3632406225162628E-4</v>
      </c>
      <c r="AP1038" s="5">
        <f t="shared" si="1153"/>
        <v>1.7531522830230151E-4</v>
      </c>
      <c r="AQ1038" s="5">
        <f t="shared" si="1154"/>
        <v>3.1306286372777239E-5</v>
      </c>
      <c r="AR1038" s="5">
        <f t="shared" si="1155"/>
        <v>2.32612639431875E-4</v>
      </c>
      <c r="AS1038" s="5">
        <f t="shared" si="1156"/>
        <v>2.7494738095161031E-4</v>
      </c>
      <c r="AT1038" s="5">
        <f t="shared" si="1157"/>
        <v>1.6249345365923175E-4</v>
      </c>
      <c r="AU1038" s="5">
        <f t="shared" si="1158"/>
        <v>6.4022244039856077E-5</v>
      </c>
      <c r="AV1038" s="5">
        <f t="shared" si="1159"/>
        <v>1.8918520898515671E-5</v>
      </c>
      <c r="AW1038" s="5">
        <f t="shared" si="1160"/>
        <v>1.0488638880552426E-7</v>
      </c>
      <c r="AX1038" s="5">
        <f t="shared" si="1161"/>
        <v>5.6861748411601127E-4</v>
      </c>
      <c r="AY1038" s="5">
        <f t="shared" si="1162"/>
        <v>4.0615528877180308E-4</v>
      </c>
      <c r="AZ1038" s="5">
        <f t="shared" si="1163"/>
        <v>1.4505543990945121E-4</v>
      </c>
      <c r="BA1038" s="5">
        <f t="shared" si="1164"/>
        <v>3.4537004653157455E-5</v>
      </c>
      <c r="BB1038" s="5">
        <f t="shared" si="1165"/>
        <v>6.1673213935830875E-6</v>
      </c>
      <c r="BC1038" s="5">
        <f t="shared" si="1166"/>
        <v>8.8104578966769965E-7</v>
      </c>
      <c r="BD1038" s="5">
        <f t="shared" si="1167"/>
        <v>2.7691976996715368E-5</v>
      </c>
      <c r="BE1038" s="5">
        <f t="shared" si="1168"/>
        <v>3.2731826470027163E-5</v>
      </c>
      <c r="BF1038" s="5">
        <f t="shared" si="1169"/>
        <v>1.9344456052939987E-5</v>
      </c>
      <c r="BG1038" s="5">
        <f t="shared" si="1170"/>
        <v>7.6216946489230655E-6</v>
      </c>
      <c r="BH1038" s="5">
        <f t="shared" si="1171"/>
        <v>2.252204552655043E-6</v>
      </c>
      <c r="BI1038" s="5">
        <f t="shared" si="1172"/>
        <v>5.3241968676526083E-7</v>
      </c>
      <c r="BJ1038" s="8">
        <f t="shared" si="1173"/>
        <v>0.4704414041663833</v>
      </c>
      <c r="BK1038" s="8">
        <f t="shared" si="1174"/>
        <v>0.30667997527091201</v>
      </c>
      <c r="BL1038" s="8">
        <f t="shared" si="1175"/>
        <v>0.21392672815144481</v>
      </c>
      <c r="BM1038" s="8">
        <f t="shared" si="1176"/>
        <v>0.29503656267143885</v>
      </c>
      <c r="BN1038" s="8">
        <f t="shared" si="1177"/>
        <v>0.7047239125411503</v>
      </c>
    </row>
    <row r="1039" spans="1:66" x14ac:dyDescent="0.25">
      <c r="A1039" t="s">
        <v>19</v>
      </c>
      <c r="B1039" t="s">
        <v>142</v>
      </c>
      <c r="C1039" t="s">
        <v>244</v>
      </c>
      <c r="D1039" s="18" t="s">
        <v>548</v>
      </c>
      <c r="E1039">
        <f>VLOOKUP(A1039,home!$A$2:$E$405,3,FALSE)</f>
        <v>1.4805999999999999</v>
      </c>
      <c r="F1039">
        <f>VLOOKUP(B1039,home!$B$2:$E$405,3,FALSE)</f>
        <v>0.97560000000000002</v>
      </c>
      <c r="G1039">
        <f>VLOOKUP(C1039,away!$B$2:$E$405,4,FALSE)</f>
        <v>0.75949999999999995</v>
      </c>
      <c r="H1039">
        <f>VLOOKUP(A1039,away!$A$2:$E$405,3,FALSE)</f>
        <v>1.3222</v>
      </c>
      <c r="I1039">
        <f>VLOOKUP(C1039,away!$B$2:$E$405,3,FALSE)</f>
        <v>1.6326000000000001</v>
      </c>
      <c r="J1039">
        <f>VLOOKUP(B1039,home!$B$2:$E$405,4,FALSE)</f>
        <v>1.0925</v>
      </c>
      <c r="K1039" s="3">
        <f t="shared" si="1122"/>
        <v>1.0970775169199998</v>
      </c>
      <c r="L1039" s="3">
        <f t="shared" si="1123"/>
        <v>2.3582964141000002</v>
      </c>
      <c r="M1039" s="5">
        <f t="shared" si="1124"/>
        <v>3.1575495091216696E-2</v>
      </c>
      <c r="N1039" s="5">
        <f t="shared" si="1125"/>
        <v>3.4640765750191649E-2</v>
      </c>
      <c r="O1039" s="5">
        <f t="shared" si="1126"/>
        <v>7.44643768470485E-2</v>
      </c>
      <c r="P1039" s="5">
        <f t="shared" si="1127"/>
        <v>8.1693193650355087E-2</v>
      </c>
      <c r="Q1039" s="5">
        <f t="shared" si="1128"/>
        <v>1.9001802636713815E-2</v>
      </c>
      <c r="R1039" s="5">
        <f t="shared" si="1129"/>
        <v>8.780453644829278E-2</v>
      </c>
      <c r="S1039" s="5">
        <f t="shared" si="1130"/>
        <v>5.2839851517093479E-2</v>
      </c>
      <c r="T1039" s="5">
        <f t="shared" si="1131"/>
        <v>4.4811883019598125E-2</v>
      </c>
      <c r="U1039" s="5">
        <f t="shared" si="1132"/>
        <v>9.6328382821004657E-2</v>
      </c>
      <c r="V1039" s="5">
        <f t="shared" si="1133"/>
        <v>1.5189895448183534E-2</v>
      </c>
      <c r="W1039" s="5">
        <f t="shared" si="1134"/>
        <v>6.9488168178966324E-3</v>
      </c>
      <c r="X1039" s="5">
        <f t="shared" si="1135"/>
        <v>1.6387369783883405E-2</v>
      </c>
      <c r="Y1039" s="5">
        <f t="shared" si="1136"/>
        <v>1.9323137698931465E-2</v>
      </c>
      <c r="Z1039" s="5">
        <f t="shared" si="1137"/>
        <v>6.9023041149240544E-2</v>
      </c>
      <c r="AA1039" s="5">
        <f t="shared" si="1138"/>
        <v>7.572362659427577E-2</v>
      </c>
      <c r="AB1039" s="5">
        <f t="shared" si="1139"/>
        <v>4.1537344118112669E-2</v>
      </c>
      <c r="AC1039" s="5">
        <f t="shared" si="1140"/>
        <v>2.4562383479504943E-3</v>
      </c>
      <c r="AD1039" s="5">
        <f t="shared" si="1141"/>
        <v>1.9058476750274927E-3</v>
      </c>
      <c r="AE1039" s="5">
        <f t="shared" si="1142"/>
        <v>4.4945537378381596E-3</v>
      </c>
      <c r="AF1039" s="5">
        <f t="shared" si="1143"/>
        <v>5.2997449814617421E-3</v>
      </c>
      <c r="AG1039" s="5">
        <f t="shared" si="1144"/>
        <v>4.166123195141899E-3</v>
      </c>
      <c r="AH1039" s="5">
        <f t="shared" si="1145"/>
        <v>4.0694197608132691E-2</v>
      </c>
      <c r="AI1039" s="5">
        <f t="shared" si="1146"/>
        <v>4.4644689264982003E-2</v>
      </c>
      <c r="AJ1039" s="5">
        <f t="shared" si="1147"/>
        <v>2.4489342421245713E-2</v>
      </c>
      <c r="AK1039" s="5">
        <f t="shared" si="1148"/>
        <v>8.9555689915012879E-3</v>
      </c>
      <c r="AL1039" s="5">
        <f t="shared" si="1149"/>
        <v>2.5419453209633407E-4</v>
      </c>
      <c r="AM1039" s="5">
        <f t="shared" si="1150"/>
        <v>4.1817252698938341E-4</v>
      </c>
      <c r="AN1039" s="5">
        <f t="shared" si="1151"/>
        <v>9.8617477087419871E-4</v>
      </c>
      <c r="AO1039" s="5">
        <f t="shared" si="1152"/>
        <v>1.162846212914256E-3</v>
      </c>
      <c r="AP1039" s="5">
        <f t="shared" si="1153"/>
        <v>9.1411201802181843E-4</v>
      </c>
      <c r="AQ1039" s="5">
        <f t="shared" si="1154"/>
        <v>5.3893677354664238E-4</v>
      </c>
      <c r="AR1039" s="5">
        <f t="shared" si="1155"/>
        <v>1.9193796058787224E-2</v>
      </c>
      <c r="AS1039" s="5">
        <f t="shared" si="1156"/>
        <v>2.1057082120443164E-2</v>
      </c>
      <c r="AT1039" s="5">
        <f t="shared" si="1157"/>
        <v>1.1550625683138156E-2</v>
      </c>
      <c r="AU1039" s="5">
        <f t="shared" si="1158"/>
        <v>4.2239772477765279E-3</v>
      </c>
      <c r="AV1039" s="5">
        <f t="shared" si="1159"/>
        <v>1.1585076176293117E-3</v>
      </c>
      <c r="AW1039" s="5">
        <f t="shared" si="1160"/>
        <v>1.8268353596689074E-5</v>
      </c>
      <c r="AX1039" s="5">
        <f t="shared" si="1161"/>
        <v>7.6461279592279028E-5</v>
      </c>
      <c r="AY1039" s="5">
        <f t="shared" si="1162"/>
        <v>1.8031836147996917E-4</v>
      </c>
      <c r="AZ1039" s="5">
        <f t="shared" si="1163"/>
        <v>2.1262207263729945E-4</v>
      </c>
      <c r="BA1039" s="5">
        <f t="shared" si="1164"/>
        <v>1.671419571530177E-4</v>
      </c>
      <c r="BB1039" s="5">
        <f t="shared" si="1165"/>
        <v>9.8542569549904383E-5</v>
      </c>
      <c r="BC1039" s="5">
        <f t="shared" si="1166"/>
        <v>4.6478517681147872E-5</v>
      </c>
      <c r="BD1039" s="5">
        <f t="shared" si="1167"/>
        <v>7.5441100697341019E-3</v>
      </c>
      <c r="BE1039" s="5">
        <f t="shared" si="1168"/>
        <v>8.2764735426750537E-3</v>
      </c>
      <c r="BF1039" s="5">
        <f t="shared" si="1169"/>
        <v>4.5399665215260111E-3</v>
      </c>
      <c r="BG1039" s="5">
        <f t="shared" si="1170"/>
        <v>1.6602317327785619E-3</v>
      </c>
      <c r="BH1039" s="5">
        <f t="shared" si="1171"/>
        <v>4.5535072672712323E-4</v>
      </c>
      <c r="BI1039" s="5">
        <f t="shared" si="1172"/>
        <v>9.9911008921101975E-5</v>
      </c>
      <c r="BJ1039" s="8">
        <f t="shared" si="1173"/>
        <v>0.16178185235712431</v>
      </c>
      <c r="BK1039" s="8">
        <f t="shared" si="1174"/>
        <v>0.18418918694837558</v>
      </c>
      <c r="BL1039" s="8">
        <f t="shared" si="1175"/>
        <v>0.57440209744473236</v>
      </c>
      <c r="BM1039" s="8">
        <f t="shared" si="1176"/>
        <v>0.66005395746777096</v>
      </c>
      <c r="BN1039" s="8">
        <f t="shared" si="1177"/>
        <v>0.32918017042381853</v>
      </c>
    </row>
    <row r="1040" spans="1:66" x14ac:dyDescent="0.25">
      <c r="A1040" t="s">
        <v>19</v>
      </c>
      <c r="B1040" t="s">
        <v>331</v>
      </c>
      <c r="C1040" t="s">
        <v>20</v>
      </c>
      <c r="D1040" s="18" t="s">
        <v>548</v>
      </c>
      <c r="E1040">
        <f>VLOOKUP(A1040,home!$A$2:$E$405,3,FALSE)</f>
        <v>1.4805999999999999</v>
      </c>
      <c r="F1040">
        <f>VLOOKUP(B1040,home!$B$2:$E$405,3,FALSE)</f>
        <v>0.90049999999999997</v>
      </c>
      <c r="G1040">
        <f>VLOOKUP(C1040,away!$B$2:$E$405,4,FALSE)</f>
        <v>1.2007000000000001</v>
      </c>
      <c r="H1040">
        <f>VLOOKUP(A1040,away!$A$2:$E$405,3,FALSE)</f>
        <v>1.3222</v>
      </c>
      <c r="I1040">
        <f>VLOOKUP(C1040,away!$B$2:$E$405,3,FALSE)</f>
        <v>1.3866000000000001</v>
      </c>
      <c r="J1040">
        <f>VLOOKUP(B1040,home!$B$2:$E$405,4,FALSE)</f>
        <v>0.84040000000000004</v>
      </c>
      <c r="K1040" s="3">
        <f t="shared" si="1122"/>
        <v>1.60086965621</v>
      </c>
      <c r="L1040" s="3">
        <f t="shared" si="1123"/>
        <v>1.5407578618080002</v>
      </c>
      <c r="M1040" s="5">
        <f t="shared" si="1124"/>
        <v>4.3212411661484963E-2</v>
      </c>
      <c r="N1040" s="5">
        <f t="shared" si="1125"/>
        <v>6.9177438600526428E-2</v>
      </c>
      <c r="O1040" s="5">
        <f t="shared" si="1126"/>
        <v>6.6579862995116673E-2</v>
      </c>
      <c r="P1040" s="5">
        <f t="shared" si="1127"/>
        <v>0.10658568238350134</v>
      </c>
      <c r="Q1040" s="5">
        <f t="shared" si="1128"/>
        <v>5.5372031174956579E-2</v>
      </c>
      <c r="R1040" s="5">
        <f t="shared" si="1129"/>
        <v>5.1291723673912784E-2</v>
      </c>
      <c r="S1040" s="5">
        <f t="shared" si="1130"/>
        <v>6.5724795564246416E-2</v>
      </c>
      <c r="T1040" s="5">
        <f t="shared" si="1131"/>
        <v>8.531489235709204E-2</v>
      </c>
      <c r="U1040" s="5">
        <f t="shared" si="1132"/>
        <v>8.2111364044275076E-2</v>
      </c>
      <c r="V1040" s="5">
        <f t="shared" si="1133"/>
        <v>1.8012628819107798E-2</v>
      </c>
      <c r="W1040" s="5">
        <f t="shared" si="1134"/>
        <v>2.9547801503567381E-2</v>
      </c>
      <c r="X1040" s="5">
        <f t="shared" si="1135"/>
        <v>4.5526007465763699E-2</v>
      </c>
      <c r="Y1040" s="5">
        <f t="shared" si="1136"/>
        <v>3.5072276959802563E-2</v>
      </c>
      <c r="Z1040" s="5">
        <f t="shared" si="1137"/>
        <v>2.6342708832088221E-2</v>
      </c>
      <c r="AA1040" s="5">
        <f t="shared" si="1138"/>
        <v>4.2171243231665198E-2</v>
      </c>
      <c r="AB1040" s="5">
        <f t="shared" si="1139"/>
        <v>3.3755331827112087E-2</v>
      </c>
      <c r="AC1040" s="5">
        <f t="shared" si="1140"/>
        <v>2.7768184249429926E-3</v>
      </c>
      <c r="AD1040" s="5">
        <f t="shared" si="1141"/>
        <v>1.1825544708694305E-2</v>
      </c>
      <c r="AE1040" s="5">
        <f t="shared" si="1142"/>
        <v>1.8220300980082753E-2</v>
      </c>
      <c r="AF1040" s="5">
        <f t="shared" si="1143"/>
        <v>1.4036535989785255E-2</v>
      </c>
      <c r="AG1040" s="5">
        <f t="shared" si="1144"/>
        <v>7.2089677262708587E-3</v>
      </c>
      <c r="AH1040" s="5">
        <f t="shared" si="1145"/>
        <v>1.0146933933589744E-2</v>
      </c>
      <c r="AI1040" s="5">
        <f t="shared" si="1146"/>
        <v>1.6243918637851396E-2</v>
      </c>
      <c r="AJ1040" s="5">
        <f t="shared" si="1147"/>
        <v>1.3002198222640191E-2</v>
      </c>
      <c r="AK1040" s="5">
        <f t="shared" si="1148"/>
        <v>6.9382748662174254E-3</v>
      </c>
      <c r="AL1040" s="5">
        <f t="shared" si="1149"/>
        <v>2.7396673807162123E-4</v>
      </c>
      <c r="AM1040" s="5">
        <f t="shared" si="1150"/>
        <v>3.7862311384606879E-3</v>
      </c>
      <c r="AN1040" s="5">
        <f t="shared" si="1151"/>
        <v>5.833665393205561E-3</v>
      </c>
      <c r="AO1040" s="5">
        <f t="shared" si="1152"/>
        <v>4.494132908869364E-3</v>
      </c>
      <c r="AP1040" s="5">
        <f t="shared" si="1153"/>
        <v>2.3081235371168432E-3</v>
      </c>
      <c r="AQ1040" s="5">
        <f t="shared" si="1154"/>
        <v>8.8906487145921659E-4</v>
      </c>
      <c r="AR1040" s="5">
        <f t="shared" si="1155"/>
        <v>3.1267936462849523E-3</v>
      </c>
      <c r="AS1040" s="5">
        <f t="shared" si="1156"/>
        <v>5.0055890695678042E-3</v>
      </c>
      <c r="AT1040" s="5">
        <f t="shared" si="1157"/>
        <v>4.0066478264637736E-3</v>
      </c>
      <c r="AU1040" s="5">
        <f t="shared" si="1158"/>
        <v>2.1380403095018681E-3</v>
      </c>
      <c r="AV1040" s="5">
        <f t="shared" si="1159"/>
        <v>8.556809638088442E-4</v>
      </c>
      <c r="AW1040" s="5">
        <f t="shared" si="1160"/>
        <v>1.8770926251272993E-5</v>
      </c>
      <c r="AX1040" s="5">
        <f t="shared" si="1161"/>
        <v>1.0102104234931935E-3</v>
      </c>
      <c r="AY1040" s="5">
        <f t="shared" si="1162"/>
        <v>1.5564896520775277E-3</v>
      </c>
      <c r="AZ1040" s="5">
        <f t="shared" si="1163"/>
        <v>1.1990868341306248E-3</v>
      </c>
      <c r="BA1040" s="5">
        <f t="shared" si="1164"/>
        <v>6.1583415555907539E-4</v>
      </c>
      <c r="BB1040" s="5">
        <f t="shared" si="1165"/>
        <v>2.372128291868841E-4</v>
      </c>
      <c r="BC1040" s="5">
        <f t="shared" si="1166"/>
        <v>7.309750629828194E-5</v>
      </c>
      <c r="BD1040" s="5">
        <f t="shared" si="1167"/>
        <v>8.0293864879414233E-4</v>
      </c>
      <c r="BE1040" s="5">
        <f t="shared" si="1168"/>
        <v>1.2854001186528006E-3</v>
      </c>
      <c r="BF1040" s="5">
        <f t="shared" si="1169"/>
        <v>1.0288790230200014E-3</v>
      </c>
      <c r="BG1040" s="5">
        <f t="shared" si="1170"/>
        <v>5.4903373595457006E-4</v>
      </c>
      <c r="BH1040" s="5">
        <f t="shared" si="1171"/>
        <v>2.1973286203132107E-4</v>
      </c>
      <c r="BI1040" s="5">
        <f t="shared" si="1172"/>
        <v>7.0352734259624083E-5</v>
      </c>
      <c r="BJ1040" s="8">
        <f t="shared" si="1173"/>
        <v>0.39330494671639915</v>
      </c>
      <c r="BK1040" s="8">
        <f t="shared" si="1174"/>
        <v>0.23814279324343265</v>
      </c>
      <c r="BL1040" s="8">
        <f t="shared" si="1175"/>
        <v>0.34132994037072029</v>
      </c>
      <c r="BM1040" s="8">
        <f t="shared" si="1176"/>
        <v>0.60536351994731508</v>
      </c>
      <c r="BN1040" s="8">
        <f t="shared" si="1177"/>
        <v>0.39221915048949879</v>
      </c>
    </row>
    <row r="1041" spans="1:66" x14ac:dyDescent="0.25">
      <c r="A1041" t="s">
        <v>19</v>
      </c>
      <c r="B1041" t="s">
        <v>234</v>
      </c>
      <c r="C1041" t="s">
        <v>235</v>
      </c>
      <c r="D1041" s="18" t="s">
        <v>548</v>
      </c>
      <c r="E1041">
        <f>VLOOKUP(A1041,home!$A$2:$E$405,3,FALSE)</f>
        <v>1.4805999999999999</v>
      </c>
      <c r="F1041">
        <f>VLOOKUP(B1041,home!$B$2:$E$405,3,FALSE)</f>
        <v>1.5384</v>
      </c>
      <c r="G1041">
        <f>VLOOKUP(C1041,away!$B$2:$E$405,4,FALSE)</f>
        <v>1.0130999999999999</v>
      </c>
      <c r="H1041">
        <f>VLOOKUP(A1041,away!$A$2:$E$405,3,FALSE)</f>
        <v>1.3222</v>
      </c>
      <c r="I1041">
        <f>VLOOKUP(C1041,away!$B$2:$E$405,3,FALSE)</f>
        <v>0.67230000000000001</v>
      </c>
      <c r="J1041">
        <f>VLOOKUP(B1041,home!$B$2:$E$405,4,FALSE)</f>
        <v>0.58819999999999995</v>
      </c>
      <c r="K1041" s="3">
        <f t="shared" si="1122"/>
        <v>2.3075936310239995</v>
      </c>
      <c r="L1041" s="3">
        <f t="shared" si="1123"/>
        <v>0.522859838292</v>
      </c>
      <c r="M1041" s="5">
        <f t="shared" si="1124"/>
        <v>5.8986099217679125E-2</v>
      </c>
      <c r="N1041" s="5">
        <f t="shared" si="1125"/>
        <v>0.13611594687366604</v>
      </c>
      <c r="O1041" s="5">
        <f t="shared" si="1126"/>
        <v>3.0841462298431571E-2</v>
      </c>
      <c r="P1041" s="5">
        <f t="shared" si="1127"/>
        <v>7.1169561971327497E-2</v>
      </c>
      <c r="Q1041" s="5">
        <f t="shared" si="1128"/>
        <v>0.15705014604323647</v>
      </c>
      <c r="R1041" s="5">
        <f t="shared" si="1129"/>
        <v>8.0628809950233724E-3</v>
      </c>
      <c r="S1041" s="5">
        <f t="shared" si="1130"/>
        <v>2.1467373747239286E-2</v>
      </c>
      <c r="T1041" s="5">
        <f t="shared" si="1131"/>
        <v>8.2115213963901604E-2</v>
      </c>
      <c r="U1041" s="5">
        <f t="shared" si="1132"/>
        <v>1.8605852831820383E-2</v>
      </c>
      <c r="V1041" s="5">
        <f t="shared" si="1133"/>
        <v>2.8779352848081821E-3</v>
      </c>
      <c r="W1041" s="5">
        <f t="shared" si="1134"/>
        <v>0.12080263892025381</v>
      </c>
      <c r="X1041" s="5">
        <f t="shared" si="1135"/>
        <v>6.3162848251090767E-2</v>
      </c>
      <c r="Y1041" s="5">
        <f t="shared" si="1136"/>
        <v>1.6512658311313728E-2</v>
      </c>
      <c r="Z1041" s="5">
        <f t="shared" si="1137"/>
        <v>1.4052522177418537E-3</v>
      </c>
      <c r="AA1041" s="5">
        <f t="shared" si="1138"/>
        <v>3.2427510676434524E-3</v>
      </c>
      <c r="AB1041" s="5">
        <f t="shared" si="1139"/>
        <v>3.7414758553451534E-3</v>
      </c>
      <c r="AC1041" s="5">
        <f t="shared" si="1140"/>
        <v>2.1702294726864813E-4</v>
      </c>
      <c r="AD1041" s="5">
        <f t="shared" si="1141"/>
        <v>6.9690850045817404E-2</v>
      </c>
      <c r="AE1041" s="5">
        <f t="shared" si="1142"/>
        <v>3.6438546585388108E-2</v>
      </c>
      <c r="AF1041" s="5">
        <f t="shared" si="1143"/>
        <v>9.5261262876157674E-3</v>
      </c>
      <c r="AG1041" s="5">
        <f t="shared" si="1144"/>
        <v>1.6602762834306505E-3</v>
      </c>
      <c r="AH1041" s="5">
        <f t="shared" si="1145"/>
        <v>1.83687486831995E-4</v>
      </c>
      <c r="AI1041" s="5">
        <f t="shared" si="1146"/>
        <v>4.2387607471231642E-4</v>
      </c>
      <c r="AJ1041" s="5">
        <f t="shared" si="1147"/>
        <v>4.8906686517479728E-4</v>
      </c>
      <c r="AK1041" s="5">
        <f t="shared" si="1148"/>
        <v>3.7618919440741174E-4</v>
      </c>
      <c r="AL1041" s="5">
        <f t="shared" si="1149"/>
        <v>1.047394440363803E-5</v>
      </c>
      <c r="AM1041" s="5">
        <f t="shared" si="1150"/>
        <v>3.216363234127536E-2</v>
      </c>
      <c r="AN1041" s="5">
        <f t="shared" si="1151"/>
        <v>1.6817071604842578E-2</v>
      </c>
      <c r="AO1041" s="5">
        <f t="shared" si="1152"/>
        <v>4.396485669926487E-3</v>
      </c>
      <c r="AP1041" s="5">
        <f t="shared" si="1153"/>
        <v>7.6624859547695288E-4</v>
      </c>
      <c r="AQ1041" s="5">
        <f t="shared" si="1154"/>
        <v>1.0016015418063792E-4</v>
      </c>
      <c r="AR1041" s="5">
        <f t="shared" si="1155"/>
        <v>1.9208561932248163E-5</v>
      </c>
      <c r="AS1041" s="5">
        <f t="shared" si="1156"/>
        <v>4.4325555175985913E-5</v>
      </c>
      <c r="AT1041" s="5">
        <f t="shared" si="1157"/>
        <v>5.1142684407853991E-5</v>
      </c>
      <c r="AU1041" s="5">
        <f t="shared" si="1158"/>
        <v>3.9338844271011421E-5</v>
      </c>
      <c r="AV1041" s="5">
        <f t="shared" si="1159"/>
        <v>2.2694516622907729E-5</v>
      </c>
      <c r="AW1041" s="5">
        <f t="shared" si="1160"/>
        <v>3.510365837626683E-7</v>
      </c>
      <c r="AX1041" s="5">
        <f t="shared" si="1161"/>
        <v>1.2370098856887434E-2</v>
      </c>
      <c r="AY1041" s="5">
        <f t="shared" si="1162"/>
        <v>6.4678278879682178E-3</v>
      </c>
      <c r="AZ1041" s="5">
        <f t="shared" si="1163"/>
        <v>1.690883721801775E-3</v>
      </c>
      <c r="BA1041" s="5">
        <f t="shared" si="1164"/>
        <v>2.946983964506171E-4</v>
      </c>
      <c r="BB1041" s="5">
        <f t="shared" si="1165"/>
        <v>3.8521488978270336E-5</v>
      </c>
      <c r="BC1041" s="5">
        <f t="shared" si="1166"/>
        <v>4.0282678995890993E-6</v>
      </c>
      <c r="BD1041" s="5">
        <f t="shared" si="1167"/>
        <v>1.6738975976195227E-6</v>
      </c>
      <c r="BE1041" s="5">
        <f t="shared" si="1168"/>
        <v>3.8626754352531843E-6</v>
      </c>
      <c r="BF1041" s="5">
        <f t="shared" si="1169"/>
        <v>4.4567426165515519E-6</v>
      </c>
      <c r="BG1041" s="5">
        <f t="shared" si="1170"/>
        <v>3.428116959022532E-6</v>
      </c>
      <c r="BH1041" s="5">
        <f t="shared" si="1171"/>
        <v>1.9776752152614394E-6</v>
      </c>
      <c r="BI1041" s="5">
        <f t="shared" si="1172"/>
        <v>9.1273414619426261E-7</v>
      </c>
      <c r="BJ1041" s="8">
        <f t="shared" si="1173"/>
        <v>0.76818490855140242</v>
      </c>
      <c r="BK1041" s="8">
        <f t="shared" si="1174"/>
        <v>0.16119629500069457</v>
      </c>
      <c r="BL1041" s="8">
        <f t="shared" si="1175"/>
        <v>6.6160264673770355E-2</v>
      </c>
      <c r="BM1041" s="8">
        <f t="shared" si="1176"/>
        <v>0.52825314619286046</v>
      </c>
      <c r="BN1041" s="8">
        <f t="shared" si="1177"/>
        <v>0.4622260973993641</v>
      </c>
    </row>
    <row r="1042" spans="1:66" x14ac:dyDescent="0.25">
      <c r="A1042" t="s">
        <v>448</v>
      </c>
      <c r="B1042" t="s">
        <v>453</v>
      </c>
      <c r="C1042" t="s">
        <v>449</v>
      </c>
      <c r="D1042" s="18" t="s">
        <v>548</v>
      </c>
      <c r="E1042">
        <f>VLOOKUP(A1042,home!$A$2:$E$405,3,FALSE)</f>
        <v>1.2833000000000001</v>
      </c>
      <c r="F1042">
        <f>VLOOKUP(B1042,home!$B$2:$E$405,3,FALSE)</f>
        <v>0.6331</v>
      </c>
      <c r="G1042">
        <f>VLOOKUP(C1042,away!$B$2:$E$405,4,FALSE)</f>
        <v>1.3636999999999999</v>
      </c>
      <c r="H1042">
        <f>VLOOKUP(A1042,away!$A$2:$E$405,3,FALSE)</f>
        <v>1.0667</v>
      </c>
      <c r="I1042">
        <f>VLOOKUP(C1042,away!$B$2:$E$405,3,FALSE)</f>
        <v>1.1132</v>
      </c>
      <c r="J1042">
        <f>VLOOKUP(B1042,home!$B$2:$E$405,4,FALSE)</f>
        <v>1.5234000000000001</v>
      </c>
      <c r="K1042" s="3">
        <f t="shared" si="1122"/>
        <v>1.107947924551</v>
      </c>
      <c r="L1042" s="3">
        <f t="shared" si="1123"/>
        <v>1.8089620002959999</v>
      </c>
      <c r="M1042" s="5">
        <f t="shared" si="1124"/>
        <v>5.4100604207468116E-2</v>
      </c>
      <c r="N1042" s="5">
        <f t="shared" si="1125"/>
        <v>5.9940652148619392E-2</v>
      </c>
      <c r="O1042" s="5">
        <f t="shared" si="1126"/>
        <v>9.7865937204363707E-2</v>
      </c>
      <c r="P1042" s="5">
        <f t="shared" si="1127"/>
        <v>0.10843036200981326</v>
      </c>
      <c r="Q1042" s="5">
        <f t="shared" si="1128"/>
        <v>3.3205560572148157E-2</v>
      </c>
      <c r="R1042" s="5">
        <f t="shared" si="1129"/>
        <v>8.8517880763024248E-2</v>
      </c>
      <c r="S1042" s="5">
        <f t="shared" si="1130"/>
        <v>5.4330000458461564E-2</v>
      </c>
      <c r="T1042" s="5">
        <f t="shared" si="1131"/>
        <v>6.0067597273543126E-2</v>
      </c>
      <c r="U1042" s="5">
        <f t="shared" si="1132"/>
        <v>9.8073202277045607E-2</v>
      </c>
      <c r="V1042" s="5">
        <f t="shared" si="1133"/>
        <v>1.2098902907120308E-2</v>
      </c>
      <c r="W1042" s="5">
        <f t="shared" si="1134"/>
        <v>1.226334397315469E-2</v>
      </c>
      <c r="X1042" s="5">
        <f t="shared" si="1135"/>
        <v>2.2183923243995804E-2</v>
      </c>
      <c r="Y1042" s="5">
        <f t="shared" si="1136"/>
        <v>2.0064937082935788E-2</v>
      </c>
      <c r="Z1042" s="5">
        <f t="shared" si="1137"/>
        <v>5.3375160882347741E-2</v>
      </c>
      <c r="AA1042" s="5">
        <f t="shared" si="1138"/>
        <v>5.9136898722172898E-2</v>
      </c>
      <c r="AB1042" s="5">
        <f t="shared" si="1139"/>
        <v>3.2760302101807082E-2</v>
      </c>
      <c r="AC1042" s="5">
        <f t="shared" si="1140"/>
        <v>1.515565816406749E-3</v>
      </c>
      <c r="AD1042" s="5">
        <f t="shared" si="1141"/>
        <v>3.3967866257779387E-3</v>
      </c>
      <c r="AE1042" s="5">
        <f t="shared" si="1142"/>
        <v>6.1446579291459602E-3</v>
      </c>
      <c r="AF1042" s="5">
        <f t="shared" si="1143"/>
        <v>5.5577263493212766E-3</v>
      </c>
      <c r="AG1042" s="5">
        <f t="shared" si="1144"/>
        <v>3.3512385913220017E-3</v>
      </c>
      <c r="AH1042" s="5">
        <f t="shared" si="1145"/>
        <v>2.4138409448963141E-2</v>
      </c>
      <c r="AI1042" s="5">
        <f t="shared" si="1146"/>
        <v>2.6744100650940961E-2</v>
      </c>
      <c r="AJ1042" s="5">
        <f t="shared" si="1147"/>
        <v>1.4815535405096548E-2</v>
      </c>
      <c r="AK1042" s="5">
        <f t="shared" si="1148"/>
        <v>5.471613901062859E-3</v>
      </c>
      <c r="AL1042" s="5">
        <f t="shared" si="1149"/>
        <v>1.2150204422300852E-4</v>
      </c>
      <c r="AM1042" s="5">
        <f t="shared" si="1150"/>
        <v>7.526925384346518E-4</v>
      </c>
      <c r="AN1042" s="5">
        <f t="shared" si="1151"/>
        <v>1.3615921999346216E-3</v>
      </c>
      <c r="AO1042" s="5">
        <f t="shared" si="1152"/>
        <v>1.2315342747905821E-3</v>
      </c>
      <c r="AP1042" s="5">
        <f t="shared" si="1153"/>
        <v>7.425995683860852E-4</v>
      </c>
      <c r="AQ1042" s="5">
        <f t="shared" si="1154"/>
        <v>3.3583360016165969E-4</v>
      </c>
      <c r="AR1042" s="5">
        <f t="shared" si="1155"/>
        <v>8.7330930881520403E-3</v>
      </c>
      <c r="AS1042" s="5">
        <f t="shared" si="1156"/>
        <v>9.6758123619287359E-3</v>
      </c>
      <c r="AT1042" s="5">
        <f t="shared" si="1157"/>
        <v>5.3601481123719281E-3</v>
      </c>
      <c r="AU1042" s="5">
        <f t="shared" si="1158"/>
        <v>1.9795883254628125E-3</v>
      </c>
      <c r="AV1042" s="5">
        <f t="shared" si="1159"/>
        <v>5.4832019416547822E-4</v>
      </c>
      <c r="AW1042" s="5">
        <f t="shared" si="1160"/>
        <v>6.7644092751055181E-6</v>
      </c>
      <c r="AX1042" s="5">
        <f t="shared" si="1161"/>
        <v>1.3899068929728258E-4</v>
      </c>
      <c r="AY1042" s="5">
        <f t="shared" si="1162"/>
        <v>2.5142887533373214E-4</v>
      </c>
      <c r="AZ1042" s="5">
        <f t="shared" si="1163"/>
        <v>2.2741264062794083E-4</v>
      </c>
      <c r="BA1042" s="5">
        <f t="shared" si="1164"/>
        <v>1.3712694176097178E-4</v>
      </c>
      <c r="BB1042" s="5">
        <f t="shared" si="1165"/>
        <v>6.2014356715600153E-5</v>
      </c>
      <c r="BC1042" s="5">
        <f t="shared" si="1166"/>
        <v>2.2436322954264331E-5</v>
      </c>
      <c r="BD1042" s="5">
        <f t="shared" si="1167"/>
        <v>2.6329722569191174E-3</v>
      </c>
      <c r="BE1042" s="5">
        <f t="shared" si="1168"/>
        <v>2.9171961474538984E-3</v>
      </c>
      <c r="BF1042" s="5">
        <f t="shared" si="1169"/>
        <v>1.6160507085398604E-3</v>
      </c>
      <c r="BG1042" s="5">
        <f t="shared" si="1170"/>
        <v>5.9683334283197045E-4</v>
      </c>
      <c r="BH1042" s="5">
        <f t="shared" si="1171"/>
        <v>1.6531506587337929E-4</v>
      </c>
      <c r="BI1042" s="5">
        <f t="shared" si="1172"/>
        <v>3.6632096826284462E-5</v>
      </c>
      <c r="BJ1042" s="8">
        <f t="shared" si="1173"/>
        <v>0.23144008579836148</v>
      </c>
      <c r="BK1042" s="8">
        <f t="shared" si="1174"/>
        <v>0.23084836631882674</v>
      </c>
      <c r="BL1042" s="8">
        <f t="shared" si="1175"/>
        <v>0.48178584217500248</v>
      </c>
      <c r="BM1042" s="8">
        <f t="shared" si="1176"/>
        <v>0.55514379380304313</v>
      </c>
      <c r="BN1042" s="8">
        <f t="shared" si="1177"/>
        <v>0.44206099690543688</v>
      </c>
    </row>
    <row r="1043" spans="1:66" x14ac:dyDescent="0.25">
      <c r="A1043" t="s">
        <v>448</v>
      </c>
      <c r="B1043" t="s">
        <v>452</v>
      </c>
      <c r="C1043" t="s">
        <v>527</v>
      </c>
      <c r="D1043" s="18" t="s">
        <v>548</v>
      </c>
      <c r="E1043">
        <f>VLOOKUP(A1043,home!$A$2:$E$405,3,FALSE)</f>
        <v>1.2833000000000001</v>
      </c>
      <c r="F1043">
        <f>VLOOKUP(B1043,home!$B$2:$E$405,3,FALSE)</f>
        <v>0.7359</v>
      </c>
      <c r="G1043" t="e">
        <f>VLOOKUP(C1043,away!$B$2:$E$405,4,FALSE)</f>
        <v>#N/A</v>
      </c>
      <c r="H1043">
        <f>VLOOKUP(A1043,away!$A$2:$E$405,3,FALSE)</f>
        <v>1.0667</v>
      </c>
      <c r="I1043" t="e">
        <f>VLOOKUP(C1043,away!$B$2:$E$405,3,FALSE)</f>
        <v>#N/A</v>
      </c>
      <c r="J1043">
        <f>VLOOKUP(B1043,home!$B$2:$E$405,4,FALSE)</f>
        <v>1.8749</v>
      </c>
      <c r="K1043" s="3" t="e">
        <f t="shared" si="1122"/>
        <v>#N/A</v>
      </c>
      <c r="L1043" s="3" t="e">
        <f t="shared" si="1123"/>
        <v>#N/A</v>
      </c>
      <c r="M1043" s="5" t="e">
        <f t="shared" si="1124"/>
        <v>#N/A</v>
      </c>
      <c r="N1043" s="5" t="e">
        <f t="shared" si="1125"/>
        <v>#N/A</v>
      </c>
      <c r="O1043" s="5" t="e">
        <f t="shared" si="1126"/>
        <v>#N/A</v>
      </c>
      <c r="P1043" s="5" t="e">
        <f t="shared" si="1127"/>
        <v>#N/A</v>
      </c>
      <c r="Q1043" s="5" t="e">
        <f t="shared" si="1128"/>
        <v>#N/A</v>
      </c>
      <c r="R1043" s="5" t="e">
        <f t="shared" si="1129"/>
        <v>#N/A</v>
      </c>
      <c r="S1043" s="5" t="e">
        <f t="shared" si="1130"/>
        <v>#N/A</v>
      </c>
      <c r="T1043" s="5" t="e">
        <f t="shared" si="1131"/>
        <v>#N/A</v>
      </c>
      <c r="U1043" s="5" t="e">
        <f t="shared" si="1132"/>
        <v>#N/A</v>
      </c>
      <c r="V1043" s="5" t="e">
        <f t="shared" si="1133"/>
        <v>#N/A</v>
      </c>
      <c r="W1043" s="5" t="e">
        <f t="shared" si="1134"/>
        <v>#N/A</v>
      </c>
      <c r="X1043" s="5" t="e">
        <f t="shared" si="1135"/>
        <v>#N/A</v>
      </c>
      <c r="Y1043" s="5" t="e">
        <f t="shared" si="1136"/>
        <v>#N/A</v>
      </c>
      <c r="Z1043" s="5" t="e">
        <f t="shared" si="1137"/>
        <v>#N/A</v>
      </c>
      <c r="AA1043" s="5" t="e">
        <f t="shared" si="1138"/>
        <v>#N/A</v>
      </c>
      <c r="AB1043" s="5" t="e">
        <f t="shared" si="1139"/>
        <v>#N/A</v>
      </c>
      <c r="AC1043" s="5" t="e">
        <f t="shared" si="1140"/>
        <v>#N/A</v>
      </c>
      <c r="AD1043" s="5" t="e">
        <f t="shared" si="1141"/>
        <v>#N/A</v>
      </c>
      <c r="AE1043" s="5" t="e">
        <f t="shared" si="1142"/>
        <v>#N/A</v>
      </c>
      <c r="AF1043" s="5" t="e">
        <f t="shared" si="1143"/>
        <v>#N/A</v>
      </c>
      <c r="AG1043" s="5" t="e">
        <f t="shared" si="1144"/>
        <v>#N/A</v>
      </c>
      <c r="AH1043" s="5" t="e">
        <f t="shared" si="1145"/>
        <v>#N/A</v>
      </c>
      <c r="AI1043" s="5" t="e">
        <f t="shared" si="1146"/>
        <v>#N/A</v>
      </c>
      <c r="AJ1043" s="5" t="e">
        <f t="shared" si="1147"/>
        <v>#N/A</v>
      </c>
      <c r="AK1043" s="5" t="e">
        <f t="shared" si="1148"/>
        <v>#N/A</v>
      </c>
      <c r="AL1043" s="5" t="e">
        <f t="shared" si="1149"/>
        <v>#N/A</v>
      </c>
      <c r="AM1043" s="5" t="e">
        <f t="shared" si="1150"/>
        <v>#N/A</v>
      </c>
      <c r="AN1043" s="5" t="e">
        <f t="shared" si="1151"/>
        <v>#N/A</v>
      </c>
      <c r="AO1043" s="5" t="e">
        <f t="shared" si="1152"/>
        <v>#N/A</v>
      </c>
      <c r="AP1043" s="5" t="e">
        <f t="shared" si="1153"/>
        <v>#N/A</v>
      </c>
      <c r="AQ1043" s="5" t="e">
        <f t="shared" si="1154"/>
        <v>#N/A</v>
      </c>
      <c r="AR1043" s="5" t="e">
        <f t="shared" si="1155"/>
        <v>#N/A</v>
      </c>
      <c r="AS1043" s="5" t="e">
        <f t="shared" si="1156"/>
        <v>#N/A</v>
      </c>
      <c r="AT1043" s="5" t="e">
        <f t="shared" si="1157"/>
        <v>#N/A</v>
      </c>
      <c r="AU1043" s="5" t="e">
        <f t="shared" si="1158"/>
        <v>#N/A</v>
      </c>
      <c r="AV1043" s="5" t="e">
        <f t="shared" si="1159"/>
        <v>#N/A</v>
      </c>
      <c r="AW1043" s="5" t="e">
        <f t="shared" si="1160"/>
        <v>#N/A</v>
      </c>
      <c r="AX1043" s="5" t="e">
        <f t="shared" si="1161"/>
        <v>#N/A</v>
      </c>
      <c r="AY1043" s="5" t="e">
        <f t="shared" si="1162"/>
        <v>#N/A</v>
      </c>
      <c r="AZ1043" s="5" t="e">
        <f t="shared" si="1163"/>
        <v>#N/A</v>
      </c>
      <c r="BA1043" s="5" t="e">
        <f t="shared" si="1164"/>
        <v>#N/A</v>
      </c>
      <c r="BB1043" s="5" t="e">
        <f t="shared" si="1165"/>
        <v>#N/A</v>
      </c>
      <c r="BC1043" s="5" t="e">
        <f t="shared" si="1166"/>
        <v>#N/A</v>
      </c>
      <c r="BD1043" s="5" t="e">
        <f t="shared" si="1167"/>
        <v>#N/A</v>
      </c>
      <c r="BE1043" s="5" t="e">
        <f t="shared" si="1168"/>
        <v>#N/A</v>
      </c>
      <c r="BF1043" s="5" t="e">
        <f t="shared" si="1169"/>
        <v>#N/A</v>
      </c>
      <c r="BG1043" s="5" t="e">
        <f t="shared" si="1170"/>
        <v>#N/A</v>
      </c>
      <c r="BH1043" s="5" t="e">
        <f t="shared" si="1171"/>
        <v>#N/A</v>
      </c>
      <c r="BI1043" s="5" t="e">
        <f t="shared" si="1172"/>
        <v>#N/A</v>
      </c>
      <c r="BJ1043" s="8" t="e">
        <f t="shared" si="1173"/>
        <v>#N/A</v>
      </c>
      <c r="BK1043" s="8" t="e">
        <f t="shared" si="1174"/>
        <v>#N/A</v>
      </c>
      <c r="BL1043" s="8" t="e">
        <f t="shared" si="1175"/>
        <v>#N/A</v>
      </c>
      <c r="BM1043" s="8" t="e">
        <f t="shared" si="1176"/>
        <v>#N/A</v>
      </c>
      <c r="BN1043" s="8" t="e">
        <f t="shared" si="1177"/>
        <v>#N/A</v>
      </c>
    </row>
    <row r="1044" spans="1:66" x14ac:dyDescent="0.25">
      <c r="A1044" t="s">
        <v>448</v>
      </c>
      <c r="B1044" t="s">
        <v>460</v>
      </c>
      <c r="C1044" t="s">
        <v>525</v>
      </c>
      <c r="D1044" s="18" t="s">
        <v>548</v>
      </c>
      <c r="E1044">
        <f>VLOOKUP(A1044,home!$A$2:$E$405,3,FALSE)</f>
        <v>1.2833000000000001</v>
      </c>
      <c r="F1044">
        <f>VLOOKUP(B1044,home!$B$2:$E$405,3,FALSE)</f>
        <v>1.4719</v>
      </c>
      <c r="G1044" t="e">
        <f>VLOOKUP(C1044,away!$B$2:$E$405,4,FALSE)</f>
        <v>#N/A</v>
      </c>
      <c r="H1044">
        <f>VLOOKUP(A1044,away!$A$2:$E$405,3,FALSE)</f>
        <v>1.0667</v>
      </c>
      <c r="I1044" t="e">
        <f>VLOOKUP(C1044,away!$B$2:$E$405,3,FALSE)</f>
        <v>#N/A</v>
      </c>
      <c r="J1044">
        <f>VLOOKUP(B1044,home!$B$2:$E$405,4,FALSE)</f>
        <v>0.88539999999999996</v>
      </c>
      <c r="K1044" s="3" t="e">
        <f t="shared" si="1122"/>
        <v>#N/A</v>
      </c>
      <c r="L1044" s="3" t="e">
        <f t="shared" si="1123"/>
        <v>#N/A</v>
      </c>
      <c r="M1044" s="5" t="e">
        <f t="shared" si="1124"/>
        <v>#N/A</v>
      </c>
      <c r="N1044" s="5" t="e">
        <f t="shared" si="1125"/>
        <v>#N/A</v>
      </c>
      <c r="O1044" s="5" t="e">
        <f t="shared" si="1126"/>
        <v>#N/A</v>
      </c>
      <c r="P1044" s="5" t="e">
        <f t="shared" si="1127"/>
        <v>#N/A</v>
      </c>
      <c r="Q1044" s="5" t="e">
        <f t="shared" si="1128"/>
        <v>#N/A</v>
      </c>
      <c r="R1044" s="5" t="e">
        <f t="shared" si="1129"/>
        <v>#N/A</v>
      </c>
      <c r="S1044" s="5" t="e">
        <f t="shared" si="1130"/>
        <v>#N/A</v>
      </c>
      <c r="T1044" s="5" t="e">
        <f t="shared" si="1131"/>
        <v>#N/A</v>
      </c>
      <c r="U1044" s="5" t="e">
        <f t="shared" si="1132"/>
        <v>#N/A</v>
      </c>
      <c r="V1044" s="5" t="e">
        <f t="shared" si="1133"/>
        <v>#N/A</v>
      </c>
      <c r="W1044" s="5" t="e">
        <f t="shared" si="1134"/>
        <v>#N/A</v>
      </c>
      <c r="X1044" s="5" t="e">
        <f t="shared" si="1135"/>
        <v>#N/A</v>
      </c>
      <c r="Y1044" s="5" t="e">
        <f t="shared" si="1136"/>
        <v>#N/A</v>
      </c>
      <c r="Z1044" s="5" t="e">
        <f t="shared" si="1137"/>
        <v>#N/A</v>
      </c>
      <c r="AA1044" s="5" t="e">
        <f t="shared" si="1138"/>
        <v>#N/A</v>
      </c>
      <c r="AB1044" s="5" t="e">
        <f t="shared" si="1139"/>
        <v>#N/A</v>
      </c>
      <c r="AC1044" s="5" t="e">
        <f t="shared" si="1140"/>
        <v>#N/A</v>
      </c>
      <c r="AD1044" s="5" t="e">
        <f t="shared" si="1141"/>
        <v>#N/A</v>
      </c>
      <c r="AE1044" s="5" t="e">
        <f t="shared" si="1142"/>
        <v>#N/A</v>
      </c>
      <c r="AF1044" s="5" t="e">
        <f t="shared" si="1143"/>
        <v>#N/A</v>
      </c>
      <c r="AG1044" s="5" t="e">
        <f t="shared" si="1144"/>
        <v>#N/A</v>
      </c>
      <c r="AH1044" s="5" t="e">
        <f t="shared" si="1145"/>
        <v>#N/A</v>
      </c>
      <c r="AI1044" s="5" t="e">
        <f t="shared" si="1146"/>
        <v>#N/A</v>
      </c>
      <c r="AJ1044" s="5" t="e">
        <f t="shared" si="1147"/>
        <v>#N/A</v>
      </c>
      <c r="AK1044" s="5" t="e">
        <f t="shared" si="1148"/>
        <v>#N/A</v>
      </c>
      <c r="AL1044" s="5" t="e">
        <f t="shared" si="1149"/>
        <v>#N/A</v>
      </c>
      <c r="AM1044" s="5" t="e">
        <f t="shared" si="1150"/>
        <v>#N/A</v>
      </c>
      <c r="AN1044" s="5" t="e">
        <f t="shared" si="1151"/>
        <v>#N/A</v>
      </c>
      <c r="AO1044" s="5" t="e">
        <f t="shared" si="1152"/>
        <v>#N/A</v>
      </c>
      <c r="AP1044" s="5" t="e">
        <f t="shared" si="1153"/>
        <v>#N/A</v>
      </c>
      <c r="AQ1044" s="5" t="e">
        <f t="shared" si="1154"/>
        <v>#N/A</v>
      </c>
      <c r="AR1044" s="5" t="e">
        <f t="shared" si="1155"/>
        <v>#N/A</v>
      </c>
      <c r="AS1044" s="5" t="e">
        <f t="shared" si="1156"/>
        <v>#N/A</v>
      </c>
      <c r="AT1044" s="5" t="e">
        <f t="shared" si="1157"/>
        <v>#N/A</v>
      </c>
      <c r="AU1044" s="5" t="e">
        <f t="shared" si="1158"/>
        <v>#N/A</v>
      </c>
      <c r="AV1044" s="5" t="e">
        <f t="shared" si="1159"/>
        <v>#N/A</v>
      </c>
      <c r="AW1044" s="5" t="e">
        <f t="shared" si="1160"/>
        <v>#N/A</v>
      </c>
      <c r="AX1044" s="5" t="e">
        <f t="shared" si="1161"/>
        <v>#N/A</v>
      </c>
      <c r="AY1044" s="5" t="e">
        <f t="shared" si="1162"/>
        <v>#N/A</v>
      </c>
      <c r="AZ1044" s="5" t="e">
        <f t="shared" si="1163"/>
        <v>#N/A</v>
      </c>
      <c r="BA1044" s="5" t="e">
        <f t="shared" si="1164"/>
        <v>#N/A</v>
      </c>
      <c r="BB1044" s="5" t="e">
        <f t="shared" si="1165"/>
        <v>#N/A</v>
      </c>
      <c r="BC1044" s="5" t="e">
        <f t="shared" si="1166"/>
        <v>#N/A</v>
      </c>
      <c r="BD1044" s="5" t="e">
        <f t="shared" si="1167"/>
        <v>#N/A</v>
      </c>
      <c r="BE1044" s="5" t="e">
        <f t="shared" si="1168"/>
        <v>#N/A</v>
      </c>
      <c r="BF1044" s="5" t="e">
        <f t="shared" si="1169"/>
        <v>#N/A</v>
      </c>
      <c r="BG1044" s="5" t="e">
        <f t="shared" si="1170"/>
        <v>#N/A</v>
      </c>
      <c r="BH1044" s="5" t="e">
        <f t="shared" si="1171"/>
        <v>#N/A</v>
      </c>
      <c r="BI1044" s="5" t="e">
        <f t="shared" si="1172"/>
        <v>#N/A</v>
      </c>
      <c r="BJ1044" s="8" t="e">
        <f t="shared" si="1173"/>
        <v>#N/A</v>
      </c>
      <c r="BK1044" s="8" t="e">
        <f t="shared" si="1174"/>
        <v>#N/A</v>
      </c>
      <c r="BL1044" s="8" t="e">
        <f t="shared" si="1175"/>
        <v>#N/A</v>
      </c>
      <c r="BM1044" s="8" t="e">
        <f t="shared" si="1176"/>
        <v>#N/A</v>
      </c>
      <c r="BN1044" s="8" t="e">
        <f t="shared" si="1177"/>
        <v>#N/A</v>
      </c>
    </row>
    <row r="1045" spans="1:66" x14ac:dyDescent="0.25">
      <c r="A1045" t="s">
        <v>448</v>
      </c>
      <c r="B1045" t="s">
        <v>451</v>
      </c>
      <c r="C1045" t="s">
        <v>454</v>
      </c>
      <c r="D1045" s="18" t="s">
        <v>548</v>
      </c>
      <c r="E1045">
        <f>VLOOKUP(A1045,home!$A$2:$E$405,3,FALSE)</f>
        <v>1.2833000000000001</v>
      </c>
      <c r="F1045">
        <f>VLOOKUP(B1045,home!$B$2:$E$405,3,FALSE)</f>
        <v>0.99570000000000003</v>
      </c>
      <c r="G1045">
        <f>VLOOKUP(C1045,away!$B$2:$E$405,4,FALSE)</f>
        <v>0.7359</v>
      </c>
      <c r="H1045">
        <f>VLOOKUP(A1045,away!$A$2:$E$405,3,FALSE)</f>
        <v>1.0667</v>
      </c>
      <c r="I1045">
        <f>VLOOKUP(C1045,away!$B$2:$E$405,3,FALSE)</f>
        <v>1.302</v>
      </c>
      <c r="J1045">
        <f>VLOOKUP(B1045,home!$B$2:$E$405,4,FALSE)</f>
        <v>0.41670000000000001</v>
      </c>
      <c r="K1045" s="3">
        <f t="shared" si="1122"/>
        <v>0.9403196339790002</v>
      </c>
      <c r="L1045" s="3">
        <f t="shared" si="1123"/>
        <v>0.57873104478000004</v>
      </c>
      <c r="M1045" s="5">
        <f t="shared" si="1124"/>
        <v>0.21891961337611046</v>
      </c>
      <c r="N1045" s="5">
        <f t="shared" si="1125"/>
        <v>0.20585441072064839</v>
      </c>
      <c r="O1045" s="5">
        <f t="shared" si="1126"/>
        <v>0.1266955765719901</v>
      </c>
      <c r="P1045" s="5">
        <f t="shared" si="1127"/>
        <v>0.1191343381889321</v>
      </c>
      <c r="Q1045" s="5">
        <f t="shared" si="1128"/>
        <v>9.6784472070901448E-2</v>
      </c>
      <c r="R1045" s="5">
        <f t="shared" si="1129"/>
        <v>3.6661331699256158E-2</v>
      </c>
      <c r="S1045" s="5">
        <f t="shared" si="1130"/>
        <v>1.6207993332386879E-2</v>
      </c>
      <c r="T1045" s="5">
        <f t="shared" si="1131"/>
        <v>5.6012178640073532E-2</v>
      </c>
      <c r="U1045" s="5">
        <f t="shared" si="1132"/>
        <v>3.447337000462726E-2</v>
      </c>
      <c r="V1045" s="5">
        <f t="shared" si="1133"/>
        <v>9.8002921876530805E-4</v>
      </c>
      <c r="W1045" s="5">
        <f t="shared" si="1134"/>
        <v>3.0336113117520276E-2</v>
      </c>
      <c r="X1045" s="5">
        <f t="shared" si="1135"/>
        <v>1.7556450439066774E-2</v>
      </c>
      <c r="Y1045" s="5">
        <f t="shared" si="1136"/>
        <v>5.080231452614702E-3</v>
      </c>
      <c r="Z1045" s="5">
        <f t="shared" si="1137"/>
        <v>7.072350265778884E-3</v>
      </c>
      <c r="AA1045" s="5">
        <f t="shared" si="1138"/>
        <v>6.6502698132884838E-3</v>
      </c>
      <c r="AB1045" s="5">
        <f t="shared" si="1139"/>
        <v>3.1266896383465108E-3</v>
      </c>
      <c r="AC1045" s="5">
        <f t="shared" si="1140"/>
        <v>3.3332763846184104E-5</v>
      </c>
      <c r="AD1045" s="5">
        <f t="shared" si="1141"/>
        <v>7.1314106957530519E-3</v>
      </c>
      <c r="AE1045" s="5">
        <f t="shared" si="1142"/>
        <v>4.1271687627084308E-3</v>
      </c>
      <c r="AF1045" s="5">
        <f t="shared" si="1143"/>
        <v>1.1942603450128149E-3</v>
      </c>
      <c r="AG1045" s="5">
        <f t="shared" si="1144"/>
        <v>2.3038517906952993E-4</v>
      </c>
      <c r="AH1045" s="5">
        <f t="shared" si="1145"/>
        <v>1.0232471645910809E-3</v>
      </c>
      <c r="AI1045" s="5">
        <f t="shared" si="1146"/>
        <v>9.6217939927833486E-4</v>
      </c>
      <c r="AJ1045" s="5">
        <f t="shared" si="1147"/>
        <v>4.5237809027576909E-4</v>
      </c>
      <c r="AK1045" s="5">
        <f t="shared" si="1148"/>
        <v>1.4179333342274346E-4</v>
      </c>
      <c r="AL1045" s="5">
        <f t="shared" si="1149"/>
        <v>7.2557715584865016E-7</v>
      </c>
      <c r="AM1045" s="5">
        <f t="shared" si="1150"/>
        <v>1.3411610990368876E-3</v>
      </c>
      <c r="AN1045" s="5">
        <f t="shared" si="1151"/>
        <v>7.7617156406391123E-4</v>
      </c>
      <c r="AO1045" s="5">
        <f t="shared" si="1152"/>
        <v>2.2459729009961701E-4</v>
      </c>
      <c r="AP1045" s="5">
        <f t="shared" si="1153"/>
        <v>4.3327141451369369E-5</v>
      </c>
      <c r="AQ1045" s="5">
        <f t="shared" si="1154"/>
        <v>6.2686904598704602E-6</v>
      </c>
      <c r="AR1045" s="5">
        <f t="shared" si="1155"/>
        <v>1.184369801263938E-4</v>
      </c>
      <c r="AS1045" s="5">
        <f t="shared" si="1156"/>
        <v>1.1136861780202873E-4</v>
      </c>
      <c r="AT1045" s="5">
        <f t="shared" si="1157"/>
        <v>5.2361048964175415E-5</v>
      </c>
      <c r="AU1045" s="5">
        <f t="shared" si="1158"/>
        <v>1.6412040798916645E-5</v>
      </c>
      <c r="AV1045" s="5">
        <f t="shared" si="1159"/>
        <v>3.8581410492214285E-6</v>
      </c>
      <c r="AW1045" s="5">
        <f t="shared" si="1160"/>
        <v>1.0968150075978401E-8</v>
      </c>
      <c r="AX1045" s="5">
        <f t="shared" si="1161"/>
        <v>2.1018668562553989E-4</v>
      </c>
      <c r="AY1045" s="5">
        <f t="shared" si="1162"/>
        <v>1.2164156017091413E-4</v>
      </c>
      <c r="AZ1045" s="5">
        <f t="shared" si="1163"/>
        <v>3.5198873603191182E-5</v>
      </c>
      <c r="BA1045" s="5">
        <f t="shared" si="1164"/>
        <v>6.7902269651513327E-6</v>
      </c>
      <c r="BB1045" s="5">
        <f t="shared" si="1165"/>
        <v>9.8242878645883979E-7</v>
      </c>
      <c r="BC1045" s="5">
        <f t="shared" si="1166"/>
        <v>1.137124076018544E-7</v>
      </c>
      <c r="BD1045" s="5">
        <f t="shared" si="1167"/>
        <v>1.1423859541522663E-5</v>
      </c>
      <c r="BE1045" s="5">
        <f t="shared" si="1168"/>
        <v>1.0742079422712098E-5</v>
      </c>
      <c r="BF1045" s="5">
        <f t="shared" si="1169"/>
        <v>5.050494095468995E-6</v>
      </c>
      <c r="BG1045" s="5">
        <f t="shared" si="1170"/>
        <v>1.5830262530881693E-6</v>
      </c>
      <c r="BH1045" s="5">
        <f t="shared" si="1171"/>
        <v>3.7213766672075378E-7</v>
      </c>
      <c r="BI1045" s="5">
        <f t="shared" si="1172"/>
        <v>6.9985670912131687E-8</v>
      </c>
      <c r="BJ1045" s="8">
        <f t="shared" si="1173"/>
        <v>0.42707352069603943</v>
      </c>
      <c r="BK1045" s="8">
        <f t="shared" si="1174"/>
        <v>0.35539767401736777</v>
      </c>
      <c r="BL1045" s="8">
        <f t="shared" si="1175"/>
        <v>0.21051851412646755</v>
      </c>
      <c r="BM1045" s="8">
        <f t="shared" si="1176"/>
        <v>0.19589068588579411</v>
      </c>
      <c r="BN1045" s="8">
        <f t="shared" si="1177"/>
        <v>0.80404974262783857</v>
      </c>
    </row>
    <row r="1046" spans="1:66" x14ac:dyDescent="0.25">
      <c r="A1046" t="s">
        <v>448</v>
      </c>
      <c r="B1046" t="s">
        <v>455</v>
      </c>
      <c r="C1046" t="s">
        <v>458</v>
      </c>
      <c r="D1046" s="18" t="s">
        <v>548</v>
      </c>
      <c r="E1046">
        <f>VLOOKUP(A1046,home!$A$2:$E$405,3,FALSE)</f>
        <v>1.2833000000000001</v>
      </c>
      <c r="F1046">
        <f>VLOOKUP(B1046,home!$B$2:$E$405,3,FALSE)</f>
        <v>0.82789999999999997</v>
      </c>
      <c r="G1046">
        <f>VLOOKUP(C1046,away!$B$2:$E$405,4,FALSE)</f>
        <v>0.51949999999999996</v>
      </c>
      <c r="H1046">
        <f>VLOOKUP(A1046,away!$A$2:$E$405,3,FALSE)</f>
        <v>1.0667</v>
      </c>
      <c r="I1046">
        <f>VLOOKUP(C1046,away!$B$2:$E$405,3,FALSE)</f>
        <v>1.4061999999999999</v>
      </c>
      <c r="J1046">
        <f>VLOOKUP(B1046,home!$B$2:$E$405,4,FALSE)</f>
        <v>1.2889999999999999</v>
      </c>
      <c r="K1046" s="3">
        <f t="shared" si="1122"/>
        <v>0.5519396943649999</v>
      </c>
      <c r="L1046" s="3">
        <f t="shared" si="1123"/>
        <v>1.9334916730599998</v>
      </c>
      <c r="M1046" s="5">
        <f t="shared" si="1124"/>
        <v>8.3289618333602058E-2</v>
      </c>
      <c r="N1046" s="5">
        <f t="shared" si="1125"/>
        <v>4.5970846486825805E-2</v>
      </c>
      <c r="O1046" s="5">
        <f t="shared" si="1126"/>
        <v>0.16103978350036505</v>
      </c>
      <c r="P1046" s="5">
        <f t="shared" si="1127"/>
        <v>8.8884248885797226E-2</v>
      </c>
      <c r="Q1046" s="5">
        <f t="shared" si="1128"/>
        <v>1.2686567479819484E-2</v>
      </c>
      <c r="R1046" s="5">
        <f t="shared" si="1129"/>
        <v>0.15568454021467057</v>
      </c>
      <c r="S1046" s="5">
        <f t="shared" si="1130"/>
        <v>2.3713668816288239E-2</v>
      </c>
      <c r="T1046" s="5">
        <f t="shared" si="1131"/>
        <v>2.4529372581944757E-2</v>
      </c>
      <c r="U1046" s="5">
        <f t="shared" si="1132"/>
        <v>8.5928477543440795E-2</v>
      </c>
      <c r="V1046" s="5">
        <f t="shared" si="1133"/>
        <v>2.811837221643773E-3</v>
      </c>
      <c r="W1046" s="5">
        <f t="shared" si="1134"/>
        <v>2.3340733924508382E-3</v>
      </c>
      <c r="X1046" s="5">
        <f t="shared" si="1135"/>
        <v>4.5129114686145999E-3</v>
      </c>
      <c r="Y1046" s="5">
        <f t="shared" si="1136"/>
        <v>4.3628383729116538E-3</v>
      </c>
      <c r="Z1046" s="5">
        <f t="shared" si="1137"/>
        <v>0.10033825404308006</v>
      </c>
      <c r="AA1046" s="5">
        <f t="shared" si="1138"/>
        <v>5.5380665269655314E-2</v>
      </c>
      <c r="AB1046" s="5">
        <f t="shared" si="1139"/>
        <v>1.5283393731331961E-2</v>
      </c>
      <c r="AC1046" s="5">
        <f t="shared" si="1140"/>
        <v>1.875444116230447E-4</v>
      </c>
      <c r="AD1046" s="5">
        <f t="shared" si="1141"/>
        <v>3.2206693871369849E-4</v>
      </c>
      <c r="AE1046" s="5">
        <f t="shared" si="1142"/>
        <v>6.2271374417086122E-4</v>
      </c>
      <c r="AF1046" s="5">
        <f t="shared" si="1143"/>
        <v>6.0200591952718787E-4</v>
      </c>
      <c r="AG1046" s="5">
        <f t="shared" si="1144"/>
        <v>3.8799114417954858E-4</v>
      </c>
      <c r="AH1046" s="5">
        <f t="shared" si="1145"/>
        <v>4.8500794670418519E-2</v>
      </c>
      <c r="AI1046" s="5">
        <f t="shared" si="1146"/>
        <v>2.6769513786850409E-2</v>
      </c>
      <c r="AJ1046" s="5">
        <f t="shared" si="1147"/>
        <v>7.387578628906934E-3</v>
      </c>
      <c r="AK1046" s="5">
        <f t="shared" si="1148"/>
        <v>1.3591659635120996E-3</v>
      </c>
      <c r="AL1046" s="5">
        <f t="shared" si="1149"/>
        <v>8.005676814642307E-6</v>
      </c>
      <c r="AM1046" s="5">
        <f t="shared" si="1150"/>
        <v>3.5552305543741988E-5</v>
      </c>
      <c r="AN1046" s="5">
        <f t="shared" si="1151"/>
        <v>6.8740086726909992E-5</v>
      </c>
      <c r="AO1046" s="5">
        <f t="shared" si="1152"/>
        <v>6.6454192645951381E-5</v>
      </c>
      <c r="AP1046" s="5">
        <f t="shared" si="1153"/>
        <v>4.2829542706957349E-5</v>
      </c>
      <c r="AQ1046" s="5">
        <f t="shared" si="1154"/>
        <v>2.0702641046217414E-5</v>
      </c>
      <c r="AR1046" s="5">
        <f t="shared" si="1155"/>
        <v>1.8755176526409408E-2</v>
      </c>
      <c r="AS1046" s="5">
        <f t="shared" si="1156"/>
        <v>1.0351726399748027E-2</v>
      </c>
      <c r="AT1046" s="5">
        <f t="shared" si="1157"/>
        <v>2.8567643526135138E-3</v>
      </c>
      <c r="AU1046" s="5">
        <f t="shared" si="1158"/>
        <v>5.2558721455144323E-4</v>
      </c>
      <c r="AV1046" s="5">
        <f t="shared" si="1159"/>
        <v>7.2523111640418803E-5</v>
      </c>
      <c r="AW1046" s="5">
        <f t="shared" si="1160"/>
        <v>2.3731734876469057E-7</v>
      </c>
      <c r="AX1046" s="5">
        <f t="shared" si="1161"/>
        <v>3.2704547759640055E-6</v>
      </c>
      <c r="AY1046" s="5">
        <f t="shared" si="1162"/>
        <v>6.3233970764457107E-6</v>
      </c>
      <c r="AZ1046" s="5">
        <f t="shared" si="1163"/>
        <v>6.1131177963798669E-6</v>
      </c>
      <c r="BA1046" s="5">
        <f t="shared" si="1164"/>
        <v>3.9398874519117891E-6</v>
      </c>
      <c r="BB1046" s="5">
        <f t="shared" si="1165"/>
        <v>1.9044348952662555E-6</v>
      </c>
      <c r="BC1046" s="5">
        <f t="shared" si="1166"/>
        <v>7.3644180237643962E-7</v>
      </c>
      <c r="BD1046" s="5">
        <f t="shared" si="1167"/>
        <v>6.0438296067638246E-3</v>
      </c>
      <c r="BE1046" s="5">
        <f t="shared" si="1168"/>
        <v>3.3358294659513624E-3</v>
      </c>
      <c r="BF1046" s="5">
        <f t="shared" si="1169"/>
        <v>9.2058834794547795E-4</v>
      </c>
      <c r="BG1046" s="5">
        <f t="shared" si="1170"/>
        <v>1.6936975046700245E-4</v>
      </c>
      <c r="BH1046" s="5">
        <f t="shared" si="1171"/>
        <v>2.3370472076858407E-5</v>
      </c>
      <c r="BI1046" s="5">
        <f t="shared" si="1172"/>
        <v>2.5798182430533996E-6</v>
      </c>
      <c r="BJ1046" s="8">
        <f t="shared" si="1173"/>
        <v>9.6587954031626566E-2</v>
      </c>
      <c r="BK1046" s="8">
        <f t="shared" si="1174"/>
        <v>0.19890124674284546</v>
      </c>
      <c r="BL1046" s="8">
        <f t="shared" si="1175"/>
        <v>0.60039125837556218</v>
      </c>
      <c r="BM1046" s="8">
        <f t="shared" si="1176"/>
        <v>0.44865702221230602</v>
      </c>
      <c r="BN1046" s="8">
        <f t="shared" si="1177"/>
        <v>0.54755560490108024</v>
      </c>
    </row>
    <row r="1047" spans="1:66" x14ac:dyDescent="0.25">
      <c r="A1047" t="s">
        <v>22</v>
      </c>
      <c r="B1047" t="s">
        <v>158</v>
      </c>
      <c r="C1047" t="s">
        <v>255</v>
      </c>
      <c r="D1047" s="18" t="s">
        <v>548</v>
      </c>
      <c r="E1047">
        <f>VLOOKUP(A1047,home!$A$2:$E$405,3,FALSE)</f>
        <v>1.4</v>
      </c>
      <c r="F1047">
        <f>VLOOKUP(B1047,home!$B$2:$E$405,3,FALSE)</f>
        <v>0.873</v>
      </c>
      <c r="G1047">
        <f>VLOOKUP(C1047,away!$B$2:$E$405,4,FALSE)</f>
        <v>0.99209999999999998</v>
      </c>
      <c r="H1047">
        <f>VLOOKUP(A1047,away!$A$2:$E$405,3,FALSE)</f>
        <v>1.125</v>
      </c>
      <c r="I1047">
        <f>VLOOKUP(C1047,away!$B$2:$E$405,3,FALSE)</f>
        <v>0.69140000000000001</v>
      </c>
      <c r="J1047">
        <f>VLOOKUP(B1047,home!$B$2:$E$405,4,FALSE)</f>
        <v>0.59260000000000002</v>
      </c>
      <c r="K1047" s="3">
        <f t="shared" si="1122"/>
        <v>1.2125446199999999</v>
      </c>
      <c r="L1047" s="3">
        <f t="shared" si="1123"/>
        <v>0.46093909500000002</v>
      </c>
      <c r="M1047" s="5">
        <f t="shared" si="1124"/>
        <v>0.18759240749576361</v>
      </c>
      <c r="N1047" s="5">
        <f t="shared" si="1125"/>
        <v>0.22746416446183579</v>
      </c>
      <c r="O1047" s="5">
        <f t="shared" si="1126"/>
        <v>8.646867453996851E-2</v>
      </c>
      <c r="P1047" s="5">
        <f t="shared" si="1127"/>
        <v>0.10484712611196977</v>
      </c>
      <c r="Q1047" s="5">
        <f t="shared" si="1128"/>
        <v>0.13790522443049708</v>
      </c>
      <c r="R1047" s="5">
        <f t="shared" si="1129"/>
        <v>1.9928396294151308E-2</v>
      </c>
      <c r="S1047" s="5">
        <f t="shared" si="1130"/>
        <v>1.465000636311406E-2</v>
      </c>
      <c r="T1047" s="5">
        <f t="shared" si="1131"/>
        <v>6.356590934476522E-2</v>
      </c>
      <c r="U1047" s="5">
        <f t="shared" si="1132"/>
        <v>2.4164069711701101E-2</v>
      </c>
      <c r="V1047" s="5">
        <f t="shared" si="1133"/>
        <v>9.0978040292504718E-4</v>
      </c>
      <c r="W1047" s="5">
        <f t="shared" si="1134"/>
        <v>5.5738745984363916E-2</v>
      </c>
      <c r="X1047" s="5">
        <f t="shared" si="1135"/>
        <v>2.569216713046759E-2</v>
      </c>
      <c r="Y1047" s="5">
        <f t="shared" si="1136"/>
        <v>5.921262132853238E-3</v>
      </c>
      <c r="Z1047" s="5">
        <f t="shared" si="1137"/>
        <v>3.0619256508758195E-3</v>
      </c>
      <c r="AA1047" s="5">
        <f t="shared" si="1138"/>
        <v>3.7127214748094725E-3</v>
      </c>
      <c r="AB1047" s="5">
        <f t="shared" si="1139"/>
        <v>2.2509202249193457E-3</v>
      </c>
      <c r="AC1047" s="5">
        <f t="shared" si="1140"/>
        <v>3.1780290948687266E-5</v>
      </c>
      <c r="AD1047" s="5">
        <f t="shared" si="1141"/>
        <v>1.689642914222177E-2</v>
      </c>
      <c r="AE1047" s="5">
        <f t="shared" si="1142"/>
        <v>7.7882247575473294E-3</v>
      </c>
      <c r="AF1047" s="5">
        <f t="shared" si="1143"/>
        <v>1.7949486357002299E-3</v>
      </c>
      <c r="AG1047" s="5">
        <f t="shared" si="1144"/>
        <v>2.7578733323704955E-4</v>
      </c>
      <c r="AH1047" s="5">
        <f t="shared" si="1145"/>
        <v>3.528403096179966E-4</v>
      </c>
      <c r="AI1047" s="5">
        <f t="shared" si="1146"/>
        <v>4.2783461914643593E-4</v>
      </c>
      <c r="AJ1047" s="5">
        <f t="shared" si="1147"/>
        <v>2.5938428284787992E-4</v>
      </c>
      <c r="AK1047" s="5">
        <f t="shared" si="1148"/>
        <v>1.0483833889325167E-4</v>
      </c>
      <c r="AL1047" s="5">
        <f t="shared" si="1149"/>
        <v>7.1049190475309697E-7</v>
      </c>
      <c r="AM1047" s="5">
        <f t="shared" si="1150"/>
        <v>4.0975348507224438E-3</v>
      </c>
      <c r="AN1047" s="5">
        <f t="shared" si="1151"/>
        <v>1.8887140058229635E-3</v>
      </c>
      <c r="AO1047" s="5">
        <f t="shared" si="1152"/>
        <v>4.3529106227893069E-4</v>
      </c>
      <c r="AP1047" s="5">
        <f t="shared" si="1153"/>
        <v>6.6880889436146313E-5</v>
      </c>
      <c r="AQ1047" s="5">
        <f t="shared" si="1154"/>
        <v>7.7070041623730872E-6</v>
      </c>
      <c r="AR1047" s="5">
        <f t="shared" si="1155"/>
        <v>3.2527578598967839E-5</v>
      </c>
      <c r="AS1047" s="5">
        <f t="shared" si="1156"/>
        <v>3.9441140431805579E-5</v>
      </c>
      <c r="AT1047" s="5">
        <f t="shared" si="1157"/>
        <v>2.3912071318625167E-5</v>
      </c>
      <c r="AU1047" s="5">
        <f t="shared" si="1158"/>
        <v>9.6648178101517479E-6</v>
      </c>
      <c r="AV1047" s="5">
        <f t="shared" si="1159"/>
        <v>2.9297557097449206E-6</v>
      </c>
      <c r="AW1047" s="5">
        <f t="shared" si="1160"/>
        <v>1.103056878201684E-8</v>
      </c>
      <c r="AX1047" s="5">
        <f t="shared" si="1161"/>
        <v>8.2807397308433308E-4</v>
      </c>
      <c r="AY1047" s="5">
        <f t="shared" si="1162"/>
        <v>3.8169166774654689E-4</v>
      </c>
      <c r="AZ1047" s="5">
        <f t="shared" si="1163"/>
        <v>8.7968305950066994E-5</v>
      </c>
      <c r="BA1047" s="5">
        <f t="shared" si="1164"/>
        <v>1.3516010444435665E-5</v>
      </c>
      <c r="BB1047" s="5">
        <f t="shared" si="1165"/>
        <v>1.5575144055671811E-6</v>
      </c>
      <c r="BC1047" s="5">
        <f t="shared" si="1166"/>
        <v>1.4358385611031993E-7</v>
      </c>
      <c r="BD1047" s="5">
        <f t="shared" si="1167"/>
        <v>2.4988721069915992E-6</v>
      </c>
      <c r="BE1047" s="5">
        <f t="shared" si="1168"/>
        <v>3.0299939294007272E-6</v>
      </c>
      <c r="BF1047" s="5">
        <f t="shared" si="1169"/>
        <v>1.8370014188637557E-6</v>
      </c>
      <c r="BG1047" s="5">
        <f t="shared" si="1170"/>
        <v>7.4248206245853761E-7</v>
      </c>
      <c r="BH1047" s="5">
        <f t="shared" si="1171"/>
        <v>2.2507315757015093E-7</v>
      </c>
      <c r="BI1047" s="5">
        <f t="shared" si="1172"/>
        <v>5.458224926361975E-8</v>
      </c>
      <c r="BJ1047" s="8">
        <f t="shared" si="1173"/>
        <v>0.55085194222139922</v>
      </c>
      <c r="BK1047" s="8">
        <f t="shared" si="1174"/>
        <v>0.30841350282437247</v>
      </c>
      <c r="BL1047" s="8">
        <f t="shared" si="1175"/>
        <v>0.1377865431648492</v>
      </c>
      <c r="BM1047" s="8">
        <f t="shared" si="1176"/>
        <v>0.23552623989013283</v>
      </c>
      <c r="BN1047" s="8">
        <f t="shared" si="1177"/>
        <v>0.76420599333418615</v>
      </c>
    </row>
    <row r="1048" spans="1:66" x14ac:dyDescent="0.25">
      <c r="A1048" t="s">
        <v>22</v>
      </c>
      <c r="B1048" t="s">
        <v>163</v>
      </c>
      <c r="C1048" t="s">
        <v>251</v>
      </c>
      <c r="D1048" s="18" t="s">
        <v>548</v>
      </c>
      <c r="E1048">
        <f>VLOOKUP(A1048,home!$A$2:$E$405,3,FALSE)</f>
        <v>1.4</v>
      </c>
      <c r="F1048">
        <f>VLOOKUP(B1048,home!$B$2:$E$405,3,FALSE)</f>
        <v>1.1904999999999999</v>
      </c>
      <c r="G1048">
        <f>VLOOKUP(C1048,away!$B$2:$E$405,4,FALSE)</f>
        <v>0.73170000000000002</v>
      </c>
      <c r="H1048">
        <f>VLOOKUP(A1048,away!$A$2:$E$405,3,FALSE)</f>
        <v>1.125</v>
      </c>
      <c r="I1048">
        <f>VLOOKUP(C1048,away!$B$2:$E$405,3,FALSE)</f>
        <v>1.2030000000000001</v>
      </c>
      <c r="J1048">
        <f>VLOOKUP(B1048,home!$B$2:$E$405,4,FALSE)</f>
        <v>0.93830000000000002</v>
      </c>
      <c r="K1048" s="3">
        <f t="shared" si="1122"/>
        <v>1.2195243899999999</v>
      </c>
      <c r="L1048" s="3">
        <f t="shared" si="1123"/>
        <v>1.2698717625</v>
      </c>
      <c r="M1048" s="5">
        <f t="shared" si="1124"/>
        <v>8.2960046670062515E-2</v>
      </c>
      <c r="N1048" s="5">
        <f t="shared" si="1125"/>
        <v>0.10117180030967951</v>
      </c>
      <c r="O1048" s="5">
        <f t="shared" si="1126"/>
        <v>0.10534862068199453</v>
      </c>
      <c r="P1048" s="5">
        <f t="shared" si="1127"/>
        <v>0.12847521237455076</v>
      </c>
      <c r="Q1048" s="5">
        <f t="shared" si="1128"/>
        <v>6.1690739028931872E-2</v>
      </c>
      <c r="R1048" s="5">
        <f t="shared" si="1129"/>
        <v>6.6889619311194179E-2</v>
      </c>
      <c r="S1048" s="5">
        <f t="shared" si="1130"/>
        <v>4.9740449943124085E-2</v>
      </c>
      <c r="T1048" s="5">
        <f t="shared" si="1131"/>
        <v>7.8339327500597258E-2</v>
      </c>
      <c r="U1048" s="5">
        <f t="shared" si="1132"/>
        <v>8.15735221878163E-2</v>
      </c>
      <c r="V1048" s="5">
        <f t="shared" si="1133"/>
        <v>8.5588922038094262E-3</v>
      </c>
      <c r="W1048" s="5">
        <f t="shared" si="1134"/>
        <v>2.5077786960969118E-2</v>
      </c>
      <c r="X1048" s="5">
        <f t="shared" si="1135"/>
        <v>3.1845573527725372E-2</v>
      </c>
      <c r="Y1048" s="5">
        <f t="shared" si="1136"/>
        <v>2.0219897291737982E-2</v>
      </c>
      <c r="Z1048" s="5">
        <f t="shared" si="1137"/>
        <v>2.8313746255886719E-2</v>
      </c>
      <c r="AA1048" s="5">
        <f t="shared" si="1138"/>
        <v>3.4529304131325038E-2</v>
      </c>
      <c r="AB1048" s="5">
        <f t="shared" si="1139"/>
        <v>2.1054664278939327E-2</v>
      </c>
      <c r="AC1048" s="5">
        <f t="shared" si="1140"/>
        <v>8.2841495523479618E-4</v>
      </c>
      <c r="AD1048" s="5">
        <f t="shared" si="1141"/>
        <v>7.6457432115314495E-3</v>
      </c>
      <c r="AE1048" s="5">
        <f t="shared" si="1142"/>
        <v>9.7091134076498532E-3</v>
      </c>
      <c r="AF1048" s="5">
        <f t="shared" si="1143"/>
        <v>6.1646644776423504E-3</v>
      </c>
      <c r="AG1048" s="5">
        <f t="shared" si="1144"/>
        <v>2.6094444484816102E-3</v>
      </c>
      <c r="AH1048" s="5">
        <f t="shared" si="1145"/>
        <v>8.9887067152351671E-3</v>
      </c>
      <c r="AI1048" s="5">
        <f t="shared" si="1146"/>
        <v>1.0961947073786071E-2</v>
      </c>
      <c r="AJ1048" s="5">
        <f t="shared" si="1147"/>
        <v>6.6841809091856231E-3</v>
      </c>
      <c r="AK1048" s="5">
        <f t="shared" si="1148"/>
        <v>2.7171738819747483E-3</v>
      </c>
      <c r="AL1048" s="5">
        <f t="shared" si="1149"/>
        <v>5.1316647750368969E-5</v>
      </c>
      <c r="AM1048" s="5">
        <f t="shared" si="1150"/>
        <v>1.8648340652279061E-3</v>
      </c>
      <c r="AN1048" s="5">
        <f t="shared" si="1151"/>
        <v>2.3681001211810012E-3</v>
      </c>
      <c r="AO1048" s="5">
        <f t="shared" si="1152"/>
        <v>1.5035917373302909E-3</v>
      </c>
      <c r="AP1048" s="5">
        <f t="shared" si="1153"/>
        <v>6.364562298546842E-4</v>
      </c>
      <c r="AQ1048" s="5">
        <f t="shared" si="1154"/>
        <v>2.0205444858991837E-4</v>
      </c>
      <c r="AR1048" s="5">
        <f t="shared" si="1155"/>
        <v>2.2829009678142493E-3</v>
      </c>
      <c r="AS1048" s="5">
        <f t="shared" si="1156"/>
        <v>2.7840534102040824E-3</v>
      </c>
      <c r="AT1048" s="5">
        <f t="shared" si="1157"/>
        <v>1.6976105184032769E-3</v>
      </c>
      <c r="AU1048" s="5">
        <f t="shared" si="1158"/>
        <v>6.9009247730444684E-4</v>
      </c>
      <c r="AV1048" s="5">
        <f t="shared" si="1159"/>
        <v>2.1039615185707348E-4</v>
      </c>
      <c r="AW1048" s="5">
        <f t="shared" si="1160"/>
        <v>2.2075275598556538E-6</v>
      </c>
      <c r="AX1048" s="5">
        <f t="shared" si="1161"/>
        <v>3.7903510430804701E-4</v>
      </c>
      <c r="AY1048" s="5">
        <f t="shared" si="1162"/>
        <v>4.8132597595703101E-4</v>
      </c>
      <c r="AZ1048" s="5">
        <f t="shared" si="1163"/>
        <v>3.0561113271279384E-4</v>
      </c>
      <c r="BA1048" s="5">
        <f t="shared" si="1164"/>
        <v>1.2936231591253891E-4</v>
      </c>
      <c r="BB1048" s="5">
        <f t="shared" si="1165"/>
        <v>4.1068388027234422E-5</v>
      </c>
      <c r="BC1048" s="5">
        <f t="shared" si="1166"/>
        <v>1.0430317257435597E-5</v>
      </c>
      <c r="BD1048" s="5">
        <f t="shared" si="1167"/>
        <v>4.8316524593520669E-4</v>
      </c>
      <c r="BE1048" s="5">
        <f t="shared" si="1168"/>
        <v>5.8923180181833293E-4</v>
      </c>
      <c r="BF1048" s="5">
        <f t="shared" si="1169"/>
        <v>3.5929127684055176E-4</v>
      </c>
      <c r="BG1048" s="5">
        <f t="shared" si="1170"/>
        <v>1.4605482507376504E-4</v>
      </c>
      <c r="BH1048" s="5">
        <f t="shared" si="1171"/>
        <v>4.4529355363659973E-5</v>
      </c>
      <c r="BI1048" s="5">
        <f t="shared" si="1172"/>
        <v>1.086092698739213E-5</v>
      </c>
      <c r="BJ1048" s="8">
        <f t="shared" si="1173"/>
        <v>0.35239596000130524</v>
      </c>
      <c r="BK1048" s="8">
        <f t="shared" si="1174"/>
        <v>0.27109565877048897</v>
      </c>
      <c r="BL1048" s="8">
        <f t="shared" si="1175"/>
        <v>0.34804592612905294</v>
      </c>
      <c r="BM1048" s="8">
        <f t="shared" si="1176"/>
        <v>0.45283613433192332</v>
      </c>
      <c r="BN1048" s="8">
        <f t="shared" si="1177"/>
        <v>0.5465360383764134</v>
      </c>
    </row>
    <row r="1049" spans="1:66" x14ac:dyDescent="0.25">
      <c r="A1049" t="s">
        <v>22</v>
      </c>
      <c r="B1049" t="s">
        <v>250</v>
      </c>
      <c r="C1049" t="s">
        <v>253</v>
      </c>
      <c r="D1049" s="18" t="s">
        <v>548</v>
      </c>
      <c r="E1049">
        <f>VLOOKUP(A1049,home!$A$2:$E$405,3,FALSE)</f>
        <v>1.4</v>
      </c>
      <c r="F1049">
        <f>VLOOKUP(B1049,home!$B$2:$E$405,3,FALSE)</f>
        <v>1.3095000000000001</v>
      </c>
      <c r="G1049">
        <f>VLOOKUP(C1049,away!$B$2:$E$405,4,FALSE)</f>
        <v>0.71430000000000005</v>
      </c>
      <c r="H1049">
        <f>VLOOKUP(A1049,away!$A$2:$E$405,3,FALSE)</f>
        <v>1.125</v>
      </c>
      <c r="I1049">
        <f>VLOOKUP(C1049,away!$B$2:$E$405,3,FALSE)</f>
        <v>0.83950000000000002</v>
      </c>
      <c r="J1049">
        <f>VLOOKUP(B1049,home!$B$2:$E$405,4,FALSE)</f>
        <v>1.1852</v>
      </c>
      <c r="K1049" s="3">
        <f t="shared" si="1122"/>
        <v>1.3095261899999999</v>
      </c>
      <c r="L1049" s="3">
        <f t="shared" si="1123"/>
        <v>1.1193473250000001</v>
      </c>
      <c r="M1049" s="5">
        <f t="shared" si="1124"/>
        <v>8.8136060632686128E-2</v>
      </c>
      <c r="N1049" s="5">
        <f t="shared" si="1125"/>
        <v>0.11541647968193046</v>
      </c>
      <c r="O1049" s="5">
        <f t="shared" si="1126"/>
        <v>9.8654863705235019E-2</v>
      </c>
      <c r="P1049" s="5">
        <f t="shared" si="1127"/>
        <v>0.12919112779288569</v>
      </c>
      <c r="Q1049" s="5">
        <f t="shared" si="1128"/>
        <v>7.5570451450545403E-2</v>
      </c>
      <c r="R1049" s="5">
        <f t="shared" si="1129"/>
        <v>5.5214528893347228E-2</v>
      </c>
      <c r="S1049" s="5">
        <f t="shared" si="1130"/>
        <v>4.7342561547979917E-2</v>
      </c>
      <c r="T1049" s="5">
        <f t="shared" si="1131"/>
        <v>8.4589582680210357E-2</v>
      </c>
      <c r="U1049" s="5">
        <f t="shared" si="1132"/>
        <v>7.23048716543499E-2</v>
      </c>
      <c r="V1049" s="5">
        <f t="shared" si="1133"/>
        <v>7.7106021897432883E-3</v>
      </c>
      <c r="W1049" s="5">
        <f t="shared" si="1134"/>
        <v>3.2987161788204239E-2</v>
      </c>
      <c r="X1049" s="5">
        <f t="shared" si="1135"/>
        <v>3.692409130696863E-2</v>
      </c>
      <c r="Y1049" s="5">
        <f t="shared" si="1136"/>
        <v>2.0665441416255554E-2</v>
      </c>
      <c r="Z1049" s="5">
        <f t="shared" si="1137"/>
        <v>2.0601411739301141E-2</v>
      </c>
      <c r="AA1049" s="5">
        <f t="shared" si="1138"/>
        <v>2.6978088223588298E-2</v>
      </c>
      <c r="AB1049" s="5">
        <f t="shared" si="1139"/>
        <v>1.7664256542459726E-2</v>
      </c>
      <c r="AC1049" s="5">
        <f t="shared" si="1140"/>
        <v>7.0639459724573383E-4</v>
      </c>
      <c r="AD1049" s="5">
        <f t="shared" si="1141"/>
        <v>1.079938807385517E-2</v>
      </c>
      <c r="AE1049" s="5">
        <f t="shared" si="1142"/>
        <v>1.2088266152106687E-2</v>
      </c>
      <c r="AF1049" s="5">
        <f t="shared" si="1143"/>
        <v>6.7654841906243345E-3</v>
      </c>
      <c r="AG1049" s="5">
        <f t="shared" si="1144"/>
        <v>2.524308877035046E-3</v>
      </c>
      <c r="AH1049" s="5">
        <f t="shared" si="1145"/>
        <v>5.7650337804025882E-3</v>
      </c>
      <c r="AI1049" s="5">
        <f t="shared" si="1146"/>
        <v>7.5494627216718974E-3</v>
      </c>
      <c r="AJ1049" s="5">
        <f t="shared" si="1147"/>
        <v>4.9431095772290148E-3</v>
      </c>
      <c r="AK1049" s="5">
        <f t="shared" si="1148"/>
        <v>2.1577104838070749E-3</v>
      </c>
      <c r="AL1049" s="5">
        <f t="shared" si="1149"/>
        <v>4.1417741628054073E-5</v>
      </c>
      <c r="AM1049" s="5">
        <f t="shared" si="1150"/>
        <v>2.8284163037373996E-3</v>
      </c>
      <c r="AN1049" s="5">
        <f t="shared" si="1151"/>
        <v>3.1659802235748458E-3</v>
      </c>
      <c r="AO1049" s="5">
        <f t="shared" si="1152"/>
        <v>1.7719157471307034E-3</v>
      </c>
      <c r="AP1049" s="5">
        <f t="shared" si="1153"/>
        <v>6.6112971722537641E-4</v>
      </c>
      <c r="AQ1049" s="5">
        <f t="shared" si="1154"/>
        <v>1.8500844511355803E-4</v>
      </c>
      <c r="AR1049" s="5">
        <f t="shared" si="1155"/>
        <v>1.2906150281256539E-3</v>
      </c>
      <c r="AS1049" s="5">
        <f t="shared" si="1156"/>
        <v>1.6900941805381303E-3</v>
      </c>
      <c r="AT1049" s="5">
        <f t="shared" si="1157"/>
        <v>1.106611296490635E-3</v>
      </c>
      <c r="AU1049" s="5">
        <f t="shared" si="1158"/>
        <v>4.8304549163478061E-4</v>
      </c>
      <c r="AV1049" s="5">
        <f t="shared" si="1159"/>
        <v>1.5814018056429277E-4</v>
      </c>
      <c r="AW1049" s="5">
        <f t="shared" si="1160"/>
        <v>1.6864092206324772E-6</v>
      </c>
      <c r="AX1049" s="5">
        <f t="shared" si="1161"/>
        <v>6.1731420432785292E-4</v>
      </c>
      <c r="AY1049" s="5">
        <f t="shared" si="1162"/>
        <v>6.909890032988855E-4</v>
      </c>
      <c r="AZ1049" s="5">
        <f t="shared" si="1163"/>
        <v>3.8672834622351197E-4</v>
      </c>
      <c r="BA1049" s="5">
        <f t="shared" si="1164"/>
        <v>1.4429444661565399E-4</v>
      </c>
      <c r="BB1049" s="5">
        <f t="shared" si="1165"/>
        <v>4.0378900707896937E-5</v>
      </c>
      <c r="BC1049" s="5">
        <f t="shared" si="1166"/>
        <v>9.0396028987650011E-6</v>
      </c>
      <c r="BD1049" s="5">
        <f t="shared" si="1167"/>
        <v>2.4077441322287537E-4</v>
      </c>
      <c r="BE1049" s="5">
        <f t="shared" si="1168"/>
        <v>3.1530039999723761E-4</v>
      </c>
      <c r="BF1049" s="5">
        <f t="shared" si="1169"/>
        <v>2.0644706575692929E-4</v>
      </c>
      <c r="BG1049" s="5">
        <f t="shared" si="1170"/>
        <v>9.0115946485783724E-5</v>
      </c>
      <c r="BH1049" s="5">
        <f t="shared" si="1171"/>
        <v>2.9502298014943059E-5</v>
      </c>
      <c r="BI1049" s="5">
        <f t="shared" si="1172"/>
        <v>7.7268063831505883E-6</v>
      </c>
      <c r="BJ1049" s="8">
        <f t="shared" si="1173"/>
        <v>0.40883185055859034</v>
      </c>
      <c r="BK1049" s="8">
        <f t="shared" si="1174"/>
        <v>0.27381915350546776</v>
      </c>
      <c r="BL1049" s="8">
        <f t="shared" si="1175"/>
        <v>0.29685029868930529</v>
      </c>
      <c r="BM1049" s="8">
        <f t="shared" si="1176"/>
        <v>0.43722989974195631</v>
      </c>
      <c r="BN1049" s="8">
        <f t="shared" si="1177"/>
        <v>0.56218351215662987</v>
      </c>
    </row>
    <row r="1050" spans="1:66" x14ac:dyDescent="0.25">
      <c r="A1050" t="s">
        <v>22</v>
      </c>
      <c r="B1050" t="s">
        <v>24</v>
      </c>
      <c r="C1050" t="s">
        <v>26</v>
      </c>
      <c r="D1050" s="18" t="s">
        <v>548</v>
      </c>
      <c r="E1050">
        <f>VLOOKUP(A1050,home!$A$2:$E$405,3,FALSE)</f>
        <v>1.4</v>
      </c>
      <c r="F1050">
        <f>VLOOKUP(B1050,home!$B$2:$E$405,3,FALSE)</f>
        <v>1.0317000000000001</v>
      </c>
      <c r="G1050">
        <f>VLOOKUP(C1050,away!$B$2:$E$405,4,FALSE)</f>
        <v>0.60980000000000001</v>
      </c>
      <c r="H1050">
        <f>VLOOKUP(A1050,away!$A$2:$E$405,3,FALSE)</f>
        <v>1.125</v>
      </c>
      <c r="I1050">
        <f>VLOOKUP(C1050,away!$B$2:$E$405,3,FALSE)</f>
        <v>1.4035</v>
      </c>
      <c r="J1050">
        <f>VLOOKUP(B1050,home!$B$2:$E$405,4,FALSE)</f>
        <v>0.69140000000000001</v>
      </c>
      <c r="K1050" s="3">
        <f t="shared" si="1122"/>
        <v>0.88078292400000002</v>
      </c>
      <c r="L1050" s="3">
        <f t="shared" si="1123"/>
        <v>1.0916773874999999</v>
      </c>
      <c r="M1050" s="5">
        <f t="shared" si="1124"/>
        <v>0.13911417063744502</v>
      </c>
      <c r="N1050" s="5">
        <f t="shared" si="1125"/>
        <v>0.12252938598388377</v>
      </c>
      <c r="O1050" s="5">
        <f t="shared" si="1126"/>
        <v>0.15186779436571518</v>
      </c>
      <c r="P1050" s="5">
        <f t="shared" si="1127"/>
        <v>0.13376255998286532</v>
      </c>
      <c r="Q1050" s="5">
        <f t="shared" si="1128"/>
        <v>5.3960895431404879E-2</v>
      </c>
      <c r="R1050" s="5">
        <f t="shared" si="1129"/>
        <v>8.2895318499275575E-2</v>
      </c>
      <c r="S1050" s="5">
        <f t="shared" si="1130"/>
        <v>3.2154205375310607E-2</v>
      </c>
      <c r="T1050" s="5">
        <f t="shared" si="1131"/>
        <v>5.8907889351716758E-2</v>
      </c>
      <c r="U1050" s="5">
        <f t="shared" si="1132"/>
        <v>7.3012781013703232E-2</v>
      </c>
      <c r="V1050" s="5">
        <f t="shared" si="1133"/>
        <v>3.435250984863171E-3</v>
      </c>
      <c r="W1050" s="5">
        <f t="shared" si="1134"/>
        <v>1.5842611753243679E-2</v>
      </c>
      <c r="X1050" s="5">
        <f t="shared" si="1135"/>
        <v>1.7295021009957851E-2</v>
      </c>
      <c r="Y1050" s="5">
        <f t="shared" si="1136"/>
        <v>9.4402916764541982E-3</v>
      </c>
      <c r="Z1050" s="5">
        <f t="shared" si="1137"/>
        <v>3.0164981578423188E-2</v>
      </c>
      <c r="AA1050" s="5">
        <f t="shared" si="1138"/>
        <v>2.6568800677049711E-2</v>
      </c>
      <c r="AB1050" s="5">
        <f t="shared" si="1139"/>
        <v>1.1700672973752511E-2</v>
      </c>
      <c r="AC1050" s="5">
        <f t="shared" si="1140"/>
        <v>2.0644372703613358E-4</v>
      </c>
      <c r="AD1050" s="5">
        <f t="shared" si="1141"/>
        <v>3.4884754759546823E-3</v>
      </c>
      <c r="AE1050" s="5">
        <f t="shared" si="1142"/>
        <v>3.8082897939480261E-3</v>
      </c>
      <c r="AF1050" s="5">
        <f t="shared" si="1143"/>
        <v>2.0787119265500472E-3</v>
      </c>
      <c r="AG1050" s="5">
        <f t="shared" si="1144"/>
        <v>7.564276017804157E-4</v>
      </c>
      <c r="AH1050" s="5">
        <f t="shared" si="1145"/>
        <v>8.2326070708796609E-3</v>
      </c>
      <c r="AI1050" s="5">
        <f t="shared" si="1146"/>
        <v>7.2511397280324635E-3</v>
      </c>
      <c r="AJ1050" s="5">
        <f t="shared" si="1147"/>
        <v>3.1933400259944985E-3</v>
      </c>
      <c r="AK1050" s="5">
        <f t="shared" si="1148"/>
        <v>9.375464551405569E-4</v>
      </c>
      <c r="AL1050" s="5">
        <f t="shared" si="1149"/>
        <v>7.9400800922646502E-6</v>
      </c>
      <c r="AM1050" s="5">
        <f t="shared" si="1150"/>
        <v>6.145179260027316E-4</v>
      </c>
      <c r="AN1050" s="5">
        <f t="shared" si="1151"/>
        <v>6.7085532403058029E-4</v>
      </c>
      <c r="AO1050" s="5">
        <f t="shared" si="1152"/>
        <v>3.6617879376408489E-4</v>
      </c>
      <c r="AP1050" s="5">
        <f t="shared" si="1153"/>
        <v>1.3324970297809248E-4</v>
      </c>
      <c r="AQ1050" s="5">
        <f t="shared" si="1154"/>
        <v>3.6366421908068734E-5</v>
      </c>
      <c r="AR1050" s="5">
        <f t="shared" si="1155"/>
        <v>1.7974701958903877E-3</v>
      </c>
      <c r="AS1050" s="5">
        <f t="shared" si="1156"/>
        <v>1.5831810549391883E-3</v>
      </c>
      <c r="AT1050" s="5">
        <f t="shared" si="1157"/>
        <v>6.9721941939537141E-4</v>
      </c>
      <c r="AU1050" s="5">
        <f t="shared" si="1158"/>
        <v>2.0469965296154589E-4</v>
      </c>
      <c r="AV1050" s="5">
        <f t="shared" si="1159"/>
        <v>4.5073989719313896E-5</v>
      </c>
      <c r="AW1050" s="5">
        <f t="shared" si="1160"/>
        <v>2.1207309929192346E-7</v>
      </c>
      <c r="AX1050" s="5">
        <f t="shared" si="1161"/>
        <v>9.0209482619183593E-5</v>
      </c>
      <c r="AY1050" s="5">
        <f t="shared" si="1162"/>
        <v>9.8479652313436994E-5</v>
      </c>
      <c r="AZ1050" s="5">
        <f t="shared" si="1163"/>
        <v>5.3754004779720606E-5</v>
      </c>
      <c r="BA1050" s="5">
        <f t="shared" si="1164"/>
        <v>1.9560677168529302E-5</v>
      </c>
      <c r="BB1050" s="5">
        <f t="shared" si="1165"/>
        <v>5.3384872372677395E-6</v>
      </c>
      <c r="BC1050" s="5">
        <f t="shared" si="1166"/>
        <v>1.165581160076508E-6</v>
      </c>
      <c r="BD1050" s="5">
        <f t="shared" si="1167"/>
        <v>3.2704292792645507E-4</v>
      </c>
      <c r="BE1050" s="5">
        <f t="shared" si="1168"/>
        <v>2.8805382633258436E-4</v>
      </c>
      <c r="BF1050" s="5">
        <f t="shared" si="1169"/>
        <v>1.2685644571330091E-4</v>
      </c>
      <c r="BG1050" s="5">
        <f t="shared" si="1170"/>
        <v>3.724433039453615E-5</v>
      </c>
      <c r="BH1050" s="5">
        <f t="shared" si="1171"/>
        <v>8.2010425568304045E-6</v>
      </c>
      <c r="BI1050" s="5">
        <f t="shared" si="1172"/>
        <v>1.4446676486107045E-6</v>
      </c>
      <c r="BJ1050" s="8">
        <f t="shared" si="1173"/>
        <v>0.2901976760588561</v>
      </c>
      <c r="BK1050" s="8">
        <f t="shared" si="1174"/>
        <v>0.30877905043992598</v>
      </c>
      <c r="BL1050" s="8">
        <f t="shared" si="1175"/>
        <v>0.37077648836302146</v>
      </c>
      <c r="BM1050" s="8">
        <f t="shared" si="1176"/>
        <v>0.31568980396042279</v>
      </c>
      <c r="BN1050" s="8">
        <f t="shared" si="1177"/>
        <v>0.68413012490058978</v>
      </c>
    </row>
    <row r="1051" spans="1:66" x14ac:dyDescent="0.25">
      <c r="A1051" t="s">
        <v>25</v>
      </c>
      <c r="B1051" t="s">
        <v>481</v>
      </c>
      <c r="C1051" t="s">
        <v>443</v>
      </c>
      <c r="D1051" s="18" t="s">
        <v>548</v>
      </c>
      <c r="E1051">
        <f>VLOOKUP(A1051,home!$A$2:$E$405,3,FALSE)</f>
        <v>1.2947</v>
      </c>
      <c r="F1051">
        <f>VLOOKUP(B1051,home!$B$2:$E$405,3,FALSE)</f>
        <v>1.2195</v>
      </c>
      <c r="G1051">
        <f>VLOOKUP(C1051,away!$B$2:$E$405,4,FALSE)</f>
        <v>1.1382000000000001</v>
      </c>
      <c r="H1051">
        <f>VLOOKUP(A1051,away!$A$2:$E$405,3,FALSE)</f>
        <v>1.05</v>
      </c>
      <c r="I1051">
        <f>VLOOKUP(C1051,away!$B$2:$E$405,3,FALSE)</f>
        <v>0.95240000000000002</v>
      </c>
      <c r="J1051">
        <f>VLOOKUP(B1051,home!$B$2:$E$405,4,FALSE)</f>
        <v>0.95240000000000002</v>
      </c>
      <c r="K1051" s="3">
        <f t="shared" si="1122"/>
        <v>1.7970887850300001</v>
      </c>
      <c r="L1051" s="3">
        <f t="shared" si="1123"/>
        <v>0.9524190480000001</v>
      </c>
      <c r="M1051" s="5">
        <f t="shared" si="1124"/>
        <v>6.3959332132296029E-2</v>
      </c>
      <c r="N1051" s="5">
        <f t="shared" si="1125"/>
        <v>0.11494059847295811</v>
      </c>
      <c r="O1051" s="5">
        <f t="shared" si="1126"/>
        <v>6.0916086220157192E-2</v>
      </c>
      <c r="P1051" s="5">
        <f t="shared" si="1127"/>
        <v>0.10947161537416501</v>
      </c>
      <c r="Q1051" s="5">
        <f t="shared" si="1128"/>
        <v>0.10327923023019471</v>
      </c>
      <c r="R1051" s="5">
        <f t="shared" si="1129"/>
        <v>2.9008820422844018E-2</v>
      </c>
      <c r="S1051" s="5">
        <f t="shared" si="1130"/>
        <v>4.6842400370288709E-2</v>
      </c>
      <c r="T1051" s="5">
        <f t="shared" si="1131"/>
        <v>9.8365106134014876E-2</v>
      </c>
      <c r="U1051" s="5">
        <f t="shared" si="1132"/>
        <v>5.2131425848842207E-2</v>
      </c>
      <c r="V1051" s="5">
        <f t="shared" si="1133"/>
        <v>8.9082877884759503E-3</v>
      </c>
      <c r="W1051" s="5">
        <f t="shared" si="1134"/>
        <v>6.186731545773809E-2</v>
      </c>
      <c r="X1051" s="5">
        <f t="shared" si="1135"/>
        <v>5.8923609690574592E-2</v>
      </c>
      <c r="Y1051" s="5">
        <f t="shared" si="1136"/>
        <v>2.8059984123110317E-2</v>
      </c>
      <c r="Z1051" s="5">
        <f t="shared" si="1137"/>
        <v>9.209517710242688E-3</v>
      </c>
      <c r="AA1051" s="5">
        <f t="shared" si="1138"/>
        <v>1.6550320992612298E-2</v>
      </c>
      <c r="AB1051" s="5">
        <f t="shared" si="1139"/>
        <v>1.4871198122235077E-2</v>
      </c>
      <c r="AC1051" s="5">
        <f t="shared" si="1140"/>
        <v>9.529538359676525E-4</v>
      </c>
      <c r="AD1051" s="5">
        <f t="shared" si="1141"/>
        <v>2.7795264692253564E-2</v>
      </c>
      <c r="AE1051" s="5">
        <f t="shared" si="1142"/>
        <v>2.6472739537104151E-2</v>
      </c>
      <c r="AF1051" s="5">
        <f t="shared" si="1143"/>
        <v>1.2606570693940351E-2</v>
      </c>
      <c r="AG1051" s="5">
        <f t="shared" si="1144"/>
        <v>4.0022460196224565E-3</v>
      </c>
      <c r="AH1051" s="5">
        <f t="shared" si="1145"/>
        <v>2.1928300225321205E-3</v>
      </c>
      <c r="AI1051" s="5">
        <f t="shared" si="1146"/>
        <v>3.940710240969556E-3</v>
      </c>
      <c r="AJ1051" s="5">
        <f t="shared" si="1147"/>
        <v>3.5409030895496301E-3</v>
      </c>
      <c r="AK1051" s="5">
        <f t="shared" si="1148"/>
        <v>2.1211057437025725E-3</v>
      </c>
      <c r="AL1051" s="5">
        <f t="shared" si="1149"/>
        <v>6.5242329663232595E-5</v>
      </c>
      <c r="AM1051" s="5">
        <f t="shared" si="1150"/>
        <v>9.9901116910778472E-3</v>
      </c>
      <c r="AN1051" s="5">
        <f t="shared" si="1151"/>
        <v>9.5147726662300341E-3</v>
      </c>
      <c r="AO1051" s="5">
        <f t="shared" si="1152"/>
        <v>4.531025362353616E-3</v>
      </c>
      <c r="AP1051" s="5">
        <f t="shared" si="1153"/>
        <v>1.4384782873588956E-3</v>
      </c>
      <c r="AQ1051" s="5">
        <f t="shared" si="1154"/>
        <v>3.4250853025375745E-4</v>
      </c>
      <c r="AR1051" s="5">
        <f t="shared" si="1155"/>
        <v>4.1769861649717225E-4</v>
      </c>
      <c r="AS1051" s="5">
        <f t="shared" si="1156"/>
        <v>7.5064149922961525E-4</v>
      </c>
      <c r="AT1051" s="5">
        <f t="shared" si="1157"/>
        <v>6.7448470992182374E-4</v>
      </c>
      <c r="AU1051" s="5">
        <f t="shared" si="1158"/>
        <v>4.0403630262490737E-4</v>
      </c>
      <c r="AV1051" s="5">
        <f t="shared" si="1159"/>
        <v>1.81522277048052E-4</v>
      </c>
      <c r="AW1051" s="5">
        <f t="shared" si="1160"/>
        <v>3.1018769535524222E-6</v>
      </c>
      <c r="AX1051" s="5">
        <f t="shared" si="1161"/>
        <v>2.9921862802055098E-3</v>
      </c>
      <c r="AY1051" s="5">
        <f t="shared" si="1162"/>
        <v>2.8498152084319929E-3</v>
      </c>
      <c r="AZ1051" s="5">
        <f t="shared" si="1163"/>
        <v>1.3571091438953603E-3</v>
      </c>
      <c r="BA1051" s="5">
        <f t="shared" si="1164"/>
        <v>4.308455329536381E-4</v>
      </c>
      <c r="BB1051" s="5">
        <f t="shared" si="1165"/>
        <v>1.0258637308268917E-4</v>
      </c>
      <c r="BC1051" s="5">
        <f t="shared" si="1166"/>
        <v>1.9541043157837535E-5</v>
      </c>
      <c r="BD1051" s="5">
        <f t="shared" si="1167"/>
        <v>6.6304019779192289E-5</v>
      </c>
      <c r="BE1051" s="5">
        <f t="shared" si="1168"/>
        <v>1.1915421034759377E-4</v>
      </c>
      <c r="BF1051" s="5">
        <f t="shared" si="1169"/>
        <v>1.0706534755238321E-4</v>
      </c>
      <c r="BG1051" s="5">
        <f t="shared" si="1170"/>
        <v>6.4135311783909002E-5</v>
      </c>
      <c r="BH1051" s="5">
        <f t="shared" si="1171"/>
        <v>2.8814212382816316E-5</v>
      </c>
      <c r="BI1051" s="5">
        <f t="shared" si="1172"/>
        <v>1.0356339584526355E-5</v>
      </c>
      <c r="BJ1051" s="8">
        <f t="shared" si="1173"/>
        <v>0.56988164517051221</v>
      </c>
      <c r="BK1051" s="8">
        <f t="shared" si="1174"/>
        <v>0.23304964703928857</v>
      </c>
      <c r="BL1051" s="8">
        <f t="shared" si="1175"/>
        <v>0.18809761355019666</v>
      </c>
      <c r="BM1051" s="8">
        <f t="shared" si="1176"/>
        <v>0.51581602728614651</v>
      </c>
      <c r="BN1051" s="8">
        <f t="shared" si="1177"/>
        <v>0.48157568285261504</v>
      </c>
    </row>
    <row r="1052" spans="1:66" x14ac:dyDescent="0.25">
      <c r="A1052" t="s">
        <v>25</v>
      </c>
      <c r="B1052" t="s">
        <v>164</v>
      </c>
      <c r="C1052" t="s">
        <v>542</v>
      </c>
      <c r="D1052" s="18" t="s">
        <v>548</v>
      </c>
      <c r="E1052">
        <f>VLOOKUP(A1052,home!$A$2:$E$405,3,FALSE)</f>
        <v>1.2947</v>
      </c>
      <c r="F1052">
        <f>VLOOKUP(B1052,home!$B$2:$E$405,3,FALSE)</f>
        <v>0.77239999999999998</v>
      </c>
      <c r="G1052" t="e">
        <f>VLOOKUP(C1052,away!$B$2:$E$405,4,FALSE)</f>
        <v>#N/A</v>
      </c>
      <c r="H1052">
        <f>VLOOKUP(A1052,away!$A$2:$E$405,3,FALSE)</f>
        <v>1.05</v>
      </c>
      <c r="I1052" t="e">
        <f>VLOOKUP(C1052,away!$B$2:$E$405,3,FALSE)</f>
        <v>#N/A</v>
      </c>
      <c r="J1052">
        <f>VLOOKUP(B1052,home!$B$2:$E$405,4,FALSE)</f>
        <v>1.1028</v>
      </c>
      <c r="K1052" s="3" t="e">
        <f t="shared" si="1122"/>
        <v>#N/A</v>
      </c>
      <c r="L1052" s="3" t="e">
        <f t="shared" si="1123"/>
        <v>#N/A</v>
      </c>
      <c r="M1052" s="5" t="e">
        <f t="shared" si="1124"/>
        <v>#N/A</v>
      </c>
      <c r="N1052" s="5" t="e">
        <f t="shared" si="1125"/>
        <v>#N/A</v>
      </c>
      <c r="O1052" s="5" t="e">
        <f t="shared" si="1126"/>
        <v>#N/A</v>
      </c>
      <c r="P1052" s="5" t="e">
        <f t="shared" si="1127"/>
        <v>#N/A</v>
      </c>
      <c r="Q1052" s="5" t="e">
        <f t="shared" si="1128"/>
        <v>#N/A</v>
      </c>
      <c r="R1052" s="5" t="e">
        <f t="shared" si="1129"/>
        <v>#N/A</v>
      </c>
      <c r="S1052" s="5" t="e">
        <f t="shared" si="1130"/>
        <v>#N/A</v>
      </c>
      <c r="T1052" s="5" t="e">
        <f t="shared" si="1131"/>
        <v>#N/A</v>
      </c>
      <c r="U1052" s="5" t="e">
        <f t="shared" si="1132"/>
        <v>#N/A</v>
      </c>
      <c r="V1052" s="5" t="e">
        <f t="shared" si="1133"/>
        <v>#N/A</v>
      </c>
      <c r="W1052" s="5" t="e">
        <f t="shared" si="1134"/>
        <v>#N/A</v>
      </c>
      <c r="X1052" s="5" t="e">
        <f t="shared" si="1135"/>
        <v>#N/A</v>
      </c>
      <c r="Y1052" s="5" t="e">
        <f t="shared" si="1136"/>
        <v>#N/A</v>
      </c>
      <c r="Z1052" s="5" t="e">
        <f t="shared" si="1137"/>
        <v>#N/A</v>
      </c>
      <c r="AA1052" s="5" t="e">
        <f t="shared" si="1138"/>
        <v>#N/A</v>
      </c>
      <c r="AB1052" s="5" t="e">
        <f t="shared" si="1139"/>
        <v>#N/A</v>
      </c>
      <c r="AC1052" s="5" t="e">
        <f t="shared" si="1140"/>
        <v>#N/A</v>
      </c>
      <c r="AD1052" s="5" t="e">
        <f t="shared" si="1141"/>
        <v>#N/A</v>
      </c>
      <c r="AE1052" s="5" t="e">
        <f t="shared" si="1142"/>
        <v>#N/A</v>
      </c>
      <c r="AF1052" s="5" t="e">
        <f t="shared" si="1143"/>
        <v>#N/A</v>
      </c>
      <c r="AG1052" s="5" t="e">
        <f t="shared" si="1144"/>
        <v>#N/A</v>
      </c>
      <c r="AH1052" s="5" t="e">
        <f t="shared" si="1145"/>
        <v>#N/A</v>
      </c>
      <c r="AI1052" s="5" t="e">
        <f t="shared" si="1146"/>
        <v>#N/A</v>
      </c>
      <c r="AJ1052" s="5" t="e">
        <f t="shared" si="1147"/>
        <v>#N/A</v>
      </c>
      <c r="AK1052" s="5" t="e">
        <f t="shared" si="1148"/>
        <v>#N/A</v>
      </c>
      <c r="AL1052" s="5" t="e">
        <f t="shared" si="1149"/>
        <v>#N/A</v>
      </c>
      <c r="AM1052" s="5" t="e">
        <f t="shared" si="1150"/>
        <v>#N/A</v>
      </c>
      <c r="AN1052" s="5" t="e">
        <f t="shared" si="1151"/>
        <v>#N/A</v>
      </c>
      <c r="AO1052" s="5" t="e">
        <f t="shared" si="1152"/>
        <v>#N/A</v>
      </c>
      <c r="AP1052" s="5" t="e">
        <f t="shared" si="1153"/>
        <v>#N/A</v>
      </c>
      <c r="AQ1052" s="5" t="e">
        <f t="shared" si="1154"/>
        <v>#N/A</v>
      </c>
      <c r="AR1052" s="5" t="e">
        <f t="shared" si="1155"/>
        <v>#N/A</v>
      </c>
      <c r="AS1052" s="5" t="e">
        <f t="shared" si="1156"/>
        <v>#N/A</v>
      </c>
      <c r="AT1052" s="5" t="e">
        <f t="shared" si="1157"/>
        <v>#N/A</v>
      </c>
      <c r="AU1052" s="5" t="e">
        <f t="shared" si="1158"/>
        <v>#N/A</v>
      </c>
      <c r="AV1052" s="5" t="e">
        <f t="shared" si="1159"/>
        <v>#N/A</v>
      </c>
      <c r="AW1052" s="5" t="e">
        <f t="shared" si="1160"/>
        <v>#N/A</v>
      </c>
      <c r="AX1052" s="5" t="e">
        <f t="shared" si="1161"/>
        <v>#N/A</v>
      </c>
      <c r="AY1052" s="5" t="e">
        <f t="shared" si="1162"/>
        <v>#N/A</v>
      </c>
      <c r="AZ1052" s="5" t="e">
        <f t="shared" si="1163"/>
        <v>#N/A</v>
      </c>
      <c r="BA1052" s="5" t="e">
        <f t="shared" si="1164"/>
        <v>#N/A</v>
      </c>
      <c r="BB1052" s="5" t="e">
        <f t="shared" si="1165"/>
        <v>#N/A</v>
      </c>
      <c r="BC1052" s="5" t="e">
        <f t="shared" si="1166"/>
        <v>#N/A</v>
      </c>
      <c r="BD1052" s="5" t="e">
        <f t="shared" si="1167"/>
        <v>#N/A</v>
      </c>
      <c r="BE1052" s="5" t="e">
        <f t="shared" si="1168"/>
        <v>#N/A</v>
      </c>
      <c r="BF1052" s="5" t="e">
        <f t="shared" si="1169"/>
        <v>#N/A</v>
      </c>
      <c r="BG1052" s="5" t="e">
        <f t="shared" si="1170"/>
        <v>#N/A</v>
      </c>
      <c r="BH1052" s="5" t="e">
        <f t="shared" si="1171"/>
        <v>#N/A</v>
      </c>
      <c r="BI1052" s="5" t="e">
        <f t="shared" si="1172"/>
        <v>#N/A</v>
      </c>
      <c r="BJ1052" s="8" t="e">
        <f t="shared" si="1173"/>
        <v>#N/A</v>
      </c>
      <c r="BK1052" s="8" t="e">
        <f t="shared" si="1174"/>
        <v>#N/A</v>
      </c>
      <c r="BL1052" s="8" t="e">
        <f t="shared" si="1175"/>
        <v>#N/A</v>
      </c>
      <c r="BM1052" s="8" t="e">
        <f t="shared" si="1176"/>
        <v>#N/A</v>
      </c>
      <c r="BN1052" s="8" t="e">
        <f t="shared" si="1177"/>
        <v>#N/A</v>
      </c>
    </row>
    <row r="1053" spans="1:66" x14ac:dyDescent="0.25">
      <c r="A1053" t="s">
        <v>25</v>
      </c>
      <c r="B1053" t="s">
        <v>482</v>
      </c>
      <c r="C1053" t="s">
        <v>484</v>
      </c>
      <c r="D1053" s="18" t="s">
        <v>548</v>
      </c>
      <c r="E1053">
        <f>VLOOKUP(A1053,home!$A$2:$E$405,3,FALSE)</f>
        <v>1.2947</v>
      </c>
      <c r="F1053">
        <f>VLOOKUP(B1053,home!$B$2:$E$405,3,FALSE)</f>
        <v>1.0163</v>
      </c>
      <c r="G1053">
        <f>VLOOKUP(C1053,away!$B$2:$E$405,4,FALSE)</f>
        <v>0.65039999999999998</v>
      </c>
      <c r="H1053">
        <f>VLOOKUP(A1053,away!$A$2:$E$405,3,FALSE)</f>
        <v>1.05</v>
      </c>
      <c r="I1053">
        <f>VLOOKUP(C1053,away!$B$2:$E$405,3,FALSE)</f>
        <v>0.85209999999999997</v>
      </c>
      <c r="J1053">
        <f>VLOOKUP(B1053,home!$B$2:$E$405,4,FALSE)</f>
        <v>0.85209999999999997</v>
      </c>
      <c r="K1053" s="3">
        <f t="shared" si="1122"/>
        <v>0.85579866794399995</v>
      </c>
      <c r="L1053" s="3">
        <f t="shared" si="1123"/>
        <v>0.76237813049999992</v>
      </c>
      <c r="M1053" s="5">
        <f t="shared" si="1124"/>
        <v>0.19825983741365971</v>
      </c>
      <c r="N1053" s="5">
        <f t="shared" si="1125"/>
        <v>0.16967050476540399</v>
      </c>
      <c r="O1053" s="5">
        <f t="shared" si="1126"/>
        <v>0.15114896420065982</v>
      </c>
      <c r="P1053" s="5">
        <f t="shared" si="1127"/>
        <v>0.12935308222404002</v>
      </c>
      <c r="Q1053" s="5">
        <f t="shared" si="1128"/>
        <v>7.2601895983809409E-2</v>
      </c>
      <c r="R1053" s="5">
        <f t="shared" si="1129"/>
        <v>5.7616332377155223E-2</v>
      </c>
      <c r="S1053" s="5">
        <f t="shared" si="1130"/>
        <v>2.1098852015534891E-2</v>
      </c>
      <c r="T1053" s="5">
        <f t="shared" si="1131"/>
        <v>5.535009773089207E-2</v>
      </c>
      <c r="U1053" s="5">
        <f t="shared" si="1132"/>
        <v>4.9307980500188198E-2</v>
      </c>
      <c r="V1053" s="5">
        <f t="shared" si="1133"/>
        <v>1.5295312427711768E-3</v>
      </c>
      <c r="W1053" s="5">
        <f t="shared" si="1134"/>
        <v>2.0710868624384312E-2</v>
      </c>
      <c r="X1053" s="5">
        <f t="shared" si="1135"/>
        <v>1.5789513302889215E-2</v>
      </c>
      <c r="Y1053" s="5">
        <f t="shared" si="1136"/>
        <v>6.0187898166807795E-3</v>
      </c>
      <c r="Z1053" s="5">
        <f t="shared" si="1137"/>
        <v>1.4641810587987407E-2</v>
      </c>
      <c r="AA1053" s="5">
        <f t="shared" si="1138"/>
        <v>1.2530441997487977E-2</v>
      </c>
      <c r="AB1053" s="5">
        <f t="shared" si="1139"/>
        <v>5.3617677850998817E-3</v>
      </c>
      <c r="AC1053" s="5">
        <f t="shared" si="1140"/>
        <v>6.2370669468223656E-5</v>
      </c>
      <c r="AD1053" s="5">
        <f t="shared" si="1141"/>
        <v>4.4310834451778179E-3</v>
      </c>
      <c r="AE1053" s="5">
        <f t="shared" si="1142"/>
        <v>3.378161113024164E-3</v>
      </c>
      <c r="AF1053" s="5">
        <f t="shared" si="1143"/>
        <v>1.2877180769375804E-3</v>
      </c>
      <c r="AG1053" s="5">
        <f t="shared" si="1144"/>
        <v>3.2724270003557589E-4</v>
      </c>
      <c r="AH1053" s="5">
        <f t="shared" si="1145"/>
        <v>2.7906490458012361E-3</v>
      </c>
      <c r="AI1053" s="5">
        <f t="shared" si="1146"/>
        <v>2.3882337360958926E-3</v>
      </c>
      <c r="AJ1053" s="5">
        <f t="shared" si="1147"/>
        <v>1.0219236250448933E-3</v>
      </c>
      <c r="AK1053" s="5">
        <f t="shared" si="1148"/>
        <v>2.9152029235130785E-4</v>
      </c>
      <c r="AL1053" s="5">
        <f t="shared" si="1149"/>
        <v>1.627730243570896E-6</v>
      </c>
      <c r="AM1053" s="5">
        <f t="shared" si="1150"/>
        <v>7.5842306198637766E-4</v>
      </c>
      <c r="AN1053" s="5">
        <f t="shared" si="1151"/>
        <v>5.7820515612526011E-4</v>
      </c>
      <c r="AO1053" s="5">
        <f t="shared" si="1152"/>
        <v>2.2040548298611821E-4</v>
      </c>
      <c r="AP1053" s="5">
        <f t="shared" si="1153"/>
        <v>5.6010773356968783E-5</v>
      </c>
      <c r="AQ1053" s="5">
        <f t="shared" si="1154"/>
        <v>1.0675347169936267E-5</v>
      </c>
      <c r="AR1053" s="5">
        <f t="shared" si="1155"/>
        <v>4.2550596048391117E-4</v>
      </c>
      <c r="AS1053" s="5">
        <f t="shared" si="1156"/>
        <v>3.6414743418436348E-4</v>
      </c>
      <c r="AT1053" s="5">
        <f t="shared" si="1157"/>
        <v>1.558184445551018E-4</v>
      </c>
      <c r="AU1053" s="5">
        <f t="shared" si="1158"/>
        <v>4.4449739097120719E-5</v>
      </c>
      <c r="AV1053" s="5">
        <f t="shared" si="1159"/>
        <v>9.5100068774435597E-6</v>
      </c>
      <c r="AW1053" s="5">
        <f t="shared" si="1160"/>
        <v>2.9499996735747788E-8</v>
      </c>
      <c r="AX1053" s="5">
        <f t="shared" si="1161"/>
        <v>1.0817624103099191E-4</v>
      </c>
      <c r="AY1053" s="5">
        <f t="shared" si="1162"/>
        <v>8.247120040172499E-5</v>
      </c>
      <c r="AZ1053" s="5">
        <f t="shared" si="1163"/>
        <v>3.1437119791178967E-5</v>
      </c>
      <c r="BA1053" s="5">
        <f t="shared" si="1164"/>
        <v>7.9889908715678582E-6</v>
      </c>
      <c r="BB1053" s="5">
        <f t="shared" si="1165"/>
        <v>1.5226579813118671E-6</v>
      </c>
      <c r="BC1053" s="5">
        <f t="shared" si="1166"/>
        <v>2.3216822903668913E-7</v>
      </c>
      <c r="BD1053" s="5">
        <f t="shared" si="1167"/>
        <v>5.4066073111721803E-5</v>
      </c>
      <c r="BE1053" s="5">
        <f t="shared" si="1168"/>
        <v>4.6269673349974439E-5</v>
      </c>
      <c r="BF1053" s="5">
        <f t="shared" si="1169"/>
        <v>1.9798762409556056E-5</v>
      </c>
      <c r="BG1053" s="5">
        <f t="shared" si="1170"/>
        <v>5.6479181656792708E-6</v>
      </c>
      <c r="BH1053" s="5">
        <f t="shared" si="1171"/>
        <v>1.2083702107112596E-6</v>
      </c>
      <c r="BI1053" s="5">
        <f t="shared" si="1172"/>
        <v>2.0682432334198138E-7</v>
      </c>
      <c r="BJ1053" s="8">
        <f t="shared" si="1173"/>
        <v>0.35142142375916546</v>
      </c>
      <c r="BK1053" s="8">
        <f t="shared" si="1174"/>
        <v>0.35038777249611935</v>
      </c>
      <c r="BL1053" s="8">
        <f t="shared" si="1175"/>
        <v>0.28358444276665318</v>
      </c>
      <c r="BM1053" s="8">
        <f t="shared" si="1176"/>
        <v>0.22130239094479223</v>
      </c>
      <c r="BN1053" s="8">
        <f t="shared" si="1177"/>
        <v>0.77865061696472815</v>
      </c>
    </row>
    <row r="1054" spans="1:66" x14ac:dyDescent="0.25">
      <c r="A1054" t="s">
        <v>25</v>
      </c>
      <c r="B1054" t="s">
        <v>162</v>
      </c>
      <c r="C1054" t="s">
        <v>526</v>
      </c>
      <c r="D1054" s="18" t="s">
        <v>548</v>
      </c>
      <c r="E1054">
        <f>VLOOKUP(A1054,home!$A$2:$E$405,3,FALSE)</f>
        <v>1.2947</v>
      </c>
      <c r="F1054">
        <f>VLOOKUP(B1054,home!$B$2:$E$405,3,FALSE)</f>
        <v>0.39679999999999999</v>
      </c>
      <c r="G1054" t="e">
        <f>VLOOKUP(C1054,away!$B$2:$E$405,4,FALSE)</f>
        <v>#N/A</v>
      </c>
      <c r="H1054">
        <f>VLOOKUP(A1054,away!$A$2:$E$405,3,FALSE)</f>
        <v>1.05</v>
      </c>
      <c r="I1054" t="e">
        <f>VLOOKUP(C1054,away!$B$2:$E$405,3,FALSE)</f>
        <v>#N/A</v>
      </c>
      <c r="J1054">
        <f>VLOOKUP(B1054,home!$B$2:$E$405,4,FALSE)</f>
        <v>1.284</v>
      </c>
      <c r="K1054" s="3" t="e">
        <f t="shared" si="1122"/>
        <v>#N/A</v>
      </c>
      <c r="L1054" s="3" t="e">
        <f t="shared" si="1123"/>
        <v>#N/A</v>
      </c>
      <c r="M1054" s="5" t="e">
        <f t="shared" si="1124"/>
        <v>#N/A</v>
      </c>
      <c r="N1054" s="5" t="e">
        <f t="shared" si="1125"/>
        <v>#N/A</v>
      </c>
      <c r="O1054" s="5" t="e">
        <f t="shared" si="1126"/>
        <v>#N/A</v>
      </c>
      <c r="P1054" s="5" t="e">
        <f t="shared" si="1127"/>
        <v>#N/A</v>
      </c>
      <c r="Q1054" s="5" t="e">
        <f t="shared" si="1128"/>
        <v>#N/A</v>
      </c>
      <c r="R1054" s="5" t="e">
        <f t="shared" si="1129"/>
        <v>#N/A</v>
      </c>
      <c r="S1054" s="5" t="e">
        <f t="shared" si="1130"/>
        <v>#N/A</v>
      </c>
      <c r="T1054" s="5" t="e">
        <f t="shared" si="1131"/>
        <v>#N/A</v>
      </c>
      <c r="U1054" s="5" t="e">
        <f t="shared" si="1132"/>
        <v>#N/A</v>
      </c>
      <c r="V1054" s="5" t="e">
        <f t="shared" si="1133"/>
        <v>#N/A</v>
      </c>
      <c r="W1054" s="5" t="e">
        <f t="shared" si="1134"/>
        <v>#N/A</v>
      </c>
      <c r="X1054" s="5" t="e">
        <f t="shared" si="1135"/>
        <v>#N/A</v>
      </c>
      <c r="Y1054" s="5" t="e">
        <f t="shared" si="1136"/>
        <v>#N/A</v>
      </c>
      <c r="Z1054" s="5" t="e">
        <f t="shared" si="1137"/>
        <v>#N/A</v>
      </c>
      <c r="AA1054" s="5" t="e">
        <f t="shared" si="1138"/>
        <v>#N/A</v>
      </c>
      <c r="AB1054" s="5" t="e">
        <f t="shared" si="1139"/>
        <v>#N/A</v>
      </c>
      <c r="AC1054" s="5" t="e">
        <f t="shared" si="1140"/>
        <v>#N/A</v>
      </c>
      <c r="AD1054" s="5" t="e">
        <f t="shared" si="1141"/>
        <v>#N/A</v>
      </c>
      <c r="AE1054" s="5" t="e">
        <f t="shared" si="1142"/>
        <v>#N/A</v>
      </c>
      <c r="AF1054" s="5" t="e">
        <f t="shared" si="1143"/>
        <v>#N/A</v>
      </c>
      <c r="AG1054" s="5" t="e">
        <f t="shared" si="1144"/>
        <v>#N/A</v>
      </c>
      <c r="AH1054" s="5" t="e">
        <f t="shared" si="1145"/>
        <v>#N/A</v>
      </c>
      <c r="AI1054" s="5" t="e">
        <f t="shared" si="1146"/>
        <v>#N/A</v>
      </c>
      <c r="AJ1054" s="5" t="e">
        <f t="shared" si="1147"/>
        <v>#N/A</v>
      </c>
      <c r="AK1054" s="5" t="e">
        <f t="shared" si="1148"/>
        <v>#N/A</v>
      </c>
      <c r="AL1054" s="5" t="e">
        <f t="shared" si="1149"/>
        <v>#N/A</v>
      </c>
      <c r="AM1054" s="5" t="e">
        <f t="shared" si="1150"/>
        <v>#N/A</v>
      </c>
      <c r="AN1054" s="5" t="e">
        <f t="shared" si="1151"/>
        <v>#N/A</v>
      </c>
      <c r="AO1054" s="5" t="e">
        <f t="shared" si="1152"/>
        <v>#N/A</v>
      </c>
      <c r="AP1054" s="5" t="e">
        <f t="shared" si="1153"/>
        <v>#N/A</v>
      </c>
      <c r="AQ1054" s="5" t="e">
        <f t="shared" si="1154"/>
        <v>#N/A</v>
      </c>
      <c r="AR1054" s="5" t="e">
        <f t="shared" si="1155"/>
        <v>#N/A</v>
      </c>
      <c r="AS1054" s="5" t="e">
        <f t="shared" si="1156"/>
        <v>#N/A</v>
      </c>
      <c r="AT1054" s="5" t="e">
        <f t="shared" si="1157"/>
        <v>#N/A</v>
      </c>
      <c r="AU1054" s="5" t="e">
        <f t="shared" si="1158"/>
        <v>#N/A</v>
      </c>
      <c r="AV1054" s="5" t="e">
        <f t="shared" si="1159"/>
        <v>#N/A</v>
      </c>
      <c r="AW1054" s="5" t="e">
        <f t="shared" si="1160"/>
        <v>#N/A</v>
      </c>
      <c r="AX1054" s="5" t="e">
        <f t="shared" si="1161"/>
        <v>#N/A</v>
      </c>
      <c r="AY1054" s="5" t="e">
        <f t="shared" si="1162"/>
        <v>#N/A</v>
      </c>
      <c r="AZ1054" s="5" t="e">
        <f t="shared" si="1163"/>
        <v>#N/A</v>
      </c>
      <c r="BA1054" s="5" t="e">
        <f t="shared" si="1164"/>
        <v>#N/A</v>
      </c>
      <c r="BB1054" s="5" t="e">
        <f t="shared" si="1165"/>
        <v>#N/A</v>
      </c>
      <c r="BC1054" s="5" t="e">
        <f t="shared" si="1166"/>
        <v>#N/A</v>
      </c>
      <c r="BD1054" s="5" t="e">
        <f t="shared" si="1167"/>
        <v>#N/A</v>
      </c>
      <c r="BE1054" s="5" t="e">
        <f t="shared" si="1168"/>
        <v>#N/A</v>
      </c>
      <c r="BF1054" s="5" t="e">
        <f t="shared" si="1169"/>
        <v>#N/A</v>
      </c>
      <c r="BG1054" s="5" t="e">
        <f t="shared" si="1170"/>
        <v>#N/A</v>
      </c>
      <c r="BH1054" s="5" t="e">
        <f t="shared" si="1171"/>
        <v>#N/A</v>
      </c>
      <c r="BI1054" s="5" t="e">
        <f t="shared" si="1172"/>
        <v>#N/A</v>
      </c>
      <c r="BJ1054" s="8" t="e">
        <f t="shared" si="1173"/>
        <v>#N/A</v>
      </c>
      <c r="BK1054" s="8" t="e">
        <f t="shared" si="1174"/>
        <v>#N/A</v>
      </c>
      <c r="BL1054" s="8" t="e">
        <f t="shared" si="1175"/>
        <v>#N/A</v>
      </c>
      <c r="BM1054" s="8" t="e">
        <f t="shared" si="1176"/>
        <v>#N/A</v>
      </c>
      <c r="BN1054" s="8" t="e">
        <f t="shared" si="1177"/>
        <v>#N/A</v>
      </c>
    </row>
    <row r="1055" spans="1:66" x14ac:dyDescent="0.25">
      <c r="A1055" t="s">
        <v>25</v>
      </c>
      <c r="B1055" t="s">
        <v>254</v>
      </c>
      <c r="C1055" t="s">
        <v>249</v>
      </c>
      <c r="D1055" s="18" t="s">
        <v>548</v>
      </c>
      <c r="E1055">
        <f>VLOOKUP(A1055,home!$A$2:$E$405,3,FALSE)</f>
        <v>1.2947</v>
      </c>
      <c r="F1055">
        <f>VLOOKUP(B1055,home!$B$2:$E$405,3,FALSE)</f>
        <v>0.51590000000000003</v>
      </c>
      <c r="G1055">
        <f>VLOOKUP(C1055,away!$B$2:$E$405,4,FALSE)</f>
        <v>0.93500000000000005</v>
      </c>
      <c r="H1055">
        <f>VLOOKUP(A1055,away!$A$2:$E$405,3,FALSE)</f>
        <v>1.05</v>
      </c>
      <c r="I1055">
        <f>VLOOKUP(C1055,away!$B$2:$E$405,3,FALSE)</f>
        <v>1.1028</v>
      </c>
      <c r="J1055">
        <f>VLOOKUP(B1055,home!$B$2:$E$405,4,FALSE)</f>
        <v>1.5308999999999999</v>
      </c>
      <c r="K1055" s="3">
        <f t="shared" si="1122"/>
        <v>0.62451990755000009</v>
      </c>
      <c r="L1055" s="3">
        <f t="shared" si="1123"/>
        <v>1.7726903459999999</v>
      </c>
      <c r="M1055" s="5">
        <f t="shared" si="1124"/>
        <v>9.0971386720694505E-2</v>
      </c>
      <c r="N1055" s="5">
        <f t="shared" si="1125"/>
        <v>5.681344202450344E-2</v>
      </c>
      <c r="O1055" s="5">
        <f t="shared" si="1126"/>
        <v>0.16126409900200772</v>
      </c>
      <c r="P1055" s="5">
        <f t="shared" si="1127"/>
        <v>0.10071264019986793</v>
      </c>
      <c r="Q1055" s="5">
        <f t="shared" si="1128"/>
        <v>1.7740562780370082E-2</v>
      </c>
      <c r="R1055" s="5">
        <f t="shared" si="1129"/>
        <v>0.14293565572862368</v>
      </c>
      <c r="S1055" s="5">
        <f t="shared" si="1130"/>
        <v>2.7874247776308429E-2</v>
      </c>
      <c r="T1055" s="5">
        <f t="shared" si="1131"/>
        <v>3.1448524373368959E-2</v>
      </c>
      <c r="U1055" s="5">
        <f t="shared" si="1132"/>
        <v>8.9266162501238699E-2</v>
      </c>
      <c r="V1055" s="5">
        <f t="shared" si="1133"/>
        <v>3.4287815204972305E-3</v>
      </c>
      <c r="W1055" s="5">
        <f t="shared" si="1134"/>
        <v>3.6931115424939003E-3</v>
      </c>
      <c r="X1055" s="5">
        <f t="shared" si="1135"/>
        <v>6.5467431780801052E-3</v>
      </c>
      <c r="Y1055" s="5">
        <f t="shared" si="1136"/>
        <v>5.8026742147619806E-3</v>
      </c>
      <c r="Z1055" s="5">
        <f t="shared" si="1137"/>
        <v>8.4460219003103576E-2</v>
      </c>
      <c r="AA1055" s="5">
        <f t="shared" si="1138"/>
        <v>5.2747088163471005E-2</v>
      </c>
      <c r="AB1055" s="5">
        <f t="shared" si="1139"/>
        <v>1.64708033116913E-2</v>
      </c>
      <c r="AC1055" s="5">
        <f t="shared" si="1140"/>
        <v>2.3724605343355073E-4</v>
      </c>
      <c r="AD1055" s="5">
        <f t="shared" si="1141"/>
        <v>5.7660541977253205E-4</v>
      </c>
      <c r="AE1055" s="5">
        <f t="shared" si="1142"/>
        <v>1.0221428610820448E-3</v>
      </c>
      <c r="AF1055" s="5">
        <f t="shared" si="1143"/>
        <v>9.059713910364801E-4</v>
      </c>
      <c r="AG1055" s="5">
        <f t="shared" si="1144"/>
        <v>5.3533557954751963E-4</v>
      </c>
      <c r="AH1055" s="5">
        <f t="shared" si="1145"/>
        <v>3.743045371196186E-2</v>
      </c>
      <c r="AI1055" s="5">
        <f t="shared" si="1146"/>
        <v>2.3376063491748977E-2</v>
      </c>
      <c r="AJ1055" s="5">
        <f t="shared" si="1147"/>
        <v>7.2994085053749991E-3</v>
      </c>
      <c r="AK1055" s="5">
        <f t="shared" si="1148"/>
        <v>1.5195419749821602E-3</v>
      </c>
      <c r="AL1055" s="5">
        <f t="shared" si="1149"/>
        <v>1.0506018333721374E-5</v>
      </c>
      <c r="AM1055" s="5">
        <f t="shared" si="1150"/>
        <v>7.2020312689834168E-5</v>
      </c>
      <c r="AN1055" s="5">
        <f t="shared" si="1151"/>
        <v>1.2766971302117031E-4</v>
      </c>
      <c r="AO1055" s="5">
        <f t="shared" si="1152"/>
        <v>1.1315943387460956E-4</v>
      </c>
      <c r="AP1055" s="5">
        <f t="shared" si="1153"/>
        <v>6.6865545329448554E-5</v>
      </c>
      <c r="AQ1055" s="5">
        <f t="shared" si="1154"/>
        <v>2.9632976671384711E-5</v>
      </c>
      <c r="AR1055" s="5">
        <f t="shared" si="1155"/>
        <v>1.3270520788318925E-2</v>
      </c>
      <c r="AS1055" s="5">
        <f t="shared" si="1156"/>
        <v>8.2877044158612898E-3</v>
      </c>
      <c r="AT1055" s="5">
        <f t="shared" si="1157"/>
        <v>2.587918197797709E-3</v>
      </c>
      <c r="AU1055" s="5">
        <f t="shared" si="1158"/>
        <v>5.3873547787852954E-4</v>
      </c>
      <c r="AV1055" s="5">
        <f t="shared" si="1159"/>
        <v>8.4112757709651069E-5</v>
      </c>
      <c r="AW1055" s="5">
        <f t="shared" si="1160"/>
        <v>3.2308353041266942E-7</v>
      </c>
      <c r="AX1055" s="5">
        <f t="shared" si="1161"/>
        <v>7.496353170462885E-6</v>
      </c>
      <c r="AY1055" s="5">
        <f t="shared" si="1162"/>
        <v>1.3288712895486047E-5</v>
      </c>
      <c r="AZ1055" s="5">
        <f t="shared" si="1163"/>
        <v>1.1778386530296912E-5</v>
      </c>
      <c r="BA1055" s="5">
        <f t="shared" si="1164"/>
        <v>6.9598106979045888E-6</v>
      </c>
      <c r="BB1055" s="5">
        <f t="shared" si="1165"/>
        <v>3.0843973085407463E-6</v>
      </c>
      <c r="BC1055" s="5">
        <f t="shared" si="1166"/>
        <v>1.0935362664157124E-6</v>
      </c>
      <c r="BD1055" s="5">
        <f t="shared" si="1167"/>
        <v>3.9207540146408756E-3</v>
      </c>
      <c r="BE1055" s="5">
        <f t="shared" si="1168"/>
        <v>2.4485889347498112E-3</v>
      </c>
      <c r="BF1055" s="5">
        <f t="shared" si="1169"/>
        <v>7.6459626757895247E-4</v>
      </c>
      <c r="BG1055" s="5">
        <f t="shared" si="1170"/>
        <v>1.5916853011382757E-4</v>
      </c>
      <c r="BH1055" s="5">
        <f t="shared" si="1171"/>
        <v>2.4850978927889242E-5</v>
      </c>
      <c r="BI1055" s="5">
        <f t="shared" si="1172"/>
        <v>3.1039862125144791E-6</v>
      </c>
      <c r="BJ1055" s="8">
        <f t="shared" si="1173"/>
        <v>0.12553816254347258</v>
      </c>
      <c r="BK1055" s="8">
        <f t="shared" si="1174"/>
        <v>0.22324809700203085</v>
      </c>
      <c r="BL1055" s="8">
        <f t="shared" si="1175"/>
        <v>0.56439933074089044</v>
      </c>
      <c r="BM1055" s="8">
        <f t="shared" si="1176"/>
        <v>0.4271950572040652</v>
      </c>
      <c r="BN1055" s="8">
        <f t="shared" si="1177"/>
        <v>0.57043778645606735</v>
      </c>
    </row>
    <row r="1056" spans="1:66" x14ac:dyDescent="0.25">
      <c r="A1056" t="s">
        <v>173</v>
      </c>
      <c r="B1056" t="s">
        <v>436</v>
      </c>
      <c r="C1056" t="s">
        <v>174</v>
      </c>
      <c r="D1056" s="18" t="s">
        <v>548</v>
      </c>
      <c r="E1056">
        <f>VLOOKUP(A1056,home!$A$2:$E$405,3,FALSE)</f>
        <v>1.7239</v>
      </c>
      <c r="F1056">
        <f>VLOOKUP(B1056,home!$B$2:$E$405,3,FALSE)</f>
        <v>0.95540000000000003</v>
      </c>
      <c r="G1056">
        <f>VLOOKUP(C1056,away!$B$2:$E$405,4,FALSE)</f>
        <v>0.90639999999999998</v>
      </c>
      <c r="H1056">
        <f>VLOOKUP(A1056,away!$A$2:$E$405,3,FALSE)</f>
        <v>1.3199000000000001</v>
      </c>
      <c r="I1056">
        <f>VLOOKUP(C1056,away!$B$2:$E$405,3,FALSE)</f>
        <v>0.94699999999999995</v>
      </c>
      <c r="J1056">
        <f>VLOOKUP(B1056,home!$B$2:$E$405,4,FALSE)</f>
        <v>1.2479</v>
      </c>
      <c r="K1056" s="3">
        <f t="shared" si="1122"/>
        <v>1.4928535439840001</v>
      </c>
      <c r="L1056" s="3">
        <f t="shared" si="1123"/>
        <v>1.55980673987</v>
      </c>
      <c r="M1056" s="5">
        <f t="shared" si="1124"/>
        <v>4.7233103642896818E-2</v>
      </c>
      <c r="N1056" s="5">
        <f t="shared" si="1125"/>
        <v>7.0512106166662092E-2</v>
      </c>
      <c r="O1056" s="5">
        <f t="shared" si="1126"/>
        <v>7.3674513407168712E-2</v>
      </c>
      <c r="P1056" s="5">
        <f t="shared" si="1127"/>
        <v>0.10998525844118853</v>
      </c>
      <c r="Q1056" s="5">
        <f t="shared" si="1128"/>
        <v>5.2632123792338802E-2</v>
      </c>
      <c r="R1056" s="5">
        <f t="shared" si="1129"/>
        <v>5.7459001284572216E-2</v>
      </c>
      <c r="S1056" s="5">
        <f t="shared" si="1130"/>
        <v>6.4026901375314416E-2</v>
      </c>
      <c r="T1056" s="5">
        <f t="shared" si="1131"/>
        <v>8.2095941424962238E-2</v>
      </c>
      <c r="U1056" s="5">
        <f t="shared" si="1132"/>
        <v>8.5777873701454843E-2</v>
      </c>
      <c r="V1056" s="5">
        <f t="shared" si="1133"/>
        <v>1.6565630533179526E-2</v>
      </c>
      <c r="W1056" s="5">
        <f t="shared" si="1134"/>
        <v>2.6190684176932516E-2</v>
      </c>
      <c r="X1056" s="5">
        <f t="shared" si="1135"/>
        <v>4.0852405700985903E-2</v>
      </c>
      <c r="Y1056" s="5">
        <f t="shared" si="1136"/>
        <v>3.1860928876150711E-2</v>
      </c>
      <c r="Z1056" s="5">
        <f t="shared" si="1137"/>
        <v>2.9874979156624903E-2</v>
      </c>
      <c r="AA1056" s="5">
        <f t="shared" si="1138"/>
        <v>4.4598968510415622E-2</v>
      </c>
      <c r="AB1056" s="5">
        <f t="shared" si="1139"/>
        <v>3.3289864099402391E-2</v>
      </c>
      <c r="AC1056" s="5">
        <f t="shared" si="1140"/>
        <v>2.4108821659380216E-3</v>
      </c>
      <c r="AD1056" s="5">
        <f t="shared" si="1141"/>
        <v>9.7747139232248446E-3</v>
      </c>
      <c r="AE1056" s="5">
        <f t="shared" si="1142"/>
        <v>1.5246664657747242E-2</v>
      </c>
      <c r="AF1056" s="5">
        <f t="shared" si="1143"/>
        <v>1.1890925146845938E-2</v>
      </c>
      <c r="AG1056" s="5">
        <f t="shared" si="1144"/>
        <v>6.1825150624466533E-3</v>
      </c>
      <c r="AH1056" s="5">
        <f t="shared" si="1145"/>
        <v>1.1649798460494827E-2</v>
      </c>
      <c r="AI1056" s="5">
        <f t="shared" si="1146"/>
        <v>1.7391442918449049E-2</v>
      </c>
      <c r="AJ1056" s="5">
        <f t="shared" si="1147"/>
        <v>1.2981438597901055E-2</v>
      </c>
      <c r="AK1056" s="5">
        <f t="shared" si="1148"/>
        <v>6.4597955389624232E-3</v>
      </c>
      <c r="AL1056" s="5">
        <f t="shared" si="1149"/>
        <v>2.2455564224335855E-4</v>
      </c>
      <c r="AM1056" s="5">
        <f t="shared" si="1150"/>
        <v>2.9184432643431916E-3</v>
      </c>
      <c r="AN1056" s="5">
        <f t="shared" si="1151"/>
        <v>4.5522074736507141E-3</v>
      </c>
      <c r="AO1056" s="5">
        <f t="shared" si="1152"/>
        <v>3.5502819493434846E-3</v>
      </c>
      <c r="AP1056" s="5">
        <f t="shared" si="1153"/>
        <v>1.8459179043415893E-3</v>
      </c>
      <c r="AQ1056" s="5">
        <f t="shared" si="1154"/>
        <v>7.1981879710967948E-4</v>
      </c>
      <c r="AR1056" s="5">
        <f t="shared" si="1155"/>
        <v>3.6342868313613916E-3</v>
      </c>
      <c r="AS1056" s="5">
        <f t="shared" si="1156"/>
        <v>5.4254579760522354E-3</v>
      </c>
      <c r="AT1056" s="5">
        <f t="shared" si="1157"/>
        <v>4.0497070836429203E-3</v>
      </c>
      <c r="AU1056" s="5">
        <f t="shared" si="1158"/>
        <v>2.0152065239711471E-3</v>
      </c>
      <c r="AV1056" s="5">
        <f t="shared" si="1159"/>
        <v>7.5210205029250111E-4</v>
      </c>
      <c r="AW1056" s="5">
        <f t="shared" si="1160"/>
        <v>1.45247767877243E-5</v>
      </c>
      <c r="AX1056" s="5">
        <f t="shared" si="1161"/>
        <v>7.2613472834849439E-4</v>
      </c>
      <c r="AY1056" s="5">
        <f t="shared" si="1162"/>
        <v>1.1326298433316532E-3</v>
      </c>
      <c r="AZ1056" s="5">
        <f t="shared" si="1163"/>
        <v>8.8334183170330741E-4</v>
      </c>
      <c r="BA1056" s="5">
        <f t="shared" si="1164"/>
        <v>4.5928084756664329E-4</v>
      </c>
      <c r="BB1056" s="5">
        <f t="shared" si="1165"/>
        <v>1.7909734038191411E-4</v>
      </c>
      <c r="BC1056" s="5">
        <f t="shared" si="1166"/>
        <v>5.5871447724100166E-5</v>
      </c>
      <c r="BD1056" s="5">
        <f t="shared" si="1167"/>
        <v>9.4479751569638071E-4</v>
      </c>
      <c r="BE1056" s="5">
        <f t="shared" si="1168"/>
        <v>1.4104443196546208E-3</v>
      </c>
      <c r="BF1056" s="5">
        <f t="shared" si="1169"/>
        <v>1.0527934005942513E-3</v>
      </c>
      <c r="BG1056" s="5">
        <f t="shared" si="1170"/>
        <v>5.2388878638669819E-4</v>
      </c>
      <c r="BH1056" s="5">
        <f t="shared" si="1171"/>
        <v>1.9552230785271479E-4</v>
      </c>
      <c r="BI1056" s="5">
        <f t="shared" si="1172"/>
        <v>5.8377234041171182E-5</v>
      </c>
      <c r="BJ1056" s="8">
        <f t="shared" si="1173"/>
        <v>0.36426203435614174</v>
      </c>
      <c r="BK1056" s="8">
        <f t="shared" si="1174"/>
        <v>0.24157896164409232</v>
      </c>
      <c r="BL1056" s="8">
        <f t="shared" si="1175"/>
        <v>0.36334528054836734</v>
      </c>
      <c r="BM1056" s="8">
        <f t="shared" si="1176"/>
        <v>0.58644704390385505</v>
      </c>
      <c r="BN1056" s="8">
        <f t="shared" si="1177"/>
        <v>0.41149610673482717</v>
      </c>
    </row>
    <row r="1057" spans="1:66" x14ac:dyDescent="0.25">
      <c r="A1057" t="s">
        <v>173</v>
      </c>
      <c r="B1057" t="s">
        <v>474</v>
      </c>
      <c r="C1057" t="s">
        <v>175</v>
      </c>
      <c r="D1057" s="18" t="s">
        <v>548</v>
      </c>
      <c r="E1057">
        <f>VLOOKUP(A1057,home!$A$2:$E$405,3,FALSE)</f>
        <v>1.7239</v>
      </c>
      <c r="F1057">
        <f>VLOOKUP(B1057,home!$B$2:$E$405,3,FALSE)</f>
        <v>0.75070000000000003</v>
      </c>
      <c r="G1057">
        <f>VLOOKUP(C1057,away!$B$2:$E$405,4,FALSE)</f>
        <v>0.68879999999999997</v>
      </c>
      <c r="H1057">
        <f>VLOOKUP(A1057,away!$A$2:$E$405,3,FALSE)</f>
        <v>1.3199000000000001</v>
      </c>
      <c r="I1057">
        <f>VLOOKUP(C1057,away!$B$2:$E$405,3,FALSE)</f>
        <v>1.0891</v>
      </c>
      <c r="J1057">
        <f>VLOOKUP(B1057,home!$B$2:$E$405,4,FALSE)</f>
        <v>1.1587000000000001</v>
      </c>
      <c r="K1057" s="3">
        <f t="shared" si="1122"/>
        <v>0.89139793562400005</v>
      </c>
      <c r="L1057" s="3">
        <f t="shared" si="1123"/>
        <v>1.6656348303830002</v>
      </c>
      <c r="M1057" s="5">
        <f t="shared" si="1124"/>
        <v>7.7534462347736602E-2</v>
      </c>
      <c r="N1057" s="5">
        <f t="shared" si="1125"/>
        <v>6.9114059676489162E-2</v>
      </c>
      <c r="O1057" s="5">
        <f t="shared" si="1126"/>
        <v>0.12914410104140936</v>
      </c>
      <c r="P1057" s="5">
        <f t="shared" si="1127"/>
        <v>0.11511878506632958</v>
      </c>
      <c r="Q1057" s="5">
        <f t="shared" si="1128"/>
        <v>3.0804065059108186E-2</v>
      </c>
      <c r="R1057" s="5">
        <f t="shared" si="1129"/>
        <v>0.10755345641653649</v>
      </c>
      <c r="S1057" s="5">
        <f t="shared" si="1130"/>
        <v>4.2730465504848672E-2</v>
      </c>
      <c r="T1057" s="5">
        <f t="shared" si="1131"/>
        <v>5.1308323679834567E-2</v>
      </c>
      <c r="U1057" s="5">
        <f t="shared" si="1132"/>
        <v>9.5872929018926495E-2</v>
      </c>
      <c r="V1057" s="5">
        <f t="shared" si="1133"/>
        <v>7.0493087493506534E-3</v>
      </c>
      <c r="W1057" s="5">
        <f t="shared" si="1134"/>
        <v>9.152893334172147E-3</v>
      </c>
      <c r="X1057" s="5">
        <f t="shared" si="1135"/>
        <v>1.5245377936177517E-2</v>
      </c>
      <c r="Y1057" s="5">
        <f t="shared" si="1136"/>
        <v>1.269661624642489E-2</v>
      </c>
      <c r="Z1057" s="5">
        <f t="shared" si="1137"/>
        <v>5.9714927711821041E-2</v>
      </c>
      <c r="AA1057" s="5">
        <f t="shared" si="1138"/>
        <v>5.3229763288253663E-2</v>
      </c>
      <c r="AB1057" s="5">
        <f t="shared" si="1139"/>
        <v>2.3724450554451746E-2</v>
      </c>
      <c r="AC1057" s="5">
        <f t="shared" si="1140"/>
        <v>6.5415093673373479E-4</v>
      </c>
      <c r="AD1057" s="5">
        <f t="shared" si="1141"/>
        <v>2.0397175557669298E-3</v>
      </c>
      <c r="AE1057" s="5">
        <f t="shared" si="1142"/>
        <v>3.3974246050290781E-3</v>
      </c>
      <c r="AF1057" s="5">
        <f t="shared" si="1143"/>
        <v>2.8294343778683209E-3</v>
      </c>
      <c r="AG1057" s="5">
        <f t="shared" si="1144"/>
        <v>1.5709348166868429E-3</v>
      </c>
      <c r="AH1057" s="5">
        <f t="shared" si="1145"/>
        <v>2.486581587265304E-2</v>
      </c>
      <c r="AI1057" s="5">
        <f t="shared" si="1146"/>
        <v>2.2165336936489415E-2</v>
      </c>
      <c r="AJ1057" s="5">
        <f t="shared" si="1147"/>
        <v>9.8790677937985287E-3</v>
      </c>
      <c r="AK1057" s="5">
        <f t="shared" si="1148"/>
        <v>2.9353935457605189E-3</v>
      </c>
      <c r="AL1057" s="5">
        <f t="shared" si="1149"/>
        <v>3.8849852726933756E-5</v>
      </c>
      <c r="AM1057" s="5">
        <f t="shared" si="1150"/>
        <v>3.6364000369333457E-4</v>
      </c>
      <c r="AN1057" s="5">
        <f t="shared" si="1151"/>
        <v>6.0569145587222094E-4</v>
      </c>
      <c r="AO1057" s="5">
        <f t="shared" si="1152"/>
        <v>5.0443039268307968E-4</v>
      </c>
      <c r="AP1057" s="5">
        <f t="shared" si="1153"/>
        <v>2.8006561051890379E-4</v>
      </c>
      <c r="AQ1057" s="5">
        <f t="shared" si="1154"/>
        <v>1.1662175891819144E-4</v>
      </c>
      <c r="AR1057" s="5">
        <f t="shared" si="1155"/>
        <v>8.2834738006762661E-3</v>
      </c>
      <c r="AS1057" s="5">
        <f t="shared" si="1156"/>
        <v>7.3838714457183131E-3</v>
      </c>
      <c r="AT1057" s="5">
        <f t="shared" si="1157"/>
        <v>3.2909838818131519E-3</v>
      </c>
      <c r="AU1057" s="5">
        <f t="shared" si="1158"/>
        <v>9.7785874614003438E-4</v>
      </c>
      <c r="AV1057" s="5">
        <f t="shared" si="1159"/>
        <v>2.1791531691027485E-4</v>
      </c>
      <c r="AW1057" s="5">
        <f t="shared" si="1160"/>
        <v>1.6022795650791751E-6</v>
      </c>
      <c r="AX1057" s="5">
        <f t="shared" si="1161"/>
        <v>5.4024658100423674E-5</v>
      </c>
      <c r="AY1057" s="5">
        <f t="shared" si="1162"/>
        <v>8.998535223159876E-5</v>
      </c>
      <c r="AZ1057" s="5">
        <f t="shared" si="1163"/>
        <v>7.4941368450616791E-5</v>
      </c>
      <c r="BA1057" s="5">
        <f t="shared" si="1164"/>
        <v>4.1608317842637659E-5</v>
      </c>
      <c r="BB1057" s="5">
        <f t="shared" si="1165"/>
        <v>1.7326065858085939E-5</v>
      </c>
      <c r="BC1057" s="5">
        <f t="shared" si="1166"/>
        <v>5.7717797533475275E-6</v>
      </c>
      <c r="BD1057" s="5">
        <f t="shared" si="1167"/>
        <v>2.299540413161908E-3</v>
      </c>
      <c r="BE1057" s="5">
        <f t="shared" si="1168"/>
        <v>2.049805577176485E-3</v>
      </c>
      <c r="BF1057" s="5">
        <f t="shared" si="1169"/>
        <v>9.1359622996284003E-4</v>
      </c>
      <c r="BG1057" s="5">
        <f t="shared" si="1170"/>
        <v>2.7145926446091507E-4</v>
      </c>
      <c r="BH1057" s="5">
        <f t="shared" si="1171"/>
        <v>6.049455698661727E-5</v>
      </c>
      <c r="BI1057" s="5">
        <f t="shared" si="1172"/>
        <v>1.0784944642871816E-5</v>
      </c>
      <c r="BJ1057" s="8">
        <f t="shared" si="1173"/>
        <v>0.20031295405148011</v>
      </c>
      <c r="BK1057" s="8">
        <f t="shared" si="1174"/>
        <v>0.24321600780995775</v>
      </c>
      <c r="BL1057" s="8">
        <f t="shared" si="1175"/>
        <v>0.495130098645929</v>
      </c>
      <c r="BM1057" s="8">
        <f t="shared" si="1176"/>
        <v>0.46901667553891196</v>
      </c>
      <c r="BN1057" s="8">
        <f t="shared" si="1177"/>
        <v>0.52926892960760941</v>
      </c>
    </row>
    <row r="1058" spans="1:66" x14ac:dyDescent="0.25">
      <c r="A1058" t="s">
        <v>173</v>
      </c>
      <c r="B1058" t="s">
        <v>509</v>
      </c>
      <c r="C1058" t="s">
        <v>510</v>
      </c>
      <c r="D1058" s="18" t="s">
        <v>548</v>
      </c>
      <c r="E1058">
        <f>VLOOKUP(A1058,home!$A$2:$E$405,3,FALSE)</f>
        <v>1.7239</v>
      </c>
      <c r="F1058" t="e">
        <f>VLOOKUP(B1058,home!$B$2:$E$405,3,FALSE)</f>
        <v>#N/A</v>
      </c>
      <c r="G1058" t="e">
        <f>VLOOKUP(C1058,away!$B$2:$E$405,4,FALSE)</f>
        <v>#N/A</v>
      </c>
      <c r="H1058">
        <f>VLOOKUP(A1058,away!$A$2:$E$405,3,FALSE)</f>
        <v>1.3199000000000001</v>
      </c>
      <c r="I1058" t="e">
        <f>VLOOKUP(C1058,away!$B$2:$E$405,3,FALSE)</f>
        <v>#N/A</v>
      </c>
      <c r="J1058" t="e">
        <f>VLOOKUP(B1058,home!$B$2:$E$405,4,FALSE)</f>
        <v>#N/A</v>
      </c>
      <c r="K1058" s="3" t="e">
        <f t="shared" si="1122"/>
        <v>#N/A</v>
      </c>
      <c r="L1058" s="3" t="e">
        <f t="shared" si="1123"/>
        <v>#N/A</v>
      </c>
      <c r="M1058" s="5" t="e">
        <f t="shared" si="1124"/>
        <v>#N/A</v>
      </c>
      <c r="N1058" s="5" t="e">
        <f t="shared" si="1125"/>
        <v>#N/A</v>
      </c>
      <c r="O1058" s="5" t="e">
        <f t="shared" si="1126"/>
        <v>#N/A</v>
      </c>
      <c r="P1058" s="5" t="e">
        <f t="shared" si="1127"/>
        <v>#N/A</v>
      </c>
      <c r="Q1058" s="5" t="e">
        <f t="shared" si="1128"/>
        <v>#N/A</v>
      </c>
      <c r="R1058" s="5" t="e">
        <f t="shared" si="1129"/>
        <v>#N/A</v>
      </c>
      <c r="S1058" s="5" t="e">
        <f t="shared" si="1130"/>
        <v>#N/A</v>
      </c>
      <c r="T1058" s="5" t="e">
        <f t="shared" si="1131"/>
        <v>#N/A</v>
      </c>
      <c r="U1058" s="5" t="e">
        <f t="shared" si="1132"/>
        <v>#N/A</v>
      </c>
      <c r="V1058" s="5" t="e">
        <f t="shared" si="1133"/>
        <v>#N/A</v>
      </c>
      <c r="W1058" s="5" t="e">
        <f t="shared" si="1134"/>
        <v>#N/A</v>
      </c>
      <c r="X1058" s="5" t="e">
        <f t="shared" si="1135"/>
        <v>#N/A</v>
      </c>
      <c r="Y1058" s="5" t="e">
        <f t="shared" si="1136"/>
        <v>#N/A</v>
      </c>
      <c r="Z1058" s="5" t="e">
        <f t="shared" si="1137"/>
        <v>#N/A</v>
      </c>
      <c r="AA1058" s="5" t="e">
        <f t="shared" si="1138"/>
        <v>#N/A</v>
      </c>
      <c r="AB1058" s="5" t="e">
        <f t="shared" si="1139"/>
        <v>#N/A</v>
      </c>
      <c r="AC1058" s="5" t="e">
        <f t="shared" si="1140"/>
        <v>#N/A</v>
      </c>
      <c r="AD1058" s="5" t="e">
        <f t="shared" si="1141"/>
        <v>#N/A</v>
      </c>
      <c r="AE1058" s="5" t="e">
        <f t="shared" si="1142"/>
        <v>#N/A</v>
      </c>
      <c r="AF1058" s="5" t="e">
        <f t="shared" si="1143"/>
        <v>#N/A</v>
      </c>
      <c r="AG1058" s="5" t="e">
        <f t="shared" si="1144"/>
        <v>#N/A</v>
      </c>
      <c r="AH1058" s="5" t="e">
        <f t="shared" si="1145"/>
        <v>#N/A</v>
      </c>
      <c r="AI1058" s="5" t="e">
        <f t="shared" si="1146"/>
        <v>#N/A</v>
      </c>
      <c r="AJ1058" s="5" t="e">
        <f t="shared" si="1147"/>
        <v>#N/A</v>
      </c>
      <c r="AK1058" s="5" t="e">
        <f t="shared" si="1148"/>
        <v>#N/A</v>
      </c>
      <c r="AL1058" s="5" t="e">
        <f t="shared" si="1149"/>
        <v>#N/A</v>
      </c>
      <c r="AM1058" s="5" t="e">
        <f t="shared" si="1150"/>
        <v>#N/A</v>
      </c>
      <c r="AN1058" s="5" t="e">
        <f t="shared" si="1151"/>
        <v>#N/A</v>
      </c>
      <c r="AO1058" s="5" t="e">
        <f t="shared" si="1152"/>
        <v>#N/A</v>
      </c>
      <c r="AP1058" s="5" t="e">
        <f t="shared" si="1153"/>
        <v>#N/A</v>
      </c>
      <c r="AQ1058" s="5" t="e">
        <f t="shared" si="1154"/>
        <v>#N/A</v>
      </c>
      <c r="AR1058" s="5" t="e">
        <f t="shared" si="1155"/>
        <v>#N/A</v>
      </c>
      <c r="AS1058" s="5" t="e">
        <f t="shared" si="1156"/>
        <v>#N/A</v>
      </c>
      <c r="AT1058" s="5" t="e">
        <f t="shared" si="1157"/>
        <v>#N/A</v>
      </c>
      <c r="AU1058" s="5" t="e">
        <f t="shared" si="1158"/>
        <v>#N/A</v>
      </c>
      <c r="AV1058" s="5" t="e">
        <f t="shared" si="1159"/>
        <v>#N/A</v>
      </c>
      <c r="AW1058" s="5" t="e">
        <f t="shared" si="1160"/>
        <v>#N/A</v>
      </c>
      <c r="AX1058" s="5" t="e">
        <f t="shared" si="1161"/>
        <v>#N/A</v>
      </c>
      <c r="AY1058" s="5" t="e">
        <f t="shared" si="1162"/>
        <v>#N/A</v>
      </c>
      <c r="AZ1058" s="5" t="e">
        <f t="shared" si="1163"/>
        <v>#N/A</v>
      </c>
      <c r="BA1058" s="5" t="e">
        <f t="shared" si="1164"/>
        <v>#N/A</v>
      </c>
      <c r="BB1058" s="5" t="e">
        <f t="shared" si="1165"/>
        <v>#N/A</v>
      </c>
      <c r="BC1058" s="5" t="e">
        <f t="shared" si="1166"/>
        <v>#N/A</v>
      </c>
      <c r="BD1058" s="5" t="e">
        <f t="shared" si="1167"/>
        <v>#N/A</v>
      </c>
      <c r="BE1058" s="5" t="e">
        <f t="shared" si="1168"/>
        <v>#N/A</v>
      </c>
      <c r="BF1058" s="5" t="e">
        <f t="shared" si="1169"/>
        <v>#N/A</v>
      </c>
      <c r="BG1058" s="5" t="e">
        <f t="shared" si="1170"/>
        <v>#N/A</v>
      </c>
      <c r="BH1058" s="5" t="e">
        <f t="shared" si="1171"/>
        <v>#N/A</v>
      </c>
      <c r="BI1058" s="5" t="e">
        <f t="shared" si="1172"/>
        <v>#N/A</v>
      </c>
      <c r="BJ1058" s="8" t="e">
        <f t="shared" si="1173"/>
        <v>#N/A</v>
      </c>
      <c r="BK1058" s="8" t="e">
        <f t="shared" si="1174"/>
        <v>#N/A</v>
      </c>
      <c r="BL1058" s="8" t="e">
        <f t="shared" si="1175"/>
        <v>#N/A</v>
      </c>
      <c r="BM1058" s="8" t="e">
        <f t="shared" si="1176"/>
        <v>#N/A</v>
      </c>
      <c r="BN1058" s="8" t="e">
        <f t="shared" si="1177"/>
        <v>#N/A</v>
      </c>
    </row>
    <row r="1059" spans="1:66" x14ac:dyDescent="0.25">
      <c r="A1059" t="s">
        <v>173</v>
      </c>
      <c r="B1059" t="s">
        <v>179</v>
      </c>
      <c r="C1059" t="s">
        <v>178</v>
      </c>
      <c r="D1059" s="18" t="s">
        <v>548</v>
      </c>
      <c r="E1059">
        <f>VLOOKUP(A1059,home!$A$2:$E$405,3,FALSE)</f>
        <v>1.7239</v>
      </c>
      <c r="F1059">
        <f>VLOOKUP(B1059,home!$B$2:$E$405,3,FALSE)</f>
        <v>1.2688999999999999</v>
      </c>
      <c r="G1059">
        <f>VLOOKUP(C1059,away!$B$2:$E$405,4,FALSE)</f>
        <v>1.1601999999999999</v>
      </c>
      <c r="H1059">
        <f>VLOOKUP(A1059,away!$A$2:$E$405,3,FALSE)</f>
        <v>1.3199000000000001</v>
      </c>
      <c r="I1059">
        <f>VLOOKUP(C1059,away!$B$2:$E$405,3,FALSE)</f>
        <v>0.80220000000000002</v>
      </c>
      <c r="J1059">
        <f>VLOOKUP(B1059,home!$B$2:$E$405,4,FALSE)</f>
        <v>0.85229999999999995</v>
      </c>
      <c r="K1059" s="3">
        <f t="shared" si="1122"/>
        <v>2.5378872749419994</v>
      </c>
      <c r="L1059" s="3">
        <f t="shared" si="1123"/>
        <v>0.90243550769399994</v>
      </c>
      <c r="M1059" s="5">
        <f t="shared" si="1124"/>
        <v>3.2054337074416267E-2</v>
      </c>
      <c r="N1059" s="5">
        <f t="shared" si="1125"/>
        <v>8.1350294167862588E-2</v>
      </c>
      <c r="O1059" s="5">
        <f t="shared" si="1126"/>
        <v>2.8926971951545442E-2</v>
      </c>
      <c r="P1059" s="5">
        <f t="shared" si="1127"/>
        <v>7.3413394018431305E-2</v>
      </c>
      <c r="Q1059" s="5">
        <f t="shared" si="1128"/>
        <v>0.10322893819070345</v>
      </c>
      <c r="R1059" s="5">
        <f t="shared" si="1129"/>
        <v>1.3052363309571503E-2</v>
      </c>
      <c r="S1059" s="5">
        <f t="shared" si="1130"/>
        <v>4.2034299514550143E-2</v>
      </c>
      <c r="T1059" s="5">
        <f t="shared" si="1131"/>
        <v>9.315745924483998E-2</v>
      </c>
      <c r="U1059" s="5">
        <f t="shared" si="1132"/>
        <v>3.3125426751281356E-2</v>
      </c>
      <c r="V1059" s="5">
        <f t="shared" si="1133"/>
        <v>1.0696699813148011E-2</v>
      </c>
      <c r="W1059" s="5">
        <f t="shared" si="1134"/>
        <v>8.7327802879986816E-2</v>
      </c>
      <c r="X1059" s="5">
        <f t="shared" si="1135"/>
        <v>7.8807710127802438E-2</v>
      </c>
      <c r="Y1059" s="5">
        <f t="shared" si="1136"/>
        <v>3.5559437949692491E-2</v>
      </c>
      <c r="Z1059" s="5">
        <f t="shared" si="1137"/>
        <v>3.9263053699598992E-3</v>
      </c>
      <c r="AA1059" s="5">
        <f t="shared" si="1138"/>
        <v>9.9645204359576668E-3</v>
      </c>
      <c r="AB1059" s="5">
        <f t="shared" si="1139"/>
        <v>1.2644414807658239E-2</v>
      </c>
      <c r="AC1059" s="5">
        <f t="shared" si="1140"/>
        <v>1.5311520798582453E-3</v>
      </c>
      <c r="AD1059" s="5">
        <f t="shared" si="1141"/>
        <v>5.5407029919440465E-2</v>
      </c>
      <c r="AE1059" s="5">
        <f t="shared" si="1142"/>
        <v>5.0001271175166895E-2</v>
      </c>
      <c r="AF1059" s="5">
        <f t="shared" si="1143"/>
        <v>2.2561461269153548E-2</v>
      </c>
      <c r="AG1059" s="5">
        <f t="shared" si="1144"/>
        <v>6.7867545849157008E-3</v>
      </c>
      <c r="AH1059" s="5">
        <f t="shared" si="1145"/>
        <v>8.858093449753599E-4</v>
      </c>
      <c r="AI1059" s="5">
        <f t="shared" si="1146"/>
        <v>2.2480842646376733E-3</v>
      </c>
      <c r="AJ1059" s="5">
        <f t="shared" si="1147"/>
        <v>2.8526922241106476E-3</v>
      </c>
      <c r="AK1059" s="5">
        <f t="shared" si="1148"/>
        <v>2.4132704316321345E-3</v>
      </c>
      <c r="AL1059" s="5">
        <f t="shared" si="1149"/>
        <v>1.4027065439514591E-4</v>
      </c>
      <c r="AM1059" s="5">
        <f t="shared" si="1150"/>
        <v>2.8123359234975692E-2</v>
      </c>
      <c r="AN1059" s="5">
        <f t="shared" si="1151"/>
        <v>2.5379517969276025E-2</v>
      </c>
      <c r="AO1059" s="5">
        <f t="shared" si="1152"/>
        <v>1.1451689091816302E-2</v>
      </c>
      <c r="AP1059" s="5">
        <f t="shared" si="1153"/>
        <v>3.4448036198423625E-3</v>
      </c>
      <c r="AQ1059" s="5">
        <f t="shared" si="1154"/>
        <v>7.7717827589464253E-4</v>
      </c>
      <c r="AR1059" s="5">
        <f t="shared" si="1155"/>
        <v>1.5987716119058573E-4</v>
      </c>
      <c r="AS1059" s="5">
        <f t="shared" si="1156"/>
        <v>4.0575021293943835E-4</v>
      </c>
      <c r="AT1059" s="5">
        <f t="shared" si="1157"/>
        <v>5.1487415111200379E-4</v>
      </c>
      <c r="AU1059" s="5">
        <f t="shared" si="1158"/>
        <v>4.3556418543457285E-4</v>
      </c>
      <c r="AV1059" s="5">
        <f t="shared" si="1159"/>
        <v>2.7635320090871996E-4</v>
      </c>
      <c r="AW1059" s="5">
        <f t="shared" si="1160"/>
        <v>8.9238615843909402E-6</v>
      </c>
      <c r="AX1059" s="5">
        <f t="shared" si="1161"/>
        <v>1.1895652588511239E-2</v>
      </c>
      <c r="AY1059" s="5">
        <f t="shared" si="1162"/>
        <v>1.0735059283064582E-2</v>
      </c>
      <c r="AZ1059" s="5">
        <f t="shared" si="1163"/>
        <v>4.8438493371187868E-3</v>
      </c>
      <c r="BA1059" s="5">
        <f t="shared" si="1164"/>
        <v>1.4570872119120126E-3</v>
      </c>
      <c r="BB1059" s="5">
        <f t="shared" si="1165"/>
        <v>3.2873180945906295E-4</v>
      </c>
      <c r="BC1059" s="5">
        <f t="shared" si="1166"/>
        <v>5.9331851472871362E-5</v>
      </c>
      <c r="BD1059" s="5">
        <f t="shared" si="1167"/>
        <v>2.4046471187950273E-5</v>
      </c>
      <c r="BE1059" s="5">
        <f t="shared" si="1168"/>
        <v>6.1027233235158417E-5</v>
      </c>
      <c r="BF1059" s="5">
        <f t="shared" si="1169"/>
        <v>7.7440119326213031E-5</v>
      </c>
      <c r="BG1059" s="5">
        <f t="shared" si="1170"/>
        <v>6.5511431135995357E-5</v>
      </c>
      <c r="BH1059" s="5">
        <f t="shared" si="1171"/>
        <v>4.1565156860820434E-5</v>
      </c>
      <c r="BI1059" s="5">
        <f t="shared" si="1172"/>
        <v>2.1097536535608841E-5</v>
      </c>
      <c r="BJ1059" s="8">
        <f t="shared" si="1173"/>
        <v>0.71268441978290809</v>
      </c>
      <c r="BK1059" s="8">
        <f t="shared" si="1174"/>
        <v>0.1706052124378637</v>
      </c>
      <c r="BL1059" s="8">
        <f t="shared" si="1175"/>
        <v>0.10819666038123707</v>
      </c>
      <c r="BM1059" s="8">
        <f t="shared" si="1176"/>
        <v>0.65266016383795777</v>
      </c>
      <c r="BN1059" s="8">
        <f t="shared" si="1177"/>
        <v>0.33202629871253053</v>
      </c>
    </row>
    <row r="1060" spans="1:66" s="10" customFormat="1" x14ac:dyDescent="0.25">
      <c r="A1060" t="s">
        <v>27</v>
      </c>
      <c r="B1060" t="s">
        <v>432</v>
      </c>
      <c r="C1060" t="s">
        <v>478</v>
      </c>
      <c r="D1060" s="18" t="s">
        <v>548</v>
      </c>
      <c r="E1060">
        <f>VLOOKUP(A1060,home!$A$2:$E$405,3,FALSE)</f>
        <v>1.4007000000000001</v>
      </c>
      <c r="F1060">
        <f>VLOOKUP(B1060,home!$B$2:$E$405,3,FALSE)</f>
        <v>0.92390000000000005</v>
      </c>
      <c r="G1060">
        <f>VLOOKUP(C1060,away!$B$2:$E$405,4,FALSE)</f>
        <v>0.79790000000000005</v>
      </c>
      <c r="H1060">
        <f>VLOOKUP(A1060,away!$A$2:$E$405,3,FALSE)</f>
        <v>1.0741000000000001</v>
      </c>
      <c r="I1060">
        <f>VLOOKUP(C1060,away!$B$2:$E$405,3,FALSE)</f>
        <v>0.82150000000000001</v>
      </c>
      <c r="J1060">
        <f>VLOOKUP(B1060,home!$B$2:$E$405,4,FALSE)</f>
        <v>0.93100000000000005</v>
      </c>
      <c r="K1060" s="3">
        <f t="shared" si="1122"/>
        <v>1.0325677598670002</v>
      </c>
      <c r="L1060" s="3">
        <f t="shared" si="1123"/>
        <v>0.82148940265000014</v>
      </c>
      <c r="M1060" s="5">
        <f t="shared" si="1124"/>
        <v>0.15660052193433052</v>
      </c>
      <c r="N1060" s="5">
        <f t="shared" si="1125"/>
        <v>0.16170065012773471</v>
      </c>
      <c r="O1060" s="5">
        <f t="shared" si="1126"/>
        <v>0.12864566921851142</v>
      </c>
      <c r="P1060" s="5">
        <f t="shared" si="1127"/>
        <v>0.13283537048154945</v>
      </c>
      <c r="Q1060" s="5">
        <f t="shared" si="1128"/>
        <v>8.3483439035716298E-2</v>
      </c>
      <c r="R1060" s="5">
        <f t="shared" si="1129"/>
        <v>5.2840526979912227E-2</v>
      </c>
      <c r="S1060" s="5">
        <f t="shared" si="1130"/>
        <v>2.8169183973681004E-2</v>
      </c>
      <c r="T1060" s="5">
        <f t="shared" si="1131"/>
        <v>6.8580760464618279E-2</v>
      </c>
      <c r="U1060" s="5">
        <f t="shared" si="1132"/>
        <v>5.4561424573839751E-2</v>
      </c>
      <c r="V1060" s="5">
        <f t="shared" si="1133"/>
        <v>2.6549251582500197E-3</v>
      </c>
      <c r="W1060" s="5">
        <f t="shared" si="1134"/>
        <v>2.8734102543700957E-2</v>
      </c>
      <c r="X1060" s="5">
        <f t="shared" si="1135"/>
        <v>2.3604760734308748E-2</v>
      </c>
      <c r="Y1060" s="5">
        <f t="shared" si="1136"/>
        <v>9.6955303976617342E-3</v>
      </c>
      <c r="Z1060" s="5">
        <f t="shared" si="1137"/>
        <v>1.4469310981479773E-2</v>
      </c>
      <c r="AA1060" s="5">
        <f t="shared" si="1138"/>
        <v>1.4940544026965557E-2</v>
      </c>
      <c r="AB1060" s="5">
        <f t="shared" si="1139"/>
        <v>7.7135620385590572E-3</v>
      </c>
      <c r="AC1060" s="5">
        <f t="shared" si="1140"/>
        <v>1.4075143342466659E-4</v>
      </c>
      <c r="AD1060" s="5">
        <f t="shared" si="1141"/>
        <v>7.4174769738344906E-3</v>
      </c>
      <c r="AE1060" s="5">
        <f t="shared" si="1142"/>
        <v>6.0933787284054262E-3</v>
      </c>
      <c r="AF1060" s="5">
        <f t="shared" si="1143"/>
        <v>2.502823025858995E-3</v>
      </c>
      <c r="AG1060" s="5">
        <f t="shared" si="1144"/>
        <v>6.8534753081719076E-4</v>
      </c>
      <c r="AH1060" s="5">
        <f t="shared" si="1145"/>
        <v>2.9715964087332256E-3</v>
      </c>
      <c r="AI1060" s="5">
        <f t="shared" si="1146"/>
        <v>3.0683746469944892E-3</v>
      </c>
      <c r="AJ1060" s="5">
        <f t="shared" si="1147"/>
        <v>1.5841523678398986E-3</v>
      </c>
      <c r="AK1060" s="5">
        <f t="shared" si="1148"/>
        <v>5.4524822058281625E-4</v>
      </c>
      <c r="AL1060" s="5">
        <f t="shared" si="1149"/>
        <v>4.7756593844853515E-6</v>
      </c>
      <c r="AM1060" s="5">
        <f t="shared" si="1150"/>
        <v>1.5318095165474676E-3</v>
      </c>
      <c r="AN1060" s="5">
        <f t="shared" si="1151"/>
        <v>1.2583652847221645E-3</v>
      </c>
      <c r="AO1060" s="5">
        <f t="shared" si="1152"/>
        <v>5.1686687303095411E-4</v>
      </c>
      <c r="AP1060" s="5">
        <f t="shared" si="1153"/>
        <v>1.4153355292525737E-4</v>
      </c>
      <c r="AQ1060" s="5">
        <f t="shared" si="1154"/>
        <v>2.906707846187545E-5</v>
      </c>
      <c r="AR1060" s="5">
        <f t="shared" si="1155"/>
        <v>4.8822699174542886E-4</v>
      </c>
      <c r="AS1060" s="5">
        <f t="shared" si="1156"/>
        <v>5.0412745117318187E-4</v>
      </c>
      <c r="AT1060" s="5">
        <f t="shared" si="1157"/>
        <v>2.6027287647267648E-4</v>
      </c>
      <c r="AU1060" s="5">
        <f t="shared" si="1158"/>
        <v>8.9583127004510681E-5</v>
      </c>
      <c r="AV1060" s="5">
        <f t="shared" si="1159"/>
        <v>2.3125162193232135E-5</v>
      </c>
      <c r="AW1060" s="5">
        <f t="shared" si="1160"/>
        <v>1.1252560829370487E-7</v>
      </c>
      <c r="AX1060" s="5">
        <f t="shared" si="1161"/>
        <v>2.6361618684072848E-4</v>
      </c>
      <c r="AY1060" s="5">
        <f t="shared" si="1162"/>
        <v>2.1655790385666086E-4</v>
      </c>
      <c r="AZ1060" s="5">
        <f t="shared" si="1163"/>
        <v>8.8950011539172226E-5</v>
      </c>
      <c r="BA1060" s="5">
        <f t="shared" si="1164"/>
        <v>2.4357163948341743E-5</v>
      </c>
      <c r="BB1060" s="5">
        <f t="shared" si="1165"/>
        <v>5.0022880155428429E-6</v>
      </c>
      <c r="BC1060" s="5">
        <f t="shared" si="1166"/>
        <v>8.2186531875430931E-7</v>
      </c>
      <c r="BD1060" s="5">
        <f t="shared" si="1167"/>
        <v>6.6845549967759784E-5</v>
      </c>
      <c r="BE1060" s="5">
        <f t="shared" si="1168"/>
        <v>6.9022559787287356E-5</v>
      </c>
      <c r="BF1060" s="5">
        <f t="shared" si="1169"/>
        <v>3.5635234969922697E-5</v>
      </c>
      <c r="BG1060" s="5">
        <f t="shared" si="1170"/>
        <v>1.2265264915075757E-5</v>
      </c>
      <c r="BH1060" s="5">
        <f t="shared" si="1171"/>
        <v>3.1661792793837713E-6</v>
      </c>
      <c r="BI1060" s="5">
        <f t="shared" si="1172"/>
        <v>6.5385892917012285E-7</v>
      </c>
      <c r="BJ1060" s="8">
        <f t="shared" si="1173"/>
        <v>0.39657521728786366</v>
      </c>
      <c r="BK1060" s="8">
        <f t="shared" si="1174"/>
        <v>0.32062208654447683</v>
      </c>
      <c r="BL1060" s="8">
        <f t="shared" si="1175"/>
        <v>0.26842402273837612</v>
      </c>
      <c r="BM1060" s="8">
        <f t="shared" si="1176"/>
        <v>0.28376801439619342</v>
      </c>
      <c r="BN1060" s="8">
        <f t="shared" si="1177"/>
        <v>0.71610617777775465</v>
      </c>
    </row>
    <row r="1061" spans="1:66" x14ac:dyDescent="0.25">
      <c r="A1061" t="s">
        <v>27</v>
      </c>
      <c r="B1061" t="s">
        <v>182</v>
      </c>
      <c r="C1061" t="s">
        <v>433</v>
      </c>
      <c r="D1061" s="18" t="s">
        <v>548</v>
      </c>
      <c r="E1061">
        <f>VLOOKUP(A1061,home!$A$2:$E$405,3,FALSE)</f>
        <v>1.4007000000000001</v>
      </c>
      <c r="F1061">
        <f>VLOOKUP(B1061,home!$B$2:$E$405,3,FALSE)</f>
        <v>0.75590000000000002</v>
      </c>
      <c r="G1061">
        <f>VLOOKUP(C1061,away!$B$2:$E$405,4,FALSE)</f>
        <v>1.0499000000000001</v>
      </c>
      <c r="H1061">
        <f>VLOOKUP(A1061,away!$A$2:$E$405,3,FALSE)</f>
        <v>1.0741000000000001</v>
      </c>
      <c r="I1061">
        <f>VLOOKUP(C1061,away!$B$2:$E$405,3,FALSE)</f>
        <v>0.71199999999999997</v>
      </c>
      <c r="J1061">
        <f>VLOOKUP(B1061,home!$B$2:$E$405,4,FALSE)</f>
        <v>0.65720000000000001</v>
      </c>
      <c r="K1061" s="3">
        <f t="shared" si="1122"/>
        <v>1.1116227075870002</v>
      </c>
      <c r="L1061" s="3">
        <f t="shared" si="1123"/>
        <v>0.50259974624000003</v>
      </c>
      <c r="M1061" s="5">
        <f t="shared" si="1124"/>
        <v>0.1990453772585189</v>
      </c>
      <c r="N1061" s="5">
        <f t="shared" si="1125"/>
        <v>0.22126336120079071</v>
      </c>
      <c r="O1061" s="5">
        <f t="shared" si="1126"/>
        <v>0.10004015610037667</v>
      </c>
      <c r="P1061" s="5">
        <f t="shared" si="1127"/>
        <v>0.11120690919172688</v>
      </c>
      <c r="Q1061" s="5">
        <f t="shared" si="1128"/>
        <v>0.12298068833391172</v>
      </c>
      <c r="R1061" s="5">
        <f t="shared" si="1129"/>
        <v>2.5140078534929652E-2</v>
      </c>
      <c r="S1061" s="5">
        <f t="shared" si="1130"/>
        <v>1.5532860926374138E-2</v>
      </c>
      <c r="T1061" s="5">
        <f t="shared" si="1131"/>
        <v>6.1810062749044561E-2</v>
      </c>
      <c r="U1061" s="5">
        <f t="shared" si="1132"/>
        <v>2.7946282169948326E-2</v>
      </c>
      <c r="V1061" s="5">
        <f t="shared" si="1133"/>
        <v>9.6424771650800505E-4</v>
      </c>
      <c r="W1061" s="5">
        <f t="shared" si="1134"/>
        <v>4.5569375248885317E-2</v>
      </c>
      <c r="X1061" s="5">
        <f t="shared" si="1135"/>
        <v>2.2903156436405097E-2</v>
      </c>
      <c r="Y1061" s="5">
        <f t="shared" si="1136"/>
        <v>5.7555603065161127E-3</v>
      </c>
      <c r="Z1061" s="5">
        <f t="shared" si="1137"/>
        <v>4.2117990307031054E-3</v>
      </c>
      <c r="AA1061" s="5">
        <f t="shared" si="1138"/>
        <v>4.6819314423224897E-3</v>
      </c>
      <c r="AB1061" s="5">
        <f t="shared" si="1139"/>
        <v>2.6022706533256183E-3</v>
      </c>
      <c r="AC1061" s="5">
        <f t="shared" si="1140"/>
        <v>3.367040273835547E-5</v>
      </c>
      <c r="AD1061" s="5">
        <f t="shared" si="1141"/>
        <v>1.2663988074303485E-2</v>
      </c>
      <c r="AE1061" s="5">
        <f t="shared" si="1142"/>
        <v>6.3649171925313176E-3</v>
      </c>
      <c r="AF1061" s="5">
        <f t="shared" si="1143"/>
        <v>1.5995028829024268E-3</v>
      </c>
      <c r="AG1061" s="5">
        <f t="shared" si="1144"/>
        <v>2.6796991435230276E-4</v>
      </c>
      <c r="AH1061" s="5">
        <f t="shared" si="1145"/>
        <v>5.2921228101131463E-4</v>
      </c>
      <c r="AI1061" s="5">
        <f t="shared" si="1146"/>
        <v>5.8828438870609E-4</v>
      </c>
      <c r="AJ1061" s="5">
        <f t="shared" si="1147"/>
        <v>3.2697514250231363E-4</v>
      </c>
      <c r="AK1061" s="5">
        <f t="shared" si="1148"/>
        <v>1.2115766440735569E-4</v>
      </c>
      <c r="AL1061" s="5">
        <f t="shared" si="1149"/>
        <v>7.524678987967623E-7</v>
      </c>
      <c r="AM1061" s="5">
        <f t="shared" si="1150"/>
        <v>2.8155153424013401E-3</v>
      </c>
      <c r="AN1061" s="5">
        <f t="shared" si="1151"/>
        <v>1.4150772966257403E-3</v>
      </c>
      <c r="AO1061" s="5">
        <f t="shared" si="1152"/>
        <v>3.5560874509704118E-4</v>
      </c>
      <c r="AP1061" s="5">
        <f t="shared" si="1153"/>
        <v>5.9576288348832591E-5</v>
      </c>
      <c r="AQ1061" s="5">
        <f t="shared" si="1154"/>
        <v>7.4857568515110809E-6</v>
      </c>
      <c r="AR1061" s="5">
        <f t="shared" si="1155"/>
        <v>5.3196391628675673E-5</v>
      </c>
      <c r="AS1061" s="5">
        <f t="shared" si="1156"/>
        <v>5.9134316896126886E-5</v>
      </c>
      <c r="AT1061" s="5">
        <f t="shared" si="1157"/>
        <v>3.2867524729690141E-5</v>
      </c>
      <c r="AU1061" s="5">
        <f t="shared" si="1158"/>
        <v>1.2178762277233613E-5</v>
      </c>
      <c r="AV1061" s="5">
        <f t="shared" si="1159"/>
        <v>3.3845471744192129E-6</v>
      </c>
      <c r="AW1061" s="5">
        <f t="shared" si="1160"/>
        <v>1.1677910730668678E-8</v>
      </c>
      <c r="AX1061" s="5">
        <f t="shared" si="1161"/>
        <v>5.2163179802881994E-4</v>
      </c>
      <c r="AY1061" s="5">
        <f t="shared" si="1162"/>
        <v>2.6217200931999982E-4</v>
      </c>
      <c r="AZ1061" s="5">
        <f t="shared" si="1163"/>
        <v>6.5883792677731416E-5</v>
      </c>
      <c r="BA1061" s="5">
        <f t="shared" si="1164"/>
        <v>1.1037725827052195E-5</v>
      </c>
      <c r="BB1061" s="5">
        <f t="shared" si="1165"/>
        <v>1.3868895499357818E-6</v>
      </c>
      <c r="BC1061" s="5">
        <f t="shared" si="1166"/>
        <v>1.3941006717212637E-7</v>
      </c>
      <c r="BD1061" s="5">
        <f t="shared" si="1167"/>
        <v>4.4560821555760088E-6</v>
      </c>
      <c r="BE1061" s="5">
        <f t="shared" si="1168"/>
        <v>4.9534821110115189E-6</v>
      </c>
      <c r="BF1061" s="5">
        <f t="shared" si="1169"/>
        <v>2.7532015981131982E-6</v>
      </c>
      <c r="BG1061" s="5">
        <f t="shared" si="1170"/>
        <v>1.0201738050091496E-6</v>
      </c>
      <c r="BH1061" s="5">
        <f t="shared" si="1171"/>
        <v>2.835120918334009E-7</v>
      </c>
      <c r="BI1061" s="5">
        <f t="shared" si="1172"/>
        <v>6.3031695831499789E-8</v>
      </c>
      <c r="BJ1061" s="8">
        <f t="shared" si="1173"/>
        <v>0.50669409739443805</v>
      </c>
      <c r="BK1061" s="8">
        <f t="shared" si="1174"/>
        <v>0.32704598997308504</v>
      </c>
      <c r="BL1061" s="8">
        <f t="shared" si="1175"/>
        <v>0.16215063940369337</v>
      </c>
      <c r="BM1061" s="8">
        <f t="shared" si="1176"/>
        <v>0.22016379485025594</v>
      </c>
      <c r="BN1061" s="8">
        <f t="shared" si="1177"/>
        <v>0.77967657062025442</v>
      </c>
    </row>
    <row r="1062" spans="1:66" x14ac:dyDescent="0.25">
      <c r="A1062" t="s">
        <v>27</v>
      </c>
      <c r="B1062" t="s">
        <v>476</v>
      </c>
      <c r="C1062" t="s">
        <v>519</v>
      </c>
      <c r="D1062" s="18" t="s">
        <v>548</v>
      </c>
      <c r="E1062">
        <f>VLOOKUP(A1062,home!$A$2:$E$405,3,FALSE)</f>
        <v>1.4007000000000001</v>
      </c>
      <c r="F1062">
        <f>VLOOKUP(B1062,home!$B$2:$E$405,3,FALSE)</f>
        <v>0.71389999999999998</v>
      </c>
      <c r="G1062" t="e">
        <f>VLOOKUP(C1062,away!$B$2:$E$405,4,FALSE)</f>
        <v>#N/A</v>
      </c>
      <c r="H1062">
        <f>VLOOKUP(A1062,away!$A$2:$E$405,3,FALSE)</f>
        <v>1.0741000000000001</v>
      </c>
      <c r="I1062" t="e">
        <f>VLOOKUP(C1062,away!$B$2:$E$405,3,FALSE)</f>
        <v>#N/A</v>
      </c>
      <c r="J1062">
        <f>VLOOKUP(B1062,home!$B$2:$E$405,4,FALSE)</f>
        <v>0.69830000000000003</v>
      </c>
      <c r="K1062" s="3" t="e">
        <f t="shared" si="1122"/>
        <v>#N/A</v>
      </c>
      <c r="L1062" s="3" t="e">
        <f t="shared" si="1123"/>
        <v>#N/A</v>
      </c>
      <c r="M1062" s="5" t="e">
        <f t="shared" si="1124"/>
        <v>#N/A</v>
      </c>
      <c r="N1062" s="5" t="e">
        <f t="shared" si="1125"/>
        <v>#N/A</v>
      </c>
      <c r="O1062" s="5" t="e">
        <f t="shared" si="1126"/>
        <v>#N/A</v>
      </c>
      <c r="P1062" s="5" t="e">
        <f t="shared" si="1127"/>
        <v>#N/A</v>
      </c>
      <c r="Q1062" s="5" t="e">
        <f t="shared" si="1128"/>
        <v>#N/A</v>
      </c>
      <c r="R1062" s="5" t="e">
        <f t="shared" si="1129"/>
        <v>#N/A</v>
      </c>
      <c r="S1062" s="5" t="e">
        <f t="shared" si="1130"/>
        <v>#N/A</v>
      </c>
      <c r="T1062" s="5" t="e">
        <f t="shared" si="1131"/>
        <v>#N/A</v>
      </c>
      <c r="U1062" s="5" t="e">
        <f t="shared" si="1132"/>
        <v>#N/A</v>
      </c>
      <c r="V1062" s="5" t="e">
        <f t="shared" si="1133"/>
        <v>#N/A</v>
      </c>
      <c r="W1062" s="5" t="e">
        <f t="shared" si="1134"/>
        <v>#N/A</v>
      </c>
      <c r="X1062" s="5" t="e">
        <f t="shared" si="1135"/>
        <v>#N/A</v>
      </c>
      <c r="Y1062" s="5" t="e">
        <f t="shared" si="1136"/>
        <v>#N/A</v>
      </c>
      <c r="Z1062" s="5" t="e">
        <f t="shared" si="1137"/>
        <v>#N/A</v>
      </c>
      <c r="AA1062" s="5" t="e">
        <f t="shared" si="1138"/>
        <v>#N/A</v>
      </c>
      <c r="AB1062" s="5" t="e">
        <f t="shared" si="1139"/>
        <v>#N/A</v>
      </c>
      <c r="AC1062" s="5" t="e">
        <f t="shared" si="1140"/>
        <v>#N/A</v>
      </c>
      <c r="AD1062" s="5" t="e">
        <f t="shared" si="1141"/>
        <v>#N/A</v>
      </c>
      <c r="AE1062" s="5" t="e">
        <f t="shared" si="1142"/>
        <v>#N/A</v>
      </c>
      <c r="AF1062" s="5" t="e">
        <f t="shared" si="1143"/>
        <v>#N/A</v>
      </c>
      <c r="AG1062" s="5" t="e">
        <f t="shared" si="1144"/>
        <v>#N/A</v>
      </c>
      <c r="AH1062" s="5" t="e">
        <f t="shared" si="1145"/>
        <v>#N/A</v>
      </c>
      <c r="AI1062" s="5" t="e">
        <f t="shared" si="1146"/>
        <v>#N/A</v>
      </c>
      <c r="AJ1062" s="5" t="e">
        <f t="shared" si="1147"/>
        <v>#N/A</v>
      </c>
      <c r="AK1062" s="5" t="e">
        <f t="shared" si="1148"/>
        <v>#N/A</v>
      </c>
      <c r="AL1062" s="5" t="e">
        <f t="shared" si="1149"/>
        <v>#N/A</v>
      </c>
      <c r="AM1062" s="5" t="e">
        <f t="shared" si="1150"/>
        <v>#N/A</v>
      </c>
      <c r="AN1062" s="5" t="e">
        <f t="shared" si="1151"/>
        <v>#N/A</v>
      </c>
      <c r="AO1062" s="5" t="e">
        <f t="shared" si="1152"/>
        <v>#N/A</v>
      </c>
      <c r="AP1062" s="5" t="e">
        <f t="shared" si="1153"/>
        <v>#N/A</v>
      </c>
      <c r="AQ1062" s="5" t="e">
        <f t="shared" si="1154"/>
        <v>#N/A</v>
      </c>
      <c r="AR1062" s="5" t="e">
        <f t="shared" si="1155"/>
        <v>#N/A</v>
      </c>
      <c r="AS1062" s="5" t="e">
        <f t="shared" si="1156"/>
        <v>#N/A</v>
      </c>
      <c r="AT1062" s="5" t="e">
        <f t="shared" si="1157"/>
        <v>#N/A</v>
      </c>
      <c r="AU1062" s="5" t="e">
        <f t="shared" si="1158"/>
        <v>#N/A</v>
      </c>
      <c r="AV1062" s="5" t="e">
        <f t="shared" si="1159"/>
        <v>#N/A</v>
      </c>
      <c r="AW1062" s="5" t="e">
        <f t="shared" si="1160"/>
        <v>#N/A</v>
      </c>
      <c r="AX1062" s="5" t="e">
        <f t="shared" si="1161"/>
        <v>#N/A</v>
      </c>
      <c r="AY1062" s="5" t="e">
        <f t="shared" si="1162"/>
        <v>#N/A</v>
      </c>
      <c r="AZ1062" s="5" t="e">
        <f t="shared" si="1163"/>
        <v>#N/A</v>
      </c>
      <c r="BA1062" s="5" t="e">
        <f t="shared" si="1164"/>
        <v>#N/A</v>
      </c>
      <c r="BB1062" s="5" t="e">
        <f t="shared" si="1165"/>
        <v>#N/A</v>
      </c>
      <c r="BC1062" s="5" t="e">
        <f t="shared" si="1166"/>
        <v>#N/A</v>
      </c>
      <c r="BD1062" s="5" t="e">
        <f t="shared" si="1167"/>
        <v>#N/A</v>
      </c>
      <c r="BE1062" s="5" t="e">
        <f t="shared" si="1168"/>
        <v>#N/A</v>
      </c>
      <c r="BF1062" s="5" t="e">
        <f t="shared" si="1169"/>
        <v>#N/A</v>
      </c>
      <c r="BG1062" s="5" t="e">
        <f t="shared" si="1170"/>
        <v>#N/A</v>
      </c>
      <c r="BH1062" s="5" t="e">
        <f t="shared" si="1171"/>
        <v>#N/A</v>
      </c>
      <c r="BI1062" s="5" t="e">
        <f t="shared" si="1172"/>
        <v>#N/A</v>
      </c>
      <c r="BJ1062" s="8" t="e">
        <f t="shared" si="1173"/>
        <v>#N/A</v>
      </c>
      <c r="BK1062" s="8" t="e">
        <f t="shared" si="1174"/>
        <v>#N/A</v>
      </c>
      <c r="BL1062" s="8" t="e">
        <f t="shared" si="1175"/>
        <v>#N/A</v>
      </c>
      <c r="BM1062" s="8" t="e">
        <f t="shared" si="1176"/>
        <v>#N/A</v>
      </c>
      <c r="BN1062" s="8" t="e">
        <f t="shared" si="1177"/>
        <v>#N/A</v>
      </c>
    </row>
    <row r="1063" spans="1:66" x14ac:dyDescent="0.25">
      <c r="A1063" t="s">
        <v>285</v>
      </c>
      <c r="B1063" t="s">
        <v>291</v>
      </c>
      <c r="C1063" t="s">
        <v>323</v>
      </c>
      <c r="D1063" s="18" t="s">
        <v>548</v>
      </c>
      <c r="E1063">
        <f>VLOOKUP(A1063,home!$A$2:$E$405,3,FALSE)</f>
        <v>1.45</v>
      </c>
      <c r="F1063">
        <f>VLOOKUP(B1063,home!$B$2:$E$405,3,FALSE)</f>
        <v>1.1111</v>
      </c>
      <c r="G1063">
        <f>VLOOKUP(C1063,away!$B$2:$E$405,4,FALSE)</f>
        <v>0.97619999999999996</v>
      </c>
      <c r="H1063">
        <f>VLOOKUP(A1063,away!$A$2:$E$405,3,FALSE)</f>
        <v>1.0583</v>
      </c>
      <c r="I1063">
        <f>VLOOKUP(C1063,away!$B$2:$E$405,3,FALSE)</f>
        <v>0.91869999999999996</v>
      </c>
      <c r="J1063">
        <f>VLOOKUP(B1063,home!$B$2:$E$405,4,FALSE)</f>
        <v>1.1549</v>
      </c>
      <c r="K1063" s="3">
        <f t="shared" si="1122"/>
        <v>1.5727509389999998</v>
      </c>
      <c r="L1063" s="3">
        <f t="shared" si="1123"/>
        <v>1.1228633165290001</v>
      </c>
      <c r="M1063" s="5">
        <f t="shared" si="1124"/>
        <v>6.7500906232372399E-2</v>
      </c>
      <c r="N1063" s="5">
        <f t="shared" si="1125"/>
        <v>0.10616211366031465</v>
      </c>
      <c r="O1063" s="5">
        <f t="shared" si="1126"/>
        <v>7.579429144079472E-2</v>
      </c>
      <c r="P1063" s="5">
        <f t="shared" si="1127"/>
        <v>0.11920554303434956</v>
      </c>
      <c r="Q1063" s="5">
        <f t="shared" si="1128"/>
        <v>8.3483281972742296E-2</v>
      </c>
      <c r="R1063" s="5">
        <f t="shared" si="1129"/>
        <v>4.2553314730588196E-2</v>
      </c>
      <c r="S1063" s="5">
        <f t="shared" si="1130"/>
        <v>5.2628780424059295E-2</v>
      </c>
      <c r="T1063" s="5">
        <f t="shared" si="1131"/>
        <v>9.3740314870639094E-2</v>
      </c>
      <c r="U1063" s="5">
        <f t="shared" si="1132"/>
        <v>6.6925765700095119E-2</v>
      </c>
      <c r="V1063" s="5">
        <f t="shared" si="1133"/>
        <v>1.0326844646909007E-2</v>
      </c>
      <c r="W1063" s="5">
        <f t="shared" si="1134"/>
        <v>4.3766136704477411E-2</v>
      </c>
      <c r="X1063" s="5">
        <f t="shared" si="1135"/>
        <v>4.9143389411651105E-2</v>
      </c>
      <c r="Y1063" s="5">
        <f t="shared" si="1136"/>
        <v>2.7590654610121362E-2</v>
      </c>
      <c r="Z1063" s="5">
        <f t="shared" si="1137"/>
        <v>1.5927185369230205E-2</v>
      </c>
      <c r="AA1063" s="5">
        <f t="shared" si="1138"/>
        <v>2.5049495745083868E-2</v>
      </c>
      <c r="AB1063" s="5">
        <f t="shared" si="1139"/>
        <v>1.9698308977278579E-2</v>
      </c>
      <c r="AC1063" s="5">
        <f t="shared" si="1140"/>
        <v>1.1398153675599991E-3</v>
      </c>
      <c r="AD1063" s="5">
        <f t="shared" si="1141"/>
        <v>1.7208308149592302E-2</v>
      </c>
      <c r="AE1063" s="5">
        <f t="shared" si="1142"/>
        <v>1.9322577960704232E-2</v>
      </c>
      <c r="AF1063" s="5">
        <f t="shared" si="1143"/>
        <v>1.0848306986423261E-2</v>
      </c>
      <c r="AG1063" s="5">
        <f t="shared" si="1144"/>
        <v>4.0603886538333155E-3</v>
      </c>
      <c r="AH1063" s="5">
        <f t="shared" si="1145"/>
        <v>4.4710130466664964E-3</v>
      </c>
      <c r="AI1063" s="5">
        <f t="shared" si="1146"/>
        <v>7.031789967425984E-3</v>
      </c>
      <c r="AJ1063" s="5">
        <f t="shared" si="1147"/>
        <v>5.5296271370599975E-3</v>
      </c>
      <c r="AK1063" s="5">
        <f t="shared" si="1148"/>
        <v>2.8989087573769983E-3</v>
      </c>
      <c r="AL1063" s="5">
        <f t="shared" si="1149"/>
        <v>8.0515843376173312E-5</v>
      </c>
      <c r="AM1063" s="5">
        <f t="shared" si="1150"/>
        <v>5.4128765601745305E-3</v>
      </c>
      <c r="AN1063" s="5">
        <f t="shared" si="1151"/>
        <v>6.0779205263196585E-3</v>
      </c>
      <c r="AO1063" s="5">
        <f t="shared" si="1152"/>
        <v>3.4123369998914897E-3</v>
      </c>
      <c r="AP1063" s="5">
        <f t="shared" si="1153"/>
        <v>1.277196013604259E-3</v>
      </c>
      <c r="AQ1063" s="5">
        <f t="shared" si="1154"/>
        <v>3.5852913792332387E-4</v>
      </c>
      <c r="AR1063" s="5">
        <f t="shared" si="1155"/>
        <v>1.0040673075648739E-3</v>
      </c>
      <c r="AS1063" s="5">
        <f t="shared" si="1156"/>
        <v>1.5791478007918575E-3</v>
      </c>
      <c r="AT1063" s="5">
        <f t="shared" si="1157"/>
        <v>1.2418030932575892E-3</v>
      </c>
      <c r="AU1063" s="5">
        <f t="shared" si="1158"/>
        <v>6.5101566032465944E-4</v>
      </c>
      <c r="AV1063" s="5">
        <f t="shared" si="1159"/>
        <v>2.5597137276982826E-4</v>
      </c>
      <c r="AW1063" s="5">
        <f t="shared" si="1160"/>
        <v>3.9497143932509323E-6</v>
      </c>
      <c r="AX1063" s="5">
        <f t="shared" si="1161"/>
        <v>1.4188511154509308E-3</v>
      </c>
      <c r="AY1063" s="5">
        <f t="shared" si="1162"/>
        <v>1.5931758691561031E-3</v>
      </c>
      <c r="AZ1063" s="5">
        <f t="shared" si="1163"/>
        <v>8.9445937012729742E-4</v>
      </c>
      <c r="BA1063" s="5">
        <f t="shared" si="1164"/>
        <v>3.3478520494719256E-4</v>
      </c>
      <c r="BB1063" s="5">
        <f t="shared" si="1165"/>
        <v>9.3979506387961365E-5</v>
      </c>
      <c r="BC1063" s="5">
        <f t="shared" si="1166"/>
        <v>2.1105228045708922E-5</v>
      </c>
      <c r="BD1063" s="5">
        <f t="shared" si="1167"/>
        <v>1.8790505783177305E-4</v>
      </c>
      <c r="BE1063" s="5">
        <f t="shared" si="1168"/>
        <v>2.9552785614777037E-4</v>
      </c>
      <c r="BF1063" s="5">
        <f t="shared" si="1169"/>
        <v>2.3239585662853139E-4</v>
      </c>
      <c r="BG1063" s="5">
        <f t="shared" si="1170"/>
        <v>1.2183360057741073E-4</v>
      </c>
      <c r="BH1063" s="5">
        <f t="shared" si="1171"/>
        <v>4.7903477427468408E-5</v>
      </c>
      <c r="BI1063" s="5">
        <f t="shared" si="1172"/>
        <v>1.5068047821083252E-5</v>
      </c>
      <c r="BJ1063" s="8">
        <f t="shared" si="1173"/>
        <v>0.47622068851252736</v>
      </c>
      <c r="BK1063" s="8">
        <f t="shared" si="1174"/>
        <v>0.25247558141778254</v>
      </c>
      <c r="BL1063" s="8">
        <f t="shared" si="1175"/>
        <v>0.25558515463351289</v>
      </c>
      <c r="BM1063" s="8">
        <f t="shared" si="1176"/>
        <v>0.5039199327071282</v>
      </c>
      <c r="BN1063" s="8">
        <f t="shared" si="1177"/>
        <v>0.49469945107116187</v>
      </c>
    </row>
    <row r="1064" spans="1:66" x14ac:dyDescent="0.25">
      <c r="A1064" t="s">
        <v>285</v>
      </c>
      <c r="B1064" t="s">
        <v>286</v>
      </c>
      <c r="C1064" t="s">
        <v>339</v>
      </c>
      <c r="D1064" s="18" t="s">
        <v>548</v>
      </c>
      <c r="E1064">
        <f>VLOOKUP(A1064,home!$A$2:$E$405,3,FALSE)</f>
        <v>1.45</v>
      </c>
      <c r="F1064">
        <f>VLOOKUP(B1064,home!$B$2:$E$405,3,FALSE)</f>
        <v>1.1389</v>
      </c>
      <c r="G1064">
        <f>VLOOKUP(C1064,away!$B$2:$E$405,4,FALSE)</f>
        <v>0.72799999999999998</v>
      </c>
      <c r="H1064">
        <f>VLOOKUP(A1064,away!$A$2:$E$405,3,FALSE)</f>
        <v>1.0583</v>
      </c>
      <c r="I1064">
        <f>VLOOKUP(C1064,away!$B$2:$E$405,3,FALSE)</f>
        <v>0.62990000000000002</v>
      </c>
      <c r="J1064">
        <f>VLOOKUP(B1064,home!$B$2:$E$405,4,FALSE)</f>
        <v>0.63160000000000005</v>
      </c>
      <c r="K1064" s="3">
        <f t="shared" si="1122"/>
        <v>1.2022228399999999</v>
      </c>
      <c r="L1064" s="3">
        <f t="shared" si="1123"/>
        <v>0.42103919417200009</v>
      </c>
      <c r="M1064" s="5">
        <f t="shared" si="1124"/>
        <v>0.19725419852753209</v>
      </c>
      <c r="N1064" s="5">
        <f t="shared" si="1125"/>
        <v>0.2371435027556934</v>
      </c>
      <c r="O1064" s="5">
        <f t="shared" si="1126"/>
        <v>8.3051748795075847E-2</v>
      </c>
      <c r="P1064" s="5">
        <f t="shared" si="1127"/>
        <v>9.9846709303382644E-2</v>
      </c>
      <c r="Q1064" s="5">
        <f t="shared" si="1128"/>
        <v>0.14254966768524882</v>
      </c>
      <c r="R1064" s="5">
        <f t="shared" si="1129"/>
        <v>1.7484020693627051E-2</v>
      </c>
      <c r="S1064" s="5">
        <f t="shared" si="1130"/>
        <v>1.2635175110509383E-2</v>
      </c>
      <c r="T1064" s="5">
        <f t="shared" si="1131"/>
        <v>6.0018997211683571E-2</v>
      </c>
      <c r="U1064" s="5">
        <f t="shared" si="1132"/>
        <v>2.1019689012911083E-2</v>
      </c>
      <c r="V1064" s="5">
        <f t="shared" si="1133"/>
        <v>7.1063444793224146E-4</v>
      </c>
      <c r="W1064" s="5">
        <f t="shared" si="1134"/>
        <v>5.7125488775205346E-2</v>
      </c>
      <c r="X1064" s="5">
        <f t="shared" si="1135"/>
        <v>2.4052069760594097E-2</v>
      </c>
      <c r="Y1064" s="5">
        <f t="shared" si="1136"/>
        <v>5.0634320350846336E-3</v>
      </c>
      <c r="Z1064" s="5">
        <f t="shared" si="1137"/>
        <v>2.4538193279104357E-3</v>
      </c>
      <c r="AA1064" s="5">
        <f t="shared" si="1138"/>
        <v>2.9500376412473746E-3</v>
      </c>
      <c r="AB1064" s="5">
        <f t="shared" si="1139"/>
        <v>1.7733013155836607E-3</v>
      </c>
      <c r="AC1064" s="5">
        <f t="shared" si="1140"/>
        <v>2.2481939444547728E-5</v>
      </c>
      <c r="AD1064" s="5">
        <f t="shared" si="1141"/>
        <v>1.7169391837928878E-2</v>
      </c>
      <c r="AE1064" s="5">
        <f t="shared" si="1142"/>
        <v>7.2289869038648915E-3</v>
      </c>
      <c r="AF1064" s="5">
        <f t="shared" si="1143"/>
        <v>1.5218434103416076E-3</v>
      </c>
      <c r="AG1064" s="5">
        <f t="shared" si="1144"/>
        <v>2.1358524104873294E-4</v>
      </c>
      <c r="AH1064" s="5">
        <f t="shared" si="1145"/>
        <v>2.5828852811677217E-4</v>
      </c>
      <c r="AI1064" s="5">
        <f t="shared" si="1146"/>
        <v>3.1052036781196562E-4</v>
      </c>
      <c r="AJ1064" s="5">
        <f t="shared" si="1147"/>
        <v>1.8665733923437303E-4</v>
      </c>
      <c r="AK1064" s="5">
        <f t="shared" si="1148"/>
        <v>7.4801238827063775E-5</v>
      </c>
      <c r="AL1064" s="5">
        <f t="shared" si="1149"/>
        <v>4.5519896439267754E-7</v>
      </c>
      <c r="AM1064" s="5">
        <f t="shared" si="1150"/>
        <v>4.1282870032935291E-3</v>
      </c>
      <c r="AN1064" s="5">
        <f t="shared" si="1151"/>
        <v>1.7381706331774489E-3</v>
      </c>
      <c r="AO1064" s="5">
        <f t="shared" si="1152"/>
        <v>3.6591898136323402E-4</v>
      </c>
      <c r="AP1064" s="5">
        <f t="shared" si="1153"/>
        <v>5.1355411015138386E-5</v>
      </c>
      <c r="AQ1064" s="5">
        <f t="shared" si="1154"/>
        <v>5.4056602175464309E-6</v>
      </c>
      <c r="AR1064" s="5">
        <f t="shared" si="1155"/>
        <v>2.1749918748431549E-5</v>
      </c>
      <c r="AS1064" s="5">
        <f t="shared" si="1156"/>
        <v>2.6148249087508619E-5</v>
      </c>
      <c r="AT1064" s="5">
        <f t="shared" si="1157"/>
        <v>1.5718011139506016E-5</v>
      </c>
      <c r="AU1064" s="5">
        <f t="shared" si="1158"/>
        <v>6.2988506637628517E-6</v>
      </c>
      <c r="AV1064" s="5">
        <f t="shared" si="1159"/>
        <v>1.8931555334312157E-6</v>
      </c>
      <c r="AW1064" s="5">
        <f t="shared" si="1160"/>
        <v>6.4003874487553029E-9</v>
      </c>
      <c r="AX1064" s="5">
        <f t="shared" si="1161"/>
        <v>8.2718682090577309E-4</v>
      </c>
      <c r="AY1064" s="5">
        <f t="shared" si="1162"/>
        <v>3.4827807250386531E-4</v>
      </c>
      <c r="AZ1064" s="5">
        <f t="shared" si="1163"/>
        <v>7.3319359497402422E-5</v>
      </c>
      <c r="BA1064" s="5">
        <f t="shared" si="1164"/>
        <v>1.0290108013331164E-5</v>
      </c>
      <c r="BB1064" s="5">
        <f t="shared" si="1165"/>
        <v>1.0831346964689485E-6</v>
      </c>
      <c r="BC1064" s="5">
        <f t="shared" si="1166"/>
        <v>9.1208431956204E-8</v>
      </c>
      <c r="BD1064" s="5">
        <f t="shared" si="1167"/>
        <v>1.5262613771910153E-6</v>
      </c>
      <c r="BE1064" s="5">
        <f t="shared" si="1168"/>
        <v>1.8349062874688933E-6</v>
      </c>
      <c r="BF1064" s="5">
        <f t="shared" si="1169"/>
        <v>1.102983124027355E-6</v>
      </c>
      <c r="BG1064" s="5">
        <f t="shared" si="1170"/>
        <v>4.4201050128007964E-7</v>
      </c>
      <c r="BH1064" s="5">
        <f t="shared" si="1171"/>
        <v>1.3284878003969029E-7</v>
      </c>
      <c r="BI1064" s="5">
        <f t="shared" si="1172"/>
        <v>3.1942767525970309E-8</v>
      </c>
      <c r="BJ1064" s="8">
        <f t="shared" si="1173"/>
        <v>0.55963635200980955</v>
      </c>
      <c r="BK1064" s="8">
        <f t="shared" si="1174"/>
        <v>0.31081793260026919</v>
      </c>
      <c r="BL1064" s="8">
        <f t="shared" si="1175"/>
        <v>0.12718594407044528</v>
      </c>
      <c r="BM1064" s="8">
        <f t="shared" si="1176"/>
        <v>0.22241592857575823</v>
      </c>
      <c r="BN1064" s="8">
        <f t="shared" si="1177"/>
        <v>0.77732984776055991</v>
      </c>
    </row>
    <row r="1065" spans="1:66" x14ac:dyDescent="0.25">
      <c r="A1065" t="s">
        <v>285</v>
      </c>
      <c r="B1065" t="s">
        <v>296</v>
      </c>
      <c r="C1065" t="s">
        <v>302</v>
      </c>
      <c r="D1065" s="18" t="s">
        <v>548</v>
      </c>
      <c r="E1065">
        <f>VLOOKUP(A1065,home!$A$2:$E$405,3,FALSE)</f>
        <v>1.45</v>
      </c>
      <c r="F1065">
        <f>VLOOKUP(B1065,home!$B$2:$E$405,3,FALSE)</f>
        <v>1.4943</v>
      </c>
      <c r="G1065">
        <f>VLOOKUP(C1065,away!$B$2:$E$405,4,FALSE)</f>
        <v>1.1111</v>
      </c>
      <c r="H1065">
        <f>VLOOKUP(A1065,away!$A$2:$E$405,3,FALSE)</f>
        <v>1.0583</v>
      </c>
      <c r="I1065">
        <f>VLOOKUP(C1065,away!$B$2:$E$405,3,FALSE)</f>
        <v>0.52500000000000002</v>
      </c>
      <c r="J1065">
        <f>VLOOKUP(B1065,home!$B$2:$E$405,4,FALSE)</f>
        <v>0.7349</v>
      </c>
      <c r="K1065" s="3">
        <f t="shared" si="1122"/>
        <v>2.4074592584999999</v>
      </c>
      <c r="L1065" s="3">
        <f t="shared" si="1123"/>
        <v>0.40831595175000002</v>
      </c>
      <c r="M1065" s="5">
        <f t="shared" si="1124"/>
        <v>5.9858297983369418E-2</v>
      </c>
      <c r="N1065" s="5">
        <f t="shared" si="1125"/>
        <v>0.14410641367811458</v>
      </c>
      <c r="O1065" s="5">
        <f t="shared" si="1126"/>
        <v>2.4441097911214592E-2</v>
      </c>
      <c r="P1065" s="5">
        <f t="shared" si="1127"/>
        <v>5.884094745425858E-2</v>
      </c>
      <c r="Q1065" s="5">
        <f t="shared" si="1128"/>
        <v>0.17346515990930403</v>
      </c>
      <c r="R1065" s="5">
        <f t="shared" si="1129"/>
        <v>4.9898450777162611E-3</v>
      </c>
      <c r="S1065" s="5">
        <f t="shared" si="1130"/>
        <v>1.4460221948996722E-2</v>
      </c>
      <c r="T1065" s="5">
        <f t="shared" si="1131"/>
        <v>7.0828591863833418E-2</v>
      </c>
      <c r="U1065" s="5">
        <f t="shared" si="1132"/>
        <v>1.2012848730828665E-2</v>
      </c>
      <c r="V1065" s="5">
        <f t="shared" si="1133"/>
        <v>1.579384031478675E-3</v>
      </c>
      <c r="W1065" s="5">
        <f t="shared" si="1134"/>
        <v>0.13920343508361233</v>
      </c>
      <c r="X1065" s="5">
        <f t="shared" si="1135"/>
        <v>5.6838983083034512E-2</v>
      </c>
      <c r="Y1065" s="5">
        <f t="shared" si="1136"/>
        <v>1.1604131737025691E-2</v>
      </c>
      <c r="Z1065" s="5">
        <f t="shared" si="1137"/>
        <v>6.7914444733092254E-4</v>
      </c>
      <c r="AA1065" s="5">
        <f t="shared" si="1138"/>
        <v>1.6350125875856951E-3</v>
      </c>
      <c r="AB1065" s="5">
        <f t="shared" si="1139"/>
        <v>1.9681130958736121E-3</v>
      </c>
      <c r="AC1065" s="5">
        <f t="shared" si="1140"/>
        <v>9.7033803099604726E-5</v>
      </c>
      <c r="AD1065" s="5">
        <f t="shared" si="1141"/>
        <v>8.3781649651761533E-2</v>
      </c>
      <c r="AE1065" s="5">
        <f t="shared" si="1142"/>
        <v>3.4209384016744067E-2</v>
      </c>
      <c r="AF1065" s="5">
        <f t="shared" si="1143"/>
        <v>6.9841185967890454E-3</v>
      </c>
      <c r="AG1065" s="5">
        <f t="shared" si="1144"/>
        <v>9.5057567732759771E-4</v>
      </c>
      <c r="AH1065" s="5">
        <f t="shared" si="1145"/>
        <v>6.9326377846913337E-5</v>
      </c>
      <c r="AI1065" s="5">
        <f t="shared" si="1146"/>
        <v>1.669004302058208E-4</v>
      </c>
      <c r="AJ1065" s="5">
        <f t="shared" si="1147"/>
        <v>2.0090299297331819E-4</v>
      </c>
      <c r="AK1065" s="5">
        <f t="shared" si="1148"/>
        <v>1.6122192349799178E-4</v>
      </c>
      <c r="AL1065" s="5">
        <f t="shared" si="1149"/>
        <v>3.8153847348329347E-6</v>
      </c>
      <c r="AM1065" s="5">
        <f t="shared" si="1150"/>
        <v>4.0340181629307317E-2</v>
      </c>
      <c r="AN1065" s="5">
        <f t="shared" si="1151"/>
        <v>1.6471539655738485E-2</v>
      </c>
      <c r="AO1065" s="5">
        <f t="shared" si="1152"/>
        <v>3.3627961956603628E-3</v>
      </c>
      <c r="AP1065" s="5">
        <f t="shared" si="1153"/>
        <v>4.5769444305744671E-4</v>
      </c>
      <c r="AQ1065" s="5">
        <f t="shared" si="1154"/>
        <v>4.6720985531921879E-5</v>
      </c>
      <c r="AR1065" s="5">
        <f t="shared" si="1155"/>
        <v>5.6614131903885098E-6</v>
      </c>
      <c r="AS1065" s="5">
        <f t="shared" si="1156"/>
        <v>1.3629621601394841E-5</v>
      </c>
      <c r="AT1065" s="5">
        <f t="shared" si="1157"/>
        <v>1.6406379357064806E-5</v>
      </c>
      <c r="AU1065" s="5">
        <f t="shared" si="1158"/>
        <v>1.3165896627209647E-5</v>
      </c>
      <c r="AV1065" s="5">
        <f t="shared" si="1159"/>
        <v>7.9240899329074454E-6</v>
      </c>
      <c r="AW1065" s="5">
        <f t="shared" si="1160"/>
        <v>1.0418162572810175E-7</v>
      </c>
      <c r="AX1065" s="5">
        <f t="shared" si="1161"/>
        <v>1.6186223958841263E-2</v>
      </c>
      <c r="AY1065" s="5">
        <f t="shared" si="1162"/>
        <v>6.6090934409929226E-3</v>
      </c>
      <c r="AZ1065" s="5">
        <f t="shared" si="1163"/>
        <v>1.3492991392818536E-3</v>
      </c>
      <c r="BA1065" s="5">
        <f t="shared" si="1164"/>
        <v>1.8364678741710863E-4</v>
      </c>
      <c r="BB1065" s="5">
        <f t="shared" si="1165"/>
        <v>1.8746478197511655E-5</v>
      </c>
      <c r="BC1065" s="5">
        <f t="shared" si="1166"/>
        <v>1.53089721743552E-6</v>
      </c>
      <c r="BD1065" s="5">
        <f t="shared" si="1167"/>
        <v>3.8527421918058108E-7</v>
      </c>
      <c r="BE1065" s="5">
        <f t="shared" si="1168"/>
        <v>9.2753198602764821E-7</v>
      </c>
      <c r="BF1065" s="5">
        <f t="shared" si="1169"/>
        <v>1.1164977336585774E-6</v>
      </c>
      <c r="BG1065" s="5">
        <f t="shared" si="1170"/>
        <v>8.959742686635363E-7</v>
      </c>
      <c r="BH1065" s="5">
        <f t="shared" si="1171"/>
        <v>5.3925538711794904E-7</v>
      </c>
      <c r="BI1065" s="5">
        <f t="shared" si="1172"/>
        <v>2.5964707488262162E-7</v>
      </c>
      <c r="BJ1065" s="8">
        <f t="shared" si="1173"/>
        <v>0.80699991690879036</v>
      </c>
      <c r="BK1065" s="8">
        <f t="shared" si="1174"/>
        <v>0.14144879404693075</v>
      </c>
      <c r="BL1065" s="8">
        <f t="shared" si="1175"/>
        <v>4.5706180709121365E-2</v>
      </c>
      <c r="BM1065" s="8">
        <f t="shared" si="1176"/>
        <v>0.52252328483882882</v>
      </c>
      <c r="BN1065" s="8">
        <f t="shared" si="1177"/>
        <v>0.4657017620139775</v>
      </c>
    </row>
    <row r="1066" spans="1:66" x14ac:dyDescent="0.25">
      <c r="A1066" t="s">
        <v>285</v>
      </c>
      <c r="B1066" t="s">
        <v>299</v>
      </c>
      <c r="C1066" t="s">
        <v>361</v>
      </c>
      <c r="D1066" s="18" t="s">
        <v>548</v>
      </c>
      <c r="E1066">
        <f>VLOOKUP(A1066,home!$A$2:$E$405,3,FALSE)</f>
        <v>1.45</v>
      </c>
      <c r="F1066">
        <f>VLOOKUP(B1066,home!$B$2:$E$405,3,FALSE)</f>
        <v>0.95789999999999997</v>
      </c>
      <c r="G1066">
        <f>VLOOKUP(C1066,away!$B$2:$E$405,4,FALSE)</f>
        <v>0.95789999999999997</v>
      </c>
      <c r="H1066">
        <f>VLOOKUP(A1066,away!$A$2:$E$405,3,FALSE)</f>
        <v>1.0583</v>
      </c>
      <c r="I1066">
        <f>VLOOKUP(C1066,away!$B$2:$E$405,3,FALSE)</f>
        <v>0.7349</v>
      </c>
      <c r="J1066">
        <f>VLOOKUP(B1066,home!$B$2:$E$405,4,FALSE)</f>
        <v>0.89239999999999997</v>
      </c>
      <c r="K1066" s="3">
        <f t="shared" si="1122"/>
        <v>1.3304799944999999</v>
      </c>
      <c r="L1066" s="3">
        <f t="shared" si="1123"/>
        <v>0.69405934350800003</v>
      </c>
      <c r="M1066" s="5">
        <f t="shared" si="1124"/>
        <v>0.13205466174188746</v>
      </c>
      <c r="N1066" s="5">
        <f t="shared" si="1125"/>
        <v>0.17569608562804578</v>
      </c>
      <c r="O1066" s="5">
        <f t="shared" si="1126"/>
        <v>9.1653771835745426E-2</v>
      </c>
      <c r="P1066" s="5">
        <f t="shared" si="1127"/>
        <v>0.12194350984792683</v>
      </c>
      <c r="Q1066" s="5">
        <f t="shared" si="1128"/>
        <v>0.11688006352003694</v>
      </c>
      <c r="R1066" s="5">
        <f t="shared" si="1129"/>
        <v>3.1806578355174739E-2</v>
      </c>
      <c r="S1066" s="5">
        <f t="shared" si="1130"/>
        <v>2.8151636977224979E-2</v>
      </c>
      <c r="T1066" s="5">
        <f t="shared" si="1131"/>
        <v>8.1121700155890181E-2</v>
      </c>
      <c r="U1066" s="5">
        <f t="shared" si="1132"/>
        <v>4.2318016195056707E-2</v>
      </c>
      <c r="V1066" s="5">
        <f t="shared" si="1133"/>
        <v>2.8884582723254929E-3</v>
      </c>
      <c r="W1066" s="5">
        <f t="shared" si="1134"/>
        <v>5.1835528756432811E-2</v>
      </c>
      <c r="X1066" s="5">
        <f t="shared" si="1135"/>
        <v>3.5976933059079813E-2</v>
      </c>
      <c r="Y1066" s="5">
        <f t="shared" si="1136"/>
        <v>1.2485063270208097E-2</v>
      </c>
      <c r="Z1066" s="5">
        <f t="shared" si="1137"/>
        <v>7.358550964142784E-3</v>
      </c>
      <c r="AA1066" s="5">
        <f t="shared" si="1138"/>
        <v>9.7904048463006606E-3</v>
      </c>
      <c r="AB1066" s="5">
        <f t="shared" si="1139"/>
        <v>6.5129688930294378E-3</v>
      </c>
      <c r="AC1066" s="5">
        <f t="shared" si="1140"/>
        <v>1.6670593787192049E-4</v>
      </c>
      <c r="AD1066" s="5">
        <f t="shared" si="1141"/>
        <v>1.7241533503690818E-2</v>
      </c>
      <c r="AE1066" s="5">
        <f t="shared" si="1142"/>
        <v>1.1966647424642839E-2</v>
      </c>
      <c r="AF1066" s="5">
        <f t="shared" si="1143"/>
        <v>4.1527817277696531E-3</v>
      </c>
      <c r="AG1066" s="5">
        <f t="shared" si="1144"/>
        <v>9.6075898656927477E-4</v>
      </c>
      <c r="AH1066" s="5">
        <f t="shared" si="1145"/>
        <v>1.2768177628357748E-3</v>
      </c>
      <c r="AI1066" s="5">
        <f t="shared" si="1146"/>
        <v>1.6987804900752438E-3</v>
      </c>
      <c r="AJ1066" s="5">
        <f t="shared" si="1147"/>
        <v>1.1300967285460088E-3</v>
      </c>
      <c r="AK1066" s="5">
        <f t="shared" si="1148"/>
        <v>5.0119036306012069E-4</v>
      </c>
      <c r="AL1066" s="5">
        <f t="shared" si="1149"/>
        <v>6.1576643818380855E-6</v>
      </c>
      <c r="AM1066" s="5">
        <f t="shared" si="1150"/>
        <v>4.5879030802324257E-3</v>
      </c>
      <c r="AN1066" s="5">
        <f t="shared" si="1151"/>
        <v>3.1842769999444482E-3</v>
      </c>
      <c r="AO1066" s="5">
        <f t="shared" si="1152"/>
        <v>1.1050386020645337E-3</v>
      </c>
      <c r="AP1066" s="5">
        <f t="shared" si="1153"/>
        <v>2.5565412223330287E-4</v>
      </c>
      <c r="AQ1066" s="5">
        <f t="shared" si="1154"/>
        <v>4.4359783060590024E-5</v>
      </c>
      <c r="AR1066" s="5">
        <f t="shared" si="1155"/>
        <v>1.7723745965063031E-4</v>
      </c>
      <c r="AS1066" s="5">
        <f t="shared" si="1156"/>
        <v>2.3581089434116458E-4</v>
      </c>
      <c r="AT1066" s="5">
        <f t="shared" si="1157"/>
        <v>1.5687083870303636E-4</v>
      </c>
      <c r="AU1066" s="5">
        <f t="shared" si="1158"/>
        <v>6.9571170871608748E-5</v>
      </c>
      <c r="AV1066" s="5">
        <f t="shared" si="1159"/>
        <v>2.3140762759654126E-5</v>
      </c>
      <c r="AW1066" s="5">
        <f t="shared" si="1160"/>
        <v>1.5794957710908118E-7</v>
      </c>
      <c r="AX1066" s="5">
        <f t="shared" si="1161"/>
        <v>1.0173522108256942E-3</v>
      </c>
      <c r="AY1066" s="5">
        <f t="shared" si="1162"/>
        <v>7.061028075620937E-4</v>
      </c>
      <c r="AZ1066" s="5">
        <f t="shared" si="1163"/>
        <v>2.4503862553285115E-4</v>
      </c>
      <c r="BA1066" s="5">
        <f t="shared" si="1164"/>
        <v>5.6690449190477797E-5</v>
      </c>
      <c r="BB1066" s="5">
        <f t="shared" si="1165"/>
        <v>9.8366339870791592E-6</v>
      </c>
      <c r="BC1066" s="5">
        <f t="shared" si="1166"/>
        <v>1.3654415454801291E-6</v>
      </c>
      <c r="BD1066" s="5">
        <f t="shared" si="1167"/>
        <v>2.0502219148357011E-5</v>
      </c>
      <c r="BE1066" s="5">
        <f t="shared" si="1168"/>
        <v>2.7277792419743833E-5</v>
      </c>
      <c r="BF1066" s="5">
        <f t="shared" si="1169"/>
        <v>1.8146278554296456E-5</v>
      </c>
      <c r="BG1066" s="5">
        <f t="shared" si="1170"/>
        <v>8.0477535303719407E-6</v>
      </c>
      <c r="BH1066" s="5">
        <f t="shared" si="1171"/>
        <v>2.6768437682066522E-6</v>
      </c>
      <c r="BI1066" s="5">
        <f t="shared" si="1172"/>
        <v>7.1229741640018918E-7</v>
      </c>
      <c r="BJ1066" s="8">
        <f t="shared" si="1173"/>
        <v>0.51953071478854518</v>
      </c>
      <c r="BK1066" s="8">
        <f t="shared" si="1174"/>
        <v>0.28591723324918067</v>
      </c>
      <c r="BL1066" s="8">
        <f t="shared" si="1175"/>
        <v>0.18742861978098754</v>
      </c>
      <c r="BM1066" s="8">
        <f t="shared" si="1176"/>
        <v>0.32949450299605409</v>
      </c>
      <c r="BN1066" s="8">
        <f t="shared" si="1177"/>
        <v>0.67003467092881708</v>
      </c>
    </row>
    <row r="1067" spans="1:66" x14ac:dyDescent="0.25">
      <c r="A1067" t="s">
        <v>287</v>
      </c>
      <c r="B1067" t="s">
        <v>516</v>
      </c>
      <c r="C1067" t="s">
        <v>340</v>
      </c>
      <c r="D1067" s="18" t="s">
        <v>548</v>
      </c>
      <c r="E1067">
        <f>VLOOKUP(A1067,home!$A$2:$E$405,3,FALSE)</f>
        <v>1.1707000000000001</v>
      </c>
      <c r="F1067" t="e">
        <f>VLOOKUP(B1067,home!$B$2:$E$405,3,FALSE)</f>
        <v>#N/A</v>
      </c>
      <c r="G1067">
        <f>VLOOKUP(C1067,away!$B$2:$E$405,4,FALSE)</f>
        <v>0.76880000000000004</v>
      </c>
      <c r="H1067">
        <f>VLOOKUP(A1067,away!$A$2:$E$405,3,FALSE)</f>
        <v>0.82930000000000004</v>
      </c>
      <c r="I1067">
        <f>VLOOKUP(C1067,away!$B$2:$E$405,3,FALSE)</f>
        <v>0.90439999999999998</v>
      </c>
      <c r="J1067" t="e">
        <f>VLOOKUP(B1067,home!$B$2:$E$405,4,FALSE)</f>
        <v>#N/A</v>
      </c>
      <c r="K1067" s="3" t="e">
        <f t="shared" si="1122"/>
        <v>#N/A</v>
      </c>
      <c r="L1067" s="3" t="e">
        <f t="shared" si="1123"/>
        <v>#N/A</v>
      </c>
      <c r="M1067" s="5" t="e">
        <f t="shared" si="1124"/>
        <v>#N/A</v>
      </c>
      <c r="N1067" s="5" t="e">
        <f t="shared" si="1125"/>
        <v>#N/A</v>
      </c>
      <c r="O1067" s="5" t="e">
        <f t="shared" si="1126"/>
        <v>#N/A</v>
      </c>
      <c r="P1067" s="5" t="e">
        <f t="shared" si="1127"/>
        <v>#N/A</v>
      </c>
      <c r="Q1067" s="5" t="e">
        <f t="shared" si="1128"/>
        <v>#N/A</v>
      </c>
      <c r="R1067" s="5" t="e">
        <f t="shared" si="1129"/>
        <v>#N/A</v>
      </c>
      <c r="S1067" s="5" t="e">
        <f t="shared" si="1130"/>
        <v>#N/A</v>
      </c>
      <c r="T1067" s="5" t="e">
        <f t="shared" si="1131"/>
        <v>#N/A</v>
      </c>
      <c r="U1067" s="5" t="e">
        <f t="shared" si="1132"/>
        <v>#N/A</v>
      </c>
      <c r="V1067" s="5" t="e">
        <f t="shared" si="1133"/>
        <v>#N/A</v>
      </c>
      <c r="W1067" s="5" t="e">
        <f t="shared" si="1134"/>
        <v>#N/A</v>
      </c>
      <c r="X1067" s="5" t="e">
        <f t="shared" si="1135"/>
        <v>#N/A</v>
      </c>
      <c r="Y1067" s="5" t="e">
        <f t="shared" si="1136"/>
        <v>#N/A</v>
      </c>
      <c r="Z1067" s="5" t="e">
        <f t="shared" si="1137"/>
        <v>#N/A</v>
      </c>
      <c r="AA1067" s="5" t="e">
        <f t="shared" si="1138"/>
        <v>#N/A</v>
      </c>
      <c r="AB1067" s="5" t="e">
        <f t="shared" si="1139"/>
        <v>#N/A</v>
      </c>
      <c r="AC1067" s="5" t="e">
        <f t="shared" si="1140"/>
        <v>#N/A</v>
      </c>
      <c r="AD1067" s="5" t="e">
        <f t="shared" si="1141"/>
        <v>#N/A</v>
      </c>
      <c r="AE1067" s="5" t="e">
        <f t="shared" si="1142"/>
        <v>#N/A</v>
      </c>
      <c r="AF1067" s="5" t="e">
        <f t="shared" si="1143"/>
        <v>#N/A</v>
      </c>
      <c r="AG1067" s="5" t="e">
        <f t="shared" si="1144"/>
        <v>#N/A</v>
      </c>
      <c r="AH1067" s="5" t="e">
        <f t="shared" si="1145"/>
        <v>#N/A</v>
      </c>
      <c r="AI1067" s="5" t="e">
        <f t="shared" si="1146"/>
        <v>#N/A</v>
      </c>
      <c r="AJ1067" s="5" t="e">
        <f t="shared" si="1147"/>
        <v>#N/A</v>
      </c>
      <c r="AK1067" s="5" t="e">
        <f t="shared" si="1148"/>
        <v>#N/A</v>
      </c>
      <c r="AL1067" s="5" t="e">
        <f t="shared" si="1149"/>
        <v>#N/A</v>
      </c>
      <c r="AM1067" s="5" t="e">
        <f t="shared" si="1150"/>
        <v>#N/A</v>
      </c>
      <c r="AN1067" s="5" t="e">
        <f t="shared" si="1151"/>
        <v>#N/A</v>
      </c>
      <c r="AO1067" s="5" t="e">
        <f t="shared" si="1152"/>
        <v>#N/A</v>
      </c>
      <c r="AP1067" s="5" t="e">
        <f t="shared" si="1153"/>
        <v>#N/A</v>
      </c>
      <c r="AQ1067" s="5" t="e">
        <f t="shared" si="1154"/>
        <v>#N/A</v>
      </c>
      <c r="AR1067" s="5" t="e">
        <f t="shared" si="1155"/>
        <v>#N/A</v>
      </c>
      <c r="AS1067" s="5" t="e">
        <f t="shared" si="1156"/>
        <v>#N/A</v>
      </c>
      <c r="AT1067" s="5" t="e">
        <f t="shared" si="1157"/>
        <v>#N/A</v>
      </c>
      <c r="AU1067" s="5" t="e">
        <f t="shared" si="1158"/>
        <v>#N/A</v>
      </c>
      <c r="AV1067" s="5" t="e">
        <f t="shared" si="1159"/>
        <v>#N/A</v>
      </c>
      <c r="AW1067" s="5" t="e">
        <f t="shared" si="1160"/>
        <v>#N/A</v>
      </c>
      <c r="AX1067" s="5" t="e">
        <f t="shared" si="1161"/>
        <v>#N/A</v>
      </c>
      <c r="AY1067" s="5" t="e">
        <f t="shared" si="1162"/>
        <v>#N/A</v>
      </c>
      <c r="AZ1067" s="5" t="e">
        <f t="shared" si="1163"/>
        <v>#N/A</v>
      </c>
      <c r="BA1067" s="5" t="e">
        <f t="shared" si="1164"/>
        <v>#N/A</v>
      </c>
      <c r="BB1067" s="5" t="e">
        <f t="shared" si="1165"/>
        <v>#N/A</v>
      </c>
      <c r="BC1067" s="5" t="e">
        <f t="shared" si="1166"/>
        <v>#N/A</v>
      </c>
      <c r="BD1067" s="5" t="e">
        <f t="shared" si="1167"/>
        <v>#N/A</v>
      </c>
      <c r="BE1067" s="5" t="e">
        <f t="shared" si="1168"/>
        <v>#N/A</v>
      </c>
      <c r="BF1067" s="5" t="e">
        <f t="shared" si="1169"/>
        <v>#N/A</v>
      </c>
      <c r="BG1067" s="5" t="e">
        <f t="shared" si="1170"/>
        <v>#N/A</v>
      </c>
      <c r="BH1067" s="5" t="e">
        <f t="shared" si="1171"/>
        <v>#N/A</v>
      </c>
      <c r="BI1067" s="5" t="e">
        <f t="shared" si="1172"/>
        <v>#N/A</v>
      </c>
      <c r="BJ1067" s="8" t="e">
        <f t="shared" si="1173"/>
        <v>#N/A</v>
      </c>
      <c r="BK1067" s="8" t="e">
        <f t="shared" si="1174"/>
        <v>#N/A</v>
      </c>
      <c r="BL1067" s="8" t="e">
        <f t="shared" si="1175"/>
        <v>#N/A</v>
      </c>
      <c r="BM1067" s="8" t="e">
        <f t="shared" si="1176"/>
        <v>#N/A</v>
      </c>
      <c r="BN1067" s="8" t="e">
        <f t="shared" si="1177"/>
        <v>#N/A</v>
      </c>
    </row>
    <row r="1068" spans="1:66" x14ac:dyDescent="0.25">
      <c r="A1068" t="s">
        <v>287</v>
      </c>
      <c r="B1068" t="s">
        <v>508</v>
      </c>
      <c r="C1068" t="s">
        <v>304</v>
      </c>
      <c r="D1068" s="18" t="s">
        <v>548</v>
      </c>
      <c r="E1068">
        <f>VLOOKUP(A1068,home!$A$2:$E$405,3,FALSE)</f>
        <v>1.1707000000000001</v>
      </c>
      <c r="F1068" t="e">
        <f>VLOOKUP(B1068,home!$B$2:$E$405,3,FALSE)</f>
        <v>#N/A</v>
      </c>
      <c r="G1068">
        <f>VLOOKUP(C1068,away!$B$2:$E$405,4,FALSE)</f>
        <v>0.89690000000000003</v>
      </c>
      <c r="H1068">
        <f>VLOOKUP(A1068,away!$A$2:$E$405,3,FALSE)</f>
        <v>0.82930000000000004</v>
      </c>
      <c r="I1068">
        <f>VLOOKUP(C1068,away!$B$2:$E$405,3,FALSE)</f>
        <v>1.4470000000000001</v>
      </c>
      <c r="J1068" t="e">
        <f>VLOOKUP(B1068,home!$B$2:$E$405,4,FALSE)</f>
        <v>#N/A</v>
      </c>
      <c r="K1068" s="3" t="e">
        <f t="shared" si="1122"/>
        <v>#N/A</v>
      </c>
      <c r="L1068" s="3" t="e">
        <f t="shared" si="1123"/>
        <v>#N/A</v>
      </c>
      <c r="M1068" s="5" t="e">
        <f t="shared" si="1124"/>
        <v>#N/A</v>
      </c>
      <c r="N1068" s="5" t="e">
        <f t="shared" si="1125"/>
        <v>#N/A</v>
      </c>
      <c r="O1068" s="5" t="e">
        <f t="shared" si="1126"/>
        <v>#N/A</v>
      </c>
      <c r="P1068" s="5" t="e">
        <f t="shared" si="1127"/>
        <v>#N/A</v>
      </c>
      <c r="Q1068" s="5" t="e">
        <f t="shared" si="1128"/>
        <v>#N/A</v>
      </c>
      <c r="R1068" s="5" t="e">
        <f t="shared" si="1129"/>
        <v>#N/A</v>
      </c>
      <c r="S1068" s="5" t="e">
        <f t="shared" si="1130"/>
        <v>#N/A</v>
      </c>
      <c r="T1068" s="5" t="e">
        <f t="shared" si="1131"/>
        <v>#N/A</v>
      </c>
      <c r="U1068" s="5" t="e">
        <f t="shared" si="1132"/>
        <v>#N/A</v>
      </c>
      <c r="V1068" s="5" t="e">
        <f t="shared" si="1133"/>
        <v>#N/A</v>
      </c>
      <c r="W1068" s="5" t="e">
        <f t="shared" si="1134"/>
        <v>#N/A</v>
      </c>
      <c r="X1068" s="5" t="e">
        <f t="shared" si="1135"/>
        <v>#N/A</v>
      </c>
      <c r="Y1068" s="5" t="e">
        <f t="shared" si="1136"/>
        <v>#N/A</v>
      </c>
      <c r="Z1068" s="5" t="e">
        <f t="shared" si="1137"/>
        <v>#N/A</v>
      </c>
      <c r="AA1068" s="5" t="e">
        <f t="shared" si="1138"/>
        <v>#N/A</v>
      </c>
      <c r="AB1068" s="5" t="e">
        <f t="shared" si="1139"/>
        <v>#N/A</v>
      </c>
      <c r="AC1068" s="5" t="e">
        <f t="shared" si="1140"/>
        <v>#N/A</v>
      </c>
      <c r="AD1068" s="5" t="e">
        <f t="shared" si="1141"/>
        <v>#N/A</v>
      </c>
      <c r="AE1068" s="5" t="e">
        <f t="shared" si="1142"/>
        <v>#N/A</v>
      </c>
      <c r="AF1068" s="5" t="e">
        <f t="shared" si="1143"/>
        <v>#N/A</v>
      </c>
      <c r="AG1068" s="5" t="e">
        <f t="shared" si="1144"/>
        <v>#N/A</v>
      </c>
      <c r="AH1068" s="5" t="e">
        <f t="shared" si="1145"/>
        <v>#N/A</v>
      </c>
      <c r="AI1068" s="5" t="e">
        <f t="shared" si="1146"/>
        <v>#N/A</v>
      </c>
      <c r="AJ1068" s="5" t="e">
        <f t="shared" si="1147"/>
        <v>#N/A</v>
      </c>
      <c r="AK1068" s="5" t="e">
        <f t="shared" si="1148"/>
        <v>#N/A</v>
      </c>
      <c r="AL1068" s="5" t="e">
        <f t="shared" si="1149"/>
        <v>#N/A</v>
      </c>
      <c r="AM1068" s="5" t="e">
        <f t="shared" si="1150"/>
        <v>#N/A</v>
      </c>
      <c r="AN1068" s="5" t="e">
        <f t="shared" si="1151"/>
        <v>#N/A</v>
      </c>
      <c r="AO1068" s="5" t="e">
        <f t="shared" si="1152"/>
        <v>#N/A</v>
      </c>
      <c r="AP1068" s="5" t="e">
        <f t="shared" si="1153"/>
        <v>#N/A</v>
      </c>
      <c r="AQ1068" s="5" t="e">
        <f t="shared" si="1154"/>
        <v>#N/A</v>
      </c>
      <c r="AR1068" s="5" t="e">
        <f t="shared" si="1155"/>
        <v>#N/A</v>
      </c>
      <c r="AS1068" s="5" t="e">
        <f t="shared" si="1156"/>
        <v>#N/A</v>
      </c>
      <c r="AT1068" s="5" t="e">
        <f t="shared" si="1157"/>
        <v>#N/A</v>
      </c>
      <c r="AU1068" s="5" t="e">
        <f t="shared" si="1158"/>
        <v>#N/A</v>
      </c>
      <c r="AV1068" s="5" t="e">
        <f t="shared" si="1159"/>
        <v>#N/A</v>
      </c>
      <c r="AW1068" s="5" t="e">
        <f t="shared" si="1160"/>
        <v>#N/A</v>
      </c>
      <c r="AX1068" s="5" t="e">
        <f t="shared" si="1161"/>
        <v>#N/A</v>
      </c>
      <c r="AY1068" s="5" t="e">
        <f t="shared" si="1162"/>
        <v>#N/A</v>
      </c>
      <c r="AZ1068" s="5" t="e">
        <f t="shared" si="1163"/>
        <v>#N/A</v>
      </c>
      <c r="BA1068" s="5" t="e">
        <f t="shared" si="1164"/>
        <v>#N/A</v>
      </c>
      <c r="BB1068" s="5" t="e">
        <f t="shared" si="1165"/>
        <v>#N/A</v>
      </c>
      <c r="BC1068" s="5" t="e">
        <f t="shared" si="1166"/>
        <v>#N/A</v>
      </c>
      <c r="BD1068" s="5" t="e">
        <f t="shared" si="1167"/>
        <v>#N/A</v>
      </c>
      <c r="BE1068" s="5" t="e">
        <f t="shared" si="1168"/>
        <v>#N/A</v>
      </c>
      <c r="BF1068" s="5" t="e">
        <f t="shared" si="1169"/>
        <v>#N/A</v>
      </c>
      <c r="BG1068" s="5" t="e">
        <f t="shared" si="1170"/>
        <v>#N/A</v>
      </c>
      <c r="BH1068" s="5" t="e">
        <f t="shared" si="1171"/>
        <v>#N/A</v>
      </c>
      <c r="BI1068" s="5" t="e">
        <f t="shared" si="1172"/>
        <v>#N/A</v>
      </c>
      <c r="BJ1068" s="8" t="e">
        <f t="shared" si="1173"/>
        <v>#N/A</v>
      </c>
      <c r="BK1068" s="8" t="e">
        <f t="shared" si="1174"/>
        <v>#N/A</v>
      </c>
      <c r="BL1068" s="8" t="e">
        <f t="shared" si="1175"/>
        <v>#N/A</v>
      </c>
      <c r="BM1068" s="8" t="e">
        <f t="shared" si="1176"/>
        <v>#N/A</v>
      </c>
      <c r="BN1068" s="8" t="e">
        <f t="shared" si="1177"/>
        <v>#N/A</v>
      </c>
    </row>
    <row r="1069" spans="1:66" x14ac:dyDescent="0.25">
      <c r="A1069" t="s">
        <v>287</v>
      </c>
      <c r="B1069" t="s">
        <v>362</v>
      </c>
      <c r="C1069" t="s">
        <v>438</v>
      </c>
      <c r="D1069" s="18" t="s">
        <v>548</v>
      </c>
      <c r="E1069">
        <f>VLOOKUP(A1069,home!$A$2:$E$405,3,FALSE)</f>
        <v>1.1707000000000001</v>
      </c>
      <c r="F1069">
        <f>VLOOKUP(B1069,home!$B$2:$E$405,3,FALSE)</f>
        <v>0.80459999999999998</v>
      </c>
      <c r="G1069">
        <f>VLOOKUP(C1069,away!$B$2:$E$405,4,FALSE)</f>
        <v>0.65080000000000005</v>
      </c>
      <c r="H1069">
        <f>VLOOKUP(A1069,away!$A$2:$E$405,3,FALSE)</f>
        <v>0.82930000000000004</v>
      </c>
      <c r="I1069">
        <f>VLOOKUP(C1069,away!$B$2:$E$405,3,FALSE)</f>
        <v>0.63160000000000005</v>
      </c>
      <c r="J1069">
        <f>VLOOKUP(B1069,home!$B$2:$E$405,4,FALSE)</f>
        <v>1.3124</v>
      </c>
      <c r="K1069" s="3">
        <f t="shared" si="1122"/>
        <v>0.61301794917600005</v>
      </c>
      <c r="L1069" s="3">
        <f t="shared" si="1123"/>
        <v>0.68741658891200008</v>
      </c>
      <c r="M1069" s="5">
        <f t="shared" si="1124"/>
        <v>0.27241339331620495</v>
      </c>
      <c r="N1069" s="5">
        <f t="shared" si="1125"/>
        <v>0.16699429969877502</v>
      </c>
      <c r="O1069" s="5">
        <f t="shared" si="1126"/>
        <v>0.18726148560736861</v>
      </c>
      <c r="P1069" s="5">
        <f t="shared" si="1127"/>
        <v>0.11479465186668016</v>
      </c>
      <c r="Q1069" s="5">
        <f t="shared" si="1128"/>
        <v>5.118525156271269E-2</v>
      </c>
      <c r="R1069" s="5">
        <f t="shared" si="1129"/>
        <v>6.4363325835405466E-2</v>
      </c>
      <c r="S1069" s="5">
        <f t="shared" si="1130"/>
        <v>1.2093579482980942E-2</v>
      </c>
      <c r="T1069" s="5">
        <f t="shared" si="1131"/>
        <v>3.5185591031842572E-2</v>
      </c>
      <c r="U1069" s="5">
        <f t="shared" si="1132"/>
        <v>3.9455874005766917E-2</v>
      </c>
      <c r="V1069" s="5">
        <f t="shared" si="1133"/>
        <v>5.662465293283849E-4</v>
      </c>
      <c r="W1069" s="5">
        <f t="shared" si="1134"/>
        <v>1.045915931367726E-2</v>
      </c>
      <c r="X1069" s="5">
        <f t="shared" si="1135"/>
        <v>7.1897996182951982E-3</v>
      </c>
      <c r="Y1069" s="5">
        <f t="shared" si="1136"/>
        <v>2.4711937642846425E-3</v>
      </c>
      <c r="Z1069" s="5">
        <f t="shared" si="1137"/>
        <v>1.4748139298935347E-2</v>
      </c>
      <c r="AA1069" s="5">
        <f t="shared" si="1138"/>
        <v>9.0408741071953177E-3</v>
      </c>
      <c r="AB1069" s="5">
        <f t="shared" si="1139"/>
        <v>2.7711090519756368E-3</v>
      </c>
      <c r="AC1069" s="5">
        <f t="shared" si="1140"/>
        <v>1.4913472226362876E-5</v>
      </c>
      <c r="AD1069" s="5">
        <f t="shared" si="1141"/>
        <v>1.6029130981438735E-3</v>
      </c>
      <c r="AE1069" s="5">
        <f t="shared" si="1142"/>
        <v>1.1018690542484275E-3</v>
      </c>
      <c r="AF1069" s="5">
        <f t="shared" si="1143"/>
        <v>3.7872153334957278E-4</v>
      </c>
      <c r="AG1069" s="5">
        <f t="shared" si="1144"/>
        <v>8.6779821534228548E-5</v>
      </c>
      <c r="AH1069" s="5">
        <f t="shared" si="1145"/>
        <v>2.5345289024182875E-3</v>
      </c>
      <c r="AI1069" s="5">
        <f t="shared" si="1146"/>
        <v>1.553711709887757E-3</v>
      </c>
      <c r="AJ1069" s="5">
        <f t="shared" si="1147"/>
        <v>4.7622658300306456E-4</v>
      </c>
      <c r="AK1069" s="5">
        <f t="shared" si="1148"/>
        <v>9.7311814418544259E-5</v>
      </c>
      <c r="AL1069" s="5">
        <f t="shared" si="1149"/>
        <v>2.5138071685947334E-7</v>
      </c>
      <c r="AM1069" s="5">
        <f t="shared" si="1150"/>
        <v>1.9652290002630126E-4</v>
      </c>
      <c r="AN1069" s="5">
        <f t="shared" si="1151"/>
        <v>1.35093101579174E-4</v>
      </c>
      <c r="AO1069" s="5">
        <f t="shared" si="1152"/>
        <v>4.6432619536549062E-5</v>
      </c>
      <c r="AP1069" s="5">
        <f t="shared" si="1153"/>
        <v>1.063951764535442E-5</v>
      </c>
      <c r="AQ1069" s="5">
        <f t="shared" si="1154"/>
        <v>1.8284452318596421E-6</v>
      </c>
      <c r="AR1069" s="5">
        <f t="shared" si="1155"/>
        <v>3.4845544251985112E-4</v>
      </c>
      <c r="AS1069" s="5">
        <f t="shared" si="1156"/>
        <v>2.136094407527347E-4</v>
      </c>
      <c r="AT1069" s="5">
        <f t="shared" si="1157"/>
        <v>6.5473210647436846E-5</v>
      </c>
      <c r="AU1069" s="5">
        <f t="shared" si="1158"/>
        <v>1.3378751105686661E-5</v>
      </c>
      <c r="AV1069" s="5">
        <f t="shared" si="1159"/>
        <v>2.0503536413360448E-6</v>
      </c>
      <c r="AW1069" s="5">
        <f t="shared" si="1160"/>
        <v>2.9425419219775915E-9</v>
      </c>
      <c r="AX1069" s="5">
        <f t="shared" si="1161"/>
        <v>2.0078677523373867E-5</v>
      </c>
      <c r="AY1069" s="5">
        <f t="shared" si="1162"/>
        <v>1.3802416012981707E-5</v>
      </c>
      <c r="AZ1069" s="5">
        <f t="shared" si="1163"/>
        <v>4.744004867194127E-6</v>
      </c>
      <c r="BA1069" s="5">
        <f t="shared" si="1164"/>
        <v>1.0870358811961711E-6</v>
      </c>
      <c r="BB1069" s="5">
        <f t="shared" si="1165"/>
        <v>1.8681162436920549E-7</v>
      </c>
      <c r="BC1069" s="5">
        <f t="shared" si="1166"/>
        <v>2.5683481918597831E-8</v>
      </c>
      <c r="BD1069" s="5">
        <f t="shared" si="1167"/>
        <v>3.9922341947469589E-5</v>
      </c>
      <c r="BE1069" s="5">
        <f t="shared" si="1168"/>
        <v>2.4473112186940806E-5</v>
      </c>
      <c r="BF1069" s="5">
        <f t="shared" si="1169"/>
        <v>7.5012285213963122E-6</v>
      </c>
      <c r="BG1069" s="5">
        <f t="shared" si="1170"/>
        <v>1.5327959081622955E-6</v>
      </c>
      <c r="BH1069" s="5">
        <f t="shared" si="1171"/>
        <v>2.3490785103175369E-7</v>
      </c>
      <c r="BI1069" s="5">
        <f t="shared" si="1172"/>
        <v>2.880054581696541E-8</v>
      </c>
      <c r="BJ1069" s="8">
        <f t="shared" si="1173"/>
        <v>0.27708601971027369</v>
      </c>
      <c r="BK1069" s="8">
        <f t="shared" si="1174"/>
        <v>0.39989683846415069</v>
      </c>
      <c r="BL1069" s="8">
        <f t="shared" si="1175"/>
        <v>0.30827110800306734</v>
      </c>
      <c r="BM1069" s="8">
        <f t="shared" si="1176"/>
        <v>0.14297589811580927</v>
      </c>
      <c r="BN1069" s="8">
        <f t="shared" si="1177"/>
        <v>0.85701240788714694</v>
      </c>
    </row>
    <row r="1070" spans="1:66" x14ac:dyDescent="0.25">
      <c r="A1070" t="s">
        <v>287</v>
      </c>
      <c r="B1070" t="s">
        <v>368</v>
      </c>
      <c r="C1070" t="s">
        <v>336</v>
      </c>
      <c r="D1070" s="18" t="s">
        <v>548</v>
      </c>
      <c r="E1070">
        <f>VLOOKUP(A1070,home!$A$2:$E$405,3,FALSE)</f>
        <v>1.1707000000000001</v>
      </c>
      <c r="F1070">
        <f>VLOOKUP(B1070,home!$B$2:$E$405,3,FALSE)</f>
        <v>1.0249999999999999</v>
      </c>
      <c r="G1070">
        <f>VLOOKUP(C1070,away!$B$2:$E$405,4,FALSE)</f>
        <v>1.0249999999999999</v>
      </c>
      <c r="H1070">
        <f>VLOOKUP(A1070,away!$A$2:$E$405,3,FALSE)</f>
        <v>0.82930000000000004</v>
      </c>
      <c r="I1070">
        <f>VLOOKUP(C1070,away!$B$2:$E$405,3,FALSE)</f>
        <v>0.90439999999999998</v>
      </c>
      <c r="J1070">
        <f>VLOOKUP(B1070,home!$B$2:$E$405,4,FALSE)</f>
        <v>0.90439999999999998</v>
      </c>
      <c r="K1070" s="3">
        <f t="shared" si="1122"/>
        <v>1.2299666874999999</v>
      </c>
      <c r="L1070" s="3">
        <f t="shared" si="1123"/>
        <v>0.67831711124799998</v>
      </c>
      <c r="M1070" s="5">
        <f t="shared" si="1124"/>
        <v>0.14833474053918252</v>
      </c>
      <c r="N1070" s="5">
        <f t="shared" si="1125"/>
        <v>0.18244678946215029</v>
      </c>
      <c r="O1070" s="5">
        <f t="shared" si="1126"/>
        <v>0.10061799270025988</v>
      </c>
      <c r="P1070" s="5">
        <f t="shared" si="1127"/>
        <v>0.12375677918443782</v>
      </c>
      <c r="Q1070" s="5">
        <f t="shared" si="1128"/>
        <v>0.11220173663988546</v>
      </c>
      <c r="R1070" s="5">
        <f t="shared" si="1129"/>
        <v>3.4125453074006315E-2</v>
      </c>
      <c r="S1070" s="5">
        <f t="shared" si="1130"/>
        <v>2.5812800727655672E-2</v>
      </c>
      <c r="T1070" s="5">
        <f t="shared" si="1131"/>
        <v>7.6108357874575983E-2</v>
      </c>
      <c r="U1070" s="5">
        <f t="shared" si="1132"/>
        <v>4.1973170476872233E-2</v>
      </c>
      <c r="V1070" s="5">
        <f t="shared" si="1133"/>
        <v>2.3928679958530471E-3</v>
      </c>
      <c r="W1070" s="5">
        <f t="shared" si="1134"/>
        <v>4.600146611556908E-2</v>
      </c>
      <c r="X1070" s="5">
        <f t="shared" si="1135"/>
        <v>3.1203581608685572E-2</v>
      </c>
      <c r="Y1070" s="5">
        <f t="shared" si="1136"/>
        <v>1.0582961668697408E-2</v>
      </c>
      <c r="Z1070" s="5">
        <f t="shared" si="1137"/>
        <v>7.7159595830630506E-3</v>
      </c>
      <c r="AA1070" s="5">
        <f t="shared" si="1138"/>
        <v>9.4903732492639409E-3</v>
      </c>
      <c r="AB1070" s="5">
        <f t="shared" si="1139"/>
        <v>5.8364214742678919E-3</v>
      </c>
      <c r="AC1070" s="5">
        <f t="shared" si="1140"/>
        <v>1.2477422479718702E-4</v>
      </c>
      <c r="AD1070" s="5">
        <f t="shared" si="1141"/>
        <v>1.4145067724577501E-2</v>
      </c>
      <c r="AE1070" s="5">
        <f t="shared" si="1142"/>
        <v>9.5948414773427311E-3</v>
      </c>
      <c r="AF1070" s="5">
        <f t="shared" si="1143"/>
        <v>3.2541725768968064E-3</v>
      </c>
      <c r="AG1070" s="5">
        <f t="shared" si="1144"/>
        <v>7.3578698062103424E-4</v>
      </c>
      <c r="AH1070" s="5">
        <f t="shared" si="1145"/>
        <v>1.3084668537224125E-3</v>
      </c>
      <c r="AI1070" s="5">
        <f t="shared" si="1146"/>
        <v>1.6093706417765028E-3</v>
      </c>
      <c r="AJ1070" s="5">
        <f t="shared" si="1147"/>
        <v>9.897361386127972E-4</v>
      </c>
      <c r="AK1070" s="5">
        <f t="shared" si="1148"/>
        <v>4.0578082663620752E-4</v>
      </c>
      <c r="AL1070" s="5">
        <f t="shared" si="1149"/>
        <v>4.1640026146284932E-6</v>
      </c>
      <c r="AM1070" s="5">
        <f t="shared" si="1150"/>
        <v>3.4795924187323497E-3</v>
      </c>
      <c r="AN1070" s="5">
        <f t="shared" si="1151"/>
        <v>2.3602670777949689E-3</v>
      </c>
      <c r="AO1070" s="5">
        <f t="shared" si="1152"/>
        <v>8.0050477299182079E-4</v>
      </c>
      <c r="AP1070" s="5">
        <f t="shared" si="1153"/>
        <v>1.8099869505201603E-4</v>
      </c>
      <c r="AQ1070" s="5">
        <f t="shared" si="1154"/>
        <v>3.069362799183529E-5</v>
      </c>
      <c r="AR1070" s="5">
        <f t="shared" si="1155"/>
        <v>1.7751109127614928E-4</v>
      </c>
      <c r="AS1070" s="5">
        <f t="shared" si="1156"/>
        <v>2.1833272893143546E-4</v>
      </c>
      <c r="AT1070" s="5">
        <f t="shared" si="1157"/>
        <v>1.3427099168831656E-4</v>
      </c>
      <c r="AU1070" s="5">
        <f t="shared" si="1158"/>
        <v>5.5049615624739562E-5</v>
      </c>
      <c r="AV1070" s="5">
        <f t="shared" si="1159"/>
        <v>1.6927298344527295E-5</v>
      </c>
      <c r="AW1070" s="5">
        <f t="shared" si="1160"/>
        <v>9.6501622357058498E-8</v>
      </c>
      <c r="AX1070" s="5">
        <f t="shared" si="1161"/>
        <v>7.1329712685305692E-4</v>
      </c>
      <c r="AY1070" s="5">
        <f t="shared" si="1162"/>
        <v>4.8384164654846379E-4</v>
      </c>
      <c r="AZ1070" s="5">
        <f t="shared" si="1163"/>
        <v>1.6409903399411488E-4</v>
      </c>
      <c r="BA1070" s="5">
        <f t="shared" si="1164"/>
        <v>3.7103727565825133E-5</v>
      </c>
      <c r="BB1070" s="5">
        <f t="shared" si="1165"/>
        <v>6.2920233247458214E-6</v>
      </c>
      <c r="BC1070" s="5">
        <f t="shared" si="1166"/>
        <v>8.5359741710932455E-7</v>
      </c>
      <c r="BD1070" s="5">
        <f t="shared" si="1167"/>
        <v>2.0068135108152932E-5</v>
      </c>
      <c r="BE1070" s="5">
        <f t="shared" si="1168"/>
        <v>2.4683137663277317E-5</v>
      </c>
      <c r="BF1070" s="5">
        <f t="shared" si="1169"/>
        <v>1.5179718534403848E-5</v>
      </c>
      <c r="BG1070" s="5">
        <f t="shared" si="1170"/>
        <v>6.2235160409810153E-6</v>
      </c>
      <c r="BH1070" s="5">
        <f t="shared" si="1171"/>
        <v>1.9136793523821339E-6</v>
      </c>
      <c r="BI1070" s="5">
        <f t="shared" si="1172"/>
        <v>4.7075237079731965E-7</v>
      </c>
      <c r="BJ1070" s="8">
        <f t="shared" si="1173"/>
        <v>0.49453230587726821</v>
      </c>
      <c r="BK1070" s="8">
        <f t="shared" si="1174"/>
        <v>0.30090996832108929</v>
      </c>
      <c r="BL1070" s="8">
        <f t="shared" si="1175"/>
        <v>0.1970273961003533</v>
      </c>
      <c r="BM1070" s="8">
        <f t="shared" si="1176"/>
        <v>0.29821839313692561</v>
      </c>
      <c r="BN1070" s="8">
        <f t="shared" si="1177"/>
        <v>0.70148349159992218</v>
      </c>
    </row>
    <row r="1071" spans="1:66" x14ac:dyDescent="0.25">
      <c r="A1071" t="s">
        <v>287</v>
      </c>
      <c r="B1071" t="s">
        <v>326</v>
      </c>
      <c r="C1071" t="s">
        <v>353</v>
      </c>
      <c r="D1071" s="18" t="s">
        <v>548</v>
      </c>
      <c r="E1071">
        <f>VLOOKUP(A1071,home!$A$2:$E$405,3,FALSE)</f>
        <v>1.1707000000000001</v>
      </c>
      <c r="F1071">
        <f>VLOOKUP(B1071,home!$B$2:$E$405,3,FALSE)</f>
        <v>0.98229999999999995</v>
      </c>
      <c r="G1071">
        <f>VLOOKUP(C1071,away!$B$2:$E$405,4,FALSE)</f>
        <v>1.0576000000000001</v>
      </c>
      <c r="H1071">
        <f>VLOOKUP(A1071,away!$A$2:$E$405,3,FALSE)</f>
        <v>0.82930000000000004</v>
      </c>
      <c r="I1071">
        <f>VLOOKUP(C1071,away!$B$2:$E$405,3,FALSE)</f>
        <v>0.86129999999999995</v>
      </c>
      <c r="J1071">
        <f>VLOOKUP(B1071,home!$B$2:$E$405,4,FALSE)</f>
        <v>0.72350000000000003</v>
      </c>
      <c r="K1071" s="3">
        <f t="shared" si="1122"/>
        <v>1.2162173779360002</v>
      </c>
      <c r="L1071" s="3">
        <f t="shared" si="1123"/>
        <v>0.51677875111500005</v>
      </c>
      <c r="M1071" s="5">
        <f t="shared" si="1124"/>
        <v>0.17675403792717323</v>
      </c>
      <c r="N1071" s="5">
        <f t="shared" si="1125"/>
        <v>0.21497133254738696</v>
      </c>
      <c r="O1071" s="5">
        <f t="shared" si="1126"/>
        <v>9.1342730974537933E-2</v>
      </c>
      <c r="P1071" s="5">
        <f t="shared" si="1127"/>
        <v>0.11109261675936599</v>
      </c>
      <c r="Q1071" s="5">
        <f t="shared" si="1128"/>
        <v>0.13072593520109546</v>
      </c>
      <c r="R1071" s="5">
        <f t="shared" si="1129"/>
        <v>2.3601991218227567E-2</v>
      </c>
      <c r="S1071" s="5">
        <f t="shared" si="1130"/>
        <v>1.7455852272422169E-2</v>
      </c>
      <c r="T1071" s="5">
        <f t="shared" si="1131"/>
        <v>6.7556385531562527E-2</v>
      </c>
      <c r="U1071" s="5">
        <f t="shared" si="1132"/>
        <v>2.8705151873501235E-2</v>
      </c>
      <c r="V1071" s="5">
        <f t="shared" si="1133"/>
        <v>1.2190300207564305E-3</v>
      </c>
      <c r="W1071" s="5">
        <f t="shared" si="1134"/>
        <v>5.2997051379502592E-2</v>
      </c>
      <c r="X1071" s="5">
        <f t="shared" si="1135"/>
        <v>2.7387750024676839E-2</v>
      </c>
      <c r="Y1071" s="5">
        <f t="shared" si="1136"/>
        <v>7.0767036268011528E-3</v>
      </c>
      <c r="Z1071" s="5">
        <f t="shared" si="1137"/>
        <v>4.0656691818609474E-3</v>
      </c>
      <c r="AA1071" s="5">
        <f t="shared" si="1138"/>
        <v>4.9447375119181245E-3</v>
      </c>
      <c r="AB1071" s="5">
        <f t="shared" si="1139"/>
        <v>3.0069378456634216E-3</v>
      </c>
      <c r="AC1071" s="5">
        <f t="shared" si="1140"/>
        <v>4.7886188521565195E-5</v>
      </c>
      <c r="AD1071" s="5">
        <f t="shared" si="1141"/>
        <v>1.6113983716779523E-2</v>
      </c>
      <c r="AE1071" s="5">
        <f t="shared" si="1142"/>
        <v>8.3273643806447695E-3</v>
      </c>
      <c r="AF1071" s="5">
        <f t="shared" si="1143"/>
        <v>2.1517024823545692E-3</v>
      </c>
      <c r="AG1071" s="5">
        <f t="shared" si="1144"/>
        <v>3.7065137386741326E-4</v>
      </c>
      <c r="AH1071" s="5">
        <f t="shared" si="1145"/>
        <v>5.2526286056221109E-4</v>
      </c>
      <c r="AI1071" s="5">
        <f t="shared" si="1146"/>
        <v>6.3883381900013518E-4</v>
      </c>
      <c r="AJ1071" s="5">
        <f t="shared" si="1147"/>
        <v>3.884803961405929E-4</v>
      </c>
      <c r="AK1071" s="5">
        <f t="shared" si="1148"/>
        <v>1.5749220292455017E-4</v>
      </c>
      <c r="AL1071" s="5">
        <f t="shared" si="1149"/>
        <v>1.2038880812861276E-6</v>
      </c>
      <c r="AM1071" s="5">
        <f t="shared" si="1150"/>
        <v>3.9196214048250024E-3</v>
      </c>
      <c r="AN1071" s="5">
        <f t="shared" si="1151"/>
        <v>2.0255770544290869E-3</v>
      </c>
      <c r="AO1071" s="5">
        <f t="shared" si="1152"/>
        <v>5.2338759023753186E-4</v>
      </c>
      <c r="AP1071" s="5">
        <f t="shared" si="1153"/>
        <v>9.0158528410680378E-5</v>
      </c>
      <c r="AQ1071" s="5">
        <f t="shared" si="1154"/>
        <v>1.1648002928609413E-5</v>
      </c>
      <c r="AR1071" s="5">
        <f t="shared" si="1155"/>
        <v>5.4288937017686389E-5</v>
      </c>
      <c r="AS1071" s="5">
        <f t="shared" si="1156"/>
        <v>6.6027148630583206E-5</v>
      </c>
      <c r="AT1071" s="5">
        <f t="shared" si="1157"/>
        <v>4.0151682790039232E-5</v>
      </c>
      <c r="AU1071" s="5">
        <f t="shared" si="1158"/>
        <v>1.6277724787539844E-5</v>
      </c>
      <c r="AV1071" s="5">
        <f t="shared" si="1159"/>
        <v>4.9493129399663848E-6</v>
      </c>
      <c r="AW1071" s="5">
        <f t="shared" si="1160"/>
        <v>2.101839099310565E-8</v>
      </c>
      <c r="AX1071" s="5">
        <f t="shared" si="1161"/>
        <v>7.9451861124634632E-4</v>
      </c>
      <c r="AY1071" s="5">
        <f t="shared" si="1162"/>
        <v>4.1059033565751107E-4</v>
      </c>
      <c r="AZ1071" s="5">
        <f t="shared" si="1163"/>
        <v>1.060921804404886E-4</v>
      </c>
      <c r="BA1071" s="5">
        <f t="shared" si="1164"/>
        <v>1.8275394837034311E-5</v>
      </c>
      <c r="BB1071" s="5">
        <f t="shared" si="1165"/>
        <v>2.3610839300040277E-6</v>
      </c>
      <c r="BC1071" s="5">
        <f t="shared" si="1166"/>
        <v>2.4403160092503566E-7</v>
      </c>
      <c r="BD1071" s="5">
        <f t="shared" si="1167"/>
        <v>4.6758948452268077E-6</v>
      </c>
      <c r="BE1071" s="5">
        <f t="shared" si="1168"/>
        <v>5.6869045681662067E-6</v>
      </c>
      <c r="BF1071" s="5">
        <f t="shared" si="1169"/>
        <v>3.4582560812336831E-6</v>
      </c>
      <c r="BG1071" s="5">
        <f t="shared" si="1170"/>
        <v>1.4019970477830856E-6</v>
      </c>
      <c r="BH1071" s="5">
        <f t="shared" si="1171"/>
        <v>4.2628329333218923E-7</v>
      </c>
      <c r="BI1071" s="5">
        <f t="shared" si="1172"/>
        <v>1.0369062985487969E-7</v>
      </c>
      <c r="BJ1071" s="8">
        <f t="shared" si="1173"/>
        <v>0.53558133448321488</v>
      </c>
      <c r="BK1071" s="8">
        <f t="shared" si="1174"/>
        <v>0.3069812173919782</v>
      </c>
      <c r="BL1071" s="8">
        <f t="shared" si="1175"/>
        <v>0.15350906653510715</v>
      </c>
      <c r="BM1071" s="8">
        <f t="shared" si="1176"/>
        <v>0.25123807364710754</v>
      </c>
      <c r="BN1071" s="8">
        <f t="shared" si="1177"/>
        <v>0.74848864462778708</v>
      </c>
    </row>
    <row r="1072" spans="1:66" x14ac:dyDescent="0.25">
      <c r="A1072" t="s">
        <v>34</v>
      </c>
      <c r="B1072" t="s">
        <v>35</v>
      </c>
      <c r="C1072" t="s">
        <v>280</v>
      </c>
      <c r="D1072" s="18" t="s">
        <v>548</v>
      </c>
      <c r="E1072">
        <f>VLOOKUP(A1072,home!$A$2:$E$405,3,FALSE)</f>
        <v>1.6539999999999999</v>
      </c>
      <c r="F1072">
        <f>VLOOKUP(B1072,home!$B$2:$E$405,3,FALSE)</f>
        <v>1.3226</v>
      </c>
      <c r="G1072">
        <f>VLOOKUP(C1072,away!$B$2:$E$405,4,FALSE)</f>
        <v>0.90690000000000004</v>
      </c>
      <c r="H1072">
        <f>VLOOKUP(A1072,away!$A$2:$E$405,3,FALSE)</f>
        <v>1.3683000000000001</v>
      </c>
      <c r="I1072">
        <f>VLOOKUP(C1072,away!$B$2:$E$405,3,FALSE)</f>
        <v>0.59379999999999999</v>
      </c>
      <c r="J1072">
        <f>VLOOKUP(B1072,home!$B$2:$E$405,4,FALSE)</f>
        <v>1.4159999999999999</v>
      </c>
      <c r="K1072" s="3">
        <f t="shared" si="1122"/>
        <v>1.9839166647599999</v>
      </c>
      <c r="L1072" s="3">
        <f t="shared" si="1123"/>
        <v>1.1504951006399999</v>
      </c>
      <c r="M1072" s="5">
        <f t="shared" si="1124"/>
        <v>4.3525349416963711E-2</v>
      </c>
      <c r="N1072" s="5">
        <f t="shared" si="1125"/>
        <v>8.6350666047816244E-2</v>
      </c>
      <c r="O1072" s="5">
        <f t="shared" si="1126"/>
        <v>5.0075701257860823E-2</v>
      </c>
      <c r="P1072" s="5">
        <f t="shared" si="1127"/>
        <v>9.9346018225013377E-2</v>
      </c>
      <c r="Q1072" s="5">
        <f t="shared" si="1128"/>
        <v>8.5656262692694121E-2</v>
      </c>
      <c r="R1072" s="5">
        <f t="shared" si="1129"/>
        <v>2.8805924479140592E-2</v>
      </c>
      <c r="S1072" s="5">
        <f t="shared" si="1130"/>
        <v>5.6688983944825473E-2</v>
      </c>
      <c r="T1072" s="5">
        <f t="shared" si="1131"/>
        <v>9.8547110567077392E-2</v>
      </c>
      <c r="U1072" s="5">
        <f t="shared" si="1132"/>
        <v>5.7148553617985043E-2</v>
      </c>
      <c r="V1072" s="5">
        <f t="shared" si="1133"/>
        <v>1.4376870560821976E-2</v>
      </c>
      <c r="W1072" s="5">
        <f t="shared" si="1134"/>
        <v>5.6644962332365364E-2</v>
      </c>
      <c r="X1072" s="5">
        <f t="shared" si="1135"/>
        <v>6.5169751639323689E-2</v>
      </c>
      <c r="Y1072" s="5">
        <f t="shared" si="1136"/>
        <v>3.7488739985483771E-2</v>
      </c>
      <c r="Z1072" s="5">
        <f t="shared" si="1137"/>
        <v>1.1047024994219027E-2</v>
      </c>
      <c r="AA1072" s="5">
        <f t="shared" si="1138"/>
        <v>2.1916376982051369E-2</v>
      </c>
      <c r="AB1072" s="5">
        <f t="shared" si="1139"/>
        <v>2.1740132762927099E-2</v>
      </c>
      <c r="AC1072" s="5">
        <f t="shared" si="1140"/>
        <v>2.0509382231941016E-3</v>
      </c>
      <c r="AD1072" s="5">
        <f t="shared" si="1141"/>
        <v>2.809472118647054E-2</v>
      </c>
      <c r="AE1072" s="5">
        <f t="shared" si="1142"/>
        <v>3.2322839078881165E-2</v>
      </c>
      <c r="AF1072" s="5">
        <f t="shared" si="1143"/>
        <v>1.8593633999513959E-2</v>
      </c>
      <c r="AG1072" s="5">
        <f t="shared" si="1144"/>
        <v>7.1306282731780435E-3</v>
      </c>
      <c r="AH1072" s="5">
        <f t="shared" si="1145"/>
        <v>3.1773870331241547E-3</v>
      </c>
      <c r="AI1072" s="5">
        <f t="shared" si="1146"/>
        <v>6.3036710854073447E-3</v>
      </c>
      <c r="AJ1072" s="5">
        <f t="shared" si="1147"/>
        <v>6.2529790577526964E-3</v>
      </c>
      <c r="AK1072" s="5">
        <f t="shared" si="1148"/>
        <v>4.1351297856902849E-3</v>
      </c>
      <c r="AL1072" s="5">
        <f t="shared" si="1149"/>
        <v>1.8724954430385932E-4</v>
      </c>
      <c r="AM1072" s="5">
        <f t="shared" si="1150"/>
        <v>1.1147517110724946E-2</v>
      </c>
      <c r="AN1072" s="5">
        <f t="shared" si="1151"/>
        <v>1.2825163820189618E-2</v>
      </c>
      <c r="AO1072" s="5">
        <f t="shared" si="1152"/>
        <v>7.3776440700167728E-3</v>
      </c>
      <c r="AP1072" s="5">
        <f t="shared" si="1153"/>
        <v>2.8293144522733476E-3</v>
      </c>
      <c r="AQ1072" s="5">
        <f t="shared" si="1154"/>
        <v>8.1377810387760826E-4</v>
      </c>
      <c r="AR1072" s="5">
        <f t="shared" si="1155"/>
        <v>7.3111364288928058E-4</v>
      </c>
      <c r="AS1072" s="5">
        <f t="shared" si="1156"/>
        <v>1.4504685399614351E-3</v>
      </c>
      <c r="AT1072" s="5">
        <f t="shared" si="1157"/>
        <v>1.438804354069799E-3</v>
      </c>
      <c r="AU1072" s="5">
        <f t="shared" si="1158"/>
        <v>9.5148931178944043E-4</v>
      </c>
      <c r="AV1072" s="5">
        <f t="shared" si="1159"/>
        <v>4.7191887550002376E-4</v>
      </c>
      <c r="AW1072" s="5">
        <f t="shared" si="1160"/>
        <v>1.1872070522774004E-5</v>
      </c>
      <c r="AX1072" s="5">
        <f t="shared" si="1161"/>
        <v>3.6859574944440774E-3</v>
      </c>
      <c r="AY1072" s="5">
        <f t="shared" si="1162"/>
        <v>4.2406760385252009E-3</v>
      </c>
      <c r="AZ1072" s="5">
        <f t="shared" si="1163"/>
        <v>2.4394385028623446E-3</v>
      </c>
      <c r="BA1072" s="5">
        <f t="shared" si="1164"/>
        <v>9.35520681951901E-4</v>
      </c>
      <c r="BB1072" s="5">
        <f t="shared" si="1165"/>
        <v>2.6907799028326354E-4</v>
      </c>
      <c r="BC1072" s="5">
        <f t="shared" si="1166"/>
        <v>6.1914581902190404E-5</v>
      </c>
      <c r="BD1072" s="5">
        <f t="shared" si="1167"/>
        <v>1.4019044402586322E-4</v>
      </c>
      <c r="BE1072" s="5">
        <f t="shared" si="1168"/>
        <v>2.7812615814301405E-4</v>
      </c>
      <c r="BF1072" s="5">
        <f t="shared" si="1169"/>
        <v>2.7588956002280046E-4</v>
      </c>
      <c r="BG1072" s="5">
        <f t="shared" si="1170"/>
        <v>1.8244729858751265E-4</v>
      </c>
      <c r="BH1072" s="5">
        <f t="shared" si="1171"/>
        <v>9.0490059027052529E-5</v>
      </c>
      <c r="BI1072" s="5">
        <f t="shared" si="1172"/>
        <v>3.5904947219777102E-5</v>
      </c>
      <c r="BJ1072" s="8">
        <f t="shared" si="1173"/>
        <v>0.56262531864985554</v>
      </c>
      <c r="BK1072" s="8">
        <f t="shared" si="1174"/>
        <v>0.2204160859536477</v>
      </c>
      <c r="BL1072" s="8">
        <f t="shared" si="1175"/>
        <v>0.2056026992531754</v>
      </c>
      <c r="BM1072" s="8">
        <f t="shared" si="1176"/>
        <v>0.60170240276340625</v>
      </c>
      <c r="BN1072" s="8">
        <f t="shared" si="1177"/>
        <v>0.39375992211948885</v>
      </c>
    </row>
    <row r="1073" spans="1:66" x14ac:dyDescent="0.25">
      <c r="A1073" t="s">
        <v>34</v>
      </c>
      <c r="B1073" t="s">
        <v>279</v>
      </c>
      <c r="C1073" t="s">
        <v>518</v>
      </c>
      <c r="D1073" s="18" t="s">
        <v>548</v>
      </c>
      <c r="E1073">
        <f>VLOOKUP(A1073,home!$A$2:$E$405,3,FALSE)</f>
        <v>1.6539999999999999</v>
      </c>
      <c r="F1073">
        <f>VLOOKUP(B1073,home!$B$2:$E$405,3,FALSE)</f>
        <v>1.7003999999999999</v>
      </c>
      <c r="G1073" t="e">
        <f>VLOOKUP(C1073,away!$B$2:$E$405,4,FALSE)</f>
        <v>#N/A</v>
      </c>
      <c r="H1073">
        <f>VLOOKUP(A1073,away!$A$2:$E$405,3,FALSE)</f>
        <v>1.3683000000000001</v>
      </c>
      <c r="I1073" t="e">
        <f>VLOOKUP(C1073,away!$B$2:$E$405,3,FALSE)</f>
        <v>#N/A</v>
      </c>
      <c r="J1073">
        <f>VLOOKUP(B1073,home!$B$2:$E$405,4,FALSE)</f>
        <v>1.0963000000000001</v>
      </c>
      <c r="K1073" s="3" t="e">
        <f t="shared" si="1122"/>
        <v>#N/A</v>
      </c>
      <c r="L1073" s="3" t="e">
        <f t="shared" si="1123"/>
        <v>#N/A</v>
      </c>
      <c r="M1073" s="5" t="e">
        <f t="shared" si="1124"/>
        <v>#N/A</v>
      </c>
      <c r="N1073" s="5" t="e">
        <f t="shared" si="1125"/>
        <v>#N/A</v>
      </c>
      <c r="O1073" s="5" t="e">
        <f t="shared" si="1126"/>
        <v>#N/A</v>
      </c>
      <c r="P1073" s="5" t="e">
        <f t="shared" si="1127"/>
        <v>#N/A</v>
      </c>
      <c r="Q1073" s="5" t="e">
        <f t="shared" si="1128"/>
        <v>#N/A</v>
      </c>
      <c r="R1073" s="5" t="e">
        <f t="shared" si="1129"/>
        <v>#N/A</v>
      </c>
      <c r="S1073" s="5" t="e">
        <f t="shared" si="1130"/>
        <v>#N/A</v>
      </c>
      <c r="T1073" s="5" t="e">
        <f t="shared" si="1131"/>
        <v>#N/A</v>
      </c>
      <c r="U1073" s="5" t="e">
        <f t="shared" si="1132"/>
        <v>#N/A</v>
      </c>
      <c r="V1073" s="5" t="e">
        <f t="shared" si="1133"/>
        <v>#N/A</v>
      </c>
      <c r="W1073" s="5" t="e">
        <f t="shared" si="1134"/>
        <v>#N/A</v>
      </c>
      <c r="X1073" s="5" t="e">
        <f t="shared" si="1135"/>
        <v>#N/A</v>
      </c>
      <c r="Y1073" s="5" t="e">
        <f t="shared" si="1136"/>
        <v>#N/A</v>
      </c>
      <c r="Z1073" s="5" t="e">
        <f t="shared" si="1137"/>
        <v>#N/A</v>
      </c>
      <c r="AA1073" s="5" t="e">
        <f t="shared" si="1138"/>
        <v>#N/A</v>
      </c>
      <c r="AB1073" s="5" t="e">
        <f t="shared" si="1139"/>
        <v>#N/A</v>
      </c>
      <c r="AC1073" s="5" t="e">
        <f t="shared" si="1140"/>
        <v>#N/A</v>
      </c>
      <c r="AD1073" s="5" t="e">
        <f t="shared" si="1141"/>
        <v>#N/A</v>
      </c>
      <c r="AE1073" s="5" t="e">
        <f t="shared" si="1142"/>
        <v>#N/A</v>
      </c>
      <c r="AF1073" s="5" t="e">
        <f t="shared" si="1143"/>
        <v>#N/A</v>
      </c>
      <c r="AG1073" s="5" t="e">
        <f t="shared" si="1144"/>
        <v>#N/A</v>
      </c>
      <c r="AH1073" s="5" t="e">
        <f t="shared" si="1145"/>
        <v>#N/A</v>
      </c>
      <c r="AI1073" s="5" t="e">
        <f t="shared" si="1146"/>
        <v>#N/A</v>
      </c>
      <c r="AJ1073" s="5" t="e">
        <f t="shared" si="1147"/>
        <v>#N/A</v>
      </c>
      <c r="AK1073" s="5" t="e">
        <f t="shared" si="1148"/>
        <v>#N/A</v>
      </c>
      <c r="AL1073" s="5" t="e">
        <f t="shared" si="1149"/>
        <v>#N/A</v>
      </c>
      <c r="AM1073" s="5" t="e">
        <f t="shared" si="1150"/>
        <v>#N/A</v>
      </c>
      <c r="AN1073" s="5" t="e">
        <f t="shared" si="1151"/>
        <v>#N/A</v>
      </c>
      <c r="AO1073" s="5" t="e">
        <f t="shared" si="1152"/>
        <v>#N/A</v>
      </c>
      <c r="AP1073" s="5" t="e">
        <f t="shared" si="1153"/>
        <v>#N/A</v>
      </c>
      <c r="AQ1073" s="5" t="e">
        <f t="shared" si="1154"/>
        <v>#N/A</v>
      </c>
      <c r="AR1073" s="5" t="e">
        <f t="shared" si="1155"/>
        <v>#N/A</v>
      </c>
      <c r="AS1073" s="5" t="e">
        <f t="shared" si="1156"/>
        <v>#N/A</v>
      </c>
      <c r="AT1073" s="5" t="e">
        <f t="shared" si="1157"/>
        <v>#N/A</v>
      </c>
      <c r="AU1073" s="5" t="e">
        <f t="shared" si="1158"/>
        <v>#N/A</v>
      </c>
      <c r="AV1073" s="5" t="e">
        <f t="shared" si="1159"/>
        <v>#N/A</v>
      </c>
      <c r="AW1073" s="5" t="e">
        <f t="shared" si="1160"/>
        <v>#N/A</v>
      </c>
      <c r="AX1073" s="5" t="e">
        <f t="shared" si="1161"/>
        <v>#N/A</v>
      </c>
      <c r="AY1073" s="5" t="e">
        <f t="shared" si="1162"/>
        <v>#N/A</v>
      </c>
      <c r="AZ1073" s="5" t="e">
        <f t="shared" si="1163"/>
        <v>#N/A</v>
      </c>
      <c r="BA1073" s="5" t="e">
        <f t="shared" si="1164"/>
        <v>#N/A</v>
      </c>
      <c r="BB1073" s="5" t="e">
        <f t="shared" si="1165"/>
        <v>#N/A</v>
      </c>
      <c r="BC1073" s="5" t="e">
        <f t="shared" si="1166"/>
        <v>#N/A</v>
      </c>
      <c r="BD1073" s="5" t="e">
        <f t="shared" si="1167"/>
        <v>#N/A</v>
      </c>
      <c r="BE1073" s="5" t="e">
        <f t="shared" si="1168"/>
        <v>#N/A</v>
      </c>
      <c r="BF1073" s="5" t="e">
        <f t="shared" si="1169"/>
        <v>#N/A</v>
      </c>
      <c r="BG1073" s="5" t="e">
        <f t="shared" si="1170"/>
        <v>#N/A</v>
      </c>
      <c r="BH1073" s="5" t="e">
        <f t="shared" si="1171"/>
        <v>#N/A</v>
      </c>
      <c r="BI1073" s="5" t="e">
        <f t="shared" si="1172"/>
        <v>#N/A</v>
      </c>
      <c r="BJ1073" s="8" t="e">
        <f t="shared" si="1173"/>
        <v>#N/A</v>
      </c>
      <c r="BK1073" s="8" t="e">
        <f t="shared" si="1174"/>
        <v>#N/A</v>
      </c>
      <c r="BL1073" s="8" t="e">
        <f t="shared" si="1175"/>
        <v>#N/A</v>
      </c>
      <c r="BM1073" s="8" t="e">
        <f t="shared" si="1176"/>
        <v>#N/A</v>
      </c>
      <c r="BN1073" s="8" t="e">
        <f t="shared" si="1177"/>
        <v>#N/A</v>
      </c>
    </row>
    <row r="1074" spans="1:66" x14ac:dyDescent="0.25">
      <c r="A1074" t="s">
        <v>34</v>
      </c>
      <c r="B1074" t="s">
        <v>439</v>
      </c>
      <c r="C1074" t="s">
        <v>284</v>
      </c>
      <c r="D1074" s="18" t="s">
        <v>548</v>
      </c>
      <c r="E1074">
        <f>VLOOKUP(A1074,home!$A$2:$E$405,3,FALSE)</f>
        <v>1.6539999999999999</v>
      </c>
      <c r="F1074">
        <f>VLOOKUP(B1074,home!$B$2:$E$405,3,FALSE)</f>
        <v>1.5648</v>
      </c>
      <c r="G1074">
        <f>VLOOKUP(C1074,away!$B$2:$E$405,4,FALSE)</f>
        <v>1.3513999999999999</v>
      </c>
      <c r="H1074">
        <f>VLOOKUP(A1074,away!$A$2:$E$405,3,FALSE)</f>
        <v>1.3683000000000001</v>
      </c>
      <c r="I1074">
        <f>VLOOKUP(C1074,away!$B$2:$E$405,3,FALSE)</f>
        <v>1.0318000000000001</v>
      </c>
      <c r="J1074">
        <f>VLOOKUP(B1074,home!$B$2:$E$405,4,FALSE)</f>
        <v>0.68779999999999997</v>
      </c>
      <c r="K1074" s="3">
        <f t="shared" si="1122"/>
        <v>3.4976653708799996</v>
      </c>
      <c r="L1074" s="3">
        <f t="shared" si="1123"/>
        <v>0.97104425233200009</v>
      </c>
      <c r="M1074" s="5">
        <f t="shared" si="1124"/>
        <v>1.1462096735568666E-2</v>
      </c>
      <c r="N1074" s="5">
        <f t="shared" si="1125"/>
        <v>4.0090578829675212E-2</v>
      </c>
      <c r="O1074" s="5">
        <f t="shared" si="1126"/>
        <v>1.1130203154747335E-2</v>
      </c>
      <c r="P1074" s="5">
        <f t="shared" si="1127"/>
        <v>3.8929726145219078E-2</v>
      </c>
      <c r="Q1074" s="5">
        <f t="shared" si="1128"/>
        <v>7.0111714635544928E-2</v>
      </c>
      <c r="R1074" s="5">
        <f t="shared" si="1129"/>
        <v>5.403959900352447E-3</v>
      </c>
      <c r="S1074" s="5">
        <f t="shared" si="1130"/>
        <v>3.3055112269268529E-2</v>
      </c>
      <c r="T1074" s="5">
        <f t="shared" si="1131"/>
        <v>6.8081577517987282E-2</v>
      </c>
      <c r="U1074" s="5">
        <f t="shared" si="1132"/>
        <v>1.8901243409086887E-2</v>
      </c>
      <c r="V1074" s="5">
        <f t="shared" si="1133"/>
        <v>1.2474220206237296E-2</v>
      </c>
      <c r="W1074" s="5">
        <f t="shared" si="1134"/>
        <v>8.1742438791255312E-2</v>
      </c>
      <c r="X1074" s="5">
        <f t="shared" si="1135"/>
        <v>7.9375525359848792E-2</v>
      </c>
      <c r="Y1074" s="5">
        <f t="shared" si="1136"/>
        <v>3.853857383825704E-2</v>
      </c>
      <c r="Z1074" s="5">
        <f t="shared" si="1137"/>
        <v>1.7491614003566172E-3</v>
      </c>
      <c r="AA1074" s="5">
        <f t="shared" si="1138"/>
        <v>6.117981258107307E-3</v>
      </c>
      <c r="AB1074" s="5">
        <f t="shared" si="1139"/>
        <v>1.0699325593087394E-2</v>
      </c>
      <c r="AC1074" s="5">
        <f t="shared" si="1140"/>
        <v>2.6479556255457398E-3</v>
      </c>
      <c r="AD1074" s="5">
        <f t="shared" si="1141"/>
        <v>7.1476924372862918E-2</v>
      </c>
      <c r="AE1074" s="5">
        <f t="shared" si="1142"/>
        <v>6.9407256586637586E-2</v>
      </c>
      <c r="AF1074" s="5">
        <f t="shared" si="1143"/>
        <v>3.3698758789293397E-2</v>
      </c>
      <c r="AG1074" s="5">
        <f t="shared" si="1144"/>
        <v>1.0907662011021941E-2</v>
      </c>
      <c r="AH1074" s="5">
        <f t="shared" si="1145"/>
        <v>4.2462828105432134E-4</v>
      </c>
      <c r="AI1074" s="5">
        <f t="shared" si="1146"/>
        <v>1.4852076341399995E-3</v>
      </c>
      <c r="AJ1074" s="5">
        <f t="shared" si="1147"/>
        <v>2.597379655249045E-3</v>
      </c>
      <c r="AK1074" s="5">
        <f t="shared" si="1148"/>
        <v>3.0282549583976054E-3</v>
      </c>
      <c r="AL1074" s="5">
        <f t="shared" si="1149"/>
        <v>3.5973937308451329E-4</v>
      </c>
      <c r="AM1074" s="5">
        <f t="shared" si="1150"/>
        <v>5.0000472639194257E-2</v>
      </c>
      <c r="AN1074" s="5">
        <f t="shared" si="1151"/>
        <v>4.8552671570173012E-2</v>
      </c>
      <c r="AO1074" s="5">
        <f t="shared" si="1152"/>
        <v>2.3573396331789905E-2</v>
      </c>
      <c r="AP1074" s="5">
        <f t="shared" si="1153"/>
        <v>7.6302703386429476E-3</v>
      </c>
      <c r="AQ1074" s="5">
        <f t="shared" si="1154"/>
        <v>1.8523325390196442E-3</v>
      </c>
      <c r="AR1074" s="5">
        <f t="shared" si="1155"/>
        <v>8.2466570339083205E-5</v>
      </c>
      <c r="AS1074" s="5">
        <f t="shared" si="1156"/>
        <v>2.8844046733025105E-4</v>
      </c>
      <c r="AT1074" s="5">
        <f t="shared" si="1157"/>
        <v>5.0443411707073169E-4</v>
      </c>
      <c r="AU1074" s="5">
        <f t="shared" si="1158"/>
        <v>5.8811391438957515E-4</v>
      </c>
      <c r="AV1074" s="5">
        <f t="shared" si="1159"/>
        <v>5.1425641812327552E-4</v>
      </c>
      <c r="AW1074" s="5">
        <f t="shared" si="1160"/>
        <v>3.3939289936113666E-5</v>
      </c>
      <c r="AX1074" s="5">
        <f t="shared" si="1161"/>
        <v>2.9147486946290439E-2</v>
      </c>
      <c r="AY1074" s="5">
        <f t="shared" si="1162"/>
        <v>2.830349966911733E-2</v>
      </c>
      <c r="AZ1074" s="5">
        <f t="shared" si="1163"/>
        <v>1.3741975337288525E-2</v>
      </c>
      <c r="BA1074" s="5">
        <f t="shared" si="1164"/>
        <v>4.4480220556540407E-3</v>
      </c>
      <c r="BB1074" s="5">
        <f t="shared" si="1165"/>
        <v>1.0798065628472057E-3</v>
      </c>
      <c r="BC1074" s="5">
        <f t="shared" si="1166"/>
        <v>2.0970799129663042E-4</v>
      </c>
      <c r="BD1074" s="5">
        <f t="shared" si="1167"/>
        <v>1.3346448189549886E-5</v>
      </c>
      <c r="BE1074" s="5">
        <f t="shared" si="1168"/>
        <v>4.6681409656832703E-5</v>
      </c>
      <c r="BF1074" s="5">
        <f t="shared" si="1169"/>
        <v>8.1637975010283507E-5</v>
      </c>
      <c r="BG1074" s="5">
        <f t="shared" si="1170"/>
        <v>9.5180772714078453E-5</v>
      </c>
      <c r="BH1074" s="5">
        <f t="shared" si="1171"/>
        <v>8.3227623173908047E-5</v>
      </c>
      <c r="BI1074" s="5">
        <f t="shared" si="1172"/>
        <v>5.8220475095205589E-5</v>
      </c>
      <c r="BJ1074" s="8">
        <f t="shared" si="1173"/>
        <v>0.77197065271369825</v>
      </c>
      <c r="BK1074" s="8">
        <f t="shared" si="1174"/>
        <v>0.12723235002404115</v>
      </c>
      <c r="BL1074" s="8">
        <f t="shared" si="1175"/>
        <v>6.2144190035315128E-2</v>
      </c>
      <c r="BM1074" s="8">
        <f t="shared" si="1176"/>
        <v>0.7576985143931223</v>
      </c>
      <c r="BN1074" s="8">
        <f t="shared" si="1177"/>
        <v>0.17712827940110767</v>
      </c>
    </row>
    <row r="1075" spans="1:66" x14ac:dyDescent="0.25">
      <c r="A1075" t="s">
        <v>34</v>
      </c>
      <c r="B1075" t="s">
        <v>203</v>
      </c>
      <c r="C1075" t="s">
        <v>270</v>
      </c>
      <c r="D1075" s="18" t="s">
        <v>548</v>
      </c>
      <c r="E1075">
        <f>VLOOKUP(A1075,home!$A$2:$E$405,3,FALSE)</f>
        <v>1.6539999999999999</v>
      </c>
      <c r="F1075">
        <f>VLOOKUP(B1075,home!$B$2:$E$405,3,FALSE)</f>
        <v>0.60460000000000003</v>
      </c>
      <c r="G1075">
        <f>VLOOKUP(C1075,away!$B$2:$E$405,4,FALSE)</f>
        <v>0.67569999999999997</v>
      </c>
      <c r="H1075">
        <f>VLOOKUP(A1075,away!$A$2:$E$405,3,FALSE)</f>
        <v>1.3683000000000001</v>
      </c>
      <c r="I1075">
        <f>VLOOKUP(C1075,away!$B$2:$E$405,3,FALSE)</f>
        <v>1.3756999999999999</v>
      </c>
      <c r="J1075">
        <f>VLOOKUP(B1075,home!$B$2:$E$405,4,FALSE)</f>
        <v>0.73080000000000001</v>
      </c>
      <c r="K1075" s="3">
        <f t="shared" si="1122"/>
        <v>0.67570567587999997</v>
      </c>
      <c r="L1075" s="3">
        <f t="shared" si="1123"/>
        <v>1.3756362225480001</v>
      </c>
      <c r="M1075" s="5">
        <f t="shared" si="1124"/>
        <v>0.12856227027714004</v>
      </c>
      <c r="N1075" s="5">
        <f t="shared" si="1125"/>
        <v>8.6870255730282148E-2</v>
      </c>
      <c r="O1075" s="5">
        <f t="shared" si="1126"/>
        <v>0.17685491584623997</v>
      </c>
      <c r="P1075" s="5">
        <f t="shared" si="1127"/>
        <v>0.11950187044458409</v>
      </c>
      <c r="Q1075" s="5">
        <f t="shared" si="1128"/>
        <v>2.934936243104936E-2</v>
      </c>
      <c r="R1075" s="5">
        <f t="shared" si="1129"/>
        <v>0.12164401418688303</v>
      </c>
      <c r="S1075" s="5">
        <f t="shared" si="1130"/>
        <v>2.7770000111559643E-2</v>
      </c>
      <c r="T1075" s="5">
        <f t="shared" si="1131"/>
        <v>4.037404606884093E-2</v>
      </c>
      <c r="U1075" s="5">
        <f t="shared" si="1132"/>
        <v>8.2195550822904112E-2</v>
      </c>
      <c r="V1075" s="5">
        <f t="shared" si="1133"/>
        <v>2.8681016672775644E-3</v>
      </c>
      <c r="W1075" s="5">
        <f t="shared" si="1134"/>
        <v>6.6105102593730968E-3</v>
      </c>
      <c r="X1075" s="5">
        <f t="shared" si="1135"/>
        <v>9.0936573623188067E-3</v>
      </c>
      <c r="Y1075" s="5">
        <f t="shared" si="1136"/>
        <v>6.2547822315230294E-3</v>
      </c>
      <c r="Z1075" s="5">
        <f t="shared" si="1137"/>
        <v>5.5779304057206387E-2</v>
      </c>
      <c r="AA1075" s="5">
        <f t="shared" si="1138"/>
        <v>3.7690392348090671E-2</v>
      </c>
      <c r="AB1075" s="5">
        <f t="shared" si="1139"/>
        <v>1.2733806017874489E-2</v>
      </c>
      <c r="AC1075" s="5">
        <f t="shared" si="1140"/>
        <v>1.6662329912483807E-4</v>
      </c>
      <c r="AD1075" s="5">
        <f t="shared" si="1141"/>
        <v>1.1166898256803428E-3</v>
      </c>
      <c r="AE1075" s="5">
        <f t="shared" si="1142"/>
        <v>1.5361589735566916E-3</v>
      </c>
      <c r="AF1075" s="5">
        <f t="shared" si="1143"/>
        <v>1.0565979638083706E-3</v>
      </c>
      <c r="AG1075" s="5">
        <f t="shared" si="1144"/>
        <v>4.8449814389508528E-4</v>
      </c>
      <c r="AH1075" s="5">
        <f t="shared" si="1145"/>
        <v>1.9183007782402926E-2</v>
      </c>
      <c r="AI1075" s="5">
        <f t="shared" si="1146"/>
        <v>1.2962067239019867E-2</v>
      </c>
      <c r="AJ1075" s="5">
        <f t="shared" si="1147"/>
        <v>4.379271202271961E-3</v>
      </c>
      <c r="AK1075" s="5">
        <f t="shared" si="1148"/>
        <v>9.8636613586433196E-4</v>
      </c>
      <c r="AL1075" s="5">
        <f t="shared" si="1149"/>
        <v>6.1952222412195993E-6</v>
      </c>
      <c r="AM1075" s="5">
        <f t="shared" si="1150"/>
        <v>1.5091073068193117E-4</v>
      </c>
      <c r="AN1075" s="5">
        <f t="shared" si="1151"/>
        <v>2.0759826749725034E-4</v>
      </c>
      <c r="AO1075" s="5">
        <f t="shared" si="1152"/>
        <v>1.4278984825371341E-4</v>
      </c>
      <c r="AP1075" s="5">
        <f t="shared" si="1153"/>
        <v>6.5475629156646844E-5</v>
      </c>
      <c r="AQ1075" s="5">
        <f t="shared" si="1154"/>
        <v>2.2517661790500833E-5</v>
      </c>
      <c r="AR1075" s="5">
        <f t="shared" si="1155"/>
        <v>5.277768072578729E-3</v>
      </c>
      <c r="AS1075" s="5">
        <f t="shared" si="1156"/>
        <v>3.5662178426196949E-3</v>
      </c>
      <c r="AT1075" s="5">
        <f t="shared" si="1157"/>
        <v>1.2048568188413277E-3</v>
      </c>
      <c r="AU1075" s="5">
        <f t="shared" si="1158"/>
        <v>2.7137619703793543E-4</v>
      </c>
      <c r="AV1075" s="5">
        <f t="shared" si="1159"/>
        <v>4.5842609159315539E-5</v>
      </c>
      <c r="AW1075" s="5">
        <f t="shared" si="1160"/>
        <v>1.5996153373979081E-7</v>
      </c>
      <c r="AX1075" s="5">
        <f t="shared" si="1161"/>
        <v>1.6995206212163148E-5</v>
      </c>
      <c r="AY1075" s="5">
        <f t="shared" si="1162"/>
        <v>2.3379221275124415E-5</v>
      </c>
      <c r="AZ1075" s="5">
        <f t="shared" si="1163"/>
        <v>1.6080651820512999E-5</v>
      </c>
      <c r="BA1075" s="5">
        <f t="shared" si="1164"/>
        <v>7.3737090421600441E-6</v>
      </c>
      <c r="BB1075" s="5">
        <f t="shared" si="1165"/>
        <v>2.5358853132312677E-6</v>
      </c>
      <c r="BC1075" s="5">
        <f t="shared" si="1166"/>
        <v>6.9769113862168253E-7</v>
      </c>
      <c r="BD1075" s="5">
        <f t="shared" si="1167"/>
        <v>1.210048155807774E-3</v>
      </c>
      <c r="BE1075" s="5">
        <f t="shared" si="1168"/>
        <v>8.1763640696743951E-4</v>
      </c>
      <c r="BF1075" s="5">
        <f t="shared" si="1169"/>
        <v>2.7624078049701416E-4</v>
      </c>
      <c r="BG1075" s="5">
        <f t="shared" si="1170"/>
        <v>6.2219154430451237E-5</v>
      </c>
      <c r="BH1075" s="5">
        <f t="shared" si="1171"/>
        <v>1.0510458949277534E-5</v>
      </c>
      <c r="BI1075" s="5">
        <f t="shared" si="1172"/>
        <v>1.4203953536261146E-6</v>
      </c>
      <c r="BJ1075" s="8">
        <f t="shared" si="1173"/>
        <v>0.18340291349250973</v>
      </c>
      <c r="BK1075" s="8">
        <f t="shared" si="1174"/>
        <v>0.27889844024320248</v>
      </c>
      <c r="BL1075" s="8">
        <f t="shared" si="1175"/>
        <v>0.48137352847379389</v>
      </c>
      <c r="BM1075" s="8">
        <f t="shared" si="1176"/>
        <v>0.33664827809079251</v>
      </c>
      <c r="BN1075" s="8">
        <f t="shared" si="1177"/>
        <v>0.66278268891617853</v>
      </c>
    </row>
    <row r="1076" spans="1:66" x14ac:dyDescent="0.25">
      <c r="A1076" t="s">
        <v>59</v>
      </c>
      <c r="B1076" t="s">
        <v>66</v>
      </c>
      <c r="C1076" t="s">
        <v>67</v>
      </c>
      <c r="D1076" s="18" t="s">
        <v>549</v>
      </c>
      <c r="E1076">
        <f>VLOOKUP(A1076,home!$A$2:$E$405,3,FALSE)</f>
        <v>1.6243000000000001</v>
      </c>
      <c r="F1076">
        <f>VLOOKUP(B1076,home!$B$2:$E$405,3,FALSE)</f>
        <v>1.0044999999999999</v>
      </c>
      <c r="G1076">
        <f>VLOOKUP(C1076,away!$B$2:$E$405,4,FALSE)</f>
        <v>0.9073</v>
      </c>
      <c r="H1076">
        <f>VLOOKUP(A1076,away!$A$2:$E$405,3,FALSE)</f>
        <v>1.2161999999999999</v>
      </c>
      <c r="I1076">
        <f>VLOOKUP(C1076,away!$B$2:$E$405,3,FALSE)</f>
        <v>0.77900000000000003</v>
      </c>
      <c r="J1076">
        <f>VLOOKUP(B1076,home!$B$2:$E$405,4,FALSE)</f>
        <v>1.2549999999999999</v>
      </c>
      <c r="K1076" s="3">
        <f t="shared" si="1122"/>
        <v>1.4803591632549999</v>
      </c>
      <c r="L1076" s="3">
        <f t="shared" si="1123"/>
        <v>1.1890118489999999</v>
      </c>
      <c r="M1076" s="5">
        <f t="shared" si="1124"/>
        <v>6.929579781222818E-2</v>
      </c>
      <c r="N1076" s="5">
        <f t="shared" si="1125"/>
        <v>0.10258266926639778</v>
      </c>
      <c r="O1076" s="5">
        <f t="shared" si="1126"/>
        <v>8.2393524684647571E-2</v>
      </c>
      <c r="P1076" s="5">
        <f t="shared" si="1127"/>
        <v>0.12197200925979508</v>
      </c>
      <c r="Q1076" s="5">
        <f t="shared" si="1128"/>
        <v>7.5929597219834513E-2</v>
      </c>
      <c r="R1076" s="5">
        <f t="shared" si="1129"/>
        <v>4.8983438565459989E-2</v>
      </c>
      <c r="S1076" s="5">
        <f t="shared" si="1130"/>
        <v>5.3672702792110227E-2</v>
      </c>
      <c r="T1076" s="5">
        <f t="shared" si="1131"/>
        <v>9.028119078418069E-2</v>
      </c>
      <c r="U1076" s="5">
        <f t="shared" si="1132"/>
        <v>7.2513082128117051E-2</v>
      </c>
      <c r="V1076" s="5">
        <f t="shared" si="1133"/>
        <v>1.049697674260586E-2</v>
      </c>
      <c r="W1076" s="5">
        <f t="shared" si="1134"/>
        <v>3.7467691668881122E-2</v>
      </c>
      <c r="X1076" s="5">
        <f t="shared" si="1135"/>
        <v>4.4549529348978233E-2</v>
      </c>
      <c r="Y1076" s="5">
        <f t="shared" si="1136"/>
        <v>2.6484959131654193E-2</v>
      </c>
      <c r="Z1076" s="5">
        <f t="shared" si="1137"/>
        <v>1.9413962953031823E-2</v>
      </c>
      <c r="AA1076" s="5">
        <f t="shared" si="1138"/>
        <v>2.8739637952613761E-2</v>
      </c>
      <c r="AB1076" s="5">
        <f t="shared" si="1139"/>
        <v>2.1272493195891477E-2</v>
      </c>
      <c r="AC1076" s="5">
        <f t="shared" si="1140"/>
        <v>1.1547754200751871E-3</v>
      </c>
      <c r="AD1076" s="5">
        <f t="shared" si="1141"/>
        <v>1.3866410172010306E-2</v>
      </c>
      <c r="AE1076" s="5">
        <f t="shared" si="1142"/>
        <v>1.6487325997614381E-2</v>
      </c>
      <c r="AF1076" s="5">
        <f t="shared" si="1143"/>
        <v>9.8018129847446227E-3</v>
      </c>
      <c r="AG1076" s="5">
        <f t="shared" si="1144"/>
        <v>3.8848239268478033E-3</v>
      </c>
      <c r="AH1076" s="5">
        <f t="shared" si="1145"/>
        <v>5.7708579968004693E-3</v>
      </c>
      <c r="AI1076" s="5">
        <f t="shared" si="1146"/>
        <v>8.5429425154069684E-3</v>
      </c>
      <c r="AJ1076" s="5">
        <f t="shared" si="1147"/>
        <v>6.3233116169217132E-3</v>
      </c>
      <c r="AK1076" s="5">
        <f t="shared" si="1148"/>
        <v>3.1202574314089485E-3</v>
      </c>
      <c r="AL1076" s="5">
        <f t="shared" si="1149"/>
        <v>8.1303791962715165E-5</v>
      </c>
      <c r="AM1076" s="5">
        <f t="shared" si="1150"/>
        <v>4.1054534719175573E-3</v>
      </c>
      <c r="AN1076" s="5">
        <f t="shared" si="1151"/>
        <v>4.8814328236281637E-3</v>
      </c>
      <c r="AO1076" s="5">
        <f t="shared" si="1152"/>
        <v>2.9020407336957077E-3</v>
      </c>
      <c r="AP1076" s="5">
        <f t="shared" si="1153"/>
        <v>1.150186939548283E-3</v>
      </c>
      <c r="AQ1076" s="5">
        <f t="shared" si="1154"/>
        <v>3.418964749219889E-4</v>
      </c>
      <c r="AR1076" s="5">
        <f t="shared" si="1155"/>
        <v>1.3723237074184311E-3</v>
      </c>
      <c r="AS1076" s="5">
        <f t="shared" si="1156"/>
        <v>2.0315319752289484E-3</v>
      </c>
      <c r="AT1076" s="5">
        <f t="shared" si="1157"/>
        <v>1.5036984874878517E-3</v>
      </c>
      <c r="AU1076" s="5">
        <f t="shared" si="1158"/>
        <v>7.4200461157510826E-4</v>
      </c>
      <c r="AV1076" s="5">
        <f t="shared" si="1159"/>
        <v>2.7460833148066976E-4</v>
      </c>
      <c r="AW1076" s="5">
        <f t="shared" si="1160"/>
        <v>3.9752237586390962E-6</v>
      </c>
      <c r="AX1076" s="5">
        <f t="shared" si="1161"/>
        <v>1.0129242777450343E-3</v>
      </c>
      <c r="AY1076" s="5">
        <f t="shared" si="1162"/>
        <v>1.2043789683786126E-3</v>
      </c>
      <c r="AZ1076" s="5">
        <f t="shared" si="1163"/>
        <v>7.1601043204428348E-4</v>
      </c>
      <c r="BA1076" s="5">
        <f t="shared" si="1164"/>
        <v>2.8378162923608737E-4</v>
      </c>
      <c r="BB1076" s="5">
        <f t="shared" si="1165"/>
        <v>8.43549299225582E-5</v>
      </c>
      <c r="BC1076" s="5">
        <f t="shared" si="1166"/>
        <v>2.0059802239897253E-5</v>
      </c>
      <c r="BD1076" s="5">
        <f t="shared" si="1167"/>
        <v>2.71951524797354E-4</v>
      </c>
      <c r="BE1076" s="5">
        <f t="shared" si="1168"/>
        <v>4.0258593169493242E-4</v>
      </c>
      <c r="BF1076" s="5">
        <f t="shared" si="1169"/>
        <v>2.9798588649107235E-4</v>
      </c>
      <c r="BG1076" s="5">
        <f t="shared" si="1170"/>
        <v>1.4704204586257441E-4</v>
      </c>
      <c r="BH1076" s="5">
        <f t="shared" si="1171"/>
        <v>5.4418759994106018E-5</v>
      </c>
      <c r="BI1076" s="5">
        <f t="shared" si="1172"/>
        <v>1.6111862002049884E-5</v>
      </c>
      <c r="BJ1076" s="8">
        <f t="shared" si="1173"/>
        <v>0.4380385309844218</v>
      </c>
      <c r="BK1076" s="8">
        <f t="shared" si="1174"/>
        <v>0.25787794478715587</v>
      </c>
      <c r="BL1076" s="8">
        <f t="shared" si="1175"/>
        <v>0.28477380921130108</v>
      </c>
      <c r="BM1076" s="8">
        <f t="shared" si="1176"/>
        <v>0.49774680738292737</v>
      </c>
      <c r="BN1076" s="8">
        <f t="shared" si="1177"/>
        <v>0.5011570368083631</v>
      </c>
    </row>
    <row r="1077" spans="1:66" x14ac:dyDescent="0.25">
      <c r="A1077" t="s">
        <v>141</v>
      </c>
      <c r="B1077" t="s">
        <v>146</v>
      </c>
      <c r="C1077" t="s">
        <v>427</v>
      </c>
      <c r="D1077" s="18" t="s">
        <v>549</v>
      </c>
      <c r="E1077">
        <f>VLOOKUP(A1077,home!$A$2:$E$405,3,FALSE)</f>
        <v>1.3167</v>
      </c>
      <c r="F1077">
        <f>VLOOKUP(B1077,home!$B$2:$E$405,3,FALSE)</f>
        <v>0.3377</v>
      </c>
      <c r="G1077">
        <f>VLOOKUP(C1077,away!$B$2:$E$405,4,FALSE)</f>
        <v>1.1392</v>
      </c>
      <c r="H1077">
        <f>VLOOKUP(A1077,away!$A$2:$E$405,3,FALSE)</f>
        <v>1.0889</v>
      </c>
      <c r="I1077">
        <f>VLOOKUP(C1077,away!$B$2:$E$405,3,FALSE)</f>
        <v>1.2244999999999999</v>
      </c>
      <c r="J1077">
        <f>VLOOKUP(B1077,home!$B$2:$E$405,4,FALSE)</f>
        <v>1.2605</v>
      </c>
      <c r="K1077" s="3">
        <f t="shared" si="1122"/>
        <v>0.50654481292800002</v>
      </c>
      <c r="L1077" s="3">
        <f t="shared" si="1123"/>
        <v>1.680697822025</v>
      </c>
      <c r="M1077" s="5">
        <f t="shared" si="1124"/>
        <v>0.11222576979444422</v>
      </c>
      <c r="N1077" s="5">
        <f t="shared" si="1125"/>
        <v>5.6847381566227546E-2</v>
      </c>
      <c r="O1077" s="5">
        <f t="shared" si="1126"/>
        <v>0.18861760686860141</v>
      </c>
      <c r="P1077" s="5">
        <f t="shared" si="1127"/>
        <v>9.5543270386182738E-2</v>
      </c>
      <c r="Q1077" s="5">
        <f t="shared" si="1128"/>
        <v>1.439787313045568E-2</v>
      </c>
      <c r="R1077" s="5">
        <f t="shared" si="1129"/>
        <v>0.15850460052981311</v>
      </c>
      <c r="S1077" s="5">
        <f t="shared" si="1130"/>
        <v>2.0335161284273807E-2</v>
      </c>
      <c r="T1077" s="5">
        <f t="shared" si="1131"/>
        <v>2.4198474012149127E-2</v>
      </c>
      <c r="U1077" s="5">
        <f t="shared" si="1132"/>
        <v>8.0289683223601555E-2</v>
      </c>
      <c r="V1077" s="5">
        <f t="shared" si="1133"/>
        <v>1.9235904913309564E-3</v>
      </c>
      <c r="W1077" s="5">
        <f t="shared" si="1134"/>
        <v>2.4310559838092503E-3</v>
      </c>
      <c r="X1077" s="5">
        <f t="shared" si="1135"/>
        <v>4.0858704972090501E-3</v>
      </c>
      <c r="Y1077" s="5">
        <f t="shared" si="1136"/>
        <v>3.4335568228677283E-3</v>
      </c>
      <c r="Z1077" s="5">
        <f t="shared" si="1137"/>
        <v>8.8799445630466503E-2</v>
      </c>
      <c r="AA1077" s="5">
        <f t="shared" si="1138"/>
        <v>4.4980898574994765E-2</v>
      </c>
      <c r="AB1077" s="5">
        <f t="shared" si="1139"/>
        <v>1.139242042700203E-2</v>
      </c>
      <c r="AC1077" s="5">
        <f t="shared" si="1140"/>
        <v>1.0235289918380124E-4</v>
      </c>
      <c r="AD1077" s="5">
        <f t="shared" si="1141"/>
        <v>3.0785969963403794E-4</v>
      </c>
      <c r="AE1077" s="5">
        <f t="shared" si="1142"/>
        <v>5.1741912666419809E-4</v>
      </c>
      <c r="AF1077" s="5">
        <f t="shared" si="1143"/>
        <v>4.348125996292979E-4</v>
      </c>
      <c r="AG1077" s="5">
        <f t="shared" si="1144"/>
        <v>2.4359619639532974E-4</v>
      </c>
      <c r="AH1077" s="5">
        <f t="shared" si="1145"/>
        <v>3.7311258717038123E-2</v>
      </c>
      <c r="AI1077" s="5">
        <f t="shared" si="1146"/>
        <v>1.8899824566930287E-2</v>
      </c>
      <c r="AJ1077" s="5">
        <f t="shared" si="1147"/>
        <v>4.7868040498138592E-3</v>
      </c>
      <c r="AK1077" s="5">
        <f t="shared" si="1148"/>
        <v>8.0824358731198479E-4</v>
      </c>
      <c r="AL1077" s="5">
        <f t="shared" si="1149"/>
        <v>3.4855205678479521E-6</v>
      </c>
      <c r="AM1077" s="5">
        <f t="shared" si="1150"/>
        <v>3.1188946791838805E-5</v>
      </c>
      <c r="AN1077" s="5">
        <f t="shared" si="1151"/>
        <v>5.2419194944297081E-5</v>
      </c>
      <c r="AO1077" s="5">
        <f t="shared" si="1152"/>
        <v>4.4050413387592021E-5</v>
      </c>
      <c r="AP1077" s="5">
        <f t="shared" si="1153"/>
        <v>2.4678477946608932E-5</v>
      </c>
      <c r="AQ1077" s="5">
        <f t="shared" si="1154"/>
        <v>1.036926603393941E-5</v>
      </c>
      <c r="AR1077" s="5">
        <f t="shared" si="1155"/>
        <v>1.2541790252547442E-2</v>
      </c>
      <c r="AS1077" s="5">
        <f t="shared" si="1156"/>
        <v>6.3529787972588583E-3</v>
      </c>
      <c r="AT1077" s="5">
        <f t="shared" si="1157"/>
        <v>1.609034228196519E-3</v>
      </c>
      <c r="AU1077" s="5">
        <f t="shared" si="1158"/>
        <v>2.7168264737218486E-4</v>
      </c>
      <c r="AV1077" s="5">
        <f t="shared" si="1159"/>
        <v>3.4404858947231793E-5</v>
      </c>
      <c r="AW1077" s="5">
        <f t="shared" si="1160"/>
        <v>8.2427600744380277E-8</v>
      </c>
      <c r="AX1077" s="5">
        <f t="shared" si="1161"/>
        <v>2.6330998696822216E-6</v>
      </c>
      <c r="AY1077" s="5">
        <f t="shared" si="1162"/>
        <v>4.4254452161492198E-6</v>
      </c>
      <c r="AZ1077" s="5">
        <f t="shared" si="1163"/>
        <v>3.7189180681364765E-6</v>
      </c>
      <c r="BA1077" s="5">
        <f t="shared" si="1164"/>
        <v>2.0834591658021318E-6</v>
      </c>
      <c r="BB1077" s="5">
        <f t="shared" si="1165"/>
        <v>8.7541632056041683E-7</v>
      </c>
      <c r="BC1077" s="5">
        <f t="shared" si="1166"/>
        <v>2.9426206066620607E-7</v>
      </c>
      <c r="BD1077" s="5">
        <f t="shared" si="1167"/>
        <v>3.5131599269584814E-3</v>
      </c>
      <c r="BE1077" s="5">
        <f t="shared" si="1168"/>
        <v>1.7795729379873303E-3</v>
      </c>
      <c r="BF1077" s="5">
        <f t="shared" si="1169"/>
        <v>4.5071672048226167E-4</v>
      </c>
      <c r="BG1077" s="5">
        <f t="shared" si="1170"/>
        <v>7.6102738953402968E-5</v>
      </c>
      <c r="BH1077" s="5">
        <f t="shared" si="1171"/>
        <v>9.6373619166149812E-6</v>
      </c>
      <c r="BI1077" s="5">
        <f t="shared" si="1172"/>
        <v>9.7635113783423362E-7</v>
      </c>
      <c r="BJ1077" s="8">
        <f t="shared" si="1173"/>
        <v>0.1070746365348465</v>
      </c>
      <c r="BK1077" s="8">
        <f t="shared" si="1174"/>
        <v>0.23013805582119953</v>
      </c>
      <c r="BL1077" s="8">
        <f t="shared" si="1175"/>
        <v>0.57223139736686524</v>
      </c>
      <c r="BM1077" s="8">
        <f t="shared" si="1176"/>
        <v>0.37210269006003777</v>
      </c>
      <c r="BN1077" s="8">
        <f t="shared" si="1177"/>
        <v>0.6261365022757247</v>
      </c>
    </row>
    <row r="1078" spans="1:66" x14ac:dyDescent="0.25">
      <c r="A1078" t="s">
        <v>448</v>
      </c>
      <c r="B1078" t="s">
        <v>459</v>
      </c>
      <c r="C1078" t="s">
        <v>450</v>
      </c>
      <c r="D1078" s="18" t="s">
        <v>549</v>
      </c>
      <c r="E1078">
        <f>VLOOKUP(A1078,home!$A$2:$E$405,3,FALSE)</f>
        <v>1.2833000000000001</v>
      </c>
      <c r="F1078">
        <f>VLOOKUP(B1078,home!$B$2:$E$405,3,FALSE)</f>
        <v>0.91679999999999995</v>
      </c>
      <c r="G1078">
        <f>VLOOKUP(C1078,away!$B$2:$E$405,4,FALSE)</f>
        <v>1.2663</v>
      </c>
      <c r="H1078">
        <f>VLOOKUP(A1078,away!$A$2:$E$405,3,FALSE)</f>
        <v>1.0667</v>
      </c>
      <c r="I1078">
        <f>VLOOKUP(C1078,away!$B$2:$E$405,3,FALSE)</f>
        <v>0.46870000000000001</v>
      </c>
      <c r="J1078">
        <f>VLOOKUP(B1078,home!$B$2:$E$405,4,FALSE)</f>
        <v>0.77200000000000002</v>
      </c>
      <c r="K1078" s="3">
        <f t="shared" si="1122"/>
        <v>1.4898392298719998</v>
      </c>
      <c r="L1078" s="3">
        <f t="shared" si="1123"/>
        <v>0.38597088788</v>
      </c>
      <c r="M1078" s="5">
        <f t="shared" si="1124"/>
        <v>0.15323078157306849</v>
      </c>
      <c r="N1078" s="5">
        <f t="shared" si="1125"/>
        <v>0.22828922961150494</v>
      </c>
      <c r="O1078" s="5">
        <f t="shared" si="1126"/>
        <v>5.914262081430359E-2</v>
      </c>
      <c r="P1078" s="5">
        <f t="shared" si="1127"/>
        <v>8.811299664659375E-2</v>
      </c>
      <c r="Q1078" s="5">
        <f t="shared" si="1128"/>
        <v>0.17005712501623838</v>
      </c>
      <c r="R1078" s="5">
        <f t="shared" si="1129"/>
        <v>1.1413664933623462E-2</v>
      </c>
      <c r="S1078" s="5">
        <f t="shared" si="1130"/>
        <v>1.2667004792278646E-2</v>
      </c>
      <c r="T1078" s="5">
        <f t="shared" si="1131"/>
        <v>6.5637099532837681E-2</v>
      </c>
      <c r="U1078" s="5">
        <f t="shared" si="1132"/>
        <v>1.7004525774726626E-2</v>
      </c>
      <c r="V1078" s="5">
        <f t="shared" si="1133"/>
        <v>8.0932951759739888E-4</v>
      </c>
      <c r="W1078" s="5">
        <f t="shared" si="1134"/>
        <v>8.4452592056146317E-2</v>
      </c>
      <c r="X1078" s="5">
        <f t="shared" si="1135"/>
        <v>3.2596241939678229E-2</v>
      </c>
      <c r="Y1078" s="5">
        <f t="shared" si="1136"/>
        <v>6.2906002215044488E-3</v>
      </c>
      <c r="Z1078" s="5">
        <f t="shared" si="1137"/>
        <v>1.4684474627984893E-3</v>
      </c>
      <c r="AA1078" s="5">
        <f t="shared" si="1138"/>
        <v>2.1877506370831931E-3</v>
      </c>
      <c r="AB1078" s="5">
        <f t="shared" si="1139"/>
        <v>1.629698362152001E-3</v>
      </c>
      <c r="AC1078" s="5">
        <f t="shared" si="1140"/>
        <v>2.9087028214058393E-5</v>
      </c>
      <c r="AD1078" s="5">
        <f t="shared" si="1141"/>
        <v>3.145519617740581E-2</v>
      </c>
      <c r="AE1078" s="5">
        <f t="shared" si="1142"/>
        <v>1.2140789997032903E-2</v>
      </c>
      <c r="AF1078" s="5">
        <f t="shared" si="1143"/>
        <v>2.3429957473597059E-3</v>
      </c>
      <c r="AG1078" s="5">
        <f t="shared" si="1144"/>
        <v>3.0144271630249656E-4</v>
      </c>
      <c r="AH1078" s="5">
        <f t="shared" si="1145"/>
        <v>1.4169449275536658E-4</v>
      </c>
      <c r="AI1078" s="5">
        <f t="shared" si="1146"/>
        <v>2.1110201396375898E-4</v>
      </c>
      <c r="AJ1078" s="5">
        <f t="shared" si="1147"/>
        <v>1.5725403095409745E-4</v>
      </c>
      <c r="AK1078" s="5">
        <f t="shared" si="1148"/>
        <v>7.8094408123640055E-5</v>
      </c>
      <c r="AL1078" s="5">
        <f t="shared" si="1149"/>
        <v>6.6904187087567878E-7</v>
      </c>
      <c r="AM1078" s="5">
        <f t="shared" si="1150"/>
        <v>9.3726370496837914E-3</v>
      </c>
      <c r="AN1078" s="5">
        <f t="shared" si="1151"/>
        <v>3.6175650438434368E-3</v>
      </c>
      <c r="AO1078" s="5">
        <f t="shared" si="1152"/>
        <v>6.9813739596795118E-4</v>
      </c>
      <c r="AP1078" s="5">
        <f t="shared" si="1153"/>
        <v>8.9820236861327065E-5</v>
      </c>
      <c r="AQ1078" s="5">
        <f t="shared" si="1154"/>
        <v>8.6669991427395807E-6</v>
      </c>
      <c r="AR1078" s="5">
        <f t="shared" si="1155"/>
        <v>1.0937989835299013E-5</v>
      </c>
      <c r="AS1078" s="5">
        <f t="shared" si="1156"/>
        <v>1.6295846352569638E-5</v>
      </c>
      <c r="AT1078" s="5">
        <f t="shared" si="1157"/>
        <v>1.2139095590012397E-5</v>
      </c>
      <c r="AU1078" s="5">
        <f t="shared" si="1158"/>
        <v>6.0284336083888861E-6</v>
      </c>
      <c r="AV1078" s="5">
        <f t="shared" si="1159"/>
        <v>2.2453492211141454E-6</v>
      </c>
      <c r="AW1078" s="5">
        <f t="shared" si="1160"/>
        <v>1.0686727910183192E-8</v>
      </c>
      <c r="AX1078" s="5">
        <f t="shared" si="1161"/>
        <v>2.3272870606617763E-3</v>
      </c>
      <c r="AY1078" s="5">
        <f t="shared" si="1162"/>
        <v>8.9826505315526131E-4</v>
      </c>
      <c r="AZ1078" s="5">
        <f t="shared" si="1163"/>
        <v>1.7335208005895579E-4</v>
      </c>
      <c r="BA1078" s="5">
        <f t="shared" si="1164"/>
        <v>2.2302952085399998E-5</v>
      </c>
      <c r="BB1078" s="5">
        <f t="shared" si="1165"/>
        <v>2.1520725546867344E-6</v>
      </c>
      <c r="BC1078" s="5">
        <f t="shared" si="1166"/>
        <v>1.6612747094292372E-7</v>
      </c>
      <c r="BD1078" s="5">
        <f t="shared" si="1167"/>
        <v>7.0362427472546222E-7</v>
      </c>
      <c r="BE1078" s="5">
        <f t="shared" si="1168"/>
        <v>1.0482870475762269E-6</v>
      </c>
      <c r="BF1078" s="5">
        <f t="shared" si="1169"/>
        <v>7.808895838228794E-7</v>
      </c>
      <c r="BG1078" s="5">
        <f t="shared" si="1170"/>
        <v>3.8779997872591501E-7</v>
      </c>
      <c r="BH1078" s="5">
        <f t="shared" si="1171"/>
        <v>1.4443990541234881E-7</v>
      </c>
      <c r="BI1078" s="5">
        <f t="shared" si="1172"/>
        <v>4.3038447488463669E-8</v>
      </c>
      <c r="BJ1078" s="8">
        <f t="shared" si="1173"/>
        <v>0.65077366508749723</v>
      </c>
      <c r="BK1078" s="8">
        <f t="shared" si="1174"/>
        <v>0.25574813365277849</v>
      </c>
      <c r="BL1078" s="8">
        <f t="shared" si="1175"/>
        <v>9.2017160261530867E-2</v>
      </c>
      <c r="BM1078" s="8">
        <f t="shared" si="1176"/>
        <v>0.28886273350284486</v>
      </c>
      <c r="BN1078" s="8">
        <f t="shared" si="1177"/>
        <v>0.71024641859533266</v>
      </c>
    </row>
    <row r="1079" spans="1:66" x14ac:dyDescent="0.25">
      <c r="A1079" t="s">
        <v>448</v>
      </c>
      <c r="B1079" t="s">
        <v>461</v>
      </c>
      <c r="C1079" t="s">
        <v>456</v>
      </c>
      <c r="D1079" s="18" t="s">
        <v>549</v>
      </c>
      <c r="E1079">
        <f>VLOOKUP(A1079,home!$A$2:$E$405,3,FALSE)</f>
        <v>1.2833000000000001</v>
      </c>
      <c r="F1079">
        <f>VLOOKUP(B1079,home!$B$2:$E$405,3,FALSE)</f>
        <v>0.64170000000000005</v>
      </c>
      <c r="G1079">
        <f>VLOOKUP(C1079,away!$B$2:$E$405,4,FALSE)</f>
        <v>0.43290000000000001</v>
      </c>
      <c r="H1079">
        <f>VLOOKUP(A1079,away!$A$2:$E$405,3,FALSE)</f>
        <v>1.0667</v>
      </c>
      <c r="I1079">
        <f>VLOOKUP(C1079,away!$B$2:$E$405,3,FALSE)</f>
        <v>1.5104</v>
      </c>
      <c r="J1079">
        <f>VLOOKUP(B1079,home!$B$2:$E$405,4,FALSE)</f>
        <v>1.2132000000000001</v>
      </c>
      <c r="K1079" s="3">
        <f t="shared" si="1122"/>
        <v>0.35649038376900005</v>
      </c>
      <c r="L1079" s="3">
        <f t="shared" si="1123"/>
        <v>1.9546395125759999</v>
      </c>
      <c r="M1079" s="5">
        <f t="shared" si="1124"/>
        <v>9.914915997217108E-2</v>
      </c>
      <c r="N1079" s="5">
        <f t="shared" si="1125"/>
        <v>3.5345722088853247E-2</v>
      </c>
      <c r="O1079" s="5">
        <f t="shared" si="1126"/>
        <v>0.19380086572032429</v>
      </c>
      <c r="P1079" s="5">
        <f t="shared" si="1127"/>
        <v>6.9088144995402861E-2</v>
      </c>
      <c r="Q1079" s="5">
        <f t="shared" si="1128"/>
        <v>6.3002050160238573E-3</v>
      </c>
      <c r="R1079" s="5">
        <f t="shared" si="1129"/>
        <v>0.1894054148541908</v>
      </c>
      <c r="S1079" s="5">
        <f t="shared" si="1130"/>
        <v>1.2035330859700504E-2</v>
      </c>
      <c r="T1079" s="5">
        <f t="shared" si="1131"/>
        <v>1.2314629661649741E-2</v>
      </c>
      <c r="U1079" s="5">
        <f t="shared" si="1132"/>
        <v>6.7521209029297147E-2</v>
      </c>
      <c r="V1079" s="5">
        <f t="shared" si="1133"/>
        <v>9.3181568696432083E-4</v>
      </c>
      <c r="W1079" s="5">
        <f t="shared" si="1134"/>
        <v>7.486541679952416E-4</v>
      </c>
      <c r="X1079" s="5">
        <f t="shared" si="1135"/>
        <v>1.4633490180182096E-3</v>
      </c>
      <c r="Y1079" s="5">
        <f t="shared" si="1136"/>
        <v>1.4301599056538411E-3</v>
      </c>
      <c r="Z1079" s="5">
        <f t="shared" si="1137"/>
        <v>0.12340643592328354</v>
      </c>
      <c r="AA1079" s="5">
        <f t="shared" si="1138"/>
        <v>4.3993207701855865E-2</v>
      </c>
      <c r="AB1079" s="5">
        <f t="shared" si="1139"/>
        <v>7.8415777484319611E-3</v>
      </c>
      <c r="AC1079" s="5">
        <f t="shared" si="1140"/>
        <v>4.0581166615563844E-5</v>
      </c>
      <c r="AD1079" s="5">
        <f t="shared" si="1141"/>
        <v>6.6722002914721256E-5</v>
      </c>
      <c r="AE1079" s="5">
        <f t="shared" si="1142"/>
        <v>1.3041746325532521E-4</v>
      </c>
      <c r="AF1079" s="5">
        <f t="shared" si="1143"/>
        <v>1.2745956340439366E-4</v>
      </c>
      <c r="AG1079" s="5">
        <f t="shared" si="1144"/>
        <v>8.3045832961971264E-5</v>
      </c>
      <c r="AH1079" s="5">
        <f t="shared" si="1145"/>
        <v>6.0303773940457057E-2</v>
      </c>
      <c r="AI1079" s="5">
        <f t="shared" si="1146"/>
        <v>2.1497715514752564E-2</v>
      </c>
      <c r="AJ1079" s="5">
        <f t="shared" si="1147"/>
        <v>3.8318644270054635E-3</v>
      </c>
      <c r="AK1079" s="5">
        <f t="shared" si="1148"/>
        <v>4.5534094004465251E-4</v>
      </c>
      <c r="AL1079" s="5">
        <f t="shared" si="1149"/>
        <v>1.1310948167410021E-6</v>
      </c>
      <c r="AM1079" s="5">
        <f t="shared" si="1150"/>
        <v>4.7571504849810669E-6</v>
      </c>
      <c r="AN1079" s="5">
        <f t="shared" si="1151"/>
        <v>9.2985143052140729E-6</v>
      </c>
      <c r="AO1079" s="5">
        <f t="shared" si="1152"/>
        <v>9.0876217346123018E-6</v>
      </c>
      <c r="AP1079" s="5">
        <f t="shared" si="1153"/>
        <v>5.9210081726058854E-6</v>
      </c>
      <c r="AQ1079" s="5">
        <f t="shared" si="1154"/>
        <v>2.893359132115219E-6</v>
      </c>
      <c r="AR1079" s="5">
        <f t="shared" si="1155"/>
        <v>2.3574427860293658E-2</v>
      </c>
      <c r="AS1079" s="5">
        <f t="shared" si="1156"/>
        <v>8.4040568350506935E-3</v>
      </c>
      <c r="AT1079" s="5">
        <f t="shared" si="1157"/>
        <v>1.4979827231718546E-3</v>
      </c>
      <c r="AU1079" s="5">
        <f t="shared" si="1158"/>
        <v>1.7800547862095546E-4</v>
      </c>
      <c r="AV1079" s="5">
        <f t="shared" si="1159"/>
        <v>1.5864310346642234E-5</v>
      </c>
      <c r="AW1079" s="5">
        <f t="shared" si="1160"/>
        <v>2.1893288725706203E-8</v>
      </c>
      <c r="AX1079" s="5">
        <f t="shared" si="1161"/>
        <v>2.826464003396308E-7</v>
      </c>
      <c r="AY1079" s="5">
        <f t="shared" si="1162"/>
        <v>5.524718221912168E-7</v>
      </c>
      <c r="AZ1079" s="5">
        <f t="shared" si="1163"/>
        <v>5.3994162661990744E-7</v>
      </c>
      <c r="BA1079" s="5">
        <f t="shared" si="1164"/>
        <v>3.5179707929194283E-7</v>
      </c>
      <c r="BB1079" s="5">
        <f t="shared" si="1165"/>
        <v>1.7190911789821585E-7</v>
      </c>
      <c r="BC1079" s="5">
        <f t="shared" si="1166"/>
        <v>6.7204070883187754E-8</v>
      </c>
      <c r="BD1079" s="5">
        <f t="shared" si="1167"/>
        <v>7.6799180303504209E-3</v>
      </c>
      <c r="BE1079" s="5">
        <f t="shared" si="1168"/>
        <v>2.7378169259540848E-3</v>
      </c>
      <c r="BF1079" s="5">
        <f t="shared" si="1169"/>
        <v>4.8800270331131779E-4</v>
      </c>
      <c r="BG1079" s="5">
        <f t="shared" si="1170"/>
        <v>5.7989423661253733E-5</v>
      </c>
      <c r="BH1079" s="5">
        <f t="shared" si="1171"/>
        <v>5.1681679738858674E-6</v>
      </c>
      <c r="BI1079" s="5">
        <f t="shared" si="1172"/>
        <v>3.6848043687864588E-7</v>
      </c>
      <c r="BJ1079" s="8">
        <f t="shared" si="1173"/>
        <v>5.8044288344677321E-2</v>
      </c>
      <c r="BK1079" s="8">
        <f t="shared" si="1174"/>
        <v>0.18124671624749328</v>
      </c>
      <c r="BL1079" s="8">
        <f t="shared" si="1175"/>
        <v>0.63329057081553131</v>
      </c>
      <c r="BM1079" s="8">
        <f t="shared" si="1176"/>
        <v>0.40289796810548606</v>
      </c>
      <c r="BN1079" s="8">
        <f t="shared" si="1177"/>
        <v>0.59308951264696608</v>
      </c>
    </row>
    <row r="1080" spans="1:66" x14ac:dyDescent="0.25">
      <c r="A1080" t="s">
        <v>22</v>
      </c>
      <c r="B1080" t="s">
        <v>248</v>
      </c>
      <c r="C1080" t="s">
        <v>166</v>
      </c>
      <c r="D1080" s="18" t="s">
        <v>549</v>
      </c>
      <c r="E1080">
        <f>VLOOKUP(A1080,home!$A$2:$E$405,3,FALSE)</f>
        <v>1.4</v>
      </c>
      <c r="F1080">
        <f>VLOOKUP(B1080,home!$B$2:$E$405,3,FALSE)</f>
        <v>0.91269999999999996</v>
      </c>
      <c r="G1080">
        <f>VLOOKUP(C1080,away!$B$2:$E$405,4,FALSE)</f>
        <v>0.99209999999999998</v>
      </c>
      <c r="H1080">
        <f>VLOOKUP(A1080,away!$A$2:$E$405,3,FALSE)</f>
        <v>1.125</v>
      </c>
      <c r="I1080">
        <f>VLOOKUP(C1080,away!$B$2:$E$405,3,FALSE)</f>
        <v>1.0369999999999999</v>
      </c>
      <c r="J1080">
        <f>VLOOKUP(B1080,home!$B$2:$E$405,4,FALSE)</f>
        <v>0.98770000000000002</v>
      </c>
      <c r="K1080" s="3">
        <f t="shared" si="1122"/>
        <v>1.2676855379999998</v>
      </c>
      <c r="L1080" s="3">
        <f t="shared" si="1123"/>
        <v>1.1522755124999999</v>
      </c>
      <c r="M1080" s="5">
        <f t="shared" si="1124"/>
        <v>8.8925080979376334E-2</v>
      </c>
      <c r="N1080" s="5">
        <f t="shared" si="1125"/>
        <v>0.11272903912303424</v>
      </c>
      <c r="O1080" s="5">
        <f t="shared" si="1126"/>
        <v>0.10246619325961485</v>
      </c>
      <c r="P1080" s="5">
        <f t="shared" si="1127"/>
        <v>0.12989491132912681</v>
      </c>
      <c r="Q1080" s="5">
        <f t="shared" si="1128"/>
        <v>7.1452486304453361E-2</v>
      </c>
      <c r="R1080" s="5">
        <f t="shared" si="1129"/>
        <v>5.9034642676073376E-2</v>
      </c>
      <c r="S1080" s="5">
        <f t="shared" si="1130"/>
        <v>4.7435121237378655E-2</v>
      </c>
      <c r="T1080" s="5">
        <f t="shared" si="1131"/>
        <v>8.2332950275863223E-2</v>
      </c>
      <c r="U1080" s="5">
        <f t="shared" si="1132"/>
        <v>7.483736276145582E-2</v>
      </c>
      <c r="V1080" s="5">
        <f t="shared" si="1133"/>
        <v>7.6988414156615066E-3</v>
      </c>
      <c r="W1080" s="5">
        <f t="shared" si="1134"/>
        <v>3.0193094514099534E-2</v>
      </c>
      <c r="X1080" s="5">
        <f t="shared" si="1135"/>
        <v>3.4790763455194974E-2</v>
      </c>
      <c r="Y1080" s="5">
        <f t="shared" si="1136"/>
        <v>2.004427239530053E-2</v>
      </c>
      <c r="Z1080" s="5">
        <f t="shared" si="1137"/>
        <v>2.2674724381608939E-2</v>
      </c>
      <c r="AA1080" s="5">
        <f t="shared" si="1138"/>
        <v>2.8744420176701639E-2</v>
      </c>
      <c r="AB1080" s="5">
        <f t="shared" si="1139"/>
        <v>1.8219442878100039E-2</v>
      </c>
      <c r="AC1080" s="5">
        <f t="shared" si="1140"/>
        <v>7.0286717201323919E-4</v>
      </c>
      <c r="AD1080" s="5">
        <f t="shared" si="1141"/>
        <v>9.5688373157477771E-3</v>
      </c>
      <c r="AE1080" s="5">
        <f t="shared" si="1142"/>
        <v>1.1025936922032393E-2</v>
      </c>
      <c r="AF1080" s="5">
        <f t="shared" si="1143"/>
        <v>6.3524585588137748E-3</v>
      </c>
      <c r="AG1080" s="5">
        <f t="shared" si="1144"/>
        <v>2.4399274804973842E-3</v>
      </c>
      <c r="AH1080" s="5">
        <f t="shared" si="1145"/>
        <v>6.5318824144036704E-3</v>
      </c>
      <c r="AI1080" s="5">
        <f t="shared" si="1146"/>
        <v>8.2803728726560544E-3</v>
      </c>
      <c r="AJ1080" s="5">
        <f t="shared" si="1147"/>
        <v>5.2484544699567988E-3</v>
      </c>
      <c r="AK1080" s="5">
        <f t="shared" si="1148"/>
        <v>2.2177966094718967E-3</v>
      </c>
      <c r="AL1080" s="5">
        <f t="shared" si="1149"/>
        <v>4.1067769848188472E-5</v>
      </c>
      <c r="AM1080" s="5">
        <f t="shared" si="1150"/>
        <v>2.4260553361296362E-3</v>
      </c>
      <c r="AN1080" s="5">
        <f t="shared" si="1151"/>
        <v>2.7954841557921357E-3</v>
      </c>
      <c r="AO1080" s="5">
        <f t="shared" si="1152"/>
        <v>1.6105839691505067E-3</v>
      </c>
      <c r="AP1080" s="5">
        <f t="shared" si="1153"/>
        <v>6.1861215615906131E-4</v>
      </c>
      <c r="AQ1080" s="5">
        <f t="shared" si="1154"/>
        <v>1.7820290981922807E-4</v>
      </c>
      <c r="AR1080" s="5">
        <f t="shared" si="1155"/>
        <v>1.5053056313293455E-3</v>
      </c>
      <c r="AS1080" s="5">
        <f t="shared" si="1156"/>
        <v>1.9082541791061707E-3</v>
      </c>
      <c r="AT1080" s="5">
        <f t="shared" si="1157"/>
        <v>1.2095331128404775E-3</v>
      </c>
      <c r="AU1080" s="5">
        <f t="shared" si="1158"/>
        <v>5.111025449599985E-4</v>
      </c>
      <c r="AV1080" s="5">
        <f t="shared" si="1159"/>
        <v>1.6197932617019619E-4</v>
      </c>
      <c r="AW1080" s="5">
        <f t="shared" si="1160"/>
        <v>1.6663510027404753E-6</v>
      </c>
      <c r="AX1080" s="5">
        <f t="shared" si="1161"/>
        <v>5.1257921066654474E-4</v>
      </c>
      <c r="AY1080" s="5">
        <f t="shared" si="1162"/>
        <v>5.9063247266763822E-4</v>
      </c>
      <c r="AZ1080" s="5">
        <f t="shared" si="1163"/>
        <v>3.4028566757112253E-4</v>
      </c>
      <c r="BA1080" s="5">
        <f t="shared" si="1164"/>
        <v>1.3070094733230663E-4</v>
      </c>
      <c r="BB1080" s="5">
        <f t="shared" si="1165"/>
        <v>3.765087526789227E-5</v>
      </c>
      <c r="BC1080" s="5">
        <f t="shared" si="1166"/>
        <v>8.6768363190768299E-6</v>
      </c>
      <c r="BD1080" s="5">
        <f t="shared" si="1167"/>
        <v>2.8908780296819253E-4</v>
      </c>
      <c r="BE1080" s="5">
        <f t="shared" si="1168"/>
        <v>3.6647242703497103E-4</v>
      </c>
      <c r="BF1080" s="5">
        <f t="shared" si="1169"/>
        <v>2.3228589791399654E-4</v>
      </c>
      <c r="BG1080" s="5">
        <f t="shared" si="1170"/>
        <v>9.8155157822305949E-5</v>
      </c>
      <c r="BH1080" s="5">
        <f t="shared" si="1171"/>
        <v>3.1107468512861196E-5</v>
      </c>
      <c r="BI1080" s="5">
        <f t="shared" si="1172"/>
        <v>7.8868975915088899E-6</v>
      </c>
      <c r="BJ1080" s="8">
        <f t="shared" si="1173"/>
        <v>0.39017923088191236</v>
      </c>
      <c r="BK1080" s="8">
        <f t="shared" si="1174"/>
        <v>0.27528852237607238</v>
      </c>
      <c r="BL1080" s="8">
        <f t="shared" si="1175"/>
        <v>0.31190173856468423</v>
      </c>
      <c r="BM1080" s="8">
        <f t="shared" si="1176"/>
        <v>0.43495289641093399</v>
      </c>
      <c r="BN1080" s="8">
        <f t="shared" si="1177"/>
        <v>0.564502353671679</v>
      </c>
    </row>
    <row r="1081" spans="1:66" x14ac:dyDescent="0.25">
      <c r="A1081" t="s">
        <v>22</v>
      </c>
      <c r="B1081" t="s">
        <v>160</v>
      </c>
      <c r="C1081" t="s">
        <v>159</v>
      </c>
      <c r="D1081" s="18" t="s">
        <v>549</v>
      </c>
      <c r="E1081">
        <f>VLOOKUP(A1081,home!$A$2:$E$405,3,FALSE)</f>
        <v>1.4</v>
      </c>
      <c r="F1081">
        <f>VLOOKUP(B1081,home!$B$2:$E$405,3,FALSE)</f>
        <v>0.59519999999999995</v>
      </c>
      <c r="G1081">
        <f>VLOOKUP(C1081,away!$B$2:$E$405,4,FALSE)</f>
        <v>0.95240000000000002</v>
      </c>
      <c r="H1081">
        <f>VLOOKUP(A1081,away!$A$2:$E$405,3,FALSE)</f>
        <v>1.125</v>
      </c>
      <c r="I1081">
        <f>VLOOKUP(C1081,away!$B$2:$E$405,3,FALSE)</f>
        <v>0.49380000000000002</v>
      </c>
      <c r="J1081">
        <f>VLOOKUP(B1081,home!$B$2:$E$405,4,FALSE)</f>
        <v>0.88890000000000002</v>
      </c>
      <c r="K1081" s="3">
        <f t="shared" si="1122"/>
        <v>0.79361587199999994</v>
      </c>
      <c r="L1081" s="3">
        <f t="shared" si="1123"/>
        <v>0.49380617250000003</v>
      </c>
      <c r="M1081" s="5">
        <f t="shared" si="1124"/>
        <v>0.27598133441033196</v>
      </c>
      <c r="N1081" s="5">
        <f t="shared" si="1125"/>
        <v>0.21902316736377922</v>
      </c>
      <c r="O1081" s="5">
        <f t="shared" si="1126"/>
        <v>0.13628128642660858</v>
      </c>
      <c r="P1081" s="5">
        <f t="shared" si="1127"/>
        <v>0.10815499196473474</v>
      </c>
      <c r="Q1081" s="5">
        <f t="shared" si="1128"/>
        <v>8.6910130977803757E-2</v>
      </c>
      <c r="R1081" s="5">
        <f t="shared" si="1129"/>
        <v>3.3648270216849893E-2</v>
      </c>
      <c r="S1081" s="5">
        <f t="shared" si="1130"/>
        <v>1.0596280280951774E-2</v>
      </c>
      <c r="T1081" s="5">
        <f t="shared" si="1131"/>
        <v>4.2916759129622964E-2</v>
      </c>
      <c r="U1081" s="5">
        <f t="shared" si="1132"/>
        <v>2.6703801309436958E-2</v>
      </c>
      <c r="V1081" s="5">
        <f t="shared" si="1133"/>
        <v>4.6140020910032158E-4</v>
      </c>
      <c r="W1081" s="5">
        <f t="shared" si="1134"/>
        <v>2.2991086460527981E-2</v>
      </c>
      <c r="X1081" s="5">
        <f t="shared" si="1135"/>
        <v>1.1353140406689896E-2</v>
      </c>
      <c r="Y1081" s="5">
        <f t="shared" si="1136"/>
        <v>2.8031254050413157E-3</v>
      </c>
      <c r="Z1081" s="5">
        <f t="shared" si="1137"/>
        <v>5.5385745090094658E-3</v>
      </c>
      <c r="AA1081" s="5">
        <f t="shared" si="1138"/>
        <v>4.3955006386045192E-3</v>
      </c>
      <c r="AB1081" s="5">
        <f t="shared" si="1139"/>
        <v>1.7441695360913404E-3</v>
      </c>
      <c r="AC1081" s="5">
        <f t="shared" si="1140"/>
        <v>1.1301202673360935E-5</v>
      </c>
      <c r="AD1081" s="5">
        <f t="shared" si="1141"/>
        <v>4.5615227823998256E-3</v>
      </c>
      <c r="AE1081" s="5">
        <f t="shared" si="1142"/>
        <v>2.2525081059484088E-3</v>
      </c>
      <c r="AF1081" s="5">
        <f t="shared" si="1143"/>
        <v>5.5615120316180407E-4</v>
      </c>
      <c r="AG1081" s="5">
        <f t="shared" si="1144"/>
        <v>9.1543632321533486E-5</v>
      </c>
      <c r="AH1081" s="5">
        <f t="shared" si="1145"/>
        <v>6.8374556985000771E-4</v>
      </c>
      <c r="AI1081" s="5">
        <f t="shared" si="1146"/>
        <v>5.4263133664265084E-4</v>
      </c>
      <c r="AJ1081" s="5">
        <f t="shared" si="1147"/>
        <v>2.1532042070209135E-4</v>
      </c>
      <c r="AK1081" s="5">
        <f t="shared" si="1148"/>
        <v>5.6960567811632365E-5</v>
      </c>
      <c r="AL1081" s="5">
        <f t="shared" si="1149"/>
        <v>1.7715422485955378E-7</v>
      </c>
      <c r="AM1081" s="5">
        <f t="shared" si="1150"/>
        <v>7.2401937612042106E-4</v>
      </c>
      <c r="AN1081" s="5">
        <f t="shared" si="1151"/>
        <v>3.5752523693786308E-4</v>
      </c>
      <c r="AO1081" s="5">
        <f t="shared" si="1152"/>
        <v>8.8274084412220895E-5</v>
      </c>
      <c r="AP1081" s="5">
        <f t="shared" si="1153"/>
        <v>1.4530095918180242E-5</v>
      </c>
      <c r="AQ1081" s="5">
        <f t="shared" si="1154"/>
        <v>1.7937627628536145E-6</v>
      </c>
      <c r="AR1081" s="5">
        <f t="shared" si="1155"/>
        <v>6.7527556562292759E-5</v>
      </c>
      <c r="AS1081" s="5">
        <f t="shared" si="1156"/>
        <v>5.3590940685213298E-5</v>
      </c>
      <c r="AT1081" s="5">
        <f t="shared" si="1157"/>
        <v>2.1265310561597906E-5</v>
      </c>
      <c r="AU1081" s="5">
        <f t="shared" si="1158"/>
        <v>5.6254959948977773E-6</v>
      </c>
      <c r="AV1081" s="5">
        <f t="shared" si="1159"/>
        <v>1.1161207273558266E-6</v>
      </c>
      <c r="AW1081" s="5">
        <f t="shared" si="1160"/>
        <v>1.9284832560568478E-9</v>
      </c>
      <c r="AX1081" s="5">
        <f t="shared" si="1161"/>
        <v>9.5765544754117265E-5</v>
      </c>
      <c r="AY1081" s="5">
        <f t="shared" si="1162"/>
        <v>4.7289617112408104E-5</v>
      </c>
      <c r="AZ1081" s="5">
        <f t="shared" si="1163"/>
        <v>1.1675952412634374E-5</v>
      </c>
      <c r="BA1081" s="5">
        <f t="shared" si="1164"/>
        <v>1.9218857903917079E-6</v>
      </c>
      <c r="BB1081" s="5">
        <f t="shared" si="1165"/>
        <v>2.372597665338666E-7</v>
      </c>
      <c r="BC1081" s="5">
        <f t="shared" si="1166"/>
        <v>2.3432067440066461E-8</v>
      </c>
      <c r="BD1081" s="5">
        <f t="shared" si="1167"/>
        <v>5.5575873740505053E-6</v>
      </c>
      <c r="BE1081" s="5">
        <f t="shared" si="1168"/>
        <v>4.4105895500732821E-6</v>
      </c>
      <c r="BF1081" s="5">
        <f t="shared" si="1169"/>
        <v>1.7501569359077472E-6</v>
      </c>
      <c r="BG1081" s="5">
        <f t="shared" si="1170"/>
        <v>4.6298410760909165E-7</v>
      </c>
      <c r="BH1081" s="5">
        <f t="shared" si="1171"/>
        <v>9.1857884070582756E-8</v>
      </c>
      <c r="BI1081" s="5">
        <f t="shared" si="1172"/>
        <v>1.4579974953350093E-8</v>
      </c>
      <c r="BJ1081" s="8">
        <f t="shared" si="1173"/>
        <v>0.39480219171535191</v>
      </c>
      <c r="BK1081" s="8">
        <f t="shared" si="1174"/>
        <v>0.39525277483912941</v>
      </c>
      <c r="BL1081" s="8">
        <f t="shared" si="1175"/>
        <v>0.20443309920295571</v>
      </c>
      <c r="BM1081" s="8">
        <f t="shared" si="1176"/>
        <v>0.13998017121770909</v>
      </c>
      <c r="BN1081" s="8">
        <f t="shared" si="1177"/>
        <v>0.85999918136010811</v>
      </c>
    </row>
    <row r="1082" spans="1:66" x14ac:dyDescent="0.25">
      <c r="A1082" t="s">
        <v>22</v>
      </c>
      <c r="B1082" t="s">
        <v>246</v>
      </c>
      <c r="C1082" t="s">
        <v>275</v>
      </c>
      <c r="D1082" s="18" t="s">
        <v>549</v>
      </c>
      <c r="E1082">
        <f>VLOOKUP(A1082,home!$A$2:$E$405,3,FALSE)</f>
        <v>1.4</v>
      </c>
      <c r="F1082">
        <f>VLOOKUP(B1082,home!$B$2:$E$405,3,FALSE)</f>
        <v>1.1111</v>
      </c>
      <c r="G1082">
        <f>VLOOKUP(C1082,away!$B$2:$E$405,4,FALSE)</f>
        <v>0.69110000000000005</v>
      </c>
      <c r="H1082">
        <f>VLOOKUP(A1082,away!$A$2:$E$405,3,FALSE)</f>
        <v>1.125</v>
      </c>
      <c r="I1082">
        <f>VLOOKUP(C1082,away!$B$2:$E$405,3,FALSE)</f>
        <v>1.1028</v>
      </c>
      <c r="J1082">
        <f>VLOOKUP(B1082,home!$B$2:$E$405,4,FALSE)</f>
        <v>1.0369999999999999</v>
      </c>
      <c r="K1082" s="3">
        <f t="shared" si="1122"/>
        <v>1.075033694</v>
      </c>
      <c r="L1082" s="3">
        <f t="shared" si="1123"/>
        <v>1.2865540499999999</v>
      </c>
      <c r="M1082" s="5">
        <f t="shared" si="1124"/>
        <v>9.4270427003915414E-2</v>
      </c>
      <c r="N1082" s="5">
        <f t="shared" si="1125"/>
        <v>0.10134388537697654</v>
      </c>
      <c r="O1082" s="5">
        <f t="shared" si="1126"/>
        <v>0.12128399965711671</v>
      </c>
      <c r="P1082" s="5">
        <f t="shared" si="1127"/>
        <v>0.13038438617448492</v>
      </c>
      <c r="Q1082" s="5">
        <f t="shared" si="1128"/>
        <v>5.4474045730561832E-2</v>
      </c>
      <c r="R1082" s="5">
        <f t="shared" si="1129"/>
        <v>7.8019210479531073E-2</v>
      </c>
      <c r="S1082" s="5">
        <f t="shared" si="1130"/>
        <v>4.5083301037214828E-2</v>
      </c>
      <c r="T1082" s="5">
        <f t="shared" si="1131"/>
        <v>7.008380415453952E-2</v>
      </c>
      <c r="U1082" s="5">
        <f t="shared" si="1132"/>
        <v>8.3873280044773804E-2</v>
      </c>
      <c r="V1082" s="5">
        <f t="shared" si="1133"/>
        <v>6.9282461805482646E-3</v>
      </c>
      <c r="W1082" s="5">
        <f t="shared" si="1134"/>
        <v>1.9520478202950272E-2</v>
      </c>
      <c r="X1082" s="5">
        <f t="shared" si="1135"/>
        <v>2.5114150289942391E-2</v>
      </c>
      <c r="Y1082" s="5">
        <f t="shared" si="1136"/>
        <v>1.615535588391703E-2</v>
      </c>
      <c r="Z1082" s="5">
        <f t="shared" si="1137"/>
        <v>3.3458643740081062E-2</v>
      </c>
      <c r="AA1082" s="5">
        <f t="shared" si="1138"/>
        <v>3.5969169376129317E-2</v>
      </c>
      <c r="AB1082" s="5">
        <f t="shared" si="1139"/>
        <v>1.9334034512265987E-2</v>
      </c>
      <c r="AC1082" s="5">
        <f t="shared" si="1140"/>
        <v>5.9889879720643048E-4</v>
      </c>
      <c r="AD1082" s="5">
        <f t="shared" si="1141"/>
        <v>5.2462929477910284E-3</v>
      </c>
      <c r="AE1082" s="5">
        <f t="shared" si="1142"/>
        <v>6.7496394394669845E-3</v>
      </c>
      <c r="AF1082" s="5">
        <f t="shared" si="1143"/>
        <v>4.3418879784429907E-3</v>
      </c>
      <c r="AG1082" s="5">
        <f t="shared" si="1144"/>
        <v>1.862024521104048E-3</v>
      </c>
      <c r="AH1082" s="5">
        <f t="shared" si="1145"/>
        <v>1.0761588402827101E-2</v>
      </c>
      <c r="AI1082" s="5">
        <f t="shared" si="1146"/>
        <v>1.156907013399878E-2</v>
      </c>
      <c r="AJ1082" s="5">
        <f t="shared" si="1147"/>
        <v>6.218570101148891E-3</v>
      </c>
      <c r="AK1082" s="5">
        <f t="shared" si="1148"/>
        <v>2.2283907957453488E-3</v>
      </c>
      <c r="AL1082" s="5">
        <f t="shared" si="1149"/>
        <v>3.3133212412904217E-5</v>
      </c>
      <c r="AM1082" s="5">
        <f t="shared" si="1150"/>
        <v>1.127988337493988E-3</v>
      </c>
      <c r="AN1082" s="5">
        <f t="shared" si="1151"/>
        <v>1.4512179639556569E-3</v>
      </c>
      <c r="AO1082" s="5">
        <f t="shared" si="1152"/>
        <v>9.3353517447995239E-4</v>
      </c>
      <c r="AP1082" s="5">
        <f t="shared" si="1153"/>
        <v>4.0034781984821325E-4</v>
      </c>
      <c r="AQ1082" s="5">
        <f t="shared" si="1154"/>
        <v>1.2876727725859719E-4</v>
      </c>
      <c r="AR1082" s="5">
        <f t="shared" si="1155"/>
        <v>2.7690730288180473E-3</v>
      </c>
      <c r="AS1082" s="5">
        <f t="shared" si="1156"/>
        <v>2.976846807126034E-3</v>
      </c>
      <c r="AT1082" s="5">
        <f t="shared" si="1157"/>
        <v>1.6001053097684027E-3</v>
      </c>
      <c r="AU1082" s="5">
        <f t="shared" si="1158"/>
        <v>5.7338904064978009E-4</v>
      </c>
      <c r="AV1082" s="5">
        <f t="shared" si="1159"/>
        <v>1.5410313461721234E-4</v>
      </c>
      <c r="AW1082" s="5">
        <f t="shared" si="1160"/>
        <v>1.2729494461791283E-6</v>
      </c>
      <c r="AX1082" s="5">
        <f t="shared" si="1161"/>
        <v>2.0210424487418003E-4</v>
      </c>
      <c r="AY1082" s="5">
        <f t="shared" si="1162"/>
        <v>2.6001803476506804E-4</v>
      </c>
      <c r="AZ1082" s="5">
        <f t="shared" si="1163"/>
        <v>1.6726362785001955E-4</v>
      </c>
      <c r="BA1082" s="5">
        <f t="shared" si="1164"/>
        <v>7.1731232609378517E-5</v>
      </c>
      <c r="BB1082" s="5">
        <f t="shared" si="1165"/>
        <v>2.3071526956271983E-5</v>
      </c>
      <c r="BC1082" s="5">
        <f t="shared" si="1166"/>
        <v>5.9365532890551769E-6</v>
      </c>
      <c r="BD1082" s="5">
        <f t="shared" si="1167"/>
        <v>5.9376035332860512E-4</v>
      </c>
      <c r="BE1082" s="5">
        <f t="shared" si="1168"/>
        <v>6.3831238598959558E-4</v>
      </c>
      <c r="BF1082" s="5">
        <f t="shared" si="1169"/>
        <v>3.4310366111817435E-4</v>
      </c>
      <c r="BG1082" s="5">
        <f t="shared" si="1170"/>
        <v>1.2294933207893173E-4</v>
      </c>
      <c r="BH1082" s="5">
        <f t="shared" si="1171"/>
        <v>3.3043668659911669E-5</v>
      </c>
      <c r="BI1082" s="5">
        <f t="shared" si="1172"/>
        <v>7.1046114365553767E-6</v>
      </c>
      <c r="BJ1082" s="8">
        <f t="shared" si="1173"/>
        <v>0.30966354631907311</v>
      </c>
      <c r="BK1082" s="8">
        <f t="shared" si="1174"/>
        <v>0.2775584104405478</v>
      </c>
      <c r="BL1082" s="8">
        <f t="shared" si="1175"/>
        <v>0.3790691048371283</v>
      </c>
      <c r="BM1082" s="8">
        <f t="shared" si="1176"/>
        <v>0.4197150058289249</v>
      </c>
      <c r="BN1082" s="8">
        <f t="shared" si="1177"/>
        <v>0.57977595442258645</v>
      </c>
    </row>
    <row r="1083" spans="1:66" x14ac:dyDescent="0.25">
      <c r="A1083" t="s">
        <v>27</v>
      </c>
      <c r="B1083" t="s">
        <v>265</v>
      </c>
      <c r="C1083" t="s">
        <v>477</v>
      </c>
      <c r="D1083" s="18" t="s">
        <v>549</v>
      </c>
      <c r="E1083">
        <f>VLOOKUP(A1083,home!$A$2:$E$405,3,FALSE)</f>
        <v>1.4007000000000001</v>
      </c>
      <c r="F1083">
        <f>VLOOKUP(B1083,home!$B$2:$E$405,3,FALSE)</f>
        <v>0.62470000000000003</v>
      </c>
      <c r="G1083">
        <f>VLOOKUP(C1083,away!$B$2:$E$405,4,FALSE)</f>
        <v>0.98170000000000002</v>
      </c>
      <c r="H1083">
        <f>VLOOKUP(A1083,away!$A$2:$E$405,3,FALSE)</f>
        <v>1.0741000000000001</v>
      </c>
      <c r="I1083">
        <f>VLOOKUP(C1083,away!$B$2:$E$405,3,FALSE)</f>
        <v>0.75639999999999996</v>
      </c>
      <c r="J1083">
        <f>VLOOKUP(B1083,home!$B$2:$E$405,4,FALSE)</f>
        <v>0.81459999999999999</v>
      </c>
      <c r="K1083" s="3">
        <f t="shared" si="1122"/>
        <v>0.85900447359300003</v>
      </c>
      <c r="L1083" s="3">
        <f t="shared" si="1123"/>
        <v>0.66182115090399996</v>
      </c>
      <c r="M1083" s="5">
        <f t="shared" si="1124"/>
        <v>0.21853138758316551</v>
      </c>
      <c r="N1083" s="5">
        <f t="shared" si="1125"/>
        <v>0.18771943955442494</v>
      </c>
      <c r="O1083" s="5">
        <f t="shared" si="1126"/>
        <v>0.14462869443893867</v>
      </c>
      <c r="P1083" s="5">
        <f t="shared" si="1127"/>
        <v>0.12423669553296335</v>
      </c>
      <c r="Q1083" s="5">
        <f t="shared" si="1128"/>
        <v>8.0625919178810887E-2</v>
      </c>
      <c r="R1083" s="5">
        <f t="shared" si="1129"/>
        <v>4.7859164503660664E-2</v>
      </c>
      <c r="S1083" s="5">
        <f t="shared" si="1130"/>
        <v>1.765736799602334E-2</v>
      </c>
      <c r="T1083" s="5">
        <f t="shared" si="1131"/>
        <v>5.3359938623613497E-2</v>
      </c>
      <c r="U1083" s="5">
        <f t="shared" si="1132"/>
        <v>4.1111236411067821E-2</v>
      </c>
      <c r="V1083" s="5">
        <f t="shared" si="1133"/>
        <v>1.1153714580756863E-3</v>
      </c>
      <c r="W1083" s="5">
        <f t="shared" si="1134"/>
        <v>2.3086008420715409E-2</v>
      </c>
      <c r="X1083" s="5">
        <f t="shared" si="1135"/>
        <v>1.5278808662777303E-2</v>
      </c>
      <c r="Y1083" s="5">
        <f t="shared" si="1136"/>
        <v>5.0559193668206397E-3</v>
      </c>
      <c r="Z1083" s="5">
        <f t="shared" si="1137"/>
        <v>1.0558069111038855E-2</v>
      </c>
      <c r="AA1083" s="5">
        <f t="shared" si="1138"/>
        <v>9.0694285988864448E-3</v>
      </c>
      <c r="AB1083" s="5">
        <f t="shared" si="1139"/>
        <v>3.8953398696878749E-3</v>
      </c>
      <c r="AC1083" s="5">
        <f t="shared" si="1140"/>
        <v>3.9631053053640705E-5</v>
      </c>
      <c r="AD1083" s="5">
        <f t="shared" si="1141"/>
        <v>4.9577461277000509E-3</v>
      </c>
      <c r="AE1083" s="5">
        <f t="shared" si="1142"/>
        <v>3.2811412481242963E-3</v>
      </c>
      <c r="AF1083" s="5">
        <f t="shared" si="1143"/>
        <v>1.0857643385561043E-3</v>
      </c>
      <c r="AG1083" s="5">
        <f t="shared" si="1144"/>
        <v>2.3952726805124042E-4</v>
      </c>
      <c r="AH1083" s="5">
        <f t="shared" si="1145"/>
        <v>1.7468883625979266E-3</v>
      </c>
      <c r="AI1083" s="5">
        <f t="shared" si="1146"/>
        <v>1.5005849183391696E-3</v>
      </c>
      <c r="AJ1083" s="5">
        <f t="shared" si="1147"/>
        <v>6.445045789297666E-4</v>
      </c>
      <c r="AK1083" s="5">
        <f t="shared" si="1148"/>
        <v>1.8454410551728079E-4</v>
      </c>
      <c r="AL1083" s="5">
        <f t="shared" si="1149"/>
        <v>9.0122176522621816E-7</v>
      </c>
      <c r="AM1083" s="5">
        <f t="shared" si="1150"/>
        <v>8.5174522052654331E-4</v>
      </c>
      <c r="AN1083" s="5">
        <f t="shared" si="1151"/>
        <v>5.6370300212585812E-4</v>
      </c>
      <c r="AO1083" s="5">
        <f t="shared" si="1152"/>
        <v>1.8653528481748767E-4</v>
      </c>
      <c r="AP1083" s="5">
        <f t="shared" si="1153"/>
        <v>4.1150998960705047E-5</v>
      </c>
      <c r="AQ1083" s="5">
        <f t="shared" si="1154"/>
        <v>6.8086503732557794E-6</v>
      </c>
      <c r="AR1083" s="5">
        <f t="shared" si="1155"/>
        <v>2.3122553332707285E-4</v>
      </c>
      <c r="AS1083" s="5">
        <f t="shared" si="1156"/>
        <v>1.9862376753688289E-4</v>
      </c>
      <c r="AT1083" s="5">
        <f t="shared" si="1157"/>
        <v>8.5309352438039249E-5</v>
      </c>
      <c r="AU1083" s="5">
        <f t="shared" si="1158"/>
        <v>2.442703846119921E-5</v>
      </c>
      <c r="AV1083" s="5">
        <f t="shared" si="1159"/>
        <v>5.2457338286995975E-6</v>
      </c>
      <c r="AW1083" s="5">
        <f t="shared" si="1160"/>
        <v>1.423197719156519E-8</v>
      </c>
      <c r="AX1083" s="5">
        <f t="shared" si="1161"/>
        <v>1.2194215913229281E-4</v>
      </c>
      <c r="AY1083" s="5">
        <f t="shared" si="1162"/>
        <v>8.0703900100652734E-5</v>
      </c>
      <c r="AZ1083" s="5">
        <f t="shared" si="1163"/>
        <v>2.6705774023527716E-5</v>
      </c>
      <c r="BA1083" s="5">
        <f t="shared" si="1164"/>
        <v>5.8914820333444195E-6</v>
      </c>
      <c r="BB1083" s="5">
        <f t="shared" si="1165"/>
        <v>9.7477685495956029E-7</v>
      </c>
      <c r="BC1083" s="5">
        <f t="shared" si="1166"/>
        <v>1.2902558800478359E-7</v>
      </c>
      <c r="BD1083" s="5">
        <f t="shared" si="1167"/>
        <v>2.5504991430819073E-5</v>
      </c>
      <c r="BE1083" s="5">
        <f t="shared" si="1168"/>
        <v>2.1908901738024712E-5</v>
      </c>
      <c r="BF1083" s="5">
        <f t="shared" si="1169"/>
        <v>9.4099223022363392E-6</v>
      </c>
      <c r="BG1083" s="5">
        <f t="shared" si="1170"/>
        <v>2.6943884512611865E-6</v>
      </c>
      <c r="BH1083" s="5">
        <f t="shared" si="1171"/>
        <v>5.7862293330766855E-7</v>
      </c>
      <c r="BI1083" s="5">
        <f t="shared" si="1172"/>
        <v>9.9407937646958282E-8</v>
      </c>
      <c r="BJ1083" s="8">
        <f t="shared" si="1173"/>
        <v>0.3765765030641311</v>
      </c>
      <c r="BK1083" s="8">
        <f t="shared" si="1174"/>
        <v>0.3616620587451474</v>
      </c>
      <c r="BL1083" s="8">
        <f t="shared" si="1175"/>
        <v>0.25124541344801082</v>
      </c>
      <c r="BM1083" s="8">
        <f t="shared" si="1176"/>
        <v>0.19636005390824054</v>
      </c>
      <c r="BN1083" s="8">
        <f t="shared" si="1177"/>
        <v>0.80360130079196401</v>
      </c>
    </row>
    <row r="1084" spans="1:66" x14ac:dyDescent="0.25">
      <c r="A1084" t="s">
        <v>285</v>
      </c>
      <c r="B1084" t="s">
        <v>327</v>
      </c>
      <c r="C1084" t="s">
        <v>305</v>
      </c>
      <c r="D1084" s="18" t="s">
        <v>549</v>
      </c>
      <c r="E1084">
        <f>VLOOKUP(A1084,home!$A$2:$E$405,3,FALSE)</f>
        <v>1.45</v>
      </c>
      <c r="F1084">
        <f>VLOOKUP(B1084,home!$B$2:$E$405,3,FALSE)</f>
        <v>1.0249999999999999</v>
      </c>
      <c r="G1084">
        <f>VLOOKUP(C1084,away!$B$2:$E$405,4,FALSE)</f>
        <v>1.1877</v>
      </c>
      <c r="H1084">
        <f>VLOOKUP(A1084,away!$A$2:$E$405,3,FALSE)</f>
        <v>1.0583</v>
      </c>
      <c r="I1084">
        <f>VLOOKUP(C1084,away!$B$2:$E$405,3,FALSE)</f>
        <v>0.89239999999999997</v>
      </c>
      <c r="J1084">
        <f>VLOOKUP(B1084,home!$B$2:$E$405,4,FALSE)</f>
        <v>0.78380000000000005</v>
      </c>
      <c r="K1084" s="3">
        <f t="shared" si="1122"/>
        <v>1.7652191249999998</v>
      </c>
      <c r="L1084" s="3">
        <f t="shared" si="1123"/>
        <v>0.74024181989600002</v>
      </c>
      <c r="M1084" s="5">
        <f t="shared" si="1124"/>
        <v>8.1637958710756575E-2</v>
      </c>
      <c r="N1084" s="5">
        <f t="shared" si="1125"/>
        <v>0.14410888604218786</v>
      </c>
      <c r="O1084" s="5">
        <f t="shared" si="1126"/>
        <v>6.0431831128644954E-2</v>
      </c>
      <c r="P1084" s="5">
        <f t="shared" si="1127"/>
        <v>0.10667542406705441</v>
      </c>
      <c r="Q1084" s="5">
        <f t="shared" si="1128"/>
        <v>0.12719188086205779</v>
      </c>
      <c r="R1084" s="5">
        <f t="shared" si="1129"/>
        <v>2.2367084327157942E-2</v>
      </c>
      <c r="S1084" s="5">
        <f t="shared" si="1130"/>
        <v>3.4847901269200017E-2</v>
      </c>
      <c r="T1084" s="5">
        <f t="shared" si="1131"/>
        <v>9.4152749365324861E-2</v>
      </c>
      <c r="U1084" s="5">
        <f t="shared" si="1132"/>
        <v>3.9482805024786953E-2</v>
      </c>
      <c r="V1084" s="5">
        <f t="shared" si="1133"/>
        <v>5.0594855416727568E-3</v>
      </c>
      <c r="W1084" s="5">
        <f t="shared" si="1134"/>
        <v>7.4840513547475271E-2</v>
      </c>
      <c r="X1084" s="5">
        <f t="shared" si="1135"/>
        <v>5.5400077950334338E-2</v>
      </c>
      <c r="Y1084" s="5">
        <f t="shared" si="1136"/>
        <v>2.0504727262167875E-2</v>
      </c>
      <c r="Z1084" s="5">
        <f t="shared" si="1137"/>
        <v>5.519017069367564E-3</v>
      </c>
      <c r="AA1084" s="5">
        <f t="shared" si="1138"/>
        <v>9.7422744820490747E-3</v>
      </c>
      <c r="AB1084" s="5">
        <f t="shared" si="1139"/>
        <v>8.598624618356249E-3</v>
      </c>
      <c r="AC1084" s="5">
        <f t="shared" si="1140"/>
        <v>4.1319838700226344E-4</v>
      </c>
      <c r="AD1084" s="5">
        <f t="shared" si="1141"/>
        <v>3.3027476459706245E-2</v>
      </c>
      <c r="AE1084" s="5">
        <f t="shared" si="1142"/>
        <v>2.4448319281105246E-2</v>
      </c>
      <c r="AF1084" s="5">
        <f t="shared" si="1143"/>
        <v>9.0488341790219071E-3</v>
      </c>
      <c r="AG1084" s="5">
        <f t="shared" si="1144"/>
        <v>2.2327751602054342E-3</v>
      </c>
      <c r="AH1084" s="5">
        <f t="shared" si="1145"/>
        <v>1.0213518098664337E-3</v>
      </c>
      <c r="AI1084" s="5">
        <f t="shared" si="1146"/>
        <v>1.8029097481295922E-3</v>
      </c>
      <c r="AJ1084" s="5">
        <f t="shared" si="1147"/>
        <v>1.5912653840236446E-3</v>
      </c>
      <c r="AK1084" s="5">
        <f t="shared" si="1148"/>
        <v>9.363106962763354E-4</v>
      </c>
      <c r="AL1084" s="5">
        <f t="shared" si="1149"/>
        <v>2.1596871775522035E-5</v>
      </c>
      <c r="AM1084" s="5">
        <f t="shared" si="1150"/>
        <v>1.1660146619432142E-2</v>
      </c>
      <c r="AN1084" s="5">
        <f t="shared" si="1151"/>
        <v>8.631328153822641E-3</v>
      </c>
      <c r="AO1084" s="5">
        <f t="shared" si="1152"/>
        <v>3.1946350303526266E-3</v>
      </c>
      <c r="AP1084" s="5">
        <f t="shared" si="1153"/>
        <v>7.882674829239138E-4</v>
      </c>
      <c r="AQ1084" s="5">
        <f t="shared" si="1154"/>
        <v>1.4587713903110926E-4</v>
      </c>
      <c r="AR1084" s="5">
        <f t="shared" si="1155"/>
        <v>1.5120946449792048E-4</v>
      </c>
      <c r="AS1084" s="5">
        <f t="shared" si="1156"/>
        <v>2.6691783861273777E-4</v>
      </c>
      <c r="AT1084" s="5">
        <f t="shared" si="1157"/>
        <v>2.3558423676143411E-4</v>
      </c>
      <c r="AU1084" s="5">
        <f t="shared" si="1158"/>
        <v>1.3861926675993715E-4</v>
      </c>
      <c r="AV1084" s="5">
        <f t="shared" si="1159"/>
        <v>6.117334519452946E-5</v>
      </c>
      <c r="AW1084" s="5">
        <f t="shared" si="1160"/>
        <v>7.8389986565841349E-7</v>
      </c>
      <c r="AX1084" s="5">
        <f t="shared" si="1161"/>
        <v>3.4304523021542869E-3</v>
      </c>
      <c r="AY1084" s="5">
        <f t="shared" si="1162"/>
        <v>2.539364255213112E-3</v>
      </c>
      <c r="AZ1084" s="5">
        <f t="shared" si="1163"/>
        <v>9.3987180882890229E-4</v>
      </c>
      <c r="BA1084" s="5">
        <f t="shared" si="1164"/>
        <v>2.3191080607881732E-4</v>
      </c>
      <c r="BB1084" s="5">
        <f t="shared" si="1165"/>
        <v>4.2917519286333019E-5</v>
      </c>
      <c r="BC1084" s="5">
        <f t="shared" si="1166"/>
        <v>6.3538685163873693E-6</v>
      </c>
      <c r="BD1084" s="5">
        <f t="shared" si="1167"/>
        <v>1.86552615309067E-5</v>
      </c>
      <c r="BE1084" s="5">
        <f t="shared" si="1168"/>
        <v>3.2930624436233283E-5</v>
      </c>
      <c r="BF1084" s="5">
        <f t="shared" si="1169"/>
        <v>2.9064884026515668E-5</v>
      </c>
      <c r="BG1084" s="5">
        <f t="shared" si="1170"/>
        <v>1.7101963049837483E-5</v>
      </c>
      <c r="BH1084" s="5">
        <f t="shared" si="1171"/>
        <v>7.547178062654115E-6</v>
      </c>
      <c r="BI1084" s="5">
        <f t="shared" si="1172"/>
        <v>2.6644846111954963E-6</v>
      </c>
      <c r="BJ1084" s="8">
        <f t="shared" si="1173"/>
        <v>0.61656736509522736</v>
      </c>
      <c r="BK1084" s="8">
        <f t="shared" si="1174"/>
        <v>0.23119492910267467</v>
      </c>
      <c r="BL1084" s="8">
        <f t="shared" si="1175"/>
        <v>0.14693592576683509</v>
      </c>
      <c r="BM1084" s="8">
        <f t="shared" si="1176"/>
        <v>0.45526559154089746</v>
      </c>
      <c r="BN1084" s="8">
        <f t="shared" si="1177"/>
        <v>0.54241306513785958</v>
      </c>
    </row>
    <row r="1085" spans="1:66" x14ac:dyDescent="0.25">
      <c r="A1085" t="s">
        <v>287</v>
      </c>
      <c r="B1085" t="s">
        <v>317</v>
      </c>
      <c r="C1085" t="s">
        <v>512</v>
      </c>
      <c r="D1085" s="18" t="s">
        <v>549</v>
      </c>
      <c r="E1085">
        <f>VLOOKUP(A1085,home!$A$2:$E$405,3,FALSE)</f>
        <v>1.1707000000000001</v>
      </c>
      <c r="F1085">
        <f>VLOOKUP(B1085,home!$B$2:$E$405,3,FALSE)</f>
        <v>0.91949999999999998</v>
      </c>
      <c r="G1085" t="e">
        <f>VLOOKUP(C1085,away!$B$2:$E$405,4,FALSE)</f>
        <v>#N/A</v>
      </c>
      <c r="H1085">
        <f>VLOOKUP(A1085,away!$A$2:$E$405,3,FALSE)</f>
        <v>0.82930000000000004</v>
      </c>
      <c r="I1085" t="e">
        <f>VLOOKUP(C1085,away!$B$2:$E$405,3,FALSE)</f>
        <v>#N/A</v>
      </c>
      <c r="J1085">
        <f>VLOOKUP(B1085,home!$B$2:$E$405,4,FALSE)</f>
        <v>1.6798</v>
      </c>
      <c r="K1085" s="3" t="e">
        <f t="shared" si="1122"/>
        <v>#N/A</v>
      </c>
      <c r="L1085" s="3" t="e">
        <f t="shared" si="1123"/>
        <v>#N/A</v>
      </c>
      <c r="M1085" s="5" t="e">
        <f t="shared" si="1124"/>
        <v>#N/A</v>
      </c>
      <c r="N1085" s="5" t="e">
        <f t="shared" si="1125"/>
        <v>#N/A</v>
      </c>
      <c r="O1085" s="5" t="e">
        <f t="shared" si="1126"/>
        <v>#N/A</v>
      </c>
      <c r="P1085" s="5" t="e">
        <f t="shared" si="1127"/>
        <v>#N/A</v>
      </c>
      <c r="Q1085" s="5" t="e">
        <f t="shared" si="1128"/>
        <v>#N/A</v>
      </c>
      <c r="R1085" s="5" t="e">
        <f t="shared" si="1129"/>
        <v>#N/A</v>
      </c>
      <c r="S1085" s="5" t="e">
        <f t="shared" si="1130"/>
        <v>#N/A</v>
      </c>
      <c r="T1085" s="5" t="e">
        <f t="shared" si="1131"/>
        <v>#N/A</v>
      </c>
      <c r="U1085" s="5" t="e">
        <f t="shared" si="1132"/>
        <v>#N/A</v>
      </c>
      <c r="V1085" s="5" t="e">
        <f t="shared" si="1133"/>
        <v>#N/A</v>
      </c>
      <c r="W1085" s="5" t="e">
        <f t="shared" si="1134"/>
        <v>#N/A</v>
      </c>
      <c r="X1085" s="5" t="e">
        <f t="shared" si="1135"/>
        <v>#N/A</v>
      </c>
      <c r="Y1085" s="5" t="e">
        <f t="shared" si="1136"/>
        <v>#N/A</v>
      </c>
      <c r="Z1085" s="5" t="e">
        <f t="shared" si="1137"/>
        <v>#N/A</v>
      </c>
      <c r="AA1085" s="5" t="e">
        <f t="shared" si="1138"/>
        <v>#N/A</v>
      </c>
      <c r="AB1085" s="5" t="e">
        <f t="shared" si="1139"/>
        <v>#N/A</v>
      </c>
      <c r="AC1085" s="5" t="e">
        <f t="shared" si="1140"/>
        <v>#N/A</v>
      </c>
      <c r="AD1085" s="5" t="e">
        <f t="shared" si="1141"/>
        <v>#N/A</v>
      </c>
      <c r="AE1085" s="5" t="e">
        <f t="shared" si="1142"/>
        <v>#N/A</v>
      </c>
      <c r="AF1085" s="5" t="e">
        <f t="shared" si="1143"/>
        <v>#N/A</v>
      </c>
      <c r="AG1085" s="5" t="e">
        <f t="shared" si="1144"/>
        <v>#N/A</v>
      </c>
      <c r="AH1085" s="5" t="e">
        <f t="shared" si="1145"/>
        <v>#N/A</v>
      </c>
      <c r="AI1085" s="5" t="e">
        <f t="shared" si="1146"/>
        <v>#N/A</v>
      </c>
      <c r="AJ1085" s="5" t="e">
        <f t="shared" si="1147"/>
        <v>#N/A</v>
      </c>
      <c r="AK1085" s="5" t="e">
        <f t="shared" si="1148"/>
        <v>#N/A</v>
      </c>
      <c r="AL1085" s="5" t="e">
        <f t="shared" si="1149"/>
        <v>#N/A</v>
      </c>
      <c r="AM1085" s="5" t="e">
        <f t="shared" si="1150"/>
        <v>#N/A</v>
      </c>
      <c r="AN1085" s="5" t="e">
        <f t="shared" si="1151"/>
        <v>#N/A</v>
      </c>
      <c r="AO1085" s="5" t="e">
        <f t="shared" si="1152"/>
        <v>#N/A</v>
      </c>
      <c r="AP1085" s="5" t="e">
        <f t="shared" si="1153"/>
        <v>#N/A</v>
      </c>
      <c r="AQ1085" s="5" t="e">
        <f t="shared" si="1154"/>
        <v>#N/A</v>
      </c>
      <c r="AR1085" s="5" t="e">
        <f t="shared" si="1155"/>
        <v>#N/A</v>
      </c>
      <c r="AS1085" s="5" t="e">
        <f t="shared" si="1156"/>
        <v>#N/A</v>
      </c>
      <c r="AT1085" s="5" t="e">
        <f t="shared" si="1157"/>
        <v>#N/A</v>
      </c>
      <c r="AU1085" s="5" t="e">
        <f t="shared" si="1158"/>
        <v>#N/A</v>
      </c>
      <c r="AV1085" s="5" t="e">
        <f t="shared" si="1159"/>
        <v>#N/A</v>
      </c>
      <c r="AW1085" s="5" t="e">
        <f t="shared" si="1160"/>
        <v>#N/A</v>
      </c>
      <c r="AX1085" s="5" t="e">
        <f t="shared" si="1161"/>
        <v>#N/A</v>
      </c>
      <c r="AY1085" s="5" t="e">
        <f t="shared" si="1162"/>
        <v>#N/A</v>
      </c>
      <c r="AZ1085" s="5" t="e">
        <f t="shared" si="1163"/>
        <v>#N/A</v>
      </c>
      <c r="BA1085" s="5" t="e">
        <f t="shared" si="1164"/>
        <v>#N/A</v>
      </c>
      <c r="BB1085" s="5" t="e">
        <f t="shared" si="1165"/>
        <v>#N/A</v>
      </c>
      <c r="BC1085" s="5" t="e">
        <f t="shared" si="1166"/>
        <v>#N/A</v>
      </c>
      <c r="BD1085" s="5" t="e">
        <f t="shared" si="1167"/>
        <v>#N/A</v>
      </c>
      <c r="BE1085" s="5" t="e">
        <f t="shared" si="1168"/>
        <v>#N/A</v>
      </c>
      <c r="BF1085" s="5" t="e">
        <f t="shared" si="1169"/>
        <v>#N/A</v>
      </c>
      <c r="BG1085" s="5" t="e">
        <f t="shared" si="1170"/>
        <v>#N/A</v>
      </c>
      <c r="BH1085" s="5" t="e">
        <f t="shared" si="1171"/>
        <v>#N/A</v>
      </c>
      <c r="BI1085" s="5" t="e">
        <f t="shared" si="1172"/>
        <v>#N/A</v>
      </c>
      <c r="BJ1085" s="8" t="e">
        <f t="shared" si="1173"/>
        <v>#N/A</v>
      </c>
      <c r="BK1085" s="8" t="e">
        <f t="shared" si="1174"/>
        <v>#N/A</v>
      </c>
      <c r="BL1085" s="8" t="e">
        <f t="shared" si="1175"/>
        <v>#N/A</v>
      </c>
      <c r="BM1085" s="8" t="e">
        <f t="shared" si="1176"/>
        <v>#N/A</v>
      </c>
      <c r="BN1085" s="8" t="e">
        <f t="shared" si="1177"/>
        <v>#N/A</v>
      </c>
    </row>
    <row r="1086" spans="1:66" x14ac:dyDescent="0.25">
      <c r="A1086" t="s">
        <v>34</v>
      </c>
      <c r="B1086" t="s">
        <v>207</v>
      </c>
      <c r="C1086" t="s">
        <v>204</v>
      </c>
      <c r="D1086" s="18" t="s">
        <v>549</v>
      </c>
      <c r="E1086">
        <f>VLOOKUP(A1086,home!$A$2:$E$405,3,FALSE)</f>
        <v>1.6539999999999999</v>
      </c>
      <c r="F1086">
        <f>VLOOKUP(B1086,home!$B$2:$E$405,3,FALSE)</f>
        <v>0.99580000000000002</v>
      </c>
      <c r="G1086">
        <f>VLOOKUP(C1086,away!$B$2:$E$405,4,FALSE)</f>
        <v>0.64019999999999999</v>
      </c>
      <c r="H1086">
        <f>VLOOKUP(A1086,away!$A$2:$E$405,3,FALSE)</f>
        <v>1.3683000000000001</v>
      </c>
      <c r="I1086">
        <f>VLOOKUP(C1086,away!$B$2:$E$405,3,FALSE)</f>
        <v>0.85980000000000001</v>
      </c>
      <c r="J1086">
        <f>VLOOKUP(B1086,home!$B$2:$E$405,4,FALSE)</f>
        <v>0.90280000000000005</v>
      </c>
      <c r="K1086" s="3">
        <f t="shared" si="1122"/>
        <v>1.05444345864</v>
      </c>
      <c r="L1086" s="3">
        <f t="shared" si="1123"/>
        <v>1.0621120061520002</v>
      </c>
      <c r="M1086" s="5">
        <f t="shared" si="1124"/>
        <v>0.12044579457723527</v>
      </c>
      <c r="N1086" s="5">
        <f t="shared" si="1125"/>
        <v>0.12700328021266291</v>
      </c>
      <c r="O1086" s="5">
        <f t="shared" si="1126"/>
        <v>0.12792692451099907</v>
      </c>
      <c r="P1086" s="5">
        <f t="shared" si="1127"/>
        <v>0.13489170873455603</v>
      </c>
      <c r="Q1086" s="5">
        <f t="shared" si="1128"/>
        <v>6.6958889023032667E-2</v>
      </c>
      <c r="R1086" s="5">
        <f t="shared" si="1129"/>
        <v>6.7936361216616337E-2</v>
      </c>
      <c r="S1086" s="5">
        <f t="shared" si="1130"/>
        <v>3.7767555831225694E-2</v>
      </c>
      <c r="T1086" s="5">
        <f t="shared" si="1131"/>
        <v>7.1117839949962375E-2</v>
      </c>
      <c r="U1086" s="5">
        <f t="shared" si="1132"/>
        <v>7.1635051688665283E-2</v>
      </c>
      <c r="V1086" s="5">
        <f t="shared" si="1133"/>
        <v>4.699698370710226E-3</v>
      </c>
      <c r="W1086" s="5">
        <f t="shared" si="1134"/>
        <v>2.3534787509379498E-2</v>
      </c>
      <c r="X1086" s="5">
        <f t="shared" si="1135"/>
        <v>2.4996580375948096E-2</v>
      </c>
      <c r="Y1086" s="5">
        <f t="shared" si="1136"/>
        <v>1.3274584065018974E-2</v>
      </c>
      <c r="Z1086" s="5">
        <f t="shared" si="1137"/>
        <v>2.4052008300815778E-2</v>
      </c>
      <c r="AA1086" s="5">
        <f t="shared" si="1138"/>
        <v>2.5361482819950178E-2</v>
      </c>
      <c r="AB1086" s="5">
        <f t="shared" si="1139"/>
        <v>1.33711248304536E-2</v>
      </c>
      <c r="AC1086" s="5">
        <f t="shared" si="1140"/>
        <v>3.2896039769761003E-4</v>
      </c>
      <c r="AD1086" s="5">
        <f t="shared" si="1141"/>
        <v>6.2040256849368973E-3</v>
      </c>
      <c r="AE1086" s="5">
        <f t="shared" si="1142"/>
        <v>6.5893701664468656E-3</v>
      </c>
      <c r="AF1086" s="5">
        <f t="shared" si="1143"/>
        <v>3.4993245833815092E-3</v>
      </c>
      <c r="AG1086" s="5">
        <f t="shared" si="1144"/>
        <v>1.2388915511441158E-3</v>
      </c>
      <c r="AH1086" s="5">
        <f t="shared" si="1145"/>
        <v>6.3864816970910007E-3</v>
      </c>
      <c r="AI1086" s="5">
        <f t="shared" si="1146"/>
        <v>6.7341838492216916E-3</v>
      </c>
      <c r="AJ1086" s="5">
        <f t="shared" si="1147"/>
        <v>3.5504080545454737E-3</v>
      </c>
      <c r="AK1086" s="5">
        <f t="shared" si="1148"/>
        <v>1.2479015162060812E-3</v>
      </c>
      <c r="AL1086" s="5">
        <f t="shared" si="1149"/>
        <v>1.4736597589706671E-5</v>
      </c>
      <c r="AM1086" s="5">
        <f t="shared" si="1150"/>
        <v>1.3083588601432519E-3</v>
      </c>
      <c r="AN1086" s="5">
        <f t="shared" si="1151"/>
        <v>1.3896236537134935E-3</v>
      </c>
      <c r="AO1086" s="5">
        <f t="shared" si="1152"/>
        <v>7.3796798332095533E-4</v>
      </c>
      <c r="AP1086" s="5">
        <f t="shared" si="1153"/>
        <v>2.6126821841365526E-4</v>
      </c>
      <c r="AQ1086" s="5">
        <f t="shared" si="1154"/>
        <v>6.9374027900771581E-5</v>
      </c>
      <c r="AR1086" s="5">
        <f t="shared" si="1155"/>
        <v>1.3566317775100712E-3</v>
      </c>
      <c r="AS1086" s="5">
        <f t="shared" si="1156"/>
        <v>1.4304915035786502E-3</v>
      </c>
      <c r="AT1086" s="5">
        <f t="shared" si="1157"/>
        <v>7.5418620429430283E-4</v>
      </c>
      <c r="AU1086" s="5">
        <f t="shared" si="1158"/>
        <v>2.650822365715528E-4</v>
      </c>
      <c r="AV1086" s="5">
        <f t="shared" si="1159"/>
        <v>6.9878557588633696E-5</v>
      </c>
      <c r="AW1086" s="5">
        <f t="shared" si="1160"/>
        <v>4.5844615939440424E-7</v>
      </c>
      <c r="AX1086" s="5">
        <f t="shared" si="1161"/>
        <v>2.2993174027195632E-4</v>
      </c>
      <c r="AY1086" s="5">
        <f t="shared" si="1162"/>
        <v>2.4421326193826818E-4</v>
      </c>
      <c r="AZ1086" s="5">
        <f t="shared" si="1163"/>
        <v>1.2969091878308896E-4</v>
      </c>
      <c r="BA1086" s="5">
        <f t="shared" si="1164"/>
        <v>4.5915427309467585E-5</v>
      </c>
      <c r="BB1086" s="5">
        <f t="shared" si="1165"/>
        <v>1.2191831653246236E-5</v>
      </c>
      <c r="BC1086" s="5">
        <f t="shared" si="1166"/>
        <v>2.589818155179364E-6</v>
      </c>
      <c r="BD1086" s="5">
        <f t="shared" si="1167"/>
        <v>2.4014914980346252E-4</v>
      </c>
      <c r="BE1086" s="5">
        <f t="shared" si="1168"/>
        <v>2.5322370010821848E-4</v>
      </c>
      <c r="BF1086" s="5">
        <f t="shared" si="1169"/>
        <v>1.3350503707586399E-4</v>
      </c>
      <c r="BG1086" s="5">
        <f t="shared" si="1170"/>
        <v>4.6924504346711821E-5</v>
      </c>
      <c r="BH1086" s="5">
        <f t="shared" si="1171"/>
        <v>1.2369809164578631E-5</v>
      </c>
      <c r="BI1086" s="5">
        <f t="shared" si="1172"/>
        <v>2.6086528716430131E-6</v>
      </c>
      <c r="BJ1086" s="8">
        <f t="shared" si="1173"/>
        <v>0.3488486988635171</v>
      </c>
      <c r="BK1086" s="8">
        <f t="shared" si="1174"/>
        <v>0.29839266777095275</v>
      </c>
      <c r="BL1086" s="8">
        <f t="shared" si="1175"/>
        <v>0.32871497131666244</v>
      </c>
      <c r="BM1086" s="8">
        <f t="shared" si="1176"/>
        <v>0.35460163316106685</v>
      </c>
      <c r="BN1086" s="8">
        <f t="shared" si="1177"/>
        <v>0.64516295827510239</v>
      </c>
    </row>
    <row r="1087" spans="1:66" x14ac:dyDescent="0.25">
      <c r="A1087" t="s">
        <v>10</v>
      </c>
      <c r="B1087" t="s">
        <v>37</v>
      </c>
      <c r="C1087" t="s">
        <v>212</v>
      </c>
      <c r="D1087" s="18" t="s">
        <v>550</v>
      </c>
      <c r="E1087">
        <f>VLOOKUP(A1087,home!$A$2:$E$405,3,FALSE)</f>
        <v>1.6503000000000001</v>
      </c>
      <c r="F1087">
        <f>VLOOKUP(B1087,home!$B$2:$E$405,3,FALSE)</f>
        <v>0.57030000000000003</v>
      </c>
      <c r="G1087">
        <f>VLOOKUP(C1087,away!$B$2:$E$405,4,FALSE)</f>
        <v>0.998</v>
      </c>
      <c r="H1087">
        <f>VLOOKUP(A1087,away!$A$2:$E$405,3,FALSE)</f>
        <v>1.3855999999999999</v>
      </c>
      <c r="I1087">
        <f>VLOOKUP(C1087,away!$B$2:$E$405,3,FALSE)</f>
        <v>0.80659999999999998</v>
      </c>
      <c r="J1087">
        <f>VLOOKUP(B1087,home!$B$2:$E$405,4,FALSE)</f>
        <v>1.2312000000000001</v>
      </c>
      <c r="K1087" s="3">
        <f t="shared" si="1122"/>
        <v>0.93928375782000006</v>
      </c>
      <c r="L1087" s="3">
        <f t="shared" si="1123"/>
        <v>1.3760198507519998</v>
      </c>
      <c r="M1087" s="5">
        <f t="shared" si="1124"/>
        <v>9.873620229362691E-2</v>
      </c>
      <c r="N1087" s="5">
        <f t="shared" si="1125"/>
        <v>9.2741311123233583E-2</v>
      </c>
      <c r="O1087" s="5">
        <f t="shared" si="1126"/>
        <v>0.13586297434389577</v>
      </c>
      <c r="P1087" s="5">
        <f t="shared" si="1127"/>
        <v>0.12761388509033667</v>
      </c>
      <c r="Q1087" s="5">
        <f t="shared" si="1128"/>
        <v>4.3555203608492306E-2</v>
      </c>
      <c r="R1087" s="5">
        <f t="shared" si="1129"/>
        <v>9.3475074839705144E-2</v>
      </c>
      <c r="S1087" s="5">
        <f t="shared" si="1130"/>
        <v>4.1234378296775988E-2</v>
      </c>
      <c r="T1087" s="5">
        <f t="shared" si="1131"/>
        <v>5.9932824768830543E-2</v>
      </c>
      <c r="U1087" s="5">
        <f t="shared" si="1132"/>
        <v>8.7799619557943964E-2</v>
      </c>
      <c r="V1087" s="5">
        <f t="shared" si="1133"/>
        <v>5.9215916210163481E-3</v>
      </c>
      <c r="W1087" s="5">
        <f t="shared" si="1134"/>
        <v>1.3636898439333293E-2</v>
      </c>
      <c r="X1087" s="5">
        <f t="shared" si="1135"/>
        <v>1.8764642955211578E-2</v>
      </c>
      <c r="Y1087" s="5">
        <f t="shared" si="1136"/>
        <v>1.2910260599322404E-2</v>
      </c>
      <c r="Z1087" s="5">
        <f t="shared" si="1137"/>
        <v>4.2874519509987712E-2</v>
      </c>
      <c r="AA1087" s="5">
        <f t="shared" si="1138"/>
        <v>4.0271339800068161E-2</v>
      </c>
      <c r="AB1087" s="5">
        <f t="shared" si="1139"/>
        <v>1.8913107689927076E-2</v>
      </c>
      <c r="AC1087" s="5">
        <f t="shared" si="1140"/>
        <v>4.7834361607116473E-4</v>
      </c>
      <c r="AD1087" s="5">
        <f t="shared" si="1141"/>
        <v>3.2022293027766675E-3</v>
      </c>
      <c r="AE1087" s="5">
        <f t="shared" si="1142"/>
        <v>4.4063310872804297E-3</v>
      </c>
      <c r="AF1087" s="5">
        <f t="shared" si="1143"/>
        <v>3.031599522541758E-3</v>
      </c>
      <c r="AG1087" s="5">
        <f t="shared" si="1144"/>
        <v>1.3905137075159151E-3</v>
      </c>
      <c r="AH1087" s="5">
        <f t="shared" si="1145"/>
        <v>1.4749047484299244E-2</v>
      </c>
      <c r="AI1087" s="5">
        <f t="shared" si="1146"/>
        <v>1.3853540745318211E-2</v>
      </c>
      <c r="AJ1087" s="5">
        <f t="shared" si="1147"/>
        <v>6.5062029051874866E-3</v>
      </c>
      <c r="AK1087" s="5">
        <f t="shared" si="1148"/>
        <v>2.0370569046413013E-3</v>
      </c>
      <c r="AL1087" s="5">
        <f t="shared" si="1149"/>
        <v>2.4729850181382516E-5</v>
      </c>
      <c r="AM1087" s="5">
        <f t="shared" si="1150"/>
        <v>6.0156039458267763E-4</v>
      </c>
      <c r="AN1087" s="5">
        <f t="shared" si="1151"/>
        <v>8.2775904437197014E-4</v>
      </c>
      <c r="AO1087" s="5">
        <f t="shared" si="1152"/>
        <v>5.6950643834766828E-4</v>
      </c>
      <c r="AP1087" s="5">
        <f t="shared" si="1153"/>
        <v>2.6121738809915395E-4</v>
      </c>
      <c r="AQ1087" s="5">
        <f t="shared" si="1154"/>
        <v>8.9860077846506229E-5</v>
      </c>
      <c r="AR1087" s="5">
        <f t="shared" si="1155"/>
        <v>4.0589964236159206E-3</v>
      </c>
      <c r="AS1087" s="5">
        <f t="shared" si="1156"/>
        <v>3.8125494137519022E-3</v>
      </c>
      <c r="AT1087" s="5">
        <f t="shared" si="1157"/>
        <v>1.7905328701116623E-3</v>
      </c>
      <c r="AU1087" s="5">
        <f t="shared" si="1158"/>
        <v>5.606061475795708E-4</v>
      </c>
      <c r="AV1087" s="5">
        <f t="shared" si="1159"/>
        <v>1.3164206223888319E-4</v>
      </c>
      <c r="AW1087" s="5">
        <f t="shared" si="1160"/>
        <v>8.8785183426976716E-7</v>
      </c>
      <c r="AX1087" s="5">
        <f t="shared" si="1161"/>
        <v>9.4172651329883195E-5</v>
      </c>
      <c r="AY1087" s="5">
        <f t="shared" si="1162"/>
        <v>1.2958343762786598E-4</v>
      </c>
      <c r="AZ1087" s="5">
        <f t="shared" si="1163"/>
        <v>8.9154691252313643E-5</v>
      </c>
      <c r="BA1087" s="5">
        <f t="shared" si="1164"/>
        <v>4.0892874983616432E-5</v>
      </c>
      <c r="BB1087" s="5">
        <f t="shared" si="1165"/>
        <v>1.4067351932944012E-5</v>
      </c>
      <c r="BC1087" s="5">
        <f t="shared" si="1166"/>
        <v>3.8713911014490949E-6</v>
      </c>
      <c r="BD1087" s="5">
        <f t="shared" si="1167"/>
        <v>9.3087660883781325E-4</v>
      </c>
      <c r="BE1087" s="5">
        <f t="shared" si="1168"/>
        <v>8.7435727921591935E-4</v>
      </c>
      <c r="BF1087" s="5">
        <f t="shared" si="1169"/>
        <v>4.1063479544959985E-4</v>
      </c>
      <c r="BG1087" s="5">
        <f t="shared" si="1170"/>
        <v>1.2856753125384908E-4</v>
      </c>
      <c r="BH1087" s="5">
        <f t="shared" si="1171"/>
        <v>3.0190348472438914E-5</v>
      </c>
      <c r="BI1087" s="5">
        <f t="shared" si="1172"/>
        <v>5.6714607926175462E-6</v>
      </c>
      <c r="BJ1087" s="8">
        <f t="shared" si="1173"/>
        <v>0.25629346085601457</v>
      </c>
      <c r="BK1087" s="8">
        <f t="shared" si="1174"/>
        <v>0.27413871420563635</v>
      </c>
      <c r="BL1087" s="8">
        <f t="shared" si="1175"/>
        <v>0.42620258921230653</v>
      </c>
      <c r="BM1087" s="8">
        <f t="shared" si="1176"/>
        <v>0.40739593689886128</v>
      </c>
      <c r="BN1087" s="8">
        <f t="shared" si="1177"/>
        <v>0.59198465129929034</v>
      </c>
    </row>
    <row r="1088" spans="1:66" x14ac:dyDescent="0.25">
      <c r="A1088" t="s">
        <v>13</v>
      </c>
      <c r="B1088" t="s">
        <v>46</v>
      </c>
      <c r="C1088" t="s">
        <v>42</v>
      </c>
      <c r="D1088" s="18" t="s">
        <v>550</v>
      </c>
      <c r="E1088">
        <f>VLOOKUP(A1088,home!$A$2:$E$405,3,FALSE)</f>
        <v>1.8552</v>
      </c>
      <c r="F1088">
        <f>VLOOKUP(B1088,home!$B$2:$E$405,3,FALSE)</f>
        <v>0.88780000000000003</v>
      </c>
      <c r="G1088">
        <f>VLOOKUP(C1088,away!$B$2:$E$405,4,FALSE)</f>
        <v>0.85609999999999997</v>
      </c>
      <c r="H1088">
        <f>VLOOKUP(A1088,away!$A$2:$E$405,3,FALSE)</f>
        <v>1.3231999999999999</v>
      </c>
      <c r="I1088">
        <f>VLOOKUP(C1088,away!$B$2:$E$405,3,FALSE)</f>
        <v>1.2447999999999999</v>
      </c>
      <c r="J1088">
        <f>VLOOKUP(B1088,home!$B$2:$E$405,4,FALSE)</f>
        <v>1.2891999999999999</v>
      </c>
      <c r="K1088" s="3">
        <f t="shared" si="1122"/>
        <v>1.4100365600159999</v>
      </c>
      <c r="L1088" s="3">
        <f t="shared" si="1123"/>
        <v>2.1234662789119998</v>
      </c>
      <c r="M1088" s="5">
        <f t="shared" si="1124"/>
        <v>2.9202445041134294E-2</v>
      </c>
      <c r="N1088" s="5">
        <f t="shared" si="1125"/>
        <v>4.1176515149857283E-2</v>
      </c>
      <c r="O1088" s="5">
        <f t="shared" si="1126"/>
        <v>6.2010407306629607E-2</v>
      </c>
      <c r="P1088" s="5">
        <f t="shared" si="1127"/>
        <v>8.7436941403831028E-2</v>
      </c>
      <c r="Q1088" s="5">
        <f t="shared" si="1128"/>
        <v>2.903019588767574E-2</v>
      </c>
      <c r="R1088" s="5">
        <f t="shared" si="1129"/>
        <v>6.5838504428613137E-2</v>
      </c>
      <c r="S1088" s="5">
        <f t="shared" si="1130"/>
        <v>6.5450159321317106E-2</v>
      </c>
      <c r="T1088" s="5">
        <f t="shared" si="1131"/>
        <v>6.1644642037689233E-2</v>
      </c>
      <c r="U1088" s="5">
        <f t="shared" si="1132"/>
        <v>9.2834698301119831E-2</v>
      </c>
      <c r="V1088" s="5">
        <f t="shared" si="1133"/>
        <v>2.177428688814843E-2</v>
      </c>
      <c r="W1088" s="5">
        <f t="shared" si="1134"/>
        <v>1.3644545848682974E-2</v>
      </c>
      <c r="X1088" s="5">
        <f t="shared" si="1135"/>
        <v>2.8973733000747005E-2</v>
      </c>
      <c r="Y1088" s="5">
        <f t="shared" si="1136"/>
        <v>3.076237250064303E-2</v>
      </c>
      <c r="Z1088" s="5">
        <f t="shared" si="1137"/>
        <v>4.6601948002719461E-2</v>
      </c>
      <c r="AA1088" s="5">
        <f t="shared" si="1138"/>
        <v>6.5710450451799032E-2</v>
      </c>
      <c r="AB1088" s="5">
        <f t="shared" si="1139"/>
        <v>4.6327068756078268E-2</v>
      </c>
      <c r="AC1088" s="5">
        <f t="shared" si="1140"/>
        <v>4.0747380999849904E-3</v>
      </c>
      <c r="AD1088" s="5">
        <f t="shared" si="1141"/>
        <v>4.8098271228643845E-3</v>
      </c>
      <c r="AE1088" s="5">
        <f t="shared" si="1142"/>
        <v>1.0213505702798843E-2</v>
      </c>
      <c r="AF1088" s="5">
        <f t="shared" si="1143"/>
        <v>1.0844017474684374E-2</v>
      </c>
      <c r="AG1088" s="5">
        <f t="shared" si="1144"/>
        <v>7.6756351451415785E-3</v>
      </c>
      <c r="AH1088" s="5">
        <f t="shared" si="1145"/>
        <v>2.4739416278846311E-2</v>
      </c>
      <c r="AI1088" s="5">
        <f t="shared" si="1146"/>
        <v>3.4883481426628268E-2</v>
      </c>
      <c r="AJ1088" s="5">
        <f t="shared" si="1147"/>
        <v>2.4593492076092481E-2</v>
      </c>
      <c r="AK1088" s="5">
        <f t="shared" si="1148"/>
        <v>1.1559240988584728E-2</v>
      </c>
      <c r="AL1088" s="5">
        <f t="shared" si="1149"/>
        <v>4.8801754234275787E-4</v>
      </c>
      <c r="AM1088" s="5">
        <f t="shared" si="1150"/>
        <v>1.3564064181190703E-3</v>
      </c>
      <c r="AN1088" s="5">
        <f t="shared" si="1151"/>
        <v>2.8802832893756558E-3</v>
      </c>
      <c r="AO1088" s="5">
        <f t="shared" si="1152"/>
        <v>3.0580922193514694E-3</v>
      </c>
      <c r="AP1088" s="5">
        <f t="shared" si="1153"/>
        <v>2.1645852351986684E-3</v>
      </c>
      <c r="AQ1088" s="5">
        <f t="shared" si="1154"/>
        <v>1.1491059386937936E-3</v>
      </c>
      <c r="AR1088" s="5">
        <f t="shared" si="1155"/>
        <v>1.0506663245619342E-2</v>
      </c>
      <c r="AS1088" s="5">
        <f t="shared" si="1156"/>
        <v>1.4814779300099633E-2</v>
      </c>
      <c r="AT1088" s="5">
        <f t="shared" si="1157"/>
        <v>1.0444690220854367E-2</v>
      </c>
      <c r="AU1088" s="5">
        <f t="shared" si="1158"/>
        <v>4.9091316898154146E-3</v>
      </c>
      <c r="AV1088" s="5">
        <f t="shared" si="1159"/>
        <v>1.7305137901432153E-3</v>
      </c>
      <c r="AW1088" s="5">
        <f t="shared" si="1160"/>
        <v>4.0589030201028771E-5</v>
      </c>
      <c r="AX1088" s="5">
        <f t="shared" si="1161"/>
        <v>3.1876377329803971E-4</v>
      </c>
      <c r="AY1088" s="5">
        <f t="shared" si="1162"/>
        <v>6.7688412353713657E-4</v>
      </c>
      <c r="AZ1088" s="5">
        <f t="shared" si="1163"/>
        <v>7.1867030553100699E-4</v>
      </c>
      <c r="BA1088" s="5">
        <f t="shared" si="1164"/>
        <v>5.0869071981682595E-4</v>
      </c>
      <c r="BB1088" s="5">
        <f t="shared" si="1165"/>
        <v>2.7004689748162561E-4</v>
      </c>
      <c r="BC1088" s="5">
        <f t="shared" si="1166"/>
        <v>1.1468709610540752E-4</v>
      </c>
      <c r="BD1088" s="5">
        <f t="shared" si="1167"/>
        <v>3.7184241843261296E-3</v>
      </c>
      <c r="BE1088" s="5">
        <f t="shared" si="1168"/>
        <v>5.2431140455475155E-3</v>
      </c>
      <c r="BF1088" s="5">
        <f t="shared" si="1169"/>
        <v>3.6964912462776963E-3</v>
      </c>
      <c r="BG1088" s="5">
        <f t="shared" si="1170"/>
        <v>1.7373959336768859E-3</v>
      </c>
      <c r="BH1088" s="5">
        <f t="shared" si="1171"/>
        <v>6.1244794642688577E-4</v>
      </c>
      <c r="BI1088" s="5">
        <f t="shared" si="1172"/>
        <v>1.727147991137259E-4</v>
      </c>
      <c r="BJ1088" s="8">
        <f t="shared" si="1173"/>
        <v>0.25199120588729312</v>
      </c>
      <c r="BK1088" s="8">
        <f t="shared" si="1174"/>
        <v>0.20910347242029576</v>
      </c>
      <c r="BL1088" s="8">
        <f t="shared" si="1175"/>
        <v>0.48608312641629242</v>
      </c>
      <c r="BM1088" s="8">
        <f t="shared" si="1176"/>
        <v>0.67844844841552365</v>
      </c>
      <c r="BN1088" s="8">
        <f t="shared" si="1177"/>
        <v>0.31469500921774107</v>
      </c>
    </row>
    <row r="1089" spans="1:66" x14ac:dyDescent="0.25">
      <c r="A1089" t="s">
        <v>16</v>
      </c>
      <c r="B1089" t="s">
        <v>272</v>
      </c>
      <c r="C1089" t="s">
        <v>56</v>
      </c>
      <c r="D1089" s="18" t="s">
        <v>550</v>
      </c>
      <c r="E1089">
        <f>VLOOKUP(A1089,home!$A$2:$E$405,3,FALSE)</f>
        <v>1.6396999999999999</v>
      </c>
      <c r="F1089">
        <f>VLOOKUP(B1089,home!$B$2:$E$405,3,FALSE)</f>
        <v>1.3632</v>
      </c>
      <c r="G1089">
        <f>VLOOKUP(C1089,away!$B$2:$E$405,4,FALSE)</f>
        <v>0.91479999999999995</v>
      </c>
      <c r="H1089">
        <f>VLOOKUP(A1089,away!$A$2:$E$405,3,FALSE)</f>
        <v>1.2963</v>
      </c>
      <c r="I1089">
        <f>VLOOKUP(C1089,away!$B$2:$E$405,3,FALSE)</f>
        <v>0.91610000000000003</v>
      </c>
      <c r="J1089">
        <f>VLOOKUP(B1089,home!$B$2:$E$405,4,FALSE)</f>
        <v>0.90759999999999996</v>
      </c>
      <c r="K1089" s="3">
        <f t="shared" ref="K1089:K1152" si="1178">E1089*F1089*G1089</f>
        <v>2.0447966737919998</v>
      </c>
      <c r="L1089" s="3">
        <f t="shared" ref="L1089:L1152" si="1179">H1089*I1089*J1089</f>
        <v>1.0778116942680001</v>
      </c>
      <c r="M1089" s="5">
        <f t="shared" ref="M1089:M1152" si="1180">_xlfn.POISSON.DIST(0,K1089,FALSE) * _xlfn.POISSON.DIST(0,L1089,FALSE)</f>
        <v>4.4042140354948855E-2</v>
      </c>
      <c r="N1089" s="5">
        <f t="shared" ref="N1089:N1152" si="1181">_xlfn.POISSON.DIST(1,K1089,FALSE) * _xlfn.POISSON.DIST(0,L1089,FALSE)</f>
        <v>9.0057222104479834E-2</v>
      </c>
      <c r="O1089" s="5">
        <f t="shared" ref="O1089:O1152" si="1182">_xlfn.POISSON.DIST(0,K1089,FALSE) * _xlfn.POISSON.DIST(1,L1089,FALSE)</f>
        <v>4.7469133915156482E-2</v>
      </c>
      <c r="P1089" s="5">
        <f t="shared" ref="P1089:P1152" si="1183">_xlfn.POISSON.DIST(1,K1089,FALSE) * _xlfn.POISSON.DIST(1,L1089,FALSE)</f>
        <v>9.7064727137498988E-2</v>
      </c>
      <c r="Q1089" s="5">
        <f t="shared" ref="Q1089:Q1152" si="1184">_xlfn.POISSON.DIST(2,K1089,FALSE) * _xlfn.POISSON.DIST(0,L1089,FALSE)</f>
        <v>9.2074354105093889E-2</v>
      </c>
      <c r="R1089" s="5">
        <f t="shared" ref="R1089:R1152" si="1185">_xlfn.POISSON.DIST(0,K1089,FALSE) * _xlfn.POISSON.DIST(2,L1089,FALSE)</f>
        <v>2.5581393825264698E-2</v>
      </c>
      <c r="S1089" s="5">
        <f t="shared" ref="S1089:S1152" si="1186">_xlfn.POISSON.DIST(2,K1089,FALSE) * _xlfn.POISSON.DIST(2,L1089,FALSE)</f>
        <v>5.3480377987683729E-2</v>
      </c>
      <c r="T1089" s="5">
        <f t="shared" ref="T1089:T1152" si="1187">_xlfn.POISSON.DIST(2,K1089,FALSE) * _xlfn.POISSON.DIST(1,L1089,FALSE)</f>
        <v>9.9238815596643021E-2</v>
      </c>
      <c r="U1089" s="5">
        <f t="shared" ref="U1089:U1152" si="1188">_xlfn.POISSON.DIST(1,K1089,FALSE) * _xlfn.POISSON.DIST(2,L1089,FALSE)</f>
        <v>5.2308749004864458E-2</v>
      </c>
      <c r="V1089" s="5">
        <f t="shared" ref="V1089:V1152" si="1189">_xlfn.POISSON.DIST(3,K1089,FALSE) * _xlfn.POISSON.DIST(3,L1089,FALSE)</f>
        <v>1.3096190387833429E-2</v>
      </c>
      <c r="W1089" s="5">
        <f t="shared" ref="W1089:W1152" si="1190">_xlfn.POISSON.DIST(3,K1089,FALSE) * _xlfn.POISSON.DIST(0,L1089,FALSE)</f>
        <v>6.2757777671880913E-2</v>
      </c>
      <c r="X1089" s="5">
        <f t="shared" ref="X1089:X1152" si="1191">_xlfn.POISSON.DIST(3,K1089,FALSE) * _xlfn.POISSON.DIST(1,L1089,FALSE)</f>
        <v>6.7641066681024417E-2</v>
      </c>
      <c r="Y1089" s="5">
        <f t="shared" ref="Y1089:Y1152" si="1192">_xlfn.POISSON.DIST(3,K1089,FALSE) * _xlfn.POISSON.DIST(2,L1089,FALSE)</f>
        <v>3.6452166340784853E-2</v>
      </c>
      <c r="Z1089" s="5">
        <f t="shared" ref="Z1089:Z1152" si="1193">_xlfn.POISSON.DIST(0,K1089,FALSE) * _xlfn.POISSON.DIST(3,L1089,FALSE)</f>
        <v>9.1906418068484989E-3</v>
      </c>
      <c r="AA1089" s="5">
        <f t="shared" ref="AA1089:AA1152" si="1194">_xlfn.POISSON.DIST(1,K1089,FALSE) * _xlfn.POISSON.DIST(3,L1089,FALSE)</f>
        <v>1.8792993796657508E-2</v>
      </c>
      <c r="AB1089" s="5">
        <f t="shared" ref="AB1089:AB1152" si="1195">_xlfn.POISSON.DIST(2,K1089,FALSE) * _xlfn.POISSON.DIST(3,L1089,FALSE)</f>
        <v>1.9213925602999487E-2</v>
      </c>
      <c r="AC1089" s="5">
        <f t="shared" ref="AC1089:AC1152" si="1196">_xlfn.POISSON.DIST(4,K1089,FALSE) * _xlfn.POISSON.DIST(4,L1089,FALSE)</f>
        <v>1.8039230954305663E-3</v>
      </c>
      <c r="AD1089" s="5">
        <f t="shared" ref="AD1089:AD1152" si="1197">_xlfn.POISSON.DIST(4,K1089,FALSE) * _xlfn.POISSON.DIST(0,L1089,FALSE)</f>
        <v>3.2081723759509982E-2</v>
      </c>
      <c r="AE1089" s="5">
        <f t="shared" ref="AE1089:AE1152" si="1198">_xlfn.POISSON.DIST(4,K1089,FALSE) * _xlfn.POISSON.DIST(1,L1089,FALSE)</f>
        <v>3.4578057040275403E-2</v>
      </c>
      <c r="AF1089" s="5">
        <f t="shared" ref="AF1089:AF1152" si="1199">_xlfn.POISSON.DIST(4,K1089,FALSE) * _xlfn.POISSON.DIST(2,L1089,FALSE)</f>
        <v>1.8634317121537389E-2</v>
      </c>
      <c r="AG1089" s="5">
        <f t="shared" ref="AG1089:AG1152" si="1200">_xlfn.POISSON.DIST(4,K1089,FALSE) * _xlfn.POISSON.DIST(3,L1089,FALSE)</f>
        <v>6.694761636097139E-3</v>
      </c>
      <c r="AH1089" s="5">
        <f t="shared" ref="AH1089:AH1152" si="1201">_xlfn.POISSON.DIST(0,K1089,FALSE) * _xlfn.POISSON.DIST(4,L1089,FALSE)</f>
        <v>2.4764453043124236E-3</v>
      </c>
      <c r="AI1089" s="5">
        <f t="shared" ref="AI1089:AI1152" si="1202">_xlfn.POISSON.DIST(1,K1089,FALSE) * _xlfn.POISSON.DIST(4,L1089,FALSE)</f>
        <v>5.0638271210858609E-3</v>
      </c>
      <c r="AJ1089" s="5">
        <f t="shared" ref="AJ1089:AJ1152" si="1203">_xlfn.POISSON.DIST(2,K1089,FALSE) * _xlfn.POISSON.DIST(4,L1089,FALSE)</f>
        <v>5.1772484269270447E-3</v>
      </c>
      <c r="AK1089" s="5">
        <f t="shared" ref="AK1089:AK1152" si="1204">_xlfn.POISSON.DIST(3,K1089,FALSE) * _xlfn.POISSON.DIST(4,L1089,FALSE)</f>
        <v>3.5288067875917611E-3</v>
      </c>
      <c r="AL1089" s="5">
        <f t="shared" ref="AL1089:AL1152" si="1205">_xlfn.POISSON.DIST(5,K1089,FALSE) * _xlfn.POISSON.DIST(5,L1089,FALSE)</f>
        <v>1.5902706055958112E-4</v>
      </c>
      <c r="AM1089" s="5">
        <f t="shared" ref="AM1089:AM1152" si="1206">_xlfn.POISSON.DIST(5,K1089,FALSE) * _xlfn.POISSON.DIST(0,L1089,FALSE)</f>
        <v>1.312012040659196E-2</v>
      </c>
      <c r="AN1089" s="5">
        <f t="shared" ref="AN1089:AN1152" si="1207">_xlfn.POISSON.DIST(5,K1089,FALSE) * _xlfn.POISSON.DIST(1,L1089,FALSE)</f>
        <v>1.4141019204429043E-2</v>
      </c>
      <c r="AO1089" s="5">
        <f t="shared" ref="AO1089:AO1152" si="1208">_xlfn.POISSON.DIST(5,K1089,FALSE) * _xlfn.POISSON.DIST(2,L1089,FALSE)</f>
        <v>7.6206779337009969E-3</v>
      </c>
      <c r="AP1089" s="5">
        <f t="shared" ref="AP1089:AP1152" si="1209">_xlfn.POISSON.DIST(5,K1089,FALSE) * _xlfn.POISSON.DIST(3,L1089,FALSE)</f>
        <v>2.7378852650643444E-3</v>
      </c>
      <c r="AQ1089" s="5">
        <f t="shared" ref="AQ1089:AQ1152" si="1210">_xlfn.POISSON.DIST(5,K1089,FALSE) * _xlfn.POISSON.DIST(4,L1089,FALSE)</f>
        <v>7.377311890625983E-4</v>
      </c>
      <c r="AR1089" s="5">
        <f t="shared" ref="AR1089:AR1152" si="1211">_xlfn.POISSON.DIST(0,K1089,FALSE) * _xlfn.POISSON.DIST(5,L1089,FALSE)</f>
        <v>5.3382834184060137E-4</v>
      </c>
      <c r="AS1089" s="5">
        <f t="shared" ref="AS1089:AS1152" si="1212">_xlfn.POISSON.DIST(1,K1089,FALSE) * _xlfn.POISSON.DIST(5,L1089,FALSE)</f>
        <v>1.0915704177715604E-3</v>
      </c>
      <c r="AT1089" s="5">
        <f t="shared" ref="AT1089:AT1152" si="1213">_xlfn.POISSON.DIST(2,K1089,FALSE) * _xlfn.POISSON.DIST(5,L1089,FALSE)</f>
        <v>1.1160197797345154E-3</v>
      </c>
      <c r="AU1089" s="5">
        <f t="shared" ref="AU1089:AU1152" si="1214">_xlfn.POISSON.DIST(3,K1089,FALSE) * _xlfn.POISSON.DIST(5,L1089,FALSE)</f>
        <v>7.6067784449573915E-4</v>
      </c>
      <c r="AV1089" s="5">
        <f t="shared" ref="AV1089:AV1152" si="1215">_xlfn.POISSON.DIST(4,K1089,FALSE) * _xlfn.POISSON.DIST(5,L1089,FALSE)</f>
        <v>3.8885788156303887E-4</v>
      </c>
      <c r="AW1089" s="5">
        <f t="shared" ref="AW1089:AW1152" si="1216">_xlfn.POISSON.DIST(6,K1089,FALSE) * _xlfn.POISSON.DIST(6,L1089,FALSE)</f>
        <v>9.7355737761680227E-6</v>
      </c>
      <c r="AX1089" s="5">
        <f t="shared" ref="AX1089:AX1152" si="1217">_xlfn.POISSON.DIST(6,K1089,FALSE) * _xlfn.POISSON.DIST(0,L1089,FALSE)</f>
        <v>4.4713297611916275E-3</v>
      </c>
      <c r="AY1089" s="5">
        <f t="shared" ref="AY1089:AY1152" si="1218">_xlfn.POISSON.DIST(6,K1089,FALSE) * _xlfn.POISSON.DIST(1,L1089,FALSE)</f>
        <v>4.8192515055408801E-3</v>
      </c>
      <c r="AZ1089" s="5">
        <f t="shared" ref="AZ1089:AZ1152" si="1219">_xlfn.POISSON.DIST(6,K1089,FALSE) * _xlfn.POISSON.DIST(2,L1089,FALSE)</f>
        <v>2.5971228151453131E-3</v>
      </c>
      <c r="BA1089" s="5">
        <f t="shared" ref="BA1089:BA1152" si="1220">_xlfn.POISSON.DIST(6,K1089,FALSE) * _xlfn.POISSON.DIST(3,L1089,FALSE)</f>
        <v>9.3306978053794929E-4</v>
      </c>
      <c r="BB1089" s="5">
        <f t="shared" ref="BB1089:BB1152" si="1221">_xlfn.POISSON.DIST(6,K1089,FALSE) * _xlfn.POISSON.DIST(4,L1089,FALSE)</f>
        <v>2.5141838025796953E-4</v>
      </c>
      <c r="BC1089" s="5">
        <f t="shared" ref="BC1089:BC1152" si="1222">_xlfn.POISSON.DIST(6,K1089,FALSE) * _xlfn.POISSON.DIST(5,L1089,FALSE)</f>
        <v>5.41963340791917E-5</v>
      </c>
      <c r="BD1089" s="5">
        <f t="shared" ref="BD1089:BD1152" si="1223">_xlfn.POISSON.DIST(0,K1089,FALSE) * _xlfn.POISSON.DIST(6,L1089,FALSE)</f>
        <v>9.5894404927915905E-5</v>
      </c>
      <c r="BE1089" s="5">
        <f t="shared" ref="BE1089:BE1152" si="1224">_xlfn.POISSON.DIST(1,K1089,FALSE) * _xlfn.POISSON.DIST(6,L1089,FALSE)</f>
        <v>1.9608456023186563E-4</v>
      </c>
      <c r="BF1089" s="5">
        <f t="shared" ref="BF1089:BF1152" si="1225">_xlfn.POISSON.DIST(2,K1089,FALSE) * _xlfn.POISSON.DIST(6,L1089,FALSE)</f>
        <v>2.00476528272043E-4</v>
      </c>
      <c r="BG1089" s="5">
        <f t="shared" ref="BG1089:BG1152" si="1226">_xlfn.POISSON.DIST(3,K1089,FALSE) * _xlfn.POISSON.DIST(6,L1089,FALSE)</f>
        <v>1.3664457939468043E-4</v>
      </c>
      <c r="BH1089" s="5">
        <f t="shared" ref="BH1089:BH1152" si="1227">_xlfn.POISSON.DIST(4,K1089,FALSE) * _xlfn.POISSON.DIST(6,L1089,FALSE)</f>
        <v>6.9852595359487345E-5</v>
      </c>
      <c r="BI1089" s="5">
        <f t="shared" ref="BI1089:BI1152" si="1228">_xlfn.POISSON.DIST(5,K1089,FALSE) * _xlfn.POISSON.DIST(6,L1089,FALSE)</f>
        <v>2.8566870929363652E-5</v>
      </c>
      <c r="BJ1089" s="8">
        <f t="shared" ref="BJ1089:BJ1152" si="1229">SUM(N1089,Q1089,T1089,W1089,X1089,Y1089,AD1089,AE1089,AF1089,AG1089,AM1089,AN1089,AO1089,AP1089,AQ1089,AX1089,AY1089,AZ1089,BA1089,BB1089,BC1089)</f>
        <v>0.59169408463292872</v>
      </c>
      <c r="BK1089" s="8">
        <f t="shared" ref="BK1089:BK1152" si="1230">SUM(M1089,P1089,S1089,V1089,AC1089,AL1089,AY1089)</f>
        <v>0.21446563752949604</v>
      </c>
      <c r="BL1089" s="8">
        <f t="shared" ref="BL1089:BL1152" si="1231">SUM(O1089,R1089,U1089,AA1089,AB1089,AH1089,AI1089,AJ1089,AK1089,AR1089,AS1089,AT1089,AU1089,AV1089,BD1089,BE1089,BF1089,BG1089,BH1089,BI1089)</f>
        <v>0.18423099758938052</v>
      </c>
      <c r="BM1089" s="8">
        <f t="shared" ref="BM1089:BM1152" si="1232">SUM(S1089:BI1089)</f>
        <v>0.59848287418444646</v>
      </c>
      <c r="BN1089" s="8">
        <f t="shared" ref="BN1089:BN1152" si="1233">SUM(M1089:R1089)</f>
        <v>0.39628897144244274</v>
      </c>
    </row>
    <row r="1090" spans="1:66" x14ac:dyDescent="0.25">
      <c r="A1090" t="s">
        <v>16</v>
      </c>
      <c r="B1090" t="s">
        <v>18</v>
      </c>
      <c r="C1090" t="s">
        <v>220</v>
      </c>
      <c r="D1090" s="18" t="s">
        <v>550</v>
      </c>
      <c r="E1090">
        <f>VLOOKUP(A1090,home!$A$2:$E$405,3,FALSE)</f>
        <v>1.6396999999999999</v>
      </c>
      <c r="F1090">
        <f>VLOOKUP(B1090,home!$B$2:$E$405,3,FALSE)</f>
        <v>1.7534000000000001</v>
      </c>
      <c r="G1090">
        <f>VLOOKUP(C1090,away!$B$2:$E$405,4,FALSE)</f>
        <v>1.0444</v>
      </c>
      <c r="H1090">
        <f>VLOOKUP(A1090,away!$A$2:$E$405,3,FALSE)</f>
        <v>1.2963</v>
      </c>
      <c r="I1090">
        <f>VLOOKUP(C1090,away!$B$2:$E$405,3,FALSE)</f>
        <v>0.4723</v>
      </c>
      <c r="J1090">
        <f>VLOOKUP(B1090,home!$B$2:$E$405,4,FALSE)</f>
        <v>0.91610000000000003</v>
      </c>
      <c r="K1090" s="3">
        <f t="shared" si="1178"/>
        <v>3.002702199112</v>
      </c>
      <c r="L1090" s="3">
        <f t="shared" si="1179"/>
        <v>0.56087534508899994</v>
      </c>
      <c r="M1090" s="5">
        <f t="shared" si="1180"/>
        <v>2.8337265336646121E-2</v>
      </c>
      <c r="N1090" s="5">
        <f t="shared" si="1181"/>
        <v>8.5088368943167569E-2</v>
      </c>
      <c r="O1090" s="5">
        <f t="shared" si="1182"/>
        <v>1.589367347456995E-2</v>
      </c>
      <c r="P1090" s="5">
        <f t="shared" si="1183"/>
        <v>4.7723968294059262E-2</v>
      </c>
      <c r="Q1090" s="5">
        <f t="shared" si="1184"/>
        <v>0.12774751627225123</v>
      </c>
      <c r="R1090" s="5">
        <f t="shared" si="1185"/>
        <v>4.4571847973906521E-3</v>
      </c>
      <c r="S1090" s="5">
        <f t="shared" si="1186"/>
        <v>2.0093480463576879E-2</v>
      </c>
      <c r="T1090" s="5">
        <f t="shared" si="1187"/>
        <v>7.1650432273461559E-2</v>
      </c>
      <c r="U1090" s="5">
        <f t="shared" si="1188"/>
        <v>1.3383598592973488E-2</v>
      </c>
      <c r="V1090" s="5">
        <f t="shared" si="1189"/>
        <v>3.7600296647810161E-3</v>
      </c>
      <c r="W1090" s="5">
        <f t="shared" si="1190"/>
        <v>0.12786258268059492</v>
      </c>
      <c r="X1090" s="5">
        <f t="shared" si="1191"/>
        <v>7.1714970184949475E-2</v>
      </c>
      <c r="Y1090" s="5">
        <f t="shared" si="1192"/>
        <v>2.0111579325265437E-2</v>
      </c>
      <c r="Z1090" s="5">
        <f t="shared" si="1193"/>
        <v>8.3330835378730875E-4</v>
      </c>
      <c r="AA1090" s="5">
        <f t="shared" si="1194"/>
        <v>2.5021768264555529E-3</v>
      </c>
      <c r="AB1090" s="5">
        <f t="shared" si="1195"/>
        <v>3.7566459296825873E-3</v>
      </c>
      <c r="AC1090" s="5">
        <f t="shared" si="1196"/>
        <v>3.9577640603050867E-4</v>
      </c>
      <c r="AD1090" s="5">
        <f t="shared" si="1197"/>
        <v>9.598331454979056E-2</v>
      </c>
      <c r="AE1090" s="5">
        <f t="shared" si="1198"/>
        <v>5.3834674670899821E-2</v>
      </c>
      <c r="AF1090" s="5">
        <f t="shared" si="1199"/>
        <v>1.5097270866897487E-2</v>
      </c>
      <c r="AG1090" s="5">
        <f t="shared" si="1200"/>
        <v>2.8225623357910779E-3</v>
      </c>
      <c r="AH1090" s="5">
        <f t="shared" si="1201"/>
        <v>1.1684552762400083E-4</v>
      </c>
      <c r="AI1090" s="5">
        <f t="shared" si="1202"/>
        <v>3.5085232275298929E-4</v>
      </c>
      <c r="AJ1090" s="5">
        <f t="shared" si="1203"/>
        <v>5.2675252054697707E-4</v>
      </c>
      <c r="AK1090" s="5">
        <f t="shared" si="1204"/>
        <v>5.2722698394473233E-4</v>
      </c>
      <c r="AL1090" s="5">
        <f t="shared" si="1205"/>
        <v>2.6661740896374329E-5</v>
      </c>
      <c r="AM1090" s="5">
        <f t="shared" si="1206"/>
        <v>5.7641861935342965E-2</v>
      </c>
      <c r="AN1090" s="5">
        <f t="shared" si="1207"/>
        <v>3.2329899204557984E-2</v>
      </c>
      <c r="AO1090" s="5">
        <f t="shared" si="1208"/>
        <v>9.0665216865245205E-3</v>
      </c>
      <c r="AP1090" s="5">
        <f t="shared" si="1209"/>
        <v>1.6950628265621139E-3</v>
      </c>
      <c r="AQ1090" s="5">
        <f t="shared" si="1210"/>
        <v>2.3767973694889034E-4</v>
      </c>
      <c r="AR1090" s="5">
        <f t="shared" si="1211"/>
        <v>1.3107155125643552E-5</v>
      </c>
      <c r="AS1090" s="5">
        <f t="shared" si="1212"/>
        <v>3.9356883519872024E-5</v>
      </c>
      <c r="AT1090" s="5">
        <f t="shared" si="1213"/>
        <v>5.9088500347657275E-5</v>
      </c>
      <c r="AU1090" s="5">
        <f t="shared" si="1214"/>
        <v>5.914172331204689E-5</v>
      </c>
      <c r="AV1090" s="5">
        <f t="shared" si="1215"/>
        <v>4.4396245662089155E-5</v>
      </c>
      <c r="AW1090" s="5">
        <f t="shared" si="1216"/>
        <v>1.2472818841264496E-6</v>
      </c>
      <c r="AX1090" s="5">
        <f t="shared" si="1217"/>
        <v>2.8846890932360796E-2</v>
      </c>
      <c r="AY1090" s="5">
        <f t="shared" si="1218"/>
        <v>1.6179509906432608E-2</v>
      </c>
      <c r="AZ1090" s="5">
        <f t="shared" si="1219"/>
        <v>4.5373441010706402E-3</v>
      </c>
      <c r="BA1090" s="5">
        <f t="shared" si="1220"/>
        <v>8.482948128251778E-4</v>
      </c>
      <c r="BB1090" s="5">
        <f t="shared" si="1221"/>
        <v>1.1894691147013256E-4</v>
      </c>
      <c r="BC1090" s="5">
        <f t="shared" si="1222"/>
        <v>1.334287800361627E-5</v>
      </c>
      <c r="BD1090" s="5">
        <f t="shared" si="1223"/>
        <v>1.2252466923717296E-6</v>
      </c>
      <c r="BE1090" s="5">
        <f t="shared" si="1224"/>
        <v>3.6790509376392971E-6</v>
      </c>
      <c r="BF1090" s="5">
        <f t="shared" si="1225"/>
        <v>5.5235471705472912E-6</v>
      </c>
      <c r="BG1090" s="5">
        <f t="shared" si="1226"/>
        <v>5.5285224119670725E-6</v>
      </c>
      <c r="BH1090" s="5">
        <f t="shared" si="1227"/>
        <v>4.1501266010633764E-6</v>
      </c>
      <c r="BI1090" s="5">
        <f t="shared" si="1228"/>
        <v>2.4923188543212409E-6</v>
      </c>
      <c r="BJ1090" s="8">
        <f t="shared" si="1229"/>
        <v>0.82342862703516861</v>
      </c>
      <c r="BK1090" s="8">
        <f t="shared" si="1230"/>
        <v>0.11651669181242277</v>
      </c>
      <c r="BL1090" s="8">
        <f t="shared" si="1231"/>
        <v>4.175264629657615E-2</v>
      </c>
      <c r="BM1090" s="8">
        <f t="shared" si="1232"/>
        <v>0.65710503375532126</v>
      </c>
      <c r="BN1090" s="8">
        <f t="shared" si="1233"/>
        <v>0.30924797711808483</v>
      </c>
    </row>
    <row r="1091" spans="1:66" x14ac:dyDescent="0.25">
      <c r="A1091" t="s">
        <v>70</v>
      </c>
      <c r="B1091" t="s">
        <v>349</v>
      </c>
      <c r="C1091" t="s">
        <v>91</v>
      </c>
      <c r="D1091" s="18" t="s">
        <v>550</v>
      </c>
      <c r="E1091">
        <f>VLOOKUP(A1091,home!$A$2:$E$405,3,FALSE)</f>
        <v>1.3243</v>
      </c>
      <c r="F1091">
        <f>VLOOKUP(B1091,home!$B$2:$E$405,3,FALSE)</f>
        <v>1.5057</v>
      </c>
      <c r="G1091">
        <f>VLOOKUP(C1091,away!$B$2:$E$405,4,FALSE)</f>
        <v>0.72230000000000005</v>
      </c>
      <c r="H1091">
        <f>VLOOKUP(A1091,away!$A$2:$E$405,3,FALSE)</f>
        <v>1.1069</v>
      </c>
      <c r="I1091">
        <f>VLOOKUP(C1091,away!$B$2:$E$405,3,FALSE)</f>
        <v>1.3748</v>
      </c>
      <c r="J1091">
        <f>VLOOKUP(B1091,home!$B$2:$E$405,4,FALSE)</f>
        <v>0.60670000000000002</v>
      </c>
      <c r="K1091" s="3">
        <f t="shared" si="1178"/>
        <v>1.4402651237730002</v>
      </c>
      <c r="L1091" s="3">
        <f t="shared" si="1179"/>
        <v>0.92325550500400011</v>
      </c>
      <c r="M1091" s="5">
        <f t="shared" si="1180"/>
        <v>9.4088389116444099E-2</v>
      </c>
      <c r="N1091" s="5">
        <f t="shared" si="1181"/>
        <v>0.13551222539639757</v>
      </c>
      <c r="O1091" s="5">
        <f t="shared" si="1182"/>
        <v>8.6867623208715466E-2</v>
      </c>
      <c r="P1091" s="5">
        <f t="shared" si="1183"/>
        <v>0.12511240809256693</v>
      </c>
      <c r="Q1091" s="5">
        <f t="shared" si="1184"/>
        <v>9.7586766041648648E-2</v>
      </c>
      <c r="R1091" s="5">
        <f t="shared" si="1185"/>
        <v>4.0100505667029905E-2</v>
      </c>
      <c r="S1091" s="5">
        <f t="shared" si="1186"/>
        <v>4.1591515185122011E-2</v>
      </c>
      <c r="T1091" s="5">
        <f t="shared" si="1187"/>
        <v>9.009751896348954E-2</v>
      </c>
      <c r="U1091" s="5">
        <f t="shared" si="1188"/>
        <v>5.7755359757884719E-2</v>
      </c>
      <c r="V1091" s="5">
        <f t="shared" si="1189"/>
        <v>6.1450664398241392E-3</v>
      </c>
      <c r="W1091" s="5">
        <f t="shared" si="1190"/>
        <v>4.6850271890527311E-2</v>
      </c>
      <c r="X1091" s="5">
        <f t="shared" si="1191"/>
        <v>4.3254771433863498E-2</v>
      </c>
      <c r="Y1091" s="5">
        <f t="shared" si="1192"/>
        <v>1.9967602922002125E-2</v>
      </c>
      <c r="Z1091" s="5">
        <f t="shared" si="1193"/>
        <v>1.2341004203509821E-2</v>
      </c>
      <c r="AA1091" s="5">
        <f t="shared" si="1194"/>
        <v>1.7774317946651189E-2</v>
      </c>
      <c r="AB1091" s="5">
        <f t="shared" si="1195"/>
        <v>1.2799865118707119E-2</v>
      </c>
      <c r="AC1091" s="5">
        <f t="shared" si="1196"/>
        <v>5.1070598840290756E-4</v>
      </c>
      <c r="AD1091" s="5">
        <f t="shared" si="1197"/>
        <v>1.6869203160802263E-2</v>
      </c>
      <c r="AE1091" s="5">
        <f t="shared" si="1198"/>
        <v>1.557458468324157E-2</v>
      </c>
      <c r="AF1091" s="5">
        <f t="shared" si="1199"/>
        <v>7.1896605234768804E-3</v>
      </c>
      <c r="AG1091" s="5">
        <f t="shared" si="1200"/>
        <v>2.2126312191366572E-3</v>
      </c>
      <c r="AH1091" s="5">
        <f t="shared" si="1201"/>
        <v>2.8484750170419864E-3</v>
      </c>
      <c r="AI1091" s="5">
        <f t="shared" si="1202"/>
        <v>4.1025592229842756E-3</v>
      </c>
      <c r="AJ1091" s="5">
        <f t="shared" si="1203"/>
        <v>2.9543864835387562E-3</v>
      </c>
      <c r="AK1091" s="5">
        <f t="shared" si="1204"/>
        <v>1.418366604795742E-3</v>
      </c>
      <c r="AL1091" s="5">
        <f t="shared" si="1205"/>
        <v>2.7164098200174215E-5</v>
      </c>
      <c r="AM1091" s="5">
        <f t="shared" si="1206"/>
        <v>4.8592249956689454E-3</v>
      </c>
      <c r="AN1091" s="5">
        <f t="shared" si="1207"/>
        <v>4.4863062273043921E-3</v>
      </c>
      <c r="AO1091" s="5">
        <f t="shared" si="1208"/>
        <v>2.0710034607462537E-3</v>
      </c>
      <c r="AP1091" s="5">
        <f t="shared" si="1209"/>
        <v>6.3735511533877145E-4</v>
      </c>
      <c r="AQ1091" s="5">
        <f t="shared" si="1210"/>
        <v>1.4711040471974501E-4</v>
      </c>
      <c r="AR1091" s="5">
        <f t="shared" si="1211"/>
        <v>5.2597404807007561E-4</v>
      </c>
      <c r="AS1091" s="5">
        <f t="shared" si="1212"/>
        <v>7.575420774450334E-4</v>
      </c>
      <c r="AT1091" s="5">
        <f t="shared" si="1213"/>
        <v>5.4553071696731344E-4</v>
      </c>
      <c r="AU1091" s="5">
        <f t="shared" si="1214"/>
        <v>2.6190295519830045E-4</v>
      </c>
      <c r="AV1091" s="5">
        <f t="shared" si="1215"/>
        <v>9.4302423046298722E-5</v>
      </c>
      <c r="AW1091" s="5">
        <f t="shared" si="1216"/>
        <v>1.0033608265712441E-6</v>
      </c>
      <c r="AX1091" s="5">
        <f t="shared" si="1217"/>
        <v>1.1664287149713323E-3</v>
      </c>
      <c r="AY1091" s="5">
        <f t="shared" si="1218"/>
        <v>1.0769117322920244E-3</v>
      </c>
      <c r="AZ1091" s="5">
        <f t="shared" si="1219"/>
        <v>4.9713234262100281E-4</v>
      </c>
      <c r="BA1091" s="5">
        <f t="shared" si="1220"/>
        <v>1.5299339068012516E-4</v>
      </c>
      <c r="BB1091" s="5">
        <f t="shared" si="1221"/>
        <v>3.5312997543663304E-5</v>
      </c>
      <c r="BC1091" s="5">
        <f t="shared" si="1222"/>
        <v>6.5205838760759783E-6</v>
      </c>
      <c r="BD1091" s="5">
        <f t="shared" si="1223"/>
        <v>8.0934739228322592E-5</v>
      </c>
      <c r="BE1091" s="5">
        <f t="shared" si="1224"/>
        <v>1.1656748221221554E-4</v>
      </c>
      <c r="BF1091" s="5">
        <f t="shared" si="1225"/>
        <v>8.3944039598141831E-5</v>
      </c>
      <c r="BG1091" s="5">
        <f t="shared" si="1226"/>
        <v>4.030055752727446E-5</v>
      </c>
      <c r="BH1091" s="5">
        <f t="shared" si="1227"/>
        <v>1.4510871868785224E-5</v>
      </c>
      <c r="BI1091" s="5">
        <f t="shared" si="1228"/>
        <v>4.1799005336300135E-6</v>
      </c>
      <c r="BJ1091" s="8">
        <f t="shared" si="1229"/>
        <v>0.49025153620034839</v>
      </c>
      <c r="BK1091" s="8">
        <f t="shared" si="1230"/>
        <v>0.26855216065285231</v>
      </c>
      <c r="BL1091" s="8">
        <f t="shared" si="1231"/>
        <v>0.22914714883904458</v>
      </c>
      <c r="BM1091" s="8">
        <f t="shared" si="1232"/>
        <v>0.41994802400148706</v>
      </c>
      <c r="BN1091" s="8">
        <f t="shared" si="1233"/>
        <v>0.5792679175228026</v>
      </c>
    </row>
    <row r="1092" spans="1:66" x14ac:dyDescent="0.25">
      <c r="A1092" t="s">
        <v>19</v>
      </c>
      <c r="B1092" t="s">
        <v>239</v>
      </c>
      <c r="C1092" t="s">
        <v>236</v>
      </c>
      <c r="D1092" s="18" t="s">
        <v>550</v>
      </c>
      <c r="E1092">
        <f>VLOOKUP(A1092,home!$A$2:$E$405,3,FALSE)</f>
        <v>1.4805999999999999</v>
      </c>
      <c r="F1092">
        <f>VLOOKUP(B1092,home!$B$2:$E$405,3,FALSE)</f>
        <v>0.90049999999999997</v>
      </c>
      <c r="G1092">
        <f>VLOOKUP(C1092,away!$B$2:$E$405,4,FALSE)</f>
        <v>0.56279999999999997</v>
      </c>
      <c r="H1092">
        <f>VLOOKUP(A1092,away!$A$2:$E$405,3,FALSE)</f>
        <v>1.3222</v>
      </c>
      <c r="I1092">
        <f>VLOOKUP(C1092,away!$B$2:$E$405,3,FALSE)</f>
        <v>1.0084</v>
      </c>
      <c r="J1092">
        <f>VLOOKUP(B1092,home!$B$2:$E$405,4,FALSE)</f>
        <v>1.0504</v>
      </c>
      <c r="K1092" s="3">
        <f t="shared" si="1178"/>
        <v>0.75037015283999997</v>
      </c>
      <c r="L1092" s="3">
        <f t="shared" si="1179"/>
        <v>1.4005051265920001</v>
      </c>
      <c r="M1092" s="5">
        <f t="shared" si="1180"/>
        <v>0.11638224619310539</v>
      </c>
      <c r="N1092" s="5">
        <f t="shared" si="1181"/>
        <v>8.7329763863782994E-2</v>
      </c>
      <c r="O1092" s="5">
        <f t="shared" si="1182"/>
        <v>0.16299393243773636</v>
      </c>
      <c r="P1092" s="5">
        <f t="shared" si="1183"/>
        <v>0.12230578199529686</v>
      </c>
      <c r="Q1092" s="5">
        <f t="shared" si="1184"/>
        <v>3.2764824128973968E-2</v>
      </c>
      <c r="R1092" s="5">
        <f t="shared" si="1185"/>
        <v>0.11413691899121997</v>
      </c>
      <c r="S1092" s="5">
        <f t="shared" si="1186"/>
        <v>3.2132702363943673E-2</v>
      </c>
      <c r="T1092" s="5">
        <f t="shared" si="1187"/>
        <v>4.588730416451331E-2</v>
      </c>
      <c r="U1092" s="5">
        <f t="shared" si="1188"/>
        <v>8.5644937348128419E-2</v>
      </c>
      <c r="V1092" s="5">
        <f t="shared" si="1189"/>
        <v>3.7520187130446006E-3</v>
      </c>
      <c r="W1092" s="5">
        <f t="shared" si="1190"/>
        <v>8.195248696477973E-3</v>
      </c>
      <c r="X1092" s="5">
        <f t="shared" si="1191"/>
        <v>1.1477487813113807E-2</v>
      </c>
      <c r="Y1092" s="5">
        <f t="shared" si="1192"/>
        <v>8.0371402613315466E-3</v>
      </c>
      <c r="Z1092" s="5">
        <f t="shared" si="1193"/>
        <v>5.3283113393539805E-2</v>
      </c>
      <c r="AA1092" s="5">
        <f t="shared" si="1194"/>
        <v>3.9982057940901511E-2</v>
      </c>
      <c r="AB1092" s="5">
        <f t="shared" si="1195"/>
        <v>1.5000671463985999E-2</v>
      </c>
      <c r="AC1092" s="5">
        <f t="shared" si="1196"/>
        <v>2.4643663325509262E-4</v>
      </c>
      <c r="AD1092" s="5">
        <f t="shared" si="1197"/>
        <v>1.5373675042344968E-3</v>
      </c>
      <c r="AE1092" s="5">
        <f t="shared" si="1198"/>
        <v>2.1530910711363609E-3</v>
      </c>
      <c r="AF1092" s="5">
        <f t="shared" si="1199"/>
        <v>1.5077075415729675E-3</v>
      </c>
      <c r="AG1092" s="5">
        <f t="shared" si="1200"/>
        <v>7.0385071379145412E-4</v>
      </c>
      <c r="AH1092" s="5">
        <f t="shared" si="1201"/>
        <v>1.8655818367108844E-2</v>
      </c>
      <c r="AI1092" s="5">
        <f t="shared" si="1202"/>
        <v>1.3998769279482742E-2</v>
      </c>
      <c r="AJ1092" s="5">
        <f t="shared" si="1203"/>
        <v>5.2521293219086806E-3</v>
      </c>
      <c r="AK1092" s="5">
        <f t="shared" si="1204"/>
        <v>1.3136803606720207E-3</v>
      </c>
      <c r="AL1092" s="5">
        <f t="shared" si="1205"/>
        <v>1.0359183167007083E-5</v>
      </c>
      <c r="AM1092" s="5">
        <f t="shared" si="1206"/>
        <v>2.3071893782473777E-4</v>
      </c>
      <c r="AN1092" s="5">
        <f t="shared" si="1207"/>
        <v>3.2312305522540615E-4</v>
      </c>
      <c r="AO1092" s="5">
        <f t="shared" si="1208"/>
        <v>2.262677476816257E-4</v>
      </c>
      <c r="AP1092" s="5">
        <f t="shared" si="1209"/>
        <v>1.0562971353684733E-4</v>
      </c>
      <c r="AQ1092" s="5">
        <f t="shared" si="1210"/>
        <v>3.6983738832199781E-5</v>
      </c>
      <c r="AR1092" s="5">
        <f t="shared" si="1211"/>
        <v>5.2255138527810266E-3</v>
      </c>
      <c r="AS1092" s="5">
        <f t="shared" si="1212"/>
        <v>3.9210696283788352E-3</v>
      </c>
      <c r="AT1092" s="5">
        <f t="shared" si="1213"/>
        <v>1.4711268081714541E-3</v>
      </c>
      <c r="AU1092" s="5">
        <f t="shared" si="1214"/>
        <v>3.6796321596487848E-4</v>
      </c>
      <c r="AV1092" s="5">
        <f t="shared" si="1215"/>
        <v>6.902715365076594E-5</v>
      </c>
      <c r="AW1092" s="5">
        <f t="shared" si="1216"/>
        <v>3.0240102944221301E-7</v>
      </c>
      <c r="AX1092" s="5">
        <f t="shared" si="1217"/>
        <v>2.8854100773105147E-5</v>
      </c>
      <c r="AY1092" s="5">
        <f t="shared" si="1218"/>
        <v>4.0410316055935947E-5</v>
      </c>
      <c r="AZ1092" s="5">
        <f t="shared" si="1219"/>
        <v>2.8297427401770663E-5</v>
      </c>
      <c r="BA1092" s="5">
        <f t="shared" si="1220"/>
        <v>1.3210230715181586E-5</v>
      </c>
      <c r="BB1092" s="5">
        <f t="shared" si="1221"/>
        <v>4.6252489600187304E-6</v>
      </c>
      <c r="BC1092" s="5">
        <f t="shared" si="1222"/>
        <v>1.2955369760541095E-6</v>
      </c>
      <c r="BD1092" s="5">
        <f t="shared" si="1223"/>
        <v>1.2197264899828904E-3</v>
      </c>
      <c r="BE1092" s="5">
        <f t="shared" si="1224"/>
        <v>9.1524635271145812E-4</v>
      </c>
      <c r="BF1092" s="5">
        <f t="shared" si="1225"/>
        <v>3.4338677278517466E-4</v>
      </c>
      <c r="BG1092" s="5">
        <f t="shared" si="1226"/>
        <v>8.5889061726015281E-5</v>
      </c>
      <c r="BH1092" s="5">
        <f t="shared" si="1227"/>
        <v>1.6112147093658571E-5</v>
      </c>
      <c r="BI1092" s="5">
        <f t="shared" si="1228"/>
        <v>2.4180148554498289E-6</v>
      </c>
      <c r="BJ1092" s="8">
        <f t="shared" si="1229"/>
        <v>0.20063320181291175</v>
      </c>
      <c r="BK1092" s="8">
        <f t="shared" si="1230"/>
        <v>0.27486995539786852</v>
      </c>
      <c r="BL1092" s="8">
        <f t="shared" si="1231"/>
        <v>0.47061639500924607</v>
      </c>
      <c r="BM1092" s="8">
        <f t="shared" si="1232"/>
        <v>0.36344909008842419</v>
      </c>
      <c r="BN1092" s="8">
        <f t="shared" si="1233"/>
        <v>0.63591346761011547</v>
      </c>
    </row>
    <row r="1093" spans="1:66" x14ac:dyDescent="0.25">
      <c r="A1093" t="s">
        <v>27</v>
      </c>
      <c r="B1093" t="s">
        <v>30</v>
      </c>
      <c r="C1093" t="s">
        <v>29</v>
      </c>
      <c r="D1093" s="18" t="s">
        <v>550</v>
      </c>
      <c r="E1093">
        <f>VLOOKUP(A1093,home!$A$2:$E$405,3,FALSE)</f>
        <v>1.4007000000000001</v>
      </c>
      <c r="F1093">
        <f>VLOOKUP(B1093,home!$B$2:$E$405,3,FALSE)</f>
        <v>2.0078999999999998</v>
      </c>
      <c r="G1093">
        <f>VLOOKUP(C1093,away!$B$2:$E$405,4,FALSE)</f>
        <v>0.46200000000000002</v>
      </c>
      <c r="H1093">
        <f>VLOOKUP(A1093,away!$A$2:$E$405,3,FALSE)</f>
        <v>1.0741000000000001</v>
      </c>
      <c r="I1093">
        <f>VLOOKUP(C1093,away!$B$2:$E$405,3,FALSE)</f>
        <v>1.5882000000000001</v>
      </c>
      <c r="J1093">
        <f>VLOOKUP(B1093,home!$B$2:$E$405,4,FALSE)</f>
        <v>0.69830000000000003</v>
      </c>
      <c r="K1093" s="3">
        <f t="shared" si="1178"/>
        <v>1.2993590748599999</v>
      </c>
      <c r="L1093" s="3">
        <f t="shared" si="1179"/>
        <v>1.1912199284460001</v>
      </c>
      <c r="M1093" s="5">
        <f t="shared" si="1180"/>
        <v>8.2861975325312198E-2</v>
      </c>
      <c r="N1093" s="5">
        <f t="shared" si="1181"/>
        <v>0.10766745959976981</v>
      </c>
      <c r="O1093" s="5">
        <f t="shared" si="1182"/>
        <v>9.8706836317912619E-2</v>
      </c>
      <c r="P1093" s="5">
        <f t="shared" si="1183"/>
        <v>0.12825562352040037</v>
      </c>
      <c r="Q1093" s="5">
        <f t="shared" si="1184"/>
        <v>6.9949345349041653E-2</v>
      </c>
      <c r="R1093" s="5">
        <f t="shared" si="1185"/>
        <v>5.8790775247877465E-2</v>
      </c>
      <c r="S1093" s="5">
        <f t="shared" si="1186"/>
        <v>4.9629232528028401E-2</v>
      </c>
      <c r="T1093" s="5">
        <f t="shared" si="1187"/>
        <v>8.3325054161529952E-2</v>
      </c>
      <c r="U1093" s="5">
        <f t="shared" si="1188"/>
        <v>7.6390327336384248E-2</v>
      </c>
      <c r="V1093" s="5">
        <f t="shared" si="1189"/>
        <v>8.535248777971691E-3</v>
      </c>
      <c r="W1093" s="5">
        <f t="shared" si="1190"/>
        <v>3.0296438886597801E-2</v>
      </c>
      <c r="X1093" s="5">
        <f t="shared" si="1191"/>
        <v>3.608972176266164E-2</v>
      </c>
      <c r="Y1093" s="5">
        <f t="shared" si="1192"/>
        <v>2.1495397887876931E-2</v>
      </c>
      <c r="Z1093" s="5">
        <f t="shared" si="1193"/>
        <v>2.3344247694687167E-2</v>
      </c>
      <c r="AA1093" s="5">
        <f t="shared" si="1194"/>
        <v>3.0332560087871406E-2</v>
      </c>
      <c r="AB1093" s="5">
        <f t="shared" si="1195"/>
        <v>1.9706443606955976E-2</v>
      </c>
      <c r="AC1093" s="5">
        <f t="shared" si="1196"/>
        <v>8.2569059090642797E-4</v>
      </c>
      <c r="AD1093" s="5">
        <f t="shared" si="1197"/>
        <v>9.8414882008105633E-3</v>
      </c>
      <c r="AE1093" s="5">
        <f t="shared" si="1198"/>
        <v>1.1723376870371713E-2</v>
      </c>
      <c r="AF1093" s="5">
        <f t="shared" si="1199"/>
        <v>6.9825600783348435E-3</v>
      </c>
      <c r="AG1093" s="5">
        <f t="shared" si="1200"/>
        <v>2.7725882389613111E-3</v>
      </c>
      <c r="AH1093" s="5">
        <f t="shared" si="1201"/>
        <v>6.9520332671227317E-3</v>
      </c>
      <c r="AI1093" s="5">
        <f t="shared" si="1202"/>
        <v>9.0331875143645369E-3</v>
      </c>
      <c r="AJ1093" s="5">
        <f t="shared" si="1203"/>
        <v>5.8686770858508031E-3</v>
      </c>
      <c r="AK1093" s="5">
        <f t="shared" si="1204"/>
        <v>2.54183960964106E-3</v>
      </c>
      <c r="AL1093" s="5">
        <f t="shared" si="1205"/>
        <v>5.1120896481588988E-5</v>
      </c>
      <c r="AM1093" s="5">
        <f t="shared" si="1206"/>
        <v>2.5575254007701629E-3</v>
      </c>
      <c r="AN1093" s="5">
        <f t="shared" si="1207"/>
        <v>3.0465752249042612E-3</v>
      </c>
      <c r="AO1093" s="5">
        <f t="shared" si="1208"/>
        <v>1.8145705607079056E-3</v>
      </c>
      <c r="AP1093" s="5">
        <f t="shared" si="1209"/>
        <v>7.2051753782889692E-4</v>
      </c>
      <c r="AQ1093" s="5">
        <f t="shared" si="1210"/>
        <v>2.1457371246415651E-4</v>
      </c>
      <c r="AR1093" s="5">
        <f t="shared" si="1211"/>
        <v>1.6562801142032295E-3</v>
      </c>
      <c r="AS1093" s="5">
        <f t="shared" si="1212"/>
        <v>2.1521025969001234E-3</v>
      </c>
      <c r="AT1093" s="5">
        <f t="shared" si="1213"/>
        <v>1.3981770196559739E-3</v>
      </c>
      <c r="AU1093" s="5">
        <f t="shared" si="1214"/>
        <v>6.0557799958356603E-4</v>
      </c>
      <c r="AV1093" s="5">
        <f t="shared" si="1215"/>
        <v>1.96715817323618E-4</v>
      </c>
      <c r="AW1093" s="5">
        <f t="shared" si="1216"/>
        <v>2.1979463866224444E-6</v>
      </c>
      <c r="AX1093" s="5">
        <f t="shared" si="1217"/>
        <v>5.5385730644594527E-4</v>
      </c>
      <c r="AY1093" s="5">
        <f t="shared" si="1218"/>
        <v>6.5976586095383317E-4</v>
      </c>
      <c r="AZ1093" s="5">
        <f t="shared" si="1219"/>
        <v>3.9296312083826948E-4</v>
      </c>
      <c r="BA1093" s="5">
        <f t="shared" si="1220"/>
        <v>1.5603516689562685E-4</v>
      </c>
      <c r="BB1093" s="5">
        <f t="shared" si="1221"/>
        <v>4.6468050086117033E-5</v>
      </c>
      <c r="BC1093" s="5">
        <f t="shared" si="1222"/>
        <v>1.1070733459721888E-5</v>
      </c>
      <c r="BD1093" s="5">
        <f t="shared" si="1223"/>
        <v>3.2883231318795109E-4</v>
      </c>
      <c r="BE1093" s="5">
        <f t="shared" si="1224"/>
        <v>4.2727125024796992E-4</v>
      </c>
      <c r="BF1093" s="5">
        <f t="shared" si="1225"/>
        <v>2.7758938821823888E-4</v>
      </c>
      <c r="BG1093" s="5">
        <f t="shared" si="1226"/>
        <v>1.2022943022206806E-4</v>
      </c>
      <c r="BH1093" s="5">
        <f t="shared" si="1227"/>
        <v>3.9055300306072827E-5</v>
      </c>
      <c r="BI1093" s="5">
        <f t="shared" si="1228"/>
        <v>1.014937177481565E-5</v>
      </c>
      <c r="BJ1093" s="8">
        <f t="shared" si="1229"/>
        <v>0.39031735371131104</v>
      </c>
      <c r="BK1093" s="8">
        <f t="shared" si="1230"/>
        <v>0.27081865750005452</v>
      </c>
      <c r="BL1093" s="8">
        <f t="shared" si="1231"/>
        <v>0.31553466067560448</v>
      </c>
      <c r="BM1093" s="8">
        <f t="shared" si="1232"/>
        <v>0.45312533630677593</v>
      </c>
      <c r="BN1093" s="8">
        <f t="shared" si="1233"/>
        <v>0.54623201536031407</v>
      </c>
    </row>
    <row r="1094" spans="1:66" x14ac:dyDescent="0.25">
      <c r="A1094" t="s">
        <v>282</v>
      </c>
      <c r="B1094" t="s">
        <v>187</v>
      </c>
      <c r="C1094" t="s">
        <v>293</v>
      </c>
      <c r="D1094" s="18" t="s">
        <v>550</v>
      </c>
      <c r="E1094">
        <f>VLOOKUP(A1094,home!$A$2:$E$405,3,FALSE)</f>
        <v>1.6222000000000001</v>
      </c>
      <c r="F1094">
        <f>VLOOKUP(B1094,home!$B$2:$E$405,3,FALSE)</f>
        <v>0.6452</v>
      </c>
      <c r="G1094">
        <f>VLOOKUP(C1094,away!$B$2:$E$405,4,FALSE)</f>
        <v>1.1194</v>
      </c>
      <c r="H1094">
        <f>VLOOKUP(A1094,away!$A$2:$E$405,3,FALSE)</f>
        <v>1.3389</v>
      </c>
      <c r="I1094">
        <f>VLOOKUP(C1094,away!$B$2:$E$405,3,FALSE)</f>
        <v>1.1312</v>
      </c>
      <c r="J1094">
        <f>VLOOKUP(B1094,home!$B$2:$E$405,4,FALSE)</f>
        <v>1.3332999999999999</v>
      </c>
      <c r="K1094" s="3">
        <f t="shared" si="1178"/>
        <v>1.1716126667359998</v>
      </c>
      <c r="L1094" s="3">
        <f t="shared" si="1179"/>
        <v>2.0193677545439996</v>
      </c>
      <c r="M1094" s="5">
        <f t="shared" si="1180"/>
        <v>4.1131524941930564E-2</v>
      </c>
      <c r="N1094" s="5">
        <f t="shared" si="1181"/>
        <v>4.8190215624133552E-2</v>
      </c>
      <c r="O1094" s="5">
        <f t="shared" si="1182"/>
        <v>8.3059675162956814E-2</v>
      </c>
      <c r="P1094" s="5">
        <f t="shared" si="1183"/>
        <v>9.7313767515897723E-2</v>
      </c>
      <c r="Q1094" s="5">
        <f t="shared" si="1184"/>
        <v>2.8230133518986986E-2</v>
      </c>
      <c r="R1094" s="5">
        <f t="shared" si="1185"/>
        <v>8.3864014863487074E-2</v>
      </c>
      <c r="S1094" s="5">
        <f t="shared" si="1186"/>
        <v>5.755907033296169E-2</v>
      </c>
      <c r="T1094" s="5">
        <f t="shared" si="1187"/>
        <v>5.7007021334714039E-2</v>
      </c>
      <c r="U1094" s="5">
        <f t="shared" si="1188"/>
        <v>9.8256142097397622E-2</v>
      </c>
      <c r="V1094" s="5">
        <f t="shared" si="1189"/>
        <v>1.5131108199640423E-2</v>
      </c>
      <c r="W1094" s="5">
        <f t="shared" si="1190"/>
        <v>1.1024927338164557E-2</v>
      </c>
      <c r="X1094" s="5">
        <f t="shared" si="1191"/>
        <v>2.2263382762880111E-2</v>
      </c>
      <c r="Y1094" s="5">
        <f t="shared" si="1192"/>
        <v>2.2478978629215402E-2</v>
      </c>
      <c r="Z1094" s="5">
        <f t="shared" si="1193"/>
        <v>5.6450762460641513E-2</v>
      </c>
      <c r="AA1094" s="5">
        <f t="shared" si="1194"/>
        <v>6.6138428345792671E-2</v>
      </c>
      <c r="AB1094" s="5">
        <f t="shared" si="1195"/>
        <v>3.8744310203971004E-2</v>
      </c>
      <c r="AC1094" s="5">
        <f t="shared" si="1196"/>
        <v>2.2374339811077511E-3</v>
      </c>
      <c r="AD1094" s="5">
        <f t="shared" si="1197"/>
        <v>3.2292361298094027E-3</v>
      </c>
      <c r="AE1094" s="5">
        <f t="shared" si="1198"/>
        <v>6.5210153123455676E-3</v>
      </c>
      <c r="AF1094" s="5">
        <f t="shared" si="1199"/>
        <v>6.5841640243191552E-3</v>
      </c>
      <c r="AG1094" s="5">
        <f t="shared" si="1200"/>
        <v>4.4319495071129195E-3</v>
      </c>
      <c r="AH1094" s="5">
        <f t="shared" si="1201"/>
        <v>2.8498712358110596E-2</v>
      </c>
      <c r="AI1094" s="5">
        <f t="shared" si="1202"/>
        <v>3.3389452384428149E-2</v>
      </c>
      <c r="AJ1094" s="5">
        <f t="shared" si="1203"/>
        <v>1.9559752674487282E-2</v>
      </c>
      <c r="AK1094" s="5">
        <f t="shared" si="1204"/>
        <v>7.6388179972175473E-3</v>
      </c>
      <c r="AL1094" s="5">
        <f t="shared" si="1205"/>
        <v>2.1174330937361022E-4</v>
      </c>
      <c r="AM1094" s="5">
        <f t="shared" si="1206"/>
        <v>7.5668279071324667E-4</v>
      </c>
      <c r="AN1094" s="5">
        <f t="shared" si="1207"/>
        <v>1.5280208279846957E-3</v>
      </c>
      <c r="AO1094" s="5">
        <f t="shared" si="1208"/>
        <v>1.5428179941519595E-3</v>
      </c>
      <c r="AP1094" s="5">
        <f t="shared" si="1209"/>
        <v>1.0385056361735734E-3</v>
      </c>
      <c r="AQ1094" s="5">
        <f t="shared" si="1210"/>
        <v>5.2428119865027931E-4</v>
      </c>
      <c r="AR1094" s="5">
        <f t="shared" si="1211"/>
        <v>1.1509876156398624E-2</v>
      </c>
      <c r="AS1094" s="5">
        <f t="shared" si="1212"/>
        <v>1.3485116697399291E-2</v>
      </c>
      <c r="AT1094" s="5">
        <f t="shared" si="1213"/>
        <v>7.8996667675430739E-3</v>
      </c>
      <c r="AU1094" s="5">
        <f t="shared" si="1214"/>
        <v>3.0851165492822982E-3</v>
      </c>
      <c r="AV1094" s="5">
        <f t="shared" si="1215"/>
        <v>9.0364040687400014E-4</v>
      </c>
      <c r="AW1094" s="5">
        <f t="shared" si="1216"/>
        <v>1.3915751705805796E-5</v>
      </c>
      <c r="AX1094" s="5">
        <f t="shared" si="1217"/>
        <v>1.4775652371679752E-4</v>
      </c>
      <c r="AY1094" s="5">
        <f t="shared" si="1218"/>
        <v>2.983747595172166E-4</v>
      </c>
      <c r="AZ1094" s="5">
        <f t="shared" si="1219"/>
        <v>3.012641840694438E-4</v>
      </c>
      <c r="BA1094" s="5">
        <f t="shared" si="1220"/>
        <v>2.0278772630294767E-4</v>
      </c>
      <c r="BB1094" s="5">
        <f t="shared" si="1221"/>
        <v>1.0237574887836668E-4</v>
      </c>
      <c r="BC1094" s="5">
        <f t="shared" si="1222"/>
        <v>4.1346857226453538E-5</v>
      </c>
      <c r="BD1094" s="5">
        <f t="shared" si="1223"/>
        <v>3.8737787948376996E-3</v>
      </c>
      <c r="BE1094" s="5">
        <f t="shared" si="1224"/>
        <v>4.538568304165165E-3</v>
      </c>
      <c r="BF1094" s="5">
        <f t="shared" si="1225"/>
        <v>2.6587220570032173E-3</v>
      </c>
      <c r="BG1094" s="5">
        <f t="shared" si="1226"/>
        <v>1.0383308131051204E-3</v>
      </c>
      <c r="BH1094" s="5">
        <f t="shared" si="1227"/>
        <v>3.0413038322406246E-4</v>
      </c>
      <c r="BI1094" s="5">
        <f t="shared" si="1228"/>
        <v>7.1264601864917077E-5</v>
      </c>
      <c r="BJ1094" s="8">
        <f t="shared" si="1229"/>
        <v>0.21644523842906674</v>
      </c>
      <c r="BK1094" s="8">
        <f t="shared" si="1230"/>
        <v>0.21388302304042897</v>
      </c>
      <c r="BL1094" s="8">
        <f t="shared" si="1231"/>
        <v>0.50851751761954622</v>
      </c>
      <c r="BM1094" s="8">
        <f t="shared" si="1232"/>
        <v>0.61322275091447953</v>
      </c>
      <c r="BN1094" s="8">
        <f t="shared" si="1233"/>
        <v>0.3817893316273927</v>
      </c>
    </row>
    <row r="1095" spans="1:66" x14ac:dyDescent="0.25">
      <c r="A1095" t="s">
        <v>285</v>
      </c>
      <c r="B1095" t="s">
        <v>297</v>
      </c>
      <c r="C1095" t="s">
        <v>348</v>
      </c>
      <c r="D1095" s="18" t="s">
        <v>550</v>
      </c>
      <c r="E1095">
        <f>VLOOKUP(A1095,home!$A$2:$E$405,3,FALSE)</f>
        <v>1.45</v>
      </c>
      <c r="F1095">
        <f>VLOOKUP(B1095,home!$B$2:$E$405,3,FALSE)</f>
        <v>1.3027</v>
      </c>
      <c r="G1095">
        <f>VLOOKUP(C1095,away!$B$2:$E$405,4,FALSE)</f>
        <v>1.0345</v>
      </c>
      <c r="H1095">
        <f>VLOOKUP(A1095,away!$A$2:$E$405,3,FALSE)</f>
        <v>1.0583</v>
      </c>
      <c r="I1095">
        <f>VLOOKUP(C1095,away!$B$2:$E$405,3,FALSE)</f>
        <v>1.1549</v>
      </c>
      <c r="J1095">
        <f>VLOOKUP(B1095,home!$B$2:$E$405,4,FALSE)</f>
        <v>0.21</v>
      </c>
      <c r="K1095" s="3">
        <f t="shared" si="1178"/>
        <v>1.9540825674999998</v>
      </c>
      <c r="L1095" s="3">
        <f t="shared" si="1179"/>
        <v>0.2566684407</v>
      </c>
      <c r="M1095" s="5">
        <f t="shared" si="1180"/>
        <v>0.10961829335750124</v>
      </c>
      <c r="N1095" s="5">
        <f t="shared" si="1181"/>
        <v>0.21420319612899419</v>
      </c>
      <c r="O1095" s="5">
        <f t="shared" si="1182"/>
        <v>2.8135556428265009E-2</v>
      </c>
      <c r="P1095" s="5">
        <f t="shared" si="1183"/>
        <v>5.4979200343385215E-2</v>
      </c>
      <c r="Q1095" s="5">
        <f t="shared" si="1184"/>
        <v>0.20928536572922551</v>
      </c>
      <c r="R1095" s="5">
        <f t="shared" si="1185"/>
        <v>3.6107546983348208E-3</v>
      </c>
      <c r="S1095" s="5">
        <f t="shared" si="1186"/>
        <v>6.8937227031532766E-3</v>
      </c>
      <c r="T1095" s="5">
        <f t="shared" si="1187"/>
        <v>5.3716948483049531E-2</v>
      </c>
      <c r="U1095" s="5">
        <f t="shared" si="1188"/>
        <v>7.0557128115347938E-3</v>
      </c>
      <c r="V1095" s="5">
        <f t="shared" si="1189"/>
        <v>3.8417286223115112E-4</v>
      </c>
      <c r="W1095" s="5">
        <f t="shared" si="1190"/>
        <v>0.13632029493478048</v>
      </c>
      <c r="X1095" s="5">
        <f t="shared" si="1191"/>
        <v>3.4989117536674219E-2</v>
      </c>
      <c r="Y1095" s="5">
        <f t="shared" si="1192"/>
        <v>4.490301119803598E-3</v>
      </c>
      <c r="Z1095" s="5">
        <f t="shared" si="1193"/>
        <v>3.0892225939059906E-4</v>
      </c>
      <c r="AA1095" s="5">
        <f t="shared" si="1194"/>
        <v>6.0365960178788275E-4</v>
      </c>
      <c r="AB1095" s="5">
        <f t="shared" si="1195"/>
        <v>5.8980035227884674E-4</v>
      </c>
      <c r="AC1095" s="5">
        <f t="shared" si="1196"/>
        <v>1.2042650519456401E-5</v>
      </c>
      <c r="AD1095" s="5">
        <f t="shared" si="1197"/>
        <v>6.6595277982128276E-2</v>
      </c>
      <c r="AE1095" s="5">
        <f t="shared" si="1198"/>
        <v>1.7092906157655907E-2</v>
      </c>
      <c r="AF1095" s="5">
        <f t="shared" si="1199"/>
        <v>2.193604785258485E-3</v>
      </c>
      <c r="AG1095" s="5">
        <f t="shared" si="1200"/>
        <v>1.8767637324811786E-4</v>
      </c>
      <c r="AH1095" s="5">
        <f t="shared" si="1201"/>
        <v>1.9822648653826497E-5</v>
      </c>
      <c r="AI1095" s="5">
        <f t="shared" si="1202"/>
        <v>3.8735092176119698E-5</v>
      </c>
      <c r="AJ1095" s="5">
        <f t="shared" si="1203"/>
        <v>3.7845784185930568E-5</v>
      </c>
      <c r="AK1095" s="5">
        <f t="shared" si="1204"/>
        <v>2.4651262377031368E-5</v>
      </c>
      <c r="AL1095" s="5">
        <f t="shared" si="1205"/>
        <v>2.4160029327048753E-7</v>
      </c>
      <c r="AM1095" s="5">
        <f t="shared" si="1206"/>
        <v>2.6026534356538684E-2</v>
      </c>
      <c r="AN1095" s="5">
        <f t="shared" si="1207"/>
        <v>6.6801899901177617E-3</v>
      </c>
      <c r="AO1095" s="5">
        <f t="shared" si="1208"/>
        <v>8.5729697417163714E-4</v>
      </c>
      <c r="AP1095" s="5">
        <f t="shared" si="1209"/>
        <v>7.334702585915408E-5</v>
      </c>
      <c r="AQ1095" s="5">
        <f t="shared" si="1210"/>
        <v>4.7064666893129138E-6</v>
      </c>
      <c r="AR1095" s="5">
        <f t="shared" si="1211"/>
        <v>1.0175696641043209E-6</v>
      </c>
      <c r="AS1095" s="5">
        <f t="shared" si="1212"/>
        <v>1.9884151418430837E-6</v>
      </c>
      <c r="AT1095" s="5">
        <f t="shared" si="1213"/>
        <v>1.9427636828143049E-6</v>
      </c>
      <c r="AU1095" s="5">
        <f t="shared" si="1214"/>
        <v>1.2654402151198442E-6</v>
      </c>
      <c r="AV1095" s="5">
        <f t="shared" si="1215"/>
        <v>6.1819366614478436E-7</v>
      </c>
      <c r="AW1095" s="5">
        <f t="shared" si="1216"/>
        <v>3.3659707598607543E-9</v>
      </c>
      <c r="AX1095" s="5">
        <f t="shared" si="1217"/>
        <v>8.4763328464253478E-3</v>
      </c>
      <c r="AY1095" s="5">
        <f t="shared" si="1218"/>
        <v>2.1756071345461867E-3</v>
      </c>
      <c r="AZ1095" s="5">
        <f t="shared" si="1219"/>
        <v>2.7920484539988244E-4</v>
      </c>
      <c r="BA1095" s="5">
        <f t="shared" si="1220"/>
        <v>2.3887690768224129E-5</v>
      </c>
      <c r="BB1095" s="5">
        <f t="shared" si="1221"/>
        <v>1.5328040853509677E-6</v>
      </c>
      <c r="BC1095" s="5">
        <f t="shared" si="1222"/>
        <v>7.8684486897124578E-8</v>
      </c>
      <c r="BD1095" s="5">
        <f t="shared" si="1223"/>
        <v>4.3529669831546429E-8</v>
      </c>
      <c r="BE1095" s="5">
        <f t="shared" si="1224"/>
        <v>8.5060568986855526E-8</v>
      </c>
      <c r="BF1095" s="5">
        <f t="shared" si="1225"/>
        <v>8.3107687519422753E-8</v>
      </c>
      <c r="BG1095" s="5">
        <f t="shared" si="1226"/>
        <v>5.413309446898044E-8</v>
      </c>
      <c r="BH1095" s="5">
        <f t="shared" si="1227"/>
        <v>2.6445134056666335E-8</v>
      </c>
      <c r="BI1095" s="5">
        <f t="shared" si="1228"/>
        <v>1.0335195091066447E-8</v>
      </c>
      <c r="BJ1095" s="8">
        <f t="shared" si="1229"/>
        <v>0.78367340804990671</v>
      </c>
      <c r="BK1095" s="8">
        <f t="shared" si="1230"/>
        <v>0.17406328065162979</v>
      </c>
      <c r="BL1095" s="8">
        <f t="shared" si="1231"/>
        <v>4.012367367331425E-2</v>
      </c>
      <c r="BM1095" s="8">
        <f t="shared" si="1232"/>
        <v>0.37616131417995985</v>
      </c>
      <c r="BN1095" s="8">
        <f t="shared" si="1233"/>
        <v>0.61983236668570596</v>
      </c>
    </row>
    <row r="1096" spans="1:66" x14ac:dyDescent="0.25">
      <c r="A1096" t="s">
        <v>287</v>
      </c>
      <c r="B1096" t="s">
        <v>328</v>
      </c>
      <c r="C1096" t="s">
        <v>487</v>
      </c>
      <c r="D1096" s="18" t="s">
        <v>550</v>
      </c>
      <c r="E1096">
        <f>VLOOKUP(A1096,home!$A$2:$E$405,3,FALSE)</f>
        <v>1.1707000000000001</v>
      </c>
      <c r="F1096">
        <f>VLOOKUP(B1096,home!$B$2:$E$405,3,FALSE)</f>
        <v>0.9355</v>
      </c>
      <c r="G1096">
        <f>VLOOKUP(C1096,away!$B$2:$E$405,4,FALSE)</f>
        <v>0.97619999999999996</v>
      </c>
      <c r="H1096">
        <f>VLOOKUP(A1096,away!$A$2:$E$405,3,FALSE)</f>
        <v>0.82930000000000004</v>
      </c>
      <c r="I1096">
        <f>VLOOKUP(C1096,away!$B$2:$E$405,3,FALSE)</f>
        <v>0.97619999999999996</v>
      </c>
      <c r="J1096">
        <f>VLOOKUP(B1096,home!$B$2:$E$405,4,FALSE)</f>
        <v>1.091</v>
      </c>
      <c r="K1096" s="3">
        <f t="shared" si="1178"/>
        <v>1.0691243315700001</v>
      </c>
      <c r="L1096" s="3">
        <f t="shared" si="1179"/>
        <v>0.88323286205999996</v>
      </c>
      <c r="M1096" s="5">
        <f t="shared" si="1180"/>
        <v>0.14193909900397694</v>
      </c>
      <c r="N1096" s="5">
        <f t="shared" si="1181"/>
        <v>0.15175054434627488</v>
      </c>
      <c r="O1096" s="5">
        <f t="shared" si="1182"/>
        <v>0.12536527665150024</v>
      </c>
      <c r="P1096" s="5">
        <f t="shared" si="1183"/>
        <v>0.13403106760212333</v>
      </c>
      <c r="Q1096" s="5">
        <f t="shared" si="1184"/>
        <v>8.1120099644797411E-2</v>
      </c>
      <c r="R1096" s="5">
        <f t="shared" si="1185"/>
        <v>5.5363366049924118E-2</v>
      </c>
      <c r="S1096" s="5">
        <f t="shared" si="1186"/>
        <v>3.1640906573004272E-2</v>
      </c>
      <c r="T1096" s="5">
        <f t="shared" si="1187"/>
        <v>7.1647937779866805E-2</v>
      </c>
      <c r="U1096" s="5">
        <f t="shared" si="1188"/>
        <v>5.9190321721590354E-2</v>
      </c>
      <c r="V1096" s="5">
        <f t="shared" si="1189"/>
        <v>3.3197841090048387E-3</v>
      </c>
      <c r="W1096" s="5">
        <f t="shared" si="1190"/>
        <v>2.8909157436545277E-2</v>
      </c>
      <c r="X1096" s="5">
        <f t="shared" si="1191"/>
        <v>2.5533517862423017E-2</v>
      </c>
      <c r="Y1096" s="5">
        <f t="shared" si="1192"/>
        <v>1.1276021030044004E-2</v>
      </c>
      <c r="Z1096" s="5">
        <f t="shared" si="1193"/>
        <v>1.6299581416516641E-2</v>
      </c>
      <c r="AA1096" s="5">
        <f t="shared" si="1194"/>
        <v>1.7426279086804147E-2</v>
      </c>
      <c r="AB1096" s="5">
        <f t="shared" si="1195"/>
        <v>9.3154294902158784E-3</v>
      </c>
      <c r="AC1096" s="5">
        <f t="shared" si="1196"/>
        <v>1.9592655030433825E-4</v>
      </c>
      <c r="AD1096" s="5">
        <f t="shared" si="1197"/>
        <v>7.7268709051495901E-3</v>
      </c>
      <c r="AE1096" s="5">
        <f t="shared" si="1198"/>
        <v>6.8246263043234149E-3</v>
      </c>
      <c r="AF1096" s="5">
        <f t="shared" si="1199"/>
        <v>3.0138671116287643E-3</v>
      </c>
      <c r="AG1096" s="5">
        <f t="shared" si="1200"/>
        <v>8.8731549162412646E-4</v>
      </c>
      <c r="AH1096" s="5">
        <f t="shared" si="1201"/>
        <v>3.5990814862224946E-3</v>
      </c>
      <c r="AI1096" s="5">
        <f t="shared" si="1202"/>
        <v>3.8478655882235864E-3</v>
      </c>
      <c r="AJ1096" s="5">
        <f t="shared" si="1203"/>
        <v>2.0569233624903737E-3</v>
      </c>
      <c r="AK1096" s="5">
        <f t="shared" si="1204"/>
        <v>7.3303560500441261E-4</v>
      </c>
      <c r="AL1096" s="5">
        <f t="shared" si="1205"/>
        <v>7.4004259272227248E-6</v>
      </c>
      <c r="AM1096" s="5">
        <f t="shared" si="1206"/>
        <v>1.6521971383191482E-3</v>
      </c>
      <c r="AN1096" s="5">
        <f t="shared" si="1207"/>
        <v>1.4592748071649629E-3</v>
      </c>
      <c r="AO1096" s="5">
        <f t="shared" si="1208"/>
        <v>6.4443973223218235E-4</v>
      </c>
      <c r="AP1096" s="5">
        <f t="shared" si="1209"/>
        <v>1.8973011637487015E-4</v>
      </c>
      <c r="AQ1096" s="5">
        <f t="shared" si="1210"/>
        <v>4.1893968426188356E-5</v>
      </c>
      <c r="AR1096" s="5">
        <f t="shared" si="1211"/>
        <v>6.3576540837269064E-4</v>
      </c>
      <c r="AS1096" s="5">
        <f t="shared" si="1212"/>
        <v>6.7971226726178103E-4</v>
      </c>
      <c r="AT1096" s="5">
        <f t="shared" si="1213"/>
        <v>3.6334846169809045E-4</v>
      </c>
      <c r="AU1096" s="5">
        <f t="shared" si="1214"/>
        <v>1.2948822707998625E-4</v>
      </c>
      <c r="AV1096" s="5">
        <f t="shared" si="1215"/>
        <v>3.4609753555768661E-5</v>
      </c>
      <c r="AW1096" s="5">
        <f t="shared" si="1216"/>
        <v>1.9411435270017201E-7</v>
      </c>
      <c r="AX1096" s="5">
        <f t="shared" si="1217"/>
        <v>2.9440069352122092E-4</v>
      </c>
      <c r="AY1096" s="5">
        <f t="shared" si="1218"/>
        <v>2.6002436713119684E-4</v>
      </c>
      <c r="AZ1096" s="5">
        <f t="shared" si="1219"/>
        <v>1.1483103299331357E-4</v>
      </c>
      <c r="BA1096" s="5">
        <f t="shared" si="1220"/>
        <v>3.3807513974663547E-5</v>
      </c>
      <c r="BB1096" s="5">
        <f t="shared" si="1221"/>
        <v>7.4649768317438813E-6</v>
      </c>
      <c r="BC1096" s="5">
        <f t="shared" si="1222"/>
        <v>1.3186625704625483E-6</v>
      </c>
      <c r="BD1096" s="5">
        <f t="shared" si="1223"/>
        <v>9.358815020595931E-5</v>
      </c>
      <c r="BE1096" s="5">
        <f t="shared" si="1224"/>
        <v>1.00057368531819E-4</v>
      </c>
      <c r="BF1096" s="5">
        <f t="shared" si="1225"/>
        <v>5.3486883625117082E-5</v>
      </c>
      <c r="BG1096" s="5">
        <f t="shared" si="1226"/>
        <v>1.906137623448856E-5</v>
      </c>
      <c r="BH1096" s="5">
        <f t="shared" si="1227"/>
        <v>5.0947452813754659E-6</v>
      </c>
      <c r="BI1096" s="5">
        <f t="shared" si="1228"/>
        <v>1.0893832286939919E-6</v>
      </c>
      <c r="BJ1096" s="8">
        <f t="shared" si="1229"/>
        <v>0.39338934092221711</v>
      </c>
      <c r="BK1096" s="8">
        <f t="shared" si="1230"/>
        <v>0.31139420863147216</v>
      </c>
      <c r="BL1096" s="8">
        <f t="shared" si="1231"/>
        <v>0.2790128810670513</v>
      </c>
      <c r="BM1096" s="8">
        <f t="shared" si="1232"/>
        <v>0.31026672848588177</v>
      </c>
      <c r="BN1096" s="8">
        <f t="shared" si="1233"/>
        <v>0.68956945329859687</v>
      </c>
    </row>
    <row r="1097" spans="1:66" x14ac:dyDescent="0.25">
      <c r="A1097" t="s">
        <v>34</v>
      </c>
      <c r="B1097" t="s">
        <v>517</v>
      </c>
      <c r="C1097" t="s">
        <v>206</v>
      </c>
      <c r="D1097" s="18" t="s">
        <v>550</v>
      </c>
      <c r="E1097">
        <f>VLOOKUP(A1097,home!$A$2:$E$405,3,FALSE)</f>
        <v>1.6539999999999999</v>
      </c>
      <c r="F1097" t="e">
        <f>VLOOKUP(B1097,home!$B$2:$E$405,3,FALSE)</f>
        <v>#N/A</v>
      </c>
      <c r="G1097">
        <f>VLOOKUP(C1097,away!$B$2:$E$405,4,FALSE)</f>
        <v>1.0958000000000001</v>
      </c>
      <c r="H1097">
        <f>VLOOKUP(A1097,away!$A$2:$E$405,3,FALSE)</f>
        <v>1.3683000000000001</v>
      </c>
      <c r="I1097">
        <f>VLOOKUP(C1097,away!$B$2:$E$405,3,FALSE)</f>
        <v>0.63949999999999996</v>
      </c>
      <c r="J1097" t="e">
        <f>VLOOKUP(B1097,home!$B$2:$E$405,4,FALSE)</f>
        <v>#N/A</v>
      </c>
      <c r="K1097" s="3" t="e">
        <f t="shared" si="1178"/>
        <v>#N/A</v>
      </c>
      <c r="L1097" s="3" t="e">
        <f t="shared" si="1179"/>
        <v>#N/A</v>
      </c>
      <c r="M1097" s="5" t="e">
        <f t="shared" si="1180"/>
        <v>#N/A</v>
      </c>
      <c r="N1097" s="5" t="e">
        <f t="shared" si="1181"/>
        <v>#N/A</v>
      </c>
      <c r="O1097" s="5" t="e">
        <f t="shared" si="1182"/>
        <v>#N/A</v>
      </c>
      <c r="P1097" s="5" t="e">
        <f t="shared" si="1183"/>
        <v>#N/A</v>
      </c>
      <c r="Q1097" s="5" t="e">
        <f t="shared" si="1184"/>
        <v>#N/A</v>
      </c>
      <c r="R1097" s="5" t="e">
        <f t="shared" si="1185"/>
        <v>#N/A</v>
      </c>
      <c r="S1097" s="5" t="e">
        <f t="shared" si="1186"/>
        <v>#N/A</v>
      </c>
      <c r="T1097" s="5" t="e">
        <f t="shared" si="1187"/>
        <v>#N/A</v>
      </c>
      <c r="U1097" s="5" t="e">
        <f t="shared" si="1188"/>
        <v>#N/A</v>
      </c>
      <c r="V1097" s="5" t="e">
        <f t="shared" si="1189"/>
        <v>#N/A</v>
      </c>
      <c r="W1097" s="5" t="e">
        <f t="shared" si="1190"/>
        <v>#N/A</v>
      </c>
      <c r="X1097" s="5" t="e">
        <f t="shared" si="1191"/>
        <v>#N/A</v>
      </c>
      <c r="Y1097" s="5" t="e">
        <f t="shared" si="1192"/>
        <v>#N/A</v>
      </c>
      <c r="Z1097" s="5" t="e">
        <f t="shared" si="1193"/>
        <v>#N/A</v>
      </c>
      <c r="AA1097" s="5" t="e">
        <f t="shared" si="1194"/>
        <v>#N/A</v>
      </c>
      <c r="AB1097" s="5" t="e">
        <f t="shared" si="1195"/>
        <v>#N/A</v>
      </c>
      <c r="AC1097" s="5" t="e">
        <f t="shared" si="1196"/>
        <v>#N/A</v>
      </c>
      <c r="AD1097" s="5" t="e">
        <f t="shared" si="1197"/>
        <v>#N/A</v>
      </c>
      <c r="AE1097" s="5" t="e">
        <f t="shared" si="1198"/>
        <v>#N/A</v>
      </c>
      <c r="AF1097" s="5" t="e">
        <f t="shared" si="1199"/>
        <v>#N/A</v>
      </c>
      <c r="AG1097" s="5" t="e">
        <f t="shared" si="1200"/>
        <v>#N/A</v>
      </c>
      <c r="AH1097" s="5" t="e">
        <f t="shared" si="1201"/>
        <v>#N/A</v>
      </c>
      <c r="AI1097" s="5" t="e">
        <f t="shared" si="1202"/>
        <v>#N/A</v>
      </c>
      <c r="AJ1097" s="5" t="e">
        <f t="shared" si="1203"/>
        <v>#N/A</v>
      </c>
      <c r="AK1097" s="5" t="e">
        <f t="shared" si="1204"/>
        <v>#N/A</v>
      </c>
      <c r="AL1097" s="5" t="e">
        <f t="shared" si="1205"/>
        <v>#N/A</v>
      </c>
      <c r="AM1097" s="5" t="e">
        <f t="shared" si="1206"/>
        <v>#N/A</v>
      </c>
      <c r="AN1097" s="5" t="e">
        <f t="shared" si="1207"/>
        <v>#N/A</v>
      </c>
      <c r="AO1097" s="5" t="e">
        <f t="shared" si="1208"/>
        <v>#N/A</v>
      </c>
      <c r="AP1097" s="5" t="e">
        <f t="shared" si="1209"/>
        <v>#N/A</v>
      </c>
      <c r="AQ1097" s="5" t="e">
        <f t="shared" si="1210"/>
        <v>#N/A</v>
      </c>
      <c r="AR1097" s="5" t="e">
        <f t="shared" si="1211"/>
        <v>#N/A</v>
      </c>
      <c r="AS1097" s="5" t="e">
        <f t="shared" si="1212"/>
        <v>#N/A</v>
      </c>
      <c r="AT1097" s="5" t="e">
        <f t="shared" si="1213"/>
        <v>#N/A</v>
      </c>
      <c r="AU1097" s="5" t="e">
        <f t="shared" si="1214"/>
        <v>#N/A</v>
      </c>
      <c r="AV1097" s="5" t="e">
        <f t="shared" si="1215"/>
        <v>#N/A</v>
      </c>
      <c r="AW1097" s="5" t="e">
        <f t="shared" si="1216"/>
        <v>#N/A</v>
      </c>
      <c r="AX1097" s="5" t="e">
        <f t="shared" si="1217"/>
        <v>#N/A</v>
      </c>
      <c r="AY1097" s="5" t="e">
        <f t="shared" si="1218"/>
        <v>#N/A</v>
      </c>
      <c r="AZ1097" s="5" t="e">
        <f t="shared" si="1219"/>
        <v>#N/A</v>
      </c>
      <c r="BA1097" s="5" t="e">
        <f t="shared" si="1220"/>
        <v>#N/A</v>
      </c>
      <c r="BB1097" s="5" t="e">
        <f t="shared" si="1221"/>
        <v>#N/A</v>
      </c>
      <c r="BC1097" s="5" t="e">
        <f t="shared" si="1222"/>
        <v>#N/A</v>
      </c>
      <c r="BD1097" s="5" t="e">
        <f t="shared" si="1223"/>
        <v>#N/A</v>
      </c>
      <c r="BE1097" s="5" t="e">
        <f t="shared" si="1224"/>
        <v>#N/A</v>
      </c>
      <c r="BF1097" s="5" t="e">
        <f t="shared" si="1225"/>
        <v>#N/A</v>
      </c>
      <c r="BG1097" s="5" t="e">
        <f t="shared" si="1226"/>
        <v>#N/A</v>
      </c>
      <c r="BH1097" s="5" t="e">
        <f t="shared" si="1227"/>
        <v>#N/A</v>
      </c>
      <c r="BI1097" s="5" t="e">
        <f t="shared" si="1228"/>
        <v>#N/A</v>
      </c>
      <c r="BJ1097" s="8" t="e">
        <f t="shared" si="1229"/>
        <v>#N/A</v>
      </c>
      <c r="BK1097" s="8" t="e">
        <f t="shared" si="1230"/>
        <v>#N/A</v>
      </c>
      <c r="BL1097" s="8" t="e">
        <f t="shared" si="1231"/>
        <v>#N/A</v>
      </c>
      <c r="BM1097" s="8" t="e">
        <f t="shared" si="1232"/>
        <v>#N/A</v>
      </c>
      <c r="BN1097" s="8" t="e">
        <f t="shared" si="1233"/>
        <v>#N/A</v>
      </c>
    </row>
    <row r="1098" spans="1:66" x14ac:dyDescent="0.25">
      <c r="A1098" t="s">
        <v>10</v>
      </c>
      <c r="B1098" t="s">
        <v>11</v>
      </c>
      <c r="C1098" t="s">
        <v>12</v>
      </c>
      <c r="D1098" s="18" t="s">
        <v>551</v>
      </c>
      <c r="E1098">
        <f>VLOOKUP(A1098,home!$A$2:$E$405,3,FALSE)</f>
        <v>1.6503000000000001</v>
      </c>
      <c r="F1098">
        <f>VLOOKUP(B1098,home!$B$2:$E$405,3,FALSE)</f>
        <v>0.78420000000000001</v>
      </c>
      <c r="G1098">
        <f>VLOOKUP(C1098,away!$B$2:$E$405,4,FALSE)</f>
        <v>0.81979999999999997</v>
      </c>
      <c r="H1098">
        <f>VLOOKUP(A1098,away!$A$2:$E$405,3,FALSE)</f>
        <v>1.3855999999999999</v>
      </c>
      <c r="I1098">
        <f>VLOOKUP(C1098,away!$B$2:$E$405,3,FALSE)</f>
        <v>0.93400000000000005</v>
      </c>
      <c r="J1098">
        <f>VLOOKUP(B1098,home!$B$2:$E$405,4,FALSE)</f>
        <v>1.401</v>
      </c>
      <c r="K1098" s="3">
        <f t="shared" si="1178"/>
        <v>1.0609566801479999</v>
      </c>
      <c r="L1098" s="3">
        <f t="shared" si="1179"/>
        <v>1.8131047104</v>
      </c>
      <c r="M1098" s="5">
        <f t="shared" si="1180"/>
        <v>5.6469117084300476E-2</v>
      </c>
      <c r="N1098" s="5">
        <f t="shared" si="1181"/>
        <v>5.9911286992648138E-2</v>
      </c>
      <c r="O1098" s="5">
        <f t="shared" si="1182"/>
        <v>0.10238442217767431</v>
      </c>
      <c r="P1098" s="5">
        <f t="shared" si="1183"/>
        <v>0.10862543665249658</v>
      </c>
      <c r="Q1098" s="5">
        <f t="shared" si="1184"/>
        <v>3.1781640075557005E-2</v>
      </c>
      <c r="R1098" s="5">
        <f t="shared" si="1185"/>
        <v>9.2816839060961762E-2</v>
      </c>
      <c r="S1098" s="5">
        <f t="shared" si="1186"/>
        <v>5.2238666448116103E-2</v>
      </c>
      <c r="T1098" s="5">
        <f t="shared" si="1187"/>
        <v>5.7623441325229813E-2</v>
      </c>
      <c r="U1098" s="5">
        <f t="shared" si="1188"/>
        <v>9.8474645431949198E-2</v>
      </c>
      <c r="V1098" s="5">
        <f t="shared" si="1189"/>
        <v>1.1165292633611044E-2</v>
      </c>
      <c r="W1098" s="5">
        <f t="shared" si="1190"/>
        <v>1.1239647781407198E-2</v>
      </c>
      <c r="X1098" s="5">
        <f t="shared" si="1191"/>
        <v>2.0378658335706297E-2</v>
      </c>
      <c r="Y1098" s="5">
        <f t="shared" si="1192"/>
        <v>1.847432071005066E-2</v>
      </c>
      <c r="Z1098" s="5">
        <f t="shared" si="1193"/>
        <v>5.6095549368622849E-2</v>
      </c>
      <c r="AA1098" s="5">
        <f t="shared" si="1194"/>
        <v>5.9514947829212329E-2</v>
      </c>
      <c r="AB1098" s="5">
        <f t="shared" si="1195"/>
        <v>3.1571390734031257E-2</v>
      </c>
      <c r="AC1098" s="5">
        <f t="shared" si="1196"/>
        <v>1.3423651394578984E-3</v>
      </c>
      <c r="AD1098" s="5">
        <f t="shared" si="1197"/>
        <v>2.9811948490486529E-3</v>
      </c>
      <c r="AE1098" s="5">
        <f t="shared" si="1198"/>
        <v>5.4052184234303297E-3</v>
      </c>
      <c r="AF1098" s="5">
        <f t="shared" si="1199"/>
        <v>4.9001134921311971E-3</v>
      </c>
      <c r="AG1098" s="5">
        <f t="shared" si="1200"/>
        <v>2.9614729513592233E-3</v>
      </c>
      <c r="AH1098" s="5">
        <f t="shared" si="1201"/>
        <v>2.5426776198181442E-2</v>
      </c>
      <c r="AI1098" s="5">
        <f t="shared" si="1202"/>
        <v>2.6976708062088763E-2</v>
      </c>
      <c r="AJ1098" s="5">
        <f t="shared" si="1203"/>
        <v>1.4310559313437738E-2</v>
      </c>
      <c r="AK1098" s="5">
        <f t="shared" si="1204"/>
        <v>5.060961166748648E-3</v>
      </c>
      <c r="AL1098" s="5">
        <f t="shared" si="1205"/>
        <v>1.0328831541886692E-4</v>
      </c>
      <c r="AM1098" s="5">
        <f t="shared" si="1206"/>
        <v>6.3258371798419546E-4</v>
      </c>
      <c r="AN1098" s="5">
        <f t="shared" si="1207"/>
        <v>1.1469405187994901E-3</v>
      </c>
      <c r="AO1098" s="5">
        <f t="shared" si="1208"/>
        <v>1.0397616285919876E-3</v>
      </c>
      <c r="AP1098" s="5">
        <f t="shared" si="1209"/>
        <v>6.2839890216443632E-4</v>
      </c>
      <c r="AQ1098" s="5">
        <f t="shared" si="1210"/>
        <v>2.8483825238113182E-4</v>
      </c>
      <c r="AR1098" s="5">
        <f t="shared" si="1211"/>
        <v>9.2202815390418826E-3</v>
      </c>
      <c r="AS1098" s="5">
        <f t="shared" si="1212"/>
        <v>9.7823192916917656E-3</v>
      </c>
      <c r="AT1098" s="5">
        <f t="shared" si="1213"/>
        <v>5.1893084999305146E-3</v>
      </c>
      <c r="AU1098" s="5">
        <f t="shared" si="1214"/>
        <v>1.8352105061166923E-3</v>
      </c>
      <c r="AV1098" s="5">
        <f t="shared" si="1215"/>
        <v>4.8676971148557414E-4</v>
      </c>
      <c r="AW1098" s="5">
        <f t="shared" si="1216"/>
        <v>5.5191123055839236E-6</v>
      </c>
      <c r="AX1098" s="5">
        <f t="shared" si="1217"/>
        <v>1.118573202246984E-4</v>
      </c>
      <c r="AY1098" s="5">
        <f t="shared" si="1218"/>
        <v>2.0280903419212185E-4</v>
      </c>
      <c r="AZ1098" s="5">
        <f t="shared" si="1219"/>
        <v>1.8385700760270541E-4</v>
      </c>
      <c r="BA1098" s="5">
        <f t="shared" si="1220"/>
        <v>1.1111733550817131E-4</v>
      </c>
      <c r="BB1098" s="5">
        <f t="shared" si="1221"/>
        <v>5.0366841104240603E-5</v>
      </c>
      <c r="BC1098" s="5">
        <f t="shared" si="1222"/>
        <v>1.826407137081341E-5</v>
      </c>
      <c r="BD1098" s="5">
        <f t="shared" si="1223"/>
        <v>2.7862226482751632E-3</v>
      </c>
      <c r="BE1098" s="5">
        <f t="shared" si="1224"/>
        <v>2.9560615310671857E-3</v>
      </c>
      <c r="BF1098" s="5">
        <f t="shared" si="1225"/>
        <v>1.5681266141571273E-3</v>
      </c>
      <c r="BG1098" s="5">
        <f t="shared" si="1226"/>
        <v>5.5457146886928987E-4</v>
      </c>
      <c r="BH1098" s="5">
        <f t="shared" si="1227"/>
        <v>1.470940761290904E-4</v>
      </c>
      <c r="BI1098" s="5">
        <f t="shared" si="1228"/>
        <v>3.1212088535871389E-5</v>
      </c>
      <c r="BJ1098" s="8">
        <f t="shared" si="1229"/>
        <v>0.22006778956649253</v>
      </c>
      <c r="BK1098" s="8">
        <f t="shared" si="1230"/>
        <v>0.23014697530759307</v>
      </c>
      <c r="BL1098" s="8">
        <f t="shared" si="1231"/>
        <v>0.49109442794958558</v>
      </c>
      <c r="BM1098" s="8">
        <f t="shared" si="1232"/>
        <v>0.5452187102267696</v>
      </c>
      <c r="BN1098" s="8">
        <f t="shared" si="1233"/>
        <v>0.45198874204363826</v>
      </c>
    </row>
    <row r="1099" spans="1:66" x14ac:dyDescent="0.25">
      <c r="A1099" t="s">
        <v>10</v>
      </c>
      <c r="B1099" t="s">
        <v>216</v>
      </c>
      <c r="C1099" t="s">
        <v>213</v>
      </c>
      <c r="D1099" s="18" t="s">
        <v>551</v>
      </c>
      <c r="E1099">
        <f>VLOOKUP(A1099,home!$A$2:$E$405,3,FALSE)</f>
        <v>1.6503000000000001</v>
      </c>
      <c r="F1099">
        <f>VLOOKUP(B1099,home!$B$2:$E$405,3,FALSE)</f>
        <v>1.0337000000000001</v>
      </c>
      <c r="G1099">
        <f>VLOOKUP(C1099,away!$B$2:$E$405,4,FALSE)</f>
        <v>0.998</v>
      </c>
      <c r="H1099">
        <f>VLOOKUP(A1099,away!$A$2:$E$405,3,FALSE)</f>
        <v>1.3855999999999999</v>
      </c>
      <c r="I1099">
        <f>VLOOKUP(C1099,away!$B$2:$E$405,3,FALSE)</f>
        <v>1.0188999999999999</v>
      </c>
      <c r="J1099">
        <f>VLOOKUP(B1099,home!$B$2:$E$405,4,FALSE)</f>
        <v>1.0188999999999999</v>
      </c>
      <c r="K1099" s="3">
        <f t="shared" si="1178"/>
        <v>1.7025032797800004</v>
      </c>
      <c r="L1099" s="3">
        <f t="shared" si="1179"/>
        <v>1.4384706301759997</v>
      </c>
      <c r="M1099" s="5">
        <f t="shared" si="1180"/>
        <v>4.3240664874383418E-2</v>
      </c>
      <c r="N1099" s="5">
        <f t="shared" si="1181"/>
        <v>7.361737376850562E-2</v>
      </c>
      <c r="O1099" s="5">
        <f t="shared" si="1182"/>
        <v>6.2200426451083528E-2</v>
      </c>
      <c r="P1099" s="5">
        <f t="shared" si="1183"/>
        <v>0.10589643003668439</v>
      </c>
      <c r="Q1099" s="5">
        <f t="shared" si="1184"/>
        <v>6.2666910144835511E-2</v>
      </c>
      <c r="R1099" s="5">
        <f t="shared" si="1185"/>
        <v>4.4736743317153035E-2</v>
      </c>
      <c r="S1099" s="5">
        <f t="shared" si="1186"/>
        <v>6.4835114857113449E-2</v>
      </c>
      <c r="T1099" s="5">
        <f t="shared" si="1187"/>
        <v>9.0144509727224292E-2</v>
      </c>
      <c r="U1099" s="5">
        <f t="shared" si="1188"/>
        <v>7.6164452224129056E-2</v>
      </c>
      <c r="V1099" s="5">
        <f t="shared" si="1189"/>
        <v>1.7642362099894903E-2</v>
      </c>
      <c r="W1099" s="5">
        <f t="shared" si="1190"/>
        <v>3.5563540018420346E-2</v>
      </c>
      <c r="X1099" s="5">
        <f t="shared" si="1191"/>
        <v>5.1157107821586494E-2</v>
      </c>
      <c r="Y1099" s="5">
        <f t="shared" si="1192"/>
        <v>3.6793998563049553E-2</v>
      </c>
      <c r="Z1099" s="5">
        <f t="shared" si="1193"/>
        <v>2.1450830450482353E-2</v>
      </c>
      <c r="AA1099" s="5">
        <f t="shared" si="1194"/>
        <v>3.6520109195950903E-2</v>
      </c>
      <c r="AB1099" s="5">
        <f t="shared" si="1195"/>
        <v>3.1087802842015094E-2</v>
      </c>
      <c r="AC1099" s="5">
        <f t="shared" si="1196"/>
        <v>2.700385113788123E-3</v>
      </c>
      <c r="AD1099" s="5">
        <f t="shared" si="1197"/>
        <v>1.5136760880486991E-2</v>
      </c>
      <c r="AE1099" s="5">
        <f t="shared" si="1198"/>
        <v>2.1773785962577542E-2</v>
      </c>
      <c r="AF1099" s="5">
        <f t="shared" si="1199"/>
        <v>1.5660475807453132E-2</v>
      </c>
      <c r="AG1099" s="5">
        <f t="shared" si="1200"/>
        <v>7.5090448345343664E-3</v>
      </c>
      <c r="AH1099" s="5">
        <f t="shared" si="1201"/>
        <v>7.7140973989759734E-3</v>
      </c>
      <c r="AI1099" s="5">
        <f t="shared" si="1202"/>
        <v>1.3133276122298964E-2</v>
      </c>
      <c r="AJ1099" s="5">
        <f t="shared" si="1203"/>
        <v>1.117972283623518E-2</v>
      </c>
      <c r="AK1099" s="5">
        <f t="shared" si="1204"/>
        <v>6.3445049319072527E-3</v>
      </c>
      <c r="AL1099" s="5">
        <f t="shared" si="1205"/>
        <v>2.645298300616802E-4</v>
      </c>
      <c r="AM1099" s="5">
        <f t="shared" si="1206"/>
        <v>5.1540770088549402E-3</v>
      </c>
      <c r="AN1099" s="5">
        <f t="shared" si="1207"/>
        <v>7.4139884029031967E-3</v>
      </c>
      <c r="AO1099" s="5">
        <f t="shared" si="1208"/>
        <v>5.3324022850208593E-3</v>
      </c>
      <c r="AP1099" s="5">
        <f t="shared" si="1209"/>
        <v>2.556834691761965E-3</v>
      </c>
      <c r="AQ1099" s="5">
        <f t="shared" si="1210"/>
        <v>9.1948290257867359E-4</v>
      </c>
      <c r="AR1099" s="5">
        <f t="shared" si="1211"/>
        <v>2.2193005093488006E-3</v>
      </c>
      <c r="AS1099" s="5">
        <f t="shared" si="1212"/>
        <v>3.778366395983758E-3</v>
      </c>
      <c r="AT1099" s="5">
        <f t="shared" si="1213"/>
        <v>3.2163405906864445E-3</v>
      </c>
      <c r="AU1099" s="5">
        <f t="shared" si="1214"/>
        <v>1.8252768015110717E-3</v>
      </c>
      <c r="AV1099" s="5">
        <f t="shared" si="1215"/>
        <v>7.7688493526973756E-4</v>
      </c>
      <c r="AW1099" s="5">
        <f t="shared" si="1216"/>
        <v>1.7995383591349426E-5</v>
      </c>
      <c r="AX1099" s="5">
        <f t="shared" si="1217"/>
        <v>1.4624721686357042E-3</v>
      </c>
      <c r="AY1099" s="5">
        <f t="shared" si="1218"/>
        <v>2.1037232620322623E-3</v>
      </c>
      <c r="AZ1099" s="5">
        <f t="shared" si="1219"/>
        <v>1.5130720632257296E-3</v>
      </c>
      <c r="BA1099" s="5">
        <f t="shared" si="1220"/>
        <v>7.2550324143000496E-4</v>
      </c>
      <c r="BB1099" s="5">
        <f t="shared" si="1221"/>
        <v>2.609037762236376E-4</v>
      </c>
      <c r="BC1099" s="5">
        <f t="shared" si="1222"/>
        <v>7.506048387994275E-5</v>
      </c>
      <c r="BD1099" s="5">
        <f t="shared" si="1223"/>
        <v>5.3206643370548026E-4</v>
      </c>
      <c r="BE1099" s="5">
        <f t="shared" si="1224"/>
        <v>9.0584484844442815E-4</v>
      </c>
      <c r="BF1099" s="5">
        <f t="shared" si="1225"/>
        <v>7.7110191272422839E-4</v>
      </c>
      <c r="BG1099" s="5">
        <f t="shared" si="1226"/>
        <v>4.3760117848587677E-4</v>
      </c>
      <c r="BH1099" s="5">
        <f t="shared" si="1227"/>
        <v>1.8625436040194975E-4</v>
      </c>
      <c r="BI1099" s="5">
        <f t="shared" si="1228"/>
        <v>6.3419731891529109E-5</v>
      </c>
      <c r="BJ1099" s="8">
        <f t="shared" si="1229"/>
        <v>0.43754102781522075</v>
      </c>
      <c r="BK1099" s="8">
        <f t="shared" si="1230"/>
        <v>0.23668321007395821</v>
      </c>
      <c r="BL1099" s="8">
        <f t="shared" si="1231"/>
        <v>0.3037935930182023</v>
      </c>
      <c r="BM1099" s="8">
        <f t="shared" si="1232"/>
        <v>0.60502438488677734</v>
      </c>
      <c r="BN1099" s="8">
        <f t="shared" si="1233"/>
        <v>0.39235854859264552</v>
      </c>
    </row>
    <row r="1100" spans="1:66" x14ac:dyDescent="0.25">
      <c r="A1100" t="s">
        <v>10</v>
      </c>
      <c r="B1100" t="s">
        <v>41</v>
      </c>
      <c r="C1100" t="s">
        <v>211</v>
      </c>
      <c r="D1100" s="18" t="s">
        <v>551</v>
      </c>
      <c r="E1100">
        <f>VLOOKUP(A1100,home!$A$2:$E$405,3,FALSE)</f>
        <v>1.6503000000000001</v>
      </c>
      <c r="F1100">
        <f>VLOOKUP(B1100,home!$B$2:$E$405,3,FALSE)</f>
        <v>1.0337000000000001</v>
      </c>
      <c r="G1100">
        <f>VLOOKUP(C1100,away!$B$2:$E$405,4,FALSE)</f>
        <v>0.53469999999999995</v>
      </c>
      <c r="H1100">
        <f>VLOOKUP(A1100,away!$A$2:$E$405,3,FALSE)</f>
        <v>1.3855999999999999</v>
      </c>
      <c r="I1100">
        <f>VLOOKUP(C1100,away!$B$2:$E$405,3,FALSE)</f>
        <v>0.97640000000000005</v>
      </c>
      <c r="J1100">
        <f>VLOOKUP(B1100,home!$B$2:$E$405,4,FALSE)</f>
        <v>1.1462000000000001</v>
      </c>
      <c r="K1100" s="3">
        <f t="shared" si="1178"/>
        <v>0.91215280931700005</v>
      </c>
      <c r="L1100" s="3">
        <f t="shared" si="1179"/>
        <v>1.5506937966080003</v>
      </c>
      <c r="M1100" s="5">
        <f t="shared" si="1180"/>
        <v>8.5192097148246049E-2</v>
      </c>
      <c r="N1100" s="5">
        <f t="shared" si="1181"/>
        <v>7.7708210745379411E-2</v>
      </c>
      <c r="O1100" s="5">
        <f t="shared" si="1182"/>
        <v>0.13210685656781126</v>
      </c>
      <c r="P1100" s="5">
        <f t="shared" si="1183"/>
        <v>0.12050164034836702</v>
      </c>
      <c r="Q1100" s="5">
        <f t="shared" si="1184"/>
        <v>3.5440881369197659E-2</v>
      </c>
      <c r="R1100" s="5">
        <f t="shared" si="1185"/>
        <v>0.10242864148454392</v>
      </c>
      <c r="S1100" s="5">
        <f t="shared" si="1186"/>
        <v>4.2611479857630634E-2</v>
      </c>
      <c r="T1100" s="5">
        <f t="shared" si="1187"/>
        <v>5.4957954885534864E-2</v>
      </c>
      <c r="U1100" s="5">
        <f t="shared" si="1188"/>
        <v>9.3430573084650539E-2</v>
      </c>
      <c r="V1100" s="5">
        <f t="shared" si="1189"/>
        <v>6.6969608063536601E-3</v>
      </c>
      <c r="W1100" s="5">
        <f t="shared" si="1190"/>
        <v>1.0775833168528058E-2</v>
      </c>
      <c r="X1100" s="5">
        <f t="shared" si="1191"/>
        <v>1.6710017647719195E-2</v>
      </c>
      <c r="Y1100" s="5">
        <f t="shared" si="1192"/>
        <v>1.2956060353764183E-2</v>
      </c>
      <c r="Z1100" s="5">
        <f t="shared" si="1193"/>
        <v>5.2945152981689059E-2</v>
      </c>
      <c r="AA1100" s="5">
        <f t="shared" si="1194"/>
        <v>4.8294070031966015E-2</v>
      </c>
      <c r="AB1100" s="5">
        <f t="shared" si="1195"/>
        <v>2.2025785826504871E-2</v>
      </c>
      <c r="AC1100" s="5">
        <f t="shared" si="1196"/>
        <v>5.9204051015880567E-4</v>
      </c>
      <c r="AD1100" s="5">
        <f t="shared" si="1197"/>
        <v>2.4573016243510442E-3</v>
      </c>
      <c r="AE1100" s="5">
        <f t="shared" si="1198"/>
        <v>3.8105223852759273E-3</v>
      </c>
      <c r="AF1100" s="5">
        <f t="shared" si="1199"/>
        <v>2.9544767123416511E-3</v>
      </c>
      <c r="AG1100" s="5">
        <f t="shared" si="1200"/>
        <v>1.527162903350333E-3</v>
      </c>
      <c r="AH1100" s="5">
        <f t="shared" si="1201"/>
        <v>2.0525430072291684E-2</v>
      </c>
      <c r="AI1100" s="5">
        <f t="shared" si="1202"/>
        <v>1.8722328702880493E-2</v>
      </c>
      <c r="AJ1100" s="5">
        <f t="shared" si="1203"/>
        <v>8.5388123616443722E-3</v>
      </c>
      <c r="AK1100" s="5">
        <f t="shared" si="1204"/>
        <v>2.5962338946348812E-3</v>
      </c>
      <c r="AL1100" s="5">
        <f t="shared" si="1205"/>
        <v>3.3496934581936836E-5</v>
      </c>
      <c r="AM1100" s="5">
        <f t="shared" si="1206"/>
        <v>4.4828691599820675E-4</v>
      </c>
      <c r="AN1100" s="5">
        <f t="shared" si="1207"/>
        <v>6.9515573973895101E-4</v>
      </c>
      <c r="AO1100" s="5">
        <f t="shared" si="1208"/>
        <v>5.3898684664481847E-4</v>
      </c>
      <c r="AP1100" s="5">
        <f t="shared" si="1209"/>
        <v>2.7860118651514264E-4</v>
      </c>
      <c r="AQ1100" s="5">
        <f t="shared" si="1210"/>
        <v>1.0800628291416495E-4</v>
      </c>
      <c r="AR1100" s="5">
        <f t="shared" si="1211"/>
        <v>6.3657314171628003E-3</v>
      </c>
      <c r="AS1100" s="5">
        <f t="shared" si="1212"/>
        <v>5.8065197955225354E-3</v>
      </c>
      <c r="AT1100" s="5">
        <f t="shared" si="1213"/>
        <v>2.6482166719203268E-3</v>
      </c>
      <c r="AU1100" s="5">
        <f t="shared" si="1214"/>
        <v>8.0519275899074746E-4</v>
      </c>
      <c r="AV1100" s="5">
        <f t="shared" si="1215"/>
        <v>1.836147092887791E-4</v>
      </c>
      <c r="AW1100" s="5">
        <f t="shared" si="1216"/>
        <v>1.3161221974555067E-6</v>
      </c>
      <c r="AX1100" s="5">
        <f t="shared" si="1217"/>
        <v>6.8151028301303011E-5</v>
      </c>
      <c r="AY1100" s="5">
        <f t="shared" si="1218"/>
        <v>1.0568137681928685E-4</v>
      </c>
      <c r="AZ1100" s="5">
        <f t="shared" si="1219"/>
        <v>8.193972772533033E-5</v>
      </c>
      <c r="BA1100" s="5">
        <f t="shared" si="1220"/>
        <v>4.2354475826472789E-5</v>
      </c>
      <c r="BB1100" s="5">
        <f t="shared" si="1221"/>
        <v>1.6419705730673702E-5</v>
      </c>
      <c r="BC1100" s="5">
        <f t="shared" si="1222"/>
        <v>5.0923871637369067E-6</v>
      </c>
      <c r="BD1100" s="5">
        <f t="shared" si="1223"/>
        <v>1.6452167032445036E-3</v>
      </c>
      <c r="BE1100" s="5">
        <f t="shared" si="1224"/>
        <v>1.500689037799727E-3</v>
      </c>
      <c r="BF1100" s="5">
        <f t="shared" si="1225"/>
        <v>6.8442886087012329E-4</v>
      </c>
      <c r="BG1100" s="5">
        <f t="shared" si="1226"/>
        <v>2.0810123607343907E-4</v>
      </c>
      <c r="BH1100" s="5">
        <f t="shared" si="1227"/>
        <v>4.7455031776681911E-5</v>
      </c>
      <c r="BI1100" s="5">
        <f t="shared" si="1228"/>
        <v>8.6572481102655873E-6</v>
      </c>
      <c r="BJ1100" s="8">
        <f t="shared" si="1229"/>
        <v>0.22168709746882045</v>
      </c>
      <c r="BK1100" s="8">
        <f t="shared" si="1230"/>
        <v>0.25573339698215741</v>
      </c>
      <c r="BL1100" s="8">
        <f t="shared" si="1231"/>
        <v>0.468572555497688</v>
      </c>
      <c r="BM1100" s="8">
        <f t="shared" si="1232"/>
        <v>0.44545551001218769</v>
      </c>
      <c r="BN1100" s="8">
        <f t="shared" si="1233"/>
        <v>0.55337832766354533</v>
      </c>
    </row>
    <row r="1101" spans="1:66" x14ac:dyDescent="0.25">
      <c r="A1101" t="s">
        <v>13</v>
      </c>
      <c r="B1101" t="s">
        <v>54</v>
      </c>
      <c r="C1101" t="s">
        <v>53</v>
      </c>
      <c r="D1101" s="18" t="s">
        <v>551</v>
      </c>
      <c r="E1101">
        <f>VLOOKUP(A1101,home!$A$2:$E$405,3,FALSE)</f>
        <v>1.8552</v>
      </c>
      <c r="F1101">
        <f>VLOOKUP(B1101,home!$B$2:$E$405,3,FALSE)</f>
        <v>0.84219999999999995</v>
      </c>
      <c r="G1101">
        <f>VLOOKUP(C1101,away!$B$2:$E$405,4,FALSE)</f>
        <v>1.1732</v>
      </c>
      <c r="H1101">
        <f>VLOOKUP(A1101,away!$A$2:$E$405,3,FALSE)</f>
        <v>1.3231999999999999</v>
      </c>
      <c r="I1101">
        <f>VLOOKUP(C1101,away!$B$2:$E$405,3,FALSE)</f>
        <v>0.84470000000000001</v>
      </c>
      <c r="J1101">
        <f>VLOOKUP(B1101,home!$B$2:$E$405,4,FALSE)</f>
        <v>1.5115000000000001</v>
      </c>
      <c r="K1101" s="3">
        <f t="shared" si="1178"/>
        <v>1.8330656830080001</v>
      </c>
      <c r="L1101" s="3">
        <f t="shared" si="1179"/>
        <v>1.68941419096</v>
      </c>
      <c r="M1101" s="5">
        <f t="shared" si="1180"/>
        <v>2.9526123238894756E-2</v>
      </c>
      <c r="N1101" s="5">
        <f t="shared" si="1181"/>
        <v>5.4123323261482996E-2</v>
      </c>
      <c r="O1101" s="5">
        <f t="shared" si="1182"/>
        <v>4.9881851603822643E-2</v>
      </c>
      <c r="P1101" s="5">
        <f t="shared" si="1183"/>
        <v>9.1436710379864852E-2</v>
      </c>
      <c r="Q1101" s="5">
        <f t="shared" si="1184"/>
        <v>4.9605803260486567E-2</v>
      </c>
      <c r="R1101" s="5">
        <f t="shared" si="1185"/>
        <v>4.2135553985429411E-2</v>
      </c>
      <c r="S1101" s="5">
        <f t="shared" si="1186"/>
        <v>7.0790465255507848E-2</v>
      </c>
      <c r="T1101" s="5">
        <f t="shared" si="1187"/>
        <v>8.3804747982235847E-2</v>
      </c>
      <c r="U1101" s="5">
        <f t="shared" si="1188"/>
        <v>7.7237238045221632E-2</v>
      </c>
      <c r="V1101" s="5">
        <f t="shared" si="1189"/>
        <v>2.4358268991730138E-2</v>
      </c>
      <c r="W1101" s="5">
        <f t="shared" si="1190"/>
        <v>3.0310231878281427E-2</v>
      </c>
      <c r="X1101" s="5">
        <f t="shared" si="1191"/>
        <v>5.1206535866456813E-2</v>
      </c>
      <c r="Y1101" s="5">
        <f t="shared" si="1192"/>
        <v>4.3254524181347197E-2</v>
      </c>
      <c r="Z1101" s="5">
        <f t="shared" si="1193"/>
        <v>2.3728134282315207E-2</v>
      </c>
      <c r="AA1101" s="5">
        <f t="shared" si="1194"/>
        <v>4.3495228674717668E-2</v>
      </c>
      <c r="AB1101" s="5">
        <f t="shared" si="1195"/>
        <v>3.9864805529105256E-2</v>
      </c>
      <c r="AC1101" s="5">
        <f t="shared" si="1196"/>
        <v>4.7145538908273596E-3</v>
      </c>
      <c r="AD1101" s="5">
        <f t="shared" si="1197"/>
        <v>1.3890161475023198E-2</v>
      </c>
      <c r="AE1101" s="5">
        <f t="shared" si="1198"/>
        <v>2.3466235910630077E-2</v>
      </c>
      <c r="AF1101" s="5">
        <f t="shared" si="1199"/>
        <v>1.9822095977916808E-2</v>
      </c>
      <c r="AG1101" s="5">
        <f t="shared" si="1200"/>
        <v>1.1162576746554596E-2</v>
      </c>
      <c r="AH1101" s="5">
        <f t="shared" si="1201"/>
        <v>1.0021661695386945E-2</v>
      </c>
      <c r="AI1101" s="5">
        <f t="shared" si="1202"/>
        <v>1.8370364140529581E-2</v>
      </c>
      <c r="AJ1101" s="5">
        <f t="shared" si="1203"/>
        <v>1.6837042045182771E-2</v>
      </c>
      <c r="AK1101" s="5">
        <f t="shared" si="1204"/>
        <v>1.0287801325462455E-2</v>
      </c>
      <c r="AL1101" s="5">
        <f t="shared" si="1205"/>
        <v>5.8400257317625822E-4</v>
      </c>
      <c r="AM1101" s="5">
        <f t="shared" si="1206"/>
        <v>5.092315666260964E-3</v>
      </c>
      <c r="AN1101" s="5">
        <f t="shared" si="1207"/>
        <v>8.6030303514291993E-3</v>
      </c>
      <c r="AO1101" s="5">
        <f t="shared" si="1208"/>
        <v>7.2670407804820451E-3</v>
      </c>
      <c r="AP1101" s="5">
        <f t="shared" si="1209"/>
        <v>4.0923472736104664E-3</v>
      </c>
      <c r="AQ1101" s="5">
        <f t="shared" si="1210"/>
        <v>1.7284173895934967E-3</v>
      </c>
      <c r="AR1101" s="5">
        <f t="shared" si="1211"/>
        <v>3.3861474970373899E-3</v>
      </c>
      <c r="AS1101" s="5">
        <f t="shared" si="1212"/>
        <v>6.2070307744226732E-3</v>
      </c>
      <c r="AT1101" s="5">
        <f t="shared" si="1213"/>
        <v>5.6889475529843881E-3</v>
      </c>
      <c r="AU1101" s="5">
        <f t="shared" si="1214"/>
        <v>3.476071510602672E-3</v>
      </c>
      <c r="AV1101" s="5">
        <f t="shared" si="1215"/>
        <v>1.5929668494418841E-3</v>
      </c>
      <c r="AW1101" s="5">
        <f t="shared" si="1216"/>
        <v>5.023731556907328E-5</v>
      </c>
      <c r="AX1101" s="5">
        <f t="shared" si="1217"/>
        <v>1.5557581824778323E-3</v>
      </c>
      <c r="AY1101" s="5">
        <f t="shared" si="1218"/>
        <v>2.6283199511801868E-3</v>
      </c>
      <c r="AZ1101" s="5">
        <f t="shared" si="1219"/>
        <v>2.2201605119535517E-3</v>
      </c>
      <c r="BA1101" s="5">
        <f t="shared" si="1220"/>
        <v>1.2502568917011161E-3</v>
      </c>
      <c r="BB1101" s="5">
        <f t="shared" si="1221"/>
        <v>5.2805043379635123E-4</v>
      </c>
      <c r="BC1101" s="5">
        <f t="shared" si="1222"/>
        <v>1.7841917927962787E-4</v>
      </c>
      <c r="BD1101" s="5">
        <f t="shared" si="1223"/>
        <v>9.5343427236310838E-4</v>
      </c>
      <c r="BE1101" s="5">
        <f t="shared" si="1224"/>
        <v>1.7477076456725168E-3</v>
      </c>
      <c r="BF1101" s="5">
        <f t="shared" si="1225"/>
        <v>1.6018314546064985E-3</v>
      </c>
      <c r="BG1101" s="5">
        <f t="shared" si="1226"/>
        <v>9.7875408980065289E-4</v>
      </c>
      <c r="BH1101" s="5">
        <f t="shared" si="1227"/>
        <v>4.4853013352932675E-4</v>
      </c>
      <c r="BI1101" s="5">
        <f t="shared" si="1228"/>
        <v>1.6443703911352104E-4</v>
      </c>
      <c r="BJ1101" s="8">
        <f t="shared" si="1229"/>
        <v>0.41579035315218021</v>
      </c>
      <c r="BK1101" s="8">
        <f t="shared" si="1230"/>
        <v>0.22403844428118139</v>
      </c>
      <c r="BL1101" s="8">
        <f t="shared" si="1231"/>
        <v>0.33437740586443299</v>
      </c>
      <c r="BM1101" s="8">
        <f t="shared" si="1232"/>
        <v>0.67864688921451777</v>
      </c>
      <c r="BN1101" s="8">
        <f t="shared" si="1233"/>
        <v>0.31670936572998121</v>
      </c>
    </row>
    <row r="1102" spans="1:66" x14ac:dyDescent="0.25">
      <c r="A1102" t="s">
        <v>13</v>
      </c>
      <c r="B1102" t="s">
        <v>44</v>
      </c>
      <c r="C1102" t="s">
        <v>52</v>
      </c>
      <c r="D1102" s="18" t="s">
        <v>551</v>
      </c>
      <c r="E1102">
        <f>VLOOKUP(A1102,home!$A$2:$E$405,3,FALSE)</f>
        <v>1.8552</v>
      </c>
      <c r="F1102">
        <f>VLOOKUP(B1102,home!$B$2:$E$405,3,FALSE)</f>
        <v>0.90959999999999996</v>
      </c>
      <c r="G1102">
        <f>VLOOKUP(C1102,away!$B$2:$E$405,4,FALSE)</f>
        <v>1.1097999999999999</v>
      </c>
      <c r="H1102">
        <f>VLOOKUP(A1102,away!$A$2:$E$405,3,FALSE)</f>
        <v>1.3231999999999999</v>
      </c>
      <c r="I1102">
        <f>VLOOKUP(C1102,away!$B$2:$E$405,3,FALSE)</f>
        <v>0.97799999999999998</v>
      </c>
      <c r="J1102">
        <f>VLOOKUP(B1102,home!$B$2:$E$405,4,FALSE)</f>
        <v>0.85019999999999996</v>
      </c>
      <c r="K1102" s="3">
        <f t="shared" si="1178"/>
        <v>1.8727763132159998</v>
      </c>
      <c r="L1102" s="3">
        <f t="shared" si="1179"/>
        <v>1.1002349779199998</v>
      </c>
      <c r="M1102" s="5">
        <f t="shared" si="1180"/>
        <v>5.1149053500948172E-2</v>
      </c>
      <c r="N1102" s="5">
        <f t="shared" si="1181"/>
        <v>9.5790735839993646E-2</v>
      </c>
      <c r="O1102" s="5">
        <f t="shared" si="1182"/>
        <v>5.6275977749244595E-2</v>
      </c>
      <c r="P1102" s="5">
        <f t="shared" si="1183"/>
        <v>0.10539231813185593</v>
      </c>
      <c r="Q1102" s="5">
        <f t="shared" si="1184"/>
        <v>8.9697310553335546E-2</v>
      </c>
      <c r="R1102" s="5">
        <f t="shared" si="1185"/>
        <v>3.0958399568183272E-2</v>
      </c>
      <c r="S1102" s="5">
        <f t="shared" si="1186"/>
        <v>5.4290059937279339E-2</v>
      </c>
      <c r="T1102" s="5">
        <f t="shared" si="1187"/>
        <v>9.8688118496132488E-2</v>
      </c>
      <c r="U1102" s="5">
        <f t="shared" si="1188"/>
        <v>5.7978157406370065E-2</v>
      </c>
      <c r="V1102" s="5">
        <f t="shared" si="1189"/>
        <v>1.2429371451725674E-2</v>
      </c>
      <c r="W1102" s="5">
        <f t="shared" si="1190"/>
        <v>5.5994332854488765E-2</v>
      </c>
      <c r="X1102" s="5">
        <f t="shared" si="1191"/>
        <v>6.1606923571803557E-2</v>
      </c>
      <c r="Y1102" s="5">
        <f t="shared" si="1192"/>
        <v>3.3891046097871212E-2</v>
      </c>
      <c r="Z1102" s="5">
        <f t="shared" si="1193"/>
        <v>1.135383802177955E-2</v>
      </c>
      <c r="AA1102" s="5">
        <f t="shared" si="1194"/>
        <v>2.1263198911279944E-2</v>
      </c>
      <c r="AB1102" s="5">
        <f t="shared" si="1195"/>
        <v>1.9910607632122664E-2</v>
      </c>
      <c r="AC1102" s="5">
        <f t="shared" si="1196"/>
        <v>1.6006653356193073E-3</v>
      </c>
      <c r="AD1102" s="5">
        <f t="shared" si="1197"/>
        <v>2.6216215061054753E-2</v>
      </c>
      <c r="AE1102" s="5">
        <f t="shared" si="1198"/>
        <v>2.8843996798845539E-2</v>
      </c>
      <c r="AF1102" s="5">
        <f t="shared" si="1199"/>
        <v>1.5867587090551187E-2</v>
      </c>
      <c r="AG1102" s="5">
        <f t="shared" si="1200"/>
        <v>5.8193581107387525E-3</v>
      </c>
      <c r="AH1102" s="5">
        <f t="shared" si="1201"/>
        <v>3.1229724312999726E-3</v>
      </c>
      <c r="AI1102" s="5">
        <f t="shared" si="1202"/>
        <v>5.8486287961651692E-3</v>
      </c>
      <c r="AJ1102" s="5">
        <f t="shared" si="1203"/>
        <v>5.476586737125571E-3</v>
      </c>
      <c r="AK1102" s="5">
        <f t="shared" si="1204"/>
        <v>3.4188073061872217E-3</v>
      </c>
      <c r="AL1102" s="5">
        <f t="shared" si="1205"/>
        <v>1.3192645316191162E-4</v>
      </c>
      <c r="AM1102" s="5">
        <f t="shared" si="1206"/>
        <v>9.819421317703976E-3</v>
      </c>
      <c r="AN1102" s="5">
        <f t="shared" si="1207"/>
        <v>1.0803670796671209E-2</v>
      </c>
      <c r="AO1102" s="5">
        <f t="shared" si="1208"/>
        <v>5.9432882502152484E-3</v>
      </c>
      <c r="AP1102" s="5">
        <f t="shared" si="1209"/>
        <v>2.1796712055825894E-3</v>
      </c>
      <c r="AQ1102" s="5">
        <f t="shared" si="1210"/>
        <v>5.9953762518675548E-4</v>
      </c>
      <c r="AR1102" s="5">
        <f t="shared" si="1211"/>
        <v>6.8720070079921771E-4</v>
      </c>
      <c r="AS1102" s="5">
        <f t="shared" si="1212"/>
        <v>1.2869731948822103E-3</v>
      </c>
      <c r="AT1102" s="5">
        <f t="shared" si="1213"/>
        <v>1.2051064575596614E-3</v>
      </c>
      <c r="AU1102" s="5">
        <f t="shared" si="1214"/>
        <v>7.522982762071253E-4</v>
      </c>
      <c r="AV1102" s="5">
        <f t="shared" si="1215"/>
        <v>3.5222159803848305E-4</v>
      </c>
      <c r="AW1102" s="5">
        <f t="shared" si="1216"/>
        <v>7.5509351645240653E-6</v>
      </c>
      <c r="AX1102" s="5">
        <f t="shared" si="1217"/>
        <v>3.0649299422140408E-3</v>
      </c>
      <c r="AY1102" s="5">
        <f t="shared" si="1218"/>
        <v>3.3721431272982112E-3</v>
      </c>
      <c r="AZ1102" s="5">
        <f t="shared" si="1219"/>
        <v>1.8550749096030137E-3</v>
      </c>
      <c r="BA1102" s="5">
        <f t="shared" si="1220"/>
        <v>6.8033943406900575E-4</v>
      </c>
      <c r="BB1102" s="5">
        <f t="shared" si="1221"/>
        <v>1.8713331055525463E-4</v>
      </c>
      <c r="BC1102" s="5">
        <f t="shared" si="1222"/>
        <v>4.1178122761371351E-5</v>
      </c>
      <c r="BD1102" s="5">
        <f t="shared" si="1223"/>
        <v>1.2601370797840579E-4</v>
      </c>
      <c r="BE1102" s="5">
        <f t="shared" si="1224"/>
        <v>2.359954874424764E-4</v>
      </c>
      <c r="BF1102" s="5">
        <f t="shared" si="1225"/>
        <v>2.2098337945406694E-4</v>
      </c>
      <c r="BG1102" s="5">
        <f t="shared" si="1226"/>
        <v>1.3795081288533323E-4</v>
      </c>
      <c r="BH1102" s="5">
        <f t="shared" si="1227"/>
        <v>6.4587753690136164E-5</v>
      </c>
      <c r="BI1102" s="5">
        <f t="shared" si="1228"/>
        <v>2.4191683046943258E-5</v>
      </c>
      <c r="BJ1102" s="8">
        <f t="shared" si="1229"/>
        <v>0.55096201251667609</v>
      </c>
      <c r="BK1102" s="8">
        <f t="shared" si="1230"/>
        <v>0.22836553793788855</v>
      </c>
      <c r="BL1102" s="8">
        <f t="shared" si="1231"/>
        <v>0.20934685958996249</v>
      </c>
      <c r="BM1102" s="8">
        <f t="shared" si="1232"/>
        <v>0.56739986053061209</v>
      </c>
      <c r="BN1102" s="8">
        <f t="shared" si="1233"/>
        <v>0.42926379534356107</v>
      </c>
    </row>
    <row r="1103" spans="1:66" x14ac:dyDescent="0.25">
      <c r="A1103" t="s">
        <v>13</v>
      </c>
      <c r="B1103" t="s">
        <v>221</v>
      </c>
      <c r="C1103" t="s">
        <v>14</v>
      </c>
      <c r="D1103" s="18" t="s">
        <v>551</v>
      </c>
      <c r="E1103">
        <f>VLOOKUP(A1103,home!$A$2:$E$405,3,FALSE)</f>
        <v>1.8552</v>
      </c>
      <c r="F1103">
        <f>VLOOKUP(B1103,home!$B$2:$E$405,3,FALSE)</f>
        <v>1.4709000000000001</v>
      </c>
      <c r="G1103">
        <f>VLOOKUP(C1103,away!$B$2:$E$405,4,FALSE)</f>
        <v>0.85609999999999997</v>
      </c>
      <c r="H1103">
        <f>VLOOKUP(A1103,away!$A$2:$E$405,3,FALSE)</f>
        <v>1.3231999999999999</v>
      </c>
      <c r="I1103">
        <f>VLOOKUP(C1103,away!$B$2:$E$405,3,FALSE)</f>
        <v>0.93359999999999999</v>
      </c>
      <c r="J1103">
        <f>VLOOKUP(B1103,home!$B$2:$E$405,4,FALSE)</f>
        <v>0.72599999999999998</v>
      </c>
      <c r="K1103" s="3">
        <f t="shared" si="1178"/>
        <v>2.3361373914480001</v>
      </c>
      <c r="L1103" s="3">
        <f t="shared" si="1179"/>
        <v>0.89685649151999991</v>
      </c>
      <c r="M1103" s="5">
        <f t="shared" si="1180"/>
        <v>3.9439245373290889E-2</v>
      </c>
      <c r="N1103" s="5">
        <f t="shared" si="1181"/>
        <v>9.2135495807037379E-2</v>
      </c>
      <c r="O1103" s="5">
        <f t="shared" si="1182"/>
        <v>3.5371343233686063E-2</v>
      </c>
      <c r="P1103" s="5">
        <f t="shared" si="1183"/>
        <v>8.2632317513955222E-2</v>
      </c>
      <c r="Q1103" s="5">
        <f t="shared" si="1184"/>
        <v>0.10762058841721027</v>
      </c>
      <c r="R1103" s="5">
        <f t="shared" si="1185"/>
        <v>1.5861509396456679E-2</v>
      </c>
      <c r="S1103" s="5">
        <f t="shared" si="1186"/>
        <v>4.3282394434144313E-2</v>
      </c>
      <c r="T1103" s="5">
        <f t="shared" si="1187"/>
        <v>9.6520223343177142E-2</v>
      </c>
      <c r="U1103" s="5">
        <f t="shared" si="1188"/>
        <v>3.7054665185866247E-2</v>
      </c>
      <c r="V1103" s="5">
        <f t="shared" si="1189"/>
        <v>1.0076045167122238E-2</v>
      </c>
      <c r="W1103" s="5">
        <f t="shared" si="1190"/>
        <v>8.3805493563693476E-2</v>
      </c>
      <c r="X1103" s="5">
        <f t="shared" si="1191"/>
        <v>7.5161500927636071E-2</v>
      </c>
      <c r="Y1103" s="5">
        <f t="shared" si="1192"/>
        <v>3.3704540009668445E-2</v>
      </c>
      <c r="Z1103" s="5">
        <f t="shared" si="1193"/>
        <v>4.741832555839218E-3</v>
      </c>
      <c r="AA1103" s="5">
        <f t="shared" si="1194"/>
        <v>1.1077572337681434E-2</v>
      </c>
      <c r="AB1103" s="5">
        <f t="shared" si="1195"/>
        <v>1.2939365472263818E-2</v>
      </c>
      <c r="AC1103" s="5">
        <f t="shared" si="1196"/>
        <v>1.3194455098817298E-3</v>
      </c>
      <c r="AD1103" s="5">
        <f t="shared" si="1197"/>
        <v>4.8945286780724795E-2</v>
      </c>
      <c r="AE1103" s="5">
        <f t="shared" si="1198"/>
        <v>4.3896898178601075E-2</v>
      </c>
      <c r="AF1103" s="5">
        <f t="shared" si="1199"/>
        <v>1.9684609044535412E-2</v>
      </c>
      <c r="AG1103" s="5">
        <f t="shared" si="1200"/>
        <v>5.8847564682082973E-3</v>
      </c>
      <c r="AH1103" s="5">
        <f t="shared" si="1201"/>
        <v>1.0631858273513187E-3</v>
      </c>
      <c r="AI1103" s="5">
        <f t="shared" si="1202"/>
        <v>2.4837481653329934E-3</v>
      </c>
      <c r="AJ1103" s="5">
        <f t="shared" si="1203"/>
        <v>2.9011884799873882E-3</v>
      </c>
      <c r="AK1103" s="5">
        <f t="shared" si="1204"/>
        <v>2.2591916292455752E-3</v>
      </c>
      <c r="AL1103" s="5">
        <f t="shared" si="1205"/>
        <v>1.1057903292312614E-4</v>
      </c>
      <c r="AM1103" s="5">
        <f t="shared" si="1206"/>
        <v>2.2868582916719331E-2</v>
      </c>
      <c r="AN1103" s="5">
        <f t="shared" si="1207"/>
        <v>2.0509837040723105E-2</v>
      </c>
      <c r="AO1103" s="5">
        <f t="shared" si="1208"/>
        <v>9.197190244994928E-3</v>
      </c>
      <c r="AP1103" s="5">
        <f t="shared" si="1209"/>
        <v>2.7495199249893743E-3</v>
      </c>
      <c r="AQ1103" s="5">
        <f t="shared" si="1210"/>
        <v>6.164811983225758E-4</v>
      </c>
      <c r="AR1103" s="5">
        <f t="shared" si="1211"/>
        <v>1.9070502219041845E-4</v>
      </c>
      <c r="AS1103" s="5">
        <f t="shared" si="1212"/>
        <v>4.4551313307595708E-4</v>
      </c>
      <c r="AT1103" s="5">
        <f t="shared" si="1213"/>
        <v>5.2038994427994624E-4</v>
      </c>
      <c r="AU1103" s="5">
        <f t="shared" si="1214"/>
        <v>4.0523413565530787E-4</v>
      </c>
      <c r="AV1103" s="5">
        <f t="shared" si="1215"/>
        <v>2.3667065414886913E-4</v>
      </c>
      <c r="AW1103" s="5">
        <f t="shared" si="1216"/>
        <v>6.4356382360350223E-6</v>
      </c>
      <c r="AX1103" s="5">
        <f t="shared" si="1217"/>
        <v>8.9040252735294919E-3</v>
      </c>
      <c r="AY1103" s="5">
        <f t="shared" si="1218"/>
        <v>7.9856328672230689E-3</v>
      </c>
      <c r="AZ1103" s="5">
        <f t="shared" si="1219"/>
        <v>3.5809833379322384E-3</v>
      </c>
      <c r="BA1103" s="5">
        <f t="shared" si="1220"/>
        <v>1.0705427175498289E-3</v>
      </c>
      <c r="BB1103" s="5">
        <f t="shared" si="1221"/>
        <v>2.4003079642100642E-4</v>
      </c>
      <c r="BC1103" s="5">
        <f t="shared" si="1222"/>
        <v>4.3054635586979042E-5</v>
      </c>
      <c r="BD1103" s="5">
        <f t="shared" si="1223"/>
        <v>2.8505839519490386E-5</v>
      </c>
      <c r="BE1103" s="5">
        <f t="shared" si="1224"/>
        <v>6.6593557576097575E-5</v>
      </c>
      <c r="BF1103" s="5">
        <f t="shared" si="1225"/>
        <v>7.7785849941533415E-5</v>
      </c>
      <c r="BG1103" s="5">
        <f t="shared" si="1226"/>
        <v>6.0572810857993152E-5</v>
      </c>
      <c r="BH1103" s="5">
        <f t="shared" si="1227"/>
        <v>3.5376602087616324E-5</v>
      </c>
      <c r="BI1103" s="5">
        <f t="shared" si="1228"/>
        <v>1.6528920583851569E-5</v>
      </c>
      <c r="BJ1103" s="8">
        <f t="shared" si="1229"/>
        <v>0.68512527349448415</v>
      </c>
      <c r="BK1103" s="8">
        <f t="shared" si="1230"/>
        <v>0.18484565989854057</v>
      </c>
      <c r="BL1103" s="8">
        <f t="shared" si="1231"/>
        <v>0.12309564619778859</v>
      </c>
      <c r="BM1103" s="8">
        <f t="shared" si="1232"/>
        <v>0.61676871517602927</v>
      </c>
      <c r="BN1103" s="8">
        <f t="shared" si="1233"/>
        <v>0.37306049974163652</v>
      </c>
    </row>
    <row r="1104" spans="1:66" x14ac:dyDescent="0.25">
      <c r="A1104" t="s">
        <v>13</v>
      </c>
      <c r="B1104" t="s">
        <v>43</v>
      </c>
      <c r="C1104" t="s">
        <v>15</v>
      </c>
      <c r="D1104" s="18" t="s">
        <v>551</v>
      </c>
      <c r="E1104">
        <f>VLOOKUP(A1104,home!$A$2:$E$405,3,FALSE)</f>
        <v>1.8552</v>
      </c>
      <c r="F1104">
        <f>VLOOKUP(B1104,home!$B$2:$E$405,3,FALSE)</f>
        <v>0.9829</v>
      </c>
      <c r="G1104">
        <f>VLOOKUP(C1104,away!$B$2:$E$405,4,FALSE)</f>
        <v>0.77480000000000004</v>
      </c>
      <c r="H1104">
        <f>VLOOKUP(A1104,away!$A$2:$E$405,3,FALSE)</f>
        <v>1.3231999999999999</v>
      </c>
      <c r="I1104">
        <f>VLOOKUP(C1104,away!$B$2:$E$405,3,FALSE)</f>
        <v>1.0390999999999999</v>
      </c>
      <c r="J1104">
        <f>VLOOKUP(B1104,home!$B$2:$E$405,4,FALSE)</f>
        <v>1.1113999999999999</v>
      </c>
      <c r="K1104" s="3">
        <f t="shared" si="1178"/>
        <v>1.4128292667840001</v>
      </c>
      <c r="L1104" s="3">
        <f t="shared" si="1179"/>
        <v>1.5281051151679996</v>
      </c>
      <c r="M1104" s="5">
        <f t="shared" si="1180"/>
        <v>5.2816355026082978E-2</v>
      </c>
      <c r="N1104" s="5">
        <f t="shared" si="1181"/>
        <v>7.4620492145704265E-2</v>
      </c>
      <c r="O1104" s="5">
        <f t="shared" si="1182"/>
        <v>8.0708942279886467E-2</v>
      </c>
      <c r="P1104" s="5">
        <f t="shared" si="1183"/>
        <v>0.1140279557442042</v>
      </c>
      <c r="Q1104" s="5">
        <f t="shared" si="1184"/>
        <v>5.27130076026383E-2</v>
      </c>
      <c r="R1104" s="5">
        <f t="shared" si="1185"/>
        <v>6.1665873768846705E-2</v>
      </c>
      <c r="S1104" s="5">
        <f t="shared" si="1186"/>
        <v>6.1545210213678467E-2</v>
      </c>
      <c r="T1104" s="5">
        <f t="shared" si="1187"/>
        <v>8.0551016553481222E-2</v>
      </c>
      <c r="U1104" s="5">
        <f t="shared" si="1188"/>
        <v>8.7123351222434406E-2</v>
      </c>
      <c r="V1104" s="5">
        <f t="shared" si="1189"/>
        <v>1.4763681319392959E-2</v>
      </c>
      <c r="W1104" s="5">
        <f t="shared" si="1190"/>
        <v>2.4824826627071628E-2</v>
      </c>
      <c r="X1104" s="5">
        <f t="shared" si="1191"/>
        <v>3.7934944551986913E-2</v>
      </c>
      <c r="Y1104" s="5">
        <f t="shared" si="1192"/>
        <v>2.8984291406752832E-2</v>
      </c>
      <c r="Z1104" s="5">
        <f t="shared" si="1193"/>
        <v>3.1410645712492927E-2</v>
      </c>
      <c r="AA1104" s="5">
        <f t="shared" si="1194"/>
        <v>4.4377879551193378E-2</v>
      </c>
      <c r="AB1104" s="5">
        <f t="shared" si="1195"/>
        <v>3.1349183513870608E-2</v>
      </c>
      <c r="AC1104" s="5">
        <f t="shared" si="1196"/>
        <v>1.9921296150570995E-3</v>
      </c>
      <c r="AD1104" s="5">
        <f t="shared" si="1197"/>
        <v>8.7683104003913864E-3</v>
      </c>
      <c r="AE1104" s="5">
        <f t="shared" si="1198"/>
        <v>1.3398899974218845E-2</v>
      </c>
      <c r="AF1104" s="5">
        <f t="shared" si="1199"/>
        <v>1.0237463794114103E-2</v>
      </c>
      <c r="AG1104" s="5">
        <f t="shared" si="1200"/>
        <v>5.21464026337765E-3</v>
      </c>
      <c r="AH1104" s="5">
        <f t="shared" si="1201"/>
        <v>1.1999692095997567E-2</v>
      </c>
      <c r="AI1104" s="5">
        <f t="shared" si="1202"/>
        <v>1.6953516185622006E-2</v>
      </c>
      <c r="AJ1104" s="5">
        <f t="shared" si="1203"/>
        <v>1.197621192097151E-2</v>
      </c>
      <c r="AK1104" s="5">
        <f t="shared" si="1204"/>
        <v>5.6401142357186598E-3</v>
      </c>
      <c r="AL1104" s="5">
        <f t="shared" si="1205"/>
        <v>1.7203645913866543E-4</v>
      </c>
      <c r="AM1104" s="5">
        <f t="shared" si="1206"/>
        <v>2.4776251107838966E-3</v>
      </c>
      <c r="AN1104" s="5">
        <f t="shared" si="1207"/>
        <v>3.7860716052575539E-3</v>
      </c>
      <c r="AO1104" s="5">
        <f t="shared" si="1208"/>
        <v>2.8927576931931953E-3</v>
      </c>
      <c r="AP1104" s="5">
        <f t="shared" si="1209"/>
        <v>1.4734792759700341E-3</v>
      </c>
      <c r="AQ1104" s="5">
        <f t="shared" si="1210"/>
        <v>5.6290780467596277E-4</v>
      </c>
      <c r="AR1104" s="5">
        <f t="shared" si="1211"/>
        <v>3.6673581744669764E-3</v>
      </c>
      <c r="AS1104" s="5">
        <f t="shared" si="1212"/>
        <v>5.1813509606664877E-3</v>
      </c>
      <c r="AT1104" s="5">
        <f t="shared" si="1213"/>
        <v>3.6601821393545046E-3</v>
      </c>
      <c r="AU1104" s="5">
        <f t="shared" si="1214"/>
        <v>1.7237374827467058E-3</v>
      </c>
      <c r="AV1104" s="5">
        <f t="shared" si="1215"/>
        <v>6.0883669096928176E-4</v>
      </c>
      <c r="AW1104" s="5">
        <f t="shared" si="1216"/>
        <v>1.0317177604974433E-5</v>
      </c>
      <c r="AX1104" s="5">
        <f t="shared" si="1217"/>
        <v>5.834102114390732E-4</v>
      </c>
      <c r="AY1104" s="5">
        <f t="shared" si="1218"/>
        <v>8.9151212834129192E-4</v>
      </c>
      <c r="AZ1104" s="5">
        <f t="shared" si="1219"/>
        <v>6.8116212177631941E-4</v>
      </c>
      <c r="BA1104" s="5">
        <f t="shared" si="1220"/>
        <v>3.469624408483604E-4</v>
      </c>
      <c r="BB1104" s="5">
        <f t="shared" si="1221"/>
        <v>1.325487701578886E-4</v>
      </c>
      <c r="BC1104" s="5">
        <f t="shared" si="1222"/>
        <v>4.0509690737499378E-5</v>
      </c>
      <c r="BD1104" s="5">
        <f t="shared" si="1223"/>
        <v>9.3401813092602827E-4</v>
      </c>
      <c r="BE1104" s="5">
        <f t="shared" si="1224"/>
        <v>1.3196081510791829E-3</v>
      </c>
      <c r="BF1104" s="5">
        <f t="shared" si="1225"/>
        <v>9.3219050826569608E-4</v>
      </c>
      <c r="BG1104" s="5">
        <f t="shared" si="1226"/>
        <v>4.3900867743200926E-4</v>
      </c>
      <c r="BH1104" s="5">
        <f t="shared" si="1227"/>
        <v>1.5506107696201986E-4</v>
      </c>
      <c r="BI1104" s="5">
        <f t="shared" si="1228"/>
        <v>4.3814965534197582E-5</v>
      </c>
      <c r="BJ1104" s="8">
        <f t="shared" si="1229"/>
        <v>0.35111684017291828</v>
      </c>
      <c r="BK1104" s="8">
        <f t="shared" si="1230"/>
        <v>0.24620888050589565</v>
      </c>
      <c r="BL1104" s="8">
        <f t="shared" si="1231"/>
        <v>0.37045993173294428</v>
      </c>
      <c r="BM1104" s="8">
        <f t="shared" si="1232"/>
        <v>0.56176247660615175</v>
      </c>
      <c r="BN1104" s="8">
        <f t="shared" si="1233"/>
        <v>0.43655262656736293</v>
      </c>
    </row>
    <row r="1105" spans="1:66" x14ac:dyDescent="0.25">
      <c r="A1105" t="s">
        <v>13</v>
      </c>
      <c r="B1105" t="s">
        <v>50</v>
      </c>
      <c r="C1105" t="s">
        <v>219</v>
      </c>
      <c r="D1105" s="18" t="s">
        <v>551</v>
      </c>
      <c r="E1105">
        <f>VLOOKUP(A1105,home!$A$2:$E$405,3,FALSE)</f>
        <v>1.8552</v>
      </c>
      <c r="F1105">
        <f>VLOOKUP(B1105,home!$B$2:$E$405,3,FALSE)</f>
        <v>1.1116999999999999</v>
      </c>
      <c r="G1105">
        <f>VLOOKUP(C1105,away!$B$2:$E$405,4,FALSE)</f>
        <v>1.0781000000000001</v>
      </c>
      <c r="H1105">
        <f>VLOOKUP(A1105,away!$A$2:$E$405,3,FALSE)</f>
        <v>1.3231999999999999</v>
      </c>
      <c r="I1105">
        <f>VLOOKUP(C1105,away!$B$2:$E$405,3,FALSE)</f>
        <v>1.0225</v>
      </c>
      <c r="J1105">
        <f>VLOOKUP(B1105,home!$B$2:$E$405,4,FALSE)</f>
        <v>1.0864</v>
      </c>
      <c r="K1105" s="3">
        <f t="shared" si="1178"/>
        <v>2.2235012981039999</v>
      </c>
      <c r="L1105" s="3">
        <f t="shared" si="1179"/>
        <v>1.4698687807999999</v>
      </c>
      <c r="M1105" s="5">
        <f t="shared" si="1180"/>
        <v>2.4887986074739854E-2</v>
      </c>
      <c r="N1105" s="5">
        <f t="shared" si="1181"/>
        <v>5.533846934437834E-2</v>
      </c>
      <c r="O1105" s="5">
        <f t="shared" si="1182"/>
        <v>3.6582073748245243E-2</v>
      </c>
      <c r="P1105" s="5">
        <f t="shared" si="1183"/>
        <v>8.1340288466559538E-2</v>
      </c>
      <c r="Q1105" s="5">
        <f t="shared" si="1184"/>
        <v>6.1522579211156836E-2</v>
      </c>
      <c r="R1105" s="5">
        <f t="shared" si="1185"/>
        <v>2.688542406973447E-2</v>
      </c>
      <c r="S1105" s="5">
        <f t="shared" si="1186"/>
        <v>6.6460204011226751E-2</v>
      </c>
      <c r="T1105" s="5">
        <f t="shared" si="1187"/>
        <v>9.04301184967745E-2</v>
      </c>
      <c r="U1105" s="5">
        <f t="shared" si="1188"/>
        <v>5.9779775319131111E-2</v>
      </c>
      <c r="V1105" s="5">
        <f t="shared" si="1189"/>
        <v>2.4134322612013238E-2</v>
      </c>
      <c r="W1105" s="5">
        <f t="shared" si="1190"/>
        <v>4.5598511579571122E-2</v>
      </c>
      <c r="X1105" s="5">
        <f t="shared" si="1191"/>
        <v>6.7023828621758874E-2</v>
      </c>
      <c r="Y1105" s="5">
        <f t="shared" si="1192"/>
        <v>4.9258116630406447E-2</v>
      </c>
      <c r="Z1105" s="5">
        <f t="shared" si="1193"/>
        <v>1.3172681832890522E-2</v>
      </c>
      <c r="AA1105" s="5">
        <f t="shared" si="1194"/>
        <v>2.928947515494305E-2</v>
      </c>
      <c r="AB1105" s="5">
        <f t="shared" si="1195"/>
        <v>3.2562593013900375E-2</v>
      </c>
      <c r="AC1105" s="5">
        <f t="shared" si="1196"/>
        <v>4.9298202486907335E-3</v>
      </c>
      <c r="AD1105" s="5">
        <f t="shared" si="1197"/>
        <v>2.5347087422196671E-2</v>
      </c>
      <c r="AE1105" s="5">
        <f t="shared" si="1198"/>
        <v>3.7256892486095226E-2</v>
      </c>
      <c r="AF1105" s="5">
        <f t="shared" si="1199"/>
        <v>2.7381371567466745E-2</v>
      </c>
      <c r="AG1105" s="5">
        <f t="shared" si="1200"/>
        <v>1.3415674414168039E-2</v>
      </c>
      <c r="AH1105" s="5">
        <f t="shared" si="1201"/>
        <v>4.8405284463942759E-3</v>
      </c>
      <c r="AI1105" s="5">
        <f t="shared" si="1202"/>
        <v>1.0762921284067009E-2</v>
      </c>
      <c r="AJ1105" s="5">
        <f t="shared" si="1203"/>
        <v>1.1965684723257085E-2</v>
      </c>
      <c r="AK1105" s="5">
        <f t="shared" si="1204"/>
        <v>8.8685718382884426E-3</v>
      </c>
      <c r="AL1105" s="5">
        <f t="shared" si="1205"/>
        <v>6.4447641510661233E-4</v>
      </c>
      <c r="AM1105" s="5">
        <f t="shared" si="1206"/>
        <v>1.1271856357281972E-2</v>
      </c>
      <c r="AN1105" s="5">
        <f t="shared" si="1207"/>
        <v>1.6568149761230777E-2</v>
      </c>
      <c r="AO1105" s="5">
        <f t="shared" si="1208"/>
        <v>1.2176503044826051E-2</v>
      </c>
      <c r="AP1105" s="5">
        <f t="shared" si="1209"/>
        <v>5.9659538949686499E-3</v>
      </c>
      <c r="AQ1105" s="5">
        <f t="shared" si="1210"/>
        <v>2.1922923444766458E-3</v>
      </c>
      <c r="AR1105" s="5">
        <f t="shared" si="1211"/>
        <v>1.422988329185855E-3</v>
      </c>
      <c r="AS1105" s="5">
        <f t="shared" si="1212"/>
        <v>3.1640163971315902E-3</v>
      </c>
      <c r="AT1105" s="5">
        <f t="shared" si="1213"/>
        <v>3.517597283122217E-3</v>
      </c>
      <c r="AU1105" s="5">
        <f t="shared" si="1214"/>
        <v>2.6071273750764507E-3</v>
      </c>
      <c r="AV1105" s="5">
        <f t="shared" si="1215"/>
        <v>1.4492377757012408E-3</v>
      </c>
      <c r="AW1105" s="5">
        <f t="shared" si="1216"/>
        <v>5.8508704379651336E-5</v>
      </c>
      <c r="AX1105" s="5">
        <f t="shared" si="1217"/>
        <v>4.1771645404097158E-3</v>
      </c>
      <c r="AY1105" s="5">
        <f t="shared" si="1218"/>
        <v>6.1398837502130198E-3</v>
      </c>
      <c r="AZ1105" s="5">
        <f t="shared" si="1219"/>
        <v>4.5124117210896732E-3</v>
      </c>
      <c r="BA1105" s="5">
        <f t="shared" si="1220"/>
        <v>2.2108843716485685E-3</v>
      </c>
      <c r="BB1105" s="5">
        <f t="shared" si="1221"/>
        <v>8.1242747896121401E-4</v>
      </c>
      <c r="BC1105" s="5">
        <f t="shared" si="1222"/>
        <v>2.3883235759782754E-4</v>
      </c>
      <c r="BD1105" s="5">
        <f t="shared" si="1223"/>
        <v>3.4860102008550659E-4</v>
      </c>
      <c r="BE1105" s="5">
        <f t="shared" si="1224"/>
        <v>7.7511482068050243E-4</v>
      </c>
      <c r="BF1105" s="5">
        <f t="shared" si="1225"/>
        <v>8.6173440498137337E-4</v>
      </c>
      <c r="BG1105" s="5">
        <f t="shared" si="1226"/>
        <v>6.3868918936565381E-4</v>
      </c>
      <c r="BH1105" s="5">
        <f t="shared" si="1227"/>
        <v>3.5503156040988073E-4</v>
      </c>
      <c r="BI1105" s="5">
        <f t="shared" si="1228"/>
        <v>1.5788262708785167E-4</v>
      </c>
      <c r="BJ1105" s="8">
        <f t="shared" si="1229"/>
        <v>0.53883900939667684</v>
      </c>
      <c r="BK1105" s="8">
        <f t="shared" si="1230"/>
        <v>0.20853698157854975</v>
      </c>
      <c r="BL1105" s="8">
        <f t="shared" si="1231"/>
        <v>0.23683506838078916</v>
      </c>
      <c r="BM1105" s="8">
        <f t="shared" si="1232"/>
        <v>0.70474554522825839</v>
      </c>
      <c r="BN1105" s="8">
        <f t="shared" si="1233"/>
        <v>0.28655682091481427</v>
      </c>
    </row>
    <row r="1106" spans="1:66" x14ac:dyDescent="0.25">
      <c r="A1106" t="s">
        <v>13</v>
      </c>
      <c r="B1106" t="s">
        <v>51</v>
      </c>
      <c r="C1106" t="s">
        <v>217</v>
      </c>
      <c r="D1106" s="18" t="s">
        <v>551</v>
      </c>
      <c r="E1106">
        <f>VLOOKUP(A1106,home!$A$2:$E$405,3,FALSE)</f>
        <v>1.8552</v>
      </c>
      <c r="F1106">
        <f>VLOOKUP(B1106,home!$B$2:$E$405,3,FALSE)</f>
        <v>1.1454</v>
      </c>
      <c r="G1106">
        <f>VLOOKUP(C1106,away!$B$2:$E$405,4,FALSE)</f>
        <v>0.67379999999999995</v>
      </c>
      <c r="H1106">
        <f>VLOOKUP(A1106,away!$A$2:$E$405,3,FALSE)</f>
        <v>1.3231999999999999</v>
      </c>
      <c r="I1106">
        <f>VLOOKUP(C1106,away!$B$2:$E$405,3,FALSE)</f>
        <v>1.7477</v>
      </c>
      <c r="J1106">
        <f>VLOOKUP(B1106,home!$B$2:$E$405,4,FALSE)</f>
        <v>0.75570000000000004</v>
      </c>
      <c r="K1106" s="3">
        <f t="shared" si="1178"/>
        <v>1.4317886687039998</v>
      </c>
      <c r="L1106" s="3">
        <f t="shared" si="1179"/>
        <v>1.7475990528480001</v>
      </c>
      <c r="M1106" s="5">
        <f t="shared" si="1180"/>
        <v>4.1611124918057997E-2</v>
      </c>
      <c r="N1106" s="5">
        <f t="shared" si="1181"/>
        <v>5.9578337149702093E-2</v>
      </c>
      <c r="O1106" s="5">
        <f t="shared" si="1182"/>
        <v>7.271956249473796E-2</v>
      </c>
      <c r="P1106" s="5">
        <f t="shared" si="1183"/>
        <v>0.10411904557307818</v>
      </c>
      <c r="Q1106" s="5">
        <f t="shared" si="1184"/>
        <v>4.2651794015585019E-2</v>
      </c>
      <c r="R1106" s="5">
        <f t="shared" si="1185"/>
        <v>6.3542319269662514E-2</v>
      </c>
      <c r="S1106" s="5">
        <f t="shared" si="1186"/>
        <v>6.5131474289608554E-2</v>
      </c>
      <c r="T1106" s="5">
        <f t="shared" si="1187"/>
        <v>7.453823482390437E-2</v>
      </c>
      <c r="U1106" s="5">
        <f t="shared" si="1188"/>
        <v>9.097917271347461E-2</v>
      </c>
      <c r="V1106" s="5">
        <f t="shared" si="1189"/>
        <v>1.8107943096563005E-2</v>
      </c>
      <c r="W1106" s="5">
        <f t="shared" si="1190"/>
        <v>2.0356118457137227E-2</v>
      </c>
      <c r="X1106" s="5">
        <f t="shared" si="1191"/>
        <v>3.5574333335354702E-2</v>
      </c>
      <c r="Y1106" s="5">
        <f t="shared" si="1192"/>
        <v>3.1084835621282468E-2</v>
      </c>
      <c r="Z1106" s="5">
        <f t="shared" si="1193"/>
        <v>3.701549899047582E-2</v>
      </c>
      <c r="AA1106" s="5">
        <f t="shared" si="1194"/>
        <v>5.2998372020987623E-2</v>
      </c>
      <c r="AB1106" s="5">
        <f t="shared" si="1195"/>
        <v>3.7941234259704602E-2</v>
      </c>
      <c r="AC1106" s="5">
        <f t="shared" si="1196"/>
        <v>2.8318474870279694E-3</v>
      </c>
      <c r="AD1106" s="5">
        <f t="shared" si="1197"/>
        <v>7.2864149364313619E-3</v>
      </c>
      <c r="AE1106" s="5">
        <f t="shared" si="1198"/>
        <v>1.2733731841564967E-2</v>
      </c>
      <c r="AF1106" s="5">
        <f t="shared" si="1199"/>
        <v>1.112672885276968E-2</v>
      </c>
      <c r="AG1106" s="5">
        <f t="shared" si="1200"/>
        <v>6.4816869347989374E-3</v>
      </c>
      <c r="AH1106" s="5">
        <f t="shared" si="1201"/>
        <v>1.6172062744112911E-2</v>
      </c>
      <c r="AI1106" s="5">
        <f t="shared" si="1202"/>
        <v>2.315497618659098E-2</v>
      </c>
      <c r="AJ1106" s="5">
        <f t="shared" si="1203"/>
        <v>1.6576516264035963E-2</v>
      </c>
      <c r="AK1106" s="5">
        <f t="shared" si="1204"/>
        <v>7.9113560511447478E-3</v>
      </c>
      <c r="AL1106" s="5">
        <f t="shared" si="1205"/>
        <v>2.8343310414077845E-4</v>
      </c>
      <c r="AM1106" s="5">
        <f t="shared" si="1206"/>
        <v>2.0865212682915977E-3</v>
      </c>
      <c r="AN1106" s="5">
        <f t="shared" si="1207"/>
        <v>3.6464025922136032E-3</v>
      </c>
      <c r="AO1106" s="5">
        <f t="shared" si="1208"/>
        <v>3.1862248582274935E-3</v>
      </c>
      <c r="AP1106" s="5">
        <f t="shared" si="1209"/>
        <v>1.8560811814663739E-3</v>
      </c>
      <c r="AQ1106" s="5">
        <f t="shared" si="1210"/>
        <v>8.1092142868490792E-4</v>
      </c>
      <c r="AR1106" s="5">
        <f t="shared" si="1211"/>
        <v>5.6524563068420302E-3</v>
      </c>
      <c r="AS1106" s="5">
        <f t="shared" si="1212"/>
        <v>8.0931228904808795E-3</v>
      </c>
      <c r="AT1106" s="5">
        <f t="shared" si="1213"/>
        <v>5.7938208245097433E-3</v>
      </c>
      <c r="AU1106" s="5">
        <f t="shared" si="1214"/>
        <v>2.7651756683447709E-3</v>
      </c>
      <c r="AV1106" s="5">
        <f t="shared" si="1215"/>
        <v>9.8978679722801373E-4</v>
      </c>
      <c r="AW1106" s="5">
        <f t="shared" si="1216"/>
        <v>1.9700116485319126E-5</v>
      </c>
      <c r="AX1106" s="5">
        <f t="shared" si="1217"/>
        <v>4.9790958482496758E-4</v>
      </c>
      <c r="AY1106" s="5">
        <f t="shared" si="1218"/>
        <v>8.7014631884405416E-4</v>
      </c>
      <c r="AZ1106" s="5">
        <f t="shared" si="1219"/>
        <v>7.6033344132552167E-4</v>
      </c>
      <c r="BA1106" s="5">
        <f t="shared" si="1220"/>
        <v>4.4291933396971409E-4</v>
      </c>
      <c r="BB1106" s="5">
        <f t="shared" si="1221"/>
        <v>1.9351135213338481E-4</v>
      </c>
      <c r="BC1106" s="5">
        <f t="shared" si="1222"/>
        <v>6.763605114072783E-5</v>
      </c>
      <c r="BD1106" s="5">
        <f t="shared" si="1223"/>
        <v>1.646371214683638E-3</v>
      </c>
      <c r="BE1106" s="5">
        <f t="shared" si="1224"/>
        <v>2.3572556496644736E-3</v>
      </c>
      <c r="BF1106" s="5">
        <f t="shared" si="1225"/>
        <v>1.6875459642140397E-3</v>
      </c>
      <c r="BG1106" s="5">
        <f t="shared" si="1226"/>
        <v>8.0540306315960894E-4</v>
      </c>
      <c r="BH1106" s="5">
        <f t="shared" si="1227"/>
        <v>2.8829174489285517E-4</v>
      </c>
      <c r="BI1106" s="5">
        <f t="shared" si="1228"/>
        <v>8.2554570723698765E-5</v>
      </c>
      <c r="BJ1106" s="8">
        <f t="shared" si="1229"/>
        <v>0.31583082337965318</v>
      </c>
      <c r="BK1106" s="8">
        <f t="shared" si="1230"/>
        <v>0.23295501478732053</v>
      </c>
      <c r="BL1106" s="8">
        <f t="shared" si="1231"/>
        <v>0.41215735669919562</v>
      </c>
      <c r="BM1106" s="8">
        <f t="shared" si="1232"/>
        <v>0.6128860642334627</v>
      </c>
      <c r="BN1106" s="8">
        <f t="shared" si="1233"/>
        <v>0.38422218342082376</v>
      </c>
    </row>
    <row r="1107" spans="1:66" x14ac:dyDescent="0.25">
      <c r="A1107" t="s">
        <v>16</v>
      </c>
      <c r="B1107" t="s">
        <v>57</v>
      </c>
      <c r="C1107" t="s">
        <v>492</v>
      </c>
      <c r="D1107" s="18" t="s">
        <v>551</v>
      </c>
      <c r="E1107">
        <f>VLOOKUP(A1107,home!$A$2:$E$405,3,FALSE)</f>
        <v>1.6396999999999999</v>
      </c>
      <c r="F1107">
        <f>VLOOKUP(B1107,home!$B$2:$E$405,3,FALSE)</f>
        <v>0.99099999999999999</v>
      </c>
      <c r="G1107" t="e">
        <f>VLOOKUP(C1107,away!$B$2:$E$405,4,FALSE)</f>
        <v>#N/A</v>
      </c>
      <c r="H1107">
        <f>VLOOKUP(A1107,away!$A$2:$E$405,3,FALSE)</f>
        <v>1.2963</v>
      </c>
      <c r="I1107" t="e">
        <f>VLOOKUP(C1107,away!$B$2:$E$405,3,FALSE)</f>
        <v>#N/A</v>
      </c>
      <c r="J1107">
        <f>VLOOKUP(B1107,home!$B$2:$E$405,4,FALSE)</f>
        <v>1.0125</v>
      </c>
      <c r="K1107" s="3" t="e">
        <f t="shared" si="1178"/>
        <v>#N/A</v>
      </c>
      <c r="L1107" s="3" t="e">
        <f t="shared" si="1179"/>
        <v>#N/A</v>
      </c>
      <c r="M1107" s="5" t="e">
        <f t="shared" si="1180"/>
        <v>#N/A</v>
      </c>
      <c r="N1107" s="5" t="e">
        <f t="shared" si="1181"/>
        <v>#N/A</v>
      </c>
      <c r="O1107" s="5" t="e">
        <f t="shared" si="1182"/>
        <v>#N/A</v>
      </c>
      <c r="P1107" s="5" t="e">
        <f t="shared" si="1183"/>
        <v>#N/A</v>
      </c>
      <c r="Q1107" s="5" t="e">
        <f t="shared" si="1184"/>
        <v>#N/A</v>
      </c>
      <c r="R1107" s="5" t="e">
        <f t="shared" si="1185"/>
        <v>#N/A</v>
      </c>
      <c r="S1107" s="5" t="e">
        <f t="shared" si="1186"/>
        <v>#N/A</v>
      </c>
      <c r="T1107" s="5" t="e">
        <f t="shared" si="1187"/>
        <v>#N/A</v>
      </c>
      <c r="U1107" s="5" t="e">
        <f t="shared" si="1188"/>
        <v>#N/A</v>
      </c>
      <c r="V1107" s="5" t="e">
        <f t="shared" si="1189"/>
        <v>#N/A</v>
      </c>
      <c r="W1107" s="5" t="e">
        <f t="shared" si="1190"/>
        <v>#N/A</v>
      </c>
      <c r="X1107" s="5" t="e">
        <f t="shared" si="1191"/>
        <v>#N/A</v>
      </c>
      <c r="Y1107" s="5" t="e">
        <f t="shared" si="1192"/>
        <v>#N/A</v>
      </c>
      <c r="Z1107" s="5" t="e">
        <f t="shared" si="1193"/>
        <v>#N/A</v>
      </c>
      <c r="AA1107" s="5" t="e">
        <f t="shared" si="1194"/>
        <v>#N/A</v>
      </c>
      <c r="AB1107" s="5" t="e">
        <f t="shared" si="1195"/>
        <v>#N/A</v>
      </c>
      <c r="AC1107" s="5" t="e">
        <f t="shared" si="1196"/>
        <v>#N/A</v>
      </c>
      <c r="AD1107" s="5" t="e">
        <f t="shared" si="1197"/>
        <v>#N/A</v>
      </c>
      <c r="AE1107" s="5" t="e">
        <f t="shared" si="1198"/>
        <v>#N/A</v>
      </c>
      <c r="AF1107" s="5" t="e">
        <f t="shared" si="1199"/>
        <v>#N/A</v>
      </c>
      <c r="AG1107" s="5" t="e">
        <f t="shared" si="1200"/>
        <v>#N/A</v>
      </c>
      <c r="AH1107" s="5" t="e">
        <f t="shared" si="1201"/>
        <v>#N/A</v>
      </c>
      <c r="AI1107" s="5" t="e">
        <f t="shared" si="1202"/>
        <v>#N/A</v>
      </c>
      <c r="AJ1107" s="5" t="e">
        <f t="shared" si="1203"/>
        <v>#N/A</v>
      </c>
      <c r="AK1107" s="5" t="e">
        <f t="shared" si="1204"/>
        <v>#N/A</v>
      </c>
      <c r="AL1107" s="5" t="e">
        <f t="shared" si="1205"/>
        <v>#N/A</v>
      </c>
      <c r="AM1107" s="5" t="e">
        <f t="shared" si="1206"/>
        <v>#N/A</v>
      </c>
      <c r="AN1107" s="5" t="e">
        <f t="shared" si="1207"/>
        <v>#N/A</v>
      </c>
      <c r="AO1107" s="5" t="e">
        <f t="shared" si="1208"/>
        <v>#N/A</v>
      </c>
      <c r="AP1107" s="5" t="e">
        <f t="shared" si="1209"/>
        <v>#N/A</v>
      </c>
      <c r="AQ1107" s="5" t="e">
        <f t="shared" si="1210"/>
        <v>#N/A</v>
      </c>
      <c r="AR1107" s="5" t="e">
        <f t="shared" si="1211"/>
        <v>#N/A</v>
      </c>
      <c r="AS1107" s="5" t="e">
        <f t="shared" si="1212"/>
        <v>#N/A</v>
      </c>
      <c r="AT1107" s="5" t="e">
        <f t="shared" si="1213"/>
        <v>#N/A</v>
      </c>
      <c r="AU1107" s="5" t="e">
        <f t="shared" si="1214"/>
        <v>#N/A</v>
      </c>
      <c r="AV1107" s="5" t="e">
        <f t="shared" si="1215"/>
        <v>#N/A</v>
      </c>
      <c r="AW1107" s="5" t="e">
        <f t="shared" si="1216"/>
        <v>#N/A</v>
      </c>
      <c r="AX1107" s="5" t="e">
        <f t="shared" si="1217"/>
        <v>#N/A</v>
      </c>
      <c r="AY1107" s="5" t="e">
        <f t="shared" si="1218"/>
        <v>#N/A</v>
      </c>
      <c r="AZ1107" s="5" t="e">
        <f t="shared" si="1219"/>
        <v>#N/A</v>
      </c>
      <c r="BA1107" s="5" t="e">
        <f t="shared" si="1220"/>
        <v>#N/A</v>
      </c>
      <c r="BB1107" s="5" t="e">
        <f t="shared" si="1221"/>
        <v>#N/A</v>
      </c>
      <c r="BC1107" s="5" t="e">
        <f t="shared" si="1222"/>
        <v>#N/A</v>
      </c>
      <c r="BD1107" s="5" t="e">
        <f t="shared" si="1223"/>
        <v>#N/A</v>
      </c>
      <c r="BE1107" s="5" t="e">
        <f t="shared" si="1224"/>
        <v>#N/A</v>
      </c>
      <c r="BF1107" s="5" t="e">
        <f t="shared" si="1225"/>
        <v>#N/A</v>
      </c>
      <c r="BG1107" s="5" t="e">
        <f t="shared" si="1226"/>
        <v>#N/A</v>
      </c>
      <c r="BH1107" s="5" t="e">
        <f t="shared" si="1227"/>
        <v>#N/A</v>
      </c>
      <c r="BI1107" s="5" t="e">
        <f t="shared" si="1228"/>
        <v>#N/A</v>
      </c>
      <c r="BJ1107" s="8" t="e">
        <f t="shared" si="1229"/>
        <v>#N/A</v>
      </c>
      <c r="BK1107" s="8" t="e">
        <f t="shared" si="1230"/>
        <v>#N/A</v>
      </c>
      <c r="BL1107" s="8" t="e">
        <f t="shared" si="1231"/>
        <v>#N/A</v>
      </c>
      <c r="BM1107" s="8" t="e">
        <f t="shared" si="1232"/>
        <v>#N/A</v>
      </c>
      <c r="BN1107" s="8" t="e">
        <f t="shared" si="1233"/>
        <v>#N/A</v>
      </c>
    </row>
    <row r="1108" spans="1:66" x14ac:dyDescent="0.25">
      <c r="A1108" t="s">
        <v>16</v>
      </c>
      <c r="B1108" t="s">
        <v>426</v>
      </c>
      <c r="C1108" t="s">
        <v>464</v>
      </c>
      <c r="D1108" s="18" t="s">
        <v>551</v>
      </c>
      <c r="E1108">
        <f>VLOOKUP(A1108,home!$A$2:$E$405,3,FALSE)</f>
        <v>1.6396999999999999</v>
      </c>
      <c r="F1108">
        <f>VLOOKUP(B1108,home!$B$2:$E$405,3,FALSE)</f>
        <v>0.6099</v>
      </c>
      <c r="G1108">
        <f>VLOOKUP(C1108,away!$B$2:$E$405,4,FALSE)</f>
        <v>1.3341000000000001</v>
      </c>
      <c r="H1108">
        <f>VLOOKUP(A1108,away!$A$2:$E$405,3,FALSE)</f>
        <v>1.2963</v>
      </c>
      <c r="I1108">
        <f>VLOOKUP(C1108,away!$B$2:$E$405,3,FALSE)</f>
        <v>0.8679</v>
      </c>
      <c r="J1108">
        <f>VLOOKUP(B1108,home!$B$2:$E$405,4,FALSE)</f>
        <v>1.1571</v>
      </c>
      <c r="K1108" s="3">
        <f t="shared" si="1178"/>
        <v>1.334170747323</v>
      </c>
      <c r="L1108" s="3">
        <f t="shared" si="1179"/>
        <v>1.3018055027670001</v>
      </c>
      <c r="M1108" s="5">
        <f t="shared" si="1180"/>
        <v>7.1648987923524546E-2</v>
      </c>
      <c r="N1108" s="5">
        <f t="shared" si="1181"/>
        <v>9.5591983762865332E-2</v>
      </c>
      <c r="O1108" s="5">
        <f t="shared" si="1182"/>
        <v>9.3273046746530586E-2</v>
      </c>
      <c r="P1108" s="5">
        <f t="shared" si="1183"/>
        <v>0.12444217048291181</v>
      </c>
      <c r="Q1108" s="5">
        <f t="shared" si="1184"/>
        <v>6.3768014207495075E-2</v>
      </c>
      <c r="R1108" s="5">
        <f t="shared" si="1185"/>
        <v>6.0711682757238594E-2</v>
      </c>
      <c r="S1108" s="5">
        <f t="shared" si="1186"/>
        <v>5.4033749266029829E-2</v>
      </c>
      <c r="T1108" s="5">
        <f t="shared" si="1187"/>
        <v>8.3013551795841328E-2</v>
      </c>
      <c r="U1108" s="5">
        <f t="shared" si="1188"/>
        <v>8.0999751155461902E-2</v>
      </c>
      <c r="V1108" s="5">
        <f t="shared" si="1189"/>
        <v>1.0427497896909464E-2</v>
      </c>
      <c r="W1108" s="5">
        <f t="shared" si="1190"/>
        <v>2.8359139723505795E-2</v>
      </c>
      <c r="X1108" s="5">
        <f t="shared" si="1191"/>
        <v>3.6918084145798065E-2</v>
      </c>
      <c r="Y1108" s="5">
        <f t="shared" si="1192"/>
        <v>2.4030082546307542E-2</v>
      </c>
      <c r="Z1108" s="5">
        <f t="shared" si="1193"/>
        <v>2.6344934231872529E-2</v>
      </c>
      <c r="AA1108" s="5">
        <f t="shared" si="1194"/>
        <v>3.5148640592312652E-2</v>
      </c>
      <c r="AB1108" s="5">
        <f t="shared" si="1195"/>
        <v>2.3447144043216656E-2</v>
      </c>
      <c r="AC1108" s="5">
        <f t="shared" si="1196"/>
        <v>1.1319249830004955E-3</v>
      </c>
      <c r="AD1108" s="5">
        <f t="shared" si="1197"/>
        <v>9.4589836595867748E-3</v>
      </c>
      <c r="AE1108" s="5">
        <f t="shared" si="1198"/>
        <v>1.2313756978633199E-2</v>
      </c>
      <c r="AF1108" s="5">
        <f t="shared" si="1199"/>
        <v>8.0150582972601265E-3</v>
      </c>
      <c r="AG1108" s="5">
        <f t="shared" si="1200"/>
        <v>3.4780156654571773E-3</v>
      </c>
      <c r="AH1108" s="5">
        <f t="shared" si="1201"/>
        <v>8.5739950882715906E-3</v>
      </c>
      <c r="AI1108" s="5">
        <f t="shared" si="1202"/>
        <v>1.1439173434463037E-2</v>
      </c>
      <c r="AJ1108" s="5">
        <f t="shared" si="1203"/>
        <v>7.6309052849074816E-3</v>
      </c>
      <c r="AK1108" s="5">
        <f t="shared" si="1204"/>
        <v>3.3936435355720147E-3</v>
      </c>
      <c r="AL1108" s="5">
        <f t="shared" si="1205"/>
        <v>7.8638487878579633E-5</v>
      </c>
      <c r="AM1108" s="5">
        <f t="shared" si="1206"/>
        <v>2.5239798596053851E-3</v>
      </c>
      <c r="AN1108" s="5">
        <f t="shared" si="1207"/>
        <v>3.2857308701073704E-3</v>
      </c>
      <c r="AO1108" s="5">
        <f t="shared" si="1208"/>
        <v>2.1386912636585896E-3</v>
      </c>
      <c r="AP1108" s="5">
        <f t="shared" si="1209"/>
        <v>9.280533519168202E-4</v>
      </c>
      <c r="AQ1108" s="5">
        <f t="shared" si="1210"/>
        <v>3.0203624009666888E-4</v>
      </c>
      <c r="AR1108" s="5">
        <f t="shared" si="1211"/>
        <v>2.232334797321836E-3</v>
      </c>
      <c r="AS1108" s="5">
        <f t="shared" si="1212"/>
        <v>2.9783157848180114E-3</v>
      </c>
      <c r="AT1108" s="5">
        <f t="shared" si="1213"/>
        <v>1.986790898197267E-3</v>
      </c>
      <c r="AU1108" s="5">
        <f t="shared" si="1214"/>
        <v>8.8357276580746074E-4</v>
      </c>
      <c r="AV1108" s="5">
        <f t="shared" si="1215"/>
        <v>2.9470923431789748E-4</v>
      </c>
      <c r="AW1108" s="5">
        <f t="shared" si="1216"/>
        <v>3.7939374840196078E-6</v>
      </c>
      <c r="AX1108" s="5">
        <f t="shared" si="1217"/>
        <v>5.6123668258631918E-4</v>
      </c>
      <c r="AY1108" s="5">
        <f t="shared" si="1218"/>
        <v>7.3062100174556646E-4</v>
      </c>
      <c r="AZ1108" s="5">
        <f t="shared" si="1219"/>
        <v>4.7556322025475836E-4</v>
      </c>
      <c r="BA1108" s="5">
        <f t="shared" si="1220"/>
        <v>2.0636360568041304E-4</v>
      </c>
      <c r="BB1108" s="5">
        <f t="shared" si="1221"/>
        <v>6.7161319361400257E-5</v>
      </c>
      <c r="BC1108" s="5">
        <f t="shared" si="1222"/>
        <v>1.7486195023552532E-5</v>
      </c>
      <c r="BD1108" s="5">
        <f t="shared" si="1223"/>
        <v>4.8434428719530421E-4</v>
      </c>
      <c r="BE1108" s="5">
        <f t="shared" si="1224"/>
        <v>6.4619797960898469E-4</v>
      </c>
      <c r="BF1108" s="5">
        <f t="shared" si="1225"/>
        <v>4.3106922068676602E-4</v>
      </c>
      <c r="BG1108" s="5">
        <f t="shared" si="1226"/>
        <v>1.917066481038686E-4</v>
      </c>
      <c r="BH1108" s="5">
        <f t="shared" si="1227"/>
        <v>6.3942350491881441E-5</v>
      </c>
      <c r="BI1108" s="5">
        <f t="shared" si="1228"/>
        <v>1.7062002708268519E-5</v>
      </c>
      <c r="BJ1108" s="8">
        <f t="shared" si="1229"/>
        <v>0.37618359439278731</v>
      </c>
      <c r="BK1108" s="8">
        <f t="shared" si="1230"/>
        <v>0.26249359004200035</v>
      </c>
      <c r="BL1108" s="8">
        <f t="shared" si="1231"/>
        <v>0.33482802860723215</v>
      </c>
      <c r="BM1108" s="8">
        <f t="shared" si="1232"/>
        <v>0.48968743432906475</v>
      </c>
      <c r="BN1108" s="8">
        <f t="shared" si="1233"/>
        <v>0.50943588588056588</v>
      </c>
    </row>
    <row r="1109" spans="1:66" x14ac:dyDescent="0.25">
      <c r="A1109" t="s">
        <v>16</v>
      </c>
      <c r="B1109" t="s">
        <v>224</v>
      </c>
      <c r="C1109" t="s">
        <v>223</v>
      </c>
      <c r="D1109" s="18" t="s">
        <v>551</v>
      </c>
      <c r="E1109">
        <f>VLOOKUP(A1109,home!$A$2:$E$405,3,FALSE)</f>
        <v>1.6396999999999999</v>
      </c>
      <c r="F1109">
        <f>VLOOKUP(B1109,home!$B$2:$E$405,3,FALSE)</f>
        <v>1.1479999999999999</v>
      </c>
      <c r="G1109">
        <f>VLOOKUP(C1109,away!$B$2:$E$405,4,FALSE)</f>
        <v>1.1816</v>
      </c>
      <c r="H1109">
        <f>VLOOKUP(A1109,away!$A$2:$E$405,3,FALSE)</f>
        <v>1.2963</v>
      </c>
      <c r="I1109">
        <f>VLOOKUP(C1109,away!$B$2:$E$405,3,FALSE)</f>
        <v>1.1571</v>
      </c>
      <c r="J1109">
        <f>VLOOKUP(B1109,home!$B$2:$E$405,4,FALSE)</f>
        <v>1.1345000000000001</v>
      </c>
      <c r="K1109" s="3">
        <f t="shared" si="1178"/>
        <v>2.2242150089599999</v>
      </c>
      <c r="L1109" s="3">
        <f t="shared" si="1179"/>
        <v>1.7016918341850003</v>
      </c>
      <c r="M1109" s="5">
        <f t="shared" si="1180"/>
        <v>1.9724241965166121E-2</v>
      </c>
      <c r="N1109" s="5">
        <f t="shared" si="1181"/>
        <v>4.3870955019281163E-2</v>
      </c>
      <c r="O1109" s="5">
        <f t="shared" si="1182"/>
        <v>3.3564581487612294E-2</v>
      </c>
      <c r="P1109" s="5">
        <f t="shared" si="1183"/>
        <v>7.465484591420822E-2</v>
      </c>
      <c r="Q1109" s="5">
        <f t="shared" si="1184"/>
        <v>4.8789218305647114E-2</v>
      </c>
      <c r="R1109" s="5">
        <f t="shared" si="1185"/>
        <v>2.8558287117653437E-2</v>
      </c>
      <c r="S1109" s="5">
        <f t="shared" si="1186"/>
        <v>7.0640813830982044E-2</v>
      </c>
      <c r="T1109" s="5">
        <f t="shared" si="1187"/>
        <v>8.3024214386989037E-2</v>
      </c>
      <c r="U1109" s="5">
        <f t="shared" si="1188"/>
        <v>6.3519770837273781E-2</v>
      </c>
      <c r="V1109" s="5">
        <f t="shared" si="1189"/>
        <v>2.9707825646564396E-2</v>
      </c>
      <c r="W1109" s="5">
        <f t="shared" si="1190"/>
        <v>3.6172570543615438E-2</v>
      </c>
      <c r="X1109" s="5">
        <f t="shared" si="1191"/>
        <v>6.1554567915551271E-2</v>
      </c>
      <c r="Y1109" s="5">
        <f t="shared" si="1192"/>
        <v>5.237345278933981E-2</v>
      </c>
      <c r="Z1109" s="5">
        <f t="shared" si="1193"/>
        <v>1.6199134662140516E-2</v>
      </c>
      <c r="AA1109" s="5">
        <f t="shared" si="1194"/>
        <v>3.6030358447697107E-2</v>
      </c>
      <c r="AB1109" s="5">
        <f t="shared" si="1195"/>
        <v>4.0069632018788319E-2</v>
      </c>
      <c r="AC1109" s="5">
        <f t="shared" si="1196"/>
        <v>7.0276247814973639E-3</v>
      </c>
      <c r="AD1109" s="5">
        <f t="shared" si="1197"/>
        <v>2.011389357894346E-2</v>
      </c>
      <c r="AE1109" s="5">
        <f t="shared" si="1198"/>
        <v>3.4227648456954196E-2</v>
      </c>
      <c r="AF1109" s="5">
        <f t="shared" si="1199"/>
        <v>2.9122454941276896E-2</v>
      </c>
      <c r="AG1109" s="5">
        <f t="shared" si="1200"/>
        <v>1.6519147921663837E-2</v>
      </c>
      <c r="AH1109" s="5">
        <f t="shared" si="1201"/>
        <v>6.8914837938569241E-3</v>
      </c>
      <c r="AI1109" s="5">
        <f t="shared" si="1202"/>
        <v>1.5328141688301171E-2</v>
      </c>
      <c r="AJ1109" s="5">
        <f t="shared" si="1203"/>
        <v>1.7046541401292473E-2</v>
      </c>
      <c r="AK1109" s="5">
        <f t="shared" si="1204"/>
        <v>1.2638391078537585E-2</v>
      </c>
      <c r="AL1109" s="5">
        <f t="shared" si="1205"/>
        <v>1.0639622980332633E-3</v>
      </c>
      <c r="AM1109" s="5">
        <f t="shared" si="1206"/>
        <v>8.9475247973820372E-3</v>
      </c>
      <c r="AN1109" s="5">
        <f t="shared" si="1207"/>
        <v>1.5225929883872813E-2</v>
      </c>
      <c r="AO1109" s="5">
        <f t="shared" si="1208"/>
        <v>1.295492027562987E-2</v>
      </c>
      <c r="AP1109" s="5">
        <f t="shared" si="1209"/>
        <v>7.3484273485190143E-3</v>
      </c>
      <c r="AQ1109" s="5">
        <f t="shared" si="1210"/>
        <v>3.1261897032691336E-3</v>
      </c>
      <c r="AR1109" s="5">
        <f t="shared" si="1211"/>
        <v>2.34543633948492E-3</v>
      </c>
      <c r="AS1109" s="5">
        <f t="shared" si="1212"/>
        <v>5.2167547088425598E-3</v>
      </c>
      <c r="AT1109" s="5">
        <f t="shared" si="1213"/>
        <v>5.801592060735189E-3</v>
      </c>
      <c r="AU1109" s="5">
        <f t="shared" si="1214"/>
        <v>4.3013293791167957E-3</v>
      </c>
      <c r="AV1109" s="5">
        <f t="shared" si="1215"/>
        <v>2.3917703408780433E-3</v>
      </c>
      <c r="AW1109" s="5">
        <f t="shared" si="1216"/>
        <v>1.118617012259963E-4</v>
      </c>
      <c r="AX1109" s="5">
        <f t="shared" si="1217"/>
        <v>3.3168698245631518E-3</v>
      </c>
      <c r="AY1109" s="5">
        <f t="shared" si="1218"/>
        <v>5.6442902955137503E-3</v>
      </c>
      <c r="AZ1109" s="5">
        <f t="shared" si="1219"/>
        <v>4.8024213528226958E-3</v>
      </c>
      <c r="BA1109" s="5">
        <f t="shared" si="1220"/>
        <v>2.7240804001380215E-3</v>
      </c>
      <c r="BB1109" s="5">
        <f t="shared" si="1221"/>
        <v>1.1588863431445692E-3</v>
      </c>
      <c r="BC1109" s="5">
        <f t="shared" si="1222"/>
        <v>3.9441348537552615E-4</v>
      </c>
      <c r="BD1109" s="5">
        <f t="shared" si="1223"/>
        <v>6.6520164441704103E-4</v>
      </c>
      <c r="BE1109" s="5">
        <f t="shared" si="1224"/>
        <v>1.4795514814972552E-3</v>
      </c>
      <c r="BF1109" s="5">
        <f t="shared" si="1225"/>
        <v>1.6454203058375997E-3</v>
      </c>
      <c r="BG1109" s="5">
        <f t="shared" si="1226"/>
        <v>1.2199228467638479E-3</v>
      </c>
      <c r="BH1109" s="5">
        <f t="shared" si="1227"/>
        <v>6.7834267638634013E-4</v>
      </c>
      <c r="BI1109" s="5">
        <f t="shared" si="1228"/>
        <v>3.0175599240731855E-4</v>
      </c>
      <c r="BJ1109" s="8">
        <f t="shared" si="1229"/>
        <v>0.49141207756949279</v>
      </c>
      <c r="BK1109" s="8">
        <f t="shared" si="1230"/>
        <v>0.20846360473196518</v>
      </c>
      <c r="BL1109" s="8">
        <f t="shared" si="1231"/>
        <v>0.27969426564738004</v>
      </c>
      <c r="BM1109" s="8">
        <f t="shared" si="1232"/>
        <v>0.74107452420712228</v>
      </c>
      <c r="BN1109" s="8">
        <f t="shared" si="1233"/>
        <v>0.24916212980956834</v>
      </c>
    </row>
    <row r="1110" spans="1:66" x14ac:dyDescent="0.25">
      <c r="A1110" t="s">
        <v>16</v>
      </c>
      <c r="B1110" t="s">
        <v>45</v>
      </c>
      <c r="C1110" t="s">
        <v>58</v>
      </c>
      <c r="D1110" s="18" t="s">
        <v>551</v>
      </c>
      <c r="E1110">
        <f>VLOOKUP(A1110,home!$A$2:$E$405,3,FALSE)</f>
        <v>1.6396999999999999</v>
      </c>
      <c r="F1110">
        <f>VLOOKUP(B1110,home!$B$2:$E$405,3,FALSE)</f>
        <v>0.76100000000000001</v>
      </c>
      <c r="G1110">
        <f>VLOOKUP(C1110,away!$B$2:$E$405,4,FALSE)</f>
        <v>1.0044999999999999</v>
      </c>
      <c r="H1110">
        <f>VLOOKUP(A1110,away!$A$2:$E$405,3,FALSE)</f>
        <v>1.2963</v>
      </c>
      <c r="I1110">
        <f>VLOOKUP(C1110,away!$B$2:$E$405,3,FALSE)</f>
        <v>1.4067000000000001</v>
      </c>
      <c r="J1110">
        <f>VLOOKUP(B1110,home!$B$2:$E$405,4,FALSE)</f>
        <v>1.2002999999999999</v>
      </c>
      <c r="K1110" s="3">
        <f t="shared" si="1178"/>
        <v>1.2534268526499999</v>
      </c>
      <c r="L1110" s="3">
        <f t="shared" si="1179"/>
        <v>2.1887533035629998</v>
      </c>
      <c r="M1110" s="5">
        <f t="shared" si="1180"/>
        <v>3.1994855452602472E-2</v>
      </c>
      <c r="N1110" s="5">
        <f t="shared" si="1181"/>
        <v>4.0103210970947205E-2</v>
      </c>
      <c r="O1110" s="5">
        <f t="shared" si="1182"/>
        <v>7.0028845568904333E-2</v>
      </c>
      <c r="P1110" s="5">
        <f t="shared" si="1183"/>
        <v>8.7776035496144642E-2</v>
      </c>
      <c r="Q1110" s="5">
        <f t="shared" si="1184"/>
        <v>2.513322075423665E-2</v>
      </c>
      <c r="R1110" s="5">
        <f t="shared" si="1185"/>
        <v>7.6637933541821246E-2</v>
      </c>
      <c r="S1110" s="5">
        <f t="shared" si="1186"/>
        <v>6.0202119203462023E-2</v>
      </c>
      <c r="T1110" s="5">
        <f t="shared" si="1187"/>
        <v>5.5010419955013622E-2</v>
      </c>
      <c r="U1110" s="5">
        <f t="shared" si="1188"/>
        <v>9.6060043832924852E-2</v>
      </c>
      <c r="V1110" s="5">
        <f t="shared" si="1189"/>
        <v>1.8351225801752333E-2</v>
      </c>
      <c r="W1110" s="5">
        <f t="shared" si="1190"/>
        <v>1.0500884595646836E-2</v>
      </c>
      <c r="X1110" s="5">
        <f t="shared" si="1191"/>
        <v>2.2983845849055828E-2</v>
      </c>
      <c r="Y1110" s="5">
        <f t="shared" si="1192"/>
        <v>2.5152984265351844E-2</v>
      </c>
      <c r="Z1110" s="5">
        <f t="shared" si="1193"/>
        <v>5.5913843405967632E-2</v>
      </c>
      <c r="AA1110" s="5">
        <f t="shared" si="1194"/>
        <v>7.0083912759906955E-2</v>
      </c>
      <c r="AB1110" s="5">
        <f t="shared" si="1195"/>
        <v>4.392252909602367E-2</v>
      </c>
      <c r="AC1110" s="5">
        <f t="shared" si="1196"/>
        <v>3.1465954146882918E-3</v>
      </c>
      <c r="AD1110" s="5">
        <f t="shared" si="1197"/>
        <v>3.2905226821906201E-3</v>
      </c>
      <c r="AE1110" s="5">
        <f t="shared" si="1198"/>
        <v>7.2021423910937033E-3</v>
      </c>
      <c r="AF1110" s="5">
        <f t="shared" si="1199"/>
        <v>7.8818564756187332E-3</v>
      </c>
      <c r="AG1110" s="5">
        <f t="shared" si="1200"/>
        <v>5.7504797997399749E-3</v>
      </c>
      <c r="AH1110" s="5">
        <f t="shared" si="1201"/>
        <v>3.0595402367428973E-2</v>
      </c>
      <c r="AI1110" s="5">
        <f t="shared" si="1202"/>
        <v>3.8349098894966849E-2</v>
      </c>
      <c r="AJ1110" s="5">
        <f t="shared" si="1203"/>
        <v>2.4033895164940946E-2</v>
      </c>
      <c r="AK1110" s="5">
        <f t="shared" si="1204"/>
        <v>1.0041576524503994E-2</v>
      </c>
      <c r="AL1110" s="5">
        <f t="shared" si="1205"/>
        <v>3.4530010141267198E-4</v>
      </c>
      <c r="AM1110" s="5">
        <f t="shared" si="1206"/>
        <v>8.2488589782232443E-4</v>
      </c>
      <c r="AN1110" s="5">
        <f t="shared" si="1207"/>
        <v>1.805471733921144E-3</v>
      </c>
      <c r="AO1110" s="5">
        <f t="shared" si="1208"/>
        <v>1.9758661110547606E-3</v>
      </c>
      <c r="AP1110" s="5">
        <f t="shared" si="1209"/>
        <v>1.4415611593230949E-3</v>
      </c>
      <c r="AQ1110" s="5">
        <f t="shared" si="1210"/>
        <v>7.8880543743913294E-4</v>
      </c>
      <c r="AR1110" s="5">
        <f t="shared" si="1211"/>
        <v>1.3393157601109883E-2</v>
      </c>
      <c r="AS1110" s="5">
        <f t="shared" si="1212"/>
        <v>1.6787343379004584E-2</v>
      </c>
      <c r="AT1110" s="5">
        <f t="shared" si="1213"/>
        <v>1.0520853487950264E-2</v>
      </c>
      <c r="AU1110" s="5">
        <f t="shared" si="1214"/>
        <v>4.3957067581977581E-3</v>
      </c>
      <c r="AV1110" s="5">
        <f t="shared" si="1215"/>
        <v>1.3774242217750377E-3</v>
      </c>
      <c r="AW1110" s="5">
        <f t="shared" si="1216"/>
        <v>2.6314190489607902E-5</v>
      </c>
      <c r="AX1110" s="5">
        <f t="shared" si="1217"/>
        <v>1.7232235578380103E-4</v>
      </c>
      <c r="AY1110" s="5">
        <f t="shared" si="1218"/>
        <v>3.7717112549955312E-4</v>
      </c>
      <c r="AZ1110" s="5">
        <f t="shared" si="1219"/>
        <v>4.1276727347286087E-4</v>
      </c>
      <c r="BA1110" s="5">
        <f t="shared" si="1220"/>
        <v>3.0114857780547214E-4</v>
      </c>
      <c r="BB1110" s="5">
        <f t="shared" si="1221"/>
        <v>1.6478498613375653E-4</v>
      </c>
      <c r="BC1110" s="5">
        <f t="shared" si="1222"/>
        <v>7.2134736555568582E-5</v>
      </c>
      <c r="BD1110" s="5">
        <f t="shared" si="1223"/>
        <v>4.8857196574281928E-3</v>
      </c>
      <c r="BE1110" s="5">
        <f t="shared" si="1224"/>
        <v>6.1238922131404555E-3</v>
      </c>
      <c r="BF1110" s="5">
        <f t="shared" si="1225"/>
        <v>3.8379254713422416E-3</v>
      </c>
      <c r="BG1110" s="5">
        <f t="shared" si="1226"/>
        <v>1.6035196147499247E-3</v>
      </c>
      <c r="BH1110" s="5">
        <f t="shared" si="1227"/>
        <v>5.0247363596963462E-4</v>
      </c>
      <c r="BI1110" s="5">
        <f t="shared" si="1228"/>
        <v>1.2596278961460411E-4</v>
      </c>
      <c r="BJ1110" s="8">
        <f t="shared" si="1229"/>
        <v>0.21134648713370649</v>
      </c>
      <c r="BK1110" s="8">
        <f t="shared" si="1230"/>
        <v>0.20219330259556198</v>
      </c>
      <c r="BL1110" s="8">
        <f t="shared" si="1231"/>
        <v>0.52330721658170443</v>
      </c>
      <c r="BM1110" s="8">
        <f t="shared" si="1232"/>
        <v>0.66073589099727381</v>
      </c>
      <c r="BN1110" s="8">
        <f t="shared" si="1233"/>
        <v>0.33167410178465656</v>
      </c>
    </row>
    <row r="1111" spans="1:66" x14ac:dyDescent="0.25">
      <c r="A1111" t="s">
        <v>59</v>
      </c>
      <c r="B1111" t="s">
        <v>294</v>
      </c>
      <c r="C1111" t="s">
        <v>63</v>
      </c>
      <c r="D1111" s="18" t="s">
        <v>551</v>
      </c>
      <c r="E1111">
        <f>VLOOKUP(A1111,home!$A$2:$E$405,3,FALSE)</f>
        <v>1.6243000000000001</v>
      </c>
      <c r="F1111">
        <f>VLOOKUP(B1111,home!$B$2:$E$405,3,FALSE)</f>
        <v>1.0603</v>
      </c>
      <c r="G1111">
        <f>VLOOKUP(C1111,away!$B$2:$E$405,4,FALSE)</f>
        <v>1.0261</v>
      </c>
      <c r="H1111">
        <f>VLOOKUP(A1111,away!$A$2:$E$405,3,FALSE)</f>
        <v>1.2161999999999999</v>
      </c>
      <c r="I1111">
        <f>VLOOKUP(C1111,away!$B$2:$E$405,3,FALSE)</f>
        <v>1.5530999999999999</v>
      </c>
      <c r="J1111">
        <f>VLOOKUP(B1111,home!$B$2:$E$405,4,FALSE)</f>
        <v>0.91359999999999997</v>
      </c>
      <c r="K1111" s="3">
        <f t="shared" si="1178"/>
        <v>1.7671958920690001</v>
      </c>
      <c r="L1111" s="3">
        <f t="shared" si="1179"/>
        <v>1.7256809689919999</v>
      </c>
      <c r="M1111" s="5">
        <f t="shared" si="1180"/>
        <v>3.0413251496426753E-2</v>
      </c>
      <c r="N1111" s="5">
        <f t="shared" si="1181"/>
        <v>5.3746173108946728E-2</v>
      </c>
      <c r="O1111" s="5">
        <f t="shared" si="1182"/>
        <v>5.2483569312551111E-2</v>
      </c>
      <c r="P1111" s="5">
        <f t="shared" si="1183"/>
        <v>9.2748748090258959E-2</v>
      </c>
      <c r="Q1111" s="5">
        <f t="shared" si="1184"/>
        <v>4.7490008166280011E-2</v>
      </c>
      <c r="R1111" s="5">
        <f t="shared" si="1185"/>
        <v>4.5284948373721004E-2</v>
      </c>
      <c r="S1111" s="5">
        <f t="shared" si="1186"/>
        <v>7.0712023945557118E-2</v>
      </c>
      <c r="T1111" s="5">
        <f t="shared" si="1187"/>
        <v>8.1952603309824082E-2</v>
      </c>
      <c r="U1111" s="5">
        <f t="shared" si="1188"/>
        <v>8.0027374738596502E-2</v>
      </c>
      <c r="V1111" s="5">
        <f t="shared" si="1189"/>
        <v>2.3960504689321527E-2</v>
      </c>
      <c r="W1111" s="5">
        <f t="shared" si="1190"/>
        <v>2.7974715781924432E-2</v>
      </c>
      <c r="X1111" s="5">
        <f t="shared" si="1191"/>
        <v>4.8275434637827144E-2</v>
      </c>
      <c r="Y1111" s="5">
        <f t="shared" si="1192"/>
        <v>4.1653999412157756E-2</v>
      </c>
      <c r="Z1111" s="5">
        <f t="shared" si="1193"/>
        <v>2.6049124530105182E-2</v>
      </c>
      <c r="AA1111" s="5">
        <f t="shared" si="1194"/>
        <v>4.6033905861595698E-2</v>
      </c>
      <c r="AB1111" s="5">
        <f t="shared" si="1195"/>
        <v>4.0675464667251492E-2</v>
      </c>
      <c r="AC1111" s="5">
        <f t="shared" si="1196"/>
        <v>4.5668966326373583E-3</v>
      </c>
      <c r="AD1111" s="5">
        <f t="shared" si="1197"/>
        <v>1.2359200702903672E-2</v>
      </c>
      <c r="AE1111" s="5">
        <f t="shared" si="1198"/>
        <v>2.1328037444953415E-2</v>
      </c>
      <c r="AF1111" s="5">
        <f t="shared" si="1199"/>
        <v>1.8402694162352438E-2</v>
      </c>
      <c r="AG1111" s="5">
        <f t="shared" si="1200"/>
        <v>1.0585726364717257E-2</v>
      </c>
      <c r="AH1111" s="5">
        <f t="shared" si="1201"/>
        <v>1.1238119615126295E-2</v>
      </c>
      <c r="AI1111" s="5">
        <f t="shared" si="1202"/>
        <v>1.985995881843124E-2</v>
      </c>
      <c r="AJ1111" s="5">
        <f t="shared" si="1203"/>
        <v>1.7548218820295603E-2</v>
      </c>
      <c r="AK1111" s="5">
        <f t="shared" si="1204"/>
        <v>1.0337046737451432E-2</v>
      </c>
      <c r="AL1111" s="5">
        <f t="shared" si="1205"/>
        <v>5.5709130000059252E-4</v>
      </c>
      <c r="AM1111" s="5">
        <f t="shared" si="1206"/>
        <v>4.3682257422855315E-3</v>
      </c>
      <c r="AN1111" s="5">
        <f t="shared" si="1207"/>
        <v>7.5381640317230937E-3</v>
      </c>
      <c r="AO1111" s="5">
        <f t="shared" si="1208"/>
        <v>6.5042331053422765E-3</v>
      </c>
      <c r="AP1111" s="5">
        <f t="shared" si="1209"/>
        <v>3.7414104292589675E-3</v>
      </c>
      <c r="AQ1111" s="5">
        <f t="shared" si="1210"/>
        <v>1.614120193740097E-3</v>
      </c>
      <c r="AR1111" s="5">
        <f t="shared" si="1211"/>
        <v>3.8786818294158257E-3</v>
      </c>
      <c r="AS1111" s="5">
        <f t="shared" si="1212"/>
        <v>6.85439059558632E-3</v>
      </c>
      <c r="AT1111" s="5">
        <f t="shared" si="1213"/>
        <v>6.0565254515782671E-3</v>
      </c>
      <c r="AU1111" s="5">
        <f t="shared" si="1214"/>
        <v>3.5676889660801524E-3</v>
      </c>
      <c r="AV1111" s="5">
        <f t="shared" si="1215"/>
        <v>1.5762013212591861E-3</v>
      </c>
      <c r="AW1111" s="5">
        <f t="shared" si="1216"/>
        <v>4.7192075552530918E-5</v>
      </c>
      <c r="AX1111" s="5">
        <f t="shared" si="1217"/>
        <v>1.286585097899508E-3</v>
      </c>
      <c r="AY1111" s="5">
        <f t="shared" si="1218"/>
        <v>2.2202354184338901E-3</v>
      </c>
      <c r="AZ1111" s="5">
        <f t="shared" si="1219"/>
        <v>1.9157090041366771E-3</v>
      </c>
      <c r="BA1111" s="5">
        <f t="shared" si="1220"/>
        <v>1.1019675235217599E-3</v>
      </c>
      <c r="BB1111" s="5">
        <f t="shared" si="1221"/>
        <v>4.754110959471862E-4</v>
      </c>
      <c r="BC1111" s="5">
        <f t="shared" si="1222"/>
        <v>1.6408157614473763E-4</v>
      </c>
      <c r="BD1111" s="5">
        <f t="shared" si="1223"/>
        <v>1.115561236299661E-3</v>
      </c>
      <c r="BE1111" s="5">
        <f t="shared" si="1224"/>
        <v>1.9714152341401758E-3</v>
      </c>
      <c r="BF1111" s="5">
        <f t="shared" si="1225"/>
        <v>1.7419384516673825E-3</v>
      </c>
      <c r="BG1111" s="5">
        <f t="shared" si="1226"/>
        <v>1.0261154920078773E-3</v>
      </c>
      <c r="BH1111" s="5">
        <f t="shared" si="1227"/>
        <v>4.5333677056617053E-4</v>
      </c>
      <c r="BI1111" s="5">
        <f t="shared" si="1228"/>
        <v>1.6022697573367259E-4</v>
      </c>
      <c r="BJ1111" s="8">
        <f t="shared" si="1229"/>
        <v>0.39469873631032071</v>
      </c>
      <c r="BK1111" s="8">
        <f t="shared" si="1230"/>
        <v>0.22517875157263617</v>
      </c>
      <c r="BL1111" s="8">
        <f t="shared" si="1231"/>
        <v>0.35189068926935502</v>
      </c>
      <c r="BM1111" s="8">
        <f t="shared" si="1232"/>
        <v>0.67347755979135127</v>
      </c>
      <c r="BN1111" s="8">
        <f t="shared" si="1233"/>
        <v>0.32216669854818453</v>
      </c>
    </row>
    <row r="1112" spans="1:66" x14ac:dyDescent="0.25">
      <c r="A1112" t="s">
        <v>59</v>
      </c>
      <c r="B1112" t="s">
        <v>75</v>
      </c>
      <c r="C1112" t="s">
        <v>273</v>
      </c>
      <c r="D1112" s="18" t="s">
        <v>551</v>
      </c>
      <c r="E1112">
        <f>VLOOKUP(A1112,home!$A$2:$E$405,3,FALSE)</f>
        <v>1.6243000000000001</v>
      </c>
      <c r="F1112">
        <f>VLOOKUP(B1112,home!$B$2:$E$405,3,FALSE)</f>
        <v>0.64810000000000001</v>
      </c>
      <c r="G1112">
        <f>VLOOKUP(C1112,away!$B$2:$E$405,4,FALSE)</f>
        <v>0.58320000000000005</v>
      </c>
      <c r="H1112">
        <f>VLOOKUP(A1112,away!$A$2:$E$405,3,FALSE)</f>
        <v>1.2161999999999999</v>
      </c>
      <c r="I1112">
        <f>VLOOKUP(C1112,away!$B$2:$E$405,3,FALSE)</f>
        <v>1.5145999999999999</v>
      </c>
      <c r="J1112">
        <f>VLOOKUP(B1112,home!$B$2:$E$405,4,FALSE)</f>
        <v>1.2117</v>
      </c>
      <c r="K1112" s="3">
        <f t="shared" si="1178"/>
        <v>0.61393978965600005</v>
      </c>
      <c r="L1112" s="3">
        <f t="shared" si="1179"/>
        <v>2.2320198852839996</v>
      </c>
      <c r="M1112" s="5">
        <f t="shared" si="1180"/>
        <v>5.807850350244647E-2</v>
      </c>
      <c r="N1112" s="5">
        <f t="shared" si="1181"/>
        <v>3.5656704223827246E-2</v>
      </c>
      <c r="O1112" s="5">
        <f t="shared" si="1182"/>
        <v>0.12963237472499695</v>
      </c>
      <c r="P1112" s="5">
        <f t="shared" si="1183"/>
        <v>7.9586472871272407E-2</v>
      </c>
      <c r="Q1112" s="5">
        <f t="shared" si="1184"/>
        <v>1.0945534745501353E-2</v>
      </c>
      <c r="R1112" s="5">
        <f t="shared" si="1185"/>
        <v>0.1446710190813901</v>
      </c>
      <c r="S1112" s="5">
        <f t="shared" si="1186"/>
        <v>2.7264849652259754E-2</v>
      </c>
      <c r="T1112" s="5">
        <f t="shared" si="1187"/>
        <v>2.4430651207025963E-2</v>
      </c>
      <c r="U1112" s="5">
        <f t="shared" si="1188"/>
        <v>8.8819295024147815E-2</v>
      </c>
      <c r="V1112" s="5">
        <f t="shared" si="1189"/>
        <v>4.1513030473725523E-3</v>
      </c>
      <c r="W1112" s="5">
        <f t="shared" si="1190"/>
        <v>2.2399664331085138E-3</v>
      </c>
      <c r="X1112" s="5">
        <f t="shared" si="1191"/>
        <v>4.9996496210668751E-3</v>
      </c>
      <c r="Y1112" s="5">
        <f t="shared" si="1192"/>
        <v>5.5796586868369401E-3</v>
      </c>
      <c r="Z1112" s="5">
        <f t="shared" si="1193"/>
        <v>0.10763619713798786</v>
      </c>
      <c r="AA1112" s="5">
        <f t="shared" si="1194"/>
        <v>6.6082144230268022E-2</v>
      </c>
      <c r="AB1112" s="5">
        <f t="shared" si="1195"/>
        <v>2.0285228864374099E-2</v>
      </c>
      <c r="AC1112" s="5">
        <f t="shared" si="1196"/>
        <v>3.5553985923792456E-4</v>
      </c>
      <c r="AD1112" s="5">
        <f t="shared" si="1197"/>
        <v>3.4380113019478537E-4</v>
      </c>
      <c r="AE1112" s="5">
        <f t="shared" si="1198"/>
        <v>7.6737095917787425E-4</v>
      </c>
      <c r="AF1112" s="5">
        <f t="shared" si="1199"/>
        <v>8.5639362013723605E-4</v>
      </c>
      <c r="AG1112" s="5">
        <f t="shared" si="1200"/>
        <v>6.371625299255541E-4</v>
      </c>
      <c r="AH1112" s="5">
        <f t="shared" si="1201"/>
        <v>6.006153309708441E-2</v>
      </c>
      <c r="AI1112" s="5">
        <f t="shared" si="1202"/>
        <v>3.687416499604089E-2</v>
      </c>
      <c r="AJ1112" s="5">
        <f t="shared" si="1203"/>
        <v>1.1319258550704989E-2</v>
      </c>
      <c r="AK1112" s="5">
        <f t="shared" si="1204"/>
        <v>2.3164477378939006E-3</v>
      </c>
      <c r="AL1112" s="5">
        <f t="shared" si="1205"/>
        <v>1.9488217950177163E-5</v>
      </c>
      <c r="AM1112" s="5">
        <f t="shared" si="1206"/>
        <v>4.2214638711056341E-5</v>
      </c>
      <c r="AN1112" s="5">
        <f t="shared" si="1207"/>
        <v>9.4223913053157463E-5</v>
      </c>
      <c r="AO1112" s="5">
        <f t="shared" si="1208"/>
        <v>1.0515482380195907E-4</v>
      </c>
      <c r="AP1112" s="5">
        <f t="shared" si="1209"/>
        <v>7.8235885919835944E-5</v>
      </c>
      <c r="AQ1112" s="5">
        <f t="shared" si="1210"/>
        <v>4.3656013278971073E-5</v>
      </c>
      <c r="AR1112" s="5">
        <f t="shared" si="1211"/>
        <v>2.6811707242667106E-2</v>
      </c>
      <c r="AS1112" s="5">
        <f t="shared" si="1212"/>
        <v>1.6460773904881296E-2</v>
      </c>
      <c r="AT1112" s="5">
        <f t="shared" si="1213"/>
        <v>5.0529620343688986E-3</v>
      </c>
      <c r="AU1112" s="5">
        <f t="shared" si="1214"/>
        <v>1.0340714828400651E-3</v>
      </c>
      <c r="AV1112" s="5">
        <f t="shared" si="1215"/>
        <v>1.5871440716602441E-4</v>
      </c>
      <c r="AW1112" s="5">
        <f t="shared" si="1216"/>
        <v>7.41811339474282E-7</v>
      </c>
      <c r="AX1112" s="5">
        <f t="shared" si="1217"/>
        <v>4.3195410684449907E-6</v>
      </c>
      <c r="AY1112" s="5">
        <f t="shared" si="1218"/>
        <v>9.6413015600701141E-6</v>
      </c>
      <c r="AZ1112" s="5">
        <f t="shared" si="1219"/>
        <v>1.0759788401048075E-5</v>
      </c>
      <c r="BA1112" s="5">
        <f t="shared" si="1220"/>
        <v>8.0053538908624751E-6</v>
      </c>
      <c r="BB1112" s="5">
        <f t="shared" si="1221"/>
        <v>4.4670272682851706E-6</v>
      </c>
      <c r="BC1112" s="5">
        <f t="shared" si="1222"/>
        <v>1.9940987381836736E-6</v>
      </c>
      <c r="BD1112" s="5">
        <f t="shared" si="1223"/>
        <v>9.9740439540076699E-3</v>
      </c>
      <c r="BE1112" s="5">
        <f t="shared" si="1224"/>
        <v>6.1234624471431685E-3</v>
      </c>
      <c r="BF1112" s="5">
        <f t="shared" si="1225"/>
        <v>1.8797186233827457E-3</v>
      </c>
      <c r="BG1112" s="5">
        <f t="shared" si="1226"/>
        <v>3.8467801875068965E-4</v>
      </c>
      <c r="BH1112" s="5">
        <f t="shared" si="1227"/>
        <v>5.90422854792713E-5</v>
      </c>
      <c r="BI1112" s="5">
        <f t="shared" si="1228"/>
        <v>7.2496816655906692E-6</v>
      </c>
      <c r="BJ1112" s="8">
        <f t="shared" si="1229"/>
        <v>8.6859565542494202E-2</v>
      </c>
      <c r="BK1112" s="8">
        <f t="shared" si="1230"/>
        <v>0.16946579845209933</v>
      </c>
      <c r="BL1112" s="8">
        <f t="shared" si="1231"/>
        <v>0.62800789038925364</v>
      </c>
      <c r="BM1112" s="8">
        <f t="shared" si="1232"/>
        <v>0.53338994288218</v>
      </c>
      <c r="BN1112" s="8">
        <f t="shared" si="1233"/>
        <v>0.45857060914943448</v>
      </c>
    </row>
    <row r="1113" spans="1:66" x14ac:dyDescent="0.25">
      <c r="A1113" t="s">
        <v>59</v>
      </c>
      <c r="B1113" t="s">
        <v>318</v>
      </c>
      <c r="C1113" t="s">
        <v>76</v>
      </c>
      <c r="D1113" s="18" t="s">
        <v>551</v>
      </c>
      <c r="E1113">
        <f>VLOOKUP(A1113,home!$A$2:$E$405,3,FALSE)</f>
        <v>1.6243000000000001</v>
      </c>
      <c r="F1113">
        <f>VLOOKUP(B1113,home!$B$2:$E$405,3,FALSE)</f>
        <v>0.51300000000000001</v>
      </c>
      <c r="G1113">
        <f>VLOOKUP(C1113,away!$B$2:$E$405,4,FALSE)</f>
        <v>0.59099999999999997</v>
      </c>
      <c r="H1113">
        <f>VLOOKUP(A1113,away!$A$2:$E$405,3,FALSE)</f>
        <v>1.2161999999999999</v>
      </c>
      <c r="I1113">
        <f>VLOOKUP(C1113,away!$B$2:$E$405,3,FALSE)</f>
        <v>1.0213000000000001</v>
      </c>
      <c r="J1113">
        <f>VLOOKUP(B1113,home!$B$2:$E$405,4,FALSE)</f>
        <v>1.2333000000000001</v>
      </c>
      <c r="K1113" s="3">
        <f t="shared" si="1178"/>
        <v>0.49246014689999995</v>
      </c>
      <c r="L1113" s="3">
        <f t="shared" si="1179"/>
        <v>1.5318881704980003</v>
      </c>
      <c r="M1113" s="5">
        <f t="shared" si="1180"/>
        <v>0.13207988931334305</v>
      </c>
      <c r="N1113" s="5">
        <f t="shared" si="1181"/>
        <v>6.5044081693784644E-2</v>
      </c>
      <c r="O1113" s="5">
        <f t="shared" si="1182"/>
        <v>0.20233161999979543</v>
      </c>
      <c r="P1113" s="5">
        <f t="shared" si="1183"/>
        <v>9.9640259307614235E-2</v>
      </c>
      <c r="Q1113" s="5">
        <f t="shared" si="1184"/>
        <v>1.6015809012948391E-2</v>
      </c>
      <c r="R1113" s="5">
        <f t="shared" si="1185"/>
        <v>0.15497470759769164</v>
      </c>
      <c r="S1113" s="5">
        <f t="shared" si="1186"/>
        <v>1.8792000293351312E-2</v>
      </c>
      <c r="T1113" s="5">
        <f t="shared" si="1187"/>
        <v>2.4534428367890892E-2</v>
      </c>
      <c r="U1113" s="5">
        <f t="shared" si="1188"/>
        <v>7.6318867269343768E-2</v>
      </c>
      <c r="V1113" s="5">
        <f t="shared" si="1189"/>
        <v>1.5751744324108427E-3</v>
      </c>
      <c r="W1113" s="5">
        <f t="shared" si="1190"/>
        <v>2.6290492197463032E-3</v>
      </c>
      <c r="X1113" s="5">
        <f t="shared" si="1191"/>
        <v>4.0274093993863599E-3</v>
      </c>
      <c r="Y1113" s="5">
        <f t="shared" si="1192"/>
        <v>3.0847704083362109E-3</v>
      </c>
      <c r="Z1113" s="5">
        <f t="shared" si="1193"/>
        <v>7.9134640431763492E-2</v>
      </c>
      <c r="AA1113" s="5">
        <f t="shared" si="1194"/>
        <v>3.8970656651904925E-2</v>
      </c>
      <c r="AB1113" s="5">
        <f t="shared" si="1195"/>
        <v>9.5957476497932782E-3</v>
      </c>
      <c r="AC1113" s="5">
        <f t="shared" si="1196"/>
        <v>7.4268871341852364E-5</v>
      </c>
      <c r="AD1113" s="5">
        <f t="shared" si="1197"/>
        <v>3.2367549124089865E-4</v>
      </c>
      <c r="AE1113" s="5">
        <f t="shared" si="1198"/>
        <v>4.9583465611206172E-4</v>
      </c>
      <c r="AF1113" s="5">
        <f t="shared" si="1199"/>
        <v>3.7978162211050568E-4</v>
      </c>
      <c r="AG1113" s="5">
        <f t="shared" si="1200"/>
        <v>1.9392765809454188E-4</v>
      </c>
      <c r="AH1113" s="5">
        <f t="shared" si="1201"/>
        <v>3.0306354888507813E-2</v>
      </c>
      <c r="AI1113" s="5">
        <f t="shared" si="1202"/>
        <v>1.492467198039809E-2</v>
      </c>
      <c r="AJ1113" s="5">
        <f t="shared" si="1203"/>
        <v>3.6749030779505776E-3</v>
      </c>
      <c r="AK1113" s="5">
        <f t="shared" si="1204"/>
        <v>6.0324776987026802E-4</v>
      </c>
      <c r="AL1113" s="5">
        <f t="shared" si="1205"/>
        <v>2.2411192612162275E-6</v>
      </c>
      <c r="AM1113" s="5">
        <f t="shared" si="1206"/>
        <v>3.1879455992884522E-5</v>
      </c>
      <c r="AN1113" s="5">
        <f t="shared" si="1207"/>
        <v>4.8835761517411381E-5</v>
      </c>
      <c r="AO1113" s="5">
        <f t="shared" si="1208"/>
        <v>3.7405462682891984E-5</v>
      </c>
      <c r="AP1113" s="5">
        <f t="shared" si="1209"/>
        <v>1.9100328598642213E-5</v>
      </c>
      <c r="AQ1113" s="5">
        <f t="shared" si="1210"/>
        <v>7.3148918582211636E-6</v>
      </c>
      <c r="AR1113" s="5">
        <f t="shared" si="1211"/>
        <v>9.2851893089238736E-3</v>
      </c>
      <c r="AS1113" s="5">
        <f t="shared" si="1212"/>
        <v>4.5725856910669603E-3</v>
      </c>
      <c r="AT1113" s="5">
        <f t="shared" si="1213"/>
        <v>1.1259081105678363E-3</v>
      </c>
      <c r="AU1113" s="5">
        <f t="shared" si="1214"/>
        <v>1.8482162450871273E-4</v>
      </c>
      <c r="AV1113" s="5">
        <f t="shared" si="1215"/>
        <v>2.2754321088964322E-5</v>
      </c>
      <c r="AW1113" s="5">
        <f t="shared" si="1216"/>
        <v>4.6963517788740389E-8</v>
      </c>
      <c r="AX1113" s="5">
        <f t="shared" si="1217"/>
        <v>2.6165602635579991E-6</v>
      </c>
      <c r="AY1113" s="5">
        <f t="shared" si="1218"/>
        <v>4.0082777151396283E-6</v>
      </c>
      <c r="AZ1113" s="5">
        <f t="shared" si="1219"/>
        <v>3.0701166079465757E-6</v>
      </c>
      <c r="BA1113" s="5">
        <f t="shared" si="1220"/>
        <v>1.5676917712542693E-6</v>
      </c>
      <c r="BB1113" s="5">
        <f t="shared" si="1221"/>
        <v>6.0038211984286802E-7</v>
      </c>
      <c r="BC1113" s="5">
        <f t="shared" si="1222"/>
        <v>1.8394365343316048E-7</v>
      </c>
      <c r="BD1113" s="5">
        <f t="shared" si="1223"/>
        <v>2.3706452771958303E-3</v>
      </c>
      <c r="BE1113" s="5">
        <f t="shared" si="1224"/>
        <v>1.1674483214556496E-3</v>
      </c>
      <c r="BF1113" s="5">
        <f t="shared" si="1225"/>
        <v>2.8746088594110375E-4</v>
      </c>
      <c r="BG1113" s="5">
        <f t="shared" si="1226"/>
        <v>4.7187676706186713E-5</v>
      </c>
      <c r="BH1113" s="5">
        <f t="shared" si="1227"/>
        <v>5.8095125506496023E-6</v>
      </c>
      <c r="BI1113" s="5">
        <f t="shared" si="1228"/>
        <v>5.7219068082205942E-7</v>
      </c>
      <c r="BJ1113" s="8">
        <f t="shared" si="1229"/>
        <v>0.11688535040243206</v>
      </c>
      <c r="BK1113" s="8">
        <f t="shared" si="1230"/>
        <v>0.25216784161503769</v>
      </c>
      <c r="BL1113" s="8">
        <f t="shared" si="1231"/>
        <v>0.55077115980594249</v>
      </c>
      <c r="BM1113" s="8">
        <f t="shared" si="1232"/>
        <v>0.32886866401580084</v>
      </c>
      <c r="BN1113" s="8">
        <f t="shared" si="1233"/>
        <v>0.67008636692517731</v>
      </c>
    </row>
    <row r="1114" spans="1:66" x14ac:dyDescent="0.25">
      <c r="A1114" t="s">
        <v>59</v>
      </c>
      <c r="B1114" t="s">
        <v>230</v>
      </c>
      <c r="C1114" t="s">
        <v>232</v>
      </c>
      <c r="D1114" s="18" t="s">
        <v>551</v>
      </c>
      <c r="E1114">
        <f>VLOOKUP(A1114,home!$A$2:$E$405,3,FALSE)</f>
        <v>1.6243000000000001</v>
      </c>
      <c r="F1114">
        <f>VLOOKUP(B1114,home!$B$2:$E$405,3,FALSE)</f>
        <v>1.1629</v>
      </c>
      <c r="G1114">
        <f>VLOOKUP(C1114,away!$B$2:$E$405,4,FALSE)</f>
        <v>0.84250000000000003</v>
      </c>
      <c r="H1114">
        <f>VLOOKUP(A1114,away!$A$2:$E$405,3,FALSE)</f>
        <v>1.2161999999999999</v>
      </c>
      <c r="I1114">
        <f>VLOOKUP(C1114,away!$B$2:$E$405,3,FALSE)</f>
        <v>0.82220000000000004</v>
      </c>
      <c r="J1114">
        <f>VLOOKUP(B1114,home!$B$2:$E$405,4,FALSE)</f>
        <v>0.41110000000000002</v>
      </c>
      <c r="K1114" s="3">
        <f t="shared" si="1178"/>
        <v>1.5913969609750003</v>
      </c>
      <c r="L1114" s="3">
        <f t="shared" si="1179"/>
        <v>0.41108340800400006</v>
      </c>
      <c r="M1114" s="5">
        <f t="shared" si="1180"/>
        <v>0.13500001776123666</v>
      </c>
      <c r="N1114" s="5">
        <f t="shared" si="1181"/>
        <v>0.21483861799680304</v>
      </c>
      <c r="O1114" s="5">
        <f t="shared" si="1182"/>
        <v>5.5496267381889695E-2</v>
      </c>
      <c r="P1114" s="5">
        <f t="shared" si="1183"/>
        <v>8.8316591256995286E-2</v>
      </c>
      <c r="Q1114" s="5">
        <f t="shared" si="1184"/>
        <v>0.17094676189009073</v>
      </c>
      <c r="R1114" s="5">
        <f t="shared" si="1185"/>
        <v>1.1406797363424221E-2</v>
      </c>
      <c r="S1114" s="5">
        <f t="shared" si="1186"/>
        <v>1.444410975013736E-2</v>
      </c>
      <c r="T1114" s="5">
        <f t="shared" si="1187"/>
        <v>7.0273377465026807E-2</v>
      </c>
      <c r="U1114" s="5">
        <f t="shared" si="1188"/>
        <v>1.815274265861095E-2</v>
      </c>
      <c r="V1114" s="5">
        <f t="shared" si="1189"/>
        <v>1.0499212913933807E-3</v>
      </c>
      <c r="W1114" s="5">
        <f t="shared" si="1190"/>
        <v>9.068138578680246E-2</v>
      </c>
      <c r="X1114" s="5">
        <f t="shared" si="1191"/>
        <v>3.7277613111764245E-2</v>
      </c>
      <c r="Y1114" s="5">
        <f t="shared" si="1192"/>
        <v>7.6621041201193219E-3</v>
      </c>
      <c r="Z1114" s="5">
        <f t="shared" si="1193"/>
        <v>1.5630483781891575E-3</v>
      </c>
      <c r="AA1114" s="5">
        <f t="shared" si="1194"/>
        <v>2.4874304389071278E-3</v>
      </c>
      <c r="AB1114" s="5">
        <f t="shared" si="1195"/>
        <v>1.9792446205567577E-3</v>
      </c>
      <c r="AC1114" s="5">
        <f t="shared" si="1196"/>
        <v>4.2928452474355265E-5</v>
      </c>
      <c r="AD1114" s="5">
        <f t="shared" si="1197"/>
        <v>3.6077520439529755E-2</v>
      </c>
      <c r="AE1114" s="5">
        <f t="shared" si="1198"/>
        <v>1.483087005461586E-2</v>
      </c>
      <c r="AF1114" s="5">
        <f t="shared" si="1199"/>
        <v>3.0483623028579794E-3</v>
      </c>
      <c r="AG1114" s="5">
        <f t="shared" si="1200"/>
        <v>4.1771038809659345E-4</v>
      </c>
      <c r="AH1114" s="5">
        <f t="shared" si="1201"/>
        <v>1.6063581354528093E-4</v>
      </c>
      <c r="AI1114" s="5">
        <f t="shared" si="1202"/>
        <v>2.5563534549970685E-4</v>
      </c>
      <c r="AJ1114" s="5">
        <f t="shared" si="1203"/>
        <v>2.0340865597301392E-4</v>
      </c>
      <c r="AK1114" s="5">
        <f t="shared" si="1204"/>
        <v>1.0790130565048789E-4</v>
      </c>
      <c r="AL1114" s="5">
        <f t="shared" si="1205"/>
        <v>1.1233463975325789E-6</v>
      </c>
      <c r="AM1114" s="5">
        <f t="shared" si="1206"/>
        <v>1.1482731277396217E-2</v>
      </c>
      <c r="AN1114" s="5">
        <f t="shared" si="1207"/>
        <v>4.7203603067061612E-3</v>
      </c>
      <c r="AO1114" s="5">
        <f t="shared" si="1208"/>
        <v>9.7023090094378798E-4</v>
      </c>
      <c r="AP1114" s="5">
        <f t="shared" si="1209"/>
        <v>1.3294860843692129E-4</v>
      </c>
      <c r="AQ1114" s="5">
        <f t="shared" si="1210"/>
        <v>1.3663241761409734E-5</v>
      </c>
      <c r="AR1114" s="5">
        <f t="shared" si="1211"/>
        <v>1.3206943535937851E-5</v>
      </c>
      <c r="AS1114" s="5">
        <f t="shared" si="1212"/>
        <v>2.1017489806859919E-5</v>
      </c>
      <c r="AT1114" s="5">
        <f t="shared" si="1213"/>
        <v>1.6723584702979965E-5</v>
      </c>
      <c r="AU1114" s="5">
        <f t="shared" si="1214"/>
        <v>8.8712872909767733E-6</v>
      </c>
      <c r="AV1114" s="5">
        <f t="shared" si="1215"/>
        <v>3.5294349086991448E-6</v>
      </c>
      <c r="AW1114" s="5">
        <f t="shared" si="1216"/>
        <v>2.0413603205422357E-8</v>
      </c>
      <c r="AX1114" s="5">
        <f t="shared" si="1217"/>
        <v>3.0455972764234858E-3</v>
      </c>
      <c r="AY1114" s="5">
        <f t="shared" si="1218"/>
        <v>1.251994507799867E-3</v>
      </c>
      <c r="AZ1114" s="5">
        <f t="shared" si="1219"/>
        <v>2.5733708453433001E-4</v>
      </c>
      <c r="BA1114" s="5">
        <f t="shared" si="1220"/>
        <v>3.5262335238728618E-5</v>
      </c>
      <c r="BB1114" s="5">
        <f t="shared" si="1221"/>
        <v>3.6239402360290248E-6</v>
      </c>
      <c r="BC1114" s="5">
        <f t="shared" si="1222"/>
        <v>2.9794834052592663E-7</v>
      </c>
      <c r="BD1114" s="5">
        <f t="shared" si="1223"/>
        <v>9.048592263449545E-7</v>
      </c>
      <c r="BE1114" s="5">
        <f t="shared" si="1224"/>
        <v>1.4399902229155504E-6</v>
      </c>
      <c r="BF1114" s="5">
        <f t="shared" si="1225"/>
        <v>1.1457980322907603E-6</v>
      </c>
      <c r="BG1114" s="5">
        <f t="shared" si="1226"/>
        <v>6.0780650215955041E-7</v>
      </c>
      <c r="BH1114" s="5">
        <f t="shared" si="1227"/>
        <v>2.4181535509938837E-7</v>
      </c>
      <c r="BI1114" s="5">
        <f t="shared" si="1228"/>
        <v>7.696484424445141E-8</v>
      </c>
      <c r="BJ1114" s="8">
        <f t="shared" si="1229"/>
        <v>0.66796837098352446</v>
      </c>
      <c r="BK1114" s="8">
        <f t="shared" si="1230"/>
        <v>0.24010668636643445</v>
      </c>
      <c r="BL1114" s="8">
        <f t="shared" si="1231"/>
        <v>9.0317829558485732E-2</v>
      </c>
      <c r="BM1114" s="8">
        <f t="shared" si="1232"/>
        <v>0.32269890754199732</v>
      </c>
      <c r="BN1114" s="8">
        <f t="shared" si="1233"/>
        <v>0.67600505365043961</v>
      </c>
    </row>
    <row r="1115" spans="1:66" x14ac:dyDescent="0.25">
      <c r="A1115" t="s">
        <v>59</v>
      </c>
      <c r="B1115" t="s">
        <v>274</v>
      </c>
      <c r="C1115" t="s">
        <v>65</v>
      </c>
      <c r="D1115" s="18" t="s">
        <v>551</v>
      </c>
      <c r="E1115">
        <f>VLOOKUP(A1115,home!$A$2:$E$405,3,FALSE)</f>
        <v>1.6243000000000001</v>
      </c>
      <c r="F1115">
        <f>VLOOKUP(B1115,home!$B$2:$E$405,3,FALSE)</f>
        <v>1.1665000000000001</v>
      </c>
      <c r="G1115">
        <f>VLOOKUP(C1115,away!$B$2:$E$405,4,FALSE)</f>
        <v>0.65659999999999996</v>
      </c>
      <c r="H1115">
        <f>VLOOKUP(A1115,away!$A$2:$E$405,3,FALSE)</f>
        <v>1.2161999999999999</v>
      </c>
      <c r="I1115">
        <f>VLOOKUP(C1115,away!$B$2:$E$405,3,FALSE)</f>
        <v>1.4925999999999999</v>
      </c>
      <c r="J1115">
        <f>VLOOKUP(B1115,home!$B$2:$E$405,4,FALSE)</f>
        <v>0.60589999999999999</v>
      </c>
      <c r="K1115" s="3">
        <f t="shared" si="1178"/>
        <v>1.2440901907700002</v>
      </c>
      <c r="L1115" s="3">
        <f t="shared" si="1179"/>
        <v>1.0998903427079998</v>
      </c>
      <c r="M1115" s="5">
        <f t="shared" si="1180"/>
        <v>9.5944964968801269E-2</v>
      </c>
      <c r="N1115" s="5">
        <f t="shared" si="1181"/>
        <v>0.11936418977145696</v>
      </c>
      <c r="O1115" s="5">
        <f t="shared" si="1182"/>
        <v>0.10552894040064188</v>
      </c>
      <c r="P1115" s="5">
        <f t="shared" si="1183"/>
        <v>0.13128751959479054</v>
      </c>
      <c r="Q1115" s="5">
        <f t="shared" si="1184"/>
        <v>7.42499088119392E-2</v>
      </c>
      <c r="R1115" s="5">
        <f t="shared" si="1185"/>
        <v>5.8035131211437024E-2</v>
      </c>
      <c r="S1115" s="5">
        <f t="shared" si="1186"/>
        <v>4.4912239029315716E-2</v>
      </c>
      <c r="T1115" s="5">
        <f t="shared" si="1187"/>
        <v>8.166675764920156E-2</v>
      </c>
      <c r="U1115" s="5">
        <f t="shared" si="1188"/>
        <v>7.2200937460198678E-2</v>
      </c>
      <c r="V1115" s="5">
        <f t="shared" si="1189"/>
        <v>6.8284707262758646E-3</v>
      </c>
      <c r="W1115" s="5">
        <f t="shared" si="1190"/>
        <v>3.0791194406166858E-2</v>
      </c>
      <c r="X1115" s="5">
        <f t="shared" si="1191"/>
        <v>3.3866937367787515E-2</v>
      </c>
      <c r="Y1115" s="5">
        <f t="shared" si="1192"/>
        <v>1.8624958673963084E-2</v>
      </c>
      <c r="Z1115" s="5">
        <f t="shared" si="1193"/>
        <v>2.1277426785750408E-2</v>
      </c>
      <c r="AA1115" s="5">
        <f t="shared" si="1194"/>
        <v>2.6471037948978936E-2</v>
      </c>
      <c r="AB1115" s="5">
        <f t="shared" si="1195"/>
        <v>1.6466179325912562E-2</v>
      </c>
      <c r="AC1115" s="5">
        <f t="shared" si="1196"/>
        <v>5.8398907681731361E-4</v>
      </c>
      <c r="AD1115" s="5">
        <f t="shared" si="1197"/>
        <v>9.5767557307010736E-3</v>
      </c>
      <c r="AE1115" s="5">
        <f t="shared" si="1198"/>
        <v>1.0533381142671607E-2</v>
      </c>
      <c r="AF1115" s="5">
        <f t="shared" si="1199"/>
        <v>5.7927820974435261E-3</v>
      </c>
      <c r="AG1115" s="5">
        <f t="shared" si="1200"/>
        <v>2.1238083621299758E-3</v>
      </c>
      <c r="AH1115" s="5">
        <f t="shared" si="1201"/>
        <v>5.850709059830846E-3</v>
      </c>
      <c r="AI1115" s="5">
        <f t="shared" si="1202"/>
        <v>7.2788097503847264E-3</v>
      </c>
      <c r="AJ1115" s="5">
        <f t="shared" si="1203"/>
        <v>4.527747905467336E-3</v>
      </c>
      <c r="AK1115" s="5">
        <f t="shared" si="1204"/>
        <v>1.8776422518237759E-3</v>
      </c>
      <c r="AL1115" s="5">
        <f t="shared" si="1205"/>
        <v>3.1964356812565559E-5</v>
      </c>
      <c r="AM1115" s="5">
        <f t="shared" si="1206"/>
        <v>2.3828695727931169E-3</v>
      </c>
      <c r="AN1115" s="5">
        <f t="shared" si="1207"/>
        <v>2.6208952310478872E-3</v>
      </c>
      <c r="AO1115" s="5">
        <f t="shared" si="1208"/>
        <v>1.4413486769395108E-3</v>
      </c>
      <c r="AP1115" s="5">
        <f t="shared" si="1209"/>
        <v>5.2844183008024037E-4</v>
      </c>
      <c r="AQ1115" s="5">
        <f t="shared" si="1210"/>
        <v>1.4530701639704953E-4</v>
      </c>
      <c r="AR1115" s="5">
        <f t="shared" si="1211"/>
        <v>1.2870276785804302E-3</v>
      </c>
      <c r="AS1115" s="5">
        <f t="shared" si="1212"/>
        <v>1.6011785101713979E-3</v>
      </c>
      <c r="AT1115" s="5">
        <f t="shared" si="1213"/>
        <v>9.9600523908797956E-4</v>
      </c>
      <c r="AU1115" s="5">
        <f t="shared" si="1214"/>
        <v>4.130401159682948E-4</v>
      </c>
      <c r="AV1115" s="5">
        <f t="shared" si="1215"/>
        <v>1.2846478916766474E-4</v>
      </c>
      <c r="AW1115" s="5">
        <f t="shared" si="1216"/>
        <v>1.2149676763853247E-6</v>
      </c>
      <c r="AX1115" s="5">
        <f t="shared" si="1217"/>
        <v>4.9408411023270241E-4</v>
      </c>
      <c r="AY1115" s="5">
        <f t="shared" si="1218"/>
        <v>5.4343834133042436E-4</v>
      </c>
      <c r="AZ1115" s="5">
        <f t="shared" si="1219"/>
        <v>2.9886129174329357E-4</v>
      </c>
      <c r="BA1115" s="5">
        <f t="shared" si="1220"/>
        <v>1.0957154953256226E-4</v>
      </c>
      <c r="BB1115" s="5">
        <f t="shared" si="1221"/>
        <v>3.0129172291604116E-5</v>
      </c>
      <c r="BC1115" s="5">
        <f t="shared" si="1222"/>
        <v>6.6277571274641659E-6</v>
      </c>
      <c r="BD1115" s="5">
        <f t="shared" si="1223"/>
        <v>2.3593155241141838E-4</v>
      </c>
      <c r="BE1115" s="5">
        <f t="shared" si="1224"/>
        <v>2.9352013004818378E-4</v>
      </c>
      <c r="BF1115" s="5">
        <f t="shared" si="1225"/>
        <v>1.8258275729324014E-4</v>
      </c>
      <c r="BG1115" s="5">
        <f t="shared" si="1226"/>
        <v>7.5716472450753261E-5</v>
      </c>
      <c r="BH1115" s="5">
        <f t="shared" si="1227"/>
        <v>2.3549530163922276E-5</v>
      </c>
      <c r="BI1115" s="5">
        <f t="shared" si="1228"/>
        <v>5.8595478948355843E-6</v>
      </c>
      <c r="BJ1115" s="8">
        <f t="shared" si="1229"/>
        <v>0.39519224856297719</v>
      </c>
      <c r="BK1115" s="8">
        <f t="shared" si="1230"/>
        <v>0.28013258609414371</v>
      </c>
      <c r="BL1115" s="8">
        <f t="shared" si="1231"/>
        <v>0.30348001163791394</v>
      </c>
      <c r="BM1115" s="8">
        <f t="shared" si="1232"/>
        <v>0.41512939494806433</v>
      </c>
      <c r="BN1115" s="8">
        <f t="shared" si="1233"/>
        <v>0.58441065475906684</v>
      </c>
    </row>
    <row r="1116" spans="1:66" x14ac:dyDescent="0.25">
      <c r="A1116" t="s">
        <v>59</v>
      </c>
      <c r="B1116" t="s">
        <v>64</v>
      </c>
      <c r="C1116" t="s">
        <v>227</v>
      </c>
      <c r="D1116" s="18" t="s">
        <v>551</v>
      </c>
      <c r="E1116">
        <f>VLOOKUP(A1116,home!$A$2:$E$405,3,FALSE)</f>
        <v>1.6243000000000001</v>
      </c>
      <c r="F1116">
        <f>VLOOKUP(B1116,home!$B$2:$E$405,3,FALSE)</f>
        <v>0.84250000000000003</v>
      </c>
      <c r="G1116">
        <f>VLOOKUP(C1116,away!$B$2:$E$405,4,FALSE)</f>
        <v>0.65659999999999996</v>
      </c>
      <c r="H1116">
        <f>VLOOKUP(A1116,away!$A$2:$E$405,3,FALSE)</f>
        <v>1.2161999999999999</v>
      </c>
      <c r="I1116">
        <f>VLOOKUP(C1116,away!$B$2:$E$405,3,FALSE)</f>
        <v>1.0213000000000001</v>
      </c>
      <c r="J1116">
        <f>VLOOKUP(B1116,home!$B$2:$E$405,4,FALSE)</f>
        <v>1.0386</v>
      </c>
      <c r="K1116" s="3">
        <f t="shared" si="1178"/>
        <v>0.89853920764999995</v>
      </c>
      <c r="L1116" s="3">
        <f t="shared" si="1179"/>
        <v>1.2900503153160001</v>
      </c>
      <c r="M1116" s="5">
        <f t="shared" si="1180"/>
        <v>0.11207471599946692</v>
      </c>
      <c r="N1116" s="5">
        <f t="shared" si="1181"/>
        <v>0.10070352651175977</v>
      </c>
      <c r="O1116" s="5">
        <f t="shared" si="1182"/>
        <v>0.14458202271406345</v>
      </c>
      <c r="P1116" s="5">
        <f t="shared" si="1183"/>
        <v>0.12991261612992888</v>
      </c>
      <c r="Q1116" s="5">
        <f t="shared" si="1184"/>
        <v>4.5243033459718689E-2</v>
      </c>
      <c r="R1116" s="5">
        <f t="shared" si="1185"/>
        <v>9.325904199565134E-2</v>
      </c>
      <c r="S1116" s="5">
        <f t="shared" si="1186"/>
        <v>3.7647402626035949E-2</v>
      </c>
      <c r="T1116" s="5">
        <f t="shared" si="1187"/>
        <v>5.836578958056244E-2</v>
      </c>
      <c r="U1116" s="5">
        <f t="shared" si="1188"/>
        <v>8.379690570097062E-2</v>
      </c>
      <c r="V1116" s="5">
        <f t="shared" si="1189"/>
        <v>4.8488214333218651E-3</v>
      </c>
      <c r="W1116" s="5">
        <f t="shared" si="1190"/>
        <v>1.3550879812192692E-2</v>
      </c>
      <c r="X1116" s="5">
        <f t="shared" si="1191"/>
        <v>1.74813167745284E-2</v>
      </c>
      <c r="Y1116" s="5">
        <f t="shared" si="1192"/>
        <v>1.1275889108559624E-2</v>
      </c>
      <c r="Z1116" s="5">
        <f t="shared" si="1193"/>
        <v>4.0102952177519365E-2</v>
      </c>
      <c r="AA1116" s="5">
        <f t="shared" si="1194"/>
        <v>3.603407487401409E-2</v>
      </c>
      <c r="AB1116" s="5">
        <f t="shared" si="1195"/>
        <v>1.6189014542848695E-2</v>
      </c>
      <c r="AC1116" s="5">
        <f t="shared" si="1196"/>
        <v>3.5128522964130874E-4</v>
      </c>
      <c r="AD1116" s="5">
        <f t="shared" si="1197"/>
        <v>3.0439992023519997E-3</v>
      </c>
      <c r="AE1116" s="5">
        <f t="shared" si="1198"/>
        <v>3.9269121308158498E-3</v>
      </c>
      <c r="AF1116" s="5">
        <f t="shared" si="1199"/>
        <v>2.532957116288607E-3</v>
      </c>
      <c r="AG1116" s="5">
        <f t="shared" si="1200"/>
        <v>1.0892140421833413E-3</v>
      </c>
      <c r="AH1116" s="5">
        <f t="shared" si="1201"/>
        <v>1.2933706525427838E-2</v>
      </c>
      <c r="AI1116" s="5">
        <f t="shared" si="1202"/>
        <v>1.1621442413335565E-2</v>
      </c>
      <c r="AJ1116" s="5">
        <f t="shared" si="1203"/>
        <v>5.2211608289143199E-3</v>
      </c>
      <c r="AK1116" s="5">
        <f t="shared" si="1204"/>
        <v>1.5638059047419636E-3</v>
      </c>
      <c r="AL1116" s="5">
        <f t="shared" si="1205"/>
        <v>1.6287842546296462E-5</v>
      </c>
      <c r="AM1116" s="5">
        <f t="shared" si="1206"/>
        <v>5.470305262737197E-4</v>
      </c>
      <c r="AN1116" s="5">
        <f t="shared" si="1207"/>
        <v>7.0569690290688957E-4</v>
      </c>
      <c r="AO1116" s="5">
        <f t="shared" si="1208"/>
        <v>4.5519225605627882E-4</v>
      </c>
      <c r="AP1116" s="5">
        <f t="shared" si="1209"/>
        <v>1.9574030448493465E-4</v>
      </c>
      <c r="AQ1116" s="5">
        <f t="shared" si="1210"/>
        <v>6.3128710380209988E-5</v>
      </c>
      <c r="AR1116" s="5">
        <f t="shared" si="1211"/>
        <v>3.337026436266557E-3</v>
      </c>
      <c r="AS1116" s="5">
        <f t="shared" si="1212"/>
        <v>2.9984490899500555E-3</v>
      </c>
      <c r="AT1116" s="5">
        <f t="shared" si="1213"/>
        <v>1.3471120347312928E-3</v>
      </c>
      <c r="AU1116" s="5">
        <f t="shared" si="1214"/>
        <v>4.0347766010107841E-4</v>
      </c>
      <c r="AV1116" s="5">
        <f t="shared" si="1215"/>
        <v>9.0635124252924737E-5</v>
      </c>
      <c r="AW1116" s="5">
        <f t="shared" si="1216"/>
        <v>5.2445078897976631E-7</v>
      </c>
      <c r="AX1116" s="5">
        <f t="shared" si="1217"/>
        <v>8.1921395939725048E-5</v>
      </c>
      <c r="AY1116" s="5">
        <f t="shared" si="1218"/>
        <v>1.0568272266316918E-4</v>
      </c>
      <c r="AZ1116" s="5">
        <f t="shared" si="1219"/>
        <v>6.8168014847537413E-5</v>
      </c>
      <c r="BA1116" s="5">
        <f t="shared" si="1220"/>
        <v>2.9313389682843799E-5</v>
      </c>
      <c r="BB1116" s="5">
        <f t="shared" si="1221"/>
        <v>9.4539369008333625E-6</v>
      </c>
      <c r="BC1116" s="5">
        <f t="shared" si="1222"/>
        <v>2.4392108559795288E-6</v>
      </c>
      <c r="BD1116" s="5">
        <f t="shared" si="1223"/>
        <v>7.1748866772058256E-4</v>
      </c>
      <c r="BE1116" s="5">
        <f t="shared" si="1224"/>
        <v>6.4469169899150636E-4</v>
      </c>
      <c r="BF1116" s="5">
        <f t="shared" si="1225"/>
        <v>2.8964038419518014E-4</v>
      </c>
      <c r="BG1116" s="5">
        <f t="shared" si="1226"/>
        <v>8.6751080439392923E-5</v>
      </c>
      <c r="BH1116" s="5">
        <f t="shared" si="1227"/>
        <v>1.9487311770198381E-5</v>
      </c>
      <c r="BI1116" s="5">
        <f t="shared" si="1228"/>
        <v>3.5020227354445145E-6</v>
      </c>
      <c r="BJ1116" s="8">
        <f t="shared" si="1229"/>
        <v>0.25947728510995338</v>
      </c>
      <c r="BK1116" s="8">
        <f t="shared" si="1230"/>
        <v>0.2849568119836044</v>
      </c>
      <c r="BL1116" s="8">
        <f t="shared" si="1231"/>
        <v>0.41513943701112221</v>
      </c>
      <c r="BM1116" s="8">
        <f t="shared" si="1232"/>
        <v>0.37379637119973613</v>
      </c>
      <c r="BN1116" s="8">
        <f t="shared" si="1233"/>
        <v>0.62577495681058903</v>
      </c>
    </row>
    <row r="1117" spans="1:66" x14ac:dyDescent="0.25">
      <c r="A1117" t="s">
        <v>59</v>
      </c>
      <c r="B1117" t="s">
        <v>60</v>
      </c>
      <c r="C1117" t="s">
        <v>231</v>
      </c>
      <c r="D1117" s="18" t="s">
        <v>551</v>
      </c>
      <c r="E1117">
        <f>VLOOKUP(A1117,home!$A$2:$E$405,3,FALSE)</f>
        <v>1.6243000000000001</v>
      </c>
      <c r="F1117">
        <f>VLOOKUP(B1117,home!$B$2:$E$405,3,FALSE)</f>
        <v>0.61560000000000004</v>
      </c>
      <c r="G1117">
        <f>VLOOKUP(C1117,away!$B$2:$E$405,4,FALSE)</f>
        <v>0.51300000000000001</v>
      </c>
      <c r="H1117">
        <f>VLOOKUP(A1117,away!$A$2:$E$405,3,FALSE)</f>
        <v>1.2161999999999999</v>
      </c>
      <c r="I1117">
        <f>VLOOKUP(C1117,away!$B$2:$E$405,3,FALSE)</f>
        <v>1.5530999999999999</v>
      </c>
      <c r="J1117">
        <f>VLOOKUP(B1117,home!$B$2:$E$405,4,FALSE)</f>
        <v>0.86550000000000005</v>
      </c>
      <c r="K1117" s="3">
        <f t="shared" si="1178"/>
        <v>0.51295848803999999</v>
      </c>
      <c r="L1117" s="3">
        <f t="shared" si="1179"/>
        <v>1.6348258304100001</v>
      </c>
      <c r="M1117" s="5">
        <f t="shared" si="1180"/>
        <v>0.11674253570865153</v>
      </c>
      <c r="N1117" s="5">
        <f t="shared" si="1181"/>
        <v>5.9884074607065588E-2</v>
      </c>
      <c r="O1117" s="5">
        <f t="shared" si="1182"/>
        <v>0.19085371288406533</v>
      </c>
      <c r="P1117" s="5">
        <f t="shared" si="1183"/>
        <v>9.79000319978304E-2</v>
      </c>
      <c r="Q1117" s="5">
        <f t="shared" si="1184"/>
        <v>1.5359022184057462E-2</v>
      </c>
      <c r="R1117" s="5">
        <f t="shared" si="1185"/>
        <v>0.15600628982626194</v>
      </c>
      <c r="S1117" s="5">
        <f t="shared" si="1186"/>
        <v>2.0524687524981395E-2</v>
      </c>
      <c r="T1117" s="5">
        <f t="shared" si="1187"/>
        <v>2.5109326196337354E-2</v>
      </c>
      <c r="U1117" s="5">
        <f t="shared" si="1188"/>
        <v>8.0024750554009344E-2</v>
      </c>
      <c r="V1117" s="5">
        <f t="shared" si="1189"/>
        <v>1.9124397244889456E-3</v>
      </c>
      <c r="W1117" s="5">
        <f t="shared" si="1190"/>
        <v>2.6261802657689781E-3</v>
      </c>
      <c r="X1117" s="5">
        <f t="shared" si="1191"/>
        <v>4.2933473337921245E-3</v>
      </c>
      <c r="Y1117" s="5">
        <f t="shared" si="1192"/>
        <v>3.5094375601026351E-3</v>
      </c>
      <c r="Z1117" s="5">
        <f t="shared" si="1193"/>
        <v>8.5014370771467299E-2</v>
      </c>
      <c r="AA1117" s="5">
        <f t="shared" si="1194"/>
        <v>4.3608843092603822E-2</v>
      </c>
      <c r="AB1117" s="5">
        <f t="shared" si="1195"/>
        <v>1.1184763108977829E-2</v>
      </c>
      <c r="AC1117" s="5">
        <f t="shared" si="1196"/>
        <v>1.0023548244694896E-4</v>
      </c>
      <c r="AD1117" s="5">
        <f t="shared" si="1197"/>
        <v>3.3678036461233502E-4</v>
      </c>
      <c r="AE1117" s="5">
        <f t="shared" si="1198"/>
        <v>5.5057723924314321E-4</v>
      </c>
      <c r="AF1117" s="5">
        <f t="shared" si="1199"/>
        <v>4.5004894617525852E-4</v>
      </c>
      <c r="AG1117" s="5">
        <f t="shared" si="1200"/>
        <v>2.4525054738537089E-4</v>
      </c>
      <c r="AH1117" s="5">
        <f t="shared" si="1201"/>
        <v>3.4745922323311904E-2</v>
      </c>
      <c r="AI1117" s="5">
        <f t="shared" si="1202"/>
        <v>1.7823215780521352E-2</v>
      </c>
      <c r="AJ1117" s="5">
        <f t="shared" si="1203"/>
        <v>4.5712849093934513E-3</v>
      </c>
      <c r="AK1117" s="5">
        <f t="shared" si="1204"/>
        <v>7.8162646517417772E-4</v>
      </c>
      <c r="AL1117" s="5">
        <f t="shared" si="1205"/>
        <v>3.362290147051192E-6</v>
      </c>
      <c r="AM1117" s="5">
        <f t="shared" si="1206"/>
        <v>3.4550869326620672E-5</v>
      </c>
      <c r="AN1117" s="5">
        <f t="shared" si="1207"/>
        <v>5.6484653638280047E-5</v>
      </c>
      <c r="AO1117" s="5">
        <f t="shared" si="1208"/>
        <v>4.6171285394811207E-5</v>
      </c>
      <c r="AP1117" s="5">
        <f t="shared" si="1209"/>
        <v>2.5160669995556454E-5</v>
      </c>
      <c r="AQ1117" s="5">
        <f t="shared" si="1210"/>
        <v>1.0283328304789384E-5</v>
      </c>
      <c r="AR1117" s="5">
        <f t="shared" si="1211"/>
        <v>1.1360706263113945E-2</v>
      </c>
      <c r="AS1117" s="5">
        <f t="shared" si="1212"/>
        <v>5.8275707077934868E-3</v>
      </c>
      <c r="AT1117" s="5">
        <f t="shared" si="1213"/>
        <v>1.49465092960797E-3</v>
      </c>
      <c r="AU1117" s="5">
        <f t="shared" si="1214"/>
        <v>2.5556462699976158E-4</v>
      </c>
      <c r="AV1117" s="5">
        <f t="shared" si="1215"/>
        <v>3.277351116557606E-5</v>
      </c>
      <c r="AW1117" s="5">
        <f t="shared" si="1216"/>
        <v>7.8322474272166844E-8</v>
      </c>
      <c r="AX1117" s="5">
        <f t="shared" si="1217"/>
        <v>2.9538602817084901E-6</v>
      </c>
      <c r="AY1117" s="5">
        <f t="shared" si="1218"/>
        <v>4.8290470879591997E-6</v>
      </c>
      <c r="AZ1117" s="5">
        <f t="shared" si="1219"/>
        <v>3.9473254578309459E-6</v>
      </c>
      <c r="BA1117" s="5">
        <f t="shared" si="1220"/>
        <v>2.1510632064990038E-6</v>
      </c>
      <c r="BB1117" s="5">
        <f t="shared" si="1221"/>
        <v>8.7915342320728252E-7</v>
      </c>
      <c r="BC1117" s="5">
        <f t="shared" si="1222"/>
        <v>2.8745254503052793E-7</v>
      </c>
      <c r="BD1117" s="5">
        <f t="shared" si="1223"/>
        <v>3.0954626751065594E-3</v>
      </c>
      <c r="BE1117" s="5">
        <f t="shared" si="1224"/>
        <v>1.5878438536069141E-3</v>
      </c>
      <c r="BF1117" s="5">
        <f t="shared" si="1225"/>
        <v>4.0724899119490488E-4</v>
      </c>
      <c r="BG1117" s="5">
        <f t="shared" si="1226"/>
        <v>6.9633942259717899E-5</v>
      </c>
      <c r="BH1117" s="5">
        <f t="shared" si="1227"/>
        <v>8.9298304344523864E-6</v>
      </c>
      <c r="BI1117" s="5">
        <f t="shared" si="1228"/>
        <v>9.1612646362205482E-7</v>
      </c>
      <c r="BJ1117" s="8">
        <f t="shared" si="1229"/>
        <v>0.11255174395320255</v>
      </c>
      <c r="BK1117" s="8">
        <f t="shared" si="1230"/>
        <v>0.23718812177563425</v>
      </c>
      <c r="BL1117" s="8">
        <f t="shared" si="1231"/>
        <v>0.56374171040206589</v>
      </c>
      <c r="BM1117" s="8">
        <f t="shared" si="1232"/>
        <v>0.36174552896982448</v>
      </c>
      <c r="BN1117" s="8">
        <f t="shared" si="1233"/>
        <v>0.63674566720793224</v>
      </c>
    </row>
    <row r="1118" spans="1:66" x14ac:dyDescent="0.25">
      <c r="A1118" t="s">
        <v>59</v>
      </c>
      <c r="B1118" t="s">
        <v>228</v>
      </c>
      <c r="C1118" t="s">
        <v>229</v>
      </c>
      <c r="D1118" s="18" t="s">
        <v>551</v>
      </c>
      <c r="E1118">
        <f>VLOOKUP(A1118,home!$A$2:$E$405,3,FALSE)</f>
        <v>1.6243000000000001</v>
      </c>
      <c r="F1118">
        <f>VLOOKUP(B1118,home!$B$2:$E$405,3,FALSE)</f>
        <v>1.1989000000000001</v>
      </c>
      <c r="G1118">
        <f>VLOOKUP(C1118,away!$B$2:$E$405,4,FALSE)</f>
        <v>0.88929999999999998</v>
      </c>
      <c r="H1118">
        <f>VLOOKUP(A1118,away!$A$2:$E$405,3,FALSE)</f>
        <v>1.2161999999999999</v>
      </c>
      <c r="I1118">
        <f>VLOOKUP(C1118,away!$B$2:$E$405,3,FALSE)</f>
        <v>1.1419999999999999</v>
      </c>
      <c r="J1118">
        <f>VLOOKUP(B1118,home!$B$2:$E$405,4,FALSE)</f>
        <v>1.0819000000000001</v>
      </c>
      <c r="K1118" s="3">
        <f t="shared" si="1178"/>
        <v>1.731799049011</v>
      </c>
      <c r="L1118" s="3">
        <f t="shared" si="1179"/>
        <v>1.5026513427599999</v>
      </c>
      <c r="M1118" s="5">
        <f t="shared" si="1180"/>
        <v>3.9381843578478515E-2</v>
      </c>
      <c r="N1118" s="5">
        <f t="shared" si="1181"/>
        <v>6.8201439257509031E-2</v>
      </c>
      <c r="O1118" s="5">
        <f t="shared" si="1182"/>
        <v>5.9177180133565009E-2</v>
      </c>
      <c r="P1118" s="5">
        <f t="shared" si="1183"/>
        <v>0.1024829842784605</v>
      </c>
      <c r="Q1118" s="5">
        <f t="shared" si="1184"/>
        <v>5.9055593823667832E-2</v>
      </c>
      <c r="R1118" s="5">
        <f t="shared" si="1185"/>
        <v>4.4461334594225944E-2</v>
      </c>
      <c r="S1118" s="5">
        <f t="shared" si="1186"/>
        <v>6.6672615552454531E-2</v>
      </c>
      <c r="T1118" s="5">
        <f t="shared" si="1187"/>
        <v>8.8739967356623609E-2</v>
      </c>
      <c r="U1118" s="5">
        <f t="shared" si="1188"/>
        <v>7.6998096968040344E-2</v>
      </c>
      <c r="V1118" s="5">
        <f t="shared" si="1189"/>
        <v>1.9277943535493856E-2</v>
      </c>
      <c r="W1118" s="5">
        <f t="shared" si="1190"/>
        <v>3.409080707420261E-2</v>
      </c>
      <c r="X1118" s="5">
        <f t="shared" si="1191"/>
        <v>5.1226597025822655E-2</v>
      </c>
      <c r="Y1118" s="5">
        <f t="shared" si="1192"/>
        <v>3.8487857402938926E-2</v>
      </c>
      <c r="Z1118" s="5">
        <f t="shared" si="1193"/>
        <v>2.2269961376305075E-2</v>
      </c>
      <c r="AA1118" s="5">
        <f t="shared" si="1194"/>
        <v>3.856709793299682E-2</v>
      </c>
      <c r="AB1118" s="5">
        <f t="shared" si="1195"/>
        <v>3.339523176173901E-2</v>
      </c>
      <c r="AC1118" s="5">
        <f t="shared" si="1196"/>
        <v>3.135425180661061E-3</v>
      </c>
      <c r="AD1118" s="5">
        <f t="shared" si="1197"/>
        <v>1.4759606817780388E-2</v>
      </c>
      <c r="AE1118" s="5">
        <f t="shared" si="1198"/>
        <v>2.2178543003347349E-2</v>
      </c>
      <c r="AF1118" s="5">
        <f t="shared" si="1199"/>
        <v>1.6663308712220153E-2</v>
      </c>
      <c r="AG1118" s="5">
        <f t="shared" si="1200"/>
        <v>8.3463810704140027E-3</v>
      </c>
      <c r="AH1118" s="5">
        <f t="shared" si="1201"/>
        <v>8.3659968413295378E-3</v>
      </c>
      <c r="AI1118" s="5">
        <f t="shared" si="1202"/>
        <v>1.4488225373843521E-2</v>
      </c>
      <c r="AJ1118" s="5">
        <f t="shared" si="1203"/>
        <v>1.2545347462139629E-2</v>
      </c>
      <c r="AK1118" s="5">
        <f t="shared" si="1204"/>
        <v>7.2420069348153246E-3</v>
      </c>
      <c r="AL1118" s="5">
        <f t="shared" si="1205"/>
        <v>3.263714446030421E-4</v>
      </c>
      <c r="AM1118" s="5">
        <f t="shared" si="1206"/>
        <v>5.1121346101616703E-3</v>
      </c>
      <c r="AN1118" s="5">
        <f t="shared" si="1207"/>
        <v>7.6817559363293016E-3</v>
      </c>
      <c r="AO1118" s="5">
        <f t="shared" si="1208"/>
        <v>5.7715004362399146E-3</v>
      </c>
      <c r="AP1118" s="5">
        <f t="shared" si="1209"/>
        <v>2.8908509600852768E-3</v>
      </c>
      <c r="AQ1118" s="5">
        <f t="shared" si="1210"/>
        <v>1.0859852692227938E-3</v>
      </c>
      <c r="AR1118" s="5">
        <f t="shared" si="1211"/>
        <v>2.5142352774299489E-3</v>
      </c>
      <c r="AS1118" s="5">
        <f t="shared" si="1212"/>
        <v>4.3541502624430918E-3</v>
      </c>
      <c r="AT1118" s="5">
        <f t="shared" si="1213"/>
        <v>3.7702566418749725E-3</v>
      </c>
      <c r="AU1118" s="5">
        <f t="shared" si="1214"/>
        <v>2.1764422889754948E-3</v>
      </c>
      <c r="AV1118" s="5">
        <f t="shared" si="1215"/>
        <v>9.4229017156877138E-4</v>
      </c>
      <c r="AW1118" s="5">
        <f t="shared" si="1216"/>
        <v>2.3592033357777058E-5</v>
      </c>
      <c r="AX1118" s="5">
        <f t="shared" si="1217"/>
        <v>1.4755316427156992E-3</v>
      </c>
      <c r="AY1118" s="5">
        <f t="shared" si="1218"/>
        <v>2.2172096042116138E-3</v>
      </c>
      <c r="AZ1118" s="5">
        <f t="shared" si="1219"/>
        <v>1.6658464944744752E-3</v>
      </c>
      <c r="BA1118" s="5">
        <f t="shared" si="1220"/>
        <v>8.3439549058470267E-4</v>
      </c>
      <c r="BB1118" s="5">
        <f t="shared" si="1221"/>
        <v>3.1345137607999805E-4</v>
      </c>
      <c r="BC1118" s="5">
        <f t="shared" si="1222"/>
        <v>9.420162623131572E-5</v>
      </c>
      <c r="BD1118" s="5">
        <f t="shared" si="1223"/>
        <v>6.2966983594077951E-4</v>
      </c>
      <c r="BE1118" s="5">
        <f t="shared" si="1224"/>
        <v>1.0904616230731541E-3</v>
      </c>
      <c r="BF1118" s="5">
        <f t="shared" si="1225"/>
        <v>9.4423020091054027E-4</v>
      </c>
      <c r="BG1118" s="5">
        <f t="shared" si="1226"/>
        <v>5.4507232132811306E-4</v>
      </c>
      <c r="BH1118" s="5">
        <f t="shared" si="1227"/>
        <v>2.3598893192956107E-4</v>
      </c>
      <c r="BI1118" s="5">
        <f t="shared" si="1228"/>
        <v>8.1737081578547107E-5</v>
      </c>
      <c r="BJ1118" s="8">
        <f t="shared" si="1229"/>
        <v>0.43089296499086338</v>
      </c>
      <c r="BK1118" s="8">
        <f t="shared" si="1230"/>
        <v>0.23349439317436316</v>
      </c>
      <c r="BL1118" s="8">
        <f t="shared" si="1231"/>
        <v>0.31252505263974806</v>
      </c>
      <c r="BM1118" s="8">
        <f t="shared" si="1232"/>
        <v>0.62422837894451888</v>
      </c>
      <c r="BN1118" s="8">
        <f t="shared" si="1233"/>
        <v>0.37276037566590686</v>
      </c>
    </row>
    <row r="1119" spans="1:66" x14ac:dyDescent="0.25">
      <c r="A1119" t="s">
        <v>70</v>
      </c>
      <c r="B1119" t="s">
        <v>69</v>
      </c>
      <c r="C1119" t="s">
        <v>62</v>
      </c>
      <c r="D1119" s="18" t="s">
        <v>551</v>
      </c>
      <c r="E1119">
        <f>VLOOKUP(A1119,home!$A$2:$E$405,3,FALSE)</f>
        <v>1.3243</v>
      </c>
      <c r="F1119">
        <f>VLOOKUP(B1119,home!$B$2:$E$405,3,FALSE)</f>
        <v>0.51300000000000001</v>
      </c>
      <c r="G1119">
        <f>VLOOKUP(C1119,away!$B$2:$E$405,4,FALSE)</f>
        <v>1.3285</v>
      </c>
      <c r="H1119">
        <f>VLOOKUP(A1119,away!$A$2:$E$405,3,FALSE)</f>
        <v>1.1069</v>
      </c>
      <c r="I1119">
        <f>VLOOKUP(C1119,away!$B$2:$E$405,3,FALSE)</f>
        <v>0.95209999999999995</v>
      </c>
      <c r="J1119">
        <f>VLOOKUP(B1119,home!$B$2:$E$405,4,FALSE)</f>
        <v>1.5074000000000001</v>
      </c>
      <c r="K1119" s="3">
        <f t="shared" si="1178"/>
        <v>0.90253759815000012</v>
      </c>
      <c r="L1119" s="3">
        <f t="shared" si="1179"/>
        <v>1.5886179432259999</v>
      </c>
      <c r="M1119" s="5">
        <f t="shared" si="1180"/>
        <v>8.2814216010836175E-2</v>
      </c>
      <c r="N1119" s="5">
        <f t="shared" si="1181"/>
        <v>7.4742943611095361E-2</v>
      </c>
      <c r="O1119" s="5">
        <f t="shared" si="1182"/>
        <v>0.13156014950900824</v>
      </c>
      <c r="P1119" s="5">
        <f t="shared" si="1183"/>
        <v>0.11873798135011519</v>
      </c>
      <c r="Q1119" s="5">
        <f t="shared" si="1184"/>
        <v>3.3729158402709444E-2</v>
      </c>
      <c r="R1119" s="5">
        <f t="shared" si="1185"/>
        <v>0.10449940706175287</v>
      </c>
      <c r="S1119" s="5">
        <f t="shared" si="1186"/>
        <v>4.2561256068811608E-2</v>
      </c>
      <c r="T1119" s="5">
        <f t="shared" si="1187"/>
        <v>5.3582746248456228E-2</v>
      </c>
      <c r="U1119" s="5">
        <f t="shared" si="1188"/>
        <v>9.4314643857613595E-2</v>
      </c>
      <c r="V1119" s="5">
        <f t="shared" si="1189"/>
        <v>6.7804215169406925E-3</v>
      </c>
      <c r="W1119" s="5">
        <f t="shared" si="1190"/>
        <v>1.0147277870800761E-2</v>
      </c>
      <c r="X1119" s="5">
        <f t="shared" si="1191"/>
        <v>1.6120147700454206E-2</v>
      </c>
      <c r="Y1119" s="5">
        <f t="shared" si="1192"/>
        <v>1.2804377942197451E-2</v>
      </c>
      <c r="Z1119" s="5">
        <f t="shared" si="1193"/>
        <v>5.53365443715928E-2</v>
      </c>
      <c r="AA1119" s="5">
        <f t="shared" si="1194"/>
        <v>4.9943311847058268E-2</v>
      </c>
      <c r="AB1119" s="5">
        <f t="shared" si="1195"/>
        <v>2.2537858359050204E-2</v>
      </c>
      <c r="AC1119" s="5">
        <f t="shared" si="1196"/>
        <v>6.076051932912388E-4</v>
      </c>
      <c r="AD1119" s="5">
        <f t="shared" si="1197"/>
        <v>2.289574949318291E-3</v>
      </c>
      <c r="AE1119" s="5">
        <f t="shared" si="1198"/>
        <v>3.6372598468477962E-3</v>
      </c>
      <c r="AF1119" s="5">
        <f t="shared" si="1199"/>
        <v>2.8891081284389314E-3</v>
      </c>
      <c r="AG1119" s="5">
        <f t="shared" si="1200"/>
        <v>1.5298963375860581E-3</v>
      </c>
      <c r="AH1119" s="5">
        <f t="shared" si="1201"/>
        <v>2.1977156826208523E-2</v>
      </c>
      <c r="AI1119" s="5">
        <f t="shared" si="1202"/>
        <v>1.9835210336092118E-2</v>
      </c>
      <c r="AJ1119" s="5">
        <f t="shared" si="1203"/>
        <v>8.9510115477683169E-3</v>
      </c>
      <c r="AK1119" s="5">
        <f t="shared" si="1204"/>
        <v>2.6928748211119112E-3</v>
      </c>
      <c r="AL1119" s="5">
        <f t="shared" si="1205"/>
        <v>3.4847067368147519E-5</v>
      </c>
      <c r="AM1119" s="5">
        <f t="shared" si="1206"/>
        <v>4.1328549510842783E-4</v>
      </c>
      <c r="AN1119" s="5">
        <f t="shared" si="1207"/>
        <v>6.5655275320428965E-4</v>
      </c>
      <c r="AO1119" s="5">
        <f t="shared" si="1208"/>
        <v>5.2150574220738324E-4</v>
      </c>
      <c r="AP1119" s="5">
        <f t="shared" si="1209"/>
        <v>2.7615779318868055E-4</v>
      </c>
      <c r="AQ1119" s="5">
        <f t="shared" si="1210"/>
        <v>1.0967730635530827E-4</v>
      </c>
      <c r="AR1119" s="5">
        <f t="shared" si="1211"/>
        <v>6.9826611350413213E-3</v>
      </c>
      <c r="AS1119" s="5">
        <f t="shared" si="1212"/>
        <v>6.3021142095155474E-3</v>
      </c>
      <c r="AT1119" s="5">
        <f t="shared" si="1213"/>
        <v>2.8439475109615737E-3</v>
      </c>
      <c r="AU1119" s="5">
        <f t="shared" si="1214"/>
        <v>8.5558985193597687E-4</v>
      </c>
      <c r="AV1119" s="5">
        <f t="shared" si="1215"/>
        <v>1.9305050249195265E-4</v>
      </c>
      <c r="AW1119" s="5">
        <f t="shared" si="1216"/>
        <v>1.387869080997417E-6</v>
      </c>
      <c r="AX1119" s="5">
        <f t="shared" si="1217"/>
        <v>6.2167616350898992E-5</v>
      </c>
      <c r="AY1119" s="5">
        <f t="shared" si="1218"/>
        <v>9.876059082262819E-5</v>
      </c>
      <c r="AZ1119" s="5">
        <f t="shared" si="1219"/>
        <v>7.8446423332214106E-5</v>
      </c>
      <c r="BA1119" s="5">
        <f t="shared" si="1220"/>
        <v>4.1540465229152686E-5</v>
      </c>
      <c r="BB1119" s="5">
        <f t="shared" si="1221"/>
        <v>1.6497982108246939E-5</v>
      </c>
      <c r="BC1119" s="5">
        <f t="shared" si="1222"/>
        <v>5.2417980808365164E-6</v>
      </c>
      <c r="BD1119" s="5">
        <f t="shared" si="1223"/>
        <v>1.8487967950989123E-3</v>
      </c>
      <c r="BE1119" s="5">
        <f t="shared" si="1224"/>
        <v>1.6686086189159899E-3</v>
      </c>
      <c r="BF1119" s="5">
        <f t="shared" si="1225"/>
        <v>7.5299100758441308E-4</v>
      </c>
      <c r="BG1119" s="5">
        <f t="shared" si="1226"/>
        <v>2.2653423180459494E-4</v>
      </c>
      <c r="BH1119" s="5">
        <f t="shared" si="1227"/>
        <v>5.1113915367918613E-5</v>
      </c>
      <c r="BI1119" s="5">
        <f t="shared" si="1228"/>
        <v>9.2264460816407314E-6</v>
      </c>
      <c r="BJ1119" s="8">
        <f t="shared" si="1229"/>
        <v>0.21375232500389252</v>
      </c>
      <c r="BK1119" s="8">
        <f t="shared" si="1230"/>
        <v>0.25163508779818572</v>
      </c>
      <c r="BL1119" s="8">
        <f t="shared" si="1231"/>
        <v>0.47804625839046389</v>
      </c>
      <c r="BM1119" s="8">
        <f t="shared" si="1232"/>
        <v>0.45258898689687604</v>
      </c>
      <c r="BN1119" s="8">
        <f t="shared" si="1233"/>
        <v>0.54608385594551734</v>
      </c>
    </row>
    <row r="1120" spans="1:66" x14ac:dyDescent="0.25">
      <c r="A1120" t="s">
        <v>70</v>
      </c>
      <c r="B1120" t="s">
        <v>77</v>
      </c>
      <c r="C1120" t="s">
        <v>74</v>
      </c>
      <c r="D1120" s="18" t="s">
        <v>551</v>
      </c>
      <c r="E1120">
        <f>VLOOKUP(A1120,home!$A$2:$E$405,3,FALSE)</f>
        <v>1.3243</v>
      </c>
      <c r="F1120">
        <f>VLOOKUP(B1120,home!$B$2:$E$405,3,FALSE)</f>
        <v>0.9849</v>
      </c>
      <c r="G1120">
        <f>VLOOKUP(C1120,away!$B$2:$E$405,4,FALSE)</f>
        <v>0.88639999999999997</v>
      </c>
      <c r="H1120">
        <f>VLOOKUP(A1120,away!$A$2:$E$405,3,FALSE)</f>
        <v>1.1069</v>
      </c>
      <c r="I1120">
        <f>VLOOKUP(C1120,away!$B$2:$E$405,3,FALSE)</f>
        <v>1.1783999999999999</v>
      </c>
      <c r="J1120">
        <f>VLOOKUP(B1120,home!$B$2:$E$405,4,FALSE)</f>
        <v>0.94269999999999998</v>
      </c>
      <c r="K1120" s="3">
        <f t="shared" si="1178"/>
        <v>1.156134241248</v>
      </c>
      <c r="L1120" s="3">
        <f t="shared" si="1179"/>
        <v>1.2296305039919999</v>
      </c>
      <c r="M1120" s="5">
        <f t="shared" si="1180"/>
        <v>9.2018581892070489E-2</v>
      </c>
      <c r="N1120" s="5">
        <f t="shared" si="1181"/>
        <v>0.10638583335650585</v>
      </c>
      <c r="O1120" s="5">
        <f t="shared" si="1182"/>
        <v>0.11314885522857576</v>
      </c>
      <c r="P1120" s="5">
        <f t="shared" si="1183"/>
        <v>0.13081526588776921</v>
      </c>
      <c r="Q1120" s="5">
        <f t="shared" si="1184"/>
        <v>6.1498152363580069E-2</v>
      </c>
      <c r="R1120" s="5">
        <f t="shared" si="1185"/>
        <v>6.9565641940415715E-2</v>
      </c>
      <c r="S1120" s="5">
        <f t="shared" si="1186"/>
        <v>4.6492331867707286E-2</v>
      </c>
      <c r="T1120" s="5">
        <f t="shared" si="1187"/>
        <v>7.5620004085405756E-2</v>
      </c>
      <c r="U1120" s="5">
        <f t="shared" si="1188"/>
        <v>8.0427220661712567E-2</v>
      </c>
      <c r="V1120" s="5">
        <f t="shared" si="1189"/>
        <v>7.3438147309928519E-3</v>
      </c>
      <c r="W1120" s="5">
        <f t="shared" si="1190"/>
        <v>2.3700039907007173E-2</v>
      </c>
      <c r="X1120" s="5">
        <f t="shared" si="1191"/>
        <v>2.9142292015483743E-2</v>
      </c>
      <c r="Y1120" s="5">
        <f t="shared" si="1192"/>
        <v>1.7917125609240657E-2</v>
      </c>
      <c r="Z1120" s="5">
        <f t="shared" si="1193"/>
        <v>2.8513345119906799E-2</v>
      </c>
      <c r="AA1120" s="5">
        <f t="shared" si="1194"/>
        <v>3.2965254625645805E-2</v>
      </c>
      <c r="AB1120" s="5">
        <f t="shared" si="1195"/>
        <v>1.9056129822084079E-2</v>
      </c>
      <c r="AC1120" s="5">
        <f t="shared" si="1196"/>
        <v>6.5250616839551852E-4</v>
      </c>
      <c r="AD1120" s="5">
        <f t="shared" si="1197"/>
        <v>6.8501069138587646E-3</v>
      </c>
      <c r="AE1120" s="5">
        <f t="shared" si="1198"/>
        <v>8.4231004168872359E-3</v>
      </c>
      <c r="AF1120" s="5">
        <f t="shared" si="1199"/>
        <v>5.1786506053961385E-3</v>
      </c>
      <c r="AG1120" s="5">
        <f t="shared" si="1200"/>
        <v>2.1226089179705765E-3</v>
      </c>
      <c r="AH1120" s="5">
        <f t="shared" si="1201"/>
        <v>8.7652197325722072E-3</v>
      </c>
      <c r="AI1120" s="5">
        <f t="shared" si="1202"/>
        <v>1.0133770664889366E-2</v>
      </c>
      <c r="AJ1120" s="5">
        <f t="shared" si="1203"/>
        <v>5.8579996293165572E-3</v>
      </c>
      <c r="AK1120" s="5">
        <f t="shared" si="1204"/>
        <v>2.2575446522236538E-3</v>
      </c>
      <c r="AL1120" s="5">
        <f t="shared" si="1205"/>
        <v>3.7104578730494255E-5</v>
      </c>
      <c r="AM1120" s="5">
        <f t="shared" si="1206"/>
        <v>1.5839286318643545E-3</v>
      </c>
      <c r="AN1120" s="5">
        <f t="shared" si="1207"/>
        <v>1.9476469618867251E-3</v>
      </c>
      <c r="AO1120" s="5">
        <f t="shared" si="1208"/>
        <v>1.1974430576716306E-3</v>
      </c>
      <c r="AP1120" s="5">
        <f t="shared" si="1209"/>
        <v>4.9080417016882951E-4</v>
      </c>
      <c r="AQ1120" s="5">
        <f t="shared" si="1210"/>
        <v>1.508769447815183E-4</v>
      </c>
      <c r="AR1120" s="5">
        <f t="shared" si="1211"/>
        <v>2.155596311472675E-3</v>
      </c>
      <c r="AS1120" s="5">
        <f t="shared" si="1212"/>
        <v>2.4921587060014482E-3</v>
      </c>
      <c r="AT1120" s="5">
        <f t="shared" si="1213"/>
        <v>1.4406350073162917E-3</v>
      </c>
      <c r="AU1120" s="5">
        <f t="shared" si="1214"/>
        <v>5.5518915369964252E-4</v>
      </c>
      <c r="AV1120" s="5">
        <f t="shared" si="1215"/>
        <v>1.6046829774041385E-4</v>
      </c>
      <c r="AW1120" s="5">
        <f t="shared" si="1216"/>
        <v>1.4652370666395528E-6</v>
      </c>
      <c r="AX1120" s="5">
        <f t="shared" si="1217"/>
        <v>3.0520568783191351E-4</v>
      </c>
      <c r="AY1120" s="5">
        <f t="shared" si="1218"/>
        <v>3.752902237499808E-4</v>
      </c>
      <c r="AZ1120" s="5">
        <f t="shared" si="1219"/>
        <v>2.3073415348647967E-4</v>
      </c>
      <c r="BA1120" s="5">
        <f t="shared" si="1220"/>
        <v>9.457258447991583E-5</v>
      </c>
      <c r="BB1120" s="5">
        <f t="shared" si="1221"/>
        <v>2.9072333679466225E-5</v>
      </c>
      <c r="BC1120" s="5">
        <f t="shared" si="1222"/>
        <v>7.149645662901121E-6</v>
      </c>
      <c r="BD1120" s="5">
        <f t="shared" si="1223"/>
        <v>4.4176449647990659E-4</v>
      </c>
      <c r="BE1120" s="5">
        <f t="shared" si="1224"/>
        <v>5.1073906094810145E-4</v>
      </c>
      <c r="BF1120" s="5">
        <f t="shared" si="1225"/>
        <v>2.9524145835247486E-4</v>
      </c>
      <c r="BG1120" s="5">
        <f t="shared" si="1226"/>
        <v>1.1377958647909713E-4</v>
      </c>
      <c r="BH1120" s="5">
        <f t="shared" si="1227"/>
        <v>3.2886118970880541E-5</v>
      </c>
      <c r="BI1120" s="5">
        <f t="shared" si="1228"/>
        <v>7.6041536407980773E-6</v>
      </c>
      <c r="BJ1120" s="8">
        <f t="shared" si="1229"/>
        <v>0.3432506385865996</v>
      </c>
      <c r="BK1120" s="8">
        <f t="shared" si="1230"/>
        <v>0.27773489534941581</v>
      </c>
      <c r="BL1120" s="8">
        <f t="shared" si="1231"/>
        <v>0.35038369930853752</v>
      </c>
      <c r="BM1120" s="8">
        <f t="shared" si="1232"/>
        <v>0.42607642270885931</v>
      </c>
      <c r="BN1120" s="8">
        <f t="shared" si="1233"/>
        <v>0.57343233066891708</v>
      </c>
    </row>
    <row r="1121" spans="1:66" x14ac:dyDescent="0.25">
      <c r="A1121" t="s">
        <v>70</v>
      </c>
      <c r="B1121" t="s">
        <v>79</v>
      </c>
      <c r="C1121" t="s">
        <v>82</v>
      </c>
      <c r="D1121" s="18" t="s">
        <v>551</v>
      </c>
      <c r="E1121">
        <f>VLOOKUP(A1121,home!$A$2:$E$405,3,FALSE)</f>
        <v>1.3243</v>
      </c>
      <c r="F1121">
        <f>VLOOKUP(B1121,home!$B$2:$E$405,3,FALSE)</f>
        <v>0.65659999999999996</v>
      </c>
      <c r="G1121">
        <f>VLOOKUP(C1121,away!$B$2:$E$405,4,FALSE)</f>
        <v>0.9849</v>
      </c>
      <c r="H1121">
        <f>VLOOKUP(A1121,away!$A$2:$E$405,3,FALSE)</f>
        <v>1.1069</v>
      </c>
      <c r="I1121">
        <f>VLOOKUP(C1121,away!$B$2:$E$405,3,FALSE)</f>
        <v>0.47139999999999999</v>
      </c>
      <c r="J1121">
        <f>VLOOKUP(B1121,home!$B$2:$E$405,4,FALSE)</f>
        <v>0.94269999999999998</v>
      </c>
      <c r="K1121" s="3">
        <f t="shared" si="1178"/>
        <v>0.85640539576199992</v>
      </c>
      <c r="L1121" s="3">
        <f t="shared" si="1179"/>
        <v>0.49189394058200003</v>
      </c>
      <c r="M1121" s="5">
        <f t="shared" si="1180"/>
        <v>0.25968151624267011</v>
      </c>
      <c r="N1121" s="5">
        <f t="shared" si="1181"/>
        <v>0.22239265168988015</v>
      </c>
      <c r="O1121" s="5">
        <f t="shared" si="1182"/>
        <v>0.12773576432091566</v>
      </c>
      <c r="P1121" s="5">
        <f t="shared" si="1183"/>
        <v>0.10939359779621534</v>
      </c>
      <c r="Q1121" s="5">
        <f t="shared" si="1184"/>
        <v>9.5229133442516184E-2</v>
      </c>
      <c r="R1121" s="5">
        <f t="shared" si="1185"/>
        <v>3.1416224232534422E-2</v>
      </c>
      <c r="S1121" s="5">
        <f t="shared" si="1186"/>
        <v>1.1520803840748819E-2</v>
      </c>
      <c r="T1121" s="5">
        <f t="shared" si="1187"/>
        <v>4.6842633707248414E-2</v>
      </c>
      <c r="U1121" s="5">
        <f t="shared" si="1188"/>
        <v>2.6905023947211375E-2</v>
      </c>
      <c r="V1121" s="5">
        <f t="shared" si="1189"/>
        <v>5.3925122497882629E-4</v>
      </c>
      <c r="W1121" s="5">
        <f t="shared" si="1190"/>
        <v>2.718491457130346E-2</v>
      </c>
      <c r="X1121" s="5">
        <f t="shared" si="1191"/>
        <v>1.3372094752863493E-2</v>
      </c>
      <c r="Y1121" s="5">
        <f t="shared" si="1192"/>
        <v>3.288826190910954E-3</v>
      </c>
      <c r="Z1121" s="5">
        <f t="shared" si="1193"/>
        <v>5.1511501119830272E-3</v>
      </c>
      <c r="AA1121" s="5">
        <f t="shared" si="1194"/>
        <v>4.4114727502822942E-3</v>
      </c>
      <c r="AB1121" s="5">
        <f t="shared" si="1195"/>
        <v>1.889004533299393E-3</v>
      </c>
      <c r="AC1121" s="5">
        <f t="shared" si="1196"/>
        <v>1.4197831749344622E-5</v>
      </c>
      <c r="AD1121" s="5">
        <f t="shared" si="1197"/>
        <v>5.8203268805483242E-3</v>
      </c>
      <c r="AE1121" s="5">
        <f t="shared" si="1198"/>
        <v>2.8629835247482552E-3</v>
      </c>
      <c r="AF1121" s="5">
        <f t="shared" si="1199"/>
        <v>7.0414212390488163E-4</v>
      </c>
      <c r="AG1121" s="5">
        <f t="shared" si="1200"/>
        <v>1.1545441468578374E-4</v>
      </c>
      <c r="AH1121" s="5">
        <f t="shared" si="1201"/>
        <v>6.3345488177818539E-4</v>
      </c>
      <c r="AI1121" s="5">
        <f t="shared" si="1202"/>
        <v>5.4249417872661773E-4</v>
      </c>
      <c r="AJ1121" s="5">
        <f t="shared" si="1203"/>
        <v>2.3229747091547506E-4</v>
      </c>
      <c r="AK1121" s="5">
        <f t="shared" si="1204"/>
        <v>6.6313602504626364E-5</v>
      </c>
      <c r="AL1121" s="5">
        <f t="shared" si="1205"/>
        <v>2.3923949897377152E-7</v>
      </c>
      <c r="AM1121" s="5">
        <f t="shared" si="1206"/>
        <v>9.9691186912003924E-4</v>
      </c>
      <c r="AN1121" s="5">
        <f t="shared" si="1207"/>
        <v>4.9037490771442318E-4</v>
      </c>
      <c r="AO1121" s="5">
        <f t="shared" si="1208"/>
        <v>1.206062228590911E-4</v>
      </c>
      <c r="AP1121" s="5">
        <f t="shared" si="1209"/>
        <v>1.9775156740289743E-5</v>
      </c>
      <c r="AQ1121" s="5">
        <f t="shared" si="1210"/>
        <v>2.4318199436519547E-6</v>
      </c>
      <c r="AR1121" s="5">
        <f t="shared" si="1211"/>
        <v>6.2318523595755331E-5</v>
      </c>
      <c r="AS1121" s="5">
        <f t="shared" si="1212"/>
        <v>5.3369919863326375E-5</v>
      </c>
      <c r="AT1121" s="5">
        <f t="shared" si="1213"/>
        <v>2.2853143671169118E-5</v>
      </c>
      <c r="AU1121" s="5">
        <f t="shared" si="1214"/>
        <v>6.5238518500378115E-6</v>
      </c>
      <c r="AV1121" s="5">
        <f t="shared" si="1215"/>
        <v>1.3967654813810718E-6</v>
      </c>
      <c r="AW1121" s="5">
        <f t="shared" si="1216"/>
        <v>2.7995050230050075E-9</v>
      </c>
      <c r="AX1121" s="5">
        <f t="shared" si="1217"/>
        <v>1.42293450635597E-4</v>
      </c>
      <c r="AY1121" s="5">
        <f t="shared" si="1218"/>
        <v>6.9993286152154102E-5</v>
      </c>
      <c r="AZ1121" s="5">
        <f t="shared" si="1219"/>
        <v>1.7214636669833307E-5</v>
      </c>
      <c r="BA1121" s="5">
        <f t="shared" si="1220"/>
        <v>2.8225918224039018E-6</v>
      </c>
      <c r="BB1121" s="5">
        <f t="shared" si="1221"/>
        <v>3.4710395354419598E-7</v>
      </c>
      <c r="BC1121" s="5">
        <f t="shared" si="1222"/>
        <v>3.414766630008921E-8</v>
      </c>
      <c r="BD1121" s="5">
        <f t="shared" si="1223"/>
        <v>5.1090173571280721E-6</v>
      </c>
      <c r="BE1121" s="5">
        <f t="shared" si="1224"/>
        <v>4.3753900316861937E-6</v>
      </c>
      <c r="BF1121" s="5">
        <f t="shared" si="1225"/>
        <v>1.8735538158496617E-6</v>
      </c>
      <c r="BG1121" s="5">
        <f t="shared" si="1226"/>
        <v>5.3484053238137829E-7</v>
      </c>
      <c r="BH1121" s="5">
        <f t="shared" si="1227"/>
        <v>1.1451007945090824E-7</v>
      </c>
      <c r="BI1121" s="5">
        <f t="shared" si="1228"/>
        <v>1.9613409982178632E-8</v>
      </c>
      <c r="BJ1121" s="8">
        <f t="shared" si="1229"/>
        <v>0.41967596649188721</v>
      </c>
      <c r="BK1121" s="8">
        <f t="shared" si="1230"/>
        <v>0.38121959946201356</v>
      </c>
      <c r="BL1121" s="8">
        <f t="shared" si="1231"/>
        <v>0.19399053904785615</v>
      </c>
      <c r="BM1121" s="8">
        <f t="shared" si="1232"/>
        <v>0.15411837690236099</v>
      </c>
      <c r="BN1121" s="8">
        <f t="shared" si="1233"/>
        <v>0.84584888772473188</v>
      </c>
    </row>
    <row r="1122" spans="1:66" x14ac:dyDescent="0.25">
      <c r="A1122" t="s">
        <v>70</v>
      </c>
      <c r="B1122" t="s">
        <v>86</v>
      </c>
      <c r="C1122" t="s">
        <v>97</v>
      </c>
      <c r="D1122" s="18" t="s">
        <v>551</v>
      </c>
      <c r="E1122">
        <f>VLOOKUP(A1122,home!$A$2:$E$405,3,FALSE)</f>
        <v>1.3243</v>
      </c>
      <c r="F1122">
        <f>VLOOKUP(B1122,home!$B$2:$E$405,3,FALSE)</f>
        <v>0.85360000000000003</v>
      </c>
      <c r="G1122">
        <f>VLOOKUP(C1122,away!$B$2:$E$405,4,FALSE)</f>
        <v>0.67600000000000005</v>
      </c>
      <c r="H1122">
        <f>VLOOKUP(A1122,away!$A$2:$E$405,3,FALSE)</f>
        <v>1.1069</v>
      </c>
      <c r="I1122">
        <f>VLOOKUP(C1122,away!$B$2:$E$405,3,FALSE)</f>
        <v>1.5546</v>
      </c>
      <c r="J1122">
        <f>VLOOKUP(B1122,home!$B$2:$E$405,4,FALSE)</f>
        <v>0.98199999999999998</v>
      </c>
      <c r="K1122" s="3">
        <f t="shared" si="1178"/>
        <v>0.76416559648000004</v>
      </c>
      <c r="L1122" s="3">
        <f t="shared" si="1179"/>
        <v>1.6898125786799998</v>
      </c>
      <c r="M1122" s="5">
        <f t="shared" si="1180"/>
        <v>8.5950977428379968E-2</v>
      </c>
      <c r="N1122" s="5">
        <f t="shared" si="1181"/>
        <v>6.5680779934596992E-2</v>
      </c>
      <c r="O1122" s="5">
        <f t="shared" si="1182"/>
        <v>0.14524104280831721</v>
      </c>
      <c r="P1122" s="5">
        <f t="shared" si="1183"/>
        <v>0.11098820811099494</v>
      </c>
      <c r="Q1122" s="5">
        <f t="shared" si="1184"/>
        <v>2.5095496187996464E-2</v>
      </c>
      <c r="R1122" s="5">
        <f t="shared" si="1185"/>
        <v>0.12271507053904741</v>
      </c>
      <c r="S1122" s="5">
        <f t="shared" si="1186"/>
        <v>3.5829674973603461E-2</v>
      </c>
      <c r="T1122" s="5">
        <f t="shared" si="1187"/>
        <v>4.2406685126692413E-2</v>
      </c>
      <c r="U1122" s="5">
        <f t="shared" si="1188"/>
        <v>9.3774635075556431E-2</v>
      </c>
      <c r="V1122" s="5">
        <f t="shared" si="1189"/>
        <v>5.1407487558607122E-3</v>
      </c>
      <c r="W1122" s="5">
        <f t="shared" si="1190"/>
        <v>6.3923716044872953E-3</v>
      </c>
      <c r="X1122" s="5">
        <f t="shared" si="1191"/>
        <v>1.0801909944859486E-2</v>
      </c>
      <c r="Y1122" s="5">
        <f t="shared" si="1192"/>
        <v>9.1266016492960733E-3</v>
      </c>
      <c r="Z1122" s="5">
        <f t="shared" si="1193"/>
        <v>6.9121823263495266E-2</v>
      </c>
      <c r="AA1122" s="5">
        <f t="shared" si="1194"/>
        <v>5.2820519303933999E-2</v>
      </c>
      <c r="AB1122" s="5">
        <f t="shared" si="1195"/>
        <v>2.0181811820137039E-2</v>
      </c>
      <c r="AC1122" s="5">
        <f t="shared" si="1196"/>
        <v>4.1488947379716908E-4</v>
      </c>
      <c r="AD1122" s="5">
        <f t="shared" si="1197"/>
        <v>1.221207615016212E-3</v>
      </c>
      <c r="AE1122" s="5">
        <f t="shared" si="1198"/>
        <v>2.0636119890341978E-3</v>
      </c>
      <c r="AF1122" s="5">
        <f t="shared" si="1199"/>
        <v>1.7435587482924212E-3</v>
      </c>
      <c r="AG1122" s="5">
        <f t="shared" si="1200"/>
        <v>9.8209583484402973E-4</v>
      </c>
      <c r="AH1122" s="5">
        <f t="shared" si="1201"/>
        <v>2.9200731602987522E-2</v>
      </c>
      <c r="AI1122" s="5">
        <f t="shared" si="1202"/>
        <v>2.2314194483049346E-2</v>
      </c>
      <c r="AJ1122" s="5">
        <f t="shared" si="1203"/>
        <v>8.5258698685550648E-3</v>
      </c>
      <c r="AK1122" s="5">
        <f t="shared" si="1204"/>
        <v>2.1717254778717472E-3</v>
      </c>
      <c r="AL1122" s="5">
        <f t="shared" si="1205"/>
        <v>2.1429815291737212E-5</v>
      </c>
      <c r="AM1122" s="5">
        <f t="shared" si="1206"/>
        <v>1.8664096911095643E-4</v>
      </c>
      <c r="AN1122" s="5">
        <f t="shared" si="1207"/>
        <v>3.1538825730071946E-4</v>
      </c>
      <c r="AO1122" s="5">
        <f t="shared" si="1208"/>
        <v>2.6647352217736009E-4</v>
      </c>
      <c r="AP1122" s="5">
        <f t="shared" si="1209"/>
        <v>1.5009676988682232E-4</v>
      </c>
      <c r="AQ1122" s="5">
        <f t="shared" si="1210"/>
        <v>6.3408852443497423E-5</v>
      </c>
      <c r="AR1122" s="5">
        <f t="shared" si="1211"/>
        <v>9.8687527138773892E-3</v>
      </c>
      <c r="AS1122" s="5">
        <f t="shared" si="1212"/>
        <v>7.5413613041137332E-3</v>
      </c>
      <c r="AT1122" s="5">
        <f t="shared" si="1213"/>
        <v>2.8814244296146308E-3</v>
      </c>
      <c r="AU1122" s="5">
        <f t="shared" si="1214"/>
        <v>7.3396180598950288E-4</v>
      </c>
      <c r="AV1122" s="5">
        <f t="shared" si="1215"/>
        <v>1.4021709031687661E-4</v>
      </c>
      <c r="AW1122" s="5">
        <f t="shared" si="1216"/>
        <v>7.6867356723500927E-7</v>
      </c>
      <c r="AX1122" s="5">
        <f t="shared" si="1217"/>
        <v>2.377076791471321E-5</v>
      </c>
      <c r="AY1122" s="5">
        <f t="shared" si="1218"/>
        <v>4.0168142627165333E-5</v>
      </c>
      <c r="AZ1122" s="5">
        <f t="shared" si="1219"/>
        <v>3.3938316336798146E-5</v>
      </c>
      <c r="BA1122" s="5">
        <f t="shared" si="1220"/>
        <v>1.911646461504748E-5</v>
      </c>
      <c r="BB1122" s="5">
        <f t="shared" si="1221"/>
        <v>8.0758105915995848E-6</v>
      </c>
      <c r="BC1122" s="5">
        <f t="shared" si="1222"/>
        <v>2.7293212641444317E-6</v>
      </c>
      <c r="BD1122" s="5">
        <f t="shared" si="1223"/>
        <v>2.7793904119653972E-3</v>
      </c>
      <c r="BE1122" s="5">
        <f t="shared" si="1224"/>
        <v>2.1239145320103305E-3</v>
      </c>
      <c r="BF1122" s="5">
        <f t="shared" si="1225"/>
        <v>8.1151120761310716E-4</v>
      </c>
      <c r="BG1122" s="5">
        <f t="shared" si="1226"/>
        <v>2.0670964867195842E-4</v>
      </c>
      <c r="BH1122" s="5">
        <f t="shared" si="1227"/>
        <v>3.9490100493894581E-5</v>
      </c>
      <c r="BI1122" s="5">
        <f t="shared" si="1228"/>
        <v>6.0353952397944204E-6</v>
      </c>
      <c r="BJ1122" s="8">
        <f t="shared" si="1229"/>
        <v>0.16662412582938441</v>
      </c>
      <c r="BK1122" s="8">
        <f t="shared" si="1230"/>
        <v>0.23838609670055513</v>
      </c>
      <c r="BL1122" s="8">
        <f t="shared" si="1231"/>
        <v>0.52407836961936249</v>
      </c>
      <c r="BM1122" s="8">
        <f t="shared" si="1232"/>
        <v>0.44249944093440435</v>
      </c>
      <c r="BN1122" s="8">
        <f t="shared" si="1233"/>
        <v>0.55567157500933295</v>
      </c>
    </row>
    <row r="1123" spans="1:66" x14ac:dyDescent="0.25">
      <c r="A1123" t="s">
        <v>70</v>
      </c>
      <c r="B1123" t="s">
        <v>100</v>
      </c>
      <c r="C1123" t="s">
        <v>106</v>
      </c>
      <c r="D1123" s="18" t="s">
        <v>551</v>
      </c>
      <c r="E1123">
        <f>VLOOKUP(A1123,home!$A$2:$E$405,3,FALSE)</f>
        <v>1.3243</v>
      </c>
      <c r="F1123">
        <f>VLOOKUP(B1123,home!$B$2:$E$405,3,FALSE)</f>
        <v>0.78790000000000004</v>
      </c>
      <c r="G1123">
        <f>VLOOKUP(C1123,away!$B$2:$E$405,4,FALSE)</f>
        <v>0.9526</v>
      </c>
      <c r="H1123">
        <f>VLOOKUP(A1123,away!$A$2:$E$405,3,FALSE)</f>
        <v>1.1069</v>
      </c>
      <c r="I1123">
        <f>VLOOKUP(C1123,away!$B$2:$E$405,3,FALSE)</f>
        <v>1.4408000000000001</v>
      </c>
      <c r="J1123">
        <f>VLOOKUP(B1123,home!$B$2:$E$405,4,FALSE)</f>
        <v>1.0605</v>
      </c>
      <c r="K1123" s="3">
        <f t="shared" si="1178"/>
        <v>0.99395805302200013</v>
      </c>
      <c r="L1123" s="3">
        <f t="shared" si="1179"/>
        <v>1.69130822196</v>
      </c>
      <c r="M1123" s="5">
        <f t="shared" si="1180"/>
        <v>6.8203030817422114E-2</v>
      </c>
      <c r="N1123" s="5">
        <f t="shared" si="1181"/>
        <v>6.779095172148436E-2</v>
      </c>
      <c r="O1123" s="5">
        <f t="shared" si="1182"/>
        <v>0.11535234678409728</v>
      </c>
      <c r="P1123" s="5">
        <f t="shared" si="1183"/>
        <v>0.1146553940210399</v>
      </c>
      <c r="Q1123" s="5">
        <f t="shared" si="1184"/>
        <v>3.36906811927975E-2</v>
      </c>
      <c r="R1123" s="5">
        <f t="shared" si="1185"/>
        <v>9.7548186269162479E-2</v>
      </c>
      <c r="S1123" s="5">
        <f t="shared" si="1186"/>
        <v>4.8186492669625887E-2</v>
      </c>
      <c r="T1123" s="5">
        <f t="shared" si="1187"/>
        <v>5.698132610481154E-2</v>
      </c>
      <c r="U1123" s="5">
        <f t="shared" si="1188"/>
        <v>9.6958805299924136E-2</v>
      </c>
      <c r="V1123" s="5">
        <f t="shared" si="1189"/>
        <v>9.0006448187158125E-3</v>
      </c>
      <c r="W1123" s="5">
        <f t="shared" si="1190"/>
        <v>1.1162374627792642E-2</v>
      </c>
      <c r="X1123" s="5">
        <f t="shared" si="1191"/>
        <v>1.8879015984583386E-2</v>
      </c>
      <c r="Y1123" s="5">
        <f t="shared" si="1192"/>
        <v>1.5965117478620078E-2</v>
      </c>
      <c r="Z1123" s="5">
        <f t="shared" si="1193"/>
        <v>5.4994683158106683E-2</v>
      </c>
      <c r="AA1123" s="5">
        <f t="shared" si="1194"/>
        <v>5.4662408198393492E-2</v>
      </c>
      <c r="AB1123" s="5">
        <f t="shared" si="1195"/>
        <v>2.7166070413184508E-2</v>
      </c>
      <c r="AC1123" s="5">
        <f t="shared" si="1196"/>
        <v>9.4568055276005448E-4</v>
      </c>
      <c r="AD1123" s="5">
        <f t="shared" si="1197"/>
        <v>2.7737330380357365E-3</v>
      </c>
      <c r="AE1123" s="5">
        <f t="shared" si="1198"/>
        <v>4.6912374927519295E-3</v>
      </c>
      <c r="AF1123" s="5">
        <f t="shared" si="1199"/>
        <v>3.9671642713291783E-3</v>
      </c>
      <c r="AG1123" s="5">
        <f t="shared" si="1200"/>
        <v>2.2365658499883304E-3</v>
      </c>
      <c r="AH1123" s="5">
        <f t="shared" si="1201"/>
        <v>2.3253239947347733E-2</v>
      </c>
      <c r="AI1123" s="5">
        <f t="shared" si="1202"/>
        <v>2.3112745104519147E-2</v>
      </c>
      <c r="AJ1123" s="5">
        <f t="shared" si="1203"/>
        <v>1.1486549562040808E-2</v>
      </c>
      <c r="AK1123" s="5">
        <f t="shared" si="1204"/>
        <v>3.8057161462089306E-3</v>
      </c>
      <c r="AL1123" s="5">
        <f t="shared" si="1205"/>
        <v>6.3590943156175222E-5</v>
      </c>
      <c r="AM1123" s="5">
        <f t="shared" si="1206"/>
        <v>5.5139485801775979E-4</v>
      </c>
      <c r="AN1123" s="5">
        <f t="shared" si="1207"/>
        <v>9.3257865691190388E-4</v>
      </c>
      <c r="AO1123" s="5">
        <f t="shared" si="1208"/>
        <v>7.8863897502975879E-4</v>
      </c>
      <c r="AP1123" s="5">
        <f t="shared" si="1209"/>
        <v>4.446105275419793E-4</v>
      </c>
      <c r="AQ1123" s="5">
        <f t="shared" si="1210"/>
        <v>1.8799336020043059E-4</v>
      </c>
      <c r="AR1123" s="5">
        <f t="shared" si="1211"/>
        <v>7.8656791820315881E-3</v>
      </c>
      <c r="AS1123" s="5">
        <f t="shared" si="1212"/>
        <v>7.818155165467796E-3</v>
      </c>
      <c r="AT1123" s="5">
        <f t="shared" si="1213"/>
        <v>3.8854591432461315E-3</v>
      </c>
      <c r="AU1123" s="5">
        <f t="shared" si="1214"/>
        <v>1.2873278017058181E-3</v>
      </c>
      <c r="AV1123" s="5">
        <f t="shared" si="1215"/>
        <v>3.1988745884615154E-4</v>
      </c>
      <c r="AW1123" s="5">
        <f t="shared" si="1216"/>
        <v>2.9695017282128505E-6</v>
      </c>
      <c r="AX1123" s="5">
        <f t="shared" si="1217"/>
        <v>9.1343893253612417E-5</v>
      </c>
      <c r="AY1123" s="5">
        <f t="shared" si="1218"/>
        <v>1.5449067768567122E-4</v>
      </c>
      <c r="AZ1123" s="5">
        <f t="shared" si="1219"/>
        <v>1.3064567669297407E-4</v>
      </c>
      <c r="BA1123" s="5">
        <f t="shared" si="1220"/>
        <v>7.365403571811832E-5</v>
      </c>
      <c r="BB1123" s="5">
        <f t="shared" si="1221"/>
        <v>3.1142919047647245E-5</v>
      </c>
      <c r="BC1123" s="5">
        <f t="shared" si="1222"/>
        <v>1.0534455008224096E-5</v>
      </c>
      <c r="BD1123" s="5">
        <f t="shared" si="1223"/>
        <v>2.2172146453116044E-3</v>
      </c>
      <c r="BE1123" s="5">
        <f t="shared" si="1224"/>
        <v>2.2038183519857866E-3</v>
      </c>
      <c r="BF1123" s="5">
        <f t="shared" si="1225"/>
        <v>1.0952514991769728E-3</v>
      </c>
      <c r="BG1123" s="5">
        <f t="shared" si="1226"/>
        <v>3.6287801589712353E-4</v>
      </c>
      <c r="BH1123" s="5">
        <f t="shared" si="1227"/>
        <v>9.0171381541397829E-5</v>
      </c>
      <c r="BI1123" s="5">
        <f t="shared" si="1228"/>
        <v>1.7925314167038347E-5</v>
      </c>
      <c r="BJ1123" s="8">
        <f t="shared" si="1229"/>
        <v>0.22153519579730277</v>
      </c>
      <c r="BK1123" s="8">
        <f t="shared" si="1230"/>
        <v>0.24120932450040561</v>
      </c>
      <c r="BL1123" s="8">
        <f t="shared" si="1231"/>
        <v>0.48050983568425604</v>
      </c>
      <c r="BM1123" s="8">
        <f t="shared" si="1232"/>
        <v>0.50085692715810981</v>
      </c>
      <c r="BN1123" s="8">
        <f t="shared" si="1233"/>
        <v>0.49724059080600369</v>
      </c>
    </row>
    <row r="1124" spans="1:66" x14ac:dyDescent="0.25">
      <c r="A1124" t="s">
        <v>70</v>
      </c>
      <c r="B1124" t="s">
        <v>84</v>
      </c>
      <c r="C1124" t="s">
        <v>88</v>
      </c>
      <c r="D1124" s="18" t="s">
        <v>551</v>
      </c>
      <c r="E1124">
        <f>VLOOKUP(A1124,home!$A$2:$E$405,3,FALSE)</f>
        <v>1.3243</v>
      </c>
      <c r="F1124">
        <f>VLOOKUP(B1124,home!$B$2:$E$405,3,FALSE)</f>
        <v>1.1163000000000001</v>
      </c>
      <c r="G1124">
        <f>VLOOKUP(C1124,away!$B$2:$E$405,4,FALSE)</f>
        <v>1.0506</v>
      </c>
      <c r="H1124">
        <f>VLOOKUP(A1124,away!$A$2:$E$405,3,FALSE)</f>
        <v>1.1069</v>
      </c>
      <c r="I1124">
        <f>VLOOKUP(C1124,away!$B$2:$E$405,3,FALSE)</f>
        <v>1.1783999999999999</v>
      </c>
      <c r="J1124">
        <f>VLOOKUP(B1124,home!$B$2:$E$405,4,FALSE)</f>
        <v>0.86409999999999998</v>
      </c>
      <c r="K1124" s="3">
        <f t="shared" si="1178"/>
        <v>1.553118884154</v>
      </c>
      <c r="L1124" s="3">
        <f t="shared" si="1179"/>
        <v>1.127106946536</v>
      </c>
      <c r="M1124" s="5">
        <f t="shared" si="1180"/>
        <v>6.8547672238078394E-2</v>
      </c>
      <c r="N1124" s="5">
        <f t="shared" si="1181"/>
        <v>0.10646268421775844</v>
      </c>
      <c r="O1124" s="5">
        <f t="shared" si="1182"/>
        <v>7.726055754841106E-2</v>
      </c>
      <c r="P1124" s="5">
        <f t="shared" si="1183"/>
        <v>0.1199948309287041</v>
      </c>
      <c r="Q1124" s="5">
        <f t="shared" si="1184"/>
        <v>8.2674602658162344E-2</v>
      </c>
      <c r="R1124" s="5">
        <f t="shared" si="1185"/>
        <v>4.354045555302926E-2</v>
      </c>
      <c r="S1124" s="5">
        <f t="shared" si="1186"/>
        <v>5.2513670338792867E-2</v>
      </c>
      <c r="T1124" s="5">
        <f t="shared" si="1187"/>
        <v>9.3183118958118427E-2</v>
      </c>
      <c r="U1124" s="5">
        <f t="shared" si="1188"/>
        <v>6.7623503744077648E-2</v>
      </c>
      <c r="V1124" s="5">
        <f t="shared" si="1189"/>
        <v>1.0214090246344443E-2</v>
      </c>
      <c r="W1124" s="5">
        <f t="shared" si="1190"/>
        <v>4.2801162209440136E-2</v>
      </c>
      <c r="X1124" s="5">
        <f t="shared" si="1191"/>
        <v>4.8241487246074098E-2</v>
      </c>
      <c r="Y1124" s="5">
        <f t="shared" si="1192"/>
        <v>2.718665769313899E-2</v>
      </c>
      <c r="Z1124" s="5">
        <f t="shared" si="1193"/>
        <v>1.6358249969720406E-2</v>
      </c>
      <c r="AA1124" s="5">
        <f t="shared" si="1194"/>
        <v>2.5406306939684362E-2</v>
      </c>
      <c r="AB1124" s="5">
        <f t="shared" si="1195"/>
        <v>1.9729507542318309E-2</v>
      </c>
      <c r="AC1124" s="5">
        <f t="shared" si="1196"/>
        <v>1.1175051538801404E-3</v>
      </c>
      <c r="AD1124" s="5">
        <f t="shared" si="1197"/>
        <v>1.661882332280501E-2</v>
      </c>
      <c r="AE1124" s="5">
        <f t="shared" si="1198"/>
        <v>1.8731191210388014E-2</v>
      </c>
      <c r="AF1124" s="5">
        <f t="shared" si="1199"/>
        <v>1.0556027865061201E-2</v>
      </c>
      <c r="AG1124" s="5">
        <f t="shared" si="1200"/>
        <v>3.9659241115126862E-3</v>
      </c>
      <c r="AH1124" s="5">
        <f t="shared" si="1201"/>
        <v>4.6093742935110447E-3</v>
      </c>
      <c r="AI1124" s="5">
        <f t="shared" si="1202"/>
        <v>7.1589062593860062E-3</v>
      </c>
      <c r="AJ1124" s="5">
        <f t="shared" si="1203"/>
        <v>5.5593162506703412E-3</v>
      </c>
      <c r="AK1124" s="5">
        <f t="shared" si="1204"/>
        <v>2.8780930173001058E-3</v>
      </c>
      <c r="AL1124" s="5">
        <f t="shared" si="1205"/>
        <v>7.8249100296837041E-5</v>
      </c>
      <c r="AM1124" s="5">
        <f t="shared" si="1206"/>
        <v>5.162201667013473E-3</v>
      </c>
      <c r="AN1124" s="5">
        <f t="shared" si="1207"/>
        <v>5.8183533583106043E-3</v>
      </c>
      <c r="AO1124" s="5">
        <f t="shared" si="1208"/>
        <v>3.2789532437764736E-3</v>
      </c>
      <c r="AP1124" s="5">
        <f t="shared" si="1209"/>
        <v>1.2319103261424042E-3</v>
      </c>
      <c r="AQ1124" s="5">
        <f t="shared" si="1210"/>
        <v>3.4712367152613322E-4</v>
      </c>
      <c r="AR1124" s="5">
        <f t="shared" si="1211"/>
        <v>1.0390515570801524E-3</v>
      </c>
      <c r="AS1124" s="5">
        <f t="shared" si="1212"/>
        <v>1.6137705949108027E-3</v>
      </c>
      <c r="AT1124" s="5">
        <f t="shared" si="1213"/>
        <v>1.2531887928242018E-3</v>
      </c>
      <c r="AU1124" s="5">
        <f t="shared" si="1214"/>
        <v>6.4878372651514069E-4</v>
      </c>
      <c r="AV1124" s="5">
        <f t="shared" si="1215"/>
        <v>2.5190956434561741E-4</v>
      </c>
      <c r="AW1124" s="5">
        <f t="shared" si="1216"/>
        <v>3.804930063785383E-6</v>
      </c>
      <c r="AX1124" s="5">
        <f t="shared" si="1217"/>
        <v>1.3362521488083133E-3</v>
      </c>
      <c r="AY1124" s="5">
        <f t="shared" si="1218"/>
        <v>1.5060990792455065E-3</v>
      </c>
      <c r="AZ1124" s="5">
        <f t="shared" si="1219"/>
        <v>8.4876736719454219E-4</v>
      </c>
      <c r="BA1124" s="5">
        <f t="shared" si="1220"/>
        <v>3.1888386518601333E-4</v>
      </c>
      <c r="BB1124" s="5">
        <f t="shared" si="1221"/>
        <v>8.9854054897351229E-5</v>
      </c>
      <c r="BC1124" s="5">
        <f t="shared" si="1222"/>
        <v>2.0255025889846319E-5</v>
      </c>
      <c r="BD1124" s="5">
        <f t="shared" si="1223"/>
        <v>1.9518703796568104E-4</v>
      </c>
      <c r="BE1124" s="5">
        <f t="shared" si="1224"/>
        <v>3.0314867460658299E-4</v>
      </c>
      <c r="BF1124" s="5">
        <f t="shared" si="1225"/>
        <v>2.3541296561887018E-4</v>
      </c>
      <c r="BG1124" s="5">
        <f t="shared" si="1226"/>
        <v>1.2187477415912119E-4</v>
      </c>
      <c r="BH1124" s="5">
        <f t="shared" si="1227"/>
        <v>4.7321503312133781E-5</v>
      </c>
      <c r="BI1124" s="5">
        <f t="shared" si="1228"/>
        <v>1.4699184084126194E-5</v>
      </c>
      <c r="BJ1124" s="8">
        <f t="shared" si="1229"/>
        <v>0.47038033330045004</v>
      </c>
      <c r="BK1124" s="8">
        <f t="shared" si="1230"/>
        <v>0.25397211708534229</v>
      </c>
      <c r="BL1124" s="8">
        <f t="shared" si="1231"/>
        <v>0.25949036952381072</v>
      </c>
      <c r="BM1124" s="8">
        <f t="shared" si="1232"/>
        <v>0.50021797258599809</v>
      </c>
      <c r="BN1124" s="8">
        <f t="shared" si="1233"/>
        <v>0.49848080314414361</v>
      </c>
    </row>
    <row r="1125" spans="1:66" x14ac:dyDescent="0.25">
      <c r="A1125" t="s">
        <v>70</v>
      </c>
      <c r="B1125" t="s">
        <v>80</v>
      </c>
      <c r="C1125" t="s">
        <v>72</v>
      </c>
      <c r="D1125" s="18" t="s">
        <v>551</v>
      </c>
      <c r="E1125">
        <f>VLOOKUP(A1125,home!$A$2:$E$405,3,FALSE)</f>
        <v>1.3243</v>
      </c>
      <c r="F1125">
        <f>VLOOKUP(B1125,home!$B$2:$E$405,3,FALSE)</f>
        <v>0.88639999999999997</v>
      </c>
      <c r="G1125">
        <f>VLOOKUP(C1125,away!$B$2:$E$405,4,FALSE)</f>
        <v>1.1163000000000001</v>
      </c>
      <c r="H1125">
        <f>VLOOKUP(A1125,away!$A$2:$E$405,3,FALSE)</f>
        <v>1.1069</v>
      </c>
      <c r="I1125">
        <f>VLOOKUP(C1125,away!$B$2:$E$405,3,FALSE)</f>
        <v>0.90339999999999998</v>
      </c>
      <c r="J1125">
        <f>VLOOKUP(B1125,home!$B$2:$E$405,4,FALSE)</f>
        <v>1.0605</v>
      </c>
      <c r="K1125" s="3">
        <f t="shared" si="1178"/>
        <v>1.3103793821759999</v>
      </c>
      <c r="L1125" s="3">
        <f t="shared" si="1179"/>
        <v>1.06047185433</v>
      </c>
      <c r="M1125" s="5">
        <f t="shared" si="1180"/>
        <v>9.3401185929870179E-2</v>
      </c>
      <c r="N1125" s="5">
        <f t="shared" si="1181"/>
        <v>0.12239098831328898</v>
      </c>
      <c r="O1125" s="5">
        <f t="shared" si="1182"/>
        <v>9.9049328839670533E-2</v>
      </c>
      <c r="P1125" s="5">
        <f t="shared" si="1183"/>
        <v>0.12979219832987493</v>
      </c>
      <c r="Q1125" s="5">
        <f t="shared" si="1184"/>
        <v>8.0189313824938852E-2</v>
      </c>
      <c r="R1125" s="5">
        <f t="shared" si="1185"/>
        <v>5.2519512712373671E-2</v>
      </c>
      <c r="S1125" s="5">
        <f t="shared" si="1186"/>
        <v>4.509047336923093E-2</v>
      </c>
      <c r="T1125" s="5">
        <f t="shared" si="1187"/>
        <v>8.5038510329383213E-2</v>
      </c>
      <c r="U1125" s="5">
        <f t="shared" si="1188"/>
        <v>6.8820486620224788E-2</v>
      </c>
      <c r="V1125" s="5">
        <f t="shared" si="1189"/>
        <v>6.9620715602778591E-3</v>
      </c>
      <c r="W1125" s="5">
        <f t="shared" si="1190"/>
        <v>3.5026141169013564E-2</v>
      </c>
      <c r="X1125" s="5">
        <f t="shared" si="1191"/>
        <v>3.7144236875528168E-2</v>
      </c>
      <c r="Y1125" s="5">
        <f t="shared" si="1192"/>
        <v>1.9695208878532062E-2</v>
      </c>
      <c r="Z1125" s="5">
        <f t="shared" si="1193"/>
        <v>1.8565155011532976E-2</v>
      </c>
      <c r="AA1125" s="5">
        <f t="shared" si="1194"/>
        <v>2.432739635401425E-2</v>
      </c>
      <c r="AB1125" s="5">
        <f t="shared" si="1195"/>
        <v>1.593905930216194E-2</v>
      </c>
      <c r="AC1125" s="5">
        <f t="shared" si="1196"/>
        <v>6.0466481484028388E-4</v>
      </c>
      <c r="AD1125" s="5">
        <f t="shared" si="1197"/>
        <v>1.1474383306265346E-2</v>
      </c>
      <c r="AE1125" s="5">
        <f t="shared" si="1198"/>
        <v>1.2168260542088407E-2</v>
      </c>
      <c r="AF1125" s="5">
        <f t="shared" si="1199"/>
        <v>6.4520489105195315E-3</v>
      </c>
      <c r="AG1125" s="5">
        <f t="shared" si="1200"/>
        <v>2.2807387574555016E-3</v>
      </c>
      <c r="AH1125" s="5">
        <f t="shared" si="1201"/>
        <v>4.9219560902510661E-3</v>
      </c>
      <c r="AI1125" s="5">
        <f t="shared" si="1202"/>
        <v>6.4496297806405922E-3</v>
      </c>
      <c r="AJ1125" s="5">
        <f t="shared" si="1203"/>
        <v>4.2257309436098756E-3</v>
      </c>
      <c r="AK1125" s="5">
        <f t="shared" si="1204"/>
        <v>1.8457702343765039E-3</v>
      </c>
      <c r="AL1125" s="5">
        <f t="shared" si="1205"/>
        <v>3.3610183763522694E-5</v>
      </c>
      <c r="AM1125" s="5">
        <f t="shared" si="1206"/>
        <v>3.0071590615429154E-3</v>
      </c>
      <c r="AN1125" s="5">
        <f t="shared" si="1207"/>
        <v>3.1890075462596783E-3</v>
      </c>
      <c r="AO1125" s="5">
        <f t="shared" si="1208"/>
        <v>1.6909263730271818E-3</v>
      </c>
      <c r="AP1125" s="5">
        <f t="shared" si="1209"/>
        <v>5.9772660877987908E-4</v>
      </c>
      <c r="AQ1125" s="5">
        <f t="shared" si="1210"/>
        <v>1.5846806129879516E-4</v>
      </c>
      <c r="AR1125" s="5">
        <f t="shared" si="1211"/>
        <v>1.0439191803918774E-3</v>
      </c>
      <c r="AS1125" s="5">
        <f t="shared" si="1212"/>
        <v>1.3679301706435846E-3</v>
      </c>
      <c r="AT1125" s="5">
        <f t="shared" si="1213"/>
        <v>8.9625374593392548E-4</v>
      </c>
      <c r="AU1125" s="5">
        <f t="shared" si="1214"/>
        <v>3.9147747662327415E-4</v>
      </c>
      <c r="AV1125" s="5">
        <f t="shared" si="1215"/>
        <v>1.2824600348835643E-4</v>
      </c>
      <c r="AW1125" s="5">
        <f t="shared" si="1216"/>
        <v>1.2973721887970319E-6</v>
      </c>
      <c r="AX1125" s="5">
        <f t="shared" si="1217"/>
        <v>6.5675320552825993E-4</v>
      </c>
      <c r="AY1125" s="5">
        <f t="shared" si="1218"/>
        <v>6.9646828970372542E-4</v>
      </c>
      <c r="AZ1125" s="5">
        <f t="shared" si="1219"/>
        <v>3.6929250933207664E-4</v>
      </c>
      <c r="BA1125" s="5">
        <f t="shared" si="1220"/>
        <v>1.3054143738718872E-4</v>
      </c>
      <c r="BB1125" s="5">
        <f t="shared" si="1221"/>
        <v>3.46088800432239E-5</v>
      </c>
      <c r="BC1125" s="5">
        <f t="shared" si="1222"/>
        <v>7.3403486391444392E-6</v>
      </c>
      <c r="BD1125" s="5">
        <f t="shared" si="1223"/>
        <v>1.8450781816680458E-4</v>
      </c>
      <c r="BE1125" s="5">
        <f t="shared" si="1224"/>
        <v>2.4177524077605912E-4</v>
      </c>
      <c r="BF1125" s="5">
        <f t="shared" si="1225"/>
        <v>1.5840864531679305E-4</v>
      </c>
      <c r="BG1125" s="5">
        <f t="shared" si="1226"/>
        <v>6.9191807593852099E-5</v>
      </c>
      <c r="BH1125" s="5">
        <f t="shared" si="1227"/>
        <v>2.2666879521618157E-5</v>
      </c>
      <c r="BI1125" s="5">
        <f t="shared" si="1228"/>
        <v>5.9404423166791592E-6</v>
      </c>
      <c r="BJ1125" s="8">
        <f t="shared" si="1229"/>
        <v>0.42239812322855563</v>
      </c>
      <c r="BK1125" s="8">
        <f t="shared" si="1230"/>
        <v>0.27658067247756141</v>
      </c>
      <c r="BL1125" s="8">
        <f t="shared" si="1231"/>
        <v>0.28260918828809606</v>
      </c>
      <c r="BM1125" s="8">
        <f t="shared" si="1232"/>
        <v>0.42211544013821406</v>
      </c>
      <c r="BN1125" s="8">
        <f t="shared" si="1233"/>
        <v>0.57734252795001717</v>
      </c>
    </row>
    <row r="1126" spans="1:66" x14ac:dyDescent="0.25">
      <c r="A1126" t="s">
        <v>70</v>
      </c>
      <c r="B1126" t="s">
        <v>78</v>
      </c>
      <c r="C1126" t="s">
        <v>61</v>
      </c>
      <c r="D1126" s="18" t="s">
        <v>551</v>
      </c>
      <c r="E1126">
        <f>VLOOKUP(A1126,home!$A$2:$E$405,3,FALSE)</f>
        <v>1.3243</v>
      </c>
      <c r="F1126">
        <f>VLOOKUP(B1126,home!$B$2:$E$405,3,FALSE)</f>
        <v>0.65659999999999996</v>
      </c>
      <c r="G1126">
        <f>VLOOKUP(C1126,away!$B$2:$E$405,4,FALSE)</f>
        <v>1.0833999999999999</v>
      </c>
      <c r="H1126">
        <f>VLOOKUP(A1126,away!$A$2:$E$405,3,FALSE)</f>
        <v>1.1069</v>
      </c>
      <c r="I1126">
        <f>VLOOKUP(C1126,away!$B$2:$E$405,3,FALSE)</f>
        <v>1.0998000000000001</v>
      </c>
      <c r="J1126">
        <f>VLOOKUP(B1126,home!$B$2:$E$405,4,FALSE)</f>
        <v>1.0998000000000001</v>
      </c>
      <c r="K1126" s="3">
        <f t="shared" si="1178"/>
        <v>0.94205463069199991</v>
      </c>
      <c r="L1126" s="3">
        <f t="shared" si="1179"/>
        <v>1.3388620082760001</v>
      </c>
      <c r="M1126" s="5">
        <f t="shared" si="1180"/>
        <v>0.10219049198370038</v>
      </c>
      <c r="N1126" s="5">
        <f t="shared" si="1181"/>
        <v>9.6269026185938633E-2</v>
      </c>
      <c r="O1126" s="5">
        <f t="shared" si="1182"/>
        <v>0.13681896732400958</v>
      </c>
      <c r="P1126" s="5">
        <f t="shared" si="1183"/>
        <v>0.12889094173408064</v>
      </c>
      <c r="Q1126" s="5">
        <f t="shared" si="1184"/>
        <v>4.534534095533644E-2</v>
      </c>
      <c r="R1126" s="5">
        <f t="shared" si="1185"/>
        <v>9.1590858680835968E-2</v>
      </c>
      <c r="S1126" s="5">
        <f t="shared" si="1186"/>
        <v>4.0641928956922833E-2</v>
      </c>
      <c r="T1126" s="5">
        <f t="shared" si="1187"/>
        <v>6.0711154257421705E-2</v>
      </c>
      <c r="U1126" s="5">
        <f t="shared" si="1188"/>
        <v>8.6283592549338081E-2</v>
      </c>
      <c r="V1126" s="5">
        <f t="shared" si="1189"/>
        <v>5.6956554540241715E-3</v>
      </c>
      <c r="W1126" s="5">
        <f t="shared" si="1190"/>
        <v>1.4239262809094098E-2</v>
      </c>
      <c r="X1126" s="5">
        <f t="shared" si="1191"/>
        <v>1.9064408000953482E-2</v>
      </c>
      <c r="Y1126" s="5">
        <f t="shared" si="1192"/>
        <v>1.2762305791374814E-2</v>
      </c>
      <c r="Z1126" s="5">
        <f t="shared" si="1193"/>
        <v>4.0875840331049129E-2</v>
      </c>
      <c r="AA1126" s="5">
        <f t="shared" si="1194"/>
        <v>3.850727466729164E-2</v>
      </c>
      <c r="AB1126" s="5">
        <f t="shared" si="1195"/>
        <v>1.8137978207825412E-2</v>
      </c>
      <c r="AC1126" s="5">
        <f t="shared" si="1196"/>
        <v>4.4898893050828126E-4</v>
      </c>
      <c r="AD1126" s="5">
        <f t="shared" si="1197"/>
        <v>3.3535408667368671E-3</v>
      </c>
      <c r="AE1126" s="5">
        <f t="shared" si="1198"/>
        <v>4.4899284596749602E-3</v>
      </c>
      <c r="AF1126" s="5">
        <f t="shared" si="1199"/>
        <v>3.0056973172679926E-3</v>
      </c>
      <c r="AG1126" s="5">
        <f t="shared" si="1200"/>
        <v>1.3414046488224038E-3</v>
      </c>
      <c r="AH1126" s="5">
        <f t="shared" si="1201"/>
        <v>1.3681777418899381E-2</v>
      </c>
      <c r="AI1126" s="5">
        <f t="shared" si="1202"/>
        <v>1.2888981773571399E-2</v>
      </c>
      <c r="AJ1126" s="5">
        <f t="shared" si="1203"/>
        <v>6.0710624823488608E-3</v>
      </c>
      <c r="AK1126" s="5">
        <f t="shared" si="1204"/>
        <v>1.9064241749057378E-3</v>
      </c>
      <c r="AL1126" s="5">
        <f t="shared" si="1205"/>
        <v>2.2652051069729879E-5</v>
      </c>
      <c r="AM1126" s="5">
        <f t="shared" si="1206"/>
        <v>6.3184374054486587E-4</v>
      </c>
      <c r="AN1126" s="5">
        <f t="shared" si="1207"/>
        <v>8.4595157938251913E-4</v>
      </c>
      <c r="AO1126" s="5">
        <f t="shared" si="1208"/>
        <v>5.6630621523816684E-4</v>
      </c>
      <c r="AP1126" s="5">
        <f t="shared" si="1209"/>
        <v>2.5273529221098438E-4</v>
      </c>
      <c r="AQ1126" s="5">
        <f t="shared" si="1210"/>
        <v>8.4594420222955009E-5</v>
      </c>
      <c r="AR1126" s="5">
        <f t="shared" si="1211"/>
        <v>3.6636023983705702E-3</v>
      </c>
      <c r="AS1126" s="5">
        <f t="shared" si="1212"/>
        <v>3.4513136043993124E-3</v>
      </c>
      <c r="AT1126" s="5">
        <f t="shared" si="1213"/>
        <v>1.6256629814973345E-3</v>
      </c>
      <c r="AU1126" s="5">
        <f t="shared" si="1214"/>
        <v>5.1048777988804239E-4</v>
      </c>
      <c r="AV1126" s="5">
        <f t="shared" si="1215"/>
        <v>1.2022684423880217E-4</v>
      </c>
      <c r="AW1126" s="5">
        <f t="shared" si="1216"/>
        <v>7.9362792029931727E-7</v>
      </c>
      <c r="AX1126" s="5">
        <f t="shared" si="1217"/>
        <v>9.9205220275674203E-5</v>
      </c>
      <c r="AY1126" s="5">
        <f t="shared" si="1218"/>
        <v>1.3282210044975214E-4</v>
      </c>
      <c r="AZ1126" s="5">
        <f t="shared" si="1219"/>
        <v>8.8915232075795889E-5</v>
      </c>
      <c r="BA1126" s="5">
        <f t="shared" si="1220"/>
        <v>3.9681742061108912E-5</v>
      </c>
      <c r="BB1126" s="5">
        <f t="shared" si="1221"/>
        <v>1.3282094216956617E-5</v>
      </c>
      <c r="BC1126" s="5">
        <f t="shared" si="1222"/>
        <v>3.5565782674851157E-6</v>
      </c>
      <c r="BD1126" s="5">
        <f t="shared" si="1223"/>
        <v>8.1750967743453274E-4</v>
      </c>
      <c r="BE1126" s="5">
        <f t="shared" si="1224"/>
        <v>7.7013877726272474E-4</v>
      </c>
      <c r="BF1126" s="5">
        <f t="shared" si="1225"/>
        <v>3.6275640069791218E-4</v>
      </c>
      <c r="BG1126" s="5">
        <f t="shared" si="1226"/>
        <v>1.1391211569687695E-4</v>
      </c>
      <c r="BH1126" s="5">
        <f t="shared" si="1227"/>
        <v>2.6827859021041443E-5</v>
      </c>
      <c r="BI1126" s="5">
        <f t="shared" si="1228"/>
        <v>5.0546617644648482E-6</v>
      </c>
      <c r="BJ1126" s="8">
        <f t="shared" si="1229"/>
        <v>0.26334096350756769</v>
      </c>
      <c r="BK1126" s="8">
        <f t="shared" si="1230"/>
        <v>0.27802348121075571</v>
      </c>
      <c r="BL1126" s="8">
        <f t="shared" si="1231"/>
        <v>0.41735441037929771</v>
      </c>
      <c r="BM1126" s="8">
        <f t="shared" si="1232"/>
        <v>0.39835704009223921</v>
      </c>
      <c r="BN1126" s="8">
        <f t="shared" si="1233"/>
        <v>0.60110562686390168</v>
      </c>
    </row>
    <row r="1127" spans="1:66" x14ac:dyDescent="0.25">
      <c r="A1127" t="s">
        <v>70</v>
      </c>
      <c r="B1127" t="s">
        <v>344</v>
      </c>
      <c r="C1127" t="s">
        <v>309</v>
      </c>
      <c r="D1127" s="18" t="s">
        <v>551</v>
      </c>
      <c r="E1127">
        <f>VLOOKUP(A1127,home!$A$2:$E$405,3,FALSE)</f>
        <v>1.3243</v>
      </c>
      <c r="F1127">
        <f>VLOOKUP(B1127,home!$B$2:$E$405,3,FALSE)</f>
        <v>0.6895</v>
      </c>
      <c r="G1127">
        <f>VLOOKUP(C1127,away!$B$2:$E$405,4,FALSE)</f>
        <v>0.72230000000000005</v>
      </c>
      <c r="H1127">
        <f>VLOOKUP(A1127,away!$A$2:$E$405,3,FALSE)</f>
        <v>1.1069</v>
      </c>
      <c r="I1127">
        <f>VLOOKUP(C1127,away!$B$2:$E$405,3,FALSE)</f>
        <v>1.0998000000000001</v>
      </c>
      <c r="J1127">
        <f>VLOOKUP(B1127,home!$B$2:$E$405,4,FALSE)</f>
        <v>1.3748</v>
      </c>
      <c r="K1127" s="3">
        <f t="shared" si="1178"/>
        <v>0.65953563315500008</v>
      </c>
      <c r="L1127" s="3">
        <f t="shared" si="1179"/>
        <v>1.6736383787760001</v>
      </c>
      <c r="M1127" s="5">
        <f t="shared" si="1180"/>
        <v>9.6987418805112302E-2</v>
      </c>
      <c r="N1127" s="5">
        <f t="shared" si="1181"/>
        <v>6.3966658669698903E-2</v>
      </c>
      <c r="O1127" s="5">
        <f t="shared" si="1182"/>
        <v>0.1623218663706571</v>
      </c>
      <c r="P1127" s="5">
        <f t="shared" si="1183"/>
        <v>0.10705705491167265</v>
      </c>
      <c r="Q1127" s="5">
        <f t="shared" si="1184"/>
        <v>2.1094145363264819E-2</v>
      </c>
      <c r="R1127" s="5">
        <f t="shared" si="1185"/>
        <v>0.13583405263624057</v>
      </c>
      <c r="S1127" s="5">
        <f t="shared" si="1186"/>
        <v>2.9543040601459854E-2</v>
      </c>
      <c r="T1127" s="5">
        <f t="shared" si="1187"/>
        <v>3.5303971247439815E-2</v>
      </c>
      <c r="U1127" s="5">
        <f t="shared" si="1188"/>
        <v>8.958739790945254E-2</v>
      </c>
      <c r="V1127" s="5">
        <f t="shared" si="1189"/>
        <v>3.6233690684305403E-3</v>
      </c>
      <c r="W1127" s="5">
        <f t="shared" si="1190"/>
        <v>4.6374468393414912E-3</v>
      </c>
      <c r="X1127" s="5">
        <f t="shared" si="1191"/>
        <v>7.761409009855379E-3</v>
      </c>
      <c r="Y1127" s="5">
        <f t="shared" si="1192"/>
        <v>6.4948959961359E-3</v>
      </c>
      <c r="Z1127" s="5">
        <f t="shared" si="1193"/>
        <v>7.5779027878897176E-2</v>
      </c>
      <c r="AA1127" s="5">
        <f t="shared" si="1194"/>
        <v>4.997896913197885E-2</v>
      </c>
      <c r="AB1127" s="5">
        <f t="shared" si="1195"/>
        <v>1.6481455525446938E-2</v>
      </c>
      <c r="AC1127" s="5">
        <f t="shared" si="1196"/>
        <v>2.4997264213702416E-4</v>
      </c>
      <c r="AD1127" s="5">
        <f t="shared" si="1197"/>
        <v>7.6464035935193593E-4</v>
      </c>
      <c r="AE1127" s="5">
        <f t="shared" si="1198"/>
        <v>1.2797314513724723E-3</v>
      </c>
      <c r="AF1127" s="5">
        <f t="shared" si="1199"/>
        <v>1.0709038357718413E-3</v>
      </c>
      <c r="AG1127" s="5">
        <f t="shared" si="1200"/>
        <v>5.9743525317539471E-4</v>
      </c>
      <c r="AH1127" s="5">
        <f t="shared" si="1201"/>
        <v>3.170667234111469E-2</v>
      </c>
      <c r="AI1127" s="5">
        <f t="shared" si="1202"/>
        <v>2.0911680217735207E-2</v>
      </c>
      <c r="AJ1127" s="5">
        <f t="shared" si="1203"/>
        <v>6.8959991263694391E-3</v>
      </c>
      <c r="AK1127" s="5">
        <f t="shared" si="1204"/>
        <v>1.5160523833487986E-3</v>
      </c>
      <c r="AL1127" s="5">
        <f t="shared" si="1205"/>
        <v>1.1037033547393953E-5</v>
      </c>
      <c r="AM1127" s="5">
        <f t="shared" si="1206"/>
        <v>1.0086151270820922E-4</v>
      </c>
      <c r="AN1127" s="5">
        <f t="shared" si="1207"/>
        <v>1.6880569860986219E-4</v>
      </c>
      <c r="AO1127" s="5">
        <f t="shared" si="1208"/>
        <v>1.4125984787477996E-4</v>
      </c>
      <c r="AP1127" s="5">
        <f t="shared" si="1209"/>
        <v>7.8805967594430376E-5</v>
      </c>
      <c r="AQ1127" s="5">
        <f t="shared" si="1210"/>
        <v>3.2973172960654111E-5</v>
      </c>
      <c r="AR1127" s="5">
        <f t="shared" si="1211"/>
        <v>1.0613100738673002E-2</v>
      </c>
      <c r="AS1127" s="5">
        <f t="shared" si="1212"/>
        <v>6.9997181154184979E-3</v>
      </c>
      <c r="AT1127" s="5">
        <f t="shared" si="1213"/>
        <v>2.3082817595795314E-3</v>
      </c>
      <c r="AU1127" s="5">
        <f t="shared" si="1214"/>
        <v>5.0746469060147467E-4</v>
      </c>
      <c r="AV1127" s="5">
        <f t="shared" si="1215"/>
        <v>8.367276150491244E-5</v>
      </c>
      <c r="AW1127" s="5">
        <f t="shared" si="1216"/>
        <v>3.3841511527490957E-7</v>
      </c>
      <c r="AX1127" s="5">
        <f t="shared" si="1217"/>
        <v>1.1086960274163304E-5</v>
      </c>
      <c r="AY1127" s="5">
        <f t="shared" si="1218"/>
        <v>1.8555562218804587E-5</v>
      </c>
      <c r="AZ1127" s="5">
        <f t="shared" si="1219"/>
        <v>1.5527650534578658E-5</v>
      </c>
      <c r="BA1127" s="5">
        <f t="shared" si="1220"/>
        <v>8.6625572889641716E-6</v>
      </c>
      <c r="BB1127" s="5">
        <f t="shared" si="1221"/>
        <v>3.6244970842890544E-6</v>
      </c>
      <c r="BC1127" s="5">
        <f t="shared" si="1222"/>
        <v>1.2132194848055739E-6</v>
      </c>
      <c r="BD1127" s="5">
        <f t="shared" si="1223"/>
        <v>2.9604154523431791E-3</v>
      </c>
      <c r="BE1127" s="5">
        <f t="shared" si="1224"/>
        <v>1.9524994797630046E-3</v>
      </c>
      <c r="BF1127" s="5">
        <f t="shared" si="1225"/>
        <v>6.4387149031015073E-4</v>
      </c>
      <c r="BG1127" s="5">
        <f t="shared" si="1226"/>
        <v>1.4155206367738626E-4</v>
      </c>
      <c r="BH1127" s="5">
        <f t="shared" si="1227"/>
        <v>2.3339657485465457E-5</v>
      </c>
      <c r="BI1127" s="5">
        <f t="shared" si="1228"/>
        <v>3.0786671554594606E-6</v>
      </c>
      <c r="BJ1127" s="8">
        <f t="shared" si="1229"/>
        <v>0.14355261467204158</v>
      </c>
      <c r="BK1127" s="8">
        <f t="shared" si="1230"/>
        <v>0.23749044862457858</v>
      </c>
      <c r="BL1127" s="8">
        <f t="shared" si="1231"/>
        <v>0.54147114051885625</v>
      </c>
      <c r="BM1127" s="8">
        <f t="shared" si="1232"/>
        <v>0.41101381779062351</v>
      </c>
      <c r="BN1127" s="8">
        <f t="shared" si="1233"/>
        <v>0.58726119675664634</v>
      </c>
    </row>
    <row r="1128" spans="1:66" x14ac:dyDescent="0.25">
      <c r="A1128" t="s">
        <v>70</v>
      </c>
      <c r="B1128" t="s">
        <v>85</v>
      </c>
      <c r="C1128" t="s">
        <v>71</v>
      </c>
      <c r="D1128" s="18" t="s">
        <v>551</v>
      </c>
      <c r="E1128">
        <f>VLOOKUP(A1128,home!$A$2:$E$405,3,FALSE)</f>
        <v>1.3243</v>
      </c>
      <c r="F1128">
        <f>VLOOKUP(B1128,home!$B$2:$E$405,3,FALSE)</f>
        <v>1.1491</v>
      </c>
      <c r="G1128">
        <f>VLOOKUP(C1128,away!$B$2:$E$405,4,FALSE)</f>
        <v>1.2148000000000001</v>
      </c>
      <c r="H1128">
        <f>VLOOKUP(A1128,away!$A$2:$E$405,3,FALSE)</f>
        <v>1.1069</v>
      </c>
      <c r="I1128">
        <f>VLOOKUP(C1128,away!$B$2:$E$405,3,FALSE)</f>
        <v>1.4925999999999999</v>
      </c>
      <c r="J1128">
        <f>VLOOKUP(B1128,home!$B$2:$E$405,4,FALSE)</f>
        <v>0.90339999999999998</v>
      </c>
      <c r="K1128" s="3">
        <f t="shared" si="1178"/>
        <v>1.8486257023240003</v>
      </c>
      <c r="L1128" s="3">
        <f t="shared" si="1179"/>
        <v>1.4925603863959997</v>
      </c>
      <c r="M1128" s="5">
        <f t="shared" si="1180"/>
        <v>3.5394951262392227E-2</v>
      </c>
      <c r="N1128" s="5">
        <f t="shared" si="1181"/>
        <v>6.543201663616359E-2</v>
      </c>
      <c r="O1128" s="5">
        <f t="shared" si="1182"/>
        <v>5.2829102132663709E-2</v>
      </c>
      <c r="P1128" s="5">
        <f t="shared" si="1183"/>
        <v>9.7661236033141793E-2</v>
      </c>
      <c r="Q1128" s="5">
        <f t="shared" si="1184"/>
        <v>6.0479653854251796E-2</v>
      </c>
      <c r="R1128" s="5">
        <f t="shared" si="1185"/>
        <v>3.9425312546041147E-2</v>
      </c>
      <c r="S1128" s="5">
        <f t="shared" si="1186"/>
        <v>6.7366366412086529E-2</v>
      </c>
      <c r="T1128" s="5">
        <f t="shared" si="1187"/>
        <v>9.0269535525798361E-2</v>
      </c>
      <c r="U1128" s="5">
        <f t="shared" si="1188"/>
        <v>7.2882646094768536E-2</v>
      </c>
      <c r="V1128" s="5">
        <f t="shared" si="1189"/>
        <v>2.0652922321207155E-2</v>
      </c>
      <c r="W1128" s="5">
        <f t="shared" si="1190"/>
        <v>3.7268080860876213E-2</v>
      </c>
      <c r="X1128" s="5">
        <f t="shared" si="1191"/>
        <v>5.5624861169946763E-2</v>
      </c>
      <c r="Y1128" s="5">
        <f t="shared" si="1192"/>
        <v>4.15117321405198E-2</v>
      </c>
      <c r="Z1128" s="5">
        <f t="shared" si="1193"/>
        <v>1.961488657583408E-2</v>
      </c>
      <c r="AA1128" s="5">
        <f t="shared" si="1194"/>
        <v>3.6260583472256878E-2</v>
      </c>
      <c r="AB1128" s="5">
        <f t="shared" si="1195"/>
        <v>3.3516123294039454E-2</v>
      </c>
      <c r="AC1128" s="5">
        <f t="shared" si="1196"/>
        <v>3.5615777279806638E-3</v>
      </c>
      <c r="AD1128" s="5">
        <f t="shared" si="1197"/>
        <v>1.7223683038926237E-2</v>
      </c>
      <c r="AE1128" s="5">
        <f t="shared" si="1198"/>
        <v>2.5707387011741967E-2</v>
      </c>
      <c r="AF1128" s="5">
        <f t="shared" si="1199"/>
        <v>1.9184913745738552E-2</v>
      </c>
      <c r="AG1128" s="5">
        <f t="shared" si="1200"/>
        <v>9.5448807577711535E-3</v>
      </c>
      <c r="AH1128" s="5">
        <f t="shared" si="1201"/>
        <v>7.3191006716851548E-3</v>
      </c>
      <c r="AI1128" s="5">
        <f t="shared" si="1202"/>
        <v>1.3530277619574031E-2</v>
      </c>
      <c r="AJ1128" s="5">
        <f t="shared" si="1203"/>
        <v>1.2506209483561875E-2</v>
      </c>
      <c r="AK1128" s="5">
        <f t="shared" si="1204"/>
        <v>7.7064334299868807E-3</v>
      </c>
      <c r="AL1128" s="5">
        <f t="shared" si="1205"/>
        <v>3.9308214390708796E-4</v>
      </c>
      <c r="AM1128" s="5">
        <f t="shared" si="1206"/>
        <v>6.3680286308882006E-3</v>
      </c>
      <c r="AN1128" s="5">
        <f t="shared" si="1207"/>
        <v>9.5046672738992796E-3</v>
      </c>
      <c r="AO1128" s="5">
        <f t="shared" si="1208"/>
        <v>7.0931449294482632E-3</v>
      </c>
      <c r="AP1128" s="5">
        <f t="shared" si="1209"/>
        <v>3.5289823788867084E-3</v>
      </c>
      <c r="AQ1128" s="5">
        <f t="shared" si="1210"/>
        <v>1.316804825753955E-3</v>
      </c>
      <c r="AR1128" s="5">
        <f t="shared" si="1211"/>
        <v>2.1848399453203225E-3</v>
      </c>
      <c r="AS1128" s="5">
        <f t="shared" si="1212"/>
        <v>4.0389512783833119E-3</v>
      </c>
      <c r="AT1128" s="5">
        <f t="shared" si="1213"/>
        <v>3.7332545718268845E-3</v>
      </c>
      <c r="AU1128" s="5">
        <f t="shared" si="1214"/>
        <v>2.3004634515992532E-3</v>
      </c>
      <c r="AV1128" s="5">
        <f t="shared" si="1215"/>
        <v>1.063173965970841E-3</v>
      </c>
      <c r="AW1128" s="5">
        <f t="shared" si="1216"/>
        <v>3.0127404134825483E-5</v>
      </c>
      <c r="AX1128" s="5">
        <f t="shared" si="1217"/>
        <v>1.9620169000325051E-3</v>
      </c>
      <c r="AY1128" s="5">
        <f t="shared" si="1218"/>
        <v>2.9284287024279971E-3</v>
      </c>
      <c r="AZ1128" s="5">
        <f t="shared" si="1219"/>
        <v>2.1854283378145343E-3</v>
      </c>
      <c r="BA1128" s="5">
        <f t="shared" si="1220"/>
        <v>1.0872945881097429E-3</v>
      </c>
      <c r="BB1128" s="5">
        <f t="shared" si="1221"/>
        <v>4.0571320763883932E-4</v>
      </c>
      <c r="BC1128" s="5">
        <f t="shared" si="1222"/>
        <v>1.2111029239187727E-4</v>
      </c>
      <c r="BD1128" s="5">
        <f t="shared" si="1223"/>
        <v>5.4350092550011951E-4</v>
      </c>
      <c r="BE1128" s="5">
        <f t="shared" si="1224"/>
        <v>1.0047297801164027E-3</v>
      </c>
      <c r="BF1128" s="5">
        <f t="shared" si="1225"/>
        <v>9.2868464770676164E-4</v>
      </c>
      <c r="BG1128" s="5">
        <f t="shared" si="1226"/>
        <v>5.7226343636814295E-4</v>
      </c>
      <c r="BH1128" s="5">
        <f t="shared" si="1227"/>
        <v>2.6447522424260112E-4</v>
      </c>
      <c r="BI1128" s="5">
        <f t="shared" si="1228"/>
        <v>9.7783139432555232E-5</v>
      </c>
      <c r="BJ1128" s="8">
        <f t="shared" si="1229"/>
        <v>0.45874836480902625</v>
      </c>
      <c r="BK1128" s="8">
        <f t="shared" si="1230"/>
        <v>0.22795856460314348</v>
      </c>
      <c r="BL1128" s="8">
        <f t="shared" si="1231"/>
        <v>0.29270790911104472</v>
      </c>
      <c r="BM1128" s="8">
        <f t="shared" si="1232"/>
        <v>0.64490915133610127</v>
      </c>
      <c r="BN1128" s="8">
        <f t="shared" si="1233"/>
        <v>0.35122227246465426</v>
      </c>
    </row>
    <row r="1129" spans="1:66" x14ac:dyDescent="0.25">
      <c r="A1129" t="s">
        <v>89</v>
      </c>
      <c r="B1129" t="s">
        <v>87</v>
      </c>
      <c r="C1129" t="s">
        <v>101</v>
      </c>
      <c r="D1129" s="18" t="s">
        <v>551</v>
      </c>
      <c r="E1129">
        <f>VLOOKUP(A1129,home!$A$2:$E$405,3,FALSE)</f>
        <v>1.4149</v>
      </c>
      <c r="F1129">
        <f>VLOOKUP(B1129,home!$B$2:$E$405,3,FALSE)</f>
        <v>1.3828</v>
      </c>
      <c r="G1129">
        <f>VLOOKUP(C1129,away!$B$2:$E$405,4,FALSE)</f>
        <v>1.2476</v>
      </c>
      <c r="H1129">
        <f>VLOOKUP(A1129,away!$A$2:$E$405,3,FALSE)</f>
        <v>1.1467000000000001</v>
      </c>
      <c r="I1129">
        <f>VLOOKUP(C1129,away!$B$2:$E$405,3,FALSE)</f>
        <v>0.78559999999999997</v>
      </c>
      <c r="J1129">
        <f>VLOOKUP(B1129,home!$B$2:$E$405,4,FALSE)</f>
        <v>0.91</v>
      </c>
      <c r="K1129" s="3">
        <f t="shared" si="1178"/>
        <v>2.4409589930720004</v>
      </c>
      <c r="L1129" s="3">
        <f t="shared" si="1179"/>
        <v>0.81977124320000005</v>
      </c>
      <c r="M1129" s="5">
        <f t="shared" si="1180"/>
        <v>3.8360375649615634E-2</v>
      </c>
      <c r="N1129" s="5">
        <f t="shared" si="1181"/>
        <v>9.3636103919549477E-2</v>
      </c>
      <c r="O1129" s="5">
        <f t="shared" si="1182"/>
        <v>3.144673283590442E-2</v>
      </c>
      <c r="P1129" s="5">
        <f t="shared" si="1183"/>
        <v>7.6760185318533472E-2</v>
      </c>
      <c r="Q1129" s="5">
        <f t="shared" si="1184"/>
        <v>0.11428094496932435</v>
      </c>
      <c r="R1129" s="5">
        <f t="shared" si="1185"/>
        <v>1.2889563635733811E-2</v>
      </c>
      <c r="S1129" s="5">
        <f t="shared" si="1186"/>
        <v>3.8399819803345947E-2</v>
      </c>
      <c r="T1129" s="5">
        <f t="shared" si="1187"/>
        <v>9.368423233157383E-2</v>
      </c>
      <c r="U1129" s="5">
        <f t="shared" si="1188"/>
        <v>3.1462896273418278E-2</v>
      </c>
      <c r="V1129" s="5">
        <f t="shared" si="1189"/>
        <v>8.5376793526805179E-3</v>
      </c>
      <c r="W1129" s="5">
        <f t="shared" si="1190"/>
        <v>9.2985033453212892E-2</v>
      </c>
      <c r="X1129" s="5">
        <f t="shared" si="1191"/>
        <v>7.6226456472933926E-2</v>
      </c>
      <c r="Y1129" s="5">
        <f t="shared" si="1192"/>
        <v>3.1244128493773858E-2</v>
      </c>
      <c r="Z1129" s="5">
        <f t="shared" si="1193"/>
        <v>3.5221645353236746E-3</v>
      </c>
      <c r="AA1129" s="5">
        <f t="shared" si="1194"/>
        <v>8.597459197577588E-3</v>
      </c>
      <c r="AB1129" s="5">
        <f t="shared" si="1195"/>
        <v>1.0493022672948301E-2</v>
      </c>
      <c r="AC1129" s="5">
        <f t="shared" si="1196"/>
        <v>1.0677584587674316E-3</v>
      </c>
      <c r="AD1129" s="5">
        <f t="shared" si="1197"/>
        <v>5.6743163407180192E-2</v>
      </c>
      <c r="AE1129" s="5">
        <f t="shared" si="1198"/>
        <v>4.6516413609404859E-2</v>
      </c>
      <c r="AF1129" s="5">
        <f t="shared" si="1199"/>
        <v>1.9066409106893605E-2</v>
      </c>
      <c r="AG1129" s="5">
        <f t="shared" si="1200"/>
        <v>5.2100312989726604E-3</v>
      </c>
      <c r="AH1129" s="5">
        <f t="shared" si="1201"/>
        <v>7.2184229996930947E-4</v>
      </c>
      <c r="AI1129" s="5">
        <f t="shared" si="1202"/>
        <v>1.7619874536898628E-3</v>
      </c>
      <c r="AJ1129" s="5">
        <f t="shared" si="1203"/>
        <v>2.1504695603821529E-3</v>
      </c>
      <c r="AK1129" s="5">
        <f t="shared" si="1204"/>
        <v>1.7497360042474691E-3</v>
      </c>
      <c r="AL1129" s="5">
        <f t="shared" si="1205"/>
        <v>8.5464582431680163E-5</v>
      </c>
      <c r="AM1129" s="5">
        <f t="shared" si="1206"/>
        <v>2.7701547002822114E-2</v>
      </c>
      <c r="AN1129" s="5">
        <f t="shared" si="1207"/>
        <v>2.2708931625066722E-2</v>
      </c>
      <c r="AO1129" s="5">
        <f t="shared" si="1208"/>
        <v>9.308064555012369E-3</v>
      </c>
      <c r="AP1129" s="5">
        <f t="shared" si="1209"/>
        <v>2.5434945506827827E-3</v>
      </c>
      <c r="AQ1129" s="5">
        <f t="shared" si="1210"/>
        <v>5.212709224714123E-4</v>
      </c>
      <c r="AR1129" s="5">
        <f t="shared" si="1211"/>
        <v>1.1834911192803771E-4</v>
      </c>
      <c r="AS1129" s="5">
        <f t="shared" si="1212"/>
        <v>2.8888532908282843E-4</v>
      </c>
      <c r="AT1129" s="5">
        <f t="shared" si="1213"/>
        <v>3.5257862099564725E-4</v>
      </c>
      <c r="AU1129" s="5">
        <f t="shared" si="1214"/>
        <v>2.8687665189474981E-4</v>
      </c>
      <c r="AV1129" s="5">
        <f t="shared" si="1215"/>
        <v>1.7506353583621881E-4</v>
      </c>
      <c r="AW1129" s="5">
        <f t="shared" si="1216"/>
        <v>4.7504728182919604E-6</v>
      </c>
      <c r="AX1129" s="5">
        <f t="shared" si="1217"/>
        <v>1.1269723379757559E-2</v>
      </c>
      <c r="AY1129" s="5">
        <f t="shared" si="1218"/>
        <v>9.2385951455439611E-3</v>
      </c>
      <c r="AZ1129" s="5">
        <f t="shared" si="1219"/>
        <v>3.7867673139420277E-3</v>
      </c>
      <c r="BA1129" s="5">
        <f t="shared" si="1220"/>
        <v>1.0347609828864608E-3</v>
      </c>
      <c r="BB1129" s="5">
        <f t="shared" si="1221"/>
        <v>2.120668243389219E-4</v>
      </c>
      <c r="BC1129" s="5">
        <f t="shared" si="1222"/>
        <v>3.4769256845958827E-5</v>
      </c>
      <c r="BD1129" s="5">
        <f t="shared" si="1223"/>
        <v>1.6169866436143895E-5</v>
      </c>
      <c r="BE1129" s="5">
        <f t="shared" si="1224"/>
        <v>3.9469980894078545E-5</v>
      </c>
      <c r="BF1129" s="5">
        <f t="shared" si="1225"/>
        <v>4.8172302409890538E-5</v>
      </c>
      <c r="BG1129" s="5">
        <f t="shared" si="1226"/>
        <v>3.9195538261468762E-5</v>
      </c>
      <c r="BH1129" s="5">
        <f t="shared" si="1227"/>
        <v>2.3918675401907461E-5</v>
      </c>
      <c r="BI1129" s="5">
        <f t="shared" si="1228"/>
        <v>1.1676901164931216E-5</v>
      </c>
      <c r="BJ1129" s="8">
        <f t="shared" si="1229"/>
        <v>0.71795290862218997</v>
      </c>
      <c r="BK1129" s="8">
        <f t="shared" si="1230"/>
        <v>0.17244987831091865</v>
      </c>
      <c r="BL1129" s="8">
        <f t="shared" si="1231"/>
        <v>0.10267406644817711</v>
      </c>
      <c r="BM1129" s="8">
        <f t="shared" si="1232"/>
        <v>0.61999126691522233</v>
      </c>
      <c r="BN1129" s="8">
        <f t="shared" si="1233"/>
        <v>0.36737390632866113</v>
      </c>
    </row>
    <row r="1130" spans="1:66" x14ac:dyDescent="0.25">
      <c r="A1130" t="s">
        <v>89</v>
      </c>
      <c r="B1130" t="s">
        <v>81</v>
      </c>
      <c r="C1130" t="s">
        <v>120</v>
      </c>
      <c r="D1130" s="18" t="s">
        <v>551</v>
      </c>
      <c r="E1130">
        <f>VLOOKUP(A1130,home!$A$2:$E$405,3,FALSE)</f>
        <v>1.4149</v>
      </c>
      <c r="F1130">
        <f>VLOOKUP(B1130,home!$B$2:$E$405,3,FALSE)</f>
        <v>1.2292000000000001</v>
      </c>
      <c r="G1130">
        <f>VLOOKUP(C1130,away!$B$2:$E$405,4,FALSE)</f>
        <v>1.2906</v>
      </c>
      <c r="H1130">
        <f>VLOOKUP(A1130,away!$A$2:$E$405,3,FALSE)</f>
        <v>1.1467000000000001</v>
      </c>
      <c r="I1130">
        <f>VLOOKUP(C1130,away!$B$2:$E$405,3,FALSE)</f>
        <v>0.64459999999999995</v>
      </c>
      <c r="J1130">
        <f>VLOOKUP(B1130,home!$B$2:$E$405,4,FALSE)</f>
        <v>0.75829999999999997</v>
      </c>
      <c r="K1130" s="3">
        <f t="shared" si="1178"/>
        <v>2.2446051702480001</v>
      </c>
      <c r="L1130" s="3">
        <f t="shared" si="1179"/>
        <v>0.56050716640599996</v>
      </c>
      <c r="M1130" s="5">
        <f t="shared" si="1180"/>
        <v>6.0499974426131552E-2</v>
      </c>
      <c r="N1130" s="5">
        <f t="shared" si="1181"/>
        <v>0.13579855539676666</v>
      </c>
      <c r="O1130" s="5">
        <f t="shared" si="1182"/>
        <v>3.3910669233226456E-2</v>
      </c>
      <c r="P1130" s="5">
        <f t="shared" si="1183"/>
        <v>7.6116063487469895E-2</v>
      </c>
      <c r="Q1130" s="5">
        <f t="shared" si="1184"/>
        <v>0.15240706977789598</v>
      </c>
      <c r="R1130" s="5">
        <f t="shared" si="1185"/>
        <v>9.5035865614234421E-3</v>
      </c>
      <c r="S1130" s="5">
        <f t="shared" si="1186"/>
        <v>2.394073375974071E-2</v>
      </c>
      <c r="T1130" s="5">
        <f t="shared" si="1187"/>
        <v>8.5425254821449983E-2</v>
      </c>
      <c r="U1130" s="5">
        <f t="shared" si="1188"/>
        <v>2.1331799531670474E-2</v>
      </c>
      <c r="V1130" s="5">
        <f t="shared" si="1189"/>
        <v>3.3466945474460463E-3</v>
      </c>
      <c r="W1130" s="5">
        <f t="shared" si="1190"/>
        <v>0.11403123226860432</v>
      </c>
      <c r="X1130" s="5">
        <f t="shared" si="1191"/>
        <v>6.3915322880659833E-2</v>
      </c>
      <c r="Y1130" s="5">
        <f t="shared" si="1192"/>
        <v>1.791249825888161E-2</v>
      </c>
      <c r="Z1130" s="5">
        <f t="shared" si="1193"/>
        <v>1.7756094580791983E-3</v>
      </c>
      <c r="AA1130" s="5">
        <f t="shared" si="1194"/>
        <v>3.9855421699458177E-3</v>
      </c>
      <c r="AB1130" s="5">
        <f t="shared" si="1195"/>
        <v>4.4729842804509092E-3</v>
      </c>
      <c r="AC1130" s="5">
        <f t="shared" si="1196"/>
        <v>2.631583908328737E-4</v>
      </c>
      <c r="AD1130" s="5">
        <f t="shared" si="1197"/>
        <v>6.3988773379964989E-2</v>
      </c>
      <c r="AE1130" s="5">
        <f t="shared" si="1198"/>
        <v>3.5866166048999851E-2</v>
      </c>
      <c r="AF1130" s="5">
        <f t="shared" si="1199"/>
        <v>1.0051621550985993E-2</v>
      </c>
      <c r="AG1130" s="5">
        <f t="shared" si="1200"/>
        <v>1.8780019711095474E-3</v>
      </c>
      <c r="AH1130" s="5">
        <f t="shared" si="1201"/>
        <v>2.488104564979161E-4</v>
      </c>
      <c r="AI1130" s="5">
        <f t="shared" si="1202"/>
        <v>5.5848123706698756E-4</v>
      </c>
      <c r="AJ1130" s="5">
        <f t="shared" si="1203"/>
        <v>6.2678493610352978E-4</v>
      </c>
      <c r="AK1130" s="5">
        <f t="shared" si="1204"/>
        <v>4.689615694038484E-4</v>
      </c>
      <c r="AL1130" s="5">
        <f t="shared" si="1205"/>
        <v>1.32433647940477E-5</v>
      </c>
      <c r="AM1130" s="5">
        <f t="shared" si="1206"/>
        <v>2.8725906313299372E-2</v>
      </c>
      <c r="AN1130" s="5">
        <f t="shared" si="1207"/>
        <v>1.6101076350111654E-2</v>
      </c>
      <c r="AO1130" s="5">
        <f t="shared" si="1208"/>
        <v>4.5123843405438721E-3</v>
      </c>
      <c r="AP1130" s="5">
        <f t="shared" si="1209"/>
        <v>8.4307458681768426E-4</v>
      </c>
      <c r="AQ1130" s="5">
        <f t="shared" si="1210"/>
        <v>1.1813733693152233E-4</v>
      </c>
      <c r="AR1130" s="5">
        <f t="shared" si="1211"/>
        <v>2.7892008788766068E-5</v>
      </c>
      <c r="AS1130" s="5">
        <f t="shared" si="1212"/>
        <v>6.2606547135866971E-5</v>
      </c>
      <c r="AT1130" s="5">
        <f t="shared" si="1213"/>
        <v>7.0263489696271083E-5</v>
      </c>
      <c r="AU1130" s="5">
        <f t="shared" si="1214"/>
        <v>5.257126408397237E-5</v>
      </c>
      <c r="AV1130" s="5">
        <f t="shared" si="1215"/>
        <v>2.9500432792339356E-5</v>
      </c>
      <c r="AW1130" s="5">
        <f t="shared" si="1216"/>
        <v>4.6282517059492187E-7</v>
      </c>
      <c r="AX1130" s="5">
        <f t="shared" si="1217"/>
        <v>1.0746386305148582E-2</v>
      </c>
      <c r="AY1130" s="5">
        <f t="shared" si="1218"/>
        <v>6.0234265370030749E-3</v>
      </c>
      <c r="AZ1130" s="5">
        <f t="shared" si="1219"/>
        <v>1.6880868701551494E-3</v>
      </c>
      <c r="BA1130" s="5">
        <f t="shared" si="1220"/>
        <v>3.1539492941261201E-4</v>
      </c>
      <c r="BB1130" s="5">
        <f t="shared" si="1221"/>
        <v>4.4195279545970878E-5</v>
      </c>
      <c r="BC1130" s="5">
        <f t="shared" si="1222"/>
        <v>4.9543541813666391E-6</v>
      </c>
      <c r="BD1130" s="5">
        <f t="shared" si="1223"/>
        <v>2.6056118019270848E-6</v>
      </c>
      <c r="BE1130" s="5">
        <f t="shared" si="1224"/>
        <v>5.8485697222647421E-6</v>
      </c>
      <c r="BF1130" s="5">
        <f t="shared" si="1225"/>
        <v>6.5638649185756766E-6</v>
      </c>
      <c r="BG1130" s="5">
        <f t="shared" si="1226"/>
        <v>4.9110950443481429E-6</v>
      </c>
      <c r="BH1130" s="5">
        <f t="shared" si="1227"/>
        <v>2.7558673320307941E-6</v>
      </c>
      <c r="BI1130" s="5">
        <f t="shared" si="1228"/>
        <v>1.2371668123987754E-6</v>
      </c>
      <c r="BJ1130" s="8">
        <f t="shared" si="1229"/>
        <v>0.75039751955846978</v>
      </c>
      <c r="BK1130" s="8">
        <f t="shared" si="1230"/>
        <v>0.1702032945134182</v>
      </c>
      <c r="BL1130" s="8">
        <f t="shared" si="1231"/>
        <v>7.5374375893918155E-2</v>
      </c>
      <c r="BM1130" s="8">
        <f t="shared" si="1232"/>
        <v>0.52349191682913876</v>
      </c>
      <c r="BN1130" s="8">
        <f t="shared" si="1233"/>
        <v>0.46823591888291399</v>
      </c>
    </row>
    <row r="1131" spans="1:66" x14ac:dyDescent="0.25">
      <c r="A1131" t="s">
        <v>89</v>
      </c>
      <c r="B1131" t="s">
        <v>125</v>
      </c>
      <c r="C1131" t="s">
        <v>102</v>
      </c>
      <c r="D1131" s="18" t="s">
        <v>551</v>
      </c>
      <c r="E1131">
        <f>VLOOKUP(A1131,home!$A$2:$E$405,3,FALSE)</f>
        <v>1.4149</v>
      </c>
      <c r="F1131">
        <f>VLOOKUP(B1131,home!$B$2:$E$405,3,FALSE)</f>
        <v>1.1062000000000001</v>
      </c>
      <c r="G1131">
        <f>VLOOKUP(C1131,away!$B$2:$E$405,4,FALSE)</f>
        <v>0.74580000000000002</v>
      </c>
      <c r="H1131">
        <f>VLOOKUP(A1131,away!$A$2:$E$405,3,FALSE)</f>
        <v>1.1467000000000001</v>
      </c>
      <c r="I1131">
        <f>VLOOKUP(C1131,away!$B$2:$E$405,3,FALSE)</f>
        <v>1.2696000000000001</v>
      </c>
      <c r="J1131">
        <f>VLOOKUP(B1131,home!$B$2:$E$405,4,FALSE)</f>
        <v>1.0237000000000001</v>
      </c>
      <c r="K1131" s="3">
        <f t="shared" si="1178"/>
        <v>1.1672981030040002</v>
      </c>
      <c r="L1131" s="3">
        <f t="shared" si="1179"/>
        <v>1.4903539725840003</v>
      </c>
      <c r="M1131" s="5">
        <f t="shared" si="1180"/>
        <v>7.0112647836546527E-2</v>
      </c>
      <c r="N1131" s="5">
        <f t="shared" si="1181"/>
        <v>8.1842360816188273E-2</v>
      </c>
      <c r="O1131" s="5">
        <f t="shared" si="1182"/>
        <v>0.10449266323158012</v>
      </c>
      <c r="P1131" s="5">
        <f t="shared" si="1183"/>
        <v>0.1219740875680593</v>
      </c>
      <c r="Q1131" s="5">
        <f t="shared" si="1184"/>
        <v>4.7767216263052754E-2</v>
      </c>
      <c r="R1131" s="5">
        <f t="shared" si="1185"/>
        <v>7.786552787653378E-2</v>
      </c>
      <c r="S1131" s="5">
        <f t="shared" si="1186"/>
        <v>5.3049194749943365E-2</v>
      </c>
      <c r="T1131" s="5">
        <f t="shared" si="1187"/>
        <v>7.1190060516919729E-2</v>
      </c>
      <c r="U1131" s="5">
        <f t="shared" si="1188"/>
        <v>9.0892282979682965E-2</v>
      </c>
      <c r="V1131" s="5">
        <f t="shared" si="1189"/>
        <v>1.0254334869999469E-2</v>
      </c>
      <c r="W1131" s="5">
        <f t="shared" si="1190"/>
        <v>1.8586193643214434E-2</v>
      </c>
      <c r="X1131" s="5">
        <f t="shared" si="1191"/>
        <v>2.7700007531380123E-2</v>
      </c>
      <c r="Y1131" s="5">
        <f t="shared" si="1192"/>
        <v>2.064140813249955E-2</v>
      </c>
      <c r="Z1131" s="5">
        <f t="shared" si="1193"/>
        <v>3.8682399599380787E-2</v>
      </c>
      <c r="AA1131" s="5">
        <f t="shared" si="1194"/>
        <v>4.5153891671999888E-2</v>
      </c>
      <c r="AB1131" s="5">
        <f t="shared" si="1195"/>
        <v>2.6354026045986804E-2</v>
      </c>
      <c r="AC1131" s="5">
        <f t="shared" si="1196"/>
        <v>1.1149585506147024E-3</v>
      </c>
      <c r="AD1131" s="5">
        <f t="shared" si="1197"/>
        <v>5.4239071454473056E-3</v>
      </c>
      <c r="AE1131" s="5">
        <f t="shared" si="1198"/>
        <v>8.083541561144136E-3</v>
      </c>
      <c r="AF1131" s="5">
        <f t="shared" si="1199"/>
        <v>6.0236691390995181E-3</v>
      </c>
      <c r="AG1131" s="5">
        <f t="shared" si="1200"/>
        <v>2.9924664103295382E-3</v>
      </c>
      <c r="AH1131" s="5">
        <f t="shared" si="1201"/>
        <v>1.4412616978004722E-2</v>
      </c>
      <c r="AI1131" s="5">
        <f t="shared" si="1202"/>
        <v>1.6823820457748155E-2</v>
      </c>
      <c r="AJ1131" s="5">
        <f t="shared" si="1203"/>
        <v>9.8192068528046589E-3</v>
      </c>
      <c r="AK1131" s="5">
        <f t="shared" si="1204"/>
        <v>3.8206471774275856E-3</v>
      </c>
      <c r="AL1131" s="5">
        <f t="shared" si="1205"/>
        <v>7.7587172120203697E-5</v>
      </c>
      <c r="AM1131" s="5">
        <f t="shared" si="1206"/>
        <v>1.2662633043500949E-3</v>
      </c>
      <c r="AN1131" s="5">
        <f t="shared" si="1207"/>
        <v>1.887180545975507E-3</v>
      </c>
      <c r="AO1131" s="5">
        <f t="shared" si="1208"/>
        <v>1.4062835118389199E-3</v>
      </c>
      <c r="AP1131" s="5">
        <f t="shared" si="1209"/>
        <v>6.9862007281617134E-4</v>
      </c>
      <c r="AQ1131" s="5">
        <f t="shared" si="1210"/>
        <v>2.6029780021212605E-4</v>
      </c>
      <c r="AR1131" s="5">
        <f t="shared" si="1211"/>
        <v>4.2959801937001892E-3</v>
      </c>
      <c r="AS1131" s="5">
        <f t="shared" si="1212"/>
        <v>5.0146895306489876E-3</v>
      </c>
      <c r="AT1131" s="5">
        <f t="shared" si="1213"/>
        <v>2.926818788140292E-3</v>
      </c>
      <c r="AU1131" s="5">
        <f t="shared" si="1214"/>
        <v>1.1388233397442099E-3</v>
      </c>
      <c r="AV1131" s="5">
        <f t="shared" si="1215"/>
        <v>3.323365810350241E-4</v>
      </c>
      <c r="AW1131" s="5">
        <f t="shared" si="1216"/>
        <v>3.7493728617704656E-6</v>
      </c>
      <c r="AX1131" s="5">
        <f t="shared" si="1217"/>
        <v>2.4635112551190725E-4</v>
      </c>
      <c r="AY1131" s="5">
        <f t="shared" si="1218"/>
        <v>3.671503785572106E-4</v>
      </c>
      <c r="AZ1131" s="5">
        <f t="shared" si="1219"/>
        <v>2.7359201260922922E-4</v>
      </c>
      <c r="BA1131" s="5">
        <f t="shared" si="1220"/>
        <v>1.3591631428647229E-4</v>
      </c>
      <c r="BB1131" s="5">
        <f t="shared" si="1221"/>
        <v>5.0640854733954854E-5</v>
      </c>
      <c r="BC1131" s="5">
        <f t="shared" si="1222"/>
        <v>1.5094559805559777E-5</v>
      </c>
      <c r="BD1131" s="5">
        <f t="shared" si="1223"/>
        <v>1.0670885246372101E-3</v>
      </c>
      <c r="BE1131" s="5">
        <f t="shared" si="1224"/>
        <v>1.2456104105463526E-3</v>
      </c>
      <c r="BF1131" s="5">
        <f t="shared" si="1225"/>
        <v>7.2699933465639579E-4</v>
      </c>
      <c r="BG1131" s="5">
        <f t="shared" si="1226"/>
        <v>2.8287498140986035E-4</v>
      </c>
      <c r="BH1131" s="5">
        <f t="shared" si="1227"/>
        <v>8.2549857296755475E-5</v>
      </c>
      <c r="BI1131" s="5">
        <f t="shared" si="1228"/>
        <v>1.9272058365150699E-5</v>
      </c>
      <c r="BJ1131" s="8">
        <f t="shared" si="1229"/>
        <v>0.29685822163997266</v>
      </c>
      <c r="BK1131" s="8">
        <f t="shared" si="1230"/>
        <v>0.25694996112584084</v>
      </c>
      <c r="BL1131" s="8">
        <f t="shared" si="1231"/>
        <v>0.40676772687194923</v>
      </c>
      <c r="BM1131" s="8">
        <f t="shared" si="1232"/>
        <v>0.49484040463948725</v>
      </c>
      <c r="BN1131" s="8">
        <f t="shared" si="1233"/>
        <v>0.5040545035919608</v>
      </c>
    </row>
    <row r="1132" spans="1:66" x14ac:dyDescent="0.25">
      <c r="A1132" t="s">
        <v>89</v>
      </c>
      <c r="B1132" t="s">
        <v>98</v>
      </c>
      <c r="C1132" t="s">
        <v>126</v>
      </c>
      <c r="D1132" s="18" t="s">
        <v>551</v>
      </c>
      <c r="E1132">
        <f>VLOOKUP(A1132,home!$A$2:$E$405,3,FALSE)</f>
        <v>1.4149</v>
      </c>
      <c r="F1132">
        <f>VLOOKUP(B1132,home!$B$2:$E$405,3,FALSE)</f>
        <v>0.76819999999999999</v>
      </c>
      <c r="G1132">
        <f>VLOOKUP(C1132,away!$B$2:$E$405,4,FALSE)</f>
        <v>0.71189999999999998</v>
      </c>
      <c r="H1132">
        <f>VLOOKUP(A1132,away!$A$2:$E$405,3,FALSE)</f>
        <v>1.1467000000000001</v>
      </c>
      <c r="I1132">
        <f>VLOOKUP(C1132,away!$B$2:$E$405,3,FALSE)</f>
        <v>1.1877</v>
      </c>
      <c r="J1132">
        <f>VLOOKUP(B1132,home!$B$2:$E$405,4,FALSE)</f>
        <v>0.94789999999999996</v>
      </c>
      <c r="K1132" s="3">
        <f t="shared" si="1178"/>
        <v>0.77378274754200005</v>
      </c>
      <c r="L1132" s="3">
        <f t="shared" si="1179"/>
        <v>1.290978745761</v>
      </c>
      <c r="M1132" s="5">
        <f t="shared" si="1180"/>
        <v>0.12684854118694183</v>
      </c>
      <c r="N1132" s="5">
        <f t="shared" si="1181"/>
        <v>9.8153212721326405E-2</v>
      </c>
      <c r="O1132" s="5">
        <f t="shared" si="1182"/>
        <v>0.16375877060313071</v>
      </c>
      <c r="P1132" s="5">
        <f t="shared" si="1183"/>
        <v>0.1267137114513906</v>
      </c>
      <c r="Q1132" s="5">
        <f t="shared" si="1184"/>
        <v>3.7974631309791167E-2</v>
      </c>
      <c r="R1132" s="5">
        <f t="shared" si="1185"/>
        <v>0.10570454614029651</v>
      </c>
      <c r="S1132" s="5">
        <f t="shared" si="1186"/>
        <v>3.1644756257234681E-2</v>
      </c>
      <c r="T1132" s="5">
        <f t="shared" si="1187"/>
        <v>4.90244418990506E-2</v>
      </c>
      <c r="U1132" s="5">
        <f t="shared" si="1188"/>
        <v>8.1792354140118748E-2</v>
      </c>
      <c r="V1132" s="5">
        <f t="shared" si="1189"/>
        <v>3.5123467157571128E-3</v>
      </c>
      <c r="W1132" s="5">
        <f t="shared" si="1190"/>
        <v>9.7947048505948892E-3</v>
      </c>
      <c r="X1132" s="5">
        <f t="shared" si="1191"/>
        <v>1.2644755783120175E-2</v>
      </c>
      <c r="Y1132" s="5">
        <f t="shared" si="1192"/>
        <v>8.1620554806733168E-3</v>
      </c>
      <c r="Z1132" s="5">
        <f t="shared" si="1193"/>
        <v>4.5487440799145261E-2</v>
      </c>
      <c r="AA1132" s="5">
        <f t="shared" si="1194"/>
        <v>3.5197396920216693E-2</v>
      </c>
      <c r="AB1132" s="5">
        <f t="shared" si="1195"/>
        <v>1.36175692476258E-2</v>
      </c>
      <c r="AC1132" s="5">
        <f t="shared" si="1196"/>
        <v>2.1928833596210795E-4</v>
      </c>
      <c r="AD1132" s="5">
        <f t="shared" si="1197"/>
        <v>1.8947434076640669E-3</v>
      </c>
      <c r="AE1132" s="5">
        <f t="shared" si="1198"/>
        <v>2.4460734679650803E-3</v>
      </c>
      <c r="AF1132" s="5">
        <f t="shared" si="1199"/>
        <v>1.5789144288564096E-3</v>
      </c>
      <c r="AG1132" s="5">
        <f t="shared" si="1200"/>
        <v>6.7944832300966462E-4</v>
      </c>
      <c r="AH1132" s="5">
        <f t="shared" si="1201"/>
        <v>1.4680829817689575E-2</v>
      </c>
      <c r="AI1132" s="5">
        <f t="shared" si="1202"/>
        <v>1.1359772832528359E-2</v>
      </c>
      <c r="AJ1132" s="5">
        <f t="shared" si="1203"/>
        <v>4.3949981169033809E-3</v>
      </c>
      <c r="AK1132" s="5">
        <f t="shared" si="1204"/>
        <v>1.1335912394464715E-3</v>
      </c>
      <c r="AL1132" s="5">
        <f t="shared" si="1205"/>
        <v>8.7622100081726698E-6</v>
      </c>
      <c r="AM1132" s="5">
        <f t="shared" si="1206"/>
        <v>2.932239519738788E-4</v>
      </c>
      <c r="AN1132" s="5">
        <f t="shared" si="1207"/>
        <v>3.785458897463218E-4</v>
      </c>
      <c r="AO1132" s="5">
        <f t="shared" si="1208"/>
        <v>2.4434734897884415E-4</v>
      </c>
      <c r="AP1132" s="5">
        <f t="shared" si="1209"/>
        <v>1.0514907803824456E-4</v>
      </c>
      <c r="AQ1132" s="5">
        <f t="shared" si="1210"/>
        <v>3.3936306220934625E-5</v>
      </c>
      <c r="AR1132" s="5">
        <f t="shared" si="1211"/>
        <v>3.790527852954311E-3</v>
      </c>
      <c r="AS1132" s="5">
        <f t="shared" si="1212"/>
        <v>2.933045056693465E-3</v>
      </c>
      <c r="AT1132" s="5">
        <f t="shared" si="1213"/>
        <v>1.1347698313163754E-3</v>
      </c>
      <c r="AU1132" s="5">
        <f t="shared" si="1214"/>
        <v>2.9268843930125226E-4</v>
      </c>
      <c r="AV1132" s="5">
        <f t="shared" si="1215"/>
        <v>5.6619316184075715E-5</v>
      </c>
      <c r="AW1132" s="5">
        <f t="shared" si="1216"/>
        <v>2.4313601355314077E-7</v>
      </c>
      <c r="AX1132" s="5">
        <f t="shared" si="1217"/>
        <v>3.7815272533911884E-5</v>
      </c>
      <c r="AY1132" s="5">
        <f t="shared" si="1218"/>
        <v>4.8818713106439959E-5</v>
      </c>
      <c r="AZ1132" s="5">
        <f t="shared" si="1219"/>
        <v>3.1511960507908978E-5</v>
      </c>
      <c r="BA1132" s="5">
        <f t="shared" si="1220"/>
        <v>1.3560423750990169E-5</v>
      </c>
      <c r="BB1132" s="5">
        <f t="shared" si="1221"/>
        <v>4.3765547115102419E-6</v>
      </c>
      <c r="BC1132" s="5">
        <f t="shared" si="1222"/>
        <v>1.1300078224439761E-6</v>
      </c>
      <c r="BD1132" s="5">
        <f t="shared" si="1223"/>
        <v>8.1558181556318297E-4</v>
      </c>
      <c r="BE1132" s="5">
        <f t="shared" si="1224"/>
        <v>6.3108313809177256E-4</v>
      </c>
      <c r="BF1132" s="5">
        <f t="shared" si="1225"/>
        <v>2.4416062226003955E-4</v>
      </c>
      <c r="BG1132" s="5">
        <f t="shared" si="1226"/>
        <v>6.2975759044645943E-5</v>
      </c>
      <c r="BH1132" s="5">
        <f t="shared" si="1227"/>
        <v>1.2182388965527274E-5</v>
      </c>
      <c r="BI1132" s="5">
        <f t="shared" si="1228"/>
        <v>1.885304481074208E-6</v>
      </c>
      <c r="BJ1132" s="8">
        <f t="shared" si="1229"/>
        <v>0.22354539717944322</v>
      </c>
      <c r="BK1132" s="8">
        <f t="shared" si="1230"/>
        <v>0.28899622487040094</v>
      </c>
      <c r="BL1132" s="8">
        <f t="shared" si="1231"/>
        <v>0.44161534858281193</v>
      </c>
      <c r="BM1132" s="8">
        <f t="shared" si="1232"/>
        <v>0.34044242244183137</v>
      </c>
      <c r="BN1132" s="8">
        <f t="shared" si="1233"/>
        <v>0.65915341341287714</v>
      </c>
    </row>
    <row r="1133" spans="1:66" x14ac:dyDescent="0.25">
      <c r="A1133" t="s">
        <v>89</v>
      </c>
      <c r="B1133" t="s">
        <v>330</v>
      </c>
      <c r="C1133" t="s">
        <v>116</v>
      </c>
      <c r="D1133" s="18" t="s">
        <v>551</v>
      </c>
      <c r="E1133">
        <f>VLOOKUP(A1133,home!$A$2:$E$405,3,FALSE)</f>
        <v>1.4149</v>
      </c>
      <c r="F1133">
        <f>VLOOKUP(B1133,home!$B$2:$E$405,3,FALSE)</f>
        <v>0.67600000000000005</v>
      </c>
      <c r="G1133">
        <f>VLOOKUP(C1133,away!$B$2:$E$405,4,FALSE)</f>
        <v>1.0448</v>
      </c>
      <c r="H1133">
        <f>VLOOKUP(A1133,away!$A$2:$E$405,3,FALSE)</f>
        <v>1.1467000000000001</v>
      </c>
      <c r="I1133">
        <f>VLOOKUP(C1133,away!$B$2:$E$405,3,FALSE)</f>
        <v>0.75829999999999997</v>
      </c>
      <c r="J1133">
        <f>VLOOKUP(B1133,home!$B$2:$E$405,4,FALSE)</f>
        <v>0.64459999999999995</v>
      </c>
      <c r="K1133" s="3">
        <f t="shared" si="1178"/>
        <v>0.99932236352000003</v>
      </c>
      <c r="L1133" s="3">
        <f t="shared" si="1179"/>
        <v>0.56050716640599996</v>
      </c>
      <c r="M1133" s="5">
        <f t="shared" si="1180"/>
        <v>0.21017189616582785</v>
      </c>
      <c r="N1133" s="5">
        <f t="shared" si="1181"/>
        <v>0.21002947602191513</v>
      </c>
      <c r="O1133" s="5">
        <f t="shared" si="1182"/>
        <v>0.11780285397808421</v>
      </c>
      <c r="P1133" s="5">
        <f t="shared" si="1183"/>
        <v>0.11772302646678055</v>
      </c>
      <c r="Q1133" s="5">
        <f t="shared" si="1184"/>
        <v>0.10494357619354371</v>
      </c>
      <c r="R1133" s="5">
        <f t="shared" si="1185"/>
        <v>3.3014671938897878E-2</v>
      </c>
      <c r="S1133" s="5">
        <f t="shared" si="1186"/>
        <v>1.648497160339131E-2</v>
      </c>
      <c r="T1133" s="5">
        <f t="shared" si="1187"/>
        <v>5.8821626524755331E-2</v>
      </c>
      <c r="U1133" s="5">
        <f t="shared" si="1188"/>
        <v>3.2992299992816852E-2</v>
      </c>
      <c r="V1133" s="5">
        <f t="shared" si="1189"/>
        <v>1.0259648220092923E-3</v>
      </c>
      <c r="W1133" s="5">
        <f t="shared" si="1190"/>
        <v>3.4957487532657774E-2</v>
      </c>
      <c r="X1133" s="5">
        <f t="shared" si="1191"/>
        <v>1.9593922281603077E-2</v>
      </c>
      <c r="Y1133" s="5">
        <f t="shared" si="1192"/>
        <v>5.4912669284203639E-3</v>
      </c>
      <c r="Z1133" s="5">
        <f t="shared" si="1193"/>
        <v>6.1683200727651114E-3</v>
      </c>
      <c r="AA1133" s="5">
        <f t="shared" si="1194"/>
        <v>6.1641401940634895E-3</v>
      </c>
      <c r="AB1133" s="5">
        <f t="shared" si="1195"/>
        <v>3.0799815739000792E-3</v>
      </c>
      <c r="AC1133" s="5">
        <f t="shared" si="1196"/>
        <v>3.5916934572001845E-5</v>
      </c>
      <c r="AD1133" s="5">
        <f t="shared" si="1197"/>
        <v>8.7334497659641228E-3</v>
      </c>
      <c r="AE1133" s="5">
        <f t="shared" si="1198"/>
        <v>4.895161181269694E-3</v>
      </c>
      <c r="AF1133" s="5">
        <f t="shared" si="1199"/>
        <v>1.3718864614070618E-3</v>
      </c>
      <c r="AG1133" s="5">
        <f t="shared" si="1200"/>
        <v>2.563173977046755E-4</v>
      </c>
      <c r="AH1133" s="5">
        <f t="shared" si="1201"/>
        <v>8.6434690136770584E-4</v>
      </c>
      <c r="AI1133" s="5">
        <f t="shared" si="1202"/>
        <v>8.6376118837596413E-4</v>
      </c>
      <c r="AJ1133" s="5">
        <f t="shared" si="1203"/>
        <v>4.3158793614235622E-4</v>
      </c>
      <c r="AK1133" s="5">
        <f t="shared" si="1204"/>
        <v>1.4376515880416612E-4</v>
      </c>
      <c r="AL1133" s="5">
        <f t="shared" si="1205"/>
        <v>8.0472228996578449E-7</v>
      </c>
      <c r="AM1133" s="5">
        <f t="shared" si="1206"/>
        <v>1.7455063323612921E-3</v>
      </c>
      <c r="AN1133" s="5">
        <f t="shared" si="1207"/>
        <v>9.783688082955573E-4</v>
      </c>
      <c r="AO1133" s="5">
        <f t="shared" si="1208"/>
        <v>2.7419136421887892E-4</v>
      </c>
      <c r="AP1133" s="5">
        <f t="shared" si="1209"/>
        <v>5.1228741537106443E-5</v>
      </c>
      <c r="AQ1133" s="5">
        <f t="shared" si="1210"/>
        <v>7.1785191893772194E-6</v>
      </c>
      <c r="AR1133" s="5">
        <f t="shared" si="1211"/>
        <v>9.6894526495483872E-5</v>
      </c>
      <c r="AS1133" s="5">
        <f t="shared" si="1212"/>
        <v>9.6828867229618211E-5</v>
      </c>
      <c r="AT1133" s="5">
        <f t="shared" si="1213"/>
        <v>4.8381626228433174E-5</v>
      </c>
      <c r="AU1133" s="5">
        <f t="shared" si="1214"/>
        <v>1.6116280357846357E-5</v>
      </c>
      <c r="AV1133" s="5">
        <f t="shared" si="1215"/>
        <v>4.0263398445884922E-6</v>
      </c>
      <c r="AW1133" s="5">
        <f t="shared" si="1216"/>
        <v>1.2520748910811114E-8</v>
      </c>
      <c r="AX1133" s="5">
        <f t="shared" si="1217"/>
        <v>2.9072058559906876E-4</v>
      </c>
      <c r="AY1133" s="5">
        <f t="shared" si="1218"/>
        <v>1.6295097165002699E-4</v>
      </c>
      <c r="AZ1133" s="5">
        <f t="shared" si="1219"/>
        <v>4.5667593691330528E-5</v>
      </c>
      <c r="BA1133" s="5">
        <f t="shared" si="1220"/>
        <v>8.5323378455027323E-6</v>
      </c>
      <c r="BB1133" s="5">
        <f t="shared" si="1221"/>
        <v>1.1956091271503526E-6</v>
      </c>
      <c r="BC1133" s="5">
        <f t="shared" si="1222"/>
        <v>1.3402949679763906E-7</v>
      </c>
      <c r="BD1133" s="5">
        <f t="shared" si="1223"/>
        <v>9.0516794143724541E-6</v>
      </c>
      <c r="BE1133" s="5">
        <f t="shared" si="1224"/>
        <v>9.0455456661960105E-6</v>
      </c>
      <c r="BF1133" s="5">
        <f t="shared" si="1225"/>
        <v>4.519708037235545E-6</v>
      </c>
      <c r="BG1133" s="5">
        <f t="shared" si="1226"/>
        <v>1.5055484393968554E-6</v>
      </c>
      <c r="BH1133" s="5">
        <f t="shared" si="1227"/>
        <v>3.7613205621297819E-7</v>
      </c>
      <c r="BI1133" s="5">
        <f t="shared" si="1228"/>
        <v>7.5175435082078194E-8</v>
      </c>
      <c r="BJ1133" s="8">
        <f t="shared" si="1229"/>
        <v>0.452659845182253</v>
      </c>
      <c r="BK1133" s="8">
        <f t="shared" si="1230"/>
        <v>0.34560553168652097</v>
      </c>
      <c r="BL1133" s="8">
        <f t="shared" si="1231"/>
        <v>0.1956442302916572</v>
      </c>
      <c r="BM1133" s="8">
        <f t="shared" si="1232"/>
        <v>0.20622948801724592</v>
      </c>
      <c r="BN1133" s="8">
        <f t="shared" si="1233"/>
        <v>0.79368550076504929</v>
      </c>
    </row>
    <row r="1134" spans="1:66" s="19" customFormat="1" x14ac:dyDescent="0.25">
      <c r="A1134" t="s">
        <v>89</v>
      </c>
      <c r="B1134" t="s">
        <v>104</v>
      </c>
      <c r="C1134" t="s">
        <v>94</v>
      </c>
      <c r="D1134" s="18" t="s">
        <v>551</v>
      </c>
      <c r="E1134">
        <f>VLOOKUP(A1134,home!$A$2:$E$405,3,FALSE)</f>
        <v>1.4149</v>
      </c>
      <c r="F1134">
        <f>VLOOKUP(B1134,home!$B$2:$E$405,3,FALSE)</f>
        <v>1.1677</v>
      </c>
      <c r="G1134">
        <f>VLOOKUP(C1134,away!$B$2:$E$405,4,FALSE)</f>
        <v>1.137</v>
      </c>
      <c r="H1134">
        <f>VLOOKUP(A1134,away!$A$2:$E$405,3,FALSE)</f>
        <v>1.1467000000000001</v>
      </c>
      <c r="I1134">
        <f>VLOOKUP(C1134,away!$B$2:$E$405,3,FALSE)</f>
        <v>1.1754</v>
      </c>
      <c r="J1134">
        <f>VLOOKUP(B1134,home!$B$2:$E$405,4,FALSE)</f>
        <v>0.94789999999999996</v>
      </c>
      <c r="K1134" s="3">
        <f t="shared" si="1178"/>
        <v>1.8785272160099999</v>
      </c>
      <c r="L1134" s="3">
        <f t="shared" si="1179"/>
        <v>1.277609175522</v>
      </c>
      <c r="M1134" s="5">
        <f t="shared" si="1180"/>
        <v>4.2589974595712066E-2</v>
      </c>
      <c r="N1134" s="5">
        <f t="shared" si="1181"/>
        <v>8.0006426407219611E-2</v>
      </c>
      <c r="O1134" s="5">
        <f t="shared" si="1182"/>
        <v>5.4413342328730616E-2</v>
      </c>
      <c r="P1134" s="5">
        <f t="shared" si="1183"/>
        <v>0.10221694447858941</v>
      </c>
      <c r="Q1134" s="5">
        <f t="shared" si="1184"/>
        <v>7.5147124730831613E-2</v>
      </c>
      <c r="R1134" s="5">
        <f t="shared" si="1185"/>
        <v>3.4759492715002942E-2</v>
      </c>
      <c r="S1134" s="5">
        <f t="shared" si="1186"/>
        <v>6.1330769962416015E-2</v>
      </c>
      <c r="T1134" s="5">
        <f t="shared" si="1187"/>
        <v>9.6008656070206672E-2</v>
      </c>
      <c r="U1134" s="5">
        <f t="shared" si="1188"/>
        <v>6.5296653079834344E-2</v>
      </c>
      <c r="V1134" s="5">
        <f t="shared" si="1189"/>
        <v>1.6355032864963325E-2</v>
      </c>
      <c r="W1134" s="5">
        <f t="shared" si="1190"/>
        <v>4.7055306337255097E-2</v>
      </c>
      <c r="X1134" s="5">
        <f t="shared" si="1191"/>
        <v>6.0118291133475624E-2</v>
      </c>
      <c r="Y1134" s="5">
        <f t="shared" si="1192"/>
        <v>3.8403840184415686E-2</v>
      </c>
      <c r="Z1134" s="5">
        <f t="shared" si="1193"/>
        <v>1.4803015609725958E-2</v>
      </c>
      <c r="AA1134" s="5">
        <f t="shared" si="1194"/>
        <v>2.7807867701891073E-2</v>
      </c>
      <c r="AB1134" s="5">
        <f t="shared" si="1195"/>
        <v>2.6118918148603922E-2</v>
      </c>
      <c r="AC1134" s="5">
        <f t="shared" si="1196"/>
        <v>2.4532790612297249E-3</v>
      </c>
      <c r="AD1134" s="5">
        <f t="shared" si="1197"/>
        <v>2.2098668403055376E-2</v>
      </c>
      <c r="AE1134" s="5">
        <f t="shared" si="1198"/>
        <v>2.8233461518561646E-2</v>
      </c>
      <c r="AF1134" s="5">
        <f t="shared" si="1199"/>
        <v>1.8035664746430834E-2</v>
      </c>
      <c r="AG1134" s="5">
        <f t="shared" si="1200"/>
        <v>7.6808435888929003E-3</v>
      </c>
      <c r="AH1134" s="5">
        <f t="shared" si="1201"/>
        <v>4.7281171420953203E-3</v>
      </c>
      <c r="AI1134" s="5">
        <f t="shared" si="1202"/>
        <v>8.8818967319094794E-3</v>
      </c>
      <c r="AJ1134" s="5">
        <f t="shared" si="1203"/>
        <v>8.3424423703411174E-3</v>
      </c>
      <c r="AK1134" s="5">
        <f t="shared" si="1204"/>
        <v>5.2238350135602532E-3</v>
      </c>
      <c r="AL1134" s="5">
        <f t="shared" si="1205"/>
        <v>2.3551710652342295E-4</v>
      </c>
      <c r="AM1134" s="5">
        <f t="shared" si="1206"/>
        <v>8.3025900065439567E-3</v>
      </c>
      <c r="AN1134" s="5">
        <f t="shared" si="1207"/>
        <v>1.060746517295782E-2</v>
      </c>
      <c r="AO1134" s="5">
        <f t="shared" si="1208"/>
        <v>6.7760974170004862E-3</v>
      </c>
      <c r="AP1134" s="5">
        <f t="shared" si="1209"/>
        <v>2.8857347447302484E-3</v>
      </c>
      <c r="AQ1134" s="5">
        <f t="shared" si="1210"/>
        <v>9.2171029699750066E-4</v>
      </c>
      <c r="AR1134" s="5">
        <f t="shared" si="1211"/>
        <v>1.2081371687367676E-3</v>
      </c>
      <c r="AS1134" s="5">
        <f t="shared" si="1212"/>
        <v>2.2695185521452834E-3</v>
      </c>
      <c r="AT1134" s="5">
        <f t="shared" si="1213"/>
        <v>2.131676183722263E-3</v>
      </c>
      <c r="AU1134" s="5">
        <f t="shared" si="1214"/>
        <v>1.3348039089475343E-3</v>
      </c>
      <c r="AV1134" s="5">
        <f t="shared" si="1215"/>
        <v>6.2686636774861911E-4</v>
      </c>
      <c r="AW1134" s="5">
        <f t="shared" si="1216"/>
        <v>1.5701294879438634E-5</v>
      </c>
      <c r="AX1134" s="5">
        <f t="shared" si="1217"/>
        <v>2.5994402151109093E-3</v>
      </c>
      <c r="AY1134" s="5">
        <f t="shared" si="1218"/>
        <v>3.3210686700465789E-3</v>
      </c>
      <c r="AZ1134" s="5">
        <f t="shared" si="1219"/>
        <v>2.1215139026950778E-3</v>
      </c>
      <c r="BA1134" s="5">
        <f t="shared" si="1220"/>
        <v>9.0348854269357306E-4</v>
      </c>
      <c r="BB1134" s="5">
        <f t="shared" si="1221"/>
        <v>2.8857631303107737E-4</v>
      </c>
      <c r="BC1134" s="5">
        <f t="shared" si="1222"/>
        <v>7.3737549073362666E-5</v>
      </c>
      <c r="BD1134" s="5">
        <f t="shared" si="1223"/>
        <v>2.5725452201121057E-4</v>
      </c>
      <c r="BE1134" s="5">
        <f t="shared" si="1224"/>
        <v>4.8325962103970262E-4</v>
      </c>
      <c r="BF1134" s="5">
        <f t="shared" si="1225"/>
        <v>4.5390817526088018E-4</v>
      </c>
      <c r="BG1134" s="5">
        <f t="shared" si="1226"/>
        <v>2.8422628693233342E-4</v>
      </c>
      <c r="BH1134" s="5">
        <f t="shared" si="1227"/>
        <v>1.3348170387696387E-4</v>
      </c>
      <c r="BI1134" s="5">
        <f t="shared" si="1228"/>
        <v>5.0149802714452854E-5</v>
      </c>
      <c r="BJ1134" s="8">
        <f t="shared" si="1229"/>
        <v>0.51158970595122555</v>
      </c>
      <c r="BK1134" s="8">
        <f t="shared" si="1230"/>
        <v>0.22850258673948054</v>
      </c>
      <c r="BL1134" s="8">
        <f t="shared" si="1231"/>
        <v>0.24480584752510506</v>
      </c>
      <c r="BM1134" s="8">
        <f t="shared" si="1232"/>
        <v>0.607262483194284</v>
      </c>
      <c r="BN1134" s="8">
        <f t="shared" si="1233"/>
        <v>0.3891333052560863</v>
      </c>
    </row>
    <row r="1135" spans="1:66" x14ac:dyDescent="0.25">
      <c r="A1135" t="s">
        <v>89</v>
      </c>
      <c r="B1135" t="s">
        <v>122</v>
      </c>
      <c r="C1135" t="s">
        <v>115</v>
      </c>
      <c r="D1135" s="18" t="s">
        <v>551</v>
      </c>
      <c r="E1135">
        <f>VLOOKUP(A1135,home!$A$2:$E$405,3,FALSE)</f>
        <v>1.4149</v>
      </c>
      <c r="F1135">
        <f>VLOOKUP(B1135,home!$B$2:$E$405,3,FALSE)</f>
        <v>0.70679999999999998</v>
      </c>
      <c r="G1135">
        <f>VLOOKUP(C1135,away!$B$2:$E$405,4,FALSE)</f>
        <v>0.70679999999999998</v>
      </c>
      <c r="H1135">
        <f>VLOOKUP(A1135,away!$A$2:$E$405,3,FALSE)</f>
        <v>1.1467000000000001</v>
      </c>
      <c r="I1135">
        <f>VLOOKUP(C1135,away!$B$2:$E$405,3,FALSE)</f>
        <v>1.1375</v>
      </c>
      <c r="J1135">
        <f>VLOOKUP(B1135,home!$B$2:$E$405,4,FALSE)</f>
        <v>1.1375</v>
      </c>
      <c r="K1135" s="3">
        <f t="shared" si="1178"/>
        <v>0.70683627297600005</v>
      </c>
      <c r="L1135" s="3">
        <f t="shared" si="1179"/>
        <v>1.4837222968749999</v>
      </c>
      <c r="M1135" s="5">
        <f t="shared" si="1180"/>
        <v>0.11185425275150743</v>
      </c>
      <c r="N1135" s="5">
        <f t="shared" si="1181"/>
        <v>7.9062643131391011E-2</v>
      </c>
      <c r="O1135" s="5">
        <f t="shared" si="1182"/>
        <v>0.16596064880770336</v>
      </c>
      <c r="P1135" s="5">
        <f t="shared" si="1183"/>
        <v>0.11730700646391588</v>
      </c>
      <c r="Q1135" s="5">
        <f t="shared" si="1184"/>
        <v>2.7942172001311983E-2</v>
      </c>
      <c r="R1135" s="5">
        <f t="shared" si="1185"/>
        <v>0.12311975751991545</v>
      </c>
      <c r="S1135" s="5">
        <f t="shared" si="1186"/>
        <v>3.0756393760226867E-2</v>
      </c>
      <c r="T1135" s="5">
        <f t="shared" si="1187"/>
        <v>4.1458423621462924E-2</v>
      </c>
      <c r="U1135" s="5">
        <f t="shared" si="1188"/>
        <v>8.7025510535085893E-2</v>
      </c>
      <c r="V1135" s="5">
        <f t="shared" si="1189"/>
        <v>3.5839699061609156E-3</v>
      </c>
      <c r="W1135" s="5">
        <f t="shared" si="1190"/>
        <v>6.5835135720872344E-3</v>
      </c>
      <c r="X1135" s="5">
        <f t="shared" si="1191"/>
        <v>9.7681058786850058E-3</v>
      </c>
      <c r="Y1135" s="5">
        <f t="shared" si="1192"/>
        <v>7.2465782452203545E-3</v>
      </c>
      <c r="Z1135" s="5">
        <f t="shared" si="1193"/>
        <v>6.0891843139380647E-2</v>
      </c>
      <c r="AA1135" s="5">
        <f t="shared" si="1194"/>
        <v>4.3040563459279035E-2</v>
      </c>
      <c r="AB1135" s="5">
        <f t="shared" si="1195"/>
        <v>1.5211315731171902E-2</v>
      </c>
      <c r="AC1135" s="5">
        <f t="shared" si="1196"/>
        <v>2.3491774485907539E-4</v>
      </c>
      <c r="AD1135" s="5">
        <f t="shared" si="1197"/>
        <v>1.1633665490952633E-3</v>
      </c>
      <c r="AE1135" s="5">
        <f t="shared" si="1198"/>
        <v>1.7261128883311661E-3</v>
      </c>
      <c r="AF1135" s="5">
        <f t="shared" si="1199"/>
        <v>1.2805360896701293E-3</v>
      </c>
      <c r="AG1135" s="5">
        <f t="shared" si="1200"/>
        <v>6.3331998273223155E-4</v>
      </c>
      <c r="AH1135" s="5">
        <f t="shared" si="1201"/>
        <v>2.258664634092851E-2</v>
      </c>
      <c r="AI1135" s="5">
        <f t="shared" si="1202"/>
        <v>1.5965060918648917E-2</v>
      </c>
      <c r="AJ1135" s="5">
        <f t="shared" si="1203"/>
        <v>5.6423420787862968E-3</v>
      </c>
      <c r="AK1135" s="5">
        <f t="shared" si="1204"/>
        <v>1.3294040152749876E-3</v>
      </c>
      <c r="AL1135" s="5">
        <f t="shared" si="1205"/>
        <v>9.8547875424614059E-6</v>
      </c>
      <c r="AM1135" s="5">
        <f t="shared" si="1206"/>
        <v>1.6446193513348938E-4</v>
      </c>
      <c r="AN1135" s="5">
        <f t="shared" si="1207"/>
        <v>2.4401584014476809E-4</v>
      </c>
      <c r="AO1135" s="5">
        <f t="shared" si="1208"/>
        <v>1.8102587140673911E-4</v>
      </c>
      <c r="AP1135" s="5">
        <f t="shared" si="1209"/>
        <v>8.9530707239135086E-5</v>
      </c>
      <c r="AQ1135" s="5">
        <f t="shared" si="1210"/>
        <v>3.3209676646423164E-5</v>
      </c>
      <c r="AR1135" s="5">
        <f t="shared" si="1211"/>
        <v>6.7024621575331525E-3</v>
      </c>
      <c r="AS1135" s="5">
        <f t="shared" si="1212"/>
        <v>4.737543371193414E-3</v>
      </c>
      <c r="AT1135" s="5">
        <f t="shared" si="1213"/>
        <v>1.6743337497782534E-3</v>
      </c>
      <c r="AU1135" s="5">
        <f t="shared" si="1214"/>
        <v>3.9449327580373049E-4</v>
      </c>
      <c r="AV1135" s="5">
        <f t="shared" si="1215"/>
        <v>6.9710539195800525E-5</v>
      </c>
      <c r="AW1135" s="5">
        <f t="shared" si="1216"/>
        <v>2.8708877785815732E-7</v>
      </c>
      <c r="AX1135" s="5">
        <f t="shared" si="1217"/>
        <v>1.9374610212696041E-5</v>
      </c>
      <c r="AY1135" s="5">
        <f t="shared" si="1218"/>
        <v>2.8746541165839201E-5</v>
      </c>
      <c r="AZ1135" s="5">
        <f t="shared" si="1219"/>
        <v>2.1325942042895344E-5</v>
      </c>
      <c r="BA1135" s="5">
        <f t="shared" si="1220"/>
        <v>1.0547258570302599E-5</v>
      </c>
      <c r="BB1135" s="5">
        <f t="shared" si="1221"/>
        <v>3.9123006779159743E-6</v>
      </c>
      <c r="BC1135" s="5">
        <f t="shared" si="1222"/>
        <v>1.1609535495806217E-6</v>
      </c>
      <c r="BD1135" s="5">
        <f t="shared" si="1223"/>
        <v>1.6574320911821425E-3</v>
      </c>
      <c r="BE1135" s="5">
        <f t="shared" si="1224"/>
        <v>1.1715331220420034E-3</v>
      </c>
      <c r="BF1135" s="5">
        <f t="shared" si="1225"/>
        <v>4.1404105282605351E-4</v>
      </c>
      <c r="BG1135" s="5">
        <f t="shared" si="1226"/>
        <v>9.7553078212875622E-5</v>
      </c>
      <c r="BH1135" s="5">
        <f t="shared" si="1227"/>
        <v>1.7238513555331307E-5</v>
      </c>
      <c r="BI1135" s="5">
        <f t="shared" si="1228"/>
        <v>2.4369613346193283E-6</v>
      </c>
      <c r="BJ1135" s="8">
        <f t="shared" si="1229"/>
        <v>0.17766208359677707</v>
      </c>
      <c r="BK1135" s="8">
        <f t="shared" si="1230"/>
        <v>0.26377514195537843</v>
      </c>
      <c r="BL1135" s="8">
        <f t="shared" si="1231"/>
        <v>0.49682002731945168</v>
      </c>
      <c r="BM1135" s="8">
        <f t="shared" si="1232"/>
        <v>0.37387415588285478</v>
      </c>
      <c r="BN1135" s="8">
        <f t="shared" si="1233"/>
        <v>0.62524648067574518</v>
      </c>
    </row>
    <row r="1136" spans="1:66" x14ac:dyDescent="0.25">
      <c r="A1136" t="s">
        <v>89</v>
      </c>
      <c r="B1136" t="s">
        <v>346</v>
      </c>
      <c r="C1136" t="s">
        <v>96</v>
      </c>
      <c r="D1136" s="18" t="s">
        <v>551</v>
      </c>
      <c r="E1136">
        <f>VLOOKUP(A1136,home!$A$2:$E$405,3,FALSE)</f>
        <v>1.4149</v>
      </c>
      <c r="F1136">
        <f>VLOOKUP(B1136,home!$B$2:$E$405,3,FALSE)</f>
        <v>1.0178</v>
      </c>
      <c r="G1136">
        <f>VLOOKUP(C1136,away!$B$2:$E$405,4,FALSE)</f>
        <v>1.4135</v>
      </c>
      <c r="H1136">
        <f>VLOOKUP(A1136,away!$A$2:$E$405,3,FALSE)</f>
        <v>1.1467000000000001</v>
      </c>
      <c r="I1136">
        <f>VLOOKUP(C1136,away!$B$2:$E$405,3,FALSE)</f>
        <v>1.0995999999999999</v>
      </c>
      <c r="J1136">
        <f>VLOOKUP(B1136,home!$B$2:$E$405,4,FALSE)</f>
        <v>0.94269999999999998</v>
      </c>
      <c r="K1136" s="3">
        <f t="shared" si="1178"/>
        <v>2.03556045847</v>
      </c>
      <c r="L1136" s="3">
        <f t="shared" si="1179"/>
        <v>1.1886611013639998</v>
      </c>
      <c r="M1136" s="5">
        <f t="shared" si="1180"/>
        <v>3.9786741121944538E-2</v>
      </c>
      <c r="N1136" s="5">
        <f t="shared" si="1181"/>
        <v>8.0988316999212634E-2</v>
      </c>
      <c r="O1136" s="5">
        <f t="shared" si="1182"/>
        <v>4.7292951521694944E-2</v>
      </c>
      <c r="P1136" s="5">
        <f t="shared" si="1183"/>
        <v>9.6267662081900837E-2</v>
      </c>
      <c r="Q1136" s="5">
        <f t="shared" si="1184"/>
        <v>8.2428307840815493E-2</v>
      </c>
      <c r="R1136" s="5">
        <f t="shared" si="1185"/>
        <v>2.8107645921266088E-2</v>
      </c>
      <c r="S1136" s="5">
        <f t="shared" si="1186"/>
        <v>5.8232105101990533E-2</v>
      </c>
      <c r="T1136" s="5">
        <f t="shared" si="1187"/>
        <v>9.7979323181634576E-2</v>
      </c>
      <c r="U1136" s="5">
        <f t="shared" si="1188"/>
        <v>5.7214812618004825E-2</v>
      </c>
      <c r="V1136" s="5">
        <f t="shared" si="1189"/>
        <v>1.5655323183878505E-2</v>
      </c>
      <c r="W1136" s="5">
        <f t="shared" si="1190"/>
        <v>5.5929268033118894E-2</v>
      </c>
      <c r="X1136" s="5">
        <f t="shared" si="1191"/>
        <v>6.6480945338729461E-2</v>
      </c>
      <c r="Y1136" s="5">
        <f t="shared" si="1192"/>
        <v>3.9511656853027023E-2</v>
      </c>
      <c r="Z1136" s="5">
        <f t="shared" si="1193"/>
        <v>1.1136821785840492E-2</v>
      </c>
      <c r="AA1136" s="5">
        <f t="shared" si="1194"/>
        <v>2.2669674060284157E-2</v>
      </c>
      <c r="AB1136" s="5">
        <f t="shared" si="1195"/>
        <v>2.3072746061758746E-2</v>
      </c>
      <c r="AC1136" s="5">
        <f t="shared" si="1196"/>
        <v>2.3674679672641584E-3</v>
      </c>
      <c r="AD1136" s="5">
        <f t="shared" si="1197"/>
        <v>2.8461851619846767E-2</v>
      </c>
      <c r="AE1136" s="5">
        <f t="shared" si="1198"/>
        <v>3.38314958933058E-2</v>
      </c>
      <c r="AF1136" s="5">
        <f t="shared" si="1199"/>
        <v>2.0107091584664262E-2</v>
      </c>
      <c r="AG1136" s="5">
        <f t="shared" si="1200"/>
        <v>7.9668392094179412E-3</v>
      </c>
      <c r="AH1136" s="5">
        <f t="shared" si="1201"/>
        <v>3.3094767124129385E-3</v>
      </c>
      <c r="AI1136" s="5">
        <f t="shared" si="1202"/>
        <v>6.7366399340150693E-3</v>
      </c>
      <c r="AJ1136" s="5">
        <f t="shared" si="1203"/>
        <v>6.8564189363155142E-3</v>
      </c>
      <c r="AK1136" s="5">
        <f t="shared" si="1204"/>
        <v>4.6522184244895994E-3</v>
      </c>
      <c r="AL1136" s="5">
        <f t="shared" si="1205"/>
        <v>2.2913221825710691E-4</v>
      </c>
      <c r="AM1136" s="5">
        <f t="shared" si="1206"/>
        <v>1.158716394644007E-2</v>
      </c>
      <c r="AN1136" s="5">
        <f t="shared" si="1207"/>
        <v>1.3773211058260683E-2</v>
      </c>
      <c r="AO1136" s="5">
        <f t="shared" si="1208"/>
        <v>8.1858401129154858E-3</v>
      </c>
      <c r="AP1136" s="5">
        <f t="shared" si="1209"/>
        <v>3.2433965747359086E-3</v>
      </c>
      <c r="AQ1136" s="5">
        <f t="shared" si="1210"/>
        <v>9.6382483617145299E-4</v>
      </c>
      <c r="AR1136" s="5">
        <f t="shared" si="1211"/>
        <v>7.8676924678305351E-4</v>
      </c>
      <c r="AS1136" s="5">
        <f t="shared" si="1212"/>
        <v>1.6015163686918092E-3</v>
      </c>
      <c r="AT1136" s="5">
        <f t="shared" si="1213"/>
        <v>1.6299916968507545E-3</v>
      </c>
      <c r="AU1136" s="5">
        <f t="shared" si="1214"/>
        <v>1.1059822152479383E-3</v>
      </c>
      <c r="AV1136" s="5">
        <f t="shared" si="1215"/>
        <v>5.6282341628244022E-4</v>
      </c>
      <c r="AW1136" s="5">
        <f t="shared" si="1216"/>
        <v>1.540017711179815E-5</v>
      </c>
      <c r="AX1136" s="5">
        <f t="shared" si="1217"/>
        <v>3.9310621258637655E-3</v>
      </c>
      <c r="AY1136" s="5">
        <f t="shared" si="1218"/>
        <v>4.6727006360595307E-3</v>
      </c>
      <c r="AZ1136" s="5">
        <f t="shared" si="1219"/>
        <v>2.777128742201393E-3</v>
      </c>
      <c r="BA1136" s="5">
        <f t="shared" si="1220"/>
        <v>1.1003549697782421E-3</v>
      </c>
      <c r="BB1136" s="5">
        <f t="shared" si="1221"/>
        <v>3.2698728756698915E-4</v>
      </c>
      <c r="BC1136" s="5">
        <f t="shared" si="1222"/>
        <v>7.7735413874280754E-5</v>
      </c>
      <c r="BD1136" s="5">
        <f t="shared" si="1223"/>
        <v>1.5586699990007813E-4</v>
      </c>
      <c r="BE1136" s="5">
        <f t="shared" si="1224"/>
        <v>3.1727670177694647E-4</v>
      </c>
      <c r="BF1136" s="5">
        <f t="shared" si="1225"/>
        <v>3.2291795426546541E-4</v>
      </c>
      <c r="BG1136" s="5">
        <f t="shared" si="1226"/>
        <v>2.1910633967760175E-4</v>
      </c>
      <c r="BH1136" s="5">
        <f t="shared" si="1227"/>
        <v>1.1150105031195569E-4</v>
      </c>
      <c r="BI1136" s="5">
        <f t="shared" si="1228"/>
        <v>4.5393425818578176E-5</v>
      </c>
      <c r="BJ1136" s="8">
        <f t="shared" si="1229"/>
        <v>0.56432450225764053</v>
      </c>
      <c r="BK1136" s="8">
        <f t="shared" si="1230"/>
        <v>0.21721113231129521</v>
      </c>
      <c r="BL1136" s="8">
        <f t="shared" si="1231"/>
        <v>0.2067717296058485</v>
      </c>
      <c r="BM1136" s="8">
        <f t="shared" si="1232"/>
        <v>0.61991526001484232</v>
      </c>
      <c r="BN1136" s="8">
        <f t="shared" si="1233"/>
        <v>0.37487162548683456</v>
      </c>
    </row>
    <row r="1137" spans="1:66" x14ac:dyDescent="0.25">
      <c r="A1137" t="s">
        <v>89</v>
      </c>
      <c r="B1137" t="s">
        <v>350</v>
      </c>
      <c r="C1137" t="s">
        <v>95</v>
      </c>
      <c r="D1137" s="18" t="s">
        <v>551</v>
      </c>
      <c r="E1137">
        <f>VLOOKUP(A1137,home!$A$2:$E$405,3,FALSE)</f>
        <v>1.4149</v>
      </c>
      <c r="F1137">
        <f>VLOOKUP(B1137,home!$B$2:$E$405,3,FALSE)</f>
        <v>0.98329999999999995</v>
      </c>
      <c r="G1137">
        <f>VLOOKUP(C1137,away!$B$2:$E$405,4,FALSE)</f>
        <v>1.0754999999999999</v>
      </c>
      <c r="H1137">
        <f>VLOOKUP(A1137,away!$A$2:$E$405,3,FALSE)</f>
        <v>1.1467000000000001</v>
      </c>
      <c r="I1137">
        <f>VLOOKUP(C1137,away!$B$2:$E$405,3,FALSE)</f>
        <v>0.98580000000000001</v>
      </c>
      <c r="J1137">
        <f>VLOOKUP(B1137,home!$B$2:$E$405,4,FALSE)</f>
        <v>1.2133</v>
      </c>
      <c r="K1137" s="3">
        <f t="shared" si="1178"/>
        <v>1.496312143335</v>
      </c>
      <c r="L1137" s="3">
        <f t="shared" si="1179"/>
        <v>1.3715347762379999</v>
      </c>
      <c r="M1137" s="5">
        <f t="shared" si="1180"/>
        <v>5.6821135444444219E-2</v>
      </c>
      <c r="N1137" s="5">
        <f t="shared" si="1181"/>
        <v>8.5022154963604671E-2</v>
      </c>
      <c r="O1137" s="5">
        <f t="shared" si="1182"/>
        <v>7.7932163287384879E-2</v>
      </c>
      <c r="P1137" s="5">
        <f t="shared" si="1183"/>
        <v>0.11661084228328009</v>
      </c>
      <c r="Q1137" s="5">
        <f t="shared" si="1184"/>
        <v>6.3609841462275912E-2</v>
      </c>
      <c r="R1137" s="5">
        <f t="shared" si="1185"/>
        <v>5.344333606805337E-2</v>
      </c>
      <c r="S1137" s="5">
        <f t="shared" si="1186"/>
        <v>5.9828479454230983E-2</v>
      </c>
      <c r="T1137" s="5">
        <f t="shared" si="1187"/>
        <v>8.7243109676497246E-2</v>
      </c>
      <c r="U1137" s="5">
        <f t="shared" si="1188"/>
        <v>7.9967912738961644E-2</v>
      </c>
      <c r="V1137" s="5">
        <f t="shared" si="1189"/>
        <v>1.364251626737863E-2</v>
      </c>
      <c r="W1137" s="5">
        <f t="shared" si="1190"/>
        <v>3.1726726071872539E-2</v>
      </c>
      <c r="X1137" s="5">
        <f t="shared" si="1191"/>
        <v>4.351430814375002E-2</v>
      </c>
      <c r="Y1137" s="5">
        <f t="shared" si="1192"/>
        <v>2.9840693441544792E-2</v>
      </c>
      <c r="Z1137" s="5">
        <f t="shared" si="1193"/>
        <v>2.4433131325169936E-2</v>
      </c>
      <c r="AA1137" s="5">
        <f t="shared" si="1194"/>
        <v>3.6559591101550555E-2</v>
      </c>
      <c r="AB1137" s="5">
        <f t="shared" si="1195"/>
        <v>2.7352280060306159E-2</v>
      </c>
      <c r="AC1137" s="5">
        <f t="shared" si="1196"/>
        <v>1.7498608796257364E-3</v>
      </c>
      <c r="AD1137" s="5">
        <f t="shared" si="1197"/>
        <v>1.1868271372401509E-2</v>
      </c>
      <c r="AE1137" s="5">
        <f t="shared" si="1198"/>
        <v>1.6277746921078563E-2</v>
      </c>
      <c r="AF1137" s="5">
        <f t="shared" si="1199"/>
        <v>1.1162747990530143E-2</v>
      </c>
      <c r="AG1137" s="5">
        <f t="shared" si="1200"/>
        <v>5.1033656891309809E-3</v>
      </c>
      <c r="AH1137" s="5">
        <f t="shared" si="1201"/>
        <v>8.3777223262151528E-3</v>
      </c>
      <c r="AI1137" s="5">
        <f t="shared" si="1202"/>
        <v>1.2535687650204477E-2</v>
      </c>
      <c r="AJ1137" s="5">
        <f t="shared" si="1203"/>
        <v>9.3786508280277771E-3</v>
      </c>
      <c r="AK1137" s="5">
        <f t="shared" si="1204"/>
        <v>4.6777963740256044E-3</v>
      </c>
      <c r="AL1137" s="5">
        <f t="shared" si="1205"/>
        <v>1.4364566948946468E-4</v>
      </c>
      <c r="AM1137" s="5">
        <f t="shared" si="1206"/>
        <v>3.5517277149839043E-3</v>
      </c>
      <c r="AN1137" s="5">
        <f t="shared" si="1207"/>
        <v>4.871318076828752E-3</v>
      </c>
      <c r="AO1137" s="5">
        <f t="shared" si="1208"/>
        <v>3.3405910742437244E-3</v>
      </c>
      <c r="AP1137" s="5">
        <f t="shared" si="1209"/>
        <v>1.5272456105051755E-3</v>
      </c>
      <c r="AQ1137" s="5">
        <f t="shared" si="1210"/>
        <v>5.2366761666617083E-4</v>
      </c>
      <c r="AR1137" s="5">
        <f t="shared" si="1211"/>
        <v>2.2980675032139193E-3</v>
      </c>
      <c r="AS1137" s="5">
        <f t="shared" si="1212"/>
        <v>3.438626311262532E-3</v>
      </c>
      <c r="AT1137" s="5">
        <f t="shared" si="1213"/>
        <v>2.5726291529666822E-3</v>
      </c>
      <c r="AU1137" s="5">
        <f t="shared" si="1214"/>
        <v>1.2831520806272272E-3</v>
      </c>
      <c r="AV1137" s="5">
        <f t="shared" si="1215"/>
        <v>4.799990099970229E-4</v>
      </c>
      <c r="AW1137" s="5">
        <f t="shared" si="1216"/>
        <v>8.1887773207059445E-6</v>
      </c>
      <c r="AX1137" s="5">
        <f t="shared" si="1217"/>
        <v>8.857488849583141E-4</v>
      </c>
      <c r="AY1137" s="5">
        <f t="shared" si="1218"/>
        <v>1.2148353987343592E-3</v>
      </c>
      <c r="AZ1137" s="5">
        <f t="shared" si="1219"/>
        <v>8.3309449838456565E-4</v>
      </c>
      <c r="BA1137" s="5">
        <f t="shared" si="1220"/>
        <v>3.8087269214232802E-4</v>
      </c>
      <c r="BB1137" s="5">
        <f t="shared" si="1221"/>
        <v>1.3059503564814812E-4</v>
      </c>
      <c r="BC1137" s="5">
        <f t="shared" si="1222"/>
        <v>3.5823126599095294E-5</v>
      </c>
      <c r="BD1137" s="5">
        <f t="shared" si="1223"/>
        <v>5.2531324980005327E-4</v>
      </c>
      <c r="BE1137" s="5">
        <f t="shared" si="1224"/>
        <v>7.8603259473059202E-4</v>
      </c>
      <c r="BF1137" s="5">
        <f t="shared" si="1225"/>
        <v>5.8807505827625185E-4</v>
      </c>
      <c r="BG1137" s="5">
        <f t="shared" si="1226"/>
        <v>2.9331461696373117E-4</v>
      </c>
      <c r="BH1137" s="5">
        <f t="shared" si="1227"/>
        <v>1.0972255579512129E-4</v>
      </c>
      <c r="BI1137" s="5">
        <f t="shared" si="1228"/>
        <v>3.2835838526798412E-5</v>
      </c>
      <c r="BJ1137" s="8">
        <f t="shared" si="1229"/>
        <v>0.40266448546238093</v>
      </c>
      <c r="BK1137" s="8">
        <f t="shared" si="1230"/>
        <v>0.25001131539718346</v>
      </c>
      <c r="BL1137" s="8">
        <f t="shared" si="1231"/>
        <v>0.32263290840688952</v>
      </c>
      <c r="BM1137" s="8">
        <f t="shared" si="1232"/>
        <v>0.54509572046116728</v>
      </c>
      <c r="BN1137" s="8">
        <f t="shared" si="1233"/>
        <v>0.45343947350904307</v>
      </c>
    </row>
    <row r="1138" spans="1:66" x14ac:dyDescent="0.25">
      <c r="A1138" t="s">
        <v>89</v>
      </c>
      <c r="B1138" t="s">
        <v>130</v>
      </c>
      <c r="C1138" t="s">
        <v>103</v>
      </c>
      <c r="D1138" s="18" t="s">
        <v>551</v>
      </c>
      <c r="E1138">
        <f>VLOOKUP(A1138,home!$A$2:$E$405,3,FALSE)</f>
        <v>1.4149</v>
      </c>
      <c r="F1138">
        <f>VLOOKUP(B1138,home!$B$2:$E$405,3,FALSE)</f>
        <v>1.3559000000000001</v>
      </c>
      <c r="G1138">
        <f>VLOOKUP(C1138,away!$B$2:$E$405,4,FALSE)</f>
        <v>0.76819999999999999</v>
      </c>
      <c r="H1138">
        <f>VLOOKUP(A1138,away!$A$2:$E$405,3,FALSE)</f>
        <v>1.1467000000000001</v>
      </c>
      <c r="I1138">
        <f>VLOOKUP(C1138,away!$B$2:$E$405,3,FALSE)</f>
        <v>0.75829999999999997</v>
      </c>
      <c r="J1138">
        <f>VLOOKUP(B1138,home!$B$2:$E$405,4,FALSE)</f>
        <v>0.65529999999999999</v>
      </c>
      <c r="K1138" s="3">
        <f t="shared" si="1178"/>
        <v>1.4737632074620002</v>
      </c>
      <c r="L1138" s="3">
        <f t="shared" si="1179"/>
        <v>0.569811272333</v>
      </c>
      <c r="M1138" s="5">
        <f t="shared" si="1180"/>
        <v>0.12956475557204794</v>
      </c>
      <c r="N1138" s="5">
        <f t="shared" si="1181"/>
        <v>0.19094776974589142</v>
      </c>
      <c r="O1138" s="5">
        <f t="shared" si="1182"/>
        <v>7.3827458222022788E-2</v>
      </c>
      <c r="P1138" s="5">
        <f t="shared" si="1183"/>
        <v>0.10880419162805512</v>
      </c>
      <c r="Q1138" s="5">
        <f t="shared" si="1184"/>
        <v>0.14070589879921022</v>
      </c>
      <c r="R1138" s="5">
        <f t="shared" si="1185"/>
        <v>2.1033858951301103E-2</v>
      </c>
      <c r="S1138" s="5">
        <f t="shared" si="1186"/>
        <v>2.2842539361044658E-2</v>
      </c>
      <c r="T1138" s="5">
        <f t="shared" si="1187"/>
        <v>8.0175807219536321E-2</v>
      </c>
      <c r="U1138" s="5">
        <f t="shared" si="1188"/>
        <v>3.0998927433372816E-2</v>
      </c>
      <c r="V1138" s="5">
        <f t="shared" si="1189"/>
        <v>2.1313786890554691E-3</v>
      </c>
      <c r="W1138" s="5">
        <f t="shared" si="1190"/>
        <v>6.9122392241049213E-2</v>
      </c>
      <c r="X1138" s="5">
        <f t="shared" si="1191"/>
        <v>3.9386718269572941E-2</v>
      </c>
      <c r="Y1138" s="5">
        <f t="shared" si="1192"/>
        <v>1.1221498025103386E-2</v>
      </c>
      <c r="Z1138" s="5">
        <f t="shared" si="1193"/>
        <v>3.9951099770379143E-3</v>
      </c>
      <c r="AA1138" s="5">
        <f t="shared" si="1194"/>
        <v>5.8878460939228343E-3</v>
      </c>
      <c r="AB1138" s="5">
        <f t="shared" si="1195"/>
        <v>4.3386454722111629E-3</v>
      </c>
      <c r="AC1138" s="5">
        <f t="shared" si="1196"/>
        <v>1.1186632810175585E-4</v>
      </c>
      <c r="AD1138" s="5">
        <f t="shared" si="1197"/>
        <v>2.5467509624153794E-2</v>
      </c>
      <c r="AE1138" s="5">
        <f t="shared" si="1198"/>
        <v>1.4511674062091995E-2</v>
      </c>
      <c r="AF1138" s="5">
        <f t="shared" si="1199"/>
        <v>4.134457730501217E-3</v>
      </c>
      <c r="AG1138" s="5">
        <f t="shared" si="1200"/>
        <v>7.852868732746355E-4</v>
      </c>
      <c r="AH1138" s="5">
        <f t="shared" si="1201"/>
        <v>5.6911467478155909E-4</v>
      </c>
      <c r="AI1138" s="5">
        <f t="shared" si="1202"/>
        <v>8.3874026851976364E-4</v>
      </c>
      <c r="AJ1138" s="5">
        <f t="shared" si="1203"/>
        <v>6.1805227418061312E-4</v>
      </c>
      <c r="AK1138" s="5">
        <f t="shared" si="1204"/>
        <v>3.0362090065853462E-4</v>
      </c>
      <c r="AL1138" s="5">
        <f t="shared" si="1205"/>
        <v>3.7576655304974601E-6</v>
      </c>
      <c r="AM1138" s="5">
        <f t="shared" si="1206"/>
        <v>7.5066157339524495E-3</v>
      </c>
      <c r="AN1138" s="5">
        <f t="shared" si="1207"/>
        <v>4.2773542622783619E-3</v>
      </c>
      <c r="AO1138" s="5">
        <f t="shared" si="1208"/>
        <v>1.218642337203907E-3</v>
      </c>
      <c r="AP1138" s="5">
        <f t="shared" si="1209"/>
        <v>2.3146538022700635E-4</v>
      </c>
      <c r="AQ1138" s="5">
        <f t="shared" si="1210"/>
        <v>3.2972895702048029E-5</v>
      </c>
      <c r="AR1138" s="5">
        <f t="shared" si="1211"/>
        <v>6.4857591388132359E-5</v>
      </c>
      <c r="AS1138" s="5">
        <f t="shared" si="1212"/>
        <v>9.5584731912433748E-5</v>
      </c>
      <c r="AT1138" s="5">
        <f t="shared" si="1213"/>
        <v>7.0434630543831893E-5</v>
      </c>
      <c r="AU1138" s="5">
        <f t="shared" si="1214"/>
        <v>3.4601322342226217E-5</v>
      </c>
      <c r="AV1138" s="5">
        <f t="shared" si="1215"/>
        <v>1.2748538949376471E-5</v>
      </c>
      <c r="AW1138" s="5">
        <f t="shared" si="1216"/>
        <v>8.7654530279140491E-8</v>
      </c>
      <c r="AX1138" s="5">
        <f t="shared" si="1217"/>
        <v>1.8438290135424115E-3</v>
      </c>
      <c r="AY1138" s="5">
        <f t="shared" si="1218"/>
        <v>1.0506345561711017E-3</v>
      </c>
      <c r="AZ1138" s="5">
        <f t="shared" si="1219"/>
        <v>2.9933170660443611E-4</v>
      </c>
      <c r="BA1138" s="5">
        <f t="shared" si="1220"/>
        <v>5.6854193529960667E-5</v>
      </c>
      <c r="BB1138" s="5">
        <f t="shared" si="1221"/>
        <v>8.0990400881933764E-6</v>
      </c>
      <c r="BC1138" s="5">
        <f t="shared" si="1222"/>
        <v>9.229848674658885E-7</v>
      </c>
      <c r="BD1138" s="5">
        <f t="shared" si="1223"/>
        <v>6.1594311115542507E-6</v>
      </c>
      <c r="BE1138" s="5">
        <f t="shared" si="1224"/>
        <v>9.0775429511054247E-6</v>
      </c>
      <c r="BF1138" s="5">
        <f t="shared" si="1225"/>
        <v>6.6890744077476024E-6</v>
      </c>
      <c r="BG1138" s="5">
        <f t="shared" si="1226"/>
        <v>3.2860372513713614E-6</v>
      </c>
      <c r="BH1138" s="5">
        <f t="shared" si="1227"/>
        <v>1.2107101998551682E-6</v>
      </c>
      <c r="BI1138" s="5">
        <f t="shared" si="1228"/>
        <v>3.5686002948910232E-7</v>
      </c>
      <c r="BJ1138" s="8">
        <f t="shared" si="1229"/>
        <v>0.5929857346945524</v>
      </c>
      <c r="BK1138" s="8">
        <f t="shared" si="1230"/>
        <v>0.26450912380000652</v>
      </c>
      <c r="BL1138" s="8">
        <f t="shared" si="1231"/>
        <v>0.1387212707620582</v>
      </c>
      <c r="BM1138" s="8">
        <f t="shared" si="1232"/>
        <v>0.33427675941348584</v>
      </c>
      <c r="BN1138" s="8">
        <f t="shared" si="1233"/>
        <v>0.66488393291852865</v>
      </c>
    </row>
    <row r="1139" spans="1:66" x14ac:dyDescent="0.25">
      <c r="A1139" t="s">
        <v>89</v>
      </c>
      <c r="B1139" t="s">
        <v>109</v>
      </c>
      <c r="C1139" t="s">
        <v>99</v>
      </c>
      <c r="D1139" s="18" t="s">
        <v>551</v>
      </c>
      <c r="E1139">
        <f>VLOOKUP(A1139,home!$A$2:$E$405,3,FALSE)</f>
        <v>1.4149</v>
      </c>
      <c r="F1139">
        <f>VLOOKUP(B1139,home!$B$2:$E$405,3,FALSE)</f>
        <v>0.55810000000000004</v>
      </c>
      <c r="G1139">
        <f>VLOOKUP(C1139,away!$B$2:$E$405,4,FALSE)</f>
        <v>0.86040000000000005</v>
      </c>
      <c r="H1139">
        <f>VLOOKUP(A1139,away!$A$2:$E$405,3,FALSE)</f>
        <v>1.1467000000000001</v>
      </c>
      <c r="I1139">
        <f>VLOOKUP(C1139,away!$B$2:$E$405,3,FALSE)</f>
        <v>1.0237000000000001</v>
      </c>
      <c r="J1139">
        <f>VLOOKUP(B1139,home!$B$2:$E$405,4,FALSE)</f>
        <v>1.3748</v>
      </c>
      <c r="K1139" s="3">
        <f t="shared" si="1178"/>
        <v>0.6794197556760001</v>
      </c>
      <c r="L1139" s="3">
        <f t="shared" si="1179"/>
        <v>1.6138458108920004</v>
      </c>
      <c r="M1139" s="5">
        <f t="shared" si="1180"/>
        <v>0.10093630884330436</v>
      </c>
      <c r="N1139" s="5">
        <f t="shared" si="1181"/>
        <v>6.8578122293155144E-2</v>
      </c>
      <c r="O1139" s="5">
        <f t="shared" si="1182"/>
        <v>0.1628956391936679</v>
      </c>
      <c r="P1139" s="5">
        <f t="shared" si="1183"/>
        <v>0.1106745153816477</v>
      </c>
      <c r="Q1139" s="5">
        <f t="shared" si="1184"/>
        <v>2.3296665546567157E-2</v>
      </c>
      <c r="R1139" s="5">
        <f t="shared" si="1185"/>
        <v>0.13144422246263787</v>
      </c>
      <c r="S1139" s="5">
        <f t="shared" si="1186"/>
        <v>3.0338062921386265E-2</v>
      </c>
      <c r="T1139" s="5">
        <f t="shared" si="1187"/>
        <v>3.7597226100079394E-2</v>
      </c>
      <c r="U1139" s="5">
        <f t="shared" si="1188"/>
        <v>8.9305801510587229E-2</v>
      </c>
      <c r="V1139" s="5">
        <f t="shared" si="1189"/>
        <v>3.6961156219532994E-3</v>
      </c>
      <c r="W1139" s="5">
        <f t="shared" si="1190"/>
        <v>5.2760716045713836E-3</v>
      </c>
      <c r="X1139" s="5">
        <f t="shared" si="1191"/>
        <v>8.5147660570037611E-3</v>
      </c>
      <c r="Y1139" s="5">
        <f t="shared" si="1192"/>
        <v>6.8707597659104589E-3</v>
      </c>
      <c r="Z1139" s="5">
        <f t="shared" si="1193"/>
        <v>7.0710235929094784E-2</v>
      </c>
      <c r="AA1139" s="5">
        <f t="shared" si="1194"/>
        <v>4.8041931218737906E-2</v>
      </c>
      <c r="AB1139" s="5">
        <f t="shared" si="1195"/>
        <v>1.632031858541905E-2</v>
      </c>
      <c r="AC1139" s="5">
        <f t="shared" si="1196"/>
        <v>2.5329450939283726E-4</v>
      </c>
      <c r="AD1139" s="5">
        <f t="shared" si="1197"/>
        <v>8.9616682012674256E-4</v>
      </c>
      <c r="AE1139" s="5">
        <f t="shared" si="1198"/>
        <v>1.446275068521948E-3</v>
      </c>
      <c r="AF1139" s="5">
        <f t="shared" si="1199"/>
        <v>1.1670324803658436E-3</v>
      </c>
      <c r="AG1139" s="5">
        <f t="shared" si="1200"/>
        <v>6.2780349320443922E-4</v>
      </c>
      <c r="AH1139" s="5">
        <f t="shared" si="1201"/>
        <v>2.8528854510338666E-2</v>
      </c>
      <c r="AI1139" s="5">
        <f t="shared" si="1202"/>
        <v>1.9383067361130452E-2</v>
      </c>
      <c r="AJ1139" s="5">
        <f t="shared" si="1203"/>
        <v>6.5846194453753502E-3</v>
      </c>
      <c r="AK1139" s="5">
        <f t="shared" si="1204"/>
        <v>1.4912401782654536E-3</v>
      </c>
      <c r="AL1139" s="5">
        <f t="shared" si="1205"/>
        <v>1.1109281643894414E-5</v>
      </c>
      <c r="AM1139" s="5">
        <f t="shared" si="1206"/>
        <v>1.217746883950899E-4</v>
      </c>
      <c r="AN1139" s="5">
        <f t="shared" si="1207"/>
        <v>1.9652557073909449E-4</v>
      </c>
      <c r="AO1139" s="5">
        <f t="shared" si="1208"/>
        <v>1.585809845352236E-4</v>
      </c>
      <c r="AP1139" s="5">
        <f t="shared" si="1209"/>
        <v>8.5308419193099927E-5</v>
      </c>
      <c r="AQ1139" s="5">
        <f t="shared" si="1210"/>
        <v>3.4418658737150766E-5</v>
      </c>
      <c r="AR1139" s="5">
        <f t="shared" si="1211"/>
        <v>9.208234468211474E-3</v>
      </c>
      <c r="AS1139" s="5">
        <f t="shared" si="1212"/>
        <v>6.2562564125995621E-3</v>
      </c>
      <c r="AT1139" s="5">
        <f t="shared" si="1213"/>
        <v>2.1253121016474013E-3</v>
      </c>
      <c r="AU1139" s="5">
        <f t="shared" si="1214"/>
        <v>4.81326342945508E-4</v>
      </c>
      <c r="AV1139" s="5">
        <f t="shared" si="1215"/>
        <v>8.1755656581114895E-5</v>
      </c>
      <c r="AW1139" s="5">
        <f t="shared" si="1216"/>
        <v>3.3836363860043819E-7</v>
      </c>
      <c r="AX1139" s="5">
        <f t="shared" si="1217"/>
        <v>1.37893548394855E-5</v>
      </c>
      <c r="AY1139" s="5">
        <f t="shared" si="1218"/>
        <v>2.2253892542607001E-5</v>
      </c>
      <c r="AZ1139" s="5">
        <f t="shared" si="1219"/>
        <v>1.7957175627963525E-5</v>
      </c>
      <c r="BA1139" s="5">
        <f t="shared" si="1220"/>
        <v>9.660037554213622E-6</v>
      </c>
      <c r="BB1139" s="5">
        <f t="shared" si="1221"/>
        <v>3.8974527849817656E-6</v>
      </c>
      <c r="BC1139" s="5">
        <f t="shared" si="1222"/>
        <v>1.2579775700384354E-6</v>
      </c>
      <c r="BD1139" s="5">
        <f t="shared" si="1223"/>
        <v>2.4767784370390714E-3</v>
      </c>
      <c r="BE1139" s="5">
        <f t="shared" si="1224"/>
        <v>1.6827722005566714E-3</v>
      </c>
      <c r="BF1139" s="5">
        <f t="shared" si="1225"/>
        <v>5.7165433868028922E-4</v>
      </c>
      <c r="BG1139" s="5">
        <f t="shared" si="1226"/>
        <v>1.2946441703909586E-4</v>
      </c>
      <c r="BH1139" s="5">
        <f t="shared" si="1227"/>
        <v>2.1990170648359567E-5</v>
      </c>
      <c r="BI1139" s="5">
        <f t="shared" si="1228"/>
        <v>2.9881112738364022E-6</v>
      </c>
      <c r="BJ1139" s="8">
        <f t="shared" si="1229"/>
        <v>0.15493631344202519</v>
      </c>
      <c r="BK1139" s="8">
        <f t="shared" si="1230"/>
        <v>0.24593166045187095</v>
      </c>
      <c r="BL1139" s="8">
        <f t="shared" si="1231"/>
        <v>0.52703422712338222</v>
      </c>
      <c r="BM1139" s="8">
        <f t="shared" si="1232"/>
        <v>0.40076504769648919</v>
      </c>
      <c r="BN1139" s="8">
        <f t="shared" si="1233"/>
        <v>0.59782547372098005</v>
      </c>
    </row>
    <row r="1140" spans="1:66" x14ac:dyDescent="0.25">
      <c r="A1140" t="s">
        <v>89</v>
      </c>
      <c r="B1140" t="s">
        <v>367</v>
      </c>
      <c r="C1140" t="s">
        <v>303</v>
      </c>
      <c r="D1140" s="18" t="s">
        <v>551</v>
      </c>
      <c r="E1140">
        <f>VLOOKUP(A1140,home!$A$2:$E$405,3,FALSE)</f>
        <v>1.4149</v>
      </c>
      <c r="F1140">
        <f>VLOOKUP(B1140,home!$B$2:$E$405,3,FALSE)</f>
        <v>0.98329999999999995</v>
      </c>
      <c r="G1140">
        <f>VLOOKUP(C1140,away!$B$2:$E$405,4,FALSE)</f>
        <v>0.74580000000000002</v>
      </c>
      <c r="H1140">
        <f>VLOOKUP(A1140,away!$A$2:$E$405,3,FALSE)</f>
        <v>1.1467000000000001</v>
      </c>
      <c r="I1140">
        <f>VLOOKUP(C1140,away!$B$2:$E$405,3,FALSE)</f>
        <v>1.3106</v>
      </c>
      <c r="J1140">
        <f>VLOOKUP(B1140,home!$B$2:$E$405,4,FALSE)</f>
        <v>0.91</v>
      </c>
      <c r="K1140" s="3">
        <f t="shared" si="1178"/>
        <v>1.0376100385860001</v>
      </c>
      <c r="L1140" s="3">
        <f t="shared" si="1179"/>
        <v>1.3676071681999999</v>
      </c>
      <c r="M1140" s="5">
        <f t="shared" si="1180"/>
        <v>9.0245891460750363E-2</v>
      </c>
      <c r="N1140" s="5">
        <f t="shared" si="1181"/>
        <v>9.3640042920817165E-2</v>
      </c>
      <c r="O1140" s="5">
        <f t="shared" si="1182"/>
        <v>0.12342092806232136</v>
      </c>
      <c r="P1140" s="5">
        <f t="shared" si="1183"/>
        <v>0.12806279392906519</v>
      </c>
      <c r="Q1140" s="5">
        <f t="shared" si="1184"/>
        <v>4.8580924274131895E-2</v>
      </c>
      <c r="R1140" s="5">
        <f t="shared" si="1185"/>
        <v>8.4395672961963625E-2</v>
      </c>
      <c r="S1140" s="5">
        <f t="shared" si="1186"/>
        <v>4.5431650470345579E-2</v>
      </c>
      <c r="T1140" s="5">
        <f t="shared" si="1187"/>
        <v>6.6439620275084155E-2</v>
      </c>
      <c r="U1140" s="5">
        <f t="shared" si="1188"/>
        <v>8.756979747855452E-2</v>
      </c>
      <c r="V1140" s="5">
        <f t="shared" si="1189"/>
        <v>7.1632735824650158E-3</v>
      </c>
      <c r="W1140" s="5">
        <f t="shared" si="1190"/>
        <v>1.6802684903541851E-2</v>
      </c>
      <c r="X1140" s="5">
        <f t="shared" si="1191"/>
        <v>2.2979472319089755E-2</v>
      </c>
      <c r="Y1140" s="5">
        <f t="shared" si="1192"/>
        <v>1.5713445532520316E-2</v>
      </c>
      <c r="Z1140" s="5">
        <f t="shared" si="1193"/>
        <v>3.8473375769281448E-2</v>
      </c>
      <c r="AA1140" s="5">
        <f t="shared" si="1194"/>
        <v>3.9920360916497803E-2</v>
      </c>
      <c r="AB1140" s="5">
        <f t="shared" si="1195"/>
        <v>2.0710883615467166E-2</v>
      </c>
      <c r="AC1140" s="5">
        <f t="shared" si="1196"/>
        <v>6.3531204426609943E-4</v>
      </c>
      <c r="AD1140" s="5">
        <f t="shared" si="1197"/>
        <v>4.3586586327781143E-3</v>
      </c>
      <c r="AE1140" s="5">
        <f t="shared" si="1198"/>
        <v>5.9609327899241603E-3</v>
      </c>
      <c r="AF1140" s="5">
        <f t="shared" si="1199"/>
        <v>4.0761072063293536E-3</v>
      </c>
      <c r="AG1140" s="5">
        <f t="shared" si="1200"/>
        <v>1.8581711445758997E-3</v>
      </c>
      <c r="AH1140" s="5">
        <f t="shared" si="1201"/>
        <v>1.3154116121730369E-2</v>
      </c>
      <c r="AI1140" s="5">
        <f t="shared" si="1202"/>
        <v>1.3648842936633373E-2</v>
      </c>
      <c r="AJ1140" s="5">
        <f t="shared" si="1203"/>
        <v>7.0810882230672037E-3</v>
      </c>
      <c r="AK1140" s="5">
        <f t="shared" si="1204"/>
        <v>2.449136074789211E-3</v>
      </c>
      <c r="AL1140" s="5">
        <f t="shared" si="1205"/>
        <v>3.606140250313227E-5</v>
      </c>
      <c r="AM1140" s="5">
        <f t="shared" si="1206"/>
        <v>9.0451759042802068E-4</v>
      </c>
      <c r="AN1140" s="5">
        <f t="shared" si="1207"/>
        <v>1.2370247404323526E-3</v>
      </c>
      <c r="AO1140" s="5">
        <f t="shared" si="1208"/>
        <v>8.4588195112801504E-4</v>
      </c>
      <c r="AP1140" s="5">
        <f t="shared" si="1209"/>
        <v>3.856114066045584E-4</v>
      </c>
      <c r="AQ1140" s="5">
        <f t="shared" si="1210"/>
        <v>1.3184123095301965E-4</v>
      </c>
      <c r="AR1140" s="5">
        <f t="shared" si="1211"/>
        <v>3.5979326998827263E-3</v>
      </c>
      <c r="AS1140" s="5">
        <f t="shared" si="1212"/>
        <v>3.7332510875551471E-3</v>
      </c>
      <c r="AT1140" s="5">
        <f t="shared" si="1213"/>
        <v>1.9368294025046615E-3</v>
      </c>
      <c r="AU1140" s="5">
        <f t="shared" si="1214"/>
        <v>6.6989121035578719E-4</v>
      </c>
      <c r="AV1140" s="5">
        <f t="shared" si="1215"/>
        <v>1.7377146115642262E-4</v>
      </c>
      <c r="AW1140" s="5">
        <f t="shared" si="1216"/>
        <v>1.4214632817815831E-6</v>
      </c>
      <c r="AX1140" s="5">
        <f t="shared" si="1217"/>
        <v>1.5642275531762233E-4</v>
      </c>
      <c r="AY1140" s="5">
        <f t="shared" si="1218"/>
        <v>2.1392488144197493E-4</v>
      </c>
      <c r="AZ1140" s="5">
        <f t="shared" si="1219"/>
        <v>1.4628260065819006E-4</v>
      </c>
      <c r="BA1140" s="5">
        <f t="shared" si="1220"/>
        <v>6.6685711081026244E-5</v>
      </c>
      <c r="BB1140" s="5">
        <f t="shared" si="1221"/>
        <v>2.2799964122731401E-5</v>
      </c>
      <c r="BC1140" s="5">
        <f t="shared" si="1222"/>
        <v>6.2362788737900571E-6</v>
      </c>
      <c r="BD1140" s="5">
        <f t="shared" si="1223"/>
        <v>8.2009309184346538E-4</v>
      </c>
      <c r="BE1140" s="5">
        <f t="shared" si="1224"/>
        <v>8.5093682467181028E-4</v>
      </c>
      <c r="BF1140" s="5">
        <f t="shared" si="1225"/>
        <v>4.4147029574098266E-4</v>
      </c>
      <c r="BG1140" s="5">
        <f t="shared" si="1226"/>
        <v>1.5269133686612464E-4</v>
      </c>
      <c r="BH1140" s="5">
        <f t="shared" si="1227"/>
        <v>3.9608515984351875E-5</v>
      </c>
      <c r="BI1140" s="5">
        <f t="shared" si="1228"/>
        <v>8.2196387597715137E-6</v>
      </c>
      <c r="BJ1140" s="8">
        <f t="shared" si="1229"/>
        <v>0.28452728910983394</v>
      </c>
      <c r="BK1140" s="8">
        <f t="shared" si="1230"/>
        <v>0.27178890777083731</v>
      </c>
      <c r="BL1140" s="8">
        <f t="shared" si="1231"/>
        <v>0.40477552195634586</v>
      </c>
      <c r="BM1140" s="8">
        <f t="shared" si="1232"/>
        <v>0.43100633757908879</v>
      </c>
      <c r="BN1140" s="8">
        <f t="shared" si="1233"/>
        <v>0.56834625360904967</v>
      </c>
    </row>
    <row r="1141" spans="1:66" x14ac:dyDescent="0.25">
      <c r="A1141" t="s">
        <v>112</v>
      </c>
      <c r="B1141" t="s">
        <v>92</v>
      </c>
      <c r="C1141" t="s">
        <v>356</v>
      </c>
      <c r="D1141" s="18" t="s">
        <v>551</v>
      </c>
      <c r="E1141">
        <f>VLOOKUP(A1141,home!$A$2:$E$405,3,FALSE)</f>
        <v>1.2826</v>
      </c>
      <c r="F1141">
        <f>VLOOKUP(B1141,home!$B$2:$E$405,3,FALSE)</f>
        <v>0.82969999999999999</v>
      </c>
      <c r="G1141">
        <f>VLOOKUP(C1141,away!$B$2:$E$405,4,FALSE)</f>
        <v>0.71189999999999998</v>
      </c>
      <c r="H1141">
        <f>VLOOKUP(A1141,away!$A$2:$E$405,3,FALSE)</f>
        <v>1.0616000000000001</v>
      </c>
      <c r="I1141">
        <f>VLOOKUP(C1141,away!$B$2:$E$405,3,FALSE)</f>
        <v>1.3514999999999999</v>
      </c>
      <c r="J1141">
        <f>VLOOKUP(B1141,home!$B$2:$E$405,4,FALSE)</f>
        <v>1.4786999999999999</v>
      </c>
      <c r="K1141" s="3">
        <f t="shared" si="1178"/>
        <v>0.75758491531799999</v>
      </c>
      <c r="L1141" s="3">
        <f t="shared" si="1179"/>
        <v>2.1215683738799997</v>
      </c>
      <c r="M1141" s="5">
        <f t="shared" si="1180"/>
        <v>5.618231287191762E-2</v>
      </c>
      <c r="N1141" s="5">
        <f t="shared" si="1181"/>
        <v>4.2562872739441093E-2</v>
      </c>
      <c r="O1141" s="5">
        <f t="shared" si="1182"/>
        <v>0.11919461816049165</v>
      </c>
      <c r="P1141" s="5">
        <f t="shared" si="1183"/>
        <v>9.0300044705477409E-2</v>
      </c>
      <c r="Q1141" s="5">
        <f t="shared" si="1184"/>
        <v>1.6122495170000146E-2</v>
      </c>
      <c r="R1141" s="5">
        <f t="shared" si="1185"/>
        <v>0.1264397661130009</v>
      </c>
      <c r="S1141" s="5">
        <f t="shared" si="1186"/>
        <v>3.6284097507700661E-2</v>
      </c>
      <c r="T1141" s="5">
        <f t="shared" si="1187"/>
        <v>3.420497586070536E-2</v>
      </c>
      <c r="U1141" s="5">
        <f t="shared" si="1188"/>
        <v>9.5788859503545515E-2</v>
      </c>
      <c r="V1141" s="5">
        <f t="shared" si="1189"/>
        <v>6.4798084417951847E-3</v>
      </c>
      <c r="W1141" s="5">
        <f t="shared" si="1190"/>
        <v>4.0713863793598072E-3</v>
      </c>
      <c r="X1141" s="5">
        <f t="shared" si="1191"/>
        <v>8.6377245802955662E-3</v>
      </c>
      <c r="Y1141" s="5">
        <f t="shared" si="1192"/>
        <v>9.1627616459204857E-3</v>
      </c>
      <c r="Z1141" s="5">
        <f t="shared" si="1193"/>
        <v>8.9416869662042264E-2</v>
      </c>
      <c r="AA1141" s="5">
        <f t="shared" si="1194"/>
        <v>6.7740871630918936E-2</v>
      </c>
      <c r="AB1141" s="5">
        <f t="shared" si="1195"/>
        <v>2.5659731249038614E-2</v>
      </c>
      <c r="AC1141" s="5">
        <f t="shared" si="1196"/>
        <v>6.5092437689307382E-4</v>
      </c>
      <c r="AD1141" s="5">
        <f t="shared" si="1197"/>
        <v>7.7110522635853956E-4</v>
      </c>
      <c r="AE1141" s="5">
        <f t="shared" si="1198"/>
        <v>1.6359524611758559E-3</v>
      </c>
      <c r="AF1141" s="5">
        <f t="shared" si="1199"/>
        <v>1.7353925014009224E-3</v>
      </c>
      <c r="AG1141" s="5">
        <f t="shared" si="1200"/>
        <v>1.2272512824135667E-3</v>
      </c>
      <c r="AH1141" s="5">
        <f t="shared" si="1201"/>
        <v>4.742600069158473E-2</v>
      </c>
      <c r="AI1141" s="5">
        <f t="shared" si="1202"/>
        <v>3.5929222717805624E-2</v>
      </c>
      <c r="AJ1141" s="5">
        <f t="shared" si="1203"/>
        <v>1.3609718575055168E-2</v>
      </c>
      <c r="AK1141" s="5">
        <f t="shared" si="1204"/>
        <v>3.4368391647283266E-3</v>
      </c>
      <c r="AL1141" s="5">
        <f t="shared" si="1205"/>
        <v>4.1848401981834155E-5</v>
      </c>
      <c r="AM1141" s="5">
        <f t="shared" si="1206"/>
        <v>1.1683553752242033E-4</v>
      </c>
      <c r="AN1141" s="5">
        <f t="shared" si="1207"/>
        <v>2.47874581352837E-4</v>
      </c>
      <c r="AO1141" s="5">
        <f t="shared" si="1208"/>
        <v>2.6294143624346208E-4</v>
      </c>
      <c r="AP1141" s="5">
        <f t="shared" si="1209"/>
        <v>1.8594941177223784E-4</v>
      </c>
      <c r="AQ1141" s="5">
        <f t="shared" si="1210"/>
        <v>9.862609778939228E-5</v>
      </c>
      <c r="AR1141" s="5">
        <f t="shared" si="1211"/>
        <v>2.0123500633375424E-2</v>
      </c>
      <c r="AS1141" s="5">
        <f t="shared" si="1212"/>
        <v>1.5245260523237441E-2</v>
      </c>
      <c r="AT1141" s="5">
        <f t="shared" si="1213"/>
        <v>5.7747897012488426E-3</v>
      </c>
      <c r="AU1141" s="5">
        <f t="shared" si="1214"/>
        <v>1.4582978555999541E-3</v>
      </c>
      <c r="AV1141" s="5">
        <f t="shared" si="1215"/>
        <v>2.7619611436077805E-4</v>
      </c>
      <c r="AW1141" s="5">
        <f t="shared" si="1216"/>
        <v>1.8683779331977052E-6</v>
      </c>
      <c r="AX1141" s="5">
        <f t="shared" si="1217"/>
        <v>1.4752140133342625E-5</v>
      </c>
      <c r="AY1141" s="5">
        <f t="shared" si="1218"/>
        <v>3.1297673953945598E-5</v>
      </c>
      <c r="AZ1141" s="5">
        <f t="shared" si="1219"/>
        <v>3.3200077618349398E-5</v>
      </c>
      <c r="BA1141" s="5">
        <f t="shared" si="1220"/>
        <v>2.3478744895150436E-5</v>
      </c>
      <c r="BB1141" s="5">
        <f t="shared" si="1221"/>
        <v>1.2452940656986914E-5</v>
      </c>
      <c r="BC1141" s="5">
        <f t="shared" si="1222"/>
        <v>5.2839530119335714E-6</v>
      </c>
      <c r="BD1141" s="5">
        <f t="shared" si="1223"/>
        <v>7.1155637525872392E-3</v>
      </c>
      <c r="BE1141" s="5">
        <f t="shared" si="1224"/>
        <v>5.3906437629436341E-3</v>
      </c>
      <c r="BF1141" s="5">
        <f t="shared" si="1225"/>
        <v>2.0419351993295788E-3</v>
      </c>
      <c r="BG1141" s="5">
        <f t="shared" si="1226"/>
        <v>5.1564643502298078E-4</v>
      </c>
      <c r="BH1141" s="5">
        <f t="shared" si="1227"/>
        <v>9.766149020272837E-5</v>
      </c>
      <c r="BI1141" s="5">
        <f t="shared" si="1228"/>
        <v>1.4797374357012738E-5</v>
      </c>
      <c r="BJ1141" s="8">
        <f t="shared" si="1229"/>
        <v>0.1211646104420214</v>
      </c>
      <c r="BK1141" s="8">
        <f t="shared" si="1230"/>
        <v>0.18997033397971974</v>
      </c>
      <c r="BL1141" s="8">
        <f t="shared" si="1231"/>
        <v>0.59327992064843538</v>
      </c>
      <c r="BM1141" s="8">
        <f t="shared" si="1232"/>
        <v>0.54300019567586899</v>
      </c>
      <c r="BN1141" s="8">
        <f t="shared" si="1233"/>
        <v>0.45080210976032881</v>
      </c>
    </row>
    <row r="1142" spans="1:66" x14ac:dyDescent="0.25">
      <c r="A1142" t="s">
        <v>112</v>
      </c>
      <c r="B1142" t="s">
        <v>90</v>
      </c>
      <c r="C1142" t="s">
        <v>131</v>
      </c>
      <c r="D1142" s="18" t="s">
        <v>551</v>
      </c>
      <c r="E1142">
        <f>VLOOKUP(A1142,home!$A$2:$E$405,3,FALSE)</f>
        <v>1.2826</v>
      </c>
      <c r="F1142">
        <f>VLOOKUP(B1142,home!$B$2:$E$405,3,FALSE)</f>
        <v>0.88139999999999996</v>
      </c>
      <c r="G1142">
        <f>VLOOKUP(C1142,away!$B$2:$E$405,4,FALSE)</f>
        <v>0.94920000000000004</v>
      </c>
      <c r="H1142">
        <f>VLOOKUP(A1142,away!$A$2:$E$405,3,FALSE)</f>
        <v>1.0616000000000001</v>
      </c>
      <c r="I1142">
        <f>VLOOKUP(C1142,away!$B$2:$E$405,3,FALSE)</f>
        <v>0.73719999999999997</v>
      </c>
      <c r="J1142">
        <f>VLOOKUP(B1142,home!$B$2:$E$405,4,FALSE)</f>
        <v>1.2286999999999999</v>
      </c>
      <c r="K1142" s="3">
        <f t="shared" si="1178"/>
        <v>1.073055071088</v>
      </c>
      <c r="L1142" s="3">
        <f t="shared" si="1179"/>
        <v>0.96159477462399989</v>
      </c>
      <c r="M1142" s="5">
        <f t="shared" si="1180"/>
        <v>0.13072624884750486</v>
      </c>
      <c r="N1142" s="5">
        <f t="shared" si="1181"/>
        <v>0.14027646425012691</v>
      </c>
      <c r="O1142" s="5">
        <f t="shared" si="1182"/>
        <v>0.12570567779795733</v>
      </c>
      <c r="P1142" s="5">
        <f t="shared" si="1183"/>
        <v>0.13488911502565235</v>
      </c>
      <c r="Q1142" s="5">
        <f t="shared" si="1184"/>
        <v>7.5262185658946601E-2</v>
      </c>
      <c r="R1142" s="5">
        <f t="shared" si="1185"/>
        <v>6.0438961455541965E-2</v>
      </c>
      <c r="S1142" s="5">
        <f t="shared" si="1186"/>
        <v>3.4796136033912815E-2</v>
      </c>
      <c r="T1142" s="5">
        <f t="shared" si="1187"/>
        <v>7.2371724456424383E-2</v>
      </c>
      <c r="U1142" s="5">
        <f t="shared" si="1188"/>
        <v>6.485433408116148E-2</v>
      </c>
      <c r="V1142" s="5">
        <f t="shared" si="1189"/>
        <v>3.9893543758690968E-3</v>
      </c>
      <c r="W1142" s="5">
        <f t="shared" si="1190"/>
        <v>2.6920156660833069E-2</v>
      </c>
      <c r="X1142" s="5">
        <f t="shared" si="1191"/>
        <v>2.5886281977116541E-2</v>
      </c>
      <c r="Y1142" s="5">
        <f t="shared" si="1192"/>
        <v>1.2446056741819344E-2</v>
      </c>
      <c r="Z1142" s="5">
        <f t="shared" si="1193"/>
        <v>1.9372596506450169E-2</v>
      </c>
      <c r="AA1142" s="5">
        <f t="shared" si="1194"/>
        <v>2.0787862921388029E-2</v>
      </c>
      <c r="AB1142" s="5">
        <f t="shared" si="1195"/>
        <v>1.1153260862438815E-2</v>
      </c>
      <c r="AC1142" s="5">
        <f t="shared" si="1196"/>
        <v>2.5727449824959489E-4</v>
      </c>
      <c r="AD1142" s="5">
        <f t="shared" si="1197"/>
        <v>7.2217026548475807E-3</v>
      </c>
      <c r="AE1142" s="5">
        <f t="shared" si="1198"/>
        <v>6.9443515367897E-3</v>
      </c>
      <c r="AF1142" s="5">
        <f t="shared" si="1199"/>
        <v>3.3388260754645595E-3</v>
      </c>
      <c r="AG1142" s="5">
        <f t="shared" si="1200"/>
        <v>1.0701992358483593E-3</v>
      </c>
      <c r="AH1142" s="5">
        <f t="shared" si="1201"/>
        <v>4.6571468928754082E-3</v>
      </c>
      <c r="AI1142" s="5">
        <f t="shared" si="1202"/>
        <v>4.9973750902016795E-3</v>
      </c>
      <c r="AJ1142" s="5">
        <f t="shared" si="1203"/>
        <v>2.6812293413348816E-3</v>
      </c>
      <c r="AK1142" s="5">
        <f t="shared" si="1204"/>
        <v>9.5903558048977767E-4</v>
      </c>
      <c r="AL1142" s="5">
        <f t="shared" si="1205"/>
        <v>1.0618687430720692E-5</v>
      </c>
      <c r="AM1142" s="5">
        <f t="shared" si="1206"/>
        <v>1.5498569311347746E-3</v>
      </c>
      <c r="AN1142" s="5">
        <f t="shared" si="1207"/>
        <v>1.4903343263939874E-3</v>
      </c>
      <c r="AO1142" s="5">
        <f t="shared" si="1208"/>
        <v>7.1654885035161856E-4</v>
      </c>
      <c r="AP1142" s="5">
        <f t="shared" si="1209"/>
        <v>2.2967654342031699E-4</v>
      </c>
      <c r="AQ1142" s="5">
        <f t="shared" si="1210"/>
        <v>5.5213941001669748E-5</v>
      </c>
      <c r="AR1142" s="5">
        <f t="shared" si="1211"/>
        <v>8.9565762336907804E-4</v>
      </c>
      <c r="AS1142" s="5">
        <f t="shared" si="1212"/>
        <v>9.6108995471481527E-4</v>
      </c>
      <c r="AT1142" s="5">
        <f t="shared" si="1213"/>
        <v>5.1565122483923436E-4</v>
      </c>
      <c r="AU1142" s="5">
        <f t="shared" si="1214"/>
        <v>1.8444072057549295E-4</v>
      </c>
      <c r="AV1142" s="5">
        <f t="shared" si="1215"/>
        <v>4.9478762632164386E-5</v>
      </c>
      <c r="AW1142" s="5">
        <f t="shared" si="1216"/>
        <v>3.0435640272274344E-7</v>
      </c>
      <c r="AX1142" s="5">
        <f t="shared" si="1217"/>
        <v>2.7718030656917572E-4</v>
      </c>
      <c r="AY1142" s="5">
        <f t="shared" si="1218"/>
        <v>2.665351344255977E-4</v>
      </c>
      <c r="AZ1142" s="5">
        <f t="shared" si="1219"/>
        <v>1.2814939625868007E-4</v>
      </c>
      <c r="BA1142" s="5">
        <f t="shared" si="1220"/>
        <v>4.1075929937855713E-5</v>
      </c>
      <c r="BB1142" s="5">
        <f t="shared" si="1221"/>
        <v>9.87459989776589E-6</v>
      </c>
      <c r="BC1142" s="5">
        <f t="shared" si="1222"/>
        <v>1.8990727326388733E-6</v>
      </c>
      <c r="BD1142" s="5">
        <f t="shared" si="1223"/>
        <v>1.4354328174730931E-4</v>
      </c>
      <c r="BE1142" s="5">
        <f t="shared" si="1224"/>
        <v>1.540298463995638E-4</v>
      </c>
      <c r="BF1142" s="5">
        <f t="shared" si="1225"/>
        <v>8.2641253888978834E-5</v>
      </c>
      <c r="BG1142" s="5">
        <f t="shared" si="1226"/>
        <v>2.9559538855546544E-5</v>
      </c>
      <c r="BH1142" s="5">
        <f t="shared" si="1227"/>
        <v>7.9297532669917489E-6</v>
      </c>
      <c r="BI1142" s="5">
        <f t="shared" si="1228"/>
        <v>1.7018123911244269E-6</v>
      </c>
      <c r="BJ1142" s="8">
        <f t="shared" si="1229"/>
        <v>0.3765042942803411</v>
      </c>
      <c r="BK1142" s="8">
        <f t="shared" si="1230"/>
        <v>0.30493528260304503</v>
      </c>
      <c r="BL1142" s="8">
        <f t="shared" si="1231"/>
        <v>0.29926060779606956</v>
      </c>
      <c r="BM1142" s="8">
        <f t="shared" si="1232"/>
        <v>0.33250789737215297</v>
      </c>
      <c r="BN1142" s="8">
        <f t="shared" si="1233"/>
        <v>0.66729865303572999</v>
      </c>
    </row>
    <row r="1143" spans="1:66" x14ac:dyDescent="0.25">
      <c r="A1143" t="s">
        <v>112</v>
      </c>
      <c r="B1143" t="s">
        <v>113</v>
      </c>
      <c r="C1143" t="s">
        <v>111</v>
      </c>
      <c r="D1143" s="18" t="s">
        <v>551</v>
      </c>
      <c r="E1143">
        <f>VLOOKUP(A1143,home!$A$2:$E$405,3,FALSE)</f>
        <v>1.2826</v>
      </c>
      <c r="F1143">
        <f>VLOOKUP(B1143,home!$B$2:$E$405,3,FALSE)</f>
        <v>0.98309999999999997</v>
      </c>
      <c r="G1143">
        <f>VLOOKUP(C1143,away!$B$2:$E$405,4,FALSE)</f>
        <v>1.1863999999999999</v>
      </c>
      <c r="H1143">
        <f>VLOOKUP(A1143,away!$A$2:$E$405,3,FALSE)</f>
        <v>1.0616000000000001</v>
      </c>
      <c r="I1143">
        <f>VLOOKUP(C1143,away!$B$2:$E$405,3,FALSE)</f>
        <v>0.7782</v>
      </c>
      <c r="J1143">
        <f>VLOOKUP(B1143,home!$B$2:$E$405,4,FALSE)</f>
        <v>0.7782</v>
      </c>
      <c r="K1143" s="3">
        <f t="shared" si="1178"/>
        <v>1.495960304784</v>
      </c>
      <c r="L1143" s="3">
        <f t="shared" si="1179"/>
        <v>0.642899906784</v>
      </c>
      <c r="M1143" s="5">
        <f t="shared" si="1180"/>
        <v>0.11778902110361085</v>
      </c>
      <c r="N1143" s="5">
        <f t="shared" si="1181"/>
        <v>0.17620769991036672</v>
      </c>
      <c r="O1143" s="5">
        <f t="shared" si="1182"/>
        <v>7.5726550687690034E-2</v>
      </c>
      <c r="P1143" s="5">
        <f t="shared" si="1183"/>
        <v>0.11328391384699781</v>
      </c>
      <c r="Q1143" s="5">
        <f t="shared" si="1184"/>
        <v>0.13179986223159992</v>
      </c>
      <c r="R1143" s="5">
        <f t="shared" si="1185"/>
        <v>2.4342296189094881E-2</v>
      </c>
      <c r="S1143" s="5">
        <f t="shared" si="1186"/>
        <v>2.7237778649177969E-2</v>
      </c>
      <c r="T1143" s="5">
        <f t="shared" si="1187"/>
        <v>8.4734119142839626E-2</v>
      </c>
      <c r="U1143" s="5">
        <f t="shared" si="1188"/>
        <v>3.6415108826180778E-2</v>
      </c>
      <c r="V1143" s="5">
        <f t="shared" si="1189"/>
        <v>2.9106675845478021E-3</v>
      </c>
      <c r="W1143" s="5">
        <f t="shared" si="1190"/>
        <v>6.5722454024824475E-2</v>
      </c>
      <c r="X1143" s="5">
        <f t="shared" si="1191"/>
        <v>4.2252959566175384E-2</v>
      </c>
      <c r="Y1143" s="5">
        <f t="shared" si="1192"/>
        <v>1.3582211883221134E-2</v>
      </c>
      <c r="Z1143" s="5">
        <f t="shared" si="1193"/>
        <v>5.2165533169592068E-3</v>
      </c>
      <c r="AA1143" s="5">
        <f t="shared" si="1194"/>
        <v>7.8037566899602819E-3</v>
      </c>
      <c r="AB1143" s="5">
        <f t="shared" si="1195"/>
        <v>5.8370551181865819E-3</v>
      </c>
      <c r="AC1143" s="5">
        <f t="shared" si="1196"/>
        <v>1.7495890788238241E-4</v>
      </c>
      <c r="AD1143" s="5">
        <f t="shared" si="1197"/>
        <v>2.4579545588532214E-2</v>
      </c>
      <c r="AE1143" s="5">
        <f t="shared" si="1198"/>
        <v>1.5802187567660438E-2</v>
      </c>
      <c r="AF1143" s="5">
        <f t="shared" si="1199"/>
        <v>5.0796124571160896E-3</v>
      </c>
      <c r="AG1143" s="5">
        <f t="shared" si="1200"/>
        <v>1.08856079172626E-3</v>
      </c>
      <c r="AH1143" s="5">
        <f t="shared" si="1201"/>
        <v>8.3843041030170996E-4</v>
      </c>
      <c r="AI1143" s="5">
        <f t="shared" si="1202"/>
        <v>1.2542586121351202E-3</v>
      </c>
      <c r="AJ1143" s="5">
        <f t="shared" si="1203"/>
        <v>9.3816054784380575E-4</v>
      </c>
      <c r="AK1143" s="5">
        <f t="shared" si="1204"/>
        <v>4.6781697969624803E-4</v>
      </c>
      <c r="AL1143" s="5">
        <f t="shared" si="1205"/>
        <v>6.7306883652181235E-6</v>
      </c>
      <c r="AM1143" s="5">
        <f t="shared" si="1206"/>
        <v>7.3540049020145767E-3</v>
      </c>
      <c r="AN1143" s="5">
        <f t="shared" si="1207"/>
        <v>4.7278890659942507E-3</v>
      </c>
      <c r="AO1143" s="5">
        <f t="shared" si="1208"/>
        <v>1.5197797199063979E-3</v>
      </c>
      <c r="AP1143" s="5">
        <f t="shared" si="1209"/>
        <v>3.2568874675334571E-4</v>
      </c>
      <c r="AQ1143" s="5">
        <f t="shared" si="1210"/>
        <v>5.234631623208093E-5</v>
      </c>
      <c r="AR1143" s="5">
        <f t="shared" si="1211"/>
        <v>1.0780536652556805E-4</v>
      </c>
      <c r="AS1143" s="5">
        <f t="shared" si="1212"/>
        <v>1.6127254896493962E-4</v>
      </c>
      <c r="AT1143" s="5">
        <f t="shared" si="1213"/>
        <v>1.2062866575144183E-4</v>
      </c>
      <c r="AU1143" s="5">
        <f t="shared" si="1214"/>
        <v>6.0151898527738068E-5</v>
      </c>
      <c r="AV1143" s="5">
        <f t="shared" si="1215"/>
        <v>2.2496213113722822E-5</v>
      </c>
      <c r="AW1143" s="5">
        <f t="shared" si="1216"/>
        <v>1.7981272168577409E-7</v>
      </c>
      <c r="AX1143" s="5">
        <f t="shared" si="1217"/>
        <v>1.8335499024334605E-3</v>
      </c>
      <c r="AY1143" s="5">
        <f t="shared" si="1218"/>
        <v>1.1787890613582841E-3</v>
      </c>
      <c r="AZ1143" s="5">
        <f t="shared" si="1219"/>
        <v>3.7892168883261974E-4</v>
      </c>
      <c r="BA1143" s="5">
        <f t="shared" si="1220"/>
        <v>8.1202906142975717E-5</v>
      </c>
      <c r="BB1143" s="5">
        <f t="shared" si="1221"/>
        <v>1.3051335197477247E-5</v>
      </c>
      <c r="BC1143" s="5">
        <f t="shared" si="1222"/>
        <v>1.6781404363729721E-6</v>
      </c>
      <c r="BD1143" s="5">
        <f t="shared" si="1223"/>
        <v>1.1551343348350438E-5</v>
      </c>
      <c r="BE1143" s="5">
        <f t="shared" si="1224"/>
        <v>1.7280351116062952E-5</v>
      </c>
      <c r="BF1143" s="5">
        <f t="shared" si="1225"/>
        <v>1.2925359661180037E-5</v>
      </c>
      <c r="BG1143" s="5">
        <f t="shared" si="1226"/>
        <v>6.4452749927272361E-6</v>
      </c>
      <c r="BH1143" s="5">
        <f t="shared" si="1227"/>
        <v>2.4104688856342326E-6</v>
      </c>
      <c r="BI1143" s="5">
        <f t="shared" si="1228"/>
        <v>7.2119315376514732E-7</v>
      </c>
      <c r="BJ1143" s="8">
        <f t="shared" si="1229"/>
        <v>0.57831611494936397</v>
      </c>
      <c r="BK1143" s="8">
        <f t="shared" si="1230"/>
        <v>0.26258185984194027</v>
      </c>
      <c r="BL1143" s="8">
        <f t="shared" si="1231"/>
        <v>0.15414712274513057</v>
      </c>
      <c r="BM1143" s="8">
        <f t="shared" si="1232"/>
        <v>0.35993369763539745</v>
      </c>
      <c r="BN1143" s="8">
        <f t="shared" si="1233"/>
        <v>0.63914934396936018</v>
      </c>
    </row>
    <row r="1144" spans="1:66" x14ac:dyDescent="0.25">
      <c r="A1144" t="s">
        <v>112</v>
      </c>
      <c r="B1144" t="s">
        <v>117</v>
      </c>
      <c r="C1144" t="s">
        <v>132</v>
      </c>
      <c r="D1144" s="18" t="s">
        <v>551</v>
      </c>
      <c r="E1144">
        <f>VLOOKUP(A1144,home!$A$2:$E$405,3,FALSE)</f>
        <v>1.2826</v>
      </c>
      <c r="F1144">
        <f>VLOOKUP(B1144,home!$B$2:$E$405,3,FALSE)</f>
        <v>1.1187</v>
      </c>
      <c r="G1144">
        <f>VLOOKUP(C1144,away!$B$2:$E$405,4,FALSE)</f>
        <v>1.0169999999999999</v>
      </c>
      <c r="H1144">
        <f>VLOOKUP(A1144,away!$A$2:$E$405,3,FALSE)</f>
        <v>1.0616000000000001</v>
      </c>
      <c r="I1144">
        <f>VLOOKUP(C1144,away!$B$2:$E$405,3,FALSE)</f>
        <v>0.73719999999999997</v>
      </c>
      <c r="J1144">
        <f>VLOOKUP(B1144,home!$B$2:$E$405,4,FALSE)</f>
        <v>0.94199999999999995</v>
      </c>
      <c r="K1144" s="3">
        <f t="shared" si="1178"/>
        <v>1.4592369785399999</v>
      </c>
      <c r="L1144" s="3">
        <f t="shared" si="1179"/>
        <v>0.73722005183999995</v>
      </c>
      <c r="M1144" s="5">
        <f t="shared" si="1180"/>
        <v>0.11119642684397366</v>
      </c>
      <c r="N1144" s="5">
        <f t="shared" si="1181"/>
        <v>0.16226193793224428</v>
      </c>
      <c r="O1144" s="5">
        <f t="shared" si="1182"/>
        <v>8.1976235562337019E-2</v>
      </c>
      <c r="P1144" s="5">
        <f t="shared" si="1183"/>
        <v>0.11962275429406796</v>
      </c>
      <c r="Q1144" s="5">
        <f t="shared" si="1184"/>
        <v>0.11838931002014658</v>
      </c>
      <c r="R1144" s="5">
        <f t="shared" si="1185"/>
        <v>3.0217262315457068E-2</v>
      </c>
      <c r="S1144" s="5">
        <f t="shared" si="1186"/>
        <v>3.2171904599456271E-2</v>
      </c>
      <c r="T1144" s="5">
        <f t="shared" si="1187"/>
        <v>8.7278973270354276E-2</v>
      </c>
      <c r="U1144" s="5">
        <f t="shared" si="1188"/>
        <v>4.4094146560958176E-2</v>
      </c>
      <c r="V1144" s="5">
        <f t="shared" si="1189"/>
        <v>3.8455390742136398E-3</v>
      </c>
      <c r="W1144" s="5">
        <f t="shared" si="1190"/>
        <v>5.7586019681744677E-2</v>
      </c>
      <c r="X1144" s="5">
        <f t="shared" si="1191"/>
        <v>4.2453568415035066E-2</v>
      </c>
      <c r="Y1144" s="5">
        <f t="shared" si="1192"/>
        <v>1.5648810953862564E-2</v>
      </c>
      <c r="Z1144" s="5">
        <f t="shared" si="1193"/>
        <v>7.4255905635547117E-3</v>
      </c>
      <c r="AA1144" s="5">
        <f t="shared" si="1194"/>
        <v>1.0835696337836714E-2</v>
      </c>
      <c r="AB1144" s="5">
        <f t="shared" si="1195"/>
        <v>7.905924392200895E-3</v>
      </c>
      <c r="AC1144" s="5">
        <f t="shared" si="1196"/>
        <v>2.585593287815178E-4</v>
      </c>
      <c r="AD1144" s="5">
        <f t="shared" si="1197"/>
        <v>2.1007912341633506E-2</v>
      </c>
      <c r="AE1144" s="5">
        <f t="shared" si="1198"/>
        <v>1.5487454225549228E-2</v>
      </c>
      <c r="AF1144" s="5">
        <f t="shared" si="1199"/>
        <v>5.7088309035145139E-3</v>
      </c>
      <c r="AG1144" s="5">
        <f t="shared" si="1200"/>
        <v>1.4028882048782545E-3</v>
      </c>
      <c r="AH1144" s="5">
        <f t="shared" si="1201"/>
        <v>1.3685735650516048E-3</v>
      </c>
      <c r="AI1144" s="5">
        <f t="shared" si="1202"/>
        <v>1.9970731539756198E-3</v>
      </c>
      <c r="AJ1144" s="5">
        <f t="shared" si="1203"/>
        <v>1.4571014975653658E-3</v>
      </c>
      <c r="AK1144" s="5">
        <f t="shared" si="1204"/>
        <v>7.0875212891113122E-4</v>
      </c>
      <c r="AL1144" s="5">
        <f t="shared" si="1205"/>
        <v>1.1126105374112349E-5</v>
      </c>
      <c r="AM1144" s="5">
        <f t="shared" si="1206"/>
        <v>6.131104506167692E-3</v>
      </c>
      <c r="AN1144" s="5">
        <f t="shared" si="1207"/>
        <v>4.5199731818734027E-3</v>
      </c>
      <c r="AO1144" s="5">
        <f t="shared" si="1208"/>
        <v>1.6661074317280596E-3</v>
      </c>
      <c r="AP1144" s="5">
        <f t="shared" si="1209"/>
        <v>4.0942926906318975E-4</v>
      </c>
      <c r="AQ1144" s="5">
        <f t="shared" si="1210"/>
        <v>7.5459866740894507E-5</v>
      </c>
      <c r="AR1144" s="5">
        <f t="shared" si="1211"/>
        <v>2.0178797491483957E-4</v>
      </c>
      <c r="AS1144" s="5">
        <f t="shared" si="1212"/>
        <v>2.9445647482043581E-4</v>
      </c>
      <c r="AT1144" s="5">
        <f t="shared" si="1213"/>
        <v>2.1484088831425619E-4</v>
      </c>
      <c r="AU1144" s="5">
        <f t="shared" si="1214"/>
        <v>1.0450125624351493E-4</v>
      </c>
      <c r="AV1144" s="5">
        <f t="shared" si="1215"/>
        <v>3.812302435360524E-5</v>
      </c>
      <c r="AW1144" s="5">
        <f t="shared" si="1216"/>
        <v>3.3247855149280256E-7</v>
      </c>
      <c r="AX1144" s="5">
        <f t="shared" si="1217"/>
        <v>1.4911224024488543E-3</v>
      </c>
      <c r="AY1144" s="5">
        <f t="shared" si="1218"/>
        <v>1.0992853348331295E-3</v>
      </c>
      <c r="AZ1144" s="5">
        <f t="shared" si="1219"/>
        <v>4.0520759576631571E-4</v>
      </c>
      <c r="BA1144" s="5">
        <f t="shared" si="1220"/>
        <v>9.9575721585601663E-5</v>
      </c>
      <c r="BB1144" s="5">
        <f t="shared" si="1221"/>
        <v>1.8352304657335665E-5</v>
      </c>
      <c r="BC1144" s="5">
        <f t="shared" si="1222"/>
        <v>2.7059373981728952E-6</v>
      </c>
      <c r="BD1144" s="5">
        <f t="shared" si="1223"/>
        <v>2.4793690221234427E-5</v>
      </c>
      <c r="BE1144" s="5">
        <f t="shared" si="1224"/>
        <v>3.6179869605290873E-5</v>
      </c>
      <c r="BF1144" s="5">
        <f t="shared" si="1225"/>
        <v>2.6397501803397915E-5</v>
      </c>
      <c r="BG1144" s="5">
        <f t="shared" si="1226"/>
        <v>1.2840070257531525E-5</v>
      </c>
      <c r="BH1144" s="5">
        <f t="shared" si="1227"/>
        <v>4.6841763317104029E-6</v>
      </c>
      <c r="BI1144" s="5">
        <f t="shared" si="1228"/>
        <v>1.3670646634467341E-6</v>
      </c>
      <c r="BJ1144" s="8">
        <f t="shared" si="1229"/>
        <v>0.54314402950122531</v>
      </c>
      <c r="BK1144" s="8">
        <f t="shared" si="1230"/>
        <v>0.26820559558070028</v>
      </c>
      <c r="BL1144" s="8">
        <f t="shared" si="1231"/>
        <v>0.18152073750582284</v>
      </c>
      <c r="BM1144" s="8">
        <f t="shared" si="1232"/>
        <v>0.3755330733267952</v>
      </c>
      <c r="BN1144" s="8">
        <f t="shared" si="1233"/>
        <v>0.62366392696822648</v>
      </c>
    </row>
    <row r="1145" spans="1:66" x14ac:dyDescent="0.25">
      <c r="A1145" t="s">
        <v>112</v>
      </c>
      <c r="B1145" t="s">
        <v>119</v>
      </c>
      <c r="C1145" t="s">
        <v>338</v>
      </c>
      <c r="D1145" s="18" t="s">
        <v>551</v>
      </c>
      <c r="E1145">
        <f>VLOOKUP(A1145,home!$A$2:$E$405,3,FALSE)</f>
        <v>1.2826</v>
      </c>
      <c r="F1145">
        <f>VLOOKUP(B1145,home!$B$2:$E$405,3,FALSE)</f>
        <v>0.84750000000000003</v>
      </c>
      <c r="G1145">
        <f>VLOOKUP(C1145,away!$B$2:$E$405,4,FALSE)</f>
        <v>0.84699999999999998</v>
      </c>
      <c r="H1145">
        <f>VLOOKUP(A1145,away!$A$2:$E$405,3,FALSE)</f>
        <v>1.0616000000000001</v>
      </c>
      <c r="I1145">
        <f>VLOOKUP(C1145,away!$B$2:$E$405,3,FALSE)</f>
        <v>2.1913</v>
      </c>
      <c r="J1145">
        <f>VLOOKUP(B1145,home!$B$2:$E$405,4,FALSE)</f>
        <v>0.94199999999999995</v>
      </c>
      <c r="K1145" s="3">
        <f t="shared" si="1178"/>
        <v>0.92069196450000002</v>
      </c>
      <c r="L1145" s="3">
        <f t="shared" si="1179"/>
        <v>2.19135960336</v>
      </c>
      <c r="M1145" s="5">
        <f t="shared" si="1180"/>
        <v>4.4509547250783259E-2</v>
      </c>
      <c r="N1145" s="5">
        <f t="shared" si="1181"/>
        <v>4.0979582497329206E-2</v>
      </c>
      <c r="O1145" s="5">
        <f t="shared" si="1182"/>
        <v>9.7536423809209571E-2</v>
      </c>
      <c r="P1145" s="5">
        <f t="shared" si="1183"/>
        <v>8.9801001647205725E-2</v>
      </c>
      <c r="Q1145" s="5">
        <f t="shared" si="1184"/>
        <v>1.886478615692792E-2</v>
      </c>
      <c r="R1145" s="5">
        <f t="shared" si="1185"/>
        <v>0.1068686894958512</v>
      </c>
      <c r="S1145" s="5">
        <f t="shared" si="1186"/>
        <v>4.5294888371952245E-2</v>
      </c>
      <c r="T1145" s="5">
        <f t="shared" si="1187"/>
        <v>4.1339530310316779E-2</v>
      </c>
      <c r="U1145" s="5">
        <f t="shared" si="1188"/>
        <v>9.8393143675475733E-2</v>
      </c>
      <c r="V1145" s="5">
        <f t="shared" si="1189"/>
        <v>1.0153942235213632E-2</v>
      </c>
      <c r="W1145" s="5">
        <f t="shared" si="1190"/>
        <v>5.7895523422314592E-3</v>
      </c>
      <c r="X1145" s="5">
        <f t="shared" si="1191"/>
        <v>1.2686991124304289E-2</v>
      </c>
      <c r="Y1145" s="5">
        <f t="shared" si="1192"/>
        <v>1.3900879918993646E-2</v>
      </c>
      <c r="Z1145" s="5">
        <f t="shared" si="1193"/>
        <v>7.8062576341743808E-2</v>
      </c>
      <c r="AA1145" s="5">
        <f t="shared" si="1194"/>
        <v>7.1871586766011325E-2</v>
      </c>
      <c r="AB1145" s="5">
        <f t="shared" si="1195"/>
        <v>3.3085796205665575E-2</v>
      </c>
      <c r="AC1145" s="5">
        <f t="shared" si="1196"/>
        <v>1.2803912864082284E-3</v>
      </c>
      <c r="AD1145" s="5">
        <f t="shared" si="1197"/>
        <v>1.3325985798861644E-3</v>
      </c>
      <c r="AE1145" s="5">
        <f t="shared" si="1198"/>
        <v>2.9202026954574445E-3</v>
      </c>
      <c r="AF1145" s="5">
        <f t="shared" si="1199"/>
        <v>3.1996071102242149E-3</v>
      </c>
      <c r="AG1145" s="5">
        <f t="shared" si="1200"/>
        <v>2.3371632559895899E-3</v>
      </c>
      <c r="AH1145" s="5">
        <f t="shared" si="1201"/>
        <v>4.2765794082375859E-2</v>
      </c>
      <c r="AI1145" s="5">
        <f t="shared" si="1202"/>
        <v>3.9374122967105095E-2</v>
      </c>
      <c r="AJ1145" s="5">
        <f t="shared" si="1203"/>
        <v>1.8125719312524276E-2</v>
      </c>
      <c r="AK1145" s="5">
        <f t="shared" si="1204"/>
        <v>5.5627347072745243E-3</v>
      </c>
      <c r="AL1145" s="5">
        <f t="shared" si="1205"/>
        <v>1.0333101738552499E-4</v>
      </c>
      <c r="AM1145" s="5">
        <f t="shared" si="1206"/>
        <v>2.4538256088106066E-4</v>
      </c>
      <c r="AN1145" s="5">
        <f t="shared" si="1207"/>
        <v>5.3772143128378203E-4</v>
      </c>
      <c r="AO1145" s="5">
        <f t="shared" si="1208"/>
        <v>5.8917051118810018E-4</v>
      </c>
      <c r="AP1145" s="5">
        <f t="shared" si="1209"/>
        <v>4.303614859028545E-4</v>
      </c>
      <c r="AQ1145" s="5">
        <f t="shared" si="1210"/>
        <v>2.3576919376237484E-4</v>
      </c>
      <c r="AR1145" s="5">
        <f t="shared" si="1211"/>
        <v>1.8743046711546123E-2</v>
      </c>
      <c r="AS1145" s="5">
        <f t="shared" si="1212"/>
        <v>1.7256572497568665E-2</v>
      </c>
      <c r="AT1145" s="5">
        <f t="shared" si="1213"/>
        <v>7.943993816661582E-3</v>
      </c>
      <c r="AU1145" s="5">
        <f t="shared" si="1214"/>
        <v>2.4379904243460025E-3</v>
      </c>
      <c r="AV1145" s="5">
        <f t="shared" si="1215"/>
        <v>5.6115954830582727E-4</v>
      </c>
      <c r="AW1145" s="5">
        <f t="shared" si="1216"/>
        <v>5.7910352544779505E-6</v>
      </c>
      <c r="AX1145" s="5">
        <f t="shared" si="1217"/>
        <v>3.765362533860408E-5</v>
      </c>
      <c r="AY1145" s="5">
        <f t="shared" si="1218"/>
        <v>8.2512633487069468E-5</v>
      </c>
      <c r="AZ1145" s="5">
        <f t="shared" si="1219"/>
        <v>9.0407425895206828E-5</v>
      </c>
      <c r="BA1145" s="5">
        <f t="shared" si="1220"/>
        <v>6.6038393650172999E-5</v>
      </c>
      <c r="BB1145" s="5">
        <f t="shared" si="1221"/>
        <v>3.6178467028943654E-5</v>
      </c>
      <c r="BC1145" s="5">
        <f t="shared" si="1222"/>
        <v>1.5856006231743768E-5</v>
      </c>
      <c r="BD1145" s="5">
        <f t="shared" si="1223"/>
        <v>6.8454592345952772E-3</v>
      </c>
      <c r="BE1145" s="5">
        <f t="shared" si="1224"/>
        <v>6.3025593106041909E-3</v>
      </c>
      <c r="BF1145" s="5">
        <f t="shared" si="1225"/>
        <v>2.9013578565289687E-3</v>
      </c>
      <c r="BG1145" s="5">
        <f t="shared" si="1226"/>
        <v>8.9041895488172211E-4</v>
      </c>
      <c r="BH1145" s="5">
        <f t="shared" si="1227"/>
        <v>2.0495039419952238E-4</v>
      </c>
      <c r="BI1145" s="5">
        <f t="shared" si="1228"/>
        <v>3.7739236212121544E-5</v>
      </c>
      <c r="BJ1145" s="8">
        <f t="shared" si="1229"/>
        <v>0.14571794572631061</v>
      </c>
      <c r="BK1145" s="8">
        <f t="shared" si="1230"/>
        <v>0.19122561444243569</v>
      </c>
      <c r="BL1145" s="8">
        <f t="shared" si="1231"/>
        <v>0.57770925900694314</v>
      </c>
      <c r="BM1145" s="8">
        <f t="shared" si="1232"/>
        <v>0.59407864306189373</v>
      </c>
      <c r="BN1145" s="8">
        <f t="shared" si="1233"/>
        <v>0.3985600308573069</v>
      </c>
    </row>
    <row r="1146" spans="1:66" x14ac:dyDescent="0.25">
      <c r="A1146" t="s">
        <v>112</v>
      </c>
      <c r="B1146" t="s">
        <v>118</v>
      </c>
      <c r="C1146" t="s">
        <v>358</v>
      </c>
      <c r="D1146" s="18" t="s">
        <v>551</v>
      </c>
      <c r="E1146">
        <f>VLOOKUP(A1146,home!$A$2:$E$405,3,FALSE)</f>
        <v>1.2826</v>
      </c>
      <c r="F1146">
        <f>VLOOKUP(B1146,home!$B$2:$E$405,3,FALSE)</f>
        <v>1.0508999999999999</v>
      </c>
      <c r="G1146">
        <f>VLOOKUP(C1146,away!$B$2:$E$405,4,FALSE)</f>
        <v>1.2542</v>
      </c>
      <c r="H1146">
        <f>VLOOKUP(A1146,away!$A$2:$E$405,3,FALSE)</f>
        <v>1.0616000000000001</v>
      </c>
      <c r="I1146">
        <f>VLOOKUP(C1146,away!$B$2:$E$405,3,FALSE)</f>
        <v>0.81910000000000005</v>
      </c>
      <c r="J1146">
        <f>VLOOKUP(B1146,home!$B$2:$E$405,4,FALSE)</f>
        <v>1.2286999999999999</v>
      </c>
      <c r="K1146" s="3">
        <f t="shared" si="1178"/>
        <v>1.6905165392279997</v>
      </c>
      <c r="L1146" s="3">
        <f t="shared" si="1179"/>
        <v>1.068424145272</v>
      </c>
      <c r="M1146" s="5">
        <f t="shared" si="1180"/>
        <v>6.3358849834836792E-2</v>
      </c>
      <c r="N1146" s="5">
        <f t="shared" si="1181"/>
        <v>0.10710918355225481</v>
      </c>
      <c r="O1146" s="5">
        <f t="shared" si="1182"/>
        <v>6.7694124980202497E-2</v>
      </c>
      <c r="P1146" s="5">
        <f t="shared" si="1183"/>
        <v>0.1144380378875996</v>
      </c>
      <c r="Q1146" s="5">
        <f t="shared" si="1184"/>
        <v>9.0534923149147212E-2</v>
      </c>
      <c r="R1146" s="5">
        <f t="shared" si="1185"/>
        <v>3.6163018810954392E-2</v>
      </c>
      <c r="S1146" s="5">
        <f t="shared" si="1186"/>
        <v>5.1674172391474808E-2</v>
      </c>
      <c r="T1146" s="5">
        <f t="shared" si="1187"/>
        <v>9.6729697882893817E-2</v>
      </c>
      <c r="U1146" s="5">
        <f t="shared" si="1188"/>
        <v>6.1134181408331677E-2</v>
      </c>
      <c r="V1146" s="5">
        <f t="shared" si="1189"/>
        <v>1.0370367295634619E-2</v>
      </c>
      <c r="W1146" s="5">
        <f t="shared" si="1190"/>
        <v>5.1016928320456408E-2</v>
      </c>
      <c r="X1146" s="5">
        <f t="shared" si="1191"/>
        <v>5.4507718035186531E-2</v>
      </c>
      <c r="Y1146" s="5">
        <f t="shared" si="1192"/>
        <v>2.911868102623567E-2</v>
      </c>
      <c r="Z1146" s="5">
        <f t="shared" si="1193"/>
        <v>1.2879147487849737E-2</v>
      </c>
      <c r="AA1146" s="5">
        <f t="shared" si="1194"/>
        <v>2.1772411839366724E-2</v>
      </c>
      <c r="AB1146" s="5">
        <f t="shared" si="1195"/>
        <v>1.8403311156666487E-2</v>
      </c>
      <c r="AC1146" s="5">
        <f t="shared" si="1196"/>
        <v>1.1706775065557181E-3</v>
      </c>
      <c r="AD1146" s="5">
        <f t="shared" si="1197"/>
        <v>2.1561240276585229E-2</v>
      </c>
      <c r="AE1146" s="5">
        <f t="shared" si="1198"/>
        <v>2.3036549713514796E-2</v>
      </c>
      <c r="AF1146" s="5">
        <f t="shared" si="1199"/>
        <v>1.2306402968838989E-2</v>
      </c>
      <c r="AG1146" s="5">
        <f t="shared" si="1200"/>
        <v>4.3828193577848673E-3</v>
      </c>
      <c r="AH1146" s="5">
        <f t="shared" si="1201"/>
        <v>3.4400980366344697E-3</v>
      </c>
      <c r="AI1146" s="5">
        <f t="shared" si="1202"/>
        <v>5.8155426274963404E-3</v>
      </c>
      <c r="AJ1146" s="5">
        <f t="shared" si="1203"/>
        <v>4.9156354981840121E-3</v>
      </c>
      <c r="AK1146" s="5">
        <f t="shared" si="1204"/>
        <v>2.7699877034987794E-3</v>
      </c>
      <c r="AL1146" s="5">
        <f t="shared" si="1205"/>
        <v>8.4578578808558309E-5</v>
      </c>
      <c r="AM1146" s="5">
        <f t="shared" si="1206"/>
        <v>7.2899266587672399E-3</v>
      </c>
      <c r="AN1146" s="5">
        <f t="shared" si="1207"/>
        <v>7.7887336594889547E-3</v>
      </c>
      <c r="AO1146" s="5">
        <f t="shared" si="1208"/>
        <v>4.1608355514453719E-3</v>
      </c>
      <c r="AP1146" s="5">
        <f t="shared" si="1209"/>
        <v>1.4818457225567907E-3</v>
      </c>
      <c r="AQ1146" s="5">
        <f t="shared" si="1210"/>
        <v>3.9580993738692704E-4</v>
      </c>
      <c r="AR1146" s="5">
        <f t="shared" si="1211"/>
        <v>7.3509676088861402E-4</v>
      </c>
      <c r="AS1146" s="5">
        <f t="shared" si="1212"/>
        <v>1.2426932322151321E-3</v>
      </c>
      <c r="AT1146" s="5">
        <f t="shared" si="1213"/>
        <v>1.0503967311231914E-3</v>
      </c>
      <c r="AU1146" s="5">
        <f t="shared" si="1214"/>
        <v>5.9190434890492695E-4</v>
      </c>
      <c r="AV1146" s="5">
        <f t="shared" si="1215"/>
        <v>2.5015602286618997E-4</v>
      </c>
      <c r="AW1146" s="5">
        <f t="shared" si="1216"/>
        <v>4.2434686759116506E-6</v>
      </c>
      <c r="AX1146" s="5">
        <f t="shared" si="1217"/>
        <v>2.0539569310675213E-3</v>
      </c>
      <c r="AY1146" s="5">
        <f t="shared" si="1218"/>
        <v>2.1944971785013163E-3</v>
      </c>
      <c r="AZ1146" s="5">
        <f t="shared" si="1219"/>
        <v>1.1723268861210422E-3</v>
      </c>
      <c r="BA1146" s="5">
        <f t="shared" si="1220"/>
        <v>4.1751411709442E-4</v>
      </c>
      <c r="BB1146" s="5">
        <f t="shared" si="1221"/>
        <v>1.1152054092389983E-4</v>
      </c>
      <c r="BC1146" s="5">
        <f t="shared" si="1222"/>
        <v>2.3830247723377765E-5</v>
      </c>
      <c r="BD1146" s="5">
        <f t="shared" si="1223"/>
        <v>1.3089918807410546E-4</v>
      </c>
      <c r="BE1146" s="5">
        <f t="shared" si="1224"/>
        <v>2.2128724241079185E-4</v>
      </c>
      <c r="BF1146" s="5">
        <f t="shared" si="1225"/>
        <v>1.8704487160779967E-4</v>
      </c>
      <c r="BG1146" s="5">
        <f t="shared" si="1226"/>
        <v>1.0540081634358766E-4</v>
      </c>
      <c r="BH1146" s="5">
        <f t="shared" si="1227"/>
        <v>4.4545455819241958E-5</v>
      </c>
      <c r="BI1146" s="5">
        <f t="shared" si="1228"/>
        <v>1.5060965961975728E-5</v>
      </c>
      <c r="BJ1146" s="8">
        <f t="shared" si="1229"/>
        <v>0.51739494171397526</v>
      </c>
      <c r="BK1146" s="8">
        <f t="shared" si="1230"/>
        <v>0.24329118067341143</v>
      </c>
      <c r="BL1146" s="8">
        <f t="shared" si="1231"/>
        <v>0.22668279769755101</v>
      </c>
      <c r="BM1146" s="8">
        <f t="shared" si="1232"/>
        <v>0.51875967564796632</v>
      </c>
      <c r="BN1146" s="8">
        <f t="shared" si="1233"/>
        <v>0.47929813821499534</v>
      </c>
    </row>
    <row r="1147" spans="1:66" x14ac:dyDescent="0.25">
      <c r="A1147" t="s">
        <v>112</v>
      </c>
      <c r="B1147" t="s">
        <v>121</v>
      </c>
      <c r="C1147" t="s">
        <v>127</v>
      </c>
      <c r="D1147" s="18" t="s">
        <v>551</v>
      </c>
      <c r="E1147">
        <f>VLOOKUP(A1147,home!$A$2:$E$405,3,FALSE)</f>
        <v>1.2826</v>
      </c>
      <c r="F1147">
        <f>VLOOKUP(B1147,home!$B$2:$E$405,3,FALSE)</f>
        <v>0.46089999999999998</v>
      </c>
      <c r="G1147">
        <f>VLOOKUP(C1147,away!$B$2:$E$405,4,FALSE)</f>
        <v>1.4442999999999999</v>
      </c>
      <c r="H1147">
        <f>VLOOKUP(A1147,away!$A$2:$E$405,3,FALSE)</f>
        <v>1.0616000000000001</v>
      </c>
      <c r="I1147">
        <f>VLOOKUP(C1147,away!$B$2:$E$405,3,FALSE)</f>
        <v>0.64459999999999995</v>
      </c>
      <c r="J1147">
        <f>VLOOKUP(B1147,home!$B$2:$E$405,4,FALSE)</f>
        <v>1.5925</v>
      </c>
      <c r="K1147" s="3">
        <f t="shared" si="1178"/>
        <v>0.8537984360619999</v>
      </c>
      <c r="L1147" s="3">
        <f t="shared" si="1179"/>
        <v>1.0897594708</v>
      </c>
      <c r="M1147" s="5">
        <f t="shared" si="1180"/>
        <v>0.14319357298363342</v>
      </c>
      <c r="N1147" s="5">
        <f t="shared" si="1181"/>
        <v>0.12225844866755604</v>
      </c>
      <c r="O1147" s="5">
        <f t="shared" si="1182"/>
        <v>0.15604655231660552</v>
      </c>
      <c r="P1147" s="5">
        <f t="shared" si="1183"/>
        <v>0.13323230232078484</v>
      </c>
      <c r="Q1147" s="5">
        <f t="shared" si="1184"/>
        <v>5.2192036133862821E-2</v>
      </c>
      <c r="R1147" s="5">
        <f t="shared" si="1185"/>
        <v>8.5026604136354281E-2</v>
      </c>
      <c r="S1147" s="5">
        <f t="shared" si="1186"/>
        <v>3.0990997032607524E-2</v>
      </c>
      <c r="T1147" s="5">
        <f t="shared" si="1187"/>
        <v>5.6876765677212823E-2</v>
      </c>
      <c r="U1147" s="5">
        <f t="shared" si="1188"/>
        <v>7.2595581635282042E-2</v>
      </c>
      <c r="V1147" s="5">
        <f t="shared" si="1189"/>
        <v>3.2039006902315871E-3</v>
      </c>
      <c r="W1147" s="5">
        <f t="shared" si="1190"/>
        <v>1.4853826275327824E-2</v>
      </c>
      <c r="X1147" s="5">
        <f t="shared" si="1191"/>
        <v>1.6187097861156383E-2</v>
      </c>
      <c r="Y1147" s="5">
        <f t="shared" si="1192"/>
        <v>8.8200215994807957E-3</v>
      </c>
      <c r="Z1147" s="5">
        <f t="shared" si="1193"/>
        <v>3.0886182375851508E-2</v>
      </c>
      <c r="AA1147" s="5">
        <f t="shared" si="1194"/>
        <v>2.637057420842772E-2</v>
      </c>
      <c r="AB1147" s="5">
        <f t="shared" si="1195"/>
        <v>1.1257577508606249E-2</v>
      </c>
      <c r="AC1147" s="5">
        <f t="shared" si="1196"/>
        <v>1.8631382002367135E-4</v>
      </c>
      <c r="AD1147" s="5">
        <f t="shared" si="1197"/>
        <v>3.1705434108528835E-3</v>
      </c>
      <c r="AE1147" s="5">
        <f t="shared" si="1198"/>
        <v>3.4551297095594649E-3</v>
      </c>
      <c r="AF1147" s="5">
        <f t="shared" si="1199"/>
        <v>1.8826301619174401E-3</v>
      </c>
      <c r="AG1147" s="5">
        <f t="shared" si="1200"/>
        <v>6.8387134965442256E-4</v>
      </c>
      <c r="AH1147" s="5">
        <f t="shared" si="1201"/>
        <v>8.4146274402350577E-3</v>
      </c>
      <c r="AI1147" s="5">
        <f t="shared" si="1202"/>
        <v>7.1843957485170805E-3</v>
      </c>
      <c r="AJ1147" s="5">
        <f t="shared" si="1203"/>
        <v>3.0670129270671822E-3</v>
      </c>
      <c r="AK1147" s="5">
        <f t="shared" si="1204"/>
        <v>8.7287028017063234E-4</v>
      </c>
      <c r="AL1147" s="5">
        <f t="shared" si="1205"/>
        <v>6.9341154574783295E-6</v>
      </c>
      <c r="AM1147" s="5">
        <f t="shared" si="1206"/>
        <v>5.4140100113057442E-4</v>
      </c>
      <c r="AN1147" s="5">
        <f t="shared" si="1207"/>
        <v>5.8999686848264492E-4</v>
      </c>
      <c r="AO1147" s="5">
        <f t="shared" si="1208"/>
        <v>3.2147733758565217E-4</v>
      </c>
      <c r="AP1147" s="5">
        <f t="shared" si="1209"/>
        <v>1.1677765776051108E-4</v>
      </c>
      <c r="AQ1147" s="5">
        <f t="shared" si="1210"/>
        <v>3.1814889630589516E-5</v>
      </c>
      <c r="AR1147" s="5">
        <f t="shared" si="1211"/>
        <v>1.8339839892499432E-3</v>
      </c>
      <c r="AS1147" s="5">
        <f t="shared" si="1212"/>
        <v>1.5658526617843491E-3</v>
      </c>
      <c r="AT1147" s="5">
        <f t="shared" si="1213"/>
        <v>6.6846127686749841E-4</v>
      </c>
      <c r="AU1147" s="5">
        <f t="shared" si="1214"/>
        <v>1.9024373091915925E-4</v>
      </c>
      <c r="AV1147" s="5">
        <f t="shared" si="1215"/>
        <v>4.0607449982344517E-5</v>
      </c>
      <c r="AW1147" s="5">
        <f t="shared" si="1216"/>
        <v>1.7921509008717331E-7</v>
      </c>
      <c r="AX1147" s="5">
        <f t="shared" si="1217"/>
        <v>7.7041221341280858E-5</v>
      </c>
      <c r="AY1147" s="5">
        <f t="shared" si="1218"/>
        <v>8.3956400598659897E-5</v>
      </c>
      <c r="AZ1147" s="5">
        <f t="shared" si="1219"/>
        <v>4.5746141343334205E-5</v>
      </c>
      <c r="BA1147" s="5">
        <f t="shared" si="1220"/>
        <v>1.6617430260484627E-5</v>
      </c>
      <c r="BB1147" s="5">
        <f t="shared" si="1221"/>
        <v>4.5272505016804086E-6</v>
      </c>
      <c r="BC1147" s="5">
        <f t="shared" si="1222"/>
        <v>9.8672282217805543E-7</v>
      </c>
      <c r="BD1147" s="5">
        <f t="shared" si="1223"/>
        <v>3.3310023693011503E-4</v>
      </c>
      <c r="BE1147" s="5">
        <f t="shared" si="1224"/>
        <v>2.8440046134281381E-4</v>
      </c>
      <c r="BF1147" s="5">
        <f t="shared" si="1225"/>
        <v>1.2141033455490284E-4</v>
      </c>
      <c r="BG1147" s="5">
        <f t="shared" si="1226"/>
        <v>3.4553317921580086E-5</v>
      </c>
      <c r="BH1147" s="5">
        <f t="shared" si="1227"/>
        <v>7.3753922005495349E-6</v>
      </c>
      <c r="BI1147" s="5">
        <f t="shared" si="1228"/>
        <v>1.2594196652346136E-6</v>
      </c>
      <c r="BJ1147" s="8">
        <f t="shared" si="1229"/>
        <v>0.28221071376803858</v>
      </c>
      <c r="BK1147" s="8">
        <f t="shared" si="1230"/>
        <v>0.31089797736333719</v>
      </c>
      <c r="BL1147" s="8">
        <f t="shared" si="1231"/>
        <v>0.37591704447268415</v>
      </c>
      <c r="BM1147" s="8">
        <f t="shared" si="1232"/>
        <v>0.30787862423560591</v>
      </c>
      <c r="BN1147" s="8">
        <f t="shared" si="1233"/>
        <v>0.691949516558797</v>
      </c>
    </row>
    <row r="1148" spans="1:66" x14ac:dyDescent="0.25">
      <c r="A1148" t="s">
        <v>112</v>
      </c>
      <c r="B1148" t="s">
        <v>93</v>
      </c>
      <c r="C1148" t="s">
        <v>335</v>
      </c>
      <c r="D1148" s="18" t="s">
        <v>551</v>
      </c>
      <c r="E1148">
        <f>VLOOKUP(A1148,home!$A$2:$E$405,3,FALSE)</f>
        <v>1.2826</v>
      </c>
      <c r="F1148">
        <f>VLOOKUP(B1148,home!$B$2:$E$405,3,FALSE)</f>
        <v>0.71189999999999998</v>
      </c>
      <c r="G1148">
        <f>VLOOKUP(C1148,away!$B$2:$E$405,4,FALSE)</f>
        <v>0.81359999999999999</v>
      </c>
      <c r="H1148">
        <f>VLOOKUP(A1148,away!$A$2:$E$405,3,FALSE)</f>
        <v>1.0616000000000001</v>
      </c>
      <c r="I1148">
        <f>VLOOKUP(C1148,away!$B$2:$E$405,3,FALSE)</f>
        <v>1.4334</v>
      </c>
      <c r="J1148">
        <f>VLOOKUP(B1148,home!$B$2:$E$405,4,FALSE)</f>
        <v>0.81910000000000005</v>
      </c>
      <c r="K1148" s="3">
        <f t="shared" si="1178"/>
        <v>0.74288427998399986</v>
      </c>
      <c r="L1148" s="3">
        <f t="shared" si="1179"/>
        <v>1.2464223731040001</v>
      </c>
      <c r="M1148" s="5">
        <f t="shared" si="1180"/>
        <v>0.13679023566102794</v>
      </c>
      <c r="N1148" s="5">
        <f t="shared" si="1181"/>
        <v>0.10161931572788441</v>
      </c>
      <c r="O1148" s="5">
        <f t="shared" si="1182"/>
        <v>0.17049841015007389</v>
      </c>
      <c r="P1148" s="5">
        <f t="shared" si="1183"/>
        <v>0.12666058866275434</v>
      </c>
      <c r="Q1148" s="5">
        <f t="shared" si="1184"/>
        <v>3.7745696098488074E-2</v>
      </c>
      <c r="R1148" s="5">
        <f t="shared" si="1185"/>
        <v>0.10625651649485712</v>
      </c>
      <c r="S1148" s="5">
        <f t="shared" si="1186"/>
        <v>2.9320266616380524E-2</v>
      </c>
      <c r="T1148" s="5">
        <f t="shared" si="1187"/>
        <v>4.7047080105539908E-2</v>
      </c>
      <c r="U1148" s="5">
        <f t="shared" si="1188"/>
        <v>7.8936295749889945E-2</v>
      </c>
      <c r="V1148" s="5">
        <f t="shared" si="1189"/>
        <v>3.0165589032753472E-3</v>
      </c>
      <c r="W1148" s="5">
        <f t="shared" si="1190"/>
        <v>9.3468947562067306E-3</v>
      </c>
      <c r="X1148" s="5">
        <f t="shared" si="1191"/>
        <v>1.1650178743184528E-2</v>
      </c>
      <c r="Y1148" s="5">
        <f t="shared" si="1192"/>
        <v>7.2605217180829193E-3</v>
      </c>
      <c r="Z1148" s="5">
        <f t="shared" si="1193"/>
        <v>4.4146833149094705E-2</v>
      </c>
      <c r="AA1148" s="5">
        <f t="shared" si="1194"/>
        <v>3.2795988357538997E-2</v>
      </c>
      <c r="AB1148" s="5">
        <f t="shared" si="1195"/>
        <v>1.2181812098676997E-2</v>
      </c>
      <c r="AC1148" s="5">
        <f t="shared" si="1196"/>
        <v>1.7457346488327605E-4</v>
      </c>
      <c r="AD1148" s="5">
        <f t="shared" si="1197"/>
        <v>1.7359152952627149E-3</v>
      </c>
      <c r="AE1148" s="5">
        <f t="shared" si="1198"/>
        <v>2.1636836618288842E-3</v>
      </c>
      <c r="AF1148" s="5">
        <f t="shared" si="1199"/>
        <v>1.3484318622115556E-3</v>
      </c>
      <c r="AG1148" s="5">
        <f t="shared" si="1200"/>
        <v>5.6023854722225754E-4</v>
      </c>
      <c r="AH1148" s="5">
        <f t="shared" si="1201"/>
        <v>1.375640013468025E-2</v>
      </c>
      <c r="AI1148" s="5">
        <f t="shared" si="1202"/>
        <v>1.0219413409223737E-2</v>
      </c>
      <c r="AJ1148" s="5">
        <f t="shared" si="1203"/>
        <v>3.7959207861850033E-3</v>
      </c>
      <c r="AK1148" s="5">
        <f t="shared" si="1204"/>
        <v>9.3997662670711516E-4</v>
      </c>
      <c r="AL1148" s="5">
        <f t="shared" si="1205"/>
        <v>6.465835143907734E-6</v>
      </c>
      <c r="AM1148" s="5">
        <f t="shared" si="1206"/>
        <v>2.5791683684689095E-4</v>
      </c>
      <c r="AN1148" s="5">
        <f t="shared" si="1207"/>
        <v>3.2147331584617903E-4</v>
      </c>
      <c r="AO1148" s="5">
        <f t="shared" si="1208"/>
        <v>2.0034576661330316E-4</v>
      </c>
      <c r="AP1148" s="5">
        <f t="shared" si="1209"/>
        <v>8.32384819544978E-5</v>
      </c>
      <c r="AQ1148" s="5">
        <f t="shared" si="1210"/>
        <v>2.5937576552824928E-5</v>
      </c>
      <c r="AR1148" s="5">
        <f t="shared" si="1211"/>
        <v>3.4292569802472639E-3</v>
      </c>
      <c r="AS1148" s="5">
        <f t="shared" si="1212"/>
        <v>2.5475411026510942E-3</v>
      </c>
      <c r="AT1148" s="5">
        <f t="shared" si="1213"/>
        <v>9.4626411888630146E-4</v>
      </c>
      <c r="AU1148" s="5">
        <f t="shared" si="1214"/>
        <v>2.3432157954451474E-4</v>
      </c>
      <c r="AV1148" s="5">
        <f t="shared" si="1215"/>
        <v>4.3518454476160087E-5</v>
      </c>
      <c r="AW1148" s="5">
        <f t="shared" si="1216"/>
        <v>1.6630623474249676E-7</v>
      </c>
      <c r="AX1148" s="5">
        <f t="shared" si="1217"/>
        <v>3.1933727272792215E-5</v>
      </c>
      <c r="AY1148" s="5">
        <f t="shared" si="1218"/>
        <v>3.9802912129409603E-5</v>
      </c>
      <c r="AZ1148" s="5">
        <f t="shared" si="1219"/>
        <v>2.4805620096394355E-5</v>
      </c>
      <c r="BA1148" s="5">
        <f t="shared" si="1220"/>
        <v>1.0306093288954707E-5</v>
      </c>
      <c r="BB1148" s="5">
        <f t="shared" si="1221"/>
        <v>3.2114363136625358E-6</v>
      </c>
      <c r="BC1148" s="5">
        <f t="shared" si="1222"/>
        <v>8.0056121422952287E-7</v>
      </c>
      <c r="BD1148" s="5">
        <f t="shared" si="1223"/>
        <v>7.1238377055054104E-4</v>
      </c>
      <c r="BE1148" s="5">
        <f t="shared" si="1224"/>
        <v>5.2921870445772569E-4</v>
      </c>
      <c r="BF1148" s="5">
        <f t="shared" si="1225"/>
        <v>1.9657412810757132E-4</v>
      </c>
      <c r="BG1148" s="5">
        <f t="shared" si="1226"/>
        <v>4.8677276540891906E-5</v>
      </c>
      <c r="BH1148" s="5">
        <f t="shared" si="1227"/>
        <v>9.0403958836656301E-6</v>
      </c>
      <c r="BI1148" s="5">
        <f t="shared" si="1228"/>
        <v>1.3431935973614519E-6</v>
      </c>
      <c r="BJ1148" s="8">
        <f t="shared" si="1229"/>
        <v>0.2214777288440411</v>
      </c>
      <c r="BK1148" s="8">
        <f t="shared" si="1230"/>
        <v>0.29600849205559476</v>
      </c>
      <c r="BL1148" s="8">
        <f t="shared" si="1231"/>
        <v>0.43807887351277625</v>
      </c>
      <c r="BM1148" s="8">
        <f t="shared" si="1232"/>
        <v>0.32010152816052628</v>
      </c>
      <c r="BN1148" s="8">
        <f t="shared" si="1233"/>
        <v>0.67957076279508577</v>
      </c>
    </row>
    <row r="1149" spans="1:66" x14ac:dyDescent="0.25">
      <c r="A1149" t="s">
        <v>112</v>
      </c>
      <c r="B1149" t="s">
        <v>105</v>
      </c>
      <c r="C1149" t="s">
        <v>124</v>
      </c>
      <c r="D1149" s="18" t="s">
        <v>551</v>
      </c>
      <c r="E1149">
        <f>VLOOKUP(A1149,home!$A$2:$E$405,3,FALSE)</f>
        <v>1.2826</v>
      </c>
      <c r="F1149">
        <f>VLOOKUP(B1149,home!$B$2:$E$405,3,FALSE)</f>
        <v>0.61460000000000004</v>
      </c>
      <c r="G1149">
        <f>VLOOKUP(C1149,away!$B$2:$E$405,4,FALSE)</f>
        <v>1.2202999999999999</v>
      </c>
      <c r="H1149">
        <f>VLOOKUP(A1149,away!$A$2:$E$405,3,FALSE)</f>
        <v>1.0616000000000001</v>
      </c>
      <c r="I1149">
        <f>VLOOKUP(C1149,away!$B$2:$E$405,3,FALSE)</f>
        <v>1.1468</v>
      </c>
      <c r="J1149">
        <f>VLOOKUP(B1149,home!$B$2:$E$405,4,FALSE)</f>
        <v>1.2512000000000001</v>
      </c>
      <c r="K1149" s="3">
        <f t="shared" si="1178"/>
        <v>0.96194535698799999</v>
      </c>
      <c r="L1149" s="3">
        <f t="shared" si="1179"/>
        <v>1.5232645314560003</v>
      </c>
      <c r="M1149" s="5">
        <f t="shared" si="1180"/>
        <v>8.3308067276349526E-2</v>
      </c>
      <c r="N1149" s="5">
        <f t="shared" si="1181"/>
        <v>8.0137808516128353E-2</v>
      </c>
      <c r="O1149" s="5">
        <f t="shared" si="1182"/>
        <v>0.12690022406621351</v>
      </c>
      <c r="P1149" s="5">
        <f t="shared" si="1183"/>
        <v>0.12207108134123094</v>
      </c>
      <c r="Q1149" s="5">
        <f t="shared" si="1184"/>
        <v>3.8544096410641535E-2</v>
      </c>
      <c r="R1149" s="5">
        <f t="shared" si="1185"/>
        <v>9.6651305176941107E-2</v>
      </c>
      <c r="S1149" s="5">
        <f t="shared" si="1186"/>
        <v>4.4717604750049794E-2</v>
      </c>
      <c r="T1149" s="5">
        <f t="shared" si="1187"/>
        <v>5.8712854959350781E-2</v>
      </c>
      <c r="U1149" s="5">
        <f t="shared" si="1188"/>
        <v>9.2973274261788738E-2</v>
      </c>
      <c r="V1149" s="5">
        <f t="shared" si="1189"/>
        <v>7.2805092195675431E-3</v>
      </c>
      <c r="W1149" s="5">
        <f t="shared" si="1190"/>
        <v>1.2359104860504821E-2</v>
      </c>
      <c r="X1149" s="5">
        <f t="shared" si="1191"/>
        <v>1.8826186074552453E-2</v>
      </c>
      <c r="Y1149" s="5">
        <f t="shared" si="1192"/>
        <v>1.4338630754978312E-2</v>
      </c>
      <c r="Z1149" s="5">
        <f t="shared" si="1193"/>
        <v>4.9075168364988021E-2</v>
      </c>
      <c r="AA1149" s="5">
        <f t="shared" si="1194"/>
        <v>4.7207630352104596E-2</v>
      </c>
      <c r="AB1149" s="5">
        <f t="shared" si="1195"/>
        <v>2.2705580415806396E-2</v>
      </c>
      <c r="AC1149" s="5">
        <f t="shared" si="1196"/>
        <v>6.6675688066865455E-4</v>
      </c>
      <c r="AD1149" s="5">
        <f t="shared" si="1197"/>
        <v>2.9721958842726091E-3</v>
      </c>
      <c r="AE1149" s="5">
        <f t="shared" si="1198"/>
        <v>4.5274405710519685E-3</v>
      </c>
      <c r="AF1149" s="5">
        <f t="shared" si="1199"/>
        <v>3.4482448200791821E-3</v>
      </c>
      <c r="AG1149" s="5">
        <f t="shared" si="1200"/>
        <v>1.7508630100678314E-3</v>
      </c>
      <c r="AH1149" s="5">
        <f t="shared" si="1201"/>
        <v>1.8688615836404458E-2</v>
      </c>
      <c r="AI1149" s="5">
        <f t="shared" si="1202"/>
        <v>1.7977427232361672E-2</v>
      </c>
      <c r="AJ1149" s="5">
        <f t="shared" si="1203"/>
        <v>8.646651328379969E-3</v>
      </c>
      <c r="AK1149" s="5">
        <f t="shared" si="1204"/>
        <v>2.772535366276412E-3</v>
      </c>
      <c r="AL1149" s="5">
        <f t="shared" si="1205"/>
        <v>3.9079880773100215E-5</v>
      </c>
      <c r="AM1149" s="5">
        <f t="shared" si="1206"/>
        <v>5.7181800618697593E-4</v>
      </c>
      <c r="AN1149" s="5">
        <f t="shared" si="1207"/>
        <v>8.7103008727250819E-4</v>
      </c>
      <c r="AO1149" s="5">
        <f t="shared" si="1208"/>
        <v>6.634046188866182E-4</v>
      </c>
      <c r="AP1149" s="5">
        <f t="shared" si="1209"/>
        <v>3.3684690865135692E-4</v>
      </c>
      <c r="AQ1149" s="5">
        <f t="shared" si="1210"/>
        <v>1.2827673711980286E-4</v>
      </c>
      <c r="AR1149" s="5">
        <f t="shared" si="1211"/>
        <v>5.6935411291203653E-3</v>
      </c>
      <c r="AS1149" s="5">
        <f t="shared" si="1212"/>
        <v>5.4768754539775491E-3</v>
      </c>
      <c r="AT1149" s="5">
        <f t="shared" si="1213"/>
        <v>2.6342274568776237E-3</v>
      </c>
      <c r="AU1149" s="5">
        <f t="shared" si="1214"/>
        <v>8.446609571312459E-4</v>
      </c>
      <c r="AV1149" s="5">
        <f t="shared" si="1215"/>
        <v>2.031294214853605E-4</v>
      </c>
      <c r="AW1149" s="5">
        <f t="shared" si="1216"/>
        <v>1.5906567103632685E-6</v>
      </c>
      <c r="AX1149" s="5">
        <f t="shared" si="1217"/>
        <v>9.1676279348949457E-5</v>
      </c>
      <c r="AY1149" s="5">
        <f t="shared" si="1218"/>
        <v>1.396472247081069E-4</v>
      </c>
      <c r="AZ1149" s="5">
        <f t="shared" si="1219"/>
        <v>1.0635983215706263E-4</v>
      </c>
      <c r="BA1149" s="5">
        <f t="shared" si="1220"/>
        <v>5.4004719965488933E-5</v>
      </c>
      <c r="BB1149" s="5">
        <f t="shared" si="1221"/>
        <v>2.0565868613660759E-5</v>
      </c>
      <c r="BC1149" s="5">
        <f t="shared" si="1222"/>
        <v>6.265451643554724E-6</v>
      </c>
      <c r="BD1149" s="5">
        <f t="shared" si="1223"/>
        <v>1.445461543395833E-3</v>
      </c>
      <c r="BE1149" s="5">
        <f t="shared" si="1224"/>
        <v>1.3904550203743297E-3</v>
      </c>
      <c r="BF1149" s="5">
        <f t="shared" si="1225"/>
        <v>6.6877087547487061E-4</v>
      </c>
      <c r="BG1149" s="5">
        <f t="shared" si="1226"/>
        <v>2.1444034618395061E-4</v>
      </c>
      <c r="BH1149" s="5">
        <f t="shared" si="1227"/>
        <v>5.1569973840637661E-5</v>
      </c>
      <c r="BI1149" s="5">
        <f t="shared" si="1228"/>
        <v>9.9214993791988056E-6</v>
      </c>
      <c r="BJ1149" s="8">
        <f t="shared" si="1229"/>
        <v>0.23860732159618192</v>
      </c>
      <c r="BK1149" s="8">
        <f t="shared" si="1230"/>
        <v>0.25822274657334765</v>
      </c>
      <c r="BL1149" s="8">
        <f t="shared" si="1231"/>
        <v>0.4531562977135179</v>
      </c>
      <c r="BM1149" s="8">
        <f t="shared" si="1232"/>
        <v>0.45131089489253284</v>
      </c>
      <c r="BN1149" s="8">
        <f t="shared" si="1233"/>
        <v>0.54761258278750502</v>
      </c>
    </row>
    <row r="1150" spans="1:66" x14ac:dyDescent="0.25">
      <c r="A1150" t="s">
        <v>112</v>
      </c>
      <c r="B1150" t="s">
        <v>129</v>
      </c>
      <c r="C1150" t="s">
        <v>128</v>
      </c>
      <c r="D1150" s="18" t="s">
        <v>551</v>
      </c>
      <c r="E1150">
        <f>VLOOKUP(A1150,home!$A$2:$E$405,3,FALSE)</f>
        <v>1.2826</v>
      </c>
      <c r="F1150">
        <f>VLOOKUP(B1150,home!$B$2:$E$405,3,FALSE)</f>
        <v>0.94920000000000004</v>
      </c>
      <c r="G1150">
        <f>VLOOKUP(C1150,away!$B$2:$E$405,4,FALSE)</f>
        <v>0.88139999999999996</v>
      </c>
      <c r="H1150">
        <f>VLOOKUP(A1150,away!$A$2:$E$405,3,FALSE)</f>
        <v>1.0616000000000001</v>
      </c>
      <c r="I1150">
        <f>VLOOKUP(C1150,away!$B$2:$E$405,3,FALSE)</f>
        <v>1.0648</v>
      </c>
      <c r="J1150">
        <f>VLOOKUP(B1150,home!$B$2:$E$405,4,FALSE)</f>
        <v>0.94199999999999995</v>
      </c>
      <c r="K1150" s="3">
        <f t="shared" si="1178"/>
        <v>1.073055071088</v>
      </c>
      <c r="L1150" s="3">
        <f t="shared" si="1179"/>
        <v>1.06482896256</v>
      </c>
      <c r="M1150" s="5">
        <f t="shared" si="1180"/>
        <v>0.11790406028544993</v>
      </c>
      <c r="N1150" s="5">
        <f t="shared" si="1181"/>
        <v>0.12651754979116731</v>
      </c>
      <c r="O1150" s="5">
        <f t="shared" si="1182"/>
        <v>0.12554765819536734</v>
      </c>
      <c r="P1150" s="5">
        <f t="shared" si="1183"/>
        <v>0.13471955128976182</v>
      </c>
      <c r="Q1150" s="5">
        <f t="shared" si="1184"/>
        <v>6.7880149192520306E-2</v>
      </c>
      <c r="R1150" s="5">
        <f t="shared" si="1185"/>
        <v>6.6843391314005227E-2</v>
      </c>
      <c r="S1150" s="5">
        <f t="shared" si="1186"/>
        <v>3.8483317401823411E-2</v>
      </c>
      <c r="T1150" s="5">
        <f t="shared" si="1187"/>
        <v>7.2280748843089423E-2</v>
      </c>
      <c r="U1150" s="5">
        <f t="shared" si="1188"/>
        <v>7.1726640018212884E-2</v>
      </c>
      <c r="V1150" s="5">
        <f t="shared" si="1189"/>
        <v>4.8857569639090782E-3</v>
      </c>
      <c r="W1150" s="5">
        <f t="shared" si="1190"/>
        <v>2.4279712772414641E-2</v>
      </c>
      <c r="X1150" s="5">
        <f t="shared" si="1191"/>
        <v>2.5853741362705063E-2</v>
      </c>
      <c r="Y1150" s="5">
        <f t="shared" si="1192"/>
        <v>1.3764906296771894E-2</v>
      </c>
      <c r="Z1150" s="5">
        <f t="shared" si="1193"/>
        <v>2.3725593008961446E-2</v>
      </c>
      <c r="AA1150" s="5">
        <f t="shared" si="1194"/>
        <v>2.5458867892836082E-2</v>
      </c>
      <c r="AB1150" s="5">
        <f t="shared" si="1195"/>
        <v>1.365938364828361E-2</v>
      </c>
      <c r="AC1150" s="5">
        <f t="shared" si="1196"/>
        <v>3.4891026244935789E-4</v>
      </c>
      <c r="AD1150" s="5">
        <f t="shared" si="1197"/>
        <v>6.5133672287499035E-3</v>
      </c>
      <c r="AE1150" s="5">
        <f t="shared" si="1198"/>
        <v>6.9356220689620615E-3</v>
      </c>
      <c r="AF1150" s="5">
        <f t="shared" si="1199"/>
        <v>3.692625626200556E-3</v>
      </c>
      <c r="AG1150" s="5">
        <f t="shared" si="1200"/>
        <v>1.3106715715565367E-3</v>
      </c>
      <c r="AH1150" s="5">
        <f t="shared" si="1201"/>
        <v>6.3159246474633005E-3</v>
      </c>
      <c r="AI1150" s="5">
        <f t="shared" si="1202"/>
        <v>6.7773349715701831E-3</v>
      </c>
      <c r="AJ1150" s="5">
        <f t="shared" si="1203"/>
        <v>3.6362268298527158E-3</v>
      </c>
      <c r="AK1150" s="5">
        <f t="shared" si="1204"/>
        <v>1.3006238797998995E-3</v>
      </c>
      <c r="AL1150" s="5">
        <f t="shared" si="1205"/>
        <v>1.5946875411676142E-5</v>
      </c>
      <c r="AM1150" s="5">
        <f t="shared" si="1206"/>
        <v>1.3978403469336962E-3</v>
      </c>
      <c r="AN1150" s="5">
        <f t="shared" si="1207"/>
        <v>1.4884608864499181E-3</v>
      </c>
      <c r="AO1150" s="5">
        <f t="shared" si="1208"/>
        <v>7.9247813076480198E-4</v>
      </c>
      <c r="AP1150" s="5">
        <f t="shared" si="1209"/>
        <v>2.8128455527792414E-4</v>
      </c>
      <c r="AQ1150" s="5">
        <f t="shared" si="1210"/>
        <v>7.4879985295185731E-5</v>
      </c>
      <c r="AR1150" s="5">
        <f t="shared" si="1211"/>
        <v>1.3450758979930966E-3</v>
      </c>
      <c r="AS1150" s="5">
        <f t="shared" si="1212"/>
        <v>1.4433405133397379E-3</v>
      </c>
      <c r="AT1150" s="5">
        <f t="shared" si="1213"/>
        <v>7.7439192857298134E-4</v>
      </c>
      <c r="AU1150" s="5">
        <f t="shared" si="1214"/>
        <v>2.7698839532161798E-4</v>
      </c>
      <c r="AV1150" s="5">
        <f t="shared" si="1215"/>
        <v>7.4305950558097445E-5</v>
      </c>
      <c r="AW1150" s="5">
        <f t="shared" si="1216"/>
        <v>5.0614501851323912E-7</v>
      </c>
      <c r="AX1150" s="5">
        <f t="shared" si="1217"/>
        <v>2.4999327880810188E-4</v>
      </c>
      <c r="AY1150" s="5">
        <f t="shared" si="1218"/>
        <v>2.6620008372020391E-4</v>
      </c>
      <c r="AZ1150" s="5">
        <f t="shared" si="1219"/>
        <v>1.4172877949058494E-4</v>
      </c>
      <c r="BA1150" s="5">
        <f t="shared" si="1220"/>
        <v>5.0305636409951539E-5</v>
      </c>
      <c r="BB1150" s="5">
        <f t="shared" si="1221"/>
        <v>1.3391724657332314E-5</v>
      </c>
      <c r="BC1150" s="5">
        <f t="shared" si="1222"/>
        <v>2.851979254751269E-6</v>
      </c>
      <c r="BD1150" s="5">
        <f t="shared" si="1223"/>
        <v>2.3871262883740812E-4</v>
      </c>
      <c r="BE1150" s="5">
        <f t="shared" si="1224"/>
        <v>2.5615179690672836E-4</v>
      </c>
      <c r="BF1150" s="5">
        <f t="shared" si="1225"/>
        <v>1.3743249231953415E-4</v>
      </c>
      <c r="BG1150" s="5">
        <f t="shared" si="1226"/>
        <v>4.9157544271912916E-5</v>
      </c>
      <c r="BH1150" s="5">
        <f t="shared" si="1227"/>
        <v>1.3187188040802253E-5</v>
      </c>
      <c r="BI1150" s="5">
        <f t="shared" si="1228"/>
        <v>2.8301158001147784E-6</v>
      </c>
      <c r="BJ1150" s="8">
        <f t="shared" si="1229"/>
        <v>0.35378851014120016</v>
      </c>
      <c r="BK1150" s="8">
        <f t="shared" si="1230"/>
        <v>0.29662374316252549</v>
      </c>
      <c r="BL1150" s="8">
        <f t="shared" si="1231"/>
        <v>0.3258776258493532</v>
      </c>
      <c r="BM1150" s="8">
        <f t="shared" si="1232"/>
        <v>0.36033741815506665</v>
      </c>
      <c r="BN1150" s="8">
        <f t="shared" si="1233"/>
        <v>0.63941236006827185</v>
      </c>
    </row>
    <row r="1151" spans="1:66" x14ac:dyDescent="0.25">
      <c r="A1151" t="s">
        <v>112</v>
      </c>
      <c r="B1151" t="s">
        <v>110</v>
      </c>
      <c r="C1151" t="s">
        <v>447</v>
      </c>
      <c r="D1151" s="18" t="s">
        <v>551</v>
      </c>
      <c r="E1151">
        <f>VLOOKUP(A1151,home!$A$2:$E$405,3,FALSE)</f>
        <v>1.2826</v>
      </c>
      <c r="F1151">
        <f>VLOOKUP(B1151,home!$B$2:$E$405,3,FALSE)</f>
        <v>1.0508999999999999</v>
      </c>
      <c r="G1151">
        <f>VLOOKUP(C1151,away!$B$2:$E$405,4,FALSE)</f>
        <v>1.0508999999999999</v>
      </c>
      <c r="H1151">
        <f>VLOOKUP(A1151,away!$A$2:$E$405,3,FALSE)</f>
        <v>1.0616000000000001</v>
      </c>
      <c r="I1151">
        <f>VLOOKUP(C1151,away!$B$2:$E$405,3,FALSE)</f>
        <v>1.0239</v>
      </c>
      <c r="J1151">
        <f>VLOOKUP(B1151,home!$B$2:$E$405,4,FALSE)</f>
        <v>0.9829</v>
      </c>
      <c r="K1151" s="3">
        <f t="shared" si="1178"/>
        <v>1.4164916529059997</v>
      </c>
      <c r="L1151" s="3">
        <f t="shared" si="1179"/>
        <v>1.0683850146960001</v>
      </c>
      <c r="M1151" s="5">
        <f t="shared" si="1180"/>
        <v>8.3335831886289236E-2</v>
      </c>
      <c r="N1151" s="5">
        <f t="shared" si="1181"/>
        <v>0.11804451025490635</v>
      </c>
      <c r="O1151" s="5">
        <f t="shared" si="1182"/>
        <v>8.9034753974536515E-2</v>
      </c>
      <c r="P1151" s="5">
        <f t="shared" si="1183"/>
        <v>0.12611698582347025</v>
      </c>
      <c r="Q1151" s="5">
        <f t="shared" si="1184"/>
        <v>8.360453172372577E-2</v>
      </c>
      <c r="R1151" s="5">
        <f t="shared" si="1185"/>
        <v>4.7561698466769976E-2</v>
      </c>
      <c r="S1151" s="5">
        <f t="shared" si="1186"/>
        <v>4.7715051716590108E-2</v>
      </c>
      <c r="T1151" s="5">
        <f t="shared" si="1187"/>
        <v>8.9321828854304966E-2</v>
      </c>
      <c r="U1151" s="5">
        <f t="shared" si="1188"/>
        <v>6.737074887621175E-2</v>
      </c>
      <c r="V1151" s="5">
        <f t="shared" si="1189"/>
        <v>8.0233307739412708E-3</v>
      </c>
      <c r="W1151" s="5">
        <f t="shared" si="1190"/>
        <v>3.9475040443924136E-2</v>
      </c>
      <c r="X1151" s="5">
        <f t="shared" si="1191"/>
        <v>4.2174541664807087E-2</v>
      </c>
      <c r="Y1151" s="5">
        <f t="shared" si="1192"/>
        <v>2.2529324158175993E-2</v>
      </c>
      <c r="Z1151" s="5">
        <f t="shared" si="1193"/>
        <v>1.6938068638462256E-2</v>
      </c>
      <c r="AA1151" s="5">
        <f t="shared" si="1194"/>
        <v>2.3992632842730677E-2</v>
      </c>
      <c r="AB1151" s="5">
        <f t="shared" si="1195"/>
        <v>1.6992682076483176E-2</v>
      </c>
      <c r="AC1151" s="5">
        <f t="shared" si="1196"/>
        <v>7.5888596670431918E-4</v>
      </c>
      <c r="AD1151" s="5">
        <f t="shared" si="1197"/>
        <v>1.3979016321736322E-2</v>
      </c>
      <c r="AE1151" s="5">
        <f t="shared" si="1198"/>
        <v>1.4934971558333886E-2</v>
      </c>
      <c r="AF1151" s="5">
        <f t="shared" si="1199"/>
        <v>7.9781499039174447E-3</v>
      </c>
      <c r="AG1151" s="5">
        <f t="shared" si="1200"/>
        <v>2.8412452674479107E-3</v>
      </c>
      <c r="AH1151" s="5">
        <f t="shared" si="1201"/>
        <v>4.5240946778063382E-3</v>
      </c>
      <c r="AI1151" s="5">
        <f t="shared" si="1202"/>
        <v>6.408342348069136E-3</v>
      </c>
      <c r="AJ1151" s="5">
        <f t="shared" si="1203"/>
        <v>4.5386817225019837E-3</v>
      </c>
      <c r="AK1151" s="5">
        <f t="shared" si="1204"/>
        <v>2.1430015917070283E-3</v>
      </c>
      <c r="AL1151" s="5">
        <f t="shared" si="1205"/>
        <v>4.5938659776059923E-5</v>
      </c>
      <c r="AM1151" s="5">
        <f t="shared" si="1206"/>
        <v>3.960231987115247E-3</v>
      </c>
      <c r="AN1151" s="5">
        <f t="shared" si="1207"/>
        <v>4.2310525097536932E-3</v>
      </c>
      <c r="AO1151" s="5">
        <f t="shared" si="1208"/>
        <v>2.2601965489063734E-3</v>
      </c>
      <c r="AP1151" s="5">
        <f t="shared" si="1209"/>
        <v>8.0492004103972824E-4</v>
      </c>
      <c r="AQ1151" s="5">
        <f t="shared" si="1210"/>
        <v>2.1499112746883374E-4</v>
      </c>
      <c r="AR1151" s="5">
        <f t="shared" si="1211"/>
        <v>9.6669499176684436E-4</v>
      </c>
      <c r="AS1151" s="5">
        <f t="shared" si="1212"/>
        <v>1.369315386743769E-3</v>
      </c>
      <c r="AT1151" s="5">
        <f t="shared" si="1213"/>
        <v>9.6981190775914986E-4</v>
      </c>
      <c r="AU1151" s="5">
        <f t="shared" si="1214"/>
        <v>4.5791015740989307E-4</v>
      </c>
      <c r="AV1151" s="5">
        <f t="shared" si="1215"/>
        <v>1.6215647893799649E-4</v>
      </c>
      <c r="AW1151" s="5">
        <f t="shared" si="1216"/>
        <v>1.93115720005982E-6</v>
      </c>
      <c r="AX1151" s="5">
        <f t="shared" si="1217"/>
        <v>9.3493925888667943E-4</v>
      </c>
      <c r="AY1151" s="5">
        <f t="shared" si="1218"/>
        <v>9.988750938455125E-4</v>
      </c>
      <c r="AZ1151" s="5">
        <f t="shared" si="1219"/>
        <v>5.3359159090880315E-4</v>
      </c>
      <c r="BA1151" s="5">
        <f t="shared" si="1220"/>
        <v>1.9002708656492125E-4</v>
      </c>
      <c r="BB1151" s="5">
        <f t="shared" si="1221"/>
        <v>5.0755522918075361E-5</v>
      </c>
      <c r="BC1151" s="5">
        <f t="shared" si="1222"/>
        <v>1.0845288019746225E-5</v>
      </c>
      <c r="BD1151" s="5">
        <f t="shared" si="1223"/>
        <v>1.7213374049756156E-4</v>
      </c>
      <c r="BE1151" s="5">
        <f t="shared" si="1224"/>
        <v>2.4382600659828335E-4</v>
      </c>
      <c r="BF1151" s="5">
        <f t="shared" si="1225"/>
        <v>1.7268875155393581E-4</v>
      </c>
      <c r="BG1151" s="5">
        <f t="shared" si="1226"/>
        <v>8.1537391708969367E-5</v>
      </c>
      <c r="BH1151" s="5">
        <f t="shared" si="1227"/>
        <v>2.8874258688870491E-5</v>
      </c>
      <c r="BI1151" s="5">
        <f t="shared" si="1228"/>
        <v>8.1800292833267193E-6</v>
      </c>
      <c r="BJ1151" s="8">
        <f t="shared" si="1229"/>
        <v>0.4490735862067074</v>
      </c>
      <c r="BK1151" s="8">
        <f t="shared" si="1230"/>
        <v>0.26699489992061676</v>
      </c>
      <c r="BL1151" s="8">
        <f t="shared" si="1231"/>
        <v>0.26719976567776516</v>
      </c>
      <c r="BM1151" s="8">
        <f t="shared" si="1232"/>
        <v>0.451511064377208</v>
      </c>
      <c r="BN1151" s="8">
        <f t="shared" si="1233"/>
        <v>0.54769831212969811</v>
      </c>
    </row>
    <row r="1152" spans="1:66" s="14" customFormat="1" x14ac:dyDescent="0.25">
      <c r="A1152" t="s">
        <v>112</v>
      </c>
      <c r="B1152" t="s">
        <v>136</v>
      </c>
      <c r="C1152" t="s">
        <v>107</v>
      </c>
      <c r="D1152" s="18" t="s">
        <v>551</v>
      </c>
      <c r="E1152">
        <f>VLOOKUP(A1152,home!$A$2:$E$405,3,FALSE)</f>
        <v>1.2826</v>
      </c>
      <c r="F1152">
        <f>VLOOKUP(B1152,home!$B$2:$E$405,3,FALSE)</f>
        <v>2.0893999999999999</v>
      </c>
      <c r="G1152">
        <f>VLOOKUP(C1152,away!$B$2:$E$405,4,FALSE)</f>
        <v>1.1526000000000001</v>
      </c>
      <c r="H1152">
        <f>VLOOKUP(A1152,away!$A$2:$E$405,3,FALSE)</f>
        <v>1.0616000000000001</v>
      </c>
      <c r="I1152">
        <f>VLOOKUP(C1152,away!$B$2:$E$405,3,FALSE)</f>
        <v>0.65529999999999999</v>
      </c>
      <c r="J1152">
        <f>VLOOKUP(B1152,home!$B$2:$E$405,4,FALSE)</f>
        <v>0.66090000000000004</v>
      </c>
      <c r="K1152" s="3">
        <f t="shared" si="1178"/>
        <v>3.0888117535439998</v>
      </c>
      <c r="L1152" s="3">
        <f t="shared" si="1179"/>
        <v>0.45976597663200008</v>
      </c>
      <c r="M1152" s="5">
        <f t="shared" si="1180"/>
        <v>2.8765522909043009E-2</v>
      </c>
      <c r="N1152" s="5">
        <f t="shared" si="1181"/>
        <v>8.8851285258291224E-2</v>
      </c>
      <c r="O1152" s="5">
        <f t="shared" si="1182"/>
        <v>1.3225408733606329E-2</v>
      </c>
      <c r="P1152" s="5">
        <f t="shared" si="1183"/>
        <v>4.0850797941786691E-2</v>
      </c>
      <c r="Q1152" s="5">
        <f t="shared" si="1184"/>
        <v>0.13722244711165035</v>
      </c>
      <c r="R1152" s="5">
        <f t="shared" si="1185"/>
        <v>3.0402964813819482E-3</v>
      </c>
      <c r="S1152" s="5">
        <f t="shared" si="1186"/>
        <v>1.4503366562789548E-2</v>
      </c>
      <c r="T1152" s="5">
        <f t="shared" si="1187"/>
        <v>6.30902124121209E-2</v>
      </c>
      <c r="U1152" s="5">
        <f t="shared" si="1188"/>
        <v>9.3909035059510267E-3</v>
      </c>
      <c r="V1152" s="5">
        <f t="shared" si="1189"/>
        <v>2.2885193299924927E-3</v>
      </c>
      <c r="W1152" s="5">
        <f t="shared" si="1190"/>
        <v>0.14128476916284519</v>
      </c>
      <c r="X1152" s="5">
        <f t="shared" si="1191"/>
        <v>6.4957929877382192E-2</v>
      </c>
      <c r="Y1152" s="5">
        <f t="shared" si="1192"/>
        <v>1.4932723035033799E-2</v>
      </c>
      <c r="Z1152" s="5">
        <f t="shared" si="1193"/>
        <v>4.6594162700446825E-4</v>
      </c>
      <c r="AA1152" s="5">
        <f t="shared" si="1194"/>
        <v>1.4392059739568156E-3</v>
      </c>
      <c r="AB1152" s="5">
        <f t="shared" si="1195"/>
        <v>2.2227181640642768E-3</v>
      </c>
      <c r="AC1152" s="5">
        <f t="shared" si="1196"/>
        <v>2.0312476378190285E-4</v>
      </c>
      <c r="AD1152" s="5">
        <f t="shared" si="1197"/>
        <v>0.10910051389673675</v>
      </c>
      <c r="AE1152" s="5">
        <f t="shared" si="1198"/>
        <v>5.016070432278627E-2</v>
      </c>
      <c r="AF1152" s="5">
        <f t="shared" si="1199"/>
        <v>1.1531092605757406E-2</v>
      </c>
      <c r="AG1152" s="5">
        <f t="shared" si="1200"/>
        <v>1.7672013511733627E-3</v>
      </c>
      <c r="AH1152" s="5">
        <f t="shared" si="1201"/>
        <v>5.3556026798303119E-5</v>
      </c>
      <c r="AI1152" s="5">
        <f t="shared" si="1202"/>
        <v>1.6542448504771608E-4</v>
      </c>
      <c r="AJ1152" s="5">
        <f t="shared" si="1203"/>
        <v>2.5548254686967462E-4</v>
      </c>
      <c r="AK1152" s="5">
        <f t="shared" si="1204"/>
        <v>2.6304583119880228E-4</v>
      </c>
      <c r="AL1152" s="5">
        <f t="shared" si="1205"/>
        <v>1.1538547320645566E-5</v>
      </c>
      <c r="AM1152" s="5">
        <f t="shared" si="1206"/>
        <v>6.7398189928386212E-2</v>
      </c>
      <c r="AN1152" s="5">
        <f t="shared" si="1207"/>
        <v>3.0987394615653516E-2</v>
      </c>
      <c r="AO1152" s="5">
        <f t="shared" si="1208"/>
        <v>7.1234748743735582E-3</v>
      </c>
      <c r="AP1152" s="5">
        <f t="shared" si="1209"/>
        <v>1.0917104608766243E-3</v>
      </c>
      <c r="AQ1152" s="5">
        <f t="shared" si="1210"/>
        <v>1.2548283156107803E-4</v>
      </c>
      <c r="AR1152" s="5">
        <f t="shared" si="1211"/>
        <v>4.9246477930902821E-6</v>
      </c>
      <c r="AS1152" s="5">
        <f t="shared" si="1212"/>
        <v>1.521130998536178E-5</v>
      </c>
      <c r="AT1152" s="5">
        <f t="shared" si="1213"/>
        <v>2.3492436534793344E-5</v>
      </c>
      <c r="AU1152" s="5">
        <f t="shared" si="1214"/>
        <v>2.418790469601872E-5</v>
      </c>
      <c r="AV1152" s="5">
        <f t="shared" si="1215"/>
        <v>1.867797107966618E-5</v>
      </c>
      <c r="AW1152" s="5">
        <f t="shared" si="1216"/>
        <v>4.5517343282006096E-7</v>
      </c>
      <c r="AX1152" s="5">
        <f t="shared" si="1217"/>
        <v>3.4696720203065017E-2</v>
      </c>
      <c r="AY1152" s="5">
        <f t="shared" si="1218"/>
        <v>1.5952371450089434E-2</v>
      </c>
      <c r="AZ1152" s="5">
        <f t="shared" si="1219"/>
        <v>3.6671788196734013E-3</v>
      </c>
      <c r="BA1152" s="5">
        <f t="shared" si="1220"/>
        <v>5.620146838371088E-4</v>
      </c>
      <c r="BB1152" s="5">
        <f t="shared" si="1221"/>
        <v>6.459880749897328E-5</v>
      </c>
      <c r="BC1152" s="5">
        <f t="shared" si="1222"/>
        <v>5.9400667638056062E-6</v>
      </c>
      <c r="BD1152" s="5">
        <f t="shared" si="1223"/>
        <v>3.7736425035979582E-7</v>
      </c>
      <c r="BE1152" s="5">
        <f t="shared" si="1224"/>
        <v>1.1656071318786578E-6</v>
      </c>
      <c r="BF1152" s="5">
        <f t="shared" si="1225"/>
        <v>1.800170504480755E-6</v>
      </c>
      <c r="BG1152" s="5">
        <f t="shared" si="1226"/>
        <v>1.853462604207796E-6</v>
      </c>
      <c r="BH1152" s="5">
        <f t="shared" si="1227"/>
        <v>1.4312492691578277E-6</v>
      </c>
      <c r="BI1152" s="5">
        <f t="shared" si="1228"/>
        <v>8.8417191296519183E-7</v>
      </c>
      <c r="BJ1152" s="8">
        <f t="shared" si="1229"/>
        <v>0.84457395577555616</v>
      </c>
      <c r="BK1152" s="8">
        <f t="shared" si="1230"/>
        <v>0.10257524150480371</v>
      </c>
      <c r="BL1152" s="8">
        <f t="shared" si="1231"/>
        <v>3.0150048044636876E-2</v>
      </c>
      <c r="BM1152" s="8">
        <f t="shared" si="1232"/>
        <v>0.64985751223958532</v>
      </c>
      <c r="BN1152" s="8">
        <f t="shared" si="1233"/>
        <v>0.31195575843575951</v>
      </c>
    </row>
    <row r="1153" spans="1:66" x14ac:dyDescent="0.25">
      <c r="A1153" t="s">
        <v>134</v>
      </c>
      <c r="B1153" t="s">
        <v>290</v>
      </c>
      <c r="C1153" t="s">
        <v>310</v>
      </c>
      <c r="D1153" s="18" t="s">
        <v>551</v>
      </c>
      <c r="E1153">
        <f>VLOOKUP(A1153,home!$A$2:$E$405,3,FALSE)</f>
        <v>1.5399</v>
      </c>
      <c r="F1153">
        <f>VLOOKUP(B1153,home!$B$2:$E$405,3,FALSE)</f>
        <v>0.87529999999999997</v>
      </c>
      <c r="G1153">
        <f>VLOOKUP(C1153,away!$B$2:$E$405,4,FALSE)</f>
        <v>1.0729</v>
      </c>
      <c r="H1153">
        <f>VLOOKUP(A1153,away!$A$2:$E$405,3,FALSE)</f>
        <v>1.25</v>
      </c>
      <c r="I1153">
        <f>VLOOKUP(C1153,away!$B$2:$E$405,3,FALSE)</f>
        <v>0.97389999999999999</v>
      </c>
      <c r="J1153">
        <f>VLOOKUP(B1153,home!$B$2:$E$405,4,FALSE)</f>
        <v>1.2522</v>
      </c>
      <c r="K1153" s="3">
        <f t="shared" ref="K1153:K1216" si="1234">E1153*F1153*G1153</f>
        <v>1.4461345188629999</v>
      </c>
      <c r="L1153" s="3">
        <f t="shared" ref="L1153:L1216" si="1235">H1153*I1153*J1153</f>
        <v>1.5243969750000002</v>
      </c>
      <c r="M1153" s="5">
        <f t="shared" ref="M1153:M1216" si="1236">_xlfn.POISSON.DIST(0,K1153,FALSE) * _xlfn.POISSON.DIST(0,L1153,FALSE)</f>
        <v>5.1276050182268954E-2</v>
      </c>
      <c r="N1153" s="5">
        <f t="shared" ref="N1153:N1216" si="1237">_xlfn.POISSON.DIST(1,K1153,FALSE) * _xlfn.POISSON.DIST(0,L1153,FALSE)</f>
        <v>7.4152066159530558E-2</v>
      </c>
      <c r="O1153" s="5">
        <f t="shared" ref="O1153:O1216" si="1238">_xlfn.POISSON.DIST(0,K1153,FALSE) * _xlfn.POISSON.DIST(1,L1153,FALSE)</f>
        <v>7.8165055787799004E-2</v>
      </c>
      <c r="P1153" s="5">
        <f t="shared" ref="P1153:P1216" si="1239">_xlfn.POISSON.DIST(1,K1153,FALSE) * _xlfn.POISSON.DIST(1,L1153,FALSE)</f>
        <v>0.11303718534358827</v>
      </c>
      <c r="Q1153" s="5">
        <f t="shared" ref="Q1153:Q1216" si="1240">_xlfn.POISSON.DIST(2,K1153,FALSE) * _xlfn.POISSON.DIST(0,L1153,FALSE)</f>
        <v>5.3616931259155037E-2</v>
      </c>
      <c r="R1153" s="5">
        <f t="shared" ref="R1153:R1216" si="1241">_xlfn.POISSON.DIST(0,K1153,FALSE) * _xlfn.POISSON.DIST(2,L1153,FALSE)</f>
        <v>5.9577287296813539E-2</v>
      </c>
      <c r="S1153" s="5">
        <f t="shared" ref="S1153:S1216" si="1242">_xlfn.POISSON.DIST(2,K1153,FALSE) * _xlfn.POISSON.DIST(2,L1153,FALSE)</f>
        <v>6.2297140794685769E-2</v>
      </c>
      <c r="T1153" s="5">
        <f t="shared" ref="T1153:T1216" si="1243">_xlfn.POISSON.DIST(2,K1153,FALSE) * _xlfn.POISSON.DIST(1,L1153,FALSE)</f>
        <v>8.1733487820238884E-2</v>
      </c>
      <c r="U1153" s="5">
        <f t="shared" ref="U1153:U1216" si="1244">_xlfn.POISSON.DIST(1,K1153,FALSE) * _xlfn.POISSON.DIST(2,L1153,FALSE)</f>
        <v>8.6156771700140161E-2</v>
      </c>
      <c r="V1153" s="5">
        <f t="shared" ref="V1153:V1216" si="1245">_xlfn.POISSON.DIST(3,K1153,FALSE) * _xlfn.POISSON.DIST(3,L1153,FALSE)</f>
        <v>1.525922146532341E-2</v>
      </c>
      <c r="W1153" s="5">
        <f t="shared" ref="W1153:W1216" si="1246">_xlfn.POISSON.DIST(3,K1153,FALSE) * _xlfn.POISSON.DIST(0,L1153,FALSE)</f>
        <v>2.5845765029789573E-2</v>
      </c>
      <c r="X1153" s="5">
        <f t="shared" ref="X1153:X1216" si="1247">_xlfn.POISSON.DIST(3,K1153,FALSE) * _xlfn.POISSON.DIST(1,L1153,FALSE)</f>
        <v>3.939920602797202E-2</v>
      </c>
      <c r="Y1153" s="5">
        <f t="shared" ref="Y1153:Y1216" si="1248">_xlfn.POISSON.DIST(3,K1153,FALSE) * _xlfn.POISSON.DIST(2,L1153,FALSE)</f>
        <v>3.0030015243221162E-2</v>
      </c>
      <c r="Z1153" s="5">
        <f t="shared" ref="Z1153:Z1216" si="1249">_xlfn.POISSON.DIST(0,K1153,FALSE) * _xlfn.POISSON.DIST(3,L1153,FALSE)</f>
        <v>3.0273145511322829E-2</v>
      </c>
      <c r="AA1153" s="5">
        <f t="shared" ref="AA1153:AA1216" si="1250">_xlfn.POISSON.DIST(1,K1153,FALSE) * _xlfn.POISSON.DIST(3,L1153,FALSE)</f>
        <v>4.3779040718486428E-2</v>
      </c>
      <c r="AB1153" s="5">
        <f t="shared" ref="AB1153:AB1216" si="1251">_xlfn.POISSON.DIST(2,K1153,FALSE) * _xlfn.POISSON.DIST(3,L1153,FALSE)</f>
        <v>3.1655190992856033E-2</v>
      </c>
      <c r="AC1153" s="5">
        <f t="shared" ref="AC1153:AC1216" si="1252">_xlfn.POISSON.DIST(4,K1153,FALSE) * _xlfn.POISSON.DIST(4,L1153,FALSE)</f>
        <v>2.1024184766125376E-3</v>
      </c>
      <c r="AD1153" s="5">
        <f t="shared" ref="AD1153:AD1216" si="1253">_xlfn.POISSON.DIST(4,K1153,FALSE) * _xlfn.POISSON.DIST(0,L1153,FALSE)</f>
        <v>9.3441132440002257E-3</v>
      </c>
      <c r="AE1153" s="5">
        <f t="shared" ref="AE1153:AE1216" si="1254">_xlfn.POISSON.DIST(4,K1153,FALSE) * _xlfn.POISSON.DIST(1,L1153,FALSE)</f>
        <v>1.4244137963211383E-2</v>
      </c>
      <c r="AF1153" s="5">
        <f t="shared" ref="AF1153:AF1216" si="1255">_xlfn.POISSON.DIST(4,K1153,FALSE) * _xlfn.POISSON.DIST(2,L1153,FALSE)</f>
        <v>1.085686041130105E-2</v>
      </c>
      <c r="AG1153" s="5">
        <f t="shared" ref="AG1153:AG1216" si="1256">_xlfn.POISSON.DIST(4,K1153,FALSE) * _xlfn.POISSON.DIST(3,L1153,FALSE)</f>
        <v>5.5167217229948589E-3</v>
      </c>
      <c r="AH1153" s="5">
        <f t="shared" ref="AH1153:AH1216" si="1257">_xlfn.POISSON.DIST(0,K1153,FALSE) * _xlfn.POISSON.DIST(4,L1153,FALSE)</f>
        <v>1.1537072860298838E-2</v>
      </c>
      <c r="AI1153" s="5">
        <f t="shared" ref="AI1153:AI1216" si="1258">_xlfn.POISSON.DIST(1,K1153,FALSE) * _xlfn.POISSON.DIST(4,L1153,FALSE)</f>
        <v>1.6684159309915632E-2</v>
      </c>
      <c r="AJ1153" s="5">
        <f t="shared" ref="AJ1153:AJ1216" si="1259">_xlfn.POISSON.DIST(2,K1153,FALSE) * _xlfn.POISSON.DIST(4,L1153,FALSE)</f>
        <v>1.2063769348139245E-2</v>
      </c>
      <c r="AK1153" s="5">
        <f t="shared" ref="AK1153:AK1216" si="1260">_xlfn.POISSON.DIST(3,K1153,FALSE) * _xlfn.POISSON.DIST(4,L1153,FALSE)</f>
        <v>5.8152777606485188E-3</v>
      </c>
      <c r="AL1153" s="5">
        <f t="shared" ref="AL1153:AL1216" si="1261">_xlfn.POISSON.DIST(5,K1153,FALSE) * _xlfn.POISSON.DIST(5,L1153,FALSE)</f>
        <v>1.853898388552672E-4</v>
      </c>
      <c r="AM1153" s="5">
        <f t="shared" ref="AM1153:AM1216" si="1262">_xlfn.POISSON.DIST(5,K1153,FALSE) * _xlfn.POISSON.DIST(0,L1153,FALSE)</f>
        <v>2.7025689420627289E-3</v>
      </c>
      <c r="AN1153" s="5">
        <f t="shared" ref="AN1153:AN1216" si="1263">_xlfn.POISSON.DIST(5,K1153,FALSE) * _xlfn.POISSON.DIST(1,L1153,FALSE)</f>
        <v>4.1197879200093749E-3</v>
      </c>
      <c r="AO1153" s="5">
        <f t="shared" ref="AO1153:AO1216" si="1264">_xlfn.POISSON.DIST(5,K1153,FALSE) * _xlfn.POISSON.DIST(2,L1153,FALSE)</f>
        <v>3.1400961214519173E-3</v>
      </c>
      <c r="AP1153" s="5">
        <f t="shared" ref="AP1153:AP1216" si="1265">_xlfn.POISSON.DIST(5,K1153,FALSE) * _xlfn.POISSON.DIST(3,L1153,FALSE)</f>
        <v>1.595584342916845E-3</v>
      </c>
      <c r="AQ1153" s="5">
        <f t="shared" ref="AQ1153:AQ1216" si="1266">_xlfn.POISSON.DIST(5,K1153,FALSE) * _xlfn.POISSON.DIST(4,L1153,FALSE)</f>
        <v>6.0807598642495032E-4</v>
      </c>
      <c r="AR1153" s="5">
        <f t="shared" ref="AR1153:AR1216" si="1267">_xlfn.POISSON.DIST(0,K1153,FALSE) * _xlfn.POISSON.DIST(5,L1153,FALSE)</f>
        <v>3.5174157937188314E-3</v>
      </c>
      <c r="AS1153" s="5">
        <f t="shared" ref="AS1153:AS1216" si="1268">_xlfn.POISSON.DIST(1,K1153,FALSE) * _xlfn.POISSON.DIST(5,L1153,FALSE)</f>
        <v>5.0866563964906998E-3</v>
      </c>
      <c r="AT1153" s="5">
        <f t="shared" ref="AT1153:AT1216" si="1269">_xlfn.POISSON.DIST(2,K1153,FALSE) * _xlfn.POISSON.DIST(5,L1153,FALSE)</f>
        <v>3.67799470028024E-3</v>
      </c>
      <c r="AU1153" s="5">
        <f t="shared" ref="AU1153:AU1216" si="1270">_xlfn.POISSON.DIST(3,K1153,FALSE) * _xlfn.POISSON.DIST(5,L1153,FALSE)</f>
        <v>1.7729583654234765E-3</v>
      </c>
      <c r="AV1153" s="5">
        <f t="shared" ref="AV1153:AV1216" si="1271">_xlfn.POISSON.DIST(4,K1153,FALSE) * _xlfn.POISSON.DIST(5,L1153,FALSE)</f>
        <v>6.409840731864526E-4</v>
      </c>
      <c r="AW1153" s="5">
        <f t="shared" ref="AW1153:AW1216" si="1272">_xlfn.POISSON.DIST(6,K1153,FALSE) * _xlfn.POISSON.DIST(6,L1153,FALSE)</f>
        <v>1.1352465668675037E-5</v>
      </c>
      <c r="AX1153" s="5">
        <f t="shared" ref="AX1153:AX1216" si="1273">_xlfn.POISSON.DIST(6,K1153,FALSE) * _xlfn.POISSON.DIST(0,L1153,FALSE)</f>
        <v>6.5137970612066205E-4</v>
      </c>
      <c r="AY1153" s="5">
        <f t="shared" ref="AY1153:AY1216" si="1274">_xlfn.POISSON.DIST(6,K1153,FALSE) * _xlfn.POISSON.DIST(1,L1153,FALSE)</f>
        <v>9.9296125358672637E-4</v>
      </c>
      <c r="AZ1153" s="5">
        <f t="shared" ref="AZ1153:AZ1216" si="1275">_xlfn.POISSON.DIST(6,K1153,FALSE) * _xlfn.POISSON.DIST(2,L1153,FALSE)</f>
        <v>7.56833565629907E-4</v>
      </c>
      <c r="BA1153" s="5">
        <f t="shared" ref="BA1153:BA1216" si="1276">_xlfn.POISSON.DIST(6,K1153,FALSE) * _xlfn.POISSON.DIST(3,L1153,FALSE)</f>
        <v>3.8457159934156477E-4</v>
      </c>
      <c r="BB1153" s="5">
        <f t="shared" ref="BB1153:BB1216" si="1277">_xlfn.POISSON.DIST(6,K1153,FALSE) * _xlfn.POISSON.DIST(4,L1153,FALSE)</f>
        <v>1.4655994567679831E-4</v>
      </c>
      <c r="BC1153" s="5">
        <f t="shared" ref="BC1153:BC1216" si="1278">_xlfn.POISSON.DIST(6,K1153,FALSE) * _xlfn.POISSON.DIST(5,L1153,FALSE)</f>
        <v>4.4683107569175165E-5</v>
      </c>
      <c r="BD1153" s="5">
        <f t="shared" ref="BD1153:BD1216" si="1279">_xlfn.POISSON.DIST(0,K1153,FALSE) * _xlfn.POISSON.DIST(6,L1153,FALSE)</f>
        <v>8.9365633262703502E-4</v>
      </c>
      <c r="BE1153" s="5">
        <f t="shared" ref="BE1153:BE1216" si="1280">_xlfn.POISSON.DIST(1,K1153,FALSE) * _xlfn.POISSON.DIST(6,L1153,FALSE)</f>
        <v>1.2923472706124703E-3</v>
      </c>
      <c r="BF1153" s="5">
        <f t="shared" ref="BF1153:BF1216" si="1281">_xlfn.POISSON.DIST(2,K1153,FALSE) * _xlfn.POISSON.DIST(6,L1153,FALSE)</f>
        <v>9.3445399919553807E-4</v>
      </c>
      <c r="BG1153" s="5">
        <f t="shared" ref="BG1153:BG1216" si="1282">_xlfn.POISSON.DIST(3,K1153,FALSE) * _xlfn.POISSON.DIST(6,L1153,FALSE)</f>
        <v>4.5044872817541525E-4</v>
      </c>
      <c r="BH1153" s="5">
        <f t="shared" ref="BH1153:BH1216" si="1283">_xlfn.POISSON.DIST(4,K1153,FALSE) * _xlfn.POISSON.DIST(6,L1153,FALSE)</f>
        <v>1.6285236369810113E-4</v>
      </c>
      <c r="BI1153" s="5">
        <f t="shared" ref="BI1153:BI1216" si="1284">_xlfn.POISSON.DIST(5,K1153,FALSE) * _xlfn.POISSON.DIST(6,L1153,FALSE)</f>
        <v>4.710128492445112E-5</v>
      </c>
      <c r="BJ1153" s="8">
        <f t="shared" ref="BJ1153:BJ1216" si="1285">SUM(N1153,Q1153,T1153,W1153,X1153,Y1153,AD1153,AE1153,AF1153,AG1153,AM1153,AN1153,AO1153,AP1153,AQ1153,AX1153,AY1153,AZ1153,BA1153,BB1153,BC1153)</f>
        <v>0.35988240737220545</v>
      </c>
      <c r="BK1153" s="8">
        <f t="shared" ref="BK1153:BK1216" si="1286">SUM(M1153,P1153,S1153,V1153,AC1153,AL1153,AY1153)</f>
        <v>0.24515036735492093</v>
      </c>
      <c r="BL1153" s="8">
        <f t="shared" ref="BL1153:BL1216" si="1287">SUM(O1153,R1153,U1153,AA1153,AB1153,AH1153,AI1153,AJ1153,AK1153,AR1153,AS1153,AT1153,AU1153,AV1153,BD1153,BE1153,BF1153,BG1153,BH1153,BI1153)</f>
        <v>0.3639104950834301</v>
      </c>
      <c r="BM1153" s="8">
        <f t="shared" ref="BM1153:BM1216" si="1288">SUM(S1153:BI1153)</f>
        <v>0.56841023050480599</v>
      </c>
      <c r="BN1153" s="8">
        <f t="shared" ref="BN1153:BN1216" si="1289">SUM(M1153:R1153)</f>
        <v>0.42982457602915536</v>
      </c>
    </row>
    <row r="1154" spans="1:66" x14ac:dyDescent="0.25">
      <c r="A1154" t="s">
        <v>134</v>
      </c>
      <c r="B1154" t="s">
        <v>444</v>
      </c>
      <c r="C1154" t="s">
        <v>471</v>
      </c>
      <c r="D1154" s="18" t="s">
        <v>551</v>
      </c>
      <c r="E1154">
        <f>VLOOKUP(A1154,home!$A$2:$E$405,3,FALSE)</f>
        <v>1.5399</v>
      </c>
      <c r="F1154">
        <f>VLOOKUP(B1154,home!$B$2:$E$405,3,FALSE)</f>
        <v>0.98819999999999997</v>
      </c>
      <c r="G1154">
        <f>VLOOKUP(C1154,away!$B$2:$E$405,4,FALSE)</f>
        <v>0.93169999999999997</v>
      </c>
      <c r="H1154">
        <f>VLOOKUP(A1154,away!$A$2:$E$405,3,FALSE)</f>
        <v>1.25</v>
      </c>
      <c r="I1154">
        <f>VLOOKUP(C1154,away!$B$2:$E$405,3,FALSE)</f>
        <v>1.1477999999999999</v>
      </c>
      <c r="J1154">
        <f>VLOOKUP(B1154,home!$B$2:$E$405,4,FALSE)</f>
        <v>0.8</v>
      </c>
      <c r="K1154" s="3">
        <f t="shared" si="1234"/>
        <v>1.4177950770059999</v>
      </c>
      <c r="L1154" s="3">
        <f t="shared" si="1235"/>
        <v>1.1477999999999999</v>
      </c>
      <c r="M1154" s="5">
        <f t="shared" si="1236"/>
        <v>7.687342222211821E-2</v>
      </c>
      <c r="N1154" s="5">
        <f t="shared" si="1237"/>
        <v>0.10899075957912283</v>
      </c>
      <c r="O1154" s="5">
        <f t="shared" si="1238"/>
        <v>8.823531402654726E-2</v>
      </c>
      <c r="P1154" s="5">
        <f t="shared" si="1239"/>
        <v>0.12509959384491715</v>
      </c>
      <c r="Q1154" s="5">
        <f t="shared" si="1240"/>
        <v>7.7263281185212446E-2</v>
      </c>
      <c r="R1154" s="5">
        <f t="shared" si="1241"/>
        <v>5.0638246719835481E-2</v>
      </c>
      <c r="S1154" s="5">
        <f t="shared" si="1242"/>
        <v>5.0895055559463609E-2</v>
      </c>
      <c r="T1154" s="5">
        <f t="shared" si="1243"/>
        <v>8.8682794144386831E-2</v>
      </c>
      <c r="U1154" s="5">
        <f t="shared" si="1244"/>
        <v>7.1794656907597967E-2</v>
      </c>
      <c r="V1154" s="5">
        <f t="shared" si="1245"/>
        <v>9.202647092033547E-3</v>
      </c>
      <c r="W1154" s="5">
        <f t="shared" si="1246"/>
        <v>3.65144998992415E-2</v>
      </c>
      <c r="X1154" s="5">
        <f t="shared" si="1247"/>
        <v>4.1911342984349384E-2</v>
      </c>
      <c r="Y1154" s="5">
        <f t="shared" si="1248"/>
        <v>2.4052919738718113E-2</v>
      </c>
      <c r="Z1154" s="5">
        <f t="shared" si="1249"/>
        <v>1.9374193195009045E-2</v>
      </c>
      <c r="AA1154" s="5">
        <f t="shared" si="1250"/>
        <v>2.7468635732846969E-2</v>
      </c>
      <c r="AB1154" s="5">
        <f t="shared" si="1251"/>
        <v>1.9472448257050769E-2</v>
      </c>
      <c r="AC1154" s="5">
        <f t="shared" si="1252"/>
        <v>9.359927171782214E-4</v>
      </c>
      <c r="AD1154" s="5">
        <f t="shared" si="1253"/>
        <v>1.2942519549120176E-2</v>
      </c>
      <c r="AE1154" s="5">
        <f t="shared" si="1254"/>
        <v>1.4855423938480133E-2</v>
      </c>
      <c r="AF1154" s="5">
        <f t="shared" si="1255"/>
        <v>8.5255277982937503E-3</v>
      </c>
      <c r="AG1154" s="5">
        <f t="shared" si="1256"/>
        <v>3.2618669356271877E-3</v>
      </c>
      <c r="AH1154" s="5">
        <f t="shared" si="1257"/>
        <v>5.5594247373078462E-3</v>
      </c>
      <c r="AI1154" s="5">
        <f t="shared" si="1258"/>
        <v>7.8821250235404372E-3</v>
      </c>
      <c r="AJ1154" s="5">
        <f t="shared" si="1259"/>
        <v>5.5876190273607181E-3</v>
      </c>
      <c r="AK1154" s="5">
        <f t="shared" si="1260"/>
        <v>2.6406995830590262E-3</v>
      </c>
      <c r="AL1154" s="5">
        <f t="shared" si="1261"/>
        <v>6.0927329824068029E-5</v>
      </c>
      <c r="AM1154" s="5">
        <f t="shared" si="1262"/>
        <v>3.6699681001592988E-3</v>
      </c>
      <c r="AN1154" s="5">
        <f t="shared" si="1263"/>
        <v>4.2123893853628419E-3</v>
      </c>
      <c r="AO1154" s="5">
        <f t="shared" si="1264"/>
        <v>2.4174902682597356E-3</v>
      </c>
      <c r="AP1154" s="5">
        <f t="shared" si="1265"/>
        <v>9.2493177663617436E-4</v>
      </c>
      <c r="AQ1154" s="5">
        <f t="shared" si="1266"/>
        <v>2.6540917330575026E-4</v>
      </c>
      <c r="AR1154" s="5">
        <f t="shared" si="1267"/>
        <v>1.2762215426963893E-3</v>
      </c>
      <c r="AS1154" s="5">
        <f t="shared" si="1268"/>
        <v>1.809420620403943E-3</v>
      </c>
      <c r="AT1154" s="5">
        <f t="shared" si="1269"/>
        <v>1.2826938239209264E-3</v>
      </c>
      <c r="AU1154" s="5">
        <f t="shared" si="1270"/>
        <v>6.0619899628703005E-4</v>
      </c>
      <c r="AV1154" s="5">
        <f t="shared" si="1271"/>
        <v>2.1486648815543253E-4</v>
      </c>
      <c r="AW1154" s="5">
        <f t="shared" si="1272"/>
        <v>2.7541610303172724E-6</v>
      </c>
      <c r="AX1154" s="5">
        <f t="shared" si="1273"/>
        <v>8.6721045086248644E-4</v>
      </c>
      <c r="AY1154" s="5">
        <f t="shared" si="1274"/>
        <v>9.9538415549996185E-4</v>
      </c>
      <c r="AZ1154" s="5">
        <f t="shared" si="1275"/>
        <v>5.7125096684142813E-4</v>
      </c>
      <c r="BA1154" s="5">
        <f t="shared" si="1276"/>
        <v>2.1856061991353031E-4</v>
      </c>
      <c r="BB1154" s="5">
        <f t="shared" si="1277"/>
        <v>6.2715969884187528E-5</v>
      </c>
      <c r="BC1154" s="5">
        <f t="shared" si="1278"/>
        <v>1.4397078046614088E-5</v>
      </c>
      <c r="BD1154" s="5">
        <f t="shared" si="1279"/>
        <v>2.44141181117819E-4</v>
      </c>
      <c r="BE1154" s="5">
        <f t="shared" si="1280"/>
        <v>3.4614216468327398E-4</v>
      </c>
      <c r="BF1154" s="5">
        <f t="shared" si="1281"/>
        <v>2.4537932851607301E-4</v>
      </c>
      <c r="BG1154" s="5">
        <f t="shared" si="1282"/>
        <v>1.1596586798970875E-4</v>
      </c>
      <c r="BH1154" s="5">
        <f t="shared" si="1283"/>
        <v>4.1103959184134201E-5</v>
      </c>
      <c r="BI1154" s="5">
        <f t="shared" si="1284"/>
        <v>1.1655398195344202E-5</v>
      </c>
      <c r="BJ1154" s="8">
        <f t="shared" si="1285"/>
        <v>0.43122064369732421</v>
      </c>
      <c r="BK1154" s="8">
        <f t="shared" si="1286"/>
        <v>0.26406302292103467</v>
      </c>
      <c r="BL1154" s="8">
        <f t="shared" si="1287"/>
        <v>0.28547295938629663</v>
      </c>
      <c r="BM1154" s="8">
        <f t="shared" si="1288"/>
        <v>0.47203757162744159</v>
      </c>
      <c r="BN1154" s="8">
        <f t="shared" si="1289"/>
        <v>0.52710061757775339</v>
      </c>
    </row>
    <row r="1155" spans="1:66" x14ac:dyDescent="0.25">
      <c r="A1155" t="s">
        <v>134</v>
      </c>
      <c r="B1155" t="s">
        <v>499</v>
      </c>
      <c r="C1155" t="s">
        <v>300</v>
      </c>
      <c r="D1155" s="18" t="s">
        <v>551</v>
      </c>
      <c r="E1155">
        <f>VLOOKUP(A1155,home!$A$2:$E$405,3,FALSE)</f>
        <v>1.5399</v>
      </c>
      <c r="F1155" t="e">
        <f>VLOOKUP(B1155,home!$B$2:$E$405,3,FALSE)</f>
        <v>#N/A</v>
      </c>
      <c r="G1155">
        <f>VLOOKUP(C1155,away!$B$2:$E$405,4,FALSE)</f>
        <v>0.59289999999999998</v>
      </c>
      <c r="H1155">
        <f>VLOOKUP(A1155,away!$A$2:$E$405,3,FALSE)</f>
        <v>1.25</v>
      </c>
      <c r="I1155">
        <f>VLOOKUP(C1155,away!$B$2:$E$405,3,FALSE)</f>
        <v>1.0435000000000001</v>
      </c>
      <c r="J1155" t="e">
        <f>VLOOKUP(B1155,home!$B$2:$E$405,4,FALSE)</f>
        <v>#N/A</v>
      </c>
      <c r="K1155" s="3" t="e">
        <f t="shared" si="1234"/>
        <v>#N/A</v>
      </c>
      <c r="L1155" s="3" t="e">
        <f t="shared" si="1235"/>
        <v>#N/A</v>
      </c>
      <c r="M1155" s="5" t="e">
        <f t="shared" si="1236"/>
        <v>#N/A</v>
      </c>
      <c r="N1155" s="5" t="e">
        <f t="shared" si="1237"/>
        <v>#N/A</v>
      </c>
      <c r="O1155" s="5" t="e">
        <f t="shared" si="1238"/>
        <v>#N/A</v>
      </c>
      <c r="P1155" s="5" t="e">
        <f t="shared" si="1239"/>
        <v>#N/A</v>
      </c>
      <c r="Q1155" s="5" t="e">
        <f t="shared" si="1240"/>
        <v>#N/A</v>
      </c>
      <c r="R1155" s="5" t="e">
        <f t="shared" si="1241"/>
        <v>#N/A</v>
      </c>
      <c r="S1155" s="5" t="e">
        <f t="shared" si="1242"/>
        <v>#N/A</v>
      </c>
      <c r="T1155" s="5" t="e">
        <f t="shared" si="1243"/>
        <v>#N/A</v>
      </c>
      <c r="U1155" s="5" t="e">
        <f t="shared" si="1244"/>
        <v>#N/A</v>
      </c>
      <c r="V1155" s="5" t="e">
        <f t="shared" si="1245"/>
        <v>#N/A</v>
      </c>
      <c r="W1155" s="5" t="e">
        <f t="shared" si="1246"/>
        <v>#N/A</v>
      </c>
      <c r="X1155" s="5" t="e">
        <f t="shared" si="1247"/>
        <v>#N/A</v>
      </c>
      <c r="Y1155" s="5" t="e">
        <f t="shared" si="1248"/>
        <v>#N/A</v>
      </c>
      <c r="Z1155" s="5" t="e">
        <f t="shared" si="1249"/>
        <v>#N/A</v>
      </c>
      <c r="AA1155" s="5" t="e">
        <f t="shared" si="1250"/>
        <v>#N/A</v>
      </c>
      <c r="AB1155" s="5" t="e">
        <f t="shared" si="1251"/>
        <v>#N/A</v>
      </c>
      <c r="AC1155" s="5" t="e">
        <f t="shared" si="1252"/>
        <v>#N/A</v>
      </c>
      <c r="AD1155" s="5" t="e">
        <f t="shared" si="1253"/>
        <v>#N/A</v>
      </c>
      <c r="AE1155" s="5" t="e">
        <f t="shared" si="1254"/>
        <v>#N/A</v>
      </c>
      <c r="AF1155" s="5" t="e">
        <f t="shared" si="1255"/>
        <v>#N/A</v>
      </c>
      <c r="AG1155" s="5" t="e">
        <f t="shared" si="1256"/>
        <v>#N/A</v>
      </c>
      <c r="AH1155" s="5" t="e">
        <f t="shared" si="1257"/>
        <v>#N/A</v>
      </c>
      <c r="AI1155" s="5" t="e">
        <f t="shared" si="1258"/>
        <v>#N/A</v>
      </c>
      <c r="AJ1155" s="5" t="e">
        <f t="shared" si="1259"/>
        <v>#N/A</v>
      </c>
      <c r="AK1155" s="5" t="e">
        <f t="shared" si="1260"/>
        <v>#N/A</v>
      </c>
      <c r="AL1155" s="5" t="e">
        <f t="shared" si="1261"/>
        <v>#N/A</v>
      </c>
      <c r="AM1155" s="5" t="e">
        <f t="shared" si="1262"/>
        <v>#N/A</v>
      </c>
      <c r="AN1155" s="5" t="e">
        <f t="shared" si="1263"/>
        <v>#N/A</v>
      </c>
      <c r="AO1155" s="5" t="e">
        <f t="shared" si="1264"/>
        <v>#N/A</v>
      </c>
      <c r="AP1155" s="5" t="e">
        <f t="shared" si="1265"/>
        <v>#N/A</v>
      </c>
      <c r="AQ1155" s="5" t="e">
        <f t="shared" si="1266"/>
        <v>#N/A</v>
      </c>
      <c r="AR1155" s="5" t="e">
        <f t="shared" si="1267"/>
        <v>#N/A</v>
      </c>
      <c r="AS1155" s="5" t="e">
        <f t="shared" si="1268"/>
        <v>#N/A</v>
      </c>
      <c r="AT1155" s="5" t="e">
        <f t="shared" si="1269"/>
        <v>#N/A</v>
      </c>
      <c r="AU1155" s="5" t="e">
        <f t="shared" si="1270"/>
        <v>#N/A</v>
      </c>
      <c r="AV1155" s="5" t="e">
        <f t="shared" si="1271"/>
        <v>#N/A</v>
      </c>
      <c r="AW1155" s="5" t="e">
        <f t="shared" si="1272"/>
        <v>#N/A</v>
      </c>
      <c r="AX1155" s="5" t="e">
        <f t="shared" si="1273"/>
        <v>#N/A</v>
      </c>
      <c r="AY1155" s="5" t="e">
        <f t="shared" si="1274"/>
        <v>#N/A</v>
      </c>
      <c r="AZ1155" s="5" t="e">
        <f t="shared" si="1275"/>
        <v>#N/A</v>
      </c>
      <c r="BA1155" s="5" t="e">
        <f t="shared" si="1276"/>
        <v>#N/A</v>
      </c>
      <c r="BB1155" s="5" t="e">
        <f t="shared" si="1277"/>
        <v>#N/A</v>
      </c>
      <c r="BC1155" s="5" t="e">
        <f t="shared" si="1278"/>
        <v>#N/A</v>
      </c>
      <c r="BD1155" s="5" t="e">
        <f t="shared" si="1279"/>
        <v>#N/A</v>
      </c>
      <c r="BE1155" s="5" t="e">
        <f t="shared" si="1280"/>
        <v>#N/A</v>
      </c>
      <c r="BF1155" s="5" t="e">
        <f t="shared" si="1281"/>
        <v>#N/A</v>
      </c>
      <c r="BG1155" s="5" t="e">
        <f t="shared" si="1282"/>
        <v>#N/A</v>
      </c>
      <c r="BH1155" s="5" t="e">
        <f t="shared" si="1283"/>
        <v>#N/A</v>
      </c>
      <c r="BI1155" s="5" t="e">
        <f t="shared" si="1284"/>
        <v>#N/A</v>
      </c>
      <c r="BJ1155" s="8" t="e">
        <f t="shared" si="1285"/>
        <v>#N/A</v>
      </c>
      <c r="BK1155" s="8" t="e">
        <f t="shared" si="1286"/>
        <v>#N/A</v>
      </c>
      <c r="BL1155" s="8" t="e">
        <f t="shared" si="1287"/>
        <v>#N/A</v>
      </c>
      <c r="BM1155" s="8" t="e">
        <f t="shared" si="1288"/>
        <v>#N/A</v>
      </c>
      <c r="BN1155" s="8" t="e">
        <f t="shared" si="1289"/>
        <v>#N/A</v>
      </c>
    </row>
    <row r="1156" spans="1:66" x14ac:dyDescent="0.25">
      <c r="A1156" t="s">
        <v>134</v>
      </c>
      <c r="B1156" t="s">
        <v>498</v>
      </c>
      <c r="C1156" t="s">
        <v>366</v>
      </c>
      <c r="D1156" s="18" t="s">
        <v>551</v>
      </c>
      <c r="E1156">
        <f>VLOOKUP(A1156,home!$A$2:$E$405,3,FALSE)</f>
        <v>1.5399</v>
      </c>
      <c r="F1156" t="e">
        <f>VLOOKUP(B1156,home!$B$2:$E$405,3,FALSE)</f>
        <v>#N/A</v>
      </c>
      <c r="G1156">
        <f>VLOOKUP(C1156,away!$B$2:$E$405,4,FALSE)</f>
        <v>0.67759999999999998</v>
      </c>
      <c r="H1156">
        <f>VLOOKUP(A1156,away!$A$2:$E$405,3,FALSE)</f>
        <v>1.25</v>
      </c>
      <c r="I1156">
        <f>VLOOKUP(C1156,away!$B$2:$E$405,3,FALSE)</f>
        <v>1.1477999999999999</v>
      </c>
      <c r="J1156" t="e">
        <f>VLOOKUP(B1156,home!$B$2:$E$405,4,FALSE)</f>
        <v>#N/A</v>
      </c>
      <c r="K1156" s="3" t="e">
        <f t="shared" si="1234"/>
        <v>#N/A</v>
      </c>
      <c r="L1156" s="3" t="e">
        <f t="shared" si="1235"/>
        <v>#N/A</v>
      </c>
      <c r="M1156" s="5" t="e">
        <f t="shared" si="1236"/>
        <v>#N/A</v>
      </c>
      <c r="N1156" s="5" t="e">
        <f t="shared" si="1237"/>
        <v>#N/A</v>
      </c>
      <c r="O1156" s="5" t="e">
        <f t="shared" si="1238"/>
        <v>#N/A</v>
      </c>
      <c r="P1156" s="5" t="e">
        <f t="shared" si="1239"/>
        <v>#N/A</v>
      </c>
      <c r="Q1156" s="5" t="e">
        <f t="shared" si="1240"/>
        <v>#N/A</v>
      </c>
      <c r="R1156" s="5" t="e">
        <f t="shared" si="1241"/>
        <v>#N/A</v>
      </c>
      <c r="S1156" s="5" t="e">
        <f t="shared" si="1242"/>
        <v>#N/A</v>
      </c>
      <c r="T1156" s="5" t="e">
        <f t="shared" si="1243"/>
        <v>#N/A</v>
      </c>
      <c r="U1156" s="5" t="e">
        <f t="shared" si="1244"/>
        <v>#N/A</v>
      </c>
      <c r="V1156" s="5" t="e">
        <f t="shared" si="1245"/>
        <v>#N/A</v>
      </c>
      <c r="W1156" s="5" t="e">
        <f t="shared" si="1246"/>
        <v>#N/A</v>
      </c>
      <c r="X1156" s="5" t="e">
        <f t="shared" si="1247"/>
        <v>#N/A</v>
      </c>
      <c r="Y1156" s="5" t="e">
        <f t="shared" si="1248"/>
        <v>#N/A</v>
      </c>
      <c r="Z1156" s="5" t="e">
        <f t="shared" si="1249"/>
        <v>#N/A</v>
      </c>
      <c r="AA1156" s="5" t="e">
        <f t="shared" si="1250"/>
        <v>#N/A</v>
      </c>
      <c r="AB1156" s="5" t="e">
        <f t="shared" si="1251"/>
        <v>#N/A</v>
      </c>
      <c r="AC1156" s="5" t="e">
        <f t="shared" si="1252"/>
        <v>#N/A</v>
      </c>
      <c r="AD1156" s="5" t="e">
        <f t="shared" si="1253"/>
        <v>#N/A</v>
      </c>
      <c r="AE1156" s="5" t="e">
        <f t="shared" si="1254"/>
        <v>#N/A</v>
      </c>
      <c r="AF1156" s="5" t="e">
        <f t="shared" si="1255"/>
        <v>#N/A</v>
      </c>
      <c r="AG1156" s="5" t="e">
        <f t="shared" si="1256"/>
        <v>#N/A</v>
      </c>
      <c r="AH1156" s="5" t="e">
        <f t="shared" si="1257"/>
        <v>#N/A</v>
      </c>
      <c r="AI1156" s="5" t="e">
        <f t="shared" si="1258"/>
        <v>#N/A</v>
      </c>
      <c r="AJ1156" s="5" t="e">
        <f t="shared" si="1259"/>
        <v>#N/A</v>
      </c>
      <c r="AK1156" s="5" t="e">
        <f t="shared" si="1260"/>
        <v>#N/A</v>
      </c>
      <c r="AL1156" s="5" t="e">
        <f t="shared" si="1261"/>
        <v>#N/A</v>
      </c>
      <c r="AM1156" s="5" t="e">
        <f t="shared" si="1262"/>
        <v>#N/A</v>
      </c>
      <c r="AN1156" s="5" t="e">
        <f t="shared" si="1263"/>
        <v>#N/A</v>
      </c>
      <c r="AO1156" s="5" t="e">
        <f t="shared" si="1264"/>
        <v>#N/A</v>
      </c>
      <c r="AP1156" s="5" t="e">
        <f t="shared" si="1265"/>
        <v>#N/A</v>
      </c>
      <c r="AQ1156" s="5" t="e">
        <f t="shared" si="1266"/>
        <v>#N/A</v>
      </c>
      <c r="AR1156" s="5" t="e">
        <f t="shared" si="1267"/>
        <v>#N/A</v>
      </c>
      <c r="AS1156" s="5" t="e">
        <f t="shared" si="1268"/>
        <v>#N/A</v>
      </c>
      <c r="AT1156" s="5" t="e">
        <f t="shared" si="1269"/>
        <v>#N/A</v>
      </c>
      <c r="AU1156" s="5" t="e">
        <f t="shared" si="1270"/>
        <v>#N/A</v>
      </c>
      <c r="AV1156" s="5" t="e">
        <f t="shared" si="1271"/>
        <v>#N/A</v>
      </c>
      <c r="AW1156" s="5" t="e">
        <f t="shared" si="1272"/>
        <v>#N/A</v>
      </c>
      <c r="AX1156" s="5" t="e">
        <f t="shared" si="1273"/>
        <v>#N/A</v>
      </c>
      <c r="AY1156" s="5" t="e">
        <f t="shared" si="1274"/>
        <v>#N/A</v>
      </c>
      <c r="AZ1156" s="5" t="e">
        <f t="shared" si="1275"/>
        <v>#N/A</v>
      </c>
      <c r="BA1156" s="5" t="e">
        <f t="shared" si="1276"/>
        <v>#N/A</v>
      </c>
      <c r="BB1156" s="5" t="e">
        <f t="shared" si="1277"/>
        <v>#N/A</v>
      </c>
      <c r="BC1156" s="5" t="e">
        <f t="shared" si="1278"/>
        <v>#N/A</v>
      </c>
      <c r="BD1156" s="5" t="e">
        <f t="shared" si="1279"/>
        <v>#N/A</v>
      </c>
      <c r="BE1156" s="5" t="e">
        <f t="shared" si="1280"/>
        <v>#N/A</v>
      </c>
      <c r="BF1156" s="5" t="e">
        <f t="shared" si="1281"/>
        <v>#N/A</v>
      </c>
      <c r="BG1156" s="5" t="e">
        <f t="shared" si="1282"/>
        <v>#N/A</v>
      </c>
      <c r="BH1156" s="5" t="e">
        <f t="shared" si="1283"/>
        <v>#N/A</v>
      </c>
      <c r="BI1156" s="5" t="e">
        <f t="shared" si="1284"/>
        <v>#N/A</v>
      </c>
      <c r="BJ1156" s="8" t="e">
        <f t="shared" si="1285"/>
        <v>#N/A</v>
      </c>
      <c r="BK1156" s="8" t="e">
        <f t="shared" si="1286"/>
        <v>#N/A</v>
      </c>
      <c r="BL1156" s="8" t="e">
        <f t="shared" si="1287"/>
        <v>#N/A</v>
      </c>
      <c r="BM1156" s="8" t="e">
        <f t="shared" si="1288"/>
        <v>#N/A</v>
      </c>
      <c r="BN1156" s="8" t="e">
        <f t="shared" si="1289"/>
        <v>#N/A</v>
      </c>
    </row>
    <row r="1157" spans="1:66" x14ac:dyDescent="0.25">
      <c r="A1157" t="s">
        <v>134</v>
      </c>
      <c r="B1157" t="s">
        <v>324</v>
      </c>
      <c r="C1157" t="s">
        <v>445</v>
      </c>
      <c r="D1157" s="18" t="s">
        <v>551</v>
      </c>
      <c r="E1157">
        <f>VLOOKUP(A1157,home!$A$2:$E$405,3,FALSE)</f>
        <v>1.5399</v>
      </c>
      <c r="F1157">
        <f>VLOOKUP(B1157,home!$B$2:$E$405,3,FALSE)</f>
        <v>0.93169999999999997</v>
      </c>
      <c r="G1157">
        <f>VLOOKUP(C1157,away!$B$2:$E$405,4,FALSE)</f>
        <v>0.98819999999999997</v>
      </c>
      <c r="H1157">
        <f>VLOOKUP(A1157,away!$A$2:$E$405,3,FALSE)</f>
        <v>1.25</v>
      </c>
      <c r="I1157">
        <f>VLOOKUP(C1157,away!$B$2:$E$405,3,FALSE)</f>
        <v>0.8</v>
      </c>
      <c r="J1157">
        <f>VLOOKUP(B1157,home!$B$2:$E$405,4,FALSE)</f>
        <v>0.8</v>
      </c>
      <c r="K1157" s="3">
        <f t="shared" si="1234"/>
        <v>1.4177950770059999</v>
      </c>
      <c r="L1157" s="3">
        <f t="shared" si="1235"/>
        <v>0.8</v>
      </c>
      <c r="M1157" s="5">
        <f t="shared" si="1236"/>
        <v>0.10884884775217264</v>
      </c>
      <c r="N1157" s="5">
        <f t="shared" si="1237"/>
        <v>0.15432536048080595</v>
      </c>
      <c r="O1157" s="5">
        <f t="shared" si="1238"/>
        <v>8.7079078201738117E-2</v>
      </c>
      <c r="P1157" s="5">
        <f t="shared" si="1239"/>
        <v>0.12346028838464476</v>
      </c>
      <c r="Q1157" s="5">
        <f t="shared" si="1240"/>
        <v>0.1094008681734315</v>
      </c>
      <c r="R1157" s="5">
        <f t="shared" si="1241"/>
        <v>3.4831631280695247E-2</v>
      </c>
      <c r="S1157" s="5">
        <f t="shared" si="1242"/>
        <v>3.500827781549809E-2</v>
      </c>
      <c r="T1157" s="5">
        <f t="shared" si="1243"/>
        <v>8.7520694538745211E-2</v>
      </c>
      <c r="U1157" s="5">
        <f t="shared" si="1244"/>
        <v>4.9384115353857914E-2</v>
      </c>
      <c r="V1157" s="5">
        <f t="shared" si="1245"/>
        <v>4.4119612392241377E-3</v>
      </c>
      <c r="W1157" s="5">
        <f t="shared" si="1246"/>
        <v>5.1702670772157851E-2</v>
      </c>
      <c r="X1157" s="5">
        <f t="shared" si="1247"/>
        <v>4.1362136617726281E-2</v>
      </c>
      <c r="Y1157" s="5">
        <f t="shared" si="1248"/>
        <v>1.6544854647090514E-2</v>
      </c>
      <c r="Z1157" s="5">
        <f t="shared" si="1249"/>
        <v>9.2884350081853997E-3</v>
      </c>
      <c r="AA1157" s="5">
        <f t="shared" si="1250"/>
        <v>1.3169097427695444E-2</v>
      </c>
      <c r="AB1157" s="5">
        <f t="shared" si="1251"/>
        <v>9.3355407507994901E-3</v>
      </c>
      <c r="AC1157" s="5">
        <f t="shared" si="1252"/>
        <v>3.1276284624566378E-4</v>
      </c>
      <c r="AD1157" s="5">
        <f t="shared" si="1253"/>
        <v>1.832594802220686E-2</v>
      </c>
      <c r="AE1157" s="5">
        <f t="shared" si="1254"/>
        <v>1.4660758417765488E-2</v>
      </c>
      <c r="AF1157" s="5">
        <f t="shared" si="1255"/>
        <v>5.8643033671061957E-3</v>
      </c>
      <c r="AG1157" s="5">
        <f t="shared" si="1256"/>
        <v>1.563814231228319E-3</v>
      </c>
      <c r="AH1157" s="5">
        <f t="shared" si="1257"/>
        <v>1.8576870016370798E-3</v>
      </c>
      <c r="AI1157" s="5">
        <f t="shared" si="1258"/>
        <v>2.6338194855390885E-3</v>
      </c>
      <c r="AJ1157" s="5">
        <f t="shared" si="1259"/>
        <v>1.8671081501598979E-3</v>
      </c>
      <c r="AK1157" s="5">
        <f t="shared" si="1260"/>
        <v>8.8239224784482742E-4</v>
      </c>
      <c r="AL1157" s="5">
        <f t="shared" si="1261"/>
        <v>1.4189875957679571E-5</v>
      </c>
      <c r="AM1157" s="5">
        <f t="shared" si="1262"/>
        <v>5.1964877774705442E-3</v>
      </c>
      <c r="AN1157" s="5">
        <f t="shared" si="1263"/>
        <v>4.1571902219764353E-3</v>
      </c>
      <c r="AO1157" s="5">
        <f t="shared" si="1264"/>
        <v>1.6628760887905743E-3</v>
      </c>
      <c r="AP1157" s="5">
        <f t="shared" si="1265"/>
        <v>4.4343362367748647E-4</v>
      </c>
      <c r="AQ1157" s="5">
        <f t="shared" si="1266"/>
        <v>8.868672473549728E-5</v>
      </c>
      <c r="AR1157" s="5">
        <f t="shared" si="1267"/>
        <v>2.9722992026193288E-4</v>
      </c>
      <c r="AS1157" s="5">
        <f t="shared" si="1268"/>
        <v>4.214111176862543E-4</v>
      </c>
      <c r="AT1157" s="5">
        <f t="shared" si="1269"/>
        <v>2.9873730402558377E-4</v>
      </c>
      <c r="AU1157" s="5">
        <f t="shared" si="1270"/>
        <v>1.4118275965517243E-4</v>
      </c>
      <c r="AV1157" s="5">
        <f t="shared" si="1271"/>
        <v>5.0042055399306215E-5</v>
      </c>
      <c r="AW1157" s="5">
        <f t="shared" si="1272"/>
        <v>4.4707413946941997E-7</v>
      </c>
      <c r="AX1157" s="5">
        <f t="shared" si="1273"/>
        <v>1.2279257981032653E-3</v>
      </c>
      <c r="AY1157" s="5">
        <f t="shared" si="1274"/>
        <v>9.8234063848261222E-4</v>
      </c>
      <c r="AZ1157" s="5">
        <f t="shared" si="1275"/>
        <v>3.9293625539304491E-4</v>
      </c>
      <c r="BA1157" s="5">
        <f t="shared" si="1276"/>
        <v>1.0478300143814531E-4</v>
      </c>
      <c r="BB1157" s="5">
        <f t="shared" si="1277"/>
        <v>2.095660028762906E-5</v>
      </c>
      <c r="BC1157" s="5">
        <f t="shared" si="1278"/>
        <v>3.3530560460206508E-6</v>
      </c>
      <c r="BD1157" s="5">
        <f t="shared" si="1279"/>
        <v>3.9630656034924374E-5</v>
      </c>
      <c r="BE1157" s="5">
        <f t="shared" si="1280"/>
        <v>5.6188149024833894E-5</v>
      </c>
      <c r="BF1157" s="5">
        <f t="shared" si="1281"/>
        <v>3.9831640536744493E-5</v>
      </c>
      <c r="BG1157" s="5">
        <f t="shared" si="1282"/>
        <v>1.8824367954022985E-5</v>
      </c>
      <c r="BH1157" s="5">
        <f t="shared" si="1283"/>
        <v>6.672274053240827E-6</v>
      </c>
      <c r="BI1157" s="5">
        <f t="shared" si="1284"/>
        <v>1.8919834610239421E-6</v>
      </c>
      <c r="BJ1157" s="8">
        <f t="shared" si="1285"/>
        <v>0.51555237905466544</v>
      </c>
      <c r="BK1157" s="8">
        <f t="shared" si="1286"/>
        <v>0.27303866855222564</v>
      </c>
      <c r="BL1157" s="8">
        <f t="shared" si="1287"/>
        <v>0.20241211212806012</v>
      </c>
      <c r="BM1157" s="8">
        <f t="shared" si="1288"/>
        <v>0.38136362690530518</v>
      </c>
      <c r="BN1157" s="8">
        <f t="shared" si="1289"/>
        <v>0.61794607427348824</v>
      </c>
    </row>
    <row r="1158" spans="1:66" x14ac:dyDescent="0.25">
      <c r="A1158" t="s">
        <v>134</v>
      </c>
      <c r="B1158" t="s">
        <v>325</v>
      </c>
      <c r="C1158" t="s">
        <v>472</v>
      </c>
      <c r="D1158" s="18" t="s">
        <v>551</v>
      </c>
      <c r="E1158">
        <f>VLOOKUP(A1158,home!$A$2:$E$405,3,FALSE)</f>
        <v>1.5399</v>
      </c>
      <c r="F1158">
        <f>VLOOKUP(B1158,home!$B$2:$E$405,3,FALSE)</f>
        <v>0.9153</v>
      </c>
      <c r="G1158">
        <f>VLOOKUP(C1158,away!$B$2:$E$405,4,FALSE)</f>
        <v>1.3835</v>
      </c>
      <c r="H1158">
        <f>VLOOKUP(A1158,away!$A$2:$E$405,3,FALSE)</f>
        <v>1.25</v>
      </c>
      <c r="I1158">
        <f>VLOOKUP(C1158,away!$B$2:$E$405,3,FALSE)</f>
        <v>0.93910000000000005</v>
      </c>
      <c r="J1158">
        <f>VLOOKUP(B1158,home!$B$2:$E$405,4,FALSE)</f>
        <v>1.4743999999999999</v>
      </c>
      <c r="K1158" s="3">
        <f t="shared" si="1234"/>
        <v>1.9500023952450001</v>
      </c>
      <c r="L1158" s="3">
        <f t="shared" si="1235"/>
        <v>1.7307612999999999</v>
      </c>
      <c r="M1158" s="5">
        <f t="shared" si="1236"/>
        <v>2.5203719522811918E-2</v>
      </c>
      <c r="N1158" s="5">
        <f t="shared" si="1237"/>
        <v>4.9147313438566417E-2</v>
      </c>
      <c r="O1158" s="5">
        <f t="shared" si="1238"/>
        <v>4.3621622366137328E-2</v>
      </c>
      <c r="P1158" s="5">
        <f t="shared" si="1239"/>
        <v>8.5062268098440655E-2</v>
      </c>
      <c r="Q1158" s="5">
        <f t="shared" si="1240"/>
        <v>4.791868946253066E-2</v>
      </c>
      <c r="R1158" s="5">
        <f t="shared" si="1241"/>
        <v>3.774930791726247E-2</v>
      </c>
      <c r="S1158" s="5">
        <f t="shared" si="1242"/>
        <v>7.1771047994543619E-2</v>
      </c>
      <c r="T1158" s="5">
        <f t="shared" si="1243"/>
        <v>8.2935813268465844E-2</v>
      </c>
      <c r="U1158" s="5">
        <f t="shared" si="1244"/>
        <v>7.3611240857502855E-2</v>
      </c>
      <c r="V1158" s="5">
        <f t="shared" si="1245"/>
        <v>2.6914052730688198E-2</v>
      </c>
      <c r="W1158" s="5">
        <f t="shared" si="1246"/>
        <v>3.1147186409645373E-2</v>
      </c>
      <c r="X1158" s="5">
        <f t="shared" si="1247"/>
        <v>5.3908344841700144E-2</v>
      </c>
      <c r="Y1158" s="5">
        <f t="shared" si="1248"/>
        <v>4.6651238499534627E-2</v>
      </c>
      <c r="Z1158" s="5">
        <f t="shared" si="1249"/>
        <v>2.1778347081660491E-2</v>
      </c>
      <c r="AA1158" s="5">
        <f t="shared" si="1250"/>
        <v>4.2467828973714913E-2</v>
      </c>
      <c r="AB1158" s="5">
        <f t="shared" si="1251"/>
        <v>4.1406184109799564E-2</v>
      </c>
      <c r="AC1158" s="5">
        <f t="shared" si="1252"/>
        <v>5.6771639571920537E-3</v>
      </c>
      <c r="AD1158" s="5">
        <f t="shared" si="1253"/>
        <v>1.5184272025987752E-2</v>
      </c>
      <c r="AE1158" s="5">
        <f t="shared" si="1254"/>
        <v>2.6280350391252191E-2</v>
      </c>
      <c r="AF1158" s="5">
        <f t="shared" si="1255"/>
        <v>2.2742506703809579E-2</v>
      </c>
      <c r="AG1158" s="5">
        <f t="shared" si="1256"/>
        <v>1.3120616822648061E-2</v>
      </c>
      <c r="AH1158" s="5">
        <f t="shared" si="1257"/>
        <v>9.423280076726475E-3</v>
      </c>
      <c r="AI1158" s="5">
        <f t="shared" si="1258"/>
        <v>1.8375418720681116E-2</v>
      </c>
      <c r="AJ1158" s="5">
        <f t="shared" si="1259"/>
        <v>1.7916055259479001E-2</v>
      </c>
      <c r="AK1158" s="5">
        <f t="shared" si="1260"/>
        <v>1.164545022310861E-2</v>
      </c>
      <c r="AL1158" s="5">
        <f t="shared" si="1261"/>
        <v>7.6641456373673772E-4</v>
      </c>
      <c r="AM1158" s="5">
        <f t="shared" si="1262"/>
        <v>5.9218733641455534E-3</v>
      </c>
      <c r="AN1158" s="5">
        <f t="shared" si="1263"/>
        <v>1.0249349242163929E-2</v>
      </c>
      <c r="AO1158" s="5">
        <f t="shared" si="1264"/>
        <v>8.8695885092608309E-3</v>
      </c>
      <c r="AP1158" s="5">
        <f t="shared" si="1265"/>
        <v>5.1170468462511118E-3</v>
      </c>
      <c r="AQ1158" s="5">
        <f t="shared" si="1266"/>
        <v>2.2140966629446176E-3</v>
      </c>
      <c r="AR1158" s="5">
        <f t="shared" si="1267"/>
        <v>3.2618896951718433E-3</v>
      </c>
      <c r="AS1158" s="5">
        <f t="shared" si="1268"/>
        <v>6.3606927186100771E-3</v>
      </c>
      <c r="AT1158" s="5">
        <f t="shared" si="1269"/>
        <v>6.201683018353543E-3</v>
      </c>
      <c r="AU1158" s="5">
        <f t="shared" si="1270"/>
        <v>4.0310989134465496E-3</v>
      </c>
      <c r="AV1158" s="5">
        <f t="shared" si="1271"/>
        <v>1.965163134172573E-3</v>
      </c>
      <c r="AW1158" s="5">
        <f t="shared" si="1272"/>
        <v>7.185112436823457E-5</v>
      </c>
      <c r="AX1158" s="5">
        <f t="shared" si="1273"/>
        <v>1.9246112074035667E-3</v>
      </c>
      <c r="AY1158" s="5">
        <f t="shared" si="1274"/>
        <v>3.3310425953203657E-3</v>
      </c>
      <c r="AZ1158" s="5">
        <f t="shared" si="1275"/>
        <v>2.882619806316026E-3</v>
      </c>
      <c r="BA1158" s="5">
        <f t="shared" si="1276"/>
        <v>1.6630422677950908E-3</v>
      </c>
      <c r="BB1158" s="5">
        <f t="shared" si="1277"/>
        <v>7.1958229934099456E-4</v>
      </c>
      <c r="BC1158" s="5">
        <f t="shared" si="1278"/>
        <v>2.4908503917288181E-4</v>
      </c>
      <c r="BD1158" s="5">
        <f t="shared" si="1279"/>
        <v>9.4092540821203623E-4</v>
      </c>
      <c r="BE1158" s="5">
        <f t="shared" si="1280"/>
        <v>1.8348067997603502E-3</v>
      </c>
      <c r="BF1158" s="5">
        <f t="shared" si="1281"/>
        <v>1.7889388271722486E-3</v>
      </c>
      <c r="BG1158" s="5">
        <f t="shared" si="1282"/>
        <v>1.1628116659775551E-3</v>
      </c>
      <c r="BH1158" s="5">
        <f t="shared" si="1283"/>
        <v>5.6687138346876557E-4</v>
      </c>
      <c r="BI1158" s="5">
        <f t="shared" si="1284"/>
        <v>2.2108011111198796E-4</v>
      </c>
      <c r="BJ1158" s="8">
        <f t="shared" si="1285"/>
        <v>0.4321782697042556</v>
      </c>
      <c r="BK1158" s="8">
        <f t="shared" si="1286"/>
        <v>0.21872570946273356</v>
      </c>
      <c r="BL1158" s="8">
        <f t="shared" si="1287"/>
        <v>0.32455235017986978</v>
      </c>
      <c r="BM1158" s="8">
        <f t="shared" si="1288"/>
        <v>0.70527256415181794</v>
      </c>
      <c r="BN1158" s="8">
        <f t="shared" si="1289"/>
        <v>0.28870292080574944</v>
      </c>
    </row>
    <row r="1159" spans="1:66" x14ac:dyDescent="0.25">
      <c r="A1159" t="s">
        <v>134</v>
      </c>
      <c r="B1159" t="s">
        <v>497</v>
      </c>
      <c r="C1159" t="s">
        <v>298</v>
      </c>
      <c r="D1159" s="18" t="s">
        <v>551</v>
      </c>
      <c r="E1159">
        <f>VLOOKUP(A1159,home!$A$2:$E$405,3,FALSE)</f>
        <v>1.5399</v>
      </c>
      <c r="F1159" t="e">
        <f>VLOOKUP(B1159,home!$B$2:$E$405,3,FALSE)</f>
        <v>#N/A</v>
      </c>
      <c r="G1159">
        <f>VLOOKUP(C1159,away!$B$2:$E$405,4,FALSE)</f>
        <v>1.0447</v>
      </c>
      <c r="H1159">
        <f>VLOOKUP(A1159,away!$A$2:$E$405,3,FALSE)</f>
        <v>1.25</v>
      </c>
      <c r="I1159">
        <f>VLOOKUP(C1159,away!$B$2:$E$405,3,FALSE)</f>
        <v>1.3913</v>
      </c>
      <c r="J1159" t="e">
        <f>VLOOKUP(B1159,home!$B$2:$E$405,4,FALSE)</f>
        <v>#N/A</v>
      </c>
      <c r="K1159" s="3" t="e">
        <f t="shared" si="1234"/>
        <v>#N/A</v>
      </c>
      <c r="L1159" s="3" t="e">
        <f t="shared" si="1235"/>
        <v>#N/A</v>
      </c>
      <c r="M1159" s="5" t="e">
        <f t="shared" si="1236"/>
        <v>#N/A</v>
      </c>
      <c r="N1159" s="5" t="e">
        <f t="shared" si="1237"/>
        <v>#N/A</v>
      </c>
      <c r="O1159" s="5" t="e">
        <f t="shared" si="1238"/>
        <v>#N/A</v>
      </c>
      <c r="P1159" s="5" t="e">
        <f t="shared" si="1239"/>
        <v>#N/A</v>
      </c>
      <c r="Q1159" s="5" t="e">
        <f t="shared" si="1240"/>
        <v>#N/A</v>
      </c>
      <c r="R1159" s="5" t="e">
        <f t="shared" si="1241"/>
        <v>#N/A</v>
      </c>
      <c r="S1159" s="5" t="e">
        <f t="shared" si="1242"/>
        <v>#N/A</v>
      </c>
      <c r="T1159" s="5" t="e">
        <f t="shared" si="1243"/>
        <v>#N/A</v>
      </c>
      <c r="U1159" s="5" t="e">
        <f t="shared" si="1244"/>
        <v>#N/A</v>
      </c>
      <c r="V1159" s="5" t="e">
        <f t="shared" si="1245"/>
        <v>#N/A</v>
      </c>
      <c r="W1159" s="5" t="e">
        <f t="shared" si="1246"/>
        <v>#N/A</v>
      </c>
      <c r="X1159" s="5" t="e">
        <f t="shared" si="1247"/>
        <v>#N/A</v>
      </c>
      <c r="Y1159" s="5" t="e">
        <f t="shared" si="1248"/>
        <v>#N/A</v>
      </c>
      <c r="Z1159" s="5" t="e">
        <f t="shared" si="1249"/>
        <v>#N/A</v>
      </c>
      <c r="AA1159" s="5" t="e">
        <f t="shared" si="1250"/>
        <v>#N/A</v>
      </c>
      <c r="AB1159" s="5" t="e">
        <f t="shared" si="1251"/>
        <v>#N/A</v>
      </c>
      <c r="AC1159" s="5" t="e">
        <f t="shared" si="1252"/>
        <v>#N/A</v>
      </c>
      <c r="AD1159" s="5" t="e">
        <f t="shared" si="1253"/>
        <v>#N/A</v>
      </c>
      <c r="AE1159" s="5" t="e">
        <f t="shared" si="1254"/>
        <v>#N/A</v>
      </c>
      <c r="AF1159" s="5" t="e">
        <f t="shared" si="1255"/>
        <v>#N/A</v>
      </c>
      <c r="AG1159" s="5" t="e">
        <f t="shared" si="1256"/>
        <v>#N/A</v>
      </c>
      <c r="AH1159" s="5" t="e">
        <f t="shared" si="1257"/>
        <v>#N/A</v>
      </c>
      <c r="AI1159" s="5" t="e">
        <f t="shared" si="1258"/>
        <v>#N/A</v>
      </c>
      <c r="AJ1159" s="5" t="e">
        <f t="shared" si="1259"/>
        <v>#N/A</v>
      </c>
      <c r="AK1159" s="5" t="e">
        <f t="shared" si="1260"/>
        <v>#N/A</v>
      </c>
      <c r="AL1159" s="5" t="e">
        <f t="shared" si="1261"/>
        <v>#N/A</v>
      </c>
      <c r="AM1159" s="5" t="e">
        <f t="shared" si="1262"/>
        <v>#N/A</v>
      </c>
      <c r="AN1159" s="5" t="e">
        <f t="shared" si="1263"/>
        <v>#N/A</v>
      </c>
      <c r="AO1159" s="5" t="e">
        <f t="shared" si="1264"/>
        <v>#N/A</v>
      </c>
      <c r="AP1159" s="5" t="e">
        <f t="shared" si="1265"/>
        <v>#N/A</v>
      </c>
      <c r="AQ1159" s="5" t="e">
        <f t="shared" si="1266"/>
        <v>#N/A</v>
      </c>
      <c r="AR1159" s="5" t="e">
        <f t="shared" si="1267"/>
        <v>#N/A</v>
      </c>
      <c r="AS1159" s="5" t="e">
        <f t="shared" si="1268"/>
        <v>#N/A</v>
      </c>
      <c r="AT1159" s="5" t="e">
        <f t="shared" si="1269"/>
        <v>#N/A</v>
      </c>
      <c r="AU1159" s="5" t="e">
        <f t="shared" si="1270"/>
        <v>#N/A</v>
      </c>
      <c r="AV1159" s="5" t="e">
        <f t="shared" si="1271"/>
        <v>#N/A</v>
      </c>
      <c r="AW1159" s="5" t="e">
        <f t="shared" si="1272"/>
        <v>#N/A</v>
      </c>
      <c r="AX1159" s="5" t="e">
        <f t="shared" si="1273"/>
        <v>#N/A</v>
      </c>
      <c r="AY1159" s="5" t="e">
        <f t="shared" si="1274"/>
        <v>#N/A</v>
      </c>
      <c r="AZ1159" s="5" t="e">
        <f t="shared" si="1275"/>
        <v>#N/A</v>
      </c>
      <c r="BA1159" s="5" t="e">
        <f t="shared" si="1276"/>
        <v>#N/A</v>
      </c>
      <c r="BB1159" s="5" t="e">
        <f t="shared" si="1277"/>
        <v>#N/A</v>
      </c>
      <c r="BC1159" s="5" t="e">
        <f t="shared" si="1278"/>
        <v>#N/A</v>
      </c>
      <c r="BD1159" s="5" t="e">
        <f t="shared" si="1279"/>
        <v>#N/A</v>
      </c>
      <c r="BE1159" s="5" t="e">
        <f t="shared" si="1280"/>
        <v>#N/A</v>
      </c>
      <c r="BF1159" s="5" t="e">
        <f t="shared" si="1281"/>
        <v>#N/A</v>
      </c>
      <c r="BG1159" s="5" t="e">
        <f t="shared" si="1282"/>
        <v>#N/A</v>
      </c>
      <c r="BH1159" s="5" t="e">
        <f t="shared" si="1283"/>
        <v>#N/A</v>
      </c>
      <c r="BI1159" s="5" t="e">
        <f t="shared" si="1284"/>
        <v>#N/A</v>
      </c>
      <c r="BJ1159" s="8" t="e">
        <f t="shared" si="1285"/>
        <v>#N/A</v>
      </c>
      <c r="BK1159" s="8" t="e">
        <f t="shared" si="1286"/>
        <v>#N/A</v>
      </c>
      <c r="BL1159" s="8" t="e">
        <f t="shared" si="1287"/>
        <v>#N/A</v>
      </c>
      <c r="BM1159" s="8" t="e">
        <f t="shared" si="1288"/>
        <v>#N/A</v>
      </c>
      <c r="BN1159" s="8" t="e">
        <f t="shared" si="1289"/>
        <v>#N/A</v>
      </c>
    </row>
    <row r="1160" spans="1:66" x14ac:dyDescent="0.25">
      <c r="A1160" t="s">
        <v>134</v>
      </c>
      <c r="B1160" t="s">
        <v>135</v>
      </c>
      <c r="C1160" t="s">
        <v>306</v>
      </c>
      <c r="D1160" s="18" t="s">
        <v>551</v>
      </c>
      <c r="E1160">
        <f>VLOOKUP(A1160,home!$A$2:$E$405,3,FALSE)</f>
        <v>1.5399</v>
      </c>
      <c r="F1160">
        <f>VLOOKUP(B1160,home!$B$2:$E$405,3,FALSE)</f>
        <v>0.76229999999999998</v>
      </c>
      <c r="G1160">
        <f>VLOOKUP(C1160,away!$B$2:$E$405,4,FALSE)</f>
        <v>0.70589999999999997</v>
      </c>
      <c r="H1160">
        <f>VLOOKUP(A1160,away!$A$2:$E$405,3,FALSE)</f>
        <v>1.25</v>
      </c>
      <c r="I1160">
        <f>VLOOKUP(C1160,away!$B$2:$E$405,3,FALSE)</f>
        <v>1.1477999999999999</v>
      </c>
      <c r="J1160">
        <f>VLOOKUP(B1160,home!$B$2:$E$405,4,FALSE)</f>
        <v>0.90429999999999999</v>
      </c>
      <c r="K1160" s="3">
        <f t="shared" si="1234"/>
        <v>0.82863184704299986</v>
      </c>
      <c r="L1160" s="3">
        <f t="shared" si="1235"/>
        <v>1.2974444249999999</v>
      </c>
      <c r="M1160" s="5">
        <f t="shared" si="1236"/>
        <v>0.1193044950504287</v>
      </c>
      <c r="N1160" s="5">
        <f t="shared" si="1237"/>
        <v>9.8859504094169173E-2</v>
      </c>
      <c r="O1160" s="5">
        <f t="shared" si="1238"/>
        <v>0.15479095198061879</v>
      </c>
      <c r="P1160" s="5">
        <f t="shared" si="1239"/>
        <v>0.12826471244524446</v>
      </c>
      <c r="Q1160" s="5">
        <f t="shared" si="1240"/>
        <v>4.0959066737653198E-2</v>
      </c>
      <c r="R1160" s="5">
        <f t="shared" si="1241"/>
        <v>0.10041632884384828</v>
      </c>
      <c r="S1160" s="5">
        <f t="shared" si="1242"/>
        <v>3.447446898733203E-2</v>
      </c>
      <c r="T1160" s="5">
        <f t="shared" si="1243"/>
        <v>5.3142112791971084E-2</v>
      </c>
      <c r="U1160" s="5">
        <f t="shared" si="1244"/>
        <v>8.320816804315527E-2</v>
      </c>
      <c r="V1160" s="5">
        <f t="shared" si="1245"/>
        <v>4.1181812875752833E-3</v>
      </c>
      <c r="W1160" s="5">
        <f t="shared" si="1246"/>
        <v>1.1313329041326358E-2</v>
      </c>
      <c r="X1160" s="5">
        <f t="shared" si="1247"/>
        <v>1.4678415692859477E-2</v>
      </c>
      <c r="Y1160" s="5">
        <f t="shared" si="1248"/>
        <v>9.5222143042665193E-3</v>
      </c>
      <c r="Z1160" s="5">
        <f t="shared" si="1249"/>
        <v>4.342820201247255E-2</v>
      </c>
      <c r="AA1160" s="5">
        <f t="shared" si="1250"/>
        <v>3.5985991247351655E-2</v>
      </c>
      <c r="AB1160" s="5">
        <f t="shared" si="1251"/>
        <v>1.4909569197483114E-2</v>
      </c>
      <c r="AC1160" s="5">
        <f t="shared" si="1252"/>
        <v>2.7671701432171433E-4</v>
      </c>
      <c r="AD1160" s="5">
        <f t="shared" si="1253"/>
        <v>2.3436461849298674E-3</v>
      </c>
      <c r="AE1160" s="5">
        <f t="shared" si="1254"/>
        <v>3.0407506768097758E-3</v>
      </c>
      <c r="AF1160" s="5">
        <f t="shared" si="1255"/>
        <v>1.97260250672091E-3</v>
      </c>
      <c r="AG1160" s="5">
        <f t="shared" si="1256"/>
        <v>8.5311404169535667E-4</v>
      </c>
      <c r="AH1160" s="5">
        <f t="shared" si="1257"/>
        <v>1.4086419647214063E-2</v>
      </c>
      <c r="AI1160" s="5">
        <f t="shared" si="1258"/>
        <v>1.1672455930493793E-2</v>
      </c>
      <c r="AJ1160" s="5">
        <f t="shared" si="1259"/>
        <v>4.8360843586065447E-3</v>
      </c>
      <c r="AK1160" s="5">
        <f t="shared" si="1260"/>
        <v>1.3357778381759674E-3</v>
      </c>
      <c r="AL1160" s="5">
        <f t="shared" si="1261"/>
        <v>1.1899980216396293E-5</v>
      </c>
      <c r="AM1160" s="5">
        <f t="shared" si="1262"/>
        <v>3.8840397340674334E-4</v>
      </c>
      <c r="AN1160" s="5">
        <f t="shared" si="1263"/>
        <v>5.0393256994442739E-4</v>
      </c>
      <c r="AO1160" s="5">
        <f t="shared" si="1264"/>
        <v>3.2691225172515987E-4</v>
      </c>
      <c r="AP1160" s="5">
        <f t="shared" si="1265"/>
        <v>1.4138349282166845E-4</v>
      </c>
      <c r="AQ1160" s="5">
        <f t="shared" si="1266"/>
        <v>4.5859306137125283E-5</v>
      </c>
      <c r="AR1160" s="5">
        <f t="shared" si="1267"/>
        <v>3.6552693278976691E-3</v>
      </c>
      <c r="AS1160" s="5">
        <f t="shared" si="1268"/>
        <v>3.0288725746154708E-3</v>
      </c>
      <c r="AT1160" s="5">
        <f t="shared" si="1269"/>
        <v>1.2549101379807517E-3</v>
      </c>
      <c r="AU1160" s="5">
        <f t="shared" si="1270"/>
        <v>3.4661950183599208E-4</v>
      </c>
      <c r="AV1160" s="5">
        <f t="shared" si="1271"/>
        <v>7.1804989506870653E-5</v>
      </c>
      <c r="AW1160" s="5">
        <f t="shared" si="1272"/>
        <v>3.5538093326170649E-7</v>
      </c>
      <c r="AX1160" s="5">
        <f t="shared" si="1273"/>
        <v>5.3640650313811632E-5</v>
      </c>
      <c r="AY1160" s="5">
        <f t="shared" si="1274"/>
        <v>6.9595762703029409E-5</v>
      </c>
      <c r="AZ1160" s="5">
        <f t="shared" si="1275"/>
        <v>4.5148317161334212E-5</v>
      </c>
      <c r="BA1160" s="5">
        <f t="shared" si="1276"/>
        <v>1.9525810799701633E-5</v>
      </c>
      <c r="BB1160" s="5">
        <f t="shared" si="1277"/>
        <v>6.3334135914194152E-6</v>
      </c>
      <c r="BC1160" s="5">
        <f t="shared" si="1278"/>
        <v>1.6434504310812691E-6</v>
      </c>
      <c r="BD1160" s="5">
        <f t="shared" si="1279"/>
        <v>7.9041813522572123E-4</v>
      </c>
      <c r="BE1160" s="5">
        <f t="shared" si="1280"/>
        <v>6.5496563932837309E-4</v>
      </c>
      <c r="BF1160" s="5">
        <f t="shared" si="1281"/>
        <v>2.7136269373318449E-4</v>
      </c>
      <c r="BG1160" s="5">
        <f t="shared" si="1282"/>
        <v>7.4953256708897519E-5</v>
      </c>
      <c r="BH1160" s="5">
        <f t="shared" si="1283"/>
        <v>1.5527163887145468E-5</v>
      </c>
      <c r="BI1160" s="5">
        <f t="shared" si="1284"/>
        <v>2.5732604982289433E-6</v>
      </c>
      <c r="BJ1160" s="8">
        <f t="shared" si="1285"/>
        <v>0.23828713507143723</v>
      </c>
      <c r="BK1160" s="8">
        <f t="shared" si="1286"/>
        <v>0.28652007052782164</v>
      </c>
      <c r="BL1160" s="8">
        <f t="shared" si="1287"/>
        <v>0.43140902376816587</v>
      </c>
      <c r="BM1160" s="8">
        <f t="shared" si="1288"/>
        <v>0.35698013184616484</v>
      </c>
      <c r="BN1160" s="8">
        <f t="shared" si="1289"/>
        <v>0.64259505915196258</v>
      </c>
    </row>
    <row r="1161" spans="1:66" x14ac:dyDescent="0.25">
      <c r="A1161" t="s">
        <v>134</v>
      </c>
      <c r="B1161" t="s">
        <v>108</v>
      </c>
      <c r="C1161" t="s">
        <v>123</v>
      </c>
      <c r="D1161" s="18" t="s">
        <v>551</v>
      </c>
      <c r="E1161">
        <f>VLOOKUP(A1161,home!$A$2:$E$405,3,FALSE)</f>
        <v>1.5399</v>
      </c>
      <c r="F1161">
        <f>VLOOKUP(B1161,home!$B$2:$E$405,3,FALSE)</f>
        <v>0.98309999999999997</v>
      </c>
      <c r="G1161">
        <f>VLOOKUP(C1161,away!$B$2:$E$405,4,FALSE)</f>
        <v>0.73409999999999997</v>
      </c>
      <c r="H1161">
        <f>VLOOKUP(A1161,away!$A$2:$E$405,3,FALSE)</f>
        <v>1.25</v>
      </c>
      <c r="I1161">
        <f>VLOOKUP(C1161,away!$B$2:$E$405,3,FALSE)</f>
        <v>0.86960000000000004</v>
      </c>
      <c r="J1161">
        <f>VLOOKUP(B1161,home!$B$2:$E$405,4,FALSE)</f>
        <v>1.5563</v>
      </c>
      <c r="K1161" s="3">
        <f t="shared" si="1234"/>
        <v>1.1113361440289999</v>
      </c>
      <c r="L1161" s="3">
        <f t="shared" si="1235"/>
        <v>1.6916981</v>
      </c>
      <c r="M1161" s="5">
        <f t="shared" si="1236"/>
        <v>6.0625829700966576E-2</v>
      </c>
      <c r="N1161" s="5">
        <f t="shared" si="1237"/>
        <v>6.7375675808431013E-2</v>
      </c>
      <c r="O1161" s="5">
        <f t="shared" si="1238"/>
        <v>0.10256060091604872</v>
      </c>
      <c r="P1161" s="5">
        <f t="shared" si="1239"/>
        <v>0.11397930275133872</v>
      </c>
      <c r="Q1161" s="5">
        <f t="shared" si="1240"/>
        <v>3.7438511877144857E-2</v>
      </c>
      <c r="R1161" s="5">
        <f t="shared" si="1241"/>
        <v>8.6750786852268946E-2</v>
      </c>
      <c r="S1161" s="5">
        <f t="shared" si="1242"/>
        <v>5.3571561493508967E-2</v>
      </c>
      <c r="T1161" s="5">
        <f t="shared" si="1243"/>
        <v>6.3334659409393396E-2</v>
      </c>
      <c r="U1161" s="5">
        <f t="shared" si="1244"/>
        <v>9.6409284951882251E-2</v>
      </c>
      <c r="V1161" s="5">
        <f t="shared" si="1245"/>
        <v>1.1190773262537611E-2</v>
      </c>
      <c r="W1161" s="5">
        <f t="shared" si="1246"/>
        <v>1.3868923809243362E-2</v>
      </c>
      <c r="X1161" s="5">
        <f t="shared" si="1247"/>
        <v>2.3462032057141757E-2</v>
      </c>
      <c r="Y1161" s="5">
        <f t="shared" si="1248"/>
        <v>1.9845337526602901E-2</v>
      </c>
      <c r="Z1161" s="5">
        <f t="shared" si="1249"/>
        <v>4.8918713763829461E-2</v>
      </c>
      <c r="AA1161" s="5">
        <f t="shared" si="1250"/>
        <v>5.43651347251526E-2</v>
      </c>
      <c r="AB1161" s="5">
        <f t="shared" si="1251"/>
        <v>3.0208969597534097E-2</v>
      </c>
      <c r="AC1161" s="5">
        <f t="shared" si="1252"/>
        <v>1.3149475025782875E-3</v>
      </c>
      <c r="AD1161" s="5">
        <f t="shared" si="1253"/>
        <v>3.8532590769991284E-3</v>
      </c>
      <c r="AE1161" s="5">
        <f t="shared" si="1254"/>
        <v>6.5185510593671796E-3</v>
      </c>
      <c r="AF1161" s="5">
        <f t="shared" si="1255"/>
        <v>5.5137102209422226E-3</v>
      </c>
      <c r="AG1161" s="5">
        <f t="shared" si="1256"/>
        <v>3.1091777015728466E-3</v>
      </c>
      <c r="AH1161" s="5">
        <f t="shared" si="1257"/>
        <v>2.0688923782178532E-2</v>
      </c>
      <c r="AI1161" s="5">
        <f t="shared" si="1258"/>
        <v>2.2992348780196164E-2</v>
      </c>
      <c r="AJ1161" s="5">
        <f t="shared" si="1259"/>
        <v>1.2776114117776545E-2</v>
      </c>
      <c r="AK1161" s="5">
        <f t="shared" si="1260"/>
        <v>4.7328524664414185E-3</v>
      </c>
      <c r="AL1161" s="5">
        <f t="shared" si="1261"/>
        <v>9.8886431897259562E-5</v>
      </c>
      <c r="AM1161" s="5">
        <f t="shared" si="1262"/>
        <v>8.5645321691539002E-4</v>
      </c>
      <c r="AN1161" s="5">
        <f t="shared" si="1263"/>
        <v>1.4488602797946531E-3</v>
      </c>
      <c r="AO1161" s="5">
        <f t="shared" si="1264"/>
        <v>1.2255170912470416E-3</v>
      </c>
      <c r="AP1161" s="5">
        <f t="shared" si="1265"/>
        <v>6.9106831159338237E-4</v>
      </c>
      <c r="AQ1161" s="5">
        <f t="shared" si="1266"/>
        <v>2.9226973742318318E-4</v>
      </c>
      <c r="AR1161" s="5">
        <f t="shared" si="1267"/>
        <v>6.999882610671246E-3</v>
      </c>
      <c r="AS1161" s="5">
        <f t="shared" si="1268"/>
        <v>7.7792225491990323E-3</v>
      </c>
      <c r="AT1161" s="5">
        <f t="shared" si="1269"/>
        <v>4.3226655956851512E-3</v>
      </c>
      <c r="AU1161" s="5">
        <f t="shared" si="1270"/>
        <v>1.601311505011852E-3</v>
      </c>
      <c r="AV1161" s="5">
        <f t="shared" si="1271"/>
        <v>4.4489883834228675E-4</v>
      </c>
      <c r="AW1161" s="5">
        <f t="shared" si="1272"/>
        <v>5.1641934976903861E-6</v>
      </c>
      <c r="AX1161" s="5">
        <f t="shared" si="1273"/>
        <v>1.5863456927133032E-4</v>
      </c>
      <c r="AY1161" s="5">
        <f t="shared" si="1274"/>
        <v>2.6836179943062787E-4</v>
      </c>
      <c r="AZ1161" s="5">
        <f t="shared" si="1275"/>
        <v>2.2699357310468715E-4</v>
      </c>
      <c r="BA1161" s="5">
        <f t="shared" si="1276"/>
        <v>1.2800153211113679E-4</v>
      </c>
      <c r="BB1161" s="5">
        <f t="shared" si="1277"/>
        <v>5.4134987167374768E-5</v>
      </c>
      <c r="BC1161" s="5">
        <f t="shared" si="1278"/>
        <v>1.8316010986914451E-5</v>
      </c>
      <c r="BD1161" s="5">
        <f t="shared" si="1279"/>
        <v>1.9736146854492653E-3</v>
      </c>
      <c r="BE1161" s="5">
        <f t="shared" si="1280"/>
        <v>2.1933493343261946E-3</v>
      </c>
      <c r="BF1161" s="5">
        <f t="shared" si="1281"/>
        <v>1.2187741958593237E-3</v>
      </c>
      <c r="BG1161" s="5">
        <f t="shared" si="1282"/>
        <v>4.5148927175611529E-4</v>
      </c>
      <c r="BH1161" s="5">
        <f t="shared" si="1283"/>
        <v>1.2543908658597567E-4</v>
      </c>
      <c r="BI1161" s="5">
        <f t="shared" si="1284"/>
        <v>2.7880998159395579E-5</v>
      </c>
      <c r="BJ1161" s="8">
        <f t="shared" si="1285"/>
        <v>0.24968844965588444</v>
      </c>
      <c r="BK1161" s="8">
        <f t="shared" si="1286"/>
        <v>0.24104966294225807</v>
      </c>
      <c r="BL1161" s="8">
        <f t="shared" si="1287"/>
        <v>0.45862354486052515</v>
      </c>
      <c r="BM1161" s="8">
        <f t="shared" si="1288"/>
        <v>0.52928646571036542</v>
      </c>
      <c r="BN1161" s="8">
        <f t="shared" si="1289"/>
        <v>0.46873070790619886</v>
      </c>
    </row>
    <row r="1162" spans="1:66" x14ac:dyDescent="0.25">
      <c r="A1162" t="s">
        <v>134</v>
      </c>
      <c r="B1162" t="s">
        <v>365</v>
      </c>
      <c r="C1162" t="s">
        <v>133</v>
      </c>
      <c r="D1162" s="18" t="s">
        <v>551</v>
      </c>
      <c r="E1162">
        <f>VLOOKUP(A1162,home!$A$2:$E$405,3,FALSE)</f>
        <v>1.5399</v>
      </c>
      <c r="F1162">
        <f>VLOOKUP(B1162,home!$B$2:$E$405,3,FALSE)</f>
        <v>0.98819999999999997</v>
      </c>
      <c r="G1162">
        <f>VLOOKUP(C1162,away!$B$2:$E$405,4,FALSE)</f>
        <v>0.96</v>
      </c>
      <c r="H1162">
        <f>VLOOKUP(A1162,away!$A$2:$E$405,3,FALSE)</f>
        <v>1.25</v>
      </c>
      <c r="I1162">
        <f>VLOOKUP(C1162,away!$B$2:$E$405,3,FALSE)</f>
        <v>0.90429999999999999</v>
      </c>
      <c r="J1162">
        <f>VLOOKUP(B1162,home!$B$2:$E$405,4,FALSE)</f>
        <v>1.113</v>
      </c>
      <c r="K1162" s="3">
        <f t="shared" si="1234"/>
        <v>1.4608600127999998</v>
      </c>
      <c r="L1162" s="3">
        <f t="shared" si="1235"/>
        <v>1.2581073749999998</v>
      </c>
      <c r="M1162" s="5">
        <f t="shared" si="1236"/>
        <v>6.5942812634316131E-2</v>
      </c>
      <c r="N1162" s="5">
        <f t="shared" si="1237"/>
        <v>9.6333218109035057E-2</v>
      </c>
      <c r="O1162" s="5">
        <f t="shared" si="1238"/>
        <v>8.2963138903476286E-2</v>
      </c>
      <c r="P1162" s="5">
        <f t="shared" si="1239"/>
        <v>0.12119753216046054</v>
      </c>
      <c r="Q1162" s="5">
        <f t="shared" si="1240"/>
        <v>7.0364673119915067E-2</v>
      </c>
      <c r="R1162" s="5">
        <f t="shared" si="1241"/>
        <v>5.2188268453806461E-2</v>
      </c>
      <c r="S1162" s="5">
        <f t="shared" si="1242"/>
        <v>5.5687804383028047E-2</v>
      </c>
      <c r="T1162" s="5">
        <f t="shared" si="1243"/>
        <v>8.8526314191629402E-2</v>
      </c>
      <c r="U1162" s="5">
        <f t="shared" si="1244"/>
        <v>7.6239754521437539E-2</v>
      </c>
      <c r="V1162" s="5">
        <f t="shared" si="1245"/>
        <v>1.1372184461448259E-2</v>
      </c>
      <c r="W1162" s="5">
        <f t="shared" si="1246"/>
        <v>3.4264312424875633E-2</v>
      </c>
      <c r="X1162" s="5">
        <f t="shared" si="1247"/>
        <v>4.3108184161040168E-2</v>
      </c>
      <c r="Y1162" s="5">
        <f t="shared" si="1248"/>
        <v>2.7117362207931407E-2</v>
      </c>
      <c r="Z1162" s="5">
        <f t="shared" si="1249"/>
        <v>2.1886148476737911E-2</v>
      </c>
      <c r="AA1162" s="5">
        <f t="shared" si="1250"/>
        <v>3.1972599143870045E-2</v>
      </c>
      <c r="AB1162" s="5">
        <f t="shared" si="1251"/>
        <v>2.3353745797281632E-2</v>
      </c>
      <c r="AC1162" s="5">
        <f t="shared" si="1252"/>
        <v>1.3063219448610341E-3</v>
      </c>
      <c r="AD1162" s="5">
        <f t="shared" si="1253"/>
        <v>1.2513840971896752E-2</v>
      </c>
      <c r="AE1162" s="5">
        <f t="shared" si="1254"/>
        <v>1.5743755616320472E-2</v>
      </c>
      <c r="AF1162" s="5">
        <f t="shared" si="1255"/>
        <v>9.9036675255452251E-3</v>
      </c>
      <c r="AG1162" s="5">
        <f t="shared" si="1256"/>
        <v>4.1532923844788154E-3</v>
      </c>
      <c r="AH1162" s="5">
        <f t="shared" si="1257"/>
        <v>6.8837812022322495E-3</v>
      </c>
      <c r="AI1162" s="5">
        <f t="shared" si="1258"/>
        <v>1.0056240695205403E-2</v>
      </c>
      <c r="AJ1162" s="5">
        <f t="shared" si="1259"/>
        <v>7.3453799553588233E-3</v>
      </c>
      <c r="AK1162" s="5">
        <f t="shared" si="1260"/>
        <v>3.5768572852021164E-3</v>
      </c>
      <c r="AL1162" s="5">
        <f t="shared" si="1261"/>
        <v>9.6036544150572204E-5</v>
      </c>
      <c r="AM1162" s="5">
        <f t="shared" si="1262"/>
        <v>3.656193976476449E-3</v>
      </c>
      <c r="AN1162" s="5">
        <f t="shared" si="1263"/>
        <v>4.5998846062355967E-3</v>
      </c>
      <c r="AO1162" s="5">
        <f t="shared" si="1264"/>
        <v>2.8935743736269873E-3</v>
      </c>
      <c r="AP1162" s="5">
        <f t="shared" si="1265"/>
        <v>1.2134757531903724E-3</v>
      </c>
      <c r="AQ1162" s="5">
        <f t="shared" si="1266"/>
        <v>3.8167069861812203E-4</v>
      </c>
      <c r="AR1162" s="5">
        <f t="shared" si="1267"/>
        <v>1.7321071796829496E-3</v>
      </c>
      <c r="AS1162" s="5">
        <f t="shared" si="1268"/>
        <v>2.5303661166826059E-3</v>
      </c>
      <c r="AT1162" s="5">
        <f t="shared" si="1269"/>
        <v>1.8482553388028187E-3</v>
      </c>
      <c r="AU1162" s="5">
        <f t="shared" si="1270"/>
        <v>9.0001410596705109E-4</v>
      </c>
      <c r="AV1162" s="5">
        <f t="shared" si="1271"/>
        <v>3.2869865459080164E-4</v>
      </c>
      <c r="AW1162" s="5">
        <f t="shared" si="1272"/>
        <v>4.9029823819610849E-6</v>
      </c>
      <c r="AX1162" s="5">
        <f t="shared" si="1273"/>
        <v>8.9019792987911188E-4</v>
      </c>
      <c r="AY1162" s="5">
        <f t="shared" si="1274"/>
        <v>1.1199645807906434E-3</v>
      </c>
      <c r="AZ1162" s="5">
        <f t="shared" si="1275"/>
        <v>7.0451784941574585E-4</v>
      </c>
      <c r="BA1162" s="5">
        <f t="shared" si="1276"/>
        <v>2.9545303405636303E-4</v>
      </c>
      <c r="BB1162" s="5">
        <f t="shared" si="1277"/>
        <v>9.2927910278109169E-5</v>
      </c>
      <c r="BC1162" s="5">
        <f t="shared" si="1278"/>
        <v>2.3382657852845461E-5</v>
      </c>
      <c r="BD1162" s="5">
        <f t="shared" si="1279"/>
        <v>3.6319613617492787E-4</v>
      </c>
      <c r="BE1162" s="5">
        <f t="shared" si="1280"/>
        <v>5.3057871214141569E-4</v>
      </c>
      <c r="BF1162" s="5">
        <f t="shared" si="1281"/>
        <v>3.8755061210515797E-4</v>
      </c>
      <c r="BG1162" s="5">
        <f t="shared" si="1282"/>
        <v>1.8871906405352958E-4</v>
      </c>
      <c r="BH1162" s="5">
        <f t="shared" si="1283"/>
        <v>6.8923033582210787E-5</v>
      </c>
      <c r="BI1162" s="5">
        <f t="shared" si="1284"/>
        <v>2.0137380744224649E-5</v>
      </c>
      <c r="BJ1162" s="8">
        <f t="shared" si="1285"/>
        <v>0.41789986408308832</v>
      </c>
      <c r="BK1162" s="8">
        <f t="shared" si="1286"/>
        <v>0.25672265670905525</v>
      </c>
      <c r="BL1162" s="8">
        <f t="shared" si="1287"/>
        <v>0.30347831229239836</v>
      </c>
      <c r="BM1162" s="8">
        <f t="shared" si="1288"/>
        <v>0.50988227658186158</v>
      </c>
      <c r="BN1162" s="8">
        <f t="shared" si="1289"/>
        <v>0.48898964338100953</v>
      </c>
    </row>
    <row r="1163" spans="1:66" x14ac:dyDescent="0.25">
      <c r="A1163" t="s">
        <v>134</v>
      </c>
      <c r="B1163" t="s">
        <v>473</v>
      </c>
      <c r="C1163" t="s">
        <v>352</v>
      </c>
      <c r="D1163" s="18" t="s">
        <v>551</v>
      </c>
      <c r="E1163">
        <f>VLOOKUP(A1163,home!$A$2:$E$405,3,FALSE)</f>
        <v>1.5399</v>
      </c>
      <c r="F1163">
        <f>VLOOKUP(B1163,home!$B$2:$E$405,3,FALSE)</f>
        <v>0.76229999999999998</v>
      </c>
      <c r="G1163">
        <f>VLOOKUP(C1163,away!$B$2:$E$405,4,FALSE)</f>
        <v>1.1011</v>
      </c>
      <c r="H1163">
        <f>VLOOKUP(A1163,away!$A$2:$E$405,3,FALSE)</f>
        <v>1.25</v>
      </c>
      <c r="I1163">
        <f>VLOOKUP(C1163,away!$B$2:$E$405,3,FALSE)</f>
        <v>0.90429999999999999</v>
      </c>
      <c r="J1163">
        <f>VLOOKUP(B1163,home!$B$2:$E$405,4,FALSE)</f>
        <v>1.113</v>
      </c>
      <c r="K1163" s="3">
        <f t="shared" si="1234"/>
        <v>1.2925435993469998</v>
      </c>
      <c r="L1163" s="3">
        <f t="shared" si="1235"/>
        <v>1.2581073749999998</v>
      </c>
      <c r="M1163" s="5">
        <f t="shared" si="1236"/>
        <v>7.8030853380266149E-2</v>
      </c>
      <c r="N1163" s="5">
        <f t="shared" si="1237"/>
        <v>0.10085828008824721</v>
      </c>
      <c r="O1163" s="5">
        <f t="shared" si="1238"/>
        <v>9.8171192115256531E-2</v>
      </c>
      <c r="P1163" s="5">
        <f t="shared" si="1239"/>
        <v>0.12689054600883948</v>
      </c>
      <c r="Q1163" s="5">
        <f t="shared" si="1240"/>
        <v>6.5181862184605449E-2</v>
      </c>
      <c r="R1163" s="5">
        <f t="shared" si="1241"/>
        <v>6.1754950406373035E-2</v>
      </c>
      <c r="S1163" s="5">
        <f t="shared" si="1242"/>
        <v>5.1586039268197242E-2</v>
      </c>
      <c r="T1163" s="5">
        <f t="shared" si="1243"/>
        <v>8.2005781530685717E-2</v>
      </c>
      <c r="U1163" s="5">
        <f t="shared" si="1244"/>
        <v>7.982096587574887E-2</v>
      </c>
      <c r="V1163" s="5">
        <f t="shared" si="1245"/>
        <v>9.3207870215068246E-3</v>
      </c>
      <c r="W1163" s="5">
        <f t="shared" si="1246"/>
        <v>2.808346625341001E-2</v>
      </c>
      <c r="X1163" s="5">
        <f t="shared" si="1247"/>
        <v>3.5332016008978749E-2</v>
      </c>
      <c r="Y1163" s="5">
        <f t="shared" si="1248"/>
        <v>2.2225734957257114E-2</v>
      </c>
      <c r="Z1163" s="5">
        <f t="shared" si="1249"/>
        <v>2.5898119516339045E-2</v>
      </c>
      <c r="AA1163" s="5">
        <f t="shared" si="1250"/>
        <v>3.3474448615967649E-2</v>
      </c>
      <c r="AB1163" s="5">
        <f t="shared" si="1251"/>
        <v>2.1633592150119511E-2</v>
      </c>
      <c r="AC1163" s="5">
        <f t="shared" si="1252"/>
        <v>9.473173936623688E-4</v>
      </c>
      <c r="AD1163" s="5">
        <f t="shared" si="1253"/>
        <v>9.074776138330647E-3</v>
      </c>
      <c r="AE1163" s="5">
        <f t="shared" si="1254"/>
        <v>1.1417042786107806E-2</v>
      </c>
      <c r="AF1163" s="5">
        <f t="shared" si="1255"/>
        <v>7.1819328649463882E-3</v>
      </c>
      <c r="AG1163" s="5">
        <f t="shared" si="1256"/>
        <v>3.0118809013813092E-3</v>
      </c>
      <c r="AH1163" s="5">
        <f t="shared" si="1257"/>
        <v>8.1456537905344011E-3</v>
      </c>
      <c r="AI1163" s="5">
        <f t="shared" si="1258"/>
        <v>1.0528612669451867E-2</v>
      </c>
      <c r="AJ1163" s="5">
        <f t="shared" si="1259"/>
        <v>6.8043454579518698E-3</v>
      </c>
      <c r="AK1163" s="5">
        <f t="shared" si="1260"/>
        <v>2.9316377231405066E-3</v>
      </c>
      <c r="AL1163" s="5">
        <f t="shared" si="1261"/>
        <v>6.1619534385811623E-5</v>
      </c>
      <c r="AM1163" s="5">
        <f t="shared" si="1262"/>
        <v>2.345908762621229E-3</v>
      </c>
      <c r="AN1163" s="5">
        <f t="shared" si="1263"/>
        <v>2.9514051153308927E-3</v>
      </c>
      <c r="AO1163" s="5">
        <f t="shared" si="1264"/>
        <v>1.8565922711052604E-3</v>
      </c>
      <c r="AP1163" s="5">
        <f t="shared" si="1265"/>
        <v>7.785974762151756E-4</v>
      </c>
      <c r="AQ1163" s="5">
        <f t="shared" si="1266"/>
        <v>2.4488980674567502E-4</v>
      </c>
      <c r="AR1163" s="5">
        <f t="shared" si="1267"/>
        <v>2.0496214216136044E-3</v>
      </c>
      <c r="AS1163" s="5">
        <f t="shared" si="1268"/>
        <v>2.6492250495911626E-3</v>
      </c>
      <c r="AT1163" s="5">
        <f t="shared" si="1269"/>
        <v>1.7121194405393977E-3</v>
      </c>
      <c r="AU1163" s="5">
        <f t="shared" si="1270"/>
        <v>7.3766300806225502E-4</v>
      </c>
      <c r="AV1163" s="5">
        <f t="shared" si="1271"/>
        <v>2.3836539988648058E-4</v>
      </c>
      <c r="AW1163" s="5">
        <f t="shared" si="1272"/>
        <v>2.7834204976880678E-6</v>
      </c>
      <c r="AX1163" s="5">
        <f t="shared" si="1273"/>
        <v>5.0536489262968589E-4</v>
      </c>
      <c r="AY1163" s="5">
        <f t="shared" si="1274"/>
        <v>6.3580329848349096E-4</v>
      </c>
      <c r="AZ1163" s="5">
        <f t="shared" si="1275"/>
        <v>3.9995440943570306E-4</v>
      </c>
      <c r="BA1163" s="5">
        <f t="shared" si="1276"/>
        <v>1.6772853072494247E-4</v>
      </c>
      <c r="BB1163" s="5">
        <f t="shared" si="1277"/>
        <v>5.2755125375741092E-5</v>
      </c>
      <c r="BC1163" s="5">
        <f t="shared" si="1278"/>
        <v>1.3274322460853885E-5</v>
      </c>
      <c r="BD1163" s="5">
        <f t="shared" si="1279"/>
        <v>4.2977397108167633E-4</v>
      </c>
      <c r="BE1163" s="5">
        <f t="shared" si="1280"/>
        <v>5.5550159548756325E-4</v>
      </c>
      <c r="BF1163" s="5">
        <f t="shared" si="1281"/>
        <v>3.5900501583724804E-4</v>
      </c>
      <c r="BG1163" s="5">
        <f t="shared" si="1282"/>
        <v>1.5467654511796777E-4</v>
      </c>
      <c r="BH1163" s="5">
        <f t="shared" si="1283"/>
        <v>4.9981544590334181E-5</v>
      </c>
      <c r="BI1163" s="5">
        <f t="shared" si="1284"/>
        <v>1.2920665109142605E-5</v>
      </c>
      <c r="BJ1163" s="8">
        <f t="shared" si="1285"/>
        <v>0.37432504772507896</v>
      </c>
      <c r="BK1163" s="8">
        <f t="shared" si="1286"/>
        <v>0.26747296590534142</v>
      </c>
      <c r="BL1163" s="8">
        <f t="shared" si="1287"/>
        <v>0.33221425246146113</v>
      </c>
      <c r="BM1163" s="8">
        <f t="shared" si="1288"/>
        <v>0.4683896815466469</v>
      </c>
      <c r="BN1163" s="8">
        <f t="shared" si="1289"/>
        <v>0.53088768418358789</v>
      </c>
    </row>
    <row r="1164" spans="1:66" x14ac:dyDescent="0.25">
      <c r="A1164" t="s">
        <v>134</v>
      </c>
      <c r="B1164" t="s">
        <v>496</v>
      </c>
      <c r="C1164" t="s">
        <v>292</v>
      </c>
      <c r="D1164" s="18" t="s">
        <v>551</v>
      </c>
      <c r="E1164">
        <f>VLOOKUP(A1164,home!$A$2:$E$405,3,FALSE)</f>
        <v>1.5399</v>
      </c>
      <c r="F1164" t="e">
        <f>VLOOKUP(B1164,home!$B$2:$E$405,3,FALSE)</f>
        <v>#N/A</v>
      </c>
      <c r="G1164">
        <f>VLOOKUP(C1164,away!$B$2:$E$405,4,FALSE)</f>
        <v>1.44</v>
      </c>
      <c r="H1164">
        <f>VLOOKUP(A1164,away!$A$2:$E$405,3,FALSE)</f>
        <v>1.25</v>
      </c>
      <c r="I1164">
        <f>VLOOKUP(C1164,away!$B$2:$E$405,3,FALSE)</f>
        <v>1.1477999999999999</v>
      </c>
      <c r="J1164" t="e">
        <f>VLOOKUP(B1164,home!$B$2:$E$405,4,FALSE)</f>
        <v>#N/A</v>
      </c>
      <c r="K1164" s="3" t="e">
        <f t="shared" si="1234"/>
        <v>#N/A</v>
      </c>
      <c r="L1164" s="3" t="e">
        <f t="shared" si="1235"/>
        <v>#N/A</v>
      </c>
      <c r="M1164" s="5" t="e">
        <f t="shared" si="1236"/>
        <v>#N/A</v>
      </c>
      <c r="N1164" s="5" t="e">
        <f t="shared" si="1237"/>
        <v>#N/A</v>
      </c>
      <c r="O1164" s="5" t="e">
        <f t="shared" si="1238"/>
        <v>#N/A</v>
      </c>
      <c r="P1164" s="5" t="e">
        <f t="shared" si="1239"/>
        <v>#N/A</v>
      </c>
      <c r="Q1164" s="5" t="e">
        <f t="shared" si="1240"/>
        <v>#N/A</v>
      </c>
      <c r="R1164" s="5" t="e">
        <f t="shared" si="1241"/>
        <v>#N/A</v>
      </c>
      <c r="S1164" s="5" t="e">
        <f t="shared" si="1242"/>
        <v>#N/A</v>
      </c>
      <c r="T1164" s="5" t="e">
        <f t="shared" si="1243"/>
        <v>#N/A</v>
      </c>
      <c r="U1164" s="5" t="e">
        <f t="shared" si="1244"/>
        <v>#N/A</v>
      </c>
      <c r="V1164" s="5" t="e">
        <f t="shared" si="1245"/>
        <v>#N/A</v>
      </c>
      <c r="W1164" s="5" t="e">
        <f t="shared" si="1246"/>
        <v>#N/A</v>
      </c>
      <c r="X1164" s="5" t="e">
        <f t="shared" si="1247"/>
        <v>#N/A</v>
      </c>
      <c r="Y1164" s="5" t="e">
        <f t="shared" si="1248"/>
        <v>#N/A</v>
      </c>
      <c r="Z1164" s="5" t="e">
        <f t="shared" si="1249"/>
        <v>#N/A</v>
      </c>
      <c r="AA1164" s="5" t="e">
        <f t="shared" si="1250"/>
        <v>#N/A</v>
      </c>
      <c r="AB1164" s="5" t="e">
        <f t="shared" si="1251"/>
        <v>#N/A</v>
      </c>
      <c r="AC1164" s="5" t="e">
        <f t="shared" si="1252"/>
        <v>#N/A</v>
      </c>
      <c r="AD1164" s="5" t="e">
        <f t="shared" si="1253"/>
        <v>#N/A</v>
      </c>
      <c r="AE1164" s="5" t="e">
        <f t="shared" si="1254"/>
        <v>#N/A</v>
      </c>
      <c r="AF1164" s="5" t="e">
        <f t="shared" si="1255"/>
        <v>#N/A</v>
      </c>
      <c r="AG1164" s="5" t="e">
        <f t="shared" si="1256"/>
        <v>#N/A</v>
      </c>
      <c r="AH1164" s="5" t="e">
        <f t="shared" si="1257"/>
        <v>#N/A</v>
      </c>
      <c r="AI1164" s="5" t="e">
        <f t="shared" si="1258"/>
        <v>#N/A</v>
      </c>
      <c r="AJ1164" s="5" t="e">
        <f t="shared" si="1259"/>
        <v>#N/A</v>
      </c>
      <c r="AK1164" s="5" t="e">
        <f t="shared" si="1260"/>
        <v>#N/A</v>
      </c>
      <c r="AL1164" s="5" t="e">
        <f t="shared" si="1261"/>
        <v>#N/A</v>
      </c>
      <c r="AM1164" s="5" t="e">
        <f t="shared" si="1262"/>
        <v>#N/A</v>
      </c>
      <c r="AN1164" s="5" t="e">
        <f t="shared" si="1263"/>
        <v>#N/A</v>
      </c>
      <c r="AO1164" s="5" t="e">
        <f t="shared" si="1264"/>
        <v>#N/A</v>
      </c>
      <c r="AP1164" s="5" t="e">
        <f t="shared" si="1265"/>
        <v>#N/A</v>
      </c>
      <c r="AQ1164" s="5" t="e">
        <f t="shared" si="1266"/>
        <v>#N/A</v>
      </c>
      <c r="AR1164" s="5" t="e">
        <f t="shared" si="1267"/>
        <v>#N/A</v>
      </c>
      <c r="AS1164" s="5" t="e">
        <f t="shared" si="1268"/>
        <v>#N/A</v>
      </c>
      <c r="AT1164" s="5" t="e">
        <f t="shared" si="1269"/>
        <v>#N/A</v>
      </c>
      <c r="AU1164" s="5" t="e">
        <f t="shared" si="1270"/>
        <v>#N/A</v>
      </c>
      <c r="AV1164" s="5" t="e">
        <f t="shared" si="1271"/>
        <v>#N/A</v>
      </c>
      <c r="AW1164" s="5" t="e">
        <f t="shared" si="1272"/>
        <v>#N/A</v>
      </c>
      <c r="AX1164" s="5" t="e">
        <f t="shared" si="1273"/>
        <v>#N/A</v>
      </c>
      <c r="AY1164" s="5" t="e">
        <f t="shared" si="1274"/>
        <v>#N/A</v>
      </c>
      <c r="AZ1164" s="5" t="e">
        <f t="shared" si="1275"/>
        <v>#N/A</v>
      </c>
      <c r="BA1164" s="5" t="e">
        <f t="shared" si="1276"/>
        <v>#N/A</v>
      </c>
      <c r="BB1164" s="5" t="e">
        <f t="shared" si="1277"/>
        <v>#N/A</v>
      </c>
      <c r="BC1164" s="5" t="e">
        <f t="shared" si="1278"/>
        <v>#N/A</v>
      </c>
      <c r="BD1164" s="5" t="e">
        <f t="shared" si="1279"/>
        <v>#N/A</v>
      </c>
      <c r="BE1164" s="5" t="e">
        <f t="shared" si="1280"/>
        <v>#N/A</v>
      </c>
      <c r="BF1164" s="5" t="e">
        <f t="shared" si="1281"/>
        <v>#N/A</v>
      </c>
      <c r="BG1164" s="5" t="e">
        <f t="shared" si="1282"/>
        <v>#N/A</v>
      </c>
      <c r="BH1164" s="5" t="e">
        <f t="shared" si="1283"/>
        <v>#N/A</v>
      </c>
      <c r="BI1164" s="5" t="e">
        <f t="shared" si="1284"/>
        <v>#N/A</v>
      </c>
      <c r="BJ1164" s="8" t="e">
        <f t="shared" si="1285"/>
        <v>#N/A</v>
      </c>
      <c r="BK1164" s="8" t="e">
        <f t="shared" si="1286"/>
        <v>#N/A</v>
      </c>
      <c r="BL1164" s="8" t="e">
        <f t="shared" si="1287"/>
        <v>#N/A</v>
      </c>
      <c r="BM1164" s="8" t="e">
        <f t="shared" si="1288"/>
        <v>#N/A</v>
      </c>
      <c r="BN1164" s="8" t="e">
        <f t="shared" si="1289"/>
        <v>#N/A</v>
      </c>
    </row>
    <row r="1165" spans="1:66" x14ac:dyDescent="0.25">
      <c r="A1165" t="s">
        <v>19</v>
      </c>
      <c r="B1165" t="s">
        <v>152</v>
      </c>
      <c r="C1165" t="s">
        <v>140</v>
      </c>
      <c r="D1165" s="18" t="s">
        <v>551</v>
      </c>
      <c r="E1165">
        <f>VLOOKUP(A1165,home!$A$2:$E$405,3,FALSE)</f>
        <v>1.4805999999999999</v>
      </c>
      <c r="F1165">
        <f>VLOOKUP(B1165,home!$B$2:$E$405,3,FALSE)</f>
        <v>0.6754</v>
      </c>
      <c r="G1165">
        <f>VLOOKUP(C1165,away!$B$2:$E$405,4,FALSE)</f>
        <v>0.52529999999999999</v>
      </c>
      <c r="H1165">
        <f>VLOOKUP(A1165,away!$A$2:$E$405,3,FALSE)</f>
        <v>1.3222</v>
      </c>
      <c r="I1165">
        <f>VLOOKUP(C1165,away!$B$2:$E$405,3,FALSE)</f>
        <v>1.8068</v>
      </c>
      <c r="J1165">
        <f>VLOOKUP(B1165,home!$B$2:$E$405,4,FALSE)</f>
        <v>1.1765000000000001</v>
      </c>
      <c r="K1165" s="3">
        <f t="shared" si="1234"/>
        <v>0.52529855017199989</v>
      </c>
      <c r="L1165" s="3">
        <f t="shared" si="1235"/>
        <v>2.8106008044399999</v>
      </c>
      <c r="M1165" s="5">
        <f t="shared" si="1236"/>
        <v>3.5582570467919426E-2</v>
      </c>
      <c r="N1165" s="5">
        <f t="shared" si="1237"/>
        <v>1.8691472678191091E-2</v>
      </c>
      <c r="O1165" s="5">
        <f t="shared" si="1238"/>
        <v>0.10000840118117731</v>
      </c>
      <c r="P1165" s="5">
        <f t="shared" si="1239"/>
        <v>5.2534268145492162E-2</v>
      </c>
      <c r="Q1165" s="5">
        <f t="shared" si="1240"/>
        <v>4.9093017492166649E-3</v>
      </c>
      <c r="R1165" s="5">
        <f t="shared" si="1241"/>
        <v>0.14054184640528763</v>
      </c>
      <c r="S1165" s="5">
        <f t="shared" si="1242"/>
        <v>1.9390457837150224E-2</v>
      </c>
      <c r="T1165" s="5">
        <f t="shared" si="1243"/>
        <v>1.3798087445587056E-2</v>
      </c>
      <c r="U1165" s="5">
        <f t="shared" si="1244"/>
        <v>7.3826428155193483E-2</v>
      </c>
      <c r="V1165" s="5">
        <f t="shared" si="1245"/>
        <v>3.1809066382939687E-3</v>
      </c>
      <c r="W1165" s="5">
        <f t="shared" si="1246"/>
        <v>8.5961636374012581E-4</v>
      </c>
      <c r="X1165" s="5">
        <f t="shared" si="1247"/>
        <v>2.4160384434377849E-3</v>
      </c>
      <c r="Y1165" s="5">
        <f t="shared" si="1248"/>
        <v>3.3952597963421028E-3</v>
      </c>
      <c r="Z1165" s="5">
        <f t="shared" si="1249"/>
        <v>0.13166900885472813</v>
      </c>
      <c r="AA1165" s="5">
        <f t="shared" si="1250"/>
        <v>6.9165539453972899E-2</v>
      </c>
      <c r="AB1165" s="5">
        <f t="shared" si="1251"/>
        <v>1.816627879851811E-2</v>
      </c>
      <c r="AC1165" s="5">
        <f t="shared" si="1252"/>
        <v>2.935190601824486E-4</v>
      </c>
      <c r="AD1165" s="5">
        <f t="shared" si="1253"/>
        <v>1.1288880739420363E-4</v>
      </c>
      <c r="AE1165" s="5">
        <f t="shared" si="1254"/>
        <v>3.172853728744209E-4</v>
      </c>
      <c r="AF1165" s="5">
        <f t="shared" si="1255"/>
        <v>4.4588126211894642E-4</v>
      </c>
      <c r="AG1165" s="5">
        <f t="shared" si="1256"/>
        <v>4.1773141133207784E-4</v>
      </c>
      <c r="AH1165" s="5">
        <f t="shared" si="1257"/>
        <v>9.2517255551729086E-2</v>
      </c>
      <c r="AI1165" s="5">
        <f t="shared" si="1258"/>
        <v>4.8599180207215695E-2</v>
      </c>
      <c r="AJ1165" s="5">
        <f t="shared" si="1259"/>
        <v>1.276453945119908E-2</v>
      </c>
      <c r="AK1165" s="5">
        <f t="shared" si="1260"/>
        <v>2.2350646891093908E-3</v>
      </c>
      <c r="AL1165" s="5">
        <f t="shared" si="1261"/>
        <v>1.7334114776603695E-5</v>
      </c>
      <c r="AM1165" s="5">
        <f t="shared" si="1262"/>
        <v>1.1860065370964265E-5</v>
      </c>
      <c r="AN1165" s="5">
        <f t="shared" si="1263"/>
        <v>3.3333909272343143E-5</v>
      </c>
      <c r="AO1165" s="5">
        <f t="shared" si="1264"/>
        <v>4.6844156107988821E-5</v>
      </c>
      <c r="AP1165" s="5">
        <f t="shared" si="1265"/>
        <v>4.3886740946808777E-5</v>
      </c>
      <c r="AQ1165" s="5">
        <f t="shared" si="1266"/>
        <v>3.0837027352337656E-5</v>
      </c>
      <c r="AR1165" s="5">
        <f t="shared" si="1267"/>
        <v>5.200581457565414E-2</v>
      </c>
      <c r="AS1165" s="5">
        <f t="shared" si="1268"/>
        <v>2.7318578997104978E-2</v>
      </c>
      <c r="AT1165" s="5">
        <f t="shared" si="1269"/>
        <v>7.1752049699692465E-3</v>
      </c>
      <c r="AU1165" s="5">
        <f t="shared" si="1270"/>
        <v>1.256374922637258E-3</v>
      </c>
      <c r="AV1165" s="5">
        <f t="shared" si="1271"/>
        <v>1.649929813334525E-4</v>
      </c>
      <c r="AW1165" s="5">
        <f t="shared" si="1272"/>
        <v>7.1089348721061139E-7</v>
      </c>
      <c r="AX1165" s="5">
        <f t="shared" si="1273"/>
        <v>1.0383458573854445E-6</v>
      </c>
      <c r="AY1165" s="5">
        <f t="shared" si="1274"/>
        <v>2.9183757020544719E-6</v>
      </c>
      <c r="AZ1165" s="5">
        <f t="shared" si="1275"/>
        <v>4.1011945479262251E-6</v>
      </c>
      <c r="BA1165" s="5">
        <f t="shared" si="1276"/>
        <v>3.842273565188797E-6</v>
      </c>
      <c r="BB1165" s="5">
        <f t="shared" si="1277"/>
        <v>2.6997742932995449E-6</v>
      </c>
      <c r="BC1165" s="5">
        <f t="shared" si="1278"/>
        <v>1.5175975601108259E-6</v>
      </c>
      <c r="BD1165" s="5">
        <f t="shared" si="1279"/>
        <v>2.4361264046981832E-2</v>
      </c>
      <c r="BE1165" s="5">
        <f t="shared" si="1280"/>
        <v>1.2796936684236824E-2</v>
      </c>
      <c r="BF1165" s="5">
        <f t="shared" si="1281"/>
        <v>3.3611061434362416E-3</v>
      </c>
      <c r="BG1165" s="5">
        <f t="shared" si="1282"/>
        <v>5.8852806137375336E-4</v>
      </c>
      <c r="BH1165" s="5">
        <f t="shared" si="1283"/>
        <v>7.7288234343792577E-5</v>
      </c>
      <c r="BI1165" s="5">
        <f t="shared" si="1284"/>
        <v>8.1198794892296056E-6</v>
      </c>
      <c r="BJ1165" s="8">
        <f t="shared" si="1285"/>
        <v>4.5546442790810882E-2</v>
      </c>
      <c r="BK1165" s="8">
        <f t="shared" si="1286"/>
        <v>0.11100197463951689</v>
      </c>
      <c r="BL1165" s="8">
        <f t="shared" si="1287"/>
        <v>0.68693874338996341</v>
      </c>
      <c r="BM1165" s="8">
        <f t="shared" si="1288"/>
        <v>0.62288610156552038</v>
      </c>
      <c r="BN1165" s="8">
        <f t="shared" si="1289"/>
        <v>0.35226786062728432</v>
      </c>
    </row>
    <row r="1166" spans="1:66" x14ac:dyDescent="0.25">
      <c r="A1166" t="s">
        <v>19</v>
      </c>
      <c r="B1166" t="s">
        <v>21</v>
      </c>
      <c r="C1166" t="s">
        <v>137</v>
      </c>
      <c r="D1166" s="18" t="s">
        <v>551</v>
      </c>
      <c r="E1166">
        <f>VLOOKUP(A1166,home!$A$2:$E$405,3,FALSE)</f>
        <v>1.4805999999999999</v>
      </c>
      <c r="F1166">
        <f>VLOOKUP(B1166,home!$B$2:$E$405,3,FALSE)</f>
        <v>1.3508</v>
      </c>
      <c r="G1166">
        <f>VLOOKUP(C1166,away!$B$2:$E$405,4,FALSE)</f>
        <v>0.56279999999999997</v>
      </c>
      <c r="H1166">
        <f>VLOOKUP(A1166,away!$A$2:$E$405,3,FALSE)</f>
        <v>1.3222</v>
      </c>
      <c r="I1166">
        <f>VLOOKUP(C1166,away!$B$2:$E$405,3,FALSE)</f>
        <v>1.3446</v>
      </c>
      <c r="J1166">
        <f>VLOOKUP(B1166,home!$B$2:$E$405,4,FALSE)</f>
        <v>1.3025</v>
      </c>
      <c r="K1166" s="3">
        <f t="shared" si="1234"/>
        <v>1.1255968933439999</v>
      </c>
      <c r="L1166" s="3">
        <f t="shared" si="1235"/>
        <v>2.3156237313000001</v>
      </c>
      <c r="M1166" s="5">
        <f t="shared" si="1236"/>
        <v>3.2025570260011904E-2</v>
      </c>
      <c r="N1166" s="5">
        <f t="shared" si="1237"/>
        <v>3.604788239223939E-2</v>
      </c>
      <c r="O1166" s="5">
        <f t="shared" si="1238"/>
        <v>7.4159170502499067E-2</v>
      </c>
      <c r="P1166" s="5">
        <f t="shared" si="1239"/>
        <v>8.3473331930580957E-2</v>
      </c>
      <c r="Q1166" s="5">
        <f t="shared" si="1240"/>
        <v>2.0287692216167268E-2</v>
      </c>
      <c r="R1166" s="5">
        <f t="shared" si="1241"/>
        <v>8.5862367554554925E-2</v>
      </c>
      <c r="S1166" s="5">
        <f t="shared" si="1242"/>
        <v>5.4392451773865452E-2</v>
      </c>
      <c r="T1166" s="5">
        <f t="shared" si="1243"/>
        <v>4.6978661549067213E-2</v>
      </c>
      <c r="U1166" s="5">
        <f t="shared" si="1244"/>
        <v>9.664641417456768E-2</v>
      </c>
      <c r="V1166" s="5">
        <f t="shared" si="1245"/>
        <v>1.5752409869765047E-2</v>
      </c>
      <c r="W1166" s="5">
        <f t="shared" si="1246"/>
        <v>7.6119211105457104E-3</v>
      </c>
      <c r="X1166" s="5">
        <f t="shared" si="1247"/>
        <v>1.7626345164363098E-2</v>
      </c>
      <c r="Y1166" s="5">
        <f t="shared" si="1248"/>
        <v>2.0407991579342099E-2</v>
      </c>
      <c r="Z1166" s="5">
        <f t="shared" si="1249"/>
        <v>6.6274978644976848E-2</v>
      </c>
      <c r="AA1166" s="5">
        <f t="shared" si="1250"/>
        <v>7.4598910069225879E-2</v>
      </c>
      <c r="AB1166" s="5">
        <f t="shared" si="1251"/>
        <v>4.1984150710384541E-2</v>
      </c>
      <c r="AC1166" s="5">
        <f t="shared" si="1252"/>
        <v>2.5661255347872937E-3</v>
      </c>
      <c r="AD1166" s="5">
        <f t="shared" si="1253"/>
        <v>2.1419886886024655E-3</v>
      </c>
      <c r="AE1166" s="5">
        <f t="shared" si="1254"/>
        <v>4.9600398395040352E-3</v>
      </c>
      <c r="AF1166" s="5">
        <f t="shared" si="1255"/>
        <v>5.7427929802744953E-3</v>
      </c>
      <c r="AG1166" s="5">
        <f t="shared" si="1256"/>
        <v>4.432715903022225E-3</v>
      </c>
      <c r="AH1166" s="5">
        <f t="shared" si="1257"/>
        <v>3.8366978335427279E-2</v>
      </c>
      <c r="AI1166" s="5">
        <f t="shared" si="1258"/>
        <v>4.3185751621353491E-2</v>
      </c>
      <c r="AJ1166" s="5">
        <f t="shared" si="1259"/>
        <v>2.430487393086055E-2</v>
      </c>
      <c r="AK1166" s="5">
        <f t="shared" si="1260"/>
        <v>9.1191635298980712E-3</v>
      </c>
      <c r="AL1166" s="5">
        <f t="shared" si="1261"/>
        <v>2.6754002729912268E-4</v>
      </c>
      <c r="AM1166" s="5">
        <f t="shared" si="1262"/>
        <v>4.8220316269378412E-4</v>
      </c>
      <c r="AN1166" s="5">
        <f t="shared" si="1263"/>
        <v>1.1166010868416414E-3</v>
      </c>
      <c r="AO1166" s="5">
        <f t="shared" si="1264"/>
        <v>1.2928139875429388E-3</v>
      </c>
      <c r="AP1166" s="5">
        <f t="shared" si="1265"/>
        <v>9.9789024990367065E-4</v>
      </c>
      <c r="AQ1166" s="5">
        <f t="shared" si="1266"/>
        <v>5.7768458597745685E-4</v>
      </c>
      <c r="AR1166" s="5">
        <f t="shared" si="1267"/>
        <v>1.7768697106357662E-2</v>
      </c>
      <c r="AS1166" s="5">
        <f t="shared" si="1268"/>
        <v>2.0000390261686707E-2</v>
      </c>
      <c r="AT1166" s="5">
        <f t="shared" si="1269"/>
        <v>1.1256188572111074E-2</v>
      </c>
      <c r="AU1166" s="5">
        <f t="shared" si="1270"/>
        <v>4.2233102958874873E-3</v>
      </c>
      <c r="AV1166" s="5">
        <f t="shared" si="1271"/>
        <v>1.1884362371696712E-3</v>
      </c>
      <c r="AW1166" s="5">
        <f t="shared" si="1272"/>
        <v>1.9370335538950892E-5</v>
      </c>
      <c r="AX1166" s="5">
        <f t="shared" si="1273"/>
        <v>9.0461063648129207E-5</v>
      </c>
      <c r="AY1166" s="5">
        <f t="shared" si="1274"/>
        <v>2.0947378574224772E-4</v>
      </c>
      <c r="AZ1166" s="5">
        <f t="shared" si="1275"/>
        <v>2.4253123467500028E-4</v>
      </c>
      <c r="BA1166" s="5">
        <f t="shared" si="1276"/>
        <v>1.8720369419830671E-4</v>
      </c>
      <c r="BB1166" s="5">
        <f t="shared" si="1277"/>
        <v>1.0837332921815679E-4</v>
      </c>
      <c r="BC1166" s="5">
        <f t="shared" si="1278"/>
        <v>5.0190370595510279E-5</v>
      </c>
      <c r="BD1166" s="5">
        <f t="shared" si="1279"/>
        <v>6.8576027822939102E-3</v>
      </c>
      <c r="BE1166" s="5">
        <f t="shared" si="1280"/>
        <v>7.7188963875371953E-3</v>
      </c>
      <c r="BF1166" s="5">
        <f t="shared" si="1281"/>
        <v>4.3441828969280451E-3</v>
      </c>
      <c r="BG1166" s="5">
        <f t="shared" si="1282"/>
        <v>1.6299329243001156E-3</v>
      </c>
      <c r="BH1166" s="5">
        <f t="shared" si="1283"/>
        <v>4.5866185898782783E-4</v>
      </c>
      <c r="BI1166" s="5">
        <f t="shared" si="1284"/>
        <v>1.0325367271441642E-4</v>
      </c>
      <c r="BJ1166" s="8">
        <f t="shared" si="1285"/>
        <v>0.17159345797416481</v>
      </c>
      <c r="BK1166" s="8">
        <f t="shared" si="1286"/>
        <v>0.18868690318205203</v>
      </c>
      <c r="BL1166" s="8">
        <f t="shared" si="1287"/>
        <v>0.56377733342474567</v>
      </c>
      <c r="BM1166" s="8">
        <f t="shared" si="1288"/>
        <v>0.65828655491968269</v>
      </c>
      <c r="BN1166" s="8">
        <f t="shared" si="1289"/>
        <v>0.33185601485605354</v>
      </c>
    </row>
    <row r="1167" spans="1:66" x14ac:dyDescent="0.25">
      <c r="A1167" t="s">
        <v>141</v>
      </c>
      <c r="B1167" t="s">
        <v>144</v>
      </c>
      <c r="C1167" t="s">
        <v>240</v>
      </c>
      <c r="D1167" s="18" t="s">
        <v>551</v>
      </c>
      <c r="E1167">
        <f>VLOOKUP(A1167,home!$A$2:$E$405,3,FALSE)</f>
        <v>1.3167</v>
      </c>
      <c r="F1167">
        <f>VLOOKUP(B1167,home!$B$2:$E$405,3,FALSE)</f>
        <v>0.6754</v>
      </c>
      <c r="G1167">
        <f>VLOOKUP(C1167,away!$B$2:$E$405,4,FALSE)</f>
        <v>1.1814</v>
      </c>
      <c r="H1167">
        <f>VLOOKUP(A1167,away!$A$2:$E$405,3,FALSE)</f>
        <v>1.0889</v>
      </c>
      <c r="I1167">
        <f>VLOOKUP(C1167,away!$B$2:$E$405,3,FALSE)</f>
        <v>1.3774999999999999</v>
      </c>
      <c r="J1167">
        <f>VLOOKUP(B1167,home!$B$2:$E$405,4,FALSE)</f>
        <v>1.2184999999999999</v>
      </c>
      <c r="K1167" s="3">
        <f t="shared" si="1234"/>
        <v>1.050618051252</v>
      </c>
      <c r="L1167" s="3">
        <f t="shared" si="1235"/>
        <v>1.8277009553749999</v>
      </c>
      <c r="M1167" s="5">
        <f t="shared" si="1236"/>
        <v>5.6229204353998426E-2</v>
      </c>
      <c r="N1167" s="5">
        <f t="shared" si="1237"/>
        <v>5.9075417101848299E-2</v>
      </c>
      <c r="O1167" s="5">
        <f t="shared" si="1238"/>
        <v>0.10277017051777905</v>
      </c>
      <c r="P1167" s="5">
        <f t="shared" si="1239"/>
        <v>0.10797219627622476</v>
      </c>
      <c r="Q1167" s="5">
        <f t="shared" si="1240"/>
        <v>3.1032849796221462E-2</v>
      </c>
      <c r="R1167" s="5">
        <f t="shared" si="1241"/>
        <v>9.3916569419698212E-2</v>
      </c>
      <c r="S1167" s="5">
        <f t="shared" si="1242"/>
        <v>5.1832474346058428E-2</v>
      </c>
      <c r="T1167" s="5">
        <f t="shared" si="1243"/>
        <v>5.6718769220562848E-2</v>
      </c>
      <c r="U1167" s="5">
        <f t="shared" si="1244"/>
        <v>9.8670443143996506E-2</v>
      </c>
      <c r="V1167" s="5">
        <f t="shared" si="1245"/>
        <v>1.1058836295067731E-2</v>
      </c>
      <c r="W1167" s="5">
        <f t="shared" si="1246"/>
        <v>1.0867890725900742E-2</v>
      </c>
      <c r="X1167" s="5">
        <f t="shared" si="1247"/>
        <v>1.9863254262639889E-2</v>
      </c>
      <c r="Y1167" s="5">
        <f t="shared" si="1248"/>
        <v>1.8152044396341733E-2</v>
      </c>
      <c r="Z1167" s="5">
        <f t="shared" si="1249"/>
        <v>5.7217134551308294E-2</v>
      </c>
      <c r="AA1167" s="5">
        <f t="shared" si="1250"/>
        <v>6.0113354400518994E-2</v>
      </c>
      <c r="AB1167" s="5">
        <f t="shared" si="1251"/>
        <v>3.1578087627247051E-2</v>
      </c>
      <c r="AC1167" s="5">
        <f t="shared" si="1252"/>
        <v>1.3272093842912253E-3</v>
      </c>
      <c r="AD1167" s="5">
        <f t="shared" si="1253"/>
        <v>2.8545005439163797E-3</v>
      </c>
      <c r="AE1167" s="5">
        <f t="shared" si="1254"/>
        <v>5.2171733712344246E-3</v>
      </c>
      <c r="AF1167" s="5">
        <f t="shared" si="1255"/>
        <v>4.7677163774810837E-3</v>
      </c>
      <c r="AG1167" s="5">
        <f t="shared" si="1256"/>
        <v>2.904653259359736E-3</v>
      </c>
      <c r="AH1167" s="5">
        <f t="shared" si="1257"/>
        <v>2.6143952870811542E-2</v>
      </c>
      <c r="AI1167" s="5">
        <f t="shared" si="1258"/>
        <v>2.7467308817156151E-2</v>
      </c>
      <c r="AJ1167" s="5">
        <f t="shared" si="1259"/>
        <v>1.4428825231308735E-2</v>
      </c>
      <c r="AK1167" s="5">
        <f t="shared" si="1260"/>
        <v>5.0530614154577578E-3</v>
      </c>
      <c r="AL1167" s="5">
        <f t="shared" si="1261"/>
        <v>1.0194112741710853E-4</v>
      </c>
      <c r="AM1167" s="5">
        <f t="shared" si="1262"/>
        <v>5.9979795974944041E-4</v>
      </c>
      <c r="AN1167" s="5">
        <f t="shared" si="1263"/>
        <v>1.0962513040660281E-3</v>
      </c>
      <c r="AO1167" s="5">
        <f t="shared" si="1264"/>
        <v>1.0018097778862847E-3</v>
      </c>
      <c r="AP1167" s="5">
        <f t="shared" si="1265"/>
        <v>6.1033622938225945E-4</v>
      </c>
      <c r="AQ1167" s="5">
        <f t="shared" si="1266"/>
        <v>2.7887802738548291E-4</v>
      </c>
      <c r="AR1167" s="5">
        <f t="shared" si="1267"/>
        <v>9.5566655278522469E-3</v>
      </c>
      <c r="AS1167" s="5">
        <f t="shared" si="1268"/>
        <v>1.0040405313339293E-2</v>
      </c>
      <c r="AT1167" s="5">
        <f t="shared" si="1269"/>
        <v>5.2743155320403769E-3</v>
      </c>
      <c r="AU1167" s="5">
        <f t="shared" si="1270"/>
        <v>1.847097035320139E-3</v>
      </c>
      <c r="AV1167" s="5">
        <f t="shared" si="1271"/>
        <v>4.8514837193034766E-4</v>
      </c>
      <c r="AW1167" s="5">
        <f t="shared" si="1272"/>
        <v>5.4374706883261623E-6</v>
      </c>
      <c r="AX1167" s="5">
        <f t="shared" si="1273"/>
        <v>1.0502642726948042E-4</v>
      </c>
      <c r="AY1167" s="5">
        <f t="shared" si="1274"/>
        <v>1.9195690146005232E-4</v>
      </c>
      <c r="AZ1167" s="5">
        <f t="shared" si="1275"/>
        <v>1.754199060946812E-4</v>
      </c>
      <c r="BA1167" s="5">
        <f t="shared" si="1276"/>
        <v>1.0687170998701384E-4</v>
      </c>
      <c r="BB1167" s="5">
        <f t="shared" si="1277"/>
        <v>4.8832381611456318E-5</v>
      </c>
      <c r="BC1167" s="5">
        <f t="shared" si="1278"/>
        <v>1.7850198104899059E-5</v>
      </c>
      <c r="BD1167" s="5">
        <f t="shared" si="1279"/>
        <v>2.9111211192424757E-3</v>
      </c>
      <c r="BE1167" s="5">
        <f t="shared" si="1280"/>
        <v>3.0584763972570706E-3</v>
      </c>
      <c r="BF1167" s="5">
        <f t="shared" si="1281"/>
        <v>1.6066452561432304E-3</v>
      </c>
      <c r="BG1167" s="5">
        <f t="shared" si="1282"/>
        <v>5.6265683602082378E-4</v>
      </c>
      <c r="BH1167" s="5">
        <f t="shared" si="1283"/>
        <v>1.4778435714595347E-4</v>
      </c>
      <c r="BI1167" s="5">
        <f t="shared" si="1284"/>
        <v>3.1052982662042259E-5</v>
      </c>
      <c r="BJ1167" s="8">
        <f t="shared" si="1285"/>
        <v>0.21568729987850366</v>
      </c>
      <c r="BK1167" s="8">
        <f t="shared" si="1286"/>
        <v>0.22871381868451771</v>
      </c>
      <c r="BL1167" s="8">
        <f t="shared" si="1287"/>
        <v>0.49566314217292801</v>
      </c>
      <c r="BM1167" s="8">
        <f t="shared" si="1288"/>
        <v>0.54609846839071585</v>
      </c>
      <c r="BN1167" s="8">
        <f t="shared" si="1289"/>
        <v>0.45099640746577024</v>
      </c>
    </row>
    <row r="1168" spans="1:66" x14ac:dyDescent="0.25">
      <c r="A1168" t="s">
        <v>141</v>
      </c>
      <c r="B1168" t="s">
        <v>139</v>
      </c>
      <c r="C1168" t="s">
        <v>500</v>
      </c>
      <c r="D1168" s="18" t="s">
        <v>551</v>
      </c>
      <c r="E1168">
        <f>VLOOKUP(A1168,home!$A$2:$E$405,3,FALSE)</f>
        <v>1.3167</v>
      </c>
      <c r="F1168">
        <f>VLOOKUP(B1168,home!$B$2:$E$405,3,FALSE)</f>
        <v>0.6754</v>
      </c>
      <c r="G1168" t="e">
        <f>VLOOKUP(C1168,away!$B$2:$E$405,4,FALSE)</f>
        <v>#N/A</v>
      </c>
      <c r="H1168">
        <f>VLOOKUP(A1168,away!$A$2:$E$405,3,FALSE)</f>
        <v>1.0889</v>
      </c>
      <c r="I1168" t="e">
        <f>VLOOKUP(C1168,away!$B$2:$E$405,3,FALSE)</f>
        <v>#N/A</v>
      </c>
      <c r="J1168">
        <f>VLOOKUP(B1168,home!$B$2:$E$405,4,FALSE)</f>
        <v>1.4705999999999999</v>
      </c>
      <c r="K1168" s="3" t="e">
        <f t="shared" si="1234"/>
        <v>#N/A</v>
      </c>
      <c r="L1168" s="3" t="e">
        <f t="shared" si="1235"/>
        <v>#N/A</v>
      </c>
      <c r="M1168" s="5" t="e">
        <f t="shared" si="1236"/>
        <v>#N/A</v>
      </c>
      <c r="N1168" s="5" t="e">
        <f t="shared" si="1237"/>
        <v>#N/A</v>
      </c>
      <c r="O1168" s="5" t="e">
        <f t="shared" si="1238"/>
        <v>#N/A</v>
      </c>
      <c r="P1168" s="5" t="e">
        <f t="shared" si="1239"/>
        <v>#N/A</v>
      </c>
      <c r="Q1168" s="5" t="e">
        <f t="shared" si="1240"/>
        <v>#N/A</v>
      </c>
      <c r="R1168" s="5" t="e">
        <f t="shared" si="1241"/>
        <v>#N/A</v>
      </c>
      <c r="S1168" s="5" t="e">
        <f t="shared" si="1242"/>
        <v>#N/A</v>
      </c>
      <c r="T1168" s="5" t="e">
        <f t="shared" si="1243"/>
        <v>#N/A</v>
      </c>
      <c r="U1168" s="5" t="e">
        <f t="shared" si="1244"/>
        <v>#N/A</v>
      </c>
      <c r="V1168" s="5" t="e">
        <f t="shared" si="1245"/>
        <v>#N/A</v>
      </c>
      <c r="W1168" s="5" t="e">
        <f t="shared" si="1246"/>
        <v>#N/A</v>
      </c>
      <c r="X1168" s="5" t="e">
        <f t="shared" si="1247"/>
        <v>#N/A</v>
      </c>
      <c r="Y1168" s="5" t="e">
        <f t="shared" si="1248"/>
        <v>#N/A</v>
      </c>
      <c r="Z1168" s="5" t="e">
        <f t="shared" si="1249"/>
        <v>#N/A</v>
      </c>
      <c r="AA1168" s="5" t="e">
        <f t="shared" si="1250"/>
        <v>#N/A</v>
      </c>
      <c r="AB1168" s="5" t="e">
        <f t="shared" si="1251"/>
        <v>#N/A</v>
      </c>
      <c r="AC1168" s="5" t="e">
        <f t="shared" si="1252"/>
        <v>#N/A</v>
      </c>
      <c r="AD1168" s="5" t="e">
        <f t="shared" si="1253"/>
        <v>#N/A</v>
      </c>
      <c r="AE1168" s="5" t="e">
        <f t="shared" si="1254"/>
        <v>#N/A</v>
      </c>
      <c r="AF1168" s="5" t="e">
        <f t="shared" si="1255"/>
        <v>#N/A</v>
      </c>
      <c r="AG1168" s="5" t="e">
        <f t="shared" si="1256"/>
        <v>#N/A</v>
      </c>
      <c r="AH1168" s="5" t="e">
        <f t="shared" si="1257"/>
        <v>#N/A</v>
      </c>
      <c r="AI1168" s="5" t="e">
        <f t="shared" si="1258"/>
        <v>#N/A</v>
      </c>
      <c r="AJ1168" s="5" t="e">
        <f t="shared" si="1259"/>
        <v>#N/A</v>
      </c>
      <c r="AK1168" s="5" t="e">
        <f t="shared" si="1260"/>
        <v>#N/A</v>
      </c>
      <c r="AL1168" s="5" t="e">
        <f t="shared" si="1261"/>
        <v>#N/A</v>
      </c>
      <c r="AM1168" s="5" t="e">
        <f t="shared" si="1262"/>
        <v>#N/A</v>
      </c>
      <c r="AN1168" s="5" t="e">
        <f t="shared" si="1263"/>
        <v>#N/A</v>
      </c>
      <c r="AO1168" s="5" t="e">
        <f t="shared" si="1264"/>
        <v>#N/A</v>
      </c>
      <c r="AP1168" s="5" t="e">
        <f t="shared" si="1265"/>
        <v>#N/A</v>
      </c>
      <c r="AQ1168" s="5" t="e">
        <f t="shared" si="1266"/>
        <v>#N/A</v>
      </c>
      <c r="AR1168" s="5" t="e">
        <f t="shared" si="1267"/>
        <v>#N/A</v>
      </c>
      <c r="AS1168" s="5" t="e">
        <f t="shared" si="1268"/>
        <v>#N/A</v>
      </c>
      <c r="AT1168" s="5" t="e">
        <f t="shared" si="1269"/>
        <v>#N/A</v>
      </c>
      <c r="AU1168" s="5" t="e">
        <f t="shared" si="1270"/>
        <v>#N/A</v>
      </c>
      <c r="AV1168" s="5" t="e">
        <f t="shared" si="1271"/>
        <v>#N/A</v>
      </c>
      <c r="AW1168" s="5" t="e">
        <f t="shared" si="1272"/>
        <v>#N/A</v>
      </c>
      <c r="AX1168" s="5" t="e">
        <f t="shared" si="1273"/>
        <v>#N/A</v>
      </c>
      <c r="AY1168" s="5" t="e">
        <f t="shared" si="1274"/>
        <v>#N/A</v>
      </c>
      <c r="AZ1168" s="5" t="e">
        <f t="shared" si="1275"/>
        <v>#N/A</v>
      </c>
      <c r="BA1168" s="5" t="e">
        <f t="shared" si="1276"/>
        <v>#N/A</v>
      </c>
      <c r="BB1168" s="5" t="e">
        <f t="shared" si="1277"/>
        <v>#N/A</v>
      </c>
      <c r="BC1168" s="5" t="e">
        <f t="shared" si="1278"/>
        <v>#N/A</v>
      </c>
      <c r="BD1168" s="5" t="e">
        <f t="shared" si="1279"/>
        <v>#N/A</v>
      </c>
      <c r="BE1168" s="5" t="e">
        <f t="shared" si="1280"/>
        <v>#N/A</v>
      </c>
      <c r="BF1168" s="5" t="e">
        <f t="shared" si="1281"/>
        <v>#N/A</v>
      </c>
      <c r="BG1168" s="5" t="e">
        <f t="shared" si="1282"/>
        <v>#N/A</v>
      </c>
      <c r="BH1168" s="5" t="e">
        <f t="shared" si="1283"/>
        <v>#N/A</v>
      </c>
      <c r="BI1168" s="5" t="e">
        <f t="shared" si="1284"/>
        <v>#N/A</v>
      </c>
      <c r="BJ1168" s="8" t="e">
        <f t="shared" si="1285"/>
        <v>#N/A</v>
      </c>
      <c r="BK1168" s="8" t="e">
        <f t="shared" si="1286"/>
        <v>#N/A</v>
      </c>
      <c r="BL1168" s="8" t="e">
        <f t="shared" si="1287"/>
        <v>#N/A</v>
      </c>
      <c r="BM1168" s="8" t="e">
        <f t="shared" si="1288"/>
        <v>#N/A</v>
      </c>
      <c r="BN1168" s="8" t="e">
        <f t="shared" si="1289"/>
        <v>#N/A</v>
      </c>
    </row>
    <row r="1169" spans="1:66" x14ac:dyDescent="0.25">
      <c r="A1169" t="s">
        <v>141</v>
      </c>
      <c r="B1169" t="s">
        <v>466</v>
      </c>
      <c r="C1169" t="s">
        <v>157</v>
      </c>
      <c r="D1169" s="18" t="s">
        <v>551</v>
      </c>
      <c r="E1169">
        <f>VLOOKUP(A1169,home!$A$2:$E$405,3,FALSE)</f>
        <v>1.3167</v>
      </c>
      <c r="F1169">
        <f>VLOOKUP(B1169,home!$B$2:$E$405,3,FALSE)</f>
        <v>0.71730000000000005</v>
      </c>
      <c r="G1169">
        <f>VLOOKUP(C1169,away!$B$2:$E$405,4,FALSE)</f>
        <v>0.84389999999999998</v>
      </c>
      <c r="H1169">
        <f>VLOOKUP(A1169,away!$A$2:$E$405,3,FALSE)</f>
        <v>1.0889</v>
      </c>
      <c r="I1169">
        <f>VLOOKUP(C1169,away!$B$2:$E$405,3,FALSE)</f>
        <v>1.0204</v>
      </c>
      <c r="J1169">
        <f>VLOOKUP(B1169,home!$B$2:$E$405,4,FALSE)</f>
        <v>0.91839999999999999</v>
      </c>
      <c r="K1169" s="3">
        <f t="shared" si="1234"/>
        <v>0.79703731314900006</v>
      </c>
      <c r="L1169" s="3">
        <f t="shared" si="1235"/>
        <v>1.020446693504</v>
      </c>
      <c r="M1169" s="5">
        <f t="shared" si="1236"/>
        <v>0.16243391990516451</v>
      </c>
      <c r="N1169" s="5">
        <f t="shared" si="1237"/>
        <v>0.12946589508547218</v>
      </c>
      <c r="O1169" s="5">
        <f t="shared" si="1238"/>
        <v>0.16575515648011868</v>
      </c>
      <c r="P1169" s="5">
        <f t="shared" si="1239"/>
        <v>0.13211304456150585</v>
      </c>
      <c r="Q1169" s="5">
        <f t="shared" si="1240"/>
        <v>5.1594574581677551E-2</v>
      </c>
      <c r="R1169" s="5">
        <f t="shared" si="1241"/>
        <v>8.4572150680687602E-2</v>
      </c>
      <c r="S1169" s="5">
        <f t="shared" si="1242"/>
        <v>2.686301074538603E-2</v>
      </c>
      <c r="T1169" s="5">
        <f t="shared" si="1243"/>
        <v>5.2649513034618373E-2</v>
      </c>
      <c r="U1169" s="5">
        <f t="shared" si="1244"/>
        <v>6.7407159745767622E-2</v>
      </c>
      <c r="V1169" s="5">
        <f t="shared" si="1245"/>
        <v>2.4276224912009479E-3</v>
      </c>
      <c r="W1169" s="5">
        <f t="shared" si="1246"/>
        <v>1.370760036588199E-2</v>
      </c>
      <c r="X1169" s="5">
        <f t="shared" si="1247"/>
        <v>1.3987875469238494E-2</v>
      </c>
      <c r="Y1169" s="5">
        <f t="shared" si="1248"/>
        <v>7.1369406358650668E-3</v>
      </c>
      <c r="Z1169" s="5">
        <f t="shared" si="1249"/>
        <v>2.8767123841543247E-2</v>
      </c>
      <c r="AA1169" s="5">
        <f t="shared" si="1250"/>
        <v>2.2928471093688171E-2</v>
      </c>
      <c r="AB1169" s="5">
        <f t="shared" si="1251"/>
        <v>9.1374234975638673E-3</v>
      </c>
      <c r="AC1169" s="5">
        <f t="shared" si="1252"/>
        <v>1.2340425823074478E-4</v>
      </c>
      <c r="AD1169" s="5">
        <f t="shared" si="1253"/>
        <v>2.7313672413357072E-3</v>
      </c>
      <c r="AE1169" s="5">
        <f t="shared" si="1254"/>
        <v>2.787214670166164E-3</v>
      </c>
      <c r="AF1169" s="5">
        <f t="shared" si="1255"/>
        <v>1.4221019971284519E-3</v>
      </c>
      <c r="AG1169" s="5">
        <f t="shared" si="1256"/>
        <v>4.8372642693172128E-4</v>
      </c>
      <c r="AH1169" s="5">
        <f t="shared" si="1257"/>
        <v>7.3388291014307213E-3</v>
      </c>
      <c r="AI1169" s="5">
        <f t="shared" si="1258"/>
        <v>5.8493206286640322E-3</v>
      </c>
      <c r="AJ1169" s="5">
        <f t="shared" si="1259"/>
        <v>2.3310633988087E-3</v>
      </c>
      <c r="AK1169" s="5">
        <f t="shared" si="1260"/>
        <v>6.1931483605548747E-4</v>
      </c>
      <c r="AL1169" s="5">
        <f t="shared" si="1261"/>
        <v>4.014755606768957E-6</v>
      </c>
      <c r="AM1169" s="5">
        <f t="shared" si="1262"/>
        <v>4.3540032145148182E-4</v>
      </c>
      <c r="AN1169" s="5">
        <f t="shared" si="1263"/>
        <v>4.443028183757433E-4</v>
      </c>
      <c r="AO1169" s="5">
        <f t="shared" si="1264"/>
        <v>2.2669367096301774E-4</v>
      </c>
      <c r="AP1169" s="5">
        <f t="shared" si="1265"/>
        <v>7.7109602324165069E-5</v>
      </c>
      <c r="AQ1169" s="5">
        <f t="shared" si="1266"/>
        <v>1.9671559682275645E-5</v>
      </c>
      <c r="AR1169" s="5">
        <f t="shared" si="1267"/>
        <v>1.4977767781491826E-3</v>
      </c>
      <c r="AS1169" s="5">
        <f t="shared" si="1268"/>
        <v>1.1937839789529904E-3</v>
      </c>
      <c r="AT1169" s="5">
        <f t="shared" si="1269"/>
        <v>4.7574518753250696E-4</v>
      </c>
      <c r="AU1169" s="5">
        <f t="shared" si="1270"/>
        <v>1.2639555533815885E-4</v>
      </c>
      <c r="AV1169" s="5">
        <f t="shared" si="1271"/>
        <v>2.5185493455175464E-5</v>
      </c>
      <c r="AW1169" s="5">
        <f t="shared" si="1272"/>
        <v>9.0703822256236088E-8</v>
      </c>
      <c r="AX1169" s="5">
        <f t="shared" si="1273"/>
        <v>5.7838383725649973E-5</v>
      </c>
      <c r="AY1169" s="5">
        <f t="shared" si="1274"/>
        <v>5.9020987430455077E-5</v>
      </c>
      <c r="AZ1169" s="5">
        <f t="shared" si="1275"/>
        <v>3.0113885735374512E-5</v>
      </c>
      <c r="BA1169" s="5">
        <f t="shared" si="1276"/>
        <v>1.0243205042406732E-5</v>
      </c>
      <c r="BB1169" s="5">
        <f t="shared" si="1277"/>
        <v>2.6131611791018618E-6</v>
      </c>
      <c r="BC1169" s="5">
        <f t="shared" si="1278"/>
        <v>5.3331833696150189E-7</v>
      </c>
      <c r="BD1169" s="5">
        <f t="shared" si="1279"/>
        <v>2.5473356014490115E-4</v>
      </c>
      <c r="BE1169" s="5">
        <f t="shared" si="1280"/>
        <v>2.030321523467712E-4</v>
      </c>
      <c r="BF1169" s="5">
        <f t="shared" si="1281"/>
        <v>8.0912100594664489E-5</v>
      </c>
      <c r="BG1169" s="5">
        <f t="shared" si="1282"/>
        <v>2.1496654419737664E-5</v>
      </c>
      <c r="BH1169" s="5">
        <f t="shared" si="1283"/>
        <v>4.2834089201000707E-6</v>
      </c>
      <c r="BI1169" s="5">
        <f t="shared" si="1284"/>
        <v>6.8280734735900424E-7</v>
      </c>
      <c r="BJ1169" s="8">
        <f t="shared" si="1285"/>
        <v>0.27733035042256232</v>
      </c>
      <c r="BK1169" s="8">
        <f t="shared" si="1286"/>
        <v>0.32402403770452537</v>
      </c>
      <c r="BL1169" s="8">
        <f t="shared" si="1287"/>
        <v>0.3698229171399865</v>
      </c>
      <c r="BM1169" s="8">
        <f t="shared" si="1288"/>
        <v>0.27395075753038278</v>
      </c>
      <c r="BN1169" s="8">
        <f t="shared" si="1289"/>
        <v>0.72593474129462632</v>
      </c>
    </row>
    <row r="1170" spans="1:66" x14ac:dyDescent="0.25">
      <c r="A1170" t="s">
        <v>141</v>
      </c>
      <c r="B1170" t="s">
        <v>150</v>
      </c>
      <c r="C1170" t="s">
        <v>154</v>
      </c>
      <c r="D1170" s="18" t="s">
        <v>551</v>
      </c>
      <c r="E1170">
        <f>VLOOKUP(A1170,home!$A$2:$E$405,3,FALSE)</f>
        <v>1.3167</v>
      </c>
      <c r="F1170">
        <f>VLOOKUP(B1170,home!$B$2:$E$405,3,FALSE)</f>
        <v>0.63790000000000002</v>
      </c>
      <c r="G1170">
        <f>VLOOKUP(C1170,away!$B$2:$E$405,4,FALSE)</f>
        <v>0.71730000000000005</v>
      </c>
      <c r="H1170">
        <f>VLOOKUP(A1170,away!$A$2:$E$405,3,FALSE)</f>
        <v>1.0889</v>
      </c>
      <c r="I1170">
        <f>VLOOKUP(C1170,away!$B$2:$E$405,3,FALSE)</f>
        <v>1.0204</v>
      </c>
      <c r="J1170">
        <f>VLOOKUP(B1170,home!$B$2:$E$405,4,FALSE)</f>
        <v>1.0504</v>
      </c>
      <c r="K1170" s="3">
        <f t="shared" si="1234"/>
        <v>0.60247671768900013</v>
      </c>
      <c r="L1170" s="3">
        <f t="shared" si="1235"/>
        <v>1.1671136834239999</v>
      </c>
      <c r="M1170" s="5">
        <f t="shared" si="1236"/>
        <v>0.17040277131849182</v>
      </c>
      <c r="N1170" s="5">
        <f t="shared" si="1237"/>
        <v>0.10266370234907424</v>
      </c>
      <c r="O1170" s="5">
        <f t="shared" si="1238"/>
        <v>0.1988794060991825</v>
      </c>
      <c r="P1170" s="5">
        <f t="shared" si="1239"/>
        <v>0.11982021180257318</v>
      </c>
      <c r="Q1170" s="5">
        <f t="shared" si="1240"/>
        <v>3.0926245208535368E-2</v>
      </c>
      <c r="R1170" s="5">
        <f t="shared" si="1241"/>
        <v>0.11605743810479724</v>
      </c>
      <c r="S1170" s="5">
        <f t="shared" si="1242"/>
        <v>2.1063159720536066E-2</v>
      </c>
      <c r="T1170" s="5">
        <f t="shared" si="1243"/>
        <v>3.6094443959807536E-2</v>
      </c>
      <c r="U1170" s="5">
        <f t="shared" si="1244"/>
        <v>6.9921904372772528E-2</v>
      </c>
      <c r="V1170" s="5">
        <f t="shared" si="1245"/>
        <v>1.6456385065533664E-3</v>
      </c>
      <c r="W1170" s="5">
        <f t="shared" si="1246"/>
        <v>6.2107809012278527E-3</v>
      </c>
      <c r="X1170" s="5">
        <f t="shared" si="1247"/>
        <v>7.2486873745714686E-3</v>
      </c>
      <c r="Y1170" s="5">
        <f t="shared" si="1248"/>
        <v>4.2300211108625757E-3</v>
      </c>
      <c r="Z1170" s="5">
        <f t="shared" si="1249"/>
        <v>4.5150741358414244E-2</v>
      </c>
      <c r="AA1170" s="5">
        <f t="shared" si="1250"/>
        <v>2.72022704548424E-2</v>
      </c>
      <c r="AB1170" s="5">
        <f t="shared" si="1251"/>
        <v>8.1943673086609554E-3</v>
      </c>
      <c r="AC1170" s="5">
        <f t="shared" si="1252"/>
        <v>7.232157702014186E-5</v>
      </c>
      <c r="AD1170" s="5">
        <f t="shared" si="1253"/>
        <v>9.3546272291432147E-4</v>
      </c>
      <c r="AE1170" s="5">
        <f t="shared" si="1254"/>
        <v>1.0917913442463783E-3</v>
      </c>
      <c r="AF1170" s="5">
        <f t="shared" si="1255"/>
        <v>6.3712230865691562E-4</v>
      </c>
      <c r="AG1170" s="5">
        <f t="shared" si="1256"/>
        <v>2.4786472148272506E-4</v>
      </c>
      <c r="AH1170" s="5">
        <f t="shared" si="1257"/>
        <v>1.3174012014035813E-2</v>
      </c>
      <c r="AI1170" s="5">
        <f t="shared" si="1258"/>
        <v>7.9370355170117497E-3</v>
      </c>
      <c r="AJ1170" s="5">
        <f t="shared" si="1259"/>
        <v>2.3909395532351273E-3</v>
      </c>
      <c r="AK1170" s="5">
        <f t="shared" si="1260"/>
        <v>4.8016180474196805E-4</v>
      </c>
      <c r="AL1170" s="5">
        <f t="shared" si="1261"/>
        <v>2.0341421936743164E-6</v>
      </c>
      <c r="AM1170" s="5">
        <f t="shared" si="1262"/>
        <v>1.1271890216436703E-4</v>
      </c>
      <c r="AN1170" s="5">
        <f t="shared" si="1263"/>
        <v>1.315557730965639E-4</v>
      </c>
      <c r="AO1170" s="5">
        <f t="shared" si="1264"/>
        <v>7.6770271457211336E-5</v>
      </c>
      <c r="AP1170" s="5">
        <f t="shared" si="1265"/>
        <v>2.9866544765962082E-5</v>
      </c>
      <c r="AQ1170" s="5">
        <f t="shared" si="1266"/>
        <v>8.71441326823746E-6</v>
      </c>
      <c r="AR1170" s="5">
        <f t="shared" si="1267"/>
        <v>3.0751139374346681E-3</v>
      </c>
      <c r="AS1170" s="5">
        <f t="shared" si="1268"/>
        <v>1.8526845515453362E-3</v>
      </c>
      <c r="AT1170" s="5">
        <f t="shared" si="1269"/>
        <v>5.5809965376407559E-4</v>
      </c>
      <c r="AU1170" s="5">
        <f t="shared" si="1270"/>
        <v>1.1208068251438257E-4</v>
      </c>
      <c r="AV1170" s="5">
        <f t="shared" si="1271"/>
        <v>1.6881500429402029E-5</v>
      </c>
      <c r="AW1170" s="5">
        <f t="shared" si="1272"/>
        <v>3.9731250749284472E-8</v>
      </c>
      <c r="AX1170" s="5">
        <f t="shared" si="1273"/>
        <v>1.1318419032915892E-5</v>
      </c>
      <c r="AY1170" s="5">
        <f t="shared" si="1274"/>
        <v>1.3209881728042774E-5</v>
      </c>
      <c r="AZ1170" s="5">
        <f t="shared" si="1275"/>
        <v>7.7087168606056999E-6</v>
      </c>
      <c r="BA1170" s="5">
        <f t="shared" si="1276"/>
        <v>2.9989829765514024E-6</v>
      </c>
      <c r="BB1170" s="5">
        <f t="shared" si="1277"/>
        <v>8.7503851707219574E-7</v>
      </c>
      <c r="BC1170" s="5">
        <f t="shared" si="1278"/>
        <v>2.0425388535960069E-7</v>
      </c>
      <c r="BD1170" s="5">
        <f t="shared" si="1279"/>
        <v>5.9816792574464222E-4</v>
      </c>
      <c r="BE1170" s="5">
        <f t="shared" si="1280"/>
        <v>3.6038224852946959E-4</v>
      </c>
      <c r="BF1170" s="5">
        <f t="shared" si="1281"/>
        <v>1.0856095710370815E-4</v>
      </c>
      <c r="BG1170" s="5">
        <f t="shared" si="1282"/>
        <v>2.1801816368339479E-5</v>
      </c>
      <c r="BH1170" s="5">
        <f t="shared" si="1283"/>
        <v>3.2837716913138707E-6</v>
      </c>
      <c r="BI1170" s="5">
        <f t="shared" si="1284"/>
        <v>3.956791980445676E-7</v>
      </c>
      <c r="BJ1170" s="8">
        <f t="shared" si="1285"/>
        <v>0.19068206319913225</v>
      </c>
      <c r="BK1170" s="8">
        <f t="shared" si="1286"/>
        <v>0.31301934694909628</v>
      </c>
      <c r="BL1170" s="8">
        <f t="shared" si="1287"/>
        <v>0.45094498795360355</v>
      </c>
      <c r="BM1170" s="8">
        <f t="shared" si="1288"/>
        <v>0.26103419442711467</v>
      </c>
      <c r="BN1170" s="8">
        <f t="shared" si="1289"/>
        <v>0.73874977488265436</v>
      </c>
    </row>
    <row r="1171" spans="1:66" x14ac:dyDescent="0.25">
      <c r="A1171" t="s">
        <v>141</v>
      </c>
      <c r="B1171" t="s">
        <v>147</v>
      </c>
      <c r="C1171" t="s">
        <v>153</v>
      </c>
      <c r="D1171" s="18" t="s">
        <v>551</v>
      </c>
      <c r="E1171">
        <f>VLOOKUP(A1171,home!$A$2:$E$405,3,FALSE)</f>
        <v>1.3167</v>
      </c>
      <c r="F1171">
        <f>VLOOKUP(B1171,home!$B$2:$E$405,3,FALSE)</f>
        <v>1.3080000000000001</v>
      </c>
      <c r="G1171">
        <f>VLOOKUP(C1171,away!$B$2:$E$405,4,FALSE)</f>
        <v>0.92820000000000003</v>
      </c>
      <c r="H1171">
        <f>VLOOKUP(A1171,away!$A$2:$E$405,3,FALSE)</f>
        <v>1.0889</v>
      </c>
      <c r="I1171">
        <f>VLOOKUP(C1171,away!$B$2:$E$405,3,FALSE)</f>
        <v>1.1735</v>
      </c>
      <c r="J1171">
        <f>VLOOKUP(B1171,home!$B$2:$E$405,4,FALSE)</f>
        <v>0.76529999999999998</v>
      </c>
      <c r="K1171" s="3">
        <f t="shared" si="1234"/>
        <v>1.59858650952</v>
      </c>
      <c r="L1171" s="3">
        <f t="shared" si="1235"/>
        <v>0.97791882199500002</v>
      </c>
      <c r="M1171" s="5">
        <f t="shared" si="1236"/>
        <v>7.6039272289041088E-2</v>
      </c>
      <c r="N1171" s="5">
        <f t="shared" si="1237"/>
        <v>0.12155535487497908</v>
      </c>
      <c r="O1171" s="5">
        <f t="shared" si="1238"/>
        <v>7.4360235582256101E-2</v>
      </c>
      <c r="P1171" s="5">
        <f t="shared" si="1239"/>
        <v>0.11887126944652372</v>
      </c>
      <c r="Q1171" s="5">
        <f t="shared" si="1240"/>
        <v>9.7158375231528871E-2</v>
      </c>
      <c r="R1171" s="5">
        <f t="shared" si="1241"/>
        <v>3.6359136991935284E-2</v>
      </c>
      <c r="S1171" s="5">
        <f t="shared" si="1242"/>
        <v>4.6457502401244494E-2</v>
      </c>
      <c r="T1171" s="5">
        <f t="shared" si="1243"/>
        <v>9.5013003853364905E-2</v>
      </c>
      <c r="U1171" s="5">
        <f t="shared" si="1244"/>
        <v>5.8123225893097347E-2</v>
      </c>
      <c r="V1171" s="5">
        <f t="shared" si="1245"/>
        <v>8.0696053784751701E-3</v>
      </c>
      <c r="W1171" s="5">
        <f t="shared" si="1246"/>
        <v>5.1772022644001374E-2</v>
      </c>
      <c r="X1171" s="5">
        <f t="shared" si="1247"/>
        <v>5.0628835396320286E-2</v>
      </c>
      <c r="Y1171" s="5">
        <f t="shared" si="1248"/>
        <v>2.4755445534874146E-2</v>
      </c>
      <c r="Z1171" s="5">
        <f t="shared" si="1249"/>
        <v>1.1852094805302728E-2</v>
      </c>
      <c r="AA1171" s="5">
        <f t="shared" si="1250"/>
        <v>1.8946598865309014E-2</v>
      </c>
      <c r="AB1171" s="5">
        <f t="shared" si="1251"/>
        <v>1.5143888673684968E-2</v>
      </c>
      <c r="AC1171" s="5">
        <f t="shared" si="1252"/>
        <v>7.8844474571767339E-4</v>
      </c>
      <c r="AD1171" s="5">
        <f t="shared" si="1253"/>
        <v>2.0690514242316143E-2</v>
      </c>
      <c r="AE1171" s="5">
        <f t="shared" si="1254"/>
        <v>2.0233643314316575E-2</v>
      </c>
      <c r="AF1171" s="5">
        <f t="shared" si="1255"/>
        <v>9.8934303173017352E-3</v>
      </c>
      <c r="AG1171" s="5">
        <f t="shared" si="1256"/>
        <v>3.2249905737951104E-3</v>
      </c>
      <c r="AH1171" s="5">
        <f t="shared" si="1257"/>
        <v>2.8975966475436755E-3</v>
      </c>
      <c r="AI1171" s="5">
        <f t="shared" si="1258"/>
        <v>4.6320589107936988E-3</v>
      </c>
      <c r="AJ1171" s="5">
        <f t="shared" si="1259"/>
        <v>3.7023734430483564E-3</v>
      </c>
      <c r="AK1171" s="5">
        <f t="shared" si="1260"/>
        <v>1.9728547464207382E-3</v>
      </c>
      <c r="AL1171" s="5">
        <f t="shared" si="1261"/>
        <v>4.9302643221328627E-5</v>
      </c>
      <c r="AM1171" s="5">
        <f t="shared" si="1262"/>
        <v>6.6151153885595946E-3</v>
      </c>
      <c r="AN1171" s="5">
        <f t="shared" si="1263"/>
        <v>6.4690458481411958E-3</v>
      </c>
      <c r="AO1171" s="5">
        <f t="shared" si="1264"/>
        <v>3.1631008476229417E-3</v>
      </c>
      <c r="AP1171" s="5">
        <f t="shared" si="1265"/>
        <v>1.0310852849196043E-3</v>
      </c>
      <c r="AQ1171" s="5">
        <f t="shared" si="1266"/>
        <v>2.5207942680123958E-4</v>
      </c>
      <c r="AR1171" s="5">
        <f t="shared" si="1267"/>
        <v>5.6672286003651463E-4</v>
      </c>
      <c r="AS1171" s="5">
        <f t="shared" si="1268"/>
        <v>9.0595551869096351E-4</v>
      </c>
      <c r="AT1171" s="5">
        <f t="shared" si="1269"/>
        <v>7.2412413520228441E-4</v>
      </c>
      <c r="AU1171" s="5">
        <f t="shared" si="1270"/>
        <v>3.8585835791740268E-4</v>
      </c>
      <c r="AV1171" s="5">
        <f t="shared" si="1271"/>
        <v>1.5420699138807493E-4</v>
      </c>
      <c r="AW1171" s="5">
        <f t="shared" si="1272"/>
        <v>2.1409506234089903E-6</v>
      </c>
      <c r="AX1171" s="5">
        <f t="shared" si="1273"/>
        <v>1.7624723698449224E-3</v>
      </c>
      <c r="AY1171" s="5">
        <f t="shared" si="1274"/>
        <v>1.7235549037174825E-3</v>
      </c>
      <c r="AZ1171" s="5">
        <f t="shared" si="1275"/>
        <v>8.4274839054355294E-4</v>
      </c>
      <c r="BA1171" s="5">
        <f t="shared" si="1276"/>
        <v>2.7471317110617783E-4</v>
      </c>
      <c r="BB1171" s="5">
        <f t="shared" si="1277"/>
        <v>6.7161795168666077E-5</v>
      </c>
      <c r="BC1171" s="5">
        <f t="shared" si="1278"/>
        <v>1.3135756722882285E-5</v>
      </c>
      <c r="BD1171" s="5">
        <f t="shared" si="1279"/>
        <v>9.2368158614090904E-5</v>
      </c>
      <c r="BE1171" s="5">
        <f t="shared" si="1280"/>
        <v>1.4765849226968931E-4</v>
      </c>
      <c r="BF1171" s="5">
        <f t="shared" si="1281"/>
        <v>1.180224368791943E-4</v>
      </c>
      <c r="BG1171" s="5">
        <f t="shared" si="1282"/>
        <v>6.2889691805251892E-5</v>
      </c>
      <c r="BH1171" s="5">
        <f t="shared" si="1283"/>
        <v>2.513365322693655E-5</v>
      </c>
      <c r="BI1171" s="5">
        <f t="shared" si="1284"/>
        <v>8.035663796706907E-6</v>
      </c>
      <c r="BJ1171" s="8">
        <f t="shared" si="1285"/>
        <v>0.51713982916594659</v>
      </c>
      <c r="BK1171" s="8">
        <f t="shared" si="1286"/>
        <v>0.25199895180794102</v>
      </c>
      <c r="BL1171" s="8">
        <f t="shared" si="1287"/>
        <v>0.21932894571391628</v>
      </c>
      <c r="BM1171" s="8">
        <f t="shared" si="1288"/>
        <v>0.4742547631237482</v>
      </c>
      <c r="BN1171" s="8">
        <f t="shared" si="1289"/>
        <v>0.52434364441626413</v>
      </c>
    </row>
    <row r="1172" spans="1:66" x14ac:dyDescent="0.25">
      <c r="A1172" t="s">
        <v>141</v>
      </c>
      <c r="B1172" t="s">
        <v>501</v>
      </c>
      <c r="C1172" t="s">
        <v>428</v>
      </c>
      <c r="D1172" s="18" t="s">
        <v>551</v>
      </c>
      <c r="E1172">
        <f>VLOOKUP(A1172,home!$A$2:$E$405,3,FALSE)</f>
        <v>1.3167</v>
      </c>
      <c r="F1172" t="e">
        <f>VLOOKUP(B1172,home!$B$2:$E$405,3,FALSE)</f>
        <v>#N/A</v>
      </c>
      <c r="G1172">
        <f>VLOOKUP(C1172,away!$B$2:$E$405,4,FALSE)</f>
        <v>0.92820000000000003</v>
      </c>
      <c r="H1172">
        <f>VLOOKUP(A1172,away!$A$2:$E$405,3,FALSE)</f>
        <v>1.0889</v>
      </c>
      <c r="I1172">
        <f>VLOOKUP(C1172,away!$B$2:$E$405,3,FALSE)</f>
        <v>0.81630000000000003</v>
      </c>
      <c r="J1172" t="e">
        <f>VLOOKUP(B1172,home!$B$2:$E$405,4,FALSE)</f>
        <v>#N/A</v>
      </c>
      <c r="K1172" s="3" t="e">
        <f t="shared" si="1234"/>
        <v>#N/A</v>
      </c>
      <c r="L1172" s="3" t="e">
        <f t="shared" si="1235"/>
        <v>#N/A</v>
      </c>
      <c r="M1172" s="5" t="e">
        <f t="shared" si="1236"/>
        <v>#N/A</v>
      </c>
      <c r="N1172" s="5" t="e">
        <f t="shared" si="1237"/>
        <v>#N/A</v>
      </c>
      <c r="O1172" s="5" t="e">
        <f t="shared" si="1238"/>
        <v>#N/A</v>
      </c>
      <c r="P1172" s="5" t="e">
        <f t="shared" si="1239"/>
        <v>#N/A</v>
      </c>
      <c r="Q1172" s="5" t="e">
        <f t="shared" si="1240"/>
        <v>#N/A</v>
      </c>
      <c r="R1172" s="5" t="e">
        <f t="shared" si="1241"/>
        <v>#N/A</v>
      </c>
      <c r="S1172" s="5" t="e">
        <f t="shared" si="1242"/>
        <v>#N/A</v>
      </c>
      <c r="T1172" s="5" t="e">
        <f t="shared" si="1243"/>
        <v>#N/A</v>
      </c>
      <c r="U1172" s="5" t="e">
        <f t="shared" si="1244"/>
        <v>#N/A</v>
      </c>
      <c r="V1172" s="5" t="e">
        <f t="shared" si="1245"/>
        <v>#N/A</v>
      </c>
      <c r="W1172" s="5" t="e">
        <f t="shared" si="1246"/>
        <v>#N/A</v>
      </c>
      <c r="X1172" s="5" t="e">
        <f t="shared" si="1247"/>
        <v>#N/A</v>
      </c>
      <c r="Y1172" s="5" t="e">
        <f t="shared" si="1248"/>
        <v>#N/A</v>
      </c>
      <c r="Z1172" s="5" t="e">
        <f t="shared" si="1249"/>
        <v>#N/A</v>
      </c>
      <c r="AA1172" s="5" t="e">
        <f t="shared" si="1250"/>
        <v>#N/A</v>
      </c>
      <c r="AB1172" s="5" t="e">
        <f t="shared" si="1251"/>
        <v>#N/A</v>
      </c>
      <c r="AC1172" s="5" t="e">
        <f t="shared" si="1252"/>
        <v>#N/A</v>
      </c>
      <c r="AD1172" s="5" t="e">
        <f t="shared" si="1253"/>
        <v>#N/A</v>
      </c>
      <c r="AE1172" s="5" t="e">
        <f t="shared" si="1254"/>
        <v>#N/A</v>
      </c>
      <c r="AF1172" s="5" t="e">
        <f t="shared" si="1255"/>
        <v>#N/A</v>
      </c>
      <c r="AG1172" s="5" t="e">
        <f t="shared" si="1256"/>
        <v>#N/A</v>
      </c>
      <c r="AH1172" s="5" t="e">
        <f t="shared" si="1257"/>
        <v>#N/A</v>
      </c>
      <c r="AI1172" s="5" t="e">
        <f t="shared" si="1258"/>
        <v>#N/A</v>
      </c>
      <c r="AJ1172" s="5" t="e">
        <f t="shared" si="1259"/>
        <v>#N/A</v>
      </c>
      <c r="AK1172" s="5" t="e">
        <f t="shared" si="1260"/>
        <v>#N/A</v>
      </c>
      <c r="AL1172" s="5" t="e">
        <f t="shared" si="1261"/>
        <v>#N/A</v>
      </c>
      <c r="AM1172" s="5" t="e">
        <f t="shared" si="1262"/>
        <v>#N/A</v>
      </c>
      <c r="AN1172" s="5" t="e">
        <f t="shared" si="1263"/>
        <v>#N/A</v>
      </c>
      <c r="AO1172" s="5" t="e">
        <f t="shared" si="1264"/>
        <v>#N/A</v>
      </c>
      <c r="AP1172" s="5" t="e">
        <f t="shared" si="1265"/>
        <v>#N/A</v>
      </c>
      <c r="AQ1172" s="5" t="e">
        <f t="shared" si="1266"/>
        <v>#N/A</v>
      </c>
      <c r="AR1172" s="5" t="e">
        <f t="shared" si="1267"/>
        <v>#N/A</v>
      </c>
      <c r="AS1172" s="5" t="e">
        <f t="shared" si="1268"/>
        <v>#N/A</v>
      </c>
      <c r="AT1172" s="5" t="e">
        <f t="shared" si="1269"/>
        <v>#N/A</v>
      </c>
      <c r="AU1172" s="5" t="e">
        <f t="shared" si="1270"/>
        <v>#N/A</v>
      </c>
      <c r="AV1172" s="5" t="e">
        <f t="shared" si="1271"/>
        <v>#N/A</v>
      </c>
      <c r="AW1172" s="5" t="e">
        <f t="shared" si="1272"/>
        <v>#N/A</v>
      </c>
      <c r="AX1172" s="5" t="e">
        <f t="shared" si="1273"/>
        <v>#N/A</v>
      </c>
      <c r="AY1172" s="5" t="e">
        <f t="shared" si="1274"/>
        <v>#N/A</v>
      </c>
      <c r="AZ1172" s="5" t="e">
        <f t="shared" si="1275"/>
        <v>#N/A</v>
      </c>
      <c r="BA1172" s="5" t="e">
        <f t="shared" si="1276"/>
        <v>#N/A</v>
      </c>
      <c r="BB1172" s="5" t="e">
        <f t="shared" si="1277"/>
        <v>#N/A</v>
      </c>
      <c r="BC1172" s="5" t="e">
        <f t="shared" si="1278"/>
        <v>#N/A</v>
      </c>
      <c r="BD1172" s="5" t="e">
        <f t="shared" si="1279"/>
        <v>#N/A</v>
      </c>
      <c r="BE1172" s="5" t="e">
        <f t="shared" si="1280"/>
        <v>#N/A</v>
      </c>
      <c r="BF1172" s="5" t="e">
        <f t="shared" si="1281"/>
        <v>#N/A</v>
      </c>
      <c r="BG1172" s="5" t="e">
        <f t="shared" si="1282"/>
        <v>#N/A</v>
      </c>
      <c r="BH1172" s="5" t="e">
        <f t="shared" si="1283"/>
        <v>#N/A</v>
      </c>
      <c r="BI1172" s="5" t="e">
        <f t="shared" si="1284"/>
        <v>#N/A</v>
      </c>
      <c r="BJ1172" s="8" t="e">
        <f t="shared" si="1285"/>
        <v>#N/A</v>
      </c>
      <c r="BK1172" s="8" t="e">
        <f t="shared" si="1286"/>
        <v>#N/A</v>
      </c>
      <c r="BL1172" s="8" t="e">
        <f t="shared" si="1287"/>
        <v>#N/A</v>
      </c>
      <c r="BM1172" s="8" t="e">
        <f t="shared" si="1288"/>
        <v>#N/A</v>
      </c>
      <c r="BN1172" s="8" t="e">
        <f t="shared" si="1289"/>
        <v>#N/A</v>
      </c>
    </row>
    <row r="1173" spans="1:66" x14ac:dyDescent="0.25">
      <c r="A1173" t="s">
        <v>141</v>
      </c>
      <c r="B1173" t="s">
        <v>143</v>
      </c>
      <c r="C1173" t="s">
        <v>238</v>
      </c>
      <c r="D1173" s="18" t="s">
        <v>551</v>
      </c>
      <c r="E1173">
        <f>VLOOKUP(A1173,home!$A$2:$E$405,3,FALSE)</f>
        <v>1.3167</v>
      </c>
      <c r="F1173">
        <f>VLOOKUP(B1173,home!$B$2:$E$405,3,FALSE)</f>
        <v>0.80169999999999997</v>
      </c>
      <c r="G1173">
        <f>VLOOKUP(C1173,away!$B$2:$E$405,4,FALSE)</f>
        <v>0.71730000000000005</v>
      </c>
      <c r="H1173">
        <f>VLOOKUP(A1173,away!$A$2:$E$405,3,FALSE)</f>
        <v>1.0889</v>
      </c>
      <c r="I1173">
        <f>VLOOKUP(C1173,away!$B$2:$E$405,3,FALSE)</f>
        <v>1.1735</v>
      </c>
      <c r="J1173">
        <f>VLOOKUP(B1173,home!$B$2:$E$405,4,FALSE)</f>
        <v>0.71430000000000005</v>
      </c>
      <c r="K1173" s="3">
        <f t="shared" si="1234"/>
        <v>0.75718072514699997</v>
      </c>
      <c r="L1173" s="3">
        <f t="shared" si="1235"/>
        <v>0.91274979034500014</v>
      </c>
      <c r="M1173" s="5">
        <f t="shared" si="1236"/>
        <v>0.18826014634793317</v>
      </c>
      <c r="N1173" s="5">
        <f t="shared" si="1237"/>
        <v>0.14254695412800836</v>
      </c>
      <c r="O1173" s="5">
        <f t="shared" si="1238"/>
        <v>0.17183440910939504</v>
      </c>
      <c r="P1173" s="5">
        <f t="shared" si="1239"/>
        <v>0.13010970249465797</v>
      </c>
      <c r="Q1173" s="5">
        <f t="shared" si="1240"/>
        <v>5.3966903047070747E-2</v>
      </c>
      <c r="R1173" s="5">
        <f t="shared" si="1241"/>
        <v>7.842091044432864E-2</v>
      </c>
      <c r="S1173" s="5">
        <f t="shared" si="1242"/>
        <v>2.2480242116621328E-2</v>
      </c>
      <c r="T1173" s="5">
        <f t="shared" si="1243"/>
        <v>4.9258279441782772E-2</v>
      </c>
      <c r="U1173" s="5">
        <f t="shared" si="1244"/>
        <v>5.9378801836924705E-2</v>
      </c>
      <c r="V1173" s="5">
        <f t="shared" si="1245"/>
        <v>1.726274148088105E-3</v>
      </c>
      <c r="W1173" s="5">
        <f t="shared" si="1246"/>
        <v>1.3620899594372959E-2</v>
      </c>
      <c r="X1173" s="5">
        <f t="shared" si="1247"/>
        <v>1.2432473249074216E-2</v>
      </c>
      <c r="Y1173" s="5">
        <f t="shared" si="1248"/>
        <v>5.6738686757811562E-3</v>
      </c>
      <c r="Z1173" s="5">
        <f t="shared" si="1249"/>
        <v>2.3859556522241671E-2</v>
      </c>
      <c r="AA1173" s="5">
        <f t="shared" si="1250"/>
        <v>1.806599630919678E-2</v>
      </c>
      <c r="AB1173" s="5">
        <f t="shared" si="1251"/>
        <v>6.8396120929503203E-3</v>
      </c>
      <c r="AC1173" s="5">
        <f t="shared" si="1252"/>
        <v>7.4566039397173611E-5</v>
      </c>
      <c r="AD1173" s="5">
        <f t="shared" si="1253"/>
        <v>2.5783706580054487E-3</v>
      </c>
      <c r="AE1173" s="5">
        <f t="shared" si="1254"/>
        <v>2.3534072775261731E-3</v>
      </c>
      <c r="AF1173" s="5">
        <f t="shared" si="1255"/>
        <v>1.074035999579206E-3</v>
      </c>
      <c r="AG1173" s="5">
        <f t="shared" si="1256"/>
        <v>3.2677537781296767E-4</v>
      </c>
      <c r="AH1173" s="5">
        <f t="shared" si="1257"/>
        <v>5.4444513033501908E-3</v>
      </c>
      <c r="AI1173" s="5">
        <f t="shared" si="1258"/>
        <v>4.1224335858982266E-3</v>
      </c>
      <c r="AJ1173" s="5">
        <f t="shared" si="1259"/>
        <v>1.560713625970383E-3</v>
      </c>
      <c r="AK1173" s="5">
        <f t="shared" si="1260"/>
        <v>3.9391409168635283E-4</v>
      </c>
      <c r="AL1173" s="5">
        <f t="shared" si="1261"/>
        <v>2.0613529502395867E-6</v>
      </c>
      <c r="AM1173" s="5">
        <f t="shared" si="1262"/>
        <v>3.9045851290526264E-4</v>
      </c>
      <c r="AN1173" s="5">
        <f t="shared" si="1263"/>
        <v>3.5639092579269901E-4</v>
      </c>
      <c r="AO1173" s="5">
        <f t="shared" si="1264"/>
        <v>1.6264787139907324E-4</v>
      </c>
      <c r="AP1173" s="5">
        <f t="shared" si="1265"/>
        <v>4.9485603506521563E-5</v>
      </c>
      <c r="AQ1173" s="5">
        <f t="shared" si="1266"/>
        <v>1.1291993556418337E-5</v>
      </c>
      <c r="AR1173" s="5">
        <f t="shared" si="1267"/>
        <v>9.9388435713529009E-4</v>
      </c>
      <c r="AS1173" s="5">
        <f t="shared" si="1268"/>
        <v>7.5255007824795884E-4</v>
      </c>
      <c r="AT1173" s="5">
        <f t="shared" si="1269"/>
        <v>2.8490820697861047E-4</v>
      </c>
      <c r="AU1173" s="5">
        <f t="shared" si="1270"/>
        <v>7.1909000920131964E-5</v>
      </c>
      <c r="AV1173" s="5">
        <f t="shared" si="1271"/>
        <v>1.3612027365325449E-5</v>
      </c>
      <c r="AW1173" s="5">
        <f t="shared" si="1272"/>
        <v>3.9573198206934612E-8</v>
      </c>
      <c r="AX1173" s="5">
        <f t="shared" si="1273"/>
        <v>4.9274609990237652E-5</v>
      </c>
      <c r="AY1173" s="5">
        <f t="shared" si="1274"/>
        <v>4.4975389937921066E-5</v>
      </c>
      <c r="AZ1173" s="5">
        <f t="shared" si="1275"/>
        <v>2.0525638868261039E-5</v>
      </c>
      <c r="BA1173" s="5">
        <f t="shared" si="1276"/>
        <v>6.2449241912341516E-6</v>
      </c>
      <c r="BB1173" s="5">
        <f t="shared" si="1277"/>
        <v>1.4250133115673476E-6</v>
      </c>
      <c r="BC1173" s="5">
        <f t="shared" si="1278"/>
        <v>2.6013612027438622E-7</v>
      </c>
      <c r="BD1173" s="5">
        <f t="shared" si="1279"/>
        <v>1.5119462310040182E-4</v>
      </c>
      <c r="BE1173" s="5">
        <f t="shared" si="1280"/>
        <v>1.144816543574896E-4</v>
      </c>
      <c r="BF1173" s="5">
        <f t="shared" si="1281"/>
        <v>4.3341651031216089E-5</v>
      </c>
      <c r="BG1173" s="5">
        <f t="shared" si="1282"/>
        <v>1.0939154252294807E-5</v>
      </c>
      <c r="BH1173" s="5">
        <f t="shared" si="1283"/>
        <v>2.0707291873118674E-6</v>
      </c>
      <c r="BI1173" s="5">
        <f t="shared" si="1284"/>
        <v>3.1358324552637158E-7</v>
      </c>
      <c r="BJ1173" s="8">
        <f t="shared" si="1285"/>
        <v>0.28492494806859348</v>
      </c>
      <c r="BK1173" s="8">
        <f t="shared" si="1286"/>
        <v>0.34269796788958584</v>
      </c>
      <c r="BL1173" s="8">
        <f t="shared" si="1287"/>
        <v>0.34850044746552228</v>
      </c>
      <c r="BM1173" s="8">
        <f t="shared" si="1288"/>
        <v>0.23479895855780961</v>
      </c>
      <c r="BN1173" s="8">
        <f t="shared" si="1289"/>
        <v>0.7651390255713939</v>
      </c>
    </row>
    <row r="1174" spans="1:66" x14ac:dyDescent="0.25">
      <c r="A1174" t="s">
        <v>141</v>
      </c>
      <c r="B1174" t="s">
        <v>467</v>
      </c>
      <c r="C1174" t="s">
        <v>156</v>
      </c>
      <c r="D1174" s="18" t="s">
        <v>551</v>
      </c>
      <c r="E1174">
        <f>VLOOKUP(A1174,home!$A$2:$E$405,3,FALSE)</f>
        <v>1.3167</v>
      </c>
      <c r="F1174">
        <f>VLOOKUP(B1174,home!$B$2:$E$405,3,FALSE)</f>
        <v>1.0548</v>
      </c>
      <c r="G1174">
        <f>VLOOKUP(C1174,away!$B$2:$E$405,4,FALSE)</f>
        <v>1.0125999999999999</v>
      </c>
      <c r="H1174">
        <f>VLOOKUP(A1174,away!$A$2:$E$405,3,FALSE)</f>
        <v>1.0889</v>
      </c>
      <c r="I1174">
        <f>VLOOKUP(C1174,away!$B$2:$E$405,3,FALSE)</f>
        <v>0.76529999999999998</v>
      </c>
      <c r="J1174">
        <f>VLOOKUP(B1174,home!$B$2:$E$405,4,FALSE)</f>
        <v>1.2244999999999999</v>
      </c>
      <c r="K1174" s="3">
        <f t="shared" si="1234"/>
        <v>1.4063547350159997</v>
      </c>
      <c r="L1174" s="3">
        <f t="shared" si="1235"/>
        <v>1.0204189156649999</v>
      </c>
      <c r="M1174" s="5">
        <f t="shared" si="1236"/>
        <v>8.8321328852610931E-2</v>
      </c>
      <c r="N1174" s="5">
        <f t="shared" si="1237"/>
        <v>0.12421111903477462</v>
      </c>
      <c r="O1174" s="5">
        <f t="shared" si="1238"/>
        <v>9.0124754617873115E-2</v>
      </c>
      <c r="P1174" s="5">
        <f t="shared" si="1239"/>
        <v>0.12674737539900094</v>
      </c>
      <c r="Q1174" s="5">
        <f t="shared" si="1240"/>
        <v>8.734244769809564E-2</v>
      </c>
      <c r="R1174" s="5">
        <f t="shared" si="1241"/>
        <v>4.5982502190872132E-2</v>
      </c>
      <c r="S1174" s="5">
        <f t="shared" si="1242"/>
        <v>4.5472869858378388E-2</v>
      </c>
      <c r="T1174" s="5">
        <f t="shared" si="1243"/>
        <v>8.9125885771617702E-2</v>
      </c>
      <c r="U1174" s="5">
        <f t="shared" si="1244"/>
        <v>6.4667709684016611E-2</v>
      </c>
      <c r="V1174" s="5">
        <f t="shared" si="1245"/>
        <v>7.2507550696288125E-3</v>
      </c>
      <c r="W1174" s="5">
        <f t="shared" si="1246"/>
        <v>4.0944821629368029E-2</v>
      </c>
      <c r="X1174" s="5">
        <f t="shared" si="1247"/>
        <v>4.1780870489136555E-2</v>
      </c>
      <c r="Y1174" s="5">
        <f t="shared" si="1248"/>
        <v>2.131699528003226E-2</v>
      </c>
      <c r="Z1174" s="5">
        <f t="shared" si="1249"/>
        <v>1.5640471675057742E-2</v>
      </c>
      <c r="AA1174" s="5">
        <f t="shared" si="1250"/>
        <v>2.1996051398101079E-2</v>
      </c>
      <c r="AB1174" s="5">
        <f t="shared" si="1251"/>
        <v>1.5467125517687377E-2</v>
      </c>
      <c r="AC1174" s="5">
        <f t="shared" si="1252"/>
        <v>6.5033425863508538E-4</v>
      </c>
      <c r="AD1174" s="5">
        <f t="shared" si="1253"/>
        <v>1.4395735943211823E-2</v>
      </c>
      <c r="AE1174" s="5">
        <f t="shared" si="1254"/>
        <v>1.4689681261371872E-2</v>
      </c>
      <c r="AF1174" s="5">
        <f t="shared" si="1255"/>
        <v>7.4948143120967762E-3</v>
      </c>
      <c r="AG1174" s="5">
        <f t="shared" si="1256"/>
        <v>2.5492834311534379E-3</v>
      </c>
      <c r="AH1174" s="5">
        <f t="shared" si="1257"/>
        <v>3.9899582867878912E-3</v>
      </c>
      <c r="AI1174" s="5">
        <f t="shared" si="1258"/>
        <v>5.6112967291404772E-3</v>
      </c>
      <c r="AJ1174" s="5">
        <f t="shared" si="1259"/>
        <v>3.9457368623032505E-3</v>
      </c>
      <c r="AK1174" s="5">
        <f t="shared" si="1260"/>
        <v>1.8497019064757834E-3</v>
      </c>
      <c r="AL1174" s="5">
        <f t="shared" si="1261"/>
        <v>3.7331032711976877E-5</v>
      </c>
      <c r="AM1174" s="5">
        <f t="shared" si="1262"/>
        <v>4.0491022815551921E-3</v>
      </c>
      <c r="AN1174" s="5">
        <f t="shared" si="1263"/>
        <v>4.1317805595612262E-3</v>
      </c>
      <c r="AO1174" s="5">
        <f t="shared" si="1264"/>
        <v>2.1080735191765961E-3</v>
      </c>
      <c r="AP1174" s="5">
        <f t="shared" si="1265"/>
        <v>7.1703936486009411E-4</v>
      </c>
      <c r="AQ1174" s="5">
        <f t="shared" si="1266"/>
        <v>1.8292013279491438E-4</v>
      </c>
      <c r="AR1174" s="5">
        <f t="shared" si="1267"/>
        <v>8.1428578171053635E-4</v>
      </c>
      <c r="AS1174" s="5">
        <f t="shared" si="1268"/>
        <v>1.1451746647648175E-3</v>
      </c>
      <c r="AT1174" s="5">
        <f t="shared" si="1269"/>
        <v>8.0526090610618067E-4</v>
      </c>
      <c r="AU1174" s="5">
        <f t="shared" si="1270"/>
        <v>3.774941627419005E-4</v>
      </c>
      <c r="AV1174" s="5">
        <f t="shared" si="1271"/>
        <v>1.3272267580324311E-4</v>
      </c>
      <c r="AW1174" s="5">
        <f t="shared" si="1272"/>
        <v>1.4881300406915731E-6</v>
      </c>
      <c r="AX1174" s="5">
        <f t="shared" si="1273"/>
        <v>9.4907902770487087E-4</v>
      </c>
      <c r="AY1174" s="5">
        <f t="shared" si="1274"/>
        <v>9.6845819233099656E-4</v>
      </c>
      <c r="AZ1174" s="5">
        <f t="shared" si="1275"/>
        <v>4.9411652924264066E-4</v>
      </c>
      <c r="BA1174" s="5">
        <f t="shared" si="1276"/>
        <v>1.6806861766064285E-4</v>
      </c>
      <c r="BB1174" s="5">
        <f t="shared" si="1277"/>
        <v>4.2875099147647163E-5</v>
      </c>
      <c r="BC1174" s="5">
        <f t="shared" si="1278"/>
        <v>8.750112436254298E-6</v>
      </c>
      <c r="BD1174" s="5">
        <f t="shared" si="1279"/>
        <v>1.3848543573574866E-4</v>
      </c>
      <c r="BE1174" s="5">
        <f t="shared" si="1280"/>
        <v>1.9475964827772406E-4</v>
      </c>
      <c r="BF1174" s="5">
        <f t="shared" si="1281"/>
        <v>1.3695057677271398E-4</v>
      </c>
      <c r="BG1174" s="5">
        <f t="shared" si="1282"/>
        <v>6.4200364035826157E-5</v>
      </c>
      <c r="BH1174" s="5">
        <f t="shared" si="1283"/>
        <v>2.2572121487883769E-5</v>
      </c>
      <c r="BI1174" s="5">
        <f t="shared" si="1284"/>
        <v>6.3488819867683444E-6</v>
      </c>
      <c r="BJ1174" s="8">
        <f t="shared" si="1285"/>
        <v>0.45767191828732973</v>
      </c>
      <c r="BK1174" s="8">
        <f t="shared" si="1286"/>
        <v>0.26944845266329709</v>
      </c>
      <c r="BL1174" s="8">
        <f t="shared" si="1287"/>
        <v>0.25747309241268096</v>
      </c>
      <c r="BM1174" s="8">
        <f t="shared" si="1288"/>
        <v>0.43653743718284782</v>
      </c>
      <c r="BN1174" s="8">
        <f t="shared" si="1289"/>
        <v>0.56272952779322738</v>
      </c>
    </row>
    <row r="1175" spans="1:66" x14ac:dyDescent="0.25">
      <c r="A1175" t="s">
        <v>141</v>
      </c>
      <c r="B1175" t="s">
        <v>155</v>
      </c>
      <c r="C1175" t="s">
        <v>148</v>
      </c>
      <c r="D1175" s="18" t="s">
        <v>551</v>
      </c>
      <c r="E1175">
        <f>VLOOKUP(A1175,home!$A$2:$E$405,3,FALSE)</f>
        <v>1.3167</v>
      </c>
      <c r="F1175">
        <f>VLOOKUP(B1175,home!$B$2:$E$405,3,FALSE)</f>
        <v>0.80169999999999997</v>
      </c>
      <c r="G1175">
        <f>VLOOKUP(C1175,away!$B$2:$E$405,4,FALSE)</f>
        <v>1.2236</v>
      </c>
      <c r="H1175">
        <f>VLOOKUP(A1175,away!$A$2:$E$405,3,FALSE)</f>
        <v>1.0889</v>
      </c>
      <c r="I1175">
        <f>VLOOKUP(C1175,away!$B$2:$E$405,3,FALSE)</f>
        <v>0.86729999999999996</v>
      </c>
      <c r="J1175">
        <f>VLOOKUP(B1175,home!$B$2:$E$405,4,FALSE)</f>
        <v>1.3774999999999999</v>
      </c>
      <c r="K1175" s="3">
        <f t="shared" si="1234"/>
        <v>1.2916301900039999</v>
      </c>
      <c r="L1175" s="3">
        <f t="shared" si="1235"/>
        <v>1.3009150911749998</v>
      </c>
      <c r="M1175" s="5">
        <f t="shared" si="1236"/>
        <v>7.4829335790232279E-2</v>
      </c>
      <c r="N1175" s="5">
        <f t="shared" si="1237"/>
        <v>9.6651829204610823E-2</v>
      </c>
      <c r="O1175" s="5">
        <f t="shared" si="1238"/>
        <v>9.7346612192114698E-2</v>
      </c>
      <c r="P1175" s="5">
        <f t="shared" si="1239"/>
        <v>0.12573582320194679</v>
      </c>
      <c r="Q1175" s="5">
        <f t="shared" si="1240"/>
        <v>6.2419210259892839E-2</v>
      </c>
      <c r="R1175" s="5">
        <f t="shared" si="1241"/>
        <v>6.3319838437741124E-2</v>
      </c>
      <c r="S1175" s="5">
        <f t="shared" si="1242"/>
        <v>5.2818513853275767E-2</v>
      </c>
      <c r="T1175" s="5">
        <f t="shared" si="1243"/>
        <v>8.120209260631997E-2</v>
      </c>
      <c r="U1175" s="5">
        <f t="shared" si="1244"/>
        <v>8.1785814952362132E-2</v>
      </c>
      <c r="V1175" s="5">
        <f t="shared" si="1245"/>
        <v>9.8612236163964067E-3</v>
      </c>
      <c r="W1175" s="5">
        <f t="shared" si="1246"/>
        <v>2.687417880262833E-2</v>
      </c>
      <c r="X1175" s="5">
        <f t="shared" si="1247"/>
        <v>3.496102476727448E-2</v>
      </c>
      <c r="Y1175" s="5">
        <f t="shared" si="1248"/>
        <v>2.2740662361345153E-2</v>
      </c>
      <c r="Z1175" s="5">
        <f t="shared" si="1249"/>
        <v>2.7457911131473417E-2</v>
      </c>
      <c r="AA1175" s="5">
        <f t="shared" si="1250"/>
        <v>3.5465466971857956E-2</v>
      </c>
      <c r="AB1175" s="5">
        <f t="shared" si="1251"/>
        <v>2.2904133921720745E-2</v>
      </c>
      <c r="AC1175" s="5">
        <f t="shared" si="1252"/>
        <v>1.0356141211966448E-3</v>
      </c>
      <c r="AD1175" s="5">
        <f t="shared" si="1253"/>
        <v>8.6778751682600741E-3</v>
      </c>
      <c r="AE1175" s="5">
        <f t="shared" si="1254"/>
        <v>1.1289178765722321E-2</v>
      </c>
      <c r="AF1175" s="5">
        <f t="shared" si="1255"/>
        <v>7.3431315116502631E-3</v>
      </c>
      <c r="AG1175" s="5">
        <f t="shared" si="1256"/>
        <v>3.1842635333295057E-3</v>
      </c>
      <c r="AH1175" s="5">
        <f t="shared" si="1257"/>
        <v>8.9301027407689415E-3</v>
      </c>
      <c r="AI1175" s="5">
        <f t="shared" si="1258"/>
        <v>1.1534390299814628E-2</v>
      </c>
      <c r="AJ1175" s="5">
        <f t="shared" si="1259"/>
        <v>7.4490833672649333E-3</v>
      </c>
      <c r="AK1175" s="5">
        <f t="shared" si="1260"/>
        <v>3.2071536550053463E-3</v>
      </c>
      <c r="AL1175" s="5">
        <f t="shared" si="1261"/>
        <v>6.9605746288191965E-5</v>
      </c>
      <c r="AM1175" s="5">
        <f t="shared" si="1262"/>
        <v>2.2417211104821511E-3</v>
      </c>
      <c r="AN1175" s="5">
        <f t="shared" si="1263"/>
        <v>2.9162888228318096E-3</v>
      </c>
      <c r="AO1175" s="5">
        <f t="shared" si="1264"/>
        <v>1.8969220699234382E-3</v>
      </c>
      <c r="AP1175" s="5">
        <f t="shared" si="1265"/>
        <v>8.2257818251543974E-4</v>
      </c>
      <c r="AQ1175" s="5">
        <f t="shared" si="1266"/>
        <v>2.6752609282640962E-4</v>
      </c>
      <c r="AR1175" s="5">
        <f t="shared" si="1267"/>
        <v>2.323461084241907E-3</v>
      </c>
      <c r="AS1175" s="5">
        <f t="shared" si="1268"/>
        <v>3.001052481706274E-3</v>
      </c>
      <c r="AT1175" s="5">
        <f t="shared" si="1269"/>
        <v>1.9381249935791257E-3</v>
      </c>
      <c r="AU1175" s="5">
        <f t="shared" si="1270"/>
        <v>8.3444691790270228E-4</v>
      </c>
      <c r="AV1175" s="5">
        <f t="shared" si="1271"/>
        <v>2.6944920777972984E-4</v>
      </c>
      <c r="AW1175" s="5">
        <f t="shared" si="1272"/>
        <v>3.2488505405545661E-6</v>
      </c>
      <c r="AX1175" s="5">
        <f t="shared" si="1273"/>
        <v>4.8257911064467248E-4</v>
      </c>
      <c r="AY1175" s="5">
        <f t="shared" si="1274"/>
        <v>6.2779444772346441E-4</v>
      </c>
      <c r="AZ1175" s="5">
        <f t="shared" si="1275"/>
        <v>4.0835363559966467E-4</v>
      </c>
      <c r="BA1175" s="5">
        <f t="shared" si="1276"/>
        <v>1.7707780236259348E-4</v>
      </c>
      <c r="BB1175" s="5">
        <f t="shared" si="1277"/>
        <v>5.7590796351400448E-5</v>
      </c>
      <c r="BC1175" s="5">
        <f t="shared" si="1278"/>
        <v>1.4984147217264581E-5</v>
      </c>
      <c r="BD1175" s="5">
        <f t="shared" si="1279"/>
        <v>5.0377093137468805E-4</v>
      </c>
      <c r="BE1175" s="5">
        <f t="shared" si="1280"/>
        <v>6.5068574380998021E-4</v>
      </c>
      <c r="BF1175" s="5">
        <f t="shared" si="1281"/>
        <v>4.2022267545508958E-4</v>
      </c>
      <c r="BG1175" s="5">
        <f t="shared" si="1282"/>
        <v>1.8092409804734881E-4</v>
      </c>
      <c r="BH1175" s="5">
        <f t="shared" si="1283"/>
        <v>5.8421756784299861E-5</v>
      </c>
      <c r="BI1175" s="5">
        <f t="shared" si="1284"/>
        <v>1.5091860963134545E-5</v>
      </c>
      <c r="BJ1175" s="8">
        <f t="shared" si="1285"/>
        <v>0.36525686319951217</v>
      </c>
      <c r="BK1175" s="8">
        <f t="shared" si="1286"/>
        <v>0.26497791077705951</v>
      </c>
      <c r="BL1175" s="8">
        <f t="shared" si="1287"/>
        <v>0.34213824829029488</v>
      </c>
      <c r="BM1175" s="8">
        <f t="shared" si="1288"/>
        <v>0.4789037387146185</v>
      </c>
      <c r="BN1175" s="8">
        <f t="shared" si="1289"/>
        <v>0.52030264908653856</v>
      </c>
    </row>
    <row r="1176" spans="1:66" x14ac:dyDescent="0.25">
      <c r="A1176" t="s">
        <v>22</v>
      </c>
      <c r="B1176" t="s">
        <v>172</v>
      </c>
      <c r="C1176" t="s">
        <v>245</v>
      </c>
      <c r="D1176" s="18" t="s">
        <v>551</v>
      </c>
      <c r="E1176">
        <f>VLOOKUP(A1176,home!$A$2:$E$405,3,FALSE)</f>
        <v>1.4</v>
      </c>
      <c r="F1176">
        <f>VLOOKUP(B1176,home!$B$2:$E$405,3,FALSE)</f>
        <v>0.63490000000000002</v>
      </c>
      <c r="G1176">
        <f>VLOOKUP(C1176,away!$B$2:$E$405,4,FALSE)</f>
        <v>0.4365</v>
      </c>
      <c r="H1176">
        <f>VLOOKUP(A1176,away!$A$2:$E$405,3,FALSE)</f>
        <v>1.125</v>
      </c>
      <c r="I1176">
        <f>VLOOKUP(C1176,away!$B$2:$E$405,3,FALSE)</f>
        <v>1.7283999999999999</v>
      </c>
      <c r="J1176">
        <f>VLOOKUP(B1176,home!$B$2:$E$405,4,FALSE)</f>
        <v>1.0369999999999999</v>
      </c>
      <c r="K1176" s="3">
        <f t="shared" si="1234"/>
        <v>0.38798738999999999</v>
      </c>
      <c r="L1176" s="3">
        <f t="shared" si="1235"/>
        <v>2.0163946500000001</v>
      </c>
      <c r="M1176" s="5">
        <f t="shared" si="1236"/>
        <v>9.0321293314050324E-2</v>
      </c>
      <c r="N1176" s="5">
        <f t="shared" si="1237"/>
        <v>3.5043522854342826E-2</v>
      </c>
      <c r="O1176" s="5">
        <f t="shared" si="1238"/>
        <v>0.18212337261953188</v>
      </c>
      <c r="P1176" s="5">
        <f t="shared" si="1239"/>
        <v>7.0661572000649611E-2</v>
      </c>
      <c r="Q1176" s="5">
        <f t="shared" si="1240"/>
        <v>6.7982224843309126E-3</v>
      </c>
      <c r="R1176" s="5">
        <f t="shared" si="1241"/>
        <v>0.18361629709499031</v>
      </c>
      <c r="S1176" s="5">
        <f t="shared" si="1242"/>
        <v>1.3820267553748244E-2</v>
      </c>
      <c r="T1176" s="5">
        <f t="shared" si="1243"/>
        <v>1.3707899446914563E-2</v>
      </c>
      <c r="U1176" s="5">
        <f t="shared" si="1244"/>
        <v>7.1240807871349857E-2</v>
      </c>
      <c r="V1176" s="5">
        <f t="shared" si="1245"/>
        <v>1.2013431839770342E-3</v>
      </c>
      <c r="W1176" s="5">
        <f t="shared" si="1246"/>
        <v>8.792081994449557E-4</v>
      </c>
      <c r="X1176" s="5">
        <f t="shared" si="1247"/>
        <v>1.7728307095969417E-3</v>
      </c>
      <c r="Y1176" s="5">
        <f t="shared" si="1248"/>
        <v>1.7873631790934889E-3</v>
      </c>
      <c r="Z1176" s="5">
        <f t="shared" si="1249"/>
        <v>0.12341430637171633</v>
      </c>
      <c r="AA1176" s="5">
        <f t="shared" si="1250"/>
        <v>4.7883194617822575E-2</v>
      </c>
      <c r="AB1176" s="5">
        <f t="shared" si="1251"/>
        <v>9.289037852315515E-3</v>
      </c>
      <c r="AC1176" s="5">
        <f t="shared" si="1252"/>
        <v>5.8740853608103198E-5</v>
      </c>
      <c r="AD1176" s="5">
        <f t="shared" si="1253"/>
        <v>8.5280423642311942E-5</v>
      </c>
      <c r="AE1176" s="5">
        <f t="shared" si="1254"/>
        <v>1.7195898998209134E-4</v>
      </c>
      <c r="AF1176" s="5">
        <f t="shared" si="1255"/>
        <v>1.733685937096463E-4</v>
      </c>
      <c r="AG1176" s="5">
        <f t="shared" si="1256"/>
        <v>1.1652650161138482E-4</v>
      </c>
      <c r="AH1176" s="5">
        <f t="shared" si="1257"/>
        <v>6.2212986775347444E-2</v>
      </c>
      <c r="AI1176" s="5">
        <f t="shared" si="1258"/>
        <v>2.4137854363071566E-2</v>
      </c>
      <c r="AJ1176" s="5">
        <f t="shared" si="1259"/>
        <v>4.6825915572641253E-3</v>
      </c>
      <c r="AK1176" s="5">
        <f t="shared" si="1260"/>
        <v>6.0559549224631457E-4</v>
      </c>
      <c r="AL1176" s="5">
        <f t="shared" si="1261"/>
        <v>1.8382026670837871E-6</v>
      </c>
      <c r="AM1176" s="5">
        <f t="shared" si="1262"/>
        <v>6.6175457974149841E-6</v>
      </c>
      <c r="AN1176" s="5">
        <f t="shared" si="1263"/>
        <v>1.3343583942037557E-5</v>
      </c>
      <c r="AO1176" s="5">
        <f t="shared" si="1264"/>
        <v>1.3452965636275223E-5</v>
      </c>
      <c r="AP1176" s="5">
        <f t="shared" si="1265"/>
        <v>9.0421626452064028E-6</v>
      </c>
      <c r="AQ1176" s="5">
        <f t="shared" si="1266"/>
        <v>4.5581420955560106E-6</v>
      </c>
      <c r="AR1176" s="5">
        <f t="shared" si="1267"/>
        <v>2.5089186738866287E-2</v>
      </c>
      <c r="AS1176" s="5">
        <f t="shared" si="1268"/>
        <v>9.7342880800353401E-3</v>
      </c>
      <c r="AT1176" s="5">
        <f t="shared" si="1269"/>
        <v>1.8883905128405116E-3</v>
      </c>
      <c r="AU1176" s="5">
        <f t="shared" si="1270"/>
        <v>2.4422390212591722E-4</v>
      </c>
      <c r="AV1176" s="5">
        <f t="shared" si="1271"/>
        <v>2.3688948590362517E-5</v>
      </c>
      <c r="AW1176" s="5">
        <f t="shared" si="1272"/>
        <v>3.9946987934227478E-8</v>
      </c>
      <c r="AX1176" s="5">
        <f t="shared" si="1273"/>
        <v>4.2792072035741773E-7</v>
      </c>
      <c r="AY1176" s="5">
        <f t="shared" si="1274"/>
        <v>8.6285705115284327E-7</v>
      </c>
      <c r="AZ1176" s="5">
        <f t="shared" si="1275"/>
        <v>8.6993017082968486E-7</v>
      </c>
      <c r="BA1176" s="5">
        <f t="shared" si="1276"/>
        <v>5.8470751411152092E-7</v>
      </c>
      <c r="BB1176" s="5">
        <f t="shared" si="1277"/>
        <v>2.9475027581731766E-7</v>
      </c>
      <c r="BC1176" s="5">
        <f t="shared" si="1278"/>
        <v>1.1886657584881282E-7</v>
      </c>
      <c r="BD1176" s="5">
        <f t="shared" si="1279"/>
        <v>8.431616985516803E-3</v>
      </c>
      <c r="BE1176" s="5">
        <f t="shared" si="1280"/>
        <v>3.2713610676903316E-3</v>
      </c>
      <c r="BF1176" s="5">
        <f t="shared" si="1281"/>
        <v>6.3462342120039256E-4</v>
      </c>
      <c r="BG1176" s="5">
        <f t="shared" si="1282"/>
        <v>8.2075294941470338E-5</v>
      </c>
      <c r="BH1176" s="5">
        <f t="shared" si="1283"/>
        <v>7.9610448669553189E-6</v>
      </c>
      <c r="BI1176" s="5">
        <f t="shared" si="1284"/>
        <v>6.1775700392057862E-7</v>
      </c>
      <c r="BJ1176" s="8">
        <f t="shared" si="1285"/>
        <v>6.0586354815093724E-2</v>
      </c>
      <c r="BK1176" s="8">
        <f t="shared" si="1286"/>
        <v>0.17606591796575152</v>
      </c>
      <c r="BL1176" s="8">
        <f t="shared" si="1287"/>
        <v>0.63519977199761779</v>
      </c>
      <c r="BM1176" s="8">
        <f t="shared" si="1288"/>
        <v>0.42670124787222036</v>
      </c>
      <c r="BN1176" s="8">
        <f t="shared" si="1289"/>
        <v>0.56856428036789586</v>
      </c>
    </row>
    <row r="1177" spans="1:66" x14ac:dyDescent="0.25">
      <c r="A1177" t="s">
        <v>22</v>
      </c>
      <c r="B1177" t="s">
        <v>276</v>
      </c>
      <c r="C1177" t="s">
        <v>23</v>
      </c>
      <c r="D1177" s="18" t="s">
        <v>551</v>
      </c>
      <c r="E1177">
        <f>VLOOKUP(A1177,home!$A$2:$E$405,3,FALSE)</f>
        <v>1.4</v>
      </c>
      <c r="F1177">
        <f>VLOOKUP(B1177,home!$B$2:$E$405,3,FALSE)</f>
        <v>1.5079</v>
      </c>
      <c r="G1177">
        <f>VLOOKUP(C1177,away!$B$2:$E$405,4,FALSE)</f>
        <v>0.47620000000000001</v>
      </c>
      <c r="H1177">
        <f>VLOOKUP(A1177,away!$A$2:$E$405,3,FALSE)</f>
        <v>1.125</v>
      </c>
      <c r="I1177">
        <f>VLOOKUP(C1177,away!$B$2:$E$405,3,FALSE)</f>
        <v>1.284</v>
      </c>
      <c r="J1177">
        <f>VLOOKUP(B1177,home!$B$2:$E$405,4,FALSE)</f>
        <v>0.93830000000000002</v>
      </c>
      <c r="K1177" s="3">
        <f t="shared" si="1234"/>
        <v>1.0052867719999998</v>
      </c>
      <c r="L1177" s="3">
        <f t="shared" si="1235"/>
        <v>1.3553743500000002</v>
      </c>
      <c r="M1177" s="5">
        <f t="shared" si="1236"/>
        <v>9.4357820539659867E-2</v>
      </c>
      <c r="N1177" s="5">
        <f t="shared" si="1237"/>
        <v>9.4856668823269943E-2</v>
      </c>
      <c r="O1177" s="5">
        <f t="shared" si="1238"/>
        <v>0.12789016968135813</v>
      </c>
      <c r="P1177" s="5">
        <f t="shared" si="1239"/>
        <v>0.12856629584950477</v>
      </c>
      <c r="Q1177" s="5">
        <f t="shared" si="1240"/>
        <v>4.7679077202009028E-2</v>
      </c>
      <c r="R1177" s="5">
        <f t="shared" si="1241"/>
        <v>8.6669527801630272E-2</v>
      </c>
      <c r="S1177" s="5">
        <f t="shared" si="1242"/>
        <v>4.3794177138488766E-2</v>
      </c>
      <c r="T1177" s="5">
        <f t="shared" si="1243"/>
        <v>6.4622998271272811E-2</v>
      </c>
      <c r="U1177" s="5">
        <f t="shared" si="1244"/>
        <v>8.7127729834465137E-2</v>
      </c>
      <c r="V1177" s="5">
        <f t="shared" si="1245"/>
        <v>6.6301459961080446E-3</v>
      </c>
      <c r="W1177" s="5">
        <f t="shared" si="1246"/>
        <v>1.5977048537448815E-2</v>
      </c>
      <c r="X1177" s="5">
        <f t="shared" si="1247"/>
        <v>2.1654881776363141E-2</v>
      </c>
      <c r="Y1177" s="5">
        <f t="shared" si="1248"/>
        <v>1.4675235655982522E-2</v>
      </c>
      <c r="Z1177" s="5">
        <f t="shared" si="1249"/>
        <v>3.9156551636313854E-2</v>
      </c>
      <c r="AA1177" s="5">
        <f t="shared" si="1250"/>
        <v>3.9363563397121264E-2</v>
      </c>
      <c r="AB1177" s="5">
        <f t="shared" si="1251"/>
        <v>1.9785834790954689E-2</v>
      </c>
      <c r="AC1177" s="5">
        <f t="shared" si="1252"/>
        <v>5.6461490604715967E-4</v>
      </c>
      <c r="AD1177" s="5">
        <f t="shared" si="1253"/>
        <v>4.0153788875748088E-3</v>
      </c>
      <c r="AE1177" s="5">
        <f t="shared" si="1254"/>
        <v>5.4423415497504299E-3</v>
      </c>
      <c r="AF1177" s="5">
        <f t="shared" si="1255"/>
        <v>3.6882050702354919E-3</v>
      </c>
      <c r="AG1177" s="5">
        <f t="shared" si="1256"/>
        <v>1.6662995165790447E-3</v>
      </c>
      <c r="AH1177" s="5">
        <f t="shared" si="1257"/>
        <v>1.326794643057759E-2</v>
      </c>
      <c r="AI1177" s="5">
        <f t="shared" si="1258"/>
        <v>1.3338091038264265E-2</v>
      </c>
      <c r="AJ1177" s="5">
        <f t="shared" si="1259"/>
        <v>6.7043032422494037E-3</v>
      </c>
      <c r="AK1177" s="5">
        <f t="shared" si="1260"/>
        <v>2.2465824549700126E-3</v>
      </c>
      <c r="AL1177" s="5">
        <f t="shared" si="1261"/>
        <v>3.0772413621566742E-5</v>
      </c>
      <c r="AM1177" s="5">
        <f t="shared" si="1262"/>
        <v>8.0732145604940631E-4</v>
      </c>
      <c r="AN1177" s="5">
        <f t="shared" si="1263"/>
        <v>1.0942227937340177E-3</v>
      </c>
      <c r="AO1177" s="5">
        <f t="shared" si="1264"/>
        <v>7.4154075390621432E-4</v>
      </c>
      <c r="AP1177" s="5">
        <f t="shared" si="1265"/>
        <v>3.3502177244138176E-4</v>
      </c>
      <c r="AQ1177" s="5">
        <f t="shared" si="1266"/>
        <v>1.135199792646465E-4</v>
      </c>
      <c r="AR1177" s="5">
        <f t="shared" si="1267"/>
        <v>3.5966068538357838E-3</v>
      </c>
      <c r="AS1177" s="5">
        <f t="shared" si="1268"/>
        <v>3.6156212942456498E-3</v>
      </c>
      <c r="AT1177" s="5">
        <f t="shared" si="1269"/>
        <v>1.8173681298333355E-3</v>
      </c>
      <c r="AU1177" s="5">
        <f t="shared" si="1270"/>
        <v>6.0899204692527686E-4</v>
      </c>
      <c r="AV1177" s="5">
        <f t="shared" si="1271"/>
        <v>1.5305291225679599E-4</v>
      </c>
      <c r="AW1177" s="5">
        <f t="shared" si="1272"/>
        <v>1.1646844871546998E-6</v>
      </c>
      <c r="AX1177" s="5">
        <f t="shared" si="1273"/>
        <v>1.3526493008637452E-4</v>
      </c>
      <c r="AY1177" s="5">
        <f t="shared" si="1274"/>
        <v>1.8333461669361531E-4</v>
      </c>
      <c r="AZ1177" s="5">
        <f t="shared" si="1275"/>
        <v>1.2424351846680403E-4</v>
      </c>
      <c r="BA1177" s="5">
        <f t="shared" si="1276"/>
        <v>5.6132159361219171E-5</v>
      </c>
      <c r="BB1177" s="5">
        <f t="shared" si="1277"/>
        <v>1.9020022252077223E-5</v>
      </c>
      <c r="BC1177" s="5">
        <f t="shared" si="1278"/>
        <v>5.1558500593789399E-6</v>
      </c>
      <c r="BD1177" s="5">
        <f t="shared" si="1279"/>
        <v>8.1245811278720412E-4</v>
      </c>
      <c r="BE1177" s="5">
        <f t="shared" si="1280"/>
        <v>8.1675339358906014E-4</v>
      </c>
      <c r="BF1177" s="5">
        <f t="shared" si="1281"/>
        <v>4.1053569128059577E-4</v>
      </c>
      <c r="BG1177" s="5">
        <f t="shared" si="1282"/>
        <v>1.3756869995941955E-4</v>
      </c>
      <c r="BH1177" s="5">
        <f t="shared" si="1283"/>
        <v>3.4573998577610346E-5</v>
      </c>
      <c r="BI1177" s="5">
        <f t="shared" si="1284"/>
        <v>6.9513566850437005E-6</v>
      </c>
      <c r="BJ1177" s="8">
        <f t="shared" si="1285"/>
        <v>0.27789291314280107</v>
      </c>
      <c r="BK1177" s="8">
        <f t="shared" si="1286"/>
        <v>0.27412716146012384</v>
      </c>
      <c r="BL1177" s="8">
        <f t="shared" si="1287"/>
        <v>0.40840423116156654</v>
      </c>
      <c r="BM1177" s="8">
        <f t="shared" si="1288"/>
        <v>0.41937912757116674</v>
      </c>
      <c r="BN1177" s="8">
        <f t="shared" si="1289"/>
        <v>0.58001955989743204</v>
      </c>
    </row>
    <row r="1178" spans="1:66" x14ac:dyDescent="0.25">
      <c r="A1178" t="s">
        <v>22</v>
      </c>
      <c r="B1178" t="s">
        <v>256</v>
      </c>
      <c r="C1178" t="s">
        <v>252</v>
      </c>
      <c r="D1178" s="18" t="s">
        <v>551</v>
      </c>
      <c r="E1178">
        <f>VLOOKUP(A1178,home!$A$2:$E$405,3,FALSE)</f>
        <v>1.4</v>
      </c>
      <c r="F1178">
        <f>VLOOKUP(B1178,home!$B$2:$E$405,3,FALSE)</f>
        <v>1.0713999999999999</v>
      </c>
      <c r="G1178">
        <f>VLOOKUP(C1178,away!$B$2:$E$405,4,FALSE)</f>
        <v>1.1111</v>
      </c>
      <c r="H1178">
        <f>VLOOKUP(A1178,away!$A$2:$E$405,3,FALSE)</f>
        <v>1.125</v>
      </c>
      <c r="I1178">
        <f>VLOOKUP(C1178,away!$B$2:$E$405,3,FALSE)</f>
        <v>1.6295999999999999</v>
      </c>
      <c r="J1178">
        <f>VLOOKUP(B1178,home!$B$2:$E$405,4,FALSE)</f>
        <v>1.1852</v>
      </c>
      <c r="K1178" s="3">
        <f t="shared" si="1234"/>
        <v>1.6666055559999997</v>
      </c>
      <c r="L1178" s="3">
        <f t="shared" si="1235"/>
        <v>2.1728271599999998</v>
      </c>
      <c r="M1178" s="5">
        <f t="shared" si="1236"/>
        <v>2.1505797780329586E-2</v>
      </c>
      <c r="N1178" s="5">
        <f t="shared" si="1237"/>
        <v>3.5841682066909741E-2</v>
      </c>
      <c r="O1178" s="5">
        <f t="shared" si="1238"/>
        <v>4.6728381514567832E-2</v>
      </c>
      <c r="P1178" s="5">
        <f t="shared" si="1239"/>
        <v>7.787778025506642E-2</v>
      </c>
      <c r="Q1178" s="5">
        <f t="shared" si="1240"/>
        <v>2.986697323454867E-2</v>
      </c>
      <c r="R1178" s="5">
        <f t="shared" si="1241"/>
        <v>5.0766348248847459E-2</v>
      </c>
      <c r="S1178" s="5">
        <f t="shared" si="1242"/>
        <v>7.0503646498105726E-2</v>
      </c>
      <c r="T1178" s="5">
        <f t="shared" si="1243"/>
        <v>6.4895770631020394E-2</v>
      </c>
      <c r="U1178" s="5">
        <f t="shared" si="1244"/>
        <v>8.4607478049360016E-2</v>
      </c>
      <c r="V1178" s="5">
        <f t="shared" si="1245"/>
        <v>2.8367892774490353E-2</v>
      </c>
      <c r="W1178" s="5">
        <f t="shared" si="1246"/>
        <v>1.6592154511200698E-2</v>
      </c>
      <c r="X1178" s="5">
        <f t="shared" si="1247"/>
        <v>3.6051883964853398E-2</v>
      </c>
      <c r="Y1178" s="5">
        <f t="shared" si="1248"/>
        <v>3.9167256324000976E-2</v>
      </c>
      <c r="Z1178" s="5">
        <f t="shared" si="1249"/>
        <v>3.6768833429704724E-2</v>
      </c>
      <c r="AA1178" s="5">
        <f t="shared" si="1250"/>
        <v>6.1279142081584415E-2</v>
      </c>
      <c r="AB1178" s="5">
        <f t="shared" si="1251"/>
        <v>5.1064079330040993E-2</v>
      </c>
      <c r="AC1178" s="5">
        <f t="shared" si="1252"/>
        <v>6.420444565568886E-3</v>
      </c>
      <c r="AD1178" s="5">
        <f t="shared" si="1253"/>
        <v>6.9131442235943882E-3</v>
      </c>
      <c r="AE1178" s="5">
        <f t="shared" si="1254"/>
        <v>1.5021067530022999E-2</v>
      </c>
      <c r="AF1178" s="5">
        <f t="shared" si="1255"/>
        <v>1.6319091750714044E-2</v>
      </c>
      <c r="AG1178" s="5">
        <f t="shared" si="1256"/>
        <v>1.1819521927494471E-2</v>
      </c>
      <c r="AH1178" s="5">
        <f t="shared" si="1257"/>
        <v>1.9973079979394598E-2</v>
      </c>
      <c r="AI1178" s="5">
        <f t="shared" si="1258"/>
        <v>3.3287246064091398E-2</v>
      </c>
      <c r="AJ1178" s="5">
        <f t="shared" si="1259"/>
        <v>2.7738354617176927E-2</v>
      </c>
      <c r="AK1178" s="5">
        <f t="shared" si="1260"/>
        <v>1.5409631973095103E-2</v>
      </c>
      <c r="AL1178" s="5">
        <f t="shared" si="1261"/>
        <v>9.3000032107536297E-4</v>
      </c>
      <c r="AM1178" s="5">
        <f t="shared" si="1262"/>
        <v>2.3042969144943409E-3</v>
      </c>
      <c r="AN1178" s="5">
        <f t="shared" si="1263"/>
        <v>5.0068389205175012E-3</v>
      </c>
      <c r="AO1178" s="5">
        <f t="shared" si="1264"/>
        <v>5.4394977961227534E-3</v>
      </c>
      <c r="AP1178" s="5">
        <f t="shared" si="1265"/>
        <v>3.9396961827252198E-3</v>
      </c>
      <c r="AQ1178" s="5">
        <f t="shared" si="1266"/>
        <v>2.1400697169934205E-3</v>
      </c>
      <c r="AR1178" s="5">
        <f t="shared" si="1267"/>
        <v>8.6796101296161589E-3</v>
      </c>
      <c r="AS1178" s="5">
        <f t="shared" si="1268"/>
        <v>1.4465486465932167E-2</v>
      </c>
      <c r="AT1178" s="5">
        <f t="shared" si="1269"/>
        <v>1.2054130057182677E-2</v>
      </c>
      <c r="AU1178" s="5">
        <f t="shared" si="1270"/>
        <v>6.6964933753490812E-3</v>
      </c>
      <c r="AV1178" s="5">
        <f t="shared" si="1271"/>
        <v>2.7901032662684933E-3</v>
      </c>
      <c r="AW1178" s="5">
        <f t="shared" si="1272"/>
        <v>9.3548882571684917E-5</v>
      </c>
      <c r="AX1178" s="5">
        <f t="shared" si="1273"/>
        <v>6.4005900672832081E-4</v>
      </c>
      <c r="AY1178" s="5">
        <f t="shared" si="1274"/>
        <v>1.390737593821918E-3</v>
      </c>
      <c r="AZ1178" s="5">
        <f t="shared" si="1275"/>
        <v>1.5109162081446558E-3</v>
      </c>
      <c r="BA1178" s="5">
        <f t="shared" si="1276"/>
        <v>1.0943199245136402E-3</v>
      </c>
      <c r="BB1178" s="5">
        <f t="shared" si="1277"/>
        <v>5.94442013428097E-4</v>
      </c>
      <c r="BC1178" s="5">
        <f t="shared" si="1278"/>
        <v>2.5832395036433055E-4</v>
      </c>
      <c r="BD1178" s="5">
        <f t="shared" si="1279"/>
        <v>3.1432154379735194E-3</v>
      </c>
      <c r="BE1178" s="5">
        <f t="shared" si="1280"/>
        <v>5.2385003126316394E-3</v>
      </c>
      <c r="BF1178" s="5">
        <f t="shared" si="1281"/>
        <v>4.3652568630698141E-3</v>
      </c>
      <c r="BG1178" s="5">
        <f t="shared" si="1282"/>
        <v>2.4250537804530936E-3</v>
      </c>
      <c r="BH1178" s="5">
        <f t="shared" si="1283"/>
        <v>1.0104020260254826E-3</v>
      </c>
      <c r="BI1178" s="5">
        <f t="shared" si="1284"/>
        <v>3.3678832607354493E-4</v>
      </c>
      <c r="BJ1178" s="8">
        <f t="shared" si="1285"/>
        <v>0.29680774439221397</v>
      </c>
      <c r="BK1178" s="8">
        <f t="shared" si="1286"/>
        <v>0.20699629978845829</v>
      </c>
      <c r="BL1178" s="8">
        <f t="shared" si="1287"/>
        <v>0.45205878189873439</v>
      </c>
      <c r="BM1178" s="8">
        <f t="shared" si="1288"/>
        <v>0.72874750769759122</v>
      </c>
      <c r="BN1178" s="8">
        <f t="shared" si="1289"/>
        <v>0.26258696310026974</v>
      </c>
    </row>
    <row r="1179" spans="1:66" x14ac:dyDescent="0.25">
      <c r="A1179" t="s">
        <v>25</v>
      </c>
      <c r="B1179" t="s">
        <v>169</v>
      </c>
      <c r="C1179" t="s">
        <v>165</v>
      </c>
      <c r="D1179" s="18" t="s">
        <v>551</v>
      </c>
      <c r="E1179">
        <f>VLOOKUP(A1179,home!$A$2:$E$405,3,FALSE)</f>
        <v>1.2947</v>
      </c>
      <c r="F1179">
        <f>VLOOKUP(B1179,home!$B$2:$E$405,3,FALSE)</f>
        <v>0.69110000000000005</v>
      </c>
      <c r="G1179">
        <f>VLOOKUP(C1179,away!$B$2:$E$405,4,FALSE)</f>
        <v>1.0163</v>
      </c>
      <c r="H1179">
        <f>VLOOKUP(A1179,away!$A$2:$E$405,3,FALSE)</f>
        <v>1.05</v>
      </c>
      <c r="I1179">
        <f>VLOOKUP(C1179,away!$B$2:$E$405,3,FALSE)</f>
        <v>1.0024999999999999</v>
      </c>
      <c r="J1179">
        <f>VLOOKUP(B1179,home!$B$2:$E$405,4,FALSE)</f>
        <v>1.1028</v>
      </c>
      <c r="K1179" s="3">
        <f t="shared" si="1234"/>
        <v>0.909351874871</v>
      </c>
      <c r="L1179" s="3">
        <f t="shared" si="1235"/>
        <v>1.1608348499999999</v>
      </c>
      <c r="M1179" s="5">
        <f t="shared" si="1236"/>
        <v>0.12616222188089887</v>
      </c>
      <c r="N1179" s="5">
        <f t="shared" si="1237"/>
        <v>0.11472585300528648</v>
      </c>
      <c r="O1179" s="5">
        <f t="shared" si="1238"/>
        <v>0.14645350391277992</v>
      </c>
      <c r="P1179" s="5">
        <f t="shared" si="1239"/>
        <v>0.13317776836451375</v>
      </c>
      <c r="Q1179" s="5">
        <f t="shared" si="1240"/>
        <v>5.2163084763266004E-2</v>
      </c>
      <c r="R1179" s="5">
        <f t="shared" si="1241"/>
        <v>8.500416562328314E-2</v>
      </c>
      <c r="S1179" s="5">
        <f t="shared" si="1242"/>
        <v>3.5145857694420857E-2</v>
      </c>
      <c r="T1179" s="5">
        <f t="shared" si="1243"/>
        <v>6.0552726676703167E-2</v>
      </c>
      <c r="U1179" s="5">
        <f t="shared" si="1244"/>
        <v>7.7298697381377526E-2</v>
      </c>
      <c r="V1179" s="5">
        <f t="shared" si="1245"/>
        <v>4.1222472897882107E-3</v>
      </c>
      <c r="W1179" s="5">
        <f t="shared" si="1246"/>
        <v>1.5811532976176948E-2</v>
      </c>
      <c r="X1179" s="5">
        <f t="shared" si="1247"/>
        <v>1.8354578510670419E-2</v>
      </c>
      <c r="Y1179" s="5">
        <f t="shared" si="1248"/>
        <v>1.065331719612366E-2</v>
      </c>
      <c r="Z1179" s="5">
        <f t="shared" si="1249"/>
        <v>3.2891932616893028E-2</v>
      </c>
      <c r="AA1179" s="5">
        <f t="shared" si="1250"/>
        <v>2.9910340593302269E-2</v>
      </c>
      <c r="AB1179" s="5">
        <f t="shared" si="1251"/>
        <v>1.3599512148274798E-2</v>
      </c>
      <c r="AC1179" s="5">
        <f t="shared" si="1252"/>
        <v>2.7196715789598862E-4</v>
      </c>
      <c r="AD1179" s="5">
        <f t="shared" si="1253"/>
        <v>3.5945617891177868E-3</v>
      </c>
      <c r="AE1179" s="5">
        <f t="shared" si="1254"/>
        <v>4.1726925952862773E-3</v>
      </c>
      <c r="AF1179" s="5">
        <f t="shared" si="1255"/>
        <v>2.4219034914726278E-3</v>
      </c>
      <c r="AG1179" s="5">
        <f t="shared" si="1256"/>
        <v>9.3714332541270176E-4</v>
      </c>
      <c r="AH1179" s="5">
        <f t="shared" si="1257"/>
        <v>9.5455254163852778E-3</v>
      </c>
      <c r="AI1179" s="5">
        <f t="shared" si="1258"/>
        <v>8.6802414340187359E-3</v>
      </c>
      <c r="AJ1179" s="5">
        <f t="shared" si="1259"/>
        <v>3.9466969111789374E-3</v>
      </c>
      <c r="AK1179" s="5">
        <f t="shared" si="1260"/>
        <v>1.1963120785760508E-3</v>
      </c>
      <c r="AL1179" s="5">
        <f t="shared" si="1261"/>
        <v>1.1483621203570727E-5</v>
      </c>
      <c r="AM1179" s="5">
        <f t="shared" si="1262"/>
        <v>6.5374430045478328E-4</v>
      </c>
      <c r="AN1179" s="5">
        <f t="shared" si="1263"/>
        <v>7.5888916695678315E-4</v>
      </c>
      <c r="AO1179" s="5">
        <f t="shared" si="1264"/>
        <v>4.4047249614545113E-4</v>
      </c>
      <c r="AP1179" s="5">
        <f t="shared" si="1265"/>
        <v>1.7043860799737683E-4</v>
      </c>
      <c r="AQ1179" s="5">
        <f t="shared" si="1266"/>
        <v>4.9462768987210926E-5</v>
      </c>
      <c r="AR1179" s="5">
        <f t="shared" si="1267"/>
        <v>2.216155712980158E-3</v>
      </c>
      <c r="AS1179" s="5">
        <f t="shared" si="1268"/>
        <v>2.0152653526045844E-3</v>
      </c>
      <c r="AT1179" s="5">
        <f t="shared" si="1269"/>
        <v>9.1629266337677287E-4</v>
      </c>
      <c r="AU1179" s="5">
        <f t="shared" si="1270"/>
        <v>2.7774415045740355E-4</v>
      </c>
      <c r="AV1179" s="5">
        <f t="shared" si="1271"/>
        <v>6.3141790988223241E-5</v>
      </c>
      <c r="AW1179" s="5">
        <f t="shared" si="1272"/>
        <v>3.3672763654654253E-7</v>
      </c>
      <c r="AX1179" s="5">
        <f t="shared" si="1273"/>
        <v>9.9080600884131223E-5</v>
      </c>
      <c r="AY1179" s="5">
        <f t="shared" si="1274"/>
        <v>1.1501621446524031E-4</v>
      </c>
      <c r="AZ1179" s="5">
        <f t="shared" si="1275"/>
        <v>6.6757415033162539E-5</v>
      </c>
      <c r="BA1179" s="5">
        <f t="shared" si="1276"/>
        <v>2.5831444622136333E-5</v>
      </c>
      <c r="BB1179" s="5">
        <f t="shared" si="1277"/>
        <v>7.4965102858052319E-6</v>
      </c>
      <c r="BC1179" s="5">
        <f t="shared" si="1278"/>
        <v>1.7404420786292346E-6</v>
      </c>
      <c r="BD1179" s="5">
        <f t="shared" si="1279"/>
        <v>4.2876513077566071E-4</v>
      </c>
      <c r="BE1179" s="5">
        <f t="shared" si="1280"/>
        <v>3.8989837555015652E-4</v>
      </c>
      <c r="BF1179" s="5">
        <f t="shared" si="1281"/>
        <v>1.7727740940784605E-4</v>
      </c>
      <c r="BG1179" s="5">
        <f t="shared" si="1282"/>
        <v>5.3735848205766237E-5</v>
      </c>
      <c r="BH1179" s="5">
        <f t="shared" si="1283"/>
        <v>1.2216198578424244E-5</v>
      </c>
      <c r="BI1179" s="5">
        <f t="shared" si="1284"/>
        <v>2.2217646162173068E-6</v>
      </c>
      <c r="BJ1179" s="8">
        <f t="shared" si="1285"/>
        <v>0.28577632429742678</v>
      </c>
      <c r="BK1179" s="8">
        <f t="shared" si="1286"/>
        <v>0.29900656222318656</v>
      </c>
      <c r="BL1179" s="8">
        <f t="shared" si="1287"/>
        <v>0.38218770989671796</v>
      </c>
      <c r="BM1179" s="8">
        <f t="shared" si="1288"/>
        <v>0.34206125199736748</v>
      </c>
      <c r="BN1179" s="8">
        <f t="shared" si="1289"/>
        <v>0.65768659755002823</v>
      </c>
    </row>
    <row r="1180" spans="1:66" x14ac:dyDescent="0.25">
      <c r="A1180" t="s">
        <v>25</v>
      </c>
      <c r="B1180" t="s">
        <v>529</v>
      </c>
      <c r="C1180" t="s">
        <v>161</v>
      </c>
      <c r="D1180" s="18" t="s">
        <v>551</v>
      </c>
      <c r="E1180">
        <f>VLOOKUP(A1180,home!$A$2:$E$405,3,FALSE)</f>
        <v>1.2947</v>
      </c>
      <c r="F1180" t="e">
        <f>VLOOKUP(B1180,home!$B$2:$E$405,3,FALSE)</f>
        <v>#N/A</v>
      </c>
      <c r="G1180">
        <f>VLOOKUP(C1180,away!$B$2:$E$405,4,FALSE)</f>
        <v>1.1904999999999999</v>
      </c>
      <c r="H1180">
        <f>VLOOKUP(A1180,away!$A$2:$E$405,3,FALSE)</f>
        <v>1.05</v>
      </c>
      <c r="I1180">
        <f>VLOOKUP(C1180,away!$B$2:$E$405,3,FALSE)</f>
        <v>0.59260000000000002</v>
      </c>
      <c r="J1180" t="e">
        <f>VLOOKUP(B1180,home!$B$2:$E$405,4,FALSE)</f>
        <v>#N/A</v>
      </c>
      <c r="K1180" s="3" t="e">
        <f t="shared" si="1234"/>
        <v>#N/A</v>
      </c>
      <c r="L1180" s="3" t="e">
        <f t="shared" si="1235"/>
        <v>#N/A</v>
      </c>
      <c r="M1180" s="5" t="e">
        <f t="shared" si="1236"/>
        <v>#N/A</v>
      </c>
      <c r="N1180" s="5" t="e">
        <f t="shared" si="1237"/>
        <v>#N/A</v>
      </c>
      <c r="O1180" s="5" t="e">
        <f t="shared" si="1238"/>
        <v>#N/A</v>
      </c>
      <c r="P1180" s="5" t="e">
        <f t="shared" si="1239"/>
        <v>#N/A</v>
      </c>
      <c r="Q1180" s="5" t="e">
        <f t="shared" si="1240"/>
        <v>#N/A</v>
      </c>
      <c r="R1180" s="5" t="e">
        <f t="shared" si="1241"/>
        <v>#N/A</v>
      </c>
      <c r="S1180" s="5" t="e">
        <f t="shared" si="1242"/>
        <v>#N/A</v>
      </c>
      <c r="T1180" s="5" t="e">
        <f t="shared" si="1243"/>
        <v>#N/A</v>
      </c>
      <c r="U1180" s="5" t="e">
        <f t="shared" si="1244"/>
        <v>#N/A</v>
      </c>
      <c r="V1180" s="5" t="e">
        <f t="shared" si="1245"/>
        <v>#N/A</v>
      </c>
      <c r="W1180" s="5" t="e">
        <f t="shared" si="1246"/>
        <v>#N/A</v>
      </c>
      <c r="X1180" s="5" t="e">
        <f t="shared" si="1247"/>
        <v>#N/A</v>
      </c>
      <c r="Y1180" s="5" t="e">
        <f t="shared" si="1248"/>
        <v>#N/A</v>
      </c>
      <c r="Z1180" s="5" t="e">
        <f t="shared" si="1249"/>
        <v>#N/A</v>
      </c>
      <c r="AA1180" s="5" t="e">
        <f t="shared" si="1250"/>
        <v>#N/A</v>
      </c>
      <c r="AB1180" s="5" t="e">
        <f t="shared" si="1251"/>
        <v>#N/A</v>
      </c>
      <c r="AC1180" s="5" t="e">
        <f t="shared" si="1252"/>
        <v>#N/A</v>
      </c>
      <c r="AD1180" s="5" t="e">
        <f t="shared" si="1253"/>
        <v>#N/A</v>
      </c>
      <c r="AE1180" s="5" t="e">
        <f t="shared" si="1254"/>
        <v>#N/A</v>
      </c>
      <c r="AF1180" s="5" t="e">
        <f t="shared" si="1255"/>
        <v>#N/A</v>
      </c>
      <c r="AG1180" s="5" t="e">
        <f t="shared" si="1256"/>
        <v>#N/A</v>
      </c>
      <c r="AH1180" s="5" t="e">
        <f t="shared" si="1257"/>
        <v>#N/A</v>
      </c>
      <c r="AI1180" s="5" t="e">
        <f t="shared" si="1258"/>
        <v>#N/A</v>
      </c>
      <c r="AJ1180" s="5" t="e">
        <f t="shared" si="1259"/>
        <v>#N/A</v>
      </c>
      <c r="AK1180" s="5" t="e">
        <f t="shared" si="1260"/>
        <v>#N/A</v>
      </c>
      <c r="AL1180" s="5" t="e">
        <f t="shared" si="1261"/>
        <v>#N/A</v>
      </c>
      <c r="AM1180" s="5" t="e">
        <f t="shared" si="1262"/>
        <v>#N/A</v>
      </c>
      <c r="AN1180" s="5" t="e">
        <f t="shared" si="1263"/>
        <v>#N/A</v>
      </c>
      <c r="AO1180" s="5" t="e">
        <f t="shared" si="1264"/>
        <v>#N/A</v>
      </c>
      <c r="AP1180" s="5" t="e">
        <f t="shared" si="1265"/>
        <v>#N/A</v>
      </c>
      <c r="AQ1180" s="5" t="e">
        <f t="shared" si="1266"/>
        <v>#N/A</v>
      </c>
      <c r="AR1180" s="5" t="e">
        <f t="shared" si="1267"/>
        <v>#N/A</v>
      </c>
      <c r="AS1180" s="5" t="e">
        <f t="shared" si="1268"/>
        <v>#N/A</v>
      </c>
      <c r="AT1180" s="5" t="e">
        <f t="shared" si="1269"/>
        <v>#N/A</v>
      </c>
      <c r="AU1180" s="5" t="e">
        <f t="shared" si="1270"/>
        <v>#N/A</v>
      </c>
      <c r="AV1180" s="5" t="e">
        <f t="shared" si="1271"/>
        <v>#N/A</v>
      </c>
      <c r="AW1180" s="5" t="e">
        <f t="shared" si="1272"/>
        <v>#N/A</v>
      </c>
      <c r="AX1180" s="5" t="e">
        <f t="shared" si="1273"/>
        <v>#N/A</v>
      </c>
      <c r="AY1180" s="5" t="e">
        <f t="shared" si="1274"/>
        <v>#N/A</v>
      </c>
      <c r="AZ1180" s="5" t="e">
        <f t="shared" si="1275"/>
        <v>#N/A</v>
      </c>
      <c r="BA1180" s="5" t="e">
        <f t="shared" si="1276"/>
        <v>#N/A</v>
      </c>
      <c r="BB1180" s="5" t="e">
        <f t="shared" si="1277"/>
        <v>#N/A</v>
      </c>
      <c r="BC1180" s="5" t="e">
        <f t="shared" si="1278"/>
        <v>#N/A</v>
      </c>
      <c r="BD1180" s="5" t="e">
        <f t="shared" si="1279"/>
        <v>#N/A</v>
      </c>
      <c r="BE1180" s="5" t="e">
        <f t="shared" si="1280"/>
        <v>#N/A</v>
      </c>
      <c r="BF1180" s="5" t="e">
        <f t="shared" si="1281"/>
        <v>#N/A</v>
      </c>
      <c r="BG1180" s="5" t="e">
        <f t="shared" si="1282"/>
        <v>#N/A</v>
      </c>
      <c r="BH1180" s="5" t="e">
        <f t="shared" si="1283"/>
        <v>#N/A</v>
      </c>
      <c r="BI1180" s="5" t="e">
        <f t="shared" si="1284"/>
        <v>#N/A</v>
      </c>
      <c r="BJ1180" s="8" t="e">
        <f t="shared" si="1285"/>
        <v>#N/A</v>
      </c>
      <c r="BK1180" s="8" t="e">
        <f t="shared" si="1286"/>
        <v>#N/A</v>
      </c>
      <c r="BL1180" s="8" t="e">
        <f t="shared" si="1287"/>
        <v>#N/A</v>
      </c>
      <c r="BM1180" s="8" t="e">
        <f t="shared" si="1288"/>
        <v>#N/A</v>
      </c>
      <c r="BN1180" s="8" t="e">
        <f t="shared" si="1289"/>
        <v>#N/A</v>
      </c>
    </row>
    <row r="1181" spans="1:66" x14ac:dyDescent="0.25">
      <c r="A1181" t="s">
        <v>25</v>
      </c>
      <c r="B1181" t="s">
        <v>485</v>
      </c>
      <c r="C1181" t="s">
        <v>170</v>
      </c>
      <c r="D1181" s="18" t="s">
        <v>551</v>
      </c>
      <c r="E1181">
        <f>VLOOKUP(A1181,home!$A$2:$E$405,3,FALSE)</f>
        <v>1.2947</v>
      </c>
      <c r="F1181">
        <f>VLOOKUP(B1181,home!$B$2:$E$405,3,FALSE)</f>
        <v>1.0569</v>
      </c>
      <c r="G1181">
        <f>VLOOKUP(C1181,away!$B$2:$E$405,4,FALSE)</f>
        <v>0.93500000000000005</v>
      </c>
      <c r="H1181">
        <f>VLOOKUP(A1181,away!$A$2:$E$405,3,FALSE)</f>
        <v>1.05</v>
      </c>
      <c r="I1181">
        <f>VLOOKUP(C1181,away!$B$2:$E$405,3,FALSE)</f>
        <v>1.1028</v>
      </c>
      <c r="J1181">
        <f>VLOOKUP(B1181,home!$B$2:$E$405,4,FALSE)</f>
        <v>0.90229999999999999</v>
      </c>
      <c r="K1181" s="3">
        <f t="shared" si="1234"/>
        <v>1.27942448205</v>
      </c>
      <c r="L1181" s="3">
        <f t="shared" si="1235"/>
        <v>1.044809262</v>
      </c>
      <c r="M1181" s="5">
        <f t="shared" si="1236"/>
        <v>9.7858399911185168E-2</v>
      </c>
      <c r="N1181" s="5">
        <f t="shared" si="1237"/>
        <v>0.12520243262060987</v>
      </c>
      <c r="O1181" s="5">
        <f t="shared" si="1238"/>
        <v>0.10224336259170624</v>
      </c>
      <c r="P1181" s="5">
        <f t="shared" si="1239"/>
        <v>0.1308126612269441</v>
      </c>
      <c r="Q1181" s="5">
        <f t="shared" si="1240"/>
        <v>8.0093528753511903E-2</v>
      </c>
      <c r="R1181" s="5">
        <f t="shared" si="1241"/>
        <v>5.3412406106919504E-2</v>
      </c>
      <c r="S1181" s="5">
        <f t="shared" si="1242"/>
        <v>4.3716104986403319E-2</v>
      </c>
      <c r="T1181" s="5">
        <f t="shared" si="1243"/>
        <v>8.3682460667932543E-2</v>
      </c>
      <c r="U1181" s="5">
        <f t="shared" si="1244"/>
        <v>6.8337140018389739E-2</v>
      </c>
      <c r="V1181" s="5">
        <f t="shared" si="1245"/>
        <v>6.4930780221876521E-3</v>
      </c>
      <c r="W1181" s="5">
        <f t="shared" si="1246"/>
        <v>3.4157873847006241E-2</v>
      </c>
      <c r="X1181" s="5">
        <f t="shared" si="1247"/>
        <v>3.568846296557969E-2</v>
      </c>
      <c r="Y1181" s="5">
        <f t="shared" si="1248"/>
        <v>1.8643818326490823E-2</v>
      </c>
      <c r="Z1181" s="5">
        <f t="shared" si="1249"/>
        <v>1.8601925535404955E-2</v>
      </c>
      <c r="AA1181" s="5">
        <f t="shared" si="1250"/>
        <v>2.3799758943268155E-2</v>
      </c>
      <c r="AB1181" s="5">
        <f t="shared" si="1251"/>
        <v>1.5224997129452859E-2</v>
      </c>
      <c r="AC1181" s="5">
        <f t="shared" si="1252"/>
        <v>5.4247822389763675E-4</v>
      </c>
      <c r="AD1181" s="5">
        <f t="shared" si="1253"/>
        <v>1.092560501365881E-2</v>
      </c>
      <c r="AE1181" s="5">
        <f t="shared" si="1254"/>
        <v>1.1415173311224359E-2</v>
      </c>
      <c r="AF1181" s="5">
        <f t="shared" si="1255"/>
        <v>5.9633394014512097E-3</v>
      </c>
      <c r="AG1181" s="5">
        <f t="shared" si="1256"/>
        <v>2.0768507463619205E-3</v>
      </c>
      <c r="AH1181" s="5">
        <f t="shared" si="1257"/>
        <v>4.8588660226063507E-3</v>
      </c>
      <c r="AI1181" s="5">
        <f t="shared" si="1258"/>
        <v>6.2165521443234744E-3</v>
      </c>
      <c r="AJ1181" s="5">
        <f t="shared" si="1259"/>
        <v>3.9768045036939394E-3</v>
      </c>
      <c r="AK1181" s="5">
        <f t="shared" si="1260"/>
        <v>1.696007014117575E-3</v>
      </c>
      <c r="AL1181" s="5">
        <f t="shared" si="1261"/>
        <v>2.9006409338440344E-5</v>
      </c>
      <c r="AM1181" s="5">
        <f t="shared" si="1262"/>
        <v>2.7956973071366566E-3</v>
      </c>
      <c r="AN1181" s="5">
        <f t="shared" si="1263"/>
        <v>2.9209704402448373E-3</v>
      </c>
      <c r="AO1181" s="5">
        <f t="shared" si="1264"/>
        <v>1.5259284849980118E-3</v>
      </c>
      <c r="AP1181" s="5">
        <f t="shared" si="1265"/>
        <v>5.3143473809185034E-4</v>
      </c>
      <c r="AQ1181" s="5">
        <f t="shared" si="1266"/>
        <v>1.3881198412672735E-4</v>
      </c>
      <c r="AR1181" s="5">
        <f t="shared" si="1267"/>
        <v>1.0153176446472435E-3</v>
      </c>
      <c r="AS1181" s="5">
        <f t="shared" si="1268"/>
        <v>1.2990222516190257E-3</v>
      </c>
      <c r="AT1181" s="5">
        <f t="shared" si="1269"/>
        <v>8.3100043572454838E-4</v>
      </c>
      <c r="AU1181" s="5">
        <f t="shared" si="1270"/>
        <v>3.5440076735340146E-4</v>
      </c>
      <c r="AV1181" s="5">
        <f t="shared" si="1271"/>
        <v>1.1335725455231214E-4</v>
      </c>
      <c r="AW1181" s="5">
        <f t="shared" si="1272"/>
        <v>1.077068045269495E-6</v>
      </c>
      <c r="AX1181" s="5">
        <f t="shared" si="1273"/>
        <v>5.9614726319198318E-4</v>
      </c>
      <c r="AY1181" s="5">
        <f t="shared" si="1274"/>
        <v>6.2286018209893569E-4</v>
      </c>
      <c r="AZ1181" s="5">
        <f t="shared" si="1275"/>
        <v>3.2538504359398728E-4</v>
      </c>
      <c r="BA1181" s="5">
        <f t="shared" si="1276"/>
        <v>1.1332176908775725E-4</v>
      </c>
      <c r="BB1181" s="5">
        <f t="shared" si="1277"/>
        <v>2.9599908482278513E-5</v>
      </c>
      <c r="BC1181" s="5">
        <f t="shared" si="1278"/>
        <v>6.1852517073273919E-6</v>
      </c>
      <c r="BD1181" s="5">
        <f t="shared" si="1279"/>
        <v>1.768022131665774E-4</v>
      </c>
      <c r="BE1181" s="5">
        <f t="shared" si="1280"/>
        <v>2.26205080005942E-4</v>
      </c>
      <c r="BF1181" s="5">
        <f t="shared" si="1281"/>
        <v>1.4470615866184059E-4</v>
      </c>
      <c r="BG1181" s="5">
        <f t="shared" si="1282"/>
        <v>6.1713534031790154E-5</v>
      </c>
      <c r="BH1181" s="5">
        <f t="shared" si="1283"/>
        <v>1.9739451578524559E-5</v>
      </c>
      <c r="BI1181" s="5">
        <f t="shared" si="1284"/>
        <v>5.051027522360959E-6</v>
      </c>
      <c r="BJ1181" s="8">
        <f t="shared" si="1285"/>
        <v>0.41745588802658773</v>
      </c>
      <c r="BK1181" s="8">
        <f t="shared" si="1286"/>
        <v>0.28007458896205523</v>
      </c>
      <c r="BL1181" s="8">
        <f t="shared" si="1287"/>
        <v>0.28401321029334137</v>
      </c>
      <c r="BM1181" s="8">
        <f t="shared" si="1288"/>
        <v>0.40990103849245874</v>
      </c>
      <c r="BN1181" s="8">
        <f t="shared" si="1289"/>
        <v>0.58962279121087691</v>
      </c>
    </row>
    <row r="1182" spans="1:66" x14ac:dyDescent="0.25">
      <c r="A1182" t="s">
        <v>25</v>
      </c>
      <c r="B1182" t="s">
        <v>168</v>
      </c>
      <c r="C1182" t="s">
        <v>167</v>
      </c>
      <c r="D1182" s="18" t="s">
        <v>551</v>
      </c>
      <c r="E1182">
        <f>VLOOKUP(A1182,home!$A$2:$E$405,3,FALSE)</f>
        <v>1.2947</v>
      </c>
      <c r="F1182">
        <f>VLOOKUP(B1182,home!$B$2:$E$405,3,FALSE)</f>
        <v>1.0975999999999999</v>
      </c>
      <c r="G1182">
        <f>VLOOKUP(C1182,away!$B$2:$E$405,4,FALSE)</f>
        <v>1.4228000000000001</v>
      </c>
      <c r="H1182">
        <f>VLOOKUP(A1182,away!$A$2:$E$405,3,FALSE)</f>
        <v>1.05</v>
      </c>
      <c r="I1182">
        <f>VLOOKUP(C1182,away!$B$2:$E$405,3,FALSE)</f>
        <v>0.50129999999999997</v>
      </c>
      <c r="J1182">
        <f>VLOOKUP(B1182,home!$B$2:$E$405,4,FALSE)</f>
        <v>1.0526</v>
      </c>
      <c r="K1182" s="3">
        <f t="shared" si="1234"/>
        <v>2.0218880380159998</v>
      </c>
      <c r="L1182" s="3">
        <f t="shared" si="1235"/>
        <v>0.55405179900000001</v>
      </c>
      <c r="M1182" s="5">
        <f t="shared" si="1236"/>
        <v>7.6082284239593026E-2</v>
      </c>
      <c r="N1182" s="5">
        <f t="shared" si="1237"/>
        <v>0.15382986040896635</v>
      </c>
      <c r="O1182" s="5">
        <f t="shared" si="1238"/>
        <v>4.2153526454975859E-2</v>
      </c>
      <c r="P1182" s="5">
        <f t="shared" si="1239"/>
        <v>8.5229710899506678E-2</v>
      </c>
      <c r="Q1182" s="5">
        <f t="shared" si="1240"/>
        <v>0.15551337732528009</v>
      </c>
      <c r="R1182" s="5">
        <f t="shared" si="1241"/>
        <v>1.1677618583286732E-2</v>
      </c>
      <c r="S1182" s="5">
        <f t="shared" si="1242"/>
        <v>2.3869234778551997E-2</v>
      </c>
      <c r="T1182" s="5">
        <f t="shared" si="1243"/>
        <v>8.6162466475637231E-2</v>
      </c>
      <c r="U1182" s="5">
        <f t="shared" si="1244"/>
        <v>2.3610837326060789E-2</v>
      </c>
      <c r="V1182" s="5">
        <f t="shared" si="1245"/>
        <v>2.9710055222170128E-3</v>
      </c>
      <c r="W1182" s="5">
        <f t="shared" si="1246"/>
        <v>0.10481021245515081</v>
      </c>
      <c r="X1182" s="5">
        <f t="shared" si="1247"/>
        <v>5.8070286764348507E-2</v>
      </c>
      <c r="Y1182" s="5">
        <f t="shared" si="1248"/>
        <v>1.6086973425116589E-2</v>
      </c>
      <c r="Z1182" s="5">
        <f t="shared" si="1249"/>
        <v>2.1566685280352822E-3</v>
      </c>
      <c r="AA1182" s="5">
        <f t="shared" si="1250"/>
        <v>4.3605422988001108E-3</v>
      </c>
      <c r="AB1182" s="5">
        <f t="shared" si="1251"/>
        <v>4.4082641566033677E-3</v>
      </c>
      <c r="AC1182" s="5">
        <f t="shared" si="1252"/>
        <v>2.0801322563967188E-4</v>
      </c>
      <c r="AD1182" s="5">
        <f t="shared" si="1253"/>
        <v>5.2978628706246249E-2</v>
      </c>
      <c r="AE1182" s="5">
        <f t="shared" si="1254"/>
        <v>2.9352904543248775E-2</v>
      </c>
      <c r="AF1182" s="5">
        <f t="shared" si="1255"/>
        <v>8.1315147840311276E-3</v>
      </c>
      <c r="AG1182" s="5">
        <f t="shared" si="1256"/>
        <v>1.5017601315625143E-3</v>
      </c>
      <c r="AH1182" s="5">
        <f t="shared" si="1257"/>
        <v>2.9872651945115741E-4</v>
      </c>
      <c r="AI1182" s="5">
        <f t="shared" si="1258"/>
        <v>6.03991576316449E-4</v>
      </c>
      <c r="AJ1182" s="5">
        <f t="shared" si="1259"/>
        <v>6.106016716083282E-4</v>
      </c>
      <c r="AK1182" s="5">
        <f t="shared" si="1260"/>
        <v>4.1152273860581745E-4</v>
      </c>
      <c r="AL1182" s="5">
        <f t="shared" si="1261"/>
        <v>9.3209120949694174E-6</v>
      </c>
      <c r="AM1182" s="5">
        <f t="shared" si="1262"/>
        <v>2.142337113033007E-2</v>
      </c>
      <c r="AN1182" s="5">
        <f t="shared" si="1263"/>
        <v>1.1869657315404037E-2</v>
      </c>
      <c r="AO1182" s="5">
        <f t="shared" si="1264"/>
        <v>3.2882024945565585E-3</v>
      </c>
      <c r="AP1182" s="5">
        <f t="shared" si="1265"/>
        <v>6.072781691951163E-4</v>
      </c>
      <c r="AQ1182" s="5">
        <f t="shared" si="1266"/>
        <v>8.4115890533995128E-5</v>
      </c>
      <c r="AR1182" s="5">
        <f t="shared" si="1267"/>
        <v>3.3101993102184466E-5</v>
      </c>
      <c r="AS1182" s="5">
        <f t="shared" si="1268"/>
        <v>6.6928523887794901E-5</v>
      </c>
      <c r="AT1182" s="5">
        <f t="shared" si="1269"/>
        <v>6.7660990925400328E-5</v>
      </c>
      <c r="AU1182" s="5">
        <f t="shared" si="1270"/>
        <v>4.5600982730792004E-5</v>
      </c>
      <c r="AV1182" s="5">
        <f t="shared" si="1271"/>
        <v>2.3050020376290639E-5</v>
      </c>
      <c r="AW1182" s="5">
        <f t="shared" si="1272"/>
        <v>2.9004366460814316E-7</v>
      </c>
      <c r="AX1182" s="5">
        <f t="shared" si="1273"/>
        <v>7.2192763037319417E-3</v>
      </c>
      <c r="AY1182" s="5">
        <f t="shared" si="1274"/>
        <v>3.9998530235607517E-3</v>
      </c>
      <c r="AZ1182" s="5">
        <f t="shared" si="1275"/>
        <v>1.1080628817197119E-3</v>
      </c>
      <c r="BA1182" s="5">
        <f t="shared" si="1276"/>
        <v>2.0464141100731023E-4</v>
      </c>
      <c r="BB1182" s="5">
        <f t="shared" si="1277"/>
        <v>2.8345485479624648E-5</v>
      </c>
      <c r="BC1182" s="5">
        <f t="shared" si="1278"/>
        <v>3.1409734447028843E-6</v>
      </c>
      <c r="BD1182" s="5">
        <f t="shared" si="1279"/>
        <v>3.0567031381251466E-6</v>
      </c>
      <c r="BE1182" s="5">
        <f t="shared" si="1280"/>
        <v>6.1803115107412025E-6</v>
      </c>
      <c r="BF1182" s="5">
        <f t="shared" si="1281"/>
        <v>6.2479489573901158E-6</v>
      </c>
      <c r="BG1182" s="5">
        <f t="shared" si="1282"/>
        <v>4.2108844196938709E-6</v>
      </c>
      <c r="BH1182" s="5">
        <f t="shared" si="1283"/>
        <v>2.1284842094117459E-6</v>
      </c>
      <c r="BI1182" s="5">
        <f t="shared" si="1284"/>
        <v>8.6071135242311018E-7</v>
      </c>
      <c r="BJ1182" s="8">
        <f t="shared" si="1285"/>
        <v>0.71627393009855223</v>
      </c>
      <c r="BK1182" s="8">
        <f t="shared" si="1286"/>
        <v>0.19236942260116413</v>
      </c>
      <c r="BL1182" s="8">
        <f t="shared" si="1287"/>
        <v>8.8394658880318833E-2</v>
      </c>
      <c r="BM1182" s="8">
        <f t="shared" si="1288"/>
        <v>0.47070873921656536</v>
      </c>
      <c r="BN1182" s="8">
        <f t="shared" si="1289"/>
        <v>0.52448637791160868</v>
      </c>
    </row>
    <row r="1183" spans="1:66" x14ac:dyDescent="0.25">
      <c r="A1183" t="s">
        <v>25</v>
      </c>
      <c r="B1183" t="s">
        <v>442</v>
      </c>
      <c r="C1183" t="s">
        <v>528</v>
      </c>
      <c r="D1183" s="18" t="s">
        <v>551</v>
      </c>
      <c r="E1183">
        <f>VLOOKUP(A1183,home!$A$2:$E$405,3,FALSE)</f>
        <v>1.2947</v>
      </c>
      <c r="F1183">
        <f>VLOOKUP(B1183,home!$B$2:$E$405,3,FALSE)</f>
        <v>0.85370000000000001</v>
      </c>
      <c r="G1183" t="e">
        <f>VLOOKUP(C1183,away!$B$2:$E$405,4,FALSE)</f>
        <v>#N/A</v>
      </c>
      <c r="H1183">
        <f>VLOOKUP(A1183,away!$A$2:$E$405,3,FALSE)</f>
        <v>1.05</v>
      </c>
      <c r="I1183" t="e">
        <f>VLOOKUP(C1183,away!$B$2:$E$405,3,FALSE)</f>
        <v>#N/A</v>
      </c>
      <c r="J1183">
        <f>VLOOKUP(B1183,home!$B$2:$E$405,4,FALSE)</f>
        <v>1.0526</v>
      </c>
      <c r="K1183" s="3" t="e">
        <f t="shared" si="1234"/>
        <v>#N/A</v>
      </c>
      <c r="L1183" s="3" t="e">
        <f t="shared" si="1235"/>
        <v>#N/A</v>
      </c>
      <c r="M1183" s="5" t="e">
        <f t="shared" si="1236"/>
        <v>#N/A</v>
      </c>
      <c r="N1183" s="5" t="e">
        <f t="shared" si="1237"/>
        <v>#N/A</v>
      </c>
      <c r="O1183" s="5" t="e">
        <f t="shared" si="1238"/>
        <v>#N/A</v>
      </c>
      <c r="P1183" s="5" t="e">
        <f t="shared" si="1239"/>
        <v>#N/A</v>
      </c>
      <c r="Q1183" s="5" t="e">
        <f t="shared" si="1240"/>
        <v>#N/A</v>
      </c>
      <c r="R1183" s="5" t="e">
        <f t="shared" si="1241"/>
        <v>#N/A</v>
      </c>
      <c r="S1183" s="5" t="e">
        <f t="shared" si="1242"/>
        <v>#N/A</v>
      </c>
      <c r="T1183" s="5" t="e">
        <f t="shared" si="1243"/>
        <v>#N/A</v>
      </c>
      <c r="U1183" s="5" t="e">
        <f t="shared" si="1244"/>
        <v>#N/A</v>
      </c>
      <c r="V1183" s="5" t="e">
        <f t="shared" si="1245"/>
        <v>#N/A</v>
      </c>
      <c r="W1183" s="5" t="e">
        <f t="shared" si="1246"/>
        <v>#N/A</v>
      </c>
      <c r="X1183" s="5" t="e">
        <f t="shared" si="1247"/>
        <v>#N/A</v>
      </c>
      <c r="Y1183" s="5" t="e">
        <f t="shared" si="1248"/>
        <v>#N/A</v>
      </c>
      <c r="Z1183" s="5" t="e">
        <f t="shared" si="1249"/>
        <v>#N/A</v>
      </c>
      <c r="AA1183" s="5" t="e">
        <f t="shared" si="1250"/>
        <v>#N/A</v>
      </c>
      <c r="AB1183" s="5" t="e">
        <f t="shared" si="1251"/>
        <v>#N/A</v>
      </c>
      <c r="AC1183" s="5" t="e">
        <f t="shared" si="1252"/>
        <v>#N/A</v>
      </c>
      <c r="AD1183" s="5" t="e">
        <f t="shared" si="1253"/>
        <v>#N/A</v>
      </c>
      <c r="AE1183" s="5" t="e">
        <f t="shared" si="1254"/>
        <v>#N/A</v>
      </c>
      <c r="AF1183" s="5" t="e">
        <f t="shared" si="1255"/>
        <v>#N/A</v>
      </c>
      <c r="AG1183" s="5" t="e">
        <f t="shared" si="1256"/>
        <v>#N/A</v>
      </c>
      <c r="AH1183" s="5" t="e">
        <f t="shared" si="1257"/>
        <v>#N/A</v>
      </c>
      <c r="AI1183" s="5" t="e">
        <f t="shared" si="1258"/>
        <v>#N/A</v>
      </c>
      <c r="AJ1183" s="5" t="e">
        <f t="shared" si="1259"/>
        <v>#N/A</v>
      </c>
      <c r="AK1183" s="5" t="e">
        <f t="shared" si="1260"/>
        <v>#N/A</v>
      </c>
      <c r="AL1183" s="5" t="e">
        <f t="shared" si="1261"/>
        <v>#N/A</v>
      </c>
      <c r="AM1183" s="5" t="e">
        <f t="shared" si="1262"/>
        <v>#N/A</v>
      </c>
      <c r="AN1183" s="5" t="e">
        <f t="shared" si="1263"/>
        <v>#N/A</v>
      </c>
      <c r="AO1183" s="5" t="e">
        <f t="shared" si="1264"/>
        <v>#N/A</v>
      </c>
      <c r="AP1183" s="5" t="e">
        <f t="shared" si="1265"/>
        <v>#N/A</v>
      </c>
      <c r="AQ1183" s="5" t="e">
        <f t="shared" si="1266"/>
        <v>#N/A</v>
      </c>
      <c r="AR1183" s="5" t="e">
        <f t="shared" si="1267"/>
        <v>#N/A</v>
      </c>
      <c r="AS1183" s="5" t="e">
        <f t="shared" si="1268"/>
        <v>#N/A</v>
      </c>
      <c r="AT1183" s="5" t="e">
        <f t="shared" si="1269"/>
        <v>#N/A</v>
      </c>
      <c r="AU1183" s="5" t="e">
        <f t="shared" si="1270"/>
        <v>#N/A</v>
      </c>
      <c r="AV1183" s="5" t="e">
        <f t="shared" si="1271"/>
        <v>#N/A</v>
      </c>
      <c r="AW1183" s="5" t="e">
        <f t="shared" si="1272"/>
        <v>#N/A</v>
      </c>
      <c r="AX1183" s="5" t="e">
        <f t="shared" si="1273"/>
        <v>#N/A</v>
      </c>
      <c r="AY1183" s="5" t="e">
        <f t="shared" si="1274"/>
        <v>#N/A</v>
      </c>
      <c r="AZ1183" s="5" t="e">
        <f t="shared" si="1275"/>
        <v>#N/A</v>
      </c>
      <c r="BA1183" s="5" t="e">
        <f t="shared" si="1276"/>
        <v>#N/A</v>
      </c>
      <c r="BB1183" s="5" t="e">
        <f t="shared" si="1277"/>
        <v>#N/A</v>
      </c>
      <c r="BC1183" s="5" t="e">
        <f t="shared" si="1278"/>
        <v>#N/A</v>
      </c>
      <c r="BD1183" s="5" t="e">
        <f t="shared" si="1279"/>
        <v>#N/A</v>
      </c>
      <c r="BE1183" s="5" t="e">
        <f t="shared" si="1280"/>
        <v>#N/A</v>
      </c>
      <c r="BF1183" s="5" t="e">
        <f t="shared" si="1281"/>
        <v>#N/A</v>
      </c>
      <c r="BG1183" s="5" t="e">
        <f t="shared" si="1282"/>
        <v>#N/A</v>
      </c>
      <c r="BH1183" s="5" t="e">
        <f t="shared" si="1283"/>
        <v>#N/A</v>
      </c>
      <c r="BI1183" s="5" t="e">
        <f t="shared" si="1284"/>
        <v>#N/A</v>
      </c>
      <c r="BJ1183" s="8" t="e">
        <f t="shared" si="1285"/>
        <v>#N/A</v>
      </c>
      <c r="BK1183" s="8" t="e">
        <f t="shared" si="1286"/>
        <v>#N/A</v>
      </c>
      <c r="BL1183" s="8" t="e">
        <f t="shared" si="1287"/>
        <v>#N/A</v>
      </c>
      <c r="BM1183" s="8" t="e">
        <f t="shared" si="1288"/>
        <v>#N/A</v>
      </c>
      <c r="BN1183" s="8" t="e">
        <f t="shared" si="1289"/>
        <v>#N/A</v>
      </c>
    </row>
    <row r="1184" spans="1:66" x14ac:dyDescent="0.25">
      <c r="A1184" t="s">
        <v>173</v>
      </c>
      <c r="B1184" t="s">
        <v>262</v>
      </c>
      <c r="C1184" t="s">
        <v>434</v>
      </c>
      <c r="D1184" s="18" t="s">
        <v>551</v>
      </c>
      <c r="E1184">
        <f>VLOOKUP(A1184,home!$A$2:$E$405,3,FALSE)</f>
        <v>1.7239</v>
      </c>
      <c r="F1184">
        <f>VLOOKUP(B1184,home!$B$2:$E$405,3,FALSE)</f>
        <v>1.3413999999999999</v>
      </c>
      <c r="G1184">
        <f>VLOOKUP(C1184,away!$B$2:$E$405,4,FALSE)</f>
        <v>1.1238999999999999</v>
      </c>
      <c r="H1184">
        <f>VLOOKUP(A1184,away!$A$2:$E$405,3,FALSE)</f>
        <v>1.3199000000000001</v>
      </c>
      <c r="I1184">
        <f>VLOOKUP(C1184,away!$B$2:$E$405,3,FALSE)</f>
        <v>0.85229999999999995</v>
      </c>
      <c r="J1184">
        <f>VLOOKUP(B1184,home!$B$2:$E$405,4,FALSE)</f>
        <v>0.42620000000000002</v>
      </c>
      <c r="K1184" s="3">
        <f t="shared" si="1234"/>
        <v>2.5989507090939994</v>
      </c>
      <c r="L1184" s="3">
        <f t="shared" si="1235"/>
        <v>0.47945401817400007</v>
      </c>
      <c r="M1184" s="5">
        <f t="shared" si="1236"/>
        <v>4.6032632709812706E-2</v>
      </c>
      <c r="N1184" s="5">
        <f t="shared" si="1237"/>
        <v>0.11963654342263139</v>
      </c>
      <c r="O1184" s="5">
        <f t="shared" si="1238"/>
        <v>2.2070530719847613E-2</v>
      </c>
      <c r="P1184" s="5">
        <f t="shared" si="1239"/>
        <v>5.7360221464428852E-2</v>
      </c>
      <c r="Q1184" s="5">
        <f t="shared" si="1240"/>
        <v>0.15546473968090144</v>
      </c>
      <c r="R1184" s="5">
        <f t="shared" si="1241"/>
        <v>5.2909023184318209E-3</v>
      </c>
      <c r="S1184" s="5">
        <f t="shared" si="1242"/>
        <v>1.7868818340184559E-2</v>
      </c>
      <c r="T1184" s="5">
        <f t="shared" si="1243"/>
        <v>7.4538194124383117E-2</v>
      </c>
      <c r="U1184" s="5">
        <f t="shared" si="1244"/>
        <v>1.3750794332235469E-2</v>
      </c>
      <c r="V1184" s="5">
        <f t="shared" si="1245"/>
        <v>2.4739922214214228E-3</v>
      </c>
      <c r="W1184" s="5">
        <f t="shared" si="1246"/>
        <v>0.13468173181093093</v>
      </c>
      <c r="X1184" s="5">
        <f t="shared" si="1247"/>
        <v>6.4573697491383877E-2</v>
      </c>
      <c r="Y1184" s="5">
        <f t="shared" si="1248"/>
        <v>1.5480059365298171E-2</v>
      </c>
      <c r="Z1184" s="5">
        <f t="shared" si="1249"/>
        <v>8.4558145877942307E-4</v>
      </c>
      <c r="AA1184" s="5">
        <f t="shared" si="1250"/>
        <v>2.19762453189152E-3</v>
      </c>
      <c r="AB1184" s="5">
        <f t="shared" si="1251"/>
        <v>2.8557589177409175E-3</v>
      </c>
      <c r="AC1184" s="5">
        <f t="shared" si="1252"/>
        <v>1.9267410607464109E-4</v>
      </c>
      <c r="AD1184" s="5">
        <f t="shared" si="1253"/>
        <v>8.7507795598006713E-2</v>
      </c>
      <c r="AE1184" s="5">
        <f t="shared" si="1254"/>
        <v>4.1955964221013393E-2</v>
      </c>
      <c r="AF1184" s="5">
        <f t="shared" si="1255"/>
        <v>1.0057977816064724E-2</v>
      </c>
      <c r="AG1184" s="5">
        <f t="shared" si="1256"/>
        <v>1.6074459595390618E-3</v>
      </c>
      <c r="AH1184" s="5">
        <f t="shared" si="1257"/>
        <v>1.0135435702630676E-4</v>
      </c>
      <c r="AI1184" s="5">
        <f t="shared" si="1258"/>
        <v>2.6341497806328635E-4</v>
      </c>
      <c r="AJ1184" s="5">
        <f t="shared" si="1259"/>
        <v>3.4230127201177925E-4</v>
      </c>
      <c r="AK1184" s="5">
        <f t="shared" si="1260"/>
        <v>2.9654137787293047E-4</v>
      </c>
      <c r="AL1184" s="5">
        <f t="shared" si="1261"/>
        <v>9.6034736614544083E-6</v>
      </c>
      <c r="AM1184" s="5">
        <f t="shared" si="1262"/>
        <v>4.5485689484138461E-2</v>
      </c>
      <c r="AN1184" s="5">
        <f t="shared" si="1263"/>
        <v>2.1808296592585045E-2</v>
      </c>
      <c r="AO1184" s="5">
        <f t="shared" si="1264"/>
        <v>5.2280377154226261E-3</v>
      </c>
      <c r="AP1184" s="5">
        <f t="shared" si="1265"/>
        <v>8.3553456327486574E-4</v>
      </c>
      <c r="AQ1184" s="5">
        <f t="shared" si="1266"/>
        <v>1.0015010092134819E-4</v>
      </c>
      <c r="AR1184" s="5">
        <f t="shared" si="1267"/>
        <v>9.7189507471410011E-6</v>
      </c>
      <c r="AS1184" s="5">
        <f t="shared" si="1268"/>
        <v>2.5259073935931762E-5</v>
      </c>
      <c r="AT1184" s="5">
        <f t="shared" si="1269"/>
        <v>3.2823544058423808E-5</v>
      </c>
      <c r="AU1184" s="5">
        <f t="shared" si="1270"/>
        <v>2.8435591035206221E-5</v>
      </c>
      <c r="AV1184" s="5">
        <f t="shared" si="1271"/>
        <v>1.8475674871114049E-5</v>
      </c>
      <c r="AW1184" s="5">
        <f t="shared" si="1272"/>
        <v>3.3240753088346488E-7</v>
      </c>
      <c r="AX1184" s="5">
        <f t="shared" si="1273"/>
        <v>1.970251082307185E-2</v>
      </c>
      <c r="AY1184" s="5">
        <f t="shared" si="1274"/>
        <v>9.4464479822385233E-3</v>
      </c>
      <c r="AZ1184" s="5">
        <f t="shared" si="1275"/>
        <v>2.2645687212779673E-3</v>
      </c>
      <c r="BA1184" s="5">
        <f t="shared" si="1276"/>
        <v>3.619188576159595E-4</v>
      </c>
      <c r="BB1184" s="5">
        <f t="shared" si="1277"/>
        <v>4.3380862634228902E-5</v>
      </c>
      <c r="BC1184" s="5">
        <f t="shared" si="1278"/>
        <v>4.1598257803670798E-6</v>
      </c>
      <c r="BD1184" s="5">
        <f t="shared" si="1279"/>
        <v>7.7663166469199118E-7</v>
      </c>
      <c r="BE1184" s="5">
        <f t="shared" si="1280"/>
        <v>2.0184274156561037E-6</v>
      </c>
      <c r="BF1184" s="5">
        <f t="shared" si="1281"/>
        <v>2.6228966815870998E-6</v>
      </c>
      <c r="BG1184" s="5">
        <f t="shared" si="1282"/>
        <v>2.2722597301636968E-6</v>
      </c>
      <c r="BH1184" s="5">
        <f t="shared" si="1283"/>
        <v>1.4763727592386701E-6</v>
      </c>
      <c r="BI1184" s="5">
        <f t="shared" si="1284"/>
        <v>7.6740400590208117E-7</v>
      </c>
      <c r="BJ1184" s="8">
        <f t="shared" si="1285"/>
        <v>0.81078484501911419</v>
      </c>
      <c r="BK1184" s="8">
        <f t="shared" si="1286"/>
        <v>0.13338439029782215</v>
      </c>
      <c r="BL1184" s="8">
        <f t="shared" si="1287"/>
        <v>4.7293869632026704E-2</v>
      </c>
      <c r="BM1184" s="8">
        <f t="shared" si="1288"/>
        <v>0.57700700051698084</v>
      </c>
      <c r="BN1184" s="8">
        <f t="shared" si="1289"/>
        <v>0.40585557031605379</v>
      </c>
    </row>
    <row r="1185" spans="1:66" x14ac:dyDescent="0.25">
      <c r="A1185" t="s">
        <v>173</v>
      </c>
      <c r="B1185" t="s">
        <v>176</v>
      </c>
      <c r="C1185" t="s">
        <v>486</v>
      </c>
      <c r="D1185" s="18" t="s">
        <v>551</v>
      </c>
      <c r="E1185">
        <f>VLOOKUP(A1185,home!$A$2:$E$405,3,FALSE)</f>
        <v>1.7239</v>
      </c>
      <c r="F1185">
        <f>VLOOKUP(B1185,home!$B$2:$E$405,3,FALSE)</f>
        <v>1.8426</v>
      </c>
      <c r="G1185">
        <f>VLOOKUP(C1185,away!$B$2:$E$405,4,FALSE)</f>
        <v>1.3308</v>
      </c>
      <c r="H1185">
        <f>VLOOKUP(A1185,away!$A$2:$E$405,3,FALSE)</f>
        <v>1.3199000000000001</v>
      </c>
      <c r="I1185">
        <f>VLOOKUP(C1185,away!$B$2:$E$405,3,FALSE)</f>
        <v>0.57940000000000003</v>
      </c>
      <c r="J1185">
        <f>VLOOKUP(B1185,home!$B$2:$E$405,4,FALSE)</f>
        <v>0.62390000000000001</v>
      </c>
      <c r="K1185" s="3">
        <f t="shared" si="1234"/>
        <v>4.2272304927119997</v>
      </c>
      <c r="L1185" s="3">
        <f t="shared" si="1235"/>
        <v>0.47712756243400006</v>
      </c>
      <c r="M1185" s="5">
        <f t="shared" si="1236"/>
        <v>9.0557256288672262E-3</v>
      </c>
      <c r="N1185" s="5">
        <f t="shared" si="1237"/>
        <v>3.8280639511981088E-2</v>
      </c>
      <c r="O1185" s="5">
        <f t="shared" si="1238"/>
        <v>4.3207362953725219E-3</v>
      </c>
      <c r="P1185" s="5">
        <f t="shared" si="1239"/>
        <v>1.8264748218766204E-2</v>
      </c>
      <c r="Q1185" s="5">
        <f t="shared" si="1240"/>
        <v>8.0910543312781164E-2</v>
      </c>
      <c r="R1185" s="5">
        <f t="shared" si="1241"/>
        <v>1.0307711882656014E-3</v>
      </c>
      <c r="S1185" s="5">
        <f t="shared" si="1242"/>
        <v>9.2096713495684081E-3</v>
      </c>
      <c r="T1185" s="5">
        <f t="shared" si="1243"/>
        <v>3.8604650306037859E-2</v>
      </c>
      <c r="U1185" s="5">
        <f t="shared" si="1244"/>
        <v>4.3573073980453323E-3</v>
      </c>
      <c r="V1185" s="5">
        <f t="shared" si="1245"/>
        <v>2.0639161867963629E-3</v>
      </c>
      <c r="W1185" s="5">
        <f t="shared" si="1246"/>
        <v>0.11400917195789446</v>
      </c>
      <c r="X1185" s="5">
        <f t="shared" si="1247"/>
        <v>5.4396918311388938E-2</v>
      </c>
      <c r="Y1185" s="5">
        <f t="shared" si="1248"/>
        <v>1.2977134518917214E-2</v>
      </c>
      <c r="Z1185" s="5">
        <f t="shared" si="1249"/>
        <v>1.6393644816145469E-4</v>
      </c>
      <c r="AA1185" s="5">
        <f t="shared" si="1250"/>
        <v>6.9299715253500133E-4</v>
      </c>
      <c r="AB1185" s="5">
        <f t="shared" si="1251"/>
        <v>1.4647293472792738E-3</v>
      </c>
      <c r="AC1185" s="5">
        <f t="shared" si="1252"/>
        <v>2.6017317000186029E-4</v>
      </c>
      <c r="AD1185" s="5">
        <f t="shared" si="1253"/>
        <v>0.12048576203731433</v>
      </c>
      <c r="AE1185" s="5">
        <f t="shared" si="1254"/>
        <v>5.7487077948866767E-2</v>
      </c>
      <c r="AF1185" s="5">
        <f t="shared" si="1255"/>
        <v>1.3714334686598079E-2</v>
      </c>
      <c r="AG1185" s="5">
        <f t="shared" si="1256"/>
        <v>2.1811623598068652E-3</v>
      </c>
      <c r="AH1185" s="5">
        <f t="shared" si="1257"/>
        <v>1.9554649476340672E-5</v>
      </c>
      <c r="AI1185" s="5">
        <f t="shared" si="1258"/>
        <v>8.2662010540682031E-5</v>
      </c>
      <c r="AJ1185" s="5">
        <f t="shared" si="1259"/>
        <v>1.7471568577322598E-4</v>
      </c>
      <c r="AK1185" s="5">
        <f t="shared" si="1260"/>
        <v>2.4618782481855626E-4</v>
      </c>
      <c r="AL1185" s="5">
        <f t="shared" si="1261"/>
        <v>2.0990023938950371E-5</v>
      </c>
      <c r="AM1185" s="5">
        <f t="shared" si="1262"/>
        <v>0.10186421744435539</v>
      </c>
      <c r="AN1185" s="5">
        <f t="shared" si="1263"/>
        <v>4.8602225768472229E-2</v>
      </c>
      <c r="AO1185" s="5">
        <f t="shared" si="1264"/>
        <v>1.1594730754889052E-2</v>
      </c>
      <c r="AP1185" s="5">
        <f t="shared" si="1265"/>
        <v>1.8440552073862484E-3</v>
      </c>
      <c r="AQ1185" s="5">
        <f t="shared" si="1266"/>
        <v>2.1996239152348128E-4</v>
      </c>
      <c r="AR1185" s="5">
        <f t="shared" si="1267"/>
        <v>1.8660124477795453E-6</v>
      </c>
      <c r="AS1185" s="5">
        <f t="shared" si="1268"/>
        <v>7.8880647190338529E-6</v>
      </c>
      <c r="AT1185" s="5">
        <f t="shared" si="1269"/>
        <v>1.6672333854392813E-5</v>
      </c>
      <c r="AU1185" s="5">
        <f t="shared" si="1270"/>
        <v>2.3492599351321287E-5</v>
      </c>
      <c r="AV1185" s="5">
        <f t="shared" si="1271"/>
        <v>2.4827158082742874E-5</v>
      </c>
      <c r="AW1185" s="5">
        <f t="shared" si="1272"/>
        <v>1.1759825221904632E-6</v>
      </c>
      <c r="AX1185" s="5">
        <f t="shared" si="1273"/>
        <v>7.1767254349504137E-2</v>
      </c>
      <c r="AY1185" s="5">
        <f t="shared" si="1274"/>
        <v>3.4242135130359792E-2</v>
      </c>
      <c r="AZ1185" s="5">
        <f t="shared" si="1275"/>
        <v>8.1689332336421054E-3</v>
      </c>
      <c r="BA1185" s="5">
        <f t="shared" si="1276"/>
        <v>1.2992077338179169E-3</v>
      </c>
      <c r="BB1185" s="5">
        <f t="shared" si="1277"/>
        <v>1.5497195478298597E-4</v>
      </c>
      <c r="BC1185" s="5">
        <f t="shared" si="1278"/>
        <v>1.4788278206247644E-5</v>
      </c>
      <c r="BD1185" s="5">
        <f t="shared" si="1279"/>
        <v>1.4838766178009257E-7</v>
      </c>
      <c r="BE1185" s="5">
        <f t="shared" si="1280"/>
        <v>6.2726884861904236E-7</v>
      </c>
      <c r="BF1185" s="5">
        <f t="shared" si="1281"/>
        <v>1.3258050020053821E-6</v>
      </c>
      <c r="BG1185" s="5">
        <f t="shared" si="1282"/>
        <v>1.8681611106224146E-6</v>
      </c>
      <c r="BH1185" s="5">
        <f t="shared" si="1283"/>
        <v>1.9742869030304465E-6</v>
      </c>
      <c r="BI1185" s="5">
        <f t="shared" si="1284"/>
        <v>1.6691531595704482E-6</v>
      </c>
      <c r="BJ1185" s="8">
        <f t="shared" si="1285"/>
        <v>0.81281987719852622</v>
      </c>
      <c r="BK1185" s="8">
        <f t="shared" si="1286"/>
        <v>7.3117359708298801E-2</v>
      </c>
      <c r="BL1185" s="8">
        <f t="shared" si="1287"/>
        <v>1.2472020783247433E-2</v>
      </c>
      <c r="BM1185" s="8">
        <f t="shared" si="1288"/>
        <v>0.71246907083436251</v>
      </c>
      <c r="BN1185" s="8">
        <f t="shared" si="1289"/>
        <v>0.15186316415603382</v>
      </c>
    </row>
    <row r="1186" spans="1:66" x14ac:dyDescent="0.25">
      <c r="A1186" t="s">
        <v>173</v>
      </c>
      <c r="B1186" t="s">
        <v>177</v>
      </c>
      <c r="C1186" t="s">
        <v>514</v>
      </c>
      <c r="D1186" s="18" t="s">
        <v>551</v>
      </c>
      <c r="E1186">
        <f>VLOOKUP(A1186,home!$A$2:$E$405,3,FALSE)</f>
        <v>1.7239</v>
      </c>
      <c r="F1186">
        <f>VLOOKUP(B1186,home!$B$2:$E$405,3,FALSE)</f>
        <v>0.61629999999999996</v>
      </c>
      <c r="G1186" t="e">
        <f>VLOOKUP(C1186,away!$B$2:$E$405,4,FALSE)</f>
        <v>#N/A</v>
      </c>
      <c r="H1186">
        <f>VLOOKUP(A1186,away!$A$2:$E$405,3,FALSE)</f>
        <v>1.3199000000000001</v>
      </c>
      <c r="I1186" t="e">
        <f>VLOOKUP(C1186,away!$B$2:$E$405,3,FALSE)</f>
        <v>#N/A</v>
      </c>
      <c r="J1186">
        <f>VLOOKUP(B1186,home!$B$2:$E$405,4,FALSE)</f>
        <v>0.61560000000000004</v>
      </c>
      <c r="K1186" s="3" t="e">
        <f t="shared" si="1234"/>
        <v>#N/A</v>
      </c>
      <c r="L1186" s="3" t="e">
        <f t="shared" si="1235"/>
        <v>#N/A</v>
      </c>
      <c r="M1186" s="5" t="e">
        <f t="shared" si="1236"/>
        <v>#N/A</v>
      </c>
      <c r="N1186" s="5" t="e">
        <f t="shared" si="1237"/>
        <v>#N/A</v>
      </c>
      <c r="O1186" s="5" t="e">
        <f t="shared" si="1238"/>
        <v>#N/A</v>
      </c>
      <c r="P1186" s="5" t="e">
        <f t="shared" si="1239"/>
        <v>#N/A</v>
      </c>
      <c r="Q1186" s="5" t="e">
        <f t="shared" si="1240"/>
        <v>#N/A</v>
      </c>
      <c r="R1186" s="5" t="e">
        <f t="shared" si="1241"/>
        <v>#N/A</v>
      </c>
      <c r="S1186" s="5" t="e">
        <f t="shared" si="1242"/>
        <v>#N/A</v>
      </c>
      <c r="T1186" s="5" t="e">
        <f t="shared" si="1243"/>
        <v>#N/A</v>
      </c>
      <c r="U1186" s="5" t="e">
        <f t="shared" si="1244"/>
        <v>#N/A</v>
      </c>
      <c r="V1186" s="5" t="e">
        <f t="shared" si="1245"/>
        <v>#N/A</v>
      </c>
      <c r="W1186" s="5" t="e">
        <f t="shared" si="1246"/>
        <v>#N/A</v>
      </c>
      <c r="X1186" s="5" t="e">
        <f t="shared" si="1247"/>
        <v>#N/A</v>
      </c>
      <c r="Y1186" s="5" t="e">
        <f t="shared" si="1248"/>
        <v>#N/A</v>
      </c>
      <c r="Z1186" s="5" t="e">
        <f t="shared" si="1249"/>
        <v>#N/A</v>
      </c>
      <c r="AA1186" s="5" t="e">
        <f t="shared" si="1250"/>
        <v>#N/A</v>
      </c>
      <c r="AB1186" s="5" t="e">
        <f t="shared" si="1251"/>
        <v>#N/A</v>
      </c>
      <c r="AC1186" s="5" t="e">
        <f t="shared" si="1252"/>
        <v>#N/A</v>
      </c>
      <c r="AD1186" s="5" t="e">
        <f t="shared" si="1253"/>
        <v>#N/A</v>
      </c>
      <c r="AE1186" s="5" t="e">
        <f t="shared" si="1254"/>
        <v>#N/A</v>
      </c>
      <c r="AF1186" s="5" t="e">
        <f t="shared" si="1255"/>
        <v>#N/A</v>
      </c>
      <c r="AG1186" s="5" t="e">
        <f t="shared" si="1256"/>
        <v>#N/A</v>
      </c>
      <c r="AH1186" s="5" t="e">
        <f t="shared" si="1257"/>
        <v>#N/A</v>
      </c>
      <c r="AI1186" s="5" t="e">
        <f t="shared" si="1258"/>
        <v>#N/A</v>
      </c>
      <c r="AJ1186" s="5" t="e">
        <f t="shared" si="1259"/>
        <v>#N/A</v>
      </c>
      <c r="AK1186" s="5" t="e">
        <f t="shared" si="1260"/>
        <v>#N/A</v>
      </c>
      <c r="AL1186" s="5" t="e">
        <f t="shared" si="1261"/>
        <v>#N/A</v>
      </c>
      <c r="AM1186" s="5" t="e">
        <f t="shared" si="1262"/>
        <v>#N/A</v>
      </c>
      <c r="AN1186" s="5" t="e">
        <f t="shared" si="1263"/>
        <v>#N/A</v>
      </c>
      <c r="AO1186" s="5" t="e">
        <f t="shared" si="1264"/>
        <v>#N/A</v>
      </c>
      <c r="AP1186" s="5" t="e">
        <f t="shared" si="1265"/>
        <v>#N/A</v>
      </c>
      <c r="AQ1186" s="5" t="e">
        <f t="shared" si="1266"/>
        <v>#N/A</v>
      </c>
      <c r="AR1186" s="5" t="e">
        <f t="shared" si="1267"/>
        <v>#N/A</v>
      </c>
      <c r="AS1186" s="5" t="e">
        <f t="shared" si="1268"/>
        <v>#N/A</v>
      </c>
      <c r="AT1186" s="5" t="e">
        <f t="shared" si="1269"/>
        <v>#N/A</v>
      </c>
      <c r="AU1186" s="5" t="e">
        <f t="shared" si="1270"/>
        <v>#N/A</v>
      </c>
      <c r="AV1186" s="5" t="e">
        <f t="shared" si="1271"/>
        <v>#N/A</v>
      </c>
      <c r="AW1186" s="5" t="e">
        <f t="shared" si="1272"/>
        <v>#N/A</v>
      </c>
      <c r="AX1186" s="5" t="e">
        <f t="shared" si="1273"/>
        <v>#N/A</v>
      </c>
      <c r="AY1186" s="5" t="e">
        <f t="shared" si="1274"/>
        <v>#N/A</v>
      </c>
      <c r="AZ1186" s="5" t="e">
        <f t="shared" si="1275"/>
        <v>#N/A</v>
      </c>
      <c r="BA1186" s="5" t="e">
        <f t="shared" si="1276"/>
        <v>#N/A</v>
      </c>
      <c r="BB1186" s="5" t="e">
        <f t="shared" si="1277"/>
        <v>#N/A</v>
      </c>
      <c r="BC1186" s="5" t="e">
        <f t="shared" si="1278"/>
        <v>#N/A</v>
      </c>
      <c r="BD1186" s="5" t="e">
        <f t="shared" si="1279"/>
        <v>#N/A</v>
      </c>
      <c r="BE1186" s="5" t="e">
        <f t="shared" si="1280"/>
        <v>#N/A</v>
      </c>
      <c r="BF1186" s="5" t="e">
        <f t="shared" si="1281"/>
        <v>#N/A</v>
      </c>
      <c r="BG1186" s="5" t="e">
        <f t="shared" si="1282"/>
        <v>#N/A</v>
      </c>
      <c r="BH1186" s="5" t="e">
        <f t="shared" si="1283"/>
        <v>#N/A</v>
      </c>
      <c r="BI1186" s="5" t="e">
        <f t="shared" si="1284"/>
        <v>#N/A</v>
      </c>
      <c r="BJ1186" s="8" t="e">
        <f t="shared" si="1285"/>
        <v>#N/A</v>
      </c>
      <c r="BK1186" s="8" t="e">
        <f t="shared" si="1286"/>
        <v>#N/A</v>
      </c>
      <c r="BL1186" s="8" t="e">
        <f t="shared" si="1287"/>
        <v>#N/A</v>
      </c>
      <c r="BM1186" s="8" t="e">
        <f t="shared" si="1288"/>
        <v>#N/A</v>
      </c>
      <c r="BN1186" s="8" t="e">
        <f t="shared" si="1289"/>
        <v>#N/A</v>
      </c>
    </row>
    <row r="1187" spans="1:66" x14ac:dyDescent="0.25">
      <c r="A1187" t="s">
        <v>173</v>
      </c>
      <c r="B1187" t="s">
        <v>259</v>
      </c>
      <c r="C1187" t="s">
        <v>260</v>
      </c>
      <c r="D1187" s="18" t="s">
        <v>551</v>
      </c>
      <c r="E1187">
        <f>VLOOKUP(A1187,home!$A$2:$E$405,3,FALSE)</f>
        <v>1.7239</v>
      </c>
      <c r="F1187">
        <f>VLOOKUP(B1187,home!$B$2:$E$405,3,FALSE)</f>
        <v>1.5589999999999999</v>
      </c>
      <c r="G1187">
        <f>VLOOKUP(C1187,away!$B$2:$E$405,4,FALSE)</f>
        <v>0.81889999999999996</v>
      </c>
      <c r="H1187">
        <f>VLOOKUP(A1187,away!$A$2:$E$405,3,FALSE)</f>
        <v>1.3199000000000001</v>
      </c>
      <c r="I1187">
        <f>VLOOKUP(C1187,away!$B$2:$E$405,3,FALSE)</f>
        <v>1.0249999999999999</v>
      </c>
      <c r="J1187">
        <f>VLOOKUP(B1187,home!$B$2:$E$405,4,FALSE)</f>
        <v>0.47349999999999998</v>
      </c>
      <c r="K1187" s="3">
        <f t="shared" si="1234"/>
        <v>2.2008429658899997</v>
      </c>
      <c r="L1187" s="3">
        <f t="shared" si="1235"/>
        <v>0.64059696624999996</v>
      </c>
      <c r="M1187" s="5">
        <f t="shared" si="1236"/>
        <v>5.8341597511237221E-2</v>
      </c>
      <c r="N1187" s="5">
        <f t="shared" si="1237"/>
        <v>0.12840069450139194</v>
      </c>
      <c r="O1187" s="5">
        <f t="shared" si="1238"/>
        <v>3.7373450371877115E-2</v>
      </c>
      <c r="P1187" s="5">
        <f t="shared" si="1239"/>
        <v>8.2253095361984732E-2</v>
      </c>
      <c r="Q1187" s="5">
        <f t="shared" si="1240"/>
        <v>0.14129488265438964</v>
      </c>
      <c r="R1187" s="5">
        <f t="shared" si="1241"/>
        <v>1.1970659463259705E-2</v>
      </c>
      <c r="S1187" s="5">
        <f t="shared" si="1242"/>
        <v>2.8991200040951196E-2</v>
      </c>
      <c r="T1187" s="5">
        <f t="shared" si="1243"/>
        <v>9.051307317505175E-2</v>
      </c>
      <c r="U1187" s="5">
        <f t="shared" si="1244"/>
        <v>2.6345541676779678E-2</v>
      </c>
      <c r="V1187" s="5">
        <f t="shared" si="1245"/>
        <v>4.5414822039520145E-3</v>
      </c>
      <c r="W1187" s="5">
        <f t="shared" si="1246"/>
        <v>0.10365594953538879</v>
      </c>
      <c r="X1187" s="5">
        <f t="shared" si="1247"/>
        <v>6.6401686806133148E-2</v>
      </c>
      <c r="Y1187" s="5">
        <f t="shared" si="1248"/>
        <v>2.126835956094577E-2</v>
      </c>
      <c r="Z1187" s="5">
        <f t="shared" si="1249"/>
        <v>2.556122712058673E-3</v>
      </c>
      <c r="AA1187" s="5">
        <f t="shared" si="1250"/>
        <v>5.6256246907859988E-3</v>
      </c>
      <c r="AB1187" s="5">
        <f t="shared" si="1251"/>
        <v>6.1905582647267367E-3</v>
      </c>
      <c r="AC1187" s="5">
        <f t="shared" si="1252"/>
        <v>4.001764872123098E-4</v>
      </c>
      <c r="AD1187" s="5">
        <f t="shared" si="1253"/>
        <v>5.7032616851902286E-2</v>
      </c>
      <c r="AE1187" s="5">
        <f t="shared" si="1254"/>
        <v>3.6534921332627229E-2</v>
      </c>
      <c r="AF1187" s="5">
        <f t="shared" si="1255"/>
        <v>1.1702079883931703E-2</v>
      </c>
      <c r="AG1187" s="5">
        <f t="shared" si="1256"/>
        <v>2.4987722908206005E-3</v>
      </c>
      <c r="AH1187" s="5">
        <f t="shared" si="1257"/>
        <v>4.0936111367687701E-4</v>
      </c>
      <c r="AI1187" s="5">
        <f t="shared" si="1258"/>
        <v>9.0093952754465121E-4</v>
      </c>
      <c r="AJ1187" s="5">
        <f t="shared" si="1259"/>
        <v>9.9141321094445289E-4</v>
      </c>
      <c r="AK1187" s="5">
        <f t="shared" si="1260"/>
        <v>7.2731493053250593E-4</v>
      </c>
      <c r="AL1187" s="5">
        <f t="shared" si="1261"/>
        <v>2.2567606077607507E-5</v>
      </c>
      <c r="AM1187" s="5">
        <f t="shared" si="1262"/>
        <v>2.5103966724961735E-2</v>
      </c>
      <c r="AN1187" s="5">
        <f t="shared" si="1263"/>
        <v>1.6081524924851435E-2</v>
      </c>
      <c r="AO1187" s="5">
        <f t="shared" si="1264"/>
        <v>5.1508880397667933E-3</v>
      </c>
      <c r="AP1187" s="5">
        <f t="shared" si="1265"/>
        <v>1.0998810839226724E-3</v>
      </c>
      <c r="AQ1187" s="5">
        <f t="shared" si="1266"/>
        <v>1.7614512139915638E-4</v>
      </c>
      <c r="AR1187" s="5">
        <f t="shared" si="1267"/>
        <v>5.2447097504425765E-5</v>
      </c>
      <c r="AS1187" s="5">
        <f t="shared" si="1268"/>
        <v>1.1542782562396239E-4</v>
      </c>
      <c r="AT1187" s="5">
        <f t="shared" si="1269"/>
        <v>1.2701925904623756E-4</v>
      </c>
      <c r="AU1187" s="5">
        <f t="shared" si="1270"/>
        <v>9.3183147601490565E-5</v>
      </c>
      <c r="AV1187" s="5">
        <f t="shared" si="1271"/>
        <v>5.1270368734557518E-5</v>
      </c>
      <c r="AW1187" s="5">
        <f t="shared" si="1272"/>
        <v>8.8380595872611457E-7</v>
      </c>
      <c r="AX1187" s="5">
        <f t="shared" si="1273"/>
        <v>9.2083147637614434E-3</v>
      </c>
      <c r="AY1187" s="5">
        <f t="shared" si="1274"/>
        <v>5.8988185019406654E-3</v>
      </c>
      <c r="AZ1187" s="5">
        <f t="shared" si="1275"/>
        <v>1.8893826184012798E-3</v>
      </c>
      <c r="BA1187" s="5">
        <f t="shared" si="1276"/>
        <v>4.0344425781111375E-4</v>
      </c>
      <c r="BB1187" s="5">
        <f t="shared" si="1277"/>
        <v>6.4611291901195566E-5</v>
      </c>
      <c r="BC1187" s="5">
        <f t="shared" si="1278"/>
        <v>8.2779595154798153E-6</v>
      </c>
      <c r="BD1187" s="5">
        <f t="shared" si="1279"/>
        <v>5.5995752583255126E-6</v>
      </c>
      <c r="BE1187" s="5">
        <f t="shared" si="1280"/>
        <v>1.2323785819257381E-5</v>
      </c>
      <c r="BF1187" s="5">
        <f t="shared" si="1281"/>
        <v>1.356135866672377E-5</v>
      </c>
      <c r="BG1187" s="5">
        <f t="shared" si="1282"/>
        <v>9.9488069431901316E-6</v>
      </c>
      <c r="BH1187" s="5">
        <f t="shared" si="1283"/>
        <v>5.4739404449793971E-6</v>
      </c>
      <c r="BI1187" s="5">
        <f t="shared" si="1284"/>
        <v>2.4094566648067374E-6</v>
      </c>
      <c r="BJ1187" s="8">
        <f t="shared" si="1285"/>
        <v>0.72438829188081599</v>
      </c>
      <c r="BK1187" s="8">
        <f t="shared" si="1286"/>
        <v>0.18044893771335571</v>
      </c>
      <c r="BL1187" s="8">
        <f t="shared" si="1287"/>
        <v>9.1023527872435672E-2</v>
      </c>
      <c r="BM1187" s="8">
        <f t="shared" si="1288"/>
        <v>0.53288456561854403</v>
      </c>
      <c r="BN1187" s="8">
        <f t="shared" si="1289"/>
        <v>0.45963437986414035</v>
      </c>
    </row>
    <row r="1188" spans="1:66" x14ac:dyDescent="0.25">
      <c r="A1188" t="s">
        <v>173</v>
      </c>
      <c r="B1188" t="s">
        <v>257</v>
      </c>
      <c r="C1188" t="s">
        <v>261</v>
      </c>
      <c r="D1188" s="18" t="s">
        <v>551</v>
      </c>
      <c r="E1188">
        <f>VLOOKUP(A1188,home!$A$2:$E$405,3,FALSE)</f>
        <v>1.7239</v>
      </c>
      <c r="F1188">
        <f>VLOOKUP(B1188,home!$B$2:$E$405,3,FALSE)</f>
        <v>1.1601999999999999</v>
      </c>
      <c r="G1188">
        <f>VLOOKUP(C1188,away!$B$2:$E$405,4,FALSE)</f>
        <v>0.76139999999999997</v>
      </c>
      <c r="H1188">
        <f>VLOOKUP(A1188,away!$A$2:$E$405,3,FALSE)</f>
        <v>1.3199000000000001</v>
      </c>
      <c r="I1188">
        <f>VLOOKUP(C1188,away!$B$2:$E$405,3,FALSE)</f>
        <v>1.7994000000000001</v>
      </c>
      <c r="J1188">
        <f>VLOOKUP(B1188,home!$B$2:$E$405,4,FALSE)</f>
        <v>1.1587000000000001</v>
      </c>
      <c r="K1188" s="3">
        <f t="shared" si="1234"/>
        <v>1.5228523690919999</v>
      </c>
      <c r="L1188" s="3">
        <f t="shared" si="1235"/>
        <v>2.7519450131220005</v>
      </c>
      <c r="M1188" s="5">
        <f t="shared" si="1236"/>
        <v>1.3914867833039459E-2</v>
      </c>
      <c r="N1188" s="5">
        <f t="shared" si="1237"/>
        <v>2.1190289445146202E-2</v>
      </c>
      <c r="O1188" s="5">
        <f t="shared" si="1238"/>
        <v>3.8292951141384673E-2</v>
      </c>
      <c r="P1188" s="5">
        <f t="shared" si="1239"/>
        <v>5.8314511365181849E-2</v>
      </c>
      <c r="Q1188" s="5">
        <f t="shared" si="1240"/>
        <v>1.613484124164305E-2</v>
      </c>
      <c r="R1188" s="5">
        <f t="shared" si="1241"/>
        <v>5.269004796562899E-2</v>
      </c>
      <c r="S1188" s="5">
        <f t="shared" si="1242"/>
        <v>6.1096200778953551E-2</v>
      </c>
      <c r="T1188" s="5">
        <f t="shared" si="1243"/>
        <v>4.4402195892454775E-2</v>
      </c>
      <c r="U1188" s="5">
        <f t="shared" si="1244"/>
        <v>8.0239164372029215E-2</v>
      </c>
      <c r="V1188" s="5">
        <f t="shared" si="1245"/>
        <v>2.8449147083717981E-2</v>
      </c>
      <c r="W1188" s="5">
        <f t="shared" si="1246"/>
        <v>8.190327069919812E-3</v>
      </c>
      <c r="X1188" s="5">
        <f t="shared" si="1247"/>
        <v>2.2539329735903949E-2</v>
      </c>
      <c r="Y1188" s="5">
        <f t="shared" si="1248"/>
        <v>3.1013498032916649E-2</v>
      </c>
      <c r="Z1188" s="5">
        <f t="shared" si="1249"/>
        <v>4.8333371580057231E-2</v>
      </c>
      <c r="AA1188" s="5">
        <f t="shared" si="1250"/>
        <v>7.3604589416894087E-2</v>
      </c>
      <c r="AB1188" s="5">
        <f t="shared" si="1251"/>
        <v>5.6044461684780562E-2</v>
      </c>
      <c r="AC1188" s="5">
        <f t="shared" si="1252"/>
        <v>7.4515534878279478E-3</v>
      </c>
      <c r="AD1188" s="5">
        <f t="shared" si="1253"/>
        <v>3.1181647455164291E-3</v>
      </c>
      <c r="AE1188" s="5">
        <f t="shared" si="1254"/>
        <v>8.5810179215167672E-3</v>
      </c>
      <c r="AF1188" s="5">
        <f t="shared" si="1255"/>
        <v>1.1807244738314291E-2</v>
      </c>
      <c r="AG1188" s="5">
        <f t="shared" si="1256"/>
        <v>1.0830962758771665E-2</v>
      </c>
      <c r="AH1188" s="5">
        <f t="shared" si="1257"/>
        <v>3.3252695221777782E-2</v>
      </c>
      <c r="AI1188" s="5">
        <f t="shared" si="1258"/>
        <v>5.0638945697178521E-2</v>
      </c>
      <c r="AJ1188" s="5">
        <f t="shared" si="1259"/>
        <v>3.8557819211634731E-2</v>
      </c>
      <c r="AK1188" s="5">
        <f t="shared" si="1260"/>
        <v>1.9572622111153001E-2</v>
      </c>
      <c r="AL1188" s="5">
        <f t="shared" si="1261"/>
        <v>1.2491205975307838E-3</v>
      </c>
      <c r="AM1188" s="5">
        <f t="shared" si="1262"/>
        <v>9.4970091398576917E-4</v>
      </c>
      <c r="AN1188" s="5">
        <f t="shared" si="1263"/>
        <v>2.6135246942005433E-3</v>
      </c>
      <c r="AO1188" s="5">
        <f t="shared" si="1264"/>
        <v>3.5961381244381933E-3</v>
      </c>
      <c r="AP1188" s="5">
        <f t="shared" si="1265"/>
        <v>3.2987914593485298E-3</v>
      </c>
      <c r="AQ1188" s="5">
        <f t="shared" si="1266"/>
        <v>2.2695231764709085E-3</v>
      </c>
      <c r="AR1188" s="5">
        <f t="shared" si="1267"/>
        <v>1.8301917757687428E-2</v>
      </c>
      <c r="AS1188" s="5">
        <f t="shared" si="1268"/>
        <v>2.7871118816221244E-2</v>
      </c>
      <c r="AT1188" s="5">
        <f t="shared" si="1269"/>
        <v>2.122179965926357E-2</v>
      </c>
      <c r="AU1188" s="5">
        <f t="shared" si="1270"/>
        <v>1.0772555962501781E-2</v>
      </c>
      <c r="AV1188" s="5">
        <f t="shared" si="1271"/>
        <v>4.1012530921679937E-3</v>
      </c>
      <c r="AW1188" s="5">
        <f t="shared" si="1272"/>
        <v>1.4541172426181602E-4</v>
      </c>
      <c r="AX1188" s="5">
        <f t="shared" si="1273"/>
        <v>2.4104238113201117E-4</v>
      </c>
      <c r="AY1188" s="5">
        <f t="shared" si="1274"/>
        <v>6.633353787072906E-4</v>
      </c>
      <c r="AZ1188" s="5">
        <f t="shared" si="1275"/>
        <v>9.1273124373046112E-4</v>
      </c>
      <c r="BA1188" s="5">
        <f t="shared" si="1276"/>
        <v>8.3726206483489447E-4</v>
      </c>
      <c r="BB1188" s="5">
        <f t="shared" si="1277"/>
        <v>5.760247909996543E-4</v>
      </c>
      <c r="BC1188" s="5">
        <f t="shared" si="1278"/>
        <v>3.1703771020522823E-4</v>
      </c>
      <c r="BD1188" s="5">
        <f t="shared" si="1279"/>
        <v>8.3943118839728201E-3</v>
      </c>
      <c r="BE1188" s="5">
        <f t="shared" si="1280"/>
        <v>1.2783297739405139E-2</v>
      </c>
      <c r="BF1188" s="5">
        <f t="shared" si="1281"/>
        <v>9.7335376236307621E-3</v>
      </c>
      <c r="BG1188" s="5">
        <f t="shared" si="1282"/>
        <v>4.940913609930743E-3</v>
      </c>
      <c r="BH1188" s="5">
        <f t="shared" si="1283"/>
        <v>1.8810704990904832E-3</v>
      </c>
      <c r="BI1188" s="5">
        <f t="shared" si="1284"/>
        <v>5.7291853319380243E-4</v>
      </c>
      <c r="BJ1188" s="8">
        <f t="shared" si="1285"/>
        <v>0.19408298352015707</v>
      </c>
      <c r="BK1188" s="8">
        <f t="shared" si="1286"/>
        <v>0.1711387365249589</v>
      </c>
      <c r="BL1188" s="8">
        <f t="shared" si="1287"/>
        <v>0.56346799199952724</v>
      </c>
      <c r="BM1188" s="8">
        <f t="shared" si="1288"/>
        <v>0.77596765097823062</v>
      </c>
      <c r="BN1188" s="8">
        <f t="shared" si="1289"/>
        <v>0.20053750899202422</v>
      </c>
    </row>
    <row r="1189" spans="1:66" x14ac:dyDescent="0.25">
      <c r="A1189" t="s">
        <v>27</v>
      </c>
      <c r="B1189" t="s">
        <v>431</v>
      </c>
      <c r="C1189" t="s">
        <v>278</v>
      </c>
      <c r="D1189" s="18" t="s">
        <v>551</v>
      </c>
      <c r="E1189">
        <f>VLOOKUP(A1189,home!$A$2:$E$405,3,FALSE)</f>
        <v>1.4007000000000001</v>
      </c>
      <c r="F1189">
        <f>VLOOKUP(B1189,home!$B$2:$E$405,3,FALSE)</f>
        <v>0.75849999999999995</v>
      </c>
      <c r="G1189">
        <f>VLOOKUP(C1189,away!$B$2:$E$405,4,FALSE)</f>
        <v>1.1338999999999999</v>
      </c>
      <c r="H1189">
        <f>VLOOKUP(A1189,away!$A$2:$E$405,3,FALSE)</f>
        <v>1.0741000000000001</v>
      </c>
      <c r="I1189">
        <f>VLOOKUP(C1189,away!$B$2:$E$405,3,FALSE)</f>
        <v>0.60240000000000005</v>
      </c>
      <c r="J1189">
        <f>VLOOKUP(B1189,home!$B$2:$E$405,4,FALSE)</f>
        <v>0.98919999999999997</v>
      </c>
      <c r="K1189" s="3">
        <f t="shared" si="1234"/>
        <v>1.2046904542049999</v>
      </c>
      <c r="L1189" s="3">
        <f t="shared" si="1235"/>
        <v>0.64004983132800009</v>
      </c>
      <c r="M1189" s="5">
        <f t="shared" si="1236"/>
        <v>0.1580663676816273</v>
      </c>
      <c r="N1189" s="5">
        <f t="shared" si="1237"/>
        <v>0.19042104427691409</v>
      </c>
      <c r="O1189" s="5">
        <f t="shared" si="1238"/>
        <v>0.10117035197325519</v>
      </c>
      <c r="P1189" s="5">
        <f t="shared" si="1239"/>
        <v>0.1218789572707405</v>
      </c>
      <c r="Q1189" s="5">
        <f t="shared" si="1240"/>
        <v>0.11469920716007304</v>
      </c>
      <c r="R1189" s="5">
        <f t="shared" si="1241"/>
        <v>3.2377033357938192E-2</v>
      </c>
      <c r="S1189" s="5">
        <f t="shared" si="1242"/>
        <v>2.3494055761631806E-2</v>
      </c>
      <c r="T1189" s="5">
        <f t="shared" si="1243"/>
        <v>7.3413208196260085E-2</v>
      </c>
      <c r="U1189" s="5">
        <f t="shared" si="1244"/>
        <v>3.9004303021784988E-2</v>
      </c>
      <c r="V1189" s="5">
        <f t="shared" si="1245"/>
        <v>2.0128190879470454E-3</v>
      </c>
      <c r="W1189" s="5">
        <f t="shared" si="1246"/>
        <v>4.60590133235406E-2</v>
      </c>
      <c r="X1189" s="5">
        <f t="shared" si="1247"/>
        <v>2.9480063708866265E-2</v>
      </c>
      <c r="Y1189" s="5">
        <f t="shared" si="1248"/>
        <v>9.4343549021992743E-3</v>
      </c>
      <c r="Z1189" s="5">
        <f t="shared" si="1249"/>
        <v>6.9076382465497908E-3</v>
      </c>
      <c r="AA1189" s="5">
        <f t="shared" si="1250"/>
        <v>8.3215658567198959E-3</v>
      </c>
      <c r="AB1189" s="5">
        <f t="shared" si="1251"/>
        <v>5.0124554758143557E-3</v>
      </c>
      <c r="AC1189" s="5">
        <f t="shared" si="1252"/>
        <v>9.7000509663979314E-5</v>
      </c>
      <c r="AD1189" s="5">
        <f t="shared" si="1253"/>
        <v>1.3871713420242562E-2</v>
      </c>
      <c r="AE1189" s="5">
        <f t="shared" si="1254"/>
        <v>8.878587834856606E-3</v>
      </c>
      <c r="AF1189" s="5">
        <f t="shared" si="1255"/>
        <v>2.841369323065402E-3</v>
      </c>
      <c r="AG1189" s="5">
        <f t="shared" si="1256"/>
        <v>6.0620598532285484E-4</v>
      </c>
      <c r="AH1189" s="5">
        <f t="shared" si="1257"/>
        <v>1.1053081736447589E-3</v>
      </c>
      <c r="AI1189" s="5">
        <f t="shared" si="1258"/>
        <v>1.3315542057446032E-3</v>
      </c>
      <c r="AJ1189" s="5">
        <f t="shared" si="1259"/>
        <v>8.0205532045852211E-4</v>
      </c>
      <c r="AK1189" s="5">
        <f t="shared" si="1260"/>
        <v>3.2207612943357131E-4</v>
      </c>
      <c r="AL1189" s="5">
        <f t="shared" si="1261"/>
        <v>2.991735976722983E-6</v>
      </c>
      <c r="AM1189" s="5">
        <f t="shared" si="1262"/>
        <v>3.3422241481667193E-3</v>
      </c>
      <c r="AN1189" s="5">
        <f t="shared" si="1263"/>
        <v>2.1391900022944771E-3</v>
      </c>
      <c r="AO1189" s="5">
        <f t="shared" si="1264"/>
        <v>6.8459410007356213E-4</v>
      </c>
      <c r="AP1189" s="5">
        <f t="shared" si="1265"/>
        <v>1.4605811276007582E-4</v>
      </c>
      <c r="AQ1189" s="5">
        <f t="shared" si="1266"/>
        <v>2.3371117609043134E-5</v>
      </c>
      <c r="AR1189" s="5">
        <f t="shared" si="1267"/>
        <v>1.4149046202135759E-4</v>
      </c>
      <c r="AS1189" s="5">
        <f t="shared" si="1268"/>
        <v>1.7045220895818455E-4</v>
      </c>
      <c r="AT1189" s="5">
        <f t="shared" si="1269"/>
        <v>1.0267107451504047E-4</v>
      </c>
      <c r="AU1189" s="5">
        <f t="shared" si="1270"/>
        <v>4.1228954463746502E-5</v>
      </c>
      <c r="AV1189" s="5">
        <f t="shared" si="1271"/>
        <v>1.2417031969832006E-5</v>
      </c>
      <c r="AW1189" s="5">
        <f t="shared" si="1272"/>
        <v>6.4078158121597751E-8</v>
      </c>
      <c r="AX1189" s="5">
        <f t="shared" si="1273"/>
        <v>6.7105758785164689E-4</v>
      </c>
      <c r="AY1189" s="5">
        <f t="shared" si="1274"/>
        <v>4.2951029591582117E-4</v>
      </c>
      <c r="AZ1189" s="5">
        <f t="shared" si="1275"/>
        <v>1.3745399622728036E-4</v>
      </c>
      <c r="BA1189" s="5">
        <f t="shared" si="1276"/>
        <v>2.9325802366876785E-5</v>
      </c>
      <c r="BB1189" s="5">
        <f t="shared" si="1277"/>
        <v>4.692493714619438E-6</v>
      </c>
      <c r="BC1189" s="5">
        <f t="shared" si="1278"/>
        <v>6.0068596210997455E-7</v>
      </c>
      <c r="BD1189" s="5">
        <f t="shared" si="1279"/>
        <v>1.509349105854845E-5</v>
      </c>
      <c r="BE1189" s="5">
        <f t="shared" si="1280"/>
        <v>1.8182984598861833E-5</v>
      </c>
      <c r="BF1189" s="5">
        <f t="shared" si="1281"/>
        <v>1.0952433987602692E-5</v>
      </c>
      <c r="BG1189" s="5">
        <f t="shared" si="1282"/>
        <v>4.3980975583917893E-6</v>
      </c>
      <c r="BH1189" s="5">
        <f t="shared" si="1283"/>
        <v>1.324586536314226E-6</v>
      </c>
      <c r="BI1189" s="5">
        <f t="shared" si="1284"/>
        <v>3.1914335121324236E-7</v>
      </c>
      <c r="BJ1189" s="8">
        <f t="shared" si="1285"/>
        <v>0.49731284647428292</v>
      </c>
      <c r="BK1189" s="8">
        <f t="shared" si="1286"/>
        <v>0.30598170234350319</v>
      </c>
      <c r="BL1189" s="8">
        <f t="shared" si="1287"/>
        <v>0.18996523398381313</v>
      </c>
      <c r="BM1189" s="8">
        <f t="shared" si="1288"/>
        <v>0.28112501310984295</v>
      </c>
      <c r="BN1189" s="8">
        <f t="shared" si="1289"/>
        <v>0.71861296172054823</v>
      </c>
    </row>
    <row r="1190" spans="1:66" x14ac:dyDescent="0.25">
      <c r="A1190" t="s">
        <v>27</v>
      </c>
      <c r="B1190" t="s">
        <v>183</v>
      </c>
      <c r="C1190" t="s">
        <v>264</v>
      </c>
      <c r="D1190" s="18" t="s">
        <v>551</v>
      </c>
      <c r="E1190">
        <f>VLOOKUP(A1190,home!$A$2:$E$405,3,FALSE)</f>
        <v>1.4007000000000001</v>
      </c>
      <c r="F1190">
        <f>VLOOKUP(B1190,home!$B$2:$E$405,3,FALSE)</f>
        <v>0.96589999999999998</v>
      </c>
      <c r="G1190">
        <f>VLOOKUP(C1190,away!$B$2:$E$405,4,FALSE)</f>
        <v>1.1600999999999999</v>
      </c>
      <c r="H1190">
        <f>VLOOKUP(A1190,away!$A$2:$E$405,3,FALSE)</f>
        <v>1.0741000000000001</v>
      </c>
      <c r="I1190">
        <f>VLOOKUP(C1190,away!$B$2:$E$405,3,FALSE)</f>
        <v>0.93100000000000005</v>
      </c>
      <c r="J1190">
        <f>VLOOKUP(B1190,home!$B$2:$E$405,4,FALSE)</f>
        <v>1.1500999999999999</v>
      </c>
      <c r="K1190" s="3">
        <f t="shared" si="1234"/>
        <v>1.5695412044129999</v>
      </c>
      <c r="L1190" s="3">
        <f t="shared" si="1235"/>
        <v>1.15008516371</v>
      </c>
      <c r="M1190" s="5">
        <f t="shared" si="1236"/>
        <v>6.5899371933202458E-2</v>
      </c>
      <c r="N1190" s="5">
        <f t="shared" si="1237"/>
        <v>0.10343177959409884</v>
      </c>
      <c r="O1190" s="5">
        <f t="shared" si="1238"/>
        <v>7.5789889958183337E-2</v>
      </c>
      <c r="P1190" s="5">
        <f t="shared" si="1239"/>
        <v>0.11895535516729581</v>
      </c>
      <c r="Q1190" s="5">
        <f t="shared" si="1240"/>
        <v>8.117021995935092E-2</v>
      </c>
      <c r="R1190" s="5">
        <f t="shared" si="1241"/>
        <v>4.3582414000060098E-2</v>
      </c>
      <c r="S1190" s="5">
        <f t="shared" si="1242"/>
        <v>5.3681757913113075E-2</v>
      </c>
      <c r="T1190" s="5">
        <f t="shared" si="1243"/>
        <v>9.3352665710326813E-2</v>
      </c>
      <c r="U1190" s="5">
        <f t="shared" si="1244"/>
        <v>6.8404394560880322E-2</v>
      </c>
      <c r="V1190" s="5">
        <f t="shared" si="1245"/>
        <v>1.0766807349565106E-2</v>
      </c>
      <c r="W1190" s="5">
        <f t="shared" si="1246"/>
        <v>4.2466668265822592E-2</v>
      </c>
      <c r="X1190" s="5">
        <f t="shared" si="1247"/>
        <v>4.8840285124716838E-2</v>
      </c>
      <c r="Y1190" s="5">
        <f t="shared" si="1248"/>
        <v>2.8085243656651531E-2</v>
      </c>
      <c r="Z1190" s="5">
        <f t="shared" si="1249"/>
        <v>1.6707829246712037E-2</v>
      </c>
      <c r="AA1190" s="5">
        <f t="shared" si="1250"/>
        <v>2.6223626439011161E-2</v>
      </c>
      <c r="AB1190" s="5">
        <f t="shared" si="1251"/>
        <v>2.0579531112581081E-2</v>
      </c>
      <c r="AC1190" s="5">
        <f t="shared" si="1252"/>
        <v>1.214701819904666E-3</v>
      </c>
      <c r="AD1190" s="5">
        <f t="shared" si="1253"/>
        <v>1.6663296414336632E-2</v>
      </c>
      <c r="AE1190" s="5">
        <f t="shared" si="1254"/>
        <v>1.9164209984630601E-2</v>
      </c>
      <c r="AF1190" s="5">
        <f t="shared" si="1255"/>
        <v>1.1020236788773355E-2</v>
      </c>
      <c r="AG1190" s="5">
        <f t="shared" si="1256"/>
        <v>4.2247369437797893E-3</v>
      </c>
      <c r="AH1190" s="5">
        <f t="shared" si="1257"/>
        <v>4.8038566336108838E-3</v>
      </c>
      <c r="AI1190" s="5">
        <f t="shared" si="1258"/>
        <v>7.5398509265450072E-3</v>
      </c>
      <c r="AJ1190" s="5">
        <f t="shared" si="1259"/>
        <v>5.917053352171962E-3</v>
      </c>
      <c r="AK1190" s="5">
        <f t="shared" si="1260"/>
        <v>3.0956863483146534E-3</v>
      </c>
      <c r="AL1190" s="5">
        <f t="shared" si="1261"/>
        <v>8.7706624309308857E-5</v>
      </c>
      <c r="AM1190" s="5">
        <f t="shared" si="1262"/>
        <v>5.2307460647297438E-3</v>
      </c>
      <c r="AN1190" s="5">
        <f t="shared" si="1263"/>
        <v>6.0158034441801459E-3</v>
      </c>
      <c r="AO1190" s="5">
        <f t="shared" si="1264"/>
        <v>3.4593431444735539E-3</v>
      </c>
      <c r="AP1190" s="5">
        <f t="shared" si="1265"/>
        <v>1.3261797422136445E-3</v>
      </c>
      <c r="AQ1190" s="5">
        <f t="shared" si="1266"/>
        <v>3.8130491148316619E-4</v>
      </c>
      <c r="AR1190" s="5">
        <f t="shared" si="1267"/>
        <v>1.1049688485811489E-3</v>
      </c>
      <c r="AS1190" s="5">
        <f t="shared" si="1268"/>
        <v>1.7342941374409023E-3</v>
      </c>
      <c r="AT1190" s="5">
        <f t="shared" si="1269"/>
        <v>1.3610230546426993E-3</v>
      </c>
      <c r="AU1190" s="5">
        <f t="shared" si="1270"/>
        <v>7.1206058813925424E-4</v>
      </c>
      <c r="AV1190" s="5">
        <f t="shared" si="1271"/>
        <v>2.794021082807786E-4</v>
      </c>
      <c r="AW1190" s="5">
        <f t="shared" si="1272"/>
        <v>4.3977710675358625E-6</v>
      </c>
      <c r="AX1190" s="5">
        <f t="shared" si="1273"/>
        <v>1.3683119130690816E-3</v>
      </c>
      <c r="AY1190" s="5">
        <f t="shared" si="1274"/>
        <v>1.5736752305483979E-3</v>
      </c>
      <c r="AZ1190" s="5">
        <f t="shared" si="1275"/>
        <v>9.0493026757581347E-4</v>
      </c>
      <c r="BA1190" s="5">
        <f t="shared" si="1276"/>
        <v>3.4691562497702119E-4</v>
      </c>
      <c r="BB1190" s="5">
        <f t="shared" si="1277"/>
        <v>9.9745628336313577E-5</v>
      </c>
      <c r="BC1190" s="5">
        <f t="shared" si="1278"/>
        <v>2.2943193458905207E-5</v>
      </c>
      <c r="BD1190" s="5">
        <f t="shared" si="1279"/>
        <v>2.1180137985248328E-4</v>
      </c>
      <c r="BE1190" s="5">
        <f t="shared" si="1280"/>
        <v>3.3243099283000195E-4</v>
      </c>
      <c r="BF1190" s="5">
        <f t="shared" si="1281"/>
        <v>2.6088207043530531E-4</v>
      </c>
      <c r="BG1190" s="5">
        <f t="shared" si="1282"/>
        <v>1.3648838634692872E-4</v>
      </c>
      <c r="BH1190" s="5">
        <f t="shared" si="1283"/>
        <v>5.3556036573836353E-5</v>
      </c>
      <c r="BI1190" s="5">
        <f t="shared" si="1284"/>
        <v>1.6811681229537145E-5</v>
      </c>
      <c r="BJ1190" s="8">
        <f t="shared" si="1285"/>
        <v>0.46914924160753363</v>
      </c>
      <c r="BK1190" s="8">
        <f t="shared" si="1286"/>
        <v>0.25217937603793883</v>
      </c>
      <c r="BL1190" s="8">
        <f t="shared" si="1287"/>
        <v>0.26214002261571129</v>
      </c>
      <c r="BM1190" s="8">
        <f t="shared" si="1288"/>
        <v>0.50977816143622356</v>
      </c>
      <c r="BN1190" s="8">
        <f t="shared" si="1289"/>
        <v>0.48882903061219146</v>
      </c>
    </row>
    <row r="1191" spans="1:66" x14ac:dyDescent="0.25">
      <c r="A1191" t="s">
        <v>27</v>
      </c>
      <c r="B1191" t="s">
        <v>511</v>
      </c>
      <c r="C1191" t="s">
        <v>28</v>
      </c>
      <c r="D1191" s="18" t="s">
        <v>551</v>
      </c>
      <c r="E1191">
        <f>VLOOKUP(A1191,home!$A$2:$E$405,3,FALSE)</f>
        <v>1.4007000000000001</v>
      </c>
      <c r="F1191" t="e">
        <f>VLOOKUP(B1191,home!$B$2:$E$405,3,FALSE)</f>
        <v>#N/A</v>
      </c>
      <c r="G1191">
        <f>VLOOKUP(C1191,away!$B$2:$E$405,4,FALSE)</f>
        <v>0.8478</v>
      </c>
      <c r="H1191">
        <f>VLOOKUP(A1191,away!$A$2:$E$405,3,FALSE)</f>
        <v>1.0741000000000001</v>
      </c>
      <c r="I1191">
        <f>VLOOKUP(C1191,away!$B$2:$E$405,3,FALSE)</f>
        <v>1.5710999999999999</v>
      </c>
      <c r="J1191" t="e">
        <f>VLOOKUP(B1191,home!$B$2:$E$405,4,FALSE)</f>
        <v>#N/A</v>
      </c>
      <c r="K1191" s="3" t="e">
        <f t="shared" si="1234"/>
        <v>#N/A</v>
      </c>
      <c r="L1191" s="3" t="e">
        <f t="shared" si="1235"/>
        <v>#N/A</v>
      </c>
      <c r="M1191" s="5" t="e">
        <f t="shared" si="1236"/>
        <v>#N/A</v>
      </c>
      <c r="N1191" s="5" t="e">
        <f t="shared" si="1237"/>
        <v>#N/A</v>
      </c>
      <c r="O1191" s="5" t="e">
        <f t="shared" si="1238"/>
        <v>#N/A</v>
      </c>
      <c r="P1191" s="5" t="e">
        <f t="shared" si="1239"/>
        <v>#N/A</v>
      </c>
      <c r="Q1191" s="5" t="e">
        <f t="shared" si="1240"/>
        <v>#N/A</v>
      </c>
      <c r="R1191" s="5" t="e">
        <f t="shared" si="1241"/>
        <v>#N/A</v>
      </c>
      <c r="S1191" s="5" t="e">
        <f t="shared" si="1242"/>
        <v>#N/A</v>
      </c>
      <c r="T1191" s="5" t="e">
        <f t="shared" si="1243"/>
        <v>#N/A</v>
      </c>
      <c r="U1191" s="5" t="e">
        <f t="shared" si="1244"/>
        <v>#N/A</v>
      </c>
      <c r="V1191" s="5" t="e">
        <f t="shared" si="1245"/>
        <v>#N/A</v>
      </c>
      <c r="W1191" s="5" t="e">
        <f t="shared" si="1246"/>
        <v>#N/A</v>
      </c>
      <c r="X1191" s="5" t="e">
        <f t="shared" si="1247"/>
        <v>#N/A</v>
      </c>
      <c r="Y1191" s="5" t="e">
        <f t="shared" si="1248"/>
        <v>#N/A</v>
      </c>
      <c r="Z1191" s="5" t="e">
        <f t="shared" si="1249"/>
        <v>#N/A</v>
      </c>
      <c r="AA1191" s="5" t="e">
        <f t="shared" si="1250"/>
        <v>#N/A</v>
      </c>
      <c r="AB1191" s="5" t="e">
        <f t="shared" si="1251"/>
        <v>#N/A</v>
      </c>
      <c r="AC1191" s="5" t="e">
        <f t="shared" si="1252"/>
        <v>#N/A</v>
      </c>
      <c r="AD1191" s="5" t="e">
        <f t="shared" si="1253"/>
        <v>#N/A</v>
      </c>
      <c r="AE1191" s="5" t="e">
        <f t="shared" si="1254"/>
        <v>#N/A</v>
      </c>
      <c r="AF1191" s="5" t="e">
        <f t="shared" si="1255"/>
        <v>#N/A</v>
      </c>
      <c r="AG1191" s="5" t="e">
        <f t="shared" si="1256"/>
        <v>#N/A</v>
      </c>
      <c r="AH1191" s="5" t="e">
        <f t="shared" si="1257"/>
        <v>#N/A</v>
      </c>
      <c r="AI1191" s="5" t="e">
        <f t="shared" si="1258"/>
        <v>#N/A</v>
      </c>
      <c r="AJ1191" s="5" t="e">
        <f t="shared" si="1259"/>
        <v>#N/A</v>
      </c>
      <c r="AK1191" s="5" t="e">
        <f t="shared" si="1260"/>
        <v>#N/A</v>
      </c>
      <c r="AL1191" s="5" t="e">
        <f t="shared" si="1261"/>
        <v>#N/A</v>
      </c>
      <c r="AM1191" s="5" t="e">
        <f t="shared" si="1262"/>
        <v>#N/A</v>
      </c>
      <c r="AN1191" s="5" t="e">
        <f t="shared" si="1263"/>
        <v>#N/A</v>
      </c>
      <c r="AO1191" s="5" t="e">
        <f t="shared" si="1264"/>
        <v>#N/A</v>
      </c>
      <c r="AP1191" s="5" t="e">
        <f t="shared" si="1265"/>
        <v>#N/A</v>
      </c>
      <c r="AQ1191" s="5" t="e">
        <f t="shared" si="1266"/>
        <v>#N/A</v>
      </c>
      <c r="AR1191" s="5" t="e">
        <f t="shared" si="1267"/>
        <v>#N/A</v>
      </c>
      <c r="AS1191" s="5" t="e">
        <f t="shared" si="1268"/>
        <v>#N/A</v>
      </c>
      <c r="AT1191" s="5" t="e">
        <f t="shared" si="1269"/>
        <v>#N/A</v>
      </c>
      <c r="AU1191" s="5" t="e">
        <f t="shared" si="1270"/>
        <v>#N/A</v>
      </c>
      <c r="AV1191" s="5" t="e">
        <f t="shared" si="1271"/>
        <v>#N/A</v>
      </c>
      <c r="AW1191" s="5" t="e">
        <f t="shared" si="1272"/>
        <v>#N/A</v>
      </c>
      <c r="AX1191" s="5" t="e">
        <f t="shared" si="1273"/>
        <v>#N/A</v>
      </c>
      <c r="AY1191" s="5" t="e">
        <f t="shared" si="1274"/>
        <v>#N/A</v>
      </c>
      <c r="AZ1191" s="5" t="e">
        <f t="shared" si="1275"/>
        <v>#N/A</v>
      </c>
      <c r="BA1191" s="5" t="e">
        <f t="shared" si="1276"/>
        <v>#N/A</v>
      </c>
      <c r="BB1191" s="5" t="e">
        <f t="shared" si="1277"/>
        <v>#N/A</v>
      </c>
      <c r="BC1191" s="5" t="e">
        <f t="shared" si="1278"/>
        <v>#N/A</v>
      </c>
      <c r="BD1191" s="5" t="e">
        <f t="shared" si="1279"/>
        <v>#N/A</v>
      </c>
      <c r="BE1191" s="5" t="e">
        <f t="shared" si="1280"/>
        <v>#N/A</v>
      </c>
      <c r="BF1191" s="5" t="e">
        <f t="shared" si="1281"/>
        <v>#N/A</v>
      </c>
      <c r="BG1191" s="5" t="e">
        <f t="shared" si="1282"/>
        <v>#N/A</v>
      </c>
      <c r="BH1191" s="5" t="e">
        <f t="shared" si="1283"/>
        <v>#N/A</v>
      </c>
      <c r="BI1191" s="5" t="e">
        <f t="shared" si="1284"/>
        <v>#N/A</v>
      </c>
      <c r="BJ1191" s="8" t="e">
        <f t="shared" si="1285"/>
        <v>#N/A</v>
      </c>
      <c r="BK1191" s="8" t="e">
        <f t="shared" si="1286"/>
        <v>#N/A</v>
      </c>
      <c r="BL1191" s="8" t="e">
        <f t="shared" si="1287"/>
        <v>#N/A</v>
      </c>
      <c r="BM1191" s="8" t="e">
        <f t="shared" si="1288"/>
        <v>#N/A</v>
      </c>
      <c r="BN1191" s="8" t="e">
        <f t="shared" si="1289"/>
        <v>#N/A</v>
      </c>
    </row>
    <row r="1192" spans="1:66" x14ac:dyDescent="0.25">
      <c r="A1192" t="s">
        <v>184</v>
      </c>
      <c r="B1192" t="s">
        <v>267</v>
      </c>
      <c r="C1192" t="s">
        <v>185</v>
      </c>
      <c r="D1192" s="18" t="s">
        <v>551</v>
      </c>
      <c r="E1192">
        <f>VLOOKUP(A1192,home!$A$2:$E$405,3,FALSE)</f>
        <v>1.6847000000000001</v>
      </c>
      <c r="F1192">
        <f>VLOOKUP(B1192,home!$B$2:$E$405,3,FALSE)</f>
        <v>0.75849999999999995</v>
      </c>
      <c r="G1192">
        <f>VLOOKUP(C1192,away!$B$2:$E$405,4,FALSE)</f>
        <v>0.62480000000000002</v>
      </c>
      <c r="H1192">
        <f>VLOOKUP(A1192,away!$A$2:$E$405,3,FALSE)</f>
        <v>1.2386999999999999</v>
      </c>
      <c r="I1192">
        <f>VLOOKUP(C1192,away!$B$2:$E$405,3,FALSE)</f>
        <v>2.3794</v>
      </c>
      <c r="J1192">
        <f>VLOOKUP(B1192,home!$B$2:$E$405,4,FALSE)</f>
        <v>1.1660999999999999</v>
      </c>
      <c r="K1192" s="3">
        <f t="shared" si="1234"/>
        <v>0.79839752476000003</v>
      </c>
      <c r="L1192" s="3">
        <f t="shared" si="1235"/>
        <v>3.4369197377579996</v>
      </c>
      <c r="M1192" s="5">
        <f t="shared" si="1236"/>
        <v>1.4475217025375438E-2</v>
      </c>
      <c r="N1192" s="5">
        <f t="shared" si="1237"/>
        <v>1.1556977443423561E-2</v>
      </c>
      <c r="O1192" s="5">
        <f t="shared" si="1238"/>
        <v>4.9750159102843486E-2</v>
      </c>
      <c r="P1192" s="5">
        <f t="shared" si="1239"/>
        <v>3.9720403884126426E-2</v>
      </c>
      <c r="Q1192" s="5">
        <f t="shared" si="1240"/>
        <v>4.6135310922682613E-3</v>
      </c>
      <c r="R1192" s="5">
        <f t="shared" si="1241"/>
        <v>8.5493651888581809E-2</v>
      </c>
      <c r="S1192" s="5">
        <f t="shared" si="1242"/>
        <v>2.724847720680728E-2</v>
      </c>
      <c r="T1192" s="5">
        <f t="shared" si="1243"/>
        <v>1.585633607177701E-2</v>
      </c>
      <c r="U1192" s="5">
        <f t="shared" si="1244"/>
        <v>6.8257920050536824E-2</v>
      </c>
      <c r="V1192" s="5">
        <f t="shared" si="1245"/>
        <v>8.3078433526493477E-3</v>
      </c>
      <c r="W1192" s="5">
        <f t="shared" si="1246"/>
        <v>1.2278106014900932E-3</v>
      </c>
      <c r="X1192" s="5">
        <f t="shared" si="1247"/>
        <v>4.2198864904898232E-3</v>
      </c>
      <c r="Y1192" s="5">
        <f t="shared" si="1248"/>
        <v>7.2517055851314058E-3</v>
      </c>
      <c r="Z1192" s="5">
        <f t="shared" si="1249"/>
        <v>9.7944939876292741E-2</v>
      </c>
      <c r="AA1192" s="5">
        <f t="shared" si="1250"/>
        <v>7.819899755999915E-2</v>
      </c>
      <c r="AB1192" s="5">
        <f t="shared" si="1251"/>
        <v>3.1216943045308296E-2</v>
      </c>
      <c r="AC1192" s="5">
        <f t="shared" si="1252"/>
        <v>1.424809783485475E-3</v>
      </c>
      <c r="AD1192" s="5">
        <f t="shared" si="1253"/>
        <v>2.4507023627594424E-4</v>
      </c>
      <c r="AE1192" s="5">
        <f t="shared" si="1254"/>
        <v>8.4228673219380941E-4</v>
      </c>
      <c r="AF1192" s="5">
        <f t="shared" si="1255"/>
        <v>1.4474359473642953E-3</v>
      </c>
      <c r="AG1192" s="5">
        <f t="shared" si="1256"/>
        <v>1.6582403922122647E-3</v>
      </c>
      <c r="AH1192" s="5">
        <f t="shared" si="1257"/>
        <v>8.415722426858778E-2</v>
      </c>
      <c r="AI1192" s="5">
        <f t="shared" si="1258"/>
        <v>6.7190919546712691E-2</v>
      </c>
      <c r="AJ1192" s="5">
        <f t="shared" si="1259"/>
        <v>2.6822531926221853E-2</v>
      </c>
      <c r="AK1192" s="5">
        <f t="shared" si="1260"/>
        <v>7.1383476992305361E-3</v>
      </c>
      <c r="AL1192" s="5">
        <f t="shared" si="1261"/>
        <v>1.5638872967192684E-4</v>
      </c>
      <c r="AM1192" s="5">
        <f t="shared" si="1262"/>
        <v>3.9132694007012473E-5</v>
      </c>
      <c r="AN1192" s="5">
        <f t="shared" si="1263"/>
        <v>1.3449592842434534E-4</v>
      </c>
      <c r="AO1192" s="5">
        <f t="shared" si="1264"/>
        <v>2.3112585552485991E-4</v>
      </c>
      <c r="AP1192" s="5">
        <f t="shared" si="1265"/>
        <v>2.6478700491986486E-4</v>
      </c>
      <c r="AQ1192" s="5">
        <f t="shared" si="1266"/>
        <v>2.2751292087772707E-4</v>
      </c>
      <c r="AR1192" s="5">
        <f t="shared" si="1267"/>
        <v>5.7848325032727181E-2</v>
      </c>
      <c r="AS1192" s="5">
        <f t="shared" si="1268"/>
        <v>4.6185959517641331E-2</v>
      </c>
      <c r="AT1192" s="5">
        <f t="shared" si="1269"/>
        <v>1.8437377878775196E-2</v>
      </c>
      <c r="AU1192" s="5">
        <f t="shared" si="1270"/>
        <v>4.9067856204929663E-3</v>
      </c>
      <c r="AV1192" s="5">
        <f t="shared" si="1271"/>
        <v>9.7939137348238632E-4</v>
      </c>
      <c r="AW1192" s="5">
        <f t="shared" si="1272"/>
        <v>1.1920419060240272E-5</v>
      </c>
      <c r="AX1192" s="5">
        <f t="shared" si="1273"/>
        <v>5.207241005398204E-6</v>
      </c>
      <c r="AY1192" s="5">
        <f t="shared" si="1274"/>
        <v>1.7896869390715899E-5</v>
      </c>
      <c r="AZ1192" s="5">
        <f t="shared" si="1275"/>
        <v>3.0755051826514237E-5</v>
      </c>
      <c r="BA1192" s="5">
        <f t="shared" si="1276"/>
        <v>3.5234214886105656E-5</v>
      </c>
      <c r="BB1192" s="5">
        <f t="shared" si="1277"/>
        <v>3.027429214661582E-5</v>
      </c>
      <c r="BC1192" s="5">
        <f t="shared" si="1278"/>
        <v>2.0810062445071184E-5</v>
      </c>
      <c r="BD1192" s="5">
        <f t="shared" si="1279"/>
        <v>3.3136675016870031E-2</v>
      </c>
      <c r="BE1192" s="5">
        <f t="shared" si="1280"/>
        <v>2.6456239312245566E-2</v>
      </c>
      <c r="BF1192" s="5">
        <f t="shared" si="1281"/>
        <v>1.056129799067753E-2</v>
      </c>
      <c r="BG1192" s="5">
        <f t="shared" si="1282"/>
        <v>2.8107047246699012E-3</v>
      </c>
      <c r="BH1192" s="5">
        <f t="shared" si="1283"/>
        <v>5.6101492375192151E-4</v>
      </c>
      <c r="BI1192" s="5">
        <f t="shared" si="1284"/>
        <v>8.95825852953909E-5</v>
      </c>
      <c r="BJ1192" s="8">
        <f t="shared" si="1285"/>
        <v>4.9956512728080701E-2</v>
      </c>
      <c r="BK1192" s="8">
        <f t="shared" si="1286"/>
        <v>9.1351036851506612E-2</v>
      </c>
      <c r="BL1192" s="8">
        <f t="shared" si="1287"/>
        <v>0.70020004906465183</v>
      </c>
      <c r="BM1192" s="8">
        <f t="shared" si="1288"/>
        <v>0.73383662163358243</v>
      </c>
      <c r="BN1192" s="8">
        <f t="shared" si="1289"/>
        <v>0.20560994043661898</v>
      </c>
    </row>
    <row r="1193" spans="1:66" x14ac:dyDescent="0.25">
      <c r="A1193" t="s">
        <v>184</v>
      </c>
      <c r="B1193" t="s">
        <v>189</v>
      </c>
      <c r="C1193" t="s">
        <v>197</v>
      </c>
      <c r="D1193" s="18" t="s">
        <v>551</v>
      </c>
      <c r="E1193">
        <f>VLOOKUP(A1193,home!$A$2:$E$405,3,FALSE)</f>
        <v>1.6847000000000001</v>
      </c>
      <c r="F1193">
        <f>VLOOKUP(B1193,home!$B$2:$E$405,3,FALSE)</f>
        <v>1.1247</v>
      </c>
      <c r="G1193">
        <f>VLOOKUP(C1193,away!$B$2:$E$405,4,FALSE)</f>
        <v>0.6452</v>
      </c>
      <c r="H1193">
        <f>VLOOKUP(A1193,away!$A$2:$E$405,3,FALSE)</f>
        <v>1.2386999999999999</v>
      </c>
      <c r="I1193">
        <f>VLOOKUP(C1193,away!$B$2:$E$405,3,FALSE)</f>
        <v>1.0667</v>
      </c>
      <c r="J1193">
        <f>VLOOKUP(B1193,home!$B$2:$E$405,4,FALSE)</f>
        <v>1.1472</v>
      </c>
      <c r="K1193" s="3">
        <f t="shared" si="1234"/>
        <v>1.2225134044679999</v>
      </c>
      <c r="L1193" s="3">
        <f t="shared" si="1235"/>
        <v>1.5158197838879999</v>
      </c>
      <c r="M1193" s="5">
        <f t="shared" si="1236"/>
        <v>6.4678063245723824E-2</v>
      </c>
      <c r="N1193" s="5">
        <f t="shared" si="1237"/>
        <v>7.9069799292926443E-2</v>
      </c>
      <c r="O1193" s="5">
        <f t="shared" si="1238"/>
        <v>9.8040287851427474E-2</v>
      </c>
      <c r="P1193" s="5">
        <f t="shared" si="1239"/>
        <v>0.11985556607627128</v>
      </c>
      <c r="Q1193" s="5">
        <f t="shared" si="1240"/>
        <v>4.8331944762098483E-2</v>
      </c>
      <c r="R1193" s="5">
        <f t="shared" si="1241"/>
        <v>7.4305703971634052E-2</v>
      </c>
      <c r="S1193" s="5">
        <f t="shared" si="1242"/>
        <v>5.5526387149561103E-2</v>
      </c>
      <c r="T1193" s="5">
        <f t="shared" si="1243"/>
        <v>7.3262518064170876E-2</v>
      </c>
      <c r="U1193" s="5">
        <f t="shared" si="1244"/>
        <v>9.083971913375373E-2</v>
      </c>
      <c r="V1193" s="5">
        <f t="shared" si="1245"/>
        <v>1.1432944838219068E-2</v>
      </c>
      <c r="W1193" s="5">
        <f t="shared" si="1246"/>
        <v>1.9695483445224118E-2</v>
      </c>
      <c r="X1193" s="5">
        <f t="shared" si="1247"/>
        <v>2.9854803459509298E-2</v>
      </c>
      <c r="Y1193" s="5">
        <f t="shared" si="1248"/>
        <v>2.2627250864006052E-2</v>
      </c>
      <c r="Z1193" s="5">
        <f t="shared" si="1249"/>
        <v>3.7544685378642667E-2</v>
      </c>
      <c r="AA1193" s="5">
        <f t="shared" si="1250"/>
        <v>4.5898881141924378E-2</v>
      </c>
      <c r="AB1193" s="5">
        <f t="shared" si="1251"/>
        <v>2.805599872304303E-2</v>
      </c>
      <c r="AC1193" s="5">
        <f t="shared" si="1252"/>
        <v>1.3241565288310175E-3</v>
      </c>
      <c r="AD1193" s="5">
        <f t="shared" si="1253"/>
        <v>6.0194981298160163E-3</v>
      </c>
      <c r="AE1193" s="5">
        <f t="shared" si="1254"/>
        <v>9.1244743542519338E-3</v>
      </c>
      <c r="AF1193" s="5">
        <f t="shared" si="1255"/>
        <v>6.9155293718768827E-3</v>
      </c>
      <c r="AG1193" s="5">
        <f t="shared" si="1256"/>
        <v>3.4942320793165099E-3</v>
      </c>
      <c r="AH1193" s="5">
        <f t="shared" si="1257"/>
        <v>1.4227744219199274E-2</v>
      </c>
      <c r="AI1193" s="5">
        <f t="shared" si="1258"/>
        <v>1.7393608023313207E-2</v>
      </c>
      <c r="AJ1193" s="5">
        <f t="shared" si="1259"/>
        <v>1.0631959480281276E-2</v>
      </c>
      <c r="AK1193" s="5">
        <f t="shared" si="1260"/>
        <v>4.3325709934681645E-3</v>
      </c>
      <c r="AL1193" s="5">
        <f t="shared" si="1261"/>
        <v>9.81523084472538E-5</v>
      </c>
      <c r="AM1193" s="5">
        <f t="shared" si="1262"/>
        <v>1.4717834303740274E-3</v>
      </c>
      <c r="AN1193" s="5">
        <f t="shared" si="1263"/>
        <v>2.230958441359497E-3</v>
      </c>
      <c r="AO1193" s="5">
        <f t="shared" si="1264"/>
        <v>1.6908654712223313E-3</v>
      </c>
      <c r="AP1193" s="5">
        <f t="shared" si="1265"/>
        <v>8.5434911105730486E-4</v>
      </c>
      <c r="AQ1193" s="5">
        <f t="shared" si="1266"/>
        <v>3.2375982122194728E-4</v>
      </c>
      <c r="AR1193" s="5">
        <f t="shared" si="1267"/>
        <v>4.313339233512071E-3</v>
      </c>
      <c r="AS1193" s="5">
        <f t="shared" si="1268"/>
        <v>5.2731150309862354E-3</v>
      </c>
      <c r="AT1193" s="5">
        <f t="shared" si="1269"/>
        <v>3.2232269043411831E-3</v>
      </c>
      <c r="AU1193" s="5">
        <f t="shared" si="1270"/>
        <v>1.3134793653996645E-3</v>
      </c>
      <c r="AV1193" s="5">
        <f t="shared" si="1271"/>
        <v>4.0143653267330295E-4</v>
      </c>
      <c r="AW1193" s="5">
        <f t="shared" si="1272"/>
        <v>5.0524173542875052E-6</v>
      </c>
      <c r="AX1193" s="5">
        <f t="shared" si="1273"/>
        <v>2.9987916201769041E-4</v>
      </c>
      <c r="AY1193" s="5">
        <f t="shared" si="1274"/>
        <v>4.5456276656217001E-4</v>
      </c>
      <c r="AZ1193" s="5">
        <f t="shared" si="1275"/>
        <v>3.445176172869E-4</v>
      </c>
      <c r="BA1193" s="5">
        <f t="shared" si="1276"/>
        <v>1.7407554006047907E-4</v>
      </c>
      <c r="BB1193" s="5">
        <f t="shared" si="1277"/>
        <v>6.5966786878665591E-5</v>
      </c>
      <c r="BC1193" s="5">
        <f t="shared" si="1278"/>
        <v>1.9998752126040899E-5</v>
      </c>
      <c r="BD1193" s="5">
        <f t="shared" si="1279"/>
        <v>1.0897074907963177E-3</v>
      </c>
      <c r="BE1193" s="5">
        <f t="shared" si="1280"/>
        <v>1.3321820144476882E-3</v>
      </c>
      <c r="BF1193" s="5">
        <f t="shared" si="1281"/>
        <v>8.1430518492674089E-4</v>
      </c>
      <c r="BG1193" s="5">
        <f t="shared" si="1282"/>
        <v>3.3183300130024482E-4</v>
      </c>
      <c r="BH1193" s="5">
        <f t="shared" si="1283"/>
        <v>1.0141757303359912E-4</v>
      </c>
      <c r="BI1193" s="5">
        <f t="shared" si="1284"/>
        <v>2.4796868496437458E-5</v>
      </c>
      <c r="BJ1193" s="8">
        <f t="shared" si="1285"/>
        <v>0.30632625072336367</v>
      </c>
      <c r="BK1193" s="8">
        <f t="shared" si="1286"/>
        <v>0.2533698329136157</v>
      </c>
      <c r="BL1193" s="8">
        <f t="shared" si="1287"/>
        <v>0.40194531273795808</v>
      </c>
      <c r="BM1193" s="8">
        <f t="shared" si="1288"/>
        <v>0.51445520620429075</v>
      </c>
      <c r="BN1193" s="8">
        <f t="shared" si="1289"/>
        <v>0.48428136520008158</v>
      </c>
    </row>
    <row r="1194" spans="1:66" x14ac:dyDescent="0.25">
      <c r="A1194" t="s">
        <v>184</v>
      </c>
      <c r="B1194" t="s">
        <v>190</v>
      </c>
      <c r="C1194" t="s">
        <v>194</v>
      </c>
      <c r="D1194" s="18" t="s">
        <v>551</v>
      </c>
      <c r="E1194">
        <f>VLOOKUP(A1194,home!$A$2:$E$405,3,FALSE)</f>
        <v>1.6847000000000001</v>
      </c>
      <c r="F1194">
        <f>VLOOKUP(B1194,home!$B$2:$E$405,3,FALSE)</f>
        <v>0.75849999999999995</v>
      </c>
      <c r="G1194">
        <f>VLOOKUP(C1194,away!$B$2:$E$405,4,FALSE)</f>
        <v>1.2496</v>
      </c>
      <c r="H1194">
        <f>VLOOKUP(A1194,away!$A$2:$E$405,3,FALSE)</f>
        <v>1.2386999999999999</v>
      </c>
      <c r="I1194">
        <f>VLOOKUP(C1194,away!$B$2:$E$405,3,FALSE)</f>
        <v>0.8498</v>
      </c>
      <c r="J1194">
        <f>VLOOKUP(B1194,home!$B$2:$E$405,4,FALSE)</f>
        <v>1.1212</v>
      </c>
      <c r="K1194" s="3">
        <f t="shared" si="1234"/>
        <v>1.5967950495200001</v>
      </c>
      <c r="L1194" s="3">
        <f t="shared" si="1235"/>
        <v>1.1802281079119998</v>
      </c>
      <c r="M1194" s="5">
        <f t="shared" si="1236"/>
        <v>6.2223461399895888E-2</v>
      </c>
      <c r="N1194" s="5">
        <f t="shared" si="1237"/>
        <v>9.9358115127352556E-2</v>
      </c>
      <c r="O1194" s="5">
        <f t="shared" si="1238"/>
        <v>7.3437878115734476E-2</v>
      </c>
      <c r="P1194" s="5">
        <f t="shared" si="1239"/>
        <v>0.11726524022245795</v>
      </c>
      <c r="Q1194" s="5">
        <f t="shared" si="1240"/>
        <v>7.932727318249741E-2</v>
      </c>
      <c r="R1194" s="5">
        <f t="shared" si="1241"/>
        <v>4.3336723968802698E-2</v>
      </c>
      <c r="S1194" s="5">
        <f t="shared" si="1242"/>
        <v>5.524900196428878E-2</v>
      </c>
      <c r="T1194" s="5">
        <f t="shared" si="1243"/>
        <v>9.3624277533997241E-2</v>
      </c>
      <c r="U1194" s="5">
        <f t="shared" si="1244"/>
        <v>6.919986629579887E-2</v>
      </c>
      <c r="V1194" s="5">
        <f t="shared" si="1245"/>
        <v>1.1569032968941293E-2</v>
      </c>
      <c r="W1194" s="5">
        <f t="shared" si="1246"/>
        <v>4.2223132369910849E-2</v>
      </c>
      <c r="X1194" s="5">
        <f t="shared" si="1247"/>
        <v>4.9832927627057794E-2</v>
      </c>
      <c r="Y1194" s="5">
        <f t="shared" si="1248"/>
        <v>2.9407110942499034E-2</v>
      </c>
      <c r="Z1194" s="5">
        <f t="shared" si="1249"/>
        <v>1.7049073244268197E-2</v>
      </c>
      <c r="AA1194" s="5">
        <f t="shared" si="1250"/>
        <v>2.7223875755351342E-2</v>
      </c>
      <c r="AB1194" s="5">
        <f t="shared" si="1251"/>
        <v>2.1735475017446292E-2</v>
      </c>
      <c r="AC1194" s="5">
        <f t="shared" si="1252"/>
        <v>1.3626747449060938E-3</v>
      </c>
      <c r="AD1194" s="5">
        <f t="shared" si="1253"/>
        <v>1.6855422185875324E-2</v>
      </c>
      <c r="AE1194" s="5">
        <f t="shared" si="1254"/>
        <v>1.989324303449358E-2</v>
      </c>
      <c r="AF1194" s="5">
        <f t="shared" si="1255"/>
        <v>1.1739282293416968E-2</v>
      </c>
      <c r="AG1194" s="5">
        <f t="shared" si="1256"/>
        <v>4.6183436431347811E-3</v>
      </c>
      <c r="AH1194" s="5">
        <f t="shared" si="1257"/>
        <v>5.0304488641839396E-3</v>
      </c>
      <c r="AI1194" s="5">
        <f t="shared" si="1258"/>
        <v>8.0325958431924204E-3</v>
      </c>
      <c r="AJ1194" s="5">
        <f t="shared" si="1259"/>
        <v>6.4132046386022956E-3</v>
      </c>
      <c r="AK1194" s="5">
        <f t="shared" si="1260"/>
        <v>3.4135244728262827E-3</v>
      </c>
      <c r="AL1194" s="5">
        <f t="shared" si="1261"/>
        <v>1.0272291364797474E-4</v>
      </c>
      <c r="AM1194" s="5">
        <f t="shared" si="1262"/>
        <v>5.3829309407950627E-3</v>
      </c>
      <c r="AN1194" s="5">
        <f t="shared" si="1263"/>
        <v>6.353086399275518E-3</v>
      </c>
      <c r="AO1194" s="5">
        <f t="shared" si="1264"/>
        <v>3.749045570209204E-3</v>
      </c>
      <c r="AP1194" s="5">
        <f t="shared" si="1265"/>
        <v>1.4749096532679568E-3</v>
      </c>
      <c r="AQ1194" s="5">
        <f t="shared" si="1266"/>
        <v>4.3518245735439616E-4</v>
      </c>
      <c r="AR1194" s="5">
        <f t="shared" si="1267"/>
        <v>1.1874154289847761E-3</v>
      </c>
      <c r="AS1194" s="5">
        <f t="shared" si="1268"/>
        <v>1.8960590787265577E-3</v>
      </c>
      <c r="AT1194" s="5">
        <f t="shared" si="1269"/>
        <v>1.5138088752540098E-3</v>
      </c>
      <c r="AU1194" s="5">
        <f t="shared" si="1270"/>
        <v>8.0574750597501427E-4</v>
      </c>
      <c r="AV1194" s="5">
        <f t="shared" si="1271"/>
        <v>3.2165340717599732E-4</v>
      </c>
      <c r="AW1194" s="5">
        <f t="shared" si="1272"/>
        <v>5.3774943094323885E-6</v>
      </c>
      <c r="AX1194" s="5">
        <f t="shared" si="1273"/>
        <v>1.4325729130282646E-3</v>
      </c>
      <c r="AY1194" s="5">
        <f t="shared" si="1274"/>
        <v>1.6907628185893304E-3</v>
      </c>
      <c r="AZ1194" s="5">
        <f t="shared" si="1275"/>
        <v>9.9774290115582295E-4</v>
      </c>
      <c r="BA1194" s="5">
        <f t="shared" si="1276"/>
        <v>3.9252140547125526E-4</v>
      </c>
      <c r="BB1194" s="5">
        <f t="shared" si="1277"/>
        <v>1.1581619892357464E-4</v>
      </c>
      <c r="BC1194" s="5">
        <f t="shared" si="1278"/>
        <v>2.7337906664226064E-5</v>
      </c>
      <c r="BD1194" s="5">
        <f t="shared" si="1279"/>
        <v>2.3357017750936932E-4</v>
      </c>
      <c r="BE1194" s="5">
        <f t="shared" si="1280"/>
        <v>3.7296370316246855E-4</v>
      </c>
      <c r="BF1194" s="5">
        <f t="shared" si="1281"/>
        <v>2.9777329743023835E-4</v>
      </c>
      <c r="BG1194" s="5">
        <f t="shared" si="1282"/>
        <v>1.584943090719504E-4</v>
      </c>
      <c r="BH1194" s="5">
        <f t="shared" si="1283"/>
        <v>6.3270732025795797E-5</v>
      </c>
      <c r="BI1194" s="5">
        <f t="shared" si="1284"/>
        <v>2.0206078335659465E-5</v>
      </c>
      <c r="BJ1194" s="8">
        <f t="shared" si="1285"/>
        <v>0.46893103710497019</v>
      </c>
      <c r="BK1194" s="8">
        <f t="shared" si="1286"/>
        <v>0.24946289703272728</v>
      </c>
      <c r="BL1194" s="8">
        <f t="shared" si="1287"/>
        <v>0.26469455556559035</v>
      </c>
      <c r="BM1194" s="8">
        <f t="shared" si="1288"/>
        <v>0.52350348560653526</v>
      </c>
      <c r="BN1194" s="8">
        <f t="shared" si="1289"/>
        <v>0.47494869201674095</v>
      </c>
    </row>
    <row r="1195" spans="1:66" x14ac:dyDescent="0.25">
      <c r="A1195" t="s">
        <v>184</v>
      </c>
      <c r="B1195" t="s">
        <v>268</v>
      </c>
      <c r="C1195" t="s">
        <v>192</v>
      </c>
      <c r="D1195" s="18" t="s">
        <v>551</v>
      </c>
      <c r="E1195">
        <f>VLOOKUP(A1195,home!$A$2:$E$405,3,FALSE)</f>
        <v>1.6847000000000001</v>
      </c>
      <c r="F1195">
        <f>VLOOKUP(B1195,home!$B$2:$E$405,3,FALSE)</f>
        <v>1.5620000000000001</v>
      </c>
      <c r="G1195">
        <f>VLOOKUP(C1195,away!$B$2:$E$405,4,FALSE)</f>
        <v>1.3520000000000001</v>
      </c>
      <c r="H1195">
        <f>VLOOKUP(A1195,away!$A$2:$E$405,3,FALSE)</f>
        <v>1.2386999999999999</v>
      </c>
      <c r="I1195">
        <f>VLOOKUP(C1195,away!$B$2:$E$405,3,FALSE)</f>
        <v>0.67269999999999996</v>
      </c>
      <c r="J1195">
        <f>VLOOKUP(B1195,home!$B$2:$E$405,4,FALSE)</f>
        <v>0.5524</v>
      </c>
      <c r="K1195" s="3">
        <f t="shared" si="1234"/>
        <v>3.5577898928000007</v>
      </c>
      <c r="L1195" s="3">
        <f t="shared" si="1235"/>
        <v>0.46030027587599998</v>
      </c>
      <c r="M1195" s="5">
        <f t="shared" si="1236"/>
        <v>1.7987284836478431E-2</v>
      </c>
      <c r="N1195" s="5">
        <f t="shared" si="1237"/>
        <v>6.3994980190137676E-2</v>
      </c>
      <c r="O1195" s="5">
        <f t="shared" si="1238"/>
        <v>8.2795521724912131E-3</v>
      </c>
      <c r="P1195" s="5">
        <f t="shared" si="1239"/>
        <v>2.9456907036199527E-2</v>
      </c>
      <c r="Q1195" s="5">
        <f t="shared" si="1240"/>
        <v>0.1138403468552041</v>
      </c>
      <c r="R1195" s="5">
        <f t="shared" si="1241"/>
        <v>1.9055400745637201E-3</v>
      </c>
      <c r="S1195" s="5">
        <f t="shared" si="1242"/>
        <v>1.2060038244065279E-2</v>
      </c>
      <c r="T1195" s="5">
        <f t="shared" si="1243"/>
        <v>5.2400743063269972E-2</v>
      </c>
      <c r="U1195" s="5">
        <f t="shared" si="1244"/>
        <v>6.7795112176081635E-3</v>
      </c>
      <c r="V1195" s="5">
        <f t="shared" si="1245"/>
        <v>2.1944601956203819E-3</v>
      </c>
      <c r="W1195" s="5">
        <f t="shared" si="1246"/>
        <v>0.13500667847809711</v>
      </c>
      <c r="X1195" s="5">
        <f t="shared" si="1247"/>
        <v>6.2143611348570528E-2</v>
      </c>
      <c r="Y1195" s="5">
        <f t="shared" si="1248"/>
        <v>1.4302360723838968E-2</v>
      </c>
      <c r="Z1195" s="5">
        <f t="shared" si="1249"/>
        <v>2.923735406714847E-4</v>
      </c>
      <c r="AA1195" s="5">
        <f t="shared" si="1250"/>
        <v>1.0402036279231583E-3</v>
      </c>
      <c r="AB1195" s="5">
        <f t="shared" si="1251"/>
        <v>1.8504129769394534E-3</v>
      </c>
      <c r="AC1195" s="5">
        <f t="shared" si="1252"/>
        <v>2.2461008764207362E-4</v>
      </c>
      <c r="AD1195" s="5">
        <f t="shared" si="1253"/>
        <v>0.12008134903746832</v>
      </c>
      <c r="AE1195" s="5">
        <f t="shared" si="1254"/>
        <v>5.5273478089508915E-2</v>
      </c>
      <c r="AF1195" s="5">
        <f t="shared" si="1255"/>
        <v>1.2721198606613497E-2</v>
      </c>
      <c r="AG1195" s="5">
        <f t="shared" si="1256"/>
        <v>1.9518570760325268E-3</v>
      </c>
      <c r="AH1195" s="5">
        <f t="shared" si="1257"/>
        <v>3.364490535748182E-5</v>
      </c>
      <c r="AI1195" s="5">
        <f t="shared" si="1258"/>
        <v>1.1970150422506141E-4</v>
      </c>
      <c r="AJ1195" s="5">
        <f t="shared" si="1259"/>
        <v>2.1293640094244013E-4</v>
      </c>
      <c r="AK1195" s="5">
        <f t="shared" si="1260"/>
        <v>2.525276583607406E-4</v>
      </c>
      <c r="AL1195" s="5">
        <f t="shared" si="1261"/>
        <v>1.4713323397530717E-5</v>
      </c>
      <c r="AM1195" s="5">
        <f t="shared" si="1262"/>
        <v>8.5444841983858752E-2</v>
      </c>
      <c r="AN1195" s="5">
        <f t="shared" si="1263"/>
        <v>3.9330284337351411E-2</v>
      </c>
      <c r="AO1195" s="5">
        <f t="shared" si="1264"/>
        <v>9.0518703653821864E-3</v>
      </c>
      <c r="AP1195" s="5">
        <f t="shared" si="1265"/>
        <v>1.388859475459737E-3</v>
      </c>
      <c r="AQ1195" s="5">
        <f t="shared" si="1266"/>
        <v>1.5982309992677832E-4</v>
      </c>
      <c r="AR1195" s="5">
        <f t="shared" si="1267"/>
        <v>3.0973518435741584E-6</v>
      </c>
      <c r="AS1195" s="5">
        <f t="shared" si="1268"/>
        <v>1.1019727083513591E-5</v>
      </c>
      <c r="AT1195" s="5">
        <f t="shared" si="1269"/>
        <v>1.9602936819569547E-5</v>
      </c>
      <c r="AU1195" s="5">
        <f t="shared" si="1270"/>
        <v>2.3247710161953833E-5</v>
      </c>
      <c r="AV1195" s="5">
        <f t="shared" si="1271"/>
        <v>2.0677617061235806E-5</v>
      </c>
      <c r="AW1195" s="5">
        <f t="shared" si="1272"/>
        <v>6.693138505812781E-7</v>
      </c>
      <c r="AX1195" s="5">
        <f t="shared" si="1273"/>
        <v>5.0665799200344336E-2</v>
      </c>
      <c r="AY1195" s="5">
        <f t="shared" si="1274"/>
        <v>2.3321481349396517E-2</v>
      </c>
      <c r="AZ1195" s="5">
        <f t="shared" si="1275"/>
        <v>5.3674421494821021E-3</v>
      </c>
      <c r="BA1195" s="5">
        <f t="shared" si="1276"/>
        <v>8.2354503405169426E-4</v>
      </c>
      <c r="BB1195" s="5">
        <f t="shared" si="1277"/>
        <v>9.4769501592576136E-5</v>
      </c>
      <c r="BC1195" s="5">
        <f t="shared" si="1278"/>
        <v>8.7244855455387642E-6</v>
      </c>
      <c r="BD1195" s="5">
        <f t="shared" si="1279"/>
        <v>2.3761865134703714E-7</v>
      </c>
      <c r="BE1195" s="5">
        <f t="shared" si="1280"/>
        <v>8.4539723610325609E-7</v>
      </c>
      <c r="BF1195" s="5">
        <f t="shared" si="1281"/>
        <v>1.5038728710046107E-6</v>
      </c>
      <c r="BG1195" s="5">
        <f t="shared" si="1282"/>
        <v>1.783487900172107E-6</v>
      </c>
      <c r="BH1195" s="5">
        <f t="shared" si="1283"/>
        <v>1.586318806290855E-6</v>
      </c>
      <c r="BI1195" s="5">
        <f t="shared" si="1284"/>
        <v>1.1287578031560328E-6</v>
      </c>
      <c r="BJ1195" s="8">
        <f t="shared" si="1285"/>
        <v>0.84737404445113329</v>
      </c>
      <c r="BK1195" s="8">
        <f t="shared" si="1286"/>
        <v>8.5259495072799729E-2</v>
      </c>
      <c r="BL1195" s="8">
        <f t="shared" si="1287"/>
        <v>2.0558761334649355E-2</v>
      </c>
      <c r="BM1195" s="8">
        <f t="shared" si="1288"/>
        <v>0.69469925119863307</v>
      </c>
      <c r="BN1195" s="8">
        <f t="shared" si="1289"/>
        <v>0.23546461116507467</v>
      </c>
    </row>
    <row r="1196" spans="1:66" x14ac:dyDescent="0.25">
      <c r="A1196" t="s">
        <v>184</v>
      </c>
      <c r="B1196" t="s">
        <v>191</v>
      </c>
      <c r="C1196" t="s">
        <v>196</v>
      </c>
      <c r="D1196" s="18" t="s">
        <v>551</v>
      </c>
      <c r="E1196">
        <f>VLOOKUP(A1196,home!$A$2:$E$405,3,FALSE)</f>
        <v>1.6847000000000001</v>
      </c>
      <c r="F1196">
        <f>VLOOKUP(B1196,home!$B$2:$E$405,3,FALSE)</f>
        <v>0.68730000000000002</v>
      </c>
      <c r="G1196">
        <f>VLOOKUP(C1196,away!$B$2:$E$405,4,FALSE)</f>
        <v>0.93720000000000003</v>
      </c>
      <c r="H1196">
        <f>VLOOKUP(A1196,away!$A$2:$E$405,3,FALSE)</f>
        <v>1.2386999999999999</v>
      </c>
      <c r="I1196">
        <f>VLOOKUP(C1196,away!$B$2:$E$405,3,FALSE)</f>
        <v>0.8498</v>
      </c>
      <c r="J1196">
        <f>VLOOKUP(B1196,home!$B$2:$E$405,4,FALSE)</f>
        <v>1.2746999999999999</v>
      </c>
      <c r="K1196" s="3">
        <f t="shared" si="1234"/>
        <v>1.0851785473320001</v>
      </c>
      <c r="L1196" s="3">
        <f t="shared" si="1235"/>
        <v>1.3418094623219998</v>
      </c>
      <c r="M1196" s="5">
        <f t="shared" si="1236"/>
        <v>8.8302398412291427E-2</v>
      </c>
      <c r="N1196" s="5">
        <f t="shared" si="1237"/>
        <v>9.5823868434981932E-2</v>
      </c>
      <c r="O1196" s="5">
        <f t="shared" si="1238"/>
        <v>0.11848499373533977</v>
      </c>
      <c r="P1196" s="5">
        <f t="shared" si="1239"/>
        <v>0.12857737338235714</v>
      </c>
      <c r="Q1196" s="5">
        <f t="shared" si="1240"/>
        <v>5.1993003174003183E-2</v>
      </c>
      <c r="R1196" s="5">
        <f t="shared" si="1241"/>
        <v>7.9492142868620899E-2</v>
      </c>
      <c r="S1196" s="5">
        <f t="shared" si="1242"/>
        <v>4.6805469735703292E-2</v>
      </c>
      <c r="T1196" s="5">
        <f t="shared" si="1243"/>
        <v>6.9764703633415234E-2</v>
      </c>
      <c r="U1196" s="5">
        <f t="shared" si="1244"/>
        <v>8.6263168122477848E-2</v>
      </c>
      <c r="V1196" s="5">
        <f t="shared" si="1245"/>
        <v>7.5726197284082392E-3</v>
      </c>
      <c r="W1196" s="5">
        <f t="shared" si="1246"/>
        <v>1.8807230551930953E-2</v>
      </c>
      <c r="X1196" s="5">
        <f t="shared" si="1247"/>
        <v>2.5235719914652358E-2</v>
      </c>
      <c r="Y1196" s="5">
        <f t="shared" si="1248"/>
        <v>1.6930763884994135E-2</v>
      </c>
      <c r="Z1196" s="5">
        <f t="shared" si="1249"/>
        <v>3.5554436493789275E-2</v>
      </c>
      <c r="AA1196" s="5">
        <f t="shared" si="1250"/>
        <v>3.8582911745538094E-2</v>
      </c>
      <c r="AB1196" s="5">
        <f t="shared" si="1251"/>
        <v>2.0934674059930894E-2</v>
      </c>
      <c r="AC1196" s="5">
        <f t="shared" si="1252"/>
        <v>6.8915706977460388E-4</v>
      </c>
      <c r="AD1196" s="5">
        <f t="shared" si="1253"/>
        <v>5.1023007824206098E-3</v>
      </c>
      <c r="AE1196" s="5">
        <f t="shared" si="1254"/>
        <v>6.846315469464917E-3</v>
      </c>
      <c r="AF1196" s="5">
        <f t="shared" si="1255"/>
        <v>4.5932254394847561E-3</v>
      </c>
      <c r="AG1196" s="5">
        <f t="shared" si="1256"/>
        <v>2.0544111190929242E-3</v>
      </c>
      <c r="AH1196" s="5">
        <f t="shared" si="1257"/>
        <v>1.1926819828723272E-2</v>
      </c>
      <c r="AI1196" s="5">
        <f t="shared" si="1258"/>
        <v>1.2942729016024414E-2</v>
      </c>
      <c r="AJ1196" s="5">
        <f t="shared" si="1259"/>
        <v>7.022585936060549E-3</v>
      </c>
      <c r="AK1196" s="5">
        <f t="shared" si="1260"/>
        <v>2.5402532015361074E-3</v>
      </c>
      <c r="AL1196" s="5">
        <f t="shared" si="1261"/>
        <v>4.0139342746172152E-5</v>
      </c>
      <c r="AM1196" s="5">
        <f t="shared" si="1262"/>
        <v>1.1073814702236254E-3</v>
      </c>
      <c r="AN1196" s="5">
        <f t="shared" si="1263"/>
        <v>1.4858949351461085E-3</v>
      </c>
      <c r="AO1196" s="5">
        <f t="shared" si="1264"/>
        <v>9.9689394199769144E-4</v>
      </c>
      <c r="AP1196" s="5">
        <f t="shared" si="1265"/>
        <v>4.4588057476799384E-4</v>
      </c>
      <c r="AQ1196" s="5">
        <f t="shared" si="1266"/>
        <v>1.4957169357231656E-4</v>
      </c>
      <c r="AR1196" s="5">
        <f t="shared" si="1267"/>
        <v>3.2007039403181043E-3</v>
      </c>
      <c r="AS1196" s="5">
        <f t="shared" si="1268"/>
        <v>3.473335252394209E-3</v>
      </c>
      <c r="AT1196" s="5">
        <f t="shared" si="1269"/>
        <v>1.8845944517950867E-3</v>
      </c>
      <c r="AU1196" s="5">
        <f t="shared" si="1270"/>
        <v>6.8170715650297988E-4</v>
      </c>
      <c r="AV1196" s="5">
        <f t="shared" si="1271"/>
        <v>1.84943495449933E-4</v>
      </c>
      <c r="AW1196" s="5">
        <f t="shared" si="1272"/>
        <v>1.6235280859340568E-6</v>
      </c>
      <c r="AX1196" s="5">
        <f t="shared" si="1273"/>
        <v>2.0028443586660801E-4</v>
      </c>
      <c r="AY1196" s="5">
        <f t="shared" si="1274"/>
        <v>2.6874355120163831E-4</v>
      </c>
      <c r="AZ1196" s="5">
        <f t="shared" si="1275"/>
        <v>1.8030131997018761E-4</v>
      </c>
      <c r="BA1196" s="5">
        <f t="shared" si="1276"/>
        <v>8.0643339068381438E-5</v>
      </c>
      <c r="BB1196" s="5">
        <f t="shared" si="1277"/>
        <v>2.7051998858798912E-5</v>
      </c>
      <c r="BC1196" s="5">
        <f t="shared" si="1278"/>
        <v>7.2597256086920563E-6</v>
      </c>
      <c r="BD1196" s="5">
        <f t="shared" si="1279"/>
        <v>7.157891388683569E-4</v>
      </c>
      <c r="BE1196" s="5">
        <f t="shared" si="1280"/>
        <v>7.7675901791318691E-4</v>
      </c>
      <c r="BF1196" s="5">
        <f t="shared" si="1281"/>
        <v>4.2146111134303151E-4</v>
      </c>
      <c r="BG1196" s="5">
        <f t="shared" si="1282"/>
        <v>1.5245351885472046E-4</v>
      </c>
      <c r="BH1196" s="5">
        <f t="shared" si="1283"/>
        <v>4.1359822031604307E-5</v>
      </c>
      <c r="BI1196" s="5">
        <f t="shared" si="1284"/>
        <v>8.9765583180332871E-6</v>
      </c>
      <c r="BJ1196" s="8">
        <f t="shared" si="1285"/>
        <v>0.30210144939072309</v>
      </c>
      <c r="BK1196" s="8">
        <f t="shared" si="1286"/>
        <v>0.27225590122248255</v>
      </c>
      <c r="BL1196" s="8">
        <f t="shared" si="1287"/>
        <v>0.38973236197804112</v>
      </c>
      <c r="BM1196" s="8">
        <f t="shared" si="1288"/>
        <v>0.43670324905432589</v>
      </c>
      <c r="BN1196" s="8">
        <f t="shared" si="1289"/>
        <v>0.56267378000759438</v>
      </c>
    </row>
    <row r="1197" spans="1:66" x14ac:dyDescent="0.25">
      <c r="A1197" t="s">
        <v>184</v>
      </c>
      <c r="B1197" t="s">
        <v>193</v>
      </c>
      <c r="C1197" t="s">
        <v>186</v>
      </c>
      <c r="D1197" s="18" t="s">
        <v>551</v>
      </c>
      <c r="E1197">
        <f>VLOOKUP(A1197,home!$A$2:$E$405,3,FALSE)</f>
        <v>1.6847000000000001</v>
      </c>
      <c r="F1197">
        <f>VLOOKUP(B1197,home!$B$2:$E$405,3,FALSE)</f>
        <v>0.52759999999999996</v>
      </c>
      <c r="G1197">
        <f>VLOOKUP(C1197,away!$B$2:$E$405,4,FALSE)</f>
        <v>1.1872</v>
      </c>
      <c r="H1197">
        <f>VLOOKUP(A1197,away!$A$2:$E$405,3,FALSE)</f>
        <v>1.2386999999999999</v>
      </c>
      <c r="I1197">
        <f>VLOOKUP(C1197,away!$B$2:$E$405,3,FALSE)</f>
        <v>0.62790000000000001</v>
      </c>
      <c r="J1197">
        <f>VLOOKUP(B1197,home!$B$2:$E$405,4,FALSE)</f>
        <v>1.1212</v>
      </c>
      <c r="K1197" s="3">
        <f t="shared" si="1234"/>
        <v>1.0552400131840001</v>
      </c>
      <c r="L1197" s="3">
        <f t="shared" si="1235"/>
        <v>0.87204663327599996</v>
      </c>
      <c r="M1197" s="5">
        <f t="shared" si="1236"/>
        <v>0.14554257165676926</v>
      </c>
      <c r="N1197" s="5">
        <f t="shared" si="1237"/>
        <v>0.15358234523392245</v>
      </c>
      <c r="O1197" s="5">
        <f t="shared" si="1238"/>
        <v>0.12691990961161659</v>
      </c>
      <c r="P1197" s="5">
        <f t="shared" si="1239"/>
        <v>0.13393096709187438</v>
      </c>
      <c r="Q1197" s="5">
        <f t="shared" si="1240"/>
        <v>8.1033118004736976E-2</v>
      </c>
      <c r="R1197" s="5">
        <f t="shared" si="1241"/>
        <v>5.5340039936252236E-2</v>
      </c>
      <c r="S1197" s="5">
        <f t="shared" si="1242"/>
        <v>3.0811438436834947E-2</v>
      </c>
      <c r="T1197" s="5">
        <f t="shared" si="1243"/>
        <v>7.0664657739887685E-2</v>
      </c>
      <c r="U1197" s="5">
        <f t="shared" si="1244"/>
        <v>5.83970244719339E-2</v>
      </c>
      <c r="V1197" s="5">
        <f t="shared" si="1245"/>
        <v>3.1503617428543062E-3</v>
      </c>
      <c r="W1197" s="5">
        <f t="shared" si="1246"/>
        <v>2.8503129503886428E-2</v>
      </c>
      <c r="X1197" s="5">
        <f t="shared" si="1247"/>
        <v>2.4856058121693982E-2</v>
      </c>
      <c r="Y1197" s="5">
        <f t="shared" si="1248"/>
        <v>1.0837820900767906E-2</v>
      </c>
      <c r="Z1197" s="5">
        <f t="shared" si="1249"/>
        <v>1.6086365170589385E-2</v>
      </c>
      <c r="AA1197" s="5">
        <f t="shared" si="1250"/>
        <v>1.6974976194695381E-2</v>
      </c>
      <c r="AB1197" s="5">
        <f t="shared" si="1251"/>
        <v>8.95633705174422E-3</v>
      </c>
      <c r="AC1197" s="5">
        <f t="shared" si="1252"/>
        <v>1.8118882249825214E-4</v>
      </c>
      <c r="AD1197" s="5">
        <f t="shared" si="1253"/>
        <v>7.5194106883665936E-3</v>
      </c>
      <c r="AE1197" s="5">
        <f t="shared" si="1254"/>
        <v>6.557276775009657E-3</v>
      </c>
      <c r="AF1197" s="5">
        <f t="shared" si="1255"/>
        <v>2.859125567553039E-3</v>
      </c>
      <c r="AG1197" s="5">
        <f t="shared" si="1256"/>
        <v>8.3109694176598694E-4</v>
      </c>
      <c r="AH1197" s="5">
        <f t="shared" si="1257"/>
        <v>3.5070151471651946E-3</v>
      </c>
      <c r="AI1197" s="5">
        <f t="shared" si="1258"/>
        <v>3.7007427101310875E-3</v>
      </c>
      <c r="AJ1197" s="5">
        <f t="shared" si="1259"/>
        <v>1.9525858931146601E-3</v>
      </c>
      <c r="AK1197" s="5">
        <f t="shared" si="1260"/>
        <v>6.8681558786440225E-4</v>
      </c>
      <c r="AL1197" s="5">
        <f t="shared" si="1261"/>
        <v>6.6693322640077817E-6</v>
      </c>
      <c r="AM1197" s="5">
        <f t="shared" si="1262"/>
        <v>1.5869566067855756E-3</v>
      </c>
      <c r="AN1197" s="5">
        <f t="shared" si="1263"/>
        <v>1.383900166102466E-3</v>
      </c>
      <c r="AO1197" s="5">
        <f t="shared" si="1264"/>
        <v>6.0341274031987637E-4</v>
      </c>
      <c r="AP1197" s="5">
        <f t="shared" si="1265"/>
        <v>1.7540134955726448E-4</v>
      </c>
      <c r="AQ1197" s="5">
        <f t="shared" si="1266"/>
        <v>3.8239539088369821E-5</v>
      </c>
      <c r="AR1197" s="5">
        <f t="shared" si="1267"/>
        <v>6.1165615038666886E-4</v>
      </c>
      <c r="AS1197" s="5">
        <f t="shared" si="1268"/>
        <v>6.4544404419810309E-4</v>
      </c>
      <c r="AT1197" s="5">
        <f t="shared" si="1269"/>
        <v>3.4054919085457026E-4</v>
      </c>
      <c r="AU1197" s="5">
        <f t="shared" si="1270"/>
        <v>1.1978704421572576E-4</v>
      </c>
      <c r="AV1197" s="5">
        <f t="shared" si="1271"/>
        <v>3.160102052936871E-5</v>
      </c>
      <c r="AW1197" s="5">
        <f t="shared" si="1272"/>
        <v>1.7047897048029132E-7</v>
      </c>
      <c r="AX1197" s="5">
        <f t="shared" si="1273"/>
        <v>2.7910335177780768E-4</v>
      </c>
      <c r="AY1197" s="5">
        <f t="shared" si="1274"/>
        <v>2.4339113825388425E-4</v>
      </c>
      <c r="AZ1197" s="5">
        <f t="shared" si="1275"/>
        <v>1.061242113417566E-4</v>
      </c>
      <c r="BA1197" s="5">
        <f t="shared" si="1276"/>
        <v>3.0848420403216518E-5</v>
      </c>
      <c r="BB1197" s="5">
        <f t="shared" si="1277"/>
        <v>6.7253152886269062E-6</v>
      </c>
      <c r="BC1197" s="5">
        <f t="shared" si="1278"/>
        <v>1.172957711033341E-6</v>
      </c>
      <c r="BD1197" s="5">
        <f t="shared" si="1279"/>
        <v>8.8898781111208851E-5</v>
      </c>
      <c r="BE1197" s="5">
        <f t="shared" si="1280"/>
        <v>9.3809550951833563E-5</v>
      </c>
      <c r="BF1197" s="5">
        <f t="shared" si="1281"/>
        <v>4.9495795891598977E-5</v>
      </c>
      <c r="BG1197" s="5">
        <f t="shared" si="1282"/>
        <v>1.7409981436401162E-5</v>
      </c>
      <c r="BH1197" s="5">
        <f t="shared" si="1283"/>
        <v>4.5929272601202896E-6</v>
      </c>
      <c r="BI1197" s="5">
        <f t="shared" si="1284"/>
        <v>9.6932812450449784E-7</v>
      </c>
      <c r="BJ1197" s="8">
        <f t="shared" si="1285"/>
        <v>0.39169931527422069</v>
      </c>
      <c r="BK1197" s="8">
        <f t="shared" si="1286"/>
        <v>0.31386658822134905</v>
      </c>
      <c r="BL1197" s="8">
        <f t="shared" si="1287"/>
        <v>0.27843966041947771</v>
      </c>
      <c r="BM1197" s="8">
        <f t="shared" si="1288"/>
        <v>0.30349975689118142</v>
      </c>
      <c r="BN1197" s="8">
        <f t="shared" si="1289"/>
        <v>0.69634895153517196</v>
      </c>
    </row>
    <row r="1198" spans="1:66" x14ac:dyDescent="0.25">
      <c r="A1198" t="s">
        <v>31</v>
      </c>
      <c r="B1198" t="s">
        <v>200</v>
      </c>
      <c r="C1198" t="s">
        <v>202</v>
      </c>
      <c r="D1198" s="18" t="s">
        <v>551</v>
      </c>
      <c r="E1198">
        <f>VLOOKUP(A1198,home!$A$2:$E$405,3,FALSE)</f>
        <v>1.55</v>
      </c>
      <c r="F1198">
        <f>VLOOKUP(B1198,home!$B$2:$E$405,3,FALSE)</f>
        <v>0.39429999999999998</v>
      </c>
      <c r="G1198">
        <f>VLOOKUP(C1198,away!$B$2:$E$405,4,FALSE)</f>
        <v>1.0394000000000001</v>
      </c>
      <c r="H1198">
        <f>VLOOKUP(A1198,away!$A$2:$E$405,3,FALSE)</f>
        <v>1.25</v>
      </c>
      <c r="I1198">
        <f>VLOOKUP(C1198,away!$B$2:$E$405,3,FALSE)</f>
        <v>1.2</v>
      </c>
      <c r="J1198">
        <f>VLOOKUP(B1198,home!$B$2:$E$405,4,FALSE)</f>
        <v>0.9778</v>
      </c>
      <c r="K1198" s="3">
        <f t="shared" si="1234"/>
        <v>0.63524490099999997</v>
      </c>
      <c r="L1198" s="3">
        <f t="shared" si="1235"/>
        <v>1.4666999999999999</v>
      </c>
      <c r="M1198" s="5">
        <f t="shared" si="1236"/>
        <v>0.12221849407742587</v>
      </c>
      <c r="N1198" s="5">
        <f t="shared" si="1237"/>
        <v>7.7638675170583468E-2</v>
      </c>
      <c r="O1198" s="5">
        <f t="shared" si="1238"/>
        <v>0.17925786526336052</v>
      </c>
      <c r="P1198" s="5">
        <f t="shared" si="1239"/>
        <v>0.11387264487269476</v>
      </c>
      <c r="Q1198" s="5">
        <f t="shared" si="1240"/>
        <v>2.4659786261254223E-2</v>
      </c>
      <c r="R1198" s="5">
        <f t="shared" si="1241"/>
        <v>0.13145875549088545</v>
      </c>
      <c r="S1198" s="5">
        <f t="shared" si="1242"/>
        <v>2.6524175715354974E-2</v>
      </c>
      <c r="T1198" s="5">
        <f t="shared" si="1243"/>
        <v>3.6168508509381567E-2</v>
      </c>
      <c r="U1198" s="5">
        <f t="shared" si="1244"/>
        <v>8.3508504117390706E-2</v>
      </c>
      <c r="V1198" s="5">
        <f t="shared" si="1245"/>
        <v>2.7458819774418392E-3</v>
      </c>
      <c r="W1198" s="5">
        <f t="shared" si="1246"/>
        <v>5.2216678274038669E-3</v>
      </c>
      <c r="X1198" s="5">
        <f t="shared" si="1247"/>
        <v>7.65862020245325E-3</v>
      </c>
      <c r="Y1198" s="5">
        <f t="shared" si="1248"/>
        <v>5.6164491254690916E-3</v>
      </c>
      <c r="Z1198" s="5">
        <f t="shared" si="1249"/>
        <v>6.4270185559493889E-2</v>
      </c>
      <c r="AA1198" s="5">
        <f t="shared" si="1250"/>
        <v>4.0827307662992321E-2</v>
      </c>
      <c r="AB1198" s="5">
        <f t="shared" si="1251"/>
        <v>1.2967669507237047E-2</v>
      </c>
      <c r="AC1198" s="5">
        <f t="shared" si="1252"/>
        <v>1.5989849042480169E-4</v>
      </c>
      <c r="AD1198" s="5">
        <f t="shared" si="1253"/>
        <v>8.2925946551851333E-4</v>
      </c>
      <c r="AE1198" s="5">
        <f t="shared" si="1254"/>
        <v>1.2162748580760033E-3</v>
      </c>
      <c r="AF1198" s="5">
        <f t="shared" si="1255"/>
        <v>8.9195516717003719E-4</v>
      </c>
      <c r="AG1198" s="5">
        <f t="shared" si="1256"/>
        <v>4.360768812294312E-4</v>
      </c>
      <c r="AH1198" s="5">
        <f t="shared" si="1257"/>
        <v>2.3566270290027422E-2</v>
      </c>
      <c r="AI1198" s="5">
        <f t="shared" si="1258"/>
        <v>1.4970353037327707E-2</v>
      </c>
      <c r="AJ1198" s="5">
        <f t="shared" si="1259"/>
        <v>4.7549202165661436E-3</v>
      </c>
      <c r="AK1198" s="5">
        <f t="shared" si="1260"/>
        <v>1.0068462740784863E-3</v>
      </c>
      <c r="AL1198" s="5">
        <f t="shared" si="1261"/>
        <v>5.9591845418381774E-6</v>
      </c>
      <c r="AM1198" s="5">
        <f t="shared" si="1262"/>
        <v>1.0535656941532422E-4</v>
      </c>
      <c r="AN1198" s="5">
        <f t="shared" si="1263"/>
        <v>1.5452648036145601E-4</v>
      </c>
      <c r="AO1198" s="5">
        <f t="shared" si="1264"/>
        <v>1.1332199437307379E-4</v>
      </c>
      <c r="AP1198" s="5">
        <f t="shared" si="1265"/>
        <v>5.5403123048995775E-5</v>
      </c>
      <c r="AQ1198" s="5">
        <f t="shared" si="1266"/>
        <v>2.0314940143990523E-5</v>
      </c>
      <c r="AR1198" s="5">
        <f t="shared" si="1267"/>
        <v>6.9129297268766404E-3</v>
      </c>
      <c r="AS1198" s="5">
        <f t="shared" si="1268"/>
        <v>4.3914033599697071E-3</v>
      </c>
      <c r="AT1198" s="5">
        <f t="shared" si="1269"/>
        <v>1.394808296327512E-3</v>
      </c>
      <c r="AU1198" s="5">
        <f t="shared" si="1270"/>
        <v>2.9534828603818301E-4</v>
      </c>
      <c r="AV1198" s="5">
        <f t="shared" si="1271"/>
        <v>4.6904623181211296E-5</v>
      </c>
      <c r="AW1198" s="5">
        <f t="shared" si="1272"/>
        <v>1.5422927378861693E-7</v>
      </c>
      <c r="AX1198" s="5">
        <f t="shared" si="1273"/>
        <v>1.1154537251322872E-5</v>
      </c>
      <c r="AY1198" s="5">
        <f t="shared" si="1274"/>
        <v>1.6360359786515257E-5</v>
      </c>
      <c r="AZ1198" s="5">
        <f t="shared" si="1275"/>
        <v>1.1997869849440965E-5</v>
      </c>
      <c r="BA1198" s="5">
        <f t="shared" si="1276"/>
        <v>5.8657585693916873E-6</v>
      </c>
      <c r="BB1198" s="5">
        <f t="shared" si="1277"/>
        <v>2.1508270234316968E-6</v>
      </c>
      <c r="BC1198" s="5">
        <f t="shared" si="1278"/>
        <v>6.3092359905345362E-7</v>
      </c>
      <c r="BD1198" s="5">
        <f t="shared" si="1279"/>
        <v>1.6898656717349969E-3</v>
      </c>
      <c r="BE1198" s="5">
        <f t="shared" si="1280"/>
        <v>1.0734785513445964E-3</v>
      </c>
      <c r="BF1198" s="5">
        <f t="shared" si="1281"/>
        <v>3.4096088803726071E-4</v>
      </c>
      <c r="BG1198" s="5">
        <f t="shared" si="1282"/>
        <v>7.219788852203393E-5</v>
      </c>
      <c r="BH1198" s="5">
        <f t="shared" si="1283"/>
        <v>1.1465835136647116E-5</v>
      </c>
      <c r="BI1198" s="5">
        <f t="shared" si="1284"/>
        <v>1.4567226612523444E-6</v>
      </c>
      <c r="BJ1198" s="8">
        <f t="shared" si="1285"/>
        <v>0.16083435685196146</v>
      </c>
      <c r="BK1198" s="8">
        <f t="shared" si="1286"/>
        <v>0.26554341467767062</v>
      </c>
      <c r="BL1198" s="8">
        <f t="shared" si="1287"/>
        <v>0.50854931170969597</v>
      </c>
      <c r="BM1198" s="8">
        <f t="shared" si="1288"/>
        <v>0.35007484153210477</v>
      </c>
      <c r="BN1198" s="8">
        <f t="shared" si="1289"/>
        <v>0.64910622113620431</v>
      </c>
    </row>
    <row r="1199" spans="1:66" x14ac:dyDescent="0.25">
      <c r="A1199" t="s">
        <v>31</v>
      </c>
      <c r="B1199" t="s">
        <v>198</v>
      </c>
      <c r="C1199" t="s">
        <v>201</v>
      </c>
      <c r="D1199" s="18" t="s">
        <v>551</v>
      </c>
      <c r="E1199">
        <f>VLOOKUP(A1199,home!$A$2:$E$405,3,FALSE)</f>
        <v>1.55</v>
      </c>
      <c r="F1199">
        <f>VLOOKUP(B1199,home!$B$2:$E$405,3,FALSE)</f>
        <v>1.0036</v>
      </c>
      <c r="G1199">
        <f>VLOOKUP(C1199,away!$B$2:$E$405,4,FALSE)</f>
        <v>0.89610000000000001</v>
      </c>
      <c r="H1199">
        <f>VLOOKUP(A1199,away!$A$2:$E$405,3,FALSE)</f>
        <v>1.25</v>
      </c>
      <c r="I1199">
        <f>VLOOKUP(C1199,away!$B$2:$E$405,3,FALSE)</f>
        <v>0.5333</v>
      </c>
      <c r="J1199">
        <f>VLOOKUP(B1199,home!$B$2:$E$405,4,FALSE)</f>
        <v>0.75560000000000005</v>
      </c>
      <c r="K1199" s="3">
        <f t="shared" si="1234"/>
        <v>1.3939552380000002</v>
      </c>
      <c r="L1199" s="3">
        <f t="shared" si="1235"/>
        <v>0.50370185000000001</v>
      </c>
      <c r="M1199" s="5">
        <f t="shared" si="1236"/>
        <v>0.14991945616499072</v>
      </c>
      <c r="N1199" s="5">
        <f t="shared" si="1237"/>
        <v>0.20898101119930024</v>
      </c>
      <c r="O1199" s="5">
        <f t="shared" si="1238"/>
        <v>7.5514707421299745E-2</v>
      </c>
      <c r="P1199" s="5">
        <f t="shared" si="1239"/>
        <v>0.10526412195595826</v>
      </c>
      <c r="Q1199" s="5">
        <f t="shared" si="1240"/>
        <v>0.14565508760190068</v>
      </c>
      <c r="R1199" s="5">
        <f t="shared" si="1241"/>
        <v>1.9018448915158703E-2</v>
      </c>
      <c r="S1199" s="5">
        <f t="shared" si="1242"/>
        <v>1.8477480599590094E-2</v>
      </c>
      <c r="T1199" s="5">
        <f t="shared" si="1243"/>
        <v>7.3366737086989445E-2</v>
      </c>
      <c r="U1199" s="5">
        <f t="shared" si="1244"/>
        <v>2.651086648392089E-2</v>
      </c>
      <c r="V1199" s="5">
        <f t="shared" si="1245"/>
        <v>1.4415264636303239E-3</v>
      </c>
      <c r="W1199" s="5">
        <f t="shared" si="1246"/>
        <v>6.7678890768006109E-2</v>
      </c>
      <c r="X1199" s="5">
        <f t="shared" si="1247"/>
        <v>3.4089982485792605E-2</v>
      </c>
      <c r="Y1199" s="5">
        <f t="shared" si="1248"/>
        <v>8.5855936222806652E-3</v>
      </c>
      <c r="Z1199" s="5">
        <f t="shared" si="1249"/>
        <v>3.1932093008986435E-3</v>
      </c>
      <c r="AA1199" s="5">
        <f t="shared" si="1250"/>
        <v>4.4511908310179826E-3</v>
      </c>
      <c r="AB1199" s="5">
        <f t="shared" si="1251"/>
        <v>3.1023803871175464E-3</v>
      </c>
      <c r="AC1199" s="5">
        <f t="shared" si="1252"/>
        <v>6.3259391639321395E-5</v>
      </c>
      <c r="AD1199" s="5">
        <f t="shared" si="1253"/>
        <v>2.358533607202299E-2</v>
      </c>
      <c r="AE1199" s="5">
        <f t="shared" si="1254"/>
        <v>1.1879977412349713E-2</v>
      </c>
      <c r="AF1199" s="5">
        <f t="shared" si="1255"/>
        <v>2.9919833002793814E-3</v>
      </c>
      <c r="AG1199" s="5">
        <f t="shared" si="1256"/>
        <v>5.0235584117327655E-4</v>
      </c>
      <c r="AH1199" s="5">
        <f t="shared" si="1257"/>
        <v>4.0210635807496335E-4</v>
      </c>
      <c r="AI1199" s="5">
        <f t="shared" si="1258"/>
        <v>5.6051826407169873E-4</v>
      </c>
      <c r="AJ1199" s="5">
        <f t="shared" si="1259"/>
        <v>3.9066868509870606E-4</v>
      </c>
      <c r="AK1199" s="5">
        <f t="shared" si="1260"/>
        <v>1.8152488663863796E-4</v>
      </c>
      <c r="AL1199" s="5">
        <f t="shared" si="1261"/>
        <v>1.7766724844713673E-6</v>
      </c>
      <c r="AM1199" s="5">
        <f t="shared" si="1262"/>
        <v>6.5753805515173609E-3</v>
      </c>
      <c r="AN1199" s="5">
        <f t="shared" si="1263"/>
        <v>3.3120313482533151E-3</v>
      </c>
      <c r="AO1199" s="5">
        <f t="shared" si="1264"/>
        <v>8.3413815868659447E-4</v>
      </c>
      <c r="AP1199" s="5">
        <f t="shared" si="1265"/>
        <v>1.4005231122867705E-4</v>
      </c>
      <c r="AQ1199" s="5">
        <f t="shared" si="1266"/>
        <v>1.7636152065665099E-5</v>
      </c>
      <c r="AR1199" s="5">
        <f t="shared" si="1267"/>
        <v>4.0508343291824308E-5</v>
      </c>
      <c r="AS1199" s="5">
        <f t="shared" si="1268"/>
        <v>5.6466817314340662E-5</v>
      </c>
      <c r="AT1199" s="5">
        <f t="shared" si="1269"/>
        <v>3.9356107884257152E-5</v>
      </c>
      <c r="AU1199" s="5">
        <f t="shared" si="1270"/>
        <v>1.8286884244184453E-5</v>
      </c>
      <c r="AV1199" s="5">
        <f t="shared" si="1271"/>
        <v>6.3727745197201463E-6</v>
      </c>
      <c r="AW1199" s="5">
        <f t="shared" si="1272"/>
        <v>3.465191574367184E-8</v>
      </c>
      <c r="AX1199" s="5">
        <f t="shared" si="1273"/>
        <v>1.5276310269384911E-3</v>
      </c>
      <c r="AY1199" s="5">
        <f t="shared" si="1274"/>
        <v>7.6947057438631788E-4</v>
      </c>
      <c r="AZ1199" s="5">
        <f t="shared" si="1275"/>
        <v>1.9379187591947545E-4</v>
      </c>
      <c r="BA1199" s="5">
        <f t="shared" si="1276"/>
        <v>3.2537775471870071E-5</v>
      </c>
      <c r="BB1199" s="5">
        <f t="shared" si="1277"/>
        <v>4.0973344250163947E-6</v>
      </c>
      <c r="BC1199" s="5">
        <f t="shared" si="1278"/>
        <v>4.12766985989889E-7</v>
      </c>
      <c r="BD1199" s="5">
        <f t="shared" si="1279"/>
        <v>3.4006879094211634E-6</v>
      </c>
      <c r="BE1199" s="5">
        <f t="shared" si="1280"/>
        <v>4.7404067241409003E-6</v>
      </c>
      <c r="BF1199" s="5">
        <f t="shared" si="1281"/>
        <v>3.303957391683316E-6</v>
      </c>
      <c r="BG1199" s="5">
        <f t="shared" si="1282"/>
        <v>1.5351895707552588E-6</v>
      </c>
      <c r="BH1199" s="5">
        <f t="shared" si="1283"/>
        <v>5.3499638586931614E-7</v>
      </c>
      <c r="BI1199" s="5">
        <f t="shared" si="1284"/>
        <v>1.4915220287872053E-7</v>
      </c>
      <c r="BJ1199" s="8">
        <f t="shared" si="1285"/>
        <v>0.590724135265974</v>
      </c>
      <c r="BK1199" s="8">
        <f t="shared" si="1286"/>
        <v>0.2759370918226795</v>
      </c>
      <c r="BL1199" s="8">
        <f t="shared" si="1287"/>
        <v>0.1303070675498379</v>
      </c>
      <c r="BM1199" s="8">
        <f t="shared" si="1288"/>
        <v>0.29503923475831101</v>
      </c>
      <c r="BN1199" s="8">
        <f t="shared" si="1289"/>
        <v>0.70435283325860831</v>
      </c>
    </row>
    <row r="1200" spans="1:66" x14ac:dyDescent="0.25">
      <c r="A1200" t="s">
        <v>31</v>
      </c>
      <c r="B1200" t="s">
        <v>188</v>
      </c>
      <c r="C1200" t="s">
        <v>345</v>
      </c>
      <c r="D1200" s="18" t="s">
        <v>551</v>
      </c>
      <c r="E1200">
        <f>VLOOKUP(A1200,home!$A$2:$E$405,3,FALSE)</f>
        <v>1.55</v>
      </c>
      <c r="F1200">
        <f>VLOOKUP(B1200,home!$B$2:$E$405,3,FALSE)</f>
        <v>0.71850000000000003</v>
      </c>
      <c r="G1200">
        <f>VLOOKUP(C1200,away!$B$2:$E$405,4,FALSE)</f>
        <v>1.0752999999999999</v>
      </c>
      <c r="H1200">
        <f>VLOOKUP(A1200,away!$A$2:$E$405,3,FALSE)</f>
        <v>1.25</v>
      </c>
      <c r="I1200">
        <f>VLOOKUP(C1200,away!$B$2:$E$405,3,FALSE)</f>
        <v>1.3777999999999999</v>
      </c>
      <c r="J1200">
        <f>VLOOKUP(B1200,home!$B$2:$E$405,4,FALSE)</f>
        <v>1.4871000000000001</v>
      </c>
      <c r="K1200" s="3">
        <f t="shared" si="1234"/>
        <v>1.1975347274999999</v>
      </c>
      <c r="L1200" s="3">
        <f t="shared" si="1235"/>
        <v>2.561157975</v>
      </c>
      <c r="M1200" s="5">
        <f t="shared" si="1236"/>
        <v>2.3314199055420315E-2</v>
      </c>
      <c r="N1200" s="5">
        <f t="shared" si="1237"/>
        <v>2.7919563012713519E-2</v>
      </c>
      <c r="O1200" s="5">
        <f t="shared" si="1238"/>
        <v>5.9711346841527208E-2</v>
      </c>
      <c r="P1200" s="5">
        <f t="shared" si="1239"/>
        <v>7.1506411468526251E-2</v>
      </c>
      <c r="Q1200" s="5">
        <f t="shared" si="1240"/>
        <v>1.6717323142174487E-2</v>
      </c>
      <c r="R1200" s="5">
        <f t="shared" si="1241"/>
        <v>7.6465096080584272E-2</v>
      </c>
      <c r="S1200" s="5">
        <f t="shared" si="1242"/>
        <v>5.4828892780657508E-2</v>
      </c>
      <c r="T1200" s="5">
        <f t="shared" si="1243"/>
        <v>4.2815705486232244E-2</v>
      </c>
      <c r="U1200" s="5">
        <f t="shared" si="1244"/>
        <v>9.1569607998123775E-2</v>
      </c>
      <c r="V1200" s="5">
        <f t="shared" si="1245"/>
        <v>1.8684928910192265E-2</v>
      </c>
      <c r="W1200" s="5">
        <f t="shared" si="1246"/>
        <v>6.6731916711977859E-3</v>
      </c>
      <c r="X1200" s="5">
        <f t="shared" si="1247"/>
        <v>1.7091098067391786E-2</v>
      </c>
      <c r="Y1200" s="5">
        <f t="shared" si="1248"/>
        <v>2.1886501058403788E-2</v>
      </c>
      <c r="Z1200" s="5">
        <f t="shared" si="1249"/>
        <v>6.5279730211976528E-2</v>
      </c>
      <c r="AA1200" s="5">
        <f t="shared" si="1250"/>
        <v>7.8174743930672821E-2</v>
      </c>
      <c r="AB1200" s="5">
        <f t="shared" si="1251"/>
        <v>4.6808485335200288E-2</v>
      </c>
      <c r="AC1200" s="5">
        <f t="shared" si="1252"/>
        <v>3.5817556174038505E-3</v>
      </c>
      <c r="AD1200" s="5">
        <f t="shared" si="1253"/>
        <v>1.9978446923807798E-3</v>
      </c>
      <c r="AE1200" s="5">
        <f t="shared" si="1254"/>
        <v>5.116795866702455E-3</v>
      </c>
      <c r="AF1200" s="5">
        <f t="shared" si="1255"/>
        <v>6.5524612702260177E-3</v>
      </c>
      <c r="AG1200" s="5">
        <f t="shared" si="1256"/>
        <v>5.5939628127059972E-3</v>
      </c>
      <c r="AH1200" s="5">
        <f t="shared" si="1257"/>
        <v>4.179792540956305E-2</v>
      </c>
      <c r="AI1200" s="5">
        <f t="shared" si="1258"/>
        <v>5.0054467215406399E-2</v>
      </c>
      <c r="AJ1200" s="5">
        <f t="shared" si="1259"/>
        <v>2.9970981378479703E-2</v>
      </c>
      <c r="AK1200" s="5">
        <f t="shared" si="1260"/>
        <v>1.1963763672661748E-2</v>
      </c>
      <c r="AL1200" s="5">
        <f t="shared" si="1261"/>
        <v>4.3942061290454628E-4</v>
      </c>
      <c r="AM1200" s="5">
        <f t="shared" si="1262"/>
        <v>4.7849767985550716E-4</v>
      </c>
      <c r="AN1200" s="5">
        <f t="shared" si="1263"/>
        <v>1.2255081487809289E-3</v>
      </c>
      <c r="AO1200" s="5">
        <f t="shared" si="1264"/>
        <v>1.5693599843388819E-3</v>
      </c>
      <c r="AP1200" s="5">
        <f t="shared" si="1265"/>
        <v>1.3397929465118006E-3</v>
      </c>
      <c r="AQ1200" s="5">
        <f t="shared" si="1266"/>
        <v>8.5785534745186191E-4</v>
      </c>
      <c r="AR1200" s="5">
        <f t="shared" si="1267"/>
        <v>2.1410218000231501E-2</v>
      </c>
      <c r="AS1200" s="5">
        <f t="shared" si="1268"/>
        <v>2.563947957862282E-2</v>
      </c>
      <c r="AT1200" s="5">
        <f t="shared" si="1269"/>
        <v>1.5352083595213952E-2</v>
      </c>
      <c r="AU1200" s="5">
        <f t="shared" si="1270"/>
        <v>6.1282177482505831E-3</v>
      </c>
      <c r="AV1200" s="5">
        <f t="shared" si="1271"/>
        <v>1.8346883928029834E-3</v>
      </c>
      <c r="AW1200" s="5">
        <f t="shared" si="1272"/>
        <v>3.7437117992883646E-5</v>
      </c>
      <c r="AX1200" s="5">
        <f t="shared" si="1273"/>
        <v>9.5502931442524423E-5</v>
      </c>
      <c r="AY1200" s="5">
        <f t="shared" si="1274"/>
        <v>2.4459809449989966E-4</v>
      </c>
      <c r="AZ1200" s="5">
        <f t="shared" si="1275"/>
        <v>3.1322718019911096E-4</v>
      </c>
      <c r="BA1200" s="5">
        <f t="shared" si="1276"/>
        <v>2.674080968512383E-4</v>
      </c>
      <c r="BB1200" s="5">
        <f t="shared" si="1277"/>
        <v>1.7121859495753043E-4</v>
      </c>
      <c r="BC1200" s="5">
        <f t="shared" si="1278"/>
        <v>8.770357398875473E-5</v>
      </c>
      <c r="BD1200" s="5">
        <f t="shared" si="1279"/>
        <v>9.1391584296302477E-3</v>
      </c>
      <c r="BE1200" s="5">
        <f t="shared" si="1280"/>
        <v>1.0944459599606585E-2</v>
      </c>
      <c r="BF1200" s="5">
        <f t="shared" si="1281"/>
        <v>6.5531852221248172E-3</v>
      </c>
      <c r="BG1200" s="5">
        <f t="shared" si="1282"/>
        <v>2.6158889597447553E-3</v>
      </c>
      <c r="BH1200" s="5">
        <f t="shared" si="1283"/>
        <v>7.8315446814454937E-4</v>
      </c>
      <c r="BI1200" s="5">
        <f t="shared" si="1284"/>
        <v>1.8757093451997786E-4</v>
      </c>
      <c r="BJ1200" s="8">
        <f t="shared" si="1285"/>
        <v>0.15901511965900691</v>
      </c>
      <c r="BK1200" s="8">
        <f t="shared" si="1286"/>
        <v>0.17260020653960464</v>
      </c>
      <c r="BL1200" s="8">
        <f t="shared" si="1287"/>
        <v>0.5871045227911118</v>
      </c>
      <c r="BM1200" s="8">
        <f t="shared" si="1288"/>
        <v>0.70815847862424708</v>
      </c>
      <c r="BN1200" s="8">
        <f t="shared" si="1289"/>
        <v>0.27563393960094607</v>
      </c>
    </row>
    <row r="1201" spans="1:66" x14ac:dyDescent="0.25">
      <c r="A1201" t="s">
        <v>31</v>
      </c>
      <c r="B1201" t="s">
        <v>32</v>
      </c>
      <c r="C1201" t="s">
        <v>283</v>
      </c>
      <c r="D1201" s="18" t="s">
        <v>551</v>
      </c>
      <c r="E1201">
        <f>VLOOKUP(A1201,home!$A$2:$E$405,3,FALSE)</f>
        <v>1.55</v>
      </c>
      <c r="F1201">
        <f>VLOOKUP(B1201,home!$B$2:$E$405,3,FALSE)</f>
        <v>1.0394000000000001</v>
      </c>
      <c r="G1201">
        <f>VLOOKUP(C1201,away!$B$2:$E$405,4,FALSE)</f>
        <v>0.82189999999999996</v>
      </c>
      <c r="H1201">
        <f>VLOOKUP(A1201,away!$A$2:$E$405,3,FALSE)</f>
        <v>1.25</v>
      </c>
      <c r="I1201">
        <f>VLOOKUP(C1201,away!$B$2:$E$405,3,FALSE)</f>
        <v>1.3278000000000001</v>
      </c>
      <c r="J1201">
        <f>VLOOKUP(B1201,home!$B$2:$E$405,4,FALSE)</f>
        <v>0.71109999999999995</v>
      </c>
      <c r="K1201" s="3">
        <f t="shared" si="1234"/>
        <v>1.3241384330000001</v>
      </c>
      <c r="L1201" s="3">
        <f t="shared" si="1235"/>
        <v>1.1802482249999999</v>
      </c>
      <c r="M1201" s="5">
        <f t="shared" si="1236"/>
        <v>8.1725708425760921E-2</v>
      </c>
      <c r="N1201" s="5">
        <f t="shared" si="1237"/>
        <v>0.10821615149070198</v>
      </c>
      <c r="O1201" s="5">
        <f t="shared" si="1238"/>
        <v>9.645662230637185E-2</v>
      </c>
      <c r="P1201" s="5">
        <f t="shared" si="1239"/>
        <v>0.1277219207132321</v>
      </c>
      <c r="Q1201" s="5">
        <f t="shared" si="1240"/>
        <v>7.1646582630094394E-2</v>
      </c>
      <c r="R1201" s="5">
        <f t="shared" si="1241"/>
        <v>5.6921378633295411E-2</v>
      </c>
      <c r="S1201" s="5">
        <f t="shared" si="1242"/>
        <v>4.9901338712455681E-2</v>
      </c>
      <c r="T1201" s="5">
        <f t="shared" si="1243"/>
        <v>8.456075197648473E-2</v>
      </c>
      <c r="U1201" s="5">
        <f t="shared" si="1244"/>
        <v>7.5371785107691477E-2</v>
      </c>
      <c r="V1201" s="5">
        <f t="shared" si="1245"/>
        <v>8.6651569680604116E-3</v>
      </c>
      <c r="W1201" s="5">
        <f t="shared" si="1246"/>
        <v>3.1623331217872724E-2</v>
      </c>
      <c r="X1201" s="5">
        <f t="shared" si="1247"/>
        <v>3.7323380538481367E-2</v>
      </c>
      <c r="Y1201" s="5">
        <f t="shared" si="1248"/>
        <v>2.2025426815771097E-2</v>
      </c>
      <c r="Z1201" s="5">
        <f t="shared" si="1249"/>
        <v>2.2393785365499942E-2</v>
      </c>
      <c r="AA1201" s="5">
        <f t="shared" si="1250"/>
        <v>2.9652471862811433E-2</v>
      </c>
      <c r="AB1201" s="5">
        <f t="shared" si="1251"/>
        <v>1.9631988813499868E-2</v>
      </c>
      <c r="AC1201" s="5">
        <f t="shared" si="1252"/>
        <v>8.4637572478774351E-4</v>
      </c>
      <c r="AD1201" s="5">
        <f t="shared" si="1253"/>
        <v>1.04684170612685E-2</v>
      </c>
      <c r="AE1201" s="5">
        <f t="shared" si="1254"/>
        <v>1.2355330655121862E-2</v>
      </c>
      <c r="AF1201" s="5">
        <f t="shared" si="1255"/>
        <v>7.2911785374978342E-3</v>
      </c>
      <c r="AG1201" s="5">
        <f t="shared" si="1256"/>
        <v>2.8684668423466383E-3</v>
      </c>
      <c r="AH1201" s="5">
        <f t="shared" si="1257"/>
        <v>6.6075563571655702E-3</v>
      </c>
      <c r="AI1201" s="5">
        <f t="shared" si="1258"/>
        <v>8.7493193207364081E-3</v>
      </c>
      <c r="AJ1201" s="5">
        <f t="shared" si="1259"/>
        <v>5.7926549875882676E-3</v>
      </c>
      <c r="AK1201" s="5">
        <f t="shared" si="1260"/>
        <v>2.5567590327249205E-3</v>
      </c>
      <c r="AL1201" s="5">
        <f t="shared" si="1261"/>
        <v>5.2909046760062041E-5</v>
      </c>
      <c r="AM1201" s="5">
        <f t="shared" si="1262"/>
        <v>2.7723266726997079E-3</v>
      </c>
      <c r="AN1201" s="5">
        <f t="shared" si="1263"/>
        <v>3.272033634573986E-3</v>
      </c>
      <c r="AO1201" s="5">
        <f t="shared" si="1264"/>
        <v>1.9309059446731233E-3</v>
      </c>
      <c r="AP1201" s="5">
        <f t="shared" si="1265"/>
        <v>7.5964943794746729E-4</v>
      </c>
      <c r="AQ1201" s="5">
        <f t="shared" si="1266"/>
        <v>2.2414372518993645E-4</v>
      </c>
      <c r="AR1201" s="5">
        <f t="shared" si="1267"/>
        <v>1.5597113324264257E-3</v>
      </c>
      <c r="AS1201" s="5">
        <f t="shared" si="1268"/>
        <v>2.0652737196514698E-3</v>
      </c>
      <c r="AT1201" s="5">
        <f t="shared" si="1269"/>
        <v>1.3673541534276897E-3</v>
      </c>
      <c r="AU1201" s="5">
        <f t="shared" si="1270"/>
        <v>6.0352206202526069E-4</v>
      </c>
      <c r="AV1201" s="5">
        <f t="shared" si="1271"/>
        <v>1.9978668937276452E-4</v>
      </c>
      <c r="AW1201" s="5">
        <f t="shared" si="1272"/>
        <v>2.2968581957699568E-6</v>
      </c>
      <c r="AX1201" s="5">
        <f t="shared" si="1273"/>
        <v>6.1182404935878243E-4</v>
      </c>
      <c r="AY1201" s="5">
        <f t="shared" si="1274"/>
        <v>7.221042482680153E-4</v>
      </c>
      <c r="AZ1201" s="5">
        <f t="shared" si="1275"/>
        <v>4.2613112864164232E-4</v>
      </c>
      <c r="BA1201" s="5">
        <f t="shared" si="1276"/>
        <v>1.6764683606551497E-4</v>
      </c>
      <c r="BB1201" s="5">
        <f t="shared" si="1277"/>
        <v>4.9466220173297505E-5</v>
      </c>
      <c r="BC1201" s="5">
        <f t="shared" si="1278"/>
        <v>1.1676483711398713E-5</v>
      </c>
      <c r="BD1201" s="5">
        <f t="shared" si="1279"/>
        <v>3.068077552681123E-4</v>
      </c>
      <c r="BE1201" s="5">
        <f t="shared" si="1280"/>
        <v>4.0625594029296578E-4</v>
      </c>
      <c r="BF1201" s="5">
        <f t="shared" si="1281"/>
        <v>2.689695520882347E-4</v>
      </c>
      <c r="BG1201" s="5">
        <f t="shared" si="1282"/>
        <v>1.187176404089423E-4</v>
      </c>
      <c r="BH1201" s="5">
        <f t="shared" si="1283"/>
        <v>3.9299647585138608E-5</v>
      </c>
      <c r="BI1201" s="5">
        <f t="shared" si="1284"/>
        <v>1.0407634754167536E-5</v>
      </c>
      <c r="BJ1201" s="8">
        <f t="shared" si="1285"/>
        <v>0.39932692614694404</v>
      </c>
      <c r="BK1201" s="8">
        <f t="shared" si="1286"/>
        <v>0.26963551383932494</v>
      </c>
      <c r="BL1201" s="8">
        <f t="shared" si="1287"/>
        <v>0.30868664254918637</v>
      </c>
      <c r="BM1201" s="8">
        <f t="shared" si="1288"/>
        <v>0.45663469631142645</v>
      </c>
      <c r="BN1201" s="8">
        <f t="shared" si="1289"/>
        <v>0.54268836419945665</v>
      </c>
    </row>
    <row r="1202" spans="1:66" x14ac:dyDescent="0.25">
      <c r="A1202" t="s">
        <v>31</v>
      </c>
      <c r="B1202" t="s">
        <v>341</v>
      </c>
      <c r="C1202" t="s">
        <v>33</v>
      </c>
      <c r="D1202" s="18" t="s">
        <v>551</v>
      </c>
      <c r="E1202">
        <f>VLOOKUP(A1202,home!$A$2:$E$405,3,FALSE)</f>
        <v>1.55</v>
      </c>
      <c r="F1202">
        <f>VLOOKUP(B1202,home!$B$2:$E$405,3,FALSE)</f>
        <v>1.3977999999999999</v>
      </c>
      <c r="G1202">
        <f>VLOOKUP(C1202,away!$B$2:$E$405,4,FALSE)</f>
        <v>0.37669999999999998</v>
      </c>
      <c r="H1202">
        <f>VLOOKUP(A1202,away!$A$2:$E$405,3,FALSE)</f>
        <v>1.25</v>
      </c>
      <c r="I1202">
        <f>VLOOKUP(C1202,away!$B$2:$E$405,3,FALSE)</f>
        <v>1.3693</v>
      </c>
      <c r="J1202">
        <f>VLOOKUP(B1202,home!$B$2:$E$405,4,FALSE)</f>
        <v>0.88890000000000002</v>
      </c>
      <c r="K1202" s="3">
        <f t="shared" si="1234"/>
        <v>0.81615445299999989</v>
      </c>
      <c r="L1202" s="3">
        <f t="shared" si="1235"/>
        <v>1.5214634625000001</v>
      </c>
      <c r="M1202" s="5">
        <f t="shared" si="1236"/>
        <v>9.6557372318816767E-2</v>
      </c>
      <c r="N1202" s="5">
        <f t="shared" si="1237"/>
        <v>7.8805729387981222E-2</v>
      </c>
      <c r="O1202" s="5">
        <f t="shared" si="1238"/>
        <v>0.14690851401808863</v>
      </c>
      <c r="P1202" s="5">
        <f t="shared" si="1239"/>
        <v>0.11990003789947594</v>
      </c>
      <c r="Q1202" s="5">
        <f t="shared" si="1240"/>
        <v>3.2158823480956916E-2</v>
      </c>
      <c r="R1202" s="5">
        <f t="shared" si="1241"/>
        <v>0.11175796820434547</v>
      </c>
      <c r="S1202" s="5">
        <f t="shared" si="1242"/>
        <v>3.7221443435796087E-2</v>
      </c>
      <c r="T1202" s="5">
        <f t="shared" si="1243"/>
        <v>4.8928474923263014E-2</v>
      </c>
      <c r="U1202" s="5">
        <f t="shared" si="1244"/>
        <v>9.1211763408208954E-2</v>
      </c>
      <c r="V1202" s="5">
        <f t="shared" si="1245"/>
        <v>5.1355218738526392E-3</v>
      </c>
      <c r="W1202" s="5">
        <f t="shared" si="1246"/>
        <v>8.7488556624079807E-3</v>
      </c>
      <c r="X1202" s="5">
        <f t="shared" si="1247"/>
        <v>1.3311064229039979E-2</v>
      </c>
      <c r="Y1202" s="5">
        <f t="shared" si="1248"/>
        <v>1.0126148935737532E-2</v>
      </c>
      <c r="Z1202" s="5">
        <f t="shared" si="1249"/>
        <v>5.6678555088716137E-2</v>
      </c>
      <c r="AA1202" s="5">
        <f t="shared" si="1250"/>
        <v>4.6258455125261479E-2</v>
      </c>
      <c r="AB1202" s="5">
        <f t="shared" si="1251"/>
        <v>1.8877022069691409E-2</v>
      </c>
      <c r="AC1202" s="5">
        <f t="shared" si="1252"/>
        <v>3.9856437973180808E-4</v>
      </c>
      <c r="AD1202" s="5">
        <f t="shared" si="1253"/>
        <v>1.785104376882134E-3</v>
      </c>
      <c r="AE1202" s="5">
        <f t="shared" si="1254"/>
        <v>2.715971086174997E-3</v>
      </c>
      <c r="AF1202" s="5">
        <f t="shared" si="1255"/>
        <v>2.0661253864108489E-3</v>
      </c>
      <c r="AG1202" s="5">
        <f t="shared" si="1256"/>
        <v>1.0478447614559337E-3</v>
      </c>
      <c r="AH1202" s="5">
        <f t="shared" si="1257"/>
        <v>2.1558587668693775E-2</v>
      </c>
      <c r="AI1202" s="5">
        <f t="shared" si="1258"/>
        <v>1.7595137326195311E-2</v>
      </c>
      <c r="AJ1202" s="5">
        <f t="shared" si="1259"/>
        <v>7.180174839960406E-3</v>
      </c>
      <c r="AK1202" s="5">
        <f t="shared" si="1260"/>
        <v>1.9533772229840827E-3</v>
      </c>
      <c r="AL1202" s="5">
        <f t="shared" si="1261"/>
        <v>1.9796679668306233E-5</v>
      </c>
      <c r="AM1202" s="5">
        <f t="shared" si="1262"/>
        <v>2.9138417725242888E-4</v>
      </c>
      <c r="AN1202" s="5">
        <f t="shared" si="1263"/>
        <v>4.4333037924019423E-4</v>
      </c>
      <c r="AO1202" s="5">
        <f t="shared" si="1264"/>
        <v>3.3725548691511208E-4</v>
      </c>
      <c r="AP1202" s="5">
        <f t="shared" si="1265"/>
        <v>1.7104063362299664E-4</v>
      </c>
      <c r="AQ1202" s="5">
        <f t="shared" si="1266"/>
        <v>6.505801866505965E-5</v>
      </c>
      <c r="AR1202" s="5">
        <f t="shared" si="1267"/>
        <v>6.5601206882041196E-3</v>
      </c>
      <c r="AS1202" s="5">
        <f t="shared" si="1268"/>
        <v>5.3540717118952157E-3</v>
      </c>
      <c r="AT1202" s="5">
        <f t="shared" si="1269"/>
        <v>2.1848747346723059E-3</v>
      </c>
      <c r="AU1202" s="5">
        <f t="shared" si="1270"/>
        <v>5.9439841464999869E-4</v>
      </c>
      <c r="AV1202" s="5">
        <f t="shared" si="1271"/>
        <v>1.2128022824318418E-4</v>
      </c>
      <c r="AW1202" s="5">
        <f t="shared" si="1272"/>
        <v>6.8284752068794931E-7</v>
      </c>
      <c r="AX1202" s="5">
        <f t="shared" si="1273"/>
        <v>3.963574896638517E-5</v>
      </c>
      <c r="AY1202" s="5">
        <f t="shared" si="1274"/>
        <v>6.030434386117718E-5</v>
      </c>
      <c r="AZ1202" s="5">
        <f t="shared" si="1275"/>
        <v>4.5875427907408634E-5</v>
      </c>
      <c r="BA1202" s="5">
        <f t="shared" si="1276"/>
        <v>2.3265929129225027E-5</v>
      </c>
      <c r="BB1202" s="5">
        <f t="shared" si="1277"/>
        <v>8.8495652728075859E-6</v>
      </c>
      <c r="BC1202" s="5">
        <f t="shared" si="1278"/>
        <v>2.6928580443171142E-6</v>
      </c>
      <c r="BD1202" s="5">
        <f t="shared" si="1279"/>
        <v>1.6634973227821542E-3</v>
      </c>
      <c r="BE1202" s="5">
        <f t="shared" si="1280"/>
        <v>1.3576707475422333E-3</v>
      </c>
      <c r="BF1202" s="5">
        <f t="shared" si="1281"/>
        <v>5.5403451315721606E-4</v>
      </c>
      <c r="BG1202" s="5">
        <f t="shared" si="1282"/>
        <v>1.5072591167631633E-4</v>
      </c>
      <c r="BH1202" s="5">
        <f t="shared" si="1283"/>
        <v>3.0753905999277556E-5</v>
      </c>
      <c r="BI1202" s="5">
        <f t="shared" si="1284"/>
        <v>5.0199874656907596E-6</v>
      </c>
      <c r="BJ1202" s="8">
        <f t="shared" si="1285"/>
        <v>0.20118283479918769</v>
      </c>
      <c r="BK1202" s="8">
        <f t="shared" si="1286"/>
        <v>0.2592930409312027</v>
      </c>
      <c r="BL1202" s="8">
        <f t="shared" si="1287"/>
        <v>0.48187744804971733</v>
      </c>
      <c r="BM1202" s="8">
        <f t="shared" si="1288"/>
        <v>0.41288381206281832</v>
      </c>
      <c r="BN1202" s="8">
        <f t="shared" si="1289"/>
        <v>0.58608844530966497</v>
      </c>
    </row>
    <row r="1203" spans="1:66" x14ac:dyDescent="0.25">
      <c r="A1203" t="s">
        <v>282</v>
      </c>
      <c r="B1203" t="s">
        <v>195</v>
      </c>
      <c r="C1203" t="s">
        <v>502</v>
      </c>
      <c r="D1203" s="18" t="s">
        <v>551</v>
      </c>
      <c r="E1203">
        <f>VLOOKUP(A1203,home!$A$2:$E$405,3,FALSE)</f>
        <v>1.6222000000000001</v>
      </c>
      <c r="F1203">
        <f>VLOOKUP(B1203,home!$B$2:$E$405,3,FALSE)</f>
        <v>1.0617000000000001</v>
      </c>
      <c r="G1203" t="e">
        <f>VLOOKUP(C1203,away!$B$2:$E$405,4,FALSE)</f>
        <v>#N/A</v>
      </c>
      <c r="H1203">
        <f>VLOOKUP(A1203,away!$A$2:$E$405,3,FALSE)</f>
        <v>1.3389</v>
      </c>
      <c r="I1203" t="e">
        <f>VLOOKUP(C1203,away!$B$2:$E$405,3,FALSE)</f>
        <v>#N/A</v>
      </c>
      <c r="J1203">
        <f>VLOOKUP(B1203,home!$B$2:$E$405,4,FALSE)</f>
        <v>0.95430000000000004</v>
      </c>
      <c r="K1203" s="3" t="e">
        <f t="shared" si="1234"/>
        <v>#N/A</v>
      </c>
      <c r="L1203" s="3" t="e">
        <f t="shared" si="1235"/>
        <v>#N/A</v>
      </c>
      <c r="M1203" s="5" t="e">
        <f t="shared" si="1236"/>
        <v>#N/A</v>
      </c>
      <c r="N1203" s="5" t="e">
        <f t="shared" si="1237"/>
        <v>#N/A</v>
      </c>
      <c r="O1203" s="5" t="e">
        <f t="shared" si="1238"/>
        <v>#N/A</v>
      </c>
      <c r="P1203" s="5" t="e">
        <f t="shared" si="1239"/>
        <v>#N/A</v>
      </c>
      <c r="Q1203" s="5" t="e">
        <f t="shared" si="1240"/>
        <v>#N/A</v>
      </c>
      <c r="R1203" s="5" t="e">
        <f t="shared" si="1241"/>
        <v>#N/A</v>
      </c>
      <c r="S1203" s="5" t="e">
        <f t="shared" si="1242"/>
        <v>#N/A</v>
      </c>
      <c r="T1203" s="5" t="e">
        <f t="shared" si="1243"/>
        <v>#N/A</v>
      </c>
      <c r="U1203" s="5" t="e">
        <f t="shared" si="1244"/>
        <v>#N/A</v>
      </c>
      <c r="V1203" s="5" t="e">
        <f t="shared" si="1245"/>
        <v>#N/A</v>
      </c>
      <c r="W1203" s="5" t="e">
        <f t="shared" si="1246"/>
        <v>#N/A</v>
      </c>
      <c r="X1203" s="5" t="e">
        <f t="shared" si="1247"/>
        <v>#N/A</v>
      </c>
      <c r="Y1203" s="5" t="e">
        <f t="shared" si="1248"/>
        <v>#N/A</v>
      </c>
      <c r="Z1203" s="5" t="e">
        <f t="shared" si="1249"/>
        <v>#N/A</v>
      </c>
      <c r="AA1203" s="5" t="e">
        <f t="shared" si="1250"/>
        <v>#N/A</v>
      </c>
      <c r="AB1203" s="5" t="e">
        <f t="shared" si="1251"/>
        <v>#N/A</v>
      </c>
      <c r="AC1203" s="5" t="e">
        <f t="shared" si="1252"/>
        <v>#N/A</v>
      </c>
      <c r="AD1203" s="5" t="e">
        <f t="shared" si="1253"/>
        <v>#N/A</v>
      </c>
      <c r="AE1203" s="5" t="e">
        <f t="shared" si="1254"/>
        <v>#N/A</v>
      </c>
      <c r="AF1203" s="5" t="e">
        <f t="shared" si="1255"/>
        <v>#N/A</v>
      </c>
      <c r="AG1203" s="5" t="e">
        <f t="shared" si="1256"/>
        <v>#N/A</v>
      </c>
      <c r="AH1203" s="5" t="e">
        <f t="shared" si="1257"/>
        <v>#N/A</v>
      </c>
      <c r="AI1203" s="5" t="e">
        <f t="shared" si="1258"/>
        <v>#N/A</v>
      </c>
      <c r="AJ1203" s="5" t="e">
        <f t="shared" si="1259"/>
        <v>#N/A</v>
      </c>
      <c r="AK1203" s="5" t="e">
        <f t="shared" si="1260"/>
        <v>#N/A</v>
      </c>
      <c r="AL1203" s="5" t="e">
        <f t="shared" si="1261"/>
        <v>#N/A</v>
      </c>
      <c r="AM1203" s="5" t="e">
        <f t="shared" si="1262"/>
        <v>#N/A</v>
      </c>
      <c r="AN1203" s="5" t="e">
        <f t="shared" si="1263"/>
        <v>#N/A</v>
      </c>
      <c r="AO1203" s="5" t="e">
        <f t="shared" si="1264"/>
        <v>#N/A</v>
      </c>
      <c r="AP1203" s="5" t="e">
        <f t="shared" si="1265"/>
        <v>#N/A</v>
      </c>
      <c r="AQ1203" s="5" t="e">
        <f t="shared" si="1266"/>
        <v>#N/A</v>
      </c>
      <c r="AR1203" s="5" t="e">
        <f t="shared" si="1267"/>
        <v>#N/A</v>
      </c>
      <c r="AS1203" s="5" t="e">
        <f t="shared" si="1268"/>
        <v>#N/A</v>
      </c>
      <c r="AT1203" s="5" t="e">
        <f t="shared" si="1269"/>
        <v>#N/A</v>
      </c>
      <c r="AU1203" s="5" t="e">
        <f t="shared" si="1270"/>
        <v>#N/A</v>
      </c>
      <c r="AV1203" s="5" t="e">
        <f t="shared" si="1271"/>
        <v>#N/A</v>
      </c>
      <c r="AW1203" s="5" t="e">
        <f t="shared" si="1272"/>
        <v>#N/A</v>
      </c>
      <c r="AX1203" s="5" t="e">
        <f t="shared" si="1273"/>
        <v>#N/A</v>
      </c>
      <c r="AY1203" s="5" t="e">
        <f t="shared" si="1274"/>
        <v>#N/A</v>
      </c>
      <c r="AZ1203" s="5" t="e">
        <f t="shared" si="1275"/>
        <v>#N/A</v>
      </c>
      <c r="BA1203" s="5" t="e">
        <f t="shared" si="1276"/>
        <v>#N/A</v>
      </c>
      <c r="BB1203" s="5" t="e">
        <f t="shared" si="1277"/>
        <v>#N/A</v>
      </c>
      <c r="BC1203" s="5" t="e">
        <f t="shared" si="1278"/>
        <v>#N/A</v>
      </c>
      <c r="BD1203" s="5" t="e">
        <f t="shared" si="1279"/>
        <v>#N/A</v>
      </c>
      <c r="BE1203" s="5" t="e">
        <f t="shared" si="1280"/>
        <v>#N/A</v>
      </c>
      <c r="BF1203" s="5" t="e">
        <f t="shared" si="1281"/>
        <v>#N/A</v>
      </c>
      <c r="BG1203" s="5" t="e">
        <f t="shared" si="1282"/>
        <v>#N/A</v>
      </c>
      <c r="BH1203" s="5" t="e">
        <f t="shared" si="1283"/>
        <v>#N/A</v>
      </c>
      <c r="BI1203" s="5" t="e">
        <f t="shared" si="1284"/>
        <v>#N/A</v>
      </c>
      <c r="BJ1203" s="8" t="e">
        <f t="shared" si="1285"/>
        <v>#N/A</v>
      </c>
      <c r="BK1203" s="8" t="e">
        <f t="shared" si="1286"/>
        <v>#N/A</v>
      </c>
      <c r="BL1203" s="8" t="e">
        <f t="shared" si="1287"/>
        <v>#N/A</v>
      </c>
      <c r="BM1203" s="8" t="e">
        <f t="shared" si="1288"/>
        <v>#N/A</v>
      </c>
      <c r="BN1203" s="8" t="e">
        <f t="shared" si="1289"/>
        <v>#N/A</v>
      </c>
    </row>
    <row r="1204" spans="1:66" x14ac:dyDescent="0.25">
      <c r="A1204" t="s">
        <v>282</v>
      </c>
      <c r="B1204" t="s">
        <v>319</v>
      </c>
      <c r="C1204" t="s">
        <v>337</v>
      </c>
      <c r="D1204" s="18" t="s">
        <v>551</v>
      </c>
      <c r="E1204">
        <f>VLOOKUP(A1204,home!$A$2:$E$405,3,FALSE)</f>
        <v>1.6222000000000001</v>
      </c>
      <c r="F1204">
        <f>VLOOKUP(B1204,home!$B$2:$E$405,3,FALSE)</f>
        <v>1.3013999999999999</v>
      </c>
      <c r="G1204">
        <f>VLOOKUP(C1204,away!$B$2:$E$405,4,FALSE)</f>
        <v>0.99319999999999997</v>
      </c>
      <c r="H1204">
        <f>VLOOKUP(A1204,away!$A$2:$E$405,3,FALSE)</f>
        <v>1.3389</v>
      </c>
      <c r="I1204">
        <f>VLOOKUP(C1204,away!$B$2:$E$405,3,FALSE)</f>
        <v>0.78839999999999999</v>
      </c>
      <c r="J1204">
        <f>VLOOKUP(B1204,home!$B$2:$E$405,4,FALSE)</f>
        <v>0.70540000000000003</v>
      </c>
      <c r="K1204" s="3">
        <f t="shared" si="1234"/>
        <v>2.0967753886559999</v>
      </c>
      <c r="L1204" s="3">
        <f t="shared" si="1235"/>
        <v>0.74461231130400007</v>
      </c>
      <c r="M1204" s="5">
        <f t="shared" si="1236"/>
        <v>5.8344644899645068E-2</v>
      </c>
      <c r="N1204" s="5">
        <f t="shared" si="1237"/>
        <v>0.12233561548544958</v>
      </c>
      <c r="O1204" s="5">
        <f t="shared" si="1238"/>
        <v>4.3444140890935852E-2</v>
      </c>
      <c r="P1204" s="5">
        <f t="shared" si="1239"/>
        <v>9.1092605401418031E-2</v>
      </c>
      <c r="Q1204" s="5">
        <f t="shared" si="1240"/>
        <v>0.1282551538529873</v>
      </c>
      <c r="R1204" s="5">
        <f t="shared" si="1241"/>
        <v>1.617452108070818E-2</v>
      </c>
      <c r="S1204" s="5">
        <f t="shared" si="1242"/>
        <v>3.5555374332516224E-2</v>
      </c>
      <c r="T1204" s="5">
        <f t="shared" si="1243"/>
        <v>9.5500366547123003E-2</v>
      </c>
      <c r="U1204" s="5">
        <f t="shared" si="1244"/>
        <v>3.3914337725326552E-2</v>
      </c>
      <c r="V1204" s="5">
        <f t="shared" si="1245"/>
        <v>6.1680071534747777E-3</v>
      </c>
      <c r="W1204" s="5">
        <f t="shared" si="1246"/>
        <v>8.9640750022410828E-2</v>
      </c>
      <c r="X1204" s="5">
        <f t="shared" si="1247"/>
        <v>6.6747606061211412E-2</v>
      </c>
      <c r="Y1204" s="5">
        <f t="shared" si="1248"/>
        <v>2.4850544611623754E-2</v>
      </c>
      <c r="Z1204" s="5">
        <f t="shared" si="1249"/>
        <v>4.0145825087137986E-3</v>
      </c>
      <c r="AA1204" s="5">
        <f t="shared" si="1250"/>
        <v>8.4176777999999518E-3</v>
      </c>
      <c r="AB1204" s="5">
        <f t="shared" si="1251"/>
        <v>8.8249898203379452E-3</v>
      </c>
      <c r="AC1204" s="5">
        <f t="shared" si="1252"/>
        <v>6.0187597626892451E-4</v>
      </c>
      <c r="AD1204" s="5">
        <f t="shared" si="1253"/>
        <v>4.6989129616913955E-2</v>
      </c>
      <c r="AE1204" s="5">
        <f t="shared" si="1254"/>
        <v>3.4988684410213543E-2</v>
      </c>
      <c r="AF1204" s="5">
        <f t="shared" si="1255"/>
        <v>1.3026502584087666E-2</v>
      </c>
      <c r="AG1204" s="5">
        <f t="shared" si="1256"/>
        <v>3.2332313991150167E-3</v>
      </c>
      <c r="AH1204" s="5">
        <f t="shared" si="1257"/>
        <v>7.4732689018349786E-4</v>
      </c>
      <c r="AI1204" s="5">
        <f t="shared" si="1258"/>
        <v>1.5669766306175834E-3</v>
      </c>
      <c r="AJ1204" s="5">
        <f t="shared" si="1259"/>
        <v>1.6427990168390268E-3</v>
      </c>
      <c r="AK1204" s="5">
        <f t="shared" si="1260"/>
        <v>1.1481935156721149E-3</v>
      </c>
      <c r="AL1204" s="5">
        <f t="shared" si="1261"/>
        <v>3.7587991769364202E-5</v>
      </c>
      <c r="AM1204" s="5">
        <f t="shared" si="1262"/>
        <v>1.9705130103022377E-2</v>
      </c>
      <c r="AN1204" s="5">
        <f t="shared" si="1263"/>
        <v>1.4672682470557519E-2</v>
      </c>
      <c r="AO1204" s="5">
        <f t="shared" si="1264"/>
        <v>5.4627300037157593E-3</v>
      </c>
      <c r="AP1204" s="5">
        <f t="shared" si="1265"/>
        <v>1.3558720046988339E-3</v>
      </c>
      <c r="AQ1204" s="5">
        <f t="shared" si="1266"/>
        <v>2.5239974681279666E-4</v>
      </c>
      <c r="AR1204" s="5">
        <f t="shared" si="1267"/>
        <v>1.1129376059983304E-4</v>
      </c>
      <c r="AS1204" s="5">
        <f t="shared" si="1268"/>
        <v>2.3335801813670272E-4</v>
      </c>
      <c r="AT1204" s="5">
        <f t="shared" si="1269"/>
        <v>2.4464967458728945E-4</v>
      </c>
      <c r="AU1204" s="5">
        <f t="shared" si="1270"/>
        <v>1.7099180550577588E-4</v>
      </c>
      <c r="AV1204" s="5">
        <f t="shared" si="1271"/>
        <v>8.963285236159111E-5</v>
      </c>
      <c r="AW1204" s="5">
        <f t="shared" si="1272"/>
        <v>1.6301544173742765E-6</v>
      </c>
      <c r="AX1204" s="5">
        <f t="shared" si="1273"/>
        <v>6.8862053050469619E-3</v>
      </c>
      <c r="AY1204" s="5">
        <f t="shared" si="1274"/>
        <v>5.1275532483048844E-3</v>
      </c>
      <c r="AZ1204" s="5">
        <f t="shared" si="1275"/>
        <v>1.9090196377773165E-3</v>
      </c>
      <c r="BA1204" s="5">
        <f t="shared" si="1276"/>
        <v>4.7382650827003104E-4</v>
      </c>
      <c r="BB1204" s="5">
        <f t="shared" si="1277"/>
        <v>8.8204262870012905E-5</v>
      </c>
      <c r="BC1204" s="5">
        <f t="shared" si="1278"/>
        <v>1.3135596008501186E-5</v>
      </c>
      <c r="BD1204" s="5">
        <f t="shared" si="1279"/>
        <v>1.3811784052325948E-5</v>
      </c>
      <c r="BE1204" s="5">
        <f t="shared" si="1280"/>
        <v>2.8960208874348475E-5</v>
      </c>
      <c r="BF1204" s="5">
        <f t="shared" si="1281"/>
        <v>3.0361526609035495E-5</v>
      </c>
      <c r="BG1204" s="5">
        <f t="shared" si="1282"/>
        <v>2.1220433918616624E-5</v>
      </c>
      <c r="BH1204" s="5">
        <f t="shared" si="1283"/>
        <v>1.1123620894289084E-5</v>
      </c>
      <c r="BI1204" s="5">
        <f t="shared" si="1284"/>
        <v>4.664746904776998E-6</v>
      </c>
      <c r="BJ1204" s="8">
        <f t="shared" si="1285"/>
        <v>0.68151434347822104</v>
      </c>
      <c r="BK1204" s="8">
        <f t="shared" si="1286"/>
        <v>0.19692764900339724</v>
      </c>
      <c r="BL1204" s="8">
        <f t="shared" si="1287"/>
        <v>0.11684103180306528</v>
      </c>
      <c r="BM1204" s="8">
        <f t="shared" si="1288"/>
        <v>0.53452500208836584</v>
      </c>
      <c r="BN1204" s="8">
        <f t="shared" si="1289"/>
        <v>0.45964668161114403</v>
      </c>
    </row>
    <row r="1205" spans="1:66" x14ac:dyDescent="0.25">
      <c r="A1205" t="s">
        <v>282</v>
      </c>
      <c r="B1205" t="s">
        <v>430</v>
      </c>
      <c r="C1205" t="s">
        <v>199</v>
      </c>
      <c r="D1205" s="18" t="s">
        <v>551</v>
      </c>
      <c r="E1205">
        <f>VLOOKUP(A1205,home!$A$2:$E$405,3,FALSE)</f>
        <v>1.6222000000000001</v>
      </c>
      <c r="F1205">
        <f>VLOOKUP(B1205,home!$B$2:$E$405,3,FALSE)</f>
        <v>0.71919999999999995</v>
      </c>
      <c r="G1205">
        <f>VLOOKUP(C1205,away!$B$2:$E$405,4,FALSE)</f>
        <v>1.1644000000000001</v>
      </c>
      <c r="H1205">
        <f>VLOOKUP(A1205,away!$A$2:$E$405,3,FALSE)</f>
        <v>1.3389</v>
      </c>
      <c r="I1205">
        <f>VLOOKUP(C1205,away!$B$2:$E$405,3,FALSE)</f>
        <v>1.2033</v>
      </c>
      <c r="J1205">
        <f>VLOOKUP(B1205,home!$B$2:$E$405,4,FALSE)</f>
        <v>0.74690000000000001</v>
      </c>
      <c r="K1205" s="3">
        <f t="shared" si="1234"/>
        <v>1.3584894578560001</v>
      </c>
      <c r="L1205" s="3">
        <f t="shared" si="1235"/>
        <v>1.2033293725530001</v>
      </c>
      <c r="M1205" s="5">
        <f t="shared" si="1236"/>
        <v>7.7164264020742501E-2</v>
      </c>
      <c r="N1205" s="5">
        <f t="shared" si="1237"/>
        <v>0.10482683919539573</v>
      </c>
      <c r="O1205" s="5">
        <f t="shared" si="1238"/>
        <v>9.2854025407594118E-2</v>
      </c>
      <c r="P1205" s="5">
        <f t="shared" si="1239"/>
        <v>0.12614121463570979</v>
      </c>
      <c r="Q1205" s="5">
        <f t="shared" si="1240"/>
        <v>7.1203077973655632E-2</v>
      </c>
      <c r="R1205" s="5">
        <f t="shared" si="1241"/>
        <v>5.5866988066370304E-2</v>
      </c>
      <c r="S1205" s="5">
        <f t="shared" si="1242"/>
        <v>5.1551084662373695E-2</v>
      </c>
      <c r="T1205" s="5">
        <f t="shared" si="1243"/>
        <v>8.5680755141881379E-2</v>
      </c>
      <c r="U1205" s="5">
        <f t="shared" si="1244"/>
        <v>7.5894714330331015E-2</v>
      </c>
      <c r="V1205" s="5">
        <f t="shared" si="1245"/>
        <v>9.3634541521738293E-3</v>
      </c>
      <c r="W1205" s="5">
        <f t="shared" si="1246"/>
        <v>3.2242876931369992E-2</v>
      </c>
      <c r="X1205" s="5">
        <f t="shared" si="1247"/>
        <v>3.8798800867129057E-2</v>
      </c>
      <c r="Y1205" s="5">
        <f t="shared" si="1248"/>
        <v>2.3343868351625611E-2</v>
      </c>
      <c r="Z1205" s="5">
        <f t="shared" si="1249"/>
        <v>2.240879589877711E-2</v>
      </c>
      <c r="AA1205" s="5">
        <f t="shared" si="1250"/>
        <v>3.0442112991735472E-2</v>
      </c>
      <c r="AB1205" s="5">
        <f t="shared" si="1251"/>
        <v>2.067764478706691E-2</v>
      </c>
      <c r="AC1205" s="5">
        <f t="shared" si="1252"/>
        <v>9.566584147872925E-4</v>
      </c>
      <c r="AD1205" s="5">
        <f t="shared" si="1253"/>
        <v>1.0950402100553633E-2</v>
      </c>
      <c r="AE1205" s="5">
        <f t="shared" si="1254"/>
        <v>1.3176940488862256E-2</v>
      </c>
      <c r="AF1205" s="5">
        <f t="shared" si="1255"/>
        <v>7.9280997653154248E-3</v>
      </c>
      <c r="AG1205" s="5">
        <f t="shared" si="1256"/>
        <v>3.1800384387115324E-3</v>
      </c>
      <c r="AH1205" s="5">
        <f t="shared" si="1257"/>
        <v>6.7412905771359246E-3</v>
      </c>
      <c r="AI1205" s="5">
        <f t="shared" si="1258"/>
        <v>9.1579721813831432E-3</v>
      </c>
      <c r="AJ1205" s="5">
        <f t="shared" si="1259"/>
        <v>6.2205043318737593E-3</v>
      </c>
      <c r="AK1205" s="5">
        <f t="shared" si="1260"/>
        <v>2.8168298524660291E-3</v>
      </c>
      <c r="AL1205" s="5">
        <f t="shared" si="1261"/>
        <v>6.2554373304359265E-5</v>
      </c>
      <c r="AM1205" s="5">
        <f t="shared" si="1262"/>
        <v>2.9752011625772618E-3</v>
      </c>
      <c r="AN1205" s="5">
        <f t="shared" si="1263"/>
        <v>3.5801469481830531E-3</v>
      </c>
      <c r="AO1205" s="5">
        <f t="shared" si="1264"/>
        <v>2.1540479904023266E-3</v>
      </c>
      <c r="AP1205" s="5">
        <f t="shared" si="1265"/>
        <v>8.6400973891329416E-4</v>
      </c>
      <c r="AQ1205" s="5">
        <f t="shared" si="1266"/>
        <v>2.599220742515539E-4</v>
      </c>
      <c r="AR1205" s="5">
        <f t="shared" si="1267"/>
        <v>1.622398592076483E-3</v>
      </c>
      <c r="AS1205" s="5">
        <f t="shared" si="1268"/>
        <v>2.2040113837763194E-3</v>
      </c>
      <c r="AT1205" s="5">
        <f t="shared" si="1269"/>
        <v>1.4970631149273724E-3</v>
      </c>
      <c r="AU1205" s="5">
        <f t="shared" si="1270"/>
        <v>6.7791481979130055E-4</v>
      </c>
      <c r="AV1205" s="5">
        <f t="shared" si="1271"/>
        <v>2.3023503400270784E-4</v>
      </c>
      <c r="AW1205" s="5">
        <f t="shared" si="1272"/>
        <v>2.8405076745206041E-6</v>
      </c>
      <c r="AX1205" s="5">
        <f t="shared" si="1273"/>
        <v>6.7362990239368823E-4</v>
      </c>
      <c r="AY1205" s="5">
        <f t="shared" si="1274"/>
        <v>8.105986477803355E-4</v>
      </c>
      <c r="AZ1205" s="5">
        <f t="shared" si="1275"/>
        <v>4.8770858111291094E-4</v>
      </c>
      <c r="BA1205" s="5">
        <f t="shared" si="1276"/>
        <v>1.9562468696643771E-4</v>
      </c>
      <c r="BB1205" s="5">
        <f t="shared" si="1277"/>
        <v>5.8850232955800132E-5</v>
      </c>
      <c r="BC1205" s="5">
        <f t="shared" si="1278"/>
        <v>1.4163242779460157E-5</v>
      </c>
      <c r="BD1205" s="5">
        <f t="shared" si="1279"/>
        <v>3.2537997997237797E-4</v>
      </c>
      <c r="BE1205" s="5">
        <f t="shared" si="1280"/>
        <v>4.4202527258987192E-4</v>
      </c>
      <c r="BF1205" s="5">
        <f t="shared" si="1281"/>
        <v>3.0024333645963289E-4</v>
      </c>
      <c r="BG1205" s="5">
        <f t="shared" si="1282"/>
        <v>1.3595913579064116E-4</v>
      </c>
      <c r="BH1205" s="5">
        <f t="shared" si="1283"/>
        <v>4.6174763167699577E-5</v>
      </c>
      <c r="BI1205" s="5">
        <f t="shared" si="1284"/>
        <v>1.2545585796463481E-5</v>
      </c>
      <c r="BJ1205" s="8">
        <f t="shared" si="1285"/>
        <v>0.40340560246281643</v>
      </c>
      <c r="BK1205" s="8">
        <f t="shared" si="1286"/>
        <v>0.26604982890687184</v>
      </c>
      <c r="BL1205" s="8">
        <f t="shared" si="1287"/>
        <v>0.30816603354430744</v>
      </c>
      <c r="BM1205" s="8">
        <f t="shared" si="1288"/>
        <v>0.47116609337319887</v>
      </c>
      <c r="BN1205" s="8">
        <f t="shared" si="1289"/>
        <v>0.52805640929946818</v>
      </c>
    </row>
    <row r="1206" spans="1:66" x14ac:dyDescent="0.25">
      <c r="A1206" t="s">
        <v>282</v>
      </c>
      <c r="B1206" t="s">
        <v>355</v>
      </c>
      <c r="C1206" t="s">
        <v>308</v>
      </c>
      <c r="D1206" s="18" t="s">
        <v>551</v>
      </c>
      <c r="E1206">
        <f>VLOOKUP(A1206,home!$A$2:$E$405,3,FALSE)</f>
        <v>1.6222000000000001</v>
      </c>
      <c r="F1206">
        <f>VLOOKUP(B1206,home!$B$2:$E$405,3,FALSE)</f>
        <v>1.5671999999999999</v>
      </c>
      <c r="G1206">
        <f>VLOOKUP(C1206,away!$B$2:$E$405,4,FALSE)</f>
        <v>1.4695</v>
      </c>
      <c r="H1206">
        <f>VLOOKUP(A1206,away!$A$2:$E$405,3,FALSE)</f>
        <v>1.3389</v>
      </c>
      <c r="I1206">
        <f>VLOOKUP(C1206,away!$B$2:$E$405,3,FALSE)</f>
        <v>0.75560000000000005</v>
      </c>
      <c r="J1206">
        <f>VLOOKUP(B1206,home!$B$2:$E$405,4,FALSE)</f>
        <v>0.8145</v>
      </c>
      <c r="K1206" s="3">
        <f t="shared" si="1234"/>
        <v>3.7359272488799999</v>
      </c>
      <c r="L1206" s="3">
        <f t="shared" si="1235"/>
        <v>0.82400752818000012</v>
      </c>
      <c r="M1206" s="5">
        <f t="shared" si="1236"/>
        <v>1.0462741331922992E-2</v>
      </c>
      <c r="N1206" s="5">
        <f t="shared" si="1237"/>
        <v>3.9088040439914137E-2</v>
      </c>
      <c r="O1206" s="5">
        <f t="shared" si="1238"/>
        <v>8.6213776229045868E-3</v>
      </c>
      <c r="P1206" s="5">
        <f t="shared" si="1239"/>
        <v>3.2208839584293533E-2</v>
      </c>
      <c r="Q1206" s="5">
        <f t="shared" si="1240"/>
        <v>7.3015037692399296E-2</v>
      </c>
      <c r="R1206" s="5">
        <f t="shared" si="1241"/>
        <v>3.5520400322779865E-3</v>
      </c>
      <c r="S1206" s="5">
        <f t="shared" si="1242"/>
        <v>2.4788182046551744E-2</v>
      </c>
      <c r="T1206" s="5">
        <f t="shared" si="1243"/>
        <v>6.0164940728883474E-2</v>
      </c>
      <c r="U1206" s="5">
        <f t="shared" si="1244"/>
        <v>1.3270163145699928E-2</v>
      </c>
      <c r="V1206" s="5">
        <f t="shared" si="1245"/>
        <v>8.4787485823905537E-3</v>
      </c>
      <c r="W1206" s="5">
        <f t="shared" si="1246"/>
        <v>9.0926289631011611E-2</v>
      </c>
      <c r="X1206" s="5">
        <f t="shared" si="1247"/>
        <v>7.4923947165428648E-2</v>
      </c>
      <c r="Y1206" s="5">
        <f t="shared" si="1248"/>
        <v>3.0868948252636891E-2</v>
      </c>
      <c r="Z1206" s="5">
        <f t="shared" si="1249"/>
        <v>9.7563590899793051E-4</v>
      </c>
      <c r="AA1206" s="5">
        <f t="shared" si="1250"/>
        <v>3.6449047774111776E-3</v>
      </c>
      <c r="AB1206" s="5">
        <f t="shared" si="1251"/>
        <v>6.8085495387516532E-3</v>
      </c>
      <c r="AC1206" s="5">
        <f t="shared" si="1252"/>
        <v>1.6313282789744562E-3</v>
      </c>
      <c r="AD1206" s="5">
        <f t="shared" si="1253"/>
        <v>8.4923500768012833E-2</v>
      </c>
      <c r="AE1206" s="5">
        <f t="shared" si="1254"/>
        <v>6.997760395224259E-2</v>
      </c>
      <c r="AF1206" s="5">
        <f t="shared" si="1255"/>
        <v>2.8831036230323209E-2</v>
      </c>
      <c r="AG1206" s="5">
        <f t="shared" si="1256"/>
        <v>7.918996966338885E-3</v>
      </c>
      <c r="AH1206" s="5">
        <f t="shared" si="1257"/>
        <v>2.0098283344425807E-4</v>
      </c>
      <c r="AI1206" s="5">
        <f t="shared" si="1258"/>
        <v>7.5085724402151443E-4</v>
      </c>
      <c r="AJ1206" s="5">
        <f t="shared" si="1259"/>
        <v>1.4025740189794573E-3</v>
      </c>
      <c r="AK1206" s="5">
        <f t="shared" si="1260"/>
        <v>1.7466381653588299E-3</v>
      </c>
      <c r="AL1206" s="5">
        <f t="shared" si="1261"/>
        <v>2.0087733866264951E-4</v>
      </c>
      <c r="AM1206" s="5">
        <f t="shared" si="1262"/>
        <v>6.3453604117900131E-2</v>
      </c>
      <c r="AN1206" s="5">
        <f t="shared" si="1263"/>
        <v>5.2286247483303155E-2</v>
      </c>
      <c r="AO1206" s="5">
        <f t="shared" si="1264"/>
        <v>2.1542130773262193E-2</v>
      </c>
      <c r="AP1206" s="5">
        <f t="shared" si="1265"/>
        <v>5.9169593100686984E-3</v>
      </c>
      <c r="AQ1206" s="5">
        <f t="shared" si="1266"/>
        <v>1.2189047538578367E-3</v>
      </c>
      <c r="AR1206" s="5">
        <f t="shared" si="1267"/>
        <v>3.3122273558603151E-5</v>
      </c>
      <c r="AS1206" s="5">
        <f t="shared" si="1268"/>
        <v>1.2374240433244308E-4</v>
      </c>
      <c r="AT1206" s="5">
        <f t="shared" si="1269"/>
        <v>2.3114631009375026E-4</v>
      </c>
      <c r="AU1206" s="5">
        <f t="shared" si="1270"/>
        <v>2.8784859945243599E-4</v>
      </c>
      <c r="AV1206" s="5">
        <f t="shared" si="1271"/>
        <v>2.6884535656157506E-4</v>
      </c>
      <c r="AW1206" s="5">
        <f t="shared" si="1272"/>
        <v>1.7177423975886671E-5</v>
      </c>
      <c r="AX1206" s="5">
        <f t="shared" si="1273"/>
        <v>3.9509674777284544E-2</v>
      </c>
      <c r="AY1206" s="5">
        <f t="shared" si="1274"/>
        <v>3.2556269452425936E-2</v>
      </c>
      <c r="AZ1206" s="5">
        <f t="shared" si="1275"/>
        <v>1.3413305559127769E-2</v>
      </c>
      <c r="BA1206" s="5">
        <f t="shared" si="1276"/>
        <v>3.6842215861666427E-3</v>
      </c>
      <c r="BB1206" s="5">
        <f t="shared" si="1277"/>
        <v>7.5895658062114359E-4</v>
      </c>
      <c r="BC1206" s="5">
        <f t="shared" si="1278"/>
        <v>1.2507718719871472E-4</v>
      </c>
      <c r="BD1206" s="5">
        <f t="shared" si="1279"/>
        <v>4.548833793787725E-6</v>
      </c>
      <c r="BE1206" s="5">
        <f t="shared" si="1280"/>
        <v>1.6994112120837754E-5</v>
      </c>
      <c r="BF1206" s="5">
        <f t="shared" si="1281"/>
        <v>3.1744383271379816E-5</v>
      </c>
      <c r="BG1206" s="5">
        <f t="shared" si="1282"/>
        <v>3.953156882081277E-5</v>
      </c>
      <c r="BH1206" s="5">
        <f t="shared" si="1283"/>
        <v>3.692176628716236E-5</v>
      </c>
      <c r="BI1206" s="5">
        <f t="shared" si="1284"/>
        <v>2.7587406549797755E-5</v>
      </c>
      <c r="BJ1206" s="8">
        <f t="shared" si="1285"/>
        <v>0.79510369340840847</v>
      </c>
      <c r="BK1206" s="8">
        <f t="shared" si="1286"/>
        <v>0.11032698661522186</v>
      </c>
      <c r="BL1206" s="8">
        <f t="shared" si="1287"/>
        <v>4.1100120393691993E-2</v>
      </c>
      <c r="BM1206" s="8">
        <f t="shared" si="1288"/>
        <v>0.7480192675941576</v>
      </c>
      <c r="BN1206" s="8">
        <f t="shared" si="1289"/>
        <v>0.16694807670371253</v>
      </c>
    </row>
    <row r="1207" spans="1:66" x14ac:dyDescent="0.25">
      <c r="A1207" t="s">
        <v>288</v>
      </c>
      <c r="B1207" t="s">
        <v>312</v>
      </c>
      <c r="C1207" t="s">
        <v>357</v>
      </c>
      <c r="D1207" s="18" t="s">
        <v>551</v>
      </c>
      <c r="E1207">
        <f>VLOOKUP(A1207,home!$A$2:$E$405,3,FALSE)</f>
        <v>1.4888999999999999</v>
      </c>
      <c r="F1207">
        <f>VLOOKUP(B1207,home!$B$2:$E$405,3,FALSE)</f>
        <v>0.93279999999999996</v>
      </c>
      <c r="G1207">
        <f>VLOOKUP(C1207,away!$B$2:$E$405,4,FALSE)</f>
        <v>1.2685999999999999</v>
      </c>
      <c r="H1207">
        <f>VLOOKUP(A1207,away!$A$2:$E$405,3,FALSE)</f>
        <v>1.2278</v>
      </c>
      <c r="I1207">
        <f>VLOOKUP(C1207,away!$B$2:$E$405,3,FALSE)</f>
        <v>0.67869999999999997</v>
      </c>
      <c r="J1207">
        <f>VLOOKUP(B1207,home!$B$2:$E$405,4,FALSE)</f>
        <v>0.72399999999999998</v>
      </c>
      <c r="K1207" s="3">
        <f t="shared" si="1234"/>
        <v>1.7618899341119998</v>
      </c>
      <c r="L1207" s="3">
        <f t="shared" si="1235"/>
        <v>0.60331489063999999</v>
      </c>
      <c r="M1207" s="5">
        <f t="shared" si="1236"/>
        <v>9.3930059196932036E-2</v>
      </c>
      <c r="N1207" s="5">
        <f t="shared" si="1237"/>
        <v>0.16549442580961882</v>
      </c>
      <c r="O1207" s="5">
        <f t="shared" si="1238"/>
        <v>5.6669403392205775E-2</v>
      </c>
      <c r="P1207" s="5">
        <f t="shared" si="1239"/>
        <v>9.9845251408859761E-2</v>
      </c>
      <c r="Q1207" s="5">
        <f t="shared" si="1240"/>
        <v>0.14579148149280632</v>
      </c>
      <c r="R1207" s="5">
        <f t="shared" si="1241"/>
        <v>1.7094747455101332E-2</v>
      </c>
      <c r="S1207" s="5">
        <f t="shared" si="1242"/>
        <v>2.6533237373984397E-2</v>
      </c>
      <c r="T1207" s="5">
        <f t="shared" si="1243"/>
        <v>8.7958171713076017E-2</v>
      </c>
      <c r="U1207" s="5">
        <f t="shared" si="1244"/>
        <v>3.0119063467329763E-2</v>
      </c>
      <c r="V1207" s="5">
        <f t="shared" si="1245"/>
        <v>3.1337947723447737E-3</v>
      </c>
      <c r="W1207" s="5">
        <f t="shared" si="1246"/>
        <v>8.5622847907150454E-2</v>
      </c>
      <c r="X1207" s="5">
        <f t="shared" si="1247"/>
        <v>5.1657539121387826E-2</v>
      </c>
      <c r="Y1207" s="5">
        <f t="shared" si="1248"/>
        <v>1.5582881282875806E-2</v>
      </c>
      <c r="Z1207" s="5">
        <f t="shared" si="1249"/>
        <v>3.437838563797627E-3</v>
      </c>
      <c r="AA1207" s="5">
        <f t="shared" si="1250"/>
        <v>6.057093160657093E-3</v>
      </c>
      <c r="AB1207" s="5">
        <f t="shared" si="1251"/>
        <v>5.3359657348701862E-3</v>
      </c>
      <c r="AC1207" s="5">
        <f t="shared" si="1252"/>
        <v>2.081964825635088E-4</v>
      </c>
      <c r="AD1207" s="5">
        <f t="shared" si="1253"/>
        <v>3.7714508464402795E-2</v>
      </c>
      <c r="AE1207" s="5">
        <f t="shared" si="1254"/>
        <v>2.2753724549742525E-2</v>
      </c>
      <c r="AF1207" s="5">
        <f t="shared" si="1255"/>
        <v>6.8638304191902958E-3</v>
      </c>
      <c r="AG1207" s="5">
        <f t="shared" si="1256"/>
        <v>1.3803503662417665E-3</v>
      </c>
      <c r="AH1207" s="5">
        <f t="shared" si="1257"/>
        <v>5.1852479928888499E-4</v>
      </c>
      <c r="AI1207" s="5">
        <f t="shared" si="1258"/>
        <v>9.1358362445453142E-4</v>
      </c>
      <c r="AJ1207" s="5">
        <f t="shared" si="1259"/>
        <v>8.0481689594799838E-4</v>
      </c>
      <c r="AK1207" s="5">
        <f t="shared" si="1260"/>
        <v>4.726662625913477E-4</v>
      </c>
      <c r="AL1207" s="5">
        <f t="shared" si="1261"/>
        <v>8.8523015195428685E-6</v>
      </c>
      <c r="AM1207" s="5">
        <f t="shared" si="1262"/>
        <v>1.3289762566682614E-2</v>
      </c>
      <c r="AN1207" s="5">
        <f t="shared" si="1263"/>
        <v>8.0179116495496874E-3</v>
      </c>
      <c r="AO1207" s="5">
        <f t="shared" si="1264"/>
        <v>2.4186627450046255E-3</v>
      </c>
      <c r="AP1207" s="5">
        <f t="shared" si="1265"/>
        <v>4.8640508316583596E-4</v>
      </c>
      <c r="AQ1207" s="5">
        <f t="shared" si="1266"/>
        <v>7.3363857389234109E-5</v>
      </c>
      <c r="AR1207" s="5">
        <f t="shared" si="1267"/>
        <v>6.2566746515420332E-5</v>
      </c>
      <c r="AS1207" s="5">
        <f t="shared" si="1268"/>
        <v>1.1023572089565612E-4</v>
      </c>
      <c r="AT1207" s="5">
        <f t="shared" si="1269"/>
        <v>9.7111603512818211E-5</v>
      </c>
      <c r="AU1207" s="5">
        <f t="shared" si="1270"/>
        <v>5.7033318904903306E-5</v>
      </c>
      <c r="AV1207" s="5">
        <f t="shared" si="1271"/>
        <v>2.5121607621887205E-5</v>
      </c>
      <c r="AW1207" s="5">
        <f t="shared" si="1272"/>
        <v>2.6138250521554533E-7</v>
      </c>
      <c r="AX1207" s="5">
        <f t="shared" si="1273"/>
        <v>3.9025164821627576E-3</v>
      </c>
      <c r="AY1207" s="5">
        <f t="shared" si="1274"/>
        <v>2.3544463046568215E-3</v>
      </c>
      <c r="AZ1207" s="5">
        <f t="shared" si="1275"/>
        <v>7.1023625740589114E-4</v>
      </c>
      <c r="BA1207" s="5">
        <f t="shared" si="1276"/>
        <v>1.4283203665513272E-4</v>
      </c>
      <c r="BB1207" s="5">
        <f t="shared" si="1277"/>
        <v>2.1543173643619964E-5</v>
      </c>
      <c r="BC1207" s="5">
        <f t="shared" si="1278"/>
        <v>2.5994634901678228E-6</v>
      </c>
      <c r="BD1207" s="5">
        <f t="shared" si="1279"/>
        <v>6.2912416386085674E-6</v>
      </c>
      <c r="BE1207" s="5">
        <f t="shared" si="1280"/>
        <v>1.1084475316130719E-5</v>
      </c>
      <c r="BF1207" s="5">
        <f t="shared" si="1281"/>
        <v>9.7648127422018233E-6</v>
      </c>
      <c r="BG1207" s="5">
        <f t="shared" si="1282"/>
        <v>5.7348417596579956E-6</v>
      </c>
      <c r="BH1207" s="5">
        <f t="shared" si="1283"/>
        <v>2.5260399925166442E-6</v>
      </c>
      <c r="BI1207" s="5">
        <f t="shared" si="1284"/>
        <v>8.9012088719588497E-7</v>
      </c>
      <c r="BJ1207" s="8">
        <f t="shared" si="1285"/>
        <v>0.65224004074629893</v>
      </c>
      <c r="BK1207" s="8">
        <f t="shared" si="1286"/>
        <v>0.22601383784086079</v>
      </c>
      <c r="BL1207" s="8">
        <f t="shared" si="1287"/>
        <v>0.11837422532223391</v>
      </c>
      <c r="BM1207" s="8">
        <f t="shared" si="1288"/>
        <v>0.41888638879551571</v>
      </c>
      <c r="BN1207" s="8">
        <f t="shared" si="1289"/>
        <v>0.57882536875552404</v>
      </c>
    </row>
    <row r="1208" spans="1:66" x14ac:dyDescent="0.25">
      <c r="A1208" t="s">
        <v>288</v>
      </c>
      <c r="B1208" t="s">
        <v>313</v>
      </c>
      <c r="C1208" t="s">
        <v>320</v>
      </c>
      <c r="D1208" s="18" t="s">
        <v>551</v>
      </c>
      <c r="E1208">
        <f>VLOOKUP(A1208,home!$A$2:$E$405,3,FALSE)</f>
        <v>1.4888999999999999</v>
      </c>
      <c r="F1208">
        <f>VLOOKUP(B1208,home!$B$2:$E$405,3,FALSE)</f>
        <v>1.0448</v>
      </c>
      <c r="G1208">
        <f>VLOOKUP(C1208,away!$B$2:$E$405,4,FALSE)</f>
        <v>0.74629999999999996</v>
      </c>
      <c r="H1208">
        <f>VLOOKUP(A1208,away!$A$2:$E$405,3,FALSE)</f>
        <v>1.2278</v>
      </c>
      <c r="I1208">
        <f>VLOOKUP(C1208,away!$B$2:$E$405,3,FALSE)</f>
        <v>0.76919999999999999</v>
      </c>
      <c r="J1208">
        <f>VLOOKUP(B1208,home!$B$2:$E$405,4,FALSE)</f>
        <v>1.0860000000000001</v>
      </c>
      <c r="K1208" s="3">
        <f t="shared" si="1234"/>
        <v>1.1609463099359998</v>
      </c>
      <c r="L1208" s="3">
        <f t="shared" si="1235"/>
        <v>1.02564420336</v>
      </c>
      <c r="M1208" s="5">
        <f t="shared" si="1236"/>
        <v>0.11229897851730314</v>
      </c>
      <c r="N1208" s="5">
        <f t="shared" si="1237"/>
        <v>0.13037308471924519</v>
      </c>
      <c r="O1208" s="5">
        <f t="shared" si="1238"/>
        <v>0.11517879635952112</v>
      </c>
      <c r="P1208" s="5">
        <f t="shared" si="1239"/>
        <v>0.13371639861645601</v>
      </c>
      <c r="Q1208" s="5">
        <f t="shared" si="1240"/>
        <v>7.5678075809890596E-2</v>
      </c>
      <c r="R1208" s="5">
        <f t="shared" si="1241"/>
        <v>5.9066232418062338E-2</v>
      </c>
      <c r="S1208" s="5">
        <f t="shared" si="1242"/>
        <v>3.9804625774489968E-2</v>
      </c>
      <c r="T1208" s="5">
        <f t="shared" si="1243"/>
        <v>7.7618779775852922E-2</v>
      </c>
      <c r="U1208" s="5">
        <f t="shared" si="1244"/>
        <v>6.8572724567571589E-2</v>
      </c>
      <c r="V1208" s="5">
        <f t="shared" si="1245"/>
        <v>5.2662309499502281E-3</v>
      </c>
      <c r="W1208" s="5">
        <f t="shared" si="1246"/>
        <v>2.9286060951516434E-2</v>
      </c>
      <c r="X1208" s="5">
        <f t="shared" si="1247"/>
        <v>3.0037078654170473E-2</v>
      </c>
      <c r="Y1208" s="5">
        <f t="shared" si="1248"/>
        <v>1.5403677803759164E-2</v>
      </c>
      <c r="Z1208" s="5">
        <f t="shared" si="1249"/>
        <v>2.019364629796672E-2</v>
      </c>
      <c r="AA1208" s="5">
        <f t="shared" si="1250"/>
        <v>2.3443739153777225E-2</v>
      </c>
      <c r="AB1208" s="5">
        <f t="shared" si="1251"/>
        <v>1.3608461230839896E-2</v>
      </c>
      <c r="AC1208" s="5">
        <f t="shared" si="1252"/>
        <v>3.919122006981133E-4</v>
      </c>
      <c r="AD1208" s="5">
        <f t="shared" si="1253"/>
        <v>8.499886098555948E-3</v>
      </c>
      <c r="AE1208" s="5">
        <f t="shared" si="1254"/>
        <v>8.7178589062041536E-3</v>
      </c>
      <c r="AF1208" s="5">
        <f t="shared" si="1255"/>
        <v>4.4707107264293187E-3</v>
      </c>
      <c r="AG1208" s="5">
        <f t="shared" si="1256"/>
        <v>1.5284528471538688E-3</v>
      </c>
      <c r="AH1208" s="5">
        <f t="shared" si="1257"/>
        <v>5.1778740675529214E-3</v>
      </c>
      <c r="AI1208" s="5">
        <f t="shared" si="1258"/>
        <v>6.0112337920388689E-3</v>
      </c>
      <c r="AJ1208" s="5">
        <f t="shared" si="1259"/>
        <v>3.4893598445150569E-3</v>
      </c>
      <c r="AK1208" s="5">
        <f t="shared" si="1260"/>
        <v>1.3503198118428692E-3</v>
      </c>
      <c r="AL1208" s="5">
        <f t="shared" si="1261"/>
        <v>1.8666274170295083E-5</v>
      </c>
      <c r="AM1208" s="5">
        <f t="shared" si="1262"/>
        <v>1.9735822801989662E-3</v>
      </c>
      <c r="AN1208" s="5">
        <f t="shared" si="1263"/>
        <v>2.0241932255400806E-3</v>
      </c>
      <c r="AO1208" s="5">
        <f t="shared" si="1264"/>
        <v>1.0380510241278821E-3</v>
      </c>
      <c r="AP1208" s="5">
        <f t="shared" si="1265"/>
        <v>3.5489033856289133E-4</v>
      </c>
      <c r="AQ1208" s="5">
        <f t="shared" si="1266"/>
        <v>9.0997804643874313E-5</v>
      </c>
      <c r="AR1208" s="5">
        <f t="shared" si="1267"/>
        <v>1.0621313046227441E-3</v>
      </c>
      <c r="AS1208" s="5">
        <f t="shared" si="1268"/>
        <v>1.233077418769284E-3</v>
      </c>
      <c r="AT1208" s="5">
        <f t="shared" si="1269"/>
        <v>7.1576833959280405E-4</v>
      </c>
      <c r="AU1208" s="5">
        <f t="shared" si="1270"/>
        <v>2.7698953753976097E-4</v>
      </c>
      <c r="AV1208" s="5">
        <f t="shared" si="1271"/>
        <v>8.0392495374416196E-5</v>
      </c>
      <c r="AW1208" s="5">
        <f t="shared" si="1272"/>
        <v>6.1739627520166007E-7</v>
      </c>
      <c r="AX1208" s="5">
        <f t="shared" si="1273"/>
        <v>3.81870510925344E-4</v>
      </c>
      <c r="AY1208" s="5">
        <f t="shared" si="1274"/>
        <v>3.9166327596470058E-4</v>
      </c>
      <c r="AZ1208" s="5">
        <f t="shared" si="1275"/>
        <v>2.0085358433109154E-4</v>
      </c>
      <c r="BA1208" s="5">
        <f t="shared" si="1276"/>
        <v>6.8668104831087659E-5</v>
      </c>
      <c r="BB1208" s="5">
        <f t="shared" si="1277"/>
        <v>1.7607260918930463E-5</v>
      </c>
      <c r="BC1208" s="5">
        <f t="shared" si="1278"/>
        <v>3.6117570197096204E-6</v>
      </c>
      <c r="BD1208" s="5">
        <f t="shared" si="1279"/>
        <v>1.8156146929891858E-4</v>
      </c>
      <c r="BE1208" s="5">
        <f t="shared" si="1280"/>
        <v>2.1078311780913783E-4</v>
      </c>
      <c r="BF1208" s="5">
        <f t="shared" si="1281"/>
        <v>1.2235394140866187E-4</v>
      </c>
      <c r="BG1208" s="5">
        <f t="shared" si="1282"/>
        <v>4.734878559483715E-5</v>
      </c>
      <c r="BH1208" s="5">
        <f t="shared" si="1283"/>
        <v>1.3742349479069259E-5</v>
      </c>
      <c r="BI1208" s="5">
        <f t="shared" si="1284"/>
        <v>3.1908259835152729E-6</v>
      </c>
      <c r="BJ1208" s="8">
        <f t="shared" si="1285"/>
        <v>0.3881596554598426</v>
      </c>
      <c r="BK1208" s="8">
        <f t="shared" si="1286"/>
        <v>0.29188847560903242</v>
      </c>
      <c r="BL1208" s="8">
        <f t="shared" si="1287"/>
        <v>0.29984608083119496</v>
      </c>
      <c r="BM1208" s="8">
        <f t="shared" si="1288"/>
        <v>0.37338524587786887</v>
      </c>
      <c r="BN1208" s="8">
        <f t="shared" si="1289"/>
        <v>0.62631156644047836</v>
      </c>
    </row>
    <row r="1209" spans="1:66" x14ac:dyDescent="0.25">
      <c r="A1209" t="s">
        <v>288</v>
      </c>
      <c r="B1209" t="s">
        <v>342</v>
      </c>
      <c r="C1209" t="s">
        <v>316</v>
      </c>
      <c r="D1209" s="18" t="s">
        <v>551</v>
      </c>
      <c r="E1209">
        <f>VLOOKUP(A1209,home!$A$2:$E$405,3,FALSE)</f>
        <v>1.4888999999999999</v>
      </c>
      <c r="F1209">
        <f>VLOOKUP(B1209,home!$B$2:$E$405,3,FALSE)</f>
        <v>0.34250000000000003</v>
      </c>
      <c r="G1209">
        <f>VLOOKUP(C1209,away!$B$2:$E$405,4,FALSE)</f>
        <v>1.4178999999999999</v>
      </c>
      <c r="H1209">
        <f>VLOOKUP(A1209,away!$A$2:$E$405,3,FALSE)</f>
        <v>1.2278</v>
      </c>
      <c r="I1209">
        <f>VLOOKUP(C1209,away!$B$2:$E$405,3,FALSE)</f>
        <v>1.0407</v>
      </c>
      <c r="J1209">
        <f>VLOOKUP(B1209,home!$B$2:$E$405,4,FALSE)</f>
        <v>1.3693</v>
      </c>
      <c r="K1209" s="3">
        <f t="shared" si="1234"/>
        <v>0.72305562367499998</v>
      </c>
      <c r="L1209" s="3">
        <f t="shared" si="1235"/>
        <v>1.7496524601779997</v>
      </c>
      <c r="M1209" s="5">
        <f t="shared" si="1236"/>
        <v>8.4356105991661365E-2</v>
      </c>
      <c r="N1209" s="5">
        <f t="shared" si="1237"/>
        <v>6.099415682859511E-2</v>
      </c>
      <c r="O1209" s="5">
        <f t="shared" si="1238"/>
        <v>0.1475938683793464</v>
      </c>
      <c r="P1209" s="5">
        <f t="shared" si="1239"/>
        <v>0.10671857655163418</v>
      </c>
      <c r="Q1209" s="5">
        <f t="shared" si="1240"/>
        <v>2.2051084053115295E-2</v>
      </c>
      <c r="R1209" s="5">
        <f t="shared" si="1241"/>
        <v>0.12911898745855568</v>
      </c>
      <c r="S1209" s="5">
        <f t="shared" si="1242"/>
        <v>3.3752312435844291E-2</v>
      </c>
      <c r="T1209" s="5">
        <f t="shared" si="1243"/>
        <v>3.8581733463125031E-2</v>
      </c>
      <c r="U1209" s="5">
        <f t="shared" si="1244"/>
        <v>9.3360210005130478E-2</v>
      </c>
      <c r="V1209" s="5">
        <f t="shared" si="1245"/>
        <v>4.744435240915698E-3</v>
      </c>
      <c r="W1209" s="5">
        <f t="shared" si="1246"/>
        <v>5.3147201109117088E-3</v>
      </c>
      <c r="X1209" s="5">
        <f t="shared" si="1247"/>
        <v>9.2989131172141627E-3</v>
      </c>
      <c r="Y1209" s="5">
        <f t="shared" si="1248"/>
        <v>8.1349331062576177E-3</v>
      </c>
      <c r="Z1209" s="5">
        <f t="shared" si="1249"/>
        <v>7.5304451354184732E-2</v>
      </c>
      <c r="AA1209" s="5">
        <f t="shared" si="1250"/>
        <v>5.444930703940374E-2</v>
      </c>
      <c r="AB1209" s="5">
        <f t="shared" si="1251"/>
        <v>1.9684938830023816E-2</v>
      </c>
      <c r="AC1209" s="5">
        <f t="shared" si="1252"/>
        <v>3.7513539291244565E-4</v>
      </c>
      <c r="AD1209" s="5">
        <f t="shared" si="1253"/>
        <v>9.6070956611333256E-4</v>
      </c>
      <c r="AE1209" s="5">
        <f t="shared" si="1254"/>
        <v>1.6809078558667309E-3</v>
      </c>
      <c r="AF1209" s="5">
        <f t="shared" si="1255"/>
        <v>1.4705022826748764E-3</v>
      </c>
      <c r="AG1209" s="5">
        <f t="shared" si="1256"/>
        <v>8.5762264552648713E-4</v>
      </c>
      <c r="AH1209" s="5">
        <f t="shared" si="1257"/>
        <v>3.2939154643550954E-2</v>
      </c>
      <c r="AI1209" s="5">
        <f t="shared" si="1258"/>
        <v>2.3816841004120005E-2</v>
      </c>
      <c r="AJ1209" s="5">
        <f t="shared" si="1259"/>
        <v>8.6104504131011492E-3</v>
      </c>
      <c r="AK1209" s="5">
        <f t="shared" si="1260"/>
        <v>2.0752781978558379E-3</v>
      </c>
      <c r="AL1209" s="5">
        <f t="shared" si="1261"/>
        <v>1.8983292163681239E-5</v>
      </c>
      <c r="AM1209" s="5">
        <f t="shared" si="1262"/>
        <v>1.389292908993229E-4</v>
      </c>
      <c r="AN1209" s="5">
        <f t="shared" si="1263"/>
        <v>2.4307797561278529E-4</v>
      </c>
      <c r="AO1209" s="5">
        <f t="shared" si="1264"/>
        <v>2.1265098902299885E-4</v>
      </c>
      <c r="AP1209" s="5">
        <f t="shared" si="1265"/>
        <v>1.2402177536779155E-4</v>
      </c>
      <c r="AQ1209" s="5">
        <f t="shared" si="1266"/>
        <v>5.4248751096974933E-5</v>
      </c>
      <c r="AR1209" s="5">
        <f t="shared" si="1267"/>
        <v>1.1526414591654507E-2</v>
      </c>
      <c r="AS1209" s="5">
        <f t="shared" si="1268"/>
        <v>8.3342388913053688E-3</v>
      </c>
      <c r="AT1209" s="5">
        <f t="shared" si="1269"/>
        <v>3.0130591497046218E-3</v>
      </c>
      <c r="AU1209" s="5">
        <f t="shared" si="1270"/>
        <v>7.2620312088644682E-4</v>
      </c>
      <c r="AV1209" s="5">
        <f t="shared" si="1271"/>
        <v>1.3127131262182027E-4</v>
      </c>
      <c r="AW1209" s="5">
        <f t="shared" si="1272"/>
        <v>6.6710244298936402E-7</v>
      </c>
      <c r="AX1209" s="5">
        <f t="shared" si="1273"/>
        <v>1.6742267512989225E-5</v>
      </c>
      <c r="AY1209" s="5">
        <f t="shared" si="1274"/>
        <v>2.9293149543059799E-5</v>
      </c>
      <c r="AZ1209" s="5">
        <f t="shared" si="1275"/>
        <v>2.5626415582188317E-5</v>
      </c>
      <c r="BA1209" s="5">
        <f t="shared" si="1276"/>
        <v>1.494577368963987E-5</v>
      </c>
      <c r="BB1209" s="5">
        <f t="shared" si="1277"/>
        <v>6.5374774263355035E-6</v>
      </c>
      <c r="BC1209" s="5">
        <f t="shared" si="1278"/>
        <v>2.2876626924692113E-6</v>
      </c>
      <c r="BD1209" s="5">
        <f t="shared" si="1279"/>
        <v>3.3612032745533186E-3</v>
      </c>
      <c r="BE1209" s="5">
        <f t="shared" si="1280"/>
        <v>2.430336929980602E-3</v>
      </c>
      <c r="BF1209" s="5">
        <f t="shared" si="1281"/>
        <v>8.786343923237542E-4</v>
      </c>
      <c r="BG1209" s="5">
        <f t="shared" si="1282"/>
        <v>2.1176717950798559E-4</v>
      </c>
      <c r="BH1209" s="5">
        <f t="shared" si="1283"/>
        <v>3.8279862513260545E-5</v>
      </c>
      <c r="BI1209" s="5">
        <f t="shared" si="1284"/>
        <v>5.5356939727437728E-6</v>
      </c>
      <c r="BJ1209" s="8">
        <f t="shared" si="1285"/>
        <v>0.15021364455784694</v>
      </c>
      <c r="BK1209" s="8">
        <f t="shared" si="1286"/>
        <v>0.22999484205467471</v>
      </c>
      <c r="BL1209" s="8">
        <f t="shared" si="1287"/>
        <v>0.54230598037011246</v>
      </c>
      <c r="BM1209" s="8">
        <f t="shared" si="1288"/>
        <v>0.44695751302681086</v>
      </c>
      <c r="BN1209" s="8">
        <f t="shared" si="1289"/>
        <v>0.55083277926290808</v>
      </c>
    </row>
    <row r="1210" spans="1:66" x14ac:dyDescent="0.25">
      <c r="A1210" t="s">
        <v>288</v>
      </c>
      <c r="B1210" t="s">
        <v>503</v>
      </c>
      <c r="C1210" t="s">
        <v>469</v>
      </c>
      <c r="D1210" s="18" t="s">
        <v>551</v>
      </c>
      <c r="E1210">
        <f>VLOOKUP(A1210,home!$A$2:$E$405,3,FALSE)</f>
        <v>1.4888999999999999</v>
      </c>
      <c r="F1210" t="e">
        <f>VLOOKUP(B1210,home!$B$2:$E$405,3,FALSE)</f>
        <v>#N/A</v>
      </c>
      <c r="G1210">
        <f>VLOOKUP(C1210,away!$B$2:$E$405,4,FALSE)</f>
        <v>0.67159999999999997</v>
      </c>
      <c r="H1210">
        <f>VLOOKUP(A1210,away!$A$2:$E$405,3,FALSE)</f>
        <v>1.2278</v>
      </c>
      <c r="I1210">
        <f>VLOOKUP(C1210,away!$B$2:$E$405,3,FALSE)</f>
        <v>0.63349999999999995</v>
      </c>
      <c r="J1210" t="e">
        <f>VLOOKUP(B1210,home!$B$2:$E$405,4,FALSE)</f>
        <v>#N/A</v>
      </c>
      <c r="K1210" s="3" t="e">
        <f t="shared" si="1234"/>
        <v>#N/A</v>
      </c>
      <c r="L1210" s="3" t="e">
        <f t="shared" si="1235"/>
        <v>#N/A</v>
      </c>
      <c r="M1210" s="5" t="e">
        <f t="shared" si="1236"/>
        <v>#N/A</v>
      </c>
      <c r="N1210" s="5" t="e">
        <f t="shared" si="1237"/>
        <v>#N/A</v>
      </c>
      <c r="O1210" s="5" t="e">
        <f t="shared" si="1238"/>
        <v>#N/A</v>
      </c>
      <c r="P1210" s="5" t="e">
        <f t="shared" si="1239"/>
        <v>#N/A</v>
      </c>
      <c r="Q1210" s="5" t="e">
        <f t="shared" si="1240"/>
        <v>#N/A</v>
      </c>
      <c r="R1210" s="5" t="e">
        <f t="shared" si="1241"/>
        <v>#N/A</v>
      </c>
      <c r="S1210" s="5" t="e">
        <f t="shared" si="1242"/>
        <v>#N/A</v>
      </c>
      <c r="T1210" s="5" t="e">
        <f t="shared" si="1243"/>
        <v>#N/A</v>
      </c>
      <c r="U1210" s="5" t="e">
        <f t="shared" si="1244"/>
        <v>#N/A</v>
      </c>
      <c r="V1210" s="5" t="e">
        <f t="shared" si="1245"/>
        <v>#N/A</v>
      </c>
      <c r="W1210" s="5" t="e">
        <f t="shared" si="1246"/>
        <v>#N/A</v>
      </c>
      <c r="X1210" s="5" t="e">
        <f t="shared" si="1247"/>
        <v>#N/A</v>
      </c>
      <c r="Y1210" s="5" t="e">
        <f t="shared" si="1248"/>
        <v>#N/A</v>
      </c>
      <c r="Z1210" s="5" t="e">
        <f t="shared" si="1249"/>
        <v>#N/A</v>
      </c>
      <c r="AA1210" s="5" t="e">
        <f t="shared" si="1250"/>
        <v>#N/A</v>
      </c>
      <c r="AB1210" s="5" t="e">
        <f t="shared" si="1251"/>
        <v>#N/A</v>
      </c>
      <c r="AC1210" s="5" t="e">
        <f t="shared" si="1252"/>
        <v>#N/A</v>
      </c>
      <c r="AD1210" s="5" t="e">
        <f t="shared" si="1253"/>
        <v>#N/A</v>
      </c>
      <c r="AE1210" s="5" t="e">
        <f t="shared" si="1254"/>
        <v>#N/A</v>
      </c>
      <c r="AF1210" s="5" t="e">
        <f t="shared" si="1255"/>
        <v>#N/A</v>
      </c>
      <c r="AG1210" s="5" t="e">
        <f t="shared" si="1256"/>
        <v>#N/A</v>
      </c>
      <c r="AH1210" s="5" t="e">
        <f t="shared" si="1257"/>
        <v>#N/A</v>
      </c>
      <c r="AI1210" s="5" t="e">
        <f t="shared" si="1258"/>
        <v>#N/A</v>
      </c>
      <c r="AJ1210" s="5" t="e">
        <f t="shared" si="1259"/>
        <v>#N/A</v>
      </c>
      <c r="AK1210" s="5" t="e">
        <f t="shared" si="1260"/>
        <v>#N/A</v>
      </c>
      <c r="AL1210" s="5" t="e">
        <f t="shared" si="1261"/>
        <v>#N/A</v>
      </c>
      <c r="AM1210" s="5" t="e">
        <f t="shared" si="1262"/>
        <v>#N/A</v>
      </c>
      <c r="AN1210" s="5" t="e">
        <f t="shared" si="1263"/>
        <v>#N/A</v>
      </c>
      <c r="AO1210" s="5" t="e">
        <f t="shared" si="1264"/>
        <v>#N/A</v>
      </c>
      <c r="AP1210" s="5" t="e">
        <f t="shared" si="1265"/>
        <v>#N/A</v>
      </c>
      <c r="AQ1210" s="5" t="e">
        <f t="shared" si="1266"/>
        <v>#N/A</v>
      </c>
      <c r="AR1210" s="5" t="e">
        <f t="shared" si="1267"/>
        <v>#N/A</v>
      </c>
      <c r="AS1210" s="5" t="e">
        <f t="shared" si="1268"/>
        <v>#N/A</v>
      </c>
      <c r="AT1210" s="5" t="e">
        <f t="shared" si="1269"/>
        <v>#N/A</v>
      </c>
      <c r="AU1210" s="5" t="e">
        <f t="shared" si="1270"/>
        <v>#N/A</v>
      </c>
      <c r="AV1210" s="5" t="e">
        <f t="shared" si="1271"/>
        <v>#N/A</v>
      </c>
      <c r="AW1210" s="5" t="e">
        <f t="shared" si="1272"/>
        <v>#N/A</v>
      </c>
      <c r="AX1210" s="5" t="e">
        <f t="shared" si="1273"/>
        <v>#N/A</v>
      </c>
      <c r="AY1210" s="5" t="e">
        <f t="shared" si="1274"/>
        <v>#N/A</v>
      </c>
      <c r="AZ1210" s="5" t="e">
        <f t="shared" si="1275"/>
        <v>#N/A</v>
      </c>
      <c r="BA1210" s="5" t="e">
        <f t="shared" si="1276"/>
        <v>#N/A</v>
      </c>
      <c r="BB1210" s="5" t="e">
        <f t="shared" si="1277"/>
        <v>#N/A</v>
      </c>
      <c r="BC1210" s="5" t="e">
        <f t="shared" si="1278"/>
        <v>#N/A</v>
      </c>
      <c r="BD1210" s="5" t="e">
        <f t="shared" si="1279"/>
        <v>#N/A</v>
      </c>
      <c r="BE1210" s="5" t="e">
        <f t="shared" si="1280"/>
        <v>#N/A</v>
      </c>
      <c r="BF1210" s="5" t="e">
        <f t="shared" si="1281"/>
        <v>#N/A</v>
      </c>
      <c r="BG1210" s="5" t="e">
        <f t="shared" si="1282"/>
        <v>#N/A</v>
      </c>
      <c r="BH1210" s="5" t="e">
        <f t="shared" si="1283"/>
        <v>#N/A</v>
      </c>
      <c r="BI1210" s="5" t="e">
        <f t="shared" si="1284"/>
        <v>#N/A</v>
      </c>
      <c r="BJ1210" s="8" t="e">
        <f t="shared" si="1285"/>
        <v>#N/A</v>
      </c>
      <c r="BK1210" s="8" t="e">
        <f t="shared" si="1286"/>
        <v>#N/A</v>
      </c>
      <c r="BL1210" s="8" t="e">
        <f t="shared" si="1287"/>
        <v>#N/A</v>
      </c>
      <c r="BM1210" s="8" t="e">
        <f t="shared" si="1288"/>
        <v>#N/A</v>
      </c>
      <c r="BN1210" s="8" t="e">
        <f t="shared" si="1289"/>
        <v>#N/A</v>
      </c>
    </row>
    <row r="1211" spans="1:66" x14ac:dyDescent="0.25">
      <c r="A1211" t="s">
        <v>288</v>
      </c>
      <c r="B1211" t="s">
        <v>354</v>
      </c>
      <c r="C1211" t="s">
        <v>307</v>
      </c>
      <c r="D1211" s="18" t="s">
        <v>551</v>
      </c>
      <c r="E1211">
        <f>VLOOKUP(A1211,home!$A$2:$E$405,3,FALSE)</f>
        <v>1.4888999999999999</v>
      </c>
      <c r="F1211">
        <f>VLOOKUP(B1211,home!$B$2:$E$405,3,FALSE)</f>
        <v>0.97009999999999996</v>
      </c>
      <c r="G1211">
        <f>VLOOKUP(C1211,away!$B$2:$E$405,4,FALSE)</f>
        <v>1.2329000000000001</v>
      </c>
      <c r="H1211">
        <f>VLOOKUP(A1211,away!$A$2:$E$405,3,FALSE)</f>
        <v>1.2278</v>
      </c>
      <c r="I1211">
        <f>VLOOKUP(C1211,away!$B$2:$E$405,3,FALSE)</f>
        <v>0.49790000000000001</v>
      </c>
      <c r="J1211">
        <f>VLOOKUP(B1211,home!$B$2:$E$405,4,FALSE)</f>
        <v>1.0860000000000001</v>
      </c>
      <c r="K1211" s="3">
        <f t="shared" si="1234"/>
        <v>1.7807784321809998</v>
      </c>
      <c r="L1211" s="3">
        <f t="shared" si="1235"/>
        <v>0.66389527932000003</v>
      </c>
      <c r="M1211" s="5">
        <f t="shared" si="1236"/>
        <v>8.6754437259228087E-2</v>
      </c>
      <c r="N1211" s="5">
        <f t="shared" si="1237"/>
        <v>0.15449043076723309</v>
      </c>
      <c r="O1211" s="5">
        <f t="shared" si="1238"/>
        <v>5.7595861356464648E-2</v>
      </c>
      <c r="P1211" s="5">
        <f t="shared" si="1239"/>
        <v>0.10256546768647934</v>
      </c>
      <c r="Q1211" s="5">
        <f t="shared" si="1240"/>
        <v>0.13755661354432036</v>
      </c>
      <c r="R1211" s="5">
        <f t="shared" si="1241"/>
        <v>1.9118810231463047E-2</v>
      </c>
      <c r="S1211" s="5">
        <f t="shared" si="1242"/>
        <v>3.0314516162189907E-2</v>
      </c>
      <c r="T1211" s="5">
        <f t="shared" si="1243"/>
        <v>9.1323186371319864E-2</v>
      </c>
      <c r="U1211" s="5">
        <f t="shared" si="1244"/>
        <v>3.404636490915082E-2</v>
      </c>
      <c r="V1211" s="5">
        <f t="shared" si="1245"/>
        <v>3.9821498551183008E-3</v>
      </c>
      <c r="W1211" s="5">
        <f t="shared" si="1246"/>
        <v>8.1652616867860781E-2</v>
      </c>
      <c r="X1211" s="5">
        <f t="shared" si="1247"/>
        <v>5.4208786882697382E-2</v>
      </c>
      <c r="Y1211" s="5">
        <f t="shared" si="1248"/>
        <v>1.7994478854543364E-2</v>
      </c>
      <c r="Z1211" s="5">
        <f t="shared" si="1249"/>
        <v>4.2309626196277445E-3</v>
      </c>
      <c r="AA1211" s="5">
        <f t="shared" si="1250"/>
        <v>7.5344069803971103E-3</v>
      </c>
      <c r="AB1211" s="5">
        <f t="shared" si="1251"/>
        <v>6.7085547249825751E-3</v>
      </c>
      <c r="AC1211" s="5">
        <f t="shared" si="1252"/>
        <v>2.9424363985803615E-4</v>
      </c>
      <c r="AD1211" s="5">
        <f t="shared" si="1253"/>
        <v>3.6351304762356255E-2</v>
      </c>
      <c r="AE1211" s="5">
        <f t="shared" si="1254"/>
        <v>2.413345962885095E-2</v>
      </c>
      <c r="AF1211" s="5">
        <f t="shared" si="1255"/>
        <v>8.0110449606269722E-3</v>
      </c>
      <c r="AG1211" s="5">
        <f t="shared" si="1256"/>
        <v>1.772831643926841E-3</v>
      </c>
      <c r="AH1211" s="5">
        <f t="shared" si="1257"/>
        <v>7.0222902753755998E-4</v>
      </c>
      <c r="AI1211" s="5">
        <f t="shared" si="1258"/>
        <v>1.2505143066903241E-3</v>
      </c>
      <c r="AJ1211" s="5">
        <f t="shared" si="1259"/>
        <v>1.1134444532439529E-3</v>
      </c>
      <c r="AK1211" s="5">
        <f t="shared" si="1260"/>
        <v>6.6093262258946526E-4</v>
      </c>
      <c r="AL1211" s="5">
        <f t="shared" si="1261"/>
        <v>1.3914786373697019E-5</v>
      </c>
      <c r="AM1211" s="5">
        <f t="shared" si="1262"/>
        <v>1.29467239004885E-2</v>
      </c>
      <c r="AN1211" s="5">
        <f t="shared" si="1263"/>
        <v>8.5952688801937335E-3</v>
      </c>
      <c r="AO1211" s="5">
        <f t="shared" si="1264"/>
        <v>2.8531792170233606E-3</v>
      </c>
      <c r="AP1211" s="5">
        <f t="shared" si="1265"/>
        <v>6.3140407107858108E-4</v>
      </c>
      <c r="AQ1211" s="5">
        <f t="shared" si="1266"/>
        <v>1.047965455331249E-4</v>
      </c>
      <c r="AR1211" s="5">
        <f t="shared" si="1267"/>
        <v>9.3241307276732119E-5</v>
      </c>
      <c r="AS1211" s="5">
        <f t="shared" si="1268"/>
        <v>1.6604210898676585E-4</v>
      </c>
      <c r="AT1211" s="5">
        <f t="shared" si="1269"/>
        <v>1.4784210325873983E-4</v>
      </c>
      <c r="AU1211" s="5">
        <f t="shared" si="1270"/>
        <v>8.7758009617146688E-5</v>
      </c>
      <c r="AV1211" s="5">
        <f t="shared" si="1271"/>
        <v>3.9069392694336902E-5</v>
      </c>
      <c r="AW1211" s="5">
        <f t="shared" si="1272"/>
        <v>4.5696560226756392E-7</v>
      </c>
      <c r="AX1211" s="5">
        <f t="shared" si="1273"/>
        <v>3.8425411148986957E-3</v>
      </c>
      <c r="AY1211" s="5">
        <f t="shared" si="1274"/>
        <v>2.5510449067742539E-3</v>
      </c>
      <c r="AZ1211" s="5">
        <f t="shared" si="1275"/>
        <v>8.4681333547037823E-4</v>
      </c>
      <c r="BA1211" s="5">
        <f t="shared" si="1276"/>
        <v>1.8739845862800257E-4</v>
      </c>
      <c r="BB1211" s="5">
        <f t="shared" si="1277"/>
        <v>3.11032380087438E-5</v>
      </c>
      <c r="BC1211" s="5">
        <f t="shared" si="1278"/>
        <v>4.1298585771142834E-6</v>
      </c>
      <c r="BD1211" s="5">
        <f t="shared" si="1279"/>
        <v>1.0317077289774664E-5</v>
      </c>
      <c r="BE1211" s="5">
        <f t="shared" si="1280"/>
        <v>1.8372428720775125E-5</v>
      </c>
      <c r="BF1211" s="5">
        <f t="shared" si="1281"/>
        <v>1.6358612406369554E-5</v>
      </c>
      <c r="BG1211" s="5">
        <f t="shared" si="1282"/>
        <v>9.710354717890469E-6</v>
      </c>
      <c r="BH1211" s="5">
        <f t="shared" si="1283"/>
        <v>4.3229975626115919E-6</v>
      </c>
      <c r="BI1211" s="5">
        <f t="shared" si="1284"/>
        <v>1.5396601643739513E-6</v>
      </c>
      <c r="BJ1211" s="8">
        <f t="shared" si="1285"/>
        <v>0.64008915781041031</v>
      </c>
      <c r="BK1211" s="8">
        <f t="shared" si="1286"/>
        <v>0.22647577429602161</v>
      </c>
      <c r="BL1211" s="8">
        <f t="shared" si="1287"/>
        <v>0.12932569266521496</v>
      </c>
      <c r="BM1211" s="8">
        <f t="shared" si="1288"/>
        <v>0.43948937860491416</v>
      </c>
      <c r="BN1211" s="8">
        <f t="shared" si="1289"/>
        <v>0.55808162084518853</v>
      </c>
    </row>
    <row r="1212" spans="1:66" x14ac:dyDescent="0.25">
      <c r="A1212" t="s">
        <v>285</v>
      </c>
      <c r="B1212" t="s">
        <v>321</v>
      </c>
      <c r="C1212" t="s">
        <v>364</v>
      </c>
      <c r="D1212" s="18" t="s">
        <v>551</v>
      </c>
      <c r="E1212">
        <f>VLOOKUP(A1212,home!$A$2:$E$405,3,FALSE)</f>
        <v>1.45</v>
      </c>
      <c r="F1212">
        <f>VLOOKUP(B1212,home!$B$2:$E$405,3,FALSE)</f>
        <v>0.72799999999999998</v>
      </c>
      <c r="G1212">
        <f>VLOOKUP(C1212,away!$B$2:$E$405,4,FALSE)</f>
        <v>0.76629999999999998</v>
      </c>
      <c r="H1212">
        <f>VLOOKUP(A1212,away!$A$2:$E$405,3,FALSE)</f>
        <v>1.0583</v>
      </c>
      <c r="I1212">
        <f>VLOOKUP(C1212,away!$B$2:$E$405,3,FALSE)</f>
        <v>1.1549</v>
      </c>
      <c r="J1212">
        <f>VLOOKUP(B1212,home!$B$2:$E$405,4,FALSE)</f>
        <v>0.99739999999999995</v>
      </c>
      <c r="K1212" s="3">
        <f t="shared" si="1234"/>
        <v>0.80890627999999987</v>
      </c>
      <c r="L1212" s="3">
        <f t="shared" si="1235"/>
        <v>1.2190528702579999</v>
      </c>
      <c r="M1212" s="5">
        <f t="shared" si="1236"/>
        <v>0.13160383090977062</v>
      </c>
      <c r="N1212" s="5">
        <f t="shared" si="1237"/>
        <v>0.10645516529497157</v>
      </c>
      <c r="O1212" s="5">
        <f t="shared" si="1238"/>
        <v>0.16043202780750437</v>
      </c>
      <c r="P1212" s="5">
        <f t="shared" si="1239"/>
        <v>0.12977447480662491</v>
      </c>
      <c r="Q1212" s="5">
        <f t="shared" si="1240"/>
        <v>4.3056125872770273E-2</v>
      </c>
      <c r="R1212" s="5">
        <f t="shared" si="1241"/>
        <v>9.7787561990024752E-2</v>
      </c>
      <c r="S1212" s="5">
        <f t="shared" si="1242"/>
        <v>3.1992636906751651E-2</v>
      </c>
      <c r="T1212" s="5">
        <f t="shared" si="1243"/>
        <v>5.2487693827390332E-2</v>
      </c>
      <c r="U1212" s="5">
        <f t="shared" si="1244"/>
        <v>7.9100972999620309E-2</v>
      </c>
      <c r="V1212" s="5">
        <f t="shared" si="1245"/>
        <v>3.5053248860203849E-3</v>
      </c>
      <c r="W1212" s="5">
        <f t="shared" si="1246"/>
        <v>1.1609456870318117E-2</v>
      </c>
      <c r="X1212" s="5">
        <f t="shared" si="1247"/>
        <v>1.4152541719897755E-2</v>
      </c>
      <c r="Y1212" s="5">
        <f t="shared" si="1248"/>
        <v>8.6263483025437269E-3</v>
      </c>
      <c r="Z1212" s="5">
        <f t="shared" si="1249"/>
        <v>3.9736069373157254E-2</v>
      </c>
      <c r="AA1212" s="5">
        <f t="shared" si="1250"/>
        <v>3.2142756058462563E-2</v>
      </c>
      <c r="AB1212" s="5">
        <f t="shared" si="1251"/>
        <v>1.3000238616099205E-2</v>
      </c>
      <c r="AC1212" s="5">
        <f t="shared" si="1252"/>
        <v>2.1603744974841132E-4</v>
      </c>
      <c r="AD1212" s="5">
        <f t="shared" si="1253"/>
        <v>2.3477406424473671E-3</v>
      </c>
      <c r="AE1212" s="5">
        <f t="shared" si="1254"/>
        <v>2.8620199687968231E-3</v>
      </c>
      <c r="AF1212" s="5">
        <f t="shared" si="1255"/>
        <v>1.7444768288487397E-3</v>
      </c>
      <c r="AG1212" s="5">
        <f t="shared" si="1256"/>
        <v>7.0886982843554325E-4</v>
      </c>
      <c r="AH1212" s="5">
        <f t="shared" si="1257"/>
        <v>1.2110092355529593E-2</v>
      </c>
      <c r="AI1212" s="5">
        <f t="shared" si="1258"/>
        <v>9.7959297577678798E-3</v>
      </c>
      <c r="AJ1212" s="5">
        <f t="shared" si="1259"/>
        <v>3.961994549748658E-3</v>
      </c>
      <c r="AK1212" s="5">
        <f t="shared" si="1260"/>
        <v>1.0682940908724871E-3</v>
      </c>
      <c r="AL1212" s="5">
        <f t="shared" si="1261"/>
        <v>8.5213770407290455E-6</v>
      </c>
      <c r="AM1212" s="5">
        <f t="shared" si="1262"/>
        <v>3.7982042989738197E-4</v>
      </c>
      <c r="AN1212" s="5">
        <f t="shared" si="1263"/>
        <v>4.6302118524903089E-4</v>
      </c>
      <c r="AO1212" s="5">
        <f t="shared" si="1264"/>
        <v>2.8222365243404615E-4</v>
      </c>
      <c r="AP1212" s="5">
        <f t="shared" si="1265"/>
        <v>1.146818511848067E-4</v>
      </c>
      <c r="AQ1212" s="5">
        <f t="shared" si="1266"/>
        <v>3.4950809963334869E-5</v>
      </c>
      <c r="AR1212" s="5">
        <f t="shared" si="1267"/>
        <v>2.9525685690195594E-3</v>
      </c>
      <c r="AS1212" s="5">
        <f t="shared" si="1268"/>
        <v>2.3883512576105348E-3</v>
      </c>
      <c r="AT1212" s="5">
        <f t="shared" si="1269"/>
        <v>9.6597616556352958E-4</v>
      </c>
      <c r="AU1212" s="5">
        <f t="shared" si="1270"/>
        <v>2.6046139555155291E-4</v>
      </c>
      <c r="AV1212" s="5">
        <f t="shared" si="1271"/>
        <v>5.2672214639803787E-5</v>
      </c>
      <c r="AW1212" s="5">
        <f t="shared" si="1272"/>
        <v>2.3341460639124831E-7</v>
      </c>
      <c r="AX1212" s="5">
        <f t="shared" si="1273"/>
        <v>5.1206521836048647E-5</v>
      </c>
      <c r="AY1212" s="5">
        <f t="shared" si="1274"/>
        <v>6.2423457420164051E-5</v>
      </c>
      <c r="AZ1212" s="5">
        <f t="shared" si="1275"/>
        <v>3.8048747469739518E-5</v>
      </c>
      <c r="BA1212" s="5">
        <f t="shared" si="1276"/>
        <v>1.5461144937569257E-5</v>
      </c>
      <c r="BB1212" s="5">
        <f t="shared" si="1277"/>
        <v>4.7119882784046886E-6</v>
      </c>
      <c r="BC1212" s="5">
        <f t="shared" si="1278"/>
        <v>1.1488325670822562E-6</v>
      </c>
      <c r="BD1212" s="5">
        <f t="shared" si="1279"/>
        <v>5.9988953144947453E-4</v>
      </c>
      <c r="BE1212" s="5">
        <f t="shared" si="1280"/>
        <v>4.852544092957374E-4</v>
      </c>
      <c r="BF1212" s="5">
        <f t="shared" si="1281"/>
        <v>1.9626266953850615E-4</v>
      </c>
      <c r="BG1212" s="5">
        <f t="shared" si="1282"/>
        <v>5.2919368639754105E-5</v>
      </c>
      <c r="BH1212" s="5">
        <f t="shared" si="1283"/>
        <v>1.0701702406583035E-5</v>
      </c>
      <c r="BI1212" s="5">
        <f t="shared" si="1284"/>
        <v>1.7313348566752264E-6</v>
      </c>
      <c r="BJ1212" s="8">
        <f t="shared" si="1285"/>
        <v>0.24549813777765772</v>
      </c>
      <c r="BK1212" s="8">
        <f t="shared" si="1286"/>
        <v>0.29716324979337688</v>
      </c>
      <c r="BL1212" s="8">
        <f t="shared" si="1287"/>
        <v>0.41736665684420154</v>
      </c>
      <c r="BM1212" s="8">
        <f t="shared" si="1288"/>
        <v>0.33059273706391318</v>
      </c>
      <c r="BN1212" s="8">
        <f t="shared" si="1289"/>
        <v>0.66910918668166652</v>
      </c>
    </row>
    <row r="1213" spans="1:66" x14ac:dyDescent="0.25">
      <c r="A1213" t="s">
        <v>285</v>
      </c>
      <c r="B1213" t="s">
        <v>363</v>
      </c>
      <c r="C1213" t="s">
        <v>334</v>
      </c>
      <c r="D1213" s="18" t="s">
        <v>551</v>
      </c>
      <c r="E1213">
        <f>VLOOKUP(A1213,home!$A$2:$E$405,3,FALSE)</f>
        <v>1.45</v>
      </c>
      <c r="F1213">
        <f>VLOOKUP(B1213,home!$B$2:$E$405,3,FALSE)</f>
        <v>0.99619999999999997</v>
      </c>
      <c r="G1213">
        <f>VLOOKUP(C1213,away!$B$2:$E$405,4,FALSE)</f>
        <v>1.0728</v>
      </c>
      <c r="H1213">
        <f>VLOOKUP(A1213,away!$A$2:$E$405,3,FALSE)</f>
        <v>1.0583</v>
      </c>
      <c r="I1213">
        <f>VLOOKUP(C1213,away!$B$2:$E$405,3,FALSE)</f>
        <v>0.78739999999999999</v>
      </c>
      <c r="J1213">
        <f>VLOOKUP(B1213,home!$B$2:$E$405,4,FALSE)</f>
        <v>1.1024</v>
      </c>
      <c r="K1213" s="3">
        <f t="shared" si="1234"/>
        <v>1.5496488719999997</v>
      </c>
      <c r="L1213" s="3">
        <f t="shared" si="1235"/>
        <v>0.91863589500800003</v>
      </c>
      <c r="M1213" s="5">
        <f t="shared" si="1236"/>
        <v>8.4730066238869667E-2</v>
      </c>
      <c r="N1213" s="5">
        <f t="shared" si="1237"/>
        <v>0.13130185157154961</v>
      </c>
      <c r="O1213" s="5">
        <f t="shared" si="1238"/>
        <v>7.7836080233431165E-2</v>
      </c>
      <c r="P1213" s="5">
        <f t="shared" si="1239"/>
        <v>0.12061859393463806</v>
      </c>
      <c r="Q1213" s="5">
        <f t="shared" si="1240"/>
        <v>0.10173588308968165</v>
      </c>
      <c r="R1213" s="5">
        <f t="shared" si="1241"/>
        <v>3.5751508614576266E-2</v>
      </c>
      <c r="S1213" s="5">
        <f t="shared" si="1242"/>
        <v>4.2927044225816009E-2</v>
      </c>
      <c r="T1213" s="5">
        <f t="shared" si="1243"/>
        <v>9.3458234016518968E-2</v>
      </c>
      <c r="U1213" s="5">
        <f t="shared" si="1244"/>
        <v>5.5402284996876383E-2</v>
      </c>
      <c r="V1213" s="5">
        <f t="shared" si="1245"/>
        <v>6.7899283586730849E-3</v>
      </c>
      <c r="W1213" s="5">
        <f t="shared" si="1246"/>
        <v>5.2551632157283007E-2</v>
      </c>
      <c r="X1213" s="5">
        <f t="shared" si="1247"/>
        <v>4.8275815640936873E-2</v>
      </c>
      <c r="Y1213" s="5">
        <f t="shared" si="1248"/>
        <v>2.2173948554276627E-2</v>
      </c>
      <c r="Z1213" s="5">
        <f t="shared" si="1249"/>
        <v>1.0947539704679165E-2</v>
      </c>
      <c r="AA1213" s="5">
        <f t="shared" si="1250"/>
        <v>1.6964842554531276E-2</v>
      </c>
      <c r="AB1213" s="5">
        <f t="shared" si="1251"/>
        <v>1.3144774564143496E-2</v>
      </c>
      <c r="AC1213" s="5">
        <f t="shared" si="1252"/>
        <v>6.0411820730729736E-4</v>
      </c>
      <c r="AD1213" s="5">
        <f t="shared" si="1253"/>
        <v>2.0359144373573123E-2</v>
      </c>
      <c r="AE1213" s="5">
        <f t="shared" si="1254"/>
        <v>1.8702640813214436E-2</v>
      </c>
      <c r="AF1213" s="5">
        <f t="shared" si="1255"/>
        <v>8.5904585912301972E-3</v>
      </c>
      <c r="AG1213" s="5">
        <f t="shared" si="1256"/>
        <v>2.6305012054946382E-3</v>
      </c>
      <c r="AH1213" s="5">
        <f t="shared" si="1257"/>
        <v>2.5142007336858897E-3</v>
      </c>
      <c r="AI1213" s="5">
        <f t="shared" si="1258"/>
        <v>3.8961283309379103E-3</v>
      </c>
      <c r="AJ1213" s="5">
        <f t="shared" si="1259"/>
        <v>3.0188154366025876E-3</v>
      </c>
      <c r="AK1213" s="5">
        <f t="shared" si="1260"/>
        <v>1.5593679787024623E-3</v>
      </c>
      <c r="AL1213" s="5">
        <f t="shared" si="1261"/>
        <v>3.4400014998356028E-5</v>
      </c>
      <c r="AM1213" s="5">
        <f t="shared" si="1262"/>
        <v>6.3099050226785433E-3</v>
      </c>
      <c r="AN1213" s="5">
        <f t="shared" si="1263"/>
        <v>5.7965052479237783E-3</v>
      </c>
      <c r="AO1213" s="5">
        <f t="shared" si="1264"/>
        <v>2.6624388931725147E-3</v>
      </c>
      <c r="AP1213" s="5">
        <f t="shared" si="1265"/>
        <v>8.1527064517788062E-4</v>
      </c>
      <c r="AQ1213" s="5">
        <f t="shared" si="1266"/>
        <v>1.8723421970168297E-4</v>
      </c>
      <c r="AR1213" s="5">
        <f t="shared" si="1267"/>
        <v>4.619270082438617E-4</v>
      </c>
      <c r="AS1213" s="5">
        <f t="shared" si="1268"/>
        <v>7.1582466727143483E-4</v>
      </c>
      <c r="AT1213" s="5">
        <f t="shared" si="1269"/>
        <v>5.5463844409347715E-4</v>
      </c>
      <c r="AU1213" s="5">
        <f t="shared" si="1270"/>
        <v>2.8649827975243058E-4</v>
      </c>
      <c r="AV1213" s="5">
        <f t="shared" si="1271"/>
        <v>1.1099293401207357E-4</v>
      </c>
      <c r="AW1213" s="5">
        <f t="shared" si="1272"/>
        <v>1.3602942014095613E-6</v>
      </c>
      <c r="AX1213" s="5">
        <f t="shared" si="1273"/>
        <v>1.6296895334701582E-3</v>
      </c>
      <c r="AY1213" s="5">
        <f t="shared" si="1274"/>
        <v>1.4970913031645289E-3</v>
      </c>
      <c r="AZ1213" s="5">
        <f t="shared" si="1275"/>
        <v>6.8764090459562009E-4</v>
      </c>
      <c r="BA1213" s="5">
        <f t="shared" si="1276"/>
        <v>2.1056387261243604E-4</v>
      </c>
      <c r="BB1213" s="5">
        <f t="shared" si="1277"/>
        <v>4.8357882893418915E-5</v>
      </c>
      <c r="BC1213" s="5">
        <f t="shared" si="1278"/>
        <v>8.8846574064975917E-6</v>
      </c>
      <c r="BD1213" s="5">
        <f t="shared" si="1279"/>
        <v>7.0723788441077922E-5</v>
      </c>
      <c r="BE1213" s="5">
        <f t="shared" si="1280"/>
        <v>1.0959703898128301E-4</v>
      </c>
      <c r="BF1213" s="5">
        <f t="shared" si="1281"/>
        <v>8.4918463915942624E-5</v>
      </c>
      <c r="BG1213" s="5">
        <f t="shared" si="1282"/>
        <v>4.3864600606437718E-5</v>
      </c>
      <c r="BH1213" s="5">
        <f t="shared" si="1283"/>
        <v>1.6993682212624173E-5</v>
      </c>
      <c r="BI1213" s="5">
        <f t="shared" si="1284"/>
        <v>5.2668480943838994E-6</v>
      </c>
      <c r="BJ1213" s="8">
        <f t="shared" si="1285"/>
        <v>0.51963369219655597</v>
      </c>
      <c r="BK1213" s="8">
        <f t="shared" si="1286"/>
        <v>0.25720124228346708</v>
      </c>
      <c r="BL1213" s="8">
        <f t="shared" si="1287"/>
        <v>0.21254924919911244</v>
      </c>
      <c r="BM1213" s="8">
        <f t="shared" si="1288"/>
        <v>0.44686200869210541</v>
      </c>
      <c r="BN1213" s="8">
        <f t="shared" si="1289"/>
        <v>0.55197398368274642</v>
      </c>
    </row>
    <row r="1214" spans="1:66" x14ac:dyDescent="0.25">
      <c r="A1214" t="s">
        <v>285</v>
      </c>
      <c r="B1214" t="s">
        <v>322</v>
      </c>
      <c r="C1214" t="s">
        <v>347</v>
      </c>
      <c r="D1214" s="18" t="s">
        <v>551</v>
      </c>
      <c r="E1214">
        <f>VLOOKUP(A1214,home!$A$2:$E$405,3,FALSE)</f>
        <v>1.45</v>
      </c>
      <c r="F1214">
        <f>VLOOKUP(B1214,home!$B$2:$E$405,3,FALSE)</f>
        <v>1.3027</v>
      </c>
      <c r="G1214">
        <f>VLOOKUP(C1214,away!$B$2:$E$405,4,FALSE)</f>
        <v>0.72799999999999998</v>
      </c>
      <c r="H1214">
        <f>VLOOKUP(A1214,away!$A$2:$E$405,3,FALSE)</f>
        <v>1.0583</v>
      </c>
      <c r="I1214">
        <f>VLOOKUP(C1214,away!$B$2:$E$405,3,FALSE)</f>
        <v>1.5224</v>
      </c>
      <c r="J1214">
        <f>VLOOKUP(B1214,home!$B$2:$E$405,4,FALSE)</f>
        <v>1.2599</v>
      </c>
      <c r="K1214" s="3">
        <f t="shared" si="1234"/>
        <v>1.3751301199999999</v>
      </c>
      <c r="L1214" s="3">
        <f t="shared" si="1235"/>
        <v>2.0298953436080001</v>
      </c>
      <c r="M1214" s="5">
        <f t="shared" si="1236"/>
        <v>3.3205974527306711E-2</v>
      </c>
      <c r="N1214" s="5">
        <f t="shared" si="1237"/>
        <v>4.5662535736452223E-2</v>
      </c>
      <c r="O1214" s="5">
        <f t="shared" si="1238"/>
        <v>6.7404653072945742E-2</v>
      </c>
      <c r="P1214" s="5">
        <f t="shared" si="1239"/>
        <v>9.2690168668758247E-2</v>
      </c>
      <c r="Q1214" s="5">
        <f t="shared" si="1240"/>
        <v>3.1395964123385925E-2</v>
      </c>
      <c r="R1214" s="5">
        <f t="shared" si="1241"/>
        <v>6.8412195705142634E-2</v>
      </c>
      <c r="S1214" s="5">
        <f t="shared" si="1242"/>
        <v>6.4683144299663015E-2</v>
      </c>
      <c r="T1214" s="5">
        <f t="shared" si="1243"/>
        <v>6.3730521382144897E-2</v>
      </c>
      <c r="U1214" s="5">
        <f t="shared" si="1244"/>
        <v>9.4075670889476271E-2</v>
      </c>
      <c r="V1214" s="5">
        <f t="shared" si="1245"/>
        <v>2.006162257949843E-2</v>
      </c>
      <c r="W1214" s="5">
        <f t="shared" si="1246"/>
        <v>1.4391178637502456E-2</v>
      </c>
      <c r="X1214" s="5">
        <f t="shared" si="1247"/>
        <v>2.9212586505297154E-2</v>
      </c>
      <c r="Y1214" s="5">
        <f t="shared" si="1248"/>
        <v>2.9649246660924302E-2</v>
      </c>
      <c r="Z1214" s="5">
        <f t="shared" si="1249"/>
        <v>4.6289865835956089E-2</v>
      </c>
      <c r="AA1214" s="5">
        <f t="shared" si="1250"/>
        <v>6.3654588761782191E-2</v>
      </c>
      <c r="AB1214" s="5">
        <f t="shared" si="1251"/>
        <v>4.3766671141270107E-2</v>
      </c>
      <c r="AC1214" s="5">
        <f t="shared" si="1252"/>
        <v>3.499963498913274E-3</v>
      </c>
      <c r="AD1214" s="5">
        <f t="shared" si="1253"/>
        <v>4.9474358016825476E-3</v>
      </c>
      <c r="AE1214" s="5">
        <f t="shared" si="1254"/>
        <v>1.0042776896634914E-2</v>
      </c>
      <c r="AF1214" s="5">
        <f t="shared" si="1255"/>
        <v>1.0192893029686609E-2</v>
      </c>
      <c r="AG1214" s="5">
        <f t="shared" si="1256"/>
        <v>6.8968353662850965E-3</v>
      </c>
      <c r="AH1214" s="5">
        <f t="shared" si="1257"/>
        <v>2.3490895779161584E-2</v>
      </c>
      <c r="AI1214" s="5">
        <f t="shared" si="1258"/>
        <v>3.2303038331705961E-2</v>
      </c>
      <c r="AJ1214" s="5">
        <f t="shared" si="1259"/>
        <v>2.2210440488721714E-2</v>
      </c>
      <c r="AK1214" s="5">
        <f t="shared" si="1260"/>
        <v>1.0180748564836247E-2</v>
      </c>
      <c r="AL1214" s="5">
        <f t="shared" si="1261"/>
        <v>3.9078775632016527E-4</v>
      </c>
      <c r="AM1214" s="5">
        <f t="shared" si="1262"/>
        <v>1.3606735975320028E-3</v>
      </c>
      <c r="AN1214" s="5">
        <f t="shared" si="1263"/>
        <v>2.762024999800558E-3</v>
      </c>
      <c r="AO1214" s="5">
        <f t="shared" si="1264"/>
        <v>2.8033108430120207E-3</v>
      </c>
      <c r="AP1214" s="5">
        <f t="shared" si="1265"/>
        <v>1.8968092089719727E-3</v>
      </c>
      <c r="AQ1214" s="5">
        <f t="shared" si="1266"/>
        <v>9.6258104525124557E-4</v>
      </c>
      <c r="AR1214" s="5">
        <f t="shared" si="1267"/>
        <v>9.5368119918601904E-3</v>
      </c>
      <c r="AS1214" s="5">
        <f t="shared" si="1268"/>
        <v>1.3114357418784141E-2</v>
      </c>
      <c r="AT1214" s="5">
        <f t="shared" si="1269"/>
        <v>9.0169739455077651E-3</v>
      </c>
      <c r="AU1214" s="5">
        <f t="shared" si="1270"/>
        <v>4.1331708212409878E-3</v>
      </c>
      <c r="AV1214" s="5">
        <f t="shared" si="1271"/>
        <v>1.4209119218484046E-3</v>
      </c>
      <c r="AW1214" s="5">
        <f t="shared" si="1272"/>
        <v>3.030092522892783E-5</v>
      </c>
      <c r="AX1214" s="5">
        <f t="shared" si="1273"/>
        <v>3.1185054124250266E-4</v>
      </c>
      <c r="AY1214" s="5">
        <f t="shared" si="1274"/>
        <v>6.3302396156979051E-4</v>
      </c>
      <c r="AZ1214" s="5">
        <f t="shared" si="1275"/>
        <v>6.4248619599140383E-4</v>
      </c>
      <c r="BA1214" s="5">
        <f t="shared" si="1276"/>
        <v>4.3472657919178923E-4</v>
      </c>
      <c r="BB1214" s="5">
        <f t="shared" si="1277"/>
        <v>2.2061236471101193E-4</v>
      </c>
      <c r="BC1214" s="5">
        <f t="shared" si="1278"/>
        <v>8.9564002373846642E-5</v>
      </c>
      <c r="BD1214" s="5">
        <f t="shared" si="1279"/>
        <v>3.2264550425236526E-3</v>
      </c>
      <c r="BE1214" s="5">
        <f t="shared" si="1280"/>
        <v>4.4367955098001555E-3</v>
      </c>
      <c r="BF1214" s="5">
        <f t="shared" si="1281"/>
        <v>3.0505855709034749E-3</v>
      </c>
      <c r="BG1214" s="5">
        <f t="shared" si="1282"/>
        <v>1.3983173673955875E-3</v>
      </c>
      <c r="BH1214" s="5">
        <f t="shared" si="1283"/>
        <v>4.8071708230619465E-4</v>
      </c>
      <c r="BI1214" s="5">
        <f t="shared" si="1284"/>
        <v>1.322097078155534E-4</v>
      </c>
      <c r="BJ1214" s="8">
        <f t="shared" si="1285"/>
        <v>0.25823963747964424</v>
      </c>
      <c r="BK1214" s="8">
        <f t="shared" si="1286"/>
        <v>0.21516468529202962</v>
      </c>
      <c r="BL1214" s="8">
        <f t="shared" si="1287"/>
        <v>0.47544620911502855</v>
      </c>
      <c r="BM1214" s="8">
        <f t="shared" si="1288"/>
        <v>0.65576618285232624</v>
      </c>
      <c r="BN1214" s="8">
        <f t="shared" si="1289"/>
        <v>0.33877149183399147</v>
      </c>
    </row>
    <row r="1215" spans="1:66" x14ac:dyDescent="0.25">
      <c r="A1215" t="s">
        <v>285</v>
      </c>
      <c r="B1215" t="s">
        <v>351</v>
      </c>
      <c r="C1215" t="s">
        <v>295</v>
      </c>
      <c r="D1215" s="18" t="s">
        <v>551</v>
      </c>
      <c r="E1215">
        <f>VLOOKUP(A1215,home!$A$2:$E$405,3,FALSE)</f>
        <v>1.45</v>
      </c>
      <c r="F1215">
        <f>VLOOKUP(B1215,home!$B$2:$E$405,3,FALSE)</f>
        <v>0.91949999999999998</v>
      </c>
      <c r="G1215">
        <f>VLOOKUP(C1215,away!$B$2:$E$405,4,FALSE)</f>
        <v>1.0345</v>
      </c>
      <c r="H1215">
        <f>VLOOKUP(A1215,away!$A$2:$E$405,3,FALSE)</f>
        <v>1.0583</v>
      </c>
      <c r="I1215">
        <f>VLOOKUP(C1215,away!$B$2:$E$405,3,FALSE)</f>
        <v>1.2599</v>
      </c>
      <c r="J1215">
        <f>VLOOKUP(B1215,home!$B$2:$E$405,4,FALSE)</f>
        <v>0.78739999999999999</v>
      </c>
      <c r="K1215" s="3">
        <f t="shared" si="1234"/>
        <v>1.3792729875</v>
      </c>
      <c r="L1215" s="3">
        <f t="shared" si="1235"/>
        <v>1.0498814986579998</v>
      </c>
      <c r="M1215" s="5">
        <f t="shared" si="1236"/>
        <v>8.8111300420284283E-2</v>
      </c>
      <c r="N1215" s="5">
        <f t="shared" si="1237"/>
        <v>0.12152953656319553</v>
      </c>
      <c r="O1215" s="5">
        <f t="shared" si="1238"/>
        <v>9.2506424133953297E-2</v>
      </c>
      <c r="P1215" s="5">
        <f t="shared" si="1239"/>
        <v>0.12759161197817989</v>
      </c>
      <c r="Q1215" s="5">
        <f t="shared" si="1240"/>
        <v>8.3811203482504606E-2</v>
      </c>
      <c r="R1215" s="5">
        <f t="shared" si="1241"/>
        <v>4.8560391602623723E-2</v>
      </c>
      <c r="S1215" s="5">
        <f t="shared" si="1242"/>
        <v>4.6190498181101221E-2</v>
      </c>
      <c r="T1215" s="5">
        <f t="shared" si="1243"/>
        <v>8.7991831916542501E-2</v>
      </c>
      <c r="U1215" s="5">
        <f t="shared" si="1244"/>
        <v>6.6978036399920754E-2</v>
      </c>
      <c r="V1215" s="5">
        <f t="shared" si="1245"/>
        <v>7.4319135670077906E-3</v>
      </c>
      <c r="W1215" s="5">
        <f t="shared" si="1246"/>
        <v>3.8532843004428156E-2</v>
      </c>
      <c r="X1215" s="5">
        <f t="shared" si="1247"/>
        <v>4.045491896104246E-2</v>
      </c>
      <c r="Y1215" s="5">
        <f t="shared" si="1248"/>
        <v>2.123643547345359E-2</v>
      </c>
      <c r="Z1215" s="5">
        <f t="shared" si="1249"/>
        <v>1.6994218903727321E-2</v>
      </c>
      <c r="AA1215" s="5">
        <f t="shared" si="1250"/>
        <v>2.3439667077572959E-2</v>
      </c>
      <c r="AB1215" s="5">
        <f t="shared" si="1251"/>
        <v>1.6164849818044728E-2</v>
      </c>
      <c r="AC1215" s="5">
        <f t="shared" si="1252"/>
        <v>6.726221747196076E-4</v>
      </c>
      <c r="AD1215" s="5">
        <f t="shared" si="1253"/>
        <v>1.3286827371896525E-2</v>
      </c>
      <c r="AE1215" s="5">
        <f t="shared" si="1254"/>
        <v>1.3949594233616856E-2</v>
      </c>
      <c r="AF1215" s="5">
        <f t="shared" si="1255"/>
        <v>7.3227104498303271E-3</v>
      </c>
      <c r="AG1215" s="5">
        <f t="shared" si="1256"/>
        <v>2.5626594071021542E-3</v>
      </c>
      <c r="AH1215" s="5">
        <f t="shared" si="1257"/>
        <v>4.4604790027918369E-3</v>
      </c>
      <c r="AI1215" s="5">
        <f t="shared" si="1258"/>
        <v>6.1522181998617184E-3</v>
      </c>
      <c r="AJ1215" s="5">
        <f t="shared" si="1259"/>
        <v>4.2427941881375726E-3</v>
      </c>
      <c r="AK1215" s="5">
        <f t="shared" si="1260"/>
        <v>1.9506571384067149E-3</v>
      </c>
      <c r="AL1215" s="5">
        <f t="shared" si="1261"/>
        <v>3.8960245560051534E-5</v>
      </c>
      <c r="AM1215" s="5">
        <f t="shared" si="1262"/>
        <v>3.6652324167264975E-3</v>
      </c>
      <c r="AN1215" s="5">
        <f t="shared" si="1263"/>
        <v>3.8480597026026974E-3</v>
      </c>
      <c r="AO1215" s="5">
        <f t="shared" si="1264"/>
        <v>2.0200033437469882E-3</v>
      </c>
      <c r="AP1215" s="5">
        <f t="shared" si="1265"/>
        <v>7.0692137927575317E-4</v>
      </c>
      <c r="AQ1215" s="5">
        <f t="shared" si="1266"/>
        <v>1.8554591927685197E-4</v>
      </c>
      <c r="AR1215" s="5">
        <f t="shared" si="1267"/>
        <v>9.36594876036727E-4</v>
      </c>
      <c r="AS1215" s="5">
        <f t="shared" si="1268"/>
        <v>1.2918200127483689E-3</v>
      </c>
      <c r="AT1215" s="5">
        <f t="shared" si="1269"/>
        <v>8.9088622414786555E-4</v>
      </c>
      <c r="AU1215" s="5">
        <f t="shared" si="1270"/>
        <v>4.0959176796767356E-4</v>
      </c>
      <c r="AV1215" s="5">
        <f t="shared" si="1271"/>
        <v>1.4123471536504496E-4</v>
      </c>
      <c r="AW1215" s="5">
        <f t="shared" si="1272"/>
        <v>1.5671468643640342E-6</v>
      </c>
      <c r="AX1215" s="5">
        <f t="shared" si="1273"/>
        <v>8.4255934421669908E-4</v>
      </c>
      <c r="AY1215" s="5">
        <f t="shared" si="1274"/>
        <v>8.8458746701452953E-4</v>
      </c>
      <c r="AZ1215" s="5">
        <f t="shared" si="1275"/>
        <v>4.6435600778164905E-4</v>
      </c>
      <c r="BA1215" s="5">
        <f t="shared" si="1276"/>
        <v>1.6250626045354789E-4</v>
      </c>
      <c r="BB1215" s="5">
        <f t="shared" si="1277"/>
        <v>4.2653079066569521E-5</v>
      </c>
      <c r="BC1215" s="5">
        <f t="shared" si="1278"/>
        <v>8.9561357145576359E-6</v>
      </c>
      <c r="BD1215" s="5">
        <f t="shared" si="1279"/>
        <v>1.6388560534814038E-4</v>
      </c>
      <c r="BE1215" s="5">
        <f t="shared" si="1280"/>
        <v>2.2604298849677562E-4</v>
      </c>
      <c r="BF1215" s="5">
        <f t="shared" si="1281"/>
        <v>1.5588749402368793E-4</v>
      </c>
      <c r="BG1215" s="5">
        <f t="shared" si="1282"/>
        <v>7.1670469865313456E-5</v>
      </c>
      <c r="BH1215" s="5">
        <f t="shared" si="1283"/>
        <v>2.4713285771664899E-5</v>
      </c>
      <c r="BI1215" s="5">
        <f t="shared" si="1284"/>
        <v>6.817273499445096E-6</v>
      </c>
      <c r="BJ1215" s="8">
        <f t="shared" si="1285"/>
        <v>0.44350994191948906</v>
      </c>
      <c r="BK1215" s="8">
        <f t="shared" si="1286"/>
        <v>0.27092149403386734</v>
      </c>
      <c r="BL1215" s="8">
        <f t="shared" si="1287"/>
        <v>0.26877466227458391</v>
      </c>
      <c r="BM1215" s="8">
        <f t="shared" si="1288"/>
        <v>0.43720682863077615</v>
      </c>
      <c r="BN1215" s="8">
        <f t="shared" si="1289"/>
        <v>0.56211046818074129</v>
      </c>
    </row>
    <row r="1216" spans="1:66" x14ac:dyDescent="0.25">
      <c r="A1216" t="s">
        <v>287</v>
      </c>
      <c r="B1216" t="s">
        <v>314</v>
      </c>
      <c r="C1216" t="s">
        <v>359</v>
      </c>
      <c r="D1216" s="18" t="s">
        <v>551</v>
      </c>
      <c r="E1216">
        <f>VLOOKUP(A1216,home!$A$2:$E$405,3,FALSE)</f>
        <v>1.1707000000000001</v>
      </c>
      <c r="F1216">
        <f>VLOOKUP(B1216,home!$B$2:$E$405,3,FALSE)</f>
        <v>0.97619999999999996</v>
      </c>
      <c r="G1216">
        <f>VLOOKUP(C1216,away!$B$2:$E$405,4,FALSE)</f>
        <v>1.0249999999999999</v>
      </c>
      <c r="H1216">
        <f>VLOOKUP(A1216,away!$A$2:$E$405,3,FALSE)</f>
        <v>0.82930000000000004</v>
      </c>
      <c r="I1216">
        <f>VLOOKUP(C1216,away!$B$2:$E$405,3,FALSE)</f>
        <v>0.78380000000000005</v>
      </c>
      <c r="J1216">
        <f>VLOOKUP(B1216,home!$B$2:$E$405,4,FALSE)</f>
        <v>0.74650000000000005</v>
      </c>
      <c r="K1216" s="3">
        <f t="shared" si="1234"/>
        <v>1.1714082735</v>
      </c>
      <c r="L1216" s="3">
        <f t="shared" si="1235"/>
        <v>0.48522898631000011</v>
      </c>
      <c r="M1216" s="5">
        <f t="shared" si="1236"/>
        <v>0.19077944434548841</v>
      </c>
      <c r="N1216" s="5">
        <f t="shared" si="1237"/>
        <v>0.22348061952003789</v>
      </c>
      <c r="O1216" s="5">
        <f t="shared" si="1238"/>
        <v>9.2571716388546402E-2</v>
      </c>
      <c r="P1216" s="5">
        <f t="shared" si="1239"/>
        <v>0.10843927446963879</v>
      </c>
      <c r="Q1216" s="5">
        <f t="shared" si="1240"/>
        <v>0.13089352333633902</v>
      </c>
      <c r="R1216" s="5">
        <f t="shared" si="1241"/>
        <v>2.2459240052095597E-2</v>
      </c>
      <c r="S1216" s="5">
        <f t="shared" si="1242"/>
        <v>1.5409254765160635E-2</v>
      </c>
      <c r="T1216" s="5">
        <f t="shared" si="1243"/>
        <v>6.3513331643036117E-2</v>
      </c>
      <c r="U1216" s="5">
        <f t="shared" si="1244"/>
        <v>2.6308939613547355E-2</v>
      </c>
      <c r="V1216" s="5">
        <f t="shared" si="1245"/>
        <v>9.7318218403366521E-4</v>
      </c>
      <c r="W1216" s="5">
        <f t="shared" si="1246"/>
        <v>5.1109918727917605E-2</v>
      </c>
      <c r="X1216" s="5">
        <f t="shared" si="1247"/>
        <v>2.4800014054733945E-2</v>
      </c>
      <c r="Y1216" s="5">
        <f t="shared" si="1248"/>
        <v>6.0168428401261541E-3</v>
      </c>
      <c r="Z1216" s="5">
        <f t="shared" si="1249"/>
        <v>3.6326247612571E-3</v>
      </c>
      <c r="AA1216" s="5">
        <f t="shared" si="1250"/>
        <v>4.2552866998575292E-3</v>
      </c>
      <c r="AB1216" s="5">
        <f t="shared" si="1251"/>
        <v>2.4923390231638112E-3</v>
      </c>
      <c r="AC1216" s="5">
        <f t="shared" si="1252"/>
        <v>3.4572373063250323E-5</v>
      </c>
      <c r="AD1216" s="5">
        <f t="shared" si="1253"/>
        <v>1.4967645413948827E-2</v>
      </c>
      <c r="AE1216" s="5">
        <f t="shared" si="1254"/>
        <v>7.2627354116579102E-3</v>
      </c>
      <c r="AF1216" s="5">
        <f t="shared" si="1255"/>
        <v>1.7620448708182547E-3</v>
      </c>
      <c r="AG1216" s="5">
        <f t="shared" si="1256"/>
        <v>2.8499841549995889E-4</v>
      </c>
      <c r="AH1216" s="5">
        <f t="shared" si="1257"/>
        <v>4.406637076373472E-4</v>
      </c>
      <c r="AI1216" s="5">
        <f t="shared" si="1258"/>
        <v>5.1619711295757366E-4</v>
      </c>
      <c r="AJ1216" s="5">
        <f t="shared" si="1259"/>
        <v>3.0233878443765798E-4</v>
      </c>
      <c r="AK1216" s="5">
        <f t="shared" si="1260"/>
        <v>1.1805405116340182E-4</v>
      </c>
      <c r="AL1216" s="5">
        <f t="shared" si="1261"/>
        <v>7.8603920134778535E-7</v>
      </c>
      <c r="AM1216" s="5">
        <f t="shared" si="1262"/>
        <v>3.5066447345427965E-3</v>
      </c>
      <c r="AN1216" s="5">
        <f t="shared" si="1263"/>
        <v>1.7015256698915003E-3</v>
      </c>
      <c r="AO1216" s="5">
        <f t="shared" si="1264"/>
        <v>4.1281478799094833E-4</v>
      </c>
      <c r="AP1216" s="5">
        <f t="shared" si="1265"/>
        <v>6.6769900370208481E-5</v>
      </c>
      <c r="AQ1216" s="5">
        <f t="shared" si="1266"/>
        <v>8.0996727681639898E-6</v>
      </c>
      <c r="AR1216" s="5">
        <f t="shared" si="1267"/>
        <v>4.2764560832095261E-5</v>
      </c>
      <c r="AS1216" s="5">
        <f t="shared" si="1268"/>
        <v>5.0094760371310429E-5</v>
      </c>
      <c r="AT1216" s="5">
        <f t="shared" si="1269"/>
        <v>2.9340708378976493E-5</v>
      </c>
      <c r="AU1216" s="5">
        <f t="shared" si="1270"/>
        <v>1.1456649515161275E-5</v>
      </c>
      <c r="AV1216" s="5">
        <f t="shared" si="1271"/>
        <v>3.3551035071624224E-6</v>
      </c>
      <c r="AW1216" s="5">
        <f t="shared" si="1272"/>
        <v>1.2410712885889219E-8</v>
      </c>
      <c r="AX1216" s="5">
        <f t="shared" si="1273"/>
        <v>6.8461877571144095E-4</v>
      </c>
      <c r="AY1216" s="5">
        <f t="shared" si="1274"/>
        <v>3.3219687454725573E-4</v>
      </c>
      <c r="AZ1216" s="5">
        <f t="shared" si="1275"/>
        <v>8.0595776345957596E-5</v>
      </c>
      <c r="BA1216" s="5">
        <f t="shared" si="1276"/>
        <v>1.3035802285738828E-5</v>
      </c>
      <c r="BB1216" s="5">
        <f t="shared" si="1277"/>
        <v>1.5813372822116584E-6</v>
      </c>
      <c r="BC1216" s="5">
        <f t="shared" si="1278"/>
        <v>1.5346213729235477E-7</v>
      </c>
      <c r="BD1216" s="5">
        <f t="shared" si="1279"/>
        <v>3.4584340837583171E-6</v>
      </c>
      <c r="BE1216" s="5">
        <f t="shared" si="1280"/>
        <v>4.0512382990688845E-6</v>
      </c>
      <c r="BF1216" s="5">
        <f t="shared" si="1281"/>
        <v>2.3728270307246799E-6</v>
      </c>
      <c r="BG1216" s="5">
        <f t="shared" si="1282"/>
        <v>9.2651640512510925E-7</v>
      </c>
      <c r="BH1216" s="5">
        <f t="shared" si="1283"/>
        <v>2.7133224562425786E-7</v>
      </c>
      <c r="BI1216" s="5">
        <f t="shared" si="1284"/>
        <v>6.3568167478317944E-8</v>
      </c>
      <c r="BJ1216" s="8">
        <f t="shared" si="1285"/>
        <v>0.53089971102798916</v>
      </c>
      <c r="BK1216" s="8">
        <f t="shared" si="1286"/>
        <v>0.31596871105113333</v>
      </c>
      <c r="BL1216" s="8">
        <f t="shared" si="1287"/>
        <v>0.14961293113224319</v>
      </c>
      <c r="BM1216" s="8">
        <f t="shared" si="1288"/>
        <v>0.23115797539664235</v>
      </c>
      <c r="BN1216" s="8">
        <f t="shared" si="1289"/>
        <v>0.76862381811214608</v>
      </c>
    </row>
    <row r="1217" spans="1:66" x14ac:dyDescent="0.25">
      <c r="A1217" t="s">
        <v>287</v>
      </c>
      <c r="B1217" t="s">
        <v>315</v>
      </c>
      <c r="C1217" t="s">
        <v>329</v>
      </c>
      <c r="D1217" s="18" t="s">
        <v>551</v>
      </c>
      <c r="E1217">
        <f>VLOOKUP(A1217,home!$A$2:$E$405,3,FALSE)</f>
        <v>1.1707000000000001</v>
      </c>
      <c r="F1217">
        <f>VLOOKUP(B1217,home!$B$2:$E$405,3,FALSE)</f>
        <v>0.65129999999999999</v>
      </c>
      <c r="G1217">
        <f>VLOOKUP(C1217,away!$B$2:$E$405,4,FALSE)</f>
        <v>0.77280000000000004</v>
      </c>
      <c r="H1217">
        <f>VLOOKUP(A1217,away!$A$2:$E$405,3,FALSE)</f>
        <v>0.82930000000000004</v>
      </c>
      <c r="I1217">
        <f>VLOOKUP(C1217,away!$B$2:$E$405,3,FALSE)</f>
        <v>1.2058</v>
      </c>
      <c r="J1217">
        <f>VLOOKUP(B1217,home!$B$2:$E$405,4,FALSE)</f>
        <v>1.4699</v>
      </c>
      <c r="K1217" s="3">
        <f t="shared" ref="K1217:K1223" si="1290">E1217*F1217*G1217</f>
        <v>0.58924215604800012</v>
      </c>
      <c r="L1217" s="3">
        <f t="shared" ref="L1217:L1223" si="1291">H1217*I1217*J1217</f>
        <v>1.4698558148060001</v>
      </c>
      <c r="M1217" s="5">
        <f t="shared" ref="M1217:M1223" si="1292">_xlfn.POISSON.DIST(0,K1217,FALSE) * _xlfn.POISSON.DIST(0,L1217,FALSE)</f>
        <v>0.12756898895791405</v>
      </c>
      <c r="N1217" s="5">
        <f t="shared" ref="N1217:N1223" si="1293">_xlfn.POISSON.DIST(1,K1217,FALSE) * _xlfn.POISSON.DIST(0,L1217,FALSE)</f>
        <v>7.5169026098424782E-2</v>
      </c>
      <c r="O1217" s="5">
        <f t="shared" ref="O1217:O1223" si="1294">_xlfn.POISSON.DIST(0,K1217,FALSE) * _xlfn.POISSON.DIST(1,L1217,FALSE)</f>
        <v>0.18750802020871238</v>
      </c>
      <c r="P1217" s="5">
        <f t="shared" ref="P1217:P1223" si="1295">_xlfn.POISSON.DIST(1,K1217,FALSE) * _xlfn.POISSON.DIST(1,L1217,FALSE)</f>
        <v>0.11048763010407364</v>
      </c>
      <c r="Q1217" s="5">
        <f t="shared" ref="Q1217:Q1223" si="1296">_xlfn.POISSON.DIST(2,K1217,FALSE) * _xlfn.POISSON.DIST(0,L1217,FALSE)</f>
        <v>2.2146379503132106E-2</v>
      </c>
      <c r="R1217" s="5">
        <f t="shared" ref="R1217:R1223" si="1297">_xlfn.POISSON.DIST(0,K1217,FALSE) * _xlfn.POISSON.DIST(2,L1217,FALSE)</f>
        <v>0.13780487691326845</v>
      </c>
      <c r="S1217" s="5">
        <f t="shared" ref="S1217:S1223" si="1298">_xlfn.POISSON.DIST(2,K1217,FALSE) * _xlfn.POISSON.DIST(2,L1217,FALSE)</f>
        <v>2.3923361989726902E-2</v>
      </c>
      <c r="T1217" s="5">
        <f t="shared" ref="T1217:T1223" si="1299">_xlfn.POISSON.DIST(2,K1217,FALSE) * _xlfn.POISSON.DIST(1,L1217,FALSE)</f>
        <v>3.2551984689579143E-2</v>
      </c>
      <c r="U1217" s="5">
        <f t="shared" ref="U1217:U1223" si="1300">_xlfn.POISSON.DIST(1,K1217,FALSE) * _xlfn.POISSON.DIST(2,L1217,FALSE)</f>
        <v>8.1200442786303575E-2</v>
      </c>
      <c r="V1217" s="5">
        <f t="shared" ref="V1217:V1223" si="1301">_xlfn.POISSON.DIST(3,K1217,FALSE) * _xlfn.POISSON.DIST(3,L1217,FALSE)</f>
        <v>2.3022275519386476E-3</v>
      </c>
      <c r="W1217" s="5">
        <f t="shared" ref="W1217:W1223" si="1302">_xlfn.POISSON.DIST(3,K1217,FALSE) * _xlfn.POISSON.DIST(0,L1217,FALSE)</f>
        <v>4.3498601356942671E-3</v>
      </c>
      <c r="X1217" s="5">
        <f t="shared" ref="X1217:X1223" si="1303">_xlfn.POISSON.DIST(3,K1217,FALSE) * _xlfn.POISSON.DIST(1,L1217,FALSE)</f>
        <v>6.3936672140430355E-3</v>
      </c>
      <c r="Y1217" s="5">
        <f t="shared" ref="Y1217:Y1223" si="1304">_xlfn.POISSON.DIST(3,K1217,FALSE) * _xlfn.POISSON.DIST(2,L1217,FALSE)</f>
        <v>4.6988844662478185E-3</v>
      </c>
      <c r="Z1217" s="5">
        <f t="shared" ref="Z1217:Z1223" si="1305">_xlfn.POISSON.DIST(0,K1217,FALSE) * _xlfn.POISSON.DIST(3,L1217,FALSE)</f>
        <v>6.7517766546530911E-2</v>
      </c>
      <c r="AA1217" s="5">
        <f t="shared" ref="AA1217:AA1223" si="1306">_xlfn.POISSON.DIST(1,K1217,FALSE) * _xlfn.POISSON.DIST(3,L1217,FALSE)</f>
        <v>3.9784314331423404E-2</v>
      </c>
      <c r="AB1217" s="5">
        <f t="shared" ref="AB1217:AB1223" si="1307">_xlfn.POISSON.DIST(2,K1217,FALSE) * _xlfn.POISSON.DIST(3,L1217,FALSE)</f>
        <v>1.1721297576769641E-2</v>
      </c>
      <c r="AC1217" s="5">
        <f t="shared" ref="AC1217:AC1223" si="1308">_xlfn.POISSON.DIST(4,K1217,FALSE) * _xlfn.POISSON.DIST(4,L1217,FALSE)</f>
        <v>1.2462260041208083E-4</v>
      </c>
      <c r="AD1217" s="5">
        <f t="shared" ref="AD1217:AD1223" si="1309">_xlfn.POISSON.DIST(4,K1217,FALSE) * _xlfn.POISSON.DIST(0,L1217,FALSE)</f>
        <v>6.4078024121593403E-4</v>
      </c>
      <c r="AE1217" s="5">
        <f t="shared" ref="AE1217:AE1223" si="1310">_xlfn.POISSON.DIST(4,K1217,FALSE) * _xlfn.POISSON.DIST(1,L1217,FALSE)</f>
        <v>9.4185456356403214E-4</v>
      </c>
      <c r="AF1217" s="5">
        <f t="shared" ref="AF1217:AF1223" si="1311">_xlfn.POISSON.DIST(4,K1217,FALSE) * _xlfn.POISSON.DIST(2,L1217,FALSE)</f>
        <v>6.9219520347808014E-4</v>
      </c>
      <c r="AG1217" s="5">
        <f t="shared" ref="AG1217:AG1223" si="1312">_xlfn.POISSON.DIST(4,K1217,FALSE) * _xlfn.POISSON.DIST(3,L1217,FALSE)</f>
        <v>3.3914238160435945E-4</v>
      </c>
      <c r="AH1217" s="5">
        <f t="shared" ref="AH1217:AH1223" si="1313">_xlfn.POISSON.DIST(0,K1217,FALSE) * _xlfn.POISSON.DIST(4,L1217,FALSE)</f>
        <v>2.4810345440283127E-2</v>
      </c>
      <c r="AI1217" s="5">
        <f t="shared" ref="AI1217:AI1223" si="1314">_xlfn.POISSON.DIST(1,K1217,FALSE) * _xlfn.POISSON.DIST(4,L1217,FALSE)</f>
        <v>1.4619301439528097E-2</v>
      </c>
      <c r="AJ1217" s="5">
        <f t="shared" ref="AJ1217:AJ1223" si="1315">_xlfn.POISSON.DIST(2,K1217,FALSE) * _xlfn.POISSON.DIST(4,L1217,FALSE)</f>
        <v>4.3071543500715842E-3</v>
      </c>
      <c r="AK1217" s="5">
        <f t="shared" ref="AK1217:AK1223" si="1316">_xlfn.POISSON.DIST(3,K1217,FALSE) * _xlfn.POISSON.DIST(4,L1217,FALSE)</f>
        <v>8.4598563855590113E-4</v>
      </c>
      <c r="AL1217" s="5">
        <f t="shared" ref="AL1217:AL1223" si="1317">_xlfn.POISSON.DIST(5,K1217,FALSE) * _xlfn.POISSON.DIST(5,L1217,FALSE)</f>
        <v>4.3174304004181934E-6</v>
      </c>
      <c r="AM1217" s="5">
        <f t="shared" ref="AM1217:AM1223" si="1318">_xlfn.POISSON.DIST(5,K1217,FALSE) * _xlfn.POISSON.DIST(0,L1217,FALSE)</f>
        <v>7.5514946177406955E-5</v>
      </c>
      <c r="AN1217" s="5">
        <f t="shared" ref="AN1217:AN1223" si="1319">_xlfn.POISSON.DIST(5,K1217,FALSE) * _xlfn.POISSON.DIST(1,L1217,FALSE)</f>
        <v>1.1099608274362374E-4</v>
      </c>
      <c r="AO1217" s="5">
        <f t="shared" ref="AO1217:AO1223" si="1320">_xlfn.POISSON.DIST(5,K1217,FALSE) * _xlfn.POISSON.DIST(2,L1217,FALSE)</f>
        <v>8.1574118820701666E-5</v>
      </c>
      <c r="AP1217" s="5">
        <f t="shared" ref="AP1217:AP1223" si="1321">_xlfn.POISSON.DIST(5,K1217,FALSE) * _xlfn.POISSON.DIST(3,L1217,FALSE)</f>
        <v>3.9967397628761296E-5</v>
      </c>
      <c r="AQ1217" s="5">
        <f t="shared" ref="AQ1217:AQ1223" si="1322">_xlfn.POISSON.DIST(5,K1217,FALSE) * _xlfn.POISSON.DIST(4,L1217,FALSE)</f>
        <v>1.4686577951824585E-5</v>
      </c>
      <c r="AR1217" s="5">
        <f t="shared" ref="AR1217:AR1223" si="1323">_xlfn.POISSON.DIST(0,K1217,FALSE) * _xlfn.POISSON.DIST(5,L1217,FALSE)</f>
        <v>7.2935261025491383E-3</v>
      </c>
      <c r="AS1217" s="5">
        <f t="shared" ref="AS1217:AS1223" si="1324">_xlfn.POISSON.DIST(1,K1217,FALSE) * _xlfn.POISSON.DIST(5,L1217,FALSE)</f>
        <v>4.2976530458584215E-3</v>
      </c>
      <c r="AT1217" s="5">
        <f t="shared" ref="AT1217:AT1223" si="1325">_xlfn.POISSON.DIST(2,K1217,FALSE) * _xlfn.POISSON.DIST(5,L1217,FALSE)</f>
        <v>1.2661791733439356E-3</v>
      </c>
      <c r="AU1217" s="5">
        <f t="shared" ref="AU1217:AU1223" si="1326">_xlfn.POISSON.DIST(3,K1217,FALSE) * _xlfn.POISSON.DIST(5,L1217,FALSE)</f>
        <v>2.4869538201475176E-4</v>
      </c>
      <c r="AV1217" s="5">
        <f t="shared" ref="AV1217:AV1223" si="1327">_xlfn.POISSON.DIST(4,K1217,FALSE) * _xlfn.POISSON.DIST(5,L1217,FALSE)</f>
        <v>3.6635450774388334E-5</v>
      </c>
      <c r="AW1217" s="5">
        <f t="shared" ref="AW1217:AW1223" si="1328">_xlfn.POISSON.DIST(6,K1217,FALSE) * _xlfn.POISSON.DIST(6,L1217,FALSE)</f>
        <v>1.0387030077219647E-7</v>
      </c>
      <c r="AX1217" s="5">
        <f t="shared" ref="AX1217:AX1223" si="1329">_xlfn.POISSON.DIST(6,K1217,FALSE) * _xlfn.POISSON.DIST(0,L1217,FALSE)</f>
        <v>7.4160982832373215E-6</v>
      </c>
      <c r="AY1217" s="5">
        <f t="shared" ref="AY1217:AY1223" si="1330">_xlfn.POISSON.DIST(6,K1217,FALSE) * _xlfn.POISSON.DIST(1,L1217,FALSE)</f>
        <v>1.0900595184789172E-5</v>
      </c>
      <c r="AZ1217" s="5">
        <f t="shared" ref="AZ1217:AZ1223" si="1331">_xlfn.POISSON.DIST(6,K1217,FALSE) * _xlfn.POISSON.DIST(2,L1217,FALSE)</f>
        <v>8.0111516086043261E-6</v>
      </c>
      <c r="BA1217" s="5">
        <f t="shared" ref="BA1217:BA1223" si="1332">_xlfn.POISSON.DIST(6,K1217,FALSE) * _xlfn.POISSON.DIST(3,L1217,FALSE)</f>
        <v>3.9250792583998367E-6</v>
      </c>
      <c r="BB1217" s="5">
        <f t="shared" ref="BB1217:BB1223" si="1333">_xlfn.POISSON.DIST(6,K1217,FALSE) * _xlfn.POISSON.DIST(4,L1217,FALSE)</f>
        <v>1.4423251428833557E-6</v>
      </c>
      <c r="BC1217" s="5">
        <f t="shared" ref="BC1217:BC1223" si="1334">_xlfn.POISSON.DIST(6,K1217,FALSE) * _xlfn.POISSON.DIST(5,L1217,FALSE)</f>
        <v>4.2400199962159919E-7</v>
      </c>
      <c r="BD1217" s="5">
        <f t="shared" ref="BD1217:BD1223" si="1335">_xlfn.POISSON.DIST(0,K1217,FALSE) * _xlfn.POISSON.DIST(6,L1217,FALSE)</f>
        <v>1.7867386253785317E-3</v>
      </c>
      <c r="BE1217" s="5">
        <f t="shared" ref="BE1217:BE1223" si="1336">_xlfn.POISSON.DIST(1,K1217,FALSE) * _xlfn.POISSON.DIST(6,L1217,FALSE)</f>
        <v>1.0528217199122858E-3</v>
      </c>
      <c r="BF1217" s="5">
        <f t="shared" ref="BF1217:BF1223" si="1337">_xlfn.POISSON.DIST(2,K1217,FALSE) * _xlfn.POISSON.DIST(6,L1217,FALSE)</f>
        <v>3.1018347008763956E-4</v>
      </c>
      <c r="BG1217" s="5">
        <f t="shared" ref="BG1217:BG1223" si="1338">_xlfn.POISSON.DIST(3,K1217,FALSE) * _xlfn.POISSON.DIST(6,L1217,FALSE)</f>
        <v>6.0924392228297037E-5</v>
      </c>
      <c r="BH1217" s="5">
        <f t="shared" ref="BH1217:BH1223" si="1339">_xlfn.POISSON.DIST(4,K1217,FALSE) * _xlfn.POISSON.DIST(6,L1217,FALSE)</f>
        <v>8.9748050581289417E-6</v>
      </c>
      <c r="BI1217" s="5">
        <f t="shared" ref="BI1217:BI1223" si="1340">_xlfn.POISSON.DIST(5,K1217,FALSE) * _xlfn.POISSON.DIST(6,L1217,FALSE)</f>
        <v>1.0576666965124794E-6</v>
      </c>
      <c r="BJ1217" s="8">
        <f t="shared" ref="BJ1217:BJ1223" si="1341">SUM(N1217,Q1217,T1217,W1217,X1217,Y1217,AD1217,AE1217,AF1217,AG1217,AM1217,AN1217,AO1217,AP1217,AQ1217,AX1217,AY1217,AZ1217,BA1217,BB1217,BC1217)</f>
        <v>0.14827863287178336</v>
      </c>
      <c r="BK1217" s="8">
        <f t="shared" ref="BK1217:BK1223" si="1342">SUM(M1217,P1217,S1217,V1217,AC1217,AL1217,AY1217)</f>
        <v>0.26442204922965051</v>
      </c>
      <c r="BL1217" s="8">
        <f t="shared" ref="BL1217:BL1223" si="1343">SUM(O1217,R1217,U1217,AA1217,AB1217,AH1217,AI1217,AJ1217,AK1217,AR1217,AS1217,AT1217,AU1217,AV1217,BD1217,BE1217,BF1217,BG1217,BH1217,BI1217)</f>
        <v>0.51896512851881815</v>
      </c>
      <c r="BM1217" s="8">
        <f t="shared" ref="BM1217:BM1223" si="1344">SUM(S1217:BI1217)</f>
        <v>0.33848785865637365</v>
      </c>
      <c r="BN1217" s="8">
        <f t="shared" ref="BN1217:BN1223" si="1345">SUM(M1217:R1217)</f>
        <v>0.6606849217855254</v>
      </c>
    </row>
    <row r="1218" spans="1:66" x14ac:dyDescent="0.25">
      <c r="A1218" t="s">
        <v>287</v>
      </c>
      <c r="B1218" t="s">
        <v>490</v>
      </c>
      <c r="C1218" t="s">
        <v>489</v>
      </c>
      <c r="D1218" s="18" t="s">
        <v>551</v>
      </c>
      <c r="E1218">
        <f>VLOOKUP(A1218,home!$A$2:$E$405,3,FALSE)</f>
        <v>1.1707000000000001</v>
      </c>
      <c r="F1218">
        <f>VLOOKUP(B1218,home!$B$2:$E$405,3,FALSE)</f>
        <v>1.1959</v>
      </c>
      <c r="G1218">
        <f>VLOOKUP(C1218,away!$B$2:$E$405,4,FALSE)</f>
        <v>0.89490000000000003</v>
      </c>
      <c r="H1218">
        <f>VLOOKUP(A1218,away!$A$2:$E$405,3,FALSE)</f>
        <v>0.82930000000000004</v>
      </c>
      <c r="I1218">
        <f>VLOOKUP(C1218,away!$B$2:$E$405,3,FALSE)</f>
        <v>1.1484000000000001</v>
      </c>
      <c r="J1218">
        <f>VLOOKUP(B1218,home!$B$2:$E$405,4,FALSE)</f>
        <v>1.0852999999999999</v>
      </c>
      <c r="K1218" s="3">
        <f t="shared" si="1290"/>
        <v>1.252895912337</v>
      </c>
      <c r="L1218" s="3">
        <f t="shared" si="1291"/>
        <v>1.0336051206360002</v>
      </c>
      <c r="M1218" s="5">
        <f t="shared" si="1292"/>
        <v>0.10162141047949025</v>
      </c>
      <c r="N1218" s="5">
        <f t="shared" si="1293"/>
        <v>0.12732104979567371</v>
      </c>
      <c r="O1218" s="5">
        <f t="shared" si="1294"/>
        <v>0.105036410237854</v>
      </c>
      <c r="P1218" s="5">
        <f t="shared" si="1295"/>
        <v>0.13159968903355951</v>
      </c>
      <c r="Q1218" s="5">
        <f t="shared" si="1296"/>
        <v>7.9760011421727631E-2</v>
      </c>
      <c r="R1218" s="5">
        <f t="shared" si="1297"/>
        <v>5.4283085737534743E-2</v>
      </c>
      <c r="S1218" s="5">
        <f t="shared" si="1298"/>
        <v>4.2605387171891468E-2</v>
      </c>
      <c r="T1218" s="5">
        <f t="shared" si="1299"/>
        <v>8.2440356227483524E-2</v>
      </c>
      <c r="U1218" s="5">
        <f t="shared" si="1300"/>
        <v>6.8011056229596176E-2</v>
      </c>
      <c r="V1218" s="5">
        <f t="shared" si="1301"/>
        <v>6.1304400722030101E-3</v>
      </c>
      <c r="W1218" s="5">
        <f t="shared" si="1302"/>
        <v>3.3310330759411651E-2</v>
      </c>
      <c r="X1218" s="5">
        <f t="shared" si="1303"/>
        <v>3.4429728443006742E-2</v>
      </c>
      <c r="Y1218" s="5">
        <f t="shared" si="1304"/>
        <v>1.7793371810399354E-2</v>
      </c>
      <c r="Z1218" s="5">
        <f t="shared" si="1305"/>
        <v>1.8702425127412981E-2</v>
      </c>
      <c r="AA1218" s="5">
        <f t="shared" si="1306"/>
        <v>2.3432191992924522E-2</v>
      </c>
      <c r="AB1218" s="5">
        <f t="shared" si="1307"/>
        <v>1.4679048782515461E-2</v>
      </c>
      <c r="AC1218" s="5">
        <f t="shared" si="1308"/>
        <v>4.9618235181331032E-4</v>
      </c>
      <c r="AD1218" s="5">
        <f t="shared" si="1309"/>
        <v>1.0433594311765073E-2</v>
      </c>
      <c r="AE1218" s="5">
        <f t="shared" si="1310"/>
        <v>1.0784216507279022E-2</v>
      </c>
      <c r="AF1218" s="5">
        <f t="shared" si="1311"/>
        <v>5.5733107019854383E-3</v>
      </c>
      <c r="AG1218" s="5">
        <f t="shared" si="1312"/>
        <v>1.9202008268225238E-3</v>
      </c>
      <c r="AH1218" s="5">
        <f t="shared" si="1313"/>
        <v>4.8327305950013628E-3</v>
      </c>
      <c r="AI1218" s="5">
        <f t="shared" si="1314"/>
        <v>6.0549084079031656E-3</v>
      </c>
      <c r="AJ1218" s="5">
        <f t="shared" si="1315"/>
        <v>3.7930849969184054E-3</v>
      </c>
      <c r="AK1218" s="5">
        <f t="shared" si="1316"/>
        <v>1.5841135625952903E-3</v>
      </c>
      <c r="AL1218" s="5">
        <f t="shared" si="1317"/>
        <v>2.5702238492645428E-5</v>
      </c>
      <c r="AM1218" s="5">
        <f t="shared" si="1318"/>
        <v>2.6144415328386069E-3</v>
      </c>
      <c r="AN1218" s="5">
        <f t="shared" si="1319"/>
        <v>2.7023001559454175E-3</v>
      </c>
      <c r="AO1218" s="5">
        <f t="shared" si="1320"/>
        <v>1.3965556393403225E-3</v>
      </c>
      <c r="AP1218" s="5">
        <f t="shared" si="1321"/>
        <v>4.8116235335841359E-4</v>
      </c>
      <c r="AQ1218" s="5">
        <f t="shared" si="1322"/>
        <v>1.2433296807213117E-4</v>
      </c>
      <c r="AR1218" s="5">
        <f t="shared" si="1323"/>
        <v>9.990270179295348E-4</v>
      </c>
      <c r="AS1218" s="5">
        <f t="shared" si="1324"/>
        <v>1.2516768670781371E-3</v>
      </c>
      <c r="AT1218" s="5">
        <f t="shared" si="1325"/>
        <v>7.8411041516449032E-4</v>
      </c>
      <c r="AU1218" s="5">
        <f t="shared" si="1326"/>
        <v>3.2746957799348591E-4</v>
      </c>
      <c r="AV1218" s="5">
        <f t="shared" si="1327"/>
        <v>1.0257132392069023E-4</v>
      </c>
      <c r="AW1218" s="5">
        <f t="shared" si="1328"/>
        <v>9.2456637094348998E-7</v>
      </c>
      <c r="AX1218" s="5">
        <f t="shared" si="1329"/>
        <v>5.4593718492292813E-4</v>
      </c>
      <c r="AY1218" s="5">
        <f t="shared" si="1330"/>
        <v>5.6428346988194147E-4</v>
      </c>
      <c r="AZ1218" s="5">
        <f t="shared" si="1331"/>
        <v>2.9162314198011237E-4</v>
      </c>
      <c r="BA1218" s="5">
        <f t="shared" si="1332"/>
        <v>1.0047439094886784E-4</v>
      </c>
      <c r="BB1218" s="5">
        <f t="shared" si="1333"/>
        <v>2.5962711244383294E-5</v>
      </c>
      <c r="BC1218" s="5">
        <f t="shared" si="1334"/>
        <v>5.367038257557688E-6</v>
      </c>
      <c r="BD1218" s="5">
        <f t="shared" si="1335"/>
        <v>1.7209990689761331E-4</v>
      </c>
      <c r="BE1218" s="5">
        <f t="shared" si="1336"/>
        <v>2.1562326986559801E-4</v>
      </c>
      <c r="BF1218" s="5">
        <f t="shared" si="1337"/>
        <v>1.3507675670967282E-4</v>
      </c>
      <c r="BG1218" s="5">
        <f t="shared" si="1338"/>
        <v>5.6412372111096149E-5</v>
      </c>
      <c r="BH1218" s="5">
        <f t="shared" si="1339"/>
        <v>1.7669707605806536E-5</v>
      </c>
      <c r="BI1218" s="5">
        <f t="shared" si="1340"/>
        <v>4.4276608863010022E-6</v>
      </c>
      <c r="BJ1218" s="8">
        <f t="shared" si="1341"/>
        <v>0.41261861139234529</v>
      </c>
      <c r="BK1218" s="8">
        <f t="shared" si="1342"/>
        <v>0.2830430948173322</v>
      </c>
      <c r="BL1218" s="8">
        <f t="shared" si="1343"/>
        <v>0.28577279541900547</v>
      </c>
      <c r="BM1218" s="8">
        <f t="shared" si="1344"/>
        <v>0.39995191114674505</v>
      </c>
      <c r="BN1218" s="8">
        <f t="shared" si="1345"/>
        <v>0.59962165670583978</v>
      </c>
    </row>
    <row r="1219" spans="1:66" x14ac:dyDescent="0.25">
      <c r="A1219" t="s">
        <v>287</v>
      </c>
      <c r="B1219" t="s">
        <v>488</v>
      </c>
      <c r="C1219" t="s">
        <v>520</v>
      </c>
      <c r="D1219" s="18" t="s">
        <v>551</v>
      </c>
      <c r="E1219">
        <f>VLOOKUP(A1219,home!$A$2:$E$405,3,FALSE)</f>
        <v>1.1707000000000001</v>
      </c>
      <c r="F1219">
        <f>VLOOKUP(B1219,home!$B$2:$E$405,3,FALSE)</f>
        <v>1.3016000000000001</v>
      </c>
      <c r="G1219" t="e">
        <f>VLOOKUP(C1219,away!$B$2:$E$405,4,FALSE)</f>
        <v>#N/A</v>
      </c>
      <c r="H1219">
        <f>VLOOKUP(A1219,away!$A$2:$E$405,3,FALSE)</f>
        <v>0.82930000000000004</v>
      </c>
      <c r="I1219" t="e">
        <f>VLOOKUP(C1219,away!$B$2:$E$405,3,FALSE)</f>
        <v>#N/A</v>
      </c>
      <c r="J1219">
        <f>VLOOKUP(B1219,home!$B$2:$E$405,4,FALSE)</f>
        <v>1.3781000000000001</v>
      </c>
      <c r="K1219" s="3" t="e">
        <f t="shared" si="1290"/>
        <v>#N/A</v>
      </c>
      <c r="L1219" s="3" t="e">
        <f t="shared" si="1291"/>
        <v>#N/A</v>
      </c>
      <c r="M1219" s="5" t="e">
        <f t="shared" si="1292"/>
        <v>#N/A</v>
      </c>
      <c r="N1219" s="5" t="e">
        <f t="shared" si="1293"/>
        <v>#N/A</v>
      </c>
      <c r="O1219" s="5" t="e">
        <f t="shared" si="1294"/>
        <v>#N/A</v>
      </c>
      <c r="P1219" s="5" t="e">
        <f t="shared" si="1295"/>
        <v>#N/A</v>
      </c>
      <c r="Q1219" s="5" t="e">
        <f t="shared" si="1296"/>
        <v>#N/A</v>
      </c>
      <c r="R1219" s="5" t="e">
        <f t="shared" si="1297"/>
        <v>#N/A</v>
      </c>
      <c r="S1219" s="5" t="e">
        <f t="shared" si="1298"/>
        <v>#N/A</v>
      </c>
      <c r="T1219" s="5" t="e">
        <f t="shared" si="1299"/>
        <v>#N/A</v>
      </c>
      <c r="U1219" s="5" t="e">
        <f t="shared" si="1300"/>
        <v>#N/A</v>
      </c>
      <c r="V1219" s="5" t="e">
        <f t="shared" si="1301"/>
        <v>#N/A</v>
      </c>
      <c r="W1219" s="5" t="e">
        <f t="shared" si="1302"/>
        <v>#N/A</v>
      </c>
      <c r="X1219" s="5" t="e">
        <f t="shared" si="1303"/>
        <v>#N/A</v>
      </c>
      <c r="Y1219" s="5" t="e">
        <f t="shared" si="1304"/>
        <v>#N/A</v>
      </c>
      <c r="Z1219" s="5" t="e">
        <f t="shared" si="1305"/>
        <v>#N/A</v>
      </c>
      <c r="AA1219" s="5" t="e">
        <f t="shared" si="1306"/>
        <v>#N/A</v>
      </c>
      <c r="AB1219" s="5" t="e">
        <f t="shared" si="1307"/>
        <v>#N/A</v>
      </c>
      <c r="AC1219" s="5" t="e">
        <f t="shared" si="1308"/>
        <v>#N/A</v>
      </c>
      <c r="AD1219" s="5" t="e">
        <f t="shared" si="1309"/>
        <v>#N/A</v>
      </c>
      <c r="AE1219" s="5" t="e">
        <f t="shared" si="1310"/>
        <v>#N/A</v>
      </c>
      <c r="AF1219" s="5" t="e">
        <f t="shared" si="1311"/>
        <v>#N/A</v>
      </c>
      <c r="AG1219" s="5" t="e">
        <f t="shared" si="1312"/>
        <v>#N/A</v>
      </c>
      <c r="AH1219" s="5" t="e">
        <f t="shared" si="1313"/>
        <v>#N/A</v>
      </c>
      <c r="AI1219" s="5" t="e">
        <f t="shared" si="1314"/>
        <v>#N/A</v>
      </c>
      <c r="AJ1219" s="5" t="e">
        <f t="shared" si="1315"/>
        <v>#N/A</v>
      </c>
      <c r="AK1219" s="5" t="e">
        <f t="shared" si="1316"/>
        <v>#N/A</v>
      </c>
      <c r="AL1219" s="5" t="e">
        <f t="shared" si="1317"/>
        <v>#N/A</v>
      </c>
      <c r="AM1219" s="5" t="e">
        <f t="shared" si="1318"/>
        <v>#N/A</v>
      </c>
      <c r="AN1219" s="5" t="e">
        <f t="shared" si="1319"/>
        <v>#N/A</v>
      </c>
      <c r="AO1219" s="5" t="e">
        <f t="shared" si="1320"/>
        <v>#N/A</v>
      </c>
      <c r="AP1219" s="5" t="e">
        <f t="shared" si="1321"/>
        <v>#N/A</v>
      </c>
      <c r="AQ1219" s="5" t="e">
        <f t="shared" si="1322"/>
        <v>#N/A</v>
      </c>
      <c r="AR1219" s="5" t="e">
        <f t="shared" si="1323"/>
        <v>#N/A</v>
      </c>
      <c r="AS1219" s="5" t="e">
        <f t="shared" si="1324"/>
        <v>#N/A</v>
      </c>
      <c r="AT1219" s="5" t="e">
        <f t="shared" si="1325"/>
        <v>#N/A</v>
      </c>
      <c r="AU1219" s="5" t="e">
        <f t="shared" si="1326"/>
        <v>#N/A</v>
      </c>
      <c r="AV1219" s="5" t="e">
        <f t="shared" si="1327"/>
        <v>#N/A</v>
      </c>
      <c r="AW1219" s="5" t="e">
        <f t="shared" si="1328"/>
        <v>#N/A</v>
      </c>
      <c r="AX1219" s="5" t="e">
        <f t="shared" si="1329"/>
        <v>#N/A</v>
      </c>
      <c r="AY1219" s="5" t="e">
        <f t="shared" si="1330"/>
        <v>#N/A</v>
      </c>
      <c r="AZ1219" s="5" t="e">
        <f t="shared" si="1331"/>
        <v>#N/A</v>
      </c>
      <c r="BA1219" s="5" t="e">
        <f t="shared" si="1332"/>
        <v>#N/A</v>
      </c>
      <c r="BB1219" s="5" t="e">
        <f t="shared" si="1333"/>
        <v>#N/A</v>
      </c>
      <c r="BC1219" s="5" t="e">
        <f t="shared" si="1334"/>
        <v>#N/A</v>
      </c>
      <c r="BD1219" s="5" t="e">
        <f t="shared" si="1335"/>
        <v>#N/A</v>
      </c>
      <c r="BE1219" s="5" t="e">
        <f t="shared" si="1336"/>
        <v>#N/A</v>
      </c>
      <c r="BF1219" s="5" t="e">
        <f t="shared" si="1337"/>
        <v>#N/A</v>
      </c>
      <c r="BG1219" s="5" t="e">
        <f t="shared" si="1338"/>
        <v>#N/A</v>
      </c>
      <c r="BH1219" s="5" t="e">
        <f t="shared" si="1339"/>
        <v>#N/A</v>
      </c>
      <c r="BI1219" s="5" t="e">
        <f t="shared" si="1340"/>
        <v>#N/A</v>
      </c>
      <c r="BJ1219" s="8" t="e">
        <f t="shared" si="1341"/>
        <v>#N/A</v>
      </c>
      <c r="BK1219" s="8" t="e">
        <f t="shared" si="1342"/>
        <v>#N/A</v>
      </c>
      <c r="BL1219" s="8" t="e">
        <f t="shared" si="1343"/>
        <v>#N/A</v>
      </c>
      <c r="BM1219" s="8" t="e">
        <f t="shared" si="1344"/>
        <v>#N/A</v>
      </c>
      <c r="BN1219" s="8" t="e">
        <f t="shared" si="1345"/>
        <v>#N/A</v>
      </c>
    </row>
    <row r="1220" spans="1:66" x14ac:dyDescent="0.25">
      <c r="A1220" t="s">
        <v>34</v>
      </c>
      <c r="B1220" t="s">
        <v>205</v>
      </c>
      <c r="C1220" t="s">
        <v>269</v>
      </c>
      <c r="D1220" s="18" t="s">
        <v>551</v>
      </c>
      <c r="E1220">
        <f>VLOOKUP(A1220,home!$A$2:$E$405,3,FALSE)</f>
        <v>1.6539999999999999</v>
      </c>
      <c r="F1220">
        <f>VLOOKUP(B1220,home!$B$2:$E$405,3,FALSE)</f>
        <v>0.79349999999999998</v>
      </c>
      <c r="G1220">
        <f>VLOOKUP(C1220,away!$B$2:$E$405,4,FALSE)</f>
        <v>1.5293000000000001</v>
      </c>
      <c r="H1220">
        <f>VLOOKUP(A1220,away!$A$2:$E$405,3,FALSE)</f>
        <v>1.3683000000000001</v>
      </c>
      <c r="I1220">
        <f>VLOOKUP(C1220,away!$B$2:$E$405,3,FALSE)</f>
        <v>0.3009</v>
      </c>
      <c r="J1220">
        <f>VLOOKUP(B1220,home!$B$2:$E$405,4,FALSE)</f>
        <v>0.91349999999999998</v>
      </c>
      <c r="K1220" s="3">
        <f t="shared" si="1290"/>
        <v>2.0071282557000001</v>
      </c>
      <c r="L1220" s="3">
        <f t="shared" si="1291"/>
        <v>0.37610756284500002</v>
      </c>
      <c r="M1220" s="5">
        <f t="shared" si="1292"/>
        <v>9.2251584639507209E-2</v>
      </c>
      <c r="N1220" s="5">
        <f t="shared" si="1293"/>
        <v>0.18516076216305502</v>
      </c>
      <c r="O1220" s="5">
        <f t="shared" si="1294"/>
        <v>3.4696518667354292E-2</v>
      </c>
      <c r="P1220" s="5">
        <f t="shared" si="1295"/>
        <v>6.96403629916693E-2</v>
      </c>
      <c r="Q1220" s="5">
        <f t="shared" si="1296"/>
        <v>0.18582069879220764</v>
      </c>
      <c r="R1220" s="5">
        <f t="shared" si="1297"/>
        <v>6.5248115375923345E-3</v>
      </c>
      <c r="S1220" s="5">
        <f t="shared" si="1298"/>
        <v>1.3142809894710802E-2</v>
      </c>
      <c r="T1220" s="5">
        <f t="shared" si="1299"/>
        <v>6.9888570148892049E-2</v>
      </c>
      <c r="U1220" s="5">
        <f t="shared" si="1300"/>
        <v>1.3096133600218936E-2</v>
      </c>
      <c r="V1220" s="5">
        <f t="shared" si="1301"/>
        <v>1.1023840167019312E-3</v>
      </c>
      <c r="W1220" s="5">
        <f t="shared" si="1302"/>
        <v>0.12432199167991959</v>
      </c>
      <c r="X1220" s="5">
        <f t="shared" si="1303"/>
        <v>4.6758441298770916E-2</v>
      </c>
      <c r="Y1220" s="5">
        <f t="shared" si="1304"/>
        <v>8.7931016996558621E-3</v>
      </c>
      <c r="Z1220" s="5">
        <f t="shared" si="1305"/>
        <v>8.1801032180893007E-4</v>
      </c>
      <c r="AA1220" s="5">
        <f t="shared" si="1306"/>
        <v>1.6418516303569532E-3</v>
      </c>
      <c r="AB1220" s="5">
        <f t="shared" si="1307"/>
        <v>1.6477033994782768E-3</v>
      </c>
      <c r="AC1220" s="5">
        <f t="shared" si="1308"/>
        <v>5.2011588323478273E-5</v>
      </c>
      <c r="AD1220" s="5">
        <f t="shared" si="1309"/>
        <v>6.2382545576416752E-2</v>
      </c>
      <c r="AE1220" s="5">
        <f t="shared" si="1310"/>
        <v>2.346254718081324E-2</v>
      </c>
      <c r="AF1220" s="5">
        <f t="shared" si="1311"/>
        <v>4.4122207191557459E-3</v>
      </c>
      <c r="AG1220" s="5">
        <f t="shared" si="1312"/>
        <v>5.5315652713862698E-4</v>
      </c>
      <c r="AH1220" s="5">
        <f t="shared" si="1313"/>
        <v>7.6914967129402702E-5</v>
      </c>
      <c r="AI1220" s="5">
        <f t="shared" si="1314"/>
        <v>1.5437820381166087E-4</v>
      </c>
      <c r="AJ1220" s="5">
        <f t="shared" si="1315"/>
        <v>1.5492842746729903E-4</v>
      </c>
      <c r="AK1220" s="5">
        <f t="shared" si="1316"/>
        <v>1.0365374146026128E-4</v>
      </c>
      <c r="AL1220" s="5">
        <f t="shared" si="1317"/>
        <v>1.5705338416784716E-6</v>
      </c>
      <c r="AM1220" s="5">
        <f t="shared" si="1318"/>
        <v>2.5041953977783825E-2</v>
      </c>
      <c r="AN1220" s="5">
        <f t="shared" si="1319"/>
        <v>9.4184682794609259E-3</v>
      </c>
      <c r="AO1220" s="5">
        <f t="shared" si="1320"/>
        <v>1.7711785751604945E-3</v>
      </c>
      <c r="AP1220" s="5">
        <f t="shared" si="1321"/>
        <v>2.2205121908896444E-4</v>
      </c>
      <c r="AQ1220" s="5">
        <f t="shared" si="1322"/>
        <v>2.0878785709577887E-5</v>
      </c>
      <c r="AR1220" s="5">
        <f t="shared" si="1323"/>
        <v>5.7856601666685911E-6</v>
      </c>
      <c r="AS1220" s="5">
        <f t="shared" si="1324"/>
        <v>1.1612561998398499E-5</v>
      </c>
      <c r="AT1220" s="5">
        <f t="shared" si="1325"/>
        <v>1.1653950654026846E-5</v>
      </c>
      <c r="AU1220" s="5">
        <f t="shared" si="1326"/>
        <v>7.7969912160769245E-6</v>
      </c>
      <c r="AV1220" s="5">
        <f t="shared" si="1327"/>
        <v>3.9123903448081767E-6</v>
      </c>
      <c r="AW1220" s="5">
        <f t="shared" si="1328"/>
        <v>3.2933052722853912E-8</v>
      </c>
      <c r="AX1220" s="5">
        <f t="shared" si="1329"/>
        <v>8.3770689011248237E-3</v>
      </c>
      <c r="AY1220" s="5">
        <f t="shared" si="1330"/>
        <v>3.1506789681866993E-3</v>
      </c>
      <c r="AZ1220" s="5">
        <f t="shared" si="1331"/>
        <v>5.9249709401584935E-4</v>
      </c>
      <c r="BA1220" s="5">
        <f t="shared" si="1332"/>
        <v>7.4280879341015314E-5</v>
      </c>
      <c r="BB1220" s="5">
        <f t="shared" si="1333"/>
        <v>6.9844001237331944E-6</v>
      </c>
      <c r="BC1220" s="5">
        <f t="shared" si="1334"/>
        <v>5.2537714169432197E-7</v>
      </c>
      <c r="BD1220" s="5">
        <f t="shared" si="1335"/>
        <v>3.6267175745585299E-7</v>
      </c>
      <c r="BE1220" s="5">
        <f t="shared" si="1336"/>
        <v>7.2792873193401961E-7</v>
      </c>
      <c r="BF1220" s="5">
        <f t="shared" si="1337"/>
        <v>7.3052316300032112E-7</v>
      </c>
      <c r="BG1220" s="5">
        <f t="shared" si="1338"/>
        <v>4.8875122730042701E-7</v>
      </c>
      <c r="BH1220" s="5">
        <f t="shared" si="1339"/>
        <v>2.4524659958068518E-7</v>
      </c>
      <c r="BI1220" s="5">
        <f t="shared" si="1340"/>
        <v>9.8448275926547398E-8</v>
      </c>
      <c r="BJ1220" s="8">
        <f t="shared" si="1341"/>
        <v>0.76023060224316286</v>
      </c>
      <c r="BK1220" s="8">
        <f t="shared" si="1342"/>
        <v>0.1793414026329411</v>
      </c>
      <c r="BL1220" s="8">
        <f t="shared" si="1343"/>
        <v>5.8140309299004607E-2</v>
      </c>
      <c r="BM1220" s="8">
        <f t="shared" si="1344"/>
        <v>0.42128493967039798</v>
      </c>
      <c r="BN1220" s="8">
        <f t="shared" si="1345"/>
        <v>0.57409473879138584</v>
      </c>
    </row>
    <row r="1221" spans="1:66" x14ac:dyDescent="0.25">
      <c r="A1221" t="s">
        <v>34</v>
      </c>
      <c r="B1221" t="s">
        <v>483</v>
      </c>
      <c r="C1221" t="s">
        <v>208</v>
      </c>
      <c r="D1221" s="18" t="s">
        <v>551</v>
      </c>
      <c r="E1221">
        <f>VLOOKUP(A1221,home!$A$2:$E$405,3,FALSE)</f>
        <v>1.6539999999999999</v>
      </c>
      <c r="F1221">
        <f>VLOOKUP(B1221,home!$B$2:$E$405,3,FALSE)</f>
        <v>0.75570000000000004</v>
      </c>
      <c r="G1221">
        <f>VLOOKUP(C1221,away!$B$2:$E$405,4,FALSE)</f>
        <v>0.94469999999999998</v>
      </c>
      <c r="H1221">
        <f>VLOOKUP(A1221,away!$A$2:$E$405,3,FALSE)</f>
        <v>1.3683000000000001</v>
      </c>
      <c r="I1221">
        <f>VLOOKUP(C1221,away!$B$2:$E$405,3,FALSE)</f>
        <v>0.68520000000000003</v>
      </c>
      <c r="J1221">
        <f>VLOOKUP(B1221,home!$B$2:$E$405,4,FALSE)</f>
        <v>1.3246</v>
      </c>
      <c r="K1221" s="3">
        <f t="shared" si="1290"/>
        <v>1.1808067926600001</v>
      </c>
      <c r="L1221" s="3">
        <f t="shared" si="1291"/>
        <v>1.2418908633360002</v>
      </c>
      <c r="M1221" s="5">
        <f t="shared" si="1292"/>
        <v>8.8682060790892622E-2</v>
      </c>
      <c r="N1221" s="5">
        <f t="shared" si="1293"/>
        <v>0.10471637976897308</v>
      </c>
      <c r="O1221" s="5">
        <f t="shared" si="1294"/>
        <v>0.1101334410380173</v>
      </c>
      <c r="P1221" s="5">
        <f t="shared" si="1295"/>
        <v>0.13004631527671046</v>
      </c>
      <c r="Q1221" s="5">
        <f t="shared" si="1296"/>
        <v>6.1824906266983823E-2</v>
      </c>
      <c r="R1221" s="5">
        <f t="shared" si="1297"/>
        <v>6.8386857086433883E-2</v>
      </c>
      <c r="S1221" s="5">
        <f t="shared" si="1298"/>
        <v>4.7676057497488801E-2</v>
      </c>
      <c r="T1221" s="5">
        <f t="shared" si="1299"/>
        <v>7.6779786219571836E-2</v>
      </c>
      <c r="U1221" s="5">
        <f t="shared" si="1300"/>
        <v>8.0751665376329801E-2</v>
      </c>
      <c r="V1221" s="5">
        <f t="shared" si="1301"/>
        <v>7.7681946660221827E-3</v>
      </c>
      <c r="W1221" s="5">
        <f t="shared" si="1302"/>
        <v>2.4334423091874103E-2</v>
      </c>
      <c r="X1221" s="5">
        <f t="shared" si="1303"/>
        <v>3.0220697702351033E-2</v>
      </c>
      <c r="Y1221" s="5">
        <f t="shared" si="1304"/>
        <v>1.8765404180094501E-2</v>
      </c>
      <c r="Z1221" s="5">
        <f t="shared" si="1305"/>
        <v>2.8309670995969018E-2</v>
      </c>
      <c r="AA1221" s="5">
        <f t="shared" si="1306"/>
        <v>3.342825181001001E-2</v>
      </c>
      <c r="AB1221" s="5">
        <f t="shared" si="1307"/>
        <v>1.9736153402004384E-2</v>
      </c>
      <c r="AC1221" s="5">
        <f t="shared" si="1308"/>
        <v>7.1197114420527732E-4</v>
      </c>
      <c r="AD1221" s="5">
        <f t="shared" si="1309"/>
        <v>7.1835630205868261E-3</v>
      </c>
      <c r="AE1221" s="5">
        <f t="shared" si="1310"/>
        <v>8.9212012814651395E-3</v>
      </c>
      <c r="AF1221" s="5">
        <f t="shared" si="1311"/>
        <v>5.5395791807164863E-3</v>
      </c>
      <c r="AG1221" s="5">
        <f t="shared" si="1312"/>
        <v>2.2931842570860436E-3</v>
      </c>
      <c r="AH1221" s="5">
        <f t="shared" si="1313"/>
        <v>8.7893804384855164E-3</v>
      </c>
      <c r="AI1221" s="5">
        <f t="shared" si="1314"/>
        <v>1.0378560125036629E-2</v>
      </c>
      <c r="AJ1221" s="5">
        <f t="shared" si="1315"/>
        <v>6.127537146836737E-3</v>
      </c>
      <c r="AK1221" s="5">
        <f t="shared" si="1316"/>
        <v>2.4118124950870982E-3</v>
      </c>
      <c r="AL1221" s="5">
        <f t="shared" si="1317"/>
        <v>4.176232399721067E-5</v>
      </c>
      <c r="AM1221" s="5">
        <f t="shared" si="1318"/>
        <v>1.696480002042023E-3</v>
      </c>
      <c r="AN1221" s="5">
        <f t="shared" si="1319"/>
        <v>2.1068430143682277E-3</v>
      </c>
      <c r="AO1221" s="5">
        <f t="shared" si="1320"/>
        <v>1.3082345450135895E-3</v>
      </c>
      <c r="AP1221" s="5">
        <f t="shared" si="1321"/>
        <v>5.4156150951763541E-4</v>
      </c>
      <c r="AQ1221" s="5">
        <f t="shared" si="1322"/>
        <v>1.6814007265110085E-4</v>
      </c>
      <c r="AR1221" s="5">
        <f t="shared" si="1323"/>
        <v>2.1830902521878652E-3</v>
      </c>
      <c r="AS1221" s="5">
        <f t="shared" si="1324"/>
        <v>2.5778077987732642E-3</v>
      </c>
      <c r="AT1221" s="5">
        <f t="shared" si="1325"/>
        <v>1.5219464794816969E-3</v>
      </c>
      <c r="AU1221" s="5">
        <f t="shared" si="1326"/>
        <v>5.9904158034565372E-4</v>
      </c>
      <c r="AV1221" s="5">
        <f t="shared" si="1327"/>
        <v>1.7683809178948231E-4</v>
      </c>
      <c r="AW1221" s="5">
        <f t="shared" si="1328"/>
        <v>1.7011571402108363E-6</v>
      </c>
      <c r="AX1221" s="5">
        <f t="shared" si="1329"/>
        <v>3.338691850038448E-4</v>
      </c>
      <c r="AY1221" s="5">
        <f t="shared" si="1330"/>
        <v>4.1462909040571163E-4</v>
      </c>
      <c r="AZ1221" s="5">
        <f t="shared" si="1331"/>
        <v>2.5746203952408487E-4</v>
      </c>
      <c r="BA1221" s="5">
        <f t="shared" si="1332"/>
        <v>1.0657991818027106E-4</v>
      </c>
      <c r="BB1221" s="5">
        <f t="shared" si="1333"/>
        <v>3.3090156650794255E-5</v>
      </c>
      <c r="BC1221" s="5">
        <f t="shared" si="1334"/>
        <v>8.2188726421956695E-6</v>
      </c>
      <c r="BD1221" s="5">
        <f t="shared" si="1335"/>
        <v>4.5185997300499926E-4</v>
      </c>
      <c r="BE1221" s="5">
        <f t="shared" si="1336"/>
        <v>5.3355932545546745E-4</v>
      </c>
      <c r="BF1221" s="5">
        <f t="shared" si="1337"/>
        <v>3.1501523789245192E-4</v>
      </c>
      <c r="BG1221" s="5">
        <f t="shared" si="1338"/>
        <v>1.2399071089827101E-4</v>
      </c>
      <c r="BH1221" s="5">
        <f t="shared" si="1339"/>
        <v>3.6602268413855181E-5</v>
      </c>
      <c r="BI1221" s="5">
        <f t="shared" si="1340"/>
        <v>8.6440414339689561E-6</v>
      </c>
      <c r="BJ1221" s="8">
        <f t="shared" si="1341"/>
        <v>0.34755423337570229</v>
      </c>
      <c r="BK1221" s="8">
        <f t="shared" si="1342"/>
        <v>0.27534099078972235</v>
      </c>
      <c r="BL1221" s="8">
        <f t="shared" si="1343"/>
        <v>0.34867205467791829</v>
      </c>
      <c r="BM1221" s="8">
        <f t="shared" si="1344"/>
        <v>0.4356740616780353</v>
      </c>
      <c r="BN1221" s="8">
        <f t="shared" si="1345"/>
        <v>0.5637899602280112</v>
      </c>
    </row>
    <row r="1222" spans="1:66" x14ac:dyDescent="0.25">
      <c r="A1222" t="s">
        <v>34</v>
      </c>
      <c r="B1222" t="s">
        <v>209</v>
      </c>
      <c r="C1222" t="s">
        <v>513</v>
      </c>
      <c r="D1222" s="18" t="s">
        <v>551</v>
      </c>
      <c r="E1222">
        <f>VLOOKUP(A1222,home!$A$2:$E$405,3,FALSE)</f>
        <v>1.6539999999999999</v>
      </c>
      <c r="F1222">
        <f>VLOOKUP(B1222,home!$B$2:$E$405,3,FALSE)</f>
        <v>1.1736</v>
      </c>
      <c r="G1222" t="e">
        <f>VLOOKUP(C1222,away!$B$2:$E$405,4,FALSE)</f>
        <v>#N/A</v>
      </c>
      <c r="H1222">
        <f>VLOOKUP(A1222,away!$A$2:$E$405,3,FALSE)</f>
        <v>1.3683000000000001</v>
      </c>
      <c r="I1222" t="e">
        <f>VLOOKUP(C1222,away!$B$2:$E$405,3,FALSE)</f>
        <v>#N/A</v>
      </c>
      <c r="J1222">
        <f>VLOOKUP(B1222,home!$B$2:$E$405,4,FALSE)</f>
        <v>0.51590000000000003</v>
      </c>
      <c r="K1222" s="3" t="e">
        <f t="shared" si="1290"/>
        <v>#N/A</v>
      </c>
      <c r="L1222" s="3" t="e">
        <f t="shared" si="1291"/>
        <v>#N/A</v>
      </c>
      <c r="M1222" s="5" t="e">
        <f t="shared" si="1292"/>
        <v>#N/A</v>
      </c>
      <c r="N1222" s="5" t="e">
        <f t="shared" si="1293"/>
        <v>#N/A</v>
      </c>
      <c r="O1222" s="5" t="e">
        <f t="shared" si="1294"/>
        <v>#N/A</v>
      </c>
      <c r="P1222" s="5" t="e">
        <f t="shared" si="1295"/>
        <v>#N/A</v>
      </c>
      <c r="Q1222" s="5" t="e">
        <f t="shared" si="1296"/>
        <v>#N/A</v>
      </c>
      <c r="R1222" s="5" t="e">
        <f t="shared" si="1297"/>
        <v>#N/A</v>
      </c>
      <c r="S1222" s="5" t="e">
        <f t="shared" si="1298"/>
        <v>#N/A</v>
      </c>
      <c r="T1222" s="5" t="e">
        <f t="shared" si="1299"/>
        <v>#N/A</v>
      </c>
      <c r="U1222" s="5" t="e">
        <f t="shared" si="1300"/>
        <v>#N/A</v>
      </c>
      <c r="V1222" s="5" t="e">
        <f t="shared" si="1301"/>
        <v>#N/A</v>
      </c>
      <c r="W1222" s="5" t="e">
        <f t="shared" si="1302"/>
        <v>#N/A</v>
      </c>
      <c r="X1222" s="5" t="e">
        <f t="shared" si="1303"/>
        <v>#N/A</v>
      </c>
      <c r="Y1222" s="5" t="e">
        <f t="shared" si="1304"/>
        <v>#N/A</v>
      </c>
      <c r="Z1222" s="5" t="e">
        <f t="shared" si="1305"/>
        <v>#N/A</v>
      </c>
      <c r="AA1222" s="5" t="e">
        <f t="shared" si="1306"/>
        <v>#N/A</v>
      </c>
      <c r="AB1222" s="5" t="e">
        <f t="shared" si="1307"/>
        <v>#N/A</v>
      </c>
      <c r="AC1222" s="5" t="e">
        <f t="shared" si="1308"/>
        <v>#N/A</v>
      </c>
      <c r="AD1222" s="5" t="e">
        <f t="shared" si="1309"/>
        <v>#N/A</v>
      </c>
      <c r="AE1222" s="5" t="e">
        <f t="shared" si="1310"/>
        <v>#N/A</v>
      </c>
      <c r="AF1222" s="5" t="e">
        <f t="shared" si="1311"/>
        <v>#N/A</v>
      </c>
      <c r="AG1222" s="5" t="e">
        <f t="shared" si="1312"/>
        <v>#N/A</v>
      </c>
      <c r="AH1222" s="5" t="e">
        <f t="shared" si="1313"/>
        <v>#N/A</v>
      </c>
      <c r="AI1222" s="5" t="e">
        <f t="shared" si="1314"/>
        <v>#N/A</v>
      </c>
      <c r="AJ1222" s="5" t="e">
        <f t="shared" si="1315"/>
        <v>#N/A</v>
      </c>
      <c r="AK1222" s="5" t="e">
        <f t="shared" si="1316"/>
        <v>#N/A</v>
      </c>
      <c r="AL1222" s="5" t="e">
        <f t="shared" si="1317"/>
        <v>#N/A</v>
      </c>
      <c r="AM1222" s="5" t="e">
        <f t="shared" si="1318"/>
        <v>#N/A</v>
      </c>
      <c r="AN1222" s="5" t="e">
        <f t="shared" si="1319"/>
        <v>#N/A</v>
      </c>
      <c r="AO1222" s="5" t="e">
        <f t="shared" si="1320"/>
        <v>#N/A</v>
      </c>
      <c r="AP1222" s="5" t="e">
        <f t="shared" si="1321"/>
        <v>#N/A</v>
      </c>
      <c r="AQ1222" s="5" t="e">
        <f t="shared" si="1322"/>
        <v>#N/A</v>
      </c>
      <c r="AR1222" s="5" t="e">
        <f t="shared" si="1323"/>
        <v>#N/A</v>
      </c>
      <c r="AS1222" s="5" t="e">
        <f t="shared" si="1324"/>
        <v>#N/A</v>
      </c>
      <c r="AT1222" s="5" t="e">
        <f t="shared" si="1325"/>
        <v>#N/A</v>
      </c>
      <c r="AU1222" s="5" t="e">
        <f t="shared" si="1326"/>
        <v>#N/A</v>
      </c>
      <c r="AV1222" s="5" t="e">
        <f t="shared" si="1327"/>
        <v>#N/A</v>
      </c>
      <c r="AW1222" s="5" t="e">
        <f t="shared" si="1328"/>
        <v>#N/A</v>
      </c>
      <c r="AX1222" s="5" t="e">
        <f t="shared" si="1329"/>
        <v>#N/A</v>
      </c>
      <c r="AY1222" s="5" t="e">
        <f t="shared" si="1330"/>
        <v>#N/A</v>
      </c>
      <c r="AZ1222" s="5" t="e">
        <f t="shared" si="1331"/>
        <v>#N/A</v>
      </c>
      <c r="BA1222" s="5" t="e">
        <f t="shared" si="1332"/>
        <v>#N/A</v>
      </c>
      <c r="BB1222" s="5" t="e">
        <f t="shared" si="1333"/>
        <v>#N/A</v>
      </c>
      <c r="BC1222" s="5" t="e">
        <f t="shared" si="1334"/>
        <v>#N/A</v>
      </c>
      <c r="BD1222" s="5" t="e">
        <f t="shared" si="1335"/>
        <v>#N/A</v>
      </c>
      <c r="BE1222" s="5" t="e">
        <f t="shared" si="1336"/>
        <v>#N/A</v>
      </c>
      <c r="BF1222" s="5" t="e">
        <f t="shared" si="1337"/>
        <v>#N/A</v>
      </c>
      <c r="BG1222" s="5" t="e">
        <f t="shared" si="1338"/>
        <v>#N/A</v>
      </c>
      <c r="BH1222" s="5" t="e">
        <f t="shared" si="1339"/>
        <v>#N/A</v>
      </c>
      <c r="BI1222" s="5" t="e">
        <f t="shared" si="1340"/>
        <v>#N/A</v>
      </c>
      <c r="BJ1222" s="8" t="e">
        <f t="shared" si="1341"/>
        <v>#N/A</v>
      </c>
      <c r="BK1222" s="8" t="e">
        <f t="shared" si="1342"/>
        <v>#N/A</v>
      </c>
      <c r="BL1222" s="8" t="e">
        <f t="shared" si="1343"/>
        <v>#N/A</v>
      </c>
      <c r="BM1222" s="8" t="e">
        <f t="shared" si="1344"/>
        <v>#N/A</v>
      </c>
      <c r="BN1222" s="8" t="e">
        <f t="shared" si="1345"/>
        <v>#N/A</v>
      </c>
    </row>
    <row r="1223" spans="1:66" x14ac:dyDescent="0.25">
      <c r="A1223" t="s">
        <v>34</v>
      </c>
      <c r="B1223" t="s">
        <v>271</v>
      </c>
      <c r="C1223" t="s">
        <v>479</v>
      </c>
      <c r="D1223" s="18" t="s">
        <v>551</v>
      </c>
      <c r="E1223">
        <f>VLOOKUP(A1223,home!$A$2:$E$405,3,FALSE)</f>
        <v>1.6539999999999999</v>
      </c>
      <c r="F1223">
        <f>VLOOKUP(B1223,home!$B$2:$E$405,3,FALSE)</f>
        <v>1.3513999999999999</v>
      </c>
      <c r="G1223">
        <f>VLOOKUP(C1223,away!$B$2:$E$405,4,FALSE)</f>
        <v>0.8891</v>
      </c>
      <c r="H1223">
        <f>VLOOKUP(A1223,away!$A$2:$E$405,3,FALSE)</f>
        <v>1.3683000000000001</v>
      </c>
      <c r="I1223">
        <f>VLOOKUP(C1223,away!$B$2:$E$405,3,FALSE)</f>
        <v>0.77380000000000004</v>
      </c>
      <c r="J1223">
        <f>VLOOKUP(B1223,home!$B$2:$E$405,4,FALSE)</f>
        <v>0.64490000000000003</v>
      </c>
      <c r="K1223" s="3">
        <f t="shared" si="1290"/>
        <v>1.9873301899599998</v>
      </c>
      <c r="L1223" s="3">
        <f t="shared" si="1291"/>
        <v>0.68281401924600016</v>
      </c>
      <c r="M1223" s="5">
        <f t="shared" si="1292"/>
        <v>6.9242239220980634E-2</v>
      </c>
      <c r="N1223" s="5">
        <f t="shared" si="1293"/>
        <v>0.13760719242428718</v>
      </c>
      <c r="O1223" s="5">
        <f t="shared" si="1294"/>
        <v>4.7279571664070819E-2</v>
      </c>
      <c r="P1223" s="5">
        <f t="shared" si="1295"/>
        <v>9.3960120136385272E-2</v>
      </c>
      <c r="Q1223" s="5">
        <f t="shared" si="1296"/>
        <v>0.13673546393021049</v>
      </c>
      <c r="R1223" s="5">
        <f t="shared" si="1297"/>
        <v>1.6141577178086747E-2</v>
      </c>
      <c r="S1223" s="5">
        <f t="shared" si="1298"/>
        <v>3.1875428478953957E-2</v>
      </c>
      <c r="T1223" s="5">
        <f t="shared" si="1299"/>
        <v>9.3364891699653493E-2</v>
      </c>
      <c r="U1223" s="5">
        <f t="shared" si="1300"/>
        <v>3.2078643639581128E-2</v>
      </c>
      <c r="V1223" s="5">
        <f t="shared" si="1301"/>
        <v>4.8060245097936785E-3</v>
      </c>
      <c r="W1223" s="5">
        <f t="shared" si="1302"/>
        <v>9.0579505168897956E-2</v>
      </c>
      <c r="X1223" s="5">
        <f t="shared" si="1303"/>
        <v>6.1848955985689062E-2</v>
      </c>
      <c r="Y1223" s="5">
        <f t="shared" si="1304"/>
        <v>2.1115667111378651E-2</v>
      </c>
      <c r="Z1223" s="5">
        <f t="shared" si="1305"/>
        <v>3.6738983966463075E-3</v>
      </c>
      <c r="AA1223" s="5">
        <f t="shared" si="1306"/>
        <v>7.3012491985008435E-3</v>
      </c>
      <c r="AB1223" s="5">
        <f t="shared" si="1307"/>
        <v>7.2549964783009914E-3</v>
      </c>
      <c r="AC1223" s="5">
        <f t="shared" si="1308"/>
        <v>4.076040194171299E-4</v>
      </c>
      <c r="AD1223" s="5">
        <f t="shared" si="1309"/>
        <v>4.5002846303447197E-2</v>
      </c>
      <c r="AE1223" s="5">
        <f t="shared" si="1310"/>
        <v>3.0728574361966778E-2</v>
      </c>
      <c r="AF1223" s="5">
        <f t="shared" si="1311"/>
        <v>1.0490950682897064E-2</v>
      </c>
      <c r="AG1223" s="5">
        <f t="shared" si="1312"/>
        <v>2.3877894005001721E-3</v>
      </c>
      <c r="AH1223" s="5">
        <f t="shared" si="1313"/>
        <v>6.2714733262887528E-4</v>
      </c>
      <c r="AI1223" s="5">
        <f t="shared" si="1314"/>
        <v>1.2463488276862496E-3</v>
      </c>
      <c r="AJ1223" s="5">
        <f t="shared" si="1315"/>
        <v>1.2384533262410691E-3</v>
      </c>
      <c r="AK1223" s="5">
        <f t="shared" si="1316"/>
        <v>8.2040522803175241E-4</v>
      </c>
      <c r="AL1223" s="5">
        <f t="shared" si="1317"/>
        <v>2.2124369785489258E-5</v>
      </c>
      <c r="AM1223" s="5">
        <f t="shared" si="1318"/>
        <v>1.7887103018594086E-2</v>
      </c>
      <c r="AN1223" s="5">
        <f t="shared" si="1319"/>
        <v>1.2213564704793489E-2</v>
      </c>
      <c r="AO1223" s="5">
        <f t="shared" si="1320"/>
        <v>4.1697966027005647E-3</v>
      </c>
      <c r="AP1223" s="5">
        <f t="shared" si="1321"/>
        <v>9.4906519257609658E-4</v>
      </c>
      <c r="AQ1223" s="5">
        <f t="shared" si="1322"/>
        <v>1.6200875466734093E-4</v>
      </c>
      <c r="AR1223" s="5">
        <f t="shared" si="1323"/>
        <v>8.5644998170346137E-5</v>
      </c>
      <c r="AS1223" s="5">
        <f t="shared" si="1324"/>
        <v>1.7020489048299778E-4</v>
      </c>
      <c r="AT1223" s="5">
        <f t="shared" si="1325"/>
        <v>1.6912665866784853E-4</v>
      </c>
      <c r="AU1223" s="5">
        <f t="shared" si="1326"/>
        <v>1.1203683823255847E-4</v>
      </c>
      <c r="AV1223" s="5">
        <f t="shared" si="1327"/>
        <v>5.5663547751807059E-5</v>
      </c>
      <c r="AW1223" s="5">
        <f t="shared" si="1328"/>
        <v>8.3395164023446401E-7</v>
      </c>
      <c r="AX1223" s="5">
        <f t="shared" si="1329"/>
        <v>5.9245966399627779E-3</v>
      </c>
      <c r="AY1223" s="5">
        <f t="shared" si="1330"/>
        <v>4.0453976441443325E-3</v>
      </c>
      <c r="AZ1223" s="5">
        <f t="shared" si="1331"/>
        <v>1.3811271124232458E-3</v>
      </c>
      <c r="BA1223" s="5">
        <f t="shared" si="1332"/>
        <v>3.1435098490777965E-4</v>
      </c>
      <c r="BB1223" s="5">
        <f t="shared" si="1333"/>
        <v>5.3660814864704939E-5</v>
      </c>
      <c r="BC1223" s="5">
        <f t="shared" si="1334"/>
        <v>7.3280713347569406E-6</v>
      </c>
      <c r="BD1223" s="5">
        <f t="shared" si="1335"/>
        <v>9.7466009048350541E-6</v>
      </c>
      <c r="BE1223" s="5">
        <f t="shared" si="1336"/>
        <v>1.9369714227670151E-5</v>
      </c>
      <c r="BF1223" s="5">
        <f t="shared" si="1337"/>
        <v>1.9247008927773323E-5</v>
      </c>
      <c r="BG1223" s="5">
        <f t="shared" si="1338"/>
        <v>1.2750053969531187E-5</v>
      </c>
      <c r="BH1223" s="5">
        <f t="shared" si="1339"/>
        <v>6.3346417943171665E-6</v>
      </c>
      <c r="BI1223" s="5">
        <f t="shared" si="1340"/>
        <v>2.5178049760857787E-6</v>
      </c>
      <c r="BJ1223" s="8">
        <f t="shared" si="1341"/>
        <v>0.67696983660989718</v>
      </c>
      <c r="BK1223" s="8">
        <f t="shared" si="1342"/>
        <v>0.20435893837946048</v>
      </c>
      <c r="BL1223" s="8">
        <f t="shared" si="1343"/>
        <v>0.11465103563123426</v>
      </c>
      <c r="BM1223" s="8">
        <f t="shared" si="1344"/>
        <v>0.49464298077071289</v>
      </c>
      <c r="BN1223" s="8">
        <f t="shared" si="1345"/>
        <v>0.5009661645540211</v>
      </c>
    </row>
    <row r="1224" spans="1:66" x14ac:dyDescent="0.25">
      <c r="A1224" s="10"/>
      <c r="B1224" s="10"/>
      <c r="C1224" s="10"/>
      <c r="D1224" s="18"/>
      <c r="E1224" s="10"/>
      <c r="F1224" s="10"/>
      <c r="G1224" s="10"/>
      <c r="H1224" s="10"/>
      <c r="I1224" s="10"/>
      <c r="J1224" s="10"/>
      <c r="K1224" s="11"/>
      <c r="L1224" s="11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/>
      <c r="AT1224" s="12"/>
      <c r="AU1224" s="12"/>
      <c r="AV1224" s="12"/>
      <c r="AW1224" s="12"/>
      <c r="AX1224" s="12"/>
      <c r="AY1224" s="12"/>
      <c r="AZ1224" s="12"/>
      <c r="BA1224" s="12"/>
      <c r="BB1224" s="12"/>
      <c r="BC1224" s="12"/>
      <c r="BD1224" s="12"/>
      <c r="BE1224" s="12"/>
      <c r="BF1224" s="12"/>
      <c r="BG1224" s="12"/>
      <c r="BH1224" s="12"/>
      <c r="BI1224" s="12"/>
      <c r="BJ1224" s="13"/>
      <c r="BK1224" s="13"/>
      <c r="BL1224" s="13"/>
      <c r="BM1224" s="13"/>
      <c r="BN1224" s="13"/>
    </row>
    <row r="1225" spans="1:66" x14ac:dyDescent="0.25">
      <c r="A1225" s="10"/>
      <c r="B1225" s="10"/>
      <c r="C1225" s="10"/>
      <c r="D1225" s="18"/>
      <c r="E1225" s="10"/>
      <c r="F1225" s="10"/>
      <c r="G1225" s="10"/>
      <c r="H1225" s="10"/>
      <c r="I1225" s="10"/>
      <c r="J1225" s="10"/>
      <c r="K1225" s="11"/>
      <c r="L1225" s="11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2"/>
      <c r="AX1225" s="12"/>
      <c r="AY1225" s="12"/>
      <c r="AZ1225" s="12"/>
      <c r="BA1225" s="12"/>
      <c r="BB1225" s="12"/>
      <c r="BC1225" s="12"/>
      <c r="BD1225" s="12"/>
      <c r="BE1225" s="12"/>
      <c r="BF1225" s="12"/>
      <c r="BG1225" s="12"/>
      <c r="BH1225" s="12"/>
      <c r="BI1225" s="12"/>
      <c r="BJ1225" s="13"/>
      <c r="BK1225" s="13"/>
      <c r="BL1225" s="13"/>
      <c r="BM1225" s="13"/>
      <c r="BN1225" s="13"/>
    </row>
    <row r="1226" spans="1:66" x14ac:dyDescent="0.25">
      <c r="A1226" s="10"/>
      <c r="B1226" s="10"/>
      <c r="C1226" s="10"/>
      <c r="D1226" s="18"/>
      <c r="E1226" s="10"/>
      <c r="F1226" s="10"/>
      <c r="G1226" s="10"/>
      <c r="H1226" s="10"/>
      <c r="I1226" s="10"/>
      <c r="J1226" s="10"/>
      <c r="K1226" s="11"/>
      <c r="L1226" s="11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/>
      <c r="AH1226" s="12"/>
      <c r="AI1226" s="12"/>
      <c r="AJ1226" s="12"/>
      <c r="AK1226" s="12"/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2"/>
      <c r="AX1226" s="12"/>
      <c r="AY1226" s="12"/>
      <c r="AZ1226" s="12"/>
      <c r="BA1226" s="12"/>
      <c r="BB1226" s="12"/>
      <c r="BC1226" s="12"/>
      <c r="BD1226" s="12"/>
      <c r="BE1226" s="12"/>
      <c r="BF1226" s="12"/>
      <c r="BG1226" s="12"/>
      <c r="BH1226" s="12"/>
      <c r="BI1226" s="12"/>
      <c r="BJ1226" s="13"/>
      <c r="BK1226" s="13"/>
      <c r="BL1226" s="13"/>
      <c r="BM1226" s="13"/>
      <c r="BN1226" s="13"/>
    </row>
    <row r="1227" spans="1:66" x14ac:dyDescent="0.25">
      <c r="A1227" s="10"/>
      <c r="B1227" s="10"/>
      <c r="C1227" s="10"/>
      <c r="D1227" s="18"/>
      <c r="E1227" s="10"/>
      <c r="F1227" s="10"/>
      <c r="G1227" s="10"/>
      <c r="H1227" s="10"/>
      <c r="I1227" s="10"/>
      <c r="J1227" s="10"/>
      <c r="K1227" s="11"/>
      <c r="L1227" s="11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/>
      <c r="BB1227" s="12"/>
      <c r="BC1227" s="12"/>
      <c r="BD1227" s="12"/>
      <c r="BE1227" s="12"/>
      <c r="BF1227" s="12"/>
      <c r="BG1227" s="12"/>
      <c r="BH1227" s="12"/>
      <c r="BI1227" s="12"/>
      <c r="BJ1227" s="13"/>
      <c r="BK1227" s="13"/>
      <c r="BL1227" s="13"/>
      <c r="BM1227" s="13"/>
      <c r="BN1227" s="13"/>
    </row>
    <row r="1228" spans="1:66" x14ac:dyDescent="0.25">
      <c r="A1228" s="10"/>
      <c r="B1228" s="10"/>
      <c r="C1228" s="10"/>
      <c r="D1228" s="18"/>
      <c r="E1228" s="10"/>
      <c r="F1228" s="10"/>
      <c r="G1228" s="10"/>
      <c r="H1228" s="10"/>
      <c r="I1228" s="10"/>
      <c r="J1228" s="10"/>
      <c r="K1228" s="11"/>
      <c r="L1228" s="11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/>
      <c r="AH1228" s="12"/>
      <c r="AI1228" s="12"/>
      <c r="AJ1228" s="12"/>
      <c r="AK1228" s="12"/>
      <c r="AL1228" s="12"/>
      <c r="AM1228" s="12"/>
      <c r="AN1228" s="12"/>
      <c r="AO1228" s="12"/>
      <c r="AP1228" s="12"/>
      <c r="AQ1228" s="12"/>
      <c r="AR1228" s="12"/>
      <c r="AS1228" s="12"/>
      <c r="AT1228" s="12"/>
      <c r="AU1228" s="12"/>
      <c r="AV1228" s="12"/>
      <c r="AW1228" s="12"/>
      <c r="AX1228" s="12"/>
      <c r="AY1228" s="12"/>
      <c r="AZ1228" s="12"/>
      <c r="BA1228" s="12"/>
      <c r="BB1228" s="12"/>
      <c r="BC1228" s="12"/>
      <c r="BD1228" s="12"/>
      <c r="BE1228" s="12"/>
      <c r="BF1228" s="12"/>
      <c r="BG1228" s="12"/>
      <c r="BH1228" s="12"/>
      <c r="BI1228" s="12"/>
      <c r="BJ1228" s="13"/>
      <c r="BK1228" s="13"/>
      <c r="BL1228" s="13"/>
      <c r="BM1228" s="13"/>
      <c r="BN1228" s="13"/>
    </row>
    <row r="1229" spans="1:66" x14ac:dyDescent="0.25">
      <c r="A1229" s="10"/>
      <c r="B1229" s="10"/>
      <c r="C1229" s="10"/>
      <c r="D1229" s="18"/>
      <c r="E1229" s="10"/>
      <c r="F1229" s="10"/>
      <c r="G1229" s="10"/>
      <c r="H1229" s="10"/>
      <c r="I1229" s="10"/>
      <c r="J1229" s="10"/>
      <c r="K1229" s="11"/>
      <c r="L1229" s="11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2"/>
      <c r="AS1229" s="12"/>
      <c r="AT1229" s="12"/>
      <c r="AU1229" s="12"/>
      <c r="AV1229" s="12"/>
      <c r="AW1229" s="12"/>
      <c r="AX1229" s="12"/>
      <c r="AY1229" s="12"/>
      <c r="AZ1229" s="12"/>
      <c r="BA1229" s="12"/>
      <c r="BB1229" s="12"/>
      <c r="BC1229" s="12"/>
      <c r="BD1229" s="12"/>
      <c r="BE1229" s="12"/>
      <c r="BF1229" s="12"/>
      <c r="BG1229" s="12"/>
      <c r="BH1229" s="12"/>
      <c r="BI1229" s="12"/>
      <c r="BJ1229" s="13"/>
      <c r="BK1229" s="13"/>
      <c r="BL1229" s="13"/>
      <c r="BM1229" s="13"/>
      <c r="BN1229" s="13"/>
    </row>
    <row r="1230" spans="1:66" x14ac:dyDescent="0.25">
      <c r="A1230" s="10"/>
      <c r="B1230" s="10"/>
      <c r="C1230" s="10"/>
      <c r="D1230" s="18"/>
      <c r="E1230" s="10"/>
      <c r="F1230" s="10"/>
      <c r="G1230" s="10"/>
      <c r="H1230" s="10"/>
      <c r="I1230" s="10"/>
      <c r="J1230" s="10"/>
      <c r="K1230" s="11"/>
      <c r="L1230" s="11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/>
      <c r="AQ1230" s="12"/>
      <c r="AR1230" s="12"/>
      <c r="AS1230" s="12"/>
      <c r="AT1230" s="12"/>
      <c r="AU1230" s="12"/>
      <c r="AV1230" s="12"/>
      <c r="AW1230" s="12"/>
      <c r="AX1230" s="12"/>
      <c r="AY1230" s="12"/>
      <c r="AZ1230" s="12"/>
      <c r="BA1230" s="12"/>
      <c r="BB1230" s="12"/>
      <c r="BC1230" s="12"/>
      <c r="BD1230" s="12"/>
      <c r="BE1230" s="12"/>
      <c r="BF1230" s="12"/>
      <c r="BG1230" s="12"/>
      <c r="BH1230" s="12"/>
      <c r="BI1230" s="12"/>
      <c r="BJ1230" s="13"/>
      <c r="BK1230" s="13"/>
      <c r="BL1230" s="13"/>
      <c r="BM1230" s="13"/>
      <c r="BN1230" s="13"/>
    </row>
    <row r="1231" spans="1:66" x14ac:dyDescent="0.25">
      <c r="A1231" s="10"/>
      <c r="B1231" s="10"/>
      <c r="C1231" s="10"/>
      <c r="D1231" s="18"/>
      <c r="E1231" s="10"/>
      <c r="F1231" s="10"/>
      <c r="G1231" s="10"/>
      <c r="H1231" s="10"/>
      <c r="I1231" s="10"/>
      <c r="J1231" s="10"/>
      <c r="K1231" s="11"/>
      <c r="L1231" s="11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2"/>
      <c r="AS1231" s="12"/>
      <c r="AT1231" s="12"/>
      <c r="AU1231" s="12"/>
      <c r="AV1231" s="12"/>
      <c r="AW1231" s="12"/>
      <c r="AX1231" s="12"/>
      <c r="AY1231" s="12"/>
      <c r="AZ1231" s="12"/>
      <c r="BA1231" s="12"/>
      <c r="BB1231" s="12"/>
      <c r="BC1231" s="12"/>
      <c r="BD1231" s="12"/>
      <c r="BE1231" s="12"/>
      <c r="BF1231" s="12"/>
      <c r="BG1231" s="12"/>
      <c r="BH1231" s="12"/>
      <c r="BI1231" s="12"/>
      <c r="BJ1231" s="13"/>
      <c r="BK1231" s="13"/>
      <c r="BL1231" s="13"/>
      <c r="BM1231" s="13"/>
      <c r="BN1231" s="13"/>
    </row>
    <row r="1232" spans="1:66" x14ac:dyDescent="0.25">
      <c r="A1232" s="10"/>
      <c r="B1232" s="10"/>
      <c r="C1232" s="10"/>
      <c r="D1232" s="18"/>
      <c r="E1232" s="10"/>
      <c r="F1232" s="10"/>
      <c r="G1232" s="10"/>
      <c r="H1232" s="10"/>
      <c r="I1232" s="10"/>
      <c r="J1232" s="10"/>
      <c r="K1232" s="11"/>
      <c r="L1232" s="11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/>
      <c r="AQ1232" s="12"/>
      <c r="AR1232" s="12"/>
      <c r="AS1232" s="12"/>
      <c r="AT1232" s="12"/>
      <c r="AU1232" s="12"/>
      <c r="AV1232" s="12"/>
      <c r="AW1232" s="12"/>
      <c r="AX1232" s="12"/>
      <c r="AY1232" s="12"/>
      <c r="AZ1232" s="12"/>
      <c r="BA1232" s="12"/>
      <c r="BB1232" s="12"/>
      <c r="BC1232" s="12"/>
      <c r="BD1232" s="12"/>
      <c r="BE1232" s="12"/>
      <c r="BF1232" s="12"/>
      <c r="BG1232" s="12"/>
      <c r="BH1232" s="12"/>
      <c r="BI1232" s="12"/>
      <c r="BJ1232" s="13"/>
      <c r="BK1232" s="13"/>
      <c r="BL1232" s="13"/>
      <c r="BM1232" s="13"/>
      <c r="BN1232" s="13"/>
    </row>
    <row r="1233" spans="1:66" x14ac:dyDescent="0.25">
      <c r="A1233" s="10"/>
      <c r="B1233" s="10"/>
      <c r="C1233" s="10"/>
      <c r="D1233" s="18"/>
      <c r="E1233" s="10"/>
      <c r="F1233" s="10"/>
      <c r="G1233" s="10"/>
      <c r="H1233" s="10"/>
      <c r="I1233" s="10"/>
      <c r="J1233" s="10"/>
      <c r="K1233" s="11"/>
      <c r="L1233" s="11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2"/>
      <c r="AS1233" s="12"/>
      <c r="AT1233" s="12"/>
      <c r="AU1233" s="12"/>
      <c r="AV1233" s="12"/>
      <c r="AW1233" s="12"/>
      <c r="AX1233" s="12"/>
      <c r="AY1233" s="12"/>
      <c r="AZ1233" s="12"/>
      <c r="BA1233" s="12"/>
      <c r="BB1233" s="12"/>
      <c r="BC1233" s="12"/>
      <c r="BD1233" s="12"/>
      <c r="BE1233" s="12"/>
      <c r="BF1233" s="12"/>
      <c r="BG1233" s="12"/>
      <c r="BH1233" s="12"/>
      <c r="BI1233" s="12"/>
      <c r="BJ1233" s="13"/>
      <c r="BK1233" s="13"/>
      <c r="BL1233" s="13"/>
      <c r="BM1233" s="13"/>
      <c r="BN1233" s="13"/>
    </row>
    <row r="1234" spans="1:66" x14ac:dyDescent="0.25">
      <c r="A1234" s="10"/>
      <c r="B1234" s="10"/>
      <c r="C1234" s="10"/>
      <c r="D1234" s="18"/>
      <c r="E1234" s="10"/>
      <c r="F1234" s="10"/>
      <c r="G1234" s="10"/>
      <c r="H1234" s="10"/>
      <c r="I1234" s="10"/>
      <c r="J1234" s="10"/>
      <c r="K1234" s="11"/>
      <c r="L1234" s="11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  <c r="AP1234" s="12"/>
      <c r="AQ1234" s="12"/>
      <c r="AR1234" s="12"/>
      <c r="AS1234" s="12"/>
      <c r="AT1234" s="12"/>
      <c r="AU1234" s="12"/>
      <c r="AV1234" s="12"/>
      <c r="AW1234" s="12"/>
      <c r="AX1234" s="12"/>
      <c r="AY1234" s="12"/>
      <c r="AZ1234" s="12"/>
      <c r="BA1234" s="12"/>
      <c r="BB1234" s="12"/>
      <c r="BC1234" s="12"/>
      <c r="BD1234" s="12"/>
      <c r="BE1234" s="12"/>
      <c r="BF1234" s="12"/>
      <c r="BG1234" s="12"/>
      <c r="BH1234" s="12"/>
      <c r="BI1234" s="12"/>
      <c r="BJ1234" s="13"/>
      <c r="BK1234" s="13"/>
      <c r="BL1234" s="13"/>
      <c r="BM1234" s="13"/>
      <c r="BN1234" s="13"/>
    </row>
    <row r="1235" spans="1:66" x14ac:dyDescent="0.25">
      <c r="A1235" s="10"/>
      <c r="B1235" s="10"/>
      <c r="C1235" s="10"/>
      <c r="D1235" s="18"/>
      <c r="E1235" s="10"/>
      <c r="F1235" s="10"/>
      <c r="G1235" s="10"/>
      <c r="H1235" s="10"/>
      <c r="I1235" s="10"/>
      <c r="J1235" s="10"/>
      <c r="K1235" s="11"/>
      <c r="L1235" s="11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2"/>
      <c r="AS1235" s="12"/>
      <c r="AT1235" s="12"/>
      <c r="AU1235" s="12"/>
      <c r="AV1235" s="12"/>
      <c r="AW1235" s="12"/>
      <c r="AX1235" s="12"/>
      <c r="AY1235" s="12"/>
      <c r="AZ1235" s="12"/>
      <c r="BA1235" s="12"/>
      <c r="BB1235" s="12"/>
      <c r="BC1235" s="12"/>
      <c r="BD1235" s="12"/>
      <c r="BE1235" s="12"/>
      <c r="BF1235" s="12"/>
      <c r="BG1235" s="12"/>
      <c r="BH1235" s="12"/>
      <c r="BI1235" s="12"/>
      <c r="BJ1235" s="13"/>
      <c r="BK1235" s="13"/>
      <c r="BL1235" s="13"/>
      <c r="BM1235" s="13"/>
      <c r="BN1235" s="13"/>
    </row>
    <row r="1236" spans="1:66" x14ac:dyDescent="0.25">
      <c r="A1236" s="10"/>
      <c r="B1236" s="10"/>
      <c r="C1236" s="10"/>
      <c r="D1236" s="18"/>
      <c r="E1236" s="10"/>
      <c r="F1236" s="10"/>
      <c r="G1236" s="10"/>
      <c r="H1236" s="10"/>
      <c r="I1236" s="10"/>
      <c r="J1236" s="10"/>
      <c r="K1236" s="11"/>
      <c r="L1236" s="11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12"/>
      <c r="AG1236" s="12"/>
      <c r="AH1236" s="12"/>
      <c r="AI1236" s="12"/>
      <c r="AJ1236" s="12"/>
      <c r="AK1236" s="12"/>
      <c r="AL1236" s="12"/>
      <c r="AM1236" s="12"/>
      <c r="AN1236" s="12"/>
      <c r="AO1236" s="12"/>
      <c r="AP1236" s="12"/>
      <c r="AQ1236" s="12"/>
      <c r="AR1236" s="12"/>
      <c r="AS1236" s="12"/>
      <c r="AT1236" s="12"/>
      <c r="AU1236" s="12"/>
      <c r="AV1236" s="12"/>
      <c r="AW1236" s="12"/>
      <c r="AX1236" s="12"/>
      <c r="AY1236" s="12"/>
      <c r="AZ1236" s="12"/>
      <c r="BA1236" s="12"/>
      <c r="BB1236" s="12"/>
      <c r="BC1236" s="12"/>
      <c r="BD1236" s="12"/>
      <c r="BE1236" s="12"/>
      <c r="BF1236" s="12"/>
      <c r="BG1236" s="12"/>
      <c r="BH1236" s="12"/>
      <c r="BI1236" s="12"/>
      <c r="BJ1236" s="13"/>
      <c r="BK1236" s="13"/>
      <c r="BL1236" s="13"/>
      <c r="BM1236" s="13"/>
      <c r="BN1236" s="13"/>
    </row>
    <row r="1237" spans="1:66" x14ac:dyDescent="0.25">
      <c r="A1237" s="10"/>
      <c r="B1237" s="10"/>
      <c r="C1237" s="10"/>
      <c r="D1237" s="18"/>
      <c r="E1237" s="10"/>
      <c r="F1237" s="10"/>
      <c r="G1237" s="10"/>
      <c r="H1237" s="10"/>
      <c r="I1237" s="10"/>
      <c r="J1237" s="10"/>
      <c r="K1237" s="11"/>
      <c r="L1237" s="11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2"/>
      <c r="AS1237" s="12"/>
      <c r="AT1237" s="12"/>
      <c r="AU1237" s="12"/>
      <c r="AV1237" s="12"/>
      <c r="AW1237" s="12"/>
      <c r="AX1237" s="12"/>
      <c r="AY1237" s="12"/>
      <c r="AZ1237" s="12"/>
      <c r="BA1237" s="12"/>
      <c r="BB1237" s="12"/>
      <c r="BC1237" s="12"/>
      <c r="BD1237" s="12"/>
      <c r="BE1237" s="12"/>
      <c r="BF1237" s="12"/>
      <c r="BG1237" s="12"/>
      <c r="BH1237" s="12"/>
      <c r="BI1237" s="12"/>
      <c r="BJ1237" s="13"/>
      <c r="BK1237" s="13"/>
      <c r="BL1237" s="13"/>
      <c r="BM1237" s="13"/>
      <c r="BN1237" s="13"/>
    </row>
    <row r="1238" spans="1:66" x14ac:dyDescent="0.25">
      <c r="A1238" s="10"/>
      <c r="B1238" s="10"/>
      <c r="C1238" s="10"/>
      <c r="D1238" s="18"/>
      <c r="E1238" s="10"/>
      <c r="F1238" s="10"/>
      <c r="G1238" s="10"/>
      <c r="H1238" s="10"/>
      <c r="I1238" s="10"/>
      <c r="J1238" s="10"/>
      <c r="K1238" s="11"/>
      <c r="L1238" s="11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/>
      <c r="AH1238" s="12"/>
      <c r="AI1238" s="12"/>
      <c r="AJ1238" s="12"/>
      <c r="AK1238" s="12"/>
      <c r="AL1238" s="12"/>
      <c r="AM1238" s="12"/>
      <c r="AN1238" s="12"/>
      <c r="AO1238" s="12"/>
      <c r="AP1238" s="12"/>
      <c r="AQ1238" s="12"/>
      <c r="AR1238" s="12"/>
      <c r="AS1238" s="12"/>
      <c r="AT1238" s="12"/>
      <c r="AU1238" s="12"/>
      <c r="AV1238" s="12"/>
      <c r="AW1238" s="12"/>
      <c r="AX1238" s="12"/>
      <c r="AY1238" s="12"/>
      <c r="AZ1238" s="12"/>
      <c r="BA1238" s="12"/>
      <c r="BB1238" s="12"/>
      <c r="BC1238" s="12"/>
      <c r="BD1238" s="12"/>
      <c r="BE1238" s="12"/>
      <c r="BF1238" s="12"/>
      <c r="BG1238" s="12"/>
      <c r="BH1238" s="12"/>
      <c r="BI1238" s="12"/>
      <c r="BJ1238" s="13"/>
      <c r="BK1238" s="13"/>
      <c r="BL1238" s="13"/>
      <c r="BM1238" s="13"/>
      <c r="BN1238" s="13"/>
    </row>
    <row r="1239" spans="1:66" x14ac:dyDescent="0.25">
      <c r="A1239" s="10"/>
      <c r="B1239" s="10"/>
      <c r="C1239" s="10"/>
      <c r="D1239" s="18"/>
      <c r="E1239" s="10"/>
      <c r="F1239" s="10"/>
      <c r="G1239" s="10"/>
      <c r="H1239" s="10"/>
      <c r="I1239" s="10"/>
      <c r="J1239" s="10"/>
      <c r="K1239" s="11"/>
      <c r="L1239" s="11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2"/>
      <c r="AS1239" s="12"/>
      <c r="AT1239" s="12"/>
      <c r="AU1239" s="12"/>
      <c r="AV1239" s="12"/>
      <c r="AW1239" s="12"/>
      <c r="AX1239" s="12"/>
      <c r="AY1239" s="12"/>
      <c r="AZ1239" s="12"/>
      <c r="BA1239" s="12"/>
      <c r="BB1239" s="12"/>
      <c r="BC1239" s="12"/>
      <c r="BD1239" s="12"/>
      <c r="BE1239" s="12"/>
      <c r="BF1239" s="12"/>
      <c r="BG1239" s="12"/>
      <c r="BH1239" s="12"/>
      <c r="BI1239" s="12"/>
      <c r="BJ1239" s="13"/>
      <c r="BK1239" s="13"/>
      <c r="BL1239" s="13"/>
      <c r="BM1239" s="13"/>
      <c r="BN1239" s="13"/>
    </row>
    <row r="1240" spans="1:66" x14ac:dyDescent="0.25">
      <c r="A1240" s="10"/>
      <c r="B1240" s="10"/>
      <c r="C1240" s="10"/>
      <c r="D1240" s="18"/>
      <c r="E1240" s="10"/>
      <c r="F1240" s="10"/>
      <c r="G1240" s="10"/>
      <c r="H1240" s="10"/>
      <c r="I1240" s="10"/>
      <c r="J1240" s="10"/>
      <c r="K1240" s="11"/>
      <c r="L1240" s="11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/>
      <c r="AF1240" s="12"/>
      <c r="AG1240" s="12"/>
      <c r="AH1240" s="12"/>
      <c r="AI1240" s="12"/>
      <c r="AJ1240" s="12"/>
      <c r="AK1240" s="12"/>
      <c r="AL1240" s="12"/>
      <c r="AM1240" s="12"/>
      <c r="AN1240" s="12"/>
      <c r="AO1240" s="12"/>
      <c r="AP1240" s="12"/>
      <c r="AQ1240" s="12"/>
      <c r="AR1240" s="12"/>
      <c r="AS1240" s="12"/>
      <c r="AT1240" s="12"/>
      <c r="AU1240" s="12"/>
      <c r="AV1240" s="12"/>
      <c r="AW1240" s="12"/>
      <c r="AX1240" s="12"/>
      <c r="AY1240" s="12"/>
      <c r="AZ1240" s="12"/>
      <c r="BA1240" s="12"/>
      <c r="BB1240" s="12"/>
      <c r="BC1240" s="12"/>
      <c r="BD1240" s="12"/>
      <c r="BE1240" s="12"/>
      <c r="BF1240" s="12"/>
      <c r="BG1240" s="12"/>
      <c r="BH1240" s="12"/>
      <c r="BI1240" s="12"/>
      <c r="BJ1240" s="13"/>
      <c r="BK1240" s="13"/>
      <c r="BL1240" s="13"/>
      <c r="BM1240" s="13"/>
      <c r="BN1240" s="13"/>
    </row>
    <row r="1241" spans="1:66" x14ac:dyDescent="0.25">
      <c r="A1241" s="10"/>
      <c r="B1241" s="10"/>
      <c r="C1241" s="10"/>
      <c r="D1241" s="18"/>
      <c r="E1241" s="10"/>
      <c r="F1241" s="10"/>
      <c r="G1241" s="10"/>
      <c r="H1241" s="10"/>
      <c r="I1241" s="10"/>
      <c r="J1241" s="10"/>
      <c r="K1241" s="11"/>
      <c r="L1241" s="11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2"/>
      <c r="AS1241" s="12"/>
      <c r="AT1241" s="12"/>
      <c r="AU1241" s="12"/>
      <c r="AV1241" s="12"/>
      <c r="AW1241" s="12"/>
      <c r="AX1241" s="12"/>
      <c r="AY1241" s="12"/>
      <c r="AZ1241" s="12"/>
      <c r="BA1241" s="12"/>
      <c r="BB1241" s="12"/>
      <c r="BC1241" s="12"/>
      <c r="BD1241" s="12"/>
      <c r="BE1241" s="12"/>
      <c r="BF1241" s="12"/>
      <c r="BG1241" s="12"/>
      <c r="BH1241" s="12"/>
      <c r="BI1241" s="12"/>
      <c r="BJ1241" s="13"/>
      <c r="BK1241" s="13"/>
      <c r="BL1241" s="13"/>
      <c r="BM1241" s="13"/>
      <c r="BN1241" s="13"/>
    </row>
    <row r="1242" spans="1:66" x14ac:dyDescent="0.25">
      <c r="A1242" s="10"/>
      <c r="B1242" s="10"/>
      <c r="C1242" s="10"/>
      <c r="D1242" s="18"/>
      <c r="E1242" s="10"/>
      <c r="F1242" s="10"/>
      <c r="G1242" s="10"/>
      <c r="H1242" s="10"/>
      <c r="I1242" s="10"/>
      <c r="J1242" s="10"/>
      <c r="K1242" s="11"/>
      <c r="L1242" s="11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  <c r="AE1242" s="12"/>
      <c r="AF1242" s="12"/>
      <c r="AG1242" s="12"/>
      <c r="AH1242" s="12"/>
      <c r="AI1242" s="12"/>
      <c r="AJ1242" s="12"/>
      <c r="AK1242" s="12"/>
      <c r="AL1242" s="12"/>
      <c r="AM1242" s="12"/>
      <c r="AN1242" s="12"/>
      <c r="AO1242" s="12"/>
      <c r="AP1242" s="12"/>
      <c r="AQ1242" s="12"/>
      <c r="AR1242" s="12"/>
      <c r="AS1242" s="12"/>
      <c r="AT1242" s="12"/>
      <c r="AU1242" s="12"/>
      <c r="AV1242" s="12"/>
      <c r="AW1242" s="12"/>
      <c r="AX1242" s="12"/>
      <c r="AY1242" s="12"/>
      <c r="AZ1242" s="12"/>
      <c r="BA1242" s="12"/>
      <c r="BB1242" s="12"/>
      <c r="BC1242" s="12"/>
      <c r="BD1242" s="12"/>
      <c r="BE1242" s="12"/>
      <c r="BF1242" s="12"/>
      <c r="BG1242" s="12"/>
      <c r="BH1242" s="12"/>
      <c r="BI1242" s="12"/>
      <c r="BJ1242" s="13"/>
      <c r="BK1242" s="13"/>
      <c r="BL1242" s="13"/>
      <c r="BM1242" s="13"/>
      <c r="BN1242" s="13"/>
    </row>
    <row r="1243" spans="1:66" x14ac:dyDescent="0.25">
      <c r="A1243" s="10"/>
      <c r="B1243" s="10"/>
      <c r="C1243" s="10"/>
      <c r="D1243" s="18"/>
      <c r="E1243" s="10"/>
      <c r="F1243" s="10"/>
      <c r="G1243" s="10"/>
      <c r="H1243" s="10"/>
      <c r="I1243" s="10"/>
      <c r="J1243" s="10"/>
      <c r="K1243" s="11"/>
      <c r="L1243" s="11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2"/>
      <c r="AS1243" s="12"/>
      <c r="AT1243" s="12"/>
      <c r="AU1243" s="12"/>
      <c r="AV1243" s="12"/>
      <c r="AW1243" s="12"/>
      <c r="AX1243" s="12"/>
      <c r="AY1243" s="12"/>
      <c r="AZ1243" s="12"/>
      <c r="BA1243" s="12"/>
      <c r="BB1243" s="12"/>
      <c r="BC1243" s="12"/>
      <c r="BD1243" s="12"/>
      <c r="BE1243" s="12"/>
      <c r="BF1243" s="12"/>
      <c r="BG1243" s="12"/>
      <c r="BH1243" s="12"/>
      <c r="BI1243" s="12"/>
      <c r="BJ1243" s="13"/>
      <c r="BK1243" s="13"/>
      <c r="BL1243" s="13"/>
      <c r="BM1243" s="13"/>
      <c r="BN1243" s="13"/>
    </row>
    <row r="1244" spans="1:66" x14ac:dyDescent="0.25">
      <c r="A1244" s="10"/>
      <c r="B1244" s="10"/>
      <c r="C1244" s="10"/>
      <c r="D1244" s="18"/>
      <c r="E1244" s="10"/>
      <c r="F1244" s="10"/>
      <c r="G1244" s="10"/>
      <c r="H1244" s="10"/>
      <c r="I1244" s="10"/>
      <c r="J1244" s="10"/>
      <c r="K1244" s="11"/>
      <c r="L1244" s="11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12"/>
      <c r="AF1244" s="12"/>
      <c r="AG1244" s="12"/>
      <c r="AH1244" s="12"/>
      <c r="AI1244" s="12"/>
      <c r="AJ1244" s="12"/>
      <c r="AK1244" s="12"/>
      <c r="AL1244" s="12"/>
      <c r="AM1244" s="12"/>
      <c r="AN1244" s="12"/>
      <c r="AO1244" s="12"/>
      <c r="AP1244" s="12"/>
      <c r="AQ1244" s="12"/>
      <c r="AR1244" s="12"/>
      <c r="AS1244" s="12"/>
      <c r="AT1244" s="12"/>
      <c r="AU1244" s="12"/>
      <c r="AV1244" s="12"/>
      <c r="AW1244" s="12"/>
      <c r="AX1244" s="12"/>
      <c r="AY1244" s="12"/>
      <c r="AZ1244" s="12"/>
      <c r="BA1244" s="12"/>
      <c r="BB1244" s="12"/>
      <c r="BC1244" s="12"/>
      <c r="BD1244" s="12"/>
      <c r="BE1244" s="12"/>
      <c r="BF1244" s="12"/>
      <c r="BG1244" s="12"/>
      <c r="BH1244" s="12"/>
      <c r="BI1244" s="12"/>
      <c r="BJ1244" s="13"/>
      <c r="BK1244" s="13"/>
      <c r="BL1244" s="13"/>
      <c r="BM1244" s="13"/>
      <c r="BN1244" s="13"/>
    </row>
    <row r="1245" spans="1:66" x14ac:dyDescent="0.25">
      <c r="A1245" s="10"/>
      <c r="B1245" s="10"/>
      <c r="C1245" s="10"/>
      <c r="D1245" s="18"/>
      <c r="E1245" s="10"/>
      <c r="F1245" s="10"/>
      <c r="G1245" s="10"/>
      <c r="H1245" s="10"/>
      <c r="I1245" s="10"/>
      <c r="J1245" s="10"/>
      <c r="K1245" s="11"/>
      <c r="L1245" s="11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2"/>
      <c r="AS1245" s="12"/>
      <c r="AT1245" s="12"/>
      <c r="AU1245" s="12"/>
      <c r="AV1245" s="12"/>
      <c r="AW1245" s="12"/>
      <c r="AX1245" s="12"/>
      <c r="AY1245" s="12"/>
      <c r="AZ1245" s="12"/>
      <c r="BA1245" s="12"/>
      <c r="BB1245" s="12"/>
      <c r="BC1245" s="12"/>
      <c r="BD1245" s="12"/>
      <c r="BE1245" s="12"/>
      <c r="BF1245" s="12"/>
      <c r="BG1245" s="12"/>
      <c r="BH1245" s="12"/>
      <c r="BI1245" s="12"/>
      <c r="BJ1245" s="13"/>
      <c r="BK1245" s="13"/>
      <c r="BL1245" s="13"/>
      <c r="BM1245" s="13"/>
      <c r="BN1245" s="13"/>
    </row>
    <row r="1246" spans="1:66" x14ac:dyDescent="0.25">
      <c r="A1246" s="10"/>
      <c r="B1246" s="10"/>
      <c r="C1246" s="10"/>
      <c r="D1246" s="18"/>
      <c r="E1246" s="10"/>
      <c r="F1246" s="10"/>
      <c r="G1246" s="10"/>
      <c r="H1246" s="10"/>
      <c r="I1246" s="10"/>
      <c r="J1246" s="10"/>
      <c r="K1246" s="11"/>
      <c r="L1246" s="11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/>
      <c r="AH1246" s="12"/>
      <c r="AI1246" s="12"/>
      <c r="AJ1246" s="12"/>
      <c r="AK1246" s="12"/>
      <c r="AL1246" s="12"/>
      <c r="AM1246" s="12"/>
      <c r="AN1246" s="12"/>
      <c r="AO1246" s="12"/>
      <c r="AP1246" s="12"/>
      <c r="AQ1246" s="12"/>
      <c r="AR1246" s="12"/>
      <c r="AS1246" s="12"/>
      <c r="AT1246" s="12"/>
      <c r="AU1246" s="12"/>
      <c r="AV1246" s="12"/>
      <c r="AW1246" s="12"/>
      <c r="AX1246" s="12"/>
      <c r="AY1246" s="12"/>
      <c r="AZ1246" s="12"/>
      <c r="BA1246" s="12"/>
      <c r="BB1246" s="12"/>
      <c r="BC1246" s="12"/>
      <c r="BD1246" s="12"/>
      <c r="BE1246" s="12"/>
      <c r="BF1246" s="12"/>
      <c r="BG1246" s="12"/>
      <c r="BH1246" s="12"/>
      <c r="BI1246" s="12"/>
      <c r="BJ1246" s="13"/>
      <c r="BK1246" s="13"/>
      <c r="BL1246" s="13"/>
      <c r="BM1246" s="13"/>
      <c r="BN1246" s="13"/>
    </row>
    <row r="1247" spans="1:66" x14ac:dyDescent="0.25">
      <c r="A1247" s="10"/>
      <c r="B1247" s="10"/>
      <c r="C1247" s="10"/>
      <c r="D1247" s="18"/>
      <c r="E1247" s="10"/>
      <c r="F1247" s="10"/>
      <c r="G1247" s="10"/>
      <c r="H1247" s="10"/>
      <c r="I1247" s="10"/>
      <c r="J1247" s="10"/>
      <c r="K1247" s="11"/>
      <c r="L1247" s="11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2"/>
      <c r="AS1247" s="12"/>
      <c r="AT1247" s="12"/>
      <c r="AU1247" s="12"/>
      <c r="AV1247" s="12"/>
      <c r="AW1247" s="12"/>
      <c r="AX1247" s="12"/>
      <c r="AY1247" s="12"/>
      <c r="AZ1247" s="12"/>
      <c r="BA1247" s="12"/>
      <c r="BB1247" s="12"/>
      <c r="BC1247" s="12"/>
      <c r="BD1247" s="12"/>
      <c r="BE1247" s="12"/>
      <c r="BF1247" s="12"/>
      <c r="BG1247" s="12"/>
      <c r="BH1247" s="12"/>
      <c r="BI1247" s="12"/>
      <c r="BJ1247" s="13"/>
      <c r="BK1247" s="13"/>
      <c r="BL1247" s="13"/>
      <c r="BM1247" s="13"/>
      <c r="BN1247" s="13"/>
    </row>
    <row r="1248" spans="1:66" x14ac:dyDescent="0.25">
      <c r="A1248" s="10"/>
      <c r="B1248" s="10"/>
      <c r="C1248" s="10"/>
      <c r="D1248" s="18"/>
      <c r="E1248" s="10"/>
      <c r="F1248" s="10"/>
      <c r="G1248" s="10"/>
      <c r="H1248" s="10"/>
      <c r="I1248" s="10"/>
      <c r="J1248" s="10"/>
      <c r="K1248" s="11"/>
      <c r="L1248" s="11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/>
      <c r="AH1248" s="12"/>
      <c r="AI1248" s="12"/>
      <c r="AJ1248" s="12"/>
      <c r="AK1248" s="12"/>
      <c r="AL1248" s="12"/>
      <c r="AM1248" s="12"/>
      <c r="AN1248" s="12"/>
      <c r="AO1248" s="12"/>
      <c r="AP1248" s="12"/>
      <c r="AQ1248" s="12"/>
      <c r="AR1248" s="12"/>
      <c r="AS1248" s="12"/>
      <c r="AT1248" s="12"/>
      <c r="AU1248" s="12"/>
      <c r="AV1248" s="12"/>
      <c r="AW1248" s="12"/>
      <c r="AX1248" s="12"/>
      <c r="AY1248" s="12"/>
      <c r="AZ1248" s="12"/>
      <c r="BA1248" s="12"/>
      <c r="BB1248" s="12"/>
      <c r="BC1248" s="12"/>
      <c r="BD1248" s="12"/>
      <c r="BE1248" s="12"/>
      <c r="BF1248" s="12"/>
      <c r="BG1248" s="12"/>
      <c r="BH1248" s="12"/>
      <c r="BI1248" s="12"/>
      <c r="BJ1248" s="13"/>
      <c r="BK1248" s="13"/>
      <c r="BL1248" s="13"/>
      <c r="BM1248" s="13"/>
      <c r="BN1248" s="13"/>
    </row>
    <row r="1249" spans="1:66" x14ac:dyDescent="0.25">
      <c r="A1249" s="10"/>
      <c r="B1249" s="10"/>
      <c r="C1249" s="10"/>
      <c r="D1249" s="18"/>
      <c r="E1249" s="10"/>
      <c r="F1249" s="10"/>
      <c r="G1249" s="10"/>
      <c r="H1249" s="10"/>
      <c r="I1249" s="10"/>
      <c r="J1249" s="10"/>
      <c r="K1249" s="11"/>
      <c r="L1249" s="11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2"/>
      <c r="AS1249" s="12"/>
      <c r="AT1249" s="12"/>
      <c r="AU1249" s="12"/>
      <c r="AV1249" s="12"/>
      <c r="AW1249" s="12"/>
      <c r="AX1249" s="12"/>
      <c r="AY1249" s="12"/>
      <c r="AZ1249" s="12"/>
      <c r="BA1249" s="12"/>
      <c r="BB1249" s="12"/>
      <c r="BC1249" s="12"/>
      <c r="BD1249" s="12"/>
      <c r="BE1249" s="12"/>
      <c r="BF1249" s="12"/>
      <c r="BG1249" s="12"/>
      <c r="BH1249" s="12"/>
      <c r="BI1249" s="12"/>
      <c r="BJ1249" s="13"/>
      <c r="BK1249" s="13"/>
      <c r="BL1249" s="13"/>
      <c r="BM1249" s="13"/>
      <c r="BN1249" s="13"/>
    </row>
    <row r="1250" spans="1:66" x14ac:dyDescent="0.25">
      <c r="A1250" s="10"/>
      <c r="B1250" s="10"/>
      <c r="C1250" s="10"/>
      <c r="D1250" s="18"/>
      <c r="E1250" s="10"/>
      <c r="F1250" s="10"/>
      <c r="G1250" s="10"/>
      <c r="H1250" s="10"/>
      <c r="I1250" s="10"/>
      <c r="J1250" s="10"/>
      <c r="K1250" s="11"/>
      <c r="L1250" s="11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12"/>
      <c r="AF1250" s="12"/>
      <c r="AG1250" s="12"/>
      <c r="AH1250" s="12"/>
      <c r="AI1250" s="12"/>
      <c r="AJ1250" s="12"/>
      <c r="AK1250" s="12"/>
      <c r="AL1250" s="12"/>
      <c r="AM1250" s="12"/>
      <c r="AN1250" s="12"/>
      <c r="AO1250" s="12"/>
      <c r="AP1250" s="12"/>
      <c r="AQ1250" s="12"/>
      <c r="AR1250" s="12"/>
      <c r="AS1250" s="12"/>
      <c r="AT1250" s="12"/>
      <c r="AU1250" s="12"/>
      <c r="AV1250" s="12"/>
      <c r="AW1250" s="12"/>
      <c r="AX1250" s="12"/>
      <c r="AY1250" s="12"/>
      <c r="AZ1250" s="12"/>
      <c r="BA1250" s="12"/>
      <c r="BB1250" s="12"/>
      <c r="BC1250" s="12"/>
      <c r="BD1250" s="12"/>
      <c r="BE1250" s="12"/>
      <c r="BF1250" s="12"/>
      <c r="BG1250" s="12"/>
      <c r="BH1250" s="12"/>
      <c r="BI1250" s="12"/>
      <c r="BJ1250" s="13"/>
      <c r="BK1250" s="13"/>
      <c r="BL1250" s="13"/>
      <c r="BM1250" s="13"/>
      <c r="BN1250" s="13"/>
    </row>
    <row r="1251" spans="1:66" s="14" customFormat="1" x14ac:dyDescent="0.25">
      <c r="A1251" s="10"/>
      <c r="B1251" s="10"/>
      <c r="C1251" s="10"/>
      <c r="D1251" s="18"/>
      <c r="E1251" s="10"/>
      <c r="F1251" s="10"/>
      <c r="G1251" s="10"/>
      <c r="H1251" s="10"/>
      <c r="I1251" s="10"/>
      <c r="J1251" s="10"/>
      <c r="K1251" s="11"/>
      <c r="L1251" s="11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2"/>
      <c r="AS1251" s="12"/>
      <c r="AT1251" s="12"/>
      <c r="AU1251" s="12"/>
      <c r="AV1251" s="12"/>
      <c r="AW1251" s="12"/>
      <c r="AX1251" s="12"/>
      <c r="AY1251" s="12"/>
      <c r="AZ1251" s="12"/>
      <c r="BA1251" s="12"/>
      <c r="BB1251" s="12"/>
      <c r="BC1251" s="12"/>
      <c r="BD1251" s="12"/>
      <c r="BE1251" s="12"/>
      <c r="BF1251" s="12"/>
      <c r="BG1251" s="12"/>
      <c r="BH1251" s="12"/>
      <c r="BI1251" s="12"/>
      <c r="BJ1251" s="13"/>
      <c r="BK1251" s="13"/>
      <c r="BL1251" s="13"/>
      <c r="BM1251" s="13"/>
      <c r="BN1251" s="13"/>
    </row>
    <row r="1252" spans="1:66" x14ac:dyDescent="0.25">
      <c r="A1252" s="10"/>
      <c r="B1252" s="10"/>
      <c r="C1252" s="10"/>
      <c r="D1252" s="18"/>
      <c r="E1252" s="10"/>
      <c r="F1252" s="10"/>
      <c r="G1252" s="10"/>
      <c r="H1252" s="10"/>
      <c r="I1252" s="10"/>
      <c r="J1252" s="10"/>
      <c r="K1252" s="11"/>
      <c r="L1252" s="11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/>
      <c r="AH1252" s="12"/>
      <c r="AI1252" s="12"/>
      <c r="AJ1252" s="12"/>
      <c r="AK1252" s="12"/>
      <c r="AL1252" s="12"/>
      <c r="AM1252" s="12"/>
      <c r="AN1252" s="12"/>
      <c r="AO1252" s="12"/>
      <c r="AP1252" s="12"/>
      <c r="AQ1252" s="12"/>
      <c r="AR1252" s="12"/>
      <c r="AS1252" s="12"/>
      <c r="AT1252" s="12"/>
      <c r="AU1252" s="12"/>
      <c r="AV1252" s="12"/>
      <c r="AW1252" s="12"/>
      <c r="AX1252" s="12"/>
      <c r="AY1252" s="12"/>
      <c r="AZ1252" s="12"/>
      <c r="BA1252" s="12"/>
      <c r="BB1252" s="12"/>
      <c r="BC1252" s="12"/>
      <c r="BD1252" s="12"/>
      <c r="BE1252" s="12"/>
      <c r="BF1252" s="12"/>
      <c r="BG1252" s="12"/>
      <c r="BH1252" s="12"/>
      <c r="BI1252" s="12"/>
      <c r="BJ1252" s="13"/>
      <c r="BK1252" s="13"/>
      <c r="BL1252" s="13"/>
      <c r="BM1252" s="13"/>
      <c r="BN1252" s="13"/>
    </row>
    <row r="1253" spans="1:66" x14ac:dyDescent="0.25">
      <c r="A1253" s="10"/>
      <c r="B1253" s="10"/>
      <c r="C1253" s="10"/>
      <c r="D1253" s="18"/>
      <c r="E1253" s="10"/>
      <c r="F1253" s="10"/>
      <c r="G1253" s="10"/>
      <c r="H1253" s="10"/>
      <c r="I1253" s="10"/>
      <c r="J1253" s="10"/>
      <c r="K1253" s="11"/>
      <c r="L1253" s="11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2"/>
      <c r="AS1253" s="12"/>
      <c r="AT1253" s="12"/>
      <c r="AU1253" s="12"/>
      <c r="AV1253" s="12"/>
      <c r="AW1253" s="12"/>
      <c r="AX1253" s="12"/>
      <c r="AY1253" s="12"/>
      <c r="AZ1253" s="12"/>
      <c r="BA1253" s="12"/>
      <c r="BB1253" s="12"/>
      <c r="BC1253" s="12"/>
      <c r="BD1253" s="12"/>
      <c r="BE1253" s="12"/>
      <c r="BF1253" s="12"/>
      <c r="BG1253" s="12"/>
      <c r="BH1253" s="12"/>
      <c r="BI1253" s="12"/>
      <c r="BJ1253" s="13"/>
      <c r="BK1253" s="13"/>
      <c r="BL1253" s="13"/>
      <c r="BM1253" s="13"/>
      <c r="BN1253" s="13"/>
    </row>
    <row r="1254" spans="1:66" x14ac:dyDescent="0.25">
      <c r="A1254" s="10"/>
      <c r="B1254" s="10"/>
      <c r="C1254" s="10"/>
      <c r="D1254" s="18"/>
      <c r="E1254" s="10"/>
      <c r="F1254" s="10"/>
      <c r="G1254" s="10"/>
      <c r="H1254" s="10"/>
      <c r="I1254" s="10"/>
      <c r="J1254" s="10"/>
      <c r="K1254" s="11"/>
      <c r="L1254" s="11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2"/>
      <c r="AX1254" s="12"/>
      <c r="AY1254" s="12"/>
      <c r="AZ1254" s="12"/>
      <c r="BA1254" s="12"/>
      <c r="BB1254" s="12"/>
      <c r="BC1254" s="12"/>
      <c r="BD1254" s="12"/>
      <c r="BE1254" s="12"/>
      <c r="BF1254" s="12"/>
      <c r="BG1254" s="12"/>
      <c r="BH1254" s="12"/>
      <c r="BI1254" s="12"/>
      <c r="BJ1254" s="13"/>
      <c r="BK1254" s="13"/>
      <c r="BL1254" s="13"/>
      <c r="BM1254" s="13"/>
      <c r="BN1254" s="13"/>
    </row>
    <row r="1255" spans="1:66" x14ac:dyDescent="0.25">
      <c r="A1255" s="10"/>
      <c r="B1255" s="10"/>
      <c r="C1255" s="10"/>
      <c r="D1255" s="18"/>
      <c r="E1255" s="10"/>
      <c r="F1255" s="10"/>
      <c r="G1255" s="10"/>
      <c r="H1255" s="10"/>
      <c r="I1255" s="10"/>
      <c r="J1255" s="10"/>
      <c r="K1255" s="11"/>
      <c r="L1255" s="11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2"/>
      <c r="AS1255" s="12"/>
      <c r="AT1255" s="12"/>
      <c r="AU1255" s="12"/>
      <c r="AV1255" s="12"/>
      <c r="AW1255" s="12"/>
      <c r="AX1255" s="12"/>
      <c r="AY1255" s="12"/>
      <c r="AZ1255" s="12"/>
      <c r="BA1255" s="12"/>
      <c r="BB1255" s="12"/>
      <c r="BC1255" s="12"/>
      <c r="BD1255" s="12"/>
      <c r="BE1255" s="12"/>
      <c r="BF1255" s="12"/>
      <c r="BG1255" s="12"/>
      <c r="BH1255" s="12"/>
      <c r="BI1255" s="12"/>
      <c r="BJ1255" s="13"/>
      <c r="BK1255" s="13"/>
      <c r="BL1255" s="13"/>
      <c r="BM1255" s="13"/>
      <c r="BN1255" s="13"/>
    </row>
    <row r="1256" spans="1:66" x14ac:dyDescent="0.25">
      <c r="A1256" s="10"/>
      <c r="B1256" s="10"/>
      <c r="C1256" s="10"/>
      <c r="D1256" s="18"/>
      <c r="E1256" s="10"/>
      <c r="F1256" s="10"/>
      <c r="G1256" s="10"/>
      <c r="H1256" s="10"/>
      <c r="I1256" s="10"/>
      <c r="J1256" s="10"/>
      <c r="K1256" s="11"/>
      <c r="L1256" s="11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2"/>
      <c r="AF1256" s="12"/>
      <c r="AG1256" s="12"/>
      <c r="AH1256" s="12"/>
      <c r="AI1256" s="12"/>
      <c r="AJ1256" s="12"/>
      <c r="AK1256" s="12"/>
      <c r="AL1256" s="12"/>
      <c r="AM1256" s="12"/>
      <c r="AN1256" s="12"/>
      <c r="AO1256" s="12"/>
      <c r="AP1256" s="12"/>
      <c r="AQ1256" s="12"/>
      <c r="AR1256" s="12"/>
      <c r="AS1256" s="12"/>
      <c r="AT1256" s="12"/>
      <c r="AU1256" s="12"/>
      <c r="AV1256" s="12"/>
      <c r="AW1256" s="12"/>
      <c r="AX1256" s="12"/>
      <c r="AY1256" s="12"/>
      <c r="AZ1256" s="12"/>
      <c r="BA1256" s="12"/>
      <c r="BB1256" s="12"/>
      <c r="BC1256" s="12"/>
      <c r="BD1256" s="12"/>
      <c r="BE1256" s="12"/>
      <c r="BF1256" s="12"/>
      <c r="BG1256" s="12"/>
      <c r="BH1256" s="12"/>
      <c r="BI1256" s="12"/>
      <c r="BJ1256" s="13"/>
      <c r="BK1256" s="13"/>
      <c r="BL1256" s="13"/>
      <c r="BM1256" s="13"/>
      <c r="BN1256" s="13"/>
    </row>
    <row r="1257" spans="1:66" x14ac:dyDescent="0.25">
      <c r="A1257" s="10"/>
      <c r="B1257" s="10"/>
      <c r="C1257" s="10"/>
      <c r="D1257" s="18"/>
      <c r="E1257" s="10"/>
      <c r="F1257" s="10"/>
      <c r="G1257" s="10"/>
      <c r="H1257" s="10"/>
      <c r="I1257" s="10"/>
      <c r="J1257" s="10"/>
      <c r="K1257" s="11"/>
      <c r="L1257" s="11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2"/>
      <c r="AS1257" s="12"/>
      <c r="AT1257" s="12"/>
      <c r="AU1257" s="12"/>
      <c r="AV1257" s="12"/>
      <c r="AW1257" s="12"/>
      <c r="AX1257" s="12"/>
      <c r="AY1257" s="12"/>
      <c r="AZ1257" s="12"/>
      <c r="BA1257" s="12"/>
      <c r="BB1257" s="12"/>
      <c r="BC1257" s="12"/>
      <c r="BD1257" s="12"/>
      <c r="BE1257" s="12"/>
      <c r="BF1257" s="12"/>
      <c r="BG1257" s="12"/>
      <c r="BH1257" s="12"/>
      <c r="BI1257" s="12"/>
      <c r="BJ1257" s="13"/>
      <c r="BK1257" s="13"/>
      <c r="BL1257" s="13"/>
      <c r="BM1257" s="13"/>
      <c r="BN1257" s="13"/>
    </row>
    <row r="1258" spans="1:66" x14ac:dyDescent="0.25">
      <c r="A1258" s="10"/>
      <c r="B1258" s="10"/>
      <c r="C1258" s="10"/>
      <c r="D1258" s="18"/>
      <c r="E1258" s="10"/>
      <c r="F1258" s="10"/>
      <c r="G1258" s="10"/>
      <c r="H1258" s="10"/>
      <c r="I1258" s="10"/>
      <c r="J1258" s="10"/>
      <c r="K1258" s="11"/>
      <c r="L1258" s="11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2"/>
      <c r="AF1258" s="12"/>
      <c r="AG1258" s="12"/>
      <c r="AH1258" s="12"/>
      <c r="AI1258" s="12"/>
      <c r="AJ1258" s="12"/>
      <c r="AK1258" s="12"/>
      <c r="AL1258" s="12"/>
      <c r="AM1258" s="12"/>
      <c r="AN1258" s="12"/>
      <c r="AO1258" s="12"/>
      <c r="AP1258" s="12"/>
      <c r="AQ1258" s="12"/>
      <c r="AR1258" s="12"/>
      <c r="AS1258" s="12"/>
      <c r="AT1258" s="12"/>
      <c r="AU1258" s="12"/>
      <c r="AV1258" s="12"/>
      <c r="AW1258" s="12"/>
      <c r="AX1258" s="12"/>
      <c r="AY1258" s="12"/>
      <c r="AZ1258" s="12"/>
      <c r="BA1258" s="12"/>
      <c r="BB1258" s="12"/>
      <c r="BC1258" s="12"/>
      <c r="BD1258" s="12"/>
      <c r="BE1258" s="12"/>
      <c r="BF1258" s="12"/>
      <c r="BG1258" s="12"/>
      <c r="BH1258" s="12"/>
      <c r="BI1258" s="12"/>
      <c r="BJ1258" s="13"/>
      <c r="BK1258" s="13"/>
      <c r="BL1258" s="13"/>
      <c r="BM1258" s="13"/>
      <c r="BN1258" s="13"/>
    </row>
    <row r="1259" spans="1:66" x14ac:dyDescent="0.25">
      <c r="A1259" s="10"/>
      <c r="B1259" s="10"/>
      <c r="C1259" s="10"/>
      <c r="D1259" s="18"/>
      <c r="E1259" s="10"/>
      <c r="F1259" s="10"/>
      <c r="G1259" s="10"/>
      <c r="H1259" s="10"/>
      <c r="I1259" s="10"/>
      <c r="J1259" s="10"/>
      <c r="K1259" s="11"/>
      <c r="L1259" s="11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2"/>
      <c r="AS1259" s="12"/>
      <c r="AT1259" s="12"/>
      <c r="AU1259" s="12"/>
      <c r="AV1259" s="12"/>
      <c r="AW1259" s="12"/>
      <c r="AX1259" s="12"/>
      <c r="AY1259" s="12"/>
      <c r="AZ1259" s="12"/>
      <c r="BA1259" s="12"/>
      <c r="BB1259" s="12"/>
      <c r="BC1259" s="12"/>
      <c r="BD1259" s="12"/>
      <c r="BE1259" s="12"/>
      <c r="BF1259" s="12"/>
      <c r="BG1259" s="12"/>
      <c r="BH1259" s="12"/>
      <c r="BI1259" s="12"/>
      <c r="BJ1259" s="13"/>
      <c r="BK1259" s="13"/>
      <c r="BL1259" s="13"/>
      <c r="BM1259" s="13"/>
      <c r="BN1259" s="13"/>
    </row>
    <row r="1260" spans="1:66" x14ac:dyDescent="0.25">
      <c r="A1260" s="10"/>
      <c r="B1260" s="10"/>
      <c r="C1260" s="10"/>
      <c r="D1260" s="18"/>
      <c r="E1260" s="10"/>
      <c r="F1260" s="10"/>
      <c r="G1260" s="10"/>
      <c r="H1260" s="10"/>
      <c r="I1260" s="10"/>
      <c r="J1260" s="10"/>
      <c r="K1260" s="11"/>
      <c r="L1260" s="11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12"/>
      <c r="AF1260" s="12"/>
      <c r="AG1260" s="12"/>
      <c r="AH1260" s="12"/>
      <c r="AI1260" s="12"/>
      <c r="AJ1260" s="12"/>
      <c r="AK1260" s="12"/>
      <c r="AL1260" s="12"/>
      <c r="AM1260" s="12"/>
      <c r="AN1260" s="12"/>
      <c r="AO1260" s="12"/>
      <c r="AP1260" s="12"/>
      <c r="AQ1260" s="12"/>
      <c r="AR1260" s="12"/>
      <c r="AS1260" s="12"/>
      <c r="AT1260" s="12"/>
      <c r="AU1260" s="12"/>
      <c r="AV1260" s="12"/>
      <c r="AW1260" s="12"/>
      <c r="AX1260" s="12"/>
      <c r="AY1260" s="12"/>
      <c r="AZ1260" s="12"/>
      <c r="BA1260" s="12"/>
      <c r="BB1260" s="12"/>
      <c r="BC1260" s="12"/>
      <c r="BD1260" s="12"/>
      <c r="BE1260" s="12"/>
      <c r="BF1260" s="12"/>
      <c r="BG1260" s="12"/>
      <c r="BH1260" s="12"/>
      <c r="BI1260" s="12"/>
      <c r="BJ1260" s="13"/>
      <c r="BK1260" s="13"/>
      <c r="BL1260" s="13"/>
      <c r="BM1260" s="13"/>
      <c r="BN1260" s="13"/>
    </row>
    <row r="1261" spans="1:66" x14ac:dyDescent="0.25">
      <c r="A1261" s="10"/>
      <c r="B1261" s="10"/>
      <c r="C1261" s="10"/>
      <c r="D1261" s="18"/>
      <c r="E1261" s="10"/>
      <c r="F1261" s="10"/>
      <c r="G1261" s="10"/>
      <c r="H1261" s="10"/>
      <c r="I1261" s="10"/>
      <c r="J1261" s="10"/>
      <c r="K1261" s="11"/>
      <c r="L1261" s="11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2"/>
      <c r="AS1261" s="12"/>
      <c r="AT1261" s="12"/>
      <c r="AU1261" s="12"/>
      <c r="AV1261" s="12"/>
      <c r="AW1261" s="12"/>
      <c r="AX1261" s="12"/>
      <c r="AY1261" s="12"/>
      <c r="AZ1261" s="12"/>
      <c r="BA1261" s="12"/>
      <c r="BB1261" s="12"/>
      <c r="BC1261" s="12"/>
      <c r="BD1261" s="12"/>
      <c r="BE1261" s="12"/>
      <c r="BF1261" s="12"/>
      <c r="BG1261" s="12"/>
      <c r="BH1261" s="12"/>
      <c r="BI1261" s="12"/>
      <c r="BJ1261" s="13"/>
      <c r="BK1261" s="13"/>
      <c r="BL1261" s="13"/>
      <c r="BM1261" s="13"/>
      <c r="BN1261" s="13"/>
    </row>
    <row r="1262" spans="1:66" x14ac:dyDescent="0.25">
      <c r="A1262" s="10"/>
      <c r="B1262" s="10"/>
      <c r="C1262" s="10"/>
      <c r="D1262" s="18"/>
      <c r="E1262" s="10"/>
      <c r="F1262" s="10"/>
      <c r="G1262" s="10"/>
      <c r="H1262" s="10"/>
      <c r="I1262" s="10"/>
      <c r="J1262" s="10"/>
      <c r="K1262" s="11"/>
      <c r="L1262" s="11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E1262" s="12"/>
      <c r="AF1262" s="12"/>
      <c r="AG1262" s="12"/>
      <c r="AH1262" s="12"/>
      <c r="AI1262" s="12"/>
      <c r="AJ1262" s="12"/>
      <c r="AK1262" s="12"/>
      <c r="AL1262" s="12"/>
      <c r="AM1262" s="12"/>
      <c r="AN1262" s="12"/>
      <c r="AO1262" s="12"/>
      <c r="AP1262" s="12"/>
      <c r="AQ1262" s="12"/>
      <c r="AR1262" s="12"/>
      <c r="AS1262" s="12"/>
      <c r="AT1262" s="12"/>
      <c r="AU1262" s="12"/>
      <c r="AV1262" s="12"/>
      <c r="AW1262" s="12"/>
      <c r="AX1262" s="12"/>
      <c r="AY1262" s="12"/>
      <c r="AZ1262" s="12"/>
      <c r="BA1262" s="12"/>
      <c r="BB1262" s="12"/>
      <c r="BC1262" s="12"/>
      <c r="BD1262" s="12"/>
      <c r="BE1262" s="12"/>
      <c r="BF1262" s="12"/>
      <c r="BG1262" s="12"/>
      <c r="BH1262" s="12"/>
      <c r="BI1262" s="12"/>
      <c r="BJ1262" s="13"/>
      <c r="BK1262" s="13"/>
      <c r="BL1262" s="13"/>
      <c r="BM1262" s="13"/>
      <c r="BN1262" s="13"/>
    </row>
    <row r="1263" spans="1:66" x14ac:dyDescent="0.25">
      <c r="A1263" s="10"/>
      <c r="B1263" s="10"/>
      <c r="C1263" s="10"/>
      <c r="D1263" s="18"/>
      <c r="E1263" s="10"/>
      <c r="F1263" s="10"/>
      <c r="G1263" s="10"/>
      <c r="H1263" s="10"/>
      <c r="I1263" s="10"/>
      <c r="J1263" s="10"/>
      <c r="K1263" s="11"/>
      <c r="L1263" s="11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2"/>
      <c r="AS1263" s="12"/>
      <c r="AT1263" s="12"/>
      <c r="AU1263" s="12"/>
      <c r="AV1263" s="12"/>
      <c r="AW1263" s="12"/>
      <c r="AX1263" s="12"/>
      <c r="AY1263" s="12"/>
      <c r="AZ1263" s="12"/>
      <c r="BA1263" s="12"/>
      <c r="BB1263" s="12"/>
      <c r="BC1263" s="12"/>
      <c r="BD1263" s="12"/>
      <c r="BE1263" s="12"/>
      <c r="BF1263" s="12"/>
      <c r="BG1263" s="12"/>
      <c r="BH1263" s="12"/>
      <c r="BI1263" s="12"/>
      <c r="BJ1263" s="13"/>
      <c r="BK1263" s="13"/>
      <c r="BL1263" s="13"/>
      <c r="BM1263" s="13"/>
      <c r="BN1263" s="13"/>
    </row>
    <row r="1264" spans="1:66" x14ac:dyDescent="0.25">
      <c r="A1264" s="10"/>
      <c r="B1264" s="10"/>
      <c r="C1264" s="10"/>
      <c r="D1264" s="18"/>
      <c r="E1264" s="10"/>
      <c r="F1264" s="10"/>
      <c r="G1264" s="10"/>
      <c r="H1264" s="10"/>
      <c r="I1264" s="10"/>
      <c r="J1264" s="10"/>
      <c r="K1264" s="11"/>
      <c r="L1264" s="11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/>
      <c r="AH1264" s="12"/>
      <c r="AI1264" s="12"/>
      <c r="AJ1264" s="12"/>
      <c r="AK1264" s="12"/>
      <c r="AL1264" s="12"/>
      <c r="AM1264" s="12"/>
      <c r="AN1264" s="12"/>
      <c r="AO1264" s="12"/>
      <c r="AP1264" s="12"/>
      <c r="AQ1264" s="12"/>
      <c r="AR1264" s="12"/>
      <c r="AS1264" s="12"/>
      <c r="AT1264" s="12"/>
      <c r="AU1264" s="12"/>
      <c r="AV1264" s="12"/>
      <c r="AW1264" s="12"/>
      <c r="AX1264" s="12"/>
      <c r="AY1264" s="12"/>
      <c r="AZ1264" s="12"/>
      <c r="BA1264" s="12"/>
      <c r="BB1264" s="12"/>
      <c r="BC1264" s="12"/>
      <c r="BD1264" s="12"/>
      <c r="BE1264" s="12"/>
      <c r="BF1264" s="12"/>
      <c r="BG1264" s="12"/>
      <c r="BH1264" s="12"/>
      <c r="BI1264" s="12"/>
      <c r="BJ1264" s="13"/>
      <c r="BK1264" s="13"/>
      <c r="BL1264" s="13"/>
      <c r="BM1264" s="13"/>
      <c r="BN1264" s="13"/>
    </row>
    <row r="1265" spans="1:66" x14ac:dyDescent="0.25">
      <c r="A1265" s="10"/>
      <c r="B1265" s="10"/>
      <c r="C1265" s="10"/>
      <c r="D1265" s="18"/>
      <c r="E1265" s="10"/>
      <c r="F1265" s="10"/>
      <c r="G1265" s="10"/>
      <c r="H1265" s="10"/>
      <c r="I1265" s="10"/>
      <c r="J1265" s="10"/>
      <c r="K1265" s="11"/>
      <c r="L1265" s="11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2"/>
      <c r="AS1265" s="12"/>
      <c r="AT1265" s="12"/>
      <c r="AU1265" s="12"/>
      <c r="AV1265" s="12"/>
      <c r="AW1265" s="12"/>
      <c r="AX1265" s="12"/>
      <c r="AY1265" s="12"/>
      <c r="AZ1265" s="12"/>
      <c r="BA1265" s="12"/>
      <c r="BB1265" s="12"/>
      <c r="BC1265" s="12"/>
      <c r="BD1265" s="12"/>
      <c r="BE1265" s="12"/>
      <c r="BF1265" s="12"/>
      <c r="BG1265" s="12"/>
      <c r="BH1265" s="12"/>
      <c r="BI1265" s="12"/>
      <c r="BJ1265" s="13"/>
      <c r="BK1265" s="13"/>
      <c r="BL1265" s="13"/>
      <c r="BM1265" s="13"/>
      <c r="BN1265" s="13"/>
    </row>
    <row r="1266" spans="1:66" x14ac:dyDescent="0.25">
      <c r="A1266" s="10"/>
      <c r="B1266" s="10"/>
      <c r="C1266" s="10"/>
      <c r="D1266" s="18"/>
      <c r="E1266" s="10"/>
      <c r="F1266" s="10"/>
      <c r="G1266" s="10"/>
      <c r="H1266" s="10"/>
      <c r="I1266" s="10"/>
      <c r="J1266" s="10"/>
      <c r="K1266" s="11"/>
      <c r="L1266" s="11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/>
      <c r="AH1266" s="12"/>
      <c r="AI1266" s="12"/>
      <c r="AJ1266" s="12"/>
      <c r="AK1266" s="12"/>
      <c r="AL1266" s="12"/>
      <c r="AM1266" s="12"/>
      <c r="AN1266" s="12"/>
      <c r="AO1266" s="12"/>
      <c r="AP1266" s="12"/>
      <c r="AQ1266" s="12"/>
      <c r="AR1266" s="12"/>
      <c r="AS1266" s="12"/>
      <c r="AT1266" s="12"/>
      <c r="AU1266" s="12"/>
      <c r="AV1266" s="12"/>
      <c r="AW1266" s="12"/>
      <c r="AX1266" s="12"/>
      <c r="AY1266" s="12"/>
      <c r="AZ1266" s="12"/>
      <c r="BA1266" s="12"/>
      <c r="BB1266" s="12"/>
      <c r="BC1266" s="12"/>
      <c r="BD1266" s="12"/>
      <c r="BE1266" s="12"/>
      <c r="BF1266" s="12"/>
      <c r="BG1266" s="12"/>
      <c r="BH1266" s="12"/>
      <c r="BI1266" s="12"/>
      <c r="BJ1266" s="13"/>
      <c r="BK1266" s="13"/>
      <c r="BL1266" s="13"/>
      <c r="BM1266" s="13"/>
      <c r="BN1266" s="13"/>
    </row>
    <row r="1267" spans="1:66" x14ac:dyDescent="0.25">
      <c r="A1267" s="10"/>
      <c r="B1267" s="10"/>
      <c r="C1267" s="10"/>
      <c r="D1267" s="18"/>
      <c r="E1267" s="10"/>
      <c r="F1267" s="10"/>
      <c r="G1267" s="10"/>
      <c r="H1267" s="10"/>
      <c r="I1267" s="10"/>
      <c r="J1267" s="10"/>
      <c r="K1267" s="11"/>
      <c r="L1267" s="11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2"/>
      <c r="AS1267" s="12"/>
      <c r="AT1267" s="12"/>
      <c r="AU1267" s="12"/>
      <c r="AV1267" s="12"/>
      <c r="AW1267" s="12"/>
      <c r="AX1267" s="12"/>
      <c r="AY1267" s="12"/>
      <c r="AZ1267" s="12"/>
      <c r="BA1267" s="12"/>
      <c r="BB1267" s="12"/>
      <c r="BC1267" s="12"/>
      <c r="BD1267" s="12"/>
      <c r="BE1267" s="12"/>
      <c r="BF1267" s="12"/>
      <c r="BG1267" s="12"/>
      <c r="BH1267" s="12"/>
      <c r="BI1267" s="12"/>
      <c r="BJ1267" s="13"/>
      <c r="BK1267" s="13"/>
      <c r="BL1267" s="13"/>
      <c r="BM1267" s="13"/>
      <c r="BN1267" s="13"/>
    </row>
    <row r="1268" spans="1:66" x14ac:dyDescent="0.25">
      <c r="A1268" s="10"/>
      <c r="B1268" s="10"/>
      <c r="C1268" s="10"/>
      <c r="D1268" s="18"/>
      <c r="E1268" s="10"/>
      <c r="F1268" s="10"/>
      <c r="G1268" s="10"/>
      <c r="H1268" s="10"/>
      <c r="I1268" s="10"/>
      <c r="J1268" s="10"/>
      <c r="K1268" s="11"/>
      <c r="L1268" s="11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12"/>
      <c r="AF1268" s="12"/>
      <c r="AG1268" s="12"/>
      <c r="AH1268" s="12"/>
      <c r="AI1268" s="12"/>
      <c r="AJ1268" s="12"/>
      <c r="AK1268" s="12"/>
      <c r="AL1268" s="12"/>
      <c r="AM1268" s="12"/>
      <c r="AN1268" s="12"/>
      <c r="AO1268" s="12"/>
      <c r="AP1268" s="12"/>
      <c r="AQ1268" s="12"/>
      <c r="AR1268" s="12"/>
      <c r="AS1268" s="12"/>
      <c r="AT1268" s="12"/>
      <c r="AU1268" s="12"/>
      <c r="AV1268" s="12"/>
      <c r="AW1268" s="12"/>
      <c r="AX1268" s="12"/>
      <c r="AY1268" s="12"/>
      <c r="AZ1268" s="12"/>
      <c r="BA1268" s="12"/>
      <c r="BB1268" s="12"/>
      <c r="BC1268" s="12"/>
      <c r="BD1268" s="12"/>
      <c r="BE1268" s="12"/>
      <c r="BF1268" s="12"/>
      <c r="BG1268" s="12"/>
      <c r="BH1268" s="12"/>
      <c r="BI1268" s="12"/>
      <c r="BJ1268" s="13"/>
      <c r="BK1268" s="13"/>
      <c r="BL1268" s="13"/>
      <c r="BM1268" s="13"/>
      <c r="BN1268" s="13"/>
    </row>
    <row r="1269" spans="1:66" x14ac:dyDescent="0.25">
      <c r="A1269" s="10"/>
      <c r="B1269" s="10"/>
      <c r="C1269" s="10"/>
      <c r="D1269" s="18"/>
      <c r="E1269" s="10"/>
      <c r="F1269" s="10"/>
      <c r="G1269" s="10"/>
      <c r="H1269" s="10"/>
      <c r="I1269" s="10"/>
      <c r="J1269" s="10"/>
      <c r="K1269" s="11"/>
      <c r="L1269" s="11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2"/>
      <c r="AS1269" s="12"/>
      <c r="AT1269" s="12"/>
      <c r="AU1269" s="12"/>
      <c r="AV1269" s="12"/>
      <c r="AW1269" s="12"/>
      <c r="AX1269" s="12"/>
      <c r="AY1269" s="12"/>
      <c r="AZ1269" s="12"/>
      <c r="BA1269" s="12"/>
      <c r="BB1269" s="12"/>
      <c r="BC1269" s="12"/>
      <c r="BD1269" s="12"/>
      <c r="BE1269" s="12"/>
      <c r="BF1269" s="12"/>
      <c r="BG1269" s="12"/>
      <c r="BH1269" s="12"/>
      <c r="BI1269" s="12"/>
      <c r="BJ1269" s="13"/>
      <c r="BK1269" s="13"/>
      <c r="BL1269" s="13"/>
      <c r="BM1269" s="13"/>
      <c r="BN1269" s="13"/>
    </row>
    <row r="1270" spans="1:66" x14ac:dyDescent="0.25">
      <c r="A1270" s="10"/>
      <c r="B1270" s="10"/>
      <c r="C1270" s="10"/>
      <c r="D1270" s="18"/>
      <c r="E1270" s="10"/>
      <c r="F1270" s="10"/>
      <c r="G1270" s="10"/>
      <c r="H1270" s="10"/>
      <c r="I1270" s="10"/>
      <c r="J1270" s="10"/>
      <c r="K1270" s="11"/>
      <c r="L1270" s="11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2"/>
      <c r="AF1270" s="12"/>
      <c r="AG1270" s="12"/>
      <c r="AH1270" s="12"/>
      <c r="AI1270" s="12"/>
      <c r="AJ1270" s="12"/>
      <c r="AK1270" s="12"/>
      <c r="AL1270" s="12"/>
      <c r="AM1270" s="12"/>
      <c r="AN1270" s="12"/>
      <c r="AO1270" s="12"/>
      <c r="AP1270" s="12"/>
      <c r="AQ1270" s="12"/>
      <c r="AR1270" s="12"/>
      <c r="AS1270" s="12"/>
      <c r="AT1270" s="12"/>
      <c r="AU1270" s="12"/>
      <c r="AV1270" s="12"/>
      <c r="AW1270" s="12"/>
      <c r="AX1270" s="12"/>
      <c r="AY1270" s="12"/>
      <c r="AZ1270" s="12"/>
      <c r="BA1270" s="12"/>
      <c r="BB1270" s="12"/>
      <c r="BC1270" s="12"/>
      <c r="BD1270" s="12"/>
      <c r="BE1270" s="12"/>
      <c r="BF1270" s="12"/>
      <c r="BG1270" s="12"/>
      <c r="BH1270" s="12"/>
      <c r="BI1270" s="12"/>
      <c r="BJ1270" s="13"/>
      <c r="BK1270" s="13"/>
      <c r="BL1270" s="13"/>
      <c r="BM1270" s="13"/>
      <c r="BN1270" s="13"/>
    </row>
    <row r="1271" spans="1:66" x14ac:dyDescent="0.25">
      <c r="A1271" s="10"/>
      <c r="B1271" s="10"/>
      <c r="C1271" s="10"/>
      <c r="D1271" s="18"/>
      <c r="E1271" s="10"/>
      <c r="F1271" s="10"/>
      <c r="G1271" s="10"/>
      <c r="H1271" s="10"/>
      <c r="I1271" s="10"/>
      <c r="J1271" s="10"/>
      <c r="K1271" s="11"/>
      <c r="L1271" s="11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2"/>
      <c r="AX1271" s="12"/>
      <c r="AY1271" s="12"/>
      <c r="AZ1271" s="12"/>
      <c r="BA1271" s="12"/>
      <c r="BB1271" s="12"/>
      <c r="BC1271" s="12"/>
      <c r="BD1271" s="12"/>
      <c r="BE1271" s="12"/>
      <c r="BF1271" s="12"/>
      <c r="BG1271" s="12"/>
      <c r="BH1271" s="12"/>
      <c r="BI1271" s="12"/>
      <c r="BJ1271" s="13"/>
      <c r="BK1271" s="13"/>
      <c r="BL1271" s="13"/>
      <c r="BM1271" s="13"/>
      <c r="BN1271" s="13"/>
    </row>
    <row r="1272" spans="1:66" x14ac:dyDescent="0.25">
      <c r="A1272" s="10"/>
      <c r="B1272" s="10"/>
      <c r="C1272" s="10"/>
      <c r="D1272" s="18"/>
      <c r="E1272" s="10"/>
      <c r="F1272" s="10"/>
      <c r="G1272" s="10"/>
      <c r="H1272" s="10"/>
      <c r="I1272" s="10"/>
      <c r="J1272" s="10"/>
      <c r="K1272" s="11"/>
      <c r="L1272" s="11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12"/>
      <c r="AH1272" s="12"/>
      <c r="AI1272" s="12"/>
      <c r="AJ1272" s="12"/>
      <c r="AK1272" s="12"/>
      <c r="AL1272" s="12"/>
      <c r="AM1272" s="12"/>
      <c r="AN1272" s="12"/>
      <c r="AO1272" s="12"/>
      <c r="AP1272" s="12"/>
      <c r="AQ1272" s="12"/>
      <c r="AR1272" s="12"/>
      <c r="AS1272" s="12"/>
      <c r="AT1272" s="12"/>
      <c r="AU1272" s="12"/>
      <c r="AV1272" s="12"/>
      <c r="AW1272" s="12"/>
      <c r="AX1272" s="12"/>
      <c r="AY1272" s="12"/>
      <c r="AZ1272" s="12"/>
      <c r="BA1272" s="12"/>
      <c r="BB1272" s="12"/>
      <c r="BC1272" s="12"/>
      <c r="BD1272" s="12"/>
      <c r="BE1272" s="12"/>
      <c r="BF1272" s="12"/>
      <c r="BG1272" s="12"/>
      <c r="BH1272" s="12"/>
      <c r="BI1272" s="12"/>
      <c r="BJ1272" s="13"/>
      <c r="BK1272" s="13"/>
      <c r="BL1272" s="13"/>
      <c r="BM1272" s="13"/>
      <c r="BN1272" s="13"/>
    </row>
    <row r="1273" spans="1:66" x14ac:dyDescent="0.25">
      <c r="A1273" s="10"/>
      <c r="B1273" s="10"/>
      <c r="C1273" s="10"/>
      <c r="D1273" s="18"/>
      <c r="E1273" s="10"/>
      <c r="F1273" s="10"/>
      <c r="G1273" s="10"/>
      <c r="H1273" s="10"/>
      <c r="I1273" s="10"/>
      <c r="J1273" s="10"/>
      <c r="K1273" s="11"/>
      <c r="L1273" s="11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2"/>
      <c r="AX1273" s="12"/>
      <c r="AY1273" s="12"/>
      <c r="AZ1273" s="12"/>
      <c r="BA1273" s="12"/>
      <c r="BB1273" s="12"/>
      <c r="BC1273" s="12"/>
      <c r="BD1273" s="12"/>
      <c r="BE1273" s="12"/>
      <c r="BF1273" s="12"/>
      <c r="BG1273" s="12"/>
      <c r="BH1273" s="12"/>
      <c r="BI1273" s="12"/>
      <c r="BJ1273" s="13"/>
      <c r="BK1273" s="13"/>
      <c r="BL1273" s="13"/>
      <c r="BM1273" s="13"/>
      <c r="BN1273" s="13"/>
    </row>
    <row r="1274" spans="1:66" x14ac:dyDescent="0.25">
      <c r="A1274" s="10"/>
      <c r="B1274" s="10"/>
      <c r="C1274" s="10"/>
      <c r="D1274" s="18"/>
      <c r="E1274" s="10"/>
      <c r="F1274" s="10"/>
      <c r="G1274" s="10"/>
      <c r="H1274" s="10"/>
      <c r="I1274" s="10"/>
      <c r="J1274" s="10"/>
      <c r="K1274" s="11"/>
      <c r="L1274" s="11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2"/>
      <c r="AF1274" s="12"/>
      <c r="AG1274" s="12"/>
      <c r="AH1274" s="12"/>
      <c r="AI1274" s="12"/>
      <c r="AJ1274" s="12"/>
      <c r="AK1274" s="12"/>
      <c r="AL1274" s="12"/>
      <c r="AM1274" s="12"/>
      <c r="AN1274" s="12"/>
      <c r="AO1274" s="12"/>
      <c r="AP1274" s="12"/>
      <c r="AQ1274" s="12"/>
      <c r="AR1274" s="12"/>
      <c r="AS1274" s="12"/>
      <c r="AT1274" s="12"/>
      <c r="AU1274" s="12"/>
      <c r="AV1274" s="12"/>
      <c r="AW1274" s="12"/>
      <c r="AX1274" s="12"/>
      <c r="AY1274" s="12"/>
      <c r="AZ1274" s="12"/>
      <c r="BA1274" s="12"/>
      <c r="BB1274" s="12"/>
      <c r="BC1274" s="12"/>
      <c r="BD1274" s="12"/>
      <c r="BE1274" s="12"/>
      <c r="BF1274" s="12"/>
      <c r="BG1274" s="12"/>
      <c r="BH1274" s="12"/>
      <c r="BI1274" s="12"/>
      <c r="BJ1274" s="13"/>
      <c r="BK1274" s="13"/>
      <c r="BL1274" s="13"/>
      <c r="BM1274" s="13"/>
      <c r="BN1274" s="13"/>
    </row>
    <row r="1275" spans="1:66" x14ac:dyDescent="0.25">
      <c r="A1275" s="10"/>
      <c r="B1275" s="10"/>
      <c r="C1275" s="10"/>
      <c r="D1275" s="18"/>
      <c r="E1275" s="10"/>
      <c r="F1275" s="10"/>
      <c r="G1275" s="10"/>
      <c r="H1275" s="10"/>
      <c r="I1275" s="10"/>
      <c r="J1275" s="10"/>
      <c r="K1275" s="11"/>
      <c r="L1275" s="11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2"/>
      <c r="AS1275" s="12"/>
      <c r="AT1275" s="12"/>
      <c r="AU1275" s="12"/>
      <c r="AV1275" s="12"/>
      <c r="AW1275" s="12"/>
      <c r="AX1275" s="12"/>
      <c r="AY1275" s="12"/>
      <c r="AZ1275" s="12"/>
      <c r="BA1275" s="12"/>
      <c r="BB1275" s="12"/>
      <c r="BC1275" s="12"/>
      <c r="BD1275" s="12"/>
      <c r="BE1275" s="12"/>
      <c r="BF1275" s="12"/>
      <c r="BG1275" s="12"/>
      <c r="BH1275" s="12"/>
      <c r="BI1275" s="12"/>
      <c r="BJ1275" s="13"/>
      <c r="BK1275" s="13"/>
      <c r="BL1275" s="13"/>
      <c r="BM1275" s="13"/>
      <c r="BN1275" s="13"/>
    </row>
    <row r="1276" spans="1:66" x14ac:dyDescent="0.25">
      <c r="A1276" s="10"/>
      <c r="B1276" s="10"/>
      <c r="C1276" s="10"/>
      <c r="D1276" s="18"/>
      <c r="E1276" s="10"/>
      <c r="F1276" s="10"/>
      <c r="G1276" s="10"/>
      <c r="H1276" s="10"/>
      <c r="I1276" s="10"/>
      <c r="J1276" s="10"/>
      <c r="K1276" s="11"/>
      <c r="L1276" s="11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2"/>
      <c r="AF1276" s="12"/>
      <c r="AG1276" s="12"/>
      <c r="AH1276" s="12"/>
      <c r="AI1276" s="12"/>
      <c r="AJ1276" s="12"/>
      <c r="AK1276" s="12"/>
      <c r="AL1276" s="12"/>
      <c r="AM1276" s="12"/>
      <c r="AN1276" s="12"/>
      <c r="AO1276" s="12"/>
      <c r="AP1276" s="12"/>
      <c r="AQ1276" s="12"/>
      <c r="AR1276" s="12"/>
      <c r="AS1276" s="12"/>
      <c r="AT1276" s="12"/>
      <c r="AU1276" s="12"/>
      <c r="AV1276" s="12"/>
      <c r="AW1276" s="12"/>
      <c r="AX1276" s="12"/>
      <c r="AY1276" s="12"/>
      <c r="AZ1276" s="12"/>
      <c r="BA1276" s="12"/>
      <c r="BB1276" s="12"/>
      <c r="BC1276" s="12"/>
      <c r="BD1276" s="12"/>
      <c r="BE1276" s="12"/>
      <c r="BF1276" s="12"/>
      <c r="BG1276" s="12"/>
      <c r="BH1276" s="12"/>
      <c r="BI1276" s="12"/>
      <c r="BJ1276" s="13"/>
      <c r="BK1276" s="13"/>
      <c r="BL1276" s="13"/>
      <c r="BM1276" s="13"/>
      <c r="BN1276" s="13"/>
    </row>
    <row r="1277" spans="1:66" x14ac:dyDescent="0.25">
      <c r="A1277" s="10"/>
      <c r="B1277" s="10"/>
      <c r="C1277" s="10"/>
      <c r="D1277" s="18"/>
      <c r="E1277" s="10"/>
      <c r="F1277" s="10"/>
      <c r="G1277" s="10"/>
      <c r="H1277" s="10"/>
      <c r="I1277" s="10"/>
      <c r="J1277" s="10"/>
      <c r="K1277" s="11"/>
      <c r="L1277" s="11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2"/>
      <c r="AS1277" s="12"/>
      <c r="AT1277" s="12"/>
      <c r="AU1277" s="12"/>
      <c r="AV1277" s="12"/>
      <c r="AW1277" s="12"/>
      <c r="AX1277" s="12"/>
      <c r="AY1277" s="12"/>
      <c r="AZ1277" s="12"/>
      <c r="BA1277" s="12"/>
      <c r="BB1277" s="12"/>
      <c r="BC1277" s="12"/>
      <c r="BD1277" s="12"/>
      <c r="BE1277" s="12"/>
      <c r="BF1277" s="12"/>
      <c r="BG1277" s="12"/>
      <c r="BH1277" s="12"/>
      <c r="BI1277" s="12"/>
      <c r="BJ1277" s="13"/>
      <c r="BK1277" s="13"/>
      <c r="BL1277" s="13"/>
      <c r="BM1277" s="13"/>
      <c r="BN1277" s="13"/>
    </row>
    <row r="1278" spans="1:66" x14ac:dyDescent="0.25">
      <c r="A1278" s="10"/>
      <c r="B1278" s="10"/>
      <c r="C1278" s="10"/>
      <c r="D1278" s="18"/>
      <c r="E1278" s="10"/>
      <c r="F1278" s="10"/>
      <c r="G1278" s="10"/>
      <c r="H1278" s="10"/>
      <c r="I1278" s="10"/>
      <c r="J1278" s="10"/>
      <c r="K1278" s="11"/>
      <c r="L1278" s="11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2"/>
      <c r="AF1278" s="12"/>
      <c r="AG1278" s="12"/>
      <c r="AH1278" s="12"/>
      <c r="AI1278" s="12"/>
      <c r="AJ1278" s="12"/>
      <c r="AK1278" s="12"/>
      <c r="AL1278" s="12"/>
      <c r="AM1278" s="12"/>
      <c r="AN1278" s="12"/>
      <c r="AO1278" s="12"/>
      <c r="AP1278" s="12"/>
      <c r="AQ1278" s="12"/>
      <c r="AR1278" s="12"/>
      <c r="AS1278" s="12"/>
      <c r="AT1278" s="12"/>
      <c r="AU1278" s="12"/>
      <c r="AV1278" s="12"/>
      <c r="AW1278" s="12"/>
      <c r="AX1278" s="12"/>
      <c r="AY1278" s="12"/>
      <c r="AZ1278" s="12"/>
      <c r="BA1278" s="12"/>
      <c r="BB1278" s="12"/>
      <c r="BC1278" s="12"/>
      <c r="BD1278" s="12"/>
      <c r="BE1278" s="12"/>
      <c r="BF1278" s="12"/>
      <c r="BG1278" s="12"/>
      <c r="BH1278" s="12"/>
      <c r="BI1278" s="12"/>
      <c r="BJ1278" s="13"/>
      <c r="BK1278" s="13"/>
      <c r="BL1278" s="13"/>
      <c r="BM1278" s="13"/>
      <c r="BN1278" s="13"/>
    </row>
    <row r="1279" spans="1:66" x14ac:dyDescent="0.25">
      <c r="A1279" s="10"/>
      <c r="B1279" s="10"/>
      <c r="C1279" s="10"/>
      <c r="D1279" s="18"/>
      <c r="E1279" s="10"/>
      <c r="F1279" s="10"/>
      <c r="G1279" s="10"/>
      <c r="H1279" s="10"/>
      <c r="I1279" s="10"/>
      <c r="J1279" s="10"/>
      <c r="K1279" s="11"/>
      <c r="L1279" s="11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2"/>
      <c r="AS1279" s="12"/>
      <c r="AT1279" s="12"/>
      <c r="AU1279" s="12"/>
      <c r="AV1279" s="12"/>
      <c r="AW1279" s="12"/>
      <c r="AX1279" s="12"/>
      <c r="AY1279" s="12"/>
      <c r="AZ1279" s="12"/>
      <c r="BA1279" s="12"/>
      <c r="BB1279" s="12"/>
      <c r="BC1279" s="12"/>
      <c r="BD1279" s="12"/>
      <c r="BE1279" s="12"/>
      <c r="BF1279" s="12"/>
      <c r="BG1279" s="12"/>
      <c r="BH1279" s="12"/>
      <c r="BI1279" s="12"/>
      <c r="BJ1279" s="13"/>
      <c r="BK1279" s="13"/>
      <c r="BL1279" s="13"/>
      <c r="BM1279" s="13"/>
      <c r="BN1279" s="13"/>
    </row>
    <row r="1280" spans="1:66" x14ac:dyDescent="0.25">
      <c r="A1280" s="10"/>
      <c r="B1280" s="10"/>
      <c r="C1280" s="10"/>
      <c r="D1280" s="18"/>
      <c r="E1280" s="10"/>
      <c r="F1280" s="10"/>
      <c r="G1280" s="10"/>
      <c r="H1280" s="10"/>
      <c r="I1280" s="10"/>
      <c r="J1280" s="10"/>
      <c r="K1280" s="11"/>
      <c r="L1280" s="11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2"/>
      <c r="AF1280" s="12"/>
      <c r="AG1280" s="12"/>
      <c r="AH1280" s="12"/>
      <c r="AI1280" s="12"/>
      <c r="AJ1280" s="12"/>
      <c r="AK1280" s="12"/>
      <c r="AL1280" s="12"/>
      <c r="AM1280" s="12"/>
      <c r="AN1280" s="12"/>
      <c r="AO1280" s="12"/>
      <c r="AP1280" s="12"/>
      <c r="AQ1280" s="12"/>
      <c r="AR1280" s="12"/>
      <c r="AS1280" s="12"/>
      <c r="AT1280" s="12"/>
      <c r="AU1280" s="12"/>
      <c r="AV1280" s="12"/>
      <c r="AW1280" s="12"/>
      <c r="AX1280" s="12"/>
      <c r="AY1280" s="12"/>
      <c r="AZ1280" s="12"/>
      <c r="BA1280" s="12"/>
      <c r="BB1280" s="12"/>
      <c r="BC1280" s="12"/>
      <c r="BD1280" s="12"/>
      <c r="BE1280" s="12"/>
      <c r="BF1280" s="12"/>
      <c r="BG1280" s="12"/>
      <c r="BH1280" s="12"/>
      <c r="BI1280" s="12"/>
      <c r="BJ1280" s="13"/>
      <c r="BK1280" s="13"/>
      <c r="BL1280" s="13"/>
      <c r="BM1280" s="13"/>
      <c r="BN1280" s="13"/>
    </row>
    <row r="1281" spans="1:66" x14ac:dyDescent="0.25">
      <c r="A1281" s="10"/>
      <c r="B1281" s="10"/>
      <c r="C1281" s="10"/>
      <c r="D1281" s="18"/>
      <c r="E1281" s="10"/>
      <c r="F1281" s="10"/>
      <c r="G1281" s="10"/>
      <c r="H1281" s="10"/>
      <c r="I1281" s="10"/>
      <c r="J1281" s="10"/>
      <c r="K1281" s="11"/>
      <c r="L1281" s="11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2"/>
      <c r="AS1281" s="12"/>
      <c r="AT1281" s="12"/>
      <c r="AU1281" s="12"/>
      <c r="AV1281" s="12"/>
      <c r="AW1281" s="12"/>
      <c r="AX1281" s="12"/>
      <c r="AY1281" s="12"/>
      <c r="AZ1281" s="12"/>
      <c r="BA1281" s="12"/>
      <c r="BB1281" s="12"/>
      <c r="BC1281" s="12"/>
      <c r="BD1281" s="12"/>
      <c r="BE1281" s="12"/>
      <c r="BF1281" s="12"/>
      <c r="BG1281" s="12"/>
      <c r="BH1281" s="12"/>
      <c r="BI1281" s="12"/>
      <c r="BJ1281" s="13"/>
      <c r="BK1281" s="13"/>
      <c r="BL1281" s="13"/>
      <c r="BM1281" s="13"/>
      <c r="BN1281" s="13"/>
    </row>
    <row r="1282" spans="1:66" x14ac:dyDescent="0.25">
      <c r="A1282" s="10"/>
      <c r="B1282" s="10"/>
      <c r="C1282" s="10"/>
      <c r="D1282" s="18"/>
      <c r="E1282" s="10"/>
      <c r="F1282" s="10"/>
      <c r="G1282" s="10"/>
      <c r="H1282" s="10"/>
      <c r="I1282" s="10"/>
      <c r="J1282" s="10"/>
      <c r="K1282" s="11"/>
      <c r="L1282" s="11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12"/>
      <c r="AH1282" s="12"/>
      <c r="AI1282" s="12"/>
      <c r="AJ1282" s="12"/>
      <c r="AK1282" s="12"/>
      <c r="AL1282" s="12"/>
      <c r="AM1282" s="12"/>
      <c r="AN1282" s="12"/>
      <c r="AO1282" s="12"/>
      <c r="AP1282" s="12"/>
      <c r="AQ1282" s="12"/>
      <c r="AR1282" s="12"/>
      <c r="AS1282" s="12"/>
      <c r="AT1282" s="12"/>
      <c r="AU1282" s="12"/>
      <c r="AV1282" s="12"/>
      <c r="AW1282" s="12"/>
      <c r="AX1282" s="12"/>
      <c r="AY1282" s="12"/>
      <c r="AZ1282" s="12"/>
      <c r="BA1282" s="12"/>
      <c r="BB1282" s="12"/>
      <c r="BC1282" s="12"/>
      <c r="BD1282" s="12"/>
      <c r="BE1282" s="12"/>
      <c r="BF1282" s="12"/>
      <c r="BG1282" s="12"/>
      <c r="BH1282" s="12"/>
      <c r="BI1282" s="12"/>
      <c r="BJ1282" s="13"/>
      <c r="BK1282" s="13"/>
      <c r="BL1282" s="13"/>
      <c r="BM1282" s="13"/>
      <c r="BN1282" s="13"/>
    </row>
    <row r="1283" spans="1:66" x14ac:dyDescent="0.25">
      <c r="A1283" s="10"/>
      <c r="B1283" s="10"/>
      <c r="C1283" s="10"/>
      <c r="D1283" s="18"/>
      <c r="E1283" s="10"/>
      <c r="F1283" s="10"/>
      <c r="G1283" s="10"/>
      <c r="H1283" s="10"/>
      <c r="I1283" s="10"/>
      <c r="J1283" s="10"/>
      <c r="K1283" s="11"/>
      <c r="L1283" s="11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2"/>
      <c r="AS1283" s="12"/>
      <c r="AT1283" s="12"/>
      <c r="AU1283" s="12"/>
      <c r="AV1283" s="12"/>
      <c r="AW1283" s="12"/>
      <c r="AX1283" s="12"/>
      <c r="AY1283" s="12"/>
      <c r="AZ1283" s="12"/>
      <c r="BA1283" s="12"/>
      <c r="BB1283" s="12"/>
      <c r="BC1283" s="12"/>
      <c r="BD1283" s="12"/>
      <c r="BE1283" s="12"/>
      <c r="BF1283" s="12"/>
      <c r="BG1283" s="12"/>
      <c r="BH1283" s="12"/>
      <c r="BI1283" s="12"/>
      <c r="BJ1283" s="13"/>
      <c r="BK1283" s="13"/>
      <c r="BL1283" s="13"/>
      <c r="BM1283" s="13"/>
      <c r="BN1283" s="13"/>
    </row>
    <row r="1284" spans="1:66" x14ac:dyDescent="0.25">
      <c r="A1284" s="10"/>
      <c r="B1284" s="10"/>
      <c r="C1284" s="10"/>
      <c r="D1284" s="18"/>
      <c r="E1284" s="10"/>
      <c r="F1284" s="10"/>
      <c r="G1284" s="10"/>
      <c r="H1284" s="10"/>
      <c r="I1284" s="10"/>
      <c r="J1284" s="10"/>
      <c r="K1284" s="11"/>
      <c r="L1284" s="11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  <c r="AE1284" s="12"/>
      <c r="AF1284" s="12"/>
      <c r="AG1284" s="12"/>
      <c r="AH1284" s="12"/>
      <c r="AI1284" s="12"/>
      <c r="AJ1284" s="12"/>
      <c r="AK1284" s="12"/>
      <c r="AL1284" s="12"/>
      <c r="AM1284" s="12"/>
      <c r="AN1284" s="12"/>
      <c r="AO1284" s="12"/>
      <c r="AP1284" s="12"/>
      <c r="AQ1284" s="12"/>
      <c r="AR1284" s="12"/>
      <c r="AS1284" s="12"/>
      <c r="AT1284" s="12"/>
      <c r="AU1284" s="12"/>
      <c r="AV1284" s="12"/>
      <c r="AW1284" s="12"/>
      <c r="AX1284" s="12"/>
      <c r="AY1284" s="12"/>
      <c r="AZ1284" s="12"/>
      <c r="BA1284" s="12"/>
      <c r="BB1284" s="12"/>
      <c r="BC1284" s="12"/>
      <c r="BD1284" s="12"/>
      <c r="BE1284" s="12"/>
      <c r="BF1284" s="12"/>
      <c r="BG1284" s="12"/>
      <c r="BH1284" s="12"/>
      <c r="BI1284" s="12"/>
      <c r="BJ1284" s="13"/>
      <c r="BK1284" s="13"/>
      <c r="BL1284" s="13"/>
      <c r="BM1284" s="13"/>
      <c r="BN1284" s="13"/>
    </row>
    <row r="1285" spans="1:66" x14ac:dyDescent="0.25">
      <c r="A1285" s="10"/>
      <c r="B1285" s="10"/>
      <c r="C1285" s="10"/>
      <c r="D1285" s="18"/>
      <c r="E1285" s="10"/>
      <c r="F1285" s="10"/>
      <c r="G1285" s="10"/>
      <c r="H1285" s="10"/>
      <c r="I1285" s="10"/>
      <c r="J1285" s="10"/>
      <c r="K1285" s="11"/>
      <c r="L1285" s="11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2"/>
      <c r="AS1285" s="12"/>
      <c r="AT1285" s="12"/>
      <c r="AU1285" s="12"/>
      <c r="AV1285" s="12"/>
      <c r="AW1285" s="12"/>
      <c r="AX1285" s="12"/>
      <c r="AY1285" s="12"/>
      <c r="AZ1285" s="12"/>
      <c r="BA1285" s="12"/>
      <c r="BB1285" s="12"/>
      <c r="BC1285" s="12"/>
      <c r="BD1285" s="12"/>
      <c r="BE1285" s="12"/>
      <c r="BF1285" s="12"/>
      <c r="BG1285" s="12"/>
      <c r="BH1285" s="12"/>
      <c r="BI1285" s="12"/>
      <c r="BJ1285" s="13"/>
      <c r="BK1285" s="13"/>
      <c r="BL1285" s="13"/>
      <c r="BM1285" s="13"/>
      <c r="BN1285" s="13"/>
    </row>
    <row r="1286" spans="1:66" x14ac:dyDescent="0.25">
      <c r="A1286" s="10"/>
      <c r="B1286" s="10"/>
      <c r="C1286" s="10"/>
      <c r="D1286" s="18"/>
      <c r="E1286" s="10"/>
      <c r="F1286" s="10"/>
      <c r="G1286" s="10"/>
      <c r="H1286" s="10"/>
      <c r="I1286" s="10"/>
      <c r="J1286" s="10"/>
      <c r="K1286" s="11"/>
      <c r="L1286" s="11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/>
      <c r="AH1286" s="12"/>
      <c r="AI1286" s="12"/>
      <c r="AJ1286" s="12"/>
      <c r="AK1286" s="12"/>
      <c r="AL1286" s="12"/>
      <c r="AM1286" s="12"/>
      <c r="AN1286" s="12"/>
      <c r="AO1286" s="12"/>
      <c r="AP1286" s="12"/>
      <c r="AQ1286" s="12"/>
      <c r="AR1286" s="12"/>
      <c r="AS1286" s="12"/>
      <c r="AT1286" s="12"/>
      <c r="AU1286" s="12"/>
      <c r="AV1286" s="12"/>
      <c r="AW1286" s="12"/>
      <c r="AX1286" s="12"/>
      <c r="AY1286" s="12"/>
      <c r="AZ1286" s="12"/>
      <c r="BA1286" s="12"/>
      <c r="BB1286" s="12"/>
      <c r="BC1286" s="12"/>
      <c r="BD1286" s="12"/>
      <c r="BE1286" s="12"/>
      <c r="BF1286" s="12"/>
      <c r="BG1286" s="12"/>
      <c r="BH1286" s="12"/>
      <c r="BI1286" s="12"/>
      <c r="BJ1286" s="13"/>
      <c r="BK1286" s="13"/>
      <c r="BL1286" s="13"/>
      <c r="BM1286" s="13"/>
      <c r="BN1286" s="13"/>
    </row>
    <row r="1287" spans="1:66" x14ac:dyDescent="0.25">
      <c r="A1287" s="10"/>
      <c r="B1287" s="10"/>
      <c r="C1287" s="10"/>
      <c r="D1287" s="18"/>
      <c r="E1287" s="10"/>
      <c r="F1287" s="10"/>
      <c r="G1287" s="10"/>
      <c r="H1287" s="10"/>
      <c r="I1287" s="10"/>
      <c r="J1287" s="10"/>
      <c r="K1287" s="11"/>
      <c r="L1287" s="11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2"/>
      <c r="AS1287" s="12"/>
      <c r="AT1287" s="12"/>
      <c r="AU1287" s="12"/>
      <c r="AV1287" s="12"/>
      <c r="AW1287" s="12"/>
      <c r="AX1287" s="12"/>
      <c r="AY1287" s="12"/>
      <c r="AZ1287" s="12"/>
      <c r="BA1287" s="12"/>
      <c r="BB1287" s="12"/>
      <c r="BC1287" s="12"/>
      <c r="BD1287" s="12"/>
      <c r="BE1287" s="12"/>
      <c r="BF1287" s="12"/>
      <c r="BG1287" s="12"/>
      <c r="BH1287" s="12"/>
      <c r="BI1287" s="12"/>
      <c r="BJ1287" s="13"/>
      <c r="BK1287" s="13"/>
      <c r="BL1287" s="13"/>
      <c r="BM1287" s="13"/>
      <c r="BN1287" s="13"/>
    </row>
    <row r="1288" spans="1:66" x14ac:dyDescent="0.25">
      <c r="A1288" s="10"/>
      <c r="B1288" s="10"/>
      <c r="C1288" s="10"/>
      <c r="D1288" s="18"/>
      <c r="E1288" s="10"/>
      <c r="F1288" s="10"/>
      <c r="G1288" s="10"/>
      <c r="H1288" s="10"/>
      <c r="I1288" s="10"/>
      <c r="J1288" s="10"/>
      <c r="K1288" s="11"/>
      <c r="L1288" s="11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2"/>
      <c r="AF1288" s="12"/>
      <c r="AG1288" s="12"/>
      <c r="AH1288" s="12"/>
      <c r="AI1288" s="12"/>
      <c r="AJ1288" s="12"/>
      <c r="AK1288" s="12"/>
      <c r="AL1288" s="12"/>
      <c r="AM1288" s="12"/>
      <c r="AN1288" s="12"/>
      <c r="AO1288" s="12"/>
      <c r="AP1288" s="12"/>
      <c r="AQ1288" s="12"/>
      <c r="AR1288" s="12"/>
      <c r="AS1288" s="12"/>
      <c r="AT1288" s="12"/>
      <c r="AU1288" s="12"/>
      <c r="AV1288" s="12"/>
      <c r="AW1288" s="12"/>
      <c r="AX1288" s="12"/>
      <c r="AY1288" s="12"/>
      <c r="AZ1288" s="12"/>
      <c r="BA1288" s="12"/>
      <c r="BB1288" s="12"/>
      <c r="BC1288" s="12"/>
      <c r="BD1288" s="12"/>
      <c r="BE1288" s="12"/>
      <c r="BF1288" s="12"/>
      <c r="BG1288" s="12"/>
      <c r="BH1288" s="12"/>
      <c r="BI1288" s="12"/>
      <c r="BJ1288" s="13"/>
      <c r="BK1288" s="13"/>
      <c r="BL1288" s="13"/>
      <c r="BM1288" s="13"/>
      <c r="BN1288" s="13"/>
    </row>
    <row r="1289" spans="1:66" x14ac:dyDescent="0.25">
      <c r="A1289" s="10"/>
      <c r="B1289" s="10"/>
      <c r="C1289" s="10"/>
      <c r="D1289" s="18"/>
      <c r="E1289" s="10"/>
      <c r="F1289" s="10"/>
      <c r="G1289" s="10"/>
      <c r="H1289" s="10"/>
      <c r="I1289" s="10"/>
      <c r="J1289" s="10"/>
      <c r="K1289" s="11"/>
      <c r="L1289" s="11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2"/>
      <c r="AS1289" s="12"/>
      <c r="AT1289" s="12"/>
      <c r="AU1289" s="12"/>
      <c r="AV1289" s="12"/>
      <c r="AW1289" s="12"/>
      <c r="AX1289" s="12"/>
      <c r="AY1289" s="12"/>
      <c r="AZ1289" s="12"/>
      <c r="BA1289" s="12"/>
      <c r="BB1289" s="12"/>
      <c r="BC1289" s="12"/>
      <c r="BD1289" s="12"/>
      <c r="BE1289" s="12"/>
      <c r="BF1289" s="12"/>
      <c r="BG1289" s="12"/>
      <c r="BH1289" s="12"/>
      <c r="BI1289" s="12"/>
      <c r="BJ1289" s="13"/>
      <c r="BK1289" s="13"/>
      <c r="BL1289" s="13"/>
      <c r="BM1289" s="13"/>
      <c r="BN1289" s="13"/>
    </row>
    <row r="1290" spans="1:66" x14ac:dyDescent="0.25">
      <c r="A1290" s="10"/>
      <c r="B1290" s="10"/>
      <c r="C1290" s="10"/>
      <c r="D1290" s="18"/>
      <c r="E1290" s="10"/>
      <c r="F1290" s="10"/>
      <c r="G1290" s="10"/>
      <c r="H1290" s="10"/>
      <c r="I1290" s="10"/>
      <c r="J1290" s="10"/>
      <c r="K1290" s="11"/>
      <c r="L1290" s="11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2"/>
      <c r="AF1290" s="12"/>
      <c r="AG1290" s="12"/>
      <c r="AH1290" s="12"/>
      <c r="AI1290" s="12"/>
      <c r="AJ1290" s="12"/>
      <c r="AK1290" s="12"/>
      <c r="AL1290" s="12"/>
      <c r="AM1290" s="12"/>
      <c r="AN1290" s="12"/>
      <c r="AO1290" s="12"/>
      <c r="AP1290" s="12"/>
      <c r="AQ1290" s="12"/>
      <c r="AR1290" s="12"/>
      <c r="AS1290" s="12"/>
      <c r="AT1290" s="12"/>
      <c r="AU1290" s="12"/>
      <c r="AV1290" s="12"/>
      <c r="AW1290" s="12"/>
      <c r="AX1290" s="12"/>
      <c r="AY1290" s="12"/>
      <c r="AZ1290" s="12"/>
      <c r="BA1290" s="12"/>
      <c r="BB1290" s="12"/>
      <c r="BC1290" s="12"/>
      <c r="BD1290" s="12"/>
      <c r="BE1290" s="12"/>
      <c r="BF1290" s="12"/>
      <c r="BG1290" s="12"/>
      <c r="BH1290" s="12"/>
      <c r="BI1290" s="12"/>
      <c r="BJ1290" s="13"/>
      <c r="BK1290" s="13"/>
      <c r="BL1290" s="13"/>
      <c r="BM1290" s="13"/>
      <c r="BN1290" s="13"/>
    </row>
    <row r="1291" spans="1:66" x14ac:dyDescent="0.25">
      <c r="A1291" s="10"/>
      <c r="B1291" s="10"/>
      <c r="C1291" s="10"/>
      <c r="D1291" s="18"/>
      <c r="E1291" s="10"/>
      <c r="F1291" s="10"/>
      <c r="G1291" s="10"/>
      <c r="H1291" s="10"/>
      <c r="I1291" s="10"/>
      <c r="J1291" s="10"/>
      <c r="K1291" s="11"/>
      <c r="L1291" s="11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2"/>
      <c r="AX1291" s="12"/>
      <c r="AY1291" s="12"/>
      <c r="AZ1291" s="12"/>
      <c r="BA1291" s="12"/>
      <c r="BB1291" s="12"/>
      <c r="BC1291" s="12"/>
      <c r="BD1291" s="12"/>
      <c r="BE1291" s="12"/>
      <c r="BF1291" s="12"/>
      <c r="BG1291" s="12"/>
      <c r="BH1291" s="12"/>
      <c r="BI1291" s="12"/>
      <c r="BJ1291" s="13"/>
      <c r="BK1291" s="13"/>
      <c r="BL1291" s="13"/>
      <c r="BM1291" s="13"/>
      <c r="BN1291" s="13"/>
    </row>
    <row r="1292" spans="1:66" x14ac:dyDescent="0.25">
      <c r="A1292" s="10"/>
      <c r="B1292" s="10"/>
      <c r="C1292" s="10"/>
      <c r="D1292" s="18"/>
      <c r="E1292" s="10"/>
      <c r="F1292" s="10"/>
      <c r="G1292" s="10"/>
      <c r="H1292" s="10"/>
      <c r="I1292" s="10"/>
      <c r="J1292" s="10"/>
      <c r="K1292" s="11"/>
      <c r="L1292" s="11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/>
      <c r="AR1292" s="12"/>
      <c r="AS1292" s="12"/>
      <c r="AT1292" s="12"/>
      <c r="AU1292" s="12"/>
      <c r="AV1292" s="12"/>
      <c r="AW1292" s="12"/>
      <c r="AX1292" s="12"/>
      <c r="AY1292" s="12"/>
      <c r="AZ1292" s="12"/>
      <c r="BA1292" s="12"/>
      <c r="BB1292" s="12"/>
      <c r="BC1292" s="12"/>
      <c r="BD1292" s="12"/>
      <c r="BE1292" s="12"/>
      <c r="BF1292" s="12"/>
      <c r="BG1292" s="12"/>
      <c r="BH1292" s="12"/>
      <c r="BI1292" s="12"/>
      <c r="BJ1292" s="13"/>
      <c r="BK1292" s="13"/>
      <c r="BL1292" s="13"/>
      <c r="BM1292" s="13"/>
      <c r="BN1292" s="13"/>
    </row>
    <row r="1293" spans="1:66" x14ac:dyDescent="0.25">
      <c r="A1293" s="10"/>
      <c r="B1293" s="10"/>
      <c r="C1293" s="10"/>
      <c r="D1293" s="18"/>
      <c r="E1293" s="10"/>
      <c r="F1293" s="10"/>
      <c r="G1293" s="10"/>
      <c r="H1293" s="10"/>
      <c r="I1293" s="10"/>
      <c r="J1293" s="10"/>
      <c r="K1293" s="11"/>
      <c r="L1293" s="11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12"/>
      <c r="AT1293" s="12"/>
      <c r="AU1293" s="12"/>
      <c r="AV1293" s="12"/>
      <c r="AW1293" s="12"/>
      <c r="AX1293" s="12"/>
      <c r="AY1293" s="12"/>
      <c r="AZ1293" s="12"/>
      <c r="BA1293" s="12"/>
      <c r="BB1293" s="12"/>
      <c r="BC1293" s="12"/>
      <c r="BD1293" s="12"/>
      <c r="BE1293" s="12"/>
      <c r="BF1293" s="12"/>
      <c r="BG1293" s="12"/>
      <c r="BH1293" s="12"/>
      <c r="BI1293" s="12"/>
      <c r="BJ1293" s="13"/>
      <c r="BK1293" s="13"/>
      <c r="BL1293" s="13"/>
      <c r="BM1293" s="13"/>
      <c r="BN1293" s="13"/>
    </row>
    <row r="1294" spans="1:66" x14ac:dyDescent="0.25">
      <c r="A1294" s="10"/>
      <c r="B1294" s="10"/>
      <c r="C1294" s="10"/>
      <c r="D1294" s="18"/>
      <c r="E1294" s="10"/>
      <c r="F1294" s="10"/>
      <c r="G1294" s="10"/>
      <c r="H1294" s="10"/>
      <c r="I1294" s="10"/>
      <c r="J1294" s="10"/>
      <c r="K1294" s="11"/>
      <c r="L1294" s="11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  <c r="AE1294" s="12"/>
      <c r="AF1294" s="12"/>
      <c r="AG1294" s="12"/>
      <c r="AH1294" s="12"/>
      <c r="AI1294" s="12"/>
      <c r="AJ1294" s="12"/>
      <c r="AK1294" s="12"/>
      <c r="AL1294" s="12"/>
      <c r="AM1294" s="12"/>
      <c r="AN1294" s="12"/>
      <c r="AO1294" s="12"/>
      <c r="AP1294" s="12"/>
      <c r="AQ1294" s="12"/>
      <c r="AR1294" s="12"/>
      <c r="AS1294" s="12"/>
      <c r="AT1294" s="12"/>
      <c r="AU1294" s="12"/>
      <c r="AV1294" s="12"/>
      <c r="AW1294" s="12"/>
      <c r="AX1294" s="12"/>
      <c r="AY1294" s="12"/>
      <c r="AZ1294" s="12"/>
      <c r="BA1294" s="12"/>
      <c r="BB1294" s="12"/>
      <c r="BC1294" s="12"/>
      <c r="BD1294" s="12"/>
      <c r="BE1294" s="12"/>
      <c r="BF1294" s="12"/>
      <c r="BG1294" s="12"/>
      <c r="BH1294" s="12"/>
      <c r="BI1294" s="12"/>
      <c r="BJ1294" s="13"/>
      <c r="BK1294" s="13"/>
      <c r="BL1294" s="13"/>
      <c r="BM1294" s="13"/>
      <c r="BN1294" s="13"/>
    </row>
    <row r="1295" spans="1:66" x14ac:dyDescent="0.25">
      <c r="A1295" s="10"/>
      <c r="B1295" s="10"/>
      <c r="C1295" s="10"/>
      <c r="D1295" s="18"/>
      <c r="E1295" s="10"/>
      <c r="F1295" s="10"/>
      <c r="G1295" s="10"/>
      <c r="H1295" s="10"/>
      <c r="I1295" s="10"/>
      <c r="J1295" s="10"/>
      <c r="K1295" s="11"/>
      <c r="L1295" s="11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2"/>
      <c r="AS1295" s="12"/>
      <c r="AT1295" s="12"/>
      <c r="AU1295" s="12"/>
      <c r="AV1295" s="12"/>
      <c r="AW1295" s="12"/>
      <c r="AX1295" s="12"/>
      <c r="AY1295" s="12"/>
      <c r="AZ1295" s="12"/>
      <c r="BA1295" s="12"/>
      <c r="BB1295" s="12"/>
      <c r="BC1295" s="12"/>
      <c r="BD1295" s="12"/>
      <c r="BE1295" s="12"/>
      <c r="BF1295" s="12"/>
      <c r="BG1295" s="12"/>
      <c r="BH1295" s="12"/>
      <c r="BI1295" s="12"/>
      <c r="BJ1295" s="13"/>
      <c r="BK1295" s="13"/>
      <c r="BL1295" s="13"/>
      <c r="BM1295" s="13"/>
      <c r="BN1295" s="13"/>
    </row>
    <row r="1296" spans="1:66" x14ac:dyDescent="0.25">
      <c r="A1296" s="10"/>
      <c r="B1296" s="10"/>
      <c r="C1296" s="10"/>
      <c r="D1296" s="18"/>
      <c r="E1296" s="10"/>
      <c r="F1296" s="10"/>
      <c r="G1296" s="10"/>
      <c r="H1296" s="10"/>
      <c r="I1296" s="10"/>
      <c r="J1296" s="10"/>
      <c r="K1296" s="11"/>
      <c r="L1296" s="11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/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/>
      <c r="AV1296" s="12"/>
      <c r="AW1296" s="12"/>
      <c r="AX1296" s="12"/>
      <c r="AY1296" s="12"/>
      <c r="AZ1296" s="12"/>
      <c r="BA1296" s="12"/>
      <c r="BB1296" s="12"/>
      <c r="BC1296" s="12"/>
      <c r="BD1296" s="12"/>
      <c r="BE1296" s="12"/>
      <c r="BF1296" s="12"/>
      <c r="BG1296" s="12"/>
      <c r="BH1296" s="12"/>
      <c r="BI1296" s="12"/>
      <c r="BJ1296" s="13"/>
      <c r="BK1296" s="13"/>
      <c r="BL1296" s="13"/>
      <c r="BM1296" s="13"/>
      <c r="BN1296" s="13"/>
    </row>
    <row r="1297" spans="1:66" x14ac:dyDescent="0.25">
      <c r="A1297" s="10"/>
      <c r="B1297" s="10"/>
      <c r="C1297" s="10"/>
      <c r="D1297" s="18"/>
      <c r="E1297" s="10"/>
      <c r="F1297" s="10"/>
      <c r="G1297" s="10"/>
      <c r="H1297" s="10"/>
      <c r="I1297" s="10"/>
      <c r="J1297" s="10"/>
      <c r="K1297" s="11"/>
      <c r="L1297" s="11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12"/>
      <c r="BG1297" s="12"/>
      <c r="BH1297" s="12"/>
      <c r="BI1297" s="12"/>
      <c r="BJ1297" s="13"/>
      <c r="BK1297" s="13"/>
      <c r="BL1297" s="13"/>
      <c r="BM1297" s="13"/>
      <c r="BN1297" s="13"/>
    </row>
    <row r="1298" spans="1:66" x14ac:dyDescent="0.25">
      <c r="A1298" s="10"/>
      <c r="B1298" s="10"/>
      <c r="C1298" s="10"/>
      <c r="D1298" s="18"/>
      <c r="E1298" s="10"/>
      <c r="F1298" s="10"/>
      <c r="G1298" s="10"/>
      <c r="H1298" s="10"/>
      <c r="I1298" s="10"/>
      <c r="J1298" s="10"/>
      <c r="K1298" s="11"/>
      <c r="L1298" s="11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/>
      <c r="AJ1298" s="12"/>
      <c r="AK1298" s="12"/>
      <c r="AL1298" s="12"/>
      <c r="AM1298" s="12"/>
      <c r="AN1298" s="12"/>
      <c r="AO1298" s="12"/>
      <c r="AP1298" s="12"/>
      <c r="AQ1298" s="12"/>
      <c r="AR1298" s="12"/>
      <c r="AS1298" s="12"/>
      <c r="AT1298" s="12"/>
      <c r="AU1298" s="12"/>
      <c r="AV1298" s="12"/>
      <c r="AW1298" s="12"/>
      <c r="AX1298" s="12"/>
      <c r="AY1298" s="12"/>
      <c r="AZ1298" s="12"/>
      <c r="BA1298" s="12"/>
      <c r="BB1298" s="12"/>
      <c r="BC1298" s="12"/>
      <c r="BD1298" s="12"/>
      <c r="BE1298" s="12"/>
      <c r="BF1298" s="12"/>
      <c r="BG1298" s="12"/>
      <c r="BH1298" s="12"/>
      <c r="BI1298" s="12"/>
      <c r="BJ1298" s="13"/>
      <c r="BK1298" s="13"/>
      <c r="BL1298" s="13"/>
      <c r="BM1298" s="13"/>
      <c r="BN1298" s="13"/>
    </row>
    <row r="1299" spans="1:66" x14ac:dyDescent="0.25">
      <c r="A1299" s="10"/>
      <c r="B1299" s="10"/>
      <c r="C1299" s="10"/>
      <c r="D1299" s="18"/>
      <c r="E1299" s="10"/>
      <c r="F1299" s="10"/>
      <c r="G1299" s="10"/>
      <c r="H1299" s="10"/>
      <c r="I1299" s="10"/>
      <c r="J1299" s="10"/>
      <c r="K1299" s="11"/>
      <c r="L1299" s="11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2"/>
      <c r="AS1299" s="12"/>
      <c r="AT1299" s="12"/>
      <c r="AU1299" s="12"/>
      <c r="AV1299" s="12"/>
      <c r="AW1299" s="12"/>
      <c r="AX1299" s="12"/>
      <c r="AY1299" s="12"/>
      <c r="AZ1299" s="12"/>
      <c r="BA1299" s="12"/>
      <c r="BB1299" s="12"/>
      <c r="BC1299" s="12"/>
      <c r="BD1299" s="12"/>
      <c r="BE1299" s="12"/>
      <c r="BF1299" s="12"/>
      <c r="BG1299" s="12"/>
      <c r="BH1299" s="12"/>
      <c r="BI1299" s="12"/>
      <c r="BJ1299" s="13"/>
      <c r="BK1299" s="13"/>
      <c r="BL1299" s="13"/>
      <c r="BM1299" s="13"/>
      <c r="BN1299" s="13"/>
    </row>
    <row r="1300" spans="1:66" x14ac:dyDescent="0.25">
      <c r="A1300" s="10"/>
      <c r="B1300" s="10"/>
      <c r="C1300" s="10"/>
      <c r="D1300" s="18"/>
      <c r="E1300" s="10"/>
      <c r="F1300" s="10"/>
      <c r="G1300" s="10"/>
      <c r="H1300" s="10"/>
      <c r="I1300" s="10"/>
      <c r="J1300" s="10"/>
      <c r="K1300" s="11"/>
      <c r="L1300" s="11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12"/>
      <c r="AF1300" s="12"/>
      <c r="AG1300" s="12"/>
      <c r="AH1300" s="12"/>
      <c r="AI1300" s="12"/>
      <c r="AJ1300" s="12"/>
      <c r="AK1300" s="12"/>
      <c r="AL1300" s="12"/>
      <c r="AM1300" s="12"/>
      <c r="AN1300" s="12"/>
      <c r="AO1300" s="12"/>
      <c r="AP1300" s="12"/>
      <c r="AQ1300" s="12"/>
      <c r="AR1300" s="12"/>
      <c r="AS1300" s="12"/>
      <c r="AT1300" s="12"/>
      <c r="AU1300" s="12"/>
      <c r="AV1300" s="12"/>
      <c r="AW1300" s="12"/>
      <c r="AX1300" s="12"/>
      <c r="AY1300" s="12"/>
      <c r="AZ1300" s="12"/>
      <c r="BA1300" s="12"/>
      <c r="BB1300" s="12"/>
      <c r="BC1300" s="12"/>
      <c r="BD1300" s="12"/>
      <c r="BE1300" s="12"/>
      <c r="BF1300" s="12"/>
      <c r="BG1300" s="12"/>
      <c r="BH1300" s="12"/>
      <c r="BI1300" s="12"/>
      <c r="BJ1300" s="13"/>
      <c r="BK1300" s="13"/>
      <c r="BL1300" s="13"/>
      <c r="BM1300" s="13"/>
      <c r="BN1300" s="13"/>
    </row>
    <row r="1301" spans="1:66" x14ac:dyDescent="0.25">
      <c r="A1301" s="10"/>
      <c r="B1301" s="10"/>
      <c r="C1301" s="10"/>
      <c r="D1301" s="18"/>
      <c r="E1301" s="10"/>
      <c r="F1301" s="10"/>
      <c r="G1301" s="10"/>
      <c r="H1301" s="10"/>
      <c r="I1301" s="10"/>
      <c r="J1301" s="10"/>
      <c r="K1301" s="11"/>
      <c r="L1301" s="11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2"/>
      <c r="AS1301" s="12"/>
      <c r="AT1301" s="12"/>
      <c r="AU1301" s="12"/>
      <c r="AV1301" s="12"/>
      <c r="AW1301" s="12"/>
      <c r="AX1301" s="12"/>
      <c r="AY1301" s="12"/>
      <c r="AZ1301" s="12"/>
      <c r="BA1301" s="12"/>
      <c r="BB1301" s="12"/>
      <c r="BC1301" s="12"/>
      <c r="BD1301" s="12"/>
      <c r="BE1301" s="12"/>
      <c r="BF1301" s="12"/>
      <c r="BG1301" s="12"/>
      <c r="BH1301" s="12"/>
      <c r="BI1301" s="12"/>
      <c r="BJ1301" s="13"/>
      <c r="BK1301" s="13"/>
      <c r="BL1301" s="13"/>
      <c r="BM1301" s="13"/>
      <c r="BN1301" s="13"/>
    </row>
    <row r="1302" spans="1:66" x14ac:dyDescent="0.25">
      <c r="A1302" s="10"/>
      <c r="B1302" s="10"/>
      <c r="C1302" s="10"/>
      <c r="D1302" s="18"/>
      <c r="E1302" s="10"/>
      <c r="F1302" s="10"/>
      <c r="G1302" s="10"/>
      <c r="H1302" s="10"/>
      <c r="I1302" s="10"/>
      <c r="J1302" s="10"/>
      <c r="K1302" s="11"/>
      <c r="L1302" s="11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/>
      <c r="AH1302" s="12"/>
      <c r="AI1302" s="12"/>
      <c r="AJ1302" s="12"/>
      <c r="AK1302" s="12"/>
      <c r="AL1302" s="12"/>
      <c r="AM1302" s="12"/>
      <c r="AN1302" s="12"/>
      <c r="AO1302" s="12"/>
      <c r="AP1302" s="12"/>
      <c r="AQ1302" s="12"/>
      <c r="AR1302" s="12"/>
      <c r="AS1302" s="12"/>
      <c r="AT1302" s="12"/>
      <c r="AU1302" s="12"/>
      <c r="AV1302" s="12"/>
      <c r="AW1302" s="12"/>
      <c r="AX1302" s="12"/>
      <c r="AY1302" s="12"/>
      <c r="AZ1302" s="12"/>
      <c r="BA1302" s="12"/>
      <c r="BB1302" s="12"/>
      <c r="BC1302" s="12"/>
      <c r="BD1302" s="12"/>
      <c r="BE1302" s="12"/>
      <c r="BF1302" s="12"/>
      <c r="BG1302" s="12"/>
      <c r="BH1302" s="12"/>
      <c r="BI1302" s="12"/>
      <c r="BJ1302" s="13"/>
      <c r="BK1302" s="13"/>
      <c r="BL1302" s="13"/>
      <c r="BM1302" s="13"/>
      <c r="BN1302" s="13"/>
    </row>
    <row r="1303" spans="1:66" x14ac:dyDescent="0.25">
      <c r="A1303" s="10"/>
      <c r="B1303" s="10"/>
      <c r="C1303" s="10"/>
      <c r="D1303" s="18"/>
      <c r="E1303" s="10"/>
      <c r="F1303" s="10"/>
      <c r="G1303" s="10"/>
      <c r="H1303" s="10"/>
      <c r="I1303" s="10"/>
      <c r="J1303" s="10"/>
      <c r="K1303" s="11"/>
      <c r="L1303" s="11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2"/>
      <c r="AS1303" s="12"/>
      <c r="AT1303" s="12"/>
      <c r="AU1303" s="12"/>
      <c r="AV1303" s="12"/>
      <c r="AW1303" s="12"/>
      <c r="AX1303" s="12"/>
      <c r="AY1303" s="12"/>
      <c r="AZ1303" s="12"/>
      <c r="BA1303" s="12"/>
      <c r="BB1303" s="12"/>
      <c r="BC1303" s="12"/>
      <c r="BD1303" s="12"/>
      <c r="BE1303" s="12"/>
      <c r="BF1303" s="12"/>
      <c r="BG1303" s="12"/>
      <c r="BH1303" s="12"/>
      <c r="BI1303" s="12"/>
      <c r="BJ1303" s="13"/>
      <c r="BK1303" s="13"/>
      <c r="BL1303" s="13"/>
      <c r="BM1303" s="13"/>
      <c r="BN1303" s="13"/>
    </row>
    <row r="1304" spans="1:66" x14ac:dyDescent="0.25">
      <c r="A1304" s="10"/>
      <c r="B1304" s="10"/>
      <c r="C1304" s="10"/>
      <c r="D1304" s="18"/>
      <c r="E1304" s="10"/>
      <c r="F1304" s="10"/>
      <c r="G1304" s="10"/>
      <c r="H1304" s="10"/>
      <c r="I1304" s="10"/>
      <c r="J1304" s="10"/>
      <c r="K1304" s="11"/>
      <c r="L1304" s="11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E1304" s="12"/>
      <c r="AF1304" s="12"/>
      <c r="AG1304" s="12"/>
      <c r="AH1304" s="12"/>
      <c r="AI1304" s="12"/>
      <c r="AJ1304" s="12"/>
      <c r="AK1304" s="12"/>
      <c r="AL1304" s="12"/>
      <c r="AM1304" s="12"/>
      <c r="AN1304" s="12"/>
      <c r="AO1304" s="12"/>
      <c r="AP1304" s="12"/>
      <c r="AQ1304" s="12"/>
      <c r="AR1304" s="12"/>
      <c r="AS1304" s="12"/>
      <c r="AT1304" s="12"/>
      <c r="AU1304" s="12"/>
      <c r="AV1304" s="12"/>
      <c r="AW1304" s="12"/>
      <c r="AX1304" s="12"/>
      <c r="AY1304" s="12"/>
      <c r="AZ1304" s="12"/>
      <c r="BA1304" s="12"/>
      <c r="BB1304" s="12"/>
      <c r="BC1304" s="12"/>
      <c r="BD1304" s="12"/>
      <c r="BE1304" s="12"/>
      <c r="BF1304" s="12"/>
      <c r="BG1304" s="12"/>
      <c r="BH1304" s="12"/>
      <c r="BI1304" s="12"/>
      <c r="BJ1304" s="13"/>
      <c r="BK1304" s="13"/>
      <c r="BL1304" s="13"/>
      <c r="BM1304" s="13"/>
      <c r="BN1304" s="13"/>
    </row>
    <row r="1305" spans="1:66" x14ac:dyDescent="0.25">
      <c r="A1305" s="10"/>
      <c r="B1305" s="10"/>
      <c r="C1305" s="10"/>
      <c r="D1305" s="18"/>
      <c r="E1305" s="10"/>
      <c r="F1305" s="10"/>
      <c r="G1305" s="10"/>
      <c r="H1305" s="10"/>
      <c r="I1305" s="10"/>
      <c r="J1305" s="10"/>
      <c r="K1305" s="11"/>
      <c r="L1305" s="11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2"/>
      <c r="AS1305" s="12"/>
      <c r="AT1305" s="12"/>
      <c r="AU1305" s="12"/>
      <c r="AV1305" s="12"/>
      <c r="AW1305" s="12"/>
      <c r="AX1305" s="12"/>
      <c r="AY1305" s="12"/>
      <c r="AZ1305" s="12"/>
      <c r="BA1305" s="12"/>
      <c r="BB1305" s="12"/>
      <c r="BC1305" s="12"/>
      <c r="BD1305" s="12"/>
      <c r="BE1305" s="12"/>
      <c r="BF1305" s="12"/>
      <c r="BG1305" s="12"/>
      <c r="BH1305" s="12"/>
      <c r="BI1305" s="12"/>
      <c r="BJ1305" s="13"/>
      <c r="BK1305" s="13"/>
      <c r="BL1305" s="13"/>
      <c r="BM1305" s="13"/>
      <c r="BN1305" s="13"/>
    </row>
    <row r="1306" spans="1:66" x14ac:dyDescent="0.25">
      <c r="A1306" s="10"/>
      <c r="B1306" s="10"/>
      <c r="C1306" s="10"/>
      <c r="D1306" s="18"/>
      <c r="E1306" s="10"/>
      <c r="F1306" s="10"/>
      <c r="G1306" s="10"/>
      <c r="H1306" s="10"/>
      <c r="I1306" s="10"/>
      <c r="J1306" s="10"/>
      <c r="K1306" s="11"/>
      <c r="L1306" s="11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/>
      <c r="AH1306" s="12"/>
      <c r="AI1306" s="12"/>
      <c r="AJ1306" s="12"/>
      <c r="AK1306" s="12"/>
      <c r="AL1306" s="12"/>
      <c r="AM1306" s="12"/>
      <c r="AN1306" s="12"/>
      <c r="AO1306" s="12"/>
      <c r="AP1306" s="12"/>
      <c r="AQ1306" s="12"/>
      <c r="AR1306" s="12"/>
      <c r="AS1306" s="12"/>
      <c r="AT1306" s="12"/>
      <c r="AU1306" s="12"/>
      <c r="AV1306" s="12"/>
      <c r="AW1306" s="12"/>
      <c r="AX1306" s="12"/>
      <c r="AY1306" s="12"/>
      <c r="AZ1306" s="12"/>
      <c r="BA1306" s="12"/>
      <c r="BB1306" s="12"/>
      <c r="BC1306" s="12"/>
      <c r="BD1306" s="12"/>
      <c r="BE1306" s="12"/>
      <c r="BF1306" s="12"/>
      <c r="BG1306" s="12"/>
      <c r="BH1306" s="12"/>
      <c r="BI1306" s="12"/>
      <c r="BJ1306" s="13"/>
      <c r="BK1306" s="13"/>
      <c r="BL1306" s="13"/>
      <c r="BM1306" s="13"/>
      <c r="BN1306" s="13"/>
    </row>
    <row r="1307" spans="1:66" x14ac:dyDescent="0.25">
      <c r="A1307" s="10"/>
      <c r="B1307" s="10"/>
      <c r="C1307" s="10"/>
      <c r="D1307" s="18"/>
      <c r="E1307" s="10"/>
      <c r="F1307" s="10"/>
      <c r="G1307" s="10"/>
      <c r="H1307" s="10"/>
      <c r="I1307" s="10"/>
      <c r="J1307" s="10"/>
      <c r="K1307" s="11"/>
      <c r="L1307" s="11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2"/>
      <c r="AS1307" s="12"/>
      <c r="AT1307" s="12"/>
      <c r="AU1307" s="12"/>
      <c r="AV1307" s="12"/>
      <c r="AW1307" s="12"/>
      <c r="AX1307" s="12"/>
      <c r="AY1307" s="12"/>
      <c r="AZ1307" s="12"/>
      <c r="BA1307" s="12"/>
      <c r="BB1307" s="12"/>
      <c r="BC1307" s="12"/>
      <c r="BD1307" s="12"/>
      <c r="BE1307" s="12"/>
      <c r="BF1307" s="12"/>
      <c r="BG1307" s="12"/>
      <c r="BH1307" s="12"/>
      <c r="BI1307" s="12"/>
      <c r="BJ1307" s="13"/>
      <c r="BK1307" s="13"/>
      <c r="BL1307" s="13"/>
      <c r="BM1307" s="13"/>
      <c r="BN1307" s="13"/>
    </row>
    <row r="1308" spans="1:66" x14ac:dyDescent="0.25">
      <c r="A1308" s="10"/>
      <c r="B1308" s="10"/>
      <c r="C1308" s="10"/>
      <c r="D1308" s="18"/>
      <c r="E1308" s="10"/>
      <c r="F1308" s="10"/>
      <c r="G1308" s="10"/>
      <c r="H1308" s="10"/>
      <c r="I1308" s="10"/>
      <c r="J1308" s="10"/>
      <c r="K1308" s="11"/>
      <c r="L1308" s="11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/>
      <c r="AR1308" s="12"/>
      <c r="AS1308" s="12"/>
      <c r="AT1308" s="12"/>
      <c r="AU1308" s="12"/>
      <c r="AV1308" s="12"/>
      <c r="AW1308" s="12"/>
      <c r="AX1308" s="12"/>
      <c r="AY1308" s="12"/>
      <c r="AZ1308" s="12"/>
      <c r="BA1308" s="12"/>
      <c r="BB1308" s="12"/>
      <c r="BC1308" s="12"/>
      <c r="BD1308" s="12"/>
      <c r="BE1308" s="12"/>
      <c r="BF1308" s="12"/>
      <c r="BG1308" s="12"/>
      <c r="BH1308" s="12"/>
      <c r="BI1308" s="12"/>
      <c r="BJ1308" s="13"/>
      <c r="BK1308" s="13"/>
      <c r="BL1308" s="13"/>
      <c r="BM1308" s="13"/>
      <c r="BN1308" s="13"/>
    </row>
    <row r="1309" spans="1:66" x14ac:dyDescent="0.25">
      <c r="A1309" s="10"/>
      <c r="B1309" s="10"/>
      <c r="C1309" s="10"/>
      <c r="D1309" s="18"/>
      <c r="E1309" s="10"/>
      <c r="F1309" s="10"/>
      <c r="G1309" s="10"/>
      <c r="H1309" s="10"/>
      <c r="I1309" s="10"/>
      <c r="J1309" s="10"/>
      <c r="K1309" s="11"/>
      <c r="L1309" s="11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2"/>
      <c r="AS1309" s="12"/>
      <c r="AT1309" s="12"/>
      <c r="AU1309" s="12"/>
      <c r="AV1309" s="12"/>
      <c r="AW1309" s="12"/>
      <c r="AX1309" s="12"/>
      <c r="AY1309" s="12"/>
      <c r="AZ1309" s="12"/>
      <c r="BA1309" s="12"/>
      <c r="BB1309" s="12"/>
      <c r="BC1309" s="12"/>
      <c r="BD1309" s="12"/>
      <c r="BE1309" s="12"/>
      <c r="BF1309" s="12"/>
      <c r="BG1309" s="12"/>
      <c r="BH1309" s="12"/>
      <c r="BI1309" s="12"/>
      <c r="BJ1309" s="13"/>
      <c r="BK1309" s="13"/>
      <c r="BL1309" s="13"/>
      <c r="BM1309" s="13"/>
      <c r="BN1309" s="13"/>
    </row>
    <row r="1310" spans="1:66" x14ac:dyDescent="0.25">
      <c r="A1310" s="10"/>
      <c r="B1310" s="10"/>
      <c r="C1310" s="10"/>
      <c r="D1310" s="18"/>
      <c r="E1310" s="10"/>
      <c r="F1310" s="10"/>
      <c r="G1310" s="10"/>
      <c r="H1310" s="10"/>
      <c r="I1310" s="10"/>
      <c r="J1310" s="10"/>
      <c r="K1310" s="11"/>
      <c r="L1310" s="11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2"/>
      <c r="AE1310" s="12"/>
      <c r="AF1310" s="12"/>
      <c r="AG1310" s="12"/>
      <c r="AH1310" s="12"/>
      <c r="AI1310" s="12"/>
      <c r="AJ1310" s="12"/>
      <c r="AK1310" s="12"/>
      <c r="AL1310" s="12"/>
      <c r="AM1310" s="12"/>
      <c r="AN1310" s="12"/>
      <c r="AO1310" s="12"/>
      <c r="AP1310" s="12"/>
      <c r="AQ1310" s="12"/>
      <c r="AR1310" s="12"/>
      <c r="AS1310" s="12"/>
      <c r="AT1310" s="12"/>
      <c r="AU1310" s="12"/>
      <c r="AV1310" s="12"/>
      <c r="AW1310" s="12"/>
      <c r="AX1310" s="12"/>
      <c r="AY1310" s="12"/>
      <c r="AZ1310" s="12"/>
      <c r="BA1310" s="12"/>
      <c r="BB1310" s="12"/>
      <c r="BC1310" s="12"/>
      <c r="BD1310" s="12"/>
      <c r="BE1310" s="12"/>
      <c r="BF1310" s="12"/>
      <c r="BG1310" s="12"/>
      <c r="BH1310" s="12"/>
      <c r="BI1310" s="12"/>
      <c r="BJ1310" s="13"/>
      <c r="BK1310" s="13"/>
      <c r="BL1310" s="13"/>
      <c r="BM1310" s="13"/>
      <c r="BN1310" s="13"/>
    </row>
    <row r="1311" spans="1:66" x14ac:dyDescent="0.25">
      <c r="A1311" s="10"/>
      <c r="B1311" s="10"/>
      <c r="C1311" s="10"/>
      <c r="D1311" s="18"/>
      <c r="E1311" s="10"/>
      <c r="F1311" s="10"/>
      <c r="G1311" s="10"/>
      <c r="H1311" s="10"/>
      <c r="I1311" s="10"/>
      <c r="J1311" s="10"/>
      <c r="K1311" s="11"/>
      <c r="L1311" s="11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2"/>
      <c r="AS1311" s="12"/>
      <c r="AT1311" s="12"/>
      <c r="AU1311" s="12"/>
      <c r="AV1311" s="12"/>
      <c r="AW1311" s="12"/>
      <c r="AX1311" s="12"/>
      <c r="AY1311" s="12"/>
      <c r="AZ1311" s="12"/>
      <c r="BA1311" s="12"/>
      <c r="BB1311" s="12"/>
      <c r="BC1311" s="12"/>
      <c r="BD1311" s="12"/>
      <c r="BE1311" s="12"/>
      <c r="BF1311" s="12"/>
      <c r="BG1311" s="12"/>
      <c r="BH1311" s="12"/>
      <c r="BI1311" s="12"/>
      <c r="BJ1311" s="13"/>
      <c r="BK1311" s="13"/>
      <c r="BL1311" s="13"/>
      <c r="BM1311" s="13"/>
      <c r="BN1311" s="13"/>
    </row>
    <row r="1312" spans="1:66" x14ac:dyDescent="0.25">
      <c r="A1312" s="10"/>
      <c r="B1312" s="10"/>
      <c r="C1312" s="10"/>
      <c r="D1312" s="18"/>
      <c r="E1312" s="10"/>
      <c r="F1312" s="10"/>
      <c r="G1312" s="10"/>
      <c r="H1312" s="10"/>
      <c r="I1312" s="10"/>
      <c r="J1312" s="10"/>
      <c r="K1312" s="11"/>
      <c r="L1312" s="11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2"/>
      <c r="AF1312" s="12"/>
      <c r="AG1312" s="12"/>
      <c r="AH1312" s="12"/>
      <c r="AI1312" s="12"/>
      <c r="AJ1312" s="12"/>
      <c r="AK1312" s="12"/>
      <c r="AL1312" s="12"/>
      <c r="AM1312" s="12"/>
      <c r="AN1312" s="12"/>
      <c r="AO1312" s="12"/>
      <c r="AP1312" s="12"/>
      <c r="AQ1312" s="12"/>
      <c r="AR1312" s="12"/>
      <c r="AS1312" s="12"/>
      <c r="AT1312" s="12"/>
      <c r="AU1312" s="12"/>
      <c r="AV1312" s="12"/>
      <c r="AW1312" s="12"/>
      <c r="AX1312" s="12"/>
      <c r="AY1312" s="12"/>
      <c r="AZ1312" s="12"/>
      <c r="BA1312" s="12"/>
      <c r="BB1312" s="12"/>
      <c r="BC1312" s="12"/>
      <c r="BD1312" s="12"/>
      <c r="BE1312" s="12"/>
      <c r="BF1312" s="12"/>
      <c r="BG1312" s="12"/>
      <c r="BH1312" s="12"/>
      <c r="BI1312" s="12"/>
      <c r="BJ1312" s="13"/>
      <c r="BK1312" s="13"/>
      <c r="BL1312" s="13"/>
      <c r="BM1312" s="13"/>
      <c r="BN1312" s="13"/>
    </row>
    <row r="1313" spans="1:66" x14ac:dyDescent="0.25">
      <c r="A1313" s="10"/>
      <c r="B1313" s="10"/>
      <c r="C1313" s="10"/>
      <c r="D1313" s="18"/>
      <c r="E1313" s="10"/>
      <c r="F1313" s="10"/>
      <c r="G1313" s="10"/>
      <c r="H1313" s="10"/>
      <c r="I1313" s="10"/>
      <c r="J1313" s="10"/>
      <c r="K1313" s="11"/>
      <c r="L1313" s="11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2"/>
      <c r="AS1313" s="12"/>
      <c r="AT1313" s="12"/>
      <c r="AU1313" s="12"/>
      <c r="AV1313" s="12"/>
      <c r="AW1313" s="12"/>
      <c r="AX1313" s="12"/>
      <c r="AY1313" s="12"/>
      <c r="AZ1313" s="12"/>
      <c r="BA1313" s="12"/>
      <c r="BB1313" s="12"/>
      <c r="BC1313" s="12"/>
      <c r="BD1313" s="12"/>
      <c r="BE1313" s="12"/>
      <c r="BF1313" s="12"/>
      <c r="BG1313" s="12"/>
      <c r="BH1313" s="12"/>
      <c r="BI1313" s="12"/>
      <c r="BJ1313" s="13"/>
      <c r="BK1313" s="13"/>
      <c r="BL1313" s="13"/>
      <c r="BM1313" s="13"/>
      <c r="BN1313" s="13"/>
    </row>
    <row r="1314" spans="1:66" x14ac:dyDescent="0.25">
      <c r="A1314" s="10"/>
      <c r="B1314" s="10"/>
      <c r="C1314" s="10"/>
      <c r="D1314" s="18"/>
      <c r="E1314" s="10"/>
      <c r="F1314" s="10"/>
      <c r="G1314" s="10"/>
      <c r="H1314" s="10"/>
      <c r="I1314" s="10"/>
      <c r="J1314" s="10"/>
      <c r="K1314" s="11"/>
      <c r="L1314" s="11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/>
      <c r="AJ1314" s="12"/>
      <c r="AK1314" s="12"/>
      <c r="AL1314" s="12"/>
      <c r="AM1314" s="12"/>
      <c r="AN1314" s="12"/>
      <c r="AO1314" s="12"/>
      <c r="AP1314" s="12"/>
      <c r="AQ1314" s="12"/>
      <c r="AR1314" s="12"/>
      <c r="AS1314" s="12"/>
      <c r="AT1314" s="12"/>
      <c r="AU1314" s="12"/>
      <c r="AV1314" s="12"/>
      <c r="AW1314" s="12"/>
      <c r="AX1314" s="12"/>
      <c r="AY1314" s="12"/>
      <c r="AZ1314" s="12"/>
      <c r="BA1314" s="12"/>
      <c r="BB1314" s="12"/>
      <c r="BC1314" s="12"/>
      <c r="BD1314" s="12"/>
      <c r="BE1314" s="12"/>
      <c r="BF1314" s="12"/>
      <c r="BG1314" s="12"/>
      <c r="BH1314" s="12"/>
      <c r="BI1314" s="12"/>
      <c r="BJ1314" s="13"/>
      <c r="BK1314" s="13"/>
      <c r="BL1314" s="13"/>
      <c r="BM1314" s="13"/>
      <c r="BN1314" s="13"/>
    </row>
    <row r="1315" spans="1:66" x14ac:dyDescent="0.25">
      <c r="A1315" s="10"/>
      <c r="B1315" s="10"/>
      <c r="C1315" s="10"/>
      <c r="D1315" s="18"/>
      <c r="E1315" s="10"/>
      <c r="F1315" s="10"/>
      <c r="G1315" s="10"/>
      <c r="H1315" s="10"/>
      <c r="I1315" s="10"/>
      <c r="J1315" s="10"/>
      <c r="K1315" s="11"/>
      <c r="L1315" s="11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2"/>
      <c r="AS1315" s="12"/>
      <c r="AT1315" s="12"/>
      <c r="AU1315" s="12"/>
      <c r="AV1315" s="12"/>
      <c r="AW1315" s="12"/>
      <c r="AX1315" s="12"/>
      <c r="AY1315" s="12"/>
      <c r="AZ1315" s="12"/>
      <c r="BA1315" s="12"/>
      <c r="BB1315" s="12"/>
      <c r="BC1315" s="12"/>
      <c r="BD1315" s="12"/>
      <c r="BE1315" s="12"/>
      <c r="BF1315" s="12"/>
      <c r="BG1315" s="12"/>
      <c r="BH1315" s="12"/>
      <c r="BI1315" s="12"/>
      <c r="BJ1315" s="13"/>
      <c r="BK1315" s="13"/>
      <c r="BL1315" s="13"/>
      <c r="BM1315" s="13"/>
      <c r="BN1315" s="13"/>
    </row>
    <row r="1316" spans="1:66" x14ac:dyDescent="0.25">
      <c r="A1316" s="10"/>
      <c r="B1316" s="10"/>
      <c r="C1316" s="10"/>
      <c r="D1316" s="18"/>
      <c r="E1316" s="10"/>
      <c r="F1316" s="10"/>
      <c r="G1316" s="10"/>
      <c r="H1316" s="10"/>
      <c r="I1316" s="10"/>
      <c r="J1316" s="10"/>
      <c r="K1316" s="11"/>
      <c r="L1316" s="11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12"/>
      <c r="AF1316" s="12"/>
      <c r="AG1316" s="12"/>
      <c r="AH1316" s="12"/>
      <c r="AI1316" s="12"/>
      <c r="AJ1316" s="12"/>
      <c r="AK1316" s="12"/>
      <c r="AL1316" s="12"/>
      <c r="AM1316" s="12"/>
      <c r="AN1316" s="12"/>
      <c r="AO1316" s="12"/>
      <c r="AP1316" s="12"/>
      <c r="AQ1316" s="12"/>
      <c r="AR1316" s="12"/>
      <c r="AS1316" s="12"/>
      <c r="AT1316" s="12"/>
      <c r="AU1316" s="12"/>
      <c r="AV1316" s="12"/>
      <c r="AW1316" s="12"/>
      <c r="AX1316" s="12"/>
      <c r="AY1316" s="12"/>
      <c r="AZ1316" s="12"/>
      <c r="BA1316" s="12"/>
      <c r="BB1316" s="12"/>
      <c r="BC1316" s="12"/>
      <c r="BD1316" s="12"/>
      <c r="BE1316" s="12"/>
      <c r="BF1316" s="12"/>
      <c r="BG1316" s="12"/>
      <c r="BH1316" s="12"/>
      <c r="BI1316" s="12"/>
      <c r="BJ1316" s="13"/>
      <c r="BK1316" s="13"/>
      <c r="BL1316" s="13"/>
      <c r="BM1316" s="13"/>
      <c r="BN1316" s="13"/>
    </row>
    <row r="1317" spans="1:66" x14ac:dyDescent="0.25">
      <c r="A1317" s="10"/>
      <c r="B1317" s="10"/>
      <c r="C1317" s="10"/>
      <c r="D1317" s="18"/>
      <c r="E1317" s="10"/>
      <c r="F1317" s="10"/>
      <c r="G1317" s="10"/>
      <c r="H1317" s="10"/>
      <c r="I1317" s="10"/>
      <c r="J1317" s="10"/>
      <c r="K1317" s="11"/>
      <c r="L1317" s="11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2"/>
      <c r="AS1317" s="12"/>
      <c r="AT1317" s="12"/>
      <c r="AU1317" s="12"/>
      <c r="AV1317" s="12"/>
      <c r="AW1317" s="12"/>
      <c r="AX1317" s="12"/>
      <c r="AY1317" s="12"/>
      <c r="AZ1317" s="12"/>
      <c r="BA1317" s="12"/>
      <c r="BB1317" s="12"/>
      <c r="BC1317" s="12"/>
      <c r="BD1317" s="12"/>
      <c r="BE1317" s="12"/>
      <c r="BF1317" s="12"/>
      <c r="BG1317" s="12"/>
      <c r="BH1317" s="12"/>
      <c r="BI1317" s="12"/>
      <c r="BJ1317" s="13"/>
      <c r="BK1317" s="13"/>
      <c r="BL1317" s="13"/>
      <c r="BM1317" s="13"/>
      <c r="BN1317" s="13"/>
    </row>
    <row r="1318" spans="1:66" x14ac:dyDescent="0.25">
      <c r="A1318" s="10"/>
      <c r="B1318" s="10"/>
      <c r="C1318" s="10"/>
      <c r="D1318" s="18"/>
      <c r="E1318" s="10"/>
      <c r="F1318" s="10"/>
      <c r="G1318" s="10"/>
      <c r="H1318" s="10"/>
      <c r="I1318" s="10"/>
      <c r="J1318" s="10"/>
      <c r="K1318" s="11"/>
      <c r="L1318" s="11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12"/>
      <c r="AP1318" s="12"/>
      <c r="AQ1318" s="12"/>
      <c r="AR1318" s="12"/>
      <c r="AS1318" s="12"/>
      <c r="AT1318" s="12"/>
      <c r="AU1318" s="12"/>
      <c r="AV1318" s="12"/>
      <c r="AW1318" s="12"/>
      <c r="AX1318" s="12"/>
      <c r="AY1318" s="12"/>
      <c r="AZ1318" s="12"/>
      <c r="BA1318" s="12"/>
      <c r="BB1318" s="12"/>
      <c r="BC1318" s="12"/>
      <c r="BD1318" s="12"/>
      <c r="BE1318" s="12"/>
      <c r="BF1318" s="12"/>
      <c r="BG1318" s="12"/>
      <c r="BH1318" s="12"/>
      <c r="BI1318" s="12"/>
      <c r="BJ1318" s="13"/>
      <c r="BK1318" s="13"/>
      <c r="BL1318" s="13"/>
      <c r="BM1318" s="13"/>
      <c r="BN1318" s="13"/>
    </row>
    <row r="1319" spans="1:66" x14ac:dyDescent="0.25">
      <c r="A1319" s="10"/>
      <c r="B1319" s="10"/>
      <c r="C1319" s="10"/>
      <c r="D1319" s="18"/>
      <c r="E1319" s="10"/>
      <c r="F1319" s="10"/>
      <c r="G1319" s="10"/>
      <c r="H1319" s="10"/>
      <c r="I1319" s="10"/>
      <c r="J1319" s="10"/>
      <c r="K1319" s="11"/>
      <c r="L1319" s="11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2"/>
      <c r="AS1319" s="12"/>
      <c r="AT1319" s="12"/>
      <c r="AU1319" s="12"/>
      <c r="AV1319" s="12"/>
      <c r="AW1319" s="12"/>
      <c r="AX1319" s="12"/>
      <c r="AY1319" s="12"/>
      <c r="AZ1319" s="12"/>
      <c r="BA1319" s="12"/>
      <c r="BB1319" s="12"/>
      <c r="BC1319" s="12"/>
      <c r="BD1319" s="12"/>
      <c r="BE1319" s="12"/>
      <c r="BF1319" s="12"/>
      <c r="BG1319" s="12"/>
      <c r="BH1319" s="12"/>
      <c r="BI1319" s="12"/>
      <c r="BJ1319" s="13"/>
      <c r="BK1319" s="13"/>
      <c r="BL1319" s="13"/>
      <c r="BM1319" s="13"/>
      <c r="BN1319" s="13"/>
    </row>
    <row r="1320" spans="1:66" x14ac:dyDescent="0.25">
      <c r="A1320" s="10"/>
      <c r="B1320" s="10"/>
      <c r="C1320" s="10"/>
      <c r="D1320" s="18"/>
      <c r="E1320" s="10"/>
      <c r="F1320" s="10"/>
      <c r="G1320" s="10"/>
      <c r="H1320" s="10"/>
      <c r="I1320" s="10"/>
      <c r="J1320" s="10"/>
      <c r="K1320" s="11"/>
      <c r="L1320" s="11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12"/>
      <c r="AF1320" s="12"/>
      <c r="AG1320" s="12"/>
      <c r="AH1320" s="12"/>
      <c r="AI1320" s="12"/>
      <c r="AJ1320" s="12"/>
      <c r="AK1320" s="12"/>
      <c r="AL1320" s="12"/>
      <c r="AM1320" s="12"/>
      <c r="AN1320" s="12"/>
      <c r="AO1320" s="12"/>
      <c r="AP1320" s="12"/>
      <c r="AQ1320" s="12"/>
      <c r="AR1320" s="12"/>
      <c r="AS1320" s="12"/>
      <c r="AT1320" s="12"/>
      <c r="AU1320" s="12"/>
      <c r="AV1320" s="12"/>
      <c r="AW1320" s="12"/>
      <c r="AX1320" s="12"/>
      <c r="AY1320" s="12"/>
      <c r="AZ1320" s="12"/>
      <c r="BA1320" s="12"/>
      <c r="BB1320" s="12"/>
      <c r="BC1320" s="12"/>
      <c r="BD1320" s="12"/>
      <c r="BE1320" s="12"/>
      <c r="BF1320" s="12"/>
      <c r="BG1320" s="12"/>
      <c r="BH1320" s="12"/>
      <c r="BI1320" s="12"/>
      <c r="BJ1320" s="13"/>
      <c r="BK1320" s="13"/>
      <c r="BL1320" s="13"/>
      <c r="BM1320" s="13"/>
      <c r="BN1320" s="13"/>
    </row>
    <row r="1321" spans="1:66" x14ac:dyDescent="0.25">
      <c r="A1321" s="10"/>
      <c r="B1321" s="10"/>
      <c r="C1321" s="10"/>
      <c r="D1321" s="18"/>
      <c r="E1321" s="10"/>
      <c r="F1321" s="10"/>
      <c r="G1321" s="10"/>
      <c r="H1321" s="10"/>
      <c r="I1321" s="10"/>
      <c r="J1321" s="10"/>
      <c r="K1321" s="11"/>
      <c r="L1321" s="11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2"/>
      <c r="AS1321" s="12"/>
      <c r="AT1321" s="12"/>
      <c r="AU1321" s="12"/>
      <c r="AV1321" s="12"/>
      <c r="AW1321" s="12"/>
      <c r="AX1321" s="12"/>
      <c r="AY1321" s="12"/>
      <c r="AZ1321" s="12"/>
      <c r="BA1321" s="12"/>
      <c r="BB1321" s="12"/>
      <c r="BC1321" s="12"/>
      <c r="BD1321" s="12"/>
      <c r="BE1321" s="12"/>
      <c r="BF1321" s="12"/>
      <c r="BG1321" s="12"/>
      <c r="BH1321" s="12"/>
      <c r="BI1321" s="12"/>
      <c r="BJ1321" s="13"/>
      <c r="BK1321" s="13"/>
      <c r="BL1321" s="13"/>
      <c r="BM1321" s="13"/>
      <c r="BN1321" s="13"/>
    </row>
    <row r="1322" spans="1:66" x14ac:dyDescent="0.25">
      <c r="A1322" s="10"/>
      <c r="B1322" s="10"/>
      <c r="C1322" s="10"/>
      <c r="D1322" s="18"/>
      <c r="E1322" s="10"/>
      <c r="F1322" s="10"/>
      <c r="G1322" s="10"/>
      <c r="H1322" s="10"/>
      <c r="I1322" s="10"/>
      <c r="J1322" s="10"/>
      <c r="K1322" s="11"/>
      <c r="L1322" s="11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E1322" s="12"/>
      <c r="AF1322" s="12"/>
      <c r="AG1322" s="12"/>
      <c r="AH1322" s="12"/>
      <c r="AI1322" s="12"/>
      <c r="AJ1322" s="12"/>
      <c r="AK1322" s="12"/>
      <c r="AL1322" s="12"/>
      <c r="AM1322" s="12"/>
      <c r="AN1322" s="12"/>
      <c r="AO1322" s="12"/>
      <c r="AP1322" s="12"/>
      <c r="AQ1322" s="12"/>
      <c r="AR1322" s="12"/>
      <c r="AS1322" s="12"/>
      <c r="AT1322" s="12"/>
      <c r="AU1322" s="12"/>
      <c r="AV1322" s="12"/>
      <c r="AW1322" s="12"/>
      <c r="AX1322" s="12"/>
      <c r="AY1322" s="12"/>
      <c r="AZ1322" s="12"/>
      <c r="BA1322" s="12"/>
      <c r="BB1322" s="12"/>
      <c r="BC1322" s="12"/>
      <c r="BD1322" s="12"/>
      <c r="BE1322" s="12"/>
      <c r="BF1322" s="12"/>
      <c r="BG1322" s="12"/>
      <c r="BH1322" s="12"/>
      <c r="BI1322" s="12"/>
      <c r="BJ1322" s="13"/>
      <c r="BK1322" s="13"/>
      <c r="BL1322" s="13"/>
      <c r="BM1322" s="13"/>
      <c r="BN1322" s="13"/>
    </row>
    <row r="1323" spans="1:66" x14ac:dyDescent="0.25">
      <c r="A1323" s="10"/>
      <c r="B1323" s="10"/>
      <c r="C1323" s="10"/>
      <c r="D1323" s="18"/>
      <c r="E1323" s="10"/>
      <c r="F1323" s="10"/>
      <c r="G1323" s="10"/>
      <c r="H1323" s="10"/>
      <c r="I1323" s="10"/>
      <c r="J1323" s="10"/>
      <c r="K1323" s="11"/>
      <c r="L1323" s="11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2"/>
      <c r="AS1323" s="12"/>
      <c r="AT1323" s="12"/>
      <c r="AU1323" s="12"/>
      <c r="AV1323" s="12"/>
      <c r="AW1323" s="12"/>
      <c r="AX1323" s="12"/>
      <c r="AY1323" s="12"/>
      <c r="AZ1323" s="12"/>
      <c r="BA1323" s="12"/>
      <c r="BB1323" s="12"/>
      <c r="BC1323" s="12"/>
      <c r="BD1323" s="12"/>
      <c r="BE1323" s="12"/>
      <c r="BF1323" s="12"/>
      <c r="BG1323" s="12"/>
      <c r="BH1323" s="12"/>
      <c r="BI1323" s="12"/>
      <c r="BJ1323" s="13"/>
      <c r="BK1323" s="13"/>
      <c r="BL1323" s="13"/>
      <c r="BM1323" s="13"/>
      <c r="BN1323" s="13"/>
    </row>
    <row r="1324" spans="1:66" x14ac:dyDescent="0.25">
      <c r="A1324" s="10"/>
      <c r="B1324" s="10"/>
      <c r="C1324" s="10"/>
      <c r="D1324" s="18"/>
      <c r="E1324" s="10"/>
      <c r="F1324" s="10"/>
      <c r="G1324" s="10"/>
      <c r="H1324" s="10"/>
      <c r="I1324" s="10"/>
      <c r="J1324" s="10"/>
      <c r="K1324" s="11"/>
      <c r="L1324" s="11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/>
      <c r="AJ1324" s="12"/>
      <c r="AK1324" s="12"/>
      <c r="AL1324" s="12"/>
      <c r="AM1324" s="12"/>
      <c r="AN1324" s="12"/>
      <c r="AO1324" s="12"/>
      <c r="AP1324" s="12"/>
      <c r="AQ1324" s="12"/>
      <c r="AR1324" s="12"/>
      <c r="AS1324" s="12"/>
      <c r="AT1324" s="12"/>
      <c r="AU1324" s="12"/>
      <c r="AV1324" s="12"/>
      <c r="AW1324" s="12"/>
      <c r="AX1324" s="12"/>
      <c r="AY1324" s="12"/>
      <c r="AZ1324" s="12"/>
      <c r="BA1324" s="12"/>
      <c r="BB1324" s="12"/>
      <c r="BC1324" s="12"/>
      <c r="BD1324" s="12"/>
      <c r="BE1324" s="12"/>
      <c r="BF1324" s="12"/>
      <c r="BG1324" s="12"/>
      <c r="BH1324" s="12"/>
      <c r="BI1324" s="12"/>
      <c r="BJ1324" s="13"/>
      <c r="BK1324" s="13"/>
      <c r="BL1324" s="13"/>
      <c r="BM1324" s="13"/>
      <c r="BN1324" s="13"/>
    </row>
    <row r="1325" spans="1:66" x14ac:dyDescent="0.25">
      <c r="A1325" s="10"/>
      <c r="B1325" s="10"/>
      <c r="C1325" s="10"/>
      <c r="D1325" s="18"/>
      <c r="E1325" s="10"/>
      <c r="F1325" s="10"/>
      <c r="G1325" s="10"/>
      <c r="H1325" s="10"/>
      <c r="I1325" s="10"/>
      <c r="J1325" s="10"/>
      <c r="K1325" s="11"/>
      <c r="L1325" s="11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2"/>
      <c r="AS1325" s="12"/>
      <c r="AT1325" s="12"/>
      <c r="AU1325" s="12"/>
      <c r="AV1325" s="12"/>
      <c r="AW1325" s="12"/>
      <c r="AX1325" s="12"/>
      <c r="AY1325" s="12"/>
      <c r="AZ1325" s="12"/>
      <c r="BA1325" s="12"/>
      <c r="BB1325" s="12"/>
      <c r="BC1325" s="12"/>
      <c r="BD1325" s="12"/>
      <c r="BE1325" s="12"/>
      <c r="BF1325" s="12"/>
      <c r="BG1325" s="12"/>
      <c r="BH1325" s="12"/>
      <c r="BI1325" s="12"/>
      <c r="BJ1325" s="13"/>
      <c r="BK1325" s="13"/>
      <c r="BL1325" s="13"/>
      <c r="BM1325" s="13"/>
      <c r="BN1325" s="13"/>
    </row>
    <row r="1326" spans="1:66" x14ac:dyDescent="0.25">
      <c r="A1326" s="10"/>
      <c r="B1326" s="10"/>
      <c r="C1326" s="10"/>
      <c r="D1326" s="18"/>
      <c r="E1326" s="10"/>
      <c r="F1326" s="10"/>
      <c r="G1326" s="10"/>
      <c r="H1326" s="10"/>
      <c r="I1326" s="10"/>
      <c r="J1326" s="10"/>
      <c r="K1326" s="11"/>
      <c r="L1326" s="11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/>
      <c r="AR1326" s="12"/>
      <c r="AS1326" s="12"/>
      <c r="AT1326" s="12"/>
      <c r="AU1326" s="12"/>
      <c r="AV1326" s="12"/>
      <c r="AW1326" s="12"/>
      <c r="AX1326" s="12"/>
      <c r="AY1326" s="12"/>
      <c r="AZ1326" s="12"/>
      <c r="BA1326" s="12"/>
      <c r="BB1326" s="12"/>
      <c r="BC1326" s="12"/>
      <c r="BD1326" s="12"/>
      <c r="BE1326" s="12"/>
      <c r="BF1326" s="12"/>
      <c r="BG1326" s="12"/>
      <c r="BH1326" s="12"/>
      <c r="BI1326" s="12"/>
      <c r="BJ1326" s="13"/>
      <c r="BK1326" s="13"/>
      <c r="BL1326" s="13"/>
      <c r="BM1326" s="13"/>
      <c r="BN1326" s="13"/>
    </row>
    <row r="1327" spans="1:66" x14ac:dyDescent="0.25">
      <c r="A1327" s="10"/>
      <c r="B1327" s="10"/>
      <c r="C1327" s="10"/>
      <c r="D1327" s="18"/>
      <c r="E1327" s="10"/>
      <c r="F1327" s="10"/>
      <c r="G1327" s="10"/>
      <c r="H1327" s="10"/>
      <c r="I1327" s="10"/>
      <c r="J1327" s="10"/>
      <c r="K1327" s="11"/>
      <c r="L1327" s="11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2"/>
      <c r="AS1327" s="12"/>
      <c r="AT1327" s="12"/>
      <c r="AU1327" s="12"/>
      <c r="AV1327" s="12"/>
      <c r="AW1327" s="12"/>
      <c r="AX1327" s="12"/>
      <c r="AY1327" s="12"/>
      <c r="AZ1327" s="12"/>
      <c r="BA1327" s="12"/>
      <c r="BB1327" s="12"/>
      <c r="BC1327" s="12"/>
      <c r="BD1327" s="12"/>
      <c r="BE1327" s="12"/>
      <c r="BF1327" s="12"/>
      <c r="BG1327" s="12"/>
      <c r="BH1327" s="12"/>
      <c r="BI1327" s="12"/>
      <c r="BJ1327" s="13"/>
      <c r="BK1327" s="13"/>
      <c r="BL1327" s="13"/>
      <c r="BM1327" s="13"/>
      <c r="BN1327" s="13"/>
    </row>
    <row r="1328" spans="1:66" x14ac:dyDescent="0.25">
      <c r="A1328" s="10"/>
      <c r="B1328" s="10"/>
      <c r="C1328" s="10"/>
      <c r="D1328" s="18"/>
      <c r="E1328" s="10"/>
      <c r="F1328" s="10"/>
      <c r="G1328" s="10"/>
      <c r="H1328" s="10"/>
      <c r="I1328" s="10"/>
      <c r="J1328" s="10"/>
      <c r="K1328" s="11"/>
      <c r="L1328" s="11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12"/>
      <c r="AF1328" s="12"/>
      <c r="AG1328" s="12"/>
      <c r="AH1328" s="12"/>
      <c r="AI1328" s="12"/>
      <c r="AJ1328" s="12"/>
      <c r="AK1328" s="12"/>
      <c r="AL1328" s="12"/>
      <c r="AM1328" s="12"/>
      <c r="AN1328" s="12"/>
      <c r="AO1328" s="12"/>
      <c r="AP1328" s="12"/>
      <c r="AQ1328" s="12"/>
      <c r="AR1328" s="12"/>
      <c r="AS1328" s="12"/>
      <c r="AT1328" s="12"/>
      <c r="AU1328" s="12"/>
      <c r="AV1328" s="12"/>
      <c r="AW1328" s="12"/>
      <c r="AX1328" s="12"/>
      <c r="AY1328" s="12"/>
      <c r="AZ1328" s="12"/>
      <c r="BA1328" s="12"/>
      <c r="BB1328" s="12"/>
      <c r="BC1328" s="12"/>
      <c r="BD1328" s="12"/>
      <c r="BE1328" s="12"/>
      <c r="BF1328" s="12"/>
      <c r="BG1328" s="12"/>
      <c r="BH1328" s="12"/>
      <c r="BI1328" s="12"/>
      <c r="BJ1328" s="13"/>
      <c r="BK1328" s="13"/>
      <c r="BL1328" s="13"/>
      <c r="BM1328" s="13"/>
      <c r="BN1328" s="13"/>
    </row>
    <row r="1329" spans="1:66" x14ac:dyDescent="0.25">
      <c r="A1329" s="10"/>
      <c r="B1329" s="10"/>
      <c r="C1329" s="10"/>
      <c r="D1329" s="18"/>
      <c r="E1329" s="10"/>
      <c r="F1329" s="10"/>
      <c r="G1329" s="10"/>
      <c r="H1329" s="10"/>
      <c r="I1329" s="10"/>
      <c r="J1329" s="10"/>
      <c r="K1329" s="11"/>
      <c r="L1329" s="11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2"/>
      <c r="AS1329" s="12"/>
      <c r="AT1329" s="12"/>
      <c r="AU1329" s="12"/>
      <c r="AV1329" s="12"/>
      <c r="AW1329" s="12"/>
      <c r="AX1329" s="12"/>
      <c r="AY1329" s="12"/>
      <c r="AZ1329" s="12"/>
      <c r="BA1329" s="12"/>
      <c r="BB1329" s="12"/>
      <c r="BC1329" s="12"/>
      <c r="BD1329" s="12"/>
      <c r="BE1329" s="12"/>
      <c r="BF1329" s="12"/>
      <c r="BG1329" s="12"/>
      <c r="BH1329" s="12"/>
      <c r="BI1329" s="12"/>
      <c r="BJ1329" s="13"/>
      <c r="BK1329" s="13"/>
      <c r="BL1329" s="13"/>
      <c r="BM1329" s="13"/>
      <c r="BN1329" s="13"/>
    </row>
    <row r="1330" spans="1:66" x14ac:dyDescent="0.25">
      <c r="A1330" s="10"/>
      <c r="B1330" s="10"/>
      <c r="C1330" s="10"/>
      <c r="D1330" s="18"/>
      <c r="E1330" s="10"/>
      <c r="F1330" s="10"/>
      <c r="G1330" s="10"/>
      <c r="H1330" s="10"/>
      <c r="I1330" s="10"/>
      <c r="J1330" s="10"/>
      <c r="K1330" s="11"/>
      <c r="L1330" s="11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12"/>
      <c r="AF1330" s="12"/>
      <c r="AG1330" s="12"/>
      <c r="AH1330" s="12"/>
      <c r="AI1330" s="12"/>
      <c r="AJ1330" s="12"/>
      <c r="AK1330" s="12"/>
      <c r="AL1330" s="12"/>
      <c r="AM1330" s="12"/>
      <c r="AN1330" s="12"/>
      <c r="AO1330" s="12"/>
      <c r="AP1330" s="12"/>
      <c r="AQ1330" s="12"/>
      <c r="AR1330" s="12"/>
      <c r="AS1330" s="12"/>
      <c r="AT1330" s="12"/>
      <c r="AU1330" s="12"/>
      <c r="AV1330" s="12"/>
      <c r="AW1330" s="12"/>
      <c r="AX1330" s="12"/>
      <c r="AY1330" s="12"/>
      <c r="AZ1330" s="12"/>
      <c r="BA1330" s="12"/>
      <c r="BB1330" s="12"/>
      <c r="BC1330" s="12"/>
      <c r="BD1330" s="12"/>
      <c r="BE1330" s="12"/>
      <c r="BF1330" s="12"/>
      <c r="BG1330" s="12"/>
      <c r="BH1330" s="12"/>
      <c r="BI1330" s="12"/>
      <c r="BJ1330" s="13"/>
      <c r="BK1330" s="13"/>
      <c r="BL1330" s="13"/>
      <c r="BM1330" s="13"/>
      <c r="BN1330" s="13"/>
    </row>
    <row r="1331" spans="1:66" x14ac:dyDescent="0.25">
      <c r="A1331" s="10"/>
      <c r="B1331" s="10"/>
      <c r="C1331" s="10"/>
      <c r="D1331" s="18"/>
      <c r="E1331" s="10"/>
      <c r="F1331" s="10"/>
      <c r="G1331" s="10"/>
      <c r="H1331" s="10"/>
      <c r="I1331" s="10"/>
      <c r="J1331" s="10"/>
      <c r="K1331" s="11"/>
      <c r="L1331" s="11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2"/>
      <c r="AS1331" s="12"/>
      <c r="AT1331" s="12"/>
      <c r="AU1331" s="12"/>
      <c r="AV1331" s="12"/>
      <c r="AW1331" s="12"/>
      <c r="AX1331" s="12"/>
      <c r="AY1331" s="12"/>
      <c r="AZ1331" s="12"/>
      <c r="BA1331" s="12"/>
      <c r="BB1331" s="12"/>
      <c r="BC1331" s="12"/>
      <c r="BD1331" s="12"/>
      <c r="BE1331" s="12"/>
      <c r="BF1331" s="12"/>
      <c r="BG1331" s="12"/>
      <c r="BH1331" s="12"/>
      <c r="BI1331" s="12"/>
      <c r="BJ1331" s="13"/>
      <c r="BK1331" s="13"/>
      <c r="BL1331" s="13"/>
      <c r="BM1331" s="13"/>
      <c r="BN1331" s="13"/>
    </row>
    <row r="1332" spans="1:66" x14ac:dyDescent="0.25">
      <c r="A1332" s="10"/>
      <c r="B1332" s="10"/>
      <c r="C1332" s="10"/>
      <c r="D1332" s="18"/>
      <c r="E1332" s="10"/>
      <c r="F1332" s="10"/>
      <c r="G1332" s="10"/>
      <c r="H1332" s="10"/>
      <c r="I1332" s="10"/>
      <c r="J1332" s="10"/>
      <c r="K1332" s="11"/>
      <c r="L1332" s="11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2"/>
      <c r="AF1332" s="12"/>
      <c r="AG1332" s="12"/>
      <c r="AH1332" s="12"/>
      <c r="AI1332" s="12"/>
      <c r="AJ1332" s="12"/>
      <c r="AK1332" s="12"/>
      <c r="AL1332" s="12"/>
      <c r="AM1332" s="12"/>
      <c r="AN1332" s="12"/>
      <c r="AO1332" s="12"/>
      <c r="AP1332" s="12"/>
      <c r="AQ1332" s="12"/>
      <c r="AR1332" s="12"/>
      <c r="AS1332" s="12"/>
      <c r="AT1332" s="12"/>
      <c r="AU1332" s="12"/>
      <c r="AV1332" s="12"/>
      <c r="AW1332" s="12"/>
      <c r="AX1332" s="12"/>
      <c r="AY1332" s="12"/>
      <c r="AZ1332" s="12"/>
      <c r="BA1332" s="12"/>
      <c r="BB1332" s="12"/>
      <c r="BC1332" s="12"/>
      <c r="BD1332" s="12"/>
      <c r="BE1332" s="12"/>
      <c r="BF1332" s="12"/>
      <c r="BG1332" s="12"/>
      <c r="BH1332" s="12"/>
      <c r="BI1332" s="12"/>
      <c r="BJ1332" s="13"/>
      <c r="BK1332" s="13"/>
      <c r="BL1332" s="13"/>
      <c r="BM1332" s="13"/>
      <c r="BN1332" s="13"/>
    </row>
    <row r="1333" spans="1:66" s="14" customFormat="1" x14ac:dyDescent="0.25">
      <c r="A1333" s="10"/>
      <c r="B1333" s="10"/>
      <c r="C1333" s="10"/>
      <c r="D1333" s="18"/>
      <c r="E1333" s="10"/>
      <c r="F1333" s="10"/>
      <c r="G1333" s="10"/>
      <c r="H1333" s="10"/>
      <c r="I1333" s="10"/>
      <c r="J1333" s="10"/>
      <c r="K1333" s="11"/>
      <c r="L1333" s="11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2"/>
      <c r="AS1333" s="12"/>
      <c r="AT1333" s="12"/>
      <c r="AU1333" s="12"/>
      <c r="AV1333" s="12"/>
      <c r="AW1333" s="12"/>
      <c r="AX1333" s="12"/>
      <c r="AY1333" s="12"/>
      <c r="AZ1333" s="12"/>
      <c r="BA1333" s="12"/>
      <c r="BB1333" s="12"/>
      <c r="BC1333" s="12"/>
      <c r="BD1333" s="12"/>
      <c r="BE1333" s="12"/>
      <c r="BF1333" s="12"/>
      <c r="BG1333" s="12"/>
      <c r="BH1333" s="12"/>
      <c r="BI1333" s="12"/>
      <c r="BJ1333" s="13"/>
      <c r="BK1333" s="13"/>
      <c r="BL1333" s="13"/>
      <c r="BM1333" s="13"/>
      <c r="BN1333" s="13"/>
    </row>
    <row r="1334" spans="1:66" x14ac:dyDescent="0.25">
      <c r="A1334" s="10"/>
      <c r="B1334" s="10"/>
      <c r="C1334" s="10"/>
      <c r="D1334" s="18"/>
      <c r="E1334" s="10"/>
      <c r="F1334" s="10"/>
      <c r="G1334" s="10"/>
      <c r="H1334" s="10"/>
      <c r="I1334" s="10"/>
      <c r="J1334" s="10"/>
      <c r="K1334" s="11"/>
      <c r="L1334" s="11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E1334" s="12"/>
      <c r="AF1334" s="12"/>
      <c r="AG1334" s="12"/>
      <c r="AH1334" s="12"/>
      <c r="AI1334" s="12"/>
      <c r="AJ1334" s="12"/>
      <c r="AK1334" s="12"/>
      <c r="AL1334" s="12"/>
      <c r="AM1334" s="12"/>
      <c r="AN1334" s="12"/>
      <c r="AO1334" s="12"/>
      <c r="AP1334" s="12"/>
      <c r="AQ1334" s="12"/>
      <c r="AR1334" s="12"/>
      <c r="AS1334" s="12"/>
      <c r="AT1334" s="12"/>
      <c r="AU1334" s="12"/>
      <c r="AV1334" s="12"/>
      <c r="AW1334" s="12"/>
      <c r="AX1334" s="12"/>
      <c r="AY1334" s="12"/>
      <c r="AZ1334" s="12"/>
      <c r="BA1334" s="12"/>
      <c r="BB1334" s="12"/>
      <c r="BC1334" s="12"/>
      <c r="BD1334" s="12"/>
      <c r="BE1334" s="12"/>
      <c r="BF1334" s="12"/>
      <c r="BG1334" s="12"/>
      <c r="BH1334" s="12"/>
      <c r="BI1334" s="12"/>
      <c r="BJ1334" s="13"/>
      <c r="BK1334" s="13"/>
      <c r="BL1334" s="13"/>
      <c r="BM1334" s="13"/>
      <c r="BN1334" s="13"/>
    </row>
    <row r="1335" spans="1:66" x14ac:dyDescent="0.25">
      <c r="A1335" s="10"/>
      <c r="B1335" s="10"/>
      <c r="C1335" s="10"/>
      <c r="D1335" s="18"/>
      <c r="E1335" s="10"/>
      <c r="F1335" s="10"/>
      <c r="G1335" s="10"/>
      <c r="H1335" s="10"/>
      <c r="I1335" s="10"/>
      <c r="J1335" s="10"/>
      <c r="K1335" s="11"/>
      <c r="L1335" s="11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2"/>
      <c r="AS1335" s="12"/>
      <c r="AT1335" s="12"/>
      <c r="AU1335" s="12"/>
      <c r="AV1335" s="12"/>
      <c r="AW1335" s="12"/>
      <c r="AX1335" s="12"/>
      <c r="AY1335" s="12"/>
      <c r="AZ1335" s="12"/>
      <c r="BA1335" s="12"/>
      <c r="BB1335" s="12"/>
      <c r="BC1335" s="12"/>
      <c r="BD1335" s="12"/>
      <c r="BE1335" s="12"/>
      <c r="BF1335" s="12"/>
      <c r="BG1335" s="12"/>
      <c r="BH1335" s="12"/>
      <c r="BI1335" s="12"/>
      <c r="BJ1335" s="13"/>
      <c r="BK1335" s="13"/>
      <c r="BL1335" s="13"/>
      <c r="BM1335" s="13"/>
      <c r="BN1335" s="13"/>
    </row>
    <row r="1336" spans="1:66" x14ac:dyDescent="0.25">
      <c r="A1336" s="10"/>
      <c r="B1336" s="10"/>
      <c r="C1336" s="10"/>
      <c r="D1336" s="18"/>
      <c r="E1336" s="10"/>
      <c r="F1336" s="10"/>
      <c r="G1336" s="10"/>
      <c r="H1336" s="10"/>
      <c r="I1336" s="10"/>
      <c r="J1336" s="10"/>
      <c r="K1336" s="11"/>
      <c r="L1336" s="11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12"/>
      <c r="AF1336" s="12"/>
      <c r="AG1336" s="12"/>
      <c r="AH1336" s="12"/>
      <c r="AI1336" s="12"/>
      <c r="AJ1336" s="12"/>
      <c r="AK1336" s="12"/>
      <c r="AL1336" s="12"/>
      <c r="AM1336" s="12"/>
      <c r="AN1336" s="12"/>
      <c r="AO1336" s="12"/>
      <c r="AP1336" s="12"/>
      <c r="AQ1336" s="12"/>
      <c r="AR1336" s="12"/>
      <c r="AS1336" s="12"/>
      <c r="AT1336" s="12"/>
      <c r="AU1336" s="12"/>
      <c r="AV1336" s="12"/>
      <c r="AW1336" s="12"/>
      <c r="AX1336" s="12"/>
      <c r="AY1336" s="12"/>
      <c r="AZ1336" s="12"/>
      <c r="BA1336" s="12"/>
      <c r="BB1336" s="12"/>
      <c r="BC1336" s="12"/>
      <c r="BD1336" s="12"/>
      <c r="BE1336" s="12"/>
      <c r="BF1336" s="12"/>
      <c r="BG1336" s="12"/>
      <c r="BH1336" s="12"/>
      <c r="BI1336" s="12"/>
      <c r="BJ1336" s="13"/>
      <c r="BK1336" s="13"/>
      <c r="BL1336" s="13"/>
      <c r="BM1336" s="13"/>
      <c r="BN1336" s="13"/>
    </row>
    <row r="1337" spans="1:66" x14ac:dyDescent="0.25">
      <c r="A1337" s="10"/>
      <c r="B1337" s="10"/>
      <c r="C1337" s="10"/>
      <c r="D1337" s="18"/>
      <c r="E1337" s="10"/>
      <c r="F1337" s="10"/>
      <c r="G1337" s="10"/>
      <c r="H1337" s="10"/>
      <c r="I1337" s="10"/>
      <c r="J1337" s="10"/>
      <c r="K1337" s="11"/>
      <c r="L1337" s="11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2"/>
      <c r="AS1337" s="12"/>
      <c r="AT1337" s="12"/>
      <c r="AU1337" s="12"/>
      <c r="AV1337" s="12"/>
      <c r="AW1337" s="12"/>
      <c r="AX1337" s="12"/>
      <c r="AY1337" s="12"/>
      <c r="AZ1337" s="12"/>
      <c r="BA1337" s="12"/>
      <c r="BB1337" s="12"/>
      <c r="BC1337" s="12"/>
      <c r="BD1337" s="12"/>
      <c r="BE1337" s="12"/>
      <c r="BF1337" s="12"/>
      <c r="BG1337" s="12"/>
      <c r="BH1337" s="12"/>
      <c r="BI1337" s="12"/>
      <c r="BJ1337" s="13"/>
      <c r="BK1337" s="13"/>
      <c r="BL1337" s="13"/>
      <c r="BM1337" s="13"/>
      <c r="BN1337" s="13"/>
    </row>
    <row r="1338" spans="1:66" x14ac:dyDescent="0.25">
      <c r="A1338" s="10"/>
      <c r="B1338" s="10"/>
      <c r="C1338" s="10"/>
      <c r="D1338" s="18"/>
      <c r="E1338" s="10"/>
      <c r="F1338" s="10"/>
      <c r="G1338" s="10"/>
      <c r="H1338" s="10"/>
      <c r="I1338" s="10"/>
      <c r="J1338" s="10"/>
      <c r="K1338" s="11"/>
      <c r="L1338" s="11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12"/>
      <c r="AF1338" s="12"/>
      <c r="AG1338" s="12"/>
      <c r="AH1338" s="12"/>
      <c r="AI1338" s="12"/>
      <c r="AJ1338" s="12"/>
      <c r="AK1338" s="12"/>
      <c r="AL1338" s="12"/>
      <c r="AM1338" s="12"/>
      <c r="AN1338" s="12"/>
      <c r="AO1338" s="12"/>
      <c r="AP1338" s="12"/>
      <c r="AQ1338" s="12"/>
      <c r="AR1338" s="12"/>
      <c r="AS1338" s="12"/>
      <c r="AT1338" s="12"/>
      <c r="AU1338" s="12"/>
      <c r="AV1338" s="12"/>
      <c r="AW1338" s="12"/>
      <c r="AX1338" s="12"/>
      <c r="AY1338" s="12"/>
      <c r="AZ1338" s="12"/>
      <c r="BA1338" s="12"/>
      <c r="BB1338" s="12"/>
      <c r="BC1338" s="12"/>
      <c r="BD1338" s="12"/>
      <c r="BE1338" s="12"/>
      <c r="BF1338" s="12"/>
      <c r="BG1338" s="12"/>
      <c r="BH1338" s="12"/>
      <c r="BI1338" s="12"/>
      <c r="BJ1338" s="13"/>
      <c r="BK1338" s="13"/>
      <c r="BL1338" s="13"/>
      <c r="BM1338" s="13"/>
      <c r="BN1338" s="13"/>
    </row>
    <row r="1339" spans="1:66" x14ac:dyDescent="0.25">
      <c r="A1339" s="10"/>
      <c r="B1339" s="10"/>
      <c r="C1339" s="10"/>
      <c r="D1339" s="18"/>
      <c r="E1339" s="10"/>
      <c r="F1339" s="10"/>
      <c r="G1339" s="10"/>
      <c r="H1339" s="10"/>
      <c r="I1339" s="10"/>
      <c r="J1339" s="10"/>
      <c r="K1339" s="11"/>
      <c r="L1339" s="11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2"/>
      <c r="AS1339" s="12"/>
      <c r="AT1339" s="12"/>
      <c r="AU1339" s="12"/>
      <c r="AV1339" s="12"/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12"/>
      <c r="BG1339" s="12"/>
      <c r="BH1339" s="12"/>
      <c r="BI1339" s="12"/>
      <c r="BJ1339" s="13"/>
      <c r="BK1339" s="13"/>
      <c r="BL1339" s="13"/>
      <c r="BM1339" s="13"/>
      <c r="BN1339" s="13"/>
    </row>
    <row r="1340" spans="1:66" x14ac:dyDescent="0.25">
      <c r="A1340" s="10"/>
      <c r="B1340" s="10"/>
      <c r="C1340" s="10"/>
      <c r="D1340" s="18"/>
      <c r="E1340" s="10"/>
      <c r="F1340" s="10"/>
      <c r="G1340" s="10"/>
      <c r="H1340" s="10"/>
      <c r="I1340" s="10"/>
      <c r="J1340" s="10"/>
      <c r="K1340" s="11"/>
      <c r="L1340" s="11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  <c r="AE1340" s="12"/>
      <c r="AF1340" s="12"/>
      <c r="AG1340" s="12"/>
      <c r="AH1340" s="12"/>
      <c r="AI1340" s="12"/>
      <c r="AJ1340" s="12"/>
      <c r="AK1340" s="12"/>
      <c r="AL1340" s="12"/>
      <c r="AM1340" s="12"/>
      <c r="AN1340" s="12"/>
      <c r="AO1340" s="12"/>
      <c r="AP1340" s="12"/>
      <c r="AQ1340" s="12"/>
      <c r="AR1340" s="12"/>
      <c r="AS1340" s="12"/>
      <c r="AT1340" s="12"/>
      <c r="AU1340" s="12"/>
      <c r="AV1340" s="12"/>
      <c r="AW1340" s="12"/>
      <c r="AX1340" s="12"/>
      <c r="AY1340" s="12"/>
      <c r="AZ1340" s="12"/>
      <c r="BA1340" s="12"/>
      <c r="BB1340" s="12"/>
      <c r="BC1340" s="12"/>
      <c r="BD1340" s="12"/>
      <c r="BE1340" s="12"/>
      <c r="BF1340" s="12"/>
      <c r="BG1340" s="12"/>
      <c r="BH1340" s="12"/>
      <c r="BI1340" s="12"/>
      <c r="BJ1340" s="13"/>
      <c r="BK1340" s="13"/>
      <c r="BL1340" s="13"/>
      <c r="BM1340" s="13"/>
      <c r="BN1340" s="13"/>
    </row>
    <row r="1341" spans="1:66" x14ac:dyDescent="0.25">
      <c r="A1341" s="10"/>
      <c r="B1341" s="10"/>
      <c r="C1341" s="10"/>
      <c r="D1341" s="18"/>
      <c r="E1341" s="10"/>
      <c r="F1341" s="10"/>
      <c r="G1341" s="10"/>
      <c r="H1341" s="10"/>
      <c r="I1341" s="10"/>
      <c r="J1341" s="10"/>
      <c r="K1341" s="11"/>
      <c r="L1341" s="11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2"/>
      <c r="AS1341" s="12"/>
      <c r="AT1341" s="12"/>
      <c r="AU1341" s="12"/>
      <c r="AV1341" s="12"/>
      <c r="AW1341" s="12"/>
      <c r="AX1341" s="12"/>
      <c r="AY1341" s="12"/>
      <c r="AZ1341" s="12"/>
      <c r="BA1341" s="12"/>
      <c r="BB1341" s="12"/>
      <c r="BC1341" s="12"/>
      <c r="BD1341" s="12"/>
      <c r="BE1341" s="12"/>
      <c r="BF1341" s="12"/>
      <c r="BG1341" s="12"/>
      <c r="BH1341" s="12"/>
      <c r="BI1341" s="12"/>
      <c r="BJ1341" s="13"/>
      <c r="BK1341" s="13"/>
      <c r="BL1341" s="13"/>
      <c r="BM1341" s="13"/>
      <c r="BN1341" s="13"/>
    </row>
    <row r="1342" spans="1:66" x14ac:dyDescent="0.25">
      <c r="A1342" s="10"/>
      <c r="B1342" s="10"/>
      <c r="C1342" s="10"/>
      <c r="D1342" s="18"/>
      <c r="E1342" s="10"/>
      <c r="F1342" s="10"/>
      <c r="G1342" s="10"/>
      <c r="H1342" s="10"/>
      <c r="I1342" s="10"/>
      <c r="J1342" s="10"/>
      <c r="K1342" s="11"/>
      <c r="L1342" s="11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  <c r="AE1342" s="12"/>
      <c r="AF1342" s="12"/>
      <c r="AG1342" s="12"/>
      <c r="AH1342" s="12"/>
      <c r="AI1342" s="12"/>
      <c r="AJ1342" s="12"/>
      <c r="AK1342" s="12"/>
      <c r="AL1342" s="12"/>
      <c r="AM1342" s="12"/>
      <c r="AN1342" s="12"/>
      <c r="AO1342" s="12"/>
      <c r="AP1342" s="12"/>
      <c r="AQ1342" s="12"/>
      <c r="AR1342" s="12"/>
      <c r="AS1342" s="12"/>
      <c r="AT1342" s="12"/>
      <c r="AU1342" s="12"/>
      <c r="AV1342" s="12"/>
      <c r="AW1342" s="12"/>
      <c r="AX1342" s="12"/>
      <c r="AY1342" s="12"/>
      <c r="AZ1342" s="12"/>
      <c r="BA1342" s="12"/>
      <c r="BB1342" s="12"/>
      <c r="BC1342" s="12"/>
      <c r="BD1342" s="12"/>
      <c r="BE1342" s="12"/>
      <c r="BF1342" s="12"/>
      <c r="BG1342" s="12"/>
      <c r="BH1342" s="12"/>
      <c r="BI1342" s="12"/>
      <c r="BJ1342" s="13"/>
      <c r="BK1342" s="13"/>
      <c r="BL1342" s="13"/>
      <c r="BM1342" s="13"/>
      <c r="BN1342" s="13"/>
    </row>
    <row r="1343" spans="1:66" x14ac:dyDescent="0.25">
      <c r="A1343" s="10"/>
      <c r="B1343" s="10"/>
      <c r="C1343" s="10"/>
      <c r="D1343" s="18"/>
      <c r="E1343" s="10"/>
      <c r="F1343" s="10"/>
      <c r="G1343" s="10"/>
      <c r="H1343" s="10"/>
      <c r="I1343" s="10"/>
      <c r="J1343" s="10"/>
      <c r="K1343" s="11"/>
      <c r="L1343" s="11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2"/>
      <c r="AS1343" s="12"/>
      <c r="AT1343" s="12"/>
      <c r="AU1343" s="12"/>
      <c r="AV1343" s="12"/>
      <c r="AW1343" s="12"/>
      <c r="AX1343" s="12"/>
      <c r="AY1343" s="12"/>
      <c r="AZ1343" s="12"/>
      <c r="BA1343" s="12"/>
      <c r="BB1343" s="12"/>
      <c r="BC1343" s="12"/>
      <c r="BD1343" s="12"/>
      <c r="BE1343" s="12"/>
      <c r="BF1343" s="12"/>
      <c r="BG1343" s="12"/>
      <c r="BH1343" s="12"/>
      <c r="BI1343" s="12"/>
      <c r="BJ1343" s="13"/>
      <c r="BK1343" s="13"/>
      <c r="BL1343" s="13"/>
      <c r="BM1343" s="13"/>
      <c r="BN1343" s="13"/>
    </row>
    <row r="1344" spans="1:66" x14ac:dyDescent="0.25">
      <c r="A1344" s="10"/>
      <c r="B1344" s="10"/>
      <c r="C1344" s="10"/>
      <c r="D1344" s="18"/>
      <c r="E1344" s="10"/>
      <c r="F1344" s="10"/>
      <c r="G1344" s="10"/>
      <c r="H1344" s="10"/>
      <c r="I1344" s="10"/>
      <c r="J1344" s="10"/>
      <c r="K1344" s="11"/>
      <c r="L1344" s="11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/>
      <c r="AH1344" s="12"/>
      <c r="AI1344" s="12"/>
      <c r="AJ1344" s="12"/>
      <c r="AK1344" s="12"/>
      <c r="AL1344" s="12"/>
      <c r="AM1344" s="12"/>
      <c r="AN1344" s="12"/>
      <c r="AO1344" s="12"/>
      <c r="AP1344" s="12"/>
      <c r="AQ1344" s="12"/>
      <c r="AR1344" s="12"/>
      <c r="AS1344" s="12"/>
      <c r="AT1344" s="12"/>
      <c r="AU1344" s="12"/>
      <c r="AV1344" s="12"/>
      <c r="AW1344" s="12"/>
      <c r="AX1344" s="12"/>
      <c r="AY1344" s="12"/>
      <c r="AZ1344" s="12"/>
      <c r="BA1344" s="12"/>
      <c r="BB1344" s="12"/>
      <c r="BC1344" s="12"/>
      <c r="BD1344" s="12"/>
      <c r="BE1344" s="12"/>
      <c r="BF1344" s="12"/>
      <c r="BG1344" s="12"/>
      <c r="BH1344" s="12"/>
      <c r="BI1344" s="12"/>
      <c r="BJ1344" s="13"/>
      <c r="BK1344" s="13"/>
      <c r="BL1344" s="13"/>
      <c r="BM1344" s="13"/>
      <c r="BN1344" s="13"/>
    </row>
    <row r="1345" spans="1:66" x14ac:dyDescent="0.25">
      <c r="A1345" s="10"/>
      <c r="B1345" s="10"/>
      <c r="C1345" s="10"/>
      <c r="D1345" s="18"/>
      <c r="E1345" s="10"/>
      <c r="F1345" s="10"/>
      <c r="G1345" s="10"/>
      <c r="H1345" s="10"/>
      <c r="I1345" s="10"/>
      <c r="J1345" s="10"/>
      <c r="K1345" s="11"/>
      <c r="L1345" s="11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2"/>
      <c r="AS1345" s="12"/>
      <c r="AT1345" s="12"/>
      <c r="AU1345" s="12"/>
      <c r="AV1345" s="12"/>
      <c r="AW1345" s="12"/>
      <c r="AX1345" s="12"/>
      <c r="AY1345" s="12"/>
      <c r="AZ1345" s="12"/>
      <c r="BA1345" s="12"/>
      <c r="BB1345" s="12"/>
      <c r="BC1345" s="12"/>
      <c r="BD1345" s="12"/>
      <c r="BE1345" s="12"/>
      <c r="BF1345" s="12"/>
      <c r="BG1345" s="12"/>
      <c r="BH1345" s="12"/>
      <c r="BI1345" s="12"/>
      <c r="BJ1345" s="13"/>
      <c r="BK1345" s="13"/>
      <c r="BL1345" s="13"/>
      <c r="BM1345" s="13"/>
      <c r="BN1345" s="13"/>
    </row>
    <row r="1346" spans="1:66" x14ac:dyDescent="0.25">
      <c r="A1346" s="10"/>
      <c r="B1346" s="10"/>
      <c r="C1346" s="10"/>
      <c r="D1346" s="18"/>
      <c r="E1346" s="10"/>
      <c r="F1346" s="10"/>
      <c r="G1346" s="10"/>
      <c r="H1346" s="10"/>
      <c r="I1346" s="10"/>
      <c r="J1346" s="10"/>
      <c r="K1346" s="11"/>
      <c r="L1346" s="11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12"/>
      <c r="AF1346" s="12"/>
      <c r="AG1346" s="12"/>
      <c r="AH1346" s="12"/>
      <c r="AI1346" s="12"/>
      <c r="AJ1346" s="12"/>
      <c r="AK1346" s="12"/>
      <c r="AL1346" s="12"/>
      <c r="AM1346" s="12"/>
      <c r="AN1346" s="12"/>
      <c r="AO1346" s="12"/>
      <c r="AP1346" s="12"/>
      <c r="AQ1346" s="12"/>
      <c r="AR1346" s="12"/>
      <c r="AS1346" s="12"/>
      <c r="AT1346" s="12"/>
      <c r="AU1346" s="12"/>
      <c r="AV1346" s="12"/>
      <c r="AW1346" s="12"/>
      <c r="AX1346" s="12"/>
      <c r="AY1346" s="12"/>
      <c r="AZ1346" s="12"/>
      <c r="BA1346" s="12"/>
      <c r="BB1346" s="12"/>
      <c r="BC1346" s="12"/>
      <c r="BD1346" s="12"/>
      <c r="BE1346" s="12"/>
      <c r="BF1346" s="12"/>
      <c r="BG1346" s="12"/>
      <c r="BH1346" s="12"/>
      <c r="BI1346" s="12"/>
      <c r="BJ1346" s="13"/>
      <c r="BK1346" s="13"/>
      <c r="BL1346" s="13"/>
      <c r="BM1346" s="13"/>
      <c r="BN1346" s="13"/>
    </row>
    <row r="1347" spans="1:66" x14ac:dyDescent="0.25">
      <c r="A1347" s="10"/>
      <c r="B1347" s="10"/>
      <c r="C1347" s="10"/>
      <c r="D1347" s="18"/>
      <c r="E1347" s="10"/>
      <c r="F1347" s="10"/>
      <c r="G1347" s="10"/>
      <c r="H1347" s="10"/>
      <c r="I1347" s="10"/>
      <c r="J1347" s="10"/>
      <c r="K1347" s="11"/>
      <c r="L1347" s="11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2"/>
      <c r="AS1347" s="12"/>
      <c r="AT1347" s="12"/>
      <c r="AU1347" s="12"/>
      <c r="AV1347" s="12"/>
      <c r="AW1347" s="12"/>
      <c r="AX1347" s="12"/>
      <c r="AY1347" s="12"/>
      <c r="AZ1347" s="12"/>
      <c r="BA1347" s="12"/>
      <c r="BB1347" s="12"/>
      <c r="BC1347" s="12"/>
      <c r="BD1347" s="12"/>
      <c r="BE1347" s="12"/>
      <c r="BF1347" s="12"/>
      <c r="BG1347" s="12"/>
      <c r="BH1347" s="12"/>
      <c r="BI1347" s="12"/>
      <c r="BJ1347" s="13"/>
      <c r="BK1347" s="13"/>
      <c r="BL1347" s="13"/>
      <c r="BM1347" s="13"/>
      <c r="BN1347" s="13"/>
    </row>
    <row r="1348" spans="1:66" x14ac:dyDescent="0.25">
      <c r="A1348" s="10"/>
      <c r="B1348" s="10"/>
      <c r="C1348" s="10"/>
      <c r="D1348" s="18"/>
      <c r="E1348" s="10"/>
      <c r="F1348" s="10"/>
      <c r="G1348" s="10"/>
      <c r="H1348" s="10"/>
      <c r="I1348" s="10"/>
      <c r="J1348" s="10"/>
      <c r="K1348" s="11"/>
      <c r="L1348" s="11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12"/>
      <c r="AF1348" s="12"/>
      <c r="AG1348" s="12"/>
      <c r="AH1348" s="12"/>
      <c r="AI1348" s="12"/>
      <c r="AJ1348" s="12"/>
      <c r="AK1348" s="12"/>
      <c r="AL1348" s="12"/>
      <c r="AM1348" s="12"/>
      <c r="AN1348" s="12"/>
      <c r="AO1348" s="12"/>
      <c r="AP1348" s="12"/>
      <c r="AQ1348" s="12"/>
      <c r="AR1348" s="12"/>
      <c r="AS1348" s="12"/>
      <c r="AT1348" s="12"/>
      <c r="AU1348" s="12"/>
      <c r="AV1348" s="12"/>
      <c r="AW1348" s="12"/>
      <c r="AX1348" s="12"/>
      <c r="AY1348" s="12"/>
      <c r="AZ1348" s="12"/>
      <c r="BA1348" s="12"/>
      <c r="BB1348" s="12"/>
      <c r="BC1348" s="12"/>
      <c r="BD1348" s="12"/>
      <c r="BE1348" s="12"/>
      <c r="BF1348" s="12"/>
      <c r="BG1348" s="12"/>
      <c r="BH1348" s="12"/>
      <c r="BI1348" s="12"/>
      <c r="BJ1348" s="13"/>
      <c r="BK1348" s="13"/>
      <c r="BL1348" s="13"/>
      <c r="BM1348" s="13"/>
      <c r="BN1348" s="13"/>
    </row>
    <row r="1349" spans="1:66" x14ac:dyDescent="0.25">
      <c r="A1349" s="10"/>
      <c r="B1349" s="10"/>
      <c r="C1349" s="10"/>
      <c r="D1349" s="18"/>
      <c r="E1349" s="10"/>
      <c r="F1349" s="10"/>
      <c r="G1349" s="10"/>
      <c r="H1349" s="10"/>
      <c r="I1349" s="10"/>
      <c r="J1349" s="10"/>
      <c r="K1349" s="11"/>
      <c r="L1349" s="11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  <c r="AU1349" s="12"/>
      <c r="AV1349" s="12"/>
      <c r="AW1349" s="12"/>
      <c r="AX1349" s="12"/>
      <c r="AY1349" s="12"/>
      <c r="AZ1349" s="12"/>
      <c r="BA1349" s="12"/>
      <c r="BB1349" s="12"/>
      <c r="BC1349" s="12"/>
      <c r="BD1349" s="12"/>
      <c r="BE1349" s="12"/>
      <c r="BF1349" s="12"/>
      <c r="BG1349" s="12"/>
      <c r="BH1349" s="12"/>
      <c r="BI1349" s="12"/>
      <c r="BJ1349" s="13"/>
      <c r="BK1349" s="13"/>
      <c r="BL1349" s="13"/>
      <c r="BM1349" s="13"/>
      <c r="BN1349" s="13"/>
    </row>
    <row r="1350" spans="1:66" s="14" customFormat="1" x14ac:dyDescent="0.25">
      <c r="A1350" s="10"/>
      <c r="B1350" s="10"/>
      <c r="C1350" s="10"/>
      <c r="D1350" s="18"/>
      <c r="E1350" s="10"/>
      <c r="F1350" s="10"/>
      <c r="G1350" s="10"/>
      <c r="H1350" s="10"/>
      <c r="I1350" s="10"/>
      <c r="J1350" s="10"/>
      <c r="K1350" s="11"/>
      <c r="L1350" s="11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12"/>
      <c r="AH1350" s="12"/>
      <c r="AI1350" s="12"/>
      <c r="AJ1350" s="12"/>
      <c r="AK1350" s="12"/>
      <c r="AL1350" s="12"/>
      <c r="AM1350" s="12"/>
      <c r="AN1350" s="12"/>
      <c r="AO1350" s="12"/>
      <c r="AP1350" s="12"/>
      <c r="AQ1350" s="12"/>
      <c r="AR1350" s="12"/>
      <c r="AS1350" s="12"/>
      <c r="AT1350" s="12"/>
      <c r="AU1350" s="12"/>
      <c r="AV1350" s="12"/>
      <c r="AW1350" s="12"/>
      <c r="AX1350" s="12"/>
      <c r="AY1350" s="12"/>
      <c r="AZ1350" s="12"/>
      <c r="BA1350" s="12"/>
      <c r="BB1350" s="12"/>
      <c r="BC1350" s="12"/>
      <c r="BD1350" s="12"/>
      <c r="BE1350" s="12"/>
      <c r="BF1350" s="12"/>
      <c r="BG1350" s="12"/>
      <c r="BH1350" s="12"/>
      <c r="BI1350" s="12"/>
      <c r="BJ1350" s="13"/>
      <c r="BK1350" s="13"/>
      <c r="BL1350" s="13"/>
      <c r="BM1350" s="13"/>
      <c r="BN1350" s="13"/>
    </row>
    <row r="1351" spans="1:66" x14ac:dyDescent="0.25">
      <c r="A1351" s="10"/>
      <c r="B1351" s="10"/>
      <c r="C1351" s="10"/>
      <c r="D1351" s="10"/>
      <c r="E1351" s="10"/>
      <c r="F1351" s="10"/>
      <c r="G1351" s="10"/>
      <c r="H1351" s="10"/>
      <c r="I1351" s="10"/>
      <c r="J1351" s="10"/>
      <c r="K1351" s="11"/>
      <c r="L1351" s="11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2"/>
      <c r="AT1351" s="12"/>
      <c r="AU1351" s="12"/>
      <c r="AV1351" s="12"/>
      <c r="AW1351" s="12"/>
      <c r="AX1351" s="12"/>
      <c r="AY1351" s="12"/>
      <c r="AZ1351" s="12"/>
      <c r="BA1351" s="12"/>
      <c r="BB1351" s="12"/>
      <c r="BC1351" s="12"/>
      <c r="BD1351" s="12"/>
      <c r="BE1351" s="12"/>
      <c r="BF1351" s="12"/>
      <c r="BG1351" s="12"/>
      <c r="BH1351" s="12"/>
      <c r="BI1351" s="12"/>
      <c r="BJ1351" s="13"/>
      <c r="BK1351" s="13"/>
      <c r="BL1351" s="13"/>
      <c r="BM1351" s="13"/>
      <c r="BN1351" s="13"/>
    </row>
    <row r="1352" spans="1:66" x14ac:dyDescent="0.25">
      <c r="A1352" s="10"/>
      <c r="B1352" s="10"/>
      <c r="C1352" s="10"/>
      <c r="D1352" s="10"/>
      <c r="E1352" s="10"/>
      <c r="F1352" s="10"/>
      <c r="G1352" s="10"/>
      <c r="H1352" s="10"/>
      <c r="I1352" s="10"/>
      <c r="J1352" s="10"/>
      <c r="K1352" s="11"/>
      <c r="L1352" s="11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12"/>
      <c r="AF1352" s="12"/>
      <c r="AG1352" s="12"/>
      <c r="AH1352" s="12"/>
      <c r="AI1352" s="12"/>
      <c r="AJ1352" s="12"/>
      <c r="AK1352" s="12"/>
      <c r="AL1352" s="12"/>
      <c r="AM1352" s="12"/>
      <c r="AN1352" s="12"/>
      <c r="AO1352" s="12"/>
      <c r="AP1352" s="12"/>
      <c r="AQ1352" s="12"/>
      <c r="AR1352" s="12"/>
      <c r="AS1352" s="12"/>
      <c r="AT1352" s="12"/>
      <c r="AU1352" s="12"/>
      <c r="AV1352" s="12"/>
      <c r="AW1352" s="12"/>
      <c r="AX1352" s="12"/>
      <c r="AY1352" s="12"/>
      <c r="AZ1352" s="12"/>
      <c r="BA1352" s="12"/>
      <c r="BB1352" s="12"/>
      <c r="BC1352" s="12"/>
      <c r="BD1352" s="12"/>
      <c r="BE1352" s="12"/>
      <c r="BF1352" s="12"/>
      <c r="BG1352" s="12"/>
      <c r="BH1352" s="12"/>
      <c r="BI1352" s="12"/>
      <c r="BJ1352" s="13"/>
      <c r="BK1352" s="13"/>
      <c r="BL1352" s="13"/>
      <c r="BM1352" s="13"/>
      <c r="BN1352" s="13"/>
    </row>
    <row r="1353" spans="1:66" x14ac:dyDescent="0.25">
      <c r="A1353" s="10"/>
      <c r="B1353" s="10"/>
      <c r="C1353" s="10"/>
      <c r="D1353" s="10"/>
      <c r="E1353" s="10"/>
      <c r="F1353" s="10"/>
      <c r="G1353" s="10"/>
      <c r="H1353" s="10"/>
      <c r="I1353" s="10"/>
      <c r="J1353" s="10"/>
      <c r="K1353" s="11"/>
      <c r="L1353" s="11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2"/>
      <c r="AS1353" s="12"/>
      <c r="AT1353" s="12"/>
      <c r="AU1353" s="12"/>
      <c r="AV1353" s="12"/>
      <c r="AW1353" s="12"/>
      <c r="AX1353" s="12"/>
      <c r="AY1353" s="12"/>
      <c r="AZ1353" s="12"/>
      <c r="BA1353" s="12"/>
      <c r="BB1353" s="12"/>
      <c r="BC1353" s="12"/>
      <c r="BD1353" s="12"/>
      <c r="BE1353" s="12"/>
      <c r="BF1353" s="12"/>
      <c r="BG1353" s="12"/>
      <c r="BH1353" s="12"/>
      <c r="BI1353" s="12"/>
      <c r="BJ1353" s="13"/>
      <c r="BK1353" s="13"/>
      <c r="BL1353" s="13"/>
      <c r="BM1353" s="13"/>
      <c r="BN1353" s="13"/>
    </row>
    <row r="1354" spans="1:66" x14ac:dyDescent="0.25">
      <c r="A1354" s="10"/>
      <c r="B1354" s="10"/>
      <c r="C1354" s="10"/>
      <c r="D1354" s="10"/>
      <c r="E1354" s="10"/>
      <c r="F1354" s="10"/>
      <c r="G1354" s="10"/>
      <c r="H1354" s="10"/>
      <c r="I1354" s="10"/>
      <c r="J1354" s="10"/>
      <c r="K1354" s="11"/>
      <c r="L1354" s="11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2"/>
      <c r="AF1354" s="12"/>
      <c r="AG1354" s="12"/>
      <c r="AH1354" s="12"/>
      <c r="AI1354" s="12"/>
      <c r="AJ1354" s="12"/>
      <c r="AK1354" s="12"/>
      <c r="AL1354" s="12"/>
      <c r="AM1354" s="12"/>
      <c r="AN1354" s="12"/>
      <c r="AO1354" s="12"/>
      <c r="AP1354" s="12"/>
      <c r="AQ1354" s="12"/>
      <c r="AR1354" s="12"/>
      <c r="AS1354" s="12"/>
      <c r="AT1354" s="12"/>
      <c r="AU1354" s="12"/>
      <c r="AV1354" s="12"/>
      <c r="AW1354" s="12"/>
      <c r="AX1354" s="12"/>
      <c r="AY1354" s="12"/>
      <c r="AZ1354" s="12"/>
      <c r="BA1354" s="12"/>
      <c r="BB1354" s="12"/>
      <c r="BC1354" s="12"/>
      <c r="BD1354" s="12"/>
      <c r="BE1354" s="12"/>
      <c r="BF1354" s="12"/>
      <c r="BG1354" s="12"/>
      <c r="BH1354" s="12"/>
      <c r="BI1354" s="12"/>
      <c r="BJ1354" s="13"/>
      <c r="BK1354" s="13"/>
      <c r="BL1354" s="13"/>
      <c r="BM1354" s="13"/>
      <c r="BN1354" s="13"/>
    </row>
    <row r="1355" spans="1:66" x14ac:dyDescent="0.25">
      <c r="A1355" s="10"/>
      <c r="B1355" s="10"/>
      <c r="C1355" s="10"/>
      <c r="D1355" s="10"/>
      <c r="E1355" s="10"/>
      <c r="F1355" s="10"/>
      <c r="G1355" s="10"/>
      <c r="H1355" s="10"/>
      <c r="I1355" s="10"/>
      <c r="J1355" s="10"/>
      <c r="K1355" s="11"/>
      <c r="L1355" s="11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2"/>
      <c r="AS1355" s="12"/>
      <c r="AT1355" s="12"/>
      <c r="AU1355" s="12"/>
      <c r="AV1355" s="12"/>
      <c r="AW1355" s="12"/>
      <c r="AX1355" s="12"/>
      <c r="AY1355" s="12"/>
      <c r="AZ1355" s="12"/>
      <c r="BA1355" s="12"/>
      <c r="BB1355" s="12"/>
      <c r="BC1355" s="12"/>
      <c r="BD1355" s="12"/>
      <c r="BE1355" s="12"/>
      <c r="BF1355" s="12"/>
      <c r="BG1355" s="12"/>
      <c r="BH1355" s="12"/>
      <c r="BI1355" s="12"/>
      <c r="BJ1355" s="13"/>
      <c r="BK1355" s="13"/>
      <c r="BL1355" s="13"/>
      <c r="BM1355" s="13"/>
      <c r="BN1355" s="13"/>
    </row>
    <row r="1356" spans="1:66" x14ac:dyDescent="0.25">
      <c r="A1356" s="10"/>
      <c r="B1356" s="10"/>
      <c r="C1356" s="10"/>
      <c r="D1356" s="10"/>
      <c r="E1356" s="10"/>
      <c r="F1356" s="10"/>
      <c r="G1356" s="10"/>
      <c r="H1356" s="10"/>
      <c r="I1356" s="10"/>
      <c r="J1356" s="10"/>
      <c r="K1356" s="11"/>
      <c r="L1356" s="11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/>
      <c r="AH1356" s="12"/>
      <c r="AI1356" s="12"/>
      <c r="AJ1356" s="12"/>
      <c r="AK1356" s="12"/>
      <c r="AL1356" s="12"/>
      <c r="AM1356" s="12"/>
      <c r="AN1356" s="12"/>
      <c r="AO1356" s="12"/>
      <c r="AP1356" s="12"/>
      <c r="AQ1356" s="12"/>
      <c r="AR1356" s="12"/>
      <c r="AS1356" s="12"/>
      <c r="AT1356" s="12"/>
      <c r="AU1356" s="12"/>
      <c r="AV1356" s="12"/>
      <c r="AW1356" s="12"/>
      <c r="AX1356" s="12"/>
      <c r="AY1356" s="12"/>
      <c r="AZ1356" s="12"/>
      <c r="BA1356" s="12"/>
      <c r="BB1356" s="12"/>
      <c r="BC1356" s="12"/>
      <c r="BD1356" s="12"/>
      <c r="BE1356" s="12"/>
      <c r="BF1356" s="12"/>
      <c r="BG1356" s="12"/>
      <c r="BH1356" s="12"/>
      <c r="BI1356" s="12"/>
      <c r="BJ1356" s="13"/>
      <c r="BK1356" s="13"/>
      <c r="BL1356" s="13"/>
      <c r="BM1356" s="13"/>
      <c r="BN1356" s="13"/>
    </row>
    <row r="1357" spans="1:66" x14ac:dyDescent="0.25">
      <c r="A1357" s="10"/>
      <c r="B1357" s="10"/>
      <c r="C1357" s="10"/>
      <c r="D1357" s="10"/>
      <c r="E1357" s="10"/>
      <c r="F1357" s="10"/>
      <c r="G1357" s="10"/>
      <c r="H1357" s="10"/>
      <c r="I1357" s="10"/>
      <c r="J1357" s="10"/>
      <c r="K1357" s="11"/>
      <c r="L1357" s="11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2"/>
      <c r="AT1357" s="12"/>
      <c r="AU1357" s="12"/>
      <c r="AV1357" s="12"/>
      <c r="AW1357" s="12"/>
      <c r="AX1357" s="12"/>
      <c r="AY1357" s="12"/>
      <c r="AZ1357" s="12"/>
      <c r="BA1357" s="12"/>
      <c r="BB1357" s="12"/>
      <c r="BC1357" s="12"/>
      <c r="BD1357" s="12"/>
      <c r="BE1357" s="12"/>
      <c r="BF1357" s="12"/>
      <c r="BG1357" s="12"/>
      <c r="BH1357" s="12"/>
      <c r="BI1357" s="12"/>
      <c r="BJ1357" s="13"/>
      <c r="BK1357" s="13"/>
      <c r="BL1357" s="13"/>
      <c r="BM1357" s="13"/>
      <c r="BN1357" s="13"/>
    </row>
    <row r="1358" spans="1:66" x14ac:dyDescent="0.25">
      <c r="A1358" s="10"/>
      <c r="B1358" s="10"/>
      <c r="C1358" s="10"/>
      <c r="D1358" s="10"/>
      <c r="E1358" s="10"/>
      <c r="F1358" s="10"/>
      <c r="G1358" s="10"/>
      <c r="H1358" s="10"/>
      <c r="I1358" s="10"/>
      <c r="J1358" s="10"/>
      <c r="K1358" s="11"/>
      <c r="L1358" s="11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12"/>
      <c r="AF1358" s="12"/>
      <c r="AG1358" s="12"/>
      <c r="AH1358" s="12"/>
      <c r="AI1358" s="12"/>
      <c r="AJ1358" s="12"/>
      <c r="AK1358" s="12"/>
      <c r="AL1358" s="12"/>
      <c r="AM1358" s="12"/>
      <c r="AN1358" s="12"/>
      <c r="AO1358" s="12"/>
      <c r="AP1358" s="12"/>
      <c r="AQ1358" s="12"/>
      <c r="AR1358" s="12"/>
      <c r="AS1358" s="12"/>
      <c r="AT1358" s="12"/>
      <c r="AU1358" s="12"/>
      <c r="AV1358" s="12"/>
      <c r="AW1358" s="12"/>
      <c r="AX1358" s="12"/>
      <c r="AY1358" s="12"/>
      <c r="AZ1358" s="12"/>
      <c r="BA1358" s="12"/>
      <c r="BB1358" s="12"/>
      <c r="BC1358" s="12"/>
      <c r="BD1358" s="12"/>
      <c r="BE1358" s="12"/>
      <c r="BF1358" s="12"/>
      <c r="BG1358" s="12"/>
      <c r="BH1358" s="12"/>
      <c r="BI1358" s="12"/>
      <c r="BJ1358" s="13"/>
      <c r="BK1358" s="13"/>
      <c r="BL1358" s="13"/>
      <c r="BM1358" s="13"/>
      <c r="BN1358" s="13"/>
    </row>
    <row r="1359" spans="1:66" x14ac:dyDescent="0.25">
      <c r="A1359" s="10"/>
      <c r="B1359" s="10"/>
      <c r="C1359" s="10"/>
      <c r="D1359" s="10"/>
      <c r="E1359" s="10"/>
      <c r="F1359" s="10"/>
      <c r="G1359" s="10"/>
      <c r="H1359" s="10"/>
      <c r="I1359" s="10"/>
      <c r="J1359" s="10"/>
      <c r="K1359" s="11"/>
      <c r="L1359" s="11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  <c r="AU1359" s="12"/>
      <c r="AV1359" s="12"/>
      <c r="AW1359" s="12"/>
      <c r="AX1359" s="12"/>
      <c r="AY1359" s="12"/>
      <c r="AZ1359" s="12"/>
      <c r="BA1359" s="12"/>
      <c r="BB1359" s="12"/>
      <c r="BC1359" s="12"/>
      <c r="BD1359" s="12"/>
      <c r="BE1359" s="12"/>
      <c r="BF1359" s="12"/>
      <c r="BG1359" s="12"/>
      <c r="BH1359" s="12"/>
      <c r="BI1359" s="12"/>
      <c r="BJ1359" s="13"/>
      <c r="BK1359" s="13"/>
      <c r="BL1359" s="13"/>
      <c r="BM1359" s="13"/>
      <c r="BN1359" s="13"/>
    </row>
    <row r="1360" spans="1:66" x14ac:dyDescent="0.25">
      <c r="A1360" s="10"/>
      <c r="B1360" s="10"/>
      <c r="C1360" s="10"/>
      <c r="D1360" s="10"/>
      <c r="E1360" s="10"/>
      <c r="F1360" s="10"/>
      <c r="G1360" s="10"/>
      <c r="H1360" s="10"/>
      <c r="I1360" s="10"/>
      <c r="J1360" s="10"/>
      <c r="K1360" s="11"/>
      <c r="L1360" s="11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12"/>
      <c r="AF1360" s="12"/>
      <c r="AG1360" s="12"/>
      <c r="AH1360" s="12"/>
      <c r="AI1360" s="12"/>
      <c r="AJ1360" s="12"/>
      <c r="AK1360" s="12"/>
      <c r="AL1360" s="12"/>
      <c r="AM1360" s="12"/>
      <c r="AN1360" s="12"/>
      <c r="AO1360" s="12"/>
      <c r="AP1360" s="12"/>
      <c r="AQ1360" s="12"/>
      <c r="AR1360" s="12"/>
      <c r="AS1360" s="12"/>
      <c r="AT1360" s="12"/>
      <c r="AU1360" s="12"/>
      <c r="AV1360" s="12"/>
      <c r="AW1360" s="12"/>
      <c r="AX1360" s="12"/>
      <c r="AY1360" s="12"/>
      <c r="AZ1360" s="12"/>
      <c r="BA1360" s="12"/>
      <c r="BB1360" s="12"/>
      <c r="BC1360" s="12"/>
      <c r="BD1360" s="12"/>
      <c r="BE1360" s="12"/>
      <c r="BF1360" s="12"/>
      <c r="BG1360" s="12"/>
      <c r="BH1360" s="12"/>
      <c r="BI1360" s="12"/>
      <c r="BJ1360" s="13"/>
      <c r="BK1360" s="13"/>
      <c r="BL1360" s="13"/>
      <c r="BM1360" s="13"/>
      <c r="BN1360" s="13"/>
    </row>
    <row r="1361" spans="1:66" x14ac:dyDescent="0.25">
      <c r="A1361" s="10"/>
      <c r="B1361" s="10"/>
      <c r="C1361" s="10"/>
      <c r="D1361" s="10"/>
      <c r="E1361" s="10"/>
      <c r="F1361" s="10"/>
      <c r="G1361" s="10"/>
      <c r="H1361" s="10"/>
      <c r="I1361" s="10"/>
      <c r="J1361" s="10"/>
      <c r="K1361" s="11"/>
      <c r="L1361" s="11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2"/>
      <c r="AS1361" s="12"/>
      <c r="AT1361" s="12"/>
      <c r="AU1361" s="12"/>
      <c r="AV1361" s="12"/>
      <c r="AW1361" s="12"/>
      <c r="AX1361" s="12"/>
      <c r="AY1361" s="12"/>
      <c r="AZ1361" s="12"/>
      <c r="BA1361" s="12"/>
      <c r="BB1361" s="12"/>
      <c r="BC1361" s="12"/>
      <c r="BD1361" s="12"/>
      <c r="BE1361" s="12"/>
      <c r="BF1361" s="12"/>
      <c r="BG1361" s="12"/>
      <c r="BH1361" s="12"/>
      <c r="BI1361" s="12"/>
      <c r="BJ1361" s="13"/>
      <c r="BK1361" s="13"/>
      <c r="BL1361" s="13"/>
      <c r="BM1361" s="13"/>
      <c r="BN1361" s="13"/>
    </row>
    <row r="1362" spans="1:66" x14ac:dyDescent="0.25">
      <c r="A1362" s="10"/>
      <c r="B1362" s="10"/>
      <c r="C1362" s="10"/>
      <c r="D1362" s="10"/>
      <c r="E1362" s="10"/>
      <c r="F1362" s="10"/>
      <c r="G1362" s="10"/>
      <c r="H1362" s="10"/>
      <c r="I1362" s="10"/>
      <c r="J1362" s="10"/>
      <c r="K1362" s="11"/>
      <c r="L1362" s="11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/>
      <c r="AH1362" s="12"/>
      <c r="AI1362" s="12"/>
      <c r="AJ1362" s="12"/>
      <c r="AK1362" s="12"/>
      <c r="AL1362" s="12"/>
      <c r="AM1362" s="12"/>
      <c r="AN1362" s="12"/>
      <c r="AO1362" s="12"/>
      <c r="AP1362" s="12"/>
      <c r="AQ1362" s="12"/>
      <c r="AR1362" s="12"/>
      <c r="AS1362" s="12"/>
      <c r="AT1362" s="12"/>
      <c r="AU1362" s="12"/>
      <c r="AV1362" s="12"/>
      <c r="AW1362" s="12"/>
      <c r="AX1362" s="12"/>
      <c r="AY1362" s="12"/>
      <c r="AZ1362" s="12"/>
      <c r="BA1362" s="12"/>
      <c r="BB1362" s="12"/>
      <c r="BC1362" s="12"/>
      <c r="BD1362" s="12"/>
      <c r="BE1362" s="12"/>
      <c r="BF1362" s="12"/>
      <c r="BG1362" s="12"/>
      <c r="BH1362" s="12"/>
      <c r="BI1362" s="12"/>
      <c r="BJ1362" s="13"/>
      <c r="BK1362" s="13"/>
      <c r="BL1362" s="13"/>
      <c r="BM1362" s="13"/>
      <c r="BN1362" s="13"/>
    </row>
    <row r="1363" spans="1:66" x14ac:dyDescent="0.25">
      <c r="A1363" s="10"/>
      <c r="B1363" s="10"/>
      <c r="C1363" s="10"/>
      <c r="D1363" s="10"/>
      <c r="E1363" s="10"/>
      <c r="F1363" s="10"/>
      <c r="G1363" s="10"/>
      <c r="H1363" s="10"/>
      <c r="I1363" s="10"/>
      <c r="J1363" s="10"/>
      <c r="K1363" s="11"/>
      <c r="L1363" s="11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2"/>
      <c r="AT1363" s="12"/>
      <c r="AU1363" s="12"/>
      <c r="AV1363" s="12"/>
      <c r="AW1363" s="12"/>
      <c r="AX1363" s="12"/>
      <c r="AY1363" s="12"/>
      <c r="AZ1363" s="12"/>
      <c r="BA1363" s="12"/>
      <c r="BB1363" s="12"/>
      <c r="BC1363" s="12"/>
      <c r="BD1363" s="12"/>
      <c r="BE1363" s="12"/>
      <c r="BF1363" s="12"/>
      <c r="BG1363" s="12"/>
      <c r="BH1363" s="12"/>
      <c r="BI1363" s="12"/>
      <c r="BJ1363" s="13"/>
      <c r="BK1363" s="13"/>
      <c r="BL1363" s="13"/>
      <c r="BM1363" s="13"/>
      <c r="BN1363" s="13"/>
    </row>
    <row r="1364" spans="1:66" x14ac:dyDescent="0.25">
      <c r="A1364" s="10"/>
      <c r="B1364" s="10"/>
      <c r="C1364" s="10"/>
      <c r="D1364" s="10"/>
      <c r="E1364" s="10"/>
      <c r="F1364" s="10"/>
      <c r="G1364" s="10"/>
      <c r="H1364" s="10"/>
      <c r="I1364" s="10"/>
      <c r="J1364" s="10"/>
      <c r="K1364" s="11"/>
      <c r="L1364" s="11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E1364" s="12"/>
      <c r="AF1364" s="12"/>
      <c r="AG1364" s="12"/>
      <c r="AH1364" s="12"/>
      <c r="AI1364" s="12"/>
      <c r="AJ1364" s="12"/>
      <c r="AK1364" s="12"/>
      <c r="AL1364" s="12"/>
      <c r="AM1364" s="12"/>
      <c r="AN1364" s="12"/>
      <c r="AO1364" s="12"/>
      <c r="AP1364" s="12"/>
      <c r="AQ1364" s="12"/>
      <c r="AR1364" s="12"/>
      <c r="AS1364" s="12"/>
      <c r="AT1364" s="12"/>
      <c r="AU1364" s="12"/>
      <c r="AV1364" s="12"/>
      <c r="AW1364" s="12"/>
      <c r="AX1364" s="12"/>
      <c r="AY1364" s="12"/>
      <c r="AZ1364" s="12"/>
      <c r="BA1364" s="12"/>
      <c r="BB1364" s="12"/>
      <c r="BC1364" s="12"/>
      <c r="BD1364" s="12"/>
      <c r="BE1364" s="12"/>
      <c r="BF1364" s="12"/>
      <c r="BG1364" s="12"/>
      <c r="BH1364" s="12"/>
      <c r="BI1364" s="12"/>
      <c r="BJ1364" s="13"/>
      <c r="BK1364" s="13"/>
      <c r="BL1364" s="13"/>
      <c r="BM1364" s="13"/>
      <c r="BN1364" s="13"/>
    </row>
    <row r="1365" spans="1:66" x14ac:dyDescent="0.25">
      <c r="A1365" s="10"/>
      <c r="B1365" s="10"/>
      <c r="C1365" s="10"/>
      <c r="D1365" s="10"/>
      <c r="E1365" s="10"/>
      <c r="F1365" s="10"/>
      <c r="G1365" s="10"/>
      <c r="H1365" s="10"/>
      <c r="I1365" s="10"/>
      <c r="J1365" s="10"/>
      <c r="K1365" s="11"/>
      <c r="L1365" s="11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2"/>
      <c r="AS1365" s="12"/>
      <c r="AT1365" s="12"/>
      <c r="AU1365" s="12"/>
      <c r="AV1365" s="12"/>
      <c r="AW1365" s="12"/>
      <c r="AX1365" s="12"/>
      <c r="AY1365" s="12"/>
      <c r="AZ1365" s="12"/>
      <c r="BA1365" s="12"/>
      <c r="BB1365" s="12"/>
      <c r="BC1365" s="12"/>
      <c r="BD1365" s="12"/>
      <c r="BE1365" s="12"/>
      <c r="BF1365" s="12"/>
      <c r="BG1365" s="12"/>
      <c r="BH1365" s="12"/>
      <c r="BI1365" s="12"/>
      <c r="BJ1365" s="13"/>
      <c r="BK1365" s="13"/>
      <c r="BL1365" s="13"/>
      <c r="BM1365" s="13"/>
      <c r="BN1365" s="13"/>
    </row>
    <row r="1366" spans="1:66" x14ac:dyDescent="0.25">
      <c r="A1366" s="10"/>
      <c r="B1366" s="10"/>
      <c r="C1366" s="10"/>
      <c r="D1366" s="10"/>
      <c r="E1366" s="10"/>
      <c r="F1366" s="10"/>
      <c r="G1366" s="10"/>
      <c r="H1366" s="10"/>
      <c r="I1366" s="10"/>
      <c r="J1366" s="10"/>
      <c r="K1366" s="11"/>
      <c r="L1366" s="11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2"/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/>
      <c r="AR1366" s="12"/>
      <c r="AS1366" s="12"/>
      <c r="AT1366" s="12"/>
      <c r="AU1366" s="12"/>
      <c r="AV1366" s="12"/>
      <c r="AW1366" s="12"/>
      <c r="AX1366" s="12"/>
      <c r="AY1366" s="12"/>
      <c r="AZ1366" s="12"/>
      <c r="BA1366" s="12"/>
      <c r="BB1366" s="12"/>
      <c r="BC1366" s="12"/>
      <c r="BD1366" s="12"/>
      <c r="BE1366" s="12"/>
      <c r="BF1366" s="12"/>
      <c r="BG1366" s="12"/>
      <c r="BH1366" s="12"/>
      <c r="BI1366" s="12"/>
      <c r="BJ1366" s="13"/>
      <c r="BK1366" s="13"/>
      <c r="BL1366" s="13"/>
      <c r="BM1366" s="13"/>
      <c r="BN1366" s="13"/>
    </row>
    <row r="1367" spans="1:66" x14ac:dyDescent="0.25">
      <c r="A1367" s="10"/>
      <c r="B1367" s="10"/>
      <c r="C1367" s="10"/>
      <c r="D1367" s="10"/>
      <c r="E1367" s="10"/>
      <c r="F1367" s="10"/>
      <c r="G1367" s="10"/>
      <c r="H1367" s="10"/>
      <c r="I1367" s="10"/>
      <c r="J1367" s="10"/>
      <c r="K1367" s="11"/>
      <c r="L1367" s="11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2"/>
      <c r="AS1367" s="12"/>
      <c r="AT1367" s="12"/>
      <c r="AU1367" s="12"/>
      <c r="AV1367" s="12"/>
      <c r="AW1367" s="12"/>
      <c r="AX1367" s="12"/>
      <c r="AY1367" s="12"/>
      <c r="AZ1367" s="12"/>
      <c r="BA1367" s="12"/>
      <c r="BB1367" s="12"/>
      <c r="BC1367" s="12"/>
      <c r="BD1367" s="12"/>
      <c r="BE1367" s="12"/>
      <c r="BF1367" s="12"/>
      <c r="BG1367" s="12"/>
      <c r="BH1367" s="12"/>
      <c r="BI1367" s="12"/>
      <c r="BJ1367" s="13"/>
      <c r="BK1367" s="13"/>
      <c r="BL1367" s="13"/>
      <c r="BM1367" s="13"/>
      <c r="BN1367" s="13"/>
    </row>
    <row r="1368" spans="1:66" x14ac:dyDescent="0.25">
      <c r="A1368" s="10"/>
      <c r="B1368" s="10"/>
      <c r="C1368" s="10"/>
      <c r="D1368" s="10"/>
      <c r="E1368" s="10"/>
      <c r="F1368" s="10"/>
      <c r="G1368" s="10"/>
      <c r="H1368" s="10"/>
      <c r="I1368" s="10"/>
      <c r="J1368" s="10"/>
      <c r="K1368" s="11"/>
      <c r="L1368" s="11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12"/>
      <c r="AF1368" s="12"/>
      <c r="AG1368" s="12"/>
      <c r="AH1368" s="12"/>
      <c r="AI1368" s="12"/>
      <c r="AJ1368" s="12"/>
      <c r="AK1368" s="12"/>
      <c r="AL1368" s="12"/>
      <c r="AM1368" s="12"/>
      <c r="AN1368" s="12"/>
      <c r="AO1368" s="12"/>
      <c r="AP1368" s="12"/>
      <c r="AQ1368" s="12"/>
      <c r="AR1368" s="12"/>
      <c r="AS1368" s="12"/>
      <c r="AT1368" s="12"/>
      <c r="AU1368" s="12"/>
      <c r="AV1368" s="12"/>
      <c r="AW1368" s="12"/>
      <c r="AX1368" s="12"/>
      <c r="AY1368" s="12"/>
      <c r="AZ1368" s="12"/>
      <c r="BA1368" s="12"/>
      <c r="BB1368" s="12"/>
      <c r="BC1368" s="12"/>
      <c r="BD1368" s="12"/>
      <c r="BE1368" s="12"/>
      <c r="BF1368" s="12"/>
      <c r="BG1368" s="12"/>
      <c r="BH1368" s="12"/>
      <c r="BI1368" s="12"/>
      <c r="BJ1368" s="13"/>
      <c r="BK1368" s="13"/>
      <c r="BL1368" s="13"/>
      <c r="BM1368" s="13"/>
      <c r="BN1368" s="13"/>
    </row>
    <row r="1369" spans="1:66" x14ac:dyDescent="0.25">
      <c r="A1369" s="10"/>
      <c r="B1369" s="10"/>
      <c r="C1369" s="10"/>
      <c r="D1369" s="10"/>
      <c r="E1369" s="10"/>
      <c r="F1369" s="10"/>
      <c r="G1369" s="10"/>
      <c r="H1369" s="10"/>
      <c r="I1369" s="10"/>
      <c r="J1369" s="10"/>
      <c r="K1369" s="11"/>
      <c r="L1369" s="11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2"/>
      <c r="AS1369" s="12"/>
      <c r="AT1369" s="12"/>
      <c r="AU1369" s="12"/>
      <c r="AV1369" s="12"/>
      <c r="AW1369" s="12"/>
      <c r="AX1369" s="12"/>
      <c r="AY1369" s="12"/>
      <c r="AZ1369" s="12"/>
      <c r="BA1369" s="12"/>
      <c r="BB1369" s="12"/>
      <c r="BC1369" s="12"/>
      <c r="BD1369" s="12"/>
      <c r="BE1369" s="12"/>
      <c r="BF1369" s="12"/>
      <c r="BG1369" s="12"/>
      <c r="BH1369" s="12"/>
      <c r="BI1369" s="12"/>
      <c r="BJ1369" s="13"/>
      <c r="BK1369" s="13"/>
      <c r="BL1369" s="13"/>
      <c r="BM1369" s="13"/>
      <c r="BN1369" s="13"/>
    </row>
    <row r="1370" spans="1:66" x14ac:dyDescent="0.25">
      <c r="A1370" s="10"/>
      <c r="B1370" s="10"/>
      <c r="C1370" s="10"/>
      <c r="D1370" s="10"/>
      <c r="E1370" s="10"/>
      <c r="F1370" s="10"/>
      <c r="G1370" s="10"/>
      <c r="H1370" s="10"/>
      <c r="I1370" s="10"/>
      <c r="J1370" s="10"/>
      <c r="K1370" s="11"/>
      <c r="L1370" s="11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/>
      <c r="AH1370" s="12"/>
      <c r="AI1370" s="12"/>
      <c r="AJ1370" s="12"/>
      <c r="AK1370" s="12"/>
      <c r="AL1370" s="12"/>
      <c r="AM1370" s="12"/>
      <c r="AN1370" s="12"/>
      <c r="AO1370" s="12"/>
      <c r="AP1370" s="12"/>
      <c r="AQ1370" s="12"/>
      <c r="AR1370" s="12"/>
      <c r="AS1370" s="12"/>
      <c r="AT1370" s="12"/>
      <c r="AU1370" s="12"/>
      <c r="AV1370" s="12"/>
      <c r="AW1370" s="12"/>
      <c r="AX1370" s="12"/>
      <c r="AY1370" s="12"/>
      <c r="AZ1370" s="12"/>
      <c r="BA1370" s="12"/>
      <c r="BB1370" s="12"/>
      <c r="BC1370" s="12"/>
      <c r="BD1370" s="12"/>
      <c r="BE1370" s="12"/>
      <c r="BF1370" s="12"/>
      <c r="BG1370" s="12"/>
      <c r="BH1370" s="12"/>
      <c r="BI1370" s="12"/>
      <c r="BJ1370" s="13"/>
      <c r="BK1370" s="13"/>
      <c r="BL1370" s="13"/>
      <c r="BM1370" s="13"/>
      <c r="BN1370" s="13"/>
    </row>
    <row r="1371" spans="1:66" x14ac:dyDescent="0.25">
      <c r="A1371" s="10"/>
      <c r="B1371" s="10"/>
      <c r="C1371" s="10"/>
      <c r="D1371" s="10"/>
      <c r="E1371" s="10"/>
      <c r="F1371" s="10"/>
      <c r="G1371" s="10"/>
      <c r="H1371" s="10"/>
      <c r="I1371" s="10"/>
      <c r="J1371" s="10"/>
      <c r="K1371" s="11"/>
      <c r="L1371" s="11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/>
      <c r="AT1371" s="12"/>
      <c r="AU1371" s="12"/>
      <c r="AV1371" s="12"/>
      <c r="AW1371" s="12"/>
      <c r="AX1371" s="12"/>
      <c r="AY1371" s="12"/>
      <c r="AZ1371" s="12"/>
      <c r="BA1371" s="12"/>
      <c r="BB1371" s="12"/>
      <c r="BC1371" s="12"/>
      <c r="BD1371" s="12"/>
      <c r="BE1371" s="12"/>
      <c r="BF1371" s="12"/>
      <c r="BG1371" s="12"/>
      <c r="BH1371" s="12"/>
      <c r="BI1371" s="12"/>
      <c r="BJ1371" s="13"/>
      <c r="BK1371" s="13"/>
      <c r="BL1371" s="13"/>
      <c r="BM1371" s="13"/>
      <c r="BN1371" s="13"/>
    </row>
    <row r="1372" spans="1:66" x14ac:dyDescent="0.25">
      <c r="A1372" s="10"/>
      <c r="B1372" s="10"/>
      <c r="C1372" s="10"/>
      <c r="D1372" s="10"/>
      <c r="E1372" s="10"/>
      <c r="F1372" s="10"/>
      <c r="G1372" s="10"/>
      <c r="H1372" s="10"/>
      <c r="I1372" s="10"/>
      <c r="J1372" s="10"/>
      <c r="K1372" s="11"/>
      <c r="L1372" s="11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/>
      <c r="AR1372" s="12"/>
      <c r="AS1372" s="12"/>
      <c r="AT1372" s="12"/>
      <c r="AU1372" s="12"/>
      <c r="AV1372" s="12"/>
      <c r="AW1372" s="12"/>
      <c r="AX1372" s="12"/>
      <c r="AY1372" s="12"/>
      <c r="AZ1372" s="12"/>
      <c r="BA1372" s="12"/>
      <c r="BB1372" s="12"/>
      <c r="BC1372" s="12"/>
      <c r="BD1372" s="12"/>
      <c r="BE1372" s="12"/>
      <c r="BF1372" s="12"/>
      <c r="BG1372" s="12"/>
      <c r="BH1372" s="12"/>
      <c r="BI1372" s="12"/>
      <c r="BJ1372" s="13"/>
      <c r="BK1372" s="13"/>
      <c r="BL1372" s="13"/>
      <c r="BM1372" s="13"/>
      <c r="BN1372" s="13"/>
    </row>
    <row r="1373" spans="1:66" x14ac:dyDescent="0.25">
      <c r="A1373" s="10"/>
      <c r="B1373" s="10"/>
      <c r="C1373" s="10"/>
      <c r="D1373" s="10"/>
      <c r="E1373" s="10"/>
      <c r="F1373" s="10"/>
      <c r="G1373" s="10"/>
      <c r="H1373" s="10"/>
      <c r="I1373" s="10"/>
      <c r="J1373" s="10"/>
      <c r="K1373" s="11"/>
      <c r="L1373" s="11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2"/>
      <c r="AS1373" s="12"/>
      <c r="AT1373" s="12"/>
      <c r="AU1373" s="12"/>
      <c r="AV1373" s="12"/>
      <c r="AW1373" s="12"/>
      <c r="AX1373" s="12"/>
      <c r="AY1373" s="12"/>
      <c r="AZ1373" s="12"/>
      <c r="BA1373" s="12"/>
      <c r="BB1373" s="12"/>
      <c r="BC1373" s="12"/>
      <c r="BD1373" s="12"/>
      <c r="BE1373" s="12"/>
      <c r="BF1373" s="12"/>
      <c r="BG1373" s="12"/>
      <c r="BH1373" s="12"/>
      <c r="BI1373" s="12"/>
      <c r="BJ1373" s="13"/>
      <c r="BK1373" s="13"/>
      <c r="BL1373" s="13"/>
      <c r="BM1373" s="13"/>
      <c r="BN1373" s="13"/>
    </row>
    <row r="1374" spans="1:66" x14ac:dyDescent="0.25">
      <c r="A1374" s="10"/>
      <c r="B1374" s="10"/>
      <c r="C1374" s="10"/>
      <c r="D1374" s="10"/>
      <c r="E1374" s="10"/>
      <c r="F1374" s="10"/>
      <c r="G1374" s="10"/>
      <c r="H1374" s="10"/>
      <c r="I1374" s="10"/>
      <c r="J1374" s="10"/>
      <c r="K1374" s="11"/>
      <c r="L1374" s="11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2"/>
      <c r="AX1374" s="12"/>
      <c r="AY1374" s="12"/>
      <c r="AZ1374" s="12"/>
      <c r="BA1374" s="12"/>
      <c r="BB1374" s="12"/>
      <c r="BC1374" s="12"/>
      <c r="BD1374" s="12"/>
      <c r="BE1374" s="12"/>
      <c r="BF1374" s="12"/>
      <c r="BG1374" s="12"/>
      <c r="BH1374" s="12"/>
      <c r="BI1374" s="12"/>
      <c r="BJ1374" s="13"/>
      <c r="BK1374" s="13"/>
      <c r="BL1374" s="13"/>
      <c r="BM1374" s="13"/>
      <c r="BN1374" s="13"/>
    </row>
    <row r="1375" spans="1:66" x14ac:dyDescent="0.25">
      <c r="A1375" s="10"/>
      <c r="B1375" s="10"/>
      <c r="C1375" s="10"/>
      <c r="D1375" s="10"/>
      <c r="E1375" s="10"/>
      <c r="F1375" s="10"/>
      <c r="G1375" s="10"/>
      <c r="H1375" s="10"/>
      <c r="I1375" s="10"/>
      <c r="J1375" s="10"/>
      <c r="K1375" s="11"/>
      <c r="L1375" s="11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2"/>
      <c r="AT1375" s="12"/>
      <c r="AU1375" s="12"/>
      <c r="AV1375" s="12"/>
      <c r="AW1375" s="12"/>
      <c r="AX1375" s="12"/>
      <c r="AY1375" s="12"/>
      <c r="AZ1375" s="12"/>
      <c r="BA1375" s="12"/>
      <c r="BB1375" s="12"/>
      <c r="BC1375" s="12"/>
      <c r="BD1375" s="12"/>
      <c r="BE1375" s="12"/>
      <c r="BF1375" s="12"/>
      <c r="BG1375" s="12"/>
      <c r="BH1375" s="12"/>
      <c r="BI1375" s="12"/>
      <c r="BJ1375" s="13"/>
      <c r="BK1375" s="13"/>
      <c r="BL1375" s="13"/>
      <c r="BM1375" s="13"/>
      <c r="BN1375" s="13"/>
    </row>
    <row r="1376" spans="1:66" x14ac:dyDescent="0.25">
      <c r="A1376" s="10"/>
      <c r="B1376" s="10"/>
      <c r="C1376" s="10"/>
      <c r="D1376" s="10"/>
      <c r="E1376" s="10"/>
      <c r="F1376" s="10"/>
      <c r="G1376" s="10"/>
      <c r="H1376" s="10"/>
      <c r="I1376" s="10"/>
      <c r="J1376" s="10"/>
      <c r="K1376" s="11"/>
      <c r="L1376" s="11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12"/>
      <c r="AG1376" s="12"/>
      <c r="AH1376" s="12"/>
      <c r="AI1376" s="12"/>
      <c r="AJ1376" s="12"/>
      <c r="AK1376" s="12"/>
      <c r="AL1376" s="12"/>
      <c r="AM1376" s="12"/>
      <c r="AN1376" s="12"/>
      <c r="AO1376" s="12"/>
      <c r="AP1376" s="12"/>
      <c r="AQ1376" s="12"/>
      <c r="AR1376" s="12"/>
      <c r="AS1376" s="12"/>
      <c r="AT1376" s="12"/>
      <c r="AU1376" s="12"/>
      <c r="AV1376" s="12"/>
      <c r="AW1376" s="12"/>
      <c r="AX1376" s="12"/>
      <c r="AY1376" s="12"/>
      <c r="AZ1376" s="12"/>
      <c r="BA1376" s="12"/>
      <c r="BB1376" s="12"/>
      <c r="BC1376" s="12"/>
      <c r="BD1376" s="12"/>
      <c r="BE1376" s="12"/>
      <c r="BF1376" s="12"/>
      <c r="BG1376" s="12"/>
      <c r="BH1376" s="12"/>
      <c r="BI1376" s="12"/>
      <c r="BJ1376" s="13"/>
      <c r="BK1376" s="13"/>
      <c r="BL1376" s="13"/>
      <c r="BM1376" s="13"/>
      <c r="BN1376" s="13"/>
    </row>
    <row r="1377" spans="1:66" x14ac:dyDescent="0.25">
      <c r="A1377" s="10"/>
      <c r="B1377" s="10"/>
      <c r="C1377" s="10"/>
      <c r="D1377" s="10"/>
      <c r="E1377" s="10"/>
      <c r="F1377" s="10"/>
      <c r="G1377" s="10"/>
      <c r="H1377" s="10"/>
      <c r="I1377" s="10"/>
      <c r="J1377" s="10"/>
      <c r="K1377" s="11"/>
      <c r="L1377" s="11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2"/>
      <c r="AS1377" s="12"/>
      <c r="AT1377" s="12"/>
      <c r="AU1377" s="12"/>
      <c r="AV1377" s="12"/>
      <c r="AW1377" s="12"/>
      <c r="AX1377" s="12"/>
      <c r="AY1377" s="12"/>
      <c r="AZ1377" s="12"/>
      <c r="BA1377" s="12"/>
      <c r="BB1377" s="12"/>
      <c r="BC1377" s="12"/>
      <c r="BD1377" s="12"/>
      <c r="BE1377" s="12"/>
      <c r="BF1377" s="12"/>
      <c r="BG1377" s="12"/>
      <c r="BH1377" s="12"/>
      <c r="BI1377" s="12"/>
      <c r="BJ1377" s="13"/>
      <c r="BK1377" s="13"/>
      <c r="BL1377" s="13"/>
      <c r="BM1377" s="13"/>
      <c r="BN1377" s="13"/>
    </row>
    <row r="1378" spans="1:66" x14ac:dyDescent="0.25">
      <c r="A1378" s="10"/>
      <c r="B1378" s="10"/>
      <c r="C1378" s="10"/>
      <c r="D1378" s="10"/>
      <c r="E1378" s="10"/>
      <c r="F1378" s="10"/>
      <c r="G1378" s="10"/>
      <c r="H1378" s="10"/>
      <c r="I1378" s="10"/>
      <c r="J1378" s="10"/>
      <c r="K1378" s="11"/>
      <c r="L1378" s="11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/>
      <c r="AH1378" s="12"/>
      <c r="AI1378" s="12"/>
      <c r="AJ1378" s="12"/>
      <c r="AK1378" s="12"/>
      <c r="AL1378" s="12"/>
      <c r="AM1378" s="12"/>
      <c r="AN1378" s="12"/>
      <c r="AO1378" s="12"/>
      <c r="AP1378" s="12"/>
      <c r="AQ1378" s="12"/>
      <c r="AR1378" s="12"/>
      <c r="AS1378" s="12"/>
      <c r="AT1378" s="12"/>
      <c r="AU1378" s="12"/>
      <c r="AV1378" s="12"/>
      <c r="AW1378" s="12"/>
      <c r="AX1378" s="12"/>
      <c r="AY1378" s="12"/>
      <c r="AZ1378" s="12"/>
      <c r="BA1378" s="12"/>
      <c r="BB1378" s="12"/>
      <c r="BC1378" s="12"/>
      <c r="BD1378" s="12"/>
      <c r="BE1378" s="12"/>
      <c r="BF1378" s="12"/>
      <c r="BG1378" s="12"/>
      <c r="BH1378" s="12"/>
      <c r="BI1378" s="12"/>
      <c r="BJ1378" s="13"/>
      <c r="BK1378" s="13"/>
      <c r="BL1378" s="13"/>
      <c r="BM1378" s="13"/>
      <c r="BN1378" s="13"/>
    </row>
    <row r="1379" spans="1:66" x14ac:dyDescent="0.25">
      <c r="A1379" s="10"/>
      <c r="B1379" s="10"/>
      <c r="C1379" s="10"/>
      <c r="D1379" s="10"/>
      <c r="E1379" s="10"/>
      <c r="F1379" s="10"/>
      <c r="G1379" s="10"/>
      <c r="H1379" s="10"/>
      <c r="I1379" s="10"/>
      <c r="J1379" s="10"/>
      <c r="K1379" s="11"/>
      <c r="L1379" s="11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2"/>
      <c r="AS1379" s="12"/>
      <c r="AT1379" s="12"/>
      <c r="AU1379" s="12"/>
      <c r="AV1379" s="12"/>
      <c r="AW1379" s="12"/>
      <c r="AX1379" s="12"/>
      <c r="AY1379" s="12"/>
      <c r="AZ1379" s="12"/>
      <c r="BA1379" s="12"/>
      <c r="BB1379" s="12"/>
      <c r="BC1379" s="12"/>
      <c r="BD1379" s="12"/>
      <c r="BE1379" s="12"/>
      <c r="BF1379" s="12"/>
      <c r="BG1379" s="12"/>
      <c r="BH1379" s="12"/>
      <c r="BI1379" s="12"/>
      <c r="BJ1379" s="13"/>
      <c r="BK1379" s="13"/>
      <c r="BL1379" s="13"/>
      <c r="BM1379" s="13"/>
      <c r="BN1379" s="13"/>
    </row>
    <row r="1380" spans="1:66" x14ac:dyDescent="0.25">
      <c r="A1380" s="10"/>
      <c r="B1380" s="10"/>
      <c r="C1380" s="10"/>
      <c r="D1380" s="10"/>
      <c r="E1380" s="10"/>
      <c r="F1380" s="10"/>
      <c r="G1380" s="10"/>
      <c r="H1380" s="10"/>
      <c r="I1380" s="10"/>
      <c r="J1380" s="10"/>
      <c r="K1380" s="11"/>
      <c r="L1380" s="11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12"/>
      <c r="AF1380" s="12"/>
      <c r="AG1380" s="12"/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/>
      <c r="AR1380" s="12"/>
      <c r="AS1380" s="12"/>
      <c r="AT1380" s="12"/>
      <c r="AU1380" s="12"/>
      <c r="AV1380" s="12"/>
      <c r="AW1380" s="12"/>
      <c r="AX1380" s="12"/>
      <c r="AY1380" s="12"/>
      <c r="AZ1380" s="12"/>
      <c r="BA1380" s="12"/>
      <c r="BB1380" s="12"/>
      <c r="BC1380" s="12"/>
      <c r="BD1380" s="12"/>
      <c r="BE1380" s="12"/>
      <c r="BF1380" s="12"/>
      <c r="BG1380" s="12"/>
      <c r="BH1380" s="12"/>
      <c r="BI1380" s="12"/>
      <c r="BJ1380" s="13"/>
      <c r="BK1380" s="13"/>
      <c r="BL1380" s="13"/>
      <c r="BM1380" s="13"/>
      <c r="BN1380" s="13"/>
    </row>
    <row r="1381" spans="1:66" x14ac:dyDescent="0.25">
      <c r="A1381" s="10"/>
      <c r="B1381" s="10"/>
      <c r="C1381" s="10"/>
      <c r="D1381" s="10"/>
      <c r="E1381" s="10"/>
      <c r="F1381" s="10"/>
      <c r="G1381" s="10"/>
      <c r="H1381" s="10"/>
      <c r="I1381" s="10"/>
      <c r="J1381" s="10"/>
      <c r="K1381" s="11"/>
      <c r="L1381" s="11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2"/>
      <c r="AS1381" s="12"/>
      <c r="AT1381" s="12"/>
      <c r="AU1381" s="12"/>
      <c r="AV1381" s="12"/>
      <c r="AW1381" s="12"/>
      <c r="AX1381" s="12"/>
      <c r="AY1381" s="12"/>
      <c r="AZ1381" s="12"/>
      <c r="BA1381" s="12"/>
      <c r="BB1381" s="12"/>
      <c r="BC1381" s="12"/>
      <c r="BD1381" s="12"/>
      <c r="BE1381" s="12"/>
      <c r="BF1381" s="12"/>
      <c r="BG1381" s="12"/>
      <c r="BH1381" s="12"/>
      <c r="BI1381" s="12"/>
      <c r="BJ1381" s="13"/>
      <c r="BK1381" s="13"/>
      <c r="BL1381" s="13"/>
      <c r="BM1381" s="13"/>
      <c r="BN1381" s="13"/>
    </row>
    <row r="1382" spans="1:66" x14ac:dyDescent="0.25">
      <c r="A1382" s="10"/>
      <c r="B1382" s="10"/>
      <c r="C1382" s="10"/>
      <c r="D1382" s="10"/>
      <c r="E1382" s="10"/>
      <c r="F1382" s="10"/>
      <c r="G1382" s="10"/>
      <c r="H1382" s="10"/>
      <c r="I1382" s="10"/>
      <c r="J1382" s="10"/>
      <c r="K1382" s="11"/>
      <c r="L1382" s="11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12"/>
      <c r="AF1382" s="12"/>
      <c r="AG1382" s="12"/>
      <c r="AH1382" s="12"/>
      <c r="AI1382" s="12"/>
      <c r="AJ1382" s="12"/>
      <c r="AK1382" s="12"/>
      <c r="AL1382" s="12"/>
      <c r="AM1382" s="12"/>
      <c r="AN1382" s="12"/>
      <c r="AO1382" s="12"/>
      <c r="AP1382" s="12"/>
      <c r="AQ1382" s="12"/>
      <c r="AR1382" s="12"/>
      <c r="AS1382" s="12"/>
      <c r="AT1382" s="12"/>
      <c r="AU1382" s="12"/>
      <c r="AV1382" s="12"/>
      <c r="AW1382" s="12"/>
      <c r="AX1382" s="12"/>
      <c r="AY1382" s="12"/>
      <c r="AZ1382" s="12"/>
      <c r="BA1382" s="12"/>
      <c r="BB1382" s="12"/>
      <c r="BC1382" s="12"/>
      <c r="BD1382" s="12"/>
      <c r="BE1382" s="12"/>
      <c r="BF1382" s="12"/>
      <c r="BG1382" s="12"/>
      <c r="BH1382" s="12"/>
      <c r="BI1382" s="12"/>
      <c r="BJ1382" s="13"/>
      <c r="BK1382" s="13"/>
      <c r="BL1382" s="13"/>
      <c r="BM1382" s="13"/>
      <c r="BN1382" s="13"/>
    </row>
    <row r="1383" spans="1:66" x14ac:dyDescent="0.25">
      <c r="A1383" s="10"/>
      <c r="B1383" s="10"/>
      <c r="C1383" s="10"/>
      <c r="D1383" s="10"/>
      <c r="E1383" s="10"/>
      <c r="F1383" s="10"/>
      <c r="G1383" s="10"/>
      <c r="H1383" s="10"/>
      <c r="I1383" s="10"/>
      <c r="J1383" s="10"/>
      <c r="K1383" s="11"/>
      <c r="L1383" s="11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2"/>
      <c r="AS1383" s="12"/>
      <c r="AT1383" s="12"/>
      <c r="AU1383" s="12"/>
      <c r="AV1383" s="12"/>
      <c r="AW1383" s="12"/>
      <c r="AX1383" s="12"/>
      <c r="AY1383" s="12"/>
      <c r="AZ1383" s="12"/>
      <c r="BA1383" s="12"/>
      <c r="BB1383" s="12"/>
      <c r="BC1383" s="12"/>
      <c r="BD1383" s="12"/>
      <c r="BE1383" s="12"/>
      <c r="BF1383" s="12"/>
      <c r="BG1383" s="12"/>
      <c r="BH1383" s="12"/>
      <c r="BI1383" s="12"/>
      <c r="BJ1383" s="13"/>
      <c r="BK1383" s="13"/>
      <c r="BL1383" s="13"/>
      <c r="BM1383" s="13"/>
      <c r="BN1383" s="13"/>
    </row>
    <row r="1384" spans="1:66" x14ac:dyDescent="0.25">
      <c r="A1384" s="10"/>
      <c r="B1384" s="10"/>
      <c r="C1384" s="10"/>
      <c r="D1384" s="10"/>
      <c r="E1384" s="10"/>
      <c r="F1384" s="10"/>
      <c r="G1384" s="10"/>
      <c r="H1384" s="10"/>
      <c r="I1384" s="10"/>
      <c r="J1384" s="10"/>
      <c r="K1384" s="11"/>
      <c r="L1384" s="11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/>
      <c r="AH1384" s="12"/>
      <c r="AI1384" s="12"/>
      <c r="AJ1384" s="12"/>
      <c r="AK1384" s="12"/>
      <c r="AL1384" s="12"/>
      <c r="AM1384" s="12"/>
      <c r="AN1384" s="12"/>
      <c r="AO1384" s="12"/>
      <c r="AP1384" s="12"/>
      <c r="AQ1384" s="12"/>
      <c r="AR1384" s="12"/>
      <c r="AS1384" s="12"/>
      <c r="AT1384" s="12"/>
      <c r="AU1384" s="12"/>
      <c r="AV1384" s="12"/>
      <c r="AW1384" s="12"/>
      <c r="AX1384" s="12"/>
      <c r="AY1384" s="12"/>
      <c r="AZ1384" s="12"/>
      <c r="BA1384" s="12"/>
      <c r="BB1384" s="12"/>
      <c r="BC1384" s="12"/>
      <c r="BD1384" s="12"/>
      <c r="BE1384" s="12"/>
      <c r="BF1384" s="12"/>
      <c r="BG1384" s="12"/>
      <c r="BH1384" s="12"/>
      <c r="BI1384" s="12"/>
      <c r="BJ1384" s="13"/>
      <c r="BK1384" s="13"/>
      <c r="BL1384" s="13"/>
      <c r="BM1384" s="13"/>
      <c r="BN1384" s="13"/>
    </row>
    <row r="1385" spans="1:66" x14ac:dyDescent="0.25">
      <c r="A1385" s="10"/>
      <c r="B1385" s="10"/>
      <c r="C1385" s="10"/>
      <c r="D1385" s="10"/>
      <c r="E1385" s="10"/>
      <c r="F1385" s="10"/>
      <c r="G1385" s="10"/>
      <c r="H1385" s="10"/>
      <c r="I1385" s="10"/>
      <c r="J1385" s="10"/>
      <c r="K1385" s="11"/>
      <c r="L1385" s="11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2"/>
      <c r="AS1385" s="12"/>
      <c r="AT1385" s="12"/>
      <c r="AU1385" s="12"/>
      <c r="AV1385" s="12"/>
      <c r="AW1385" s="12"/>
      <c r="AX1385" s="12"/>
      <c r="AY1385" s="12"/>
      <c r="AZ1385" s="12"/>
      <c r="BA1385" s="12"/>
      <c r="BB1385" s="12"/>
      <c r="BC1385" s="12"/>
      <c r="BD1385" s="12"/>
      <c r="BE1385" s="12"/>
      <c r="BF1385" s="12"/>
      <c r="BG1385" s="12"/>
      <c r="BH1385" s="12"/>
      <c r="BI1385" s="12"/>
      <c r="BJ1385" s="13"/>
      <c r="BK1385" s="13"/>
      <c r="BL1385" s="13"/>
      <c r="BM1385" s="13"/>
      <c r="BN1385" s="13"/>
    </row>
    <row r="1386" spans="1:66" x14ac:dyDescent="0.25">
      <c r="A1386" s="10"/>
      <c r="B1386" s="10"/>
      <c r="C1386" s="10"/>
      <c r="D1386" s="10"/>
      <c r="E1386" s="10"/>
      <c r="F1386" s="10"/>
      <c r="G1386" s="10"/>
      <c r="H1386" s="10"/>
      <c r="I1386" s="10"/>
      <c r="J1386" s="10"/>
      <c r="K1386" s="11"/>
      <c r="L1386" s="11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/>
      <c r="AH1386" s="12"/>
      <c r="AI1386" s="12"/>
      <c r="AJ1386" s="12"/>
      <c r="AK1386" s="12"/>
      <c r="AL1386" s="12"/>
      <c r="AM1386" s="12"/>
      <c r="AN1386" s="12"/>
      <c r="AO1386" s="12"/>
      <c r="AP1386" s="12"/>
      <c r="AQ1386" s="12"/>
      <c r="AR1386" s="12"/>
      <c r="AS1386" s="12"/>
      <c r="AT1386" s="12"/>
      <c r="AU1386" s="12"/>
      <c r="AV1386" s="12"/>
      <c r="AW1386" s="12"/>
      <c r="AX1386" s="12"/>
      <c r="AY1386" s="12"/>
      <c r="AZ1386" s="12"/>
      <c r="BA1386" s="12"/>
      <c r="BB1386" s="12"/>
      <c r="BC1386" s="12"/>
      <c r="BD1386" s="12"/>
      <c r="BE1386" s="12"/>
      <c r="BF1386" s="12"/>
      <c r="BG1386" s="12"/>
      <c r="BH1386" s="12"/>
      <c r="BI1386" s="12"/>
      <c r="BJ1386" s="13"/>
      <c r="BK1386" s="13"/>
      <c r="BL1386" s="13"/>
      <c r="BM1386" s="13"/>
      <c r="BN1386" s="13"/>
    </row>
    <row r="1387" spans="1:66" x14ac:dyDescent="0.25">
      <c r="A1387" s="10"/>
      <c r="B1387" s="10"/>
      <c r="C1387" s="10"/>
      <c r="D1387" s="10"/>
      <c r="E1387" s="10"/>
      <c r="F1387" s="10"/>
      <c r="G1387" s="10"/>
      <c r="H1387" s="10"/>
      <c r="I1387" s="10"/>
      <c r="J1387" s="10"/>
      <c r="K1387" s="11"/>
      <c r="L1387" s="11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2"/>
      <c r="AS1387" s="12"/>
      <c r="AT1387" s="12"/>
      <c r="AU1387" s="12"/>
      <c r="AV1387" s="12"/>
      <c r="AW1387" s="12"/>
      <c r="AX1387" s="12"/>
      <c r="AY1387" s="12"/>
      <c r="AZ1387" s="12"/>
      <c r="BA1387" s="12"/>
      <c r="BB1387" s="12"/>
      <c r="BC1387" s="12"/>
      <c r="BD1387" s="12"/>
      <c r="BE1387" s="12"/>
      <c r="BF1387" s="12"/>
      <c r="BG1387" s="12"/>
      <c r="BH1387" s="12"/>
      <c r="BI1387" s="12"/>
      <c r="BJ1387" s="13"/>
      <c r="BK1387" s="13"/>
      <c r="BL1387" s="13"/>
      <c r="BM1387" s="13"/>
      <c r="BN1387" s="13"/>
    </row>
    <row r="1388" spans="1:66" x14ac:dyDescent="0.25">
      <c r="A1388" s="10"/>
      <c r="B1388" s="10"/>
      <c r="C1388" s="10"/>
      <c r="D1388" s="10"/>
      <c r="E1388" s="10"/>
      <c r="F1388" s="10"/>
      <c r="G1388" s="10"/>
      <c r="H1388" s="10"/>
      <c r="I1388" s="10"/>
      <c r="J1388" s="10"/>
      <c r="K1388" s="11"/>
      <c r="L1388" s="11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E1388" s="12"/>
      <c r="AF1388" s="12"/>
      <c r="AG1388" s="12"/>
      <c r="AH1388" s="12"/>
      <c r="AI1388" s="12"/>
      <c r="AJ1388" s="12"/>
      <c r="AK1388" s="12"/>
      <c r="AL1388" s="12"/>
      <c r="AM1388" s="12"/>
      <c r="AN1388" s="12"/>
      <c r="AO1388" s="12"/>
      <c r="AP1388" s="12"/>
      <c r="AQ1388" s="12"/>
      <c r="AR1388" s="12"/>
      <c r="AS1388" s="12"/>
      <c r="AT1388" s="12"/>
      <c r="AU1388" s="12"/>
      <c r="AV1388" s="12"/>
      <c r="AW1388" s="12"/>
      <c r="AX1388" s="12"/>
      <c r="AY1388" s="12"/>
      <c r="AZ1388" s="12"/>
      <c r="BA1388" s="12"/>
      <c r="BB1388" s="12"/>
      <c r="BC1388" s="12"/>
      <c r="BD1388" s="12"/>
      <c r="BE1388" s="12"/>
      <c r="BF1388" s="12"/>
      <c r="BG1388" s="12"/>
      <c r="BH1388" s="12"/>
      <c r="BI1388" s="12"/>
      <c r="BJ1388" s="13"/>
      <c r="BK1388" s="13"/>
      <c r="BL1388" s="13"/>
      <c r="BM1388" s="13"/>
      <c r="BN1388" s="13"/>
    </row>
    <row r="1389" spans="1:66" x14ac:dyDescent="0.25">
      <c r="A1389" s="10"/>
      <c r="B1389" s="10"/>
      <c r="C1389" s="10"/>
      <c r="D1389" s="10"/>
      <c r="E1389" s="10"/>
      <c r="F1389" s="10"/>
      <c r="G1389" s="10"/>
      <c r="H1389" s="10"/>
      <c r="I1389" s="10"/>
      <c r="J1389" s="10"/>
      <c r="K1389" s="11"/>
      <c r="L1389" s="11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2"/>
      <c r="AS1389" s="12"/>
      <c r="AT1389" s="12"/>
      <c r="AU1389" s="12"/>
      <c r="AV1389" s="12"/>
      <c r="AW1389" s="12"/>
      <c r="AX1389" s="12"/>
      <c r="AY1389" s="12"/>
      <c r="AZ1389" s="12"/>
      <c r="BA1389" s="12"/>
      <c r="BB1389" s="12"/>
      <c r="BC1389" s="12"/>
      <c r="BD1389" s="12"/>
      <c r="BE1389" s="12"/>
      <c r="BF1389" s="12"/>
      <c r="BG1389" s="12"/>
      <c r="BH1389" s="12"/>
      <c r="BI1389" s="12"/>
      <c r="BJ1389" s="13"/>
      <c r="BK1389" s="13"/>
      <c r="BL1389" s="13"/>
      <c r="BM1389" s="13"/>
      <c r="BN1389" s="13"/>
    </row>
    <row r="1390" spans="1:66" x14ac:dyDescent="0.25">
      <c r="A1390" s="10"/>
      <c r="B1390" s="10"/>
      <c r="C1390" s="10"/>
      <c r="D1390" s="10"/>
      <c r="E1390" s="10"/>
      <c r="F1390" s="10"/>
      <c r="G1390" s="10"/>
      <c r="H1390" s="10"/>
      <c r="I1390" s="10"/>
      <c r="J1390" s="10"/>
      <c r="K1390" s="11"/>
      <c r="L1390" s="11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12"/>
      <c r="AG1390" s="12"/>
      <c r="AH1390" s="12"/>
      <c r="AI1390" s="12"/>
      <c r="AJ1390" s="12"/>
      <c r="AK1390" s="12"/>
      <c r="AL1390" s="12"/>
      <c r="AM1390" s="12"/>
      <c r="AN1390" s="12"/>
      <c r="AO1390" s="12"/>
      <c r="AP1390" s="12"/>
      <c r="AQ1390" s="12"/>
      <c r="AR1390" s="12"/>
      <c r="AS1390" s="12"/>
      <c r="AT1390" s="12"/>
      <c r="AU1390" s="12"/>
      <c r="AV1390" s="12"/>
      <c r="AW1390" s="12"/>
      <c r="AX1390" s="12"/>
      <c r="AY1390" s="12"/>
      <c r="AZ1390" s="12"/>
      <c r="BA1390" s="12"/>
      <c r="BB1390" s="12"/>
      <c r="BC1390" s="12"/>
      <c r="BD1390" s="12"/>
      <c r="BE1390" s="12"/>
      <c r="BF1390" s="12"/>
      <c r="BG1390" s="12"/>
      <c r="BH1390" s="12"/>
      <c r="BI1390" s="12"/>
      <c r="BJ1390" s="13"/>
      <c r="BK1390" s="13"/>
      <c r="BL1390" s="13"/>
      <c r="BM1390" s="13"/>
      <c r="BN1390" s="13"/>
    </row>
    <row r="1391" spans="1:66" x14ac:dyDescent="0.25">
      <c r="A1391" s="10"/>
      <c r="B1391" s="10"/>
      <c r="C1391" s="10"/>
      <c r="D1391" s="10"/>
      <c r="E1391" s="10"/>
      <c r="F1391" s="10"/>
      <c r="G1391" s="10"/>
      <c r="H1391" s="10"/>
      <c r="I1391" s="10"/>
      <c r="J1391" s="10"/>
      <c r="K1391" s="11"/>
      <c r="L1391" s="11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2"/>
      <c r="AS1391" s="12"/>
      <c r="AT1391" s="12"/>
      <c r="AU1391" s="12"/>
      <c r="AV1391" s="12"/>
      <c r="AW1391" s="12"/>
      <c r="AX1391" s="12"/>
      <c r="AY1391" s="12"/>
      <c r="AZ1391" s="12"/>
      <c r="BA1391" s="12"/>
      <c r="BB1391" s="12"/>
      <c r="BC1391" s="12"/>
      <c r="BD1391" s="12"/>
      <c r="BE1391" s="12"/>
      <c r="BF1391" s="12"/>
      <c r="BG1391" s="12"/>
      <c r="BH1391" s="12"/>
      <c r="BI1391" s="12"/>
      <c r="BJ1391" s="13"/>
      <c r="BK1391" s="13"/>
      <c r="BL1391" s="13"/>
      <c r="BM1391" s="13"/>
      <c r="BN1391" s="13"/>
    </row>
    <row r="1392" spans="1:66" x14ac:dyDescent="0.25">
      <c r="A1392" s="10"/>
      <c r="B1392" s="10"/>
      <c r="C1392" s="10"/>
      <c r="D1392" s="10"/>
      <c r="E1392" s="10"/>
      <c r="F1392" s="10"/>
      <c r="G1392" s="10"/>
      <c r="H1392" s="10"/>
      <c r="I1392" s="10"/>
      <c r="J1392" s="10"/>
      <c r="K1392" s="11"/>
      <c r="L1392" s="11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2"/>
      <c r="AF1392" s="12"/>
      <c r="AG1392" s="12"/>
      <c r="AH1392" s="12"/>
      <c r="AI1392" s="12"/>
      <c r="AJ1392" s="12"/>
      <c r="AK1392" s="12"/>
      <c r="AL1392" s="12"/>
      <c r="AM1392" s="12"/>
      <c r="AN1392" s="12"/>
      <c r="AO1392" s="12"/>
      <c r="AP1392" s="12"/>
      <c r="AQ1392" s="12"/>
      <c r="AR1392" s="12"/>
      <c r="AS1392" s="12"/>
      <c r="AT1392" s="12"/>
      <c r="AU1392" s="12"/>
      <c r="AV1392" s="12"/>
      <c r="AW1392" s="12"/>
      <c r="AX1392" s="12"/>
      <c r="AY1392" s="12"/>
      <c r="AZ1392" s="12"/>
      <c r="BA1392" s="12"/>
      <c r="BB1392" s="12"/>
      <c r="BC1392" s="12"/>
      <c r="BD1392" s="12"/>
      <c r="BE1392" s="12"/>
      <c r="BF1392" s="12"/>
      <c r="BG1392" s="12"/>
      <c r="BH1392" s="12"/>
      <c r="BI1392" s="12"/>
      <c r="BJ1392" s="13"/>
      <c r="BK1392" s="13"/>
      <c r="BL1392" s="13"/>
      <c r="BM1392" s="13"/>
      <c r="BN1392" s="13"/>
    </row>
    <row r="1393" spans="1:66" x14ac:dyDescent="0.25">
      <c r="A1393" s="10"/>
      <c r="B1393" s="10"/>
      <c r="C1393" s="10"/>
      <c r="D1393" s="10"/>
      <c r="E1393" s="10"/>
      <c r="F1393" s="10"/>
      <c r="G1393" s="10"/>
      <c r="H1393" s="10"/>
      <c r="I1393" s="10"/>
      <c r="J1393" s="10"/>
      <c r="K1393" s="11"/>
      <c r="L1393" s="11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2"/>
      <c r="AS1393" s="12"/>
      <c r="AT1393" s="12"/>
      <c r="AU1393" s="12"/>
      <c r="AV1393" s="12"/>
      <c r="AW1393" s="12"/>
      <c r="AX1393" s="12"/>
      <c r="AY1393" s="12"/>
      <c r="AZ1393" s="12"/>
      <c r="BA1393" s="12"/>
      <c r="BB1393" s="12"/>
      <c r="BC1393" s="12"/>
      <c r="BD1393" s="12"/>
      <c r="BE1393" s="12"/>
      <c r="BF1393" s="12"/>
      <c r="BG1393" s="12"/>
      <c r="BH1393" s="12"/>
      <c r="BI1393" s="12"/>
      <c r="BJ1393" s="13"/>
      <c r="BK1393" s="13"/>
      <c r="BL1393" s="13"/>
      <c r="BM1393" s="13"/>
      <c r="BN1393" s="13"/>
    </row>
    <row r="1394" spans="1:66" x14ac:dyDescent="0.25">
      <c r="A1394" s="10"/>
      <c r="B1394" s="10"/>
      <c r="C1394" s="10"/>
      <c r="D1394" s="10"/>
      <c r="E1394" s="10"/>
      <c r="F1394" s="10"/>
      <c r="G1394" s="10"/>
      <c r="H1394" s="10"/>
      <c r="I1394" s="10"/>
      <c r="J1394" s="10"/>
      <c r="K1394" s="11"/>
      <c r="L1394" s="11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12"/>
      <c r="AF1394" s="12"/>
      <c r="AG1394" s="12"/>
      <c r="AH1394" s="12"/>
      <c r="AI1394" s="12"/>
      <c r="AJ1394" s="12"/>
      <c r="AK1394" s="12"/>
      <c r="AL1394" s="12"/>
      <c r="AM1394" s="12"/>
      <c r="AN1394" s="12"/>
      <c r="AO1394" s="12"/>
      <c r="AP1394" s="12"/>
      <c r="AQ1394" s="12"/>
      <c r="AR1394" s="12"/>
      <c r="AS1394" s="12"/>
      <c r="AT1394" s="12"/>
      <c r="AU1394" s="12"/>
      <c r="AV1394" s="12"/>
      <c r="AW1394" s="12"/>
      <c r="AX1394" s="12"/>
      <c r="AY1394" s="12"/>
      <c r="AZ1394" s="12"/>
      <c r="BA1394" s="12"/>
      <c r="BB1394" s="12"/>
      <c r="BC1394" s="12"/>
      <c r="BD1394" s="12"/>
      <c r="BE1394" s="12"/>
      <c r="BF1394" s="12"/>
      <c r="BG1394" s="12"/>
      <c r="BH1394" s="12"/>
      <c r="BI1394" s="12"/>
      <c r="BJ1394" s="13"/>
      <c r="BK1394" s="13"/>
      <c r="BL1394" s="13"/>
      <c r="BM1394" s="13"/>
      <c r="BN1394" s="13"/>
    </row>
    <row r="1395" spans="1:66" x14ac:dyDescent="0.25">
      <c r="A1395" s="10"/>
      <c r="B1395" s="10"/>
      <c r="C1395" s="10"/>
      <c r="D1395" s="10"/>
      <c r="E1395" s="10"/>
      <c r="F1395" s="10"/>
      <c r="G1395" s="10"/>
      <c r="H1395" s="10"/>
      <c r="I1395" s="10"/>
      <c r="J1395" s="10"/>
      <c r="K1395" s="11"/>
      <c r="L1395" s="11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2"/>
      <c r="AS1395" s="12"/>
      <c r="AT1395" s="12"/>
      <c r="AU1395" s="12"/>
      <c r="AV1395" s="12"/>
      <c r="AW1395" s="12"/>
      <c r="AX1395" s="12"/>
      <c r="AY1395" s="12"/>
      <c r="AZ1395" s="12"/>
      <c r="BA1395" s="12"/>
      <c r="BB1395" s="12"/>
      <c r="BC1395" s="12"/>
      <c r="BD1395" s="12"/>
      <c r="BE1395" s="12"/>
      <c r="BF1395" s="12"/>
      <c r="BG1395" s="12"/>
      <c r="BH1395" s="12"/>
      <c r="BI1395" s="12"/>
      <c r="BJ1395" s="13"/>
      <c r="BK1395" s="13"/>
      <c r="BL1395" s="13"/>
      <c r="BM1395" s="13"/>
      <c r="BN1395" s="13"/>
    </row>
    <row r="1396" spans="1:66" x14ac:dyDescent="0.25">
      <c r="A1396" s="10"/>
      <c r="B1396" s="10"/>
      <c r="C1396" s="10"/>
      <c r="D1396" s="10"/>
      <c r="E1396" s="10"/>
      <c r="F1396" s="10"/>
      <c r="G1396" s="10"/>
      <c r="H1396" s="10"/>
      <c r="I1396" s="10"/>
      <c r="J1396" s="10"/>
      <c r="K1396" s="11"/>
      <c r="L1396" s="11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12"/>
      <c r="AF1396" s="12"/>
      <c r="AG1396" s="12"/>
      <c r="AH1396" s="12"/>
      <c r="AI1396" s="12"/>
      <c r="AJ1396" s="12"/>
      <c r="AK1396" s="12"/>
      <c r="AL1396" s="12"/>
      <c r="AM1396" s="12"/>
      <c r="AN1396" s="12"/>
      <c r="AO1396" s="12"/>
      <c r="AP1396" s="12"/>
      <c r="AQ1396" s="12"/>
      <c r="AR1396" s="12"/>
      <c r="AS1396" s="12"/>
      <c r="AT1396" s="12"/>
      <c r="AU1396" s="12"/>
      <c r="AV1396" s="12"/>
      <c r="AW1396" s="12"/>
      <c r="AX1396" s="12"/>
      <c r="AY1396" s="12"/>
      <c r="AZ1396" s="12"/>
      <c r="BA1396" s="12"/>
      <c r="BB1396" s="12"/>
      <c r="BC1396" s="12"/>
      <c r="BD1396" s="12"/>
      <c r="BE1396" s="12"/>
      <c r="BF1396" s="12"/>
      <c r="BG1396" s="12"/>
      <c r="BH1396" s="12"/>
      <c r="BI1396" s="12"/>
      <c r="BJ1396" s="13"/>
      <c r="BK1396" s="13"/>
      <c r="BL1396" s="13"/>
      <c r="BM1396" s="13"/>
      <c r="BN1396" s="13"/>
    </row>
    <row r="1397" spans="1:66" x14ac:dyDescent="0.25">
      <c r="A1397" s="10"/>
      <c r="B1397" s="10"/>
      <c r="C1397" s="10"/>
      <c r="D1397" s="10"/>
      <c r="E1397" s="10"/>
      <c r="F1397" s="10"/>
      <c r="G1397" s="10"/>
      <c r="H1397" s="10"/>
      <c r="I1397" s="10"/>
      <c r="J1397" s="10"/>
      <c r="K1397" s="11"/>
      <c r="L1397" s="11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2"/>
      <c r="AS1397" s="12"/>
      <c r="AT1397" s="12"/>
      <c r="AU1397" s="12"/>
      <c r="AV1397" s="12"/>
      <c r="AW1397" s="12"/>
      <c r="AX1397" s="12"/>
      <c r="AY1397" s="12"/>
      <c r="AZ1397" s="12"/>
      <c r="BA1397" s="12"/>
      <c r="BB1397" s="12"/>
      <c r="BC1397" s="12"/>
      <c r="BD1397" s="12"/>
      <c r="BE1397" s="12"/>
      <c r="BF1397" s="12"/>
      <c r="BG1397" s="12"/>
      <c r="BH1397" s="12"/>
      <c r="BI1397" s="12"/>
      <c r="BJ1397" s="13"/>
      <c r="BK1397" s="13"/>
      <c r="BL1397" s="13"/>
      <c r="BM1397" s="13"/>
      <c r="BN1397" s="13"/>
    </row>
    <row r="1398" spans="1:66" s="14" customFormat="1" x14ac:dyDescent="0.25">
      <c r="A1398" s="10"/>
      <c r="B1398" s="10"/>
      <c r="C1398" s="10"/>
      <c r="D1398" s="10"/>
      <c r="E1398" s="10"/>
      <c r="F1398" s="10"/>
      <c r="G1398" s="10"/>
      <c r="H1398" s="10"/>
      <c r="I1398" s="10"/>
      <c r="J1398" s="10"/>
      <c r="K1398" s="11"/>
      <c r="L1398" s="11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12"/>
      <c r="AG1398" s="12"/>
      <c r="AH1398" s="12"/>
      <c r="AI1398" s="12"/>
      <c r="AJ1398" s="12"/>
      <c r="AK1398" s="12"/>
      <c r="AL1398" s="12"/>
      <c r="AM1398" s="12"/>
      <c r="AN1398" s="12"/>
      <c r="AO1398" s="12"/>
      <c r="AP1398" s="12"/>
      <c r="AQ1398" s="12"/>
      <c r="AR1398" s="12"/>
      <c r="AS1398" s="12"/>
      <c r="AT1398" s="12"/>
      <c r="AU1398" s="12"/>
      <c r="AV1398" s="12"/>
      <c r="AW1398" s="12"/>
      <c r="AX1398" s="12"/>
      <c r="AY1398" s="12"/>
      <c r="AZ1398" s="12"/>
      <c r="BA1398" s="12"/>
      <c r="BB1398" s="12"/>
      <c r="BC1398" s="12"/>
      <c r="BD1398" s="12"/>
      <c r="BE1398" s="12"/>
      <c r="BF1398" s="12"/>
      <c r="BG1398" s="12"/>
      <c r="BH1398" s="12"/>
      <c r="BI1398" s="12"/>
      <c r="BJ1398" s="13"/>
      <c r="BK1398" s="13"/>
      <c r="BL1398" s="13"/>
      <c r="BM1398" s="13"/>
      <c r="BN1398" s="13"/>
    </row>
    <row r="1399" spans="1:66" x14ac:dyDescent="0.25">
      <c r="A1399" s="10"/>
      <c r="B1399" s="10"/>
      <c r="C1399" s="10"/>
      <c r="D1399" s="10"/>
      <c r="E1399" s="10"/>
      <c r="F1399" s="10"/>
      <c r="G1399" s="10"/>
      <c r="H1399" s="10"/>
      <c r="I1399" s="10"/>
      <c r="J1399" s="10"/>
      <c r="K1399" s="11"/>
      <c r="L1399" s="11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2"/>
      <c r="AS1399" s="12"/>
      <c r="AT1399" s="12"/>
      <c r="AU1399" s="12"/>
      <c r="AV1399" s="12"/>
      <c r="AW1399" s="12"/>
      <c r="AX1399" s="12"/>
      <c r="AY1399" s="12"/>
      <c r="AZ1399" s="12"/>
      <c r="BA1399" s="12"/>
      <c r="BB1399" s="12"/>
      <c r="BC1399" s="12"/>
      <c r="BD1399" s="12"/>
      <c r="BE1399" s="12"/>
      <c r="BF1399" s="12"/>
      <c r="BG1399" s="12"/>
      <c r="BH1399" s="12"/>
      <c r="BI1399" s="12"/>
      <c r="BJ1399" s="13"/>
      <c r="BK1399" s="13"/>
      <c r="BL1399" s="13"/>
      <c r="BM1399" s="13"/>
      <c r="BN1399" s="13"/>
    </row>
    <row r="1400" spans="1:66" x14ac:dyDescent="0.25">
      <c r="A1400" s="10"/>
      <c r="B1400" s="10"/>
      <c r="C1400" s="10"/>
      <c r="D1400" s="10"/>
      <c r="E1400" s="10"/>
      <c r="F1400" s="10"/>
      <c r="G1400" s="10"/>
      <c r="H1400" s="10"/>
      <c r="I1400" s="10"/>
      <c r="J1400" s="10"/>
      <c r="K1400" s="11"/>
      <c r="L1400" s="11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  <c r="AL1400" s="12"/>
      <c r="AM1400" s="12"/>
      <c r="AN1400" s="12"/>
      <c r="AO1400" s="12"/>
      <c r="AP1400" s="12"/>
      <c r="AQ1400" s="12"/>
      <c r="AR1400" s="12"/>
      <c r="AS1400" s="12"/>
      <c r="AT1400" s="12"/>
      <c r="AU1400" s="12"/>
      <c r="AV1400" s="12"/>
      <c r="AW1400" s="12"/>
      <c r="AX1400" s="12"/>
      <c r="AY1400" s="12"/>
      <c r="AZ1400" s="12"/>
      <c r="BA1400" s="12"/>
      <c r="BB1400" s="12"/>
      <c r="BC1400" s="12"/>
      <c r="BD1400" s="12"/>
      <c r="BE1400" s="12"/>
      <c r="BF1400" s="12"/>
      <c r="BG1400" s="12"/>
      <c r="BH1400" s="12"/>
      <c r="BI1400" s="12"/>
      <c r="BJ1400" s="13"/>
      <c r="BK1400" s="13"/>
      <c r="BL1400" s="13"/>
      <c r="BM1400" s="13"/>
      <c r="BN1400" s="13"/>
    </row>
    <row r="1401" spans="1:66" x14ac:dyDescent="0.25">
      <c r="A1401" s="10"/>
      <c r="B1401" s="10"/>
      <c r="C1401" s="10"/>
      <c r="D1401" s="10"/>
      <c r="E1401" s="10"/>
      <c r="F1401" s="10"/>
      <c r="G1401" s="10"/>
      <c r="H1401" s="10"/>
      <c r="I1401" s="10"/>
      <c r="J1401" s="10"/>
      <c r="K1401" s="11"/>
      <c r="L1401" s="11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2"/>
      <c r="AS1401" s="12"/>
      <c r="AT1401" s="12"/>
      <c r="AU1401" s="12"/>
      <c r="AV1401" s="12"/>
      <c r="AW1401" s="12"/>
      <c r="AX1401" s="12"/>
      <c r="AY1401" s="12"/>
      <c r="AZ1401" s="12"/>
      <c r="BA1401" s="12"/>
      <c r="BB1401" s="12"/>
      <c r="BC1401" s="12"/>
      <c r="BD1401" s="12"/>
      <c r="BE1401" s="12"/>
      <c r="BF1401" s="12"/>
      <c r="BG1401" s="12"/>
      <c r="BH1401" s="12"/>
      <c r="BI1401" s="12"/>
      <c r="BJ1401" s="13"/>
      <c r="BK1401" s="13"/>
      <c r="BL1401" s="13"/>
      <c r="BM1401" s="13"/>
      <c r="BN1401" s="13"/>
    </row>
    <row r="1402" spans="1:66" x14ac:dyDescent="0.25">
      <c r="A1402" s="10"/>
      <c r="B1402" s="10"/>
      <c r="C1402" s="10"/>
      <c r="D1402" s="10"/>
      <c r="E1402" s="10"/>
      <c r="F1402" s="10"/>
      <c r="G1402" s="10"/>
      <c r="H1402" s="10"/>
      <c r="I1402" s="10"/>
      <c r="J1402" s="10"/>
      <c r="K1402" s="11"/>
      <c r="L1402" s="11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  <c r="AL1402" s="12"/>
      <c r="AM1402" s="12"/>
      <c r="AN1402" s="12"/>
      <c r="AO1402" s="12"/>
      <c r="AP1402" s="12"/>
      <c r="AQ1402" s="12"/>
      <c r="AR1402" s="12"/>
      <c r="AS1402" s="12"/>
      <c r="AT1402" s="12"/>
      <c r="AU1402" s="12"/>
      <c r="AV1402" s="12"/>
      <c r="AW1402" s="12"/>
      <c r="AX1402" s="12"/>
      <c r="AY1402" s="12"/>
      <c r="AZ1402" s="12"/>
      <c r="BA1402" s="12"/>
      <c r="BB1402" s="12"/>
      <c r="BC1402" s="12"/>
      <c r="BD1402" s="12"/>
      <c r="BE1402" s="12"/>
      <c r="BF1402" s="12"/>
      <c r="BG1402" s="12"/>
      <c r="BH1402" s="12"/>
      <c r="BI1402" s="12"/>
      <c r="BJ1402" s="13"/>
      <c r="BK1402" s="13"/>
      <c r="BL1402" s="13"/>
      <c r="BM1402" s="13"/>
      <c r="BN1402" s="13"/>
    </row>
    <row r="1403" spans="1:66" x14ac:dyDescent="0.25">
      <c r="A1403" s="10"/>
      <c r="B1403" s="10"/>
      <c r="C1403" s="10"/>
      <c r="D1403" s="10"/>
      <c r="E1403" s="10"/>
      <c r="F1403" s="10"/>
      <c r="G1403" s="10"/>
      <c r="H1403" s="10"/>
      <c r="I1403" s="10"/>
      <c r="J1403" s="10"/>
      <c r="K1403" s="11"/>
      <c r="L1403" s="11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2"/>
      <c r="AS1403" s="12"/>
      <c r="AT1403" s="12"/>
      <c r="AU1403" s="12"/>
      <c r="AV1403" s="12"/>
      <c r="AW1403" s="12"/>
      <c r="AX1403" s="12"/>
      <c r="AY1403" s="12"/>
      <c r="AZ1403" s="12"/>
      <c r="BA1403" s="12"/>
      <c r="BB1403" s="12"/>
      <c r="BC1403" s="12"/>
      <c r="BD1403" s="12"/>
      <c r="BE1403" s="12"/>
      <c r="BF1403" s="12"/>
      <c r="BG1403" s="12"/>
      <c r="BH1403" s="12"/>
      <c r="BI1403" s="12"/>
      <c r="BJ1403" s="13"/>
      <c r="BK1403" s="13"/>
      <c r="BL1403" s="13"/>
      <c r="BM1403" s="13"/>
      <c r="BN1403" s="13"/>
    </row>
    <row r="1404" spans="1:66" x14ac:dyDescent="0.25">
      <c r="A1404" s="10"/>
      <c r="B1404" s="10"/>
      <c r="C1404" s="10"/>
      <c r="D1404" s="10"/>
      <c r="E1404" s="10"/>
      <c r="F1404" s="10"/>
      <c r="G1404" s="10"/>
      <c r="H1404" s="10"/>
      <c r="I1404" s="10"/>
      <c r="J1404" s="10"/>
      <c r="K1404" s="11"/>
      <c r="L1404" s="11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2"/>
      <c r="AF1404" s="12"/>
      <c r="AG1404" s="12"/>
      <c r="AH1404" s="12"/>
      <c r="AI1404" s="12"/>
      <c r="AJ1404" s="12"/>
      <c r="AK1404" s="12"/>
      <c r="AL1404" s="12"/>
      <c r="AM1404" s="12"/>
      <c r="AN1404" s="12"/>
      <c r="AO1404" s="12"/>
      <c r="AP1404" s="12"/>
      <c r="AQ1404" s="12"/>
      <c r="AR1404" s="12"/>
      <c r="AS1404" s="12"/>
      <c r="AT1404" s="12"/>
      <c r="AU1404" s="12"/>
      <c r="AV1404" s="12"/>
      <c r="AW1404" s="12"/>
      <c r="AX1404" s="12"/>
      <c r="AY1404" s="12"/>
      <c r="AZ1404" s="12"/>
      <c r="BA1404" s="12"/>
      <c r="BB1404" s="12"/>
      <c r="BC1404" s="12"/>
      <c r="BD1404" s="12"/>
      <c r="BE1404" s="12"/>
      <c r="BF1404" s="12"/>
      <c r="BG1404" s="12"/>
      <c r="BH1404" s="12"/>
      <c r="BI1404" s="12"/>
      <c r="BJ1404" s="13"/>
      <c r="BK1404" s="13"/>
      <c r="BL1404" s="13"/>
      <c r="BM1404" s="13"/>
      <c r="BN1404" s="13"/>
    </row>
    <row r="1405" spans="1:66" x14ac:dyDescent="0.25">
      <c r="A1405" s="10"/>
      <c r="B1405" s="10"/>
      <c r="C1405" s="10"/>
      <c r="D1405" s="10"/>
      <c r="E1405" s="10"/>
      <c r="F1405" s="10"/>
      <c r="G1405" s="10"/>
      <c r="H1405" s="10"/>
      <c r="I1405" s="10"/>
      <c r="J1405" s="10"/>
      <c r="K1405" s="11"/>
      <c r="L1405" s="11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2"/>
      <c r="AS1405" s="12"/>
      <c r="AT1405" s="12"/>
      <c r="AU1405" s="12"/>
      <c r="AV1405" s="12"/>
      <c r="AW1405" s="12"/>
      <c r="AX1405" s="12"/>
      <c r="AY1405" s="12"/>
      <c r="AZ1405" s="12"/>
      <c r="BA1405" s="12"/>
      <c r="BB1405" s="12"/>
      <c r="BC1405" s="12"/>
      <c r="BD1405" s="12"/>
      <c r="BE1405" s="12"/>
      <c r="BF1405" s="12"/>
      <c r="BG1405" s="12"/>
      <c r="BH1405" s="12"/>
      <c r="BI1405" s="12"/>
      <c r="BJ1405" s="13"/>
      <c r="BK1405" s="13"/>
      <c r="BL1405" s="13"/>
      <c r="BM1405" s="13"/>
      <c r="BN1405" s="13"/>
    </row>
    <row r="1406" spans="1:66" x14ac:dyDescent="0.25">
      <c r="A1406" s="10"/>
      <c r="B1406" s="10"/>
      <c r="C1406" s="10"/>
      <c r="D1406" s="10"/>
      <c r="E1406" s="10"/>
      <c r="F1406" s="10"/>
      <c r="G1406" s="10"/>
      <c r="H1406" s="10"/>
      <c r="I1406" s="10"/>
      <c r="J1406" s="10"/>
      <c r="K1406" s="11"/>
      <c r="L1406" s="11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12"/>
      <c r="AF1406" s="12"/>
      <c r="AG1406" s="12"/>
      <c r="AH1406" s="12"/>
      <c r="AI1406" s="12"/>
      <c r="AJ1406" s="12"/>
      <c r="AK1406" s="12"/>
      <c r="AL1406" s="12"/>
      <c r="AM1406" s="12"/>
      <c r="AN1406" s="12"/>
      <c r="AO1406" s="12"/>
      <c r="AP1406" s="12"/>
      <c r="AQ1406" s="12"/>
      <c r="AR1406" s="12"/>
      <c r="AS1406" s="12"/>
      <c r="AT1406" s="12"/>
      <c r="AU1406" s="12"/>
      <c r="AV1406" s="12"/>
      <c r="AW1406" s="12"/>
      <c r="AX1406" s="12"/>
      <c r="AY1406" s="12"/>
      <c r="AZ1406" s="12"/>
      <c r="BA1406" s="12"/>
      <c r="BB1406" s="12"/>
      <c r="BC1406" s="12"/>
      <c r="BD1406" s="12"/>
      <c r="BE1406" s="12"/>
      <c r="BF1406" s="12"/>
      <c r="BG1406" s="12"/>
      <c r="BH1406" s="12"/>
      <c r="BI1406" s="12"/>
      <c r="BJ1406" s="13"/>
      <c r="BK1406" s="13"/>
      <c r="BL1406" s="13"/>
      <c r="BM1406" s="13"/>
      <c r="BN1406" s="13"/>
    </row>
    <row r="1407" spans="1:66" x14ac:dyDescent="0.25">
      <c r="A1407" s="10"/>
      <c r="B1407" s="10"/>
      <c r="C1407" s="10"/>
      <c r="D1407" s="10"/>
      <c r="E1407" s="10"/>
      <c r="F1407" s="10"/>
      <c r="G1407" s="10"/>
      <c r="H1407" s="10"/>
      <c r="I1407" s="10"/>
      <c r="J1407" s="10"/>
      <c r="K1407" s="11"/>
      <c r="L1407" s="11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2"/>
      <c r="AS1407" s="12"/>
      <c r="AT1407" s="12"/>
      <c r="AU1407" s="12"/>
      <c r="AV1407" s="12"/>
      <c r="AW1407" s="12"/>
      <c r="AX1407" s="12"/>
      <c r="AY1407" s="12"/>
      <c r="AZ1407" s="12"/>
      <c r="BA1407" s="12"/>
      <c r="BB1407" s="12"/>
      <c r="BC1407" s="12"/>
      <c r="BD1407" s="12"/>
      <c r="BE1407" s="12"/>
      <c r="BF1407" s="12"/>
      <c r="BG1407" s="12"/>
      <c r="BH1407" s="12"/>
      <c r="BI1407" s="12"/>
      <c r="BJ1407" s="13"/>
      <c r="BK1407" s="13"/>
      <c r="BL1407" s="13"/>
      <c r="BM1407" s="13"/>
      <c r="BN1407" s="13"/>
    </row>
    <row r="1408" spans="1:66" x14ac:dyDescent="0.25">
      <c r="A1408" s="10"/>
      <c r="B1408" s="10"/>
      <c r="C1408" s="10"/>
      <c r="D1408" s="10"/>
      <c r="E1408" s="10"/>
      <c r="F1408" s="10"/>
      <c r="G1408" s="10"/>
      <c r="H1408" s="10"/>
      <c r="I1408" s="10"/>
      <c r="J1408" s="10"/>
      <c r="K1408" s="11"/>
      <c r="L1408" s="11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  <c r="AP1408" s="12"/>
      <c r="AQ1408" s="12"/>
      <c r="AR1408" s="12"/>
      <c r="AS1408" s="12"/>
      <c r="AT1408" s="12"/>
      <c r="AU1408" s="12"/>
      <c r="AV1408" s="12"/>
      <c r="AW1408" s="12"/>
      <c r="AX1408" s="12"/>
      <c r="AY1408" s="12"/>
      <c r="AZ1408" s="12"/>
      <c r="BA1408" s="12"/>
      <c r="BB1408" s="12"/>
      <c r="BC1408" s="12"/>
      <c r="BD1408" s="12"/>
      <c r="BE1408" s="12"/>
      <c r="BF1408" s="12"/>
      <c r="BG1408" s="12"/>
      <c r="BH1408" s="12"/>
      <c r="BI1408" s="12"/>
      <c r="BJ1408" s="13"/>
      <c r="BK1408" s="13"/>
      <c r="BL1408" s="13"/>
      <c r="BM1408" s="13"/>
      <c r="BN1408" s="13"/>
    </row>
    <row r="1409" spans="1:66" x14ac:dyDescent="0.25">
      <c r="A1409" s="10"/>
      <c r="B1409" s="10"/>
      <c r="C1409" s="10"/>
      <c r="D1409" s="10"/>
      <c r="E1409" s="10"/>
      <c r="F1409" s="10"/>
      <c r="G1409" s="10"/>
      <c r="H1409" s="10"/>
      <c r="I1409" s="10"/>
      <c r="J1409" s="10"/>
      <c r="K1409" s="11"/>
      <c r="L1409" s="11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2"/>
      <c r="AS1409" s="12"/>
      <c r="AT1409" s="12"/>
      <c r="AU1409" s="12"/>
      <c r="AV1409" s="12"/>
      <c r="AW1409" s="12"/>
      <c r="AX1409" s="12"/>
      <c r="AY1409" s="12"/>
      <c r="AZ1409" s="12"/>
      <c r="BA1409" s="12"/>
      <c r="BB1409" s="12"/>
      <c r="BC1409" s="12"/>
      <c r="BD1409" s="12"/>
      <c r="BE1409" s="12"/>
      <c r="BF1409" s="12"/>
      <c r="BG1409" s="12"/>
      <c r="BH1409" s="12"/>
      <c r="BI1409" s="12"/>
      <c r="BJ1409" s="13"/>
      <c r="BK1409" s="13"/>
      <c r="BL1409" s="13"/>
      <c r="BM1409" s="13"/>
      <c r="BN1409" s="13"/>
    </row>
    <row r="1410" spans="1:66" x14ac:dyDescent="0.25">
      <c r="A1410" s="10"/>
      <c r="B1410" s="10"/>
      <c r="C1410" s="10"/>
      <c r="D1410" s="10"/>
      <c r="E1410" s="10"/>
      <c r="F1410" s="10"/>
      <c r="G1410" s="10"/>
      <c r="H1410" s="10"/>
      <c r="I1410" s="10"/>
      <c r="J1410" s="10"/>
      <c r="K1410" s="11"/>
      <c r="L1410" s="11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/>
      <c r="AH1410" s="12"/>
      <c r="AI1410" s="12"/>
      <c r="AJ1410" s="12"/>
      <c r="AK1410" s="12"/>
      <c r="AL1410" s="12"/>
      <c r="AM1410" s="12"/>
      <c r="AN1410" s="12"/>
      <c r="AO1410" s="12"/>
      <c r="AP1410" s="12"/>
      <c r="AQ1410" s="12"/>
      <c r="AR1410" s="12"/>
      <c r="AS1410" s="12"/>
      <c r="AT1410" s="12"/>
      <c r="AU1410" s="12"/>
      <c r="AV1410" s="12"/>
      <c r="AW1410" s="12"/>
      <c r="AX1410" s="12"/>
      <c r="AY1410" s="12"/>
      <c r="AZ1410" s="12"/>
      <c r="BA1410" s="12"/>
      <c r="BB1410" s="12"/>
      <c r="BC1410" s="12"/>
      <c r="BD1410" s="12"/>
      <c r="BE1410" s="12"/>
      <c r="BF1410" s="12"/>
      <c r="BG1410" s="12"/>
      <c r="BH1410" s="12"/>
      <c r="BI1410" s="12"/>
      <c r="BJ1410" s="13"/>
      <c r="BK1410" s="13"/>
      <c r="BL1410" s="13"/>
      <c r="BM1410" s="13"/>
      <c r="BN1410" s="13"/>
    </row>
    <row r="1411" spans="1:66" x14ac:dyDescent="0.25">
      <c r="A1411" s="10"/>
      <c r="B1411" s="10"/>
      <c r="C1411" s="10"/>
      <c r="D1411" s="10"/>
      <c r="E1411" s="10"/>
      <c r="F1411" s="10"/>
      <c r="G1411" s="10"/>
      <c r="H1411" s="10"/>
      <c r="I1411" s="10"/>
      <c r="J1411" s="10"/>
      <c r="K1411" s="11"/>
      <c r="L1411" s="11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2"/>
      <c r="AS1411" s="12"/>
      <c r="AT1411" s="12"/>
      <c r="AU1411" s="12"/>
      <c r="AV1411" s="12"/>
      <c r="AW1411" s="12"/>
      <c r="AX1411" s="12"/>
      <c r="AY1411" s="12"/>
      <c r="AZ1411" s="12"/>
      <c r="BA1411" s="12"/>
      <c r="BB1411" s="12"/>
      <c r="BC1411" s="12"/>
      <c r="BD1411" s="12"/>
      <c r="BE1411" s="12"/>
      <c r="BF1411" s="12"/>
      <c r="BG1411" s="12"/>
      <c r="BH1411" s="12"/>
      <c r="BI1411" s="12"/>
      <c r="BJ1411" s="13"/>
      <c r="BK1411" s="13"/>
      <c r="BL1411" s="13"/>
      <c r="BM1411" s="13"/>
      <c r="BN1411" s="13"/>
    </row>
    <row r="1412" spans="1:66" x14ac:dyDescent="0.25">
      <c r="A1412" s="10"/>
      <c r="B1412" s="10"/>
      <c r="C1412" s="10"/>
      <c r="D1412" s="10"/>
      <c r="E1412" s="10"/>
      <c r="F1412" s="10"/>
      <c r="G1412" s="10"/>
      <c r="H1412" s="10"/>
      <c r="I1412" s="10"/>
      <c r="J1412" s="10"/>
      <c r="K1412" s="11"/>
      <c r="L1412" s="11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  <c r="AE1412" s="12"/>
      <c r="AF1412" s="12"/>
      <c r="AG1412" s="12"/>
      <c r="AH1412" s="12"/>
      <c r="AI1412" s="12"/>
      <c r="AJ1412" s="12"/>
      <c r="AK1412" s="12"/>
      <c r="AL1412" s="12"/>
      <c r="AM1412" s="12"/>
      <c r="AN1412" s="12"/>
      <c r="AO1412" s="12"/>
      <c r="AP1412" s="12"/>
      <c r="AQ1412" s="12"/>
      <c r="AR1412" s="12"/>
      <c r="AS1412" s="12"/>
      <c r="AT1412" s="12"/>
      <c r="AU1412" s="12"/>
      <c r="AV1412" s="12"/>
      <c r="AW1412" s="12"/>
      <c r="AX1412" s="12"/>
      <c r="AY1412" s="12"/>
      <c r="AZ1412" s="12"/>
      <c r="BA1412" s="12"/>
      <c r="BB1412" s="12"/>
      <c r="BC1412" s="12"/>
      <c r="BD1412" s="12"/>
      <c r="BE1412" s="12"/>
      <c r="BF1412" s="12"/>
      <c r="BG1412" s="12"/>
      <c r="BH1412" s="12"/>
      <c r="BI1412" s="12"/>
      <c r="BJ1412" s="13"/>
      <c r="BK1412" s="13"/>
      <c r="BL1412" s="13"/>
      <c r="BM1412" s="13"/>
      <c r="BN1412" s="13"/>
    </row>
    <row r="1413" spans="1:66" x14ac:dyDescent="0.25">
      <c r="A1413" s="10"/>
      <c r="B1413" s="10"/>
      <c r="C1413" s="10"/>
      <c r="D1413" s="10"/>
      <c r="E1413" s="10"/>
      <c r="F1413" s="10"/>
      <c r="G1413" s="10"/>
      <c r="H1413" s="10"/>
      <c r="I1413" s="10"/>
      <c r="J1413" s="10"/>
      <c r="K1413" s="11"/>
      <c r="L1413" s="11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2"/>
      <c r="AS1413" s="12"/>
      <c r="AT1413" s="12"/>
      <c r="AU1413" s="12"/>
      <c r="AV1413" s="12"/>
      <c r="AW1413" s="12"/>
      <c r="AX1413" s="12"/>
      <c r="AY1413" s="12"/>
      <c r="AZ1413" s="12"/>
      <c r="BA1413" s="12"/>
      <c r="BB1413" s="12"/>
      <c r="BC1413" s="12"/>
      <c r="BD1413" s="12"/>
      <c r="BE1413" s="12"/>
      <c r="BF1413" s="12"/>
      <c r="BG1413" s="12"/>
      <c r="BH1413" s="12"/>
      <c r="BI1413" s="12"/>
      <c r="BJ1413" s="13"/>
      <c r="BK1413" s="13"/>
      <c r="BL1413" s="13"/>
      <c r="BM1413" s="13"/>
      <c r="BN1413" s="13"/>
    </row>
    <row r="1414" spans="1:66" x14ac:dyDescent="0.25">
      <c r="A1414" s="10"/>
      <c r="B1414" s="10"/>
      <c r="C1414" s="10"/>
      <c r="D1414" s="10"/>
      <c r="E1414" s="10"/>
      <c r="F1414" s="10"/>
      <c r="G1414" s="10"/>
      <c r="H1414" s="10"/>
      <c r="I1414" s="10"/>
      <c r="J1414" s="10"/>
      <c r="K1414" s="11"/>
      <c r="L1414" s="11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E1414" s="12"/>
      <c r="AF1414" s="12"/>
      <c r="AG1414" s="12"/>
      <c r="AH1414" s="12"/>
      <c r="AI1414" s="12"/>
      <c r="AJ1414" s="12"/>
      <c r="AK1414" s="12"/>
      <c r="AL1414" s="12"/>
      <c r="AM1414" s="12"/>
      <c r="AN1414" s="12"/>
      <c r="AO1414" s="12"/>
      <c r="AP1414" s="12"/>
      <c r="AQ1414" s="12"/>
      <c r="AR1414" s="12"/>
      <c r="AS1414" s="12"/>
      <c r="AT1414" s="12"/>
      <c r="AU1414" s="12"/>
      <c r="AV1414" s="12"/>
      <c r="AW1414" s="12"/>
      <c r="AX1414" s="12"/>
      <c r="AY1414" s="12"/>
      <c r="AZ1414" s="12"/>
      <c r="BA1414" s="12"/>
      <c r="BB1414" s="12"/>
      <c r="BC1414" s="12"/>
      <c r="BD1414" s="12"/>
      <c r="BE1414" s="12"/>
      <c r="BF1414" s="12"/>
      <c r="BG1414" s="12"/>
      <c r="BH1414" s="12"/>
      <c r="BI1414" s="12"/>
      <c r="BJ1414" s="13"/>
      <c r="BK1414" s="13"/>
      <c r="BL1414" s="13"/>
      <c r="BM1414" s="13"/>
      <c r="BN1414" s="13"/>
    </row>
    <row r="1415" spans="1:66" x14ac:dyDescent="0.25">
      <c r="A1415" s="10"/>
      <c r="B1415" s="10"/>
      <c r="C1415" s="10"/>
      <c r="D1415" s="10"/>
      <c r="E1415" s="10"/>
      <c r="F1415" s="10"/>
      <c r="G1415" s="10"/>
      <c r="H1415" s="10"/>
      <c r="I1415" s="10"/>
      <c r="J1415" s="10"/>
      <c r="K1415" s="11"/>
      <c r="L1415" s="11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2"/>
      <c r="AS1415" s="12"/>
      <c r="AT1415" s="12"/>
      <c r="AU1415" s="12"/>
      <c r="AV1415" s="12"/>
      <c r="AW1415" s="12"/>
      <c r="AX1415" s="12"/>
      <c r="AY1415" s="12"/>
      <c r="AZ1415" s="12"/>
      <c r="BA1415" s="12"/>
      <c r="BB1415" s="12"/>
      <c r="BC1415" s="12"/>
      <c r="BD1415" s="12"/>
      <c r="BE1415" s="12"/>
      <c r="BF1415" s="12"/>
      <c r="BG1415" s="12"/>
      <c r="BH1415" s="12"/>
      <c r="BI1415" s="12"/>
      <c r="BJ1415" s="13"/>
      <c r="BK1415" s="13"/>
      <c r="BL1415" s="13"/>
      <c r="BM1415" s="13"/>
      <c r="BN1415" s="13"/>
    </row>
    <row r="1416" spans="1:66" x14ac:dyDescent="0.25">
      <c r="A1416" s="10"/>
      <c r="B1416" s="10"/>
      <c r="C1416" s="10"/>
      <c r="D1416" s="10"/>
      <c r="E1416" s="10"/>
      <c r="F1416" s="10"/>
      <c r="G1416" s="10"/>
      <c r="H1416" s="10"/>
      <c r="I1416" s="10"/>
      <c r="J1416" s="10"/>
      <c r="K1416" s="11"/>
      <c r="L1416" s="11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2"/>
      <c r="AH1416" s="12"/>
      <c r="AI1416" s="12"/>
      <c r="AJ1416" s="12"/>
      <c r="AK1416" s="12"/>
      <c r="AL1416" s="12"/>
      <c r="AM1416" s="12"/>
      <c r="AN1416" s="12"/>
      <c r="AO1416" s="12"/>
      <c r="AP1416" s="12"/>
      <c r="AQ1416" s="12"/>
      <c r="AR1416" s="12"/>
      <c r="AS1416" s="12"/>
      <c r="AT1416" s="12"/>
      <c r="AU1416" s="12"/>
      <c r="AV1416" s="12"/>
      <c r="AW1416" s="12"/>
      <c r="AX1416" s="12"/>
      <c r="AY1416" s="12"/>
      <c r="AZ1416" s="12"/>
      <c r="BA1416" s="12"/>
      <c r="BB1416" s="12"/>
      <c r="BC1416" s="12"/>
      <c r="BD1416" s="12"/>
      <c r="BE1416" s="12"/>
      <c r="BF1416" s="12"/>
      <c r="BG1416" s="12"/>
      <c r="BH1416" s="12"/>
      <c r="BI1416" s="12"/>
      <c r="BJ1416" s="13"/>
      <c r="BK1416" s="13"/>
      <c r="BL1416" s="13"/>
      <c r="BM1416" s="13"/>
      <c r="BN1416" s="13"/>
    </row>
    <row r="1417" spans="1:66" x14ac:dyDescent="0.25">
      <c r="A1417" s="10"/>
      <c r="B1417" s="10"/>
      <c r="C1417" s="10"/>
      <c r="D1417" s="10"/>
      <c r="E1417" s="10"/>
      <c r="F1417" s="10"/>
      <c r="G1417" s="10"/>
      <c r="H1417" s="10"/>
      <c r="I1417" s="10"/>
      <c r="J1417" s="10"/>
      <c r="K1417" s="11"/>
      <c r="L1417" s="11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2"/>
      <c r="AS1417" s="12"/>
      <c r="AT1417" s="12"/>
      <c r="AU1417" s="12"/>
      <c r="AV1417" s="12"/>
      <c r="AW1417" s="12"/>
      <c r="AX1417" s="12"/>
      <c r="AY1417" s="12"/>
      <c r="AZ1417" s="12"/>
      <c r="BA1417" s="12"/>
      <c r="BB1417" s="12"/>
      <c r="BC1417" s="12"/>
      <c r="BD1417" s="12"/>
      <c r="BE1417" s="12"/>
      <c r="BF1417" s="12"/>
      <c r="BG1417" s="12"/>
      <c r="BH1417" s="12"/>
      <c r="BI1417" s="12"/>
      <c r="BJ1417" s="13"/>
      <c r="BK1417" s="13"/>
      <c r="BL1417" s="13"/>
      <c r="BM1417" s="13"/>
      <c r="BN1417" s="13"/>
    </row>
    <row r="1418" spans="1:66" x14ac:dyDescent="0.25">
      <c r="A1418" s="10"/>
      <c r="B1418" s="10"/>
      <c r="C1418" s="10"/>
      <c r="D1418" s="10"/>
      <c r="E1418" s="10"/>
      <c r="F1418" s="10"/>
      <c r="G1418" s="10"/>
      <c r="H1418" s="10"/>
      <c r="I1418" s="10"/>
      <c r="J1418" s="10"/>
      <c r="K1418" s="11"/>
      <c r="L1418" s="11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12"/>
      <c r="AG1418" s="12"/>
      <c r="AH1418" s="12"/>
      <c r="AI1418" s="12"/>
      <c r="AJ1418" s="12"/>
      <c r="AK1418" s="12"/>
      <c r="AL1418" s="12"/>
      <c r="AM1418" s="12"/>
      <c r="AN1418" s="12"/>
      <c r="AO1418" s="12"/>
      <c r="AP1418" s="12"/>
      <c r="AQ1418" s="12"/>
      <c r="AR1418" s="12"/>
      <c r="AS1418" s="12"/>
      <c r="AT1418" s="12"/>
      <c r="AU1418" s="12"/>
      <c r="AV1418" s="12"/>
      <c r="AW1418" s="12"/>
      <c r="AX1418" s="12"/>
      <c r="AY1418" s="12"/>
      <c r="AZ1418" s="12"/>
      <c r="BA1418" s="12"/>
      <c r="BB1418" s="12"/>
      <c r="BC1418" s="12"/>
      <c r="BD1418" s="12"/>
      <c r="BE1418" s="12"/>
      <c r="BF1418" s="12"/>
      <c r="BG1418" s="12"/>
      <c r="BH1418" s="12"/>
      <c r="BI1418" s="12"/>
      <c r="BJ1418" s="13"/>
      <c r="BK1418" s="13"/>
      <c r="BL1418" s="13"/>
      <c r="BM1418" s="13"/>
      <c r="BN1418" s="13"/>
    </row>
    <row r="1419" spans="1:66" x14ac:dyDescent="0.25">
      <c r="A1419" s="10"/>
      <c r="B1419" s="10"/>
      <c r="C1419" s="10"/>
      <c r="D1419" s="10"/>
      <c r="E1419" s="10"/>
      <c r="F1419" s="10"/>
      <c r="G1419" s="10"/>
      <c r="H1419" s="10"/>
      <c r="I1419" s="10"/>
      <c r="J1419" s="10"/>
      <c r="K1419" s="11"/>
      <c r="L1419" s="11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2"/>
      <c r="AS1419" s="12"/>
      <c r="AT1419" s="12"/>
      <c r="AU1419" s="12"/>
      <c r="AV1419" s="12"/>
      <c r="AW1419" s="12"/>
      <c r="AX1419" s="12"/>
      <c r="AY1419" s="12"/>
      <c r="AZ1419" s="12"/>
      <c r="BA1419" s="12"/>
      <c r="BB1419" s="12"/>
      <c r="BC1419" s="12"/>
      <c r="BD1419" s="12"/>
      <c r="BE1419" s="12"/>
      <c r="BF1419" s="12"/>
      <c r="BG1419" s="12"/>
      <c r="BH1419" s="12"/>
      <c r="BI1419" s="12"/>
      <c r="BJ1419" s="13"/>
      <c r="BK1419" s="13"/>
      <c r="BL1419" s="13"/>
      <c r="BM1419" s="13"/>
      <c r="BN1419" s="13"/>
    </row>
    <row r="1420" spans="1:66" x14ac:dyDescent="0.25">
      <c r="A1420" s="10"/>
      <c r="B1420" s="10"/>
      <c r="C1420" s="10"/>
      <c r="D1420" s="10"/>
      <c r="E1420" s="10"/>
      <c r="F1420" s="10"/>
      <c r="G1420" s="10"/>
      <c r="H1420" s="10"/>
      <c r="I1420" s="10"/>
      <c r="J1420" s="10"/>
      <c r="K1420" s="11"/>
      <c r="L1420" s="11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/>
      <c r="AH1420" s="12"/>
      <c r="AI1420" s="12"/>
      <c r="AJ1420" s="12"/>
      <c r="AK1420" s="12"/>
      <c r="AL1420" s="12"/>
      <c r="AM1420" s="12"/>
      <c r="AN1420" s="12"/>
      <c r="AO1420" s="12"/>
      <c r="AP1420" s="12"/>
      <c r="AQ1420" s="12"/>
      <c r="AR1420" s="12"/>
      <c r="AS1420" s="12"/>
      <c r="AT1420" s="12"/>
      <c r="AU1420" s="12"/>
      <c r="AV1420" s="12"/>
      <c r="AW1420" s="12"/>
      <c r="AX1420" s="12"/>
      <c r="AY1420" s="12"/>
      <c r="AZ1420" s="12"/>
      <c r="BA1420" s="12"/>
      <c r="BB1420" s="12"/>
      <c r="BC1420" s="12"/>
      <c r="BD1420" s="12"/>
      <c r="BE1420" s="12"/>
      <c r="BF1420" s="12"/>
      <c r="BG1420" s="12"/>
      <c r="BH1420" s="12"/>
      <c r="BI1420" s="12"/>
      <c r="BJ1420" s="13"/>
      <c r="BK1420" s="13"/>
      <c r="BL1420" s="13"/>
      <c r="BM1420" s="13"/>
      <c r="BN1420" s="13"/>
    </row>
    <row r="1421" spans="1:66" x14ac:dyDescent="0.25">
      <c r="A1421" s="10"/>
      <c r="B1421" s="10"/>
      <c r="C1421" s="10"/>
      <c r="D1421" s="10"/>
      <c r="E1421" s="10"/>
      <c r="F1421" s="10"/>
      <c r="G1421" s="10"/>
      <c r="H1421" s="10"/>
      <c r="I1421" s="10"/>
      <c r="J1421" s="10"/>
      <c r="K1421" s="11"/>
      <c r="L1421" s="11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2"/>
      <c r="AS1421" s="12"/>
      <c r="AT1421" s="12"/>
      <c r="AU1421" s="12"/>
      <c r="AV1421" s="12"/>
      <c r="AW1421" s="12"/>
      <c r="AX1421" s="12"/>
      <c r="AY1421" s="12"/>
      <c r="AZ1421" s="12"/>
      <c r="BA1421" s="12"/>
      <c r="BB1421" s="12"/>
      <c r="BC1421" s="12"/>
      <c r="BD1421" s="12"/>
      <c r="BE1421" s="12"/>
      <c r="BF1421" s="12"/>
      <c r="BG1421" s="12"/>
      <c r="BH1421" s="12"/>
      <c r="BI1421" s="12"/>
      <c r="BJ1421" s="13"/>
      <c r="BK1421" s="13"/>
      <c r="BL1421" s="13"/>
      <c r="BM1421" s="13"/>
      <c r="BN1421" s="13"/>
    </row>
    <row r="1422" spans="1:66" x14ac:dyDescent="0.25">
      <c r="A1422" s="10"/>
      <c r="B1422" s="10"/>
      <c r="C1422" s="10"/>
      <c r="D1422" s="10"/>
      <c r="E1422" s="10"/>
      <c r="F1422" s="10"/>
      <c r="G1422" s="10"/>
      <c r="H1422" s="10"/>
      <c r="I1422" s="10"/>
      <c r="J1422" s="10"/>
      <c r="K1422" s="11"/>
      <c r="L1422" s="11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/>
      <c r="AH1422" s="12"/>
      <c r="AI1422" s="12"/>
      <c r="AJ1422" s="12"/>
      <c r="AK1422" s="12"/>
      <c r="AL1422" s="12"/>
      <c r="AM1422" s="12"/>
      <c r="AN1422" s="12"/>
      <c r="AO1422" s="12"/>
      <c r="AP1422" s="12"/>
      <c r="AQ1422" s="12"/>
      <c r="AR1422" s="12"/>
      <c r="AS1422" s="12"/>
      <c r="AT1422" s="12"/>
      <c r="AU1422" s="12"/>
      <c r="AV1422" s="12"/>
      <c r="AW1422" s="12"/>
      <c r="AX1422" s="12"/>
      <c r="AY1422" s="12"/>
      <c r="AZ1422" s="12"/>
      <c r="BA1422" s="12"/>
      <c r="BB1422" s="12"/>
      <c r="BC1422" s="12"/>
      <c r="BD1422" s="12"/>
      <c r="BE1422" s="12"/>
      <c r="BF1422" s="12"/>
      <c r="BG1422" s="12"/>
      <c r="BH1422" s="12"/>
      <c r="BI1422" s="12"/>
      <c r="BJ1422" s="13"/>
      <c r="BK1422" s="13"/>
      <c r="BL1422" s="13"/>
      <c r="BM1422" s="13"/>
      <c r="BN1422" s="13"/>
    </row>
    <row r="1423" spans="1:66" x14ac:dyDescent="0.25">
      <c r="A1423" s="10"/>
      <c r="B1423" s="10"/>
      <c r="C1423" s="10"/>
      <c r="D1423" s="10"/>
      <c r="E1423" s="10"/>
      <c r="F1423" s="10"/>
      <c r="G1423" s="10"/>
      <c r="H1423" s="10"/>
      <c r="I1423" s="10"/>
      <c r="J1423" s="10"/>
      <c r="K1423" s="11"/>
      <c r="L1423" s="11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2"/>
      <c r="AS1423" s="12"/>
      <c r="AT1423" s="12"/>
      <c r="AU1423" s="12"/>
      <c r="AV1423" s="12"/>
      <c r="AW1423" s="12"/>
      <c r="AX1423" s="12"/>
      <c r="AY1423" s="12"/>
      <c r="AZ1423" s="12"/>
      <c r="BA1423" s="12"/>
      <c r="BB1423" s="12"/>
      <c r="BC1423" s="12"/>
      <c r="BD1423" s="12"/>
      <c r="BE1423" s="12"/>
      <c r="BF1423" s="12"/>
      <c r="BG1423" s="12"/>
      <c r="BH1423" s="12"/>
      <c r="BI1423" s="12"/>
      <c r="BJ1423" s="13"/>
      <c r="BK1423" s="13"/>
      <c r="BL1423" s="13"/>
      <c r="BM1423" s="13"/>
      <c r="BN1423" s="13"/>
    </row>
    <row r="1424" spans="1:66" x14ac:dyDescent="0.25">
      <c r="A1424" s="10"/>
      <c r="B1424" s="10"/>
      <c r="C1424" s="10"/>
      <c r="D1424" s="10"/>
      <c r="E1424" s="10"/>
      <c r="F1424" s="10"/>
      <c r="G1424" s="10"/>
      <c r="H1424" s="10"/>
      <c r="I1424" s="10"/>
      <c r="J1424" s="10"/>
      <c r="K1424" s="11"/>
      <c r="L1424" s="11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2"/>
      <c r="AT1424" s="12"/>
      <c r="AU1424" s="12"/>
      <c r="AV1424" s="12"/>
      <c r="AW1424" s="12"/>
      <c r="AX1424" s="12"/>
      <c r="AY1424" s="12"/>
      <c r="AZ1424" s="12"/>
      <c r="BA1424" s="12"/>
      <c r="BB1424" s="12"/>
      <c r="BC1424" s="12"/>
      <c r="BD1424" s="12"/>
      <c r="BE1424" s="12"/>
      <c r="BF1424" s="12"/>
      <c r="BG1424" s="12"/>
      <c r="BH1424" s="12"/>
      <c r="BI1424" s="12"/>
      <c r="BJ1424" s="13"/>
      <c r="BK1424" s="13"/>
      <c r="BL1424" s="13"/>
      <c r="BM1424" s="13"/>
      <c r="BN1424" s="13"/>
    </row>
    <row r="1425" spans="1:66" x14ac:dyDescent="0.25">
      <c r="A1425" s="10"/>
      <c r="B1425" s="10"/>
      <c r="C1425" s="10"/>
      <c r="D1425" s="10"/>
      <c r="E1425" s="10"/>
      <c r="F1425" s="10"/>
      <c r="G1425" s="10"/>
      <c r="H1425" s="10"/>
      <c r="I1425" s="10"/>
      <c r="J1425" s="10"/>
      <c r="K1425" s="11"/>
      <c r="L1425" s="11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2"/>
      <c r="AS1425" s="12"/>
      <c r="AT1425" s="12"/>
      <c r="AU1425" s="12"/>
      <c r="AV1425" s="12"/>
      <c r="AW1425" s="12"/>
      <c r="AX1425" s="12"/>
      <c r="AY1425" s="12"/>
      <c r="AZ1425" s="12"/>
      <c r="BA1425" s="12"/>
      <c r="BB1425" s="12"/>
      <c r="BC1425" s="12"/>
      <c r="BD1425" s="12"/>
      <c r="BE1425" s="12"/>
      <c r="BF1425" s="12"/>
      <c r="BG1425" s="12"/>
      <c r="BH1425" s="12"/>
      <c r="BI1425" s="12"/>
      <c r="BJ1425" s="13"/>
      <c r="BK1425" s="13"/>
      <c r="BL1425" s="13"/>
      <c r="BM1425" s="13"/>
      <c r="BN1425" s="13"/>
    </row>
    <row r="1426" spans="1:66" x14ac:dyDescent="0.25">
      <c r="A1426" s="10"/>
      <c r="B1426" s="10"/>
      <c r="C1426" s="10"/>
      <c r="D1426" s="10"/>
      <c r="E1426" s="10"/>
      <c r="F1426" s="10"/>
      <c r="G1426" s="10"/>
      <c r="H1426" s="10"/>
      <c r="I1426" s="10"/>
      <c r="J1426" s="10"/>
      <c r="K1426" s="11"/>
      <c r="L1426" s="11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/>
      <c r="AH1426" s="12"/>
      <c r="AI1426" s="12"/>
      <c r="AJ1426" s="12"/>
      <c r="AK1426" s="12"/>
      <c r="AL1426" s="12"/>
      <c r="AM1426" s="12"/>
      <c r="AN1426" s="12"/>
      <c r="AO1426" s="12"/>
      <c r="AP1426" s="12"/>
      <c r="AQ1426" s="12"/>
      <c r="AR1426" s="12"/>
      <c r="AS1426" s="12"/>
      <c r="AT1426" s="12"/>
      <c r="AU1426" s="12"/>
      <c r="AV1426" s="12"/>
      <c r="AW1426" s="12"/>
      <c r="AX1426" s="12"/>
      <c r="AY1426" s="12"/>
      <c r="AZ1426" s="12"/>
      <c r="BA1426" s="12"/>
      <c r="BB1426" s="12"/>
      <c r="BC1426" s="12"/>
      <c r="BD1426" s="12"/>
      <c r="BE1426" s="12"/>
      <c r="BF1426" s="12"/>
      <c r="BG1426" s="12"/>
      <c r="BH1426" s="12"/>
      <c r="BI1426" s="12"/>
      <c r="BJ1426" s="13"/>
      <c r="BK1426" s="13"/>
      <c r="BL1426" s="13"/>
      <c r="BM1426" s="13"/>
      <c r="BN1426" s="13"/>
    </row>
    <row r="1427" spans="1:66" x14ac:dyDescent="0.25">
      <c r="A1427" s="10"/>
      <c r="B1427" s="10"/>
      <c r="C1427" s="10"/>
      <c r="D1427" s="10"/>
      <c r="E1427" s="10"/>
      <c r="F1427" s="10"/>
      <c r="G1427" s="10"/>
      <c r="H1427" s="10"/>
      <c r="I1427" s="10"/>
      <c r="J1427" s="10"/>
      <c r="K1427" s="11"/>
      <c r="L1427" s="11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2"/>
      <c r="AS1427" s="12"/>
      <c r="AT1427" s="12"/>
      <c r="AU1427" s="12"/>
      <c r="AV1427" s="12"/>
      <c r="AW1427" s="12"/>
      <c r="AX1427" s="12"/>
      <c r="AY1427" s="12"/>
      <c r="AZ1427" s="12"/>
      <c r="BA1427" s="12"/>
      <c r="BB1427" s="12"/>
      <c r="BC1427" s="12"/>
      <c r="BD1427" s="12"/>
      <c r="BE1427" s="12"/>
      <c r="BF1427" s="12"/>
      <c r="BG1427" s="12"/>
      <c r="BH1427" s="12"/>
      <c r="BI1427" s="12"/>
      <c r="BJ1427" s="13"/>
      <c r="BK1427" s="13"/>
      <c r="BL1427" s="13"/>
      <c r="BM1427" s="13"/>
      <c r="BN1427" s="13"/>
    </row>
    <row r="1428" spans="1:66" x14ac:dyDescent="0.25">
      <c r="A1428" s="10"/>
      <c r="B1428" s="10"/>
      <c r="C1428" s="10"/>
      <c r="D1428" s="10"/>
      <c r="E1428" s="10"/>
      <c r="F1428" s="10"/>
      <c r="G1428" s="10"/>
      <c r="H1428" s="10"/>
      <c r="I1428" s="10"/>
      <c r="J1428" s="10"/>
      <c r="K1428" s="11"/>
      <c r="L1428" s="11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/>
      <c r="AN1428" s="12"/>
      <c r="AO1428" s="12"/>
      <c r="AP1428" s="12"/>
      <c r="AQ1428" s="12"/>
      <c r="AR1428" s="12"/>
      <c r="AS1428" s="12"/>
      <c r="AT1428" s="12"/>
      <c r="AU1428" s="12"/>
      <c r="AV1428" s="12"/>
      <c r="AW1428" s="12"/>
      <c r="AX1428" s="12"/>
      <c r="AY1428" s="12"/>
      <c r="AZ1428" s="12"/>
      <c r="BA1428" s="12"/>
      <c r="BB1428" s="12"/>
      <c r="BC1428" s="12"/>
      <c r="BD1428" s="12"/>
      <c r="BE1428" s="12"/>
      <c r="BF1428" s="12"/>
      <c r="BG1428" s="12"/>
      <c r="BH1428" s="12"/>
      <c r="BI1428" s="12"/>
      <c r="BJ1428" s="13"/>
      <c r="BK1428" s="13"/>
      <c r="BL1428" s="13"/>
      <c r="BM1428" s="13"/>
      <c r="BN1428" s="13"/>
    </row>
    <row r="1429" spans="1:66" x14ac:dyDescent="0.25">
      <c r="A1429" s="10"/>
      <c r="B1429" s="10"/>
      <c r="C1429" s="10"/>
      <c r="D1429" s="10"/>
      <c r="E1429" s="10"/>
      <c r="F1429" s="10"/>
      <c r="G1429" s="10"/>
      <c r="H1429" s="10"/>
      <c r="I1429" s="10"/>
      <c r="J1429" s="10"/>
      <c r="K1429" s="11"/>
      <c r="L1429" s="11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2"/>
      <c r="AX1429" s="12"/>
      <c r="AY1429" s="12"/>
      <c r="AZ1429" s="12"/>
      <c r="BA1429" s="12"/>
      <c r="BB1429" s="12"/>
      <c r="BC1429" s="12"/>
      <c r="BD1429" s="12"/>
      <c r="BE1429" s="12"/>
      <c r="BF1429" s="12"/>
      <c r="BG1429" s="12"/>
      <c r="BH1429" s="12"/>
      <c r="BI1429" s="12"/>
      <c r="BJ1429" s="13"/>
      <c r="BK1429" s="13"/>
      <c r="BL1429" s="13"/>
      <c r="BM1429" s="13"/>
      <c r="BN1429" s="13"/>
    </row>
    <row r="1430" spans="1:66" x14ac:dyDescent="0.25">
      <c r="A1430" s="10"/>
      <c r="B1430" s="10"/>
      <c r="C1430" s="10"/>
      <c r="D1430" s="10"/>
      <c r="E1430" s="10"/>
      <c r="F1430" s="10"/>
      <c r="G1430" s="10"/>
      <c r="H1430" s="10"/>
      <c r="I1430" s="10"/>
      <c r="J1430" s="10"/>
      <c r="K1430" s="11"/>
      <c r="L1430" s="11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2"/>
      <c r="AF1430" s="12"/>
      <c r="AG1430" s="12"/>
      <c r="AH1430" s="12"/>
      <c r="AI1430" s="12"/>
      <c r="AJ1430" s="12"/>
      <c r="AK1430" s="12"/>
      <c r="AL1430" s="12"/>
      <c r="AM1430" s="12"/>
      <c r="AN1430" s="12"/>
      <c r="AO1430" s="12"/>
      <c r="AP1430" s="12"/>
      <c r="AQ1430" s="12"/>
      <c r="AR1430" s="12"/>
      <c r="AS1430" s="12"/>
      <c r="AT1430" s="12"/>
      <c r="AU1430" s="12"/>
      <c r="AV1430" s="12"/>
      <c r="AW1430" s="12"/>
      <c r="AX1430" s="12"/>
      <c r="AY1430" s="12"/>
      <c r="AZ1430" s="12"/>
      <c r="BA1430" s="12"/>
      <c r="BB1430" s="12"/>
      <c r="BC1430" s="12"/>
      <c r="BD1430" s="12"/>
      <c r="BE1430" s="12"/>
      <c r="BF1430" s="12"/>
      <c r="BG1430" s="12"/>
      <c r="BH1430" s="12"/>
      <c r="BI1430" s="12"/>
      <c r="BJ1430" s="13"/>
      <c r="BK1430" s="13"/>
      <c r="BL1430" s="13"/>
      <c r="BM1430" s="13"/>
      <c r="BN1430" s="13"/>
    </row>
    <row r="1431" spans="1:66" x14ac:dyDescent="0.25">
      <c r="A1431" s="10"/>
      <c r="B1431" s="10"/>
      <c r="C1431" s="10"/>
      <c r="D1431" s="10"/>
      <c r="E1431" s="10"/>
      <c r="F1431" s="10"/>
      <c r="G1431" s="10"/>
      <c r="H1431" s="10"/>
      <c r="I1431" s="10"/>
      <c r="J1431" s="10"/>
      <c r="K1431" s="11"/>
      <c r="L1431" s="11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2"/>
      <c r="AS1431" s="12"/>
      <c r="AT1431" s="12"/>
      <c r="AU1431" s="12"/>
      <c r="AV1431" s="12"/>
      <c r="AW1431" s="12"/>
      <c r="AX1431" s="12"/>
      <c r="AY1431" s="12"/>
      <c r="AZ1431" s="12"/>
      <c r="BA1431" s="12"/>
      <c r="BB1431" s="12"/>
      <c r="BC1431" s="12"/>
      <c r="BD1431" s="12"/>
      <c r="BE1431" s="12"/>
      <c r="BF1431" s="12"/>
      <c r="BG1431" s="12"/>
      <c r="BH1431" s="12"/>
      <c r="BI1431" s="12"/>
      <c r="BJ1431" s="13"/>
      <c r="BK1431" s="13"/>
      <c r="BL1431" s="13"/>
      <c r="BM1431" s="13"/>
      <c r="BN1431" s="13"/>
    </row>
    <row r="1432" spans="1:66" x14ac:dyDescent="0.25">
      <c r="A1432" s="10"/>
      <c r="B1432" s="10"/>
      <c r="C1432" s="10"/>
      <c r="D1432" s="10"/>
      <c r="E1432" s="10"/>
      <c r="F1432" s="10"/>
      <c r="G1432" s="10"/>
      <c r="H1432" s="10"/>
      <c r="I1432" s="10"/>
      <c r="J1432" s="10"/>
      <c r="K1432" s="11"/>
      <c r="L1432" s="11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/>
      <c r="AN1432" s="12"/>
      <c r="AO1432" s="12"/>
      <c r="AP1432" s="12"/>
      <c r="AQ1432" s="12"/>
      <c r="AR1432" s="12"/>
      <c r="AS1432" s="12"/>
      <c r="AT1432" s="12"/>
      <c r="AU1432" s="12"/>
      <c r="AV1432" s="12"/>
      <c r="AW1432" s="12"/>
      <c r="AX1432" s="12"/>
      <c r="AY1432" s="12"/>
      <c r="AZ1432" s="12"/>
      <c r="BA1432" s="12"/>
      <c r="BB1432" s="12"/>
      <c r="BC1432" s="12"/>
      <c r="BD1432" s="12"/>
      <c r="BE1432" s="12"/>
      <c r="BF1432" s="12"/>
      <c r="BG1432" s="12"/>
      <c r="BH1432" s="12"/>
      <c r="BI1432" s="12"/>
      <c r="BJ1432" s="13"/>
      <c r="BK1432" s="13"/>
      <c r="BL1432" s="13"/>
      <c r="BM1432" s="13"/>
      <c r="BN1432" s="13"/>
    </row>
    <row r="1433" spans="1:66" x14ac:dyDescent="0.25">
      <c r="A1433" s="10"/>
      <c r="B1433" s="10"/>
      <c r="C1433" s="10"/>
      <c r="D1433" s="10"/>
      <c r="E1433" s="10"/>
      <c r="F1433" s="10"/>
      <c r="G1433" s="10"/>
      <c r="H1433" s="10"/>
      <c r="I1433" s="10"/>
      <c r="J1433" s="10"/>
      <c r="K1433" s="11"/>
      <c r="L1433" s="11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/>
      <c r="AX1433" s="12"/>
      <c r="AY1433" s="12"/>
      <c r="AZ1433" s="12"/>
      <c r="BA1433" s="12"/>
      <c r="BB1433" s="12"/>
      <c r="BC1433" s="12"/>
      <c r="BD1433" s="12"/>
      <c r="BE1433" s="12"/>
      <c r="BF1433" s="12"/>
      <c r="BG1433" s="12"/>
      <c r="BH1433" s="12"/>
      <c r="BI1433" s="12"/>
      <c r="BJ1433" s="13"/>
      <c r="BK1433" s="13"/>
      <c r="BL1433" s="13"/>
      <c r="BM1433" s="13"/>
      <c r="BN1433" s="13"/>
    </row>
    <row r="1434" spans="1:66" x14ac:dyDescent="0.25">
      <c r="A1434" s="10"/>
      <c r="B1434" s="10"/>
      <c r="C1434" s="10"/>
      <c r="D1434" s="10"/>
      <c r="E1434" s="10"/>
      <c r="F1434" s="10"/>
      <c r="G1434" s="10"/>
      <c r="H1434" s="10"/>
      <c r="I1434" s="10"/>
      <c r="J1434" s="10"/>
      <c r="K1434" s="11"/>
      <c r="L1434" s="11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12"/>
      <c r="AH1434" s="12"/>
      <c r="AI1434" s="12"/>
      <c r="AJ1434" s="12"/>
      <c r="AK1434" s="12"/>
      <c r="AL1434" s="12"/>
      <c r="AM1434" s="12"/>
      <c r="AN1434" s="12"/>
      <c r="AO1434" s="12"/>
      <c r="AP1434" s="12"/>
      <c r="AQ1434" s="12"/>
      <c r="AR1434" s="12"/>
      <c r="AS1434" s="12"/>
      <c r="AT1434" s="12"/>
      <c r="AU1434" s="12"/>
      <c r="AV1434" s="12"/>
      <c r="AW1434" s="12"/>
      <c r="AX1434" s="12"/>
      <c r="AY1434" s="12"/>
      <c r="AZ1434" s="12"/>
      <c r="BA1434" s="12"/>
      <c r="BB1434" s="12"/>
      <c r="BC1434" s="12"/>
      <c r="BD1434" s="12"/>
      <c r="BE1434" s="12"/>
      <c r="BF1434" s="12"/>
      <c r="BG1434" s="12"/>
      <c r="BH1434" s="12"/>
      <c r="BI1434" s="12"/>
      <c r="BJ1434" s="13"/>
      <c r="BK1434" s="13"/>
      <c r="BL1434" s="13"/>
      <c r="BM1434" s="13"/>
      <c r="BN1434" s="13"/>
    </row>
    <row r="1435" spans="1:66" x14ac:dyDescent="0.25">
      <c r="A1435" s="10"/>
      <c r="B1435" s="10"/>
      <c r="C1435" s="10"/>
      <c r="D1435" s="10"/>
      <c r="E1435" s="10"/>
      <c r="F1435" s="10"/>
      <c r="G1435" s="10"/>
      <c r="H1435" s="10"/>
      <c r="I1435" s="10"/>
      <c r="J1435" s="10"/>
      <c r="K1435" s="11"/>
      <c r="L1435" s="11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2"/>
      <c r="AS1435" s="12"/>
      <c r="AT1435" s="12"/>
      <c r="AU1435" s="12"/>
      <c r="AV1435" s="12"/>
      <c r="AW1435" s="12"/>
      <c r="AX1435" s="12"/>
      <c r="AY1435" s="12"/>
      <c r="AZ1435" s="12"/>
      <c r="BA1435" s="12"/>
      <c r="BB1435" s="12"/>
      <c r="BC1435" s="12"/>
      <c r="BD1435" s="12"/>
      <c r="BE1435" s="12"/>
      <c r="BF1435" s="12"/>
      <c r="BG1435" s="12"/>
      <c r="BH1435" s="12"/>
      <c r="BI1435" s="12"/>
      <c r="BJ1435" s="13"/>
      <c r="BK1435" s="13"/>
      <c r="BL1435" s="13"/>
      <c r="BM1435" s="13"/>
      <c r="BN1435" s="13"/>
    </row>
    <row r="1436" spans="1:66" x14ac:dyDescent="0.25">
      <c r="A1436" s="10"/>
      <c r="B1436" s="10"/>
      <c r="C1436" s="10"/>
      <c r="D1436" s="10"/>
      <c r="E1436" s="10"/>
      <c r="F1436" s="10"/>
      <c r="G1436" s="10"/>
      <c r="H1436" s="10"/>
      <c r="I1436" s="10"/>
      <c r="J1436" s="10"/>
      <c r="K1436" s="11"/>
      <c r="L1436" s="11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/>
      <c r="AH1436" s="12"/>
      <c r="AI1436" s="12"/>
      <c r="AJ1436" s="12"/>
      <c r="AK1436" s="12"/>
      <c r="AL1436" s="12"/>
      <c r="AM1436" s="12"/>
      <c r="AN1436" s="12"/>
      <c r="AO1436" s="12"/>
      <c r="AP1436" s="12"/>
      <c r="AQ1436" s="12"/>
      <c r="AR1436" s="12"/>
      <c r="AS1436" s="12"/>
      <c r="AT1436" s="12"/>
      <c r="AU1436" s="12"/>
      <c r="AV1436" s="12"/>
      <c r="AW1436" s="12"/>
      <c r="AX1436" s="12"/>
      <c r="AY1436" s="12"/>
      <c r="AZ1436" s="12"/>
      <c r="BA1436" s="12"/>
      <c r="BB1436" s="12"/>
      <c r="BC1436" s="12"/>
      <c r="BD1436" s="12"/>
      <c r="BE1436" s="12"/>
      <c r="BF1436" s="12"/>
      <c r="BG1436" s="12"/>
      <c r="BH1436" s="12"/>
      <c r="BI1436" s="12"/>
      <c r="BJ1436" s="13"/>
      <c r="BK1436" s="13"/>
      <c r="BL1436" s="13"/>
      <c r="BM1436" s="13"/>
      <c r="BN1436" s="13"/>
    </row>
    <row r="1437" spans="1:66" x14ac:dyDescent="0.25">
      <c r="A1437" s="10"/>
      <c r="B1437" s="10"/>
      <c r="C1437" s="10"/>
      <c r="D1437" s="10"/>
      <c r="E1437" s="10"/>
      <c r="F1437" s="10"/>
      <c r="G1437" s="10"/>
      <c r="H1437" s="10"/>
      <c r="I1437" s="10"/>
      <c r="J1437" s="10"/>
      <c r="K1437" s="11"/>
      <c r="L1437" s="11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2"/>
      <c r="AS1437" s="12"/>
      <c r="AT1437" s="12"/>
      <c r="AU1437" s="12"/>
      <c r="AV1437" s="12"/>
      <c r="AW1437" s="12"/>
      <c r="AX1437" s="12"/>
      <c r="AY1437" s="12"/>
      <c r="AZ1437" s="12"/>
      <c r="BA1437" s="12"/>
      <c r="BB1437" s="12"/>
      <c r="BC1437" s="12"/>
      <c r="BD1437" s="12"/>
      <c r="BE1437" s="12"/>
      <c r="BF1437" s="12"/>
      <c r="BG1437" s="12"/>
      <c r="BH1437" s="12"/>
      <c r="BI1437" s="12"/>
      <c r="BJ1437" s="13"/>
      <c r="BK1437" s="13"/>
      <c r="BL1437" s="13"/>
      <c r="BM1437" s="13"/>
      <c r="BN1437" s="13"/>
    </row>
    <row r="1438" spans="1:66" x14ac:dyDescent="0.25">
      <c r="A1438" s="10"/>
      <c r="B1438" s="10"/>
      <c r="C1438" s="10"/>
      <c r="D1438" s="10"/>
      <c r="E1438" s="10"/>
      <c r="F1438" s="10"/>
      <c r="G1438" s="10"/>
      <c r="H1438" s="10"/>
      <c r="I1438" s="10"/>
      <c r="J1438" s="10"/>
      <c r="K1438" s="11"/>
      <c r="L1438" s="11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  <c r="AL1438" s="12"/>
      <c r="AM1438" s="12"/>
      <c r="AN1438" s="12"/>
      <c r="AO1438" s="12"/>
      <c r="AP1438" s="12"/>
      <c r="AQ1438" s="12"/>
      <c r="AR1438" s="12"/>
      <c r="AS1438" s="12"/>
      <c r="AT1438" s="12"/>
      <c r="AU1438" s="12"/>
      <c r="AV1438" s="12"/>
      <c r="AW1438" s="12"/>
      <c r="AX1438" s="12"/>
      <c r="AY1438" s="12"/>
      <c r="AZ1438" s="12"/>
      <c r="BA1438" s="12"/>
      <c r="BB1438" s="12"/>
      <c r="BC1438" s="12"/>
      <c r="BD1438" s="12"/>
      <c r="BE1438" s="12"/>
      <c r="BF1438" s="12"/>
      <c r="BG1438" s="12"/>
      <c r="BH1438" s="12"/>
      <c r="BI1438" s="12"/>
      <c r="BJ1438" s="13"/>
      <c r="BK1438" s="13"/>
      <c r="BL1438" s="13"/>
      <c r="BM1438" s="13"/>
      <c r="BN1438" s="13"/>
    </row>
    <row r="1439" spans="1:66" x14ac:dyDescent="0.25">
      <c r="A1439" s="10"/>
      <c r="B1439" s="10"/>
      <c r="C1439" s="10"/>
      <c r="D1439" s="10"/>
      <c r="E1439" s="10"/>
      <c r="F1439" s="10"/>
      <c r="G1439" s="10"/>
      <c r="H1439" s="10"/>
      <c r="I1439" s="10"/>
      <c r="J1439" s="10"/>
      <c r="K1439" s="11"/>
      <c r="L1439" s="11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2"/>
      <c r="AS1439" s="12"/>
      <c r="AT1439" s="12"/>
      <c r="AU1439" s="12"/>
      <c r="AV1439" s="12"/>
      <c r="AW1439" s="12"/>
      <c r="AX1439" s="12"/>
      <c r="AY1439" s="12"/>
      <c r="AZ1439" s="12"/>
      <c r="BA1439" s="12"/>
      <c r="BB1439" s="12"/>
      <c r="BC1439" s="12"/>
      <c r="BD1439" s="12"/>
      <c r="BE1439" s="12"/>
      <c r="BF1439" s="12"/>
      <c r="BG1439" s="12"/>
      <c r="BH1439" s="12"/>
      <c r="BI1439" s="12"/>
      <c r="BJ1439" s="13"/>
      <c r="BK1439" s="13"/>
      <c r="BL1439" s="13"/>
      <c r="BM1439" s="13"/>
      <c r="BN1439" s="13"/>
    </row>
    <row r="1440" spans="1:66" x14ac:dyDescent="0.25">
      <c r="A1440" s="10"/>
      <c r="B1440" s="10"/>
      <c r="C1440" s="10"/>
      <c r="D1440" s="10"/>
      <c r="E1440" s="10"/>
      <c r="F1440" s="10"/>
      <c r="G1440" s="10"/>
      <c r="H1440" s="10"/>
      <c r="I1440" s="10"/>
      <c r="J1440" s="10"/>
      <c r="K1440" s="11"/>
      <c r="L1440" s="11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/>
      <c r="AH1440" s="12"/>
      <c r="AI1440" s="12"/>
      <c r="AJ1440" s="12"/>
      <c r="AK1440" s="12"/>
      <c r="AL1440" s="12"/>
      <c r="AM1440" s="12"/>
      <c r="AN1440" s="12"/>
      <c r="AO1440" s="12"/>
      <c r="AP1440" s="12"/>
      <c r="AQ1440" s="12"/>
      <c r="AR1440" s="12"/>
      <c r="AS1440" s="12"/>
      <c r="AT1440" s="12"/>
      <c r="AU1440" s="12"/>
      <c r="AV1440" s="12"/>
      <c r="AW1440" s="12"/>
      <c r="AX1440" s="12"/>
      <c r="AY1440" s="12"/>
      <c r="AZ1440" s="12"/>
      <c r="BA1440" s="12"/>
      <c r="BB1440" s="12"/>
      <c r="BC1440" s="12"/>
      <c r="BD1440" s="12"/>
      <c r="BE1440" s="12"/>
      <c r="BF1440" s="12"/>
      <c r="BG1440" s="12"/>
      <c r="BH1440" s="12"/>
      <c r="BI1440" s="12"/>
      <c r="BJ1440" s="13"/>
      <c r="BK1440" s="13"/>
      <c r="BL1440" s="13"/>
      <c r="BM1440" s="13"/>
      <c r="BN1440" s="13"/>
    </row>
    <row r="1441" spans="1:66" x14ac:dyDescent="0.25">
      <c r="A1441" s="10"/>
      <c r="B1441" s="10"/>
      <c r="C1441" s="10"/>
      <c r="D1441" s="10"/>
      <c r="E1441" s="10"/>
      <c r="F1441" s="10"/>
      <c r="G1441" s="10"/>
      <c r="H1441" s="10"/>
      <c r="I1441" s="10"/>
      <c r="J1441" s="10"/>
      <c r="K1441" s="11"/>
      <c r="L1441" s="11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2"/>
      <c r="AS1441" s="12"/>
      <c r="AT1441" s="12"/>
      <c r="AU1441" s="12"/>
      <c r="AV1441" s="12"/>
      <c r="AW1441" s="12"/>
      <c r="AX1441" s="12"/>
      <c r="AY1441" s="12"/>
      <c r="AZ1441" s="12"/>
      <c r="BA1441" s="12"/>
      <c r="BB1441" s="12"/>
      <c r="BC1441" s="12"/>
      <c r="BD1441" s="12"/>
      <c r="BE1441" s="12"/>
      <c r="BF1441" s="12"/>
      <c r="BG1441" s="12"/>
      <c r="BH1441" s="12"/>
      <c r="BI1441" s="12"/>
      <c r="BJ1441" s="13"/>
      <c r="BK1441" s="13"/>
      <c r="BL1441" s="13"/>
      <c r="BM1441" s="13"/>
      <c r="BN1441" s="13"/>
    </row>
    <row r="1442" spans="1:66" x14ac:dyDescent="0.25">
      <c r="A1442" s="10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/>
      <c r="AH1442" s="12"/>
      <c r="AI1442" s="12"/>
      <c r="AJ1442" s="12"/>
      <c r="AK1442" s="12"/>
      <c r="AL1442" s="12"/>
      <c r="AM1442" s="12"/>
      <c r="AN1442" s="12"/>
      <c r="AO1442" s="12"/>
      <c r="AP1442" s="12"/>
      <c r="AQ1442" s="12"/>
      <c r="AR1442" s="12"/>
      <c r="AS1442" s="12"/>
      <c r="AT1442" s="12"/>
      <c r="AU1442" s="12"/>
      <c r="AV1442" s="12"/>
      <c r="AW1442" s="12"/>
      <c r="AX1442" s="12"/>
      <c r="AY1442" s="12"/>
      <c r="AZ1442" s="12"/>
      <c r="BA1442" s="12"/>
      <c r="BB1442" s="12"/>
      <c r="BC1442" s="12"/>
      <c r="BD1442" s="12"/>
      <c r="BE1442" s="12"/>
      <c r="BF1442" s="12"/>
      <c r="BG1442" s="12"/>
      <c r="BH1442" s="12"/>
      <c r="BI1442" s="12"/>
      <c r="BJ1442" s="13"/>
      <c r="BK1442" s="13"/>
      <c r="BL1442" s="13"/>
      <c r="BM1442" s="13"/>
      <c r="BN1442" s="13"/>
    </row>
    <row r="1443" spans="1:66" x14ac:dyDescent="0.25">
      <c r="A1443" s="10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2"/>
      <c r="AS1443" s="12"/>
      <c r="AT1443" s="12"/>
      <c r="AU1443" s="12"/>
      <c r="AV1443" s="12"/>
      <c r="AW1443" s="12"/>
      <c r="AX1443" s="12"/>
      <c r="AY1443" s="12"/>
      <c r="AZ1443" s="12"/>
      <c r="BA1443" s="12"/>
      <c r="BB1443" s="12"/>
      <c r="BC1443" s="12"/>
      <c r="BD1443" s="12"/>
      <c r="BE1443" s="12"/>
      <c r="BF1443" s="12"/>
      <c r="BG1443" s="12"/>
      <c r="BH1443" s="12"/>
      <c r="BI1443" s="12"/>
      <c r="BJ1443" s="13"/>
      <c r="BK1443" s="13"/>
      <c r="BL1443" s="13"/>
      <c r="BM1443" s="13"/>
      <c r="BN1443" s="13"/>
    </row>
    <row r="1444" spans="1:66" x14ac:dyDescent="0.25">
      <c r="A1444" s="10"/>
      <c r="B1444" s="10"/>
      <c r="C1444" s="10"/>
      <c r="D1444" s="10"/>
      <c r="E1444" s="10"/>
      <c r="F1444" s="10"/>
      <c r="G1444" s="10"/>
      <c r="H1444" s="10"/>
      <c r="I1444" s="10"/>
      <c r="J1444" s="10"/>
      <c r="K1444" s="11"/>
      <c r="L1444" s="11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12"/>
      <c r="AP1444" s="12"/>
      <c r="AQ1444" s="12"/>
      <c r="AR1444" s="12"/>
      <c r="AS1444" s="12"/>
      <c r="AT1444" s="12"/>
      <c r="AU1444" s="12"/>
      <c r="AV1444" s="12"/>
      <c r="AW1444" s="12"/>
      <c r="AX1444" s="12"/>
      <c r="AY1444" s="12"/>
      <c r="AZ1444" s="12"/>
      <c r="BA1444" s="12"/>
      <c r="BB1444" s="12"/>
      <c r="BC1444" s="12"/>
      <c r="BD1444" s="12"/>
      <c r="BE1444" s="12"/>
      <c r="BF1444" s="12"/>
      <c r="BG1444" s="12"/>
      <c r="BH1444" s="12"/>
      <c r="BI1444" s="12"/>
      <c r="BJ1444" s="13"/>
      <c r="BK1444" s="13"/>
      <c r="BL1444" s="13"/>
      <c r="BM1444" s="13"/>
      <c r="BN1444" s="13"/>
    </row>
    <row r="1445" spans="1:66" x14ac:dyDescent="0.25">
      <c r="A1445" s="10"/>
      <c r="B1445" s="10"/>
      <c r="C1445" s="10"/>
      <c r="D1445" s="10"/>
      <c r="E1445" s="10"/>
      <c r="F1445" s="10"/>
      <c r="G1445" s="10"/>
      <c r="H1445" s="10"/>
      <c r="I1445" s="10"/>
      <c r="J1445" s="10"/>
      <c r="K1445" s="11"/>
      <c r="L1445" s="11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2"/>
      <c r="AS1445" s="12"/>
      <c r="AT1445" s="12"/>
      <c r="AU1445" s="12"/>
      <c r="AV1445" s="12"/>
      <c r="AW1445" s="12"/>
      <c r="AX1445" s="12"/>
      <c r="AY1445" s="12"/>
      <c r="AZ1445" s="12"/>
      <c r="BA1445" s="12"/>
      <c r="BB1445" s="12"/>
      <c r="BC1445" s="12"/>
      <c r="BD1445" s="12"/>
      <c r="BE1445" s="12"/>
      <c r="BF1445" s="12"/>
      <c r="BG1445" s="12"/>
      <c r="BH1445" s="12"/>
      <c r="BI1445" s="12"/>
      <c r="BJ1445" s="13"/>
      <c r="BK1445" s="13"/>
      <c r="BL1445" s="13"/>
      <c r="BM1445" s="13"/>
      <c r="BN1445" s="13"/>
    </row>
    <row r="1446" spans="1:66" x14ac:dyDescent="0.25">
      <c r="A1446" s="10"/>
      <c r="B1446" s="10"/>
      <c r="C1446" s="10"/>
      <c r="D1446" s="10"/>
      <c r="E1446" s="10"/>
      <c r="F1446" s="10"/>
      <c r="G1446" s="10"/>
      <c r="H1446" s="10"/>
      <c r="I1446" s="10"/>
      <c r="J1446" s="10"/>
      <c r="K1446" s="11"/>
      <c r="L1446" s="11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  <c r="AF1446" s="12"/>
      <c r="AG1446" s="12"/>
      <c r="AH1446" s="12"/>
      <c r="AI1446" s="12"/>
      <c r="AJ1446" s="12"/>
      <c r="AK1446" s="12"/>
      <c r="AL1446" s="12"/>
      <c r="AM1446" s="12"/>
      <c r="AN1446" s="12"/>
      <c r="AO1446" s="12"/>
      <c r="AP1446" s="12"/>
      <c r="AQ1446" s="12"/>
      <c r="AR1446" s="12"/>
      <c r="AS1446" s="12"/>
      <c r="AT1446" s="12"/>
      <c r="AU1446" s="12"/>
      <c r="AV1446" s="12"/>
      <c r="AW1446" s="12"/>
      <c r="AX1446" s="12"/>
      <c r="AY1446" s="12"/>
      <c r="AZ1446" s="12"/>
      <c r="BA1446" s="12"/>
      <c r="BB1446" s="12"/>
      <c r="BC1446" s="12"/>
      <c r="BD1446" s="12"/>
      <c r="BE1446" s="12"/>
      <c r="BF1446" s="12"/>
      <c r="BG1446" s="12"/>
      <c r="BH1446" s="12"/>
      <c r="BI1446" s="12"/>
      <c r="BJ1446" s="13"/>
      <c r="BK1446" s="13"/>
      <c r="BL1446" s="13"/>
      <c r="BM1446" s="13"/>
      <c r="BN1446" s="13"/>
    </row>
    <row r="1447" spans="1:66" x14ac:dyDescent="0.25">
      <c r="A1447" s="10"/>
      <c r="B1447" s="10"/>
      <c r="C1447" s="10"/>
      <c r="D1447" s="10"/>
      <c r="E1447" s="10"/>
      <c r="F1447" s="10"/>
      <c r="G1447" s="10"/>
      <c r="H1447" s="10"/>
      <c r="I1447" s="10"/>
      <c r="J1447" s="10"/>
      <c r="K1447" s="11"/>
      <c r="L1447" s="11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2"/>
      <c r="AS1447" s="12"/>
      <c r="AT1447" s="12"/>
      <c r="AU1447" s="12"/>
      <c r="AV1447" s="12"/>
      <c r="AW1447" s="12"/>
      <c r="AX1447" s="12"/>
      <c r="AY1447" s="12"/>
      <c r="AZ1447" s="12"/>
      <c r="BA1447" s="12"/>
      <c r="BB1447" s="12"/>
      <c r="BC1447" s="12"/>
      <c r="BD1447" s="12"/>
      <c r="BE1447" s="12"/>
      <c r="BF1447" s="12"/>
      <c r="BG1447" s="12"/>
      <c r="BH1447" s="12"/>
      <c r="BI1447" s="12"/>
      <c r="BJ1447" s="13"/>
      <c r="BK1447" s="13"/>
      <c r="BL1447" s="13"/>
      <c r="BM1447" s="13"/>
      <c r="BN1447" s="13"/>
    </row>
    <row r="1448" spans="1:66" x14ac:dyDescent="0.25">
      <c r="A1448" s="10"/>
      <c r="B1448" s="10"/>
      <c r="C1448" s="10"/>
      <c r="D1448" s="10"/>
      <c r="E1448" s="10"/>
      <c r="F1448" s="10"/>
      <c r="G1448" s="10"/>
      <c r="H1448" s="10"/>
      <c r="I1448" s="10"/>
      <c r="J1448" s="10"/>
      <c r="K1448" s="11"/>
      <c r="L1448" s="11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/>
      <c r="AH1448" s="12"/>
      <c r="AI1448" s="12"/>
      <c r="AJ1448" s="12"/>
      <c r="AK1448" s="12"/>
      <c r="AL1448" s="12"/>
      <c r="AM1448" s="12"/>
      <c r="AN1448" s="12"/>
      <c r="AO1448" s="12"/>
      <c r="AP1448" s="12"/>
      <c r="AQ1448" s="12"/>
      <c r="AR1448" s="12"/>
      <c r="AS1448" s="12"/>
      <c r="AT1448" s="12"/>
      <c r="AU1448" s="12"/>
      <c r="AV1448" s="12"/>
      <c r="AW1448" s="12"/>
      <c r="AX1448" s="12"/>
      <c r="AY1448" s="12"/>
      <c r="AZ1448" s="12"/>
      <c r="BA1448" s="12"/>
      <c r="BB1448" s="12"/>
      <c r="BC1448" s="12"/>
      <c r="BD1448" s="12"/>
      <c r="BE1448" s="12"/>
      <c r="BF1448" s="12"/>
      <c r="BG1448" s="12"/>
      <c r="BH1448" s="12"/>
      <c r="BI1448" s="12"/>
      <c r="BJ1448" s="13"/>
      <c r="BK1448" s="13"/>
      <c r="BL1448" s="13"/>
      <c r="BM1448" s="13"/>
      <c r="BN1448" s="13"/>
    </row>
    <row r="1449" spans="1:66" x14ac:dyDescent="0.25">
      <c r="A1449" s="10"/>
      <c r="B1449" s="10"/>
      <c r="C1449" s="10"/>
      <c r="D1449" s="10"/>
      <c r="E1449" s="10"/>
      <c r="F1449" s="10"/>
      <c r="G1449" s="10"/>
      <c r="H1449" s="10"/>
      <c r="I1449" s="10"/>
      <c r="J1449" s="10"/>
      <c r="K1449" s="11"/>
      <c r="L1449" s="11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2"/>
      <c r="AX1449" s="12"/>
      <c r="AY1449" s="12"/>
      <c r="AZ1449" s="12"/>
      <c r="BA1449" s="12"/>
      <c r="BB1449" s="12"/>
      <c r="BC1449" s="12"/>
      <c r="BD1449" s="12"/>
      <c r="BE1449" s="12"/>
      <c r="BF1449" s="12"/>
      <c r="BG1449" s="12"/>
      <c r="BH1449" s="12"/>
      <c r="BI1449" s="12"/>
      <c r="BJ1449" s="13"/>
      <c r="BK1449" s="13"/>
      <c r="BL1449" s="13"/>
      <c r="BM1449" s="13"/>
      <c r="BN1449" s="13"/>
    </row>
    <row r="1450" spans="1:66" x14ac:dyDescent="0.25">
      <c r="A1450" s="10"/>
      <c r="B1450" s="10"/>
      <c r="C1450" s="10"/>
      <c r="D1450" s="10"/>
      <c r="E1450" s="10"/>
      <c r="F1450" s="10"/>
      <c r="G1450" s="10"/>
      <c r="H1450" s="10"/>
      <c r="I1450" s="10"/>
      <c r="J1450" s="10"/>
      <c r="K1450" s="11"/>
      <c r="L1450" s="11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/>
      <c r="AH1450" s="12"/>
      <c r="AI1450" s="12"/>
      <c r="AJ1450" s="12"/>
      <c r="AK1450" s="12"/>
      <c r="AL1450" s="12"/>
      <c r="AM1450" s="12"/>
      <c r="AN1450" s="12"/>
      <c r="AO1450" s="12"/>
      <c r="AP1450" s="12"/>
      <c r="AQ1450" s="12"/>
      <c r="AR1450" s="12"/>
      <c r="AS1450" s="12"/>
      <c r="AT1450" s="12"/>
      <c r="AU1450" s="12"/>
      <c r="AV1450" s="12"/>
      <c r="AW1450" s="12"/>
      <c r="AX1450" s="12"/>
      <c r="AY1450" s="12"/>
      <c r="AZ1450" s="12"/>
      <c r="BA1450" s="12"/>
      <c r="BB1450" s="12"/>
      <c r="BC1450" s="12"/>
      <c r="BD1450" s="12"/>
      <c r="BE1450" s="12"/>
      <c r="BF1450" s="12"/>
      <c r="BG1450" s="12"/>
      <c r="BH1450" s="12"/>
      <c r="BI1450" s="12"/>
      <c r="BJ1450" s="13"/>
      <c r="BK1450" s="13"/>
      <c r="BL1450" s="13"/>
      <c r="BM1450" s="13"/>
      <c r="BN1450" s="13"/>
    </row>
    <row r="1451" spans="1:66" x14ac:dyDescent="0.25">
      <c r="A1451" s="10"/>
      <c r="B1451" s="10"/>
      <c r="C1451" s="10"/>
      <c r="D1451" s="10"/>
      <c r="E1451" s="10"/>
      <c r="F1451" s="10"/>
      <c r="G1451" s="10"/>
      <c r="H1451" s="10"/>
      <c r="I1451" s="10"/>
      <c r="J1451" s="10"/>
      <c r="K1451" s="11"/>
      <c r="L1451" s="11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2"/>
      <c r="AS1451" s="12"/>
      <c r="AT1451" s="12"/>
      <c r="AU1451" s="12"/>
      <c r="AV1451" s="12"/>
      <c r="AW1451" s="12"/>
      <c r="AX1451" s="12"/>
      <c r="AY1451" s="12"/>
      <c r="AZ1451" s="12"/>
      <c r="BA1451" s="12"/>
      <c r="BB1451" s="12"/>
      <c r="BC1451" s="12"/>
      <c r="BD1451" s="12"/>
      <c r="BE1451" s="12"/>
      <c r="BF1451" s="12"/>
      <c r="BG1451" s="12"/>
      <c r="BH1451" s="12"/>
      <c r="BI1451" s="12"/>
      <c r="BJ1451" s="13"/>
      <c r="BK1451" s="13"/>
      <c r="BL1451" s="13"/>
      <c r="BM1451" s="13"/>
      <c r="BN1451" s="13"/>
    </row>
    <row r="1452" spans="1:66" x14ac:dyDescent="0.25">
      <c r="A1452" s="10"/>
      <c r="B1452" s="10"/>
      <c r="C1452" s="10"/>
      <c r="D1452" s="10"/>
      <c r="E1452" s="10"/>
      <c r="F1452" s="10"/>
      <c r="G1452" s="10"/>
      <c r="H1452" s="10"/>
      <c r="I1452" s="10"/>
      <c r="J1452" s="10"/>
      <c r="K1452" s="11"/>
      <c r="L1452" s="11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/>
      <c r="AH1452" s="12"/>
      <c r="AI1452" s="12"/>
      <c r="AJ1452" s="12"/>
      <c r="AK1452" s="12"/>
      <c r="AL1452" s="12"/>
      <c r="AM1452" s="12"/>
      <c r="AN1452" s="12"/>
      <c r="AO1452" s="12"/>
      <c r="AP1452" s="12"/>
      <c r="AQ1452" s="12"/>
      <c r="AR1452" s="12"/>
      <c r="AS1452" s="12"/>
      <c r="AT1452" s="12"/>
      <c r="AU1452" s="12"/>
      <c r="AV1452" s="12"/>
      <c r="AW1452" s="12"/>
      <c r="AX1452" s="12"/>
      <c r="AY1452" s="12"/>
      <c r="AZ1452" s="12"/>
      <c r="BA1452" s="12"/>
      <c r="BB1452" s="12"/>
      <c r="BC1452" s="12"/>
      <c r="BD1452" s="12"/>
      <c r="BE1452" s="12"/>
      <c r="BF1452" s="12"/>
      <c r="BG1452" s="12"/>
      <c r="BH1452" s="12"/>
      <c r="BI1452" s="12"/>
      <c r="BJ1452" s="13"/>
      <c r="BK1452" s="13"/>
      <c r="BL1452" s="13"/>
      <c r="BM1452" s="13"/>
      <c r="BN1452" s="13"/>
    </row>
    <row r="1453" spans="1:66" x14ac:dyDescent="0.25">
      <c r="A1453" s="10"/>
      <c r="B1453" s="10"/>
      <c r="C1453" s="10"/>
      <c r="D1453" s="10"/>
      <c r="E1453" s="10"/>
      <c r="F1453" s="10"/>
      <c r="G1453" s="10"/>
      <c r="H1453" s="10"/>
      <c r="I1453" s="10"/>
      <c r="J1453" s="10"/>
      <c r="K1453" s="11"/>
      <c r="L1453" s="11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2"/>
      <c r="AT1453" s="12"/>
      <c r="AU1453" s="12"/>
      <c r="AV1453" s="12"/>
      <c r="AW1453" s="12"/>
      <c r="AX1453" s="12"/>
      <c r="AY1453" s="12"/>
      <c r="AZ1453" s="12"/>
      <c r="BA1453" s="12"/>
      <c r="BB1453" s="12"/>
      <c r="BC1453" s="12"/>
      <c r="BD1453" s="12"/>
      <c r="BE1453" s="12"/>
      <c r="BF1453" s="12"/>
      <c r="BG1453" s="12"/>
      <c r="BH1453" s="12"/>
      <c r="BI1453" s="12"/>
      <c r="BJ1453" s="13"/>
      <c r="BK1453" s="13"/>
      <c r="BL1453" s="13"/>
      <c r="BM1453" s="13"/>
      <c r="BN1453" s="13"/>
    </row>
    <row r="1454" spans="1:66" x14ac:dyDescent="0.25">
      <c r="A1454" s="10"/>
      <c r="B1454" s="10"/>
      <c r="C1454" s="10"/>
      <c r="D1454" s="10"/>
      <c r="E1454" s="10"/>
      <c r="F1454" s="10"/>
      <c r="G1454" s="10"/>
      <c r="H1454" s="10"/>
      <c r="I1454" s="10"/>
      <c r="J1454" s="10"/>
      <c r="K1454" s="11"/>
      <c r="L1454" s="11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2"/>
      <c r="AX1454" s="12"/>
      <c r="AY1454" s="12"/>
      <c r="AZ1454" s="12"/>
      <c r="BA1454" s="12"/>
      <c r="BB1454" s="12"/>
      <c r="BC1454" s="12"/>
      <c r="BD1454" s="12"/>
      <c r="BE1454" s="12"/>
      <c r="BF1454" s="12"/>
      <c r="BG1454" s="12"/>
      <c r="BH1454" s="12"/>
      <c r="BI1454" s="12"/>
      <c r="BJ1454" s="13"/>
      <c r="BK1454" s="13"/>
      <c r="BL1454" s="13"/>
      <c r="BM1454" s="13"/>
      <c r="BN1454" s="13"/>
    </row>
    <row r="1455" spans="1:66" x14ac:dyDescent="0.25">
      <c r="A1455" s="10"/>
      <c r="B1455" s="10"/>
      <c r="C1455" s="10"/>
      <c r="D1455" s="10"/>
      <c r="E1455" s="10"/>
      <c r="F1455" s="10"/>
      <c r="G1455" s="10"/>
      <c r="H1455" s="10"/>
      <c r="I1455" s="10"/>
      <c r="J1455" s="10"/>
      <c r="K1455" s="11"/>
      <c r="L1455" s="11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2"/>
      <c r="AS1455" s="12"/>
      <c r="AT1455" s="12"/>
      <c r="AU1455" s="12"/>
      <c r="AV1455" s="12"/>
      <c r="AW1455" s="12"/>
      <c r="AX1455" s="12"/>
      <c r="AY1455" s="12"/>
      <c r="AZ1455" s="12"/>
      <c r="BA1455" s="12"/>
      <c r="BB1455" s="12"/>
      <c r="BC1455" s="12"/>
      <c r="BD1455" s="12"/>
      <c r="BE1455" s="12"/>
      <c r="BF1455" s="12"/>
      <c r="BG1455" s="12"/>
      <c r="BH1455" s="12"/>
      <c r="BI1455" s="12"/>
      <c r="BJ1455" s="13"/>
      <c r="BK1455" s="13"/>
      <c r="BL1455" s="13"/>
      <c r="BM1455" s="13"/>
      <c r="BN1455" s="13"/>
    </row>
    <row r="1456" spans="1:66" x14ac:dyDescent="0.25">
      <c r="A1456" s="10"/>
      <c r="B1456" s="10"/>
      <c r="C1456" s="10"/>
      <c r="D1456" s="10"/>
      <c r="E1456" s="10"/>
      <c r="F1456" s="10"/>
      <c r="G1456" s="10"/>
      <c r="H1456" s="10"/>
      <c r="I1456" s="10"/>
      <c r="J1456" s="10"/>
      <c r="K1456" s="11"/>
      <c r="L1456" s="11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/>
      <c r="AH1456" s="12"/>
      <c r="AI1456" s="12"/>
      <c r="AJ1456" s="12"/>
      <c r="AK1456" s="12"/>
      <c r="AL1456" s="12"/>
      <c r="AM1456" s="12"/>
      <c r="AN1456" s="12"/>
      <c r="AO1456" s="12"/>
      <c r="AP1456" s="12"/>
      <c r="AQ1456" s="12"/>
      <c r="AR1456" s="12"/>
      <c r="AS1456" s="12"/>
      <c r="AT1456" s="12"/>
      <c r="AU1456" s="12"/>
      <c r="AV1456" s="12"/>
      <c r="AW1456" s="12"/>
      <c r="AX1456" s="12"/>
      <c r="AY1456" s="12"/>
      <c r="AZ1456" s="12"/>
      <c r="BA1456" s="12"/>
      <c r="BB1456" s="12"/>
      <c r="BC1456" s="12"/>
      <c r="BD1456" s="12"/>
      <c r="BE1456" s="12"/>
      <c r="BF1456" s="12"/>
      <c r="BG1456" s="12"/>
      <c r="BH1456" s="12"/>
      <c r="BI1456" s="12"/>
      <c r="BJ1456" s="13"/>
      <c r="BK1456" s="13"/>
      <c r="BL1456" s="13"/>
      <c r="BM1456" s="13"/>
      <c r="BN1456" s="13"/>
    </row>
    <row r="1457" spans="1:66" x14ac:dyDescent="0.25">
      <c r="A1457" s="10"/>
      <c r="B1457" s="10"/>
      <c r="C1457" s="10"/>
      <c r="D1457" s="10"/>
      <c r="E1457" s="10"/>
      <c r="F1457" s="10"/>
      <c r="G1457" s="10"/>
      <c r="H1457" s="10"/>
      <c r="I1457" s="10"/>
      <c r="J1457" s="10"/>
      <c r="K1457" s="11"/>
      <c r="L1457" s="11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2"/>
      <c r="AX1457" s="12"/>
      <c r="AY1457" s="12"/>
      <c r="AZ1457" s="12"/>
      <c r="BA1457" s="12"/>
      <c r="BB1457" s="12"/>
      <c r="BC1457" s="12"/>
      <c r="BD1457" s="12"/>
      <c r="BE1457" s="12"/>
      <c r="BF1457" s="12"/>
      <c r="BG1457" s="12"/>
      <c r="BH1457" s="12"/>
      <c r="BI1457" s="12"/>
      <c r="BJ1457" s="13"/>
      <c r="BK1457" s="13"/>
      <c r="BL1457" s="13"/>
      <c r="BM1457" s="13"/>
      <c r="BN1457" s="13"/>
    </row>
    <row r="1458" spans="1:66" x14ac:dyDescent="0.25">
      <c r="A1458" s="10"/>
      <c r="B1458" s="10"/>
      <c r="C1458" s="10"/>
      <c r="D1458" s="10"/>
      <c r="E1458" s="10"/>
      <c r="F1458" s="10"/>
      <c r="G1458" s="10"/>
      <c r="H1458" s="10"/>
      <c r="I1458" s="10"/>
      <c r="J1458" s="10"/>
      <c r="K1458" s="11"/>
      <c r="L1458" s="11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2"/>
      <c r="AF1458" s="12"/>
      <c r="AG1458" s="12"/>
      <c r="AH1458" s="12"/>
      <c r="AI1458" s="12"/>
      <c r="AJ1458" s="12"/>
      <c r="AK1458" s="12"/>
      <c r="AL1458" s="12"/>
      <c r="AM1458" s="12"/>
      <c r="AN1458" s="12"/>
      <c r="AO1458" s="12"/>
      <c r="AP1458" s="12"/>
      <c r="AQ1458" s="12"/>
      <c r="AR1458" s="12"/>
      <c r="AS1458" s="12"/>
      <c r="AT1458" s="12"/>
      <c r="AU1458" s="12"/>
      <c r="AV1458" s="12"/>
      <c r="AW1458" s="12"/>
      <c r="AX1458" s="12"/>
      <c r="AY1458" s="12"/>
      <c r="AZ1458" s="12"/>
      <c r="BA1458" s="12"/>
      <c r="BB1458" s="12"/>
      <c r="BC1458" s="12"/>
      <c r="BD1458" s="12"/>
      <c r="BE1458" s="12"/>
      <c r="BF1458" s="12"/>
      <c r="BG1458" s="12"/>
      <c r="BH1458" s="12"/>
      <c r="BI1458" s="12"/>
      <c r="BJ1458" s="13"/>
      <c r="BK1458" s="13"/>
      <c r="BL1458" s="13"/>
      <c r="BM1458" s="13"/>
      <c r="BN1458" s="13"/>
    </row>
    <row r="1459" spans="1:66" x14ac:dyDescent="0.25">
      <c r="A1459" s="10"/>
      <c r="B1459" s="10"/>
      <c r="C1459" s="10"/>
      <c r="D1459" s="10"/>
      <c r="E1459" s="10"/>
      <c r="F1459" s="10"/>
      <c r="G1459" s="10"/>
      <c r="H1459" s="10"/>
      <c r="I1459" s="10"/>
      <c r="J1459" s="10"/>
      <c r="K1459" s="11"/>
      <c r="L1459" s="11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12"/>
      <c r="BG1459" s="12"/>
      <c r="BH1459" s="12"/>
      <c r="BI1459" s="12"/>
      <c r="BJ1459" s="13"/>
      <c r="BK1459" s="13"/>
      <c r="BL1459" s="13"/>
      <c r="BM1459" s="13"/>
      <c r="BN1459" s="13"/>
    </row>
    <row r="1460" spans="1:66" x14ac:dyDescent="0.25">
      <c r="A1460" s="10"/>
      <c r="B1460" s="10"/>
      <c r="C1460" s="10"/>
      <c r="D1460" s="10"/>
      <c r="E1460" s="10"/>
      <c r="F1460" s="10"/>
      <c r="G1460" s="10"/>
      <c r="H1460" s="10"/>
      <c r="I1460" s="10"/>
      <c r="J1460" s="10"/>
      <c r="K1460" s="11"/>
      <c r="L1460" s="11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  <c r="AQ1460" s="12"/>
      <c r="AR1460" s="12"/>
      <c r="AS1460" s="12"/>
      <c r="AT1460" s="12"/>
      <c r="AU1460" s="12"/>
      <c r="AV1460" s="12"/>
      <c r="AW1460" s="12"/>
      <c r="AX1460" s="12"/>
      <c r="AY1460" s="12"/>
      <c r="AZ1460" s="12"/>
      <c r="BA1460" s="12"/>
      <c r="BB1460" s="12"/>
      <c r="BC1460" s="12"/>
      <c r="BD1460" s="12"/>
      <c r="BE1460" s="12"/>
      <c r="BF1460" s="12"/>
      <c r="BG1460" s="12"/>
      <c r="BH1460" s="12"/>
      <c r="BI1460" s="12"/>
      <c r="BJ1460" s="13"/>
      <c r="BK1460" s="13"/>
      <c r="BL1460" s="13"/>
      <c r="BM1460" s="13"/>
      <c r="BN1460" s="13"/>
    </row>
    <row r="1461" spans="1:66" x14ac:dyDescent="0.25">
      <c r="A1461" s="10"/>
      <c r="B1461" s="10"/>
      <c r="C1461" s="10"/>
      <c r="D1461" s="10"/>
      <c r="E1461" s="10"/>
      <c r="F1461" s="10"/>
      <c r="G1461" s="10"/>
      <c r="H1461" s="10"/>
      <c r="I1461" s="10"/>
      <c r="J1461" s="10"/>
      <c r="K1461" s="11"/>
      <c r="L1461" s="11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2"/>
      <c r="AS1461" s="12"/>
      <c r="AT1461" s="12"/>
      <c r="AU1461" s="12"/>
      <c r="AV1461" s="12"/>
      <c r="AW1461" s="12"/>
      <c r="AX1461" s="12"/>
      <c r="AY1461" s="12"/>
      <c r="AZ1461" s="12"/>
      <c r="BA1461" s="12"/>
      <c r="BB1461" s="12"/>
      <c r="BC1461" s="12"/>
      <c r="BD1461" s="12"/>
      <c r="BE1461" s="12"/>
      <c r="BF1461" s="12"/>
      <c r="BG1461" s="12"/>
      <c r="BH1461" s="12"/>
      <c r="BI1461" s="12"/>
      <c r="BJ1461" s="13"/>
      <c r="BK1461" s="13"/>
      <c r="BL1461" s="13"/>
      <c r="BM1461" s="13"/>
      <c r="BN1461" s="13"/>
    </row>
    <row r="1462" spans="1:66" x14ac:dyDescent="0.25">
      <c r="A1462" s="10"/>
      <c r="B1462" s="10"/>
      <c r="C1462" s="10"/>
      <c r="D1462" s="10"/>
      <c r="E1462" s="10"/>
      <c r="F1462" s="10"/>
      <c r="G1462" s="10"/>
      <c r="H1462" s="10"/>
      <c r="I1462" s="10"/>
      <c r="J1462" s="10"/>
      <c r="K1462" s="11"/>
      <c r="L1462" s="11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  <c r="AL1462" s="12"/>
      <c r="AM1462" s="12"/>
      <c r="AN1462" s="12"/>
      <c r="AO1462" s="12"/>
      <c r="AP1462" s="12"/>
      <c r="AQ1462" s="12"/>
      <c r="AR1462" s="12"/>
      <c r="AS1462" s="12"/>
      <c r="AT1462" s="12"/>
      <c r="AU1462" s="12"/>
      <c r="AV1462" s="12"/>
      <c r="AW1462" s="12"/>
      <c r="AX1462" s="12"/>
      <c r="AY1462" s="12"/>
      <c r="AZ1462" s="12"/>
      <c r="BA1462" s="12"/>
      <c r="BB1462" s="12"/>
      <c r="BC1462" s="12"/>
      <c r="BD1462" s="12"/>
      <c r="BE1462" s="12"/>
      <c r="BF1462" s="12"/>
      <c r="BG1462" s="12"/>
      <c r="BH1462" s="12"/>
      <c r="BI1462" s="12"/>
      <c r="BJ1462" s="13"/>
      <c r="BK1462" s="13"/>
      <c r="BL1462" s="13"/>
      <c r="BM1462" s="13"/>
      <c r="BN1462" s="13"/>
    </row>
    <row r="1463" spans="1:66" x14ac:dyDescent="0.25">
      <c r="A1463" s="10"/>
      <c r="B1463" s="10"/>
      <c r="C1463" s="10"/>
      <c r="D1463" s="10"/>
      <c r="E1463" s="10"/>
      <c r="F1463" s="10"/>
      <c r="G1463" s="10"/>
      <c r="H1463" s="10"/>
      <c r="I1463" s="10"/>
      <c r="J1463" s="10"/>
      <c r="K1463" s="11"/>
      <c r="L1463" s="11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2"/>
      <c r="AS1463" s="12"/>
      <c r="AT1463" s="12"/>
      <c r="AU1463" s="12"/>
      <c r="AV1463" s="12"/>
      <c r="AW1463" s="12"/>
      <c r="AX1463" s="12"/>
      <c r="AY1463" s="12"/>
      <c r="AZ1463" s="12"/>
      <c r="BA1463" s="12"/>
      <c r="BB1463" s="12"/>
      <c r="BC1463" s="12"/>
      <c r="BD1463" s="12"/>
      <c r="BE1463" s="12"/>
      <c r="BF1463" s="12"/>
      <c r="BG1463" s="12"/>
      <c r="BH1463" s="12"/>
      <c r="BI1463" s="12"/>
      <c r="BJ1463" s="13"/>
      <c r="BK1463" s="13"/>
      <c r="BL1463" s="13"/>
      <c r="BM1463" s="13"/>
      <c r="BN1463" s="13"/>
    </row>
    <row r="1464" spans="1:66" x14ac:dyDescent="0.25">
      <c r="A1464" s="10"/>
      <c r="B1464" s="10"/>
      <c r="C1464" s="10"/>
      <c r="D1464" s="10"/>
      <c r="E1464" s="10"/>
      <c r="F1464" s="10"/>
      <c r="G1464" s="10"/>
      <c r="H1464" s="10"/>
      <c r="I1464" s="10"/>
      <c r="J1464" s="10"/>
      <c r="K1464" s="11"/>
      <c r="L1464" s="11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/>
      <c r="AN1464" s="12"/>
      <c r="AO1464" s="12"/>
      <c r="AP1464" s="12"/>
      <c r="AQ1464" s="12"/>
      <c r="AR1464" s="12"/>
      <c r="AS1464" s="12"/>
      <c r="AT1464" s="12"/>
      <c r="AU1464" s="12"/>
      <c r="AV1464" s="12"/>
      <c r="AW1464" s="12"/>
      <c r="AX1464" s="12"/>
      <c r="AY1464" s="12"/>
      <c r="AZ1464" s="12"/>
      <c r="BA1464" s="12"/>
      <c r="BB1464" s="12"/>
      <c r="BC1464" s="12"/>
      <c r="BD1464" s="12"/>
      <c r="BE1464" s="12"/>
      <c r="BF1464" s="12"/>
      <c r="BG1464" s="12"/>
      <c r="BH1464" s="12"/>
      <c r="BI1464" s="12"/>
      <c r="BJ1464" s="13"/>
      <c r="BK1464" s="13"/>
      <c r="BL1464" s="13"/>
      <c r="BM1464" s="13"/>
      <c r="BN1464" s="13"/>
    </row>
    <row r="1465" spans="1:66" x14ac:dyDescent="0.25">
      <c r="A1465" s="10"/>
      <c r="B1465" s="10"/>
      <c r="C1465" s="10"/>
      <c r="D1465" s="10"/>
      <c r="E1465" s="10"/>
      <c r="F1465" s="10"/>
      <c r="G1465" s="10"/>
      <c r="H1465" s="10"/>
      <c r="I1465" s="10"/>
      <c r="J1465" s="10"/>
      <c r="K1465" s="11"/>
      <c r="L1465" s="11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2"/>
      <c r="AS1465" s="12"/>
      <c r="AT1465" s="12"/>
      <c r="AU1465" s="12"/>
      <c r="AV1465" s="12"/>
      <c r="AW1465" s="12"/>
      <c r="AX1465" s="12"/>
      <c r="AY1465" s="12"/>
      <c r="AZ1465" s="12"/>
      <c r="BA1465" s="12"/>
      <c r="BB1465" s="12"/>
      <c r="BC1465" s="12"/>
      <c r="BD1465" s="12"/>
      <c r="BE1465" s="12"/>
      <c r="BF1465" s="12"/>
      <c r="BG1465" s="12"/>
      <c r="BH1465" s="12"/>
      <c r="BI1465" s="12"/>
      <c r="BJ1465" s="13"/>
      <c r="BK1465" s="13"/>
      <c r="BL1465" s="13"/>
      <c r="BM1465" s="13"/>
      <c r="BN1465" s="13"/>
    </row>
    <row r="1466" spans="1:66" x14ac:dyDescent="0.25">
      <c r="A1466" s="10"/>
      <c r="B1466" s="10"/>
      <c r="C1466" s="10"/>
      <c r="D1466" s="10"/>
      <c r="E1466" s="10"/>
      <c r="F1466" s="10"/>
      <c r="G1466" s="10"/>
      <c r="H1466" s="10"/>
      <c r="I1466" s="10"/>
      <c r="J1466" s="10"/>
      <c r="K1466" s="11"/>
      <c r="L1466" s="11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  <c r="AP1466" s="12"/>
      <c r="AQ1466" s="12"/>
      <c r="AR1466" s="12"/>
      <c r="AS1466" s="12"/>
      <c r="AT1466" s="12"/>
      <c r="AU1466" s="12"/>
      <c r="AV1466" s="12"/>
      <c r="AW1466" s="12"/>
      <c r="AX1466" s="12"/>
      <c r="AY1466" s="12"/>
      <c r="AZ1466" s="12"/>
      <c r="BA1466" s="12"/>
      <c r="BB1466" s="12"/>
      <c r="BC1466" s="12"/>
      <c r="BD1466" s="12"/>
      <c r="BE1466" s="12"/>
      <c r="BF1466" s="12"/>
      <c r="BG1466" s="12"/>
      <c r="BH1466" s="12"/>
      <c r="BI1466" s="12"/>
      <c r="BJ1466" s="13"/>
      <c r="BK1466" s="13"/>
      <c r="BL1466" s="13"/>
      <c r="BM1466" s="13"/>
      <c r="BN1466" s="13"/>
    </row>
    <row r="1467" spans="1:66" x14ac:dyDescent="0.25">
      <c r="A1467" s="10"/>
      <c r="B1467" s="10"/>
      <c r="C1467" s="10"/>
      <c r="D1467" s="10"/>
      <c r="E1467" s="10"/>
      <c r="F1467" s="10"/>
      <c r="G1467" s="10"/>
      <c r="H1467" s="10"/>
      <c r="I1467" s="10"/>
      <c r="J1467" s="10"/>
      <c r="K1467" s="11"/>
      <c r="L1467" s="11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2"/>
      <c r="AX1467" s="12"/>
      <c r="AY1467" s="12"/>
      <c r="AZ1467" s="12"/>
      <c r="BA1467" s="12"/>
      <c r="BB1467" s="12"/>
      <c r="BC1467" s="12"/>
      <c r="BD1467" s="12"/>
      <c r="BE1467" s="12"/>
      <c r="BF1467" s="12"/>
      <c r="BG1467" s="12"/>
      <c r="BH1467" s="12"/>
      <c r="BI1467" s="12"/>
      <c r="BJ1467" s="13"/>
      <c r="BK1467" s="13"/>
      <c r="BL1467" s="13"/>
      <c r="BM1467" s="13"/>
      <c r="BN1467" s="13"/>
    </row>
    <row r="1468" spans="1:66" x14ac:dyDescent="0.25">
      <c r="A1468" s="10"/>
      <c r="B1468" s="10"/>
      <c r="C1468" s="10"/>
      <c r="D1468" s="10"/>
      <c r="E1468" s="10"/>
      <c r="F1468" s="10"/>
      <c r="G1468" s="10"/>
      <c r="H1468" s="10"/>
      <c r="I1468" s="10"/>
      <c r="J1468" s="10"/>
      <c r="K1468" s="11"/>
      <c r="L1468" s="11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/>
      <c r="AT1468" s="12"/>
      <c r="AU1468" s="12"/>
      <c r="AV1468" s="12"/>
      <c r="AW1468" s="12"/>
      <c r="AX1468" s="12"/>
      <c r="AY1468" s="12"/>
      <c r="AZ1468" s="12"/>
      <c r="BA1468" s="12"/>
      <c r="BB1468" s="12"/>
      <c r="BC1468" s="12"/>
      <c r="BD1468" s="12"/>
      <c r="BE1468" s="12"/>
      <c r="BF1468" s="12"/>
      <c r="BG1468" s="12"/>
      <c r="BH1468" s="12"/>
      <c r="BI1468" s="12"/>
      <c r="BJ1468" s="13"/>
      <c r="BK1468" s="13"/>
      <c r="BL1468" s="13"/>
      <c r="BM1468" s="13"/>
      <c r="BN1468" s="13"/>
    </row>
    <row r="1469" spans="1:66" x14ac:dyDescent="0.25">
      <c r="A1469" s="10"/>
      <c r="B1469" s="10"/>
      <c r="C1469" s="10"/>
      <c r="D1469" s="10"/>
      <c r="E1469" s="10"/>
      <c r="F1469" s="10"/>
      <c r="G1469" s="10"/>
      <c r="H1469" s="10"/>
      <c r="I1469" s="10"/>
      <c r="J1469" s="10"/>
      <c r="K1469" s="11"/>
      <c r="L1469" s="11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2"/>
      <c r="AX1469" s="12"/>
      <c r="AY1469" s="12"/>
      <c r="AZ1469" s="12"/>
      <c r="BA1469" s="12"/>
      <c r="BB1469" s="12"/>
      <c r="BC1469" s="12"/>
      <c r="BD1469" s="12"/>
      <c r="BE1469" s="12"/>
      <c r="BF1469" s="12"/>
      <c r="BG1469" s="12"/>
      <c r="BH1469" s="12"/>
      <c r="BI1469" s="12"/>
      <c r="BJ1469" s="13"/>
      <c r="BK1469" s="13"/>
      <c r="BL1469" s="13"/>
      <c r="BM1469" s="13"/>
      <c r="BN1469" s="13"/>
    </row>
    <row r="1470" spans="1:66" x14ac:dyDescent="0.25">
      <c r="A1470" s="10"/>
      <c r="B1470" s="10"/>
      <c r="C1470" s="10"/>
      <c r="D1470" s="10"/>
      <c r="E1470" s="10"/>
      <c r="F1470" s="10"/>
      <c r="G1470" s="10"/>
      <c r="H1470" s="10"/>
      <c r="I1470" s="10"/>
      <c r="J1470" s="10"/>
      <c r="K1470" s="11"/>
      <c r="L1470" s="11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2"/>
      <c r="AX1470" s="12"/>
      <c r="AY1470" s="12"/>
      <c r="AZ1470" s="12"/>
      <c r="BA1470" s="12"/>
      <c r="BB1470" s="12"/>
      <c r="BC1470" s="12"/>
      <c r="BD1470" s="12"/>
      <c r="BE1470" s="12"/>
      <c r="BF1470" s="12"/>
      <c r="BG1470" s="12"/>
      <c r="BH1470" s="12"/>
      <c r="BI1470" s="12"/>
      <c r="BJ1470" s="13"/>
      <c r="BK1470" s="13"/>
      <c r="BL1470" s="13"/>
      <c r="BM1470" s="13"/>
      <c r="BN1470" s="13"/>
    </row>
    <row r="1471" spans="1:66" x14ac:dyDescent="0.25">
      <c r="A1471" s="10"/>
      <c r="B1471" s="10"/>
      <c r="C1471" s="10"/>
      <c r="D1471" s="10"/>
      <c r="E1471" s="10"/>
      <c r="F1471" s="10"/>
      <c r="G1471" s="10"/>
      <c r="H1471" s="10"/>
      <c r="I1471" s="10"/>
      <c r="J1471" s="10"/>
      <c r="K1471" s="11"/>
      <c r="L1471" s="11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/>
      <c r="AX1471" s="12"/>
      <c r="AY1471" s="12"/>
      <c r="AZ1471" s="12"/>
      <c r="BA1471" s="12"/>
      <c r="BB1471" s="12"/>
      <c r="BC1471" s="12"/>
      <c r="BD1471" s="12"/>
      <c r="BE1471" s="12"/>
      <c r="BF1471" s="12"/>
      <c r="BG1471" s="12"/>
      <c r="BH1471" s="12"/>
      <c r="BI1471" s="12"/>
      <c r="BJ1471" s="13"/>
      <c r="BK1471" s="13"/>
      <c r="BL1471" s="13"/>
      <c r="BM1471" s="13"/>
      <c r="BN1471" s="13"/>
    </row>
    <row r="1472" spans="1:66" x14ac:dyDescent="0.25">
      <c r="A1472" s="10"/>
      <c r="B1472" s="10"/>
      <c r="C1472" s="10"/>
      <c r="D1472" s="10"/>
      <c r="E1472" s="10"/>
      <c r="F1472" s="10"/>
      <c r="G1472" s="10"/>
      <c r="H1472" s="10"/>
      <c r="I1472" s="10"/>
      <c r="J1472" s="10"/>
      <c r="K1472" s="11"/>
      <c r="L1472" s="11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2"/>
      <c r="AX1472" s="12"/>
      <c r="AY1472" s="12"/>
      <c r="AZ1472" s="12"/>
      <c r="BA1472" s="12"/>
      <c r="BB1472" s="12"/>
      <c r="BC1472" s="12"/>
      <c r="BD1472" s="12"/>
      <c r="BE1472" s="12"/>
      <c r="BF1472" s="12"/>
      <c r="BG1472" s="12"/>
      <c r="BH1472" s="12"/>
      <c r="BI1472" s="12"/>
      <c r="BJ1472" s="13"/>
      <c r="BK1472" s="13"/>
      <c r="BL1472" s="13"/>
      <c r="BM1472" s="13"/>
      <c r="BN1472" s="13"/>
    </row>
    <row r="1473" spans="1:66" x14ac:dyDescent="0.25">
      <c r="A1473" s="10"/>
      <c r="B1473" s="10"/>
      <c r="C1473" s="10"/>
      <c r="D1473" s="10"/>
      <c r="E1473" s="10"/>
      <c r="F1473" s="10"/>
      <c r="G1473" s="10"/>
      <c r="H1473" s="10"/>
      <c r="I1473" s="10"/>
      <c r="J1473" s="10"/>
      <c r="K1473" s="11"/>
      <c r="L1473" s="11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2"/>
      <c r="AS1473" s="12"/>
      <c r="AT1473" s="12"/>
      <c r="AU1473" s="12"/>
      <c r="AV1473" s="12"/>
      <c r="AW1473" s="12"/>
      <c r="AX1473" s="12"/>
      <c r="AY1473" s="12"/>
      <c r="AZ1473" s="12"/>
      <c r="BA1473" s="12"/>
      <c r="BB1473" s="12"/>
      <c r="BC1473" s="12"/>
      <c r="BD1473" s="12"/>
      <c r="BE1473" s="12"/>
      <c r="BF1473" s="12"/>
      <c r="BG1473" s="12"/>
      <c r="BH1473" s="12"/>
      <c r="BI1473" s="12"/>
      <c r="BJ1473" s="13"/>
      <c r="BK1473" s="13"/>
      <c r="BL1473" s="13"/>
      <c r="BM1473" s="13"/>
      <c r="BN1473" s="13"/>
    </row>
    <row r="1474" spans="1:66" x14ac:dyDescent="0.25">
      <c r="A1474" s="10"/>
      <c r="B1474" s="10"/>
      <c r="C1474" s="10"/>
      <c r="D1474" s="10"/>
      <c r="E1474" s="10"/>
      <c r="F1474" s="10"/>
      <c r="G1474" s="10"/>
      <c r="H1474" s="10"/>
      <c r="I1474" s="10"/>
      <c r="J1474" s="10"/>
      <c r="K1474" s="11"/>
      <c r="L1474" s="11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  <c r="AP1474" s="12"/>
      <c r="AQ1474" s="12"/>
      <c r="AR1474" s="12"/>
      <c r="AS1474" s="12"/>
      <c r="AT1474" s="12"/>
      <c r="AU1474" s="12"/>
      <c r="AV1474" s="12"/>
      <c r="AW1474" s="12"/>
      <c r="AX1474" s="12"/>
      <c r="AY1474" s="12"/>
      <c r="AZ1474" s="12"/>
      <c r="BA1474" s="12"/>
      <c r="BB1474" s="12"/>
      <c r="BC1474" s="12"/>
      <c r="BD1474" s="12"/>
      <c r="BE1474" s="12"/>
      <c r="BF1474" s="12"/>
      <c r="BG1474" s="12"/>
      <c r="BH1474" s="12"/>
      <c r="BI1474" s="12"/>
      <c r="BJ1474" s="13"/>
      <c r="BK1474" s="13"/>
      <c r="BL1474" s="13"/>
      <c r="BM1474" s="13"/>
      <c r="BN1474" s="13"/>
    </row>
    <row r="1475" spans="1:66" x14ac:dyDescent="0.25">
      <c r="A1475" s="10"/>
      <c r="B1475" s="10"/>
      <c r="C1475" s="10"/>
      <c r="D1475" s="10"/>
      <c r="E1475" s="10"/>
      <c r="F1475" s="10"/>
      <c r="G1475" s="10"/>
      <c r="H1475" s="10"/>
      <c r="I1475" s="10"/>
      <c r="J1475" s="10"/>
      <c r="K1475" s="11"/>
      <c r="L1475" s="11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2"/>
      <c r="AX1475" s="12"/>
      <c r="AY1475" s="12"/>
      <c r="AZ1475" s="12"/>
      <c r="BA1475" s="12"/>
      <c r="BB1475" s="12"/>
      <c r="BC1475" s="12"/>
      <c r="BD1475" s="12"/>
      <c r="BE1475" s="12"/>
      <c r="BF1475" s="12"/>
      <c r="BG1475" s="12"/>
      <c r="BH1475" s="12"/>
      <c r="BI1475" s="12"/>
      <c r="BJ1475" s="13"/>
      <c r="BK1475" s="13"/>
      <c r="BL1475" s="13"/>
      <c r="BM1475" s="13"/>
      <c r="BN1475" s="13"/>
    </row>
    <row r="1476" spans="1:66" x14ac:dyDescent="0.25">
      <c r="A1476" s="10"/>
      <c r="B1476" s="10"/>
      <c r="C1476" s="10"/>
      <c r="D1476" s="10"/>
      <c r="E1476" s="10"/>
      <c r="F1476" s="10"/>
      <c r="G1476" s="10"/>
      <c r="H1476" s="10"/>
      <c r="I1476" s="10"/>
      <c r="J1476" s="10"/>
      <c r="K1476" s="11"/>
      <c r="L1476" s="11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2"/>
      <c r="AX1476" s="12"/>
      <c r="AY1476" s="12"/>
      <c r="AZ1476" s="12"/>
      <c r="BA1476" s="12"/>
      <c r="BB1476" s="12"/>
      <c r="BC1476" s="12"/>
      <c r="BD1476" s="12"/>
      <c r="BE1476" s="12"/>
      <c r="BF1476" s="12"/>
      <c r="BG1476" s="12"/>
      <c r="BH1476" s="12"/>
      <c r="BI1476" s="12"/>
      <c r="BJ1476" s="13"/>
      <c r="BK1476" s="13"/>
      <c r="BL1476" s="13"/>
      <c r="BM1476" s="13"/>
      <c r="BN1476" s="13"/>
    </row>
    <row r="1477" spans="1:66" x14ac:dyDescent="0.25">
      <c r="A1477" s="10"/>
      <c r="B1477" s="10"/>
      <c r="C1477" s="10"/>
      <c r="D1477" s="10"/>
      <c r="E1477" s="10"/>
      <c r="F1477" s="10"/>
      <c r="G1477" s="10"/>
      <c r="H1477" s="10"/>
      <c r="I1477" s="10"/>
      <c r="J1477" s="10"/>
      <c r="K1477" s="11"/>
      <c r="L1477" s="11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2"/>
      <c r="AX1477" s="12"/>
      <c r="AY1477" s="12"/>
      <c r="AZ1477" s="12"/>
      <c r="BA1477" s="12"/>
      <c r="BB1477" s="12"/>
      <c r="BC1477" s="12"/>
      <c r="BD1477" s="12"/>
      <c r="BE1477" s="12"/>
      <c r="BF1477" s="12"/>
      <c r="BG1477" s="12"/>
      <c r="BH1477" s="12"/>
      <c r="BI1477" s="12"/>
      <c r="BJ1477" s="13"/>
      <c r="BK1477" s="13"/>
      <c r="BL1477" s="13"/>
      <c r="BM1477" s="13"/>
      <c r="BN1477" s="13"/>
    </row>
    <row r="1478" spans="1:66" x14ac:dyDescent="0.25">
      <c r="A1478" s="10"/>
      <c r="B1478" s="10"/>
      <c r="C1478" s="10"/>
      <c r="D1478" s="10"/>
      <c r="E1478" s="10"/>
      <c r="F1478" s="10"/>
      <c r="G1478" s="10"/>
      <c r="H1478" s="10"/>
      <c r="I1478" s="10"/>
      <c r="J1478" s="10"/>
      <c r="K1478" s="11"/>
      <c r="L1478" s="11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2"/>
      <c r="AF1478" s="12"/>
      <c r="AG1478" s="12"/>
      <c r="AH1478" s="12"/>
      <c r="AI1478" s="12"/>
      <c r="AJ1478" s="12"/>
      <c r="AK1478" s="12"/>
      <c r="AL1478" s="12"/>
      <c r="AM1478" s="12"/>
      <c r="AN1478" s="12"/>
      <c r="AO1478" s="12"/>
      <c r="AP1478" s="12"/>
      <c r="AQ1478" s="12"/>
      <c r="AR1478" s="12"/>
      <c r="AS1478" s="12"/>
      <c r="AT1478" s="12"/>
      <c r="AU1478" s="12"/>
      <c r="AV1478" s="12"/>
      <c r="AW1478" s="12"/>
      <c r="AX1478" s="12"/>
      <c r="AY1478" s="12"/>
      <c r="AZ1478" s="12"/>
      <c r="BA1478" s="12"/>
      <c r="BB1478" s="12"/>
      <c r="BC1478" s="12"/>
      <c r="BD1478" s="12"/>
      <c r="BE1478" s="12"/>
      <c r="BF1478" s="12"/>
      <c r="BG1478" s="12"/>
      <c r="BH1478" s="12"/>
      <c r="BI1478" s="12"/>
      <c r="BJ1478" s="13"/>
      <c r="BK1478" s="13"/>
      <c r="BL1478" s="13"/>
      <c r="BM1478" s="13"/>
      <c r="BN1478" s="13"/>
    </row>
    <row r="1479" spans="1:66" x14ac:dyDescent="0.25">
      <c r="A1479" s="10"/>
      <c r="B1479" s="10"/>
      <c r="C1479" s="10"/>
      <c r="D1479" s="10"/>
      <c r="E1479" s="10"/>
      <c r="F1479" s="10"/>
      <c r="G1479" s="10"/>
      <c r="H1479" s="10"/>
      <c r="I1479" s="10"/>
      <c r="J1479" s="10"/>
      <c r="K1479" s="11"/>
      <c r="L1479" s="11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2"/>
      <c r="AX1479" s="12"/>
      <c r="AY1479" s="12"/>
      <c r="AZ1479" s="12"/>
      <c r="BA1479" s="12"/>
      <c r="BB1479" s="12"/>
      <c r="BC1479" s="12"/>
      <c r="BD1479" s="12"/>
      <c r="BE1479" s="12"/>
      <c r="BF1479" s="12"/>
      <c r="BG1479" s="12"/>
      <c r="BH1479" s="12"/>
      <c r="BI1479" s="12"/>
      <c r="BJ1479" s="13"/>
      <c r="BK1479" s="13"/>
      <c r="BL1479" s="13"/>
      <c r="BM1479" s="13"/>
      <c r="BN1479" s="13"/>
    </row>
    <row r="1480" spans="1:66" x14ac:dyDescent="0.25">
      <c r="A1480" s="10"/>
      <c r="B1480" s="10"/>
      <c r="C1480" s="10"/>
      <c r="D1480" s="10"/>
      <c r="E1480" s="10"/>
      <c r="F1480" s="10"/>
      <c r="G1480" s="10"/>
      <c r="H1480" s="10"/>
      <c r="I1480" s="10"/>
      <c r="J1480" s="10"/>
      <c r="K1480" s="11"/>
      <c r="L1480" s="11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/>
      <c r="AN1480" s="12"/>
      <c r="AO1480" s="12"/>
      <c r="AP1480" s="12"/>
      <c r="AQ1480" s="12"/>
      <c r="AR1480" s="12"/>
      <c r="AS1480" s="12"/>
      <c r="AT1480" s="12"/>
      <c r="AU1480" s="12"/>
      <c r="AV1480" s="12"/>
      <c r="AW1480" s="12"/>
      <c r="AX1480" s="12"/>
      <c r="AY1480" s="12"/>
      <c r="AZ1480" s="12"/>
      <c r="BA1480" s="12"/>
      <c r="BB1480" s="12"/>
      <c r="BC1480" s="12"/>
      <c r="BD1480" s="12"/>
      <c r="BE1480" s="12"/>
      <c r="BF1480" s="12"/>
      <c r="BG1480" s="12"/>
      <c r="BH1480" s="12"/>
      <c r="BI1480" s="12"/>
      <c r="BJ1480" s="13"/>
      <c r="BK1480" s="13"/>
      <c r="BL1480" s="13"/>
      <c r="BM1480" s="13"/>
      <c r="BN1480" s="13"/>
    </row>
    <row r="1481" spans="1:66" x14ac:dyDescent="0.25">
      <c r="A1481" s="10"/>
      <c r="B1481" s="10"/>
      <c r="C1481" s="10"/>
      <c r="D1481" s="10"/>
      <c r="E1481" s="10"/>
      <c r="F1481" s="10"/>
      <c r="G1481" s="10"/>
      <c r="H1481" s="10"/>
      <c r="I1481" s="10"/>
      <c r="J1481" s="10"/>
      <c r="K1481" s="11"/>
      <c r="L1481" s="11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2"/>
      <c r="AS1481" s="12"/>
      <c r="AT1481" s="12"/>
      <c r="AU1481" s="12"/>
      <c r="AV1481" s="12"/>
      <c r="AW1481" s="12"/>
      <c r="AX1481" s="12"/>
      <c r="AY1481" s="12"/>
      <c r="AZ1481" s="12"/>
      <c r="BA1481" s="12"/>
      <c r="BB1481" s="12"/>
      <c r="BC1481" s="12"/>
      <c r="BD1481" s="12"/>
      <c r="BE1481" s="12"/>
      <c r="BF1481" s="12"/>
      <c r="BG1481" s="12"/>
      <c r="BH1481" s="12"/>
      <c r="BI1481" s="12"/>
      <c r="BJ1481" s="13"/>
      <c r="BK1481" s="13"/>
      <c r="BL1481" s="13"/>
      <c r="BM1481" s="13"/>
      <c r="BN1481" s="13"/>
    </row>
    <row r="1482" spans="1:66" x14ac:dyDescent="0.25">
      <c r="A1482" s="10"/>
      <c r="B1482" s="10"/>
      <c r="C1482" s="10"/>
      <c r="D1482" s="10"/>
      <c r="E1482" s="10"/>
      <c r="F1482" s="10"/>
      <c r="G1482" s="10"/>
      <c r="H1482" s="10"/>
      <c r="I1482" s="10"/>
      <c r="J1482" s="10"/>
      <c r="K1482" s="11"/>
      <c r="L1482" s="11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/>
      <c r="AL1482" s="12"/>
      <c r="AM1482" s="12"/>
      <c r="AN1482" s="12"/>
      <c r="AO1482" s="12"/>
      <c r="AP1482" s="12"/>
      <c r="AQ1482" s="12"/>
      <c r="AR1482" s="12"/>
      <c r="AS1482" s="12"/>
      <c r="AT1482" s="12"/>
      <c r="AU1482" s="12"/>
      <c r="AV1482" s="12"/>
      <c r="AW1482" s="12"/>
      <c r="AX1482" s="12"/>
      <c r="AY1482" s="12"/>
      <c r="AZ1482" s="12"/>
      <c r="BA1482" s="12"/>
      <c r="BB1482" s="12"/>
      <c r="BC1482" s="12"/>
      <c r="BD1482" s="12"/>
      <c r="BE1482" s="12"/>
      <c r="BF1482" s="12"/>
      <c r="BG1482" s="12"/>
      <c r="BH1482" s="12"/>
      <c r="BI1482" s="12"/>
      <c r="BJ1482" s="13"/>
      <c r="BK1482" s="13"/>
      <c r="BL1482" s="13"/>
      <c r="BM1482" s="13"/>
      <c r="BN1482" s="13"/>
    </row>
    <row r="1483" spans="1:66" x14ac:dyDescent="0.25">
      <c r="A1483" s="10"/>
      <c r="B1483" s="10"/>
      <c r="C1483" s="10"/>
      <c r="D1483" s="10"/>
      <c r="E1483" s="10"/>
      <c r="F1483" s="10"/>
      <c r="G1483" s="10"/>
      <c r="H1483" s="10"/>
      <c r="I1483" s="10"/>
      <c r="J1483" s="10"/>
      <c r="K1483" s="11"/>
      <c r="L1483" s="11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2"/>
      <c r="AS1483" s="12"/>
      <c r="AT1483" s="12"/>
      <c r="AU1483" s="12"/>
      <c r="AV1483" s="12"/>
      <c r="AW1483" s="12"/>
      <c r="AX1483" s="12"/>
      <c r="AY1483" s="12"/>
      <c r="AZ1483" s="12"/>
      <c r="BA1483" s="12"/>
      <c r="BB1483" s="12"/>
      <c r="BC1483" s="12"/>
      <c r="BD1483" s="12"/>
      <c r="BE1483" s="12"/>
      <c r="BF1483" s="12"/>
      <c r="BG1483" s="12"/>
      <c r="BH1483" s="12"/>
      <c r="BI1483" s="12"/>
      <c r="BJ1483" s="13"/>
      <c r="BK1483" s="13"/>
      <c r="BL1483" s="13"/>
      <c r="BM1483" s="13"/>
      <c r="BN1483" s="13"/>
    </row>
    <row r="1484" spans="1:66" x14ac:dyDescent="0.25">
      <c r="A1484" s="10"/>
      <c r="B1484" s="10"/>
      <c r="C1484" s="10"/>
      <c r="D1484" s="10"/>
      <c r="E1484" s="10"/>
      <c r="F1484" s="10"/>
      <c r="G1484" s="10"/>
      <c r="H1484" s="10"/>
      <c r="I1484" s="10"/>
      <c r="J1484" s="10"/>
      <c r="K1484" s="11"/>
      <c r="L1484" s="11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/>
      <c r="AL1484" s="12"/>
      <c r="AM1484" s="12"/>
      <c r="AN1484" s="12"/>
      <c r="AO1484" s="12"/>
      <c r="AP1484" s="12"/>
      <c r="AQ1484" s="12"/>
      <c r="AR1484" s="12"/>
      <c r="AS1484" s="12"/>
      <c r="AT1484" s="12"/>
      <c r="AU1484" s="12"/>
      <c r="AV1484" s="12"/>
      <c r="AW1484" s="12"/>
      <c r="AX1484" s="12"/>
      <c r="AY1484" s="12"/>
      <c r="AZ1484" s="12"/>
      <c r="BA1484" s="12"/>
      <c r="BB1484" s="12"/>
      <c r="BC1484" s="12"/>
      <c r="BD1484" s="12"/>
      <c r="BE1484" s="12"/>
      <c r="BF1484" s="12"/>
      <c r="BG1484" s="12"/>
      <c r="BH1484" s="12"/>
      <c r="BI1484" s="12"/>
      <c r="BJ1484" s="13"/>
      <c r="BK1484" s="13"/>
      <c r="BL1484" s="13"/>
      <c r="BM1484" s="13"/>
      <c r="BN1484" s="13"/>
    </row>
    <row r="1485" spans="1:66" x14ac:dyDescent="0.25">
      <c r="A1485" s="10"/>
      <c r="B1485" s="10"/>
      <c r="C1485" s="10"/>
      <c r="D1485" s="10"/>
      <c r="E1485" s="10"/>
      <c r="F1485" s="10"/>
      <c r="G1485" s="10"/>
      <c r="H1485" s="10"/>
      <c r="I1485" s="10"/>
      <c r="J1485" s="10"/>
      <c r="K1485" s="11"/>
      <c r="L1485" s="11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2"/>
      <c r="AS1485" s="12"/>
      <c r="AT1485" s="12"/>
      <c r="AU1485" s="12"/>
      <c r="AV1485" s="12"/>
      <c r="AW1485" s="12"/>
      <c r="AX1485" s="12"/>
      <c r="AY1485" s="12"/>
      <c r="AZ1485" s="12"/>
      <c r="BA1485" s="12"/>
      <c r="BB1485" s="12"/>
      <c r="BC1485" s="12"/>
      <c r="BD1485" s="12"/>
      <c r="BE1485" s="12"/>
      <c r="BF1485" s="12"/>
      <c r="BG1485" s="12"/>
      <c r="BH1485" s="12"/>
      <c r="BI1485" s="12"/>
      <c r="BJ1485" s="13"/>
      <c r="BK1485" s="13"/>
      <c r="BL1485" s="13"/>
      <c r="BM1485" s="13"/>
      <c r="BN1485" s="13"/>
    </row>
    <row r="1486" spans="1:66" x14ac:dyDescent="0.25">
      <c r="A1486" s="10"/>
      <c r="B1486" s="10"/>
      <c r="C1486" s="10"/>
      <c r="D1486" s="10"/>
      <c r="E1486" s="10"/>
      <c r="F1486" s="10"/>
      <c r="G1486" s="10"/>
      <c r="H1486" s="10"/>
      <c r="I1486" s="10"/>
      <c r="J1486" s="10"/>
      <c r="K1486" s="11"/>
      <c r="L1486" s="11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/>
      <c r="AL1486" s="12"/>
      <c r="AM1486" s="12"/>
      <c r="AN1486" s="12"/>
      <c r="AO1486" s="12"/>
      <c r="AP1486" s="12"/>
      <c r="AQ1486" s="12"/>
      <c r="AR1486" s="12"/>
      <c r="AS1486" s="12"/>
      <c r="AT1486" s="12"/>
      <c r="AU1486" s="12"/>
      <c r="AV1486" s="12"/>
      <c r="AW1486" s="12"/>
      <c r="AX1486" s="12"/>
      <c r="AY1486" s="12"/>
      <c r="AZ1486" s="12"/>
      <c r="BA1486" s="12"/>
      <c r="BB1486" s="12"/>
      <c r="BC1486" s="12"/>
      <c r="BD1486" s="12"/>
      <c r="BE1486" s="12"/>
      <c r="BF1486" s="12"/>
      <c r="BG1486" s="12"/>
      <c r="BH1486" s="12"/>
      <c r="BI1486" s="12"/>
      <c r="BJ1486" s="13"/>
      <c r="BK1486" s="13"/>
      <c r="BL1486" s="13"/>
      <c r="BM1486" s="13"/>
      <c r="BN1486" s="13"/>
    </row>
    <row r="1487" spans="1:66" x14ac:dyDescent="0.25">
      <c r="A1487" s="10"/>
      <c r="B1487" s="10"/>
      <c r="C1487" s="10"/>
      <c r="D1487" s="10"/>
      <c r="E1487" s="10"/>
      <c r="F1487" s="10"/>
      <c r="G1487" s="10"/>
      <c r="H1487" s="10"/>
      <c r="I1487" s="10"/>
      <c r="J1487" s="10"/>
      <c r="K1487" s="11"/>
      <c r="L1487" s="11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2"/>
      <c r="AS1487" s="12"/>
      <c r="AT1487" s="12"/>
      <c r="AU1487" s="12"/>
      <c r="AV1487" s="12"/>
      <c r="AW1487" s="12"/>
      <c r="AX1487" s="12"/>
      <c r="AY1487" s="12"/>
      <c r="AZ1487" s="12"/>
      <c r="BA1487" s="12"/>
      <c r="BB1487" s="12"/>
      <c r="BC1487" s="12"/>
      <c r="BD1487" s="12"/>
      <c r="BE1487" s="12"/>
      <c r="BF1487" s="12"/>
      <c r="BG1487" s="12"/>
      <c r="BH1487" s="12"/>
      <c r="BI1487" s="12"/>
      <c r="BJ1487" s="13"/>
      <c r="BK1487" s="13"/>
      <c r="BL1487" s="13"/>
      <c r="BM1487" s="13"/>
      <c r="BN1487" s="13"/>
    </row>
    <row r="1488" spans="1:66" x14ac:dyDescent="0.25">
      <c r="A1488" s="10"/>
      <c r="B1488" s="10"/>
      <c r="C1488" s="10"/>
      <c r="D1488" s="10"/>
      <c r="E1488" s="10"/>
      <c r="F1488" s="10"/>
      <c r="G1488" s="10"/>
      <c r="H1488" s="10"/>
      <c r="I1488" s="10"/>
      <c r="J1488" s="10"/>
      <c r="K1488" s="11"/>
      <c r="L1488" s="11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  <c r="AP1488" s="12"/>
      <c r="AQ1488" s="12"/>
      <c r="AR1488" s="12"/>
      <c r="AS1488" s="12"/>
      <c r="AT1488" s="12"/>
      <c r="AU1488" s="12"/>
      <c r="AV1488" s="12"/>
      <c r="AW1488" s="12"/>
      <c r="AX1488" s="12"/>
      <c r="AY1488" s="12"/>
      <c r="AZ1488" s="12"/>
      <c r="BA1488" s="12"/>
      <c r="BB1488" s="12"/>
      <c r="BC1488" s="12"/>
      <c r="BD1488" s="12"/>
      <c r="BE1488" s="12"/>
      <c r="BF1488" s="12"/>
      <c r="BG1488" s="12"/>
      <c r="BH1488" s="12"/>
      <c r="BI1488" s="12"/>
      <c r="BJ1488" s="13"/>
      <c r="BK1488" s="13"/>
      <c r="BL1488" s="13"/>
      <c r="BM1488" s="13"/>
      <c r="BN1488" s="13"/>
    </row>
    <row r="1489" spans="1:66" x14ac:dyDescent="0.25">
      <c r="A1489" s="10"/>
      <c r="B1489" s="10"/>
      <c r="C1489" s="10"/>
      <c r="D1489" s="10"/>
      <c r="E1489" s="10"/>
      <c r="F1489" s="10"/>
      <c r="G1489" s="10"/>
      <c r="H1489" s="10"/>
      <c r="I1489" s="10"/>
      <c r="J1489" s="10"/>
      <c r="K1489" s="11"/>
      <c r="L1489" s="11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2"/>
      <c r="AS1489" s="12"/>
      <c r="AT1489" s="12"/>
      <c r="AU1489" s="12"/>
      <c r="AV1489" s="12"/>
      <c r="AW1489" s="12"/>
      <c r="AX1489" s="12"/>
      <c r="AY1489" s="12"/>
      <c r="AZ1489" s="12"/>
      <c r="BA1489" s="12"/>
      <c r="BB1489" s="12"/>
      <c r="BC1489" s="12"/>
      <c r="BD1489" s="12"/>
      <c r="BE1489" s="12"/>
      <c r="BF1489" s="12"/>
      <c r="BG1489" s="12"/>
      <c r="BH1489" s="12"/>
      <c r="BI1489" s="12"/>
      <c r="BJ1489" s="13"/>
      <c r="BK1489" s="13"/>
      <c r="BL1489" s="13"/>
      <c r="BM1489" s="13"/>
      <c r="BN1489" s="13"/>
    </row>
    <row r="1490" spans="1:66" x14ac:dyDescent="0.25">
      <c r="A1490" s="10"/>
      <c r="B1490" s="10"/>
      <c r="C1490" s="10"/>
      <c r="D1490" s="10"/>
      <c r="E1490" s="10"/>
      <c r="F1490" s="10"/>
      <c r="G1490" s="10"/>
      <c r="H1490" s="10"/>
      <c r="I1490" s="10"/>
      <c r="J1490" s="10"/>
      <c r="K1490" s="11"/>
      <c r="L1490" s="11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  <c r="AL1490" s="12"/>
      <c r="AM1490" s="12"/>
      <c r="AN1490" s="12"/>
      <c r="AO1490" s="12"/>
      <c r="AP1490" s="12"/>
      <c r="AQ1490" s="12"/>
      <c r="AR1490" s="12"/>
      <c r="AS1490" s="12"/>
      <c r="AT1490" s="12"/>
      <c r="AU1490" s="12"/>
      <c r="AV1490" s="12"/>
      <c r="AW1490" s="12"/>
      <c r="AX1490" s="12"/>
      <c r="AY1490" s="12"/>
      <c r="AZ1490" s="12"/>
      <c r="BA1490" s="12"/>
      <c r="BB1490" s="12"/>
      <c r="BC1490" s="12"/>
      <c r="BD1490" s="12"/>
      <c r="BE1490" s="12"/>
      <c r="BF1490" s="12"/>
      <c r="BG1490" s="12"/>
      <c r="BH1490" s="12"/>
      <c r="BI1490" s="12"/>
      <c r="BJ1490" s="13"/>
      <c r="BK1490" s="13"/>
      <c r="BL1490" s="13"/>
      <c r="BM1490" s="13"/>
      <c r="BN1490" s="13"/>
    </row>
    <row r="1491" spans="1:66" x14ac:dyDescent="0.25">
      <c r="A1491" s="10"/>
      <c r="B1491" s="10"/>
      <c r="C1491" s="10"/>
      <c r="D1491" s="10"/>
      <c r="E1491" s="10"/>
      <c r="F1491" s="10"/>
      <c r="G1491" s="10"/>
      <c r="H1491" s="10"/>
      <c r="I1491" s="10"/>
      <c r="J1491" s="10"/>
      <c r="K1491" s="11"/>
      <c r="L1491" s="11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2"/>
      <c r="AS1491" s="12"/>
      <c r="AT1491" s="12"/>
      <c r="AU1491" s="12"/>
      <c r="AV1491" s="12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12"/>
      <c r="BG1491" s="12"/>
      <c r="BH1491" s="12"/>
      <c r="BI1491" s="12"/>
      <c r="BJ1491" s="13"/>
      <c r="BK1491" s="13"/>
      <c r="BL1491" s="13"/>
      <c r="BM1491" s="13"/>
      <c r="BN1491" s="13"/>
    </row>
    <row r="1492" spans="1:66" x14ac:dyDescent="0.25">
      <c r="A1492" s="10"/>
      <c r="B1492" s="10"/>
      <c r="C1492" s="10"/>
      <c r="D1492" s="10"/>
      <c r="E1492" s="10"/>
      <c r="F1492" s="10"/>
      <c r="G1492" s="10"/>
      <c r="H1492" s="10"/>
      <c r="I1492" s="10"/>
      <c r="J1492" s="10"/>
      <c r="K1492" s="11"/>
      <c r="L1492" s="11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  <c r="AP1492" s="12"/>
      <c r="AQ1492" s="12"/>
      <c r="AR1492" s="12"/>
      <c r="AS1492" s="12"/>
      <c r="AT1492" s="12"/>
      <c r="AU1492" s="12"/>
      <c r="AV1492" s="12"/>
      <c r="AW1492" s="12"/>
      <c r="AX1492" s="12"/>
      <c r="AY1492" s="12"/>
      <c r="AZ1492" s="12"/>
      <c r="BA1492" s="12"/>
      <c r="BB1492" s="12"/>
      <c r="BC1492" s="12"/>
      <c r="BD1492" s="12"/>
      <c r="BE1492" s="12"/>
      <c r="BF1492" s="12"/>
      <c r="BG1492" s="12"/>
      <c r="BH1492" s="12"/>
      <c r="BI1492" s="12"/>
      <c r="BJ1492" s="13"/>
      <c r="BK1492" s="13"/>
      <c r="BL1492" s="13"/>
      <c r="BM1492" s="13"/>
      <c r="BN1492" s="13"/>
    </row>
    <row r="1493" spans="1:66" x14ac:dyDescent="0.25">
      <c r="A1493" s="10"/>
      <c r="B1493" s="10"/>
      <c r="C1493" s="10"/>
      <c r="D1493" s="10"/>
      <c r="E1493" s="10"/>
      <c r="F1493" s="10"/>
      <c r="G1493" s="10"/>
      <c r="H1493" s="10"/>
      <c r="I1493" s="10"/>
      <c r="J1493" s="10"/>
      <c r="K1493" s="11"/>
      <c r="L1493" s="11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2"/>
      <c r="AS1493" s="12"/>
      <c r="AT1493" s="12"/>
      <c r="AU1493" s="12"/>
      <c r="AV1493" s="12"/>
      <c r="AW1493" s="12"/>
      <c r="AX1493" s="12"/>
      <c r="AY1493" s="12"/>
      <c r="AZ1493" s="12"/>
      <c r="BA1493" s="12"/>
      <c r="BB1493" s="12"/>
      <c r="BC1493" s="12"/>
      <c r="BD1493" s="12"/>
      <c r="BE1493" s="12"/>
      <c r="BF1493" s="12"/>
      <c r="BG1493" s="12"/>
      <c r="BH1493" s="12"/>
      <c r="BI1493" s="12"/>
      <c r="BJ1493" s="13"/>
      <c r="BK1493" s="13"/>
      <c r="BL1493" s="13"/>
      <c r="BM1493" s="13"/>
      <c r="BN1493" s="13"/>
    </row>
    <row r="1494" spans="1:66" x14ac:dyDescent="0.25">
      <c r="A1494" s="10"/>
      <c r="B1494" s="10"/>
      <c r="C1494" s="10"/>
      <c r="D1494" s="10"/>
      <c r="E1494" s="10"/>
      <c r="F1494" s="10"/>
      <c r="G1494" s="10"/>
      <c r="H1494" s="10"/>
      <c r="I1494" s="10"/>
      <c r="J1494" s="10"/>
      <c r="K1494" s="11"/>
      <c r="L1494" s="11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12"/>
      <c r="AQ1494" s="12"/>
      <c r="AR1494" s="12"/>
      <c r="AS1494" s="12"/>
      <c r="AT1494" s="12"/>
      <c r="AU1494" s="12"/>
      <c r="AV1494" s="12"/>
      <c r="AW1494" s="12"/>
      <c r="AX1494" s="12"/>
      <c r="AY1494" s="12"/>
      <c r="AZ1494" s="12"/>
      <c r="BA1494" s="12"/>
      <c r="BB1494" s="12"/>
      <c r="BC1494" s="12"/>
      <c r="BD1494" s="12"/>
      <c r="BE1494" s="12"/>
      <c r="BF1494" s="12"/>
      <c r="BG1494" s="12"/>
      <c r="BH1494" s="12"/>
      <c r="BI1494" s="12"/>
      <c r="BJ1494" s="13"/>
      <c r="BK1494" s="13"/>
      <c r="BL1494" s="13"/>
      <c r="BM1494" s="13"/>
      <c r="BN1494" s="13"/>
    </row>
    <row r="1495" spans="1:66" x14ac:dyDescent="0.25">
      <c r="A1495" s="10"/>
      <c r="B1495" s="10"/>
      <c r="C1495" s="10"/>
      <c r="D1495" s="10"/>
      <c r="E1495" s="10"/>
      <c r="F1495" s="10"/>
      <c r="G1495" s="10"/>
      <c r="H1495" s="10"/>
      <c r="I1495" s="10"/>
      <c r="J1495" s="10"/>
      <c r="K1495" s="11"/>
      <c r="L1495" s="11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  <c r="AU1495" s="12"/>
      <c r="AV1495" s="12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12"/>
      <c r="BG1495" s="12"/>
      <c r="BH1495" s="12"/>
      <c r="BI1495" s="12"/>
      <c r="BJ1495" s="13"/>
      <c r="BK1495" s="13"/>
      <c r="BL1495" s="13"/>
      <c r="BM1495" s="13"/>
      <c r="BN1495" s="13"/>
    </row>
    <row r="1496" spans="1:66" x14ac:dyDescent="0.25">
      <c r="A1496" s="10"/>
      <c r="B1496" s="10"/>
      <c r="C1496" s="10"/>
      <c r="D1496" s="10"/>
      <c r="E1496" s="10"/>
      <c r="F1496" s="10"/>
      <c r="G1496" s="10"/>
      <c r="H1496" s="10"/>
      <c r="I1496" s="10"/>
      <c r="J1496" s="10"/>
      <c r="K1496" s="11"/>
      <c r="L1496" s="11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12"/>
      <c r="AQ1496" s="12"/>
      <c r="AR1496" s="12"/>
      <c r="AS1496" s="12"/>
      <c r="AT1496" s="12"/>
      <c r="AU1496" s="12"/>
      <c r="AV1496" s="12"/>
      <c r="AW1496" s="12"/>
      <c r="AX1496" s="12"/>
      <c r="AY1496" s="12"/>
      <c r="AZ1496" s="12"/>
      <c r="BA1496" s="12"/>
      <c r="BB1496" s="12"/>
      <c r="BC1496" s="12"/>
      <c r="BD1496" s="12"/>
      <c r="BE1496" s="12"/>
      <c r="BF1496" s="12"/>
      <c r="BG1496" s="12"/>
      <c r="BH1496" s="12"/>
      <c r="BI1496" s="12"/>
      <c r="BJ1496" s="13"/>
      <c r="BK1496" s="13"/>
      <c r="BL1496" s="13"/>
      <c r="BM1496" s="13"/>
      <c r="BN1496" s="13"/>
    </row>
    <row r="1497" spans="1:66" x14ac:dyDescent="0.25">
      <c r="A1497" s="10"/>
      <c r="B1497" s="10"/>
      <c r="C1497" s="10"/>
      <c r="D1497" s="10"/>
      <c r="E1497" s="10"/>
      <c r="F1497" s="10"/>
      <c r="G1497" s="10"/>
      <c r="H1497" s="10"/>
      <c r="I1497" s="10"/>
      <c r="J1497" s="10"/>
      <c r="K1497" s="11"/>
      <c r="L1497" s="11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2"/>
      <c r="AS1497" s="12"/>
      <c r="AT1497" s="12"/>
      <c r="AU1497" s="12"/>
      <c r="AV1497" s="12"/>
      <c r="AW1497" s="12"/>
      <c r="AX1497" s="12"/>
      <c r="AY1497" s="12"/>
      <c r="AZ1497" s="12"/>
      <c r="BA1497" s="12"/>
      <c r="BB1497" s="12"/>
      <c r="BC1497" s="12"/>
      <c r="BD1497" s="12"/>
      <c r="BE1497" s="12"/>
      <c r="BF1497" s="12"/>
      <c r="BG1497" s="12"/>
      <c r="BH1497" s="12"/>
      <c r="BI1497" s="12"/>
      <c r="BJ1497" s="13"/>
      <c r="BK1497" s="13"/>
      <c r="BL1497" s="13"/>
      <c r="BM1497" s="13"/>
      <c r="BN1497" s="13"/>
    </row>
    <row r="1498" spans="1:66" x14ac:dyDescent="0.25">
      <c r="A1498" s="10"/>
      <c r="B1498" s="10"/>
      <c r="C1498" s="10"/>
      <c r="D1498" s="10"/>
      <c r="E1498" s="10"/>
      <c r="F1498" s="10"/>
      <c r="G1498" s="10"/>
      <c r="H1498" s="10"/>
      <c r="I1498" s="10"/>
      <c r="J1498" s="10"/>
      <c r="K1498" s="11"/>
      <c r="L1498" s="11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12"/>
      <c r="AQ1498" s="12"/>
      <c r="AR1498" s="12"/>
      <c r="AS1498" s="12"/>
      <c r="AT1498" s="12"/>
      <c r="AU1498" s="12"/>
      <c r="AV1498" s="12"/>
      <c r="AW1498" s="12"/>
      <c r="AX1498" s="12"/>
      <c r="AY1498" s="12"/>
      <c r="AZ1498" s="12"/>
      <c r="BA1498" s="12"/>
      <c r="BB1498" s="12"/>
      <c r="BC1498" s="12"/>
      <c r="BD1498" s="12"/>
      <c r="BE1498" s="12"/>
      <c r="BF1498" s="12"/>
      <c r="BG1498" s="12"/>
      <c r="BH1498" s="12"/>
      <c r="BI1498" s="12"/>
      <c r="BJ1498" s="13"/>
      <c r="BK1498" s="13"/>
      <c r="BL1498" s="13"/>
      <c r="BM1498" s="13"/>
      <c r="BN1498" s="13"/>
    </row>
    <row r="1499" spans="1:66" x14ac:dyDescent="0.25">
      <c r="A1499" s="10"/>
      <c r="B1499" s="10"/>
      <c r="C1499" s="10"/>
      <c r="D1499" s="10"/>
      <c r="E1499" s="10"/>
      <c r="F1499" s="10"/>
      <c r="G1499" s="10"/>
      <c r="H1499" s="10"/>
      <c r="I1499" s="10"/>
      <c r="J1499" s="10"/>
      <c r="K1499" s="11"/>
      <c r="L1499" s="11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2"/>
      <c r="AS1499" s="12"/>
      <c r="AT1499" s="12"/>
      <c r="AU1499" s="12"/>
      <c r="AV1499" s="12"/>
      <c r="AW1499" s="12"/>
      <c r="AX1499" s="12"/>
      <c r="AY1499" s="12"/>
      <c r="AZ1499" s="12"/>
      <c r="BA1499" s="12"/>
      <c r="BB1499" s="12"/>
      <c r="BC1499" s="12"/>
      <c r="BD1499" s="12"/>
      <c r="BE1499" s="12"/>
      <c r="BF1499" s="12"/>
      <c r="BG1499" s="12"/>
      <c r="BH1499" s="12"/>
      <c r="BI1499" s="12"/>
      <c r="BJ1499" s="13"/>
      <c r="BK1499" s="13"/>
      <c r="BL1499" s="13"/>
      <c r="BM1499" s="13"/>
      <c r="BN1499" s="13"/>
    </row>
    <row r="1500" spans="1:66" x14ac:dyDescent="0.25">
      <c r="A1500" s="10"/>
      <c r="B1500" s="10"/>
      <c r="C1500" s="10"/>
      <c r="D1500" s="10"/>
      <c r="E1500" s="10"/>
      <c r="F1500" s="10"/>
      <c r="G1500" s="10"/>
      <c r="H1500" s="10"/>
      <c r="I1500" s="10"/>
      <c r="J1500" s="10"/>
      <c r="K1500" s="11"/>
      <c r="L1500" s="11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  <c r="AL1500" s="12"/>
      <c r="AM1500" s="12"/>
      <c r="AN1500" s="12"/>
      <c r="AO1500" s="12"/>
      <c r="AP1500" s="12"/>
      <c r="AQ1500" s="12"/>
      <c r="AR1500" s="12"/>
      <c r="AS1500" s="12"/>
      <c r="AT1500" s="12"/>
      <c r="AU1500" s="12"/>
      <c r="AV1500" s="12"/>
      <c r="AW1500" s="12"/>
      <c r="AX1500" s="12"/>
      <c r="AY1500" s="12"/>
      <c r="AZ1500" s="12"/>
      <c r="BA1500" s="12"/>
      <c r="BB1500" s="12"/>
      <c r="BC1500" s="12"/>
      <c r="BD1500" s="12"/>
      <c r="BE1500" s="12"/>
      <c r="BF1500" s="12"/>
      <c r="BG1500" s="12"/>
      <c r="BH1500" s="12"/>
      <c r="BI1500" s="12"/>
      <c r="BJ1500" s="13"/>
      <c r="BK1500" s="13"/>
      <c r="BL1500" s="13"/>
      <c r="BM1500" s="13"/>
      <c r="BN1500" s="13"/>
    </row>
    <row r="1501" spans="1:66" x14ac:dyDescent="0.25">
      <c r="A1501" s="10"/>
      <c r="B1501" s="10"/>
      <c r="C1501" s="10"/>
      <c r="D1501" s="10"/>
      <c r="E1501" s="10"/>
      <c r="F1501" s="10"/>
      <c r="G1501" s="10"/>
      <c r="H1501" s="10"/>
      <c r="I1501" s="10"/>
      <c r="J1501" s="10"/>
      <c r="K1501" s="11"/>
      <c r="L1501" s="11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2"/>
      <c r="AS1501" s="12"/>
      <c r="AT1501" s="12"/>
      <c r="AU1501" s="12"/>
      <c r="AV1501" s="12"/>
      <c r="AW1501" s="12"/>
      <c r="AX1501" s="12"/>
      <c r="AY1501" s="12"/>
      <c r="AZ1501" s="12"/>
      <c r="BA1501" s="12"/>
      <c r="BB1501" s="12"/>
      <c r="BC1501" s="12"/>
      <c r="BD1501" s="12"/>
      <c r="BE1501" s="12"/>
      <c r="BF1501" s="12"/>
      <c r="BG1501" s="12"/>
      <c r="BH1501" s="12"/>
      <c r="BI1501" s="12"/>
      <c r="BJ1501" s="13"/>
      <c r="BK1501" s="13"/>
      <c r="BL1501" s="13"/>
      <c r="BM1501" s="13"/>
      <c r="BN1501" s="13"/>
    </row>
    <row r="1502" spans="1:66" x14ac:dyDescent="0.25">
      <c r="A1502" s="10"/>
      <c r="B1502" s="10"/>
      <c r="C1502" s="10"/>
      <c r="D1502" s="10"/>
      <c r="E1502" s="10"/>
      <c r="F1502" s="10"/>
      <c r="G1502" s="10"/>
      <c r="H1502" s="10"/>
      <c r="I1502" s="10"/>
      <c r="J1502" s="10"/>
      <c r="K1502" s="11"/>
      <c r="L1502" s="11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/>
      <c r="AH1502" s="12"/>
      <c r="AI1502" s="12"/>
      <c r="AJ1502" s="12"/>
      <c r="AK1502" s="12"/>
      <c r="AL1502" s="12"/>
      <c r="AM1502" s="12"/>
      <c r="AN1502" s="12"/>
      <c r="AO1502" s="12"/>
      <c r="AP1502" s="12"/>
      <c r="AQ1502" s="12"/>
      <c r="AR1502" s="12"/>
      <c r="AS1502" s="12"/>
      <c r="AT1502" s="12"/>
      <c r="AU1502" s="12"/>
      <c r="AV1502" s="12"/>
      <c r="AW1502" s="12"/>
      <c r="AX1502" s="12"/>
      <c r="AY1502" s="12"/>
      <c r="AZ1502" s="12"/>
      <c r="BA1502" s="12"/>
      <c r="BB1502" s="12"/>
      <c r="BC1502" s="12"/>
      <c r="BD1502" s="12"/>
      <c r="BE1502" s="12"/>
      <c r="BF1502" s="12"/>
      <c r="BG1502" s="12"/>
      <c r="BH1502" s="12"/>
      <c r="BI1502" s="12"/>
      <c r="BJ1502" s="13"/>
      <c r="BK1502" s="13"/>
      <c r="BL1502" s="13"/>
      <c r="BM1502" s="13"/>
      <c r="BN1502" s="13"/>
    </row>
    <row r="1503" spans="1:66" x14ac:dyDescent="0.25">
      <c r="A1503" s="10"/>
      <c r="B1503" s="10"/>
      <c r="C1503" s="10"/>
      <c r="D1503" s="10"/>
      <c r="E1503" s="10"/>
      <c r="F1503" s="10"/>
      <c r="G1503" s="10"/>
      <c r="H1503" s="10"/>
      <c r="I1503" s="10"/>
      <c r="J1503" s="10"/>
      <c r="K1503" s="11"/>
      <c r="L1503" s="11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/>
      <c r="AT1503" s="12"/>
      <c r="AU1503" s="12"/>
      <c r="AV1503" s="12"/>
      <c r="AW1503" s="12"/>
      <c r="AX1503" s="12"/>
      <c r="AY1503" s="12"/>
      <c r="AZ1503" s="12"/>
      <c r="BA1503" s="12"/>
      <c r="BB1503" s="12"/>
      <c r="BC1503" s="12"/>
      <c r="BD1503" s="12"/>
      <c r="BE1503" s="12"/>
      <c r="BF1503" s="12"/>
      <c r="BG1503" s="12"/>
      <c r="BH1503" s="12"/>
      <c r="BI1503" s="12"/>
      <c r="BJ1503" s="13"/>
      <c r="BK1503" s="13"/>
      <c r="BL1503" s="13"/>
      <c r="BM1503" s="13"/>
      <c r="BN1503" s="13"/>
    </row>
    <row r="1504" spans="1:66" x14ac:dyDescent="0.25">
      <c r="A1504" s="10"/>
      <c r="B1504" s="10"/>
      <c r="C1504" s="10"/>
      <c r="D1504" s="10"/>
      <c r="E1504" s="10"/>
      <c r="F1504" s="10"/>
      <c r="G1504" s="10"/>
      <c r="H1504" s="10"/>
      <c r="I1504" s="10"/>
      <c r="J1504" s="10"/>
      <c r="K1504" s="11"/>
      <c r="L1504" s="11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12"/>
      <c r="AQ1504" s="12"/>
      <c r="AR1504" s="12"/>
      <c r="AS1504" s="12"/>
      <c r="AT1504" s="12"/>
      <c r="AU1504" s="12"/>
      <c r="AV1504" s="12"/>
      <c r="AW1504" s="12"/>
      <c r="AX1504" s="12"/>
      <c r="AY1504" s="12"/>
      <c r="AZ1504" s="12"/>
      <c r="BA1504" s="12"/>
      <c r="BB1504" s="12"/>
      <c r="BC1504" s="12"/>
      <c r="BD1504" s="12"/>
      <c r="BE1504" s="12"/>
      <c r="BF1504" s="12"/>
      <c r="BG1504" s="12"/>
      <c r="BH1504" s="12"/>
      <c r="BI1504" s="12"/>
      <c r="BJ1504" s="13"/>
      <c r="BK1504" s="13"/>
      <c r="BL1504" s="13"/>
      <c r="BM1504" s="13"/>
      <c r="BN1504" s="13"/>
    </row>
    <row r="1505" spans="1:66" x14ac:dyDescent="0.25">
      <c r="A1505" s="10"/>
      <c r="B1505" s="10"/>
      <c r="C1505" s="10"/>
      <c r="D1505" s="10"/>
      <c r="E1505" s="10"/>
      <c r="F1505" s="10"/>
      <c r="G1505" s="10"/>
      <c r="H1505" s="10"/>
      <c r="I1505" s="10"/>
      <c r="J1505" s="10"/>
      <c r="K1505" s="11"/>
      <c r="L1505" s="11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2"/>
      <c r="AS1505" s="12"/>
      <c r="AT1505" s="12"/>
      <c r="AU1505" s="12"/>
      <c r="AV1505" s="12"/>
      <c r="AW1505" s="12"/>
      <c r="AX1505" s="12"/>
      <c r="AY1505" s="12"/>
      <c r="AZ1505" s="12"/>
      <c r="BA1505" s="12"/>
      <c r="BB1505" s="12"/>
      <c r="BC1505" s="12"/>
      <c r="BD1505" s="12"/>
      <c r="BE1505" s="12"/>
      <c r="BF1505" s="12"/>
      <c r="BG1505" s="12"/>
      <c r="BH1505" s="12"/>
      <c r="BI1505" s="12"/>
      <c r="BJ1505" s="13"/>
      <c r="BK1505" s="13"/>
      <c r="BL1505" s="13"/>
      <c r="BM1505" s="13"/>
      <c r="BN1505" s="13"/>
    </row>
    <row r="1506" spans="1:66" x14ac:dyDescent="0.25">
      <c r="A1506" s="10"/>
      <c r="B1506" s="10"/>
      <c r="C1506" s="10"/>
      <c r="D1506" s="10"/>
      <c r="E1506" s="10"/>
      <c r="F1506" s="10"/>
      <c r="G1506" s="10"/>
      <c r="H1506" s="10"/>
      <c r="I1506" s="10"/>
      <c r="J1506" s="10"/>
      <c r="K1506" s="11"/>
      <c r="L1506" s="11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/>
      <c r="AH1506" s="12"/>
      <c r="AI1506" s="12"/>
      <c r="AJ1506" s="12"/>
      <c r="AK1506" s="12"/>
      <c r="AL1506" s="12"/>
      <c r="AM1506" s="12"/>
      <c r="AN1506" s="12"/>
      <c r="AO1506" s="12"/>
      <c r="AP1506" s="12"/>
      <c r="AQ1506" s="12"/>
      <c r="AR1506" s="12"/>
      <c r="AS1506" s="12"/>
      <c r="AT1506" s="12"/>
      <c r="AU1506" s="12"/>
      <c r="AV1506" s="12"/>
      <c r="AW1506" s="12"/>
      <c r="AX1506" s="12"/>
      <c r="AY1506" s="12"/>
      <c r="AZ1506" s="12"/>
      <c r="BA1506" s="12"/>
      <c r="BB1506" s="12"/>
      <c r="BC1506" s="12"/>
      <c r="BD1506" s="12"/>
      <c r="BE1506" s="12"/>
      <c r="BF1506" s="12"/>
      <c r="BG1506" s="12"/>
      <c r="BH1506" s="12"/>
      <c r="BI1506" s="12"/>
      <c r="BJ1506" s="13"/>
      <c r="BK1506" s="13"/>
      <c r="BL1506" s="13"/>
      <c r="BM1506" s="13"/>
      <c r="BN1506" s="13"/>
    </row>
    <row r="1507" spans="1:66" x14ac:dyDescent="0.25">
      <c r="A1507" s="10"/>
      <c r="B1507" s="10"/>
      <c r="C1507" s="10"/>
      <c r="D1507" s="10"/>
      <c r="E1507" s="10"/>
      <c r="F1507" s="10"/>
      <c r="G1507" s="10"/>
      <c r="H1507" s="10"/>
      <c r="I1507" s="10"/>
      <c r="J1507" s="10"/>
      <c r="K1507" s="11"/>
      <c r="L1507" s="11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2"/>
      <c r="AS1507" s="12"/>
      <c r="AT1507" s="12"/>
      <c r="AU1507" s="12"/>
      <c r="AV1507" s="12"/>
      <c r="AW1507" s="12"/>
      <c r="AX1507" s="12"/>
      <c r="AY1507" s="12"/>
      <c r="AZ1507" s="12"/>
      <c r="BA1507" s="12"/>
      <c r="BB1507" s="12"/>
      <c r="BC1507" s="12"/>
      <c r="BD1507" s="12"/>
      <c r="BE1507" s="12"/>
      <c r="BF1507" s="12"/>
      <c r="BG1507" s="12"/>
      <c r="BH1507" s="12"/>
      <c r="BI1507" s="12"/>
      <c r="BJ1507" s="13"/>
      <c r="BK1507" s="13"/>
      <c r="BL1507" s="13"/>
      <c r="BM1507" s="13"/>
      <c r="BN1507" s="13"/>
    </row>
    <row r="1508" spans="1:66" x14ac:dyDescent="0.25">
      <c r="A1508" s="10"/>
      <c r="B1508" s="10"/>
      <c r="C1508" s="10"/>
      <c r="D1508" s="10"/>
      <c r="E1508" s="10"/>
      <c r="F1508" s="10"/>
      <c r="G1508" s="10"/>
      <c r="H1508" s="10"/>
      <c r="I1508" s="10"/>
      <c r="J1508" s="10"/>
      <c r="K1508" s="11"/>
      <c r="L1508" s="11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12"/>
      <c r="AG1508" s="12"/>
      <c r="AH1508" s="12"/>
      <c r="AI1508" s="12"/>
      <c r="AJ1508" s="12"/>
      <c r="AK1508" s="12"/>
      <c r="AL1508" s="12"/>
      <c r="AM1508" s="12"/>
      <c r="AN1508" s="12"/>
      <c r="AO1508" s="12"/>
      <c r="AP1508" s="12"/>
      <c r="AQ1508" s="12"/>
      <c r="AR1508" s="12"/>
      <c r="AS1508" s="12"/>
      <c r="AT1508" s="12"/>
      <c r="AU1508" s="12"/>
      <c r="AV1508" s="12"/>
      <c r="AW1508" s="12"/>
      <c r="AX1508" s="12"/>
      <c r="AY1508" s="12"/>
      <c r="AZ1508" s="12"/>
      <c r="BA1508" s="12"/>
      <c r="BB1508" s="12"/>
      <c r="BC1508" s="12"/>
      <c r="BD1508" s="12"/>
      <c r="BE1508" s="12"/>
      <c r="BF1508" s="12"/>
      <c r="BG1508" s="12"/>
      <c r="BH1508" s="12"/>
      <c r="BI1508" s="12"/>
      <c r="BJ1508" s="13"/>
      <c r="BK1508" s="13"/>
      <c r="BL1508" s="13"/>
      <c r="BM1508" s="13"/>
      <c r="BN1508" s="13"/>
    </row>
    <row r="1509" spans="1:66" x14ac:dyDescent="0.25">
      <c r="A1509" s="10"/>
      <c r="B1509" s="10"/>
      <c r="C1509" s="10"/>
      <c r="D1509" s="10"/>
      <c r="E1509" s="10"/>
      <c r="F1509" s="10"/>
      <c r="G1509" s="10"/>
      <c r="H1509" s="10"/>
      <c r="I1509" s="10"/>
      <c r="J1509" s="10"/>
      <c r="K1509" s="11"/>
      <c r="L1509" s="11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2"/>
      <c r="AS1509" s="12"/>
      <c r="AT1509" s="12"/>
      <c r="AU1509" s="12"/>
      <c r="AV1509" s="12"/>
      <c r="AW1509" s="12"/>
      <c r="AX1509" s="12"/>
      <c r="AY1509" s="12"/>
      <c r="AZ1509" s="12"/>
      <c r="BA1509" s="12"/>
      <c r="BB1509" s="12"/>
      <c r="BC1509" s="12"/>
      <c r="BD1509" s="12"/>
      <c r="BE1509" s="12"/>
      <c r="BF1509" s="12"/>
      <c r="BG1509" s="12"/>
      <c r="BH1509" s="12"/>
      <c r="BI1509" s="12"/>
      <c r="BJ1509" s="13"/>
      <c r="BK1509" s="13"/>
      <c r="BL1509" s="13"/>
      <c r="BM1509" s="13"/>
      <c r="BN1509" s="13"/>
    </row>
    <row r="1510" spans="1:66" x14ac:dyDescent="0.25">
      <c r="A1510" s="10"/>
      <c r="B1510" s="10"/>
      <c r="C1510" s="10"/>
      <c r="D1510" s="10"/>
      <c r="E1510" s="10"/>
      <c r="F1510" s="10"/>
      <c r="G1510" s="10"/>
      <c r="H1510" s="10"/>
      <c r="I1510" s="10"/>
      <c r="J1510" s="10"/>
      <c r="K1510" s="11"/>
      <c r="L1510" s="11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12"/>
      <c r="AF1510" s="12"/>
      <c r="AG1510" s="12"/>
      <c r="AH1510" s="12"/>
      <c r="AI1510" s="12"/>
      <c r="AJ1510" s="12"/>
      <c r="AK1510" s="12"/>
      <c r="AL1510" s="12"/>
      <c r="AM1510" s="12"/>
      <c r="AN1510" s="12"/>
      <c r="AO1510" s="12"/>
      <c r="AP1510" s="12"/>
      <c r="AQ1510" s="12"/>
      <c r="AR1510" s="12"/>
      <c r="AS1510" s="12"/>
      <c r="AT1510" s="12"/>
      <c r="AU1510" s="12"/>
      <c r="AV1510" s="12"/>
      <c r="AW1510" s="12"/>
      <c r="AX1510" s="12"/>
      <c r="AY1510" s="12"/>
      <c r="AZ1510" s="12"/>
      <c r="BA1510" s="12"/>
      <c r="BB1510" s="12"/>
      <c r="BC1510" s="12"/>
      <c r="BD1510" s="12"/>
      <c r="BE1510" s="12"/>
      <c r="BF1510" s="12"/>
      <c r="BG1510" s="12"/>
      <c r="BH1510" s="12"/>
      <c r="BI1510" s="12"/>
      <c r="BJ1510" s="13"/>
      <c r="BK1510" s="13"/>
      <c r="BL1510" s="13"/>
      <c r="BM1510" s="13"/>
      <c r="BN1510" s="13"/>
    </row>
    <row r="1511" spans="1:66" x14ac:dyDescent="0.25">
      <c r="A1511" s="10"/>
      <c r="B1511" s="10"/>
      <c r="C1511" s="10"/>
      <c r="D1511" s="10"/>
      <c r="E1511" s="10"/>
      <c r="F1511" s="10"/>
      <c r="G1511" s="10"/>
      <c r="H1511" s="10"/>
      <c r="I1511" s="10"/>
      <c r="J1511" s="10"/>
      <c r="K1511" s="11"/>
      <c r="L1511" s="11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2"/>
      <c r="AS1511" s="12"/>
      <c r="AT1511" s="12"/>
      <c r="AU1511" s="12"/>
      <c r="AV1511" s="12"/>
      <c r="AW1511" s="12"/>
      <c r="AX1511" s="12"/>
      <c r="AY1511" s="12"/>
      <c r="AZ1511" s="12"/>
      <c r="BA1511" s="12"/>
      <c r="BB1511" s="12"/>
      <c r="BC1511" s="12"/>
      <c r="BD1511" s="12"/>
      <c r="BE1511" s="12"/>
      <c r="BF1511" s="12"/>
      <c r="BG1511" s="12"/>
      <c r="BH1511" s="12"/>
      <c r="BI1511" s="12"/>
      <c r="BJ1511" s="13"/>
      <c r="BK1511" s="13"/>
      <c r="BL1511" s="13"/>
      <c r="BM1511" s="13"/>
      <c r="BN1511" s="13"/>
    </row>
    <row r="1512" spans="1:66" x14ac:dyDescent="0.25">
      <c r="A1512" s="10"/>
      <c r="B1512" s="10"/>
      <c r="C1512" s="10"/>
      <c r="D1512" s="10"/>
      <c r="E1512" s="10"/>
      <c r="F1512" s="10"/>
      <c r="G1512" s="10"/>
      <c r="H1512" s="10"/>
      <c r="I1512" s="10"/>
      <c r="J1512" s="10"/>
      <c r="K1512" s="11"/>
      <c r="L1512" s="11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/>
      <c r="AL1512" s="12"/>
      <c r="AM1512" s="12"/>
      <c r="AN1512" s="12"/>
      <c r="AO1512" s="12"/>
      <c r="AP1512" s="12"/>
      <c r="AQ1512" s="12"/>
      <c r="AR1512" s="12"/>
      <c r="AS1512" s="12"/>
      <c r="AT1512" s="12"/>
      <c r="AU1512" s="12"/>
      <c r="AV1512" s="12"/>
      <c r="AW1512" s="12"/>
      <c r="AX1512" s="12"/>
      <c r="AY1512" s="12"/>
      <c r="AZ1512" s="12"/>
      <c r="BA1512" s="12"/>
      <c r="BB1512" s="12"/>
      <c r="BC1512" s="12"/>
      <c r="BD1512" s="12"/>
      <c r="BE1512" s="12"/>
      <c r="BF1512" s="12"/>
      <c r="BG1512" s="12"/>
      <c r="BH1512" s="12"/>
      <c r="BI1512" s="12"/>
      <c r="BJ1512" s="13"/>
      <c r="BK1512" s="13"/>
      <c r="BL1512" s="13"/>
      <c r="BM1512" s="13"/>
      <c r="BN1512" s="13"/>
    </row>
    <row r="1513" spans="1:66" x14ac:dyDescent="0.25">
      <c r="A1513" s="10"/>
      <c r="B1513" s="10"/>
      <c r="C1513" s="10"/>
      <c r="D1513" s="10"/>
      <c r="E1513" s="10"/>
      <c r="F1513" s="10"/>
      <c r="G1513" s="10"/>
      <c r="H1513" s="10"/>
      <c r="I1513" s="10"/>
      <c r="J1513" s="10"/>
      <c r="K1513" s="11"/>
      <c r="L1513" s="11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2"/>
      <c r="AS1513" s="12"/>
      <c r="AT1513" s="12"/>
      <c r="AU1513" s="12"/>
      <c r="AV1513" s="12"/>
      <c r="AW1513" s="12"/>
      <c r="AX1513" s="12"/>
      <c r="AY1513" s="12"/>
      <c r="AZ1513" s="12"/>
      <c r="BA1513" s="12"/>
      <c r="BB1513" s="12"/>
      <c r="BC1513" s="12"/>
      <c r="BD1513" s="12"/>
      <c r="BE1513" s="12"/>
      <c r="BF1513" s="12"/>
      <c r="BG1513" s="12"/>
      <c r="BH1513" s="12"/>
      <c r="BI1513" s="12"/>
      <c r="BJ1513" s="13"/>
      <c r="BK1513" s="13"/>
      <c r="BL1513" s="13"/>
      <c r="BM1513" s="13"/>
      <c r="BN1513" s="13"/>
    </row>
    <row r="1514" spans="1:66" x14ac:dyDescent="0.25">
      <c r="A1514" s="10"/>
      <c r="B1514" s="10"/>
      <c r="C1514" s="10"/>
      <c r="D1514" s="10"/>
      <c r="E1514" s="10"/>
      <c r="F1514" s="10"/>
      <c r="G1514" s="10"/>
      <c r="H1514" s="10"/>
      <c r="I1514" s="10"/>
      <c r="J1514" s="10"/>
      <c r="K1514" s="11"/>
      <c r="L1514" s="11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12"/>
      <c r="AF1514" s="12"/>
      <c r="AG1514" s="12"/>
      <c r="AH1514" s="12"/>
      <c r="AI1514" s="12"/>
      <c r="AJ1514" s="12"/>
      <c r="AK1514" s="12"/>
      <c r="AL1514" s="12"/>
      <c r="AM1514" s="12"/>
      <c r="AN1514" s="12"/>
      <c r="AO1514" s="12"/>
      <c r="AP1514" s="12"/>
      <c r="AQ1514" s="12"/>
      <c r="AR1514" s="12"/>
      <c r="AS1514" s="12"/>
      <c r="AT1514" s="12"/>
      <c r="AU1514" s="12"/>
      <c r="AV1514" s="12"/>
      <c r="AW1514" s="12"/>
      <c r="AX1514" s="12"/>
      <c r="AY1514" s="12"/>
      <c r="AZ1514" s="12"/>
      <c r="BA1514" s="12"/>
      <c r="BB1514" s="12"/>
      <c r="BC1514" s="12"/>
      <c r="BD1514" s="12"/>
      <c r="BE1514" s="12"/>
      <c r="BF1514" s="12"/>
      <c r="BG1514" s="12"/>
      <c r="BH1514" s="12"/>
      <c r="BI1514" s="12"/>
      <c r="BJ1514" s="13"/>
      <c r="BK1514" s="13"/>
      <c r="BL1514" s="13"/>
      <c r="BM1514" s="13"/>
      <c r="BN1514" s="13"/>
    </row>
    <row r="1515" spans="1:66" x14ac:dyDescent="0.25">
      <c r="A1515" s="10"/>
      <c r="B1515" s="10"/>
      <c r="C1515" s="10"/>
      <c r="D1515" s="10"/>
      <c r="E1515" s="10"/>
      <c r="F1515" s="10"/>
      <c r="G1515" s="10"/>
      <c r="H1515" s="10"/>
      <c r="I1515" s="10"/>
      <c r="J1515" s="10"/>
      <c r="K1515" s="11"/>
      <c r="L1515" s="11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2"/>
      <c r="AS1515" s="12"/>
      <c r="AT1515" s="12"/>
      <c r="AU1515" s="12"/>
      <c r="AV1515" s="12"/>
      <c r="AW1515" s="12"/>
      <c r="AX1515" s="12"/>
      <c r="AY1515" s="12"/>
      <c r="AZ1515" s="12"/>
      <c r="BA1515" s="12"/>
      <c r="BB1515" s="12"/>
      <c r="BC1515" s="12"/>
      <c r="BD1515" s="12"/>
      <c r="BE1515" s="12"/>
      <c r="BF1515" s="12"/>
      <c r="BG1515" s="12"/>
      <c r="BH1515" s="12"/>
      <c r="BI1515" s="12"/>
      <c r="BJ1515" s="13"/>
      <c r="BK1515" s="13"/>
      <c r="BL1515" s="13"/>
      <c r="BM1515" s="13"/>
      <c r="BN1515" s="13"/>
    </row>
    <row r="1516" spans="1:66" x14ac:dyDescent="0.25">
      <c r="A1516" s="10"/>
      <c r="B1516" s="10"/>
      <c r="C1516" s="10"/>
      <c r="D1516" s="10"/>
      <c r="E1516" s="10"/>
      <c r="F1516" s="10"/>
      <c r="G1516" s="10"/>
      <c r="H1516" s="10"/>
      <c r="I1516" s="10"/>
      <c r="J1516" s="10"/>
      <c r="K1516" s="11"/>
      <c r="L1516" s="11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/>
      <c r="AW1516" s="12"/>
      <c r="AX1516" s="12"/>
      <c r="AY1516" s="12"/>
      <c r="AZ1516" s="12"/>
      <c r="BA1516" s="12"/>
      <c r="BB1516" s="12"/>
      <c r="BC1516" s="12"/>
      <c r="BD1516" s="12"/>
      <c r="BE1516" s="12"/>
      <c r="BF1516" s="12"/>
      <c r="BG1516" s="12"/>
      <c r="BH1516" s="12"/>
      <c r="BI1516" s="12"/>
      <c r="BJ1516" s="13"/>
      <c r="BK1516" s="13"/>
      <c r="BL1516" s="13"/>
      <c r="BM1516" s="13"/>
      <c r="BN1516" s="13"/>
    </row>
    <row r="1517" spans="1:66" x14ac:dyDescent="0.25">
      <c r="A1517" s="10"/>
      <c r="B1517" s="10"/>
      <c r="C1517" s="10"/>
      <c r="D1517" s="10"/>
      <c r="E1517" s="10"/>
      <c r="F1517" s="10"/>
      <c r="G1517" s="10"/>
      <c r="H1517" s="10"/>
      <c r="I1517" s="10"/>
      <c r="J1517" s="10"/>
      <c r="K1517" s="11"/>
      <c r="L1517" s="11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2"/>
      <c r="AX1517" s="12"/>
      <c r="AY1517" s="12"/>
      <c r="AZ1517" s="12"/>
      <c r="BA1517" s="12"/>
      <c r="BB1517" s="12"/>
      <c r="BC1517" s="12"/>
      <c r="BD1517" s="12"/>
      <c r="BE1517" s="12"/>
      <c r="BF1517" s="12"/>
      <c r="BG1517" s="12"/>
      <c r="BH1517" s="12"/>
      <c r="BI1517" s="12"/>
      <c r="BJ1517" s="13"/>
      <c r="BK1517" s="13"/>
      <c r="BL1517" s="13"/>
      <c r="BM1517" s="13"/>
      <c r="BN1517" s="13"/>
    </row>
    <row r="1518" spans="1:66" x14ac:dyDescent="0.25">
      <c r="A1518" s="10"/>
      <c r="B1518" s="10"/>
      <c r="C1518" s="10"/>
      <c r="D1518" s="10"/>
      <c r="E1518" s="10"/>
      <c r="F1518" s="10"/>
      <c r="G1518" s="10"/>
      <c r="H1518" s="10"/>
      <c r="I1518" s="10"/>
      <c r="J1518" s="10"/>
      <c r="K1518" s="11"/>
      <c r="L1518" s="11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2"/>
      <c r="AL1518" s="12"/>
      <c r="AM1518" s="12"/>
      <c r="AN1518" s="12"/>
      <c r="AO1518" s="12"/>
      <c r="AP1518" s="12"/>
      <c r="AQ1518" s="12"/>
      <c r="AR1518" s="12"/>
      <c r="AS1518" s="12"/>
      <c r="AT1518" s="12"/>
      <c r="AU1518" s="12"/>
      <c r="AV1518" s="12"/>
      <c r="AW1518" s="12"/>
      <c r="AX1518" s="12"/>
      <c r="AY1518" s="12"/>
      <c r="AZ1518" s="12"/>
      <c r="BA1518" s="12"/>
      <c r="BB1518" s="12"/>
      <c r="BC1518" s="12"/>
      <c r="BD1518" s="12"/>
      <c r="BE1518" s="12"/>
      <c r="BF1518" s="12"/>
      <c r="BG1518" s="12"/>
      <c r="BH1518" s="12"/>
      <c r="BI1518" s="12"/>
      <c r="BJ1518" s="13"/>
      <c r="BK1518" s="13"/>
      <c r="BL1518" s="13"/>
      <c r="BM1518" s="13"/>
      <c r="BN1518" s="13"/>
    </row>
    <row r="1519" spans="1:66" x14ac:dyDescent="0.25">
      <c r="A1519" s="10"/>
      <c r="B1519" s="10"/>
      <c r="C1519" s="10"/>
      <c r="D1519" s="10"/>
      <c r="E1519" s="10"/>
      <c r="F1519" s="10"/>
      <c r="G1519" s="10"/>
      <c r="H1519" s="10"/>
      <c r="I1519" s="10"/>
      <c r="J1519" s="10"/>
      <c r="K1519" s="11"/>
      <c r="L1519" s="11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2"/>
      <c r="AX1519" s="12"/>
      <c r="AY1519" s="12"/>
      <c r="AZ1519" s="12"/>
      <c r="BA1519" s="12"/>
      <c r="BB1519" s="12"/>
      <c r="BC1519" s="12"/>
      <c r="BD1519" s="12"/>
      <c r="BE1519" s="12"/>
      <c r="BF1519" s="12"/>
      <c r="BG1519" s="12"/>
      <c r="BH1519" s="12"/>
      <c r="BI1519" s="12"/>
      <c r="BJ1519" s="13"/>
      <c r="BK1519" s="13"/>
      <c r="BL1519" s="13"/>
      <c r="BM1519" s="13"/>
      <c r="BN1519" s="13"/>
    </row>
    <row r="1520" spans="1:66" x14ac:dyDescent="0.25">
      <c r="A1520" s="10"/>
      <c r="B1520" s="10"/>
      <c r="C1520" s="10"/>
      <c r="D1520" s="10"/>
      <c r="E1520" s="10"/>
      <c r="F1520" s="10"/>
      <c r="G1520" s="10"/>
      <c r="H1520" s="10"/>
      <c r="I1520" s="10"/>
      <c r="J1520" s="10"/>
      <c r="K1520" s="11"/>
      <c r="L1520" s="11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  <c r="AQ1520" s="12"/>
      <c r="AR1520" s="12"/>
      <c r="AS1520" s="12"/>
      <c r="AT1520" s="12"/>
      <c r="AU1520" s="12"/>
      <c r="AV1520" s="12"/>
      <c r="AW1520" s="12"/>
      <c r="AX1520" s="12"/>
      <c r="AY1520" s="12"/>
      <c r="AZ1520" s="12"/>
      <c r="BA1520" s="12"/>
      <c r="BB1520" s="12"/>
      <c r="BC1520" s="12"/>
      <c r="BD1520" s="12"/>
      <c r="BE1520" s="12"/>
      <c r="BF1520" s="12"/>
      <c r="BG1520" s="12"/>
      <c r="BH1520" s="12"/>
      <c r="BI1520" s="12"/>
      <c r="BJ1520" s="13"/>
      <c r="BK1520" s="13"/>
      <c r="BL1520" s="13"/>
      <c r="BM1520" s="13"/>
      <c r="BN1520" s="13"/>
    </row>
    <row r="1521" spans="1:66" x14ac:dyDescent="0.25">
      <c r="A1521" s="10"/>
      <c r="B1521" s="10"/>
      <c r="C1521" s="10"/>
      <c r="D1521" s="10"/>
      <c r="E1521" s="10"/>
      <c r="F1521" s="10"/>
      <c r="G1521" s="10"/>
      <c r="H1521" s="10"/>
      <c r="I1521" s="10"/>
      <c r="J1521" s="10"/>
      <c r="K1521" s="11"/>
      <c r="L1521" s="11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/>
      <c r="AV1521" s="12"/>
      <c r="AW1521" s="12"/>
      <c r="AX1521" s="12"/>
      <c r="AY1521" s="12"/>
      <c r="AZ1521" s="12"/>
      <c r="BA1521" s="12"/>
      <c r="BB1521" s="12"/>
      <c r="BC1521" s="12"/>
      <c r="BD1521" s="12"/>
      <c r="BE1521" s="12"/>
      <c r="BF1521" s="12"/>
      <c r="BG1521" s="12"/>
      <c r="BH1521" s="12"/>
      <c r="BI1521" s="12"/>
      <c r="BJ1521" s="13"/>
      <c r="BK1521" s="13"/>
      <c r="BL1521" s="13"/>
      <c r="BM1521" s="13"/>
      <c r="BN1521" s="13"/>
    </row>
    <row r="1522" spans="1:66" x14ac:dyDescent="0.25">
      <c r="A1522" s="10"/>
      <c r="B1522" s="10"/>
      <c r="C1522" s="10"/>
      <c r="D1522" s="10"/>
      <c r="E1522" s="10"/>
      <c r="F1522" s="10"/>
      <c r="G1522" s="10"/>
      <c r="H1522" s="10"/>
      <c r="I1522" s="10"/>
      <c r="J1522" s="10"/>
      <c r="K1522" s="11"/>
      <c r="L1522" s="11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  <c r="AP1522" s="12"/>
      <c r="AQ1522" s="12"/>
      <c r="AR1522" s="12"/>
      <c r="AS1522" s="12"/>
      <c r="AT1522" s="12"/>
      <c r="AU1522" s="12"/>
      <c r="AV1522" s="12"/>
      <c r="AW1522" s="12"/>
      <c r="AX1522" s="12"/>
      <c r="AY1522" s="12"/>
      <c r="AZ1522" s="12"/>
      <c r="BA1522" s="12"/>
      <c r="BB1522" s="12"/>
      <c r="BC1522" s="12"/>
      <c r="BD1522" s="12"/>
      <c r="BE1522" s="12"/>
      <c r="BF1522" s="12"/>
      <c r="BG1522" s="12"/>
      <c r="BH1522" s="12"/>
      <c r="BI1522" s="12"/>
      <c r="BJ1522" s="13"/>
      <c r="BK1522" s="13"/>
      <c r="BL1522" s="13"/>
      <c r="BM1522" s="13"/>
      <c r="BN1522" s="13"/>
    </row>
    <row r="1523" spans="1:66" x14ac:dyDescent="0.25">
      <c r="A1523" s="10"/>
      <c r="B1523" s="10"/>
      <c r="C1523" s="10"/>
      <c r="D1523" s="10"/>
      <c r="E1523" s="10"/>
      <c r="F1523" s="10"/>
      <c r="G1523" s="10"/>
      <c r="H1523" s="10"/>
      <c r="I1523" s="10"/>
      <c r="J1523" s="10"/>
      <c r="K1523" s="11"/>
      <c r="L1523" s="11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2"/>
      <c r="AS1523" s="12"/>
      <c r="AT1523" s="12"/>
      <c r="AU1523" s="12"/>
      <c r="AV1523" s="12"/>
      <c r="AW1523" s="12"/>
      <c r="AX1523" s="12"/>
      <c r="AY1523" s="12"/>
      <c r="AZ1523" s="12"/>
      <c r="BA1523" s="12"/>
      <c r="BB1523" s="12"/>
      <c r="BC1523" s="12"/>
      <c r="BD1523" s="12"/>
      <c r="BE1523" s="12"/>
      <c r="BF1523" s="12"/>
      <c r="BG1523" s="12"/>
      <c r="BH1523" s="12"/>
      <c r="BI1523" s="12"/>
      <c r="BJ1523" s="13"/>
      <c r="BK1523" s="13"/>
      <c r="BL1523" s="13"/>
      <c r="BM1523" s="13"/>
      <c r="BN1523" s="13"/>
    </row>
    <row r="1524" spans="1:66" x14ac:dyDescent="0.25">
      <c r="A1524" s="10"/>
      <c r="B1524" s="10"/>
      <c r="C1524" s="10"/>
      <c r="D1524" s="10"/>
      <c r="E1524" s="10"/>
      <c r="F1524" s="10"/>
      <c r="G1524" s="10"/>
      <c r="H1524" s="10"/>
      <c r="I1524" s="10"/>
      <c r="J1524" s="10"/>
      <c r="K1524" s="11"/>
      <c r="L1524" s="11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12"/>
      <c r="AP1524" s="12"/>
      <c r="AQ1524" s="12"/>
      <c r="AR1524" s="12"/>
      <c r="AS1524" s="12"/>
      <c r="AT1524" s="12"/>
      <c r="AU1524" s="12"/>
      <c r="AV1524" s="12"/>
      <c r="AW1524" s="12"/>
      <c r="AX1524" s="12"/>
      <c r="AY1524" s="12"/>
      <c r="AZ1524" s="12"/>
      <c r="BA1524" s="12"/>
      <c r="BB1524" s="12"/>
      <c r="BC1524" s="12"/>
      <c r="BD1524" s="12"/>
      <c r="BE1524" s="12"/>
      <c r="BF1524" s="12"/>
      <c r="BG1524" s="12"/>
      <c r="BH1524" s="12"/>
      <c r="BI1524" s="12"/>
      <c r="BJ1524" s="13"/>
      <c r="BK1524" s="13"/>
      <c r="BL1524" s="13"/>
      <c r="BM1524" s="13"/>
      <c r="BN1524" s="13"/>
    </row>
    <row r="1525" spans="1:66" x14ac:dyDescent="0.25">
      <c r="A1525" s="10"/>
      <c r="B1525" s="10"/>
      <c r="C1525" s="10"/>
      <c r="D1525" s="10"/>
      <c r="E1525" s="10"/>
      <c r="F1525" s="10"/>
      <c r="G1525" s="10"/>
      <c r="H1525" s="10"/>
      <c r="I1525" s="10"/>
      <c r="J1525" s="10"/>
      <c r="K1525" s="11"/>
      <c r="L1525" s="11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2"/>
      <c r="AS1525" s="12"/>
      <c r="AT1525" s="12"/>
      <c r="AU1525" s="12"/>
      <c r="AV1525" s="12"/>
      <c r="AW1525" s="12"/>
      <c r="AX1525" s="12"/>
      <c r="AY1525" s="12"/>
      <c r="AZ1525" s="12"/>
      <c r="BA1525" s="12"/>
      <c r="BB1525" s="12"/>
      <c r="BC1525" s="12"/>
      <c r="BD1525" s="12"/>
      <c r="BE1525" s="12"/>
      <c r="BF1525" s="12"/>
      <c r="BG1525" s="12"/>
      <c r="BH1525" s="12"/>
      <c r="BI1525" s="12"/>
      <c r="BJ1525" s="13"/>
      <c r="BK1525" s="13"/>
      <c r="BL1525" s="13"/>
      <c r="BM1525" s="13"/>
      <c r="BN1525" s="13"/>
    </row>
    <row r="1526" spans="1:66" x14ac:dyDescent="0.25">
      <c r="A1526" s="10"/>
      <c r="B1526" s="10"/>
      <c r="C1526" s="10"/>
      <c r="D1526" s="10"/>
      <c r="E1526" s="10"/>
      <c r="F1526" s="10"/>
      <c r="G1526" s="10"/>
      <c r="H1526" s="10"/>
      <c r="I1526" s="10"/>
      <c r="J1526" s="10"/>
      <c r="K1526" s="11"/>
      <c r="L1526" s="11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/>
      <c r="AJ1526" s="12"/>
      <c r="AK1526" s="12"/>
      <c r="AL1526" s="12"/>
      <c r="AM1526" s="12"/>
      <c r="AN1526" s="12"/>
      <c r="AO1526" s="12"/>
      <c r="AP1526" s="12"/>
      <c r="AQ1526" s="12"/>
      <c r="AR1526" s="12"/>
      <c r="AS1526" s="12"/>
      <c r="AT1526" s="12"/>
      <c r="AU1526" s="12"/>
      <c r="AV1526" s="12"/>
      <c r="AW1526" s="12"/>
      <c r="AX1526" s="12"/>
      <c r="AY1526" s="12"/>
      <c r="AZ1526" s="12"/>
      <c r="BA1526" s="12"/>
      <c r="BB1526" s="12"/>
      <c r="BC1526" s="12"/>
      <c r="BD1526" s="12"/>
      <c r="BE1526" s="12"/>
      <c r="BF1526" s="12"/>
      <c r="BG1526" s="12"/>
      <c r="BH1526" s="12"/>
      <c r="BI1526" s="12"/>
      <c r="BJ1526" s="13"/>
      <c r="BK1526" s="13"/>
      <c r="BL1526" s="13"/>
      <c r="BM1526" s="13"/>
      <c r="BN1526" s="13"/>
    </row>
    <row r="1527" spans="1:66" x14ac:dyDescent="0.25">
      <c r="A1527" s="10"/>
      <c r="B1527" s="10"/>
      <c r="C1527" s="10"/>
      <c r="D1527" s="10"/>
      <c r="E1527" s="10"/>
      <c r="F1527" s="10"/>
      <c r="G1527" s="10"/>
      <c r="H1527" s="10"/>
      <c r="I1527" s="10"/>
      <c r="J1527" s="10"/>
      <c r="K1527" s="11"/>
      <c r="L1527" s="11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2"/>
      <c r="AS1527" s="12"/>
      <c r="AT1527" s="12"/>
      <c r="AU1527" s="12"/>
      <c r="AV1527" s="12"/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12"/>
      <c r="BG1527" s="12"/>
      <c r="BH1527" s="12"/>
      <c r="BI1527" s="12"/>
      <c r="BJ1527" s="13"/>
      <c r="BK1527" s="13"/>
      <c r="BL1527" s="13"/>
      <c r="BM1527" s="13"/>
      <c r="BN1527" s="13"/>
    </row>
    <row r="1528" spans="1:66" x14ac:dyDescent="0.25">
      <c r="A1528" s="10"/>
      <c r="B1528" s="10"/>
      <c r="C1528" s="10"/>
      <c r="D1528" s="10"/>
      <c r="E1528" s="10"/>
      <c r="F1528" s="10"/>
      <c r="G1528" s="10"/>
      <c r="H1528" s="10"/>
      <c r="I1528" s="10"/>
      <c r="J1528" s="10"/>
      <c r="K1528" s="11"/>
      <c r="L1528" s="11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12"/>
      <c r="AG1528" s="12"/>
      <c r="AH1528" s="12"/>
      <c r="AI1528" s="12"/>
      <c r="AJ1528" s="12"/>
      <c r="AK1528" s="12"/>
      <c r="AL1528" s="12"/>
      <c r="AM1528" s="12"/>
      <c r="AN1528" s="12"/>
      <c r="AO1528" s="12"/>
      <c r="AP1528" s="12"/>
      <c r="AQ1528" s="12"/>
      <c r="AR1528" s="12"/>
      <c r="AS1528" s="12"/>
      <c r="AT1528" s="12"/>
      <c r="AU1528" s="12"/>
      <c r="AV1528" s="12"/>
      <c r="AW1528" s="12"/>
      <c r="AX1528" s="12"/>
      <c r="AY1528" s="12"/>
      <c r="AZ1528" s="12"/>
      <c r="BA1528" s="12"/>
      <c r="BB1528" s="12"/>
      <c r="BC1528" s="12"/>
      <c r="BD1528" s="12"/>
      <c r="BE1528" s="12"/>
      <c r="BF1528" s="12"/>
      <c r="BG1528" s="12"/>
      <c r="BH1528" s="12"/>
      <c r="BI1528" s="12"/>
      <c r="BJ1528" s="13"/>
      <c r="BK1528" s="13"/>
      <c r="BL1528" s="13"/>
      <c r="BM1528" s="13"/>
      <c r="BN1528" s="13"/>
    </row>
    <row r="1529" spans="1:66" x14ac:dyDescent="0.25">
      <c r="A1529" s="10"/>
      <c r="B1529" s="10"/>
      <c r="C1529" s="10"/>
      <c r="D1529" s="10"/>
      <c r="E1529" s="10"/>
      <c r="F1529" s="10"/>
      <c r="G1529" s="10"/>
      <c r="H1529" s="10"/>
      <c r="I1529" s="10"/>
      <c r="J1529" s="10"/>
      <c r="K1529" s="11"/>
      <c r="L1529" s="11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2"/>
      <c r="AS1529" s="12"/>
      <c r="AT1529" s="12"/>
      <c r="AU1529" s="12"/>
      <c r="AV1529" s="12"/>
      <c r="AW1529" s="12"/>
      <c r="AX1529" s="12"/>
      <c r="AY1529" s="12"/>
      <c r="AZ1529" s="12"/>
      <c r="BA1529" s="12"/>
      <c r="BB1529" s="12"/>
      <c r="BC1529" s="12"/>
      <c r="BD1529" s="12"/>
      <c r="BE1529" s="12"/>
      <c r="BF1529" s="12"/>
      <c r="BG1529" s="12"/>
      <c r="BH1529" s="12"/>
      <c r="BI1529" s="12"/>
      <c r="BJ1529" s="13"/>
      <c r="BK1529" s="13"/>
      <c r="BL1529" s="13"/>
      <c r="BM1529" s="13"/>
      <c r="BN1529" s="13"/>
    </row>
    <row r="1530" spans="1:66" x14ac:dyDescent="0.25">
      <c r="A1530" s="10"/>
      <c r="B1530" s="10"/>
      <c r="C1530" s="10"/>
      <c r="D1530" s="10"/>
      <c r="E1530" s="10"/>
      <c r="F1530" s="10"/>
      <c r="G1530" s="10"/>
      <c r="H1530" s="10"/>
      <c r="I1530" s="10"/>
      <c r="J1530" s="10"/>
      <c r="K1530" s="11"/>
      <c r="L1530" s="11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12"/>
      <c r="AP1530" s="12"/>
      <c r="AQ1530" s="12"/>
      <c r="AR1530" s="12"/>
      <c r="AS1530" s="12"/>
      <c r="AT1530" s="12"/>
      <c r="AU1530" s="12"/>
      <c r="AV1530" s="12"/>
      <c r="AW1530" s="12"/>
      <c r="AX1530" s="12"/>
      <c r="AY1530" s="12"/>
      <c r="AZ1530" s="12"/>
      <c r="BA1530" s="12"/>
      <c r="BB1530" s="12"/>
      <c r="BC1530" s="12"/>
      <c r="BD1530" s="12"/>
      <c r="BE1530" s="12"/>
      <c r="BF1530" s="12"/>
      <c r="BG1530" s="12"/>
      <c r="BH1530" s="12"/>
      <c r="BI1530" s="12"/>
      <c r="BJ1530" s="13"/>
      <c r="BK1530" s="13"/>
      <c r="BL1530" s="13"/>
      <c r="BM1530" s="13"/>
      <c r="BN1530" s="13"/>
    </row>
    <row r="1531" spans="1:66" x14ac:dyDescent="0.25">
      <c r="A1531" s="10"/>
      <c r="B1531" s="10"/>
      <c r="C1531" s="10"/>
      <c r="D1531" s="10"/>
      <c r="E1531" s="10"/>
      <c r="F1531" s="10"/>
      <c r="G1531" s="10"/>
      <c r="H1531" s="10"/>
      <c r="I1531" s="10"/>
      <c r="J1531" s="10"/>
      <c r="K1531" s="11"/>
      <c r="L1531" s="11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2"/>
      <c r="AS1531" s="12"/>
      <c r="AT1531" s="12"/>
      <c r="AU1531" s="12"/>
      <c r="AV1531" s="12"/>
      <c r="AW1531" s="12"/>
      <c r="AX1531" s="12"/>
      <c r="AY1531" s="12"/>
      <c r="AZ1531" s="12"/>
      <c r="BA1531" s="12"/>
      <c r="BB1531" s="12"/>
      <c r="BC1531" s="12"/>
      <c r="BD1531" s="12"/>
      <c r="BE1531" s="12"/>
      <c r="BF1531" s="12"/>
      <c r="BG1531" s="12"/>
      <c r="BH1531" s="12"/>
      <c r="BI1531" s="12"/>
      <c r="BJ1531" s="13"/>
      <c r="BK1531" s="13"/>
      <c r="BL1531" s="13"/>
      <c r="BM1531" s="13"/>
      <c r="BN1531" s="13"/>
    </row>
    <row r="1532" spans="1:66" x14ac:dyDescent="0.25">
      <c r="A1532" s="10"/>
      <c r="B1532" s="10"/>
      <c r="C1532" s="10"/>
      <c r="D1532" s="10"/>
      <c r="E1532" s="10"/>
      <c r="F1532" s="10"/>
      <c r="G1532" s="10"/>
      <c r="H1532" s="10"/>
      <c r="I1532" s="10"/>
      <c r="J1532" s="10"/>
      <c r="K1532" s="11"/>
      <c r="L1532" s="11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  <c r="AL1532" s="12"/>
      <c r="AM1532" s="12"/>
      <c r="AN1532" s="12"/>
      <c r="AO1532" s="12"/>
      <c r="AP1532" s="12"/>
      <c r="AQ1532" s="12"/>
      <c r="AR1532" s="12"/>
      <c r="AS1532" s="12"/>
      <c r="AT1532" s="12"/>
      <c r="AU1532" s="12"/>
      <c r="AV1532" s="12"/>
      <c r="AW1532" s="12"/>
      <c r="AX1532" s="12"/>
      <c r="AY1532" s="12"/>
      <c r="AZ1532" s="12"/>
      <c r="BA1532" s="12"/>
      <c r="BB1532" s="12"/>
      <c r="BC1532" s="12"/>
      <c r="BD1532" s="12"/>
      <c r="BE1532" s="12"/>
      <c r="BF1532" s="12"/>
      <c r="BG1532" s="12"/>
      <c r="BH1532" s="12"/>
      <c r="BI1532" s="12"/>
      <c r="BJ1532" s="13"/>
      <c r="BK1532" s="13"/>
      <c r="BL1532" s="13"/>
      <c r="BM1532" s="13"/>
      <c r="BN1532" s="13"/>
    </row>
    <row r="1533" spans="1:66" x14ac:dyDescent="0.25">
      <c r="A1533" s="10"/>
      <c r="B1533" s="10"/>
      <c r="C1533" s="10"/>
      <c r="D1533" s="10"/>
      <c r="E1533" s="10"/>
      <c r="F1533" s="10"/>
      <c r="G1533" s="10"/>
      <c r="H1533" s="10"/>
      <c r="I1533" s="10"/>
      <c r="J1533" s="10"/>
      <c r="K1533" s="11"/>
      <c r="L1533" s="11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2"/>
      <c r="AS1533" s="12"/>
      <c r="AT1533" s="12"/>
      <c r="AU1533" s="12"/>
      <c r="AV1533" s="12"/>
      <c r="AW1533" s="12"/>
      <c r="AX1533" s="12"/>
      <c r="AY1533" s="12"/>
      <c r="AZ1533" s="12"/>
      <c r="BA1533" s="12"/>
      <c r="BB1533" s="12"/>
      <c r="BC1533" s="12"/>
      <c r="BD1533" s="12"/>
      <c r="BE1533" s="12"/>
      <c r="BF1533" s="12"/>
      <c r="BG1533" s="12"/>
      <c r="BH1533" s="12"/>
      <c r="BI1533" s="12"/>
      <c r="BJ1533" s="13"/>
      <c r="BK1533" s="13"/>
      <c r="BL1533" s="13"/>
      <c r="BM1533" s="13"/>
      <c r="BN1533" s="13"/>
    </row>
    <row r="1534" spans="1:66" s="21" customFormat="1" x14ac:dyDescent="0.25">
      <c r="A1534" s="10"/>
      <c r="B1534" s="10"/>
      <c r="C1534" s="10"/>
      <c r="D1534" s="10"/>
      <c r="E1534" s="10"/>
      <c r="F1534" s="10"/>
      <c r="G1534" s="10"/>
      <c r="H1534" s="10"/>
      <c r="I1534" s="10"/>
      <c r="J1534" s="10"/>
      <c r="K1534" s="11"/>
      <c r="L1534" s="11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  <c r="AU1534" s="12"/>
      <c r="AV1534" s="12"/>
      <c r="AW1534" s="12"/>
      <c r="AX1534" s="12"/>
      <c r="AY1534" s="12"/>
      <c r="AZ1534" s="12"/>
      <c r="BA1534" s="12"/>
      <c r="BB1534" s="12"/>
      <c r="BC1534" s="12"/>
      <c r="BD1534" s="12"/>
      <c r="BE1534" s="12"/>
      <c r="BF1534" s="12"/>
      <c r="BG1534" s="12"/>
      <c r="BH1534" s="12"/>
      <c r="BI1534" s="12"/>
      <c r="BJ1534" s="13"/>
      <c r="BK1534" s="13"/>
      <c r="BL1534" s="13"/>
      <c r="BM1534" s="13"/>
      <c r="BN1534" s="13"/>
    </row>
    <row r="1535" spans="1:66" x14ac:dyDescent="0.25">
      <c r="A1535" s="10"/>
      <c r="B1535" s="10"/>
      <c r="C1535" s="10"/>
      <c r="D1535" s="10"/>
      <c r="E1535" s="10"/>
      <c r="F1535" s="10"/>
      <c r="G1535" s="10"/>
      <c r="H1535" s="10"/>
      <c r="I1535" s="10"/>
      <c r="J1535" s="10"/>
      <c r="K1535" s="11"/>
      <c r="L1535" s="11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2"/>
      <c r="AS1535" s="12"/>
      <c r="AT1535" s="12"/>
      <c r="AU1535" s="12"/>
      <c r="AV1535" s="12"/>
      <c r="AW1535" s="12"/>
      <c r="AX1535" s="12"/>
      <c r="AY1535" s="12"/>
      <c r="AZ1535" s="12"/>
      <c r="BA1535" s="12"/>
      <c r="BB1535" s="12"/>
      <c r="BC1535" s="12"/>
      <c r="BD1535" s="12"/>
      <c r="BE1535" s="12"/>
      <c r="BF1535" s="12"/>
      <c r="BG1535" s="12"/>
      <c r="BH1535" s="12"/>
      <c r="BI1535" s="12"/>
      <c r="BJ1535" s="13"/>
      <c r="BK1535" s="13"/>
      <c r="BL1535" s="13"/>
      <c r="BM1535" s="13"/>
      <c r="BN1535" s="13"/>
    </row>
    <row r="1536" spans="1:66" x14ac:dyDescent="0.25">
      <c r="A1536" s="10"/>
      <c r="B1536" s="10"/>
      <c r="C1536" s="10"/>
      <c r="D1536" s="10"/>
      <c r="E1536" s="10"/>
      <c r="F1536" s="10"/>
      <c r="G1536" s="10"/>
      <c r="H1536" s="10"/>
      <c r="I1536" s="10"/>
      <c r="J1536" s="10"/>
      <c r="K1536" s="11"/>
      <c r="L1536" s="11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  <c r="AH1536" s="12"/>
      <c r="AI1536" s="12"/>
      <c r="AJ1536" s="12"/>
      <c r="AK1536" s="12"/>
      <c r="AL1536" s="12"/>
      <c r="AM1536" s="12"/>
      <c r="AN1536" s="12"/>
      <c r="AO1536" s="12"/>
      <c r="AP1536" s="12"/>
      <c r="AQ1536" s="12"/>
      <c r="AR1536" s="12"/>
      <c r="AS1536" s="12"/>
      <c r="AT1536" s="12"/>
      <c r="AU1536" s="12"/>
      <c r="AV1536" s="12"/>
      <c r="AW1536" s="12"/>
      <c r="AX1536" s="12"/>
      <c r="AY1536" s="12"/>
      <c r="AZ1536" s="12"/>
      <c r="BA1536" s="12"/>
      <c r="BB1536" s="12"/>
      <c r="BC1536" s="12"/>
      <c r="BD1536" s="12"/>
      <c r="BE1536" s="12"/>
      <c r="BF1536" s="12"/>
      <c r="BG1536" s="12"/>
      <c r="BH1536" s="12"/>
      <c r="BI1536" s="12"/>
      <c r="BJ1536" s="13"/>
      <c r="BK1536" s="13"/>
      <c r="BL1536" s="13"/>
      <c r="BM1536" s="13"/>
      <c r="BN1536" s="13"/>
    </row>
    <row r="1537" spans="1:66" x14ac:dyDescent="0.25">
      <c r="A1537" s="10"/>
      <c r="B1537" s="10"/>
      <c r="C1537" s="10"/>
      <c r="D1537" s="10"/>
      <c r="E1537" s="10"/>
      <c r="F1537" s="10"/>
      <c r="G1537" s="10"/>
      <c r="H1537" s="10"/>
      <c r="I1537" s="10"/>
      <c r="J1537" s="10"/>
      <c r="K1537" s="11"/>
      <c r="L1537" s="11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2"/>
      <c r="AS1537" s="12"/>
      <c r="AT1537" s="12"/>
      <c r="AU1537" s="12"/>
      <c r="AV1537" s="12"/>
      <c r="AW1537" s="12"/>
      <c r="AX1537" s="12"/>
      <c r="AY1537" s="12"/>
      <c r="AZ1537" s="12"/>
      <c r="BA1537" s="12"/>
      <c r="BB1537" s="12"/>
      <c r="BC1537" s="12"/>
      <c r="BD1537" s="12"/>
      <c r="BE1537" s="12"/>
      <c r="BF1537" s="12"/>
      <c r="BG1537" s="12"/>
      <c r="BH1537" s="12"/>
      <c r="BI1537" s="12"/>
      <c r="BJ1537" s="13"/>
      <c r="BK1537" s="13"/>
      <c r="BL1537" s="13"/>
      <c r="BM1537" s="13"/>
      <c r="BN1537" s="13"/>
    </row>
    <row r="1538" spans="1:66" x14ac:dyDescent="0.25">
      <c r="A1538" s="10"/>
      <c r="B1538" s="10"/>
      <c r="C1538" s="10"/>
      <c r="D1538" s="10"/>
      <c r="E1538" s="10"/>
      <c r="F1538" s="10"/>
      <c r="G1538" s="10"/>
      <c r="H1538" s="10"/>
      <c r="I1538" s="10"/>
      <c r="J1538" s="10"/>
      <c r="K1538" s="11"/>
      <c r="L1538" s="11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  <c r="AP1538" s="12"/>
      <c r="AQ1538" s="12"/>
      <c r="AR1538" s="12"/>
      <c r="AS1538" s="12"/>
      <c r="AT1538" s="12"/>
      <c r="AU1538" s="12"/>
      <c r="AV1538" s="12"/>
      <c r="AW1538" s="12"/>
      <c r="AX1538" s="12"/>
      <c r="AY1538" s="12"/>
      <c r="AZ1538" s="12"/>
      <c r="BA1538" s="12"/>
      <c r="BB1538" s="12"/>
      <c r="BC1538" s="12"/>
      <c r="BD1538" s="12"/>
      <c r="BE1538" s="12"/>
      <c r="BF1538" s="12"/>
      <c r="BG1538" s="12"/>
      <c r="BH1538" s="12"/>
      <c r="BI1538" s="12"/>
      <c r="BJ1538" s="13"/>
      <c r="BK1538" s="13"/>
      <c r="BL1538" s="13"/>
      <c r="BM1538" s="13"/>
      <c r="BN1538" s="13"/>
    </row>
    <row r="1539" spans="1:66" x14ac:dyDescent="0.25">
      <c r="A1539" s="10"/>
      <c r="B1539" s="10"/>
      <c r="C1539" s="10"/>
      <c r="D1539" s="10"/>
      <c r="E1539" s="10"/>
      <c r="F1539" s="10"/>
      <c r="G1539" s="10"/>
      <c r="H1539" s="10"/>
      <c r="I1539" s="10"/>
      <c r="J1539" s="10"/>
      <c r="K1539" s="11"/>
      <c r="L1539" s="11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2"/>
      <c r="AS1539" s="12"/>
      <c r="AT1539" s="12"/>
      <c r="AU1539" s="12"/>
      <c r="AV1539" s="12"/>
      <c r="AW1539" s="12"/>
      <c r="AX1539" s="12"/>
      <c r="AY1539" s="12"/>
      <c r="AZ1539" s="12"/>
      <c r="BA1539" s="12"/>
      <c r="BB1539" s="12"/>
      <c r="BC1539" s="12"/>
      <c r="BD1539" s="12"/>
      <c r="BE1539" s="12"/>
      <c r="BF1539" s="12"/>
      <c r="BG1539" s="12"/>
      <c r="BH1539" s="12"/>
      <c r="BI1539" s="12"/>
      <c r="BJ1539" s="13"/>
      <c r="BK1539" s="13"/>
      <c r="BL1539" s="13"/>
      <c r="BM1539" s="13"/>
      <c r="BN1539" s="13"/>
    </row>
    <row r="1540" spans="1:66" x14ac:dyDescent="0.25">
      <c r="A1540" s="10"/>
      <c r="B1540" s="10"/>
      <c r="C1540" s="10"/>
      <c r="D1540" s="10"/>
      <c r="E1540" s="10"/>
      <c r="F1540" s="10"/>
      <c r="G1540" s="10"/>
      <c r="H1540" s="10"/>
      <c r="I1540" s="10"/>
      <c r="J1540" s="10"/>
      <c r="K1540" s="11"/>
      <c r="L1540" s="11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  <c r="AQ1540" s="12"/>
      <c r="AR1540" s="12"/>
      <c r="AS1540" s="12"/>
      <c r="AT1540" s="12"/>
      <c r="AU1540" s="12"/>
      <c r="AV1540" s="12"/>
      <c r="AW1540" s="12"/>
      <c r="AX1540" s="12"/>
      <c r="AY1540" s="12"/>
      <c r="AZ1540" s="12"/>
      <c r="BA1540" s="12"/>
      <c r="BB1540" s="12"/>
      <c r="BC1540" s="12"/>
      <c r="BD1540" s="12"/>
      <c r="BE1540" s="12"/>
      <c r="BF1540" s="12"/>
      <c r="BG1540" s="12"/>
      <c r="BH1540" s="12"/>
      <c r="BI1540" s="12"/>
      <c r="BJ1540" s="13"/>
      <c r="BK1540" s="13"/>
      <c r="BL1540" s="13"/>
      <c r="BM1540" s="13"/>
      <c r="BN1540" s="13"/>
    </row>
    <row r="1541" spans="1:66" x14ac:dyDescent="0.25">
      <c r="A1541" s="10"/>
      <c r="B1541" s="10"/>
      <c r="C1541" s="10"/>
      <c r="D1541" s="10"/>
      <c r="E1541" s="10"/>
      <c r="F1541" s="10"/>
      <c r="G1541" s="10"/>
      <c r="H1541" s="10"/>
      <c r="I1541" s="10"/>
      <c r="J1541" s="10"/>
      <c r="K1541" s="11"/>
      <c r="L1541" s="11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2"/>
      <c r="AS1541" s="12"/>
      <c r="AT1541" s="12"/>
      <c r="AU1541" s="12"/>
      <c r="AV1541" s="12"/>
      <c r="AW1541" s="12"/>
      <c r="AX1541" s="12"/>
      <c r="AY1541" s="12"/>
      <c r="AZ1541" s="12"/>
      <c r="BA1541" s="12"/>
      <c r="BB1541" s="12"/>
      <c r="BC1541" s="12"/>
      <c r="BD1541" s="12"/>
      <c r="BE1541" s="12"/>
      <c r="BF1541" s="12"/>
      <c r="BG1541" s="12"/>
      <c r="BH1541" s="12"/>
      <c r="BI1541" s="12"/>
      <c r="BJ1541" s="13"/>
      <c r="BK1541" s="13"/>
      <c r="BL1541" s="13"/>
      <c r="BM1541" s="13"/>
      <c r="BN1541" s="13"/>
    </row>
    <row r="1542" spans="1:66" x14ac:dyDescent="0.25">
      <c r="A1542" s="10"/>
      <c r="B1542" s="10"/>
      <c r="C1542" s="10"/>
      <c r="D1542" s="10"/>
      <c r="E1542" s="10"/>
      <c r="F1542" s="10"/>
      <c r="G1542" s="10"/>
      <c r="H1542" s="10"/>
      <c r="I1542" s="10"/>
      <c r="J1542" s="10"/>
      <c r="K1542" s="11"/>
      <c r="L1542" s="11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/>
      <c r="AJ1542" s="12"/>
      <c r="AK1542" s="12"/>
      <c r="AL1542" s="12"/>
      <c r="AM1542" s="12"/>
      <c r="AN1542" s="12"/>
      <c r="AO1542" s="12"/>
      <c r="AP1542" s="12"/>
      <c r="AQ1542" s="12"/>
      <c r="AR1542" s="12"/>
      <c r="AS1542" s="12"/>
      <c r="AT1542" s="12"/>
      <c r="AU1542" s="12"/>
      <c r="AV1542" s="12"/>
      <c r="AW1542" s="12"/>
      <c r="AX1542" s="12"/>
      <c r="AY1542" s="12"/>
      <c r="AZ1542" s="12"/>
      <c r="BA1542" s="12"/>
      <c r="BB1542" s="12"/>
      <c r="BC1542" s="12"/>
      <c r="BD1542" s="12"/>
      <c r="BE1542" s="12"/>
      <c r="BF1542" s="12"/>
      <c r="BG1542" s="12"/>
      <c r="BH1542" s="12"/>
      <c r="BI1542" s="12"/>
      <c r="BJ1542" s="13"/>
      <c r="BK1542" s="13"/>
      <c r="BL1542" s="13"/>
      <c r="BM1542" s="13"/>
      <c r="BN1542" s="13"/>
    </row>
    <row r="1543" spans="1:66" x14ac:dyDescent="0.25">
      <c r="A1543" s="10"/>
      <c r="B1543" s="10"/>
      <c r="C1543" s="10"/>
      <c r="D1543" s="10"/>
      <c r="E1543" s="10"/>
      <c r="F1543" s="10"/>
      <c r="G1543" s="10"/>
      <c r="H1543" s="10"/>
      <c r="I1543" s="10"/>
      <c r="J1543" s="10"/>
      <c r="K1543" s="11"/>
      <c r="L1543" s="11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2"/>
      <c r="AS1543" s="12"/>
      <c r="AT1543" s="12"/>
      <c r="AU1543" s="12"/>
      <c r="AV1543" s="12"/>
      <c r="AW1543" s="12"/>
      <c r="AX1543" s="12"/>
      <c r="AY1543" s="12"/>
      <c r="AZ1543" s="12"/>
      <c r="BA1543" s="12"/>
      <c r="BB1543" s="12"/>
      <c r="BC1543" s="12"/>
      <c r="BD1543" s="12"/>
      <c r="BE1543" s="12"/>
      <c r="BF1543" s="12"/>
      <c r="BG1543" s="12"/>
      <c r="BH1543" s="12"/>
      <c r="BI1543" s="12"/>
      <c r="BJ1543" s="13"/>
      <c r="BK1543" s="13"/>
      <c r="BL1543" s="13"/>
      <c r="BM1543" s="13"/>
      <c r="BN1543" s="13"/>
    </row>
    <row r="1544" spans="1:66" x14ac:dyDescent="0.25">
      <c r="A1544" s="10"/>
      <c r="B1544" s="10"/>
      <c r="C1544" s="10"/>
      <c r="D1544" s="10"/>
      <c r="E1544" s="10"/>
      <c r="F1544" s="10"/>
      <c r="G1544" s="10"/>
      <c r="H1544" s="10"/>
      <c r="I1544" s="10"/>
      <c r="J1544" s="10"/>
      <c r="K1544" s="11"/>
      <c r="L1544" s="11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  <c r="AQ1544" s="12"/>
      <c r="AR1544" s="12"/>
      <c r="AS1544" s="12"/>
      <c r="AT1544" s="12"/>
      <c r="AU1544" s="12"/>
      <c r="AV1544" s="12"/>
      <c r="AW1544" s="12"/>
      <c r="AX1544" s="12"/>
      <c r="AY1544" s="12"/>
      <c r="AZ1544" s="12"/>
      <c r="BA1544" s="12"/>
      <c r="BB1544" s="12"/>
      <c r="BC1544" s="12"/>
      <c r="BD1544" s="12"/>
      <c r="BE1544" s="12"/>
      <c r="BF1544" s="12"/>
      <c r="BG1544" s="12"/>
      <c r="BH1544" s="12"/>
      <c r="BI1544" s="12"/>
      <c r="BJ1544" s="13"/>
      <c r="BK1544" s="13"/>
      <c r="BL1544" s="13"/>
      <c r="BM1544" s="13"/>
      <c r="BN1544" s="13"/>
    </row>
    <row r="1545" spans="1:66" x14ac:dyDescent="0.25">
      <c r="A1545" s="10"/>
      <c r="B1545" s="10"/>
      <c r="C1545" s="10"/>
      <c r="D1545" s="10"/>
      <c r="E1545" s="10"/>
      <c r="F1545" s="10"/>
      <c r="G1545" s="10"/>
      <c r="H1545" s="10"/>
      <c r="I1545" s="10"/>
      <c r="J1545" s="10"/>
      <c r="K1545" s="11"/>
      <c r="L1545" s="11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2"/>
      <c r="AS1545" s="12"/>
      <c r="AT1545" s="12"/>
      <c r="AU1545" s="12"/>
      <c r="AV1545" s="12"/>
      <c r="AW1545" s="12"/>
      <c r="AX1545" s="12"/>
      <c r="AY1545" s="12"/>
      <c r="AZ1545" s="12"/>
      <c r="BA1545" s="12"/>
      <c r="BB1545" s="12"/>
      <c r="BC1545" s="12"/>
      <c r="BD1545" s="12"/>
      <c r="BE1545" s="12"/>
      <c r="BF1545" s="12"/>
      <c r="BG1545" s="12"/>
      <c r="BH1545" s="12"/>
      <c r="BI1545" s="12"/>
      <c r="BJ1545" s="13"/>
      <c r="BK1545" s="13"/>
      <c r="BL1545" s="13"/>
      <c r="BM1545" s="13"/>
      <c r="BN1545" s="13"/>
    </row>
    <row r="1546" spans="1:66" x14ac:dyDescent="0.25">
      <c r="A1546" s="10"/>
      <c r="B1546" s="10"/>
      <c r="C1546" s="10"/>
      <c r="D1546" s="10"/>
      <c r="E1546" s="10"/>
      <c r="F1546" s="10"/>
      <c r="G1546" s="10"/>
      <c r="H1546" s="10"/>
      <c r="I1546" s="10"/>
      <c r="J1546" s="10"/>
      <c r="K1546" s="11"/>
      <c r="L1546" s="11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/>
      <c r="AL1546" s="12"/>
      <c r="AM1546" s="12"/>
      <c r="AN1546" s="12"/>
      <c r="AO1546" s="12"/>
      <c r="AP1546" s="12"/>
      <c r="AQ1546" s="12"/>
      <c r="AR1546" s="12"/>
      <c r="AS1546" s="12"/>
      <c r="AT1546" s="12"/>
      <c r="AU1546" s="12"/>
      <c r="AV1546" s="12"/>
      <c r="AW1546" s="12"/>
      <c r="AX1546" s="12"/>
      <c r="AY1546" s="12"/>
      <c r="AZ1546" s="12"/>
      <c r="BA1546" s="12"/>
      <c r="BB1546" s="12"/>
      <c r="BC1546" s="12"/>
      <c r="BD1546" s="12"/>
      <c r="BE1546" s="12"/>
      <c r="BF1546" s="12"/>
      <c r="BG1546" s="12"/>
      <c r="BH1546" s="12"/>
      <c r="BI1546" s="12"/>
      <c r="BJ1546" s="13"/>
      <c r="BK1546" s="13"/>
      <c r="BL1546" s="13"/>
      <c r="BM1546" s="13"/>
      <c r="BN1546" s="13"/>
    </row>
    <row r="1547" spans="1:66" x14ac:dyDescent="0.25">
      <c r="A1547" s="10"/>
      <c r="B1547" s="10"/>
      <c r="C1547" s="10"/>
      <c r="D1547" s="10"/>
      <c r="E1547" s="10"/>
      <c r="F1547" s="10"/>
      <c r="G1547" s="10"/>
      <c r="H1547" s="10"/>
      <c r="I1547" s="10"/>
      <c r="J1547" s="10"/>
      <c r="K1547" s="11"/>
      <c r="L1547" s="11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2"/>
      <c r="AS1547" s="12"/>
      <c r="AT1547" s="12"/>
      <c r="AU1547" s="12"/>
      <c r="AV1547" s="12"/>
      <c r="AW1547" s="12"/>
      <c r="AX1547" s="12"/>
      <c r="AY1547" s="12"/>
      <c r="AZ1547" s="12"/>
      <c r="BA1547" s="12"/>
      <c r="BB1547" s="12"/>
      <c r="BC1547" s="12"/>
      <c r="BD1547" s="12"/>
      <c r="BE1547" s="12"/>
      <c r="BF1547" s="12"/>
      <c r="BG1547" s="12"/>
      <c r="BH1547" s="12"/>
      <c r="BI1547" s="12"/>
      <c r="BJ1547" s="13"/>
      <c r="BK1547" s="13"/>
      <c r="BL1547" s="13"/>
      <c r="BM1547" s="13"/>
      <c r="BN1547" s="13"/>
    </row>
    <row r="1548" spans="1:66" x14ac:dyDescent="0.25">
      <c r="A1548" s="10"/>
      <c r="B1548" s="10"/>
      <c r="C1548" s="10"/>
      <c r="D1548" s="10"/>
      <c r="E1548" s="10"/>
      <c r="F1548" s="10"/>
      <c r="G1548" s="10"/>
      <c r="H1548" s="10"/>
      <c r="I1548" s="10"/>
      <c r="J1548" s="10"/>
      <c r="K1548" s="11"/>
      <c r="L1548" s="11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2"/>
      <c r="AF1548" s="12"/>
      <c r="AG1548" s="12"/>
      <c r="AH1548" s="12"/>
      <c r="AI1548" s="12"/>
      <c r="AJ1548" s="12"/>
      <c r="AK1548" s="12"/>
      <c r="AL1548" s="12"/>
      <c r="AM1548" s="12"/>
      <c r="AN1548" s="12"/>
      <c r="AO1548" s="12"/>
      <c r="AP1548" s="12"/>
      <c r="AQ1548" s="12"/>
      <c r="AR1548" s="12"/>
      <c r="AS1548" s="12"/>
      <c r="AT1548" s="12"/>
      <c r="AU1548" s="12"/>
      <c r="AV1548" s="12"/>
      <c r="AW1548" s="12"/>
      <c r="AX1548" s="12"/>
      <c r="AY1548" s="12"/>
      <c r="AZ1548" s="12"/>
      <c r="BA1548" s="12"/>
      <c r="BB1548" s="12"/>
      <c r="BC1548" s="12"/>
      <c r="BD1548" s="12"/>
      <c r="BE1548" s="12"/>
      <c r="BF1548" s="12"/>
      <c r="BG1548" s="12"/>
      <c r="BH1548" s="12"/>
      <c r="BI1548" s="12"/>
      <c r="BJ1548" s="13"/>
      <c r="BK1548" s="13"/>
      <c r="BL1548" s="13"/>
      <c r="BM1548" s="13"/>
      <c r="BN1548" s="13"/>
    </row>
    <row r="1549" spans="1:66" x14ac:dyDescent="0.25">
      <c r="A1549" s="10"/>
      <c r="B1549" s="10"/>
      <c r="C1549" s="10"/>
      <c r="D1549" s="10"/>
      <c r="E1549" s="10"/>
      <c r="F1549" s="10"/>
      <c r="G1549" s="10"/>
      <c r="H1549" s="10"/>
      <c r="I1549" s="10"/>
      <c r="J1549" s="10"/>
      <c r="K1549" s="11"/>
      <c r="L1549" s="11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2"/>
      <c r="AS1549" s="12"/>
      <c r="AT1549" s="12"/>
      <c r="AU1549" s="12"/>
      <c r="AV1549" s="12"/>
      <c r="AW1549" s="12"/>
      <c r="AX1549" s="12"/>
      <c r="AY1549" s="12"/>
      <c r="AZ1549" s="12"/>
      <c r="BA1549" s="12"/>
      <c r="BB1549" s="12"/>
      <c r="BC1549" s="12"/>
      <c r="BD1549" s="12"/>
      <c r="BE1549" s="12"/>
      <c r="BF1549" s="12"/>
      <c r="BG1549" s="12"/>
      <c r="BH1549" s="12"/>
      <c r="BI1549" s="12"/>
      <c r="BJ1549" s="13"/>
      <c r="BK1549" s="13"/>
      <c r="BL1549" s="13"/>
      <c r="BM1549" s="13"/>
      <c r="BN1549" s="13"/>
    </row>
    <row r="1550" spans="1:66" x14ac:dyDescent="0.25">
      <c r="A1550" s="10"/>
      <c r="B1550" s="10"/>
      <c r="C1550" s="10"/>
      <c r="D1550" s="10"/>
      <c r="E1550" s="10"/>
      <c r="F1550" s="10"/>
      <c r="G1550" s="10"/>
      <c r="H1550" s="10"/>
      <c r="I1550" s="10"/>
      <c r="J1550" s="10"/>
      <c r="K1550" s="11"/>
      <c r="L1550" s="11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2"/>
      <c r="AF1550" s="12"/>
      <c r="AG1550" s="12"/>
      <c r="AH1550" s="12"/>
      <c r="AI1550" s="12"/>
      <c r="AJ1550" s="12"/>
      <c r="AK1550" s="12"/>
      <c r="AL1550" s="12"/>
      <c r="AM1550" s="12"/>
      <c r="AN1550" s="12"/>
      <c r="AO1550" s="12"/>
      <c r="AP1550" s="12"/>
      <c r="AQ1550" s="12"/>
      <c r="AR1550" s="12"/>
      <c r="AS1550" s="12"/>
      <c r="AT1550" s="12"/>
      <c r="AU1550" s="12"/>
      <c r="AV1550" s="12"/>
      <c r="AW1550" s="12"/>
      <c r="AX1550" s="12"/>
      <c r="AY1550" s="12"/>
      <c r="AZ1550" s="12"/>
      <c r="BA1550" s="12"/>
      <c r="BB1550" s="12"/>
      <c r="BC1550" s="12"/>
      <c r="BD1550" s="12"/>
      <c r="BE1550" s="12"/>
      <c r="BF1550" s="12"/>
      <c r="BG1550" s="12"/>
      <c r="BH1550" s="12"/>
      <c r="BI1550" s="12"/>
      <c r="BJ1550" s="13"/>
      <c r="BK1550" s="13"/>
      <c r="BL1550" s="13"/>
      <c r="BM1550" s="13"/>
      <c r="BN1550" s="13"/>
    </row>
    <row r="1551" spans="1:66" x14ac:dyDescent="0.25">
      <c r="A1551" s="10"/>
      <c r="B1551" s="10"/>
      <c r="C1551" s="10"/>
      <c r="D1551" s="10"/>
      <c r="E1551" s="10"/>
      <c r="F1551" s="10"/>
      <c r="G1551" s="10"/>
      <c r="H1551" s="10"/>
      <c r="I1551" s="10"/>
      <c r="J1551" s="10"/>
      <c r="K1551" s="11"/>
      <c r="L1551" s="11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2"/>
      <c r="AX1551" s="12"/>
      <c r="AY1551" s="12"/>
      <c r="AZ1551" s="12"/>
      <c r="BA1551" s="12"/>
      <c r="BB1551" s="12"/>
      <c r="BC1551" s="12"/>
      <c r="BD1551" s="12"/>
      <c r="BE1551" s="12"/>
      <c r="BF1551" s="12"/>
      <c r="BG1551" s="12"/>
      <c r="BH1551" s="12"/>
      <c r="BI1551" s="12"/>
      <c r="BJ1551" s="13"/>
      <c r="BK1551" s="13"/>
      <c r="BL1551" s="13"/>
      <c r="BM1551" s="13"/>
      <c r="BN1551" s="13"/>
    </row>
    <row r="1552" spans="1:66" x14ac:dyDescent="0.25">
      <c r="A1552" s="10"/>
      <c r="B1552" s="10"/>
      <c r="C1552" s="10"/>
      <c r="D1552" s="10"/>
      <c r="E1552" s="10"/>
      <c r="F1552" s="10"/>
      <c r="G1552" s="10"/>
      <c r="H1552" s="10"/>
      <c r="I1552" s="10"/>
      <c r="J1552" s="10"/>
      <c r="K1552" s="11"/>
      <c r="L1552" s="11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/>
      <c r="AL1552" s="12"/>
      <c r="AM1552" s="12"/>
      <c r="AN1552" s="12"/>
      <c r="AO1552" s="12"/>
      <c r="AP1552" s="12"/>
      <c r="AQ1552" s="12"/>
      <c r="AR1552" s="12"/>
      <c r="AS1552" s="12"/>
      <c r="AT1552" s="12"/>
      <c r="AU1552" s="12"/>
      <c r="AV1552" s="12"/>
      <c r="AW1552" s="12"/>
      <c r="AX1552" s="12"/>
      <c r="AY1552" s="12"/>
      <c r="AZ1552" s="12"/>
      <c r="BA1552" s="12"/>
      <c r="BB1552" s="12"/>
      <c r="BC1552" s="12"/>
      <c r="BD1552" s="12"/>
      <c r="BE1552" s="12"/>
      <c r="BF1552" s="12"/>
      <c r="BG1552" s="12"/>
      <c r="BH1552" s="12"/>
      <c r="BI1552" s="12"/>
      <c r="BJ1552" s="13"/>
      <c r="BK1552" s="13"/>
      <c r="BL1552" s="13"/>
      <c r="BM1552" s="13"/>
      <c r="BN1552" s="13"/>
    </row>
    <row r="1553" spans="1:66" x14ac:dyDescent="0.25">
      <c r="A1553" s="10"/>
      <c r="B1553" s="10"/>
      <c r="C1553" s="10"/>
      <c r="D1553" s="10"/>
      <c r="E1553" s="10"/>
      <c r="F1553" s="10"/>
      <c r="G1553" s="10"/>
      <c r="H1553" s="10"/>
      <c r="I1553" s="10"/>
      <c r="J1553" s="10"/>
      <c r="K1553" s="11"/>
      <c r="L1553" s="11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2"/>
      <c r="AS1553" s="12"/>
      <c r="AT1553" s="12"/>
      <c r="AU1553" s="12"/>
      <c r="AV1553" s="12"/>
      <c r="AW1553" s="12"/>
      <c r="AX1553" s="12"/>
      <c r="AY1553" s="12"/>
      <c r="AZ1553" s="12"/>
      <c r="BA1553" s="12"/>
      <c r="BB1553" s="12"/>
      <c r="BC1553" s="12"/>
      <c r="BD1553" s="12"/>
      <c r="BE1553" s="12"/>
      <c r="BF1553" s="12"/>
      <c r="BG1553" s="12"/>
      <c r="BH1553" s="12"/>
      <c r="BI1553" s="12"/>
      <c r="BJ1553" s="13"/>
      <c r="BK1553" s="13"/>
      <c r="BL1553" s="13"/>
      <c r="BM1553" s="13"/>
      <c r="BN1553" s="13"/>
    </row>
    <row r="1554" spans="1:66" x14ac:dyDescent="0.25">
      <c r="A1554" s="10"/>
      <c r="B1554" s="10"/>
      <c r="C1554" s="10"/>
      <c r="D1554" s="10"/>
      <c r="E1554" s="10"/>
      <c r="F1554" s="10"/>
      <c r="G1554" s="10"/>
      <c r="H1554" s="10"/>
      <c r="I1554" s="10"/>
      <c r="J1554" s="10"/>
      <c r="K1554" s="11"/>
      <c r="L1554" s="11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12"/>
      <c r="AF1554" s="12"/>
      <c r="AG1554" s="12"/>
      <c r="AH1554" s="12"/>
      <c r="AI1554" s="12"/>
      <c r="AJ1554" s="12"/>
      <c r="AK1554" s="12"/>
      <c r="AL1554" s="12"/>
      <c r="AM1554" s="12"/>
      <c r="AN1554" s="12"/>
      <c r="AO1554" s="12"/>
      <c r="AP1554" s="12"/>
      <c r="AQ1554" s="12"/>
      <c r="AR1554" s="12"/>
      <c r="AS1554" s="12"/>
      <c r="AT1554" s="12"/>
      <c r="AU1554" s="12"/>
      <c r="AV1554" s="12"/>
      <c r="AW1554" s="12"/>
      <c r="AX1554" s="12"/>
      <c r="AY1554" s="12"/>
      <c r="AZ1554" s="12"/>
      <c r="BA1554" s="12"/>
      <c r="BB1554" s="12"/>
      <c r="BC1554" s="12"/>
      <c r="BD1554" s="12"/>
      <c r="BE1554" s="12"/>
      <c r="BF1554" s="12"/>
      <c r="BG1554" s="12"/>
      <c r="BH1554" s="12"/>
      <c r="BI1554" s="12"/>
      <c r="BJ1554" s="13"/>
      <c r="BK1554" s="13"/>
      <c r="BL1554" s="13"/>
      <c r="BM1554" s="13"/>
      <c r="BN1554" s="13"/>
    </row>
    <row r="1555" spans="1:66" x14ac:dyDescent="0.25">
      <c r="A1555" s="10"/>
      <c r="B1555" s="10"/>
      <c r="C1555" s="10"/>
      <c r="D1555" s="10"/>
      <c r="E1555" s="10"/>
      <c r="F1555" s="10"/>
      <c r="G1555" s="10"/>
      <c r="H1555" s="10"/>
      <c r="I1555" s="10"/>
      <c r="J1555" s="10"/>
      <c r="K1555" s="11"/>
      <c r="L1555" s="11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2"/>
      <c r="AS1555" s="12"/>
      <c r="AT1555" s="12"/>
      <c r="AU1555" s="12"/>
      <c r="AV1555" s="12"/>
      <c r="AW1555" s="12"/>
      <c r="AX1555" s="12"/>
      <c r="AY1555" s="12"/>
      <c r="AZ1555" s="12"/>
      <c r="BA1555" s="12"/>
      <c r="BB1555" s="12"/>
      <c r="BC1555" s="12"/>
      <c r="BD1555" s="12"/>
      <c r="BE1555" s="12"/>
      <c r="BF1555" s="12"/>
      <c r="BG1555" s="12"/>
      <c r="BH1555" s="12"/>
      <c r="BI1555" s="12"/>
      <c r="BJ1555" s="13"/>
      <c r="BK1555" s="13"/>
      <c r="BL1555" s="13"/>
      <c r="BM1555" s="13"/>
      <c r="BN1555" s="13"/>
    </row>
    <row r="1556" spans="1:66" x14ac:dyDescent="0.25">
      <c r="A1556" s="10"/>
      <c r="B1556" s="10"/>
      <c r="C1556" s="10"/>
      <c r="D1556" s="10"/>
      <c r="E1556" s="10"/>
      <c r="F1556" s="10"/>
      <c r="G1556" s="10"/>
      <c r="H1556" s="10"/>
      <c r="I1556" s="10"/>
      <c r="J1556" s="10"/>
      <c r="K1556" s="11"/>
      <c r="L1556" s="11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12"/>
      <c r="AH1556" s="12"/>
      <c r="AI1556" s="12"/>
      <c r="AJ1556" s="12"/>
      <c r="AK1556" s="12"/>
      <c r="AL1556" s="12"/>
      <c r="AM1556" s="12"/>
      <c r="AN1556" s="12"/>
      <c r="AO1556" s="12"/>
      <c r="AP1556" s="12"/>
      <c r="AQ1556" s="12"/>
      <c r="AR1556" s="12"/>
      <c r="AS1556" s="12"/>
      <c r="AT1556" s="12"/>
      <c r="AU1556" s="12"/>
      <c r="AV1556" s="12"/>
      <c r="AW1556" s="12"/>
      <c r="AX1556" s="12"/>
      <c r="AY1556" s="12"/>
      <c r="AZ1556" s="12"/>
      <c r="BA1556" s="12"/>
      <c r="BB1556" s="12"/>
      <c r="BC1556" s="12"/>
      <c r="BD1556" s="12"/>
      <c r="BE1556" s="12"/>
      <c r="BF1556" s="12"/>
      <c r="BG1556" s="12"/>
      <c r="BH1556" s="12"/>
      <c r="BI1556" s="12"/>
      <c r="BJ1556" s="13"/>
      <c r="BK1556" s="13"/>
      <c r="BL1556" s="13"/>
      <c r="BM1556" s="13"/>
      <c r="BN1556" s="13"/>
    </row>
    <row r="1557" spans="1:66" x14ac:dyDescent="0.25">
      <c r="A1557" s="10"/>
      <c r="B1557" s="10"/>
      <c r="C1557" s="10"/>
      <c r="D1557" s="10"/>
      <c r="E1557" s="10"/>
      <c r="F1557" s="10"/>
      <c r="G1557" s="10"/>
      <c r="H1557" s="10"/>
      <c r="I1557" s="10"/>
      <c r="J1557" s="10"/>
      <c r="K1557" s="11"/>
      <c r="L1557" s="11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2"/>
      <c r="AS1557" s="12"/>
      <c r="AT1557" s="12"/>
      <c r="AU1557" s="12"/>
      <c r="AV1557" s="12"/>
      <c r="AW1557" s="12"/>
      <c r="AX1557" s="12"/>
      <c r="AY1557" s="12"/>
      <c r="AZ1557" s="12"/>
      <c r="BA1557" s="12"/>
      <c r="BB1557" s="12"/>
      <c r="BC1557" s="12"/>
      <c r="BD1557" s="12"/>
      <c r="BE1557" s="12"/>
      <c r="BF1557" s="12"/>
      <c r="BG1557" s="12"/>
      <c r="BH1557" s="12"/>
      <c r="BI1557" s="12"/>
      <c r="BJ1557" s="13"/>
      <c r="BK1557" s="13"/>
      <c r="BL1557" s="13"/>
      <c r="BM1557" s="13"/>
      <c r="BN1557" s="13"/>
    </row>
    <row r="1558" spans="1:66" x14ac:dyDescent="0.25">
      <c r="A1558" s="10"/>
      <c r="B1558" s="10"/>
      <c r="C1558" s="10"/>
      <c r="D1558" s="10"/>
      <c r="E1558" s="10"/>
      <c r="F1558" s="10"/>
      <c r="G1558" s="10"/>
      <c r="H1558" s="10"/>
      <c r="I1558" s="10"/>
      <c r="J1558" s="10"/>
      <c r="K1558" s="11"/>
      <c r="L1558" s="11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12"/>
      <c r="AF1558" s="12"/>
      <c r="AG1558" s="12"/>
      <c r="AH1558" s="12"/>
      <c r="AI1558" s="12"/>
      <c r="AJ1558" s="12"/>
      <c r="AK1558" s="12"/>
      <c r="AL1558" s="12"/>
      <c r="AM1558" s="12"/>
      <c r="AN1558" s="12"/>
      <c r="AO1558" s="12"/>
      <c r="AP1558" s="12"/>
      <c r="AQ1558" s="12"/>
      <c r="AR1558" s="12"/>
      <c r="AS1558" s="12"/>
      <c r="AT1558" s="12"/>
      <c r="AU1558" s="12"/>
      <c r="AV1558" s="12"/>
      <c r="AW1558" s="12"/>
      <c r="AX1558" s="12"/>
      <c r="AY1558" s="12"/>
      <c r="AZ1558" s="12"/>
      <c r="BA1558" s="12"/>
      <c r="BB1558" s="12"/>
      <c r="BC1558" s="12"/>
      <c r="BD1558" s="12"/>
      <c r="BE1558" s="12"/>
      <c r="BF1558" s="12"/>
      <c r="BG1558" s="12"/>
      <c r="BH1558" s="12"/>
      <c r="BI1558" s="12"/>
      <c r="BJ1558" s="13"/>
      <c r="BK1558" s="13"/>
      <c r="BL1558" s="13"/>
      <c r="BM1558" s="13"/>
      <c r="BN1558" s="13"/>
    </row>
    <row r="1559" spans="1:66" x14ac:dyDescent="0.25">
      <c r="A1559" s="10"/>
      <c r="B1559" s="10"/>
      <c r="C1559" s="10"/>
      <c r="D1559" s="10"/>
      <c r="E1559" s="10"/>
      <c r="F1559" s="10"/>
      <c r="G1559" s="10"/>
      <c r="H1559" s="10"/>
      <c r="I1559" s="10"/>
      <c r="J1559" s="10"/>
      <c r="K1559" s="11"/>
      <c r="L1559" s="11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2"/>
      <c r="AS1559" s="12"/>
      <c r="AT1559" s="12"/>
      <c r="AU1559" s="12"/>
      <c r="AV1559" s="12"/>
      <c r="AW1559" s="12"/>
      <c r="AX1559" s="12"/>
      <c r="AY1559" s="12"/>
      <c r="AZ1559" s="12"/>
      <c r="BA1559" s="12"/>
      <c r="BB1559" s="12"/>
      <c r="BC1559" s="12"/>
      <c r="BD1559" s="12"/>
      <c r="BE1559" s="12"/>
      <c r="BF1559" s="12"/>
      <c r="BG1559" s="12"/>
      <c r="BH1559" s="12"/>
      <c r="BI1559" s="12"/>
      <c r="BJ1559" s="13"/>
      <c r="BK1559" s="13"/>
      <c r="BL1559" s="13"/>
      <c r="BM1559" s="13"/>
      <c r="BN1559" s="13"/>
    </row>
    <row r="1560" spans="1:66" x14ac:dyDescent="0.25">
      <c r="A1560" s="10"/>
      <c r="B1560" s="10"/>
      <c r="C1560" s="10"/>
      <c r="D1560" s="10"/>
      <c r="E1560" s="10"/>
      <c r="F1560" s="10"/>
      <c r="G1560" s="10"/>
      <c r="H1560" s="10"/>
      <c r="I1560" s="10"/>
      <c r="J1560" s="10"/>
      <c r="K1560" s="11"/>
      <c r="L1560" s="11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/>
      <c r="AL1560" s="12"/>
      <c r="AM1560" s="12"/>
      <c r="AN1560" s="12"/>
      <c r="AO1560" s="12"/>
      <c r="AP1560" s="12"/>
      <c r="AQ1560" s="12"/>
      <c r="AR1560" s="12"/>
      <c r="AS1560" s="12"/>
      <c r="AT1560" s="12"/>
      <c r="AU1560" s="12"/>
      <c r="AV1560" s="12"/>
      <c r="AW1560" s="12"/>
      <c r="AX1560" s="12"/>
      <c r="AY1560" s="12"/>
      <c r="AZ1560" s="12"/>
      <c r="BA1560" s="12"/>
      <c r="BB1560" s="12"/>
      <c r="BC1560" s="12"/>
      <c r="BD1560" s="12"/>
      <c r="BE1560" s="12"/>
      <c r="BF1560" s="12"/>
      <c r="BG1560" s="12"/>
      <c r="BH1560" s="12"/>
      <c r="BI1560" s="12"/>
      <c r="BJ1560" s="13"/>
      <c r="BK1560" s="13"/>
      <c r="BL1560" s="13"/>
      <c r="BM1560" s="13"/>
      <c r="BN1560" s="13"/>
    </row>
    <row r="1561" spans="1:66" x14ac:dyDescent="0.25">
      <c r="A1561" s="10"/>
      <c r="B1561" s="10"/>
      <c r="C1561" s="10"/>
      <c r="D1561" s="10"/>
      <c r="E1561" s="10"/>
      <c r="F1561" s="10"/>
      <c r="G1561" s="10"/>
      <c r="H1561" s="10"/>
      <c r="I1561" s="10"/>
      <c r="J1561" s="10"/>
      <c r="K1561" s="11"/>
      <c r="L1561" s="11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2"/>
      <c r="AS1561" s="12"/>
      <c r="AT1561" s="12"/>
      <c r="AU1561" s="12"/>
      <c r="AV1561" s="12"/>
      <c r="AW1561" s="12"/>
      <c r="AX1561" s="12"/>
      <c r="AY1561" s="12"/>
      <c r="AZ1561" s="12"/>
      <c r="BA1561" s="12"/>
      <c r="BB1561" s="12"/>
      <c r="BC1561" s="12"/>
      <c r="BD1561" s="12"/>
      <c r="BE1561" s="12"/>
      <c r="BF1561" s="12"/>
      <c r="BG1561" s="12"/>
      <c r="BH1561" s="12"/>
      <c r="BI1561" s="12"/>
      <c r="BJ1561" s="13"/>
      <c r="BK1561" s="13"/>
      <c r="BL1561" s="13"/>
      <c r="BM1561" s="13"/>
      <c r="BN1561" s="13"/>
    </row>
    <row r="1562" spans="1:66" x14ac:dyDescent="0.25">
      <c r="A1562" s="10"/>
      <c r="B1562" s="10"/>
      <c r="C1562" s="10"/>
      <c r="D1562" s="10"/>
      <c r="E1562" s="10"/>
      <c r="F1562" s="10"/>
      <c r="G1562" s="10"/>
      <c r="H1562" s="10"/>
      <c r="I1562" s="10"/>
      <c r="J1562" s="10"/>
      <c r="K1562" s="11"/>
      <c r="L1562" s="11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12"/>
      <c r="AI1562" s="12"/>
      <c r="AJ1562" s="12"/>
      <c r="AK1562" s="12"/>
      <c r="AL1562" s="12"/>
      <c r="AM1562" s="12"/>
      <c r="AN1562" s="12"/>
      <c r="AO1562" s="12"/>
      <c r="AP1562" s="12"/>
      <c r="AQ1562" s="12"/>
      <c r="AR1562" s="12"/>
      <c r="AS1562" s="12"/>
      <c r="AT1562" s="12"/>
      <c r="AU1562" s="12"/>
      <c r="AV1562" s="12"/>
      <c r="AW1562" s="12"/>
      <c r="AX1562" s="12"/>
      <c r="AY1562" s="12"/>
      <c r="AZ1562" s="12"/>
      <c r="BA1562" s="12"/>
      <c r="BB1562" s="12"/>
      <c r="BC1562" s="12"/>
      <c r="BD1562" s="12"/>
      <c r="BE1562" s="12"/>
      <c r="BF1562" s="12"/>
      <c r="BG1562" s="12"/>
      <c r="BH1562" s="12"/>
      <c r="BI1562" s="12"/>
      <c r="BJ1562" s="13"/>
      <c r="BK1562" s="13"/>
      <c r="BL1562" s="13"/>
      <c r="BM1562" s="13"/>
      <c r="BN1562" s="13"/>
    </row>
    <row r="1563" spans="1:66" x14ac:dyDescent="0.25">
      <c r="A1563" s="10"/>
      <c r="B1563" s="10"/>
      <c r="C1563" s="10"/>
      <c r="D1563" s="10"/>
      <c r="E1563" s="10"/>
      <c r="F1563" s="10"/>
      <c r="G1563" s="10"/>
      <c r="H1563" s="10"/>
      <c r="I1563" s="10"/>
      <c r="J1563" s="10"/>
      <c r="K1563" s="11"/>
      <c r="L1563" s="11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2"/>
      <c r="AS1563" s="12"/>
      <c r="AT1563" s="12"/>
      <c r="AU1563" s="12"/>
      <c r="AV1563" s="12"/>
      <c r="AW1563" s="12"/>
      <c r="AX1563" s="12"/>
      <c r="AY1563" s="12"/>
      <c r="AZ1563" s="12"/>
      <c r="BA1563" s="12"/>
      <c r="BB1563" s="12"/>
      <c r="BC1563" s="12"/>
      <c r="BD1563" s="12"/>
      <c r="BE1563" s="12"/>
      <c r="BF1563" s="12"/>
      <c r="BG1563" s="12"/>
      <c r="BH1563" s="12"/>
      <c r="BI1563" s="12"/>
      <c r="BJ1563" s="13"/>
      <c r="BK1563" s="13"/>
      <c r="BL1563" s="13"/>
      <c r="BM1563" s="13"/>
      <c r="BN1563" s="13"/>
    </row>
    <row r="1564" spans="1:66" x14ac:dyDescent="0.25">
      <c r="A1564" s="10"/>
      <c r="B1564" s="10"/>
      <c r="C1564" s="10"/>
      <c r="D1564" s="10"/>
      <c r="E1564" s="10"/>
      <c r="F1564" s="10"/>
      <c r="G1564" s="10"/>
      <c r="H1564" s="10"/>
      <c r="I1564" s="10"/>
      <c r="J1564" s="10"/>
      <c r="K1564" s="11"/>
      <c r="L1564" s="11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/>
      <c r="AH1564" s="12"/>
      <c r="AI1564" s="12"/>
      <c r="AJ1564" s="12"/>
      <c r="AK1564" s="12"/>
      <c r="AL1564" s="12"/>
      <c r="AM1564" s="12"/>
      <c r="AN1564" s="12"/>
      <c r="AO1564" s="12"/>
      <c r="AP1564" s="12"/>
      <c r="AQ1564" s="12"/>
      <c r="AR1564" s="12"/>
      <c r="AS1564" s="12"/>
      <c r="AT1564" s="12"/>
      <c r="AU1564" s="12"/>
      <c r="AV1564" s="12"/>
      <c r="AW1564" s="12"/>
      <c r="AX1564" s="12"/>
      <c r="AY1564" s="12"/>
      <c r="AZ1564" s="12"/>
      <c r="BA1564" s="12"/>
      <c r="BB1564" s="12"/>
      <c r="BC1564" s="12"/>
      <c r="BD1564" s="12"/>
      <c r="BE1564" s="12"/>
      <c r="BF1564" s="12"/>
      <c r="BG1564" s="12"/>
      <c r="BH1564" s="12"/>
      <c r="BI1564" s="12"/>
      <c r="BJ1564" s="13"/>
      <c r="BK1564" s="13"/>
      <c r="BL1564" s="13"/>
      <c r="BM1564" s="13"/>
      <c r="BN1564" s="13"/>
    </row>
    <row r="1565" spans="1:66" x14ac:dyDescent="0.25">
      <c r="A1565" s="10"/>
      <c r="B1565" s="10"/>
      <c r="C1565" s="10"/>
      <c r="D1565" s="10"/>
      <c r="E1565" s="10"/>
      <c r="F1565" s="10"/>
      <c r="G1565" s="10"/>
      <c r="H1565" s="10"/>
      <c r="I1565" s="10"/>
      <c r="J1565" s="10"/>
      <c r="K1565" s="11"/>
      <c r="L1565" s="11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2"/>
      <c r="AS1565" s="12"/>
      <c r="AT1565" s="12"/>
      <c r="AU1565" s="12"/>
      <c r="AV1565" s="12"/>
      <c r="AW1565" s="12"/>
      <c r="AX1565" s="12"/>
      <c r="AY1565" s="12"/>
      <c r="AZ1565" s="12"/>
      <c r="BA1565" s="12"/>
      <c r="BB1565" s="12"/>
      <c r="BC1565" s="12"/>
      <c r="BD1565" s="12"/>
      <c r="BE1565" s="12"/>
      <c r="BF1565" s="12"/>
      <c r="BG1565" s="12"/>
      <c r="BH1565" s="12"/>
      <c r="BI1565" s="12"/>
      <c r="BJ1565" s="13"/>
      <c r="BK1565" s="13"/>
      <c r="BL1565" s="13"/>
      <c r="BM1565" s="13"/>
      <c r="BN1565" s="13"/>
    </row>
    <row r="1566" spans="1:66" x14ac:dyDescent="0.25">
      <c r="A1566" s="10"/>
      <c r="B1566" s="10"/>
      <c r="C1566" s="10"/>
      <c r="D1566" s="10"/>
      <c r="E1566" s="10"/>
      <c r="F1566" s="10"/>
      <c r="G1566" s="10"/>
      <c r="H1566" s="10"/>
      <c r="I1566" s="10"/>
      <c r="J1566" s="10"/>
      <c r="K1566" s="11"/>
      <c r="L1566" s="11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/>
      <c r="AL1566" s="12"/>
      <c r="AM1566" s="12"/>
      <c r="AN1566" s="12"/>
      <c r="AO1566" s="12"/>
      <c r="AP1566" s="12"/>
      <c r="AQ1566" s="12"/>
      <c r="AR1566" s="12"/>
      <c r="AS1566" s="12"/>
      <c r="AT1566" s="12"/>
      <c r="AU1566" s="12"/>
      <c r="AV1566" s="12"/>
      <c r="AW1566" s="12"/>
      <c r="AX1566" s="12"/>
      <c r="AY1566" s="12"/>
      <c r="AZ1566" s="12"/>
      <c r="BA1566" s="12"/>
      <c r="BB1566" s="12"/>
      <c r="BC1566" s="12"/>
      <c r="BD1566" s="12"/>
      <c r="BE1566" s="12"/>
      <c r="BF1566" s="12"/>
      <c r="BG1566" s="12"/>
      <c r="BH1566" s="12"/>
      <c r="BI1566" s="12"/>
      <c r="BJ1566" s="13"/>
      <c r="BK1566" s="13"/>
      <c r="BL1566" s="13"/>
      <c r="BM1566" s="13"/>
      <c r="BN1566" s="13"/>
    </row>
    <row r="1567" spans="1:66" x14ac:dyDescent="0.25">
      <c r="A1567" s="10"/>
      <c r="B1567" s="10"/>
      <c r="C1567" s="10"/>
      <c r="D1567" s="10"/>
      <c r="E1567" s="10"/>
      <c r="F1567" s="10"/>
      <c r="G1567" s="10"/>
      <c r="H1567" s="10"/>
      <c r="I1567" s="10"/>
      <c r="J1567" s="10"/>
      <c r="K1567" s="11"/>
      <c r="L1567" s="11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2"/>
      <c r="AS1567" s="12"/>
      <c r="AT1567" s="12"/>
      <c r="AU1567" s="12"/>
      <c r="AV1567" s="12"/>
      <c r="AW1567" s="12"/>
      <c r="AX1567" s="12"/>
      <c r="AY1567" s="12"/>
      <c r="AZ1567" s="12"/>
      <c r="BA1567" s="12"/>
      <c r="BB1567" s="12"/>
      <c r="BC1567" s="12"/>
      <c r="BD1567" s="12"/>
      <c r="BE1567" s="12"/>
      <c r="BF1567" s="12"/>
      <c r="BG1567" s="12"/>
      <c r="BH1567" s="12"/>
      <c r="BI1567" s="12"/>
      <c r="BJ1567" s="13"/>
      <c r="BK1567" s="13"/>
      <c r="BL1567" s="13"/>
      <c r="BM1567" s="13"/>
      <c r="BN1567" s="13"/>
    </row>
    <row r="1568" spans="1:66" x14ac:dyDescent="0.25">
      <c r="A1568" s="10"/>
      <c r="B1568" s="10"/>
      <c r="C1568" s="10"/>
      <c r="D1568" s="10"/>
      <c r="E1568" s="10"/>
      <c r="F1568" s="10"/>
      <c r="G1568" s="10"/>
      <c r="H1568" s="10"/>
      <c r="I1568" s="10"/>
      <c r="J1568" s="10"/>
      <c r="K1568" s="11"/>
      <c r="L1568" s="11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/>
      <c r="AL1568" s="12"/>
      <c r="AM1568" s="12"/>
      <c r="AN1568" s="12"/>
      <c r="AO1568" s="12"/>
      <c r="AP1568" s="12"/>
      <c r="AQ1568" s="12"/>
      <c r="AR1568" s="12"/>
      <c r="AS1568" s="12"/>
      <c r="AT1568" s="12"/>
      <c r="AU1568" s="12"/>
      <c r="AV1568" s="12"/>
      <c r="AW1568" s="12"/>
      <c r="AX1568" s="12"/>
      <c r="AY1568" s="12"/>
      <c r="AZ1568" s="12"/>
      <c r="BA1568" s="12"/>
      <c r="BB1568" s="12"/>
      <c r="BC1568" s="12"/>
      <c r="BD1568" s="12"/>
      <c r="BE1568" s="12"/>
      <c r="BF1568" s="12"/>
      <c r="BG1568" s="12"/>
      <c r="BH1568" s="12"/>
      <c r="BI1568" s="12"/>
      <c r="BJ1568" s="13"/>
      <c r="BK1568" s="13"/>
      <c r="BL1568" s="13"/>
      <c r="BM1568" s="13"/>
      <c r="BN1568" s="13"/>
    </row>
    <row r="1569" spans="1:66" x14ac:dyDescent="0.25">
      <c r="A1569" s="10"/>
      <c r="B1569" s="10"/>
      <c r="C1569" s="10"/>
      <c r="D1569" s="10"/>
      <c r="E1569" s="10"/>
      <c r="F1569" s="10"/>
      <c r="G1569" s="10"/>
      <c r="H1569" s="10"/>
      <c r="I1569" s="10"/>
      <c r="J1569" s="10"/>
      <c r="K1569" s="11"/>
      <c r="L1569" s="11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2"/>
      <c r="AS1569" s="12"/>
      <c r="AT1569" s="12"/>
      <c r="AU1569" s="12"/>
      <c r="AV1569" s="12"/>
      <c r="AW1569" s="12"/>
      <c r="AX1569" s="12"/>
      <c r="AY1569" s="12"/>
      <c r="AZ1569" s="12"/>
      <c r="BA1569" s="12"/>
      <c r="BB1569" s="12"/>
      <c r="BC1569" s="12"/>
      <c r="BD1569" s="12"/>
      <c r="BE1569" s="12"/>
      <c r="BF1569" s="12"/>
      <c r="BG1569" s="12"/>
      <c r="BH1569" s="12"/>
      <c r="BI1569" s="12"/>
      <c r="BJ1569" s="13"/>
      <c r="BK1569" s="13"/>
      <c r="BL1569" s="13"/>
      <c r="BM1569" s="13"/>
      <c r="BN1569" s="13"/>
    </row>
    <row r="1570" spans="1:66" x14ac:dyDescent="0.25">
      <c r="A1570" s="10"/>
      <c r="B1570" s="10"/>
      <c r="C1570" s="10"/>
      <c r="D1570" s="10"/>
      <c r="E1570" s="10"/>
      <c r="F1570" s="10"/>
      <c r="G1570" s="10"/>
      <c r="H1570" s="10"/>
      <c r="I1570" s="10"/>
      <c r="J1570" s="10"/>
      <c r="K1570" s="11"/>
      <c r="L1570" s="11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/>
      <c r="AL1570" s="12"/>
      <c r="AM1570" s="12"/>
      <c r="AN1570" s="12"/>
      <c r="AO1570" s="12"/>
      <c r="AP1570" s="12"/>
      <c r="AQ1570" s="12"/>
      <c r="AR1570" s="12"/>
      <c r="AS1570" s="12"/>
      <c r="AT1570" s="12"/>
      <c r="AU1570" s="12"/>
      <c r="AV1570" s="12"/>
      <c r="AW1570" s="12"/>
      <c r="AX1570" s="12"/>
      <c r="AY1570" s="12"/>
      <c r="AZ1570" s="12"/>
      <c r="BA1570" s="12"/>
      <c r="BB1570" s="12"/>
      <c r="BC1570" s="12"/>
      <c r="BD1570" s="12"/>
      <c r="BE1570" s="12"/>
      <c r="BF1570" s="12"/>
      <c r="BG1570" s="12"/>
      <c r="BH1570" s="12"/>
      <c r="BI1570" s="12"/>
      <c r="BJ1570" s="13"/>
      <c r="BK1570" s="13"/>
      <c r="BL1570" s="13"/>
      <c r="BM1570" s="13"/>
      <c r="BN1570" s="13"/>
    </row>
    <row r="1571" spans="1:66" x14ac:dyDescent="0.25">
      <c r="A1571" s="10"/>
      <c r="B1571" s="10"/>
      <c r="C1571" s="10"/>
      <c r="D1571" s="10"/>
      <c r="E1571" s="10"/>
      <c r="F1571" s="10"/>
      <c r="G1571" s="10"/>
      <c r="H1571" s="10"/>
      <c r="I1571" s="10"/>
      <c r="J1571" s="10"/>
      <c r="K1571" s="11"/>
      <c r="L1571" s="11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2"/>
      <c r="AS1571" s="12"/>
      <c r="AT1571" s="12"/>
      <c r="AU1571" s="12"/>
      <c r="AV1571" s="12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12"/>
      <c r="BG1571" s="12"/>
      <c r="BH1571" s="12"/>
      <c r="BI1571" s="12"/>
      <c r="BJ1571" s="13"/>
      <c r="BK1571" s="13"/>
      <c r="BL1571" s="13"/>
      <c r="BM1571" s="13"/>
      <c r="BN1571" s="13"/>
    </row>
    <row r="1572" spans="1:66" x14ac:dyDescent="0.25">
      <c r="A1572" s="10"/>
      <c r="B1572" s="10"/>
      <c r="C1572" s="10"/>
      <c r="D1572" s="10"/>
      <c r="E1572" s="10"/>
      <c r="F1572" s="10"/>
      <c r="G1572" s="10"/>
      <c r="H1572" s="10"/>
      <c r="I1572" s="10"/>
      <c r="J1572" s="10"/>
      <c r="K1572" s="11"/>
      <c r="L1572" s="11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  <c r="AL1572" s="12"/>
      <c r="AM1572" s="12"/>
      <c r="AN1572" s="12"/>
      <c r="AO1572" s="12"/>
      <c r="AP1572" s="12"/>
      <c r="AQ1572" s="12"/>
      <c r="AR1572" s="12"/>
      <c r="AS1572" s="12"/>
      <c r="AT1572" s="12"/>
      <c r="AU1572" s="12"/>
      <c r="AV1572" s="12"/>
      <c r="AW1572" s="12"/>
      <c r="AX1572" s="12"/>
      <c r="AY1572" s="12"/>
      <c r="AZ1572" s="12"/>
      <c r="BA1572" s="12"/>
      <c r="BB1572" s="12"/>
      <c r="BC1572" s="12"/>
      <c r="BD1572" s="12"/>
      <c r="BE1572" s="12"/>
      <c r="BF1572" s="12"/>
      <c r="BG1572" s="12"/>
      <c r="BH1572" s="12"/>
      <c r="BI1572" s="12"/>
      <c r="BJ1572" s="13"/>
      <c r="BK1572" s="13"/>
      <c r="BL1572" s="13"/>
      <c r="BM1572" s="13"/>
      <c r="BN1572" s="13"/>
    </row>
    <row r="1573" spans="1:66" x14ac:dyDescent="0.25">
      <c r="A1573" s="10"/>
      <c r="B1573" s="10"/>
      <c r="C1573" s="10"/>
      <c r="D1573" s="10"/>
      <c r="E1573" s="10"/>
      <c r="F1573" s="10"/>
      <c r="G1573" s="10"/>
      <c r="H1573" s="10"/>
      <c r="I1573" s="10"/>
      <c r="J1573" s="10"/>
      <c r="K1573" s="11"/>
      <c r="L1573" s="11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12"/>
      <c r="BG1573" s="12"/>
      <c r="BH1573" s="12"/>
      <c r="BI1573" s="12"/>
      <c r="BJ1573" s="13"/>
      <c r="BK1573" s="13"/>
      <c r="BL1573" s="13"/>
      <c r="BM1573" s="13"/>
      <c r="BN1573" s="13"/>
    </row>
    <row r="1574" spans="1:66" x14ac:dyDescent="0.25">
      <c r="A1574" s="10"/>
      <c r="B1574" s="10"/>
      <c r="C1574" s="10"/>
      <c r="D1574" s="10"/>
      <c r="E1574" s="10"/>
      <c r="F1574" s="10"/>
      <c r="G1574" s="10"/>
      <c r="H1574" s="10"/>
      <c r="I1574" s="10"/>
      <c r="J1574" s="10"/>
      <c r="K1574" s="11"/>
      <c r="L1574" s="11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/>
      <c r="AL1574" s="12"/>
      <c r="AM1574" s="12"/>
      <c r="AN1574" s="12"/>
      <c r="AO1574" s="12"/>
      <c r="AP1574" s="12"/>
      <c r="AQ1574" s="12"/>
      <c r="AR1574" s="12"/>
      <c r="AS1574" s="12"/>
      <c r="AT1574" s="12"/>
      <c r="AU1574" s="12"/>
      <c r="AV1574" s="12"/>
      <c r="AW1574" s="12"/>
      <c r="AX1574" s="12"/>
      <c r="AY1574" s="12"/>
      <c r="AZ1574" s="12"/>
      <c r="BA1574" s="12"/>
      <c r="BB1574" s="12"/>
      <c r="BC1574" s="12"/>
      <c r="BD1574" s="12"/>
      <c r="BE1574" s="12"/>
      <c r="BF1574" s="12"/>
      <c r="BG1574" s="12"/>
      <c r="BH1574" s="12"/>
      <c r="BI1574" s="12"/>
      <c r="BJ1574" s="13"/>
      <c r="BK1574" s="13"/>
      <c r="BL1574" s="13"/>
      <c r="BM1574" s="13"/>
      <c r="BN1574" s="13"/>
    </row>
    <row r="1575" spans="1:66" x14ac:dyDescent="0.25">
      <c r="A1575" s="10"/>
      <c r="B1575" s="10"/>
      <c r="C1575" s="10"/>
      <c r="D1575" s="10"/>
      <c r="E1575" s="10"/>
      <c r="F1575" s="10"/>
      <c r="G1575" s="10"/>
      <c r="H1575" s="10"/>
      <c r="I1575" s="10"/>
      <c r="J1575" s="10"/>
      <c r="K1575" s="11"/>
      <c r="L1575" s="11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2"/>
      <c r="AS1575" s="12"/>
      <c r="AT1575" s="12"/>
      <c r="AU1575" s="12"/>
      <c r="AV1575" s="12"/>
      <c r="AW1575" s="12"/>
      <c r="AX1575" s="12"/>
      <c r="AY1575" s="12"/>
      <c r="AZ1575" s="12"/>
      <c r="BA1575" s="12"/>
      <c r="BB1575" s="12"/>
      <c r="BC1575" s="12"/>
      <c r="BD1575" s="12"/>
      <c r="BE1575" s="12"/>
      <c r="BF1575" s="12"/>
      <c r="BG1575" s="12"/>
      <c r="BH1575" s="12"/>
      <c r="BI1575" s="12"/>
      <c r="BJ1575" s="13"/>
      <c r="BK1575" s="13"/>
      <c r="BL1575" s="13"/>
      <c r="BM1575" s="13"/>
      <c r="BN1575" s="13"/>
    </row>
    <row r="1576" spans="1:66" x14ac:dyDescent="0.25">
      <c r="A1576" s="10"/>
      <c r="B1576" s="10"/>
      <c r="C1576" s="10"/>
      <c r="D1576" s="10"/>
      <c r="E1576" s="10"/>
      <c r="F1576" s="10"/>
      <c r="G1576" s="10"/>
      <c r="H1576" s="10"/>
      <c r="I1576" s="10"/>
      <c r="J1576" s="10"/>
      <c r="K1576" s="11"/>
      <c r="L1576" s="11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  <c r="AM1576" s="12"/>
      <c r="AN1576" s="12"/>
      <c r="AO1576" s="12"/>
      <c r="AP1576" s="12"/>
      <c r="AQ1576" s="12"/>
      <c r="AR1576" s="12"/>
      <c r="AS1576" s="12"/>
      <c r="AT1576" s="12"/>
      <c r="AU1576" s="12"/>
      <c r="AV1576" s="12"/>
      <c r="AW1576" s="12"/>
      <c r="AX1576" s="12"/>
      <c r="AY1576" s="12"/>
      <c r="AZ1576" s="12"/>
      <c r="BA1576" s="12"/>
      <c r="BB1576" s="12"/>
      <c r="BC1576" s="12"/>
      <c r="BD1576" s="12"/>
      <c r="BE1576" s="12"/>
      <c r="BF1576" s="12"/>
      <c r="BG1576" s="12"/>
      <c r="BH1576" s="12"/>
      <c r="BI1576" s="12"/>
      <c r="BJ1576" s="13"/>
      <c r="BK1576" s="13"/>
      <c r="BL1576" s="13"/>
      <c r="BM1576" s="13"/>
      <c r="BN1576" s="13"/>
    </row>
    <row r="1577" spans="1:66" x14ac:dyDescent="0.25">
      <c r="A1577" s="10"/>
      <c r="B1577" s="10"/>
      <c r="C1577" s="10"/>
      <c r="D1577" s="10"/>
      <c r="E1577" s="10"/>
      <c r="F1577" s="10"/>
      <c r="G1577" s="10"/>
      <c r="H1577" s="10"/>
      <c r="I1577" s="10"/>
      <c r="J1577" s="10"/>
      <c r="K1577" s="11"/>
      <c r="L1577" s="11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2"/>
      <c r="AS1577" s="12"/>
      <c r="AT1577" s="12"/>
      <c r="AU1577" s="12"/>
      <c r="AV1577" s="12"/>
      <c r="AW1577" s="12"/>
      <c r="AX1577" s="12"/>
      <c r="AY1577" s="12"/>
      <c r="AZ1577" s="12"/>
      <c r="BA1577" s="12"/>
      <c r="BB1577" s="12"/>
      <c r="BC1577" s="12"/>
      <c r="BD1577" s="12"/>
      <c r="BE1577" s="12"/>
      <c r="BF1577" s="12"/>
      <c r="BG1577" s="12"/>
      <c r="BH1577" s="12"/>
      <c r="BI1577" s="12"/>
      <c r="BJ1577" s="13"/>
      <c r="BK1577" s="13"/>
      <c r="BL1577" s="13"/>
      <c r="BM1577" s="13"/>
      <c r="BN1577" s="13"/>
    </row>
    <row r="1578" spans="1:66" x14ac:dyDescent="0.25">
      <c r="A1578" s="10"/>
      <c r="B1578" s="10"/>
      <c r="C1578" s="10"/>
      <c r="D1578" s="10"/>
      <c r="E1578" s="10"/>
      <c r="F1578" s="10"/>
      <c r="G1578" s="10"/>
      <c r="H1578" s="10"/>
      <c r="I1578" s="10"/>
      <c r="J1578" s="10"/>
      <c r="K1578" s="11"/>
      <c r="L1578" s="11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/>
      <c r="AI1578" s="12"/>
      <c r="AJ1578" s="12"/>
      <c r="AK1578" s="12"/>
      <c r="AL1578" s="12"/>
      <c r="AM1578" s="12"/>
      <c r="AN1578" s="12"/>
      <c r="AO1578" s="12"/>
      <c r="AP1578" s="12"/>
      <c r="AQ1578" s="12"/>
      <c r="AR1578" s="12"/>
      <c r="AS1578" s="12"/>
      <c r="AT1578" s="12"/>
      <c r="AU1578" s="12"/>
      <c r="AV1578" s="12"/>
      <c r="AW1578" s="12"/>
      <c r="AX1578" s="12"/>
      <c r="AY1578" s="12"/>
      <c r="AZ1578" s="12"/>
      <c r="BA1578" s="12"/>
      <c r="BB1578" s="12"/>
      <c r="BC1578" s="12"/>
      <c r="BD1578" s="12"/>
      <c r="BE1578" s="12"/>
      <c r="BF1578" s="12"/>
      <c r="BG1578" s="12"/>
      <c r="BH1578" s="12"/>
      <c r="BI1578" s="12"/>
      <c r="BJ1578" s="13"/>
      <c r="BK1578" s="13"/>
      <c r="BL1578" s="13"/>
      <c r="BM1578" s="13"/>
      <c r="BN1578" s="13"/>
    </row>
    <row r="1579" spans="1:66" x14ac:dyDescent="0.25">
      <c r="A1579" s="10"/>
      <c r="B1579" s="10"/>
      <c r="C1579" s="10"/>
      <c r="D1579" s="10"/>
      <c r="E1579" s="10"/>
      <c r="F1579" s="10"/>
      <c r="G1579" s="10"/>
      <c r="H1579" s="10"/>
      <c r="I1579" s="10"/>
      <c r="J1579" s="10"/>
      <c r="K1579" s="11"/>
      <c r="L1579" s="11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2"/>
      <c r="AS1579" s="12"/>
      <c r="AT1579" s="12"/>
      <c r="AU1579" s="12"/>
      <c r="AV1579" s="12"/>
      <c r="AW1579" s="12"/>
      <c r="AX1579" s="12"/>
      <c r="AY1579" s="12"/>
      <c r="AZ1579" s="12"/>
      <c r="BA1579" s="12"/>
      <c r="BB1579" s="12"/>
      <c r="BC1579" s="12"/>
      <c r="BD1579" s="12"/>
      <c r="BE1579" s="12"/>
      <c r="BF1579" s="12"/>
      <c r="BG1579" s="12"/>
      <c r="BH1579" s="12"/>
      <c r="BI1579" s="12"/>
      <c r="BJ1579" s="13"/>
      <c r="BK1579" s="13"/>
      <c r="BL1579" s="13"/>
      <c r="BM1579" s="13"/>
      <c r="BN1579" s="13"/>
    </row>
    <row r="1580" spans="1:66" x14ac:dyDescent="0.25">
      <c r="A1580" s="10"/>
      <c r="B1580" s="10"/>
      <c r="C1580" s="10"/>
      <c r="D1580" s="10"/>
      <c r="E1580" s="10"/>
      <c r="F1580" s="10"/>
      <c r="G1580" s="10"/>
      <c r="H1580" s="10"/>
      <c r="I1580" s="10"/>
      <c r="J1580" s="10"/>
      <c r="K1580" s="11"/>
      <c r="L1580" s="11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12"/>
      <c r="AP1580" s="12"/>
      <c r="AQ1580" s="12"/>
      <c r="AR1580" s="12"/>
      <c r="AS1580" s="12"/>
      <c r="AT1580" s="12"/>
      <c r="AU1580" s="12"/>
      <c r="AV1580" s="12"/>
      <c r="AW1580" s="12"/>
      <c r="AX1580" s="12"/>
      <c r="AY1580" s="12"/>
      <c r="AZ1580" s="12"/>
      <c r="BA1580" s="12"/>
      <c r="BB1580" s="12"/>
      <c r="BC1580" s="12"/>
      <c r="BD1580" s="12"/>
      <c r="BE1580" s="12"/>
      <c r="BF1580" s="12"/>
      <c r="BG1580" s="12"/>
      <c r="BH1580" s="12"/>
      <c r="BI1580" s="12"/>
      <c r="BJ1580" s="13"/>
      <c r="BK1580" s="13"/>
      <c r="BL1580" s="13"/>
      <c r="BM1580" s="13"/>
      <c r="BN1580" s="13"/>
    </row>
    <row r="1581" spans="1:66" x14ac:dyDescent="0.25">
      <c r="A1581" s="10"/>
      <c r="B1581" s="10"/>
      <c r="C1581" s="10"/>
      <c r="D1581" s="10"/>
      <c r="E1581" s="10"/>
      <c r="F1581" s="10"/>
      <c r="G1581" s="10"/>
      <c r="H1581" s="10"/>
      <c r="I1581" s="10"/>
      <c r="J1581" s="10"/>
      <c r="K1581" s="11"/>
      <c r="L1581" s="11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2"/>
      <c r="AS1581" s="12"/>
      <c r="AT1581" s="12"/>
      <c r="AU1581" s="12"/>
      <c r="AV1581" s="12"/>
      <c r="AW1581" s="12"/>
      <c r="AX1581" s="12"/>
      <c r="AY1581" s="12"/>
      <c r="AZ1581" s="12"/>
      <c r="BA1581" s="12"/>
      <c r="BB1581" s="12"/>
      <c r="BC1581" s="12"/>
      <c r="BD1581" s="12"/>
      <c r="BE1581" s="12"/>
      <c r="BF1581" s="12"/>
      <c r="BG1581" s="12"/>
      <c r="BH1581" s="12"/>
      <c r="BI1581" s="12"/>
      <c r="BJ1581" s="13"/>
      <c r="BK1581" s="13"/>
      <c r="BL1581" s="13"/>
      <c r="BM1581" s="13"/>
      <c r="BN1581" s="13"/>
    </row>
    <row r="1582" spans="1:66" x14ac:dyDescent="0.25">
      <c r="A1582" s="10"/>
      <c r="B1582" s="10"/>
      <c r="C1582" s="10"/>
      <c r="D1582" s="10"/>
      <c r="E1582" s="10"/>
      <c r="F1582" s="10"/>
      <c r="G1582" s="10"/>
      <c r="H1582" s="10"/>
      <c r="I1582" s="10"/>
      <c r="J1582" s="10"/>
      <c r="K1582" s="11"/>
      <c r="L1582" s="11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/>
      <c r="AL1582" s="12"/>
      <c r="AM1582" s="12"/>
      <c r="AN1582" s="12"/>
      <c r="AO1582" s="12"/>
      <c r="AP1582" s="12"/>
      <c r="AQ1582" s="12"/>
      <c r="AR1582" s="12"/>
      <c r="AS1582" s="12"/>
      <c r="AT1582" s="12"/>
      <c r="AU1582" s="12"/>
      <c r="AV1582" s="12"/>
      <c r="AW1582" s="12"/>
      <c r="AX1582" s="12"/>
      <c r="AY1582" s="12"/>
      <c r="AZ1582" s="12"/>
      <c r="BA1582" s="12"/>
      <c r="BB1582" s="12"/>
      <c r="BC1582" s="12"/>
      <c r="BD1582" s="12"/>
      <c r="BE1582" s="12"/>
      <c r="BF1582" s="12"/>
      <c r="BG1582" s="12"/>
      <c r="BH1582" s="12"/>
      <c r="BI1582" s="12"/>
      <c r="BJ1582" s="13"/>
      <c r="BK1582" s="13"/>
      <c r="BL1582" s="13"/>
      <c r="BM1582" s="13"/>
      <c r="BN1582" s="13"/>
    </row>
    <row r="1583" spans="1:66" x14ac:dyDescent="0.25">
      <c r="A1583" s="10"/>
      <c r="B1583" s="10"/>
      <c r="C1583" s="10"/>
      <c r="D1583" s="10"/>
      <c r="E1583" s="10"/>
      <c r="F1583" s="10"/>
      <c r="G1583" s="10"/>
      <c r="H1583" s="10"/>
      <c r="I1583" s="10"/>
      <c r="J1583" s="10"/>
      <c r="K1583" s="11"/>
      <c r="L1583" s="11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2"/>
      <c r="AS1583" s="12"/>
      <c r="AT1583" s="12"/>
      <c r="AU1583" s="12"/>
      <c r="AV1583" s="12"/>
      <c r="AW1583" s="12"/>
      <c r="AX1583" s="12"/>
      <c r="AY1583" s="12"/>
      <c r="AZ1583" s="12"/>
      <c r="BA1583" s="12"/>
      <c r="BB1583" s="12"/>
      <c r="BC1583" s="12"/>
      <c r="BD1583" s="12"/>
      <c r="BE1583" s="12"/>
      <c r="BF1583" s="12"/>
      <c r="BG1583" s="12"/>
      <c r="BH1583" s="12"/>
      <c r="BI1583" s="12"/>
      <c r="BJ1583" s="13"/>
      <c r="BK1583" s="13"/>
      <c r="BL1583" s="13"/>
      <c r="BM1583" s="13"/>
      <c r="BN1583" s="13"/>
    </row>
    <row r="1584" spans="1:66" x14ac:dyDescent="0.25">
      <c r="A1584" s="10"/>
      <c r="B1584" s="10"/>
      <c r="C1584" s="10"/>
      <c r="D1584" s="10"/>
      <c r="E1584" s="10"/>
      <c r="F1584" s="10"/>
      <c r="G1584" s="10"/>
      <c r="H1584" s="10"/>
      <c r="I1584" s="10"/>
      <c r="J1584" s="10"/>
      <c r="K1584" s="11"/>
      <c r="L1584" s="11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  <c r="AP1584" s="12"/>
      <c r="AQ1584" s="12"/>
      <c r="AR1584" s="12"/>
      <c r="AS1584" s="12"/>
      <c r="AT1584" s="12"/>
      <c r="AU1584" s="12"/>
      <c r="AV1584" s="12"/>
      <c r="AW1584" s="12"/>
      <c r="AX1584" s="12"/>
      <c r="AY1584" s="12"/>
      <c r="AZ1584" s="12"/>
      <c r="BA1584" s="12"/>
      <c r="BB1584" s="12"/>
      <c r="BC1584" s="12"/>
      <c r="BD1584" s="12"/>
      <c r="BE1584" s="12"/>
      <c r="BF1584" s="12"/>
      <c r="BG1584" s="12"/>
      <c r="BH1584" s="12"/>
      <c r="BI1584" s="12"/>
      <c r="BJ1584" s="13"/>
      <c r="BK1584" s="13"/>
      <c r="BL1584" s="13"/>
      <c r="BM1584" s="13"/>
      <c r="BN1584" s="13"/>
    </row>
    <row r="1585" spans="1:66" x14ac:dyDescent="0.25">
      <c r="A1585" s="10"/>
      <c r="B1585" s="10"/>
      <c r="C1585" s="10"/>
      <c r="D1585" s="10"/>
      <c r="E1585" s="10"/>
      <c r="F1585" s="10"/>
      <c r="G1585" s="10"/>
      <c r="H1585" s="10"/>
      <c r="I1585" s="10"/>
      <c r="J1585" s="10"/>
      <c r="K1585" s="11"/>
      <c r="L1585" s="11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2"/>
      <c r="AS1585" s="12"/>
      <c r="AT1585" s="12"/>
      <c r="AU1585" s="12"/>
      <c r="AV1585" s="12"/>
      <c r="AW1585" s="12"/>
      <c r="AX1585" s="12"/>
      <c r="AY1585" s="12"/>
      <c r="AZ1585" s="12"/>
      <c r="BA1585" s="12"/>
      <c r="BB1585" s="12"/>
      <c r="BC1585" s="12"/>
      <c r="BD1585" s="12"/>
      <c r="BE1585" s="12"/>
      <c r="BF1585" s="12"/>
      <c r="BG1585" s="12"/>
      <c r="BH1585" s="12"/>
      <c r="BI1585" s="12"/>
      <c r="BJ1585" s="13"/>
      <c r="BK1585" s="13"/>
      <c r="BL1585" s="13"/>
      <c r="BM1585" s="13"/>
      <c r="BN1585" s="13"/>
    </row>
    <row r="1586" spans="1:66" x14ac:dyDescent="0.25">
      <c r="A1586" s="10"/>
      <c r="B1586" s="10"/>
      <c r="C1586" s="10"/>
      <c r="D1586" s="10"/>
      <c r="E1586" s="10"/>
      <c r="F1586" s="10"/>
      <c r="G1586" s="10"/>
      <c r="H1586" s="10"/>
      <c r="I1586" s="10"/>
      <c r="J1586" s="10"/>
      <c r="K1586" s="11"/>
      <c r="L1586" s="11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/>
      <c r="AL1586" s="12"/>
      <c r="AM1586" s="12"/>
      <c r="AN1586" s="12"/>
      <c r="AO1586" s="12"/>
      <c r="AP1586" s="12"/>
      <c r="AQ1586" s="12"/>
      <c r="AR1586" s="12"/>
      <c r="AS1586" s="12"/>
      <c r="AT1586" s="12"/>
      <c r="AU1586" s="12"/>
      <c r="AV1586" s="12"/>
      <c r="AW1586" s="12"/>
      <c r="AX1586" s="12"/>
      <c r="AY1586" s="12"/>
      <c r="AZ1586" s="12"/>
      <c r="BA1586" s="12"/>
      <c r="BB1586" s="12"/>
      <c r="BC1586" s="12"/>
      <c r="BD1586" s="12"/>
      <c r="BE1586" s="12"/>
      <c r="BF1586" s="12"/>
      <c r="BG1586" s="12"/>
      <c r="BH1586" s="12"/>
      <c r="BI1586" s="12"/>
      <c r="BJ1586" s="13"/>
      <c r="BK1586" s="13"/>
      <c r="BL1586" s="13"/>
      <c r="BM1586" s="13"/>
      <c r="BN1586" s="13"/>
    </row>
    <row r="1587" spans="1:66" x14ac:dyDescent="0.25">
      <c r="A1587" s="10"/>
      <c r="B1587" s="10"/>
      <c r="C1587" s="10"/>
      <c r="D1587" s="10"/>
      <c r="E1587" s="10"/>
      <c r="F1587" s="10"/>
      <c r="G1587" s="10"/>
      <c r="H1587" s="10"/>
      <c r="I1587" s="10"/>
      <c r="J1587" s="10"/>
      <c r="K1587" s="11"/>
      <c r="L1587" s="11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2"/>
      <c r="AS1587" s="12"/>
      <c r="AT1587" s="12"/>
      <c r="AU1587" s="12"/>
      <c r="AV1587" s="12"/>
      <c r="AW1587" s="12"/>
      <c r="AX1587" s="12"/>
      <c r="AY1587" s="12"/>
      <c r="AZ1587" s="12"/>
      <c r="BA1587" s="12"/>
      <c r="BB1587" s="12"/>
      <c r="BC1587" s="12"/>
      <c r="BD1587" s="12"/>
      <c r="BE1587" s="12"/>
      <c r="BF1587" s="12"/>
      <c r="BG1587" s="12"/>
      <c r="BH1587" s="12"/>
      <c r="BI1587" s="12"/>
      <c r="BJ1587" s="13"/>
      <c r="BK1587" s="13"/>
      <c r="BL1587" s="13"/>
      <c r="BM1587" s="13"/>
      <c r="BN1587" s="13"/>
    </row>
    <row r="1588" spans="1:66" x14ac:dyDescent="0.25">
      <c r="A1588" s="10"/>
      <c r="B1588" s="10"/>
      <c r="C1588" s="10"/>
      <c r="D1588" s="10"/>
      <c r="E1588" s="10"/>
      <c r="F1588" s="10"/>
      <c r="G1588" s="10"/>
      <c r="H1588" s="10"/>
      <c r="I1588" s="10"/>
      <c r="J1588" s="10"/>
      <c r="K1588" s="11"/>
      <c r="L1588" s="11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  <c r="AP1588" s="12"/>
      <c r="AQ1588" s="12"/>
      <c r="AR1588" s="12"/>
      <c r="AS1588" s="12"/>
      <c r="AT1588" s="12"/>
      <c r="AU1588" s="12"/>
      <c r="AV1588" s="12"/>
      <c r="AW1588" s="12"/>
      <c r="AX1588" s="12"/>
      <c r="AY1588" s="12"/>
      <c r="AZ1588" s="12"/>
      <c r="BA1588" s="12"/>
      <c r="BB1588" s="12"/>
      <c r="BC1588" s="12"/>
      <c r="BD1588" s="12"/>
      <c r="BE1588" s="12"/>
      <c r="BF1588" s="12"/>
      <c r="BG1588" s="12"/>
      <c r="BH1588" s="12"/>
      <c r="BI1588" s="12"/>
      <c r="BJ1588" s="13"/>
      <c r="BK1588" s="13"/>
      <c r="BL1588" s="13"/>
      <c r="BM1588" s="13"/>
      <c r="BN1588" s="13"/>
    </row>
    <row r="1589" spans="1:66" x14ac:dyDescent="0.25">
      <c r="A1589" s="10"/>
      <c r="B1589" s="10"/>
      <c r="C1589" s="10"/>
      <c r="D1589" s="10"/>
      <c r="E1589" s="10"/>
      <c r="F1589" s="10"/>
      <c r="G1589" s="10"/>
      <c r="H1589" s="10"/>
      <c r="I1589" s="10"/>
      <c r="J1589" s="10"/>
      <c r="K1589" s="11"/>
      <c r="L1589" s="11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2"/>
      <c r="AS1589" s="12"/>
      <c r="AT1589" s="12"/>
      <c r="AU1589" s="12"/>
      <c r="AV1589" s="12"/>
      <c r="AW1589" s="12"/>
      <c r="AX1589" s="12"/>
      <c r="AY1589" s="12"/>
      <c r="AZ1589" s="12"/>
      <c r="BA1589" s="12"/>
      <c r="BB1589" s="12"/>
      <c r="BC1589" s="12"/>
      <c r="BD1589" s="12"/>
      <c r="BE1589" s="12"/>
      <c r="BF1589" s="12"/>
      <c r="BG1589" s="12"/>
      <c r="BH1589" s="12"/>
      <c r="BI1589" s="12"/>
      <c r="BJ1589" s="13"/>
      <c r="BK1589" s="13"/>
      <c r="BL1589" s="13"/>
      <c r="BM1589" s="13"/>
      <c r="BN1589" s="13"/>
    </row>
    <row r="1590" spans="1:66" x14ac:dyDescent="0.25">
      <c r="A1590" s="10"/>
      <c r="B1590" s="10"/>
      <c r="C1590" s="10"/>
      <c r="D1590" s="10"/>
      <c r="E1590" s="10"/>
      <c r="F1590" s="10"/>
      <c r="G1590" s="10"/>
      <c r="H1590" s="10"/>
      <c r="I1590" s="10"/>
      <c r="J1590" s="10"/>
      <c r="K1590" s="11"/>
      <c r="L1590" s="11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  <c r="AP1590" s="12"/>
      <c r="AQ1590" s="12"/>
      <c r="AR1590" s="12"/>
      <c r="AS1590" s="12"/>
      <c r="AT1590" s="12"/>
      <c r="AU1590" s="12"/>
      <c r="AV1590" s="12"/>
      <c r="AW1590" s="12"/>
      <c r="AX1590" s="12"/>
      <c r="AY1590" s="12"/>
      <c r="AZ1590" s="12"/>
      <c r="BA1590" s="12"/>
      <c r="BB1590" s="12"/>
      <c r="BC1590" s="12"/>
      <c r="BD1590" s="12"/>
      <c r="BE1590" s="12"/>
      <c r="BF1590" s="12"/>
      <c r="BG1590" s="12"/>
      <c r="BH1590" s="12"/>
      <c r="BI1590" s="12"/>
      <c r="BJ1590" s="13"/>
      <c r="BK1590" s="13"/>
      <c r="BL1590" s="13"/>
      <c r="BM1590" s="13"/>
      <c r="BN1590" s="13"/>
    </row>
    <row r="1591" spans="1:66" x14ac:dyDescent="0.25">
      <c r="A1591" s="10"/>
      <c r="B1591" s="10"/>
      <c r="C1591" s="10"/>
      <c r="D1591" s="10"/>
      <c r="E1591" s="10"/>
      <c r="F1591" s="10"/>
      <c r="G1591" s="10"/>
      <c r="H1591" s="10"/>
      <c r="I1591" s="10"/>
      <c r="J1591" s="10"/>
      <c r="K1591" s="11"/>
      <c r="L1591" s="11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2"/>
      <c r="AS1591" s="12"/>
      <c r="AT1591" s="12"/>
      <c r="AU1591" s="12"/>
      <c r="AV1591" s="12"/>
      <c r="AW1591" s="12"/>
      <c r="AX1591" s="12"/>
      <c r="AY1591" s="12"/>
      <c r="AZ1591" s="12"/>
      <c r="BA1591" s="12"/>
      <c r="BB1591" s="12"/>
      <c r="BC1591" s="12"/>
      <c r="BD1591" s="12"/>
      <c r="BE1591" s="12"/>
      <c r="BF1591" s="12"/>
      <c r="BG1591" s="12"/>
      <c r="BH1591" s="12"/>
      <c r="BI1591" s="12"/>
      <c r="BJ1591" s="13"/>
      <c r="BK1591" s="13"/>
      <c r="BL1591" s="13"/>
      <c r="BM1591" s="13"/>
      <c r="BN1591" s="13"/>
    </row>
    <row r="1592" spans="1:66" x14ac:dyDescent="0.25">
      <c r="A1592" s="10"/>
      <c r="B1592" s="10"/>
      <c r="C1592" s="10"/>
      <c r="D1592" s="10"/>
      <c r="E1592" s="10"/>
      <c r="F1592" s="10"/>
      <c r="G1592" s="10"/>
      <c r="H1592" s="10"/>
      <c r="I1592" s="10"/>
      <c r="J1592" s="10"/>
      <c r="K1592" s="11"/>
      <c r="L1592" s="11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/>
      <c r="AR1592" s="12"/>
      <c r="AS1592" s="12"/>
      <c r="AT1592" s="12"/>
      <c r="AU1592" s="12"/>
      <c r="AV1592" s="12"/>
      <c r="AW1592" s="12"/>
      <c r="AX1592" s="12"/>
      <c r="AY1592" s="12"/>
      <c r="AZ1592" s="12"/>
      <c r="BA1592" s="12"/>
      <c r="BB1592" s="12"/>
      <c r="BC1592" s="12"/>
      <c r="BD1592" s="12"/>
      <c r="BE1592" s="12"/>
      <c r="BF1592" s="12"/>
      <c r="BG1592" s="12"/>
      <c r="BH1592" s="12"/>
      <c r="BI1592" s="12"/>
      <c r="BJ1592" s="13"/>
      <c r="BK1592" s="13"/>
      <c r="BL1592" s="13"/>
      <c r="BM1592" s="13"/>
      <c r="BN1592" s="13"/>
    </row>
    <row r="1593" spans="1:66" x14ac:dyDescent="0.25">
      <c r="A1593" s="10"/>
      <c r="B1593" s="10"/>
      <c r="C1593" s="10"/>
      <c r="D1593" s="10"/>
      <c r="E1593" s="10"/>
      <c r="F1593" s="10"/>
      <c r="G1593" s="10"/>
      <c r="H1593" s="10"/>
      <c r="I1593" s="10"/>
      <c r="J1593" s="10"/>
      <c r="K1593" s="11"/>
      <c r="L1593" s="11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2"/>
      <c r="AS1593" s="12"/>
      <c r="AT1593" s="12"/>
      <c r="AU1593" s="12"/>
      <c r="AV1593" s="12"/>
      <c r="AW1593" s="12"/>
      <c r="AX1593" s="12"/>
      <c r="AY1593" s="12"/>
      <c r="AZ1593" s="12"/>
      <c r="BA1593" s="12"/>
      <c r="BB1593" s="12"/>
      <c r="BC1593" s="12"/>
      <c r="BD1593" s="12"/>
      <c r="BE1593" s="12"/>
      <c r="BF1593" s="12"/>
      <c r="BG1593" s="12"/>
      <c r="BH1593" s="12"/>
      <c r="BI1593" s="12"/>
      <c r="BJ1593" s="13"/>
      <c r="BK1593" s="13"/>
      <c r="BL1593" s="13"/>
      <c r="BM1593" s="13"/>
      <c r="BN1593" s="13"/>
    </row>
    <row r="1594" spans="1:66" x14ac:dyDescent="0.25">
      <c r="A1594" s="10"/>
      <c r="B1594" s="10"/>
      <c r="C1594" s="10"/>
      <c r="D1594" s="10"/>
      <c r="E1594" s="10"/>
      <c r="F1594" s="10"/>
      <c r="G1594" s="10"/>
      <c r="H1594" s="10"/>
      <c r="I1594" s="10"/>
      <c r="J1594" s="10"/>
      <c r="K1594" s="11"/>
      <c r="L1594" s="11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  <c r="AP1594" s="12"/>
      <c r="AQ1594" s="12"/>
      <c r="AR1594" s="12"/>
      <c r="AS1594" s="12"/>
      <c r="AT1594" s="12"/>
      <c r="AU1594" s="12"/>
      <c r="AV1594" s="12"/>
      <c r="AW1594" s="12"/>
      <c r="AX1594" s="12"/>
      <c r="AY1594" s="12"/>
      <c r="AZ1594" s="12"/>
      <c r="BA1594" s="12"/>
      <c r="BB1594" s="12"/>
      <c r="BC1594" s="12"/>
      <c r="BD1594" s="12"/>
      <c r="BE1594" s="12"/>
      <c r="BF1594" s="12"/>
      <c r="BG1594" s="12"/>
      <c r="BH1594" s="12"/>
      <c r="BI1594" s="12"/>
      <c r="BJ1594" s="13"/>
      <c r="BK1594" s="13"/>
      <c r="BL1594" s="13"/>
      <c r="BM1594" s="13"/>
      <c r="BN1594" s="13"/>
    </row>
    <row r="1595" spans="1:66" x14ac:dyDescent="0.25">
      <c r="A1595" s="10"/>
      <c r="B1595" s="10"/>
      <c r="C1595" s="10"/>
      <c r="D1595" s="10"/>
      <c r="E1595" s="10"/>
      <c r="F1595" s="10"/>
      <c r="G1595" s="10"/>
      <c r="H1595" s="10"/>
      <c r="I1595" s="10"/>
      <c r="J1595" s="10"/>
      <c r="K1595" s="11"/>
      <c r="L1595" s="11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2"/>
      <c r="AX1595" s="12"/>
      <c r="AY1595" s="12"/>
      <c r="AZ1595" s="12"/>
      <c r="BA1595" s="12"/>
      <c r="BB1595" s="12"/>
      <c r="BC1595" s="12"/>
      <c r="BD1595" s="12"/>
      <c r="BE1595" s="12"/>
      <c r="BF1595" s="12"/>
      <c r="BG1595" s="12"/>
      <c r="BH1595" s="12"/>
      <c r="BI1595" s="12"/>
      <c r="BJ1595" s="13"/>
      <c r="BK1595" s="13"/>
      <c r="BL1595" s="13"/>
      <c r="BM1595" s="13"/>
      <c r="BN1595" s="13"/>
    </row>
    <row r="1596" spans="1:66" s="14" customFormat="1" x14ac:dyDescent="0.25">
      <c r="A1596" s="10"/>
      <c r="B1596" s="10"/>
      <c r="C1596" s="10"/>
      <c r="D1596" s="10"/>
      <c r="E1596" s="10"/>
      <c r="F1596" s="10"/>
      <c r="G1596" s="10"/>
      <c r="H1596" s="10"/>
      <c r="I1596" s="10"/>
      <c r="J1596" s="10"/>
      <c r="K1596" s="11"/>
      <c r="L1596" s="11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E1596" s="12"/>
      <c r="AF1596" s="12"/>
      <c r="AG1596" s="12"/>
      <c r="AH1596" s="12"/>
      <c r="AI1596" s="12"/>
      <c r="AJ1596" s="12"/>
      <c r="AK1596" s="12"/>
      <c r="AL1596" s="12"/>
      <c r="AM1596" s="12"/>
      <c r="AN1596" s="12"/>
      <c r="AO1596" s="12"/>
      <c r="AP1596" s="12"/>
      <c r="AQ1596" s="12"/>
      <c r="AR1596" s="12"/>
      <c r="AS1596" s="12"/>
      <c r="AT1596" s="12"/>
      <c r="AU1596" s="12"/>
      <c r="AV1596" s="12"/>
      <c r="AW1596" s="12"/>
      <c r="AX1596" s="12"/>
      <c r="AY1596" s="12"/>
      <c r="AZ1596" s="12"/>
      <c r="BA1596" s="12"/>
      <c r="BB1596" s="12"/>
      <c r="BC1596" s="12"/>
      <c r="BD1596" s="12"/>
      <c r="BE1596" s="12"/>
      <c r="BF1596" s="12"/>
      <c r="BG1596" s="12"/>
      <c r="BH1596" s="12"/>
      <c r="BI1596" s="12"/>
      <c r="BJ1596" s="13"/>
      <c r="BK1596" s="13"/>
      <c r="BL1596" s="13"/>
      <c r="BM1596" s="13"/>
      <c r="BN1596" s="13"/>
    </row>
    <row r="1597" spans="1:66" x14ac:dyDescent="0.25">
      <c r="A1597" s="10"/>
      <c r="B1597" s="10"/>
      <c r="C1597" s="10"/>
      <c r="D1597" s="10"/>
      <c r="E1597" s="10"/>
      <c r="F1597" s="10"/>
      <c r="G1597" s="10"/>
      <c r="H1597" s="10"/>
      <c r="I1597" s="10"/>
      <c r="J1597" s="10"/>
      <c r="K1597" s="11"/>
      <c r="L1597" s="11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2"/>
      <c r="AS1597" s="12"/>
      <c r="AT1597" s="12"/>
      <c r="AU1597" s="12"/>
      <c r="AV1597" s="12"/>
      <c r="AW1597" s="12"/>
      <c r="AX1597" s="12"/>
      <c r="AY1597" s="12"/>
      <c r="AZ1597" s="12"/>
      <c r="BA1597" s="12"/>
      <c r="BB1597" s="12"/>
      <c r="BC1597" s="12"/>
      <c r="BD1597" s="12"/>
      <c r="BE1597" s="12"/>
      <c r="BF1597" s="12"/>
      <c r="BG1597" s="12"/>
      <c r="BH1597" s="12"/>
      <c r="BI1597" s="12"/>
      <c r="BJ1597" s="13"/>
      <c r="BK1597" s="13"/>
      <c r="BL1597" s="13"/>
      <c r="BM1597" s="13"/>
      <c r="BN1597" s="13"/>
    </row>
    <row r="1598" spans="1:66" x14ac:dyDescent="0.25">
      <c r="A1598" s="10"/>
      <c r="B1598" s="10"/>
      <c r="C1598" s="10"/>
      <c r="D1598" s="10"/>
      <c r="E1598" s="10"/>
      <c r="F1598" s="10"/>
      <c r="G1598" s="10"/>
      <c r="H1598" s="10"/>
      <c r="I1598" s="10"/>
      <c r="J1598" s="10"/>
      <c r="K1598" s="11"/>
      <c r="L1598" s="11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/>
      <c r="AB1598" s="12"/>
      <c r="AC1598" s="12"/>
      <c r="AD1598" s="12"/>
      <c r="AE1598" s="12"/>
      <c r="AF1598" s="12"/>
      <c r="AG1598" s="12"/>
      <c r="AH1598" s="12"/>
      <c r="AI1598" s="12"/>
      <c r="AJ1598" s="12"/>
      <c r="AK1598" s="12"/>
      <c r="AL1598" s="12"/>
      <c r="AM1598" s="12"/>
      <c r="AN1598" s="12"/>
      <c r="AO1598" s="12"/>
      <c r="AP1598" s="12"/>
      <c r="AQ1598" s="12"/>
      <c r="AR1598" s="12"/>
      <c r="AS1598" s="12"/>
      <c r="AT1598" s="12"/>
      <c r="AU1598" s="12"/>
      <c r="AV1598" s="12"/>
      <c r="AW1598" s="12"/>
      <c r="AX1598" s="12"/>
      <c r="AY1598" s="12"/>
      <c r="AZ1598" s="12"/>
      <c r="BA1598" s="12"/>
      <c r="BB1598" s="12"/>
      <c r="BC1598" s="12"/>
      <c r="BD1598" s="12"/>
      <c r="BE1598" s="12"/>
      <c r="BF1598" s="12"/>
      <c r="BG1598" s="12"/>
      <c r="BH1598" s="12"/>
      <c r="BI1598" s="12"/>
      <c r="BJ1598" s="13"/>
      <c r="BK1598" s="13"/>
      <c r="BL1598" s="13"/>
      <c r="BM1598" s="13"/>
      <c r="BN1598" s="13"/>
    </row>
    <row r="1599" spans="1:66" x14ac:dyDescent="0.25">
      <c r="A1599" s="10"/>
      <c r="B1599" s="10"/>
      <c r="C1599" s="10"/>
      <c r="D1599" s="10"/>
      <c r="E1599" s="10"/>
      <c r="F1599" s="10"/>
      <c r="G1599" s="10"/>
      <c r="H1599" s="10"/>
      <c r="I1599" s="10"/>
      <c r="J1599" s="10"/>
      <c r="K1599" s="11"/>
      <c r="L1599" s="11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2"/>
      <c r="AS1599" s="12"/>
      <c r="AT1599" s="12"/>
      <c r="AU1599" s="12"/>
      <c r="AV1599" s="12"/>
      <c r="AW1599" s="12"/>
      <c r="AX1599" s="12"/>
      <c r="AY1599" s="12"/>
      <c r="AZ1599" s="12"/>
      <c r="BA1599" s="12"/>
      <c r="BB1599" s="12"/>
      <c r="BC1599" s="12"/>
      <c r="BD1599" s="12"/>
      <c r="BE1599" s="12"/>
      <c r="BF1599" s="12"/>
      <c r="BG1599" s="12"/>
      <c r="BH1599" s="12"/>
      <c r="BI1599" s="12"/>
      <c r="BJ1599" s="13"/>
      <c r="BK1599" s="13"/>
      <c r="BL1599" s="13"/>
      <c r="BM1599" s="13"/>
      <c r="BN1599" s="13"/>
    </row>
    <row r="1600" spans="1:66" x14ac:dyDescent="0.25">
      <c r="A1600" s="10"/>
      <c r="B1600" s="10"/>
      <c r="C1600" s="10"/>
      <c r="D1600" s="10"/>
      <c r="E1600" s="10"/>
      <c r="F1600" s="10"/>
      <c r="G1600" s="10"/>
      <c r="H1600" s="10"/>
      <c r="I1600" s="10"/>
      <c r="J1600" s="10"/>
      <c r="K1600" s="11"/>
      <c r="L1600" s="11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  <c r="AE1600" s="12"/>
      <c r="AF1600" s="12"/>
      <c r="AG1600" s="12"/>
      <c r="AH1600" s="12"/>
      <c r="AI1600" s="12"/>
      <c r="AJ1600" s="12"/>
      <c r="AK1600" s="12"/>
      <c r="AL1600" s="12"/>
      <c r="AM1600" s="12"/>
      <c r="AN1600" s="12"/>
      <c r="AO1600" s="12"/>
      <c r="AP1600" s="12"/>
      <c r="AQ1600" s="12"/>
      <c r="AR1600" s="12"/>
      <c r="AS1600" s="12"/>
      <c r="AT1600" s="12"/>
      <c r="AU1600" s="12"/>
      <c r="AV1600" s="12"/>
      <c r="AW1600" s="12"/>
      <c r="AX1600" s="12"/>
      <c r="AY1600" s="12"/>
      <c r="AZ1600" s="12"/>
      <c r="BA1600" s="12"/>
      <c r="BB1600" s="12"/>
      <c r="BC1600" s="12"/>
      <c r="BD1600" s="12"/>
      <c r="BE1600" s="12"/>
      <c r="BF1600" s="12"/>
      <c r="BG1600" s="12"/>
      <c r="BH1600" s="12"/>
      <c r="BI1600" s="12"/>
      <c r="BJ1600" s="13"/>
      <c r="BK1600" s="13"/>
      <c r="BL1600" s="13"/>
      <c r="BM1600" s="13"/>
      <c r="BN1600" s="13"/>
    </row>
    <row r="1601" spans="1:66" x14ac:dyDescent="0.25">
      <c r="A1601" s="10"/>
      <c r="B1601" s="10"/>
      <c r="C1601" s="10"/>
      <c r="D1601" s="10"/>
      <c r="E1601" s="10"/>
      <c r="F1601" s="10"/>
      <c r="G1601" s="10"/>
      <c r="H1601" s="10"/>
      <c r="I1601" s="10"/>
      <c r="J1601" s="10"/>
      <c r="K1601" s="11"/>
      <c r="L1601" s="11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2"/>
      <c r="AS1601" s="12"/>
      <c r="AT1601" s="12"/>
      <c r="AU1601" s="12"/>
      <c r="AV1601" s="12"/>
      <c r="AW1601" s="12"/>
      <c r="AX1601" s="12"/>
      <c r="AY1601" s="12"/>
      <c r="AZ1601" s="12"/>
      <c r="BA1601" s="12"/>
      <c r="BB1601" s="12"/>
      <c r="BC1601" s="12"/>
      <c r="BD1601" s="12"/>
      <c r="BE1601" s="12"/>
      <c r="BF1601" s="12"/>
      <c r="BG1601" s="12"/>
      <c r="BH1601" s="12"/>
      <c r="BI1601" s="12"/>
      <c r="BJ1601" s="13"/>
      <c r="BK1601" s="13"/>
      <c r="BL1601" s="13"/>
      <c r="BM1601" s="13"/>
      <c r="BN1601" s="13"/>
    </row>
    <row r="1602" spans="1:66" x14ac:dyDescent="0.25">
      <c r="A1602" s="10"/>
      <c r="B1602" s="10"/>
      <c r="C1602" s="10"/>
      <c r="D1602" s="10"/>
      <c r="E1602" s="10"/>
      <c r="F1602" s="10"/>
      <c r="G1602" s="10"/>
      <c r="H1602" s="10"/>
      <c r="I1602" s="10"/>
      <c r="J1602" s="10"/>
      <c r="K1602" s="11"/>
      <c r="L1602" s="11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  <c r="AE1602" s="12"/>
      <c r="AF1602" s="12"/>
      <c r="AG1602" s="12"/>
      <c r="AH1602" s="12"/>
      <c r="AI1602" s="12"/>
      <c r="AJ1602" s="12"/>
      <c r="AK1602" s="12"/>
      <c r="AL1602" s="12"/>
      <c r="AM1602" s="12"/>
      <c r="AN1602" s="12"/>
      <c r="AO1602" s="12"/>
      <c r="AP1602" s="12"/>
      <c r="AQ1602" s="12"/>
      <c r="AR1602" s="12"/>
      <c r="AS1602" s="12"/>
      <c r="AT1602" s="12"/>
      <c r="AU1602" s="12"/>
      <c r="AV1602" s="12"/>
      <c r="AW1602" s="12"/>
      <c r="AX1602" s="12"/>
      <c r="AY1602" s="12"/>
      <c r="AZ1602" s="12"/>
      <c r="BA1602" s="12"/>
      <c r="BB1602" s="12"/>
      <c r="BC1602" s="12"/>
      <c r="BD1602" s="12"/>
      <c r="BE1602" s="12"/>
      <c r="BF1602" s="12"/>
      <c r="BG1602" s="12"/>
      <c r="BH1602" s="12"/>
      <c r="BI1602" s="12"/>
      <c r="BJ1602" s="13"/>
      <c r="BK1602" s="13"/>
      <c r="BL1602" s="13"/>
      <c r="BM1602" s="13"/>
      <c r="BN1602" s="13"/>
    </row>
    <row r="1603" spans="1:66" x14ac:dyDescent="0.25">
      <c r="A1603" s="10"/>
      <c r="B1603" s="10"/>
      <c r="C1603" s="10"/>
      <c r="D1603" s="10"/>
      <c r="E1603" s="10"/>
      <c r="F1603" s="10"/>
      <c r="G1603" s="10"/>
      <c r="H1603" s="10"/>
      <c r="I1603" s="10"/>
      <c r="J1603" s="10"/>
      <c r="K1603" s="11"/>
      <c r="L1603" s="11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2"/>
      <c r="AS1603" s="12"/>
      <c r="AT1603" s="12"/>
      <c r="AU1603" s="12"/>
      <c r="AV1603" s="12"/>
      <c r="AW1603" s="12"/>
      <c r="AX1603" s="12"/>
      <c r="AY1603" s="12"/>
      <c r="AZ1603" s="12"/>
      <c r="BA1603" s="12"/>
      <c r="BB1603" s="12"/>
      <c r="BC1603" s="12"/>
      <c r="BD1603" s="12"/>
      <c r="BE1603" s="12"/>
      <c r="BF1603" s="12"/>
      <c r="BG1603" s="12"/>
      <c r="BH1603" s="12"/>
      <c r="BI1603" s="12"/>
      <c r="BJ1603" s="13"/>
      <c r="BK1603" s="13"/>
      <c r="BL1603" s="13"/>
      <c r="BM1603" s="13"/>
      <c r="BN1603" s="13"/>
    </row>
    <row r="1604" spans="1:66" x14ac:dyDescent="0.25">
      <c r="A1604" s="10"/>
      <c r="B1604" s="10"/>
      <c r="C1604" s="10"/>
      <c r="D1604" s="10"/>
      <c r="E1604" s="10"/>
      <c r="F1604" s="10"/>
      <c r="G1604" s="10"/>
      <c r="H1604" s="10"/>
      <c r="I1604" s="10"/>
      <c r="J1604" s="10"/>
      <c r="K1604" s="11"/>
      <c r="L1604" s="11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  <c r="AE1604" s="12"/>
      <c r="AF1604" s="12"/>
      <c r="AG1604" s="12"/>
      <c r="AH1604" s="12"/>
      <c r="AI1604" s="12"/>
      <c r="AJ1604" s="12"/>
      <c r="AK1604" s="12"/>
      <c r="AL1604" s="12"/>
      <c r="AM1604" s="12"/>
      <c r="AN1604" s="12"/>
      <c r="AO1604" s="12"/>
      <c r="AP1604" s="12"/>
      <c r="AQ1604" s="12"/>
      <c r="AR1604" s="12"/>
      <c r="AS1604" s="12"/>
      <c r="AT1604" s="12"/>
      <c r="AU1604" s="12"/>
      <c r="AV1604" s="12"/>
      <c r="AW1604" s="12"/>
      <c r="AX1604" s="12"/>
      <c r="AY1604" s="12"/>
      <c r="AZ1604" s="12"/>
      <c r="BA1604" s="12"/>
      <c r="BB1604" s="12"/>
      <c r="BC1604" s="12"/>
      <c r="BD1604" s="12"/>
      <c r="BE1604" s="12"/>
      <c r="BF1604" s="12"/>
      <c r="BG1604" s="12"/>
      <c r="BH1604" s="12"/>
      <c r="BI1604" s="12"/>
      <c r="BJ1604" s="13"/>
      <c r="BK1604" s="13"/>
      <c r="BL1604" s="13"/>
      <c r="BM1604" s="13"/>
      <c r="BN1604" s="13"/>
    </row>
    <row r="1605" spans="1:66" x14ac:dyDescent="0.25">
      <c r="A1605" s="10"/>
      <c r="B1605" s="10"/>
      <c r="C1605" s="10"/>
      <c r="D1605" s="10"/>
      <c r="E1605" s="10"/>
      <c r="F1605" s="10"/>
      <c r="G1605" s="10"/>
      <c r="H1605" s="10"/>
      <c r="I1605" s="10"/>
      <c r="J1605" s="10"/>
      <c r="K1605" s="11"/>
      <c r="L1605" s="11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2"/>
      <c r="AS1605" s="12"/>
      <c r="AT1605" s="12"/>
      <c r="AU1605" s="12"/>
      <c r="AV1605" s="12"/>
      <c r="AW1605" s="12"/>
      <c r="AX1605" s="12"/>
      <c r="AY1605" s="12"/>
      <c r="AZ1605" s="12"/>
      <c r="BA1605" s="12"/>
      <c r="BB1605" s="12"/>
      <c r="BC1605" s="12"/>
      <c r="BD1605" s="12"/>
      <c r="BE1605" s="12"/>
      <c r="BF1605" s="12"/>
      <c r="BG1605" s="12"/>
      <c r="BH1605" s="12"/>
      <c r="BI1605" s="12"/>
      <c r="BJ1605" s="13"/>
      <c r="BK1605" s="13"/>
      <c r="BL1605" s="13"/>
      <c r="BM1605" s="13"/>
      <c r="BN1605" s="13"/>
    </row>
    <row r="1606" spans="1:66" x14ac:dyDescent="0.25">
      <c r="A1606" s="10"/>
      <c r="B1606" s="10"/>
      <c r="C1606" s="10"/>
      <c r="D1606" s="10"/>
      <c r="E1606" s="10"/>
      <c r="F1606" s="10"/>
      <c r="G1606" s="10"/>
      <c r="H1606" s="10"/>
      <c r="I1606" s="10"/>
      <c r="J1606" s="10"/>
      <c r="K1606" s="11"/>
      <c r="L1606" s="11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12"/>
      <c r="AE1606" s="12"/>
      <c r="AF1606" s="12"/>
      <c r="AG1606" s="12"/>
      <c r="AH1606" s="12"/>
      <c r="AI1606" s="12"/>
      <c r="AJ1606" s="12"/>
      <c r="AK1606" s="12"/>
      <c r="AL1606" s="12"/>
      <c r="AM1606" s="12"/>
      <c r="AN1606" s="12"/>
      <c r="AO1606" s="12"/>
      <c r="AP1606" s="12"/>
      <c r="AQ1606" s="12"/>
      <c r="AR1606" s="12"/>
      <c r="AS1606" s="12"/>
      <c r="AT1606" s="12"/>
      <c r="AU1606" s="12"/>
      <c r="AV1606" s="12"/>
      <c r="AW1606" s="12"/>
      <c r="AX1606" s="12"/>
      <c r="AY1606" s="12"/>
      <c r="AZ1606" s="12"/>
      <c r="BA1606" s="12"/>
      <c r="BB1606" s="12"/>
      <c r="BC1606" s="12"/>
      <c r="BD1606" s="12"/>
      <c r="BE1606" s="12"/>
      <c r="BF1606" s="12"/>
      <c r="BG1606" s="12"/>
      <c r="BH1606" s="12"/>
      <c r="BI1606" s="12"/>
      <c r="BJ1606" s="13"/>
      <c r="BK1606" s="13"/>
      <c r="BL1606" s="13"/>
      <c r="BM1606" s="13"/>
      <c r="BN1606" s="13"/>
    </row>
    <row r="1607" spans="1:66" x14ac:dyDescent="0.25">
      <c r="A1607" s="10"/>
      <c r="B1607" s="10"/>
      <c r="C1607" s="10"/>
      <c r="D1607" s="10"/>
      <c r="E1607" s="10"/>
      <c r="F1607" s="10"/>
      <c r="G1607" s="10"/>
      <c r="H1607" s="10"/>
      <c r="I1607" s="10"/>
      <c r="J1607" s="10"/>
      <c r="K1607" s="11"/>
      <c r="L1607" s="11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2"/>
      <c r="AS1607" s="12"/>
      <c r="AT1607" s="12"/>
      <c r="AU1607" s="12"/>
      <c r="AV1607" s="12"/>
      <c r="AW1607" s="12"/>
      <c r="AX1607" s="12"/>
      <c r="AY1607" s="12"/>
      <c r="AZ1607" s="12"/>
      <c r="BA1607" s="12"/>
      <c r="BB1607" s="12"/>
      <c r="BC1607" s="12"/>
      <c r="BD1607" s="12"/>
      <c r="BE1607" s="12"/>
      <c r="BF1607" s="12"/>
      <c r="BG1607" s="12"/>
      <c r="BH1607" s="12"/>
      <c r="BI1607" s="12"/>
      <c r="BJ1607" s="13"/>
      <c r="BK1607" s="13"/>
      <c r="BL1607" s="13"/>
      <c r="BM1607" s="13"/>
      <c r="BN1607" s="13"/>
    </row>
    <row r="1608" spans="1:66" x14ac:dyDescent="0.25">
      <c r="A1608" s="10"/>
      <c r="B1608" s="10"/>
      <c r="C1608" s="10"/>
      <c r="D1608" s="10"/>
      <c r="E1608" s="10"/>
      <c r="F1608" s="10"/>
      <c r="G1608" s="10"/>
      <c r="H1608" s="10"/>
      <c r="I1608" s="10"/>
      <c r="J1608" s="10"/>
      <c r="K1608" s="11"/>
      <c r="L1608" s="11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  <c r="AA1608" s="12"/>
      <c r="AB1608" s="12"/>
      <c r="AC1608" s="12"/>
      <c r="AD1608" s="12"/>
      <c r="AE1608" s="12"/>
      <c r="AF1608" s="12"/>
      <c r="AG1608" s="12"/>
      <c r="AH1608" s="12"/>
      <c r="AI1608" s="12"/>
      <c r="AJ1608" s="12"/>
      <c r="AK1608" s="12"/>
      <c r="AL1608" s="12"/>
      <c r="AM1608" s="12"/>
      <c r="AN1608" s="12"/>
      <c r="AO1608" s="12"/>
      <c r="AP1608" s="12"/>
      <c r="AQ1608" s="12"/>
      <c r="AR1608" s="12"/>
      <c r="AS1608" s="12"/>
      <c r="AT1608" s="12"/>
      <c r="AU1608" s="12"/>
      <c r="AV1608" s="12"/>
      <c r="AW1608" s="12"/>
      <c r="AX1608" s="12"/>
      <c r="AY1608" s="12"/>
      <c r="AZ1608" s="12"/>
      <c r="BA1608" s="12"/>
      <c r="BB1608" s="12"/>
      <c r="BC1608" s="12"/>
      <c r="BD1608" s="12"/>
      <c r="BE1608" s="12"/>
      <c r="BF1608" s="12"/>
      <c r="BG1608" s="12"/>
      <c r="BH1608" s="12"/>
      <c r="BI1608" s="12"/>
      <c r="BJ1608" s="13"/>
      <c r="BK1608" s="13"/>
      <c r="BL1608" s="13"/>
      <c r="BM1608" s="13"/>
      <c r="BN1608" s="13"/>
    </row>
    <row r="1609" spans="1:66" x14ac:dyDescent="0.25">
      <c r="A1609" s="10"/>
      <c r="B1609" s="10"/>
      <c r="C1609" s="10"/>
      <c r="D1609" s="10"/>
      <c r="E1609" s="10"/>
      <c r="F1609" s="10"/>
      <c r="G1609" s="10"/>
      <c r="H1609" s="10"/>
      <c r="I1609" s="10"/>
      <c r="J1609" s="10"/>
      <c r="K1609" s="11"/>
      <c r="L1609" s="11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2"/>
      <c r="AS1609" s="12"/>
      <c r="AT1609" s="12"/>
      <c r="AU1609" s="12"/>
      <c r="AV1609" s="12"/>
      <c r="AW1609" s="12"/>
      <c r="AX1609" s="12"/>
      <c r="AY1609" s="12"/>
      <c r="AZ1609" s="12"/>
      <c r="BA1609" s="12"/>
      <c r="BB1609" s="12"/>
      <c r="BC1609" s="12"/>
      <c r="BD1609" s="12"/>
      <c r="BE1609" s="12"/>
      <c r="BF1609" s="12"/>
      <c r="BG1609" s="12"/>
      <c r="BH1609" s="12"/>
      <c r="BI1609" s="12"/>
      <c r="BJ1609" s="13"/>
      <c r="BK1609" s="13"/>
      <c r="BL1609" s="13"/>
      <c r="BM1609" s="13"/>
      <c r="BN1609" s="13"/>
    </row>
    <row r="1610" spans="1:66" x14ac:dyDescent="0.25">
      <c r="A1610" s="10"/>
      <c r="B1610" s="10"/>
      <c r="C1610" s="10"/>
      <c r="D1610" s="10"/>
      <c r="E1610" s="10"/>
      <c r="F1610" s="10"/>
      <c r="G1610" s="10"/>
      <c r="H1610" s="10"/>
      <c r="I1610" s="10"/>
      <c r="J1610" s="10"/>
      <c r="K1610" s="11"/>
      <c r="L1610" s="11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  <c r="AE1610" s="12"/>
      <c r="AF1610" s="12"/>
      <c r="AG1610" s="12"/>
      <c r="AH1610" s="12"/>
      <c r="AI1610" s="12"/>
      <c r="AJ1610" s="12"/>
      <c r="AK1610" s="12"/>
      <c r="AL1610" s="12"/>
      <c r="AM1610" s="12"/>
      <c r="AN1610" s="12"/>
      <c r="AO1610" s="12"/>
      <c r="AP1610" s="12"/>
      <c r="AQ1610" s="12"/>
      <c r="AR1610" s="12"/>
      <c r="AS1610" s="12"/>
      <c r="AT1610" s="12"/>
      <c r="AU1610" s="12"/>
      <c r="AV1610" s="12"/>
      <c r="AW1610" s="12"/>
      <c r="AX1610" s="12"/>
      <c r="AY1610" s="12"/>
      <c r="AZ1610" s="12"/>
      <c r="BA1610" s="12"/>
      <c r="BB1610" s="12"/>
      <c r="BC1610" s="12"/>
      <c r="BD1610" s="12"/>
      <c r="BE1610" s="12"/>
      <c r="BF1610" s="12"/>
      <c r="BG1610" s="12"/>
      <c r="BH1610" s="12"/>
      <c r="BI1610" s="12"/>
      <c r="BJ1610" s="13"/>
      <c r="BK1610" s="13"/>
      <c r="BL1610" s="13"/>
      <c r="BM1610" s="13"/>
      <c r="BN1610" s="13"/>
    </row>
    <row r="1611" spans="1:66" x14ac:dyDescent="0.25">
      <c r="A1611" s="10"/>
      <c r="B1611" s="10"/>
      <c r="C1611" s="10"/>
      <c r="D1611" s="10"/>
      <c r="E1611" s="10"/>
      <c r="F1611" s="10"/>
      <c r="G1611" s="10"/>
      <c r="H1611" s="10"/>
      <c r="I1611" s="10"/>
      <c r="J1611" s="10"/>
      <c r="K1611" s="11"/>
      <c r="L1611" s="11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2"/>
      <c r="AS1611" s="12"/>
      <c r="AT1611" s="12"/>
      <c r="AU1611" s="12"/>
      <c r="AV1611" s="12"/>
      <c r="AW1611" s="12"/>
      <c r="AX1611" s="12"/>
      <c r="AY1611" s="12"/>
      <c r="AZ1611" s="12"/>
      <c r="BA1611" s="12"/>
      <c r="BB1611" s="12"/>
      <c r="BC1611" s="12"/>
      <c r="BD1611" s="12"/>
      <c r="BE1611" s="12"/>
      <c r="BF1611" s="12"/>
      <c r="BG1611" s="12"/>
      <c r="BH1611" s="12"/>
      <c r="BI1611" s="12"/>
      <c r="BJ1611" s="13"/>
      <c r="BK1611" s="13"/>
      <c r="BL1611" s="13"/>
      <c r="BM1611" s="13"/>
      <c r="BN1611" s="13"/>
    </row>
    <row r="1612" spans="1:66" x14ac:dyDescent="0.25">
      <c r="A1612" s="10"/>
      <c r="B1612" s="10"/>
      <c r="C1612" s="10"/>
      <c r="D1612" s="10"/>
      <c r="E1612" s="10"/>
      <c r="F1612" s="10"/>
      <c r="G1612" s="10"/>
      <c r="H1612" s="10"/>
      <c r="I1612" s="10"/>
      <c r="J1612" s="10"/>
      <c r="K1612" s="11"/>
      <c r="L1612" s="11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  <c r="AE1612" s="12"/>
      <c r="AF1612" s="12"/>
      <c r="AG1612" s="12"/>
      <c r="AH1612" s="12"/>
      <c r="AI1612" s="12"/>
      <c r="AJ1612" s="12"/>
      <c r="AK1612" s="12"/>
      <c r="AL1612" s="12"/>
      <c r="AM1612" s="12"/>
      <c r="AN1612" s="12"/>
      <c r="AO1612" s="12"/>
      <c r="AP1612" s="12"/>
      <c r="AQ1612" s="12"/>
      <c r="AR1612" s="12"/>
      <c r="AS1612" s="12"/>
      <c r="AT1612" s="12"/>
      <c r="AU1612" s="12"/>
      <c r="AV1612" s="12"/>
      <c r="AW1612" s="12"/>
      <c r="AX1612" s="12"/>
      <c r="AY1612" s="12"/>
      <c r="AZ1612" s="12"/>
      <c r="BA1612" s="12"/>
      <c r="BB1612" s="12"/>
      <c r="BC1612" s="12"/>
      <c r="BD1612" s="12"/>
      <c r="BE1612" s="12"/>
      <c r="BF1612" s="12"/>
      <c r="BG1612" s="12"/>
      <c r="BH1612" s="12"/>
      <c r="BI1612" s="12"/>
      <c r="BJ1612" s="13"/>
      <c r="BK1612" s="13"/>
      <c r="BL1612" s="13"/>
      <c r="BM1612" s="13"/>
      <c r="BN1612" s="13"/>
    </row>
    <row r="1613" spans="1:66" x14ac:dyDescent="0.25">
      <c r="A1613" s="10"/>
      <c r="B1613" s="10"/>
      <c r="C1613" s="10"/>
      <c r="D1613" s="10"/>
      <c r="E1613" s="10"/>
      <c r="F1613" s="10"/>
      <c r="G1613" s="10"/>
      <c r="H1613" s="10"/>
      <c r="I1613" s="10"/>
      <c r="J1613" s="10"/>
      <c r="K1613" s="11"/>
      <c r="L1613" s="11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2"/>
      <c r="AS1613" s="12"/>
      <c r="AT1613" s="12"/>
      <c r="AU1613" s="12"/>
      <c r="AV1613" s="12"/>
      <c r="AW1613" s="12"/>
      <c r="AX1613" s="12"/>
      <c r="AY1613" s="12"/>
      <c r="AZ1613" s="12"/>
      <c r="BA1613" s="12"/>
      <c r="BB1613" s="12"/>
      <c r="BC1613" s="12"/>
      <c r="BD1613" s="12"/>
      <c r="BE1613" s="12"/>
      <c r="BF1613" s="12"/>
      <c r="BG1613" s="12"/>
      <c r="BH1613" s="12"/>
      <c r="BI1613" s="12"/>
      <c r="BJ1613" s="13"/>
      <c r="BK1613" s="13"/>
      <c r="BL1613" s="13"/>
      <c r="BM1613" s="13"/>
      <c r="BN1613" s="13"/>
    </row>
    <row r="1614" spans="1:66" x14ac:dyDescent="0.25">
      <c r="A1614" s="10"/>
      <c r="B1614" s="10"/>
      <c r="C1614" s="10"/>
      <c r="D1614" s="10"/>
      <c r="E1614" s="10"/>
      <c r="F1614" s="10"/>
      <c r="G1614" s="10"/>
      <c r="H1614" s="10"/>
      <c r="I1614" s="10"/>
      <c r="J1614" s="10"/>
      <c r="K1614" s="11"/>
      <c r="L1614" s="11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  <c r="AE1614" s="12"/>
      <c r="AF1614" s="12"/>
      <c r="AG1614" s="12"/>
      <c r="AH1614" s="12"/>
      <c r="AI1614" s="12"/>
      <c r="AJ1614" s="12"/>
      <c r="AK1614" s="12"/>
      <c r="AL1614" s="12"/>
      <c r="AM1614" s="12"/>
      <c r="AN1614" s="12"/>
      <c r="AO1614" s="12"/>
      <c r="AP1614" s="12"/>
      <c r="AQ1614" s="12"/>
      <c r="AR1614" s="12"/>
      <c r="AS1614" s="12"/>
      <c r="AT1614" s="12"/>
      <c r="AU1614" s="12"/>
      <c r="AV1614" s="12"/>
      <c r="AW1614" s="12"/>
      <c r="AX1614" s="12"/>
      <c r="AY1614" s="12"/>
      <c r="AZ1614" s="12"/>
      <c r="BA1614" s="12"/>
      <c r="BB1614" s="12"/>
      <c r="BC1614" s="12"/>
      <c r="BD1614" s="12"/>
      <c r="BE1614" s="12"/>
      <c r="BF1614" s="12"/>
      <c r="BG1614" s="12"/>
      <c r="BH1614" s="12"/>
      <c r="BI1614" s="12"/>
      <c r="BJ1614" s="13"/>
      <c r="BK1614" s="13"/>
      <c r="BL1614" s="13"/>
      <c r="BM1614" s="13"/>
      <c r="BN1614" s="13"/>
    </row>
    <row r="1615" spans="1:66" x14ac:dyDescent="0.25">
      <c r="A1615" s="10"/>
      <c r="B1615" s="10"/>
      <c r="C1615" s="10"/>
      <c r="D1615" s="10"/>
      <c r="E1615" s="10"/>
      <c r="F1615" s="10"/>
      <c r="G1615" s="10"/>
      <c r="H1615" s="10"/>
      <c r="I1615" s="10"/>
      <c r="J1615" s="10"/>
      <c r="K1615" s="11"/>
      <c r="L1615" s="11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2"/>
      <c r="AS1615" s="12"/>
      <c r="AT1615" s="12"/>
      <c r="AU1615" s="12"/>
      <c r="AV1615" s="12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12"/>
      <c r="BG1615" s="12"/>
      <c r="BH1615" s="12"/>
      <c r="BI1615" s="12"/>
      <c r="BJ1615" s="13"/>
      <c r="BK1615" s="13"/>
      <c r="BL1615" s="13"/>
      <c r="BM1615" s="13"/>
      <c r="BN1615" s="13"/>
    </row>
    <row r="1616" spans="1:66" x14ac:dyDescent="0.25">
      <c r="A1616" s="10"/>
      <c r="B1616" s="10"/>
      <c r="C1616" s="10"/>
      <c r="D1616" s="10"/>
      <c r="E1616" s="10"/>
      <c r="F1616" s="10"/>
      <c r="G1616" s="10"/>
      <c r="H1616" s="10"/>
      <c r="I1616" s="10"/>
      <c r="J1616" s="10"/>
      <c r="K1616" s="11"/>
      <c r="L1616" s="11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12"/>
      <c r="AG1616" s="12"/>
      <c r="AH1616" s="12"/>
      <c r="AI1616" s="12"/>
      <c r="AJ1616" s="12"/>
      <c r="AK1616" s="12"/>
      <c r="AL1616" s="12"/>
      <c r="AM1616" s="12"/>
      <c r="AN1616" s="12"/>
      <c r="AO1616" s="12"/>
      <c r="AP1616" s="12"/>
      <c r="AQ1616" s="12"/>
      <c r="AR1616" s="12"/>
      <c r="AS1616" s="12"/>
      <c r="AT1616" s="12"/>
      <c r="AU1616" s="12"/>
      <c r="AV1616" s="12"/>
      <c r="AW1616" s="12"/>
      <c r="AX1616" s="12"/>
      <c r="AY1616" s="12"/>
      <c r="AZ1616" s="12"/>
      <c r="BA1616" s="12"/>
      <c r="BB1616" s="12"/>
      <c r="BC1616" s="12"/>
      <c r="BD1616" s="12"/>
      <c r="BE1616" s="12"/>
      <c r="BF1616" s="12"/>
      <c r="BG1616" s="12"/>
      <c r="BH1616" s="12"/>
      <c r="BI1616" s="12"/>
      <c r="BJ1616" s="13"/>
      <c r="BK1616" s="13"/>
      <c r="BL1616" s="13"/>
      <c r="BM1616" s="13"/>
      <c r="BN1616" s="13"/>
    </row>
    <row r="1617" spans="1:66" x14ac:dyDescent="0.25">
      <c r="A1617" s="10"/>
      <c r="B1617" s="10"/>
      <c r="C1617" s="10"/>
      <c r="D1617" s="10"/>
      <c r="E1617" s="10"/>
      <c r="F1617" s="10"/>
      <c r="G1617" s="10"/>
      <c r="H1617" s="10"/>
      <c r="I1617" s="10"/>
      <c r="J1617" s="10"/>
      <c r="K1617" s="11"/>
      <c r="L1617" s="11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2"/>
      <c r="AS1617" s="12"/>
      <c r="AT1617" s="12"/>
      <c r="AU1617" s="12"/>
      <c r="AV1617" s="12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12"/>
      <c r="BG1617" s="12"/>
      <c r="BH1617" s="12"/>
      <c r="BI1617" s="12"/>
      <c r="BJ1617" s="13"/>
      <c r="BK1617" s="13"/>
      <c r="BL1617" s="13"/>
      <c r="BM1617" s="13"/>
      <c r="BN1617" s="13"/>
    </row>
    <row r="1618" spans="1:66" x14ac:dyDescent="0.25">
      <c r="A1618" s="10"/>
      <c r="B1618" s="10"/>
      <c r="C1618" s="10"/>
      <c r="D1618" s="10"/>
      <c r="E1618" s="10"/>
      <c r="F1618" s="10"/>
      <c r="G1618" s="10"/>
      <c r="H1618" s="10"/>
      <c r="I1618" s="10"/>
      <c r="J1618" s="10"/>
      <c r="K1618" s="11"/>
      <c r="L1618" s="11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  <c r="AP1618" s="12"/>
      <c r="AQ1618" s="12"/>
      <c r="AR1618" s="12"/>
      <c r="AS1618" s="12"/>
      <c r="AT1618" s="12"/>
      <c r="AU1618" s="12"/>
      <c r="AV1618" s="12"/>
      <c r="AW1618" s="12"/>
      <c r="AX1618" s="12"/>
      <c r="AY1618" s="12"/>
      <c r="AZ1618" s="12"/>
      <c r="BA1618" s="12"/>
      <c r="BB1618" s="12"/>
      <c r="BC1618" s="12"/>
      <c r="BD1618" s="12"/>
      <c r="BE1618" s="12"/>
      <c r="BF1618" s="12"/>
      <c r="BG1618" s="12"/>
      <c r="BH1618" s="12"/>
      <c r="BI1618" s="12"/>
      <c r="BJ1618" s="13"/>
      <c r="BK1618" s="13"/>
      <c r="BL1618" s="13"/>
      <c r="BM1618" s="13"/>
      <c r="BN1618" s="13"/>
    </row>
    <row r="1619" spans="1:66" x14ac:dyDescent="0.25">
      <c r="A1619" s="10"/>
      <c r="B1619" s="10"/>
      <c r="C1619" s="10"/>
      <c r="D1619" s="10"/>
      <c r="E1619" s="10"/>
      <c r="F1619" s="10"/>
      <c r="G1619" s="10"/>
      <c r="H1619" s="10"/>
      <c r="I1619" s="10"/>
      <c r="J1619" s="10"/>
      <c r="K1619" s="11"/>
      <c r="L1619" s="11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2"/>
      <c r="AS1619" s="12"/>
      <c r="AT1619" s="12"/>
      <c r="AU1619" s="12"/>
      <c r="AV1619" s="12"/>
      <c r="AW1619" s="12"/>
      <c r="AX1619" s="12"/>
      <c r="AY1619" s="12"/>
      <c r="AZ1619" s="12"/>
      <c r="BA1619" s="12"/>
      <c r="BB1619" s="12"/>
      <c r="BC1619" s="12"/>
      <c r="BD1619" s="12"/>
      <c r="BE1619" s="12"/>
      <c r="BF1619" s="12"/>
      <c r="BG1619" s="12"/>
      <c r="BH1619" s="12"/>
      <c r="BI1619" s="12"/>
      <c r="BJ1619" s="13"/>
      <c r="BK1619" s="13"/>
      <c r="BL1619" s="13"/>
      <c r="BM1619" s="13"/>
      <c r="BN1619" s="13"/>
    </row>
    <row r="1620" spans="1:66" x14ac:dyDescent="0.25">
      <c r="A1620" s="10"/>
      <c r="B1620" s="10"/>
      <c r="C1620" s="10"/>
      <c r="D1620" s="10"/>
      <c r="E1620" s="10"/>
      <c r="F1620" s="10"/>
      <c r="G1620" s="10"/>
      <c r="H1620" s="10"/>
      <c r="I1620" s="10"/>
      <c r="J1620" s="10"/>
      <c r="K1620" s="11"/>
      <c r="L1620" s="11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  <c r="AE1620" s="12"/>
      <c r="AF1620" s="12"/>
      <c r="AG1620" s="12"/>
      <c r="AH1620" s="12"/>
      <c r="AI1620" s="12"/>
      <c r="AJ1620" s="12"/>
      <c r="AK1620" s="12"/>
      <c r="AL1620" s="12"/>
      <c r="AM1620" s="12"/>
      <c r="AN1620" s="12"/>
      <c r="AO1620" s="12"/>
      <c r="AP1620" s="12"/>
      <c r="AQ1620" s="12"/>
      <c r="AR1620" s="12"/>
      <c r="AS1620" s="12"/>
      <c r="AT1620" s="12"/>
      <c r="AU1620" s="12"/>
      <c r="AV1620" s="12"/>
      <c r="AW1620" s="12"/>
      <c r="AX1620" s="12"/>
      <c r="AY1620" s="12"/>
      <c r="AZ1620" s="12"/>
      <c r="BA1620" s="12"/>
      <c r="BB1620" s="12"/>
      <c r="BC1620" s="12"/>
      <c r="BD1620" s="12"/>
      <c r="BE1620" s="12"/>
      <c r="BF1620" s="12"/>
      <c r="BG1620" s="12"/>
      <c r="BH1620" s="12"/>
      <c r="BI1620" s="12"/>
      <c r="BJ1620" s="13"/>
      <c r="BK1620" s="13"/>
      <c r="BL1620" s="13"/>
      <c r="BM1620" s="13"/>
      <c r="BN1620" s="13"/>
    </row>
    <row r="1621" spans="1:66" x14ac:dyDescent="0.25">
      <c r="A1621" s="10"/>
      <c r="B1621" s="10"/>
      <c r="C1621" s="10"/>
      <c r="D1621" s="10"/>
      <c r="E1621" s="10"/>
      <c r="F1621" s="10"/>
      <c r="G1621" s="10"/>
      <c r="H1621" s="10"/>
      <c r="I1621" s="10"/>
      <c r="J1621" s="10"/>
      <c r="K1621" s="11"/>
      <c r="L1621" s="11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2"/>
      <c r="AS1621" s="12"/>
      <c r="AT1621" s="12"/>
      <c r="AU1621" s="12"/>
      <c r="AV1621" s="12"/>
      <c r="AW1621" s="12"/>
      <c r="AX1621" s="12"/>
      <c r="AY1621" s="12"/>
      <c r="AZ1621" s="12"/>
      <c r="BA1621" s="12"/>
      <c r="BB1621" s="12"/>
      <c r="BC1621" s="12"/>
      <c r="BD1621" s="12"/>
      <c r="BE1621" s="12"/>
      <c r="BF1621" s="12"/>
      <c r="BG1621" s="12"/>
      <c r="BH1621" s="12"/>
      <c r="BI1621" s="12"/>
      <c r="BJ1621" s="13"/>
      <c r="BK1621" s="13"/>
      <c r="BL1621" s="13"/>
      <c r="BM1621" s="13"/>
      <c r="BN1621" s="13"/>
    </row>
    <row r="1622" spans="1:66" x14ac:dyDescent="0.25">
      <c r="A1622" s="10"/>
      <c r="B1622" s="10"/>
      <c r="C1622" s="10"/>
      <c r="D1622" s="10"/>
      <c r="E1622" s="10"/>
      <c r="F1622" s="10"/>
      <c r="G1622" s="10"/>
      <c r="H1622" s="10"/>
      <c r="I1622" s="10"/>
      <c r="J1622" s="10"/>
      <c r="K1622" s="11"/>
      <c r="L1622" s="11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  <c r="AE1622" s="12"/>
      <c r="AF1622" s="12"/>
      <c r="AG1622" s="12"/>
      <c r="AH1622" s="12"/>
      <c r="AI1622" s="12"/>
      <c r="AJ1622" s="12"/>
      <c r="AK1622" s="12"/>
      <c r="AL1622" s="12"/>
      <c r="AM1622" s="12"/>
      <c r="AN1622" s="12"/>
      <c r="AO1622" s="12"/>
      <c r="AP1622" s="12"/>
      <c r="AQ1622" s="12"/>
      <c r="AR1622" s="12"/>
      <c r="AS1622" s="12"/>
      <c r="AT1622" s="12"/>
      <c r="AU1622" s="12"/>
      <c r="AV1622" s="12"/>
      <c r="AW1622" s="12"/>
      <c r="AX1622" s="12"/>
      <c r="AY1622" s="12"/>
      <c r="AZ1622" s="12"/>
      <c r="BA1622" s="12"/>
      <c r="BB1622" s="12"/>
      <c r="BC1622" s="12"/>
      <c r="BD1622" s="12"/>
      <c r="BE1622" s="12"/>
      <c r="BF1622" s="12"/>
      <c r="BG1622" s="12"/>
      <c r="BH1622" s="12"/>
      <c r="BI1622" s="12"/>
      <c r="BJ1622" s="13"/>
      <c r="BK1622" s="13"/>
      <c r="BL1622" s="13"/>
      <c r="BM1622" s="13"/>
      <c r="BN1622" s="13"/>
    </row>
    <row r="1623" spans="1:66" x14ac:dyDescent="0.25">
      <c r="A1623" s="10"/>
      <c r="B1623" s="10"/>
      <c r="C1623" s="10"/>
      <c r="D1623" s="10"/>
      <c r="E1623" s="10"/>
      <c r="F1623" s="10"/>
      <c r="G1623" s="10"/>
      <c r="H1623" s="10"/>
      <c r="I1623" s="10"/>
      <c r="J1623" s="10"/>
      <c r="K1623" s="11"/>
      <c r="L1623" s="11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2"/>
      <c r="AS1623" s="12"/>
      <c r="AT1623" s="12"/>
      <c r="AU1623" s="12"/>
      <c r="AV1623" s="12"/>
      <c r="AW1623" s="12"/>
      <c r="AX1623" s="12"/>
      <c r="AY1623" s="12"/>
      <c r="AZ1623" s="12"/>
      <c r="BA1623" s="12"/>
      <c r="BB1623" s="12"/>
      <c r="BC1623" s="12"/>
      <c r="BD1623" s="12"/>
      <c r="BE1623" s="12"/>
      <c r="BF1623" s="12"/>
      <c r="BG1623" s="12"/>
      <c r="BH1623" s="12"/>
      <c r="BI1623" s="12"/>
      <c r="BJ1623" s="13"/>
      <c r="BK1623" s="13"/>
      <c r="BL1623" s="13"/>
      <c r="BM1623" s="13"/>
      <c r="BN1623" s="13"/>
    </row>
    <row r="1624" spans="1:66" x14ac:dyDescent="0.25">
      <c r="A1624" s="10"/>
      <c r="B1624" s="10"/>
      <c r="C1624" s="10"/>
      <c r="D1624" s="10"/>
      <c r="E1624" s="10"/>
      <c r="F1624" s="10"/>
      <c r="G1624" s="10"/>
      <c r="H1624" s="10"/>
      <c r="I1624" s="10"/>
      <c r="J1624" s="10"/>
      <c r="K1624" s="11"/>
      <c r="L1624" s="11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  <c r="AE1624" s="12"/>
      <c r="AF1624" s="12"/>
      <c r="AG1624" s="12"/>
      <c r="AH1624" s="12"/>
      <c r="AI1624" s="12"/>
      <c r="AJ1624" s="12"/>
      <c r="AK1624" s="12"/>
      <c r="AL1624" s="12"/>
      <c r="AM1624" s="12"/>
      <c r="AN1624" s="12"/>
      <c r="AO1624" s="12"/>
      <c r="AP1624" s="12"/>
      <c r="AQ1624" s="12"/>
      <c r="AR1624" s="12"/>
      <c r="AS1624" s="12"/>
      <c r="AT1624" s="12"/>
      <c r="AU1624" s="12"/>
      <c r="AV1624" s="12"/>
      <c r="AW1624" s="12"/>
      <c r="AX1624" s="12"/>
      <c r="AY1624" s="12"/>
      <c r="AZ1624" s="12"/>
      <c r="BA1624" s="12"/>
      <c r="BB1624" s="12"/>
      <c r="BC1624" s="12"/>
      <c r="BD1624" s="12"/>
      <c r="BE1624" s="12"/>
      <c r="BF1624" s="12"/>
      <c r="BG1624" s="12"/>
      <c r="BH1624" s="12"/>
      <c r="BI1624" s="12"/>
      <c r="BJ1624" s="13"/>
      <c r="BK1624" s="13"/>
      <c r="BL1624" s="13"/>
      <c r="BM1624" s="13"/>
      <c r="BN1624" s="13"/>
    </row>
    <row r="1625" spans="1:66" x14ac:dyDescent="0.25">
      <c r="A1625" s="10"/>
      <c r="B1625" s="10"/>
      <c r="C1625" s="10"/>
      <c r="D1625" s="10"/>
      <c r="E1625" s="10"/>
      <c r="F1625" s="10"/>
      <c r="G1625" s="10"/>
      <c r="H1625" s="10"/>
      <c r="I1625" s="10"/>
      <c r="J1625" s="10"/>
      <c r="K1625" s="11"/>
      <c r="L1625" s="11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2"/>
      <c r="AS1625" s="12"/>
      <c r="AT1625" s="12"/>
      <c r="AU1625" s="12"/>
      <c r="AV1625" s="12"/>
      <c r="AW1625" s="12"/>
      <c r="AX1625" s="12"/>
      <c r="AY1625" s="12"/>
      <c r="AZ1625" s="12"/>
      <c r="BA1625" s="12"/>
      <c r="BB1625" s="12"/>
      <c r="BC1625" s="12"/>
      <c r="BD1625" s="12"/>
      <c r="BE1625" s="12"/>
      <c r="BF1625" s="12"/>
      <c r="BG1625" s="12"/>
      <c r="BH1625" s="12"/>
      <c r="BI1625" s="12"/>
      <c r="BJ1625" s="13"/>
      <c r="BK1625" s="13"/>
      <c r="BL1625" s="13"/>
      <c r="BM1625" s="13"/>
      <c r="BN1625" s="13"/>
    </row>
    <row r="1626" spans="1:66" x14ac:dyDescent="0.25">
      <c r="A1626" s="10"/>
      <c r="B1626" s="10"/>
      <c r="C1626" s="10"/>
      <c r="D1626" s="10"/>
      <c r="E1626" s="10"/>
      <c r="F1626" s="10"/>
      <c r="G1626" s="10"/>
      <c r="H1626" s="10"/>
      <c r="I1626" s="10"/>
      <c r="J1626" s="10"/>
      <c r="K1626" s="11"/>
      <c r="L1626" s="11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12"/>
      <c r="AD1626" s="12"/>
      <c r="AE1626" s="12"/>
      <c r="AF1626" s="12"/>
      <c r="AG1626" s="12"/>
      <c r="AH1626" s="12"/>
      <c r="AI1626" s="12"/>
      <c r="AJ1626" s="12"/>
      <c r="AK1626" s="12"/>
      <c r="AL1626" s="12"/>
      <c r="AM1626" s="12"/>
      <c r="AN1626" s="12"/>
      <c r="AO1626" s="12"/>
      <c r="AP1626" s="12"/>
      <c r="AQ1626" s="12"/>
      <c r="AR1626" s="12"/>
      <c r="AS1626" s="12"/>
      <c r="AT1626" s="12"/>
      <c r="AU1626" s="12"/>
      <c r="AV1626" s="12"/>
      <c r="AW1626" s="12"/>
      <c r="AX1626" s="12"/>
      <c r="AY1626" s="12"/>
      <c r="AZ1626" s="12"/>
      <c r="BA1626" s="12"/>
      <c r="BB1626" s="12"/>
      <c r="BC1626" s="12"/>
      <c r="BD1626" s="12"/>
      <c r="BE1626" s="12"/>
      <c r="BF1626" s="12"/>
      <c r="BG1626" s="12"/>
      <c r="BH1626" s="12"/>
      <c r="BI1626" s="12"/>
      <c r="BJ1626" s="13"/>
      <c r="BK1626" s="13"/>
      <c r="BL1626" s="13"/>
      <c r="BM1626" s="13"/>
      <c r="BN1626" s="13"/>
    </row>
    <row r="1627" spans="1:66" x14ac:dyDescent="0.25">
      <c r="A1627" s="10"/>
      <c r="B1627" s="10"/>
      <c r="C1627" s="10"/>
      <c r="D1627" s="10"/>
      <c r="E1627" s="10"/>
      <c r="F1627" s="10"/>
      <c r="G1627" s="10"/>
      <c r="H1627" s="10"/>
      <c r="I1627" s="10"/>
      <c r="J1627" s="10"/>
      <c r="K1627" s="11"/>
      <c r="L1627" s="11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2"/>
      <c r="AS1627" s="12"/>
      <c r="AT1627" s="12"/>
      <c r="AU1627" s="12"/>
      <c r="AV1627" s="12"/>
      <c r="AW1627" s="12"/>
      <c r="AX1627" s="12"/>
      <c r="AY1627" s="12"/>
      <c r="AZ1627" s="12"/>
      <c r="BA1627" s="12"/>
      <c r="BB1627" s="12"/>
      <c r="BC1627" s="12"/>
      <c r="BD1627" s="12"/>
      <c r="BE1627" s="12"/>
      <c r="BF1627" s="12"/>
      <c r="BG1627" s="12"/>
      <c r="BH1627" s="12"/>
      <c r="BI1627" s="12"/>
      <c r="BJ1627" s="13"/>
      <c r="BK1627" s="13"/>
      <c r="BL1627" s="13"/>
      <c r="BM1627" s="13"/>
      <c r="BN1627" s="13"/>
    </row>
    <row r="1628" spans="1:66" x14ac:dyDescent="0.25">
      <c r="A1628" s="10"/>
      <c r="B1628" s="10"/>
      <c r="C1628" s="10"/>
      <c r="D1628" s="10"/>
      <c r="E1628" s="10"/>
      <c r="F1628" s="10"/>
      <c r="G1628" s="10"/>
      <c r="H1628" s="10"/>
      <c r="I1628" s="10"/>
      <c r="J1628" s="10"/>
      <c r="K1628" s="11"/>
      <c r="L1628" s="11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  <c r="AA1628" s="12"/>
      <c r="AB1628" s="12"/>
      <c r="AC1628" s="12"/>
      <c r="AD1628" s="12"/>
      <c r="AE1628" s="12"/>
      <c r="AF1628" s="12"/>
      <c r="AG1628" s="12"/>
      <c r="AH1628" s="12"/>
      <c r="AI1628" s="12"/>
      <c r="AJ1628" s="12"/>
      <c r="AK1628" s="12"/>
      <c r="AL1628" s="12"/>
      <c r="AM1628" s="12"/>
      <c r="AN1628" s="12"/>
      <c r="AO1628" s="12"/>
      <c r="AP1628" s="12"/>
      <c r="AQ1628" s="12"/>
      <c r="AR1628" s="12"/>
      <c r="AS1628" s="12"/>
      <c r="AT1628" s="12"/>
      <c r="AU1628" s="12"/>
      <c r="AV1628" s="12"/>
      <c r="AW1628" s="12"/>
      <c r="AX1628" s="12"/>
      <c r="AY1628" s="12"/>
      <c r="AZ1628" s="12"/>
      <c r="BA1628" s="12"/>
      <c r="BB1628" s="12"/>
      <c r="BC1628" s="12"/>
      <c r="BD1628" s="12"/>
      <c r="BE1628" s="12"/>
      <c r="BF1628" s="12"/>
      <c r="BG1628" s="12"/>
      <c r="BH1628" s="12"/>
      <c r="BI1628" s="12"/>
      <c r="BJ1628" s="13"/>
      <c r="BK1628" s="13"/>
      <c r="BL1628" s="13"/>
      <c r="BM1628" s="13"/>
      <c r="BN1628" s="13"/>
    </row>
    <row r="1629" spans="1:66" x14ac:dyDescent="0.25">
      <c r="A1629" s="10"/>
      <c r="B1629" s="10"/>
      <c r="C1629" s="10"/>
      <c r="D1629" s="10"/>
      <c r="E1629" s="10"/>
      <c r="F1629" s="10"/>
      <c r="G1629" s="10"/>
      <c r="H1629" s="10"/>
      <c r="I1629" s="10"/>
      <c r="J1629" s="10"/>
      <c r="K1629" s="11"/>
      <c r="L1629" s="11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2"/>
      <c r="AS1629" s="12"/>
      <c r="AT1629" s="12"/>
      <c r="AU1629" s="12"/>
      <c r="AV1629" s="12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12"/>
      <c r="BG1629" s="12"/>
      <c r="BH1629" s="12"/>
      <c r="BI1629" s="12"/>
      <c r="BJ1629" s="13"/>
      <c r="BK1629" s="13"/>
      <c r="BL1629" s="13"/>
      <c r="BM1629" s="13"/>
      <c r="BN1629" s="13"/>
    </row>
    <row r="1630" spans="1:66" x14ac:dyDescent="0.25">
      <c r="A1630" s="10"/>
      <c r="B1630" s="10"/>
      <c r="C1630" s="10"/>
      <c r="D1630" s="10"/>
      <c r="E1630" s="10"/>
      <c r="F1630" s="10"/>
      <c r="G1630" s="10"/>
      <c r="H1630" s="10"/>
      <c r="I1630" s="10"/>
      <c r="J1630" s="10"/>
      <c r="K1630" s="11"/>
      <c r="L1630" s="11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  <c r="AE1630" s="12"/>
      <c r="AF1630" s="12"/>
      <c r="AG1630" s="12"/>
      <c r="AH1630" s="12"/>
      <c r="AI1630" s="12"/>
      <c r="AJ1630" s="12"/>
      <c r="AK1630" s="12"/>
      <c r="AL1630" s="12"/>
      <c r="AM1630" s="12"/>
      <c r="AN1630" s="12"/>
      <c r="AO1630" s="12"/>
      <c r="AP1630" s="12"/>
      <c r="AQ1630" s="12"/>
      <c r="AR1630" s="12"/>
      <c r="AS1630" s="12"/>
      <c r="AT1630" s="12"/>
      <c r="AU1630" s="12"/>
      <c r="AV1630" s="12"/>
      <c r="AW1630" s="12"/>
      <c r="AX1630" s="12"/>
      <c r="AY1630" s="12"/>
      <c r="AZ1630" s="12"/>
      <c r="BA1630" s="12"/>
      <c r="BB1630" s="12"/>
      <c r="BC1630" s="12"/>
      <c r="BD1630" s="12"/>
      <c r="BE1630" s="12"/>
      <c r="BF1630" s="12"/>
      <c r="BG1630" s="12"/>
      <c r="BH1630" s="12"/>
      <c r="BI1630" s="12"/>
      <c r="BJ1630" s="13"/>
      <c r="BK1630" s="13"/>
      <c r="BL1630" s="13"/>
      <c r="BM1630" s="13"/>
      <c r="BN1630" s="13"/>
    </row>
    <row r="1631" spans="1:66" x14ac:dyDescent="0.25">
      <c r="A1631" s="10"/>
      <c r="B1631" s="10"/>
      <c r="C1631" s="10"/>
      <c r="D1631" s="10"/>
      <c r="E1631" s="10"/>
      <c r="F1631" s="10"/>
      <c r="G1631" s="10"/>
      <c r="H1631" s="10"/>
      <c r="I1631" s="10"/>
      <c r="J1631" s="10"/>
      <c r="K1631" s="11"/>
      <c r="L1631" s="11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2"/>
      <c r="AS1631" s="12"/>
      <c r="AT1631" s="12"/>
      <c r="AU1631" s="12"/>
      <c r="AV1631" s="12"/>
      <c r="AW1631" s="12"/>
      <c r="AX1631" s="12"/>
      <c r="AY1631" s="12"/>
      <c r="AZ1631" s="12"/>
      <c r="BA1631" s="12"/>
      <c r="BB1631" s="12"/>
      <c r="BC1631" s="12"/>
      <c r="BD1631" s="12"/>
      <c r="BE1631" s="12"/>
      <c r="BF1631" s="12"/>
      <c r="BG1631" s="12"/>
      <c r="BH1631" s="12"/>
      <c r="BI1631" s="12"/>
      <c r="BJ1631" s="13"/>
      <c r="BK1631" s="13"/>
      <c r="BL1631" s="13"/>
      <c r="BM1631" s="13"/>
      <c r="BN1631" s="13"/>
    </row>
    <row r="1632" spans="1:66" x14ac:dyDescent="0.25">
      <c r="A1632" s="10"/>
      <c r="B1632" s="10"/>
      <c r="C1632" s="10"/>
      <c r="D1632" s="10"/>
      <c r="E1632" s="10"/>
      <c r="F1632" s="10"/>
      <c r="G1632" s="10"/>
      <c r="H1632" s="10"/>
      <c r="I1632" s="10"/>
      <c r="J1632" s="10"/>
      <c r="K1632" s="11"/>
      <c r="L1632" s="11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/>
      <c r="AH1632" s="12"/>
      <c r="AI1632" s="12"/>
      <c r="AJ1632" s="12"/>
      <c r="AK1632" s="12"/>
      <c r="AL1632" s="12"/>
      <c r="AM1632" s="12"/>
      <c r="AN1632" s="12"/>
      <c r="AO1632" s="12"/>
      <c r="AP1632" s="12"/>
      <c r="AQ1632" s="12"/>
      <c r="AR1632" s="12"/>
      <c r="AS1632" s="12"/>
      <c r="AT1632" s="12"/>
      <c r="AU1632" s="12"/>
      <c r="AV1632" s="12"/>
      <c r="AW1632" s="12"/>
      <c r="AX1632" s="12"/>
      <c r="AY1632" s="12"/>
      <c r="AZ1632" s="12"/>
      <c r="BA1632" s="12"/>
      <c r="BB1632" s="12"/>
      <c r="BC1632" s="12"/>
      <c r="BD1632" s="12"/>
      <c r="BE1632" s="12"/>
      <c r="BF1632" s="12"/>
      <c r="BG1632" s="12"/>
      <c r="BH1632" s="12"/>
      <c r="BI1632" s="12"/>
      <c r="BJ1632" s="13"/>
      <c r="BK1632" s="13"/>
      <c r="BL1632" s="13"/>
      <c r="BM1632" s="13"/>
      <c r="BN1632" s="13"/>
    </row>
    <row r="1633" spans="1:66" x14ac:dyDescent="0.25">
      <c r="A1633" s="10"/>
      <c r="B1633" s="10"/>
      <c r="C1633" s="10"/>
      <c r="D1633" s="10"/>
      <c r="E1633" s="10"/>
      <c r="F1633" s="10"/>
      <c r="G1633" s="10"/>
      <c r="H1633" s="10"/>
      <c r="I1633" s="10"/>
      <c r="J1633" s="10"/>
      <c r="K1633" s="11"/>
      <c r="L1633" s="11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2"/>
      <c r="AS1633" s="12"/>
      <c r="AT1633" s="12"/>
      <c r="AU1633" s="12"/>
      <c r="AV1633" s="12"/>
      <c r="AW1633" s="12"/>
      <c r="AX1633" s="12"/>
      <c r="AY1633" s="12"/>
      <c r="AZ1633" s="12"/>
      <c r="BA1633" s="12"/>
      <c r="BB1633" s="12"/>
      <c r="BC1633" s="12"/>
      <c r="BD1633" s="12"/>
      <c r="BE1633" s="12"/>
      <c r="BF1633" s="12"/>
      <c r="BG1633" s="12"/>
      <c r="BH1633" s="12"/>
      <c r="BI1633" s="12"/>
      <c r="BJ1633" s="13"/>
      <c r="BK1633" s="13"/>
      <c r="BL1633" s="13"/>
      <c r="BM1633" s="13"/>
      <c r="BN1633" s="13"/>
    </row>
    <row r="1634" spans="1:66" x14ac:dyDescent="0.25">
      <c r="A1634" s="10"/>
      <c r="B1634" s="10"/>
      <c r="C1634" s="10"/>
      <c r="D1634" s="10"/>
      <c r="E1634" s="10"/>
      <c r="F1634" s="10"/>
      <c r="G1634" s="10"/>
      <c r="H1634" s="10"/>
      <c r="I1634" s="10"/>
      <c r="J1634" s="10"/>
      <c r="K1634" s="11"/>
      <c r="L1634" s="11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  <c r="AE1634" s="12"/>
      <c r="AF1634" s="12"/>
      <c r="AG1634" s="12"/>
      <c r="AH1634" s="12"/>
      <c r="AI1634" s="12"/>
      <c r="AJ1634" s="12"/>
      <c r="AK1634" s="12"/>
      <c r="AL1634" s="12"/>
      <c r="AM1634" s="12"/>
      <c r="AN1634" s="12"/>
      <c r="AO1634" s="12"/>
      <c r="AP1634" s="12"/>
      <c r="AQ1634" s="12"/>
      <c r="AR1634" s="12"/>
      <c r="AS1634" s="12"/>
      <c r="AT1634" s="12"/>
      <c r="AU1634" s="12"/>
      <c r="AV1634" s="12"/>
      <c r="AW1634" s="12"/>
      <c r="AX1634" s="12"/>
      <c r="AY1634" s="12"/>
      <c r="AZ1634" s="12"/>
      <c r="BA1634" s="12"/>
      <c r="BB1634" s="12"/>
      <c r="BC1634" s="12"/>
      <c r="BD1634" s="12"/>
      <c r="BE1634" s="12"/>
      <c r="BF1634" s="12"/>
      <c r="BG1634" s="12"/>
      <c r="BH1634" s="12"/>
      <c r="BI1634" s="12"/>
      <c r="BJ1634" s="13"/>
      <c r="BK1634" s="13"/>
      <c r="BL1634" s="13"/>
      <c r="BM1634" s="13"/>
      <c r="BN1634" s="13"/>
    </row>
    <row r="1635" spans="1:66" x14ac:dyDescent="0.25">
      <c r="A1635" s="10"/>
      <c r="B1635" s="10"/>
      <c r="C1635" s="10"/>
      <c r="D1635" s="10"/>
      <c r="E1635" s="10"/>
      <c r="F1635" s="10"/>
      <c r="G1635" s="10"/>
      <c r="H1635" s="10"/>
      <c r="I1635" s="10"/>
      <c r="J1635" s="10"/>
      <c r="K1635" s="11"/>
      <c r="L1635" s="11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2"/>
      <c r="AS1635" s="12"/>
      <c r="AT1635" s="12"/>
      <c r="AU1635" s="12"/>
      <c r="AV1635" s="12"/>
      <c r="AW1635" s="12"/>
      <c r="AX1635" s="12"/>
      <c r="AY1635" s="12"/>
      <c r="AZ1635" s="12"/>
      <c r="BA1635" s="12"/>
      <c r="BB1635" s="12"/>
      <c r="BC1635" s="12"/>
      <c r="BD1635" s="12"/>
      <c r="BE1635" s="12"/>
      <c r="BF1635" s="12"/>
      <c r="BG1635" s="12"/>
      <c r="BH1635" s="12"/>
      <c r="BI1635" s="12"/>
      <c r="BJ1635" s="13"/>
      <c r="BK1635" s="13"/>
      <c r="BL1635" s="13"/>
      <c r="BM1635" s="13"/>
      <c r="BN1635" s="13"/>
    </row>
    <row r="1636" spans="1:66" x14ac:dyDescent="0.25">
      <c r="A1636" s="10"/>
      <c r="B1636" s="10"/>
      <c r="C1636" s="10"/>
      <c r="D1636" s="10"/>
      <c r="E1636" s="10"/>
      <c r="F1636" s="10"/>
      <c r="G1636" s="10"/>
      <c r="H1636" s="10"/>
      <c r="I1636" s="10"/>
      <c r="J1636" s="10"/>
      <c r="K1636" s="11"/>
      <c r="L1636" s="11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  <c r="AE1636" s="12"/>
      <c r="AF1636" s="12"/>
      <c r="AG1636" s="12"/>
      <c r="AH1636" s="12"/>
      <c r="AI1636" s="12"/>
      <c r="AJ1636" s="12"/>
      <c r="AK1636" s="12"/>
      <c r="AL1636" s="12"/>
      <c r="AM1636" s="12"/>
      <c r="AN1636" s="12"/>
      <c r="AO1636" s="12"/>
      <c r="AP1636" s="12"/>
      <c r="AQ1636" s="12"/>
      <c r="AR1636" s="12"/>
      <c r="AS1636" s="12"/>
      <c r="AT1636" s="12"/>
      <c r="AU1636" s="12"/>
      <c r="AV1636" s="12"/>
      <c r="AW1636" s="12"/>
      <c r="AX1636" s="12"/>
      <c r="AY1636" s="12"/>
      <c r="AZ1636" s="12"/>
      <c r="BA1636" s="12"/>
      <c r="BB1636" s="12"/>
      <c r="BC1636" s="12"/>
      <c r="BD1636" s="12"/>
      <c r="BE1636" s="12"/>
      <c r="BF1636" s="12"/>
      <c r="BG1636" s="12"/>
      <c r="BH1636" s="12"/>
      <c r="BI1636" s="12"/>
      <c r="BJ1636" s="13"/>
      <c r="BK1636" s="13"/>
      <c r="BL1636" s="13"/>
      <c r="BM1636" s="13"/>
      <c r="BN1636" s="13"/>
    </row>
    <row r="1637" spans="1:66" x14ac:dyDescent="0.25">
      <c r="A1637" s="10"/>
      <c r="B1637" s="10"/>
      <c r="C1637" s="10"/>
      <c r="D1637" s="10"/>
      <c r="E1637" s="10"/>
      <c r="F1637" s="10"/>
      <c r="G1637" s="10"/>
      <c r="H1637" s="10"/>
      <c r="I1637" s="10"/>
      <c r="J1637" s="10"/>
      <c r="K1637" s="11"/>
      <c r="L1637" s="11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2"/>
      <c r="AS1637" s="12"/>
      <c r="AT1637" s="12"/>
      <c r="AU1637" s="12"/>
      <c r="AV1637" s="12"/>
      <c r="AW1637" s="12"/>
      <c r="AX1637" s="12"/>
      <c r="AY1637" s="12"/>
      <c r="AZ1637" s="12"/>
      <c r="BA1637" s="12"/>
      <c r="BB1637" s="12"/>
      <c r="BC1637" s="12"/>
      <c r="BD1637" s="12"/>
      <c r="BE1637" s="12"/>
      <c r="BF1637" s="12"/>
      <c r="BG1637" s="12"/>
      <c r="BH1637" s="12"/>
      <c r="BI1637" s="12"/>
      <c r="BJ1637" s="13"/>
      <c r="BK1637" s="13"/>
      <c r="BL1637" s="13"/>
      <c r="BM1637" s="13"/>
      <c r="BN1637" s="13"/>
    </row>
    <row r="1638" spans="1:66" x14ac:dyDescent="0.25">
      <c r="A1638" s="10"/>
      <c r="B1638" s="10"/>
      <c r="C1638" s="10"/>
      <c r="D1638" s="10"/>
      <c r="E1638" s="10"/>
      <c r="F1638" s="10"/>
      <c r="G1638" s="10"/>
      <c r="H1638" s="10"/>
      <c r="I1638" s="10"/>
      <c r="J1638" s="10"/>
      <c r="K1638" s="11"/>
      <c r="L1638" s="11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12"/>
      <c r="AG1638" s="12"/>
      <c r="AH1638" s="12"/>
      <c r="AI1638" s="12"/>
      <c r="AJ1638" s="12"/>
      <c r="AK1638" s="12"/>
      <c r="AL1638" s="12"/>
      <c r="AM1638" s="12"/>
      <c r="AN1638" s="12"/>
      <c r="AO1638" s="12"/>
      <c r="AP1638" s="12"/>
      <c r="AQ1638" s="12"/>
      <c r="AR1638" s="12"/>
      <c r="AS1638" s="12"/>
      <c r="AT1638" s="12"/>
      <c r="AU1638" s="12"/>
      <c r="AV1638" s="12"/>
      <c r="AW1638" s="12"/>
      <c r="AX1638" s="12"/>
      <c r="AY1638" s="12"/>
      <c r="AZ1638" s="12"/>
      <c r="BA1638" s="12"/>
      <c r="BB1638" s="12"/>
      <c r="BC1638" s="12"/>
      <c r="BD1638" s="12"/>
      <c r="BE1638" s="12"/>
      <c r="BF1638" s="12"/>
      <c r="BG1638" s="12"/>
      <c r="BH1638" s="12"/>
      <c r="BI1638" s="12"/>
      <c r="BJ1638" s="13"/>
      <c r="BK1638" s="13"/>
      <c r="BL1638" s="13"/>
      <c r="BM1638" s="13"/>
      <c r="BN1638" s="13"/>
    </row>
    <row r="1639" spans="1:66" x14ac:dyDescent="0.25">
      <c r="A1639" s="10"/>
      <c r="B1639" s="10"/>
      <c r="C1639" s="10"/>
      <c r="D1639" s="10"/>
      <c r="E1639" s="10"/>
      <c r="F1639" s="10"/>
      <c r="G1639" s="10"/>
      <c r="H1639" s="10"/>
      <c r="I1639" s="10"/>
      <c r="J1639" s="10"/>
      <c r="K1639" s="11"/>
      <c r="L1639" s="11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2"/>
      <c r="AS1639" s="12"/>
      <c r="AT1639" s="12"/>
      <c r="AU1639" s="12"/>
      <c r="AV1639" s="12"/>
      <c r="AW1639" s="12"/>
      <c r="AX1639" s="12"/>
      <c r="AY1639" s="12"/>
      <c r="AZ1639" s="12"/>
      <c r="BA1639" s="12"/>
      <c r="BB1639" s="12"/>
      <c r="BC1639" s="12"/>
      <c r="BD1639" s="12"/>
      <c r="BE1639" s="12"/>
      <c r="BF1639" s="12"/>
      <c r="BG1639" s="12"/>
      <c r="BH1639" s="12"/>
      <c r="BI1639" s="12"/>
      <c r="BJ1639" s="13"/>
      <c r="BK1639" s="13"/>
      <c r="BL1639" s="13"/>
      <c r="BM1639" s="13"/>
      <c r="BN1639" s="13"/>
    </row>
    <row r="1640" spans="1:66" s="14" customFormat="1" x14ac:dyDescent="0.25">
      <c r="A1640" s="10"/>
      <c r="B1640" s="10"/>
      <c r="C1640" s="10"/>
      <c r="D1640" s="10"/>
      <c r="E1640" s="10"/>
      <c r="F1640" s="10"/>
      <c r="G1640" s="10"/>
      <c r="H1640" s="10"/>
      <c r="I1640" s="10"/>
      <c r="J1640" s="10"/>
      <c r="K1640" s="11"/>
      <c r="L1640" s="11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  <c r="AE1640" s="12"/>
      <c r="AF1640" s="12"/>
      <c r="AG1640" s="12"/>
      <c r="AH1640" s="12"/>
      <c r="AI1640" s="12"/>
      <c r="AJ1640" s="12"/>
      <c r="AK1640" s="12"/>
      <c r="AL1640" s="12"/>
      <c r="AM1640" s="12"/>
      <c r="AN1640" s="12"/>
      <c r="AO1640" s="12"/>
      <c r="AP1640" s="12"/>
      <c r="AQ1640" s="12"/>
      <c r="AR1640" s="12"/>
      <c r="AS1640" s="12"/>
      <c r="AT1640" s="12"/>
      <c r="AU1640" s="12"/>
      <c r="AV1640" s="12"/>
      <c r="AW1640" s="12"/>
      <c r="AX1640" s="12"/>
      <c r="AY1640" s="12"/>
      <c r="AZ1640" s="12"/>
      <c r="BA1640" s="12"/>
      <c r="BB1640" s="12"/>
      <c r="BC1640" s="12"/>
      <c r="BD1640" s="12"/>
      <c r="BE1640" s="12"/>
      <c r="BF1640" s="12"/>
      <c r="BG1640" s="12"/>
      <c r="BH1640" s="12"/>
      <c r="BI1640" s="12"/>
      <c r="BJ1640" s="13"/>
      <c r="BK1640" s="13"/>
      <c r="BL1640" s="13"/>
      <c r="BM1640" s="13"/>
      <c r="BN1640" s="13"/>
    </row>
    <row r="1641" spans="1:66" x14ac:dyDescent="0.25">
      <c r="A1641" s="10"/>
      <c r="B1641" s="10"/>
      <c r="C1641" s="10"/>
      <c r="D1641" s="18"/>
      <c r="E1641" s="10"/>
      <c r="F1641" s="10"/>
      <c r="G1641" s="10"/>
      <c r="H1641" s="10"/>
      <c r="I1641" s="10"/>
      <c r="J1641" s="10"/>
      <c r="K1641" s="11"/>
      <c r="L1641" s="11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2"/>
      <c r="AS1641" s="12"/>
      <c r="AT1641" s="12"/>
      <c r="AU1641" s="12"/>
      <c r="AV1641" s="12"/>
      <c r="AW1641" s="12"/>
      <c r="AX1641" s="12"/>
      <c r="AY1641" s="12"/>
      <c r="AZ1641" s="12"/>
      <c r="BA1641" s="12"/>
      <c r="BB1641" s="12"/>
      <c r="BC1641" s="12"/>
      <c r="BD1641" s="12"/>
      <c r="BE1641" s="12"/>
      <c r="BF1641" s="12"/>
      <c r="BG1641" s="12"/>
      <c r="BH1641" s="12"/>
      <c r="BI1641" s="12"/>
      <c r="BJ1641" s="13"/>
      <c r="BK1641" s="13"/>
      <c r="BL1641" s="13"/>
      <c r="BM1641" s="13"/>
      <c r="BN1641" s="13"/>
    </row>
    <row r="1642" spans="1:66" x14ac:dyDescent="0.25">
      <c r="A1642" s="10"/>
      <c r="B1642" s="10"/>
      <c r="C1642" s="10"/>
      <c r="D1642" s="18"/>
      <c r="E1642" s="10"/>
      <c r="F1642" s="10"/>
      <c r="G1642" s="10"/>
      <c r="H1642" s="10"/>
      <c r="I1642" s="10"/>
      <c r="J1642" s="10"/>
      <c r="K1642" s="11"/>
      <c r="L1642" s="11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  <c r="AE1642" s="12"/>
      <c r="AF1642" s="12"/>
      <c r="AG1642" s="12"/>
      <c r="AH1642" s="12"/>
      <c r="AI1642" s="12"/>
      <c r="AJ1642" s="12"/>
      <c r="AK1642" s="12"/>
      <c r="AL1642" s="12"/>
      <c r="AM1642" s="12"/>
      <c r="AN1642" s="12"/>
      <c r="AO1642" s="12"/>
      <c r="AP1642" s="12"/>
      <c r="AQ1642" s="12"/>
      <c r="AR1642" s="12"/>
      <c r="AS1642" s="12"/>
      <c r="AT1642" s="12"/>
      <c r="AU1642" s="12"/>
      <c r="AV1642" s="12"/>
      <c r="AW1642" s="12"/>
      <c r="AX1642" s="12"/>
      <c r="AY1642" s="12"/>
      <c r="AZ1642" s="12"/>
      <c r="BA1642" s="12"/>
      <c r="BB1642" s="12"/>
      <c r="BC1642" s="12"/>
      <c r="BD1642" s="12"/>
      <c r="BE1642" s="12"/>
      <c r="BF1642" s="12"/>
      <c r="BG1642" s="12"/>
      <c r="BH1642" s="12"/>
      <c r="BI1642" s="12"/>
      <c r="BJ1642" s="13"/>
      <c r="BK1642" s="13"/>
      <c r="BL1642" s="13"/>
      <c r="BM1642" s="13"/>
      <c r="BN1642" s="13"/>
    </row>
    <row r="1643" spans="1:66" x14ac:dyDescent="0.25">
      <c r="A1643" s="10"/>
      <c r="B1643" s="10"/>
      <c r="C1643" s="10"/>
      <c r="D1643" s="18"/>
      <c r="E1643" s="10"/>
      <c r="F1643" s="10"/>
      <c r="G1643" s="10"/>
      <c r="H1643" s="10"/>
      <c r="I1643" s="10"/>
      <c r="J1643" s="10"/>
      <c r="K1643" s="11"/>
      <c r="L1643" s="11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2"/>
      <c r="AS1643" s="12"/>
      <c r="AT1643" s="12"/>
      <c r="AU1643" s="12"/>
      <c r="AV1643" s="12"/>
      <c r="AW1643" s="12"/>
      <c r="AX1643" s="12"/>
      <c r="AY1643" s="12"/>
      <c r="AZ1643" s="12"/>
      <c r="BA1643" s="12"/>
      <c r="BB1643" s="12"/>
      <c r="BC1643" s="12"/>
      <c r="BD1643" s="12"/>
      <c r="BE1643" s="12"/>
      <c r="BF1643" s="12"/>
      <c r="BG1643" s="12"/>
      <c r="BH1643" s="12"/>
      <c r="BI1643" s="12"/>
      <c r="BJ1643" s="13"/>
      <c r="BK1643" s="13"/>
      <c r="BL1643" s="13"/>
      <c r="BM1643" s="13"/>
      <c r="BN1643" s="13"/>
    </row>
    <row r="1644" spans="1:66" x14ac:dyDescent="0.25">
      <c r="A1644" s="10"/>
      <c r="B1644" s="10"/>
      <c r="C1644" s="10"/>
      <c r="D1644" s="18"/>
      <c r="E1644" s="10"/>
      <c r="F1644" s="10"/>
      <c r="G1644" s="10"/>
      <c r="H1644" s="10"/>
      <c r="I1644" s="10"/>
      <c r="J1644" s="10"/>
      <c r="K1644" s="11"/>
      <c r="L1644" s="11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  <c r="AE1644" s="12"/>
      <c r="AF1644" s="12"/>
      <c r="AG1644" s="12"/>
      <c r="AH1644" s="12"/>
      <c r="AI1644" s="12"/>
      <c r="AJ1644" s="12"/>
      <c r="AK1644" s="12"/>
      <c r="AL1644" s="12"/>
      <c r="AM1644" s="12"/>
      <c r="AN1644" s="12"/>
      <c r="AO1644" s="12"/>
      <c r="AP1644" s="12"/>
      <c r="AQ1644" s="12"/>
      <c r="AR1644" s="12"/>
      <c r="AS1644" s="12"/>
      <c r="AT1644" s="12"/>
      <c r="AU1644" s="12"/>
      <c r="AV1644" s="12"/>
      <c r="AW1644" s="12"/>
      <c r="AX1644" s="12"/>
      <c r="AY1644" s="12"/>
      <c r="AZ1644" s="12"/>
      <c r="BA1644" s="12"/>
      <c r="BB1644" s="12"/>
      <c r="BC1644" s="12"/>
      <c r="BD1644" s="12"/>
      <c r="BE1644" s="12"/>
      <c r="BF1644" s="12"/>
      <c r="BG1644" s="12"/>
      <c r="BH1644" s="12"/>
      <c r="BI1644" s="12"/>
      <c r="BJ1644" s="13"/>
      <c r="BK1644" s="13"/>
      <c r="BL1644" s="13"/>
      <c r="BM1644" s="13"/>
      <c r="BN1644" s="13"/>
    </row>
    <row r="1645" spans="1:66" x14ac:dyDescent="0.25">
      <c r="A1645" s="10"/>
      <c r="B1645" s="10"/>
      <c r="C1645" s="10"/>
      <c r="D1645" s="18"/>
      <c r="E1645" s="10"/>
      <c r="F1645" s="10"/>
      <c r="G1645" s="10"/>
      <c r="H1645" s="10"/>
      <c r="I1645" s="10"/>
      <c r="J1645" s="10"/>
      <c r="K1645" s="11"/>
      <c r="L1645" s="11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2"/>
      <c r="AS1645" s="12"/>
      <c r="AT1645" s="12"/>
      <c r="AU1645" s="12"/>
      <c r="AV1645" s="12"/>
      <c r="AW1645" s="12"/>
      <c r="AX1645" s="12"/>
      <c r="AY1645" s="12"/>
      <c r="AZ1645" s="12"/>
      <c r="BA1645" s="12"/>
      <c r="BB1645" s="12"/>
      <c r="BC1645" s="12"/>
      <c r="BD1645" s="12"/>
      <c r="BE1645" s="12"/>
      <c r="BF1645" s="12"/>
      <c r="BG1645" s="12"/>
      <c r="BH1645" s="12"/>
      <c r="BI1645" s="12"/>
      <c r="BJ1645" s="13"/>
      <c r="BK1645" s="13"/>
      <c r="BL1645" s="13"/>
      <c r="BM1645" s="13"/>
      <c r="BN1645" s="13"/>
    </row>
    <row r="1646" spans="1:66" x14ac:dyDescent="0.25">
      <c r="A1646" s="10"/>
      <c r="B1646" s="10"/>
      <c r="C1646" s="10"/>
      <c r="D1646" s="18"/>
      <c r="E1646" s="10"/>
      <c r="F1646" s="10"/>
      <c r="G1646" s="10"/>
      <c r="H1646" s="10"/>
      <c r="I1646" s="10"/>
      <c r="J1646" s="10"/>
      <c r="K1646" s="11"/>
      <c r="L1646" s="11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  <c r="AE1646" s="12"/>
      <c r="AF1646" s="12"/>
      <c r="AG1646" s="12"/>
      <c r="AH1646" s="12"/>
      <c r="AI1646" s="12"/>
      <c r="AJ1646" s="12"/>
      <c r="AK1646" s="12"/>
      <c r="AL1646" s="12"/>
      <c r="AM1646" s="12"/>
      <c r="AN1646" s="12"/>
      <c r="AO1646" s="12"/>
      <c r="AP1646" s="12"/>
      <c r="AQ1646" s="12"/>
      <c r="AR1646" s="12"/>
      <c r="AS1646" s="12"/>
      <c r="AT1646" s="12"/>
      <c r="AU1646" s="12"/>
      <c r="AV1646" s="12"/>
      <c r="AW1646" s="12"/>
      <c r="AX1646" s="12"/>
      <c r="AY1646" s="12"/>
      <c r="AZ1646" s="12"/>
      <c r="BA1646" s="12"/>
      <c r="BB1646" s="12"/>
      <c r="BC1646" s="12"/>
      <c r="BD1646" s="12"/>
      <c r="BE1646" s="12"/>
      <c r="BF1646" s="12"/>
      <c r="BG1646" s="12"/>
      <c r="BH1646" s="12"/>
      <c r="BI1646" s="12"/>
      <c r="BJ1646" s="13"/>
      <c r="BK1646" s="13"/>
      <c r="BL1646" s="13"/>
      <c r="BM1646" s="13"/>
      <c r="BN1646" s="13"/>
    </row>
    <row r="1647" spans="1:66" x14ac:dyDescent="0.25">
      <c r="A1647" s="10"/>
      <c r="B1647" s="10"/>
      <c r="C1647" s="10"/>
      <c r="D1647" s="18"/>
      <c r="E1647" s="10"/>
      <c r="F1647" s="10"/>
      <c r="G1647" s="10"/>
      <c r="H1647" s="10"/>
      <c r="I1647" s="10"/>
      <c r="J1647" s="10"/>
      <c r="K1647" s="11"/>
      <c r="L1647" s="11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2"/>
      <c r="AS1647" s="12"/>
      <c r="AT1647" s="12"/>
      <c r="AU1647" s="12"/>
      <c r="AV1647" s="12"/>
      <c r="AW1647" s="12"/>
      <c r="AX1647" s="12"/>
      <c r="AY1647" s="12"/>
      <c r="AZ1647" s="12"/>
      <c r="BA1647" s="12"/>
      <c r="BB1647" s="12"/>
      <c r="BC1647" s="12"/>
      <c r="BD1647" s="12"/>
      <c r="BE1647" s="12"/>
      <c r="BF1647" s="12"/>
      <c r="BG1647" s="12"/>
      <c r="BH1647" s="12"/>
      <c r="BI1647" s="12"/>
      <c r="BJ1647" s="13"/>
      <c r="BK1647" s="13"/>
      <c r="BL1647" s="13"/>
      <c r="BM1647" s="13"/>
      <c r="BN1647" s="13"/>
    </row>
    <row r="1648" spans="1:66" x14ac:dyDescent="0.25">
      <c r="A1648" s="10"/>
      <c r="B1648" s="10"/>
      <c r="C1648" s="10"/>
      <c r="D1648" s="18"/>
      <c r="E1648" s="10"/>
      <c r="F1648" s="10"/>
      <c r="G1648" s="10"/>
      <c r="H1648" s="10"/>
      <c r="I1648" s="10"/>
      <c r="J1648" s="10"/>
      <c r="K1648" s="11"/>
      <c r="L1648" s="11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12"/>
      <c r="AF1648" s="12"/>
      <c r="AG1648" s="12"/>
      <c r="AH1648" s="12"/>
      <c r="AI1648" s="12"/>
      <c r="AJ1648" s="12"/>
      <c r="AK1648" s="12"/>
      <c r="AL1648" s="12"/>
      <c r="AM1648" s="12"/>
      <c r="AN1648" s="12"/>
      <c r="AO1648" s="12"/>
      <c r="AP1648" s="12"/>
      <c r="AQ1648" s="12"/>
      <c r="AR1648" s="12"/>
      <c r="AS1648" s="12"/>
      <c r="AT1648" s="12"/>
      <c r="AU1648" s="12"/>
      <c r="AV1648" s="12"/>
      <c r="AW1648" s="12"/>
      <c r="AX1648" s="12"/>
      <c r="AY1648" s="12"/>
      <c r="AZ1648" s="12"/>
      <c r="BA1648" s="12"/>
      <c r="BB1648" s="12"/>
      <c r="BC1648" s="12"/>
      <c r="BD1648" s="12"/>
      <c r="BE1648" s="12"/>
      <c r="BF1648" s="12"/>
      <c r="BG1648" s="12"/>
      <c r="BH1648" s="12"/>
      <c r="BI1648" s="12"/>
      <c r="BJ1648" s="13"/>
      <c r="BK1648" s="13"/>
      <c r="BL1648" s="13"/>
      <c r="BM1648" s="13"/>
      <c r="BN1648" s="13"/>
    </row>
    <row r="1649" spans="1:66" x14ac:dyDescent="0.25">
      <c r="A1649" s="10"/>
      <c r="B1649" s="10"/>
      <c r="C1649" s="10"/>
      <c r="D1649" s="18"/>
      <c r="E1649" s="10"/>
      <c r="F1649" s="10"/>
      <c r="G1649" s="10"/>
      <c r="H1649" s="10"/>
      <c r="I1649" s="10"/>
      <c r="J1649" s="10"/>
      <c r="K1649" s="11"/>
      <c r="L1649" s="11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2"/>
      <c r="AS1649" s="12"/>
      <c r="AT1649" s="12"/>
      <c r="AU1649" s="12"/>
      <c r="AV1649" s="12"/>
      <c r="AW1649" s="12"/>
      <c r="AX1649" s="12"/>
      <c r="AY1649" s="12"/>
      <c r="AZ1649" s="12"/>
      <c r="BA1649" s="12"/>
      <c r="BB1649" s="12"/>
      <c r="BC1649" s="12"/>
      <c r="BD1649" s="12"/>
      <c r="BE1649" s="12"/>
      <c r="BF1649" s="12"/>
      <c r="BG1649" s="12"/>
      <c r="BH1649" s="12"/>
      <c r="BI1649" s="12"/>
      <c r="BJ1649" s="13"/>
      <c r="BK1649" s="13"/>
      <c r="BL1649" s="13"/>
      <c r="BM1649" s="13"/>
      <c r="BN1649" s="13"/>
    </row>
    <row r="1650" spans="1:66" x14ac:dyDescent="0.25">
      <c r="A1650" s="10"/>
      <c r="B1650" s="10"/>
      <c r="C1650" s="10"/>
      <c r="D1650" s="18"/>
      <c r="E1650" s="10"/>
      <c r="F1650" s="10"/>
      <c r="G1650" s="10"/>
      <c r="H1650" s="10"/>
      <c r="I1650" s="10"/>
      <c r="J1650" s="10"/>
      <c r="K1650" s="11"/>
      <c r="L1650" s="11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12"/>
      <c r="AF1650" s="12"/>
      <c r="AG1650" s="12"/>
      <c r="AH1650" s="12"/>
      <c r="AI1650" s="12"/>
      <c r="AJ1650" s="12"/>
      <c r="AK1650" s="12"/>
      <c r="AL1650" s="12"/>
      <c r="AM1650" s="12"/>
      <c r="AN1650" s="12"/>
      <c r="AO1650" s="12"/>
      <c r="AP1650" s="12"/>
      <c r="AQ1650" s="12"/>
      <c r="AR1650" s="12"/>
      <c r="AS1650" s="12"/>
      <c r="AT1650" s="12"/>
      <c r="AU1650" s="12"/>
      <c r="AV1650" s="12"/>
      <c r="AW1650" s="12"/>
      <c r="AX1650" s="12"/>
      <c r="AY1650" s="12"/>
      <c r="AZ1650" s="12"/>
      <c r="BA1650" s="12"/>
      <c r="BB1650" s="12"/>
      <c r="BC1650" s="12"/>
      <c r="BD1650" s="12"/>
      <c r="BE1650" s="12"/>
      <c r="BF1650" s="12"/>
      <c r="BG1650" s="12"/>
      <c r="BH1650" s="12"/>
      <c r="BI1650" s="12"/>
      <c r="BJ1650" s="13"/>
      <c r="BK1650" s="13"/>
      <c r="BL1650" s="13"/>
      <c r="BM1650" s="13"/>
      <c r="BN1650" s="13"/>
    </row>
    <row r="1651" spans="1:66" x14ac:dyDescent="0.25">
      <c r="A1651" s="10"/>
      <c r="B1651" s="10"/>
      <c r="C1651" s="10"/>
      <c r="D1651" s="18"/>
      <c r="E1651" s="10"/>
      <c r="F1651" s="10"/>
      <c r="G1651" s="10"/>
      <c r="H1651" s="10"/>
      <c r="I1651" s="10"/>
      <c r="J1651" s="10"/>
      <c r="K1651" s="11"/>
      <c r="L1651" s="11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2"/>
      <c r="AS1651" s="12"/>
      <c r="AT1651" s="12"/>
      <c r="AU1651" s="12"/>
      <c r="AV1651" s="12"/>
      <c r="AW1651" s="12"/>
      <c r="AX1651" s="12"/>
      <c r="AY1651" s="12"/>
      <c r="AZ1651" s="12"/>
      <c r="BA1651" s="12"/>
      <c r="BB1651" s="12"/>
      <c r="BC1651" s="12"/>
      <c r="BD1651" s="12"/>
      <c r="BE1651" s="12"/>
      <c r="BF1651" s="12"/>
      <c r="BG1651" s="12"/>
      <c r="BH1651" s="12"/>
      <c r="BI1651" s="12"/>
      <c r="BJ1651" s="13"/>
      <c r="BK1651" s="13"/>
      <c r="BL1651" s="13"/>
      <c r="BM1651" s="13"/>
      <c r="BN1651" s="13"/>
    </row>
    <row r="1652" spans="1:66" x14ac:dyDescent="0.25">
      <c r="A1652" s="10"/>
      <c r="B1652" s="10"/>
      <c r="C1652" s="10"/>
      <c r="D1652" s="18"/>
      <c r="E1652" s="10"/>
      <c r="F1652" s="10"/>
      <c r="G1652" s="10"/>
      <c r="H1652" s="10"/>
      <c r="I1652" s="10"/>
      <c r="J1652" s="10"/>
      <c r="K1652" s="11"/>
      <c r="L1652" s="11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12"/>
      <c r="AF1652" s="12"/>
      <c r="AG1652" s="12"/>
      <c r="AH1652" s="12"/>
      <c r="AI1652" s="12"/>
      <c r="AJ1652" s="12"/>
      <c r="AK1652" s="12"/>
      <c r="AL1652" s="12"/>
      <c r="AM1652" s="12"/>
      <c r="AN1652" s="12"/>
      <c r="AO1652" s="12"/>
      <c r="AP1652" s="12"/>
      <c r="AQ1652" s="12"/>
      <c r="AR1652" s="12"/>
      <c r="AS1652" s="12"/>
      <c r="AT1652" s="12"/>
      <c r="AU1652" s="12"/>
      <c r="AV1652" s="12"/>
      <c r="AW1652" s="12"/>
      <c r="AX1652" s="12"/>
      <c r="AY1652" s="12"/>
      <c r="AZ1652" s="12"/>
      <c r="BA1652" s="12"/>
      <c r="BB1652" s="12"/>
      <c r="BC1652" s="12"/>
      <c r="BD1652" s="12"/>
      <c r="BE1652" s="12"/>
      <c r="BF1652" s="12"/>
      <c r="BG1652" s="12"/>
      <c r="BH1652" s="12"/>
      <c r="BI1652" s="12"/>
      <c r="BJ1652" s="13"/>
      <c r="BK1652" s="13"/>
      <c r="BL1652" s="13"/>
      <c r="BM1652" s="13"/>
      <c r="BN1652" s="13"/>
    </row>
    <row r="1653" spans="1:66" x14ac:dyDescent="0.25">
      <c r="A1653" s="10"/>
      <c r="B1653" s="10"/>
      <c r="C1653" s="10"/>
      <c r="D1653" s="18"/>
      <c r="E1653" s="10"/>
      <c r="F1653" s="10"/>
      <c r="G1653" s="10"/>
      <c r="H1653" s="10"/>
      <c r="I1653" s="10"/>
      <c r="J1653" s="10"/>
      <c r="K1653" s="11"/>
      <c r="L1653" s="11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2"/>
      <c r="AS1653" s="12"/>
      <c r="AT1653" s="12"/>
      <c r="AU1653" s="12"/>
      <c r="AV1653" s="12"/>
      <c r="AW1653" s="12"/>
      <c r="AX1653" s="12"/>
      <c r="AY1653" s="12"/>
      <c r="AZ1653" s="12"/>
      <c r="BA1653" s="12"/>
      <c r="BB1653" s="12"/>
      <c r="BC1653" s="12"/>
      <c r="BD1653" s="12"/>
      <c r="BE1653" s="12"/>
      <c r="BF1653" s="12"/>
      <c r="BG1653" s="12"/>
      <c r="BH1653" s="12"/>
      <c r="BI1653" s="12"/>
      <c r="BJ1653" s="13"/>
      <c r="BK1653" s="13"/>
      <c r="BL1653" s="13"/>
      <c r="BM1653" s="13"/>
      <c r="BN1653" s="13"/>
    </row>
    <row r="1654" spans="1:66" x14ac:dyDescent="0.25">
      <c r="A1654" s="10"/>
      <c r="B1654" s="10"/>
      <c r="C1654" s="10"/>
      <c r="D1654" s="18"/>
      <c r="E1654" s="10"/>
      <c r="F1654" s="10"/>
      <c r="G1654" s="10"/>
      <c r="H1654" s="10"/>
      <c r="I1654" s="10"/>
      <c r="J1654" s="10"/>
      <c r="K1654" s="11"/>
      <c r="L1654" s="11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2"/>
      <c r="AF1654" s="12"/>
      <c r="AG1654" s="12"/>
      <c r="AH1654" s="12"/>
      <c r="AI1654" s="12"/>
      <c r="AJ1654" s="12"/>
      <c r="AK1654" s="12"/>
      <c r="AL1654" s="12"/>
      <c r="AM1654" s="12"/>
      <c r="AN1654" s="12"/>
      <c r="AO1654" s="12"/>
      <c r="AP1654" s="12"/>
      <c r="AQ1654" s="12"/>
      <c r="AR1654" s="12"/>
      <c r="AS1654" s="12"/>
      <c r="AT1654" s="12"/>
      <c r="AU1654" s="12"/>
      <c r="AV1654" s="12"/>
      <c r="AW1654" s="12"/>
      <c r="AX1654" s="12"/>
      <c r="AY1654" s="12"/>
      <c r="AZ1654" s="12"/>
      <c r="BA1654" s="12"/>
      <c r="BB1654" s="12"/>
      <c r="BC1654" s="12"/>
      <c r="BD1654" s="12"/>
      <c r="BE1654" s="12"/>
      <c r="BF1654" s="12"/>
      <c r="BG1654" s="12"/>
      <c r="BH1654" s="12"/>
      <c r="BI1654" s="12"/>
      <c r="BJ1654" s="13"/>
      <c r="BK1654" s="13"/>
      <c r="BL1654" s="13"/>
      <c r="BM1654" s="13"/>
      <c r="BN1654" s="13"/>
    </row>
    <row r="1655" spans="1:66" x14ac:dyDescent="0.25">
      <c r="A1655" s="10"/>
      <c r="B1655" s="10"/>
      <c r="C1655" s="10"/>
      <c r="D1655" s="18"/>
      <c r="E1655" s="10"/>
      <c r="F1655" s="10"/>
      <c r="G1655" s="10"/>
      <c r="H1655" s="10"/>
      <c r="I1655" s="10"/>
      <c r="J1655" s="10"/>
      <c r="K1655" s="11"/>
      <c r="L1655" s="11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2"/>
      <c r="AS1655" s="12"/>
      <c r="AT1655" s="12"/>
      <c r="AU1655" s="12"/>
      <c r="AV1655" s="12"/>
      <c r="AW1655" s="12"/>
      <c r="AX1655" s="12"/>
      <c r="AY1655" s="12"/>
      <c r="AZ1655" s="12"/>
      <c r="BA1655" s="12"/>
      <c r="BB1655" s="12"/>
      <c r="BC1655" s="12"/>
      <c r="BD1655" s="12"/>
      <c r="BE1655" s="12"/>
      <c r="BF1655" s="12"/>
      <c r="BG1655" s="12"/>
      <c r="BH1655" s="12"/>
      <c r="BI1655" s="12"/>
      <c r="BJ1655" s="13"/>
      <c r="BK1655" s="13"/>
      <c r="BL1655" s="13"/>
      <c r="BM1655" s="13"/>
      <c r="BN1655" s="13"/>
    </row>
    <row r="1656" spans="1:66" x14ac:dyDescent="0.25">
      <c r="A1656" s="10"/>
      <c r="B1656" s="10"/>
      <c r="C1656" s="10"/>
      <c r="D1656" s="18"/>
      <c r="E1656" s="10"/>
      <c r="F1656" s="10"/>
      <c r="G1656" s="10"/>
      <c r="H1656" s="10"/>
      <c r="I1656" s="10"/>
      <c r="J1656" s="10"/>
      <c r="K1656" s="11"/>
      <c r="L1656" s="11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  <c r="AF1656" s="12"/>
      <c r="AG1656" s="12"/>
      <c r="AH1656" s="12"/>
      <c r="AI1656" s="12"/>
      <c r="AJ1656" s="12"/>
      <c r="AK1656" s="12"/>
      <c r="AL1656" s="12"/>
      <c r="AM1656" s="12"/>
      <c r="AN1656" s="12"/>
      <c r="AO1656" s="12"/>
      <c r="AP1656" s="12"/>
      <c r="AQ1656" s="12"/>
      <c r="AR1656" s="12"/>
      <c r="AS1656" s="12"/>
      <c r="AT1656" s="12"/>
      <c r="AU1656" s="12"/>
      <c r="AV1656" s="12"/>
      <c r="AW1656" s="12"/>
      <c r="AX1656" s="12"/>
      <c r="AY1656" s="12"/>
      <c r="AZ1656" s="12"/>
      <c r="BA1656" s="12"/>
      <c r="BB1656" s="12"/>
      <c r="BC1656" s="12"/>
      <c r="BD1656" s="12"/>
      <c r="BE1656" s="12"/>
      <c r="BF1656" s="12"/>
      <c r="BG1656" s="12"/>
      <c r="BH1656" s="12"/>
      <c r="BI1656" s="12"/>
      <c r="BJ1656" s="13"/>
      <c r="BK1656" s="13"/>
      <c r="BL1656" s="13"/>
      <c r="BM1656" s="13"/>
      <c r="BN1656" s="13"/>
    </row>
    <row r="1657" spans="1:66" x14ac:dyDescent="0.25">
      <c r="A1657" s="10"/>
      <c r="B1657" s="10"/>
      <c r="C1657" s="10"/>
      <c r="D1657" s="18"/>
      <c r="E1657" s="10"/>
      <c r="F1657" s="10"/>
      <c r="G1657" s="10"/>
      <c r="H1657" s="10"/>
      <c r="I1657" s="10"/>
      <c r="J1657" s="10"/>
      <c r="K1657" s="11"/>
      <c r="L1657" s="11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2"/>
      <c r="AS1657" s="12"/>
      <c r="AT1657" s="12"/>
      <c r="AU1657" s="12"/>
      <c r="AV1657" s="12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12"/>
      <c r="BG1657" s="12"/>
      <c r="BH1657" s="12"/>
      <c r="BI1657" s="12"/>
      <c r="BJ1657" s="13"/>
      <c r="BK1657" s="13"/>
      <c r="BL1657" s="13"/>
      <c r="BM1657" s="13"/>
      <c r="BN1657" s="13"/>
    </row>
    <row r="1658" spans="1:66" x14ac:dyDescent="0.25">
      <c r="A1658" s="10"/>
      <c r="B1658" s="10"/>
      <c r="C1658" s="10"/>
      <c r="D1658" s="18"/>
      <c r="E1658" s="10"/>
      <c r="F1658" s="10"/>
      <c r="G1658" s="10"/>
      <c r="H1658" s="10"/>
      <c r="I1658" s="10"/>
      <c r="J1658" s="10"/>
      <c r="K1658" s="11"/>
      <c r="L1658" s="11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  <c r="AF1658" s="12"/>
      <c r="AG1658" s="12"/>
      <c r="AH1658" s="12"/>
      <c r="AI1658" s="12"/>
      <c r="AJ1658" s="12"/>
      <c r="AK1658" s="12"/>
      <c r="AL1658" s="12"/>
      <c r="AM1658" s="12"/>
      <c r="AN1658" s="12"/>
      <c r="AO1658" s="12"/>
      <c r="AP1658" s="12"/>
      <c r="AQ1658" s="12"/>
      <c r="AR1658" s="12"/>
      <c r="AS1658" s="12"/>
      <c r="AT1658" s="12"/>
      <c r="AU1658" s="12"/>
      <c r="AV1658" s="12"/>
      <c r="AW1658" s="12"/>
      <c r="AX1658" s="12"/>
      <c r="AY1658" s="12"/>
      <c r="AZ1658" s="12"/>
      <c r="BA1658" s="12"/>
      <c r="BB1658" s="12"/>
      <c r="BC1658" s="12"/>
      <c r="BD1658" s="12"/>
      <c r="BE1658" s="12"/>
      <c r="BF1658" s="12"/>
      <c r="BG1658" s="12"/>
      <c r="BH1658" s="12"/>
      <c r="BI1658" s="12"/>
      <c r="BJ1658" s="13"/>
      <c r="BK1658" s="13"/>
      <c r="BL1658" s="13"/>
      <c r="BM1658" s="13"/>
      <c r="BN1658" s="13"/>
    </row>
    <row r="1659" spans="1:66" x14ac:dyDescent="0.25">
      <c r="A1659" s="10"/>
      <c r="B1659" s="10"/>
      <c r="C1659" s="10"/>
      <c r="D1659" s="18"/>
      <c r="E1659" s="10"/>
      <c r="F1659" s="10"/>
      <c r="G1659" s="10"/>
      <c r="H1659" s="10"/>
      <c r="I1659" s="10"/>
      <c r="J1659" s="10"/>
      <c r="K1659" s="11"/>
      <c r="L1659" s="11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2"/>
      <c r="AS1659" s="12"/>
      <c r="AT1659" s="12"/>
      <c r="AU1659" s="12"/>
      <c r="AV1659" s="12"/>
      <c r="AW1659" s="12"/>
      <c r="AX1659" s="12"/>
      <c r="AY1659" s="12"/>
      <c r="AZ1659" s="12"/>
      <c r="BA1659" s="12"/>
      <c r="BB1659" s="12"/>
      <c r="BC1659" s="12"/>
      <c r="BD1659" s="12"/>
      <c r="BE1659" s="12"/>
      <c r="BF1659" s="12"/>
      <c r="BG1659" s="12"/>
      <c r="BH1659" s="12"/>
      <c r="BI1659" s="12"/>
      <c r="BJ1659" s="13"/>
      <c r="BK1659" s="13"/>
      <c r="BL1659" s="13"/>
      <c r="BM1659" s="13"/>
      <c r="BN1659" s="13"/>
    </row>
    <row r="1660" spans="1:66" x14ac:dyDescent="0.25">
      <c r="A1660" s="10"/>
      <c r="B1660" s="10"/>
      <c r="C1660" s="10"/>
      <c r="D1660" s="18"/>
      <c r="E1660" s="10"/>
      <c r="F1660" s="10"/>
      <c r="G1660" s="10"/>
      <c r="H1660" s="10"/>
      <c r="I1660" s="10"/>
      <c r="J1660" s="10"/>
      <c r="K1660" s="11"/>
      <c r="L1660" s="11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E1660" s="12"/>
      <c r="AF1660" s="12"/>
      <c r="AG1660" s="12"/>
      <c r="AH1660" s="12"/>
      <c r="AI1660" s="12"/>
      <c r="AJ1660" s="12"/>
      <c r="AK1660" s="12"/>
      <c r="AL1660" s="12"/>
      <c r="AM1660" s="12"/>
      <c r="AN1660" s="12"/>
      <c r="AO1660" s="12"/>
      <c r="AP1660" s="12"/>
      <c r="AQ1660" s="12"/>
      <c r="AR1660" s="12"/>
      <c r="AS1660" s="12"/>
      <c r="AT1660" s="12"/>
      <c r="AU1660" s="12"/>
      <c r="AV1660" s="12"/>
      <c r="AW1660" s="12"/>
      <c r="AX1660" s="12"/>
      <c r="AY1660" s="12"/>
      <c r="AZ1660" s="12"/>
      <c r="BA1660" s="12"/>
      <c r="BB1660" s="12"/>
      <c r="BC1660" s="12"/>
      <c r="BD1660" s="12"/>
      <c r="BE1660" s="12"/>
      <c r="BF1660" s="12"/>
      <c r="BG1660" s="12"/>
      <c r="BH1660" s="12"/>
      <c r="BI1660" s="12"/>
      <c r="BJ1660" s="13"/>
      <c r="BK1660" s="13"/>
      <c r="BL1660" s="13"/>
      <c r="BM1660" s="13"/>
      <c r="BN1660" s="13"/>
    </row>
    <row r="1661" spans="1:66" x14ac:dyDescent="0.25">
      <c r="A1661" s="10"/>
      <c r="B1661" s="10"/>
      <c r="C1661" s="10"/>
      <c r="D1661" s="18"/>
      <c r="E1661" s="10"/>
      <c r="F1661" s="10"/>
      <c r="G1661" s="10"/>
      <c r="H1661" s="10"/>
      <c r="I1661" s="10"/>
      <c r="J1661" s="10"/>
      <c r="K1661" s="11"/>
      <c r="L1661" s="11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2"/>
      <c r="AS1661" s="12"/>
      <c r="AT1661" s="12"/>
      <c r="AU1661" s="12"/>
      <c r="AV1661" s="12"/>
      <c r="AW1661" s="12"/>
      <c r="AX1661" s="12"/>
      <c r="AY1661" s="12"/>
      <c r="AZ1661" s="12"/>
      <c r="BA1661" s="12"/>
      <c r="BB1661" s="12"/>
      <c r="BC1661" s="12"/>
      <c r="BD1661" s="12"/>
      <c r="BE1661" s="12"/>
      <c r="BF1661" s="12"/>
      <c r="BG1661" s="12"/>
      <c r="BH1661" s="12"/>
      <c r="BI1661" s="12"/>
      <c r="BJ1661" s="13"/>
      <c r="BK1661" s="13"/>
      <c r="BL1661" s="13"/>
      <c r="BM1661" s="13"/>
      <c r="BN1661" s="13"/>
    </row>
    <row r="1662" spans="1:66" x14ac:dyDescent="0.25">
      <c r="A1662" s="10"/>
      <c r="B1662" s="10"/>
      <c r="C1662" s="10"/>
      <c r="D1662" s="18"/>
      <c r="E1662" s="10"/>
      <c r="F1662" s="10"/>
      <c r="G1662" s="10"/>
      <c r="H1662" s="10"/>
      <c r="I1662" s="10"/>
      <c r="J1662" s="10"/>
      <c r="K1662" s="11"/>
      <c r="L1662" s="11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  <c r="AE1662" s="12"/>
      <c r="AF1662" s="12"/>
      <c r="AG1662" s="12"/>
      <c r="AH1662" s="12"/>
      <c r="AI1662" s="12"/>
      <c r="AJ1662" s="12"/>
      <c r="AK1662" s="12"/>
      <c r="AL1662" s="12"/>
      <c r="AM1662" s="12"/>
      <c r="AN1662" s="12"/>
      <c r="AO1662" s="12"/>
      <c r="AP1662" s="12"/>
      <c r="AQ1662" s="12"/>
      <c r="AR1662" s="12"/>
      <c r="AS1662" s="12"/>
      <c r="AT1662" s="12"/>
      <c r="AU1662" s="12"/>
      <c r="AV1662" s="12"/>
      <c r="AW1662" s="12"/>
      <c r="AX1662" s="12"/>
      <c r="AY1662" s="12"/>
      <c r="AZ1662" s="12"/>
      <c r="BA1662" s="12"/>
      <c r="BB1662" s="12"/>
      <c r="BC1662" s="12"/>
      <c r="BD1662" s="12"/>
      <c r="BE1662" s="12"/>
      <c r="BF1662" s="12"/>
      <c r="BG1662" s="12"/>
      <c r="BH1662" s="12"/>
      <c r="BI1662" s="12"/>
      <c r="BJ1662" s="13"/>
      <c r="BK1662" s="13"/>
      <c r="BL1662" s="13"/>
      <c r="BM1662" s="13"/>
      <c r="BN1662" s="13"/>
    </row>
    <row r="1663" spans="1:66" x14ac:dyDescent="0.25">
      <c r="A1663" s="10"/>
      <c r="B1663" s="10"/>
      <c r="C1663" s="10"/>
      <c r="D1663" s="18"/>
      <c r="E1663" s="10"/>
      <c r="F1663" s="10"/>
      <c r="G1663" s="10"/>
      <c r="H1663" s="10"/>
      <c r="I1663" s="10"/>
      <c r="J1663" s="10"/>
      <c r="K1663" s="11"/>
      <c r="L1663" s="11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2"/>
      <c r="AS1663" s="12"/>
      <c r="AT1663" s="12"/>
      <c r="AU1663" s="12"/>
      <c r="AV1663" s="12"/>
      <c r="AW1663" s="12"/>
      <c r="AX1663" s="12"/>
      <c r="AY1663" s="12"/>
      <c r="AZ1663" s="12"/>
      <c r="BA1663" s="12"/>
      <c r="BB1663" s="12"/>
      <c r="BC1663" s="12"/>
      <c r="BD1663" s="12"/>
      <c r="BE1663" s="12"/>
      <c r="BF1663" s="12"/>
      <c r="BG1663" s="12"/>
      <c r="BH1663" s="12"/>
      <c r="BI1663" s="12"/>
      <c r="BJ1663" s="13"/>
      <c r="BK1663" s="13"/>
      <c r="BL1663" s="13"/>
      <c r="BM1663" s="13"/>
      <c r="BN1663" s="13"/>
    </row>
    <row r="1664" spans="1:66" x14ac:dyDescent="0.25">
      <c r="A1664" s="10"/>
      <c r="B1664" s="10"/>
      <c r="C1664" s="10"/>
      <c r="D1664" s="18"/>
      <c r="E1664" s="10"/>
      <c r="F1664" s="10"/>
      <c r="G1664" s="10"/>
      <c r="H1664" s="10"/>
      <c r="I1664" s="10"/>
      <c r="J1664" s="10"/>
      <c r="K1664" s="11"/>
      <c r="L1664" s="11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  <c r="AE1664" s="12"/>
      <c r="AF1664" s="12"/>
      <c r="AG1664" s="12"/>
      <c r="AH1664" s="12"/>
      <c r="AI1664" s="12"/>
      <c r="AJ1664" s="12"/>
      <c r="AK1664" s="12"/>
      <c r="AL1664" s="12"/>
      <c r="AM1664" s="12"/>
      <c r="AN1664" s="12"/>
      <c r="AO1664" s="12"/>
      <c r="AP1664" s="12"/>
      <c r="AQ1664" s="12"/>
      <c r="AR1664" s="12"/>
      <c r="AS1664" s="12"/>
      <c r="AT1664" s="12"/>
      <c r="AU1664" s="12"/>
      <c r="AV1664" s="12"/>
      <c r="AW1664" s="12"/>
      <c r="AX1664" s="12"/>
      <c r="AY1664" s="12"/>
      <c r="AZ1664" s="12"/>
      <c r="BA1664" s="12"/>
      <c r="BB1664" s="12"/>
      <c r="BC1664" s="12"/>
      <c r="BD1664" s="12"/>
      <c r="BE1664" s="12"/>
      <c r="BF1664" s="12"/>
      <c r="BG1664" s="12"/>
      <c r="BH1664" s="12"/>
      <c r="BI1664" s="12"/>
      <c r="BJ1664" s="13"/>
      <c r="BK1664" s="13"/>
      <c r="BL1664" s="13"/>
      <c r="BM1664" s="13"/>
      <c r="BN1664" s="13"/>
    </row>
    <row r="1665" spans="1:66" x14ac:dyDescent="0.25">
      <c r="A1665" s="10"/>
      <c r="B1665" s="10"/>
      <c r="C1665" s="10"/>
      <c r="D1665" s="18"/>
      <c r="E1665" s="10"/>
      <c r="F1665" s="10"/>
      <c r="G1665" s="10"/>
      <c r="H1665" s="10"/>
      <c r="I1665" s="10"/>
      <c r="J1665" s="10"/>
      <c r="K1665" s="11"/>
      <c r="L1665" s="11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2"/>
      <c r="AS1665" s="12"/>
      <c r="AT1665" s="12"/>
      <c r="AU1665" s="12"/>
      <c r="AV1665" s="12"/>
      <c r="AW1665" s="12"/>
      <c r="AX1665" s="12"/>
      <c r="AY1665" s="12"/>
      <c r="AZ1665" s="12"/>
      <c r="BA1665" s="12"/>
      <c r="BB1665" s="12"/>
      <c r="BC1665" s="12"/>
      <c r="BD1665" s="12"/>
      <c r="BE1665" s="12"/>
      <c r="BF1665" s="12"/>
      <c r="BG1665" s="12"/>
      <c r="BH1665" s="12"/>
      <c r="BI1665" s="12"/>
      <c r="BJ1665" s="13"/>
      <c r="BK1665" s="13"/>
      <c r="BL1665" s="13"/>
      <c r="BM1665" s="13"/>
      <c r="BN1665" s="13"/>
    </row>
    <row r="1666" spans="1:66" x14ac:dyDescent="0.25">
      <c r="A1666" s="10"/>
      <c r="B1666" s="10"/>
      <c r="C1666" s="10"/>
      <c r="D1666" s="18"/>
      <c r="E1666" s="10"/>
      <c r="F1666" s="10"/>
      <c r="G1666" s="10"/>
      <c r="H1666" s="10"/>
      <c r="I1666" s="10"/>
      <c r="J1666" s="10"/>
      <c r="K1666" s="11"/>
      <c r="L1666" s="11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12"/>
      <c r="AE1666" s="12"/>
      <c r="AF1666" s="12"/>
      <c r="AG1666" s="12"/>
      <c r="AH1666" s="12"/>
      <c r="AI1666" s="12"/>
      <c r="AJ1666" s="12"/>
      <c r="AK1666" s="12"/>
      <c r="AL1666" s="12"/>
      <c r="AM1666" s="12"/>
      <c r="AN1666" s="12"/>
      <c r="AO1666" s="12"/>
      <c r="AP1666" s="12"/>
      <c r="AQ1666" s="12"/>
      <c r="AR1666" s="12"/>
      <c r="AS1666" s="12"/>
      <c r="AT1666" s="12"/>
      <c r="AU1666" s="12"/>
      <c r="AV1666" s="12"/>
      <c r="AW1666" s="12"/>
      <c r="AX1666" s="12"/>
      <c r="AY1666" s="12"/>
      <c r="AZ1666" s="12"/>
      <c r="BA1666" s="12"/>
      <c r="BB1666" s="12"/>
      <c r="BC1666" s="12"/>
      <c r="BD1666" s="12"/>
      <c r="BE1666" s="12"/>
      <c r="BF1666" s="12"/>
      <c r="BG1666" s="12"/>
      <c r="BH1666" s="12"/>
      <c r="BI1666" s="12"/>
      <c r="BJ1666" s="13"/>
      <c r="BK1666" s="13"/>
      <c r="BL1666" s="13"/>
      <c r="BM1666" s="13"/>
      <c r="BN1666" s="13"/>
    </row>
    <row r="1667" spans="1:66" x14ac:dyDescent="0.25">
      <c r="A1667" s="10"/>
      <c r="B1667" s="10"/>
      <c r="C1667" s="10"/>
      <c r="D1667" s="18"/>
      <c r="E1667" s="10"/>
      <c r="F1667" s="10"/>
      <c r="G1667" s="10"/>
      <c r="H1667" s="10"/>
      <c r="I1667" s="10"/>
      <c r="J1667" s="10"/>
      <c r="K1667" s="11"/>
      <c r="L1667" s="11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2"/>
      <c r="AS1667" s="12"/>
      <c r="AT1667" s="12"/>
      <c r="AU1667" s="12"/>
      <c r="AV1667" s="12"/>
      <c r="AW1667" s="12"/>
      <c r="AX1667" s="12"/>
      <c r="AY1667" s="12"/>
      <c r="AZ1667" s="12"/>
      <c r="BA1667" s="12"/>
      <c r="BB1667" s="12"/>
      <c r="BC1667" s="12"/>
      <c r="BD1667" s="12"/>
      <c r="BE1667" s="12"/>
      <c r="BF1667" s="12"/>
      <c r="BG1667" s="12"/>
      <c r="BH1667" s="12"/>
      <c r="BI1667" s="12"/>
      <c r="BJ1667" s="13"/>
      <c r="BK1667" s="13"/>
      <c r="BL1667" s="13"/>
      <c r="BM1667" s="13"/>
      <c r="BN1667" s="13"/>
    </row>
    <row r="1668" spans="1:66" x14ac:dyDescent="0.25">
      <c r="A1668" s="10"/>
      <c r="B1668" s="10"/>
      <c r="C1668" s="10"/>
      <c r="D1668" s="18"/>
      <c r="E1668" s="10"/>
      <c r="F1668" s="10"/>
      <c r="G1668" s="10"/>
      <c r="H1668" s="10"/>
      <c r="I1668" s="10"/>
      <c r="J1668" s="10"/>
      <c r="K1668" s="11"/>
      <c r="L1668" s="11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  <c r="AA1668" s="12"/>
      <c r="AB1668" s="12"/>
      <c r="AC1668" s="12"/>
      <c r="AD1668" s="12"/>
      <c r="AE1668" s="12"/>
      <c r="AF1668" s="12"/>
      <c r="AG1668" s="12"/>
      <c r="AH1668" s="12"/>
      <c r="AI1668" s="12"/>
      <c r="AJ1668" s="12"/>
      <c r="AK1668" s="12"/>
      <c r="AL1668" s="12"/>
      <c r="AM1668" s="12"/>
      <c r="AN1668" s="12"/>
      <c r="AO1668" s="12"/>
      <c r="AP1668" s="12"/>
      <c r="AQ1668" s="12"/>
      <c r="AR1668" s="12"/>
      <c r="AS1668" s="12"/>
      <c r="AT1668" s="12"/>
      <c r="AU1668" s="12"/>
      <c r="AV1668" s="12"/>
      <c r="AW1668" s="12"/>
      <c r="AX1668" s="12"/>
      <c r="AY1668" s="12"/>
      <c r="AZ1668" s="12"/>
      <c r="BA1668" s="12"/>
      <c r="BB1668" s="12"/>
      <c r="BC1668" s="12"/>
      <c r="BD1668" s="12"/>
      <c r="BE1668" s="12"/>
      <c r="BF1668" s="12"/>
      <c r="BG1668" s="12"/>
      <c r="BH1668" s="12"/>
      <c r="BI1668" s="12"/>
      <c r="BJ1668" s="13"/>
      <c r="BK1668" s="13"/>
      <c r="BL1668" s="13"/>
      <c r="BM1668" s="13"/>
      <c r="BN1668" s="13"/>
    </row>
    <row r="1669" spans="1:66" x14ac:dyDescent="0.25">
      <c r="A1669" s="10"/>
      <c r="B1669" s="10"/>
      <c r="C1669" s="10"/>
      <c r="D1669" s="18"/>
      <c r="E1669" s="10"/>
      <c r="F1669" s="10"/>
      <c r="G1669" s="10"/>
      <c r="H1669" s="10"/>
      <c r="I1669" s="10"/>
      <c r="J1669" s="10"/>
      <c r="K1669" s="11"/>
      <c r="L1669" s="11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2"/>
      <c r="AS1669" s="12"/>
      <c r="AT1669" s="12"/>
      <c r="AU1669" s="12"/>
      <c r="AV1669" s="12"/>
      <c r="AW1669" s="12"/>
      <c r="AX1669" s="12"/>
      <c r="AY1669" s="12"/>
      <c r="AZ1669" s="12"/>
      <c r="BA1669" s="12"/>
      <c r="BB1669" s="12"/>
      <c r="BC1669" s="12"/>
      <c r="BD1669" s="12"/>
      <c r="BE1669" s="12"/>
      <c r="BF1669" s="12"/>
      <c r="BG1669" s="12"/>
      <c r="BH1669" s="12"/>
      <c r="BI1669" s="12"/>
      <c r="BJ1669" s="13"/>
      <c r="BK1669" s="13"/>
      <c r="BL1669" s="13"/>
      <c r="BM1669" s="13"/>
      <c r="BN1669" s="13"/>
    </row>
    <row r="1670" spans="1:66" x14ac:dyDescent="0.25">
      <c r="A1670" s="10"/>
      <c r="B1670" s="10"/>
      <c r="C1670" s="10"/>
      <c r="D1670" s="18"/>
      <c r="E1670" s="10"/>
      <c r="F1670" s="10"/>
      <c r="G1670" s="10"/>
      <c r="H1670" s="10"/>
      <c r="I1670" s="10"/>
      <c r="J1670" s="10"/>
      <c r="K1670" s="11"/>
      <c r="L1670" s="11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  <c r="AE1670" s="12"/>
      <c r="AF1670" s="12"/>
      <c r="AG1670" s="12"/>
      <c r="AH1670" s="12"/>
      <c r="AI1670" s="12"/>
      <c r="AJ1670" s="12"/>
      <c r="AK1670" s="12"/>
      <c r="AL1670" s="12"/>
      <c r="AM1670" s="12"/>
      <c r="AN1670" s="12"/>
      <c r="AO1670" s="12"/>
      <c r="AP1670" s="12"/>
      <c r="AQ1670" s="12"/>
      <c r="AR1670" s="12"/>
      <c r="AS1670" s="12"/>
      <c r="AT1670" s="12"/>
      <c r="AU1670" s="12"/>
      <c r="AV1670" s="12"/>
      <c r="AW1670" s="12"/>
      <c r="AX1670" s="12"/>
      <c r="AY1670" s="12"/>
      <c r="AZ1670" s="12"/>
      <c r="BA1670" s="12"/>
      <c r="BB1670" s="12"/>
      <c r="BC1670" s="12"/>
      <c r="BD1670" s="12"/>
      <c r="BE1670" s="12"/>
      <c r="BF1670" s="12"/>
      <c r="BG1670" s="12"/>
      <c r="BH1670" s="12"/>
      <c r="BI1670" s="12"/>
      <c r="BJ1670" s="13"/>
      <c r="BK1670" s="13"/>
      <c r="BL1670" s="13"/>
      <c r="BM1670" s="13"/>
      <c r="BN1670" s="13"/>
    </row>
    <row r="1671" spans="1:66" x14ac:dyDescent="0.25">
      <c r="A1671" s="10"/>
      <c r="B1671" s="10"/>
      <c r="C1671" s="10"/>
      <c r="D1671" s="18"/>
      <c r="E1671" s="10"/>
      <c r="F1671" s="10"/>
      <c r="G1671" s="10"/>
      <c r="H1671" s="10"/>
      <c r="I1671" s="10"/>
      <c r="J1671" s="10"/>
      <c r="K1671" s="11"/>
      <c r="L1671" s="11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2"/>
      <c r="AS1671" s="12"/>
      <c r="AT1671" s="12"/>
      <c r="AU1671" s="12"/>
      <c r="AV1671" s="12"/>
      <c r="AW1671" s="12"/>
      <c r="AX1671" s="12"/>
      <c r="AY1671" s="12"/>
      <c r="AZ1671" s="12"/>
      <c r="BA1671" s="12"/>
      <c r="BB1671" s="12"/>
      <c r="BC1671" s="12"/>
      <c r="BD1671" s="12"/>
      <c r="BE1671" s="12"/>
      <c r="BF1671" s="12"/>
      <c r="BG1671" s="12"/>
      <c r="BH1671" s="12"/>
      <c r="BI1671" s="12"/>
      <c r="BJ1671" s="13"/>
      <c r="BK1671" s="13"/>
      <c r="BL1671" s="13"/>
      <c r="BM1671" s="13"/>
      <c r="BN1671" s="13"/>
    </row>
    <row r="1672" spans="1:66" x14ac:dyDescent="0.25">
      <c r="A1672" s="10"/>
      <c r="B1672" s="10"/>
      <c r="C1672" s="10"/>
      <c r="D1672" s="18"/>
      <c r="E1672" s="10"/>
      <c r="F1672" s="10"/>
      <c r="G1672" s="10"/>
      <c r="H1672" s="10"/>
      <c r="I1672" s="10"/>
      <c r="J1672" s="10"/>
      <c r="K1672" s="11"/>
      <c r="L1672" s="11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12"/>
      <c r="AE1672" s="12"/>
      <c r="AF1672" s="12"/>
      <c r="AG1672" s="12"/>
      <c r="AH1672" s="12"/>
      <c r="AI1672" s="12"/>
      <c r="AJ1672" s="12"/>
      <c r="AK1672" s="12"/>
      <c r="AL1672" s="12"/>
      <c r="AM1672" s="12"/>
      <c r="AN1672" s="12"/>
      <c r="AO1672" s="12"/>
      <c r="AP1672" s="12"/>
      <c r="AQ1672" s="12"/>
      <c r="AR1672" s="12"/>
      <c r="AS1672" s="12"/>
      <c r="AT1672" s="12"/>
      <c r="AU1672" s="12"/>
      <c r="AV1672" s="12"/>
      <c r="AW1672" s="12"/>
      <c r="AX1672" s="12"/>
      <c r="AY1672" s="12"/>
      <c r="AZ1672" s="12"/>
      <c r="BA1672" s="12"/>
      <c r="BB1672" s="12"/>
      <c r="BC1672" s="12"/>
      <c r="BD1672" s="12"/>
      <c r="BE1672" s="12"/>
      <c r="BF1672" s="12"/>
      <c r="BG1672" s="12"/>
      <c r="BH1672" s="12"/>
      <c r="BI1672" s="12"/>
      <c r="BJ1672" s="13"/>
      <c r="BK1672" s="13"/>
      <c r="BL1672" s="13"/>
      <c r="BM1672" s="13"/>
      <c r="BN1672" s="13"/>
    </row>
    <row r="1673" spans="1:66" x14ac:dyDescent="0.25">
      <c r="A1673" s="10"/>
      <c r="B1673" s="10"/>
      <c r="C1673" s="10"/>
      <c r="D1673" s="18"/>
      <c r="E1673" s="10"/>
      <c r="F1673" s="10"/>
      <c r="G1673" s="10"/>
      <c r="H1673" s="10"/>
      <c r="I1673" s="10"/>
      <c r="J1673" s="10"/>
      <c r="K1673" s="11"/>
      <c r="L1673" s="11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2"/>
      <c r="AS1673" s="12"/>
      <c r="AT1673" s="12"/>
      <c r="AU1673" s="12"/>
      <c r="AV1673" s="12"/>
      <c r="AW1673" s="12"/>
      <c r="AX1673" s="12"/>
      <c r="AY1673" s="12"/>
      <c r="AZ1673" s="12"/>
      <c r="BA1673" s="12"/>
      <c r="BB1673" s="12"/>
      <c r="BC1673" s="12"/>
      <c r="BD1673" s="12"/>
      <c r="BE1673" s="12"/>
      <c r="BF1673" s="12"/>
      <c r="BG1673" s="12"/>
      <c r="BH1673" s="12"/>
      <c r="BI1673" s="12"/>
      <c r="BJ1673" s="13"/>
      <c r="BK1673" s="13"/>
      <c r="BL1673" s="13"/>
      <c r="BM1673" s="13"/>
      <c r="BN1673" s="13"/>
    </row>
    <row r="1674" spans="1:66" x14ac:dyDescent="0.25">
      <c r="A1674" s="10"/>
      <c r="B1674" s="10"/>
      <c r="C1674" s="10"/>
      <c r="D1674" s="18"/>
      <c r="E1674" s="10"/>
      <c r="F1674" s="10"/>
      <c r="G1674" s="10"/>
      <c r="H1674" s="10"/>
      <c r="I1674" s="10"/>
      <c r="J1674" s="10"/>
      <c r="K1674" s="11"/>
      <c r="L1674" s="11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2"/>
      <c r="AF1674" s="12"/>
      <c r="AG1674" s="12"/>
      <c r="AH1674" s="12"/>
      <c r="AI1674" s="12"/>
      <c r="AJ1674" s="12"/>
      <c r="AK1674" s="12"/>
      <c r="AL1674" s="12"/>
      <c r="AM1674" s="12"/>
      <c r="AN1674" s="12"/>
      <c r="AO1674" s="12"/>
      <c r="AP1674" s="12"/>
      <c r="AQ1674" s="12"/>
      <c r="AR1674" s="12"/>
      <c r="AS1674" s="12"/>
      <c r="AT1674" s="12"/>
      <c r="AU1674" s="12"/>
      <c r="AV1674" s="12"/>
      <c r="AW1674" s="12"/>
      <c r="AX1674" s="12"/>
      <c r="AY1674" s="12"/>
      <c r="AZ1674" s="12"/>
      <c r="BA1674" s="12"/>
      <c r="BB1674" s="12"/>
      <c r="BC1674" s="12"/>
      <c r="BD1674" s="12"/>
      <c r="BE1674" s="12"/>
      <c r="BF1674" s="12"/>
      <c r="BG1674" s="12"/>
      <c r="BH1674" s="12"/>
      <c r="BI1674" s="12"/>
      <c r="BJ1674" s="13"/>
      <c r="BK1674" s="13"/>
      <c r="BL1674" s="13"/>
      <c r="BM1674" s="13"/>
      <c r="BN1674" s="13"/>
    </row>
    <row r="1675" spans="1:66" x14ac:dyDescent="0.25">
      <c r="A1675" s="10"/>
      <c r="B1675" s="10"/>
      <c r="C1675" s="10"/>
      <c r="D1675" s="18"/>
      <c r="E1675" s="10"/>
      <c r="F1675" s="10"/>
      <c r="G1675" s="10"/>
      <c r="H1675" s="10"/>
      <c r="I1675" s="10"/>
      <c r="J1675" s="10"/>
      <c r="K1675" s="11"/>
      <c r="L1675" s="11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2"/>
      <c r="AS1675" s="12"/>
      <c r="AT1675" s="12"/>
      <c r="AU1675" s="12"/>
      <c r="AV1675" s="12"/>
      <c r="AW1675" s="12"/>
      <c r="AX1675" s="12"/>
      <c r="AY1675" s="12"/>
      <c r="AZ1675" s="12"/>
      <c r="BA1675" s="12"/>
      <c r="BB1675" s="12"/>
      <c r="BC1675" s="12"/>
      <c r="BD1675" s="12"/>
      <c r="BE1675" s="12"/>
      <c r="BF1675" s="12"/>
      <c r="BG1675" s="12"/>
      <c r="BH1675" s="12"/>
      <c r="BI1675" s="12"/>
      <c r="BJ1675" s="13"/>
      <c r="BK1675" s="13"/>
      <c r="BL1675" s="13"/>
      <c r="BM1675" s="13"/>
      <c r="BN1675" s="13"/>
    </row>
    <row r="1676" spans="1:66" x14ac:dyDescent="0.25">
      <c r="A1676" s="10"/>
      <c r="B1676" s="10"/>
      <c r="C1676" s="10"/>
      <c r="D1676" s="18"/>
      <c r="E1676" s="10"/>
      <c r="F1676" s="10"/>
      <c r="G1676" s="10"/>
      <c r="H1676" s="10"/>
      <c r="I1676" s="10"/>
      <c r="J1676" s="10"/>
      <c r="K1676" s="11"/>
      <c r="L1676" s="11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  <c r="AA1676" s="12"/>
      <c r="AB1676" s="12"/>
      <c r="AC1676" s="12"/>
      <c r="AD1676" s="12"/>
      <c r="AE1676" s="12"/>
      <c r="AF1676" s="12"/>
      <c r="AG1676" s="12"/>
      <c r="AH1676" s="12"/>
      <c r="AI1676" s="12"/>
      <c r="AJ1676" s="12"/>
      <c r="AK1676" s="12"/>
      <c r="AL1676" s="12"/>
      <c r="AM1676" s="12"/>
      <c r="AN1676" s="12"/>
      <c r="AO1676" s="12"/>
      <c r="AP1676" s="12"/>
      <c r="AQ1676" s="12"/>
      <c r="AR1676" s="12"/>
      <c r="AS1676" s="12"/>
      <c r="AT1676" s="12"/>
      <c r="AU1676" s="12"/>
      <c r="AV1676" s="12"/>
      <c r="AW1676" s="12"/>
      <c r="AX1676" s="12"/>
      <c r="AY1676" s="12"/>
      <c r="AZ1676" s="12"/>
      <c r="BA1676" s="12"/>
      <c r="BB1676" s="12"/>
      <c r="BC1676" s="12"/>
      <c r="BD1676" s="12"/>
      <c r="BE1676" s="12"/>
      <c r="BF1676" s="12"/>
      <c r="BG1676" s="12"/>
      <c r="BH1676" s="12"/>
      <c r="BI1676" s="12"/>
      <c r="BJ1676" s="13"/>
      <c r="BK1676" s="13"/>
      <c r="BL1676" s="13"/>
      <c r="BM1676" s="13"/>
      <c r="BN1676" s="13"/>
    </row>
    <row r="1677" spans="1:66" x14ac:dyDescent="0.25">
      <c r="A1677" s="10"/>
      <c r="B1677" s="10"/>
      <c r="C1677" s="10"/>
      <c r="D1677" s="18"/>
      <c r="E1677" s="10"/>
      <c r="F1677" s="10"/>
      <c r="G1677" s="10"/>
      <c r="H1677" s="10"/>
      <c r="I1677" s="10"/>
      <c r="J1677" s="10"/>
      <c r="K1677" s="11"/>
      <c r="L1677" s="11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2"/>
      <c r="AS1677" s="12"/>
      <c r="AT1677" s="12"/>
      <c r="AU1677" s="12"/>
      <c r="AV1677" s="12"/>
      <c r="AW1677" s="12"/>
      <c r="AX1677" s="12"/>
      <c r="AY1677" s="12"/>
      <c r="AZ1677" s="12"/>
      <c r="BA1677" s="12"/>
      <c r="BB1677" s="12"/>
      <c r="BC1677" s="12"/>
      <c r="BD1677" s="12"/>
      <c r="BE1677" s="12"/>
      <c r="BF1677" s="12"/>
      <c r="BG1677" s="12"/>
      <c r="BH1677" s="12"/>
      <c r="BI1677" s="12"/>
      <c r="BJ1677" s="13"/>
      <c r="BK1677" s="13"/>
      <c r="BL1677" s="13"/>
      <c r="BM1677" s="13"/>
      <c r="BN1677" s="13"/>
    </row>
    <row r="1678" spans="1:66" x14ac:dyDescent="0.25">
      <c r="A1678" s="10"/>
      <c r="B1678" s="10"/>
      <c r="C1678" s="10"/>
      <c r="D1678" s="18"/>
      <c r="E1678" s="10"/>
      <c r="F1678" s="10"/>
      <c r="G1678" s="10"/>
      <c r="H1678" s="10"/>
      <c r="I1678" s="10"/>
      <c r="J1678" s="10"/>
      <c r="K1678" s="11"/>
      <c r="L1678" s="11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12"/>
      <c r="AE1678" s="12"/>
      <c r="AF1678" s="12"/>
      <c r="AG1678" s="12"/>
      <c r="AH1678" s="12"/>
      <c r="AI1678" s="12"/>
      <c r="AJ1678" s="12"/>
      <c r="AK1678" s="12"/>
      <c r="AL1678" s="12"/>
      <c r="AM1678" s="12"/>
      <c r="AN1678" s="12"/>
      <c r="AO1678" s="12"/>
      <c r="AP1678" s="12"/>
      <c r="AQ1678" s="12"/>
      <c r="AR1678" s="12"/>
      <c r="AS1678" s="12"/>
      <c r="AT1678" s="12"/>
      <c r="AU1678" s="12"/>
      <c r="AV1678" s="12"/>
      <c r="AW1678" s="12"/>
      <c r="AX1678" s="12"/>
      <c r="AY1678" s="12"/>
      <c r="AZ1678" s="12"/>
      <c r="BA1678" s="12"/>
      <c r="BB1678" s="12"/>
      <c r="BC1678" s="12"/>
      <c r="BD1678" s="12"/>
      <c r="BE1678" s="12"/>
      <c r="BF1678" s="12"/>
      <c r="BG1678" s="12"/>
      <c r="BH1678" s="12"/>
      <c r="BI1678" s="12"/>
      <c r="BJ1678" s="13"/>
      <c r="BK1678" s="13"/>
      <c r="BL1678" s="13"/>
      <c r="BM1678" s="13"/>
      <c r="BN1678" s="13"/>
    </row>
    <row r="1679" spans="1:66" x14ac:dyDescent="0.25">
      <c r="A1679" s="10"/>
      <c r="B1679" s="10"/>
      <c r="C1679" s="10"/>
      <c r="D1679" s="18"/>
      <c r="E1679" s="10"/>
      <c r="F1679" s="10"/>
      <c r="G1679" s="10"/>
      <c r="H1679" s="10"/>
      <c r="I1679" s="10"/>
      <c r="J1679" s="10"/>
      <c r="K1679" s="11"/>
      <c r="L1679" s="11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2"/>
      <c r="AS1679" s="12"/>
      <c r="AT1679" s="12"/>
      <c r="AU1679" s="12"/>
      <c r="AV1679" s="12"/>
      <c r="AW1679" s="12"/>
      <c r="AX1679" s="12"/>
      <c r="AY1679" s="12"/>
      <c r="AZ1679" s="12"/>
      <c r="BA1679" s="12"/>
      <c r="BB1679" s="12"/>
      <c r="BC1679" s="12"/>
      <c r="BD1679" s="12"/>
      <c r="BE1679" s="12"/>
      <c r="BF1679" s="12"/>
      <c r="BG1679" s="12"/>
      <c r="BH1679" s="12"/>
      <c r="BI1679" s="12"/>
      <c r="BJ1679" s="13"/>
      <c r="BK1679" s="13"/>
      <c r="BL1679" s="13"/>
      <c r="BM1679" s="13"/>
      <c r="BN1679" s="13"/>
    </row>
    <row r="1680" spans="1:66" x14ac:dyDescent="0.25">
      <c r="A1680" s="10"/>
      <c r="B1680" s="10"/>
      <c r="C1680" s="10"/>
      <c r="D1680" s="18"/>
      <c r="E1680" s="10"/>
      <c r="F1680" s="10"/>
      <c r="G1680" s="10"/>
      <c r="H1680" s="10"/>
      <c r="I1680" s="10"/>
      <c r="J1680" s="10"/>
      <c r="K1680" s="11"/>
      <c r="L1680" s="11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  <c r="AE1680" s="12"/>
      <c r="AF1680" s="12"/>
      <c r="AG1680" s="12"/>
      <c r="AH1680" s="12"/>
      <c r="AI1680" s="12"/>
      <c r="AJ1680" s="12"/>
      <c r="AK1680" s="12"/>
      <c r="AL1680" s="12"/>
      <c r="AM1680" s="12"/>
      <c r="AN1680" s="12"/>
      <c r="AO1680" s="12"/>
      <c r="AP1680" s="12"/>
      <c r="AQ1680" s="12"/>
      <c r="AR1680" s="12"/>
      <c r="AS1680" s="12"/>
      <c r="AT1680" s="12"/>
      <c r="AU1680" s="12"/>
      <c r="AV1680" s="12"/>
      <c r="AW1680" s="12"/>
      <c r="AX1680" s="12"/>
      <c r="AY1680" s="12"/>
      <c r="AZ1680" s="12"/>
      <c r="BA1680" s="12"/>
      <c r="BB1680" s="12"/>
      <c r="BC1680" s="12"/>
      <c r="BD1680" s="12"/>
      <c r="BE1680" s="12"/>
      <c r="BF1680" s="12"/>
      <c r="BG1680" s="12"/>
      <c r="BH1680" s="12"/>
      <c r="BI1680" s="12"/>
      <c r="BJ1680" s="13"/>
      <c r="BK1680" s="13"/>
      <c r="BL1680" s="13"/>
      <c r="BM1680" s="13"/>
      <c r="BN1680" s="13"/>
    </row>
    <row r="1681" spans="1:66" x14ac:dyDescent="0.25">
      <c r="A1681" s="10"/>
      <c r="B1681" s="10"/>
      <c r="C1681" s="10"/>
      <c r="D1681" s="18"/>
      <c r="E1681" s="10"/>
      <c r="F1681" s="10"/>
      <c r="G1681" s="10"/>
      <c r="H1681" s="10"/>
      <c r="I1681" s="10"/>
      <c r="J1681" s="10"/>
      <c r="K1681" s="11"/>
      <c r="L1681" s="11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2"/>
      <c r="AS1681" s="12"/>
      <c r="AT1681" s="12"/>
      <c r="AU1681" s="12"/>
      <c r="AV1681" s="12"/>
      <c r="AW1681" s="12"/>
      <c r="AX1681" s="12"/>
      <c r="AY1681" s="12"/>
      <c r="AZ1681" s="12"/>
      <c r="BA1681" s="12"/>
      <c r="BB1681" s="12"/>
      <c r="BC1681" s="12"/>
      <c r="BD1681" s="12"/>
      <c r="BE1681" s="12"/>
      <c r="BF1681" s="12"/>
      <c r="BG1681" s="12"/>
      <c r="BH1681" s="12"/>
      <c r="BI1681" s="12"/>
      <c r="BJ1681" s="13"/>
      <c r="BK1681" s="13"/>
      <c r="BL1681" s="13"/>
      <c r="BM1681" s="13"/>
      <c r="BN1681" s="13"/>
    </row>
    <row r="1682" spans="1:66" x14ac:dyDescent="0.25">
      <c r="A1682" s="10"/>
      <c r="B1682" s="10"/>
      <c r="C1682" s="10"/>
      <c r="D1682" s="18"/>
      <c r="E1682" s="10"/>
      <c r="F1682" s="10"/>
      <c r="G1682" s="10"/>
      <c r="H1682" s="10"/>
      <c r="I1682" s="10"/>
      <c r="J1682" s="10"/>
      <c r="K1682" s="11"/>
      <c r="L1682" s="11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  <c r="AE1682" s="12"/>
      <c r="AF1682" s="12"/>
      <c r="AG1682" s="12"/>
      <c r="AH1682" s="12"/>
      <c r="AI1682" s="12"/>
      <c r="AJ1682" s="12"/>
      <c r="AK1682" s="12"/>
      <c r="AL1682" s="12"/>
      <c r="AM1682" s="12"/>
      <c r="AN1682" s="12"/>
      <c r="AO1682" s="12"/>
      <c r="AP1682" s="12"/>
      <c r="AQ1682" s="12"/>
      <c r="AR1682" s="12"/>
      <c r="AS1682" s="12"/>
      <c r="AT1682" s="12"/>
      <c r="AU1682" s="12"/>
      <c r="AV1682" s="12"/>
      <c r="AW1682" s="12"/>
      <c r="AX1682" s="12"/>
      <c r="AY1682" s="12"/>
      <c r="AZ1682" s="12"/>
      <c r="BA1682" s="12"/>
      <c r="BB1682" s="12"/>
      <c r="BC1682" s="12"/>
      <c r="BD1682" s="12"/>
      <c r="BE1682" s="12"/>
      <c r="BF1682" s="12"/>
      <c r="BG1682" s="12"/>
      <c r="BH1682" s="12"/>
      <c r="BI1682" s="12"/>
      <c r="BJ1682" s="13"/>
      <c r="BK1682" s="13"/>
      <c r="BL1682" s="13"/>
      <c r="BM1682" s="13"/>
      <c r="BN1682" s="13"/>
    </row>
    <row r="1683" spans="1:66" x14ac:dyDescent="0.25">
      <c r="A1683" s="10"/>
      <c r="B1683" s="10"/>
      <c r="C1683" s="10"/>
      <c r="D1683" s="18"/>
      <c r="E1683" s="10"/>
      <c r="F1683" s="10"/>
      <c r="G1683" s="10"/>
      <c r="H1683" s="10"/>
      <c r="I1683" s="10"/>
      <c r="J1683" s="10"/>
      <c r="K1683" s="11"/>
      <c r="L1683" s="11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2"/>
      <c r="AS1683" s="12"/>
      <c r="AT1683" s="12"/>
      <c r="AU1683" s="12"/>
      <c r="AV1683" s="12"/>
      <c r="AW1683" s="12"/>
      <c r="AX1683" s="12"/>
      <c r="AY1683" s="12"/>
      <c r="AZ1683" s="12"/>
      <c r="BA1683" s="12"/>
      <c r="BB1683" s="12"/>
      <c r="BC1683" s="12"/>
      <c r="BD1683" s="12"/>
      <c r="BE1683" s="12"/>
      <c r="BF1683" s="12"/>
      <c r="BG1683" s="12"/>
      <c r="BH1683" s="12"/>
      <c r="BI1683" s="12"/>
      <c r="BJ1683" s="13"/>
      <c r="BK1683" s="13"/>
      <c r="BL1683" s="13"/>
      <c r="BM1683" s="13"/>
      <c r="BN1683" s="13"/>
    </row>
    <row r="1684" spans="1:66" x14ac:dyDescent="0.25">
      <c r="A1684" s="10"/>
      <c r="B1684" s="10"/>
      <c r="C1684" s="10"/>
      <c r="D1684" s="18"/>
      <c r="E1684" s="10"/>
      <c r="F1684" s="10"/>
      <c r="G1684" s="10"/>
      <c r="H1684" s="10"/>
      <c r="I1684" s="10"/>
      <c r="J1684" s="10"/>
      <c r="K1684" s="11"/>
      <c r="L1684" s="11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12"/>
      <c r="AE1684" s="12"/>
      <c r="AF1684" s="12"/>
      <c r="AG1684" s="12"/>
      <c r="AH1684" s="12"/>
      <c r="AI1684" s="12"/>
      <c r="AJ1684" s="12"/>
      <c r="AK1684" s="12"/>
      <c r="AL1684" s="12"/>
      <c r="AM1684" s="12"/>
      <c r="AN1684" s="12"/>
      <c r="AO1684" s="12"/>
      <c r="AP1684" s="12"/>
      <c r="AQ1684" s="12"/>
      <c r="AR1684" s="12"/>
      <c r="AS1684" s="12"/>
      <c r="AT1684" s="12"/>
      <c r="AU1684" s="12"/>
      <c r="AV1684" s="12"/>
      <c r="AW1684" s="12"/>
      <c r="AX1684" s="12"/>
      <c r="AY1684" s="12"/>
      <c r="AZ1684" s="12"/>
      <c r="BA1684" s="12"/>
      <c r="BB1684" s="12"/>
      <c r="BC1684" s="12"/>
      <c r="BD1684" s="12"/>
      <c r="BE1684" s="12"/>
      <c r="BF1684" s="12"/>
      <c r="BG1684" s="12"/>
      <c r="BH1684" s="12"/>
      <c r="BI1684" s="12"/>
      <c r="BJ1684" s="13"/>
      <c r="BK1684" s="13"/>
      <c r="BL1684" s="13"/>
      <c r="BM1684" s="13"/>
      <c r="BN1684" s="13"/>
    </row>
    <row r="1685" spans="1:66" x14ac:dyDescent="0.25">
      <c r="A1685" s="10"/>
      <c r="B1685" s="10"/>
      <c r="C1685" s="10"/>
      <c r="D1685" s="18"/>
      <c r="E1685" s="10"/>
      <c r="F1685" s="10"/>
      <c r="G1685" s="10"/>
      <c r="H1685" s="10"/>
      <c r="I1685" s="10"/>
      <c r="J1685" s="10"/>
      <c r="K1685" s="11"/>
      <c r="L1685" s="11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2"/>
      <c r="AS1685" s="12"/>
      <c r="AT1685" s="12"/>
      <c r="AU1685" s="12"/>
      <c r="AV1685" s="12"/>
      <c r="AW1685" s="12"/>
      <c r="AX1685" s="12"/>
      <c r="AY1685" s="12"/>
      <c r="AZ1685" s="12"/>
      <c r="BA1685" s="12"/>
      <c r="BB1685" s="12"/>
      <c r="BC1685" s="12"/>
      <c r="BD1685" s="12"/>
      <c r="BE1685" s="12"/>
      <c r="BF1685" s="12"/>
      <c r="BG1685" s="12"/>
      <c r="BH1685" s="12"/>
      <c r="BI1685" s="12"/>
      <c r="BJ1685" s="13"/>
      <c r="BK1685" s="13"/>
      <c r="BL1685" s="13"/>
      <c r="BM1685" s="13"/>
      <c r="BN1685" s="13"/>
    </row>
    <row r="1686" spans="1:66" x14ac:dyDescent="0.25">
      <c r="A1686" s="10"/>
      <c r="B1686" s="10"/>
      <c r="C1686" s="10"/>
      <c r="D1686" s="18"/>
      <c r="E1686" s="10"/>
      <c r="F1686" s="10"/>
      <c r="G1686" s="10"/>
      <c r="H1686" s="10"/>
      <c r="I1686" s="10"/>
      <c r="J1686" s="10"/>
      <c r="K1686" s="11"/>
      <c r="L1686" s="11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2"/>
      <c r="AE1686" s="12"/>
      <c r="AF1686" s="12"/>
      <c r="AG1686" s="12"/>
      <c r="AH1686" s="12"/>
      <c r="AI1686" s="12"/>
      <c r="AJ1686" s="12"/>
      <c r="AK1686" s="12"/>
      <c r="AL1686" s="12"/>
      <c r="AM1686" s="12"/>
      <c r="AN1686" s="12"/>
      <c r="AO1686" s="12"/>
      <c r="AP1686" s="12"/>
      <c r="AQ1686" s="12"/>
      <c r="AR1686" s="12"/>
      <c r="AS1686" s="12"/>
      <c r="AT1686" s="12"/>
      <c r="AU1686" s="12"/>
      <c r="AV1686" s="12"/>
      <c r="AW1686" s="12"/>
      <c r="AX1686" s="12"/>
      <c r="AY1686" s="12"/>
      <c r="AZ1686" s="12"/>
      <c r="BA1686" s="12"/>
      <c r="BB1686" s="12"/>
      <c r="BC1686" s="12"/>
      <c r="BD1686" s="12"/>
      <c r="BE1686" s="12"/>
      <c r="BF1686" s="12"/>
      <c r="BG1686" s="12"/>
      <c r="BH1686" s="12"/>
      <c r="BI1686" s="12"/>
      <c r="BJ1686" s="13"/>
      <c r="BK1686" s="13"/>
      <c r="BL1686" s="13"/>
      <c r="BM1686" s="13"/>
      <c r="BN1686" s="13"/>
    </row>
    <row r="1687" spans="1:66" x14ac:dyDescent="0.25">
      <c r="A1687" s="10"/>
      <c r="B1687" s="10"/>
      <c r="C1687" s="10"/>
      <c r="D1687" s="18"/>
      <c r="E1687" s="10"/>
      <c r="F1687" s="10"/>
      <c r="G1687" s="10"/>
      <c r="H1687" s="10"/>
      <c r="I1687" s="10"/>
      <c r="J1687" s="10"/>
      <c r="K1687" s="11"/>
      <c r="L1687" s="11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2"/>
      <c r="AS1687" s="12"/>
      <c r="AT1687" s="12"/>
      <c r="AU1687" s="12"/>
      <c r="AV1687" s="12"/>
      <c r="AW1687" s="12"/>
      <c r="AX1687" s="12"/>
      <c r="AY1687" s="12"/>
      <c r="AZ1687" s="12"/>
      <c r="BA1687" s="12"/>
      <c r="BB1687" s="12"/>
      <c r="BC1687" s="12"/>
      <c r="BD1687" s="12"/>
      <c r="BE1687" s="12"/>
      <c r="BF1687" s="12"/>
      <c r="BG1687" s="12"/>
      <c r="BH1687" s="12"/>
      <c r="BI1687" s="12"/>
      <c r="BJ1687" s="13"/>
      <c r="BK1687" s="13"/>
      <c r="BL1687" s="13"/>
      <c r="BM1687" s="13"/>
      <c r="BN1687" s="13"/>
    </row>
    <row r="1688" spans="1:66" x14ac:dyDescent="0.25">
      <c r="A1688" s="10"/>
      <c r="B1688" s="10"/>
      <c r="C1688" s="10"/>
      <c r="D1688" s="18"/>
      <c r="E1688" s="10"/>
      <c r="F1688" s="10"/>
      <c r="G1688" s="10"/>
      <c r="H1688" s="10"/>
      <c r="I1688" s="10"/>
      <c r="J1688" s="10"/>
      <c r="K1688" s="11"/>
      <c r="L1688" s="11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  <c r="AA1688" s="12"/>
      <c r="AB1688" s="12"/>
      <c r="AC1688" s="12"/>
      <c r="AD1688" s="12"/>
      <c r="AE1688" s="12"/>
      <c r="AF1688" s="12"/>
      <c r="AG1688" s="12"/>
      <c r="AH1688" s="12"/>
      <c r="AI1688" s="12"/>
      <c r="AJ1688" s="12"/>
      <c r="AK1688" s="12"/>
      <c r="AL1688" s="12"/>
      <c r="AM1688" s="12"/>
      <c r="AN1688" s="12"/>
      <c r="AO1688" s="12"/>
      <c r="AP1688" s="12"/>
      <c r="AQ1688" s="12"/>
      <c r="AR1688" s="12"/>
      <c r="AS1688" s="12"/>
      <c r="AT1688" s="12"/>
      <c r="AU1688" s="12"/>
      <c r="AV1688" s="12"/>
      <c r="AW1688" s="12"/>
      <c r="AX1688" s="12"/>
      <c r="AY1688" s="12"/>
      <c r="AZ1688" s="12"/>
      <c r="BA1688" s="12"/>
      <c r="BB1688" s="12"/>
      <c r="BC1688" s="12"/>
      <c r="BD1688" s="12"/>
      <c r="BE1688" s="12"/>
      <c r="BF1688" s="12"/>
      <c r="BG1688" s="12"/>
      <c r="BH1688" s="12"/>
      <c r="BI1688" s="12"/>
      <c r="BJ1688" s="13"/>
      <c r="BK1688" s="13"/>
      <c r="BL1688" s="13"/>
      <c r="BM1688" s="13"/>
      <c r="BN1688" s="13"/>
    </row>
    <row r="1689" spans="1:66" x14ac:dyDescent="0.25">
      <c r="A1689" s="10"/>
      <c r="B1689" s="10"/>
      <c r="C1689" s="10"/>
      <c r="D1689" s="18"/>
      <c r="E1689" s="10"/>
      <c r="F1689" s="10"/>
      <c r="G1689" s="10"/>
      <c r="H1689" s="10"/>
      <c r="I1689" s="10"/>
      <c r="J1689" s="10"/>
      <c r="K1689" s="11"/>
      <c r="L1689" s="11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2"/>
      <c r="AS1689" s="12"/>
      <c r="AT1689" s="12"/>
      <c r="AU1689" s="12"/>
      <c r="AV1689" s="12"/>
      <c r="AW1689" s="12"/>
      <c r="AX1689" s="12"/>
      <c r="AY1689" s="12"/>
      <c r="AZ1689" s="12"/>
      <c r="BA1689" s="12"/>
      <c r="BB1689" s="12"/>
      <c r="BC1689" s="12"/>
      <c r="BD1689" s="12"/>
      <c r="BE1689" s="12"/>
      <c r="BF1689" s="12"/>
      <c r="BG1689" s="12"/>
      <c r="BH1689" s="12"/>
      <c r="BI1689" s="12"/>
      <c r="BJ1689" s="13"/>
      <c r="BK1689" s="13"/>
      <c r="BL1689" s="13"/>
      <c r="BM1689" s="13"/>
      <c r="BN1689" s="13"/>
    </row>
    <row r="1690" spans="1:66" x14ac:dyDescent="0.25">
      <c r="A1690" s="10"/>
      <c r="B1690" s="10"/>
      <c r="C1690" s="10"/>
      <c r="D1690" s="18"/>
      <c r="E1690" s="10"/>
      <c r="F1690" s="10"/>
      <c r="G1690" s="10"/>
      <c r="H1690" s="10"/>
      <c r="I1690" s="10"/>
      <c r="J1690" s="10"/>
      <c r="K1690" s="11"/>
      <c r="L1690" s="11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  <c r="AE1690" s="12"/>
      <c r="AF1690" s="12"/>
      <c r="AG1690" s="12"/>
      <c r="AH1690" s="12"/>
      <c r="AI1690" s="12"/>
      <c r="AJ1690" s="12"/>
      <c r="AK1690" s="12"/>
      <c r="AL1690" s="12"/>
      <c r="AM1690" s="12"/>
      <c r="AN1690" s="12"/>
      <c r="AO1690" s="12"/>
      <c r="AP1690" s="12"/>
      <c r="AQ1690" s="12"/>
      <c r="AR1690" s="12"/>
      <c r="AS1690" s="12"/>
      <c r="AT1690" s="12"/>
      <c r="AU1690" s="12"/>
      <c r="AV1690" s="12"/>
      <c r="AW1690" s="12"/>
      <c r="AX1690" s="12"/>
      <c r="AY1690" s="12"/>
      <c r="AZ1690" s="12"/>
      <c r="BA1690" s="12"/>
      <c r="BB1690" s="12"/>
      <c r="BC1690" s="12"/>
      <c r="BD1690" s="12"/>
      <c r="BE1690" s="12"/>
      <c r="BF1690" s="12"/>
      <c r="BG1690" s="12"/>
      <c r="BH1690" s="12"/>
      <c r="BI1690" s="12"/>
      <c r="BJ1690" s="13"/>
      <c r="BK1690" s="13"/>
      <c r="BL1690" s="13"/>
      <c r="BM1690" s="13"/>
      <c r="BN1690" s="13"/>
    </row>
    <row r="1691" spans="1:66" x14ac:dyDescent="0.25">
      <c r="A1691" s="10"/>
      <c r="B1691" s="10"/>
      <c r="C1691" s="10"/>
      <c r="D1691" s="18"/>
      <c r="E1691" s="10"/>
      <c r="F1691" s="10"/>
      <c r="G1691" s="10"/>
      <c r="H1691" s="10"/>
      <c r="I1691" s="10"/>
      <c r="J1691" s="10"/>
      <c r="K1691" s="11"/>
      <c r="L1691" s="11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2"/>
      <c r="AS1691" s="12"/>
      <c r="AT1691" s="12"/>
      <c r="AU1691" s="12"/>
      <c r="AV1691" s="12"/>
      <c r="AW1691" s="12"/>
      <c r="AX1691" s="12"/>
      <c r="AY1691" s="12"/>
      <c r="AZ1691" s="12"/>
      <c r="BA1691" s="12"/>
      <c r="BB1691" s="12"/>
      <c r="BC1691" s="12"/>
      <c r="BD1691" s="12"/>
      <c r="BE1691" s="12"/>
      <c r="BF1691" s="12"/>
      <c r="BG1691" s="12"/>
      <c r="BH1691" s="12"/>
      <c r="BI1691" s="12"/>
      <c r="BJ1691" s="13"/>
      <c r="BK1691" s="13"/>
      <c r="BL1691" s="13"/>
      <c r="BM1691" s="13"/>
      <c r="BN1691" s="13"/>
    </row>
    <row r="1692" spans="1:66" x14ac:dyDescent="0.25">
      <c r="A1692" s="10"/>
      <c r="B1692" s="10"/>
      <c r="C1692" s="10"/>
      <c r="D1692" s="18"/>
      <c r="E1692" s="10"/>
      <c r="F1692" s="10"/>
      <c r="G1692" s="10"/>
      <c r="H1692" s="10"/>
      <c r="I1692" s="10"/>
      <c r="J1692" s="10"/>
      <c r="K1692" s="11"/>
      <c r="L1692" s="11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  <c r="AE1692" s="12"/>
      <c r="AF1692" s="12"/>
      <c r="AG1692" s="12"/>
      <c r="AH1692" s="12"/>
      <c r="AI1692" s="12"/>
      <c r="AJ1692" s="12"/>
      <c r="AK1692" s="12"/>
      <c r="AL1692" s="12"/>
      <c r="AM1692" s="12"/>
      <c r="AN1692" s="12"/>
      <c r="AO1692" s="12"/>
      <c r="AP1692" s="12"/>
      <c r="AQ1692" s="12"/>
      <c r="AR1692" s="12"/>
      <c r="AS1692" s="12"/>
      <c r="AT1692" s="12"/>
      <c r="AU1692" s="12"/>
      <c r="AV1692" s="12"/>
      <c r="AW1692" s="12"/>
      <c r="AX1692" s="12"/>
      <c r="AY1692" s="12"/>
      <c r="AZ1692" s="12"/>
      <c r="BA1692" s="12"/>
      <c r="BB1692" s="12"/>
      <c r="BC1692" s="12"/>
      <c r="BD1692" s="12"/>
      <c r="BE1692" s="12"/>
      <c r="BF1692" s="12"/>
      <c r="BG1692" s="12"/>
      <c r="BH1692" s="12"/>
      <c r="BI1692" s="12"/>
      <c r="BJ1692" s="13"/>
      <c r="BK1692" s="13"/>
      <c r="BL1692" s="13"/>
      <c r="BM1692" s="13"/>
      <c r="BN1692" s="13"/>
    </row>
    <row r="1693" spans="1:66" x14ac:dyDescent="0.25">
      <c r="A1693" s="10"/>
      <c r="B1693" s="10"/>
      <c r="C1693" s="10"/>
      <c r="D1693" s="18"/>
      <c r="E1693" s="10"/>
      <c r="F1693" s="10"/>
      <c r="G1693" s="10"/>
      <c r="H1693" s="10"/>
      <c r="I1693" s="10"/>
      <c r="J1693" s="10"/>
      <c r="K1693" s="11"/>
      <c r="L1693" s="11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2"/>
      <c r="AS1693" s="12"/>
      <c r="AT1693" s="12"/>
      <c r="AU1693" s="12"/>
      <c r="AV1693" s="12"/>
      <c r="AW1693" s="12"/>
      <c r="AX1693" s="12"/>
      <c r="AY1693" s="12"/>
      <c r="AZ1693" s="12"/>
      <c r="BA1693" s="12"/>
      <c r="BB1693" s="12"/>
      <c r="BC1693" s="12"/>
      <c r="BD1693" s="12"/>
      <c r="BE1693" s="12"/>
      <c r="BF1693" s="12"/>
      <c r="BG1693" s="12"/>
      <c r="BH1693" s="12"/>
      <c r="BI1693" s="12"/>
      <c r="BJ1693" s="13"/>
      <c r="BK1693" s="13"/>
      <c r="BL1693" s="13"/>
      <c r="BM1693" s="13"/>
      <c r="BN1693" s="13"/>
    </row>
    <row r="1694" spans="1:66" x14ac:dyDescent="0.25">
      <c r="A1694" s="10"/>
      <c r="B1694" s="10"/>
      <c r="C1694" s="10"/>
      <c r="D1694" s="18"/>
      <c r="E1694" s="10"/>
      <c r="F1694" s="10"/>
      <c r="G1694" s="10"/>
      <c r="H1694" s="10"/>
      <c r="I1694" s="10"/>
      <c r="J1694" s="10"/>
      <c r="K1694" s="11"/>
      <c r="L1694" s="11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  <c r="AA1694" s="12"/>
      <c r="AB1694" s="12"/>
      <c r="AC1694" s="12"/>
      <c r="AD1694" s="12"/>
      <c r="AE1694" s="12"/>
      <c r="AF1694" s="12"/>
      <c r="AG1694" s="12"/>
      <c r="AH1694" s="12"/>
      <c r="AI1694" s="12"/>
      <c r="AJ1694" s="12"/>
      <c r="AK1694" s="12"/>
      <c r="AL1694" s="12"/>
      <c r="AM1694" s="12"/>
      <c r="AN1694" s="12"/>
      <c r="AO1694" s="12"/>
      <c r="AP1694" s="12"/>
      <c r="AQ1694" s="12"/>
      <c r="AR1694" s="12"/>
      <c r="AS1694" s="12"/>
      <c r="AT1694" s="12"/>
      <c r="AU1694" s="12"/>
      <c r="AV1694" s="12"/>
      <c r="AW1694" s="12"/>
      <c r="AX1694" s="12"/>
      <c r="AY1694" s="12"/>
      <c r="AZ1694" s="12"/>
      <c r="BA1694" s="12"/>
      <c r="BB1694" s="12"/>
      <c r="BC1694" s="12"/>
      <c r="BD1694" s="12"/>
      <c r="BE1694" s="12"/>
      <c r="BF1694" s="12"/>
      <c r="BG1694" s="12"/>
      <c r="BH1694" s="12"/>
      <c r="BI1694" s="12"/>
      <c r="BJ1694" s="13"/>
      <c r="BK1694" s="13"/>
      <c r="BL1694" s="13"/>
      <c r="BM1694" s="13"/>
      <c r="BN1694" s="13"/>
    </row>
    <row r="1695" spans="1:66" x14ac:dyDescent="0.25">
      <c r="A1695" s="10"/>
      <c r="B1695" s="10"/>
      <c r="C1695" s="10"/>
      <c r="D1695" s="18"/>
      <c r="E1695" s="10"/>
      <c r="F1695" s="10"/>
      <c r="G1695" s="10"/>
      <c r="H1695" s="10"/>
      <c r="I1695" s="10"/>
      <c r="J1695" s="10"/>
      <c r="K1695" s="11"/>
      <c r="L1695" s="11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2"/>
      <c r="AS1695" s="12"/>
      <c r="AT1695" s="12"/>
      <c r="AU1695" s="12"/>
      <c r="AV1695" s="12"/>
      <c r="AW1695" s="12"/>
      <c r="AX1695" s="12"/>
      <c r="AY1695" s="12"/>
      <c r="AZ1695" s="12"/>
      <c r="BA1695" s="12"/>
      <c r="BB1695" s="12"/>
      <c r="BC1695" s="12"/>
      <c r="BD1695" s="12"/>
      <c r="BE1695" s="12"/>
      <c r="BF1695" s="12"/>
      <c r="BG1695" s="12"/>
      <c r="BH1695" s="12"/>
      <c r="BI1695" s="12"/>
      <c r="BJ1695" s="13"/>
      <c r="BK1695" s="13"/>
      <c r="BL1695" s="13"/>
      <c r="BM1695" s="13"/>
      <c r="BN1695" s="13"/>
    </row>
    <row r="1696" spans="1:66" x14ac:dyDescent="0.25">
      <c r="A1696" s="10"/>
      <c r="B1696" s="10"/>
      <c r="C1696" s="10"/>
      <c r="D1696" s="18"/>
      <c r="E1696" s="10"/>
      <c r="F1696" s="10"/>
      <c r="G1696" s="10"/>
      <c r="H1696" s="10"/>
      <c r="I1696" s="10"/>
      <c r="J1696" s="10"/>
      <c r="K1696" s="11"/>
      <c r="L1696" s="11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12"/>
      <c r="AE1696" s="12"/>
      <c r="AF1696" s="12"/>
      <c r="AG1696" s="12"/>
      <c r="AH1696" s="12"/>
      <c r="AI1696" s="12"/>
      <c r="AJ1696" s="12"/>
      <c r="AK1696" s="12"/>
      <c r="AL1696" s="12"/>
      <c r="AM1696" s="12"/>
      <c r="AN1696" s="12"/>
      <c r="AO1696" s="12"/>
      <c r="AP1696" s="12"/>
      <c r="AQ1696" s="12"/>
      <c r="AR1696" s="12"/>
      <c r="AS1696" s="12"/>
      <c r="AT1696" s="12"/>
      <c r="AU1696" s="12"/>
      <c r="AV1696" s="12"/>
      <c r="AW1696" s="12"/>
      <c r="AX1696" s="12"/>
      <c r="AY1696" s="12"/>
      <c r="AZ1696" s="12"/>
      <c r="BA1696" s="12"/>
      <c r="BB1696" s="12"/>
      <c r="BC1696" s="12"/>
      <c r="BD1696" s="12"/>
      <c r="BE1696" s="12"/>
      <c r="BF1696" s="12"/>
      <c r="BG1696" s="12"/>
      <c r="BH1696" s="12"/>
      <c r="BI1696" s="12"/>
      <c r="BJ1696" s="13"/>
      <c r="BK1696" s="13"/>
      <c r="BL1696" s="13"/>
      <c r="BM1696" s="13"/>
      <c r="BN1696" s="13"/>
    </row>
    <row r="1697" spans="1:66" x14ac:dyDescent="0.25">
      <c r="A1697" s="10"/>
      <c r="B1697" s="10"/>
      <c r="C1697" s="10"/>
      <c r="D1697" s="18"/>
      <c r="E1697" s="10"/>
      <c r="F1697" s="10"/>
      <c r="G1697" s="10"/>
      <c r="H1697" s="10"/>
      <c r="I1697" s="10"/>
      <c r="J1697" s="10"/>
      <c r="K1697" s="11"/>
      <c r="L1697" s="11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2"/>
      <c r="AS1697" s="12"/>
      <c r="AT1697" s="12"/>
      <c r="AU1697" s="12"/>
      <c r="AV1697" s="12"/>
      <c r="AW1697" s="12"/>
      <c r="AX1697" s="12"/>
      <c r="AY1697" s="12"/>
      <c r="AZ1697" s="12"/>
      <c r="BA1697" s="12"/>
      <c r="BB1697" s="12"/>
      <c r="BC1697" s="12"/>
      <c r="BD1697" s="12"/>
      <c r="BE1697" s="12"/>
      <c r="BF1697" s="12"/>
      <c r="BG1697" s="12"/>
      <c r="BH1697" s="12"/>
      <c r="BI1697" s="12"/>
      <c r="BJ1697" s="13"/>
      <c r="BK1697" s="13"/>
      <c r="BL1697" s="13"/>
      <c r="BM1697" s="13"/>
      <c r="BN1697" s="13"/>
    </row>
    <row r="1698" spans="1:66" x14ac:dyDescent="0.25">
      <c r="A1698" s="10"/>
      <c r="B1698" s="10"/>
      <c r="C1698" s="10"/>
      <c r="D1698" s="18"/>
      <c r="E1698" s="10"/>
      <c r="F1698" s="10"/>
      <c r="G1698" s="10"/>
      <c r="H1698" s="10"/>
      <c r="I1698" s="10"/>
      <c r="J1698" s="10"/>
      <c r="K1698" s="11"/>
      <c r="L1698" s="11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  <c r="AA1698" s="12"/>
      <c r="AB1698" s="12"/>
      <c r="AC1698" s="12"/>
      <c r="AD1698" s="12"/>
      <c r="AE1698" s="12"/>
      <c r="AF1698" s="12"/>
      <c r="AG1698" s="12"/>
      <c r="AH1698" s="12"/>
      <c r="AI1698" s="12"/>
      <c r="AJ1698" s="12"/>
      <c r="AK1698" s="12"/>
      <c r="AL1698" s="12"/>
      <c r="AM1698" s="12"/>
      <c r="AN1698" s="12"/>
      <c r="AO1698" s="12"/>
      <c r="AP1698" s="12"/>
      <c r="AQ1698" s="12"/>
      <c r="AR1698" s="12"/>
      <c r="AS1698" s="12"/>
      <c r="AT1698" s="12"/>
      <c r="AU1698" s="12"/>
      <c r="AV1698" s="12"/>
      <c r="AW1698" s="12"/>
      <c r="AX1698" s="12"/>
      <c r="AY1698" s="12"/>
      <c r="AZ1698" s="12"/>
      <c r="BA1698" s="12"/>
      <c r="BB1698" s="12"/>
      <c r="BC1698" s="12"/>
      <c r="BD1698" s="12"/>
      <c r="BE1698" s="12"/>
      <c r="BF1698" s="12"/>
      <c r="BG1698" s="12"/>
      <c r="BH1698" s="12"/>
      <c r="BI1698" s="12"/>
      <c r="BJ1698" s="13"/>
      <c r="BK1698" s="13"/>
      <c r="BL1698" s="13"/>
      <c r="BM1698" s="13"/>
      <c r="BN1698" s="13"/>
    </row>
    <row r="1699" spans="1:66" x14ac:dyDescent="0.25">
      <c r="A1699" s="10"/>
      <c r="B1699" s="10"/>
      <c r="C1699" s="10"/>
      <c r="D1699" s="18"/>
      <c r="E1699" s="10"/>
      <c r="F1699" s="10"/>
      <c r="G1699" s="10"/>
      <c r="H1699" s="10"/>
      <c r="I1699" s="10"/>
      <c r="J1699" s="10"/>
      <c r="K1699" s="11"/>
      <c r="L1699" s="11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2"/>
      <c r="AS1699" s="12"/>
      <c r="AT1699" s="12"/>
      <c r="AU1699" s="12"/>
      <c r="AV1699" s="12"/>
      <c r="AW1699" s="12"/>
      <c r="AX1699" s="12"/>
      <c r="AY1699" s="12"/>
      <c r="AZ1699" s="12"/>
      <c r="BA1699" s="12"/>
      <c r="BB1699" s="12"/>
      <c r="BC1699" s="12"/>
      <c r="BD1699" s="12"/>
      <c r="BE1699" s="12"/>
      <c r="BF1699" s="12"/>
      <c r="BG1699" s="12"/>
      <c r="BH1699" s="12"/>
      <c r="BI1699" s="12"/>
      <c r="BJ1699" s="13"/>
      <c r="BK1699" s="13"/>
      <c r="BL1699" s="13"/>
      <c r="BM1699" s="13"/>
      <c r="BN1699" s="13"/>
    </row>
    <row r="1700" spans="1:66" x14ac:dyDescent="0.25">
      <c r="A1700" s="10"/>
      <c r="B1700" s="10"/>
      <c r="C1700" s="10"/>
      <c r="D1700" s="18"/>
      <c r="E1700" s="10"/>
      <c r="F1700" s="10"/>
      <c r="G1700" s="10"/>
      <c r="H1700" s="10"/>
      <c r="I1700" s="10"/>
      <c r="J1700" s="10"/>
      <c r="K1700" s="11"/>
      <c r="L1700" s="11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  <c r="AA1700" s="12"/>
      <c r="AB1700" s="12"/>
      <c r="AC1700" s="12"/>
      <c r="AD1700" s="12"/>
      <c r="AE1700" s="12"/>
      <c r="AF1700" s="12"/>
      <c r="AG1700" s="12"/>
      <c r="AH1700" s="12"/>
      <c r="AI1700" s="12"/>
      <c r="AJ1700" s="12"/>
      <c r="AK1700" s="12"/>
      <c r="AL1700" s="12"/>
      <c r="AM1700" s="12"/>
      <c r="AN1700" s="12"/>
      <c r="AO1700" s="12"/>
      <c r="AP1700" s="12"/>
      <c r="AQ1700" s="12"/>
      <c r="AR1700" s="12"/>
      <c r="AS1700" s="12"/>
      <c r="AT1700" s="12"/>
      <c r="AU1700" s="12"/>
      <c r="AV1700" s="12"/>
      <c r="AW1700" s="12"/>
      <c r="AX1700" s="12"/>
      <c r="AY1700" s="12"/>
      <c r="AZ1700" s="12"/>
      <c r="BA1700" s="12"/>
      <c r="BB1700" s="12"/>
      <c r="BC1700" s="12"/>
      <c r="BD1700" s="12"/>
      <c r="BE1700" s="12"/>
      <c r="BF1700" s="12"/>
      <c r="BG1700" s="12"/>
      <c r="BH1700" s="12"/>
      <c r="BI1700" s="12"/>
      <c r="BJ1700" s="13"/>
      <c r="BK1700" s="13"/>
      <c r="BL1700" s="13"/>
      <c r="BM1700" s="13"/>
      <c r="BN1700" s="13"/>
    </row>
    <row r="1701" spans="1:66" x14ac:dyDescent="0.25">
      <c r="A1701" s="10"/>
      <c r="B1701" s="10"/>
      <c r="C1701" s="10"/>
      <c r="D1701" s="18"/>
      <c r="E1701" s="10"/>
      <c r="F1701" s="10"/>
      <c r="G1701" s="10"/>
      <c r="H1701" s="10"/>
      <c r="I1701" s="10"/>
      <c r="J1701" s="10"/>
      <c r="K1701" s="11"/>
      <c r="L1701" s="11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2"/>
      <c r="AS1701" s="12"/>
      <c r="AT1701" s="12"/>
      <c r="AU1701" s="12"/>
      <c r="AV1701" s="12"/>
      <c r="AW1701" s="12"/>
      <c r="AX1701" s="12"/>
      <c r="AY1701" s="12"/>
      <c r="AZ1701" s="12"/>
      <c r="BA1701" s="12"/>
      <c r="BB1701" s="12"/>
      <c r="BC1701" s="12"/>
      <c r="BD1701" s="12"/>
      <c r="BE1701" s="12"/>
      <c r="BF1701" s="12"/>
      <c r="BG1701" s="12"/>
      <c r="BH1701" s="12"/>
      <c r="BI1701" s="12"/>
      <c r="BJ1701" s="13"/>
      <c r="BK1701" s="13"/>
      <c r="BL1701" s="13"/>
      <c r="BM1701" s="13"/>
      <c r="BN1701" s="13"/>
    </row>
    <row r="1702" spans="1:66" x14ac:dyDescent="0.25">
      <c r="A1702" s="10"/>
      <c r="B1702" s="10"/>
      <c r="C1702" s="10"/>
      <c r="D1702" s="18"/>
      <c r="E1702" s="10"/>
      <c r="F1702" s="10"/>
      <c r="G1702" s="10"/>
      <c r="H1702" s="10"/>
      <c r="I1702" s="10"/>
      <c r="J1702" s="10"/>
      <c r="K1702" s="11"/>
      <c r="L1702" s="11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12"/>
      <c r="AE1702" s="12"/>
      <c r="AF1702" s="12"/>
      <c r="AG1702" s="12"/>
      <c r="AH1702" s="12"/>
      <c r="AI1702" s="12"/>
      <c r="AJ1702" s="12"/>
      <c r="AK1702" s="12"/>
      <c r="AL1702" s="12"/>
      <c r="AM1702" s="12"/>
      <c r="AN1702" s="12"/>
      <c r="AO1702" s="12"/>
      <c r="AP1702" s="12"/>
      <c r="AQ1702" s="12"/>
      <c r="AR1702" s="12"/>
      <c r="AS1702" s="12"/>
      <c r="AT1702" s="12"/>
      <c r="AU1702" s="12"/>
      <c r="AV1702" s="12"/>
      <c r="AW1702" s="12"/>
      <c r="AX1702" s="12"/>
      <c r="AY1702" s="12"/>
      <c r="AZ1702" s="12"/>
      <c r="BA1702" s="12"/>
      <c r="BB1702" s="12"/>
      <c r="BC1702" s="12"/>
      <c r="BD1702" s="12"/>
      <c r="BE1702" s="12"/>
      <c r="BF1702" s="12"/>
      <c r="BG1702" s="12"/>
      <c r="BH1702" s="12"/>
      <c r="BI1702" s="12"/>
      <c r="BJ1702" s="13"/>
      <c r="BK1702" s="13"/>
      <c r="BL1702" s="13"/>
      <c r="BM1702" s="13"/>
      <c r="BN1702" s="13"/>
    </row>
    <row r="1703" spans="1:66" x14ac:dyDescent="0.25">
      <c r="A1703" s="10"/>
      <c r="B1703" s="10"/>
      <c r="C1703" s="10"/>
      <c r="D1703" s="18"/>
      <c r="E1703" s="10"/>
      <c r="F1703" s="10"/>
      <c r="G1703" s="10"/>
      <c r="H1703" s="10"/>
      <c r="I1703" s="10"/>
      <c r="J1703" s="10"/>
      <c r="K1703" s="11"/>
      <c r="L1703" s="11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2"/>
      <c r="AS1703" s="12"/>
      <c r="AT1703" s="12"/>
      <c r="AU1703" s="12"/>
      <c r="AV1703" s="12"/>
      <c r="AW1703" s="12"/>
      <c r="AX1703" s="12"/>
      <c r="AY1703" s="12"/>
      <c r="AZ1703" s="12"/>
      <c r="BA1703" s="12"/>
      <c r="BB1703" s="12"/>
      <c r="BC1703" s="12"/>
      <c r="BD1703" s="12"/>
      <c r="BE1703" s="12"/>
      <c r="BF1703" s="12"/>
      <c r="BG1703" s="12"/>
      <c r="BH1703" s="12"/>
      <c r="BI1703" s="12"/>
      <c r="BJ1703" s="13"/>
      <c r="BK1703" s="13"/>
      <c r="BL1703" s="13"/>
      <c r="BM1703" s="13"/>
      <c r="BN1703" s="13"/>
    </row>
    <row r="1704" spans="1:66" x14ac:dyDescent="0.25">
      <c r="A1704" s="10"/>
      <c r="B1704" s="10"/>
      <c r="C1704" s="10"/>
      <c r="D1704" s="18"/>
      <c r="E1704" s="10"/>
      <c r="F1704" s="10"/>
      <c r="G1704" s="10"/>
      <c r="H1704" s="10"/>
      <c r="I1704" s="10"/>
      <c r="J1704" s="10"/>
      <c r="K1704" s="11"/>
      <c r="L1704" s="11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  <c r="AA1704" s="12"/>
      <c r="AB1704" s="12"/>
      <c r="AC1704" s="12"/>
      <c r="AD1704" s="12"/>
      <c r="AE1704" s="12"/>
      <c r="AF1704" s="12"/>
      <c r="AG1704" s="12"/>
      <c r="AH1704" s="12"/>
      <c r="AI1704" s="12"/>
      <c r="AJ1704" s="12"/>
      <c r="AK1704" s="12"/>
      <c r="AL1704" s="12"/>
      <c r="AM1704" s="12"/>
      <c r="AN1704" s="12"/>
      <c r="AO1704" s="12"/>
      <c r="AP1704" s="12"/>
      <c r="AQ1704" s="12"/>
      <c r="AR1704" s="12"/>
      <c r="AS1704" s="12"/>
      <c r="AT1704" s="12"/>
      <c r="AU1704" s="12"/>
      <c r="AV1704" s="12"/>
      <c r="AW1704" s="12"/>
      <c r="AX1704" s="12"/>
      <c r="AY1704" s="12"/>
      <c r="AZ1704" s="12"/>
      <c r="BA1704" s="12"/>
      <c r="BB1704" s="12"/>
      <c r="BC1704" s="12"/>
      <c r="BD1704" s="12"/>
      <c r="BE1704" s="12"/>
      <c r="BF1704" s="12"/>
      <c r="BG1704" s="12"/>
      <c r="BH1704" s="12"/>
      <c r="BI1704" s="12"/>
      <c r="BJ1704" s="13"/>
      <c r="BK1704" s="13"/>
      <c r="BL1704" s="13"/>
      <c r="BM1704" s="13"/>
      <c r="BN1704" s="13"/>
    </row>
    <row r="1705" spans="1:66" x14ac:dyDescent="0.25">
      <c r="A1705" s="10"/>
      <c r="B1705" s="10"/>
      <c r="C1705" s="10"/>
      <c r="D1705" s="18"/>
      <c r="E1705" s="10"/>
      <c r="F1705" s="10"/>
      <c r="G1705" s="10"/>
      <c r="H1705" s="10"/>
      <c r="I1705" s="10"/>
      <c r="J1705" s="10"/>
      <c r="K1705" s="11"/>
      <c r="L1705" s="11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2"/>
      <c r="AS1705" s="12"/>
      <c r="AT1705" s="12"/>
      <c r="AU1705" s="12"/>
      <c r="AV1705" s="12"/>
      <c r="AW1705" s="12"/>
      <c r="AX1705" s="12"/>
      <c r="AY1705" s="12"/>
      <c r="AZ1705" s="12"/>
      <c r="BA1705" s="12"/>
      <c r="BB1705" s="12"/>
      <c r="BC1705" s="12"/>
      <c r="BD1705" s="12"/>
      <c r="BE1705" s="12"/>
      <c r="BF1705" s="12"/>
      <c r="BG1705" s="12"/>
      <c r="BH1705" s="12"/>
      <c r="BI1705" s="12"/>
      <c r="BJ1705" s="13"/>
      <c r="BK1705" s="13"/>
      <c r="BL1705" s="13"/>
      <c r="BM1705" s="13"/>
      <c r="BN1705" s="13"/>
    </row>
    <row r="1706" spans="1:66" x14ac:dyDescent="0.25">
      <c r="A1706" s="10"/>
      <c r="B1706" s="10"/>
      <c r="C1706" s="10"/>
      <c r="D1706" s="18"/>
      <c r="E1706" s="10"/>
      <c r="F1706" s="10"/>
      <c r="G1706" s="10"/>
      <c r="H1706" s="10"/>
      <c r="I1706" s="10"/>
      <c r="J1706" s="10"/>
      <c r="K1706" s="11"/>
      <c r="L1706" s="11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  <c r="AA1706" s="12"/>
      <c r="AB1706" s="12"/>
      <c r="AC1706" s="12"/>
      <c r="AD1706" s="12"/>
      <c r="AE1706" s="12"/>
      <c r="AF1706" s="12"/>
      <c r="AG1706" s="12"/>
      <c r="AH1706" s="12"/>
      <c r="AI1706" s="12"/>
      <c r="AJ1706" s="12"/>
      <c r="AK1706" s="12"/>
      <c r="AL1706" s="12"/>
      <c r="AM1706" s="12"/>
      <c r="AN1706" s="12"/>
      <c r="AO1706" s="12"/>
      <c r="AP1706" s="12"/>
      <c r="AQ1706" s="12"/>
      <c r="AR1706" s="12"/>
      <c r="AS1706" s="12"/>
      <c r="AT1706" s="12"/>
      <c r="AU1706" s="12"/>
      <c r="AV1706" s="12"/>
      <c r="AW1706" s="12"/>
      <c r="AX1706" s="12"/>
      <c r="AY1706" s="12"/>
      <c r="AZ1706" s="12"/>
      <c r="BA1706" s="12"/>
      <c r="BB1706" s="12"/>
      <c r="BC1706" s="12"/>
      <c r="BD1706" s="12"/>
      <c r="BE1706" s="12"/>
      <c r="BF1706" s="12"/>
      <c r="BG1706" s="12"/>
      <c r="BH1706" s="12"/>
      <c r="BI1706" s="12"/>
      <c r="BJ1706" s="13"/>
      <c r="BK1706" s="13"/>
      <c r="BL1706" s="13"/>
      <c r="BM1706" s="13"/>
      <c r="BN1706" s="13"/>
    </row>
    <row r="1707" spans="1:66" x14ac:dyDescent="0.25">
      <c r="A1707" s="10"/>
      <c r="B1707" s="10"/>
      <c r="C1707" s="10"/>
      <c r="D1707" s="18"/>
      <c r="E1707" s="10"/>
      <c r="F1707" s="10"/>
      <c r="G1707" s="10"/>
      <c r="H1707" s="10"/>
      <c r="I1707" s="10"/>
      <c r="J1707" s="10"/>
      <c r="K1707" s="11"/>
      <c r="L1707" s="11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2"/>
      <c r="AS1707" s="12"/>
      <c r="AT1707" s="12"/>
      <c r="AU1707" s="12"/>
      <c r="AV1707" s="12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12"/>
      <c r="BG1707" s="12"/>
      <c r="BH1707" s="12"/>
      <c r="BI1707" s="12"/>
      <c r="BJ1707" s="13"/>
      <c r="BK1707" s="13"/>
      <c r="BL1707" s="13"/>
      <c r="BM1707" s="13"/>
      <c r="BN1707" s="13"/>
    </row>
    <row r="1708" spans="1:66" x14ac:dyDescent="0.25">
      <c r="A1708" s="10"/>
      <c r="B1708" s="10"/>
      <c r="C1708" s="10"/>
      <c r="D1708" s="18"/>
      <c r="E1708" s="10"/>
      <c r="F1708" s="10"/>
      <c r="G1708" s="10"/>
      <c r="H1708" s="10"/>
      <c r="I1708" s="10"/>
      <c r="J1708" s="10"/>
      <c r="K1708" s="11"/>
      <c r="L1708" s="11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12"/>
      <c r="AE1708" s="12"/>
      <c r="AF1708" s="12"/>
      <c r="AG1708" s="12"/>
      <c r="AH1708" s="12"/>
      <c r="AI1708" s="12"/>
      <c r="AJ1708" s="12"/>
      <c r="AK1708" s="12"/>
      <c r="AL1708" s="12"/>
      <c r="AM1708" s="12"/>
      <c r="AN1708" s="12"/>
      <c r="AO1708" s="12"/>
      <c r="AP1708" s="12"/>
      <c r="AQ1708" s="12"/>
      <c r="AR1708" s="12"/>
      <c r="AS1708" s="12"/>
      <c r="AT1708" s="12"/>
      <c r="AU1708" s="12"/>
      <c r="AV1708" s="12"/>
      <c r="AW1708" s="12"/>
      <c r="AX1708" s="12"/>
      <c r="AY1708" s="12"/>
      <c r="AZ1708" s="12"/>
      <c r="BA1708" s="12"/>
      <c r="BB1708" s="12"/>
      <c r="BC1708" s="12"/>
      <c r="BD1708" s="12"/>
      <c r="BE1708" s="12"/>
      <c r="BF1708" s="12"/>
      <c r="BG1708" s="12"/>
      <c r="BH1708" s="12"/>
      <c r="BI1708" s="12"/>
      <c r="BJ1708" s="13"/>
      <c r="BK1708" s="13"/>
      <c r="BL1708" s="13"/>
      <c r="BM1708" s="13"/>
      <c r="BN1708" s="13"/>
    </row>
    <row r="1709" spans="1:66" x14ac:dyDescent="0.25">
      <c r="A1709" s="10"/>
      <c r="B1709" s="10"/>
      <c r="C1709" s="10"/>
      <c r="D1709" s="18"/>
      <c r="E1709" s="10"/>
      <c r="F1709" s="10"/>
      <c r="G1709" s="10"/>
      <c r="H1709" s="10"/>
      <c r="I1709" s="10"/>
      <c r="J1709" s="10"/>
      <c r="K1709" s="11"/>
      <c r="L1709" s="11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2"/>
      <c r="AS1709" s="12"/>
      <c r="AT1709" s="12"/>
      <c r="AU1709" s="12"/>
      <c r="AV1709" s="12"/>
      <c r="AW1709" s="12"/>
      <c r="AX1709" s="12"/>
      <c r="AY1709" s="12"/>
      <c r="AZ1709" s="12"/>
      <c r="BA1709" s="12"/>
      <c r="BB1709" s="12"/>
      <c r="BC1709" s="12"/>
      <c r="BD1709" s="12"/>
      <c r="BE1709" s="12"/>
      <c r="BF1709" s="12"/>
      <c r="BG1709" s="12"/>
      <c r="BH1709" s="12"/>
      <c r="BI1709" s="12"/>
      <c r="BJ1709" s="13"/>
      <c r="BK1709" s="13"/>
      <c r="BL1709" s="13"/>
      <c r="BM1709" s="13"/>
      <c r="BN1709" s="13"/>
    </row>
    <row r="1710" spans="1:66" x14ac:dyDescent="0.25">
      <c r="A1710" s="10"/>
      <c r="B1710" s="10"/>
      <c r="C1710" s="10"/>
      <c r="D1710" s="18"/>
      <c r="E1710" s="10"/>
      <c r="F1710" s="10"/>
      <c r="G1710" s="10"/>
      <c r="H1710" s="10"/>
      <c r="I1710" s="10"/>
      <c r="J1710" s="10"/>
      <c r="K1710" s="11"/>
      <c r="L1710" s="11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  <c r="AA1710" s="12"/>
      <c r="AB1710" s="12"/>
      <c r="AC1710" s="12"/>
      <c r="AD1710" s="12"/>
      <c r="AE1710" s="12"/>
      <c r="AF1710" s="12"/>
      <c r="AG1710" s="12"/>
      <c r="AH1710" s="12"/>
      <c r="AI1710" s="12"/>
      <c r="AJ1710" s="12"/>
      <c r="AK1710" s="12"/>
      <c r="AL1710" s="12"/>
      <c r="AM1710" s="12"/>
      <c r="AN1710" s="12"/>
      <c r="AO1710" s="12"/>
      <c r="AP1710" s="12"/>
      <c r="AQ1710" s="12"/>
      <c r="AR1710" s="12"/>
      <c r="AS1710" s="12"/>
      <c r="AT1710" s="12"/>
      <c r="AU1710" s="12"/>
      <c r="AV1710" s="12"/>
      <c r="AW1710" s="12"/>
      <c r="AX1710" s="12"/>
      <c r="AY1710" s="12"/>
      <c r="AZ1710" s="12"/>
      <c r="BA1710" s="12"/>
      <c r="BB1710" s="12"/>
      <c r="BC1710" s="12"/>
      <c r="BD1710" s="12"/>
      <c r="BE1710" s="12"/>
      <c r="BF1710" s="12"/>
      <c r="BG1710" s="12"/>
      <c r="BH1710" s="12"/>
      <c r="BI1710" s="12"/>
      <c r="BJ1710" s="13"/>
      <c r="BK1710" s="13"/>
      <c r="BL1710" s="13"/>
      <c r="BM1710" s="13"/>
      <c r="BN1710" s="13"/>
    </row>
    <row r="1711" spans="1:66" x14ac:dyDescent="0.25">
      <c r="A1711" s="10"/>
      <c r="B1711" s="10"/>
      <c r="C1711" s="10"/>
      <c r="D1711" s="18"/>
      <c r="E1711" s="10"/>
      <c r="F1711" s="10"/>
      <c r="G1711" s="10"/>
      <c r="H1711" s="10"/>
      <c r="I1711" s="10"/>
      <c r="J1711" s="10"/>
      <c r="K1711" s="11"/>
      <c r="L1711" s="11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2"/>
      <c r="AS1711" s="12"/>
      <c r="AT1711" s="12"/>
      <c r="AU1711" s="12"/>
      <c r="AV1711" s="12"/>
      <c r="AW1711" s="12"/>
      <c r="AX1711" s="12"/>
      <c r="AY1711" s="12"/>
      <c r="AZ1711" s="12"/>
      <c r="BA1711" s="12"/>
      <c r="BB1711" s="12"/>
      <c r="BC1711" s="12"/>
      <c r="BD1711" s="12"/>
      <c r="BE1711" s="12"/>
      <c r="BF1711" s="12"/>
      <c r="BG1711" s="12"/>
      <c r="BH1711" s="12"/>
      <c r="BI1711" s="12"/>
      <c r="BJ1711" s="13"/>
      <c r="BK1711" s="13"/>
      <c r="BL1711" s="13"/>
      <c r="BM1711" s="13"/>
      <c r="BN1711" s="13"/>
    </row>
    <row r="1712" spans="1:66" x14ac:dyDescent="0.25">
      <c r="A1712" s="10"/>
      <c r="B1712" s="10"/>
      <c r="C1712" s="10"/>
      <c r="D1712" s="18"/>
      <c r="E1712" s="10"/>
      <c r="F1712" s="10"/>
      <c r="G1712" s="10"/>
      <c r="H1712" s="10"/>
      <c r="I1712" s="10"/>
      <c r="J1712" s="10"/>
      <c r="K1712" s="11"/>
      <c r="L1712" s="11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  <c r="AA1712" s="12"/>
      <c r="AB1712" s="12"/>
      <c r="AC1712" s="12"/>
      <c r="AD1712" s="12"/>
      <c r="AE1712" s="12"/>
      <c r="AF1712" s="12"/>
      <c r="AG1712" s="12"/>
      <c r="AH1712" s="12"/>
      <c r="AI1712" s="12"/>
      <c r="AJ1712" s="12"/>
      <c r="AK1712" s="12"/>
      <c r="AL1712" s="12"/>
      <c r="AM1712" s="12"/>
      <c r="AN1712" s="12"/>
      <c r="AO1712" s="12"/>
      <c r="AP1712" s="12"/>
      <c r="AQ1712" s="12"/>
      <c r="AR1712" s="12"/>
      <c r="AS1712" s="12"/>
      <c r="AT1712" s="12"/>
      <c r="AU1712" s="12"/>
      <c r="AV1712" s="12"/>
      <c r="AW1712" s="12"/>
      <c r="AX1712" s="12"/>
      <c r="AY1712" s="12"/>
      <c r="AZ1712" s="12"/>
      <c r="BA1712" s="12"/>
      <c r="BB1712" s="12"/>
      <c r="BC1712" s="12"/>
      <c r="BD1712" s="12"/>
      <c r="BE1712" s="12"/>
      <c r="BF1712" s="12"/>
      <c r="BG1712" s="12"/>
      <c r="BH1712" s="12"/>
      <c r="BI1712" s="12"/>
      <c r="BJ1712" s="13"/>
      <c r="BK1712" s="13"/>
      <c r="BL1712" s="13"/>
      <c r="BM1712" s="13"/>
      <c r="BN1712" s="13"/>
    </row>
    <row r="1713" spans="1:66" x14ac:dyDescent="0.25">
      <c r="A1713" s="10"/>
      <c r="B1713" s="10"/>
      <c r="C1713" s="10"/>
      <c r="D1713" s="18"/>
      <c r="E1713" s="10"/>
      <c r="F1713" s="10"/>
      <c r="G1713" s="10"/>
      <c r="H1713" s="10"/>
      <c r="I1713" s="10"/>
      <c r="J1713" s="10"/>
      <c r="K1713" s="11"/>
      <c r="L1713" s="11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2"/>
      <c r="AS1713" s="12"/>
      <c r="AT1713" s="12"/>
      <c r="AU1713" s="12"/>
      <c r="AV1713" s="12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12"/>
      <c r="BG1713" s="12"/>
      <c r="BH1713" s="12"/>
      <c r="BI1713" s="12"/>
      <c r="BJ1713" s="13"/>
      <c r="BK1713" s="13"/>
      <c r="BL1713" s="13"/>
      <c r="BM1713" s="13"/>
      <c r="BN1713" s="13"/>
    </row>
    <row r="1714" spans="1:66" x14ac:dyDescent="0.25">
      <c r="A1714" s="10"/>
      <c r="B1714" s="10"/>
      <c r="C1714" s="10"/>
      <c r="D1714" s="18"/>
      <c r="E1714" s="10"/>
      <c r="F1714" s="10"/>
      <c r="G1714" s="10"/>
      <c r="H1714" s="10"/>
      <c r="I1714" s="10"/>
      <c r="J1714" s="10"/>
      <c r="K1714" s="11"/>
      <c r="L1714" s="11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12"/>
      <c r="AE1714" s="12"/>
      <c r="AF1714" s="12"/>
      <c r="AG1714" s="12"/>
      <c r="AH1714" s="12"/>
      <c r="AI1714" s="12"/>
      <c r="AJ1714" s="12"/>
      <c r="AK1714" s="12"/>
      <c r="AL1714" s="12"/>
      <c r="AM1714" s="12"/>
      <c r="AN1714" s="12"/>
      <c r="AO1714" s="12"/>
      <c r="AP1714" s="12"/>
      <c r="AQ1714" s="12"/>
      <c r="AR1714" s="12"/>
      <c r="AS1714" s="12"/>
      <c r="AT1714" s="12"/>
      <c r="AU1714" s="12"/>
      <c r="AV1714" s="12"/>
      <c r="AW1714" s="12"/>
      <c r="AX1714" s="12"/>
      <c r="AY1714" s="12"/>
      <c r="AZ1714" s="12"/>
      <c r="BA1714" s="12"/>
      <c r="BB1714" s="12"/>
      <c r="BC1714" s="12"/>
      <c r="BD1714" s="12"/>
      <c r="BE1714" s="12"/>
      <c r="BF1714" s="12"/>
      <c r="BG1714" s="12"/>
      <c r="BH1714" s="12"/>
      <c r="BI1714" s="12"/>
      <c r="BJ1714" s="13"/>
      <c r="BK1714" s="13"/>
      <c r="BL1714" s="13"/>
      <c r="BM1714" s="13"/>
      <c r="BN1714" s="13"/>
    </row>
    <row r="1715" spans="1:66" x14ac:dyDescent="0.25">
      <c r="A1715" s="10"/>
      <c r="B1715" s="10"/>
      <c r="C1715" s="10"/>
      <c r="D1715" s="18"/>
      <c r="E1715" s="10"/>
      <c r="F1715" s="10"/>
      <c r="G1715" s="10"/>
      <c r="H1715" s="10"/>
      <c r="I1715" s="10"/>
      <c r="J1715" s="10"/>
      <c r="K1715" s="11"/>
      <c r="L1715" s="11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2"/>
      <c r="AS1715" s="12"/>
      <c r="AT1715" s="12"/>
      <c r="AU1715" s="12"/>
      <c r="AV1715" s="12"/>
      <c r="AW1715" s="12"/>
      <c r="AX1715" s="12"/>
      <c r="AY1715" s="12"/>
      <c r="AZ1715" s="12"/>
      <c r="BA1715" s="12"/>
      <c r="BB1715" s="12"/>
      <c r="BC1715" s="12"/>
      <c r="BD1715" s="12"/>
      <c r="BE1715" s="12"/>
      <c r="BF1715" s="12"/>
      <c r="BG1715" s="12"/>
      <c r="BH1715" s="12"/>
      <c r="BI1715" s="12"/>
      <c r="BJ1715" s="13"/>
      <c r="BK1715" s="13"/>
      <c r="BL1715" s="13"/>
      <c r="BM1715" s="13"/>
      <c r="BN1715" s="13"/>
    </row>
    <row r="1716" spans="1:66" x14ac:dyDescent="0.25">
      <c r="A1716" s="10"/>
      <c r="B1716" s="10"/>
      <c r="C1716" s="10"/>
      <c r="D1716" s="18"/>
      <c r="E1716" s="10"/>
      <c r="F1716" s="10"/>
      <c r="G1716" s="10"/>
      <c r="H1716" s="10"/>
      <c r="I1716" s="10"/>
      <c r="J1716" s="10"/>
      <c r="K1716" s="11"/>
      <c r="L1716" s="11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  <c r="AA1716" s="12"/>
      <c r="AB1716" s="12"/>
      <c r="AC1716" s="12"/>
      <c r="AD1716" s="12"/>
      <c r="AE1716" s="12"/>
      <c r="AF1716" s="12"/>
      <c r="AG1716" s="12"/>
      <c r="AH1716" s="12"/>
      <c r="AI1716" s="12"/>
      <c r="AJ1716" s="12"/>
      <c r="AK1716" s="12"/>
      <c r="AL1716" s="12"/>
      <c r="AM1716" s="12"/>
      <c r="AN1716" s="12"/>
      <c r="AO1716" s="12"/>
      <c r="AP1716" s="12"/>
      <c r="AQ1716" s="12"/>
      <c r="AR1716" s="12"/>
      <c r="AS1716" s="12"/>
      <c r="AT1716" s="12"/>
      <c r="AU1716" s="12"/>
      <c r="AV1716" s="12"/>
      <c r="AW1716" s="12"/>
      <c r="AX1716" s="12"/>
      <c r="AY1716" s="12"/>
      <c r="AZ1716" s="12"/>
      <c r="BA1716" s="12"/>
      <c r="BB1716" s="12"/>
      <c r="BC1716" s="12"/>
      <c r="BD1716" s="12"/>
      <c r="BE1716" s="12"/>
      <c r="BF1716" s="12"/>
      <c r="BG1716" s="12"/>
      <c r="BH1716" s="12"/>
      <c r="BI1716" s="12"/>
      <c r="BJ1716" s="13"/>
      <c r="BK1716" s="13"/>
      <c r="BL1716" s="13"/>
      <c r="BM1716" s="13"/>
      <c r="BN1716" s="13"/>
    </row>
    <row r="1717" spans="1:66" x14ac:dyDescent="0.25">
      <c r="A1717" s="10"/>
      <c r="B1717" s="10"/>
      <c r="C1717" s="10"/>
      <c r="D1717" s="18"/>
      <c r="E1717" s="10"/>
      <c r="F1717" s="10"/>
      <c r="G1717" s="10"/>
      <c r="H1717" s="10"/>
      <c r="I1717" s="10"/>
      <c r="J1717" s="10"/>
      <c r="K1717" s="11"/>
      <c r="L1717" s="11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2"/>
      <c r="AS1717" s="12"/>
      <c r="AT1717" s="12"/>
      <c r="AU1717" s="12"/>
      <c r="AV1717" s="12"/>
      <c r="AW1717" s="12"/>
      <c r="AX1717" s="12"/>
      <c r="AY1717" s="12"/>
      <c r="AZ1717" s="12"/>
      <c r="BA1717" s="12"/>
      <c r="BB1717" s="12"/>
      <c r="BC1717" s="12"/>
      <c r="BD1717" s="12"/>
      <c r="BE1717" s="12"/>
      <c r="BF1717" s="12"/>
      <c r="BG1717" s="12"/>
      <c r="BH1717" s="12"/>
      <c r="BI1717" s="12"/>
      <c r="BJ1717" s="13"/>
      <c r="BK1717" s="13"/>
      <c r="BL1717" s="13"/>
      <c r="BM1717" s="13"/>
      <c r="BN1717" s="13"/>
    </row>
    <row r="1718" spans="1:66" x14ac:dyDescent="0.25">
      <c r="A1718" s="10"/>
      <c r="B1718" s="10"/>
      <c r="C1718" s="10"/>
      <c r="D1718" s="18"/>
      <c r="E1718" s="10"/>
      <c r="F1718" s="10"/>
      <c r="G1718" s="10"/>
      <c r="H1718" s="10"/>
      <c r="I1718" s="10"/>
      <c r="J1718" s="10"/>
      <c r="K1718" s="11"/>
      <c r="L1718" s="11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  <c r="AA1718" s="12"/>
      <c r="AB1718" s="12"/>
      <c r="AC1718" s="12"/>
      <c r="AD1718" s="12"/>
      <c r="AE1718" s="12"/>
      <c r="AF1718" s="12"/>
      <c r="AG1718" s="12"/>
      <c r="AH1718" s="12"/>
      <c r="AI1718" s="12"/>
      <c r="AJ1718" s="12"/>
      <c r="AK1718" s="12"/>
      <c r="AL1718" s="12"/>
      <c r="AM1718" s="12"/>
      <c r="AN1718" s="12"/>
      <c r="AO1718" s="12"/>
      <c r="AP1718" s="12"/>
      <c r="AQ1718" s="12"/>
      <c r="AR1718" s="12"/>
      <c r="AS1718" s="12"/>
      <c r="AT1718" s="12"/>
      <c r="AU1718" s="12"/>
      <c r="AV1718" s="12"/>
      <c r="AW1718" s="12"/>
      <c r="AX1718" s="12"/>
      <c r="AY1718" s="12"/>
      <c r="AZ1718" s="12"/>
      <c r="BA1718" s="12"/>
      <c r="BB1718" s="12"/>
      <c r="BC1718" s="12"/>
      <c r="BD1718" s="12"/>
      <c r="BE1718" s="12"/>
      <c r="BF1718" s="12"/>
      <c r="BG1718" s="12"/>
      <c r="BH1718" s="12"/>
      <c r="BI1718" s="12"/>
      <c r="BJ1718" s="13"/>
      <c r="BK1718" s="13"/>
      <c r="BL1718" s="13"/>
      <c r="BM1718" s="13"/>
      <c r="BN1718" s="13"/>
    </row>
    <row r="1719" spans="1:66" x14ac:dyDescent="0.25">
      <c r="A1719" s="10"/>
      <c r="B1719" s="10"/>
      <c r="C1719" s="10"/>
      <c r="D1719" s="18"/>
      <c r="E1719" s="10"/>
      <c r="F1719" s="10"/>
      <c r="G1719" s="10"/>
      <c r="H1719" s="10"/>
      <c r="I1719" s="10"/>
      <c r="J1719" s="10"/>
      <c r="K1719" s="11"/>
      <c r="L1719" s="11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2"/>
      <c r="AS1719" s="12"/>
      <c r="AT1719" s="12"/>
      <c r="AU1719" s="12"/>
      <c r="AV1719" s="12"/>
      <c r="AW1719" s="12"/>
      <c r="AX1719" s="12"/>
      <c r="AY1719" s="12"/>
      <c r="AZ1719" s="12"/>
      <c r="BA1719" s="12"/>
      <c r="BB1719" s="12"/>
      <c r="BC1719" s="12"/>
      <c r="BD1719" s="12"/>
      <c r="BE1719" s="12"/>
      <c r="BF1719" s="12"/>
      <c r="BG1719" s="12"/>
      <c r="BH1719" s="12"/>
      <c r="BI1719" s="12"/>
      <c r="BJ1719" s="13"/>
      <c r="BK1719" s="13"/>
      <c r="BL1719" s="13"/>
      <c r="BM1719" s="13"/>
      <c r="BN1719" s="13"/>
    </row>
    <row r="1720" spans="1:66" x14ac:dyDescent="0.25">
      <c r="A1720" s="10"/>
      <c r="B1720" s="10"/>
      <c r="C1720" s="10"/>
      <c r="D1720" s="18"/>
      <c r="E1720" s="10"/>
      <c r="F1720" s="10"/>
      <c r="G1720" s="10"/>
      <c r="H1720" s="10"/>
      <c r="I1720" s="10"/>
      <c r="J1720" s="10"/>
      <c r="K1720" s="11"/>
      <c r="L1720" s="11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12"/>
      <c r="AE1720" s="12"/>
      <c r="AF1720" s="12"/>
      <c r="AG1720" s="12"/>
      <c r="AH1720" s="12"/>
      <c r="AI1720" s="12"/>
      <c r="AJ1720" s="12"/>
      <c r="AK1720" s="12"/>
      <c r="AL1720" s="12"/>
      <c r="AM1720" s="12"/>
      <c r="AN1720" s="12"/>
      <c r="AO1720" s="12"/>
      <c r="AP1720" s="12"/>
      <c r="AQ1720" s="12"/>
      <c r="AR1720" s="12"/>
      <c r="AS1720" s="12"/>
      <c r="AT1720" s="12"/>
      <c r="AU1720" s="12"/>
      <c r="AV1720" s="12"/>
      <c r="AW1720" s="12"/>
      <c r="AX1720" s="12"/>
      <c r="AY1720" s="12"/>
      <c r="AZ1720" s="12"/>
      <c r="BA1720" s="12"/>
      <c r="BB1720" s="12"/>
      <c r="BC1720" s="12"/>
      <c r="BD1720" s="12"/>
      <c r="BE1720" s="12"/>
      <c r="BF1720" s="12"/>
      <c r="BG1720" s="12"/>
      <c r="BH1720" s="12"/>
      <c r="BI1720" s="12"/>
      <c r="BJ1720" s="13"/>
      <c r="BK1720" s="13"/>
      <c r="BL1720" s="13"/>
      <c r="BM1720" s="13"/>
      <c r="BN1720" s="13"/>
    </row>
    <row r="1721" spans="1:66" x14ac:dyDescent="0.25">
      <c r="A1721" s="10"/>
      <c r="B1721" s="10"/>
      <c r="C1721" s="10"/>
      <c r="D1721" s="18"/>
      <c r="E1721" s="10"/>
      <c r="F1721" s="10"/>
      <c r="G1721" s="10"/>
      <c r="H1721" s="10"/>
      <c r="I1721" s="10"/>
      <c r="J1721" s="10"/>
      <c r="K1721" s="11"/>
      <c r="L1721" s="11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2"/>
      <c r="AS1721" s="12"/>
      <c r="AT1721" s="12"/>
      <c r="AU1721" s="12"/>
      <c r="AV1721" s="12"/>
      <c r="AW1721" s="12"/>
      <c r="AX1721" s="12"/>
      <c r="AY1721" s="12"/>
      <c r="AZ1721" s="12"/>
      <c r="BA1721" s="12"/>
      <c r="BB1721" s="12"/>
      <c r="BC1721" s="12"/>
      <c r="BD1721" s="12"/>
      <c r="BE1721" s="12"/>
      <c r="BF1721" s="12"/>
      <c r="BG1721" s="12"/>
      <c r="BH1721" s="12"/>
      <c r="BI1721" s="12"/>
      <c r="BJ1721" s="13"/>
      <c r="BK1721" s="13"/>
      <c r="BL1721" s="13"/>
      <c r="BM1721" s="13"/>
      <c r="BN1721" s="13"/>
    </row>
    <row r="1722" spans="1:66" x14ac:dyDescent="0.25">
      <c r="A1722" s="10"/>
      <c r="B1722" s="10"/>
      <c r="C1722" s="10"/>
      <c r="D1722" s="18"/>
      <c r="E1722" s="10"/>
      <c r="F1722" s="10"/>
      <c r="G1722" s="10"/>
      <c r="H1722" s="10"/>
      <c r="I1722" s="10"/>
      <c r="J1722" s="10"/>
      <c r="K1722" s="11"/>
      <c r="L1722" s="11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  <c r="AE1722" s="12"/>
      <c r="AF1722" s="12"/>
      <c r="AG1722" s="12"/>
      <c r="AH1722" s="12"/>
      <c r="AI1722" s="12"/>
      <c r="AJ1722" s="12"/>
      <c r="AK1722" s="12"/>
      <c r="AL1722" s="12"/>
      <c r="AM1722" s="12"/>
      <c r="AN1722" s="12"/>
      <c r="AO1722" s="12"/>
      <c r="AP1722" s="12"/>
      <c r="AQ1722" s="12"/>
      <c r="AR1722" s="12"/>
      <c r="AS1722" s="12"/>
      <c r="AT1722" s="12"/>
      <c r="AU1722" s="12"/>
      <c r="AV1722" s="12"/>
      <c r="AW1722" s="12"/>
      <c r="AX1722" s="12"/>
      <c r="AY1722" s="12"/>
      <c r="AZ1722" s="12"/>
      <c r="BA1722" s="12"/>
      <c r="BB1722" s="12"/>
      <c r="BC1722" s="12"/>
      <c r="BD1722" s="12"/>
      <c r="BE1722" s="12"/>
      <c r="BF1722" s="12"/>
      <c r="BG1722" s="12"/>
      <c r="BH1722" s="12"/>
      <c r="BI1722" s="12"/>
      <c r="BJ1722" s="13"/>
      <c r="BK1722" s="13"/>
      <c r="BL1722" s="13"/>
      <c r="BM1722" s="13"/>
      <c r="BN1722" s="13"/>
    </row>
    <row r="1723" spans="1:66" x14ac:dyDescent="0.25">
      <c r="A1723" s="10"/>
      <c r="B1723" s="10"/>
      <c r="C1723" s="10"/>
      <c r="D1723" s="18"/>
      <c r="E1723" s="10"/>
      <c r="F1723" s="10"/>
      <c r="G1723" s="10"/>
      <c r="H1723" s="10"/>
      <c r="I1723" s="10"/>
      <c r="J1723" s="10"/>
      <c r="K1723" s="11"/>
      <c r="L1723" s="11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2"/>
      <c r="AS1723" s="12"/>
      <c r="AT1723" s="12"/>
      <c r="AU1723" s="12"/>
      <c r="AV1723" s="12"/>
      <c r="AW1723" s="12"/>
      <c r="AX1723" s="12"/>
      <c r="AY1723" s="12"/>
      <c r="AZ1723" s="12"/>
      <c r="BA1723" s="12"/>
      <c r="BB1723" s="12"/>
      <c r="BC1723" s="12"/>
      <c r="BD1723" s="12"/>
      <c r="BE1723" s="12"/>
      <c r="BF1723" s="12"/>
      <c r="BG1723" s="12"/>
      <c r="BH1723" s="12"/>
      <c r="BI1723" s="12"/>
      <c r="BJ1723" s="13"/>
      <c r="BK1723" s="13"/>
      <c r="BL1723" s="13"/>
      <c r="BM1723" s="13"/>
      <c r="BN1723" s="13"/>
    </row>
    <row r="1724" spans="1:66" x14ac:dyDescent="0.25">
      <c r="A1724" s="10"/>
      <c r="B1724" s="10"/>
      <c r="C1724" s="10"/>
      <c r="D1724" s="18"/>
      <c r="E1724" s="10"/>
      <c r="F1724" s="10"/>
      <c r="G1724" s="10"/>
      <c r="H1724" s="10"/>
      <c r="I1724" s="10"/>
      <c r="J1724" s="10"/>
      <c r="K1724" s="11"/>
      <c r="L1724" s="11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  <c r="AA1724" s="12"/>
      <c r="AB1724" s="12"/>
      <c r="AC1724" s="12"/>
      <c r="AD1724" s="12"/>
      <c r="AE1724" s="12"/>
      <c r="AF1724" s="12"/>
      <c r="AG1724" s="12"/>
      <c r="AH1724" s="12"/>
      <c r="AI1724" s="12"/>
      <c r="AJ1724" s="12"/>
      <c r="AK1724" s="12"/>
      <c r="AL1724" s="12"/>
      <c r="AM1724" s="12"/>
      <c r="AN1724" s="12"/>
      <c r="AO1724" s="12"/>
      <c r="AP1724" s="12"/>
      <c r="AQ1724" s="12"/>
      <c r="AR1724" s="12"/>
      <c r="AS1724" s="12"/>
      <c r="AT1724" s="12"/>
      <c r="AU1724" s="12"/>
      <c r="AV1724" s="12"/>
      <c r="AW1724" s="12"/>
      <c r="AX1724" s="12"/>
      <c r="AY1724" s="12"/>
      <c r="AZ1724" s="12"/>
      <c r="BA1724" s="12"/>
      <c r="BB1724" s="12"/>
      <c r="BC1724" s="12"/>
      <c r="BD1724" s="12"/>
      <c r="BE1724" s="12"/>
      <c r="BF1724" s="12"/>
      <c r="BG1724" s="12"/>
      <c r="BH1724" s="12"/>
      <c r="BI1724" s="12"/>
      <c r="BJ1724" s="13"/>
      <c r="BK1724" s="13"/>
      <c r="BL1724" s="13"/>
      <c r="BM1724" s="13"/>
      <c r="BN1724" s="13"/>
    </row>
    <row r="1725" spans="1:66" s="14" customFormat="1" x14ac:dyDescent="0.25">
      <c r="A1725" s="10"/>
      <c r="B1725" s="10"/>
      <c r="C1725" s="10"/>
      <c r="D1725" s="18"/>
      <c r="E1725" s="10"/>
      <c r="F1725" s="10"/>
      <c r="G1725" s="10"/>
      <c r="H1725" s="10"/>
      <c r="I1725" s="10"/>
      <c r="J1725" s="10"/>
      <c r="K1725" s="11"/>
      <c r="L1725" s="11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2"/>
      <c r="AS1725" s="12"/>
      <c r="AT1725" s="12"/>
      <c r="AU1725" s="12"/>
      <c r="AV1725" s="12"/>
      <c r="AW1725" s="12"/>
      <c r="AX1725" s="12"/>
      <c r="AY1725" s="12"/>
      <c r="AZ1725" s="12"/>
      <c r="BA1725" s="12"/>
      <c r="BB1725" s="12"/>
      <c r="BC1725" s="12"/>
      <c r="BD1725" s="12"/>
      <c r="BE1725" s="12"/>
      <c r="BF1725" s="12"/>
      <c r="BG1725" s="12"/>
      <c r="BH1725" s="12"/>
      <c r="BI1725" s="12"/>
      <c r="BJ1725" s="13"/>
      <c r="BK1725" s="13"/>
      <c r="BL1725" s="13"/>
      <c r="BM1725" s="13"/>
      <c r="BN1725" s="13"/>
    </row>
    <row r="1726" spans="1:66" x14ac:dyDescent="0.25">
      <c r="A1726" s="10"/>
      <c r="B1726" s="10"/>
      <c r="C1726" s="10"/>
      <c r="D1726" s="18"/>
      <c r="E1726" s="10"/>
      <c r="F1726" s="10"/>
      <c r="G1726" s="10"/>
      <c r="H1726" s="10"/>
      <c r="I1726" s="10"/>
      <c r="J1726" s="10"/>
      <c r="K1726" s="11"/>
      <c r="L1726" s="11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12"/>
      <c r="AE1726" s="12"/>
      <c r="AF1726" s="12"/>
      <c r="AG1726" s="12"/>
      <c r="AH1726" s="12"/>
      <c r="AI1726" s="12"/>
      <c r="AJ1726" s="12"/>
      <c r="AK1726" s="12"/>
      <c r="AL1726" s="12"/>
      <c r="AM1726" s="12"/>
      <c r="AN1726" s="12"/>
      <c r="AO1726" s="12"/>
      <c r="AP1726" s="12"/>
      <c r="AQ1726" s="12"/>
      <c r="AR1726" s="12"/>
      <c r="AS1726" s="12"/>
      <c r="AT1726" s="12"/>
      <c r="AU1726" s="12"/>
      <c r="AV1726" s="12"/>
      <c r="AW1726" s="12"/>
      <c r="AX1726" s="12"/>
      <c r="AY1726" s="12"/>
      <c r="AZ1726" s="12"/>
      <c r="BA1726" s="12"/>
      <c r="BB1726" s="12"/>
      <c r="BC1726" s="12"/>
      <c r="BD1726" s="12"/>
      <c r="BE1726" s="12"/>
      <c r="BF1726" s="12"/>
      <c r="BG1726" s="12"/>
      <c r="BH1726" s="12"/>
      <c r="BI1726" s="12"/>
      <c r="BJ1726" s="13"/>
      <c r="BK1726" s="13"/>
      <c r="BL1726" s="13"/>
      <c r="BM1726" s="13"/>
      <c r="BN1726" s="13"/>
    </row>
    <row r="1727" spans="1:66" x14ac:dyDescent="0.25">
      <c r="A1727" s="10"/>
      <c r="B1727" s="10"/>
      <c r="C1727" s="10"/>
      <c r="D1727" s="18"/>
      <c r="E1727" s="10"/>
      <c r="F1727" s="10"/>
      <c r="G1727" s="10"/>
      <c r="H1727" s="10"/>
      <c r="I1727" s="10"/>
      <c r="J1727" s="10"/>
      <c r="K1727" s="11"/>
      <c r="L1727" s="11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2"/>
      <c r="AS1727" s="12"/>
      <c r="AT1727" s="12"/>
      <c r="AU1727" s="12"/>
      <c r="AV1727" s="12"/>
      <c r="AW1727" s="12"/>
      <c r="AX1727" s="12"/>
      <c r="AY1727" s="12"/>
      <c r="AZ1727" s="12"/>
      <c r="BA1727" s="12"/>
      <c r="BB1727" s="12"/>
      <c r="BC1727" s="12"/>
      <c r="BD1727" s="12"/>
      <c r="BE1727" s="12"/>
      <c r="BF1727" s="12"/>
      <c r="BG1727" s="12"/>
      <c r="BH1727" s="12"/>
      <c r="BI1727" s="12"/>
      <c r="BJ1727" s="13"/>
      <c r="BK1727" s="13"/>
      <c r="BL1727" s="13"/>
      <c r="BM1727" s="13"/>
      <c r="BN1727" s="13"/>
    </row>
    <row r="1728" spans="1:66" x14ac:dyDescent="0.25">
      <c r="A1728" s="10"/>
      <c r="B1728" s="10"/>
      <c r="C1728" s="10"/>
      <c r="D1728" s="18"/>
      <c r="E1728" s="10"/>
      <c r="F1728" s="10"/>
      <c r="G1728" s="10"/>
      <c r="H1728" s="10"/>
      <c r="I1728" s="10"/>
      <c r="J1728" s="10"/>
      <c r="K1728" s="11"/>
      <c r="L1728" s="11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12"/>
      <c r="AD1728" s="12"/>
      <c r="AE1728" s="12"/>
      <c r="AF1728" s="12"/>
      <c r="AG1728" s="12"/>
      <c r="AH1728" s="12"/>
      <c r="AI1728" s="12"/>
      <c r="AJ1728" s="12"/>
      <c r="AK1728" s="12"/>
      <c r="AL1728" s="12"/>
      <c r="AM1728" s="12"/>
      <c r="AN1728" s="12"/>
      <c r="AO1728" s="12"/>
      <c r="AP1728" s="12"/>
      <c r="AQ1728" s="12"/>
      <c r="AR1728" s="12"/>
      <c r="AS1728" s="12"/>
      <c r="AT1728" s="12"/>
      <c r="AU1728" s="12"/>
      <c r="AV1728" s="12"/>
      <c r="AW1728" s="12"/>
      <c r="AX1728" s="12"/>
      <c r="AY1728" s="12"/>
      <c r="AZ1728" s="12"/>
      <c r="BA1728" s="12"/>
      <c r="BB1728" s="12"/>
      <c r="BC1728" s="12"/>
      <c r="BD1728" s="12"/>
      <c r="BE1728" s="12"/>
      <c r="BF1728" s="12"/>
      <c r="BG1728" s="12"/>
      <c r="BH1728" s="12"/>
      <c r="BI1728" s="12"/>
      <c r="BJ1728" s="13"/>
      <c r="BK1728" s="13"/>
      <c r="BL1728" s="13"/>
      <c r="BM1728" s="13"/>
      <c r="BN1728" s="13"/>
    </row>
    <row r="1729" spans="1:66" x14ac:dyDescent="0.25">
      <c r="A1729" s="10"/>
      <c r="B1729" s="10"/>
      <c r="C1729" s="10"/>
      <c r="D1729" s="18"/>
      <c r="E1729" s="10"/>
      <c r="F1729" s="10"/>
      <c r="G1729" s="10"/>
      <c r="H1729" s="10"/>
      <c r="I1729" s="10"/>
      <c r="J1729" s="10"/>
      <c r="K1729" s="11"/>
      <c r="L1729" s="11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2"/>
      <c r="AS1729" s="12"/>
      <c r="AT1729" s="12"/>
      <c r="AU1729" s="12"/>
      <c r="AV1729" s="12"/>
      <c r="AW1729" s="12"/>
      <c r="AX1729" s="12"/>
      <c r="AY1729" s="12"/>
      <c r="AZ1729" s="12"/>
      <c r="BA1729" s="12"/>
      <c r="BB1729" s="12"/>
      <c r="BC1729" s="12"/>
      <c r="BD1729" s="12"/>
      <c r="BE1729" s="12"/>
      <c r="BF1729" s="12"/>
      <c r="BG1729" s="12"/>
      <c r="BH1729" s="12"/>
      <c r="BI1729" s="12"/>
      <c r="BJ1729" s="13"/>
      <c r="BK1729" s="13"/>
      <c r="BL1729" s="13"/>
      <c r="BM1729" s="13"/>
      <c r="BN1729" s="13"/>
    </row>
    <row r="1730" spans="1:66" x14ac:dyDescent="0.25">
      <c r="A1730" s="10"/>
      <c r="B1730" s="10"/>
      <c r="C1730" s="10"/>
      <c r="D1730" s="18"/>
      <c r="E1730" s="10"/>
      <c r="F1730" s="10"/>
      <c r="G1730" s="10"/>
      <c r="H1730" s="10"/>
      <c r="I1730" s="10"/>
      <c r="J1730" s="10"/>
      <c r="K1730" s="11"/>
      <c r="L1730" s="11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  <c r="AA1730" s="12"/>
      <c r="AB1730" s="12"/>
      <c r="AC1730" s="12"/>
      <c r="AD1730" s="12"/>
      <c r="AE1730" s="12"/>
      <c r="AF1730" s="12"/>
      <c r="AG1730" s="12"/>
      <c r="AH1730" s="12"/>
      <c r="AI1730" s="12"/>
      <c r="AJ1730" s="12"/>
      <c r="AK1730" s="12"/>
      <c r="AL1730" s="12"/>
      <c r="AM1730" s="12"/>
      <c r="AN1730" s="12"/>
      <c r="AO1730" s="12"/>
      <c r="AP1730" s="12"/>
      <c r="AQ1730" s="12"/>
      <c r="AR1730" s="12"/>
      <c r="AS1730" s="12"/>
      <c r="AT1730" s="12"/>
      <c r="AU1730" s="12"/>
      <c r="AV1730" s="12"/>
      <c r="AW1730" s="12"/>
      <c r="AX1730" s="12"/>
      <c r="AY1730" s="12"/>
      <c r="AZ1730" s="12"/>
      <c r="BA1730" s="12"/>
      <c r="BB1730" s="12"/>
      <c r="BC1730" s="12"/>
      <c r="BD1730" s="12"/>
      <c r="BE1730" s="12"/>
      <c r="BF1730" s="12"/>
      <c r="BG1730" s="12"/>
      <c r="BH1730" s="12"/>
      <c r="BI1730" s="12"/>
      <c r="BJ1730" s="13"/>
      <c r="BK1730" s="13"/>
      <c r="BL1730" s="13"/>
      <c r="BM1730" s="13"/>
      <c r="BN1730" s="13"/>
    </row>
    <row r="1731" spans="1:66" x14ac:dyDescent="0.25">
      <c r="A1731" s="10"/>
      <c r="B1731" s="10"/>
      <c r="C1731" s="10"/>
      <c r="D1731" s="18"/>
      <c r="E1731" s="10"/>
      <c r="F1731" s="10"/>
      <c r="G1731" s="10"/>
      <c r="H1731" s="10"/>
      <c r="I1731" s="10"/>
      <c r="J1731" s="10"/>
      <c r="K1731" s="11"/>
      <c r="L1731" s="11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2"/>
      <c r="AS1731" s="12"/>
      <c r="AT1731" s="12"/>
      <c r="AU1731" s="12"/>
      <c r="AV1731" s="12"/>
      <c r="AW1731" s="12"/>
      <c r="AX1731" s="12"/>
      <c r="AY1731" s="12"/>
      <c r="AZ1731" s="12"/>
      <c r="BA1731" s="12"/>
      <c r="BB1731" s="12"/>
      <c r="BC1731" s="12"/>
      <c r="BD1731" s="12"/>
      <c r="BE1731" s="12"/>
      <c r="BF1731" s="12"/>
      <c r="BG1731" s="12"/>
      <c r="BH1731" s="12"/>
      <c r="BI1731" s="12"/>
      <c r="BJ1731" s="13"/>
      <c r="BK1731" s="13"/>
      <c r="BL1731" s="13"/>
      <c r="BM1731" s="13"/>
      <c r="BN1731" s="13"/>
    </row>
    <row r="1732" spans="1:66" x14ac:dyDescent="0.25">
      <c r="A1732" s="10"/>
      <c r="B1732" s="10"/>
      <c r="C1732" s="10"/>
      <c r="D1732" s="18"/>
      <c r="E1732" s="10"/>
      <c r="F1732" s="10"/>
      <c r="G1732" s="10"/>
      <c r="H1732" s="10"/>
      <c r="I1732" s="10"/>
      <c r="J1732" s="10"/>
      <c r="K1732" s="11"/>
      <c r="L1732" s="11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12"/>
      <c r="AE1732" s="12"/>
      <c r="AF1732" s="12"/>
      <c r="AG1732" s="12"/>
      <c r="AH1732" s="12"/>
      <c r="AI1732" s="12"/>
      <c r="AJ1732" s="12"/>
      <c r="AK1732" s="12"/>
      <c r="AL1732" s="12"/>
      <c r="AM1732" s="12"/>
      <c r="AN1732" s="12"/>
      <c r="AO1732" s="12"/>
      <c r="AP1732" s="12"/>
      <c r="AQ1732" s="12"/>
      <c r="AR1732" s="12"/>
      <c r="AS1732" s="12"/>
      <c r="AT1732" s="12"/>
      <c r="AU1732" s="12"/>
      <c r="AV1732" s="12"/>
      <c r="AW1732" s="12"/>
      <c r="AX1732" s="12"/>
      <c r="AY1732" s="12"/>
      <c r="AZ1732" s="12"/>
      <c r="BA1732" s="12"/>
      <c r="BB1732" s="12"/>
      <c r="BC1732" s="12"/>
      <c r="BD1732" s="12"/>
      <c r="BE1732" s="12"/>
      <c r="BF1732" s="12"/>
      <c r="BG1732" s="12"/>
      <c r="BH1732" s="12"/>
      <c r="BI1732" s="12"/>
      <c r="BJ1732" s="13"/>
      <c r="BK1732" s="13"/>
      <c r="BL1732" s="13"/>
      <c r="BM1732" s="13"/>
      <c r="BN1732" s="13"/>
    </row>
    <row r="1733" spans="1:66" x14ac:dyDescent="0.25">
      <c r="A1733" s="10"/>
      <c r="B1733" s="10"/>
      <c r="C1733" s="10"/>
      <c r="D1733" s="18"/>
      <c r="E1733" s="10"/>
      <c r="F1733" s="10"/>
      <c r="G1733" s="10"/>
      <c r="H1733" s="10"/>
      <c r="I1733" s="10"/>
      <c r="J1733" s="10"/>
      <c r="K1733" s="11"/>
      <c r="L1733" s="11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2"/>
      <c r="AS1733" s="12"/>
      <c r="AT1733" s="12"/>
      <c r="AU1733" s="12"/>
      <c r="AV1733" s="12"/>
      <c r="AW1733" s="12"/>
      <c r="AX1733" s="12"/>
      <c r="AY1733" s="12"/>
      <c r="AZ1733" s="12"/>
      <c r="BA1733" s="12"/>
      <c r="BB1733" s="12"/>
      <c r="BC1733" s="12"/>
      <c r="BD1733" s="12"/>
      <c r="BE1733" s="12"/>
      <c r="BF1733" s="12"/>
      <c r="BG1733" s="12"/>
      <c r="BH1733" s="12"/>
      <c r="BI1733" s="12"/>
      <c r="BJ1733" s="13"/>
      <c r="BK1733" s="13"/>
      <c r="BL1733" s="13"/>
      <c r="BM1733" s="13"/>
      <c r="BN1733" s="13"/>
    </row>
    <row r="1734" spans="1:66" x14ac:dyDescent="0.25">
      <c r="A1734" s="10"/>
      <c r="B1734" s="10"/>
      <c r="C1734" s="10"/>
      <c r="D1734" s="18"/>
      <c r="E1734" s="10"/>
      <c r="F1734" s="10"/>
      <c r="G1734" s="10"/>
      <c r="H1734" s="10"/>
      <c r="I1734" s="10"/>
      <c r="J1734" s="10"/>
      <c r="K1734" s="11"/>
      <c r="L1734" s="11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2"/>
      <c r="AE1734" s="12"/>
      <c r="AF1734" s="12"/>
      <c r="AG1734" s="12"/>
      <c r="AH1734" s="12"/>
      <c r="AI1734" s="12"/>
      <c r="AJ1734" s="12"/>
      <c r="AK1734" s="12"/>
      <c r="AL1734" s="12"/>
      <c r="AM1734" s="12"/>
      <c r="AN1734" s="12"/>
      <c r="AO1734" s="12"/>
      <c r="AP1734" s="12"/>
      <c r="AQ1734" s="12"/>
      <c r="AR1734" s="12"/>
      <c r="AS1734" s="12"/>
      <c r="AT1734" s="12"/>
      <c r="AU1734" s="12"/>
      <c r="AV1734" s="12"/>
      <c r="AW1734" s="12"/>
      <c r="AX1734" s="12"/>
      <c r="AY1734" s="12"/>
      <c r="AZ1734" s="12"/>
      <c r="BA1734" s="12"/>
      <c r="BB1734" s="12"/>
      <c r="BC1734" s="12"/>
      <c r="BD1734" s="12"/>
      <c r="BE1734" s="12"/>
      <c r="BF1734" s="12"/>
      <c r="BG1734" s="12"/>
      <c r="BH1734" s="12"/>
      <c r="BI1734" s="12"/>
      <c r="BJ1734" s="13"/>
      <c r="BK1734" s="13"/>
      <c r="BL1734" s="13"/>
      <c r="BM1734" s="13"/>
      <c r="BN1734" s="13"/>
    </row>
    <row r="1735" spans="1:66" x14ac:dyDescent="0.25">
      <c r="A1735" s="10"/>
      <c r="B1735" s="10"/>
      <c r="C1735" s="10"/>
      <c r="D1735" s="18"/>
      <c r="E1735" s="10"/>
      <c r="F1735" s="10"/>
      <c r="G1735" s="10"/>
      <c r="H1735" s="10"/>
      <c r="I1735" s="10"/>
      <c r="J1735" s="10"/>
      <c r="K1735" s="11"/>
      <c r="L1735" s="11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2"/>
      <c r="AS1735" s="12"/>
      <c r="AT1735" s="12"/>
      <c r="AU1735" s="12"/>
      <c r="AV1735" s="12"/>
      <c r="AW1735" s="12"/>
      <c r="AX1735" s="12"/>
      <c r="AY1735" s="12"/>
      <c r="AZ1735" s="12"/>
      <c r="BA1735" s="12"/>
      <c r="BB1735" s="12"/>
      <c r="BC1735" s="12"/>
      <c r="BD1735" s="12"/>
      <c r="BE1735" s="12"/>
      <c r="BF1735" s="12"/>
      <c r="BG1735" s="12"/>
      <c r="BH1735" s="12"/>
      <c r="BI1735" s="12"/>
      <c r="BJ1735" s="13"/>
      <c r="BK1735" s="13"/>
      <c r="BL1735" s="13"/>
      <c r="BM1735" s="13"/>
      <c r="BN1735" s="13"/>
    </row>
    <row r="1736" spans="1:66" x14ac:dyDescent="0.25">
      <c r="A1736" s="10"/>
      <c r="B1736" s="10"/>
      <c r="C1736" s="10"/>
      <c r="D1736" s="18"/>
      <c r="E1736" s="10"/>
      <c r="F1736" s="10"/>
      <c r="G1736" s="10"/>
      <c r="H1736" s="10"/>
      <c r="I1736" s="10"/>
      <c r="J1736" s="10"/>
      <c r="K1736" s="11"/>
      <c r="L1736" s="11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  <c r="AA1736" s="12"/>
      <c r="AB1736" s="12"/>
      <c r="AC1736" s="12"/>
      <c r="AD1736" s="12"/>
      <c r="AE1736" s="12"/>
      <c r="AF1736" s="12"/>
      <c r="AG1736" s="12"/>
      <c r="AH1736" s="12"/>
      <c r="AI1736" s="12"/>
      <c r="AJ1736" s="12"/>
      <c r="AK1736" s="12"/>
      <c r="AL1736" s="12"/>
      <c r="AM1736" s="12"/>
      <c r="AN1736" s="12"/>
      <c r="AO1736" s="12"/>
      <c r="AP1736" s="12"/>
      <c r="AQ1736" s="12"/>
      <c r="AR1736" s="12"/>
      <c r="AS1736" s="12"/>
      <c r="AT1736" s="12"/>
      <c r="AU1736" s="12"/>
      <c r="AV1736" s="12"/>
      <c r="AW1736" s="12"/>
      <c r="AX1736" s="12"/>
      <c r="AY1736" s="12"/>
      <c r="AZ1736" s="12"/>
      <c r="BA1736" s="12"/>
      <c r="BB1736" s="12"/>
      <c r="BC1736" s="12"/>
      <c r="BD1736" s="12"/>
      <c r="BE1736" s="12"/>
      <c r="BF1736" s="12"/>
      <c r="BG1736" s="12"/>
      <c r="BH1736" s="12"/>
      <c r="BI1736" s="12"/>
      <c r="BJ1736" s="13"/>
      <c r="BK1736" s="13"/>
      <c r="BL1736" s="13"/>
      <c r="BM1736" s="13"/>
      <c r="BN1736" s="13"/>
    </row>
    <row r="1737" spans="1:66" x14ac:dyDescent="0.25">
      <c r="A1737" s="10"/>
      <c r="B1737" s="10"/>
      <c r="C1737" s="10"/>
      <c r="D1737" s="18"/>
      <c r="E1737" s="10"/>
      <c r="F1737" s="10"/>
      <c r="G1737" s="10"/>
      <c r="H1737" s="10"/>
      <c r="I1737" s="10"/>
      <c r="J1737" s="10"/>
      <c r="K1737" s="11"/>
      <c r="L1737" s="11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2"/>
      <c r="AS1737" s="12"/>
      <c r="AT1737" s="12"/>
      <c r="AU1737" s="12"/>
      <c r="AV1737" s="12"/>
      <c r="AW1737" s="12"/>
      <c r="AX1737" s="12"/>
      <c r="AY1737" s="12"/>
      <c r="AZ1737" s="12"/>
      <c r="BA1737" s="12"/>
      <c r="BB1737" s="12"/>
      <c r="BC1737" s="12"/>
      <c r="BD1737" s="12"/>
      <c r="BE1737" s="12"/>
      <c r="BF1737" s="12"/>
      <c r="BG1737" s="12"/>
      <c r="BH1737" s="12"/>
      <c r="BI1737" s="12"/>
      <c r="BJ1737" s="13"/>
      <c r="BK1737" s="13"/>
      <c r="BL1737" s="13"/>
      <c r="BM1737" s="13"/>
      <c r="BN1737" s="13"/>
    </row>
    <row r="1738" spans="1:66" x14ac:dyDescent="0.25">
      <c r="A1738" s="10"/>
      <c r="B1738" s="10"/>
      <c r="C1738" s="10"/>
      <c r="D1738" s="18"/>
      <c r="E1738" s="10"/>
      <c r="F1738" s="10"/>
      <c r="G1738" s="10"/>
      <c r="H1738" s="10"/>
      <c r="I1738" s="10"/>
      <c r="J1738" s="10"/>
      <c r="K1738" s="11"/>
      <c r="L1738" s="11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12"/>
      <c r="AE1738" s="12"/>
      <c r="AF1738" s="12"/>
      <c r="AG1738" s="12"/>
      <c r="AH1738" s="12"/>
      <c r="AI1738" s="12"/>
      <c r="AJ1738" s="12"/>
      <c r="AK1738" s="12"/>
      <c r="AL1738" s="12"/>
      <c r="AM1738" s="12"/>
      <c r="AN1738" s="12"/>
      <c r="AO1738" s="12"/>
      <c r="AP1738" s="12"/>
      <c r="AQ1738" s="12"/>
      <c r="AR1738" s="12"/>
      <c r="AS1738" s="12"/>
      <c r="AT1738" s="12"/>
      <c r="AU1738" s="12"/>
      <c r="AV1738" s="12"/>
      <c r="AW1738" s="12"/>
      <c r="AX1738" s="12"/>
      <c r="AY1738" s="12"/>
      <c r="AZ1738" s="12"/>
      <c r="BA1738" s="12"/>
      <c r="BB1738" s="12"/>
      <c r="BC1738" s="12"/>
      <c r="BD1738" s="12"/>
      <c r="BE1738" s="12"/>
      <c r="BF1738" s="12"/>
      <c r="BG1738" s="12"/>
      <c r="BH1738" s="12"/>
      <c r="BI1738" s="12"/>
      <c r="BJ1738" s="13"/>
      <c r="BK1738" s="13"/>
      <c r="BL1738" s="13"/>
      <c r="BM1738" s="13"/>
      <c r="BN1738" s="13"/>
    </row>
    <row r="1739" spans="1:66" x14ac:dyDescent="0.25">
      <c r="A1739" s="10"/>
      <c r="B1739" s="10"/>
      <c r="C1739" s="10"/>
      <c r="D1739" s="18"/>
      <c r="E1739" s="10"/>
      <c r="F1739" s="10"/>
      <c r="G1739" s="10"/>
      <c r="H1739" s="10"/>
      <c r="I1739" s="10"/>
      <c r="J1739" s="10"/>
      <c r="K1739" s="11"/>
      <c r="L1739" s="11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2"/>
      <c r="AS1739" s="12"/>
      <c r="AT1739" s="12"/>
      <c r="AU1739" s="12"/>
      <c r="AV1739" s="12"/>
      <c r="AW1739" s="12"/>
      <c r="AX1739" s="12"/>
      <c r="AY1739" s="12"/>
      <c r="AZ1739" s="12"/>
      <c r="BA1739" s="12"/>
      <c r="BB1739" s="12"/>
      <c r="BC1739" s="12"/>
      <c r="BD1739" s="12"/>
      <c r="BE1739" s="12"/>
      <c r="BF1739" s="12"/>
      <c r="BG1739" s="12"/>
      <c r="BH1739" s="12"/>
      <c r="BI1739" s="12"/>
      <c r="BJ1739" s="13"/>
      <c r="BK1739" s="13"/>
      <c r="BL1739" s="13"/>
      <c r="BM1739" s="13"/>
      <c r="BN1739" s="13"/>
    </row>
    <row r="1740" spans="1:66" x14ac:dyDescent="0.25">
      <c r="A1740" s="10"/>
      <c r="B1740" s="10"/>
      <c r="C1740" s="10"/>
      <c r="D1740" s="18"/>
      <c r="E1740" s="10"/>
      <c r="F1740" s="10"/>
      <c r="G1740" s="10"/>
      <c r="H1740" s="10"/>
      <c r="I1740" s="10"/>
      <c r="J1740" s="10"/>
      <c r="K1740" s="11"/>
      <c r="L1740" s="11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2"/>
      <c r="AE1740" s="12"/>
      <c r="AF1740" s="12"/>
      <c r="AG1740" s="12"/>
      <c r="AH1740" s="12"/>
      <c r="AI1740" s="12"/>
      <c r="AJ1740" s="12"/>
      <c r="AK1740" s="12"/>
      <c r="AL1740" s="12"/>
      <c r="AM1740" s="12"/>
      <c r="AN1740" s="12"/>
      <c r="AO1740" s="12"/>
      <c r="AP1740" s="12"/>
      <c r="AQ1740" s="12"/>
      <c r="AR1740" s="12"/>
      <c r="AS1740" s="12"/>
      <c r="AT1740" s="12"/>
      <c r="AU1740" s="12"/>
      <c r="AV1740" s="12"/>
      <c r="AW1740" s="12"/>
      <c r="AX1740" s="12"/>
      <c r="AY1740" s="12"/>
      <c r="AZ1740" s="12"/>
      <c r="BA1740" s="12"/>
      <c r="BB1740" s="12"/>
      <c r="BC1740" s="12"/>
      <c r="BD1740" s="12"/>
      <c r="BE1740" s="12"/>
      <c r="BF1740" s="12"/>
      <c r="BG1740" s="12"/>
      <c r="BH1740" s="12"/>
      <c r="BI1740" s="12"/>
      <c r="BJ1740" s="13"/>
      <c r="BK1740" s="13"/>
      <c r="BL1740" s="13"/>
      <c r="BM1740" s="13"/>
      <c r="BN1740" s="13"/>
    </row>
    <row r="1741" spans="1:66" x14ac:dyDescent="0.25">
      <c r="A1741" s="10"/>
      <c r="B1741" s="10"/>
      <c r="C1741" s="10"/>
      <c r="D1741" s="18"/>
      <c r="E1741" s="10"/>
      <c r="F1741" s="10"/>
      <c r="G1741" s="10"/>
      <c r="H1741" s="10"/>
      <c r="I1741" s="10"/>
      <c r="J1741" s="10"/>
      <c r="K1741" s="11"/>
      <c r="L1741" s="11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2"/>
      <c r="AS1741" s="12"/>
      <c r="AT1741" s="12"/>
      <c r="AU1741" s="12"/>
      <c r="AV1741" s="12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12"/>
      <c r="BG1741" s="12"/>
      <c r="BH1741" s="12"/>
      <c r="BI1741" s="12"/>
      <c r="BJ1741" s="13"/>
      <c r="BK1741" s="13"/>
      <c r="BL1741" s="13"/>
      <c r="BM1741" s="13"/>
      <c r="BN1741" s="13"/>
    </row>
    <row r="1742" spans="1:66" x14ac:dyDescent="0.25">
      <c r="A1742" s="10"/>
      <c r="B1742" s="10"/>
      <c r="C1742" s="10"/>
      <c r="D1742" s="18"/>
      <c r="E1742" s="10"/>
      <c r="F1742" s="10"/>
      <c r="G1742" s="10"/>
      <c r="H1742" s="10"/>
      <c r="I1742" s="10"/>
      <c r="J1742" s="10"/>
      <c r="K1742" s="11"/>
      <c r="L1742" s="11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  <c r="AA1742" s="12"/>
      <c r="AB1742" s="12"/>
      <c r="AC1742" s="12"/>
      <c r="AD1742" s="12"/>
      <c r="AE1742" s="12"/>
      <c r="AF1742" s="12"/>
      <c r="AG1742" s="12"/>
      <c r="AH1742" s="12"/>
      <c r="AI1742" s="12"/>
      <c r="AJ1742" s="12"/>
      <c r="AK1742" s="12"/>
      <c r="AL1742" s="12"/>
      <c r="AM1742" s="12"/>
      <c r="AN1742" s="12"/>
      <c r="AO1742" s="12"/>
      <c r="AP1742" s="12"/>
      <c r="AQ1742" s="12"/>
      <c r="AR1742" s="12"/>
      <c r="AS1742" s="12"/>
      <c r="AT1742" s="12"/>
      <c r="AU1742" s="12"/>
      <c r="AV1742" s="12"/>
      <c r="AW1742" s="12"/>
      <c r="AX1742" s="12"/>
      <c r="AY1742" s="12"/>
      <c r="AZ1742" s="12"/>
      <c r="BA1742" s="12"/>
      <c r="BB1742" s="12"/>
      <c r="BC1742" s="12"/>
      <c r="BD1742" s="12"/>
      <c r="BE1742" s="12"/>
      <c r="BF1742" s="12"/>
      <c r="BG1742" s="12"/>
      <c r="BH1742" s="12"/>
      <c r="BI1742" s="12"/>
      <c r="BJ1742" s="13"/>
      <c r="BK1742" s="13"/>
      <c r="BL1742" s="13"/>
      <c r="BM1742" s="13"/>
      <c r="BN1742" s="13"/>
    </row>
    <row r="1743" spans="1:66" x14ac:dyDescent="0.25">
      <c r="A1743" s="10"/>
      <c r="B1743" s="10"/>
      <c r="C1743" s="10"/>
      <c r="D1743" s="18"/>
      <c r="E1743" s="10"/>
      <c r="F1743" s="10"/>
      <c r="G1743" s="10"/>
      <c r="H1743" s="10"/>
      <c r="I1743" s="10"/>
      <c r="J1743" s="10"/>
      <c r="K1743" s="11"/>
      <c r="L1743" s="11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2"/>
      <c r="AS1743" s="12"/>
      <c r="AT1743" s="12"/>
      <c r="AU1743" s="12"/>
      <c r="AV1743" s="12"/>
      <c r="AW1743" s="12"/>
      <c r="AX1743" s="12"/>
      <c r="AY1743" s="12"/>
      <c r="AZ1743" s="12"/>
      <c r="BA1743" s="12"/>
      <c r="BB1743" s="12"/>
      <c r="BC1743" s="12"/>
      <c r="BD1743" s="12"/>
      <c r="BE1743" s="12"/>
      <c r="BF1743" s="12"/>
      <c r="BG1743" s="12"/>
      <c r="BH1743" s="12"/>
      <c r="BI1743" s="12"/>
      <c r="BJ1743" s="13"/>
      <c r="BK1743" s="13"/>
      <c r="BL1743" s="13"/>
      <c r="BM1743" s="13"/>
      <c r="BN1743" s="13"/>
    </row>
    <row r="1744" spans="1:66" x14ac:dyDescent="0.25">
      <c r="A1744" s="10"/>
      <c r="B1744" s="10"/>
      <c r="C1744" s="10"/>
      <c r="D1744" s="18"/>
      <c r="E1744" s="10"/>
      <c r="F1744" s="10"/>
      <c r="G1744" s="10"/>
      <c r="H1744" s="10"/>
      <c r="I1744" s="10"/>
      <c r="J1744" s="10"/>
      <c r="K1744" s="11"/>
      <c r="L1744" s="11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12"/>
      <c r="AE1744" s="12"/>
      <c r="AF1744" s="12"/>
      <c r="AG1744" s="12"/>
      <c r="AH1744" s="12"/>
      <c r="AI1744" s="12"/>
      <c r="AJ1744" s="12"/>
      <c r="AK1744" s="12"/>
      <c r="AL1744" s="12"/>
      <c r="AM1744" s="12"/>
      <c r="AN1744" s="12"/>
      <c r="AO1744" s="12"/>
      <c r="AP1744" s="12"/>
      <c r="AQ1744" s="12"/>
      <c r="AR1744" s="12"/>
      <c r="AS1744" s="12"/>
      <c r="AT1744" s="12"/>
      <c r="AU1744" s="12"/>
      <c r="AV1744" s="12"/>
      <c r="AW1744" s="12"/>
      <c r="AX1744" s="12"/>
      <c r="AY1744" s="12"/>
      <c r="AZ1744" s="12"/>
      <c r="BA1744" s="12"/>
      <c r="BB1744" s="12"/>
      <c r="BC1744" s="12"/>
      <c r="BD1744" s="12"/>
      <c r="BE1744" s="12"/>
      <c r="BF1744" s="12"/>
      <c r="BG1744" s="12"/>
      <c r="BH1744" s="12"/>
      <c r="BI1744" s="12"/>
      <c r="BJ1744" s="13"/>
      <c r="BK1744" s="13"/>
      <c r="BL1744" s="13"/>
      <c r="BM1744" s="13"/>
      <c r="BN1744" s="13"/>
    </row>
    <row r="1745" spans="1:66" x14ac:dyDescent="0.25">
      <c r="A1745" s="10"/>
      <c r="B1745" s="10"/>
      <c r="C1745" s="10"/>
      <c r="D1745" s="18"/>
      <c r="E1745" s="10"/>
      <c r="F1745" s="10"/>
      <c r="G1745" s="10"/>
      <c r="H1745" s="10"/>
      <c r="I1745" s="10"/>
      <c r="J1745" s="10"/>
      <c r="K1745" s="11"/>
      <c r="L1745" s="11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2"/>
      <c r="AS1745" s="12"/>
      <c r="AT1745" s="12"/>
      <c r="AU1745" s="12"/>
      <c r="AV1745" s="12"/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12"/>
      <c r="BG1745" s="12"/>
      <c r="BH1745" s="12"/>
      <c r="BI1745" s="12"/>
      <c r="BJ1745" s="13"/>
      <c r="BK1745" s="13"/>
      <c r="BL1745" s="13"/>
      <c r="BM1745" s="13"/>
      <c r="BN1745" s="13"/>
    </row>
    <row r="1746" spans="1:66" x14ac:dyDescent="0.25">
      <c r="A1746" s="10"/>
      <c r="B1746" s="10"/>
      <c r="C1746" s="10"/>
      <c r="D1746" s="18"/>
      <c r="E1746" s="10"/>
      <c r="F1746" s="10"/>
      <c r="G1746" s="10"/>
      <c r="H1746" s="10"/>
      <c r="I1746" s="10"/>
      <c r="J1746" s="10"/>
      <c r="K1746" s="11"/>
      <c r="L1746" s="11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  <c r="AA1746" s="12"/>
      <c r="AB1746" s="12"/>
      <c r="AC1746" s="12"/>
      <c r="AD1746" s="12"/>
      <c r="AE1746" s="12"/>
      <c r="AF1746" s="12"/>
      <c r="AG1746" s="12"/>
      <c r="AH1746" s="12"/>
      <c r="AI1746" s="12"/>
      <c r="AJ1746" s="12"/>
      <c r="AK1746" s="12"/>
      <c r="AL1746" s="12"/>
      <c r="AM1746" s="12"/>
      <c r="AN1746" s="12"/>
      <c r="AO1746" s="12"/>
      <c r="AP1746" s="12"/>
      <c r="AQ1746" s="12"/>
      <c r="AR1746" s="12"/>
      <c r="AS1746" s="12"/>
      <c r="AT1746" s="12"/>
      <c r="AU1746" s="12"/>
      <c r="AV1746" s="12"/>
      <c r="AW1746" s="12"/>
      <c r="AX1746" s="12"/>
      <c r="AY1746" s="12"/>
      <c r="AZ1746" s="12"/>
      <c r="BA1746" s="12"/>
      <c r="BB1746" s="12"/>
      <c r="BC1746" s="12"/>
      <c r="BD1746" s="12"/>
      <c r="BE1746" s="12"/>
      <c r="BF1746" s="12"/>
      <c r="BG1746" s="12"/>
      <c r="BH1746" s="12"/>
      <c r="BI1746" s="12"/>
      <c r="BJ1746" s="13"/>
      <c r="BK1746" s="13"/>
      <c r="BL1746" s="13"/>
      <c r="BM1746" s="13"/>
      <c r="BN1746" s="13"/>
    </row>
    <row r="1747" spans="1:66" x14ac:dyDescent="0.25">
      <c r="A1747" s="10"/>
      <c r="B1747" s="10"/>
      <c r="C1747" s="10"/>
      <c r="D1747" s="18"/>
      <c r="E1747" s="10"/>
      <c r="F1747" s="10"/>
      <c r="G1747" s="10"/>
      <c r="H1747" s="10"/>
      <c r="I1747" s="10"/>
      <c r="J1747" s="10"/>
      <c r="K1747" s="11"/>
      <c r="L1747" s="11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2"/>
      <c r="AS1747" s="12"/>
      <c r="AT1747" s="12"/>
      <c r="AU1747" s="12"/>
      <c r="AV1747" s="12"/>
      <c r="AW1747" s="12"/>
      <c r="AX1747" s="12"/>
      <c r="AY1747" s="12"/>
      <c r="AZ1747" s="12"/>
      <c r="BA1747" s="12"/>
      <c r="BB1747" s="12"/>
      <c r="BC1747" s="12"/>
      <c r="BD1747" s="12"/>
      <c r="BE1747" s="12"/>
      <c r="BF1747" s="12"/>
      <c r="BG1747" s="12"/>
      <c r="BH1747" s="12"/>
      <c r="BI1747" s="12"/>
      <c r="BJ1747" s="13"/>
      <c r="BK1747" s="13"/>
      <c r="BL1747" s="13"/>
      <c r="BM1747" s="13"/>
      <c r="BN1747" s="13"/>
    </row>
    <row r="1748" spans="1:66" x14ac:dyDescent="0.25">
      <c r="A1748" s="10"/>
      <c r="B1748" s="10"/>
      <c r="C1748" s="10"/>
      <c r="D1748" s="18"/>
      <c r="E1748" s="10"/>
      <c r="F1748" s="10"/>
      <c r="G1748" s="10"/>
      <c r="H1748" s="10"/>
      <c r="I1748" s="10"/>
      <c r="J1748" s="10"/>
      <c r="K1748" s="11"/>
      <c r="L1748" s="11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  <c r="AA1748" s="12"/>
      <c r="AB1748" s="12"/>
      <c r="AC1748" s="12"/>
      <c r="AD1748" s="12"/>
      <c r="AE1748" s="12"/>
      <c r="AF1748" s="12"/>
      <c r="AG1748" s="12"/>
      <c r="AH1748" s="12"/>
      <c r="AI1748" s="12"/>
      <c r="AJ1748" s="12"/>
      <c r="AK1748" s="12"/>
      <c r="AL1748" s="12"/>
      <c r="AM1748" s="12"/>
      <c r="AN1748" s="12"/>
      <c r="AO1748" s="12"/>
      <c r="AP1748" s="12"/>
      <c r="AQ1748" s="12"/>
      <c r="AR1748" s="12"/>
      <c r="AS1748" s="12"/>
      <c r="AT1748" s="12"/>
      <c r="AU1748" s="12"/>
      <c r="AV1748" s="12"/>
      <c r="AW1748" s="12"/>
      <c r="AX1748" s="12"/>
      <c r="AY1748" s="12"/>
      <c r="AZ1748" s="12"/>
      <c r="BA1748" s="12"/>
      <c r="BB1748" s="12"/>
      <c r="BC1748" s="12"/>
      <c r="BD1748" s="12"/>
      <c r="BE1748" s="12"/>
      <c r="BF1748" s="12"/>
      <c r="BG1748" s="12"/>
      <c r="BH1748" s="12"/>
      <c r="BI1748" s="12"/>
      <c r="BJ1748" s="13"/>
      <c r="BK1748" s="13"/>
      <c r="BL1748" s="13"/>
      <c r="BM1748" s="13"/>
      <c r="BN1748" s="13"/>
    </row>
    <row r="1749" spans="1:66" x14ac:dyDescent="0.25">
      <c r="A1749" s="10"/>
      <c r="B1749" s="10"/>
      <c r="C1749" s="10"/>
      <c r="D1749" s="18"/>
      <c r="E1749" s="10"/>
      <c r="F1749" s="10"/>
      <c r="G1749" s="10"/>
      <c r="H1749" s="10"/>
      <c r="I1749" s="10"/>
      <c r="J1749" s="10"/>
      <c r="K1749" s="11"/>
      <c r="L1749" s="11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2"/>
      <c r="AS1749" s="12"/>
      <c r="AT1749" s="12"/>
      <c r="AU1749" s="12"/>
      <c r="AV1749" s="12"/>
      <c r="AW1749" s="12"/>
      <c r="AX1749" s="12"/>
      <c r="AY1749" s="12"/>
      <c r="AZ1749" s="12"/>
      <c r="BA1749" s="12"/>
      <c r="BB1749" s="12"/>
      <c r="BC1749" s="12"/>
      <c r="BD1749" s="12"/>
      <c r="BE1749" s="12"/>
      <c r="BF1749" s="12"/>
      <c r="BG1749" s="12"/>
      <c r="BH1749" s="12"/>
      <c r="BI1749" s="12"/>
      <c r="BJ1749" s="13"/>
      <c r="BK1749" s="13"/>
      <c r="BL1749" s="13"/>
      <c r="BM1749" s="13"/>
      <c r="BN1749" s="13"/>
    </row>
    <row r="1750" spans="1:66" x14ac:dyDescent="0.25">
      <c r="A1750" s="10"/>
      <c r="B1750" s="10"/>
      <c r="C1750" s="10"/>
      <c r="D1750" s="18"/>
      <c r="E1750" s="10"/>
      <c r="F1750" s="10"/>
      <c r="G1750" s="10"/>
      <c r="H1750" s="10"/>
      <c r="I1750" s="10"/>
      <c r="J1750" s="10"/>
      <c r="K1750" s="11"/>
      <c r="L1750" s="11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  <c r="AE1750" s="12"/>
      <c r="AF1750" s="12"/>
      <c r="AG1750" s="12"/>
      <c r="AH1750" s="12"/>
      <c r="AI1750" s="12"/>
      <c r="AJ1750" s="12"/>
      <c r="AK1750" s="12"/>
      <c r="AL1750" s="12"/>
      <c r="AM1750" s="12"/>
      <c r="AN1750" s="12"/>
      <c r="AO1750" s="12"/>
      <c r="AP1750" s="12"/>
      <c r="AQ1750" s="12"/>
      <c r="AR1750" s="12"/>
      <c r="AS1750" s="12"/>
      <c r="AT1750" s="12"/>
      <c r="AU1750" s="12"/>
      <c r="AV1750" s="12"/>
      <c r="AW1750" s="12"/>
      <c r="AX1750" s="12"/>
      <c r="AY1750" s="12"/>
      <c r="AZ1750" s="12"/>
      <c r="BA1750" s="12"/>
      <c r="BB1750" s="12"/>
      <c r="BC1750" s="12"/>
      <c r="BD1750" s="12"/>
      <c r="BE1750" s="12"/>
      <c r="BF1750" s="12"/>
      <c r="BG1750" s="12"/>
      <c r="BH1750" s="12"/>
      <c r="BI1750" s="12"/>
      <c r="BJ1750" s="13"/>
      <c r="BK1750" s="13"/>
      <c r="BL1750" s="13"/>
      <c r="BM1750" s="13"/>
      <c r="BN1750" s="13"/>
    </row>
    <row r="1751" spans="1:66" x14ac:dyDescent="0.25">
      <c r="A1751" s="10"/>
      <c r="B1751" s="10"/>
      <c r="C1751" s="10"/>
      <c r="D1751" s="18"/>
      <c r="E1751" s="10"/>
      <c r="F1751" s="10"/>
      <c r="G1751" s="10"/>
      <c r="H1751" s="10"/>
      <c r="I1751" s="10"/>
      <c r="J1751" s="10"/>
      <c r="K1751" s="11"/>
      <c r="L1751" s="11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2"/>
      <c r="AS1751" s="12"/>
      <c r="AT1751" s="12"/>
      <c r="AU1751" s="12"/>
      <c r="AV1751" s="12"/>
      <c r="AW1751" s="12"/>
      <c r="AX1751" s="12"/>
      <c r="AY1751" s="12"/>
      <c r="AZ1751" s="12"/>
      <c r="BA1751" s="12"/>
      <c r="BB1751" s="12"/>
      <c r="BC1751" s="12"/>
      <c r="BD1751" s="12"/>
      <c r="BE1751" s="12"/>
      <c r="BF1751" s="12"/>
      <c r="BG1751" s="12"/>
      <c r="BH1751" s="12"/>
      <c r="BI1751" s="12"/>
      <c r="BJ1751" s="13"/>
      <c r="BK1751" s="13"/>
      <c r="BL1751" s="13"/>
      <c r="BM1751" s="13"/>
      <c r="BN1751" s="13"/>
    </row>
    <row r="1752" spans="1:66" x14ac:dyDescent="0.25">
      <c r="A1752" s="10"/>
      <c r="B1752" s="10"/>
      <c r="C1752" s="10"/>
      <c r="D1752" s="18"/>
      <c r="E1752" s="10"/>
      <c r="F1752" s="10"/>
      <c r="G1752" s="10"/>
      <c r="H1752" s="10"/>
      <c r="I1752" s="10"/>
      <c r="J1752" s="10"/>
      <c r="K1752" s="11"/>
      <c r="L1752" s="11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  <c r="AA1752" s="12"/>
      <c r="AB1752" s="12"/>
      <c r="AC1752" s="12"/>
      <c r="AD1752" s="12"/>
      <c r="AE1752" s="12"/>
      <c r="AF1752" s="12"/>
      <c r="AG1752" s="12"/>
      <c r="AH1752" s="12"/>
      <c r="AI1752" s="12"/>
      <c r="AJ1752" s="12"/>
      <c r="AK1752" s="12"/>
      <c r="AL1752" s="12"/>
      <c r="AM1752" s="12"/>
      <c r="AN1752" s="12"/>
      <c r="AO1752" s="12"/>
      <c r="AP1752" s="12"/>
      <c r="AQ1752" s="12"/>
      <c r="AR1752" s="12"/>
      <c r="AS1752" s="12"/>
      <c r="AT1752" s="12"/>
      <c r="AU1752" s="12"/>
      <c r="AV1752" s="12"/>
      <c r="AW1752" s="12"/>
      <c r="AX1752" s="12"/>
      <c r="AY1752" s="12"/>
      <c r="AZ1752" s="12"/>
      <c r="BA1752" s="12"/>
      <c r="BB1752" s="12"/>
      <c r="BC1752" s="12"/>
      <c r="BD1752" s="12"/>
      <c r="BE1752" s="12"/>
      <c r="BF1752" s="12"/>
      <c r="BG1752" s="12"/>
      <c r="BH1752" s="12"/>
      <c r="BI1752" s="12"/>
      <c r="BJ1752" s="13"/>
      <c r="BK1752" s="13"/>
      <c r="BL1752" s="13"/>
      <c r="BM1752" s="13"/>
      <c r="BN1752" s="13"/>
    </row>
    <row r="1753" spans="1:66" s="14" customFormat="1" x14ac:dyDescent="0.25">
      <c r="A1753" s="10"/>
      <c r="B1753" s="10"/>
      <c r="C1753" s="10"/>
      <c r="D1753" s="18"/>
      <c r="E1753" s="10"/>
      <c r="F1753" s="10"/>
      <c r="G1753" s="10"/>
      <c r="H1753" s="10"/>
      <c r="I1753" s="10"/>
      <c r="J1753" s="10"/>
      <c r="K1753" s="11"/>
      <c r="L1753" s="11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2"/>
      <c r="AS1753" s="12"/>
      <c r="AT1753" s="12"/>
      <c r="AU1753" s="12"/>
      <c r="AV1753" s="12"/>
      <c r="AW1753" s="12"/>
      <c r="AX1753" s="12"/>
      <c r="AY1753" s="12"/>
      <c r="AZ1753" s="12"/>
      <c r="BA1753" s="12"/>
      <c r="BB1753" s="12"/>
      <c r="BC1753" s="12"/>
      <c r="BD1753" s="12"/>
      <c r="BE1753" s="12"/>
      <c r="BF1753" s="12"/>
      <c r="BG1753" s="12"/>
      <c r="BH1753" s="12"/>
      <c r="BI1753" s="12"/>
      <c r="BJ1753" s="13"/>
      <c r="BK1753" s="13"/>
      <c r="BL1753" s="13"/>
      <c r="BM1753" s="13"/>
      <c r="BN1753" s="13"/>
    </row>
    <row r="1754" spans="1:66" x14ac:dyDescent="0.25">
      <c r="A1754" s="10"/>
      <c r="B1754" s="10"/>
      <c r="C1754" s="10"/>
      <c r="D1754" s="18"/>
      <c r="E1754" s="10"/>
      <c r="F1754" s="10"/>
      <c r="G1754" s="10"/>
      <c r="H1754" s="10"/>
      <c r="I1754" s="10"/>
      <c r="J1754" s="10"/>
      <c r="K1754" s="11"/>
      <c r="L1754" s="11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  <c r="AA1754" s="12"/>
      <c r="AB1754" s="12"/>
      <c r="AC1754" s="12"/>
      <c r="AD1754" s="12"/>
      <c r="AE1754" s="12"/>
      <c r="AF1754" s="12"/>
      <c r="AG1754" s="12"/>
      <c r="AH1754" s="12"/>
      <c r="AI1754" s="12"/>
      <c r="AJ1754" s="12"/>
      <c r="AK1754" s="12"/>
      <c r="AL1754" s="12"/>
      <c r="AM1754" s="12"/>
      <c r="AN1754" s="12"/>
      <c r="AO1754" s="12"/>
      <c r="AP1754" s="12"/>
      <c r="AQ1754" s="12"/>
      <c r="AR1754" s="12"/>
      <c r="AS1754" s="12"/>
      <c r="AT1754" s="12"/>
      <c r="AU1754" s="12"/>
      <c r="AV1754" s="12"/>
      <c r="AW1754" s="12"/>
      <c r="AX1754" s="12"/>
      <c r="AY1754" s="12"/>
      <c r="AZ1754" s="12"/>
      <c r="BA1754" s="12"/>
      <c r="BB1754" s="12"/>
      <c r="BC1754" s="12"/>
      <c r="BD1754" s="12"/>
      <c r="BE1754" s="12"/>
      <c r="BF1754" s="12"/>
      <c r="BG1754" s="12"/>
      <c r="BH1754" s="12"/>
      <c r="BI1754" s="12"/>
      <c r="BJ1754" s="13"/>
      <c r="BK1754" s="13"/>
      <c r="BL1754" s="13"/>
      <c r="BM1754" s="13"/>
      <c r="BN1754" s="13"/>
    </row>
    <row r="1755" spans="1:66" x14ac:dyDescent="0.25">
      <c r="A1755" s="10"/>
      <c r="B1755" s="10"/>
      <c r="C1755" s="10"/>
      <c r="D1755" s="18"/>
      <c r="E1755" s="10"/>
      <c r="F1755" s="10"/>
      <c r="G1755" s="10"/>
      <c r="H1755" s="10"/>
      <c r="I1755" s="10"/>
      <c r="J1755" s="10"/>
      <c r="K1755" s="11"/>
      <c r="L1755" s="11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2"/>
      <c r="AS1755" s="12"/>
      <c r="AT1755" s="12"/>
      <c r="AU1755" s="12"/>
      <c r="AV1755" s="12"/>
      <c r="AW1755" s="12"/>
      <c r="AX1755" s="12"/>
      <c r="AY1755" s="12"/>
      <c r="AZ1755" s="12"/>
      <c r="BA1755" s="12"/>
      <c r="BB1755" s="12"/>
      <c r="BC1755" s="12"/>
      <c r="BD1755" s="12"/>
      <c r="BE1755" s="12"/>
      <c r="BF1755" s="12"/>
      <c r="BG1755" s="12"/>
      <c r="BH1755" s="12"/>
      <c r="BI1755" s="12"/>
      <c r="BJ1755" s="13"/>
      <c r="BK1755" s="13"/>
      <c r="BL1755" s="13"/>
      <c r="BM1755" s="13"/>
      <c r="BN1755" s="13"/>
    </row>
    <row r="1756" spans="1:66" x14ac:dyDescent="0.25">
      <c r="A1756" s="10"/>
      <c r="B1756" s="10"/>
      <c r="C1756" s="10"/>
      <c r="D1756" s="18"/>
      <c r="E1756" s="10"/>
      <c r="F1756" s="10"/>
      <c r="G1756" s="10"/>
      <c r="H1756" s="10"/>
      <c r="I1756" s="10"/>
      <c r="J1756" s="10"/>
      <c r="K1756" s="11"/>
      <c r="L1756" s="11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12"/>
      <c r="AE1756" s="12"/>
      <c r="AF1756" s="12"/>
      <c r="AG1756" s="12"/>
      <c r="AH1756" s="12"/>
      <c r="AI1756" s="12"/>
      <c r="AJ1756" s="12"/>
      <c r="AK1756" s="12"/>
      <c r="AL1756" s="12"/>
      <c r="AM1756" s="12"/>
      <c r="AN1756" s="12"/>
      <c r="AO1756" s="12"/>
      <c r="AP1756" s="12"/>
      <c r="AQ1756" s="12"/>
      <c r="AR1756" s="12"/>
      <c r="AS1756" s="12"/>
      <c r="AT1756" s="12"/>
      <c r="AU1756" s="12"/>
      <c r="AV1756" s="12"/>
      <c r="AW1756" s="12"/>
      <c r="AX1756" s="12"/>
      <c r="AY1756" s="12"/>
      <c r="AZ1756" s="12"/>
      <c r="BA1756" s="12"/>
      <c r="BB1756" s="12"/>
      <c r="BC1756" s="12"/>
      <c r="BD1756" s="12"/>
      <c r="BE1756" s="12"/>
      <c r="BF1756" s="12"/>
      <c r="BG1756" s="12"/>
      <c r="BH1756" s="12"/>
      <c r="BI1756" s="12"/>
      <c r="BJ1756" s="13"/>
      <c r="BK1756" s="13"/>
      <c r="BL1756" s="13"/>
      <c r="BM1756" s="13"/>
      <c r="BN1756" s="13"/>
    </row>
    <row r="1757" spans="1:66" x14ac:dyDescent="0.25">
      <c r="A1757" s="10"/>
      <c r="B1757" s="10"/>
      <c r="C1757" s="10"/>
      <c r="D1757" s="18"/>
      <c r="E1757" s="10"/>
      <c r="F1757" s="10"/>
      <c r="G1757" s="10"/>
      <c r="H1757" s="10"/>
      <c r="I1757" s="10"/>
      <c r="J1757" s="10"/>
      <c r="K1757" s="11"/>
      <c r="L1757" s="11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2"/>
      <c r="AS1757" s="12"/>
      <c r="AT1757" s="12"/>
      <c r="AU1757" s="12"/>
      <c r="AV1757" s="12"/>
      <c r="AW1757" s="12"/>
      <c r="AX1757" s="12"/>
      <c r="AY1757" s="12"/>
      <c r="AZ1757" s="12"/>
      <c r="BA1757" s="12"/>
      <c r="BB1757" s="12"/>
      <c r="BC1757" s="12"/>
      <c r="BD1757" s="12"/>
      <c r="BE1757" s="12"/>
      <c r="BF1757" s="12"/>
      <c r="BG1757" s="12"/>
      <c r="BH1757" s="12"/>
      <c r="BI1757" s="12"/>
      <c r="BJ1757" s="13"/>
      <c r="BK1757" s="13"/>
      <c r="BL1757" s="13"/>
      <c r="BM1757" s="13"/>
      <c r="BN1757" s="13"/>
    </row>
    <row r="1758" spans="1:66" x14ac:dyDescent="0.25">
      <c r="A1758" s="10"/>
      <c r="B1758" s="10"/>
      <c r="C1758" s="10"/>
      <c r="D1758" s="18"/>
      <c r="E1758" s="10"/>
      <c r="F1758" s="10"/>
      <c r="G1758" s="10"/>
      <c r="H1758" s="10"/>
      <c r="I1758" s="10"/>
      <c r="J1758" s="10"/>
      <c r="K1758" s="11"/>
      <c r="L1758" s="11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  <c r="AE1758" s="12"/>
      <c r="AF1758" s="12"/>
      <c r="AG1758" s="12"/>
      <c r="AH1758" s="12"/>
      <c r="AI1758" s="12"/>
      <c r="AJ1758" s="12"/>
      <c r="AK1758" s="12"/>
      <c r="AL1758" s="12"/>
      <c r="AM1758" s="12"/>
      <c r="AN1758" s="12"/>
      <c r="AO1758" s="12"/>
      <c r="AP1758" s="12"/>
      <c r="AQ1758" s="12"/>
      <c r="AR1758" s="12"/>
      <c r="AS1758" s="12"/>
      <c r="AT1758" s="12"/>
      <c r="AU1758" s="12"/>
      <c r="AV1758" s="12"/>
      <c r="AW1758" s="12"/>
      <c r="AX1758" s="12"/>
      <c r="AY1758" s="12"/>
      <c r="AZ1758" s="12"/>
      <c r="BA1758" s="12"/>
      <c r="BB1758" s="12"/>
      <c r="BC1758" s="12"/>
      <c r="BD1758" s="12"/>
      <c r="BE1758" s="12"/>
      <c r="BF1758" s="12"/>
      <c r="BG1758" s="12"/>
      <c r="BH1758" s="12"/>
      <c r="BI1758" s="12"/>
      <c r="BJ1758" s="13"/>
      <c r="BK1758" s="13"/>
      <c r="BL1758" s="13"/>
      <c r="BM1758" s="13"/>
      <c r="BN1758" s="13"/>
    </row>
    <row r="1759" spans="1:66" x14ac:dyDescent="0.25">
      <c r="A1759" s="10"/>
      <c r="B1759" s="10"/>
      <c r="C1759" s="10"/>
      <c r="D1759" s="18"/>
      <c r="E1759" s="10"/>
      <c r="F1759" s="10"/>
      <c r="G1759" s="10"/>
      <c r="H1759" s="10"/>
      <c r="I1759" s="10"/>
      <c r="J1759" s="10"/>
      <c r="K1759" s="11"/>
      <c r="L1759" s="11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2"/>
      <c r="AS1759" s="12"/>
      <c r="AT1759" s="12"/>
      <c r="AU1759" s="12"/>
      <c r="AV1759" s="12"/>
      <c r="AW1759" s="12"/>
      <c r="AX1759" s="12"/>
      <c r="AY1759" s="12"/>
      <c r="AZ1759" s="12"/>
      <c r="BA1759" s="12"/>
      <c r="BB1759" s="12"/>
      <c r="BC1759" s="12"/>
      <c r="BD1759" s="12"/>
      <c r="BE1759" s="12"/>
      <c r="BF1759" s="12"/>
      <c r="BG1759" s="12"/>
      <c r="BH1759" s="12"/>
      <c r="BI1759" s="12"/>
      <c r="BJ1759" s="13"/>
      <c r="BK1759" s="13"/>
      <c r="BL1759" s="13"/>
      <c r="BM1759" s="13"/>
      <c r="BN1759" s="13"/>
    </row>
    <row r="1760" spans="1:66" x14ac:dyDescent="0.25">
      <c r="A1760" s="10"/>
      <c r="B1760" s="10"/>
      <c r="C1760" s="10"/>
      <c r="D1760" s="18"/>
      <c r="E1760" s="10"/>
      <c r="F1760" s="10"/>
      <c r="G1760" s="10"/>
      <c r="H1760" s="10"/>
      <c r="I1760" s="10"/>
      <c r="J1760" s="10"/>
      <c r="K1760" s="11"/>
      <c r="L1760" s="11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  <c r="AE1760" s="12"/>
      <c r="AF1760" s="12"/>
      <c r="AG1760" s="12"/>
      <c r="AH1760" s="12"/>
      <c r="AI1760" s="12"/>
      <c r="AJ1760" s="12"/>
      <c r="AK1760" s="12"/>
      <c r="AL1760" s="12"/>
      <c r="AM1760" s="12"/>
      <c r="AN1760" s="12"/>
      <c r="AO1760" s="12"/>
      <c r="AP1760" s="12"/>
      <c r="AQ1760" s="12"/>
      <c r="AR1760" s="12"/>
      <c r="AS1760" s="12"/>
      <c r="AT1760" s="12"/>
      <c r="AU1760" s="12"/>
      <c r="AV1760" s="12"/>
      <c r="AW1760" s="12"/>
      <c r="AX1760" s="12"/>
      <c r="AY1760" s="12"/>
      <c r="AZ1760" s="12"/>
      <c r="BA1760" s="12"/>
      <c r="BB1760" s="12"/>
      <c r="BC1760" s="12"/>
      <c r="BD1760" s="12"/>
      <c r="BE1760" s="12"/>
      <c r="BF1760" s="12"/>
      <c r="BG1760" s="12"/>
      <c r="BH1760" s="12"/>
      <c r="BI1760" s="12"/>
      <c r="BJ1760" s="13"/>
      <c r="BK1760" s="13"/>
      <c r="BL1760" s="13"/>
      <c r="BM1760" s="13"/>
      <c r="BN1760" s="13"/>
    </row>
    <row r="1761" spans="1:66" x14ac:dyDescent="0.25">
      <c r="A1761" s="10"/>
      <c r="B1761" s="10"/>
      <c r="C1761" s="10"/>
      <c r="D1761" s="18"/>
      <c r="E1761" s="10"/>
      <c r="F1761" s="10"/>
      <c r="G1761" s="10"/>
      <c r="H1761" s="10"/>
      <c r="I1761" s="10"/>
      <c r="J1761" s="10"/>
      <c r="K1761" s="11"/>
      <c r="L1761" s="11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2"/>
      <c r="AS1761" s="12"/>
      <c r="AT1761" s="12"/>
      <c r="AU1761" s="12"/>
      <c r="AV1761" s="12"/>
      <c r="AW1761" s="12"/>
      <c r="AX1761" s="12"/>
      <c r="AY1761" s="12"/>
      <c r="AZ1761" s="12"/>
      <c r="BA1761" s="12"/>
      <c r="BB1761" s="12"/>
      <c r="BC1761" s="12"/>
      <c r="BD1761" s="12"/>
      <c r="BE1761" s="12"/>
      <c r="BF1761" s="12"/>
      <c r="BG1761" s="12"/>
      <c r="BH1761" s="12"/>
      <c r="BI1761" s="12"/>
      <c r="BJ1761" s="13"/>
      <c r="BK1761" s="13"/>
      <c r="BL1761" s="13"/>
      <c r="BM1761" s="13"/>
      <c r="BN1761" s="13"/>
    </row>
    <row r="1762" spans="1:66" x14ac:dyDescent="0.25">
      <c r="A1762" s="10"/>
      <c r="B1762" s="10"/>
      <c r="C1762" s="10"/>
      <c r="D1762" s="18"/>
      <c r="E1762" s="10"/>
      <c r="F1762" s="10"/>
      <c r="G1762" s="10"/>
      <c r="H1762" s="10"/>
      <c r="I1762" s="10"/>
      <c r="J1762" s="10"/>
      <c r="K1762" s="11"/>
      <c r="L1762" s="11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12"/>
      <c r="AE1762" s="12"/>
      <c r="AF1762" s="12"/>
      <c r="AG1762" s="12"/>
      <c r="AH1762" s="12"/>
      <c r="AI1762" s="12"/>
      <c r="AJ1762" s="12"/>
      <c r="AK1762" s="12"/>
      <c r="AL1762" s="12"/>
      <c r="AM1762" s="12"/>
      <c r="AN1762" s="12"/>
      <c r="AO1762" s="12"/>
      <c r="AP1762" s="12"/>
      <c r="AQ1762" s="12"/>
      <c r="AR1762" s="12"/>
      <c r="AS1762" s="12"/>
      <c r="AT1762" s="12"/>
      <c r="AU1762" s="12"/>
      <c r="AV1762" s="12"/>
      <c r="AW1762" s="12"/>
      <c r="AX1762" s="12"/>
      <c r="AY1762" s="12"/>
      <c r="AZ1762" s="12"/>
      <c r="BA1762" s="12"/>
      <c r="BB1762" s="12"/>
      <c r="BC1762" s="12"/>
      <c r="BD1762" s="12"/>
      <c r="BE1762" s="12"/>
      <c r="BF1762" s="12"/>
      <c r="BG1762" s="12"/>
      <c r="BH1762" s="12"/>
      <c r="BI1762" s="12"/>
      <c r="BJ1762" s="13"/>
      <c r="BK1762" s="13"/>
      <c r="BL1762" s="13"/>
      <c r="BM1762" s="13"/>
      <c r="BN1762" s="13"/>
    </row>
    <row r="1763" spans="1:66" x14ac:dyDescent="0.25">
      <c r="A1763" s="10"/>
      <c r="B1763" s="10"/>
      <c r="C1763" s="10"/>
      <c r="D1763" s="18"/>
      <c r="E1763" s="10"/>
      <c r="F1763" s="10"/>
      <c r="G1763" s="10"/>
      <c r="H1763" s="10"/>
      <c r="I1763" s="10"/>
      <c r="J1763" s="10"/>
      <c r="K1763" s="11"/>
      <c r="L1763" s="11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2"/>
      <c r="AS1763" s="12"/>
      <c r="AT1763" s="12"/>
      <c r="AU1763" s="12"/>
      <c r="AV1763" s="12"/>
      <c r="AW1763" s="12"/>
      <c r="AX1763" s="12"/>
      <c r="AY1763" s="12"/>
      <c r="AZ1763" s="12"/>
      <c r="BA1763" s="12"/>
      <c r="BB1763" s="12"/>
      <c r="BC1763" s="12"/>
      <c r="BD1763" s="12"/>
      <c r="BE1763" s="12"/>
      <c r="BF1763" s="12"/>
      <c r="BG1763" s="12"/>
      <c r="BH1763" s="12"/>
      <c r="BI1763" s="12"/>
      <c r="BJ1763" s="13"/>
      <c r="BK1763" s="13"/>
      <c r="BL1763" s="13"/>
      <c r="BM1763" s="13"/>
      <c r="BN1763" s="13"/>
    </row>
    <row r="1764" spans="1:66" s="14" customFormat="1" x14ac:dyDescent="0.25">
      <c r="A1764" s="10"/>
      <c r="B1764" s="10"/>
      <c r="C1764" s="10"/>
      <c r="D1764" s="18"/>
      <c r="E1764" s="10"/>
      <c r="F1764" s="10"/>
      <c r="G1764" s="10"/>
      <c r="H1764" s="10"/>
      <c r="I1764" s="10"/>
      <c r="J1764" s="10"/>
      <c r="K1764" s="11"/>
      <c r="L1764" s="11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  <c r="AA1764" s="12"/>
      <c r="AB1764" s="12"/>
      <c r="AC1764" s="12"/>
      <c r="AD1764" s="12"/>
      <c r="AE1764" s="12"/>
      <c r="AF1764" s="12"/>
      <c r="AG1764" s="12"/>
      <c r="AH1764" s="12"/>
      <c r="AI1764" s="12"/>
      <c r="AJ1764" s="12"/>
      <c r="AK1764" s="12"/>
      <c r="AL1764" s="12"/>
      <c r="AM1764" s="12"/>
      <c r="AN1764" s="12"/>
      <c r="AO1764" s="12"/>
      <c r="AP1764" s="12"/>
      <c r="AQ1764" s="12"/>
      <c r="AR1764" s="12"/>
      <c r="AS1764" s="12"/>
      <c r="AT1764" s="12"/>
      <c r="AU1764" s="12"/>
      <c r="AV1764" s="12"/>
      <c r="AW1764" s="12"/>
      <c r="AX1764" s="12"/>
      <c r="AY1764" s="12"/>
      <c r="AZ1764" s="12"/>
      <c r="BA1764" s="12"/>
      <c r="BB1764" s="12"/>
      <c r="BC1764" s="12"/>
      <c r="BD1764" s="12"/>
      <c r="BE1764" s="12"/>
      <c r="BF1764" s="12"/>
      <c r="BG1764" s="12"/>
      <c r="BH1764" s="12"/>
      <c r="BI1764" s="12"/>
      <c r="BJ1764" s="13"/>
      <c r="BK1764" s="13"/>
      <c r="BL1764" s="13"/>
      <c r="BM1764" s="13"/>
      <c r="BN1764" s="13"/>
    </row>
    <row r="1765" spans="1:66" x14ac:dyDescent="0.25">
      <c r="A1765" s="10"/>
      <c r="B1765" s="10"/>
      <c r="C1765" s="10"/>
      <c r="D1765" s="18"/>
      <c r="E1765" s="10"/>
      <c r="F1765" s="10"/>
      <c r="G1765" s="10"/>
      <c r="H1765" s="10"/>
      <c r="I1765" s="10"/>
      <c r="J1765" s="10"/>
      <c r="K1765" s="11"/>
      <c r="L1765" s="11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2"/>
      <c r="AS1765" s="12"/>
      <c r="AT1765" s="12"/>
      <c r="AU1765" s="12"/>
      <c r="AV1765" s="12"/>
      <c r="AW1765" s="12"/>
      <c r="AX1765" s="12"/>
      <c r="AY1765" s="12"/>
      <c r="AZ1765" s="12"/>
      <c r="BA1765" s="12"/>
      <c r="BB1765" s="12"/>
      <c r="BC1765" s="12"/>
      <c r="BD1765" s="12"/>
      <c r="BE1765" s="12"/>
      <c r="BF1765" s="12"/>
      <c r="BG1765" s="12"/>
      <c r="BH1765" s="12"/>
      <c r="BI1765" s="12"/>
      <c r="BJ1765" s="13"/>
      <c r="BK1765" s="13"/>
      <c r="BL1765" s="13"/>
      <c r="BM1765" s="13"/>
      <c r="BN1765" s="13"/>
    </row>
    <row r="1766" spans="1:66" x14ac:dyDescent="0.25">
      <c r="A1766" s="10"/>
      <c r="B1766" s="10"/>
      <c r="C1766" s="10"/>
      <c r="D1766" s="18"/>
      <c r="E1766" s="10"/>
      <c r="F1766" s="10"/>
      <c r="G1766" s="10"/>
      <c r="H1766" s="10"/>
      <c r="I1766" s="10"/>
      <c r="J1766" s="10"/>
      <c r="K1766" s="11"/>
      <c r="L1766" s="11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  <c r="AE1766" s="12"/>
      <c r="AF1766" s="12"/>
      <c r="AG1766" s="12"/>
      <c r="AH1766" s="12"/>
      <c r="AI1766" s="12"/>
      <c r="AJ1766" s="12"/>
      <c r="AK1766" s="12"/>
      <c r="AL1766" s="12"/>
      <c r="AM1766" s="12"/>
      <c r="AN1766" s="12"/>
      <c r="AO1766" s="12"/>
      <c r="AP1766" s="12"/>
      <c r="AQ1766" s="12"/>
      <c r="AR1766" s="12"/>
      <c r="AS1766" s="12"/>
      <c r="AT1766" s="12"/>
      <c r="AU1766" s="12"/>
      <c r="AV1766" s="12"/>
      <c r="AW1766" s="12"/>
      <c r="AX1766" s="12"/>
      <c r="AY1766" s="12"/>
      <c r="AZ1766" s="12"/>
      <c r="BA1766" s="12"/>
      <c r="BB1766" s="12"/>
      <c r="BC1766" s="12"/>
      <c r="BD1766" s="12"/>
      <c r="BE1766" s="12"/>
      <c r="BF1766" s="12"/>
      <c r="BG1766" s="12"/>
      <c r="BH1766" s="12"/>
      <c r="BI1766" s="12"/>
      <c r="BJ1766" s="13"/>
      <c r="BK1766" s="13"/>
      <c r="BL1766" s="13"/>
      <c r="BM1766" s="13"/>
      <c r="BN1766" s="13"/>
    </row>
    <row r="1767" spans="1:66" x14ac:dyDescent="0.25">
      <c r="A1767" s="10"/>
      <c r="B1767" s="10"/>
      <c r="C1767" s="10"/>
      <c r="D1767" s="18"/>
      <c r="E1767" s="10"/>
      <c r="F1767" s="10"/>
      <c r="G1767" s="10"/>
      <c r="H1767" s="10"/>
      <c r="I1767" s="10"/>
      <c r="J1767" s="10"/>
      <c r="K1767" s="11"/>
      <c r="L1767" s="11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2"/>
      <c r="AS1767" s="12"/>
      <c r="AT1767" s="12"/>
      <c r="AU1767" s="12"/>
      <c r="AV1767" s="12"/>
      <c r="AW1767" s="12"/>
      <c r="AX1767" s="12"/>
      <c r="AY1767" s="12"/>
      <c r="AZ1767" s="12"/>
      <c r="BA1767" s="12"/>
      <c r="BB1767" s="12"/>
      <c r="BC1767" s="12"/>
      <c r="BD1767" s="12"/>
      <c r="BE1767" s="12"/>
      <c r="BF1767" s="12"/>
      <c r="BG1767" s="12"/>
      <c r="BH1767" s="12"/>
      <c r="BI1767" s="12"/>
      <c r="BJ1767" s="13"/>
      <c r="BK1767" s="13"/>
      <c r="BL1767" s="13"/>
      <c r="BM1767" s="13"/>
      <c r="BN1767" s="13"/>
    </row>
    <row r="1768" spans="1:66" x14ac:dyDescent="0.25">
      <c r="A1768" s="10"/>
      <c r="B1768" s="10"/>
      <c r="C1768" s="10"/>
      <c r="D1768" s="18"/>
      <c r="E1768" s="10"/>
      <c r="F1768" s="10"/>
      <c r="G1768" s="10"/>
      <c r="H1768" s="10"/>
      <c r="I1768" s="10"/>
      <c r="J1768" s="10"/>
      <c r="K1768" s="11"/>
      <c r="L1768" s="11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12"/>
      <c r="AE1768" s="12"/>
      <c r="AF1768" s="12"/>
      <c r="AG1768" s="12"/>
      <c r="AH1768" s="12"/>
      <c r="AI1768" s="12"/>
      <c r="AJ1768" s="12"/>
      <c r="AK1768" s="12"/>
      <c r="AL1768" s="12"/>
      <c r="AM1768" s="12"/>
      <c r="AN1768" s="12"/>
      <c r="AO1768" s="12"/>
      <c r="AP1768" s="12"/>
      <c r="AQ1768" s="12"/>
      <c r="AR1768" s="12"/>
      <c r="AS1768" s="12"/>
      <c r="AT1768" s="12"/>
      <c r="AU1768" s="12"/>
      <c r="AV1768" s="12"/>
      <c r="AW1768" s="12"/>
      <c r="AX1768" s="12"/>
      <c r="AY1768" s="12"/>
      <c r="AZ1768" s="12"/>
      <c r="BA1768" s="12"/>
      <c r="BB1768" s="12"/>
      <c r="BC1768" s="12"/>
      <c r="BD1768" s="12"/>
      <c r="BE1768" s="12"/>
      <c r="BF1768" s="12"/>
      <c r="BG1768" s="12"/>
      <c r="BH1768" s="12"/>
      <c r="BI1768" s="12"/>
      <c r="BJ1768" s="13"/>
      <c r="BK1768" s="13"/>
      <c r="BL1768" s="13"/>
      <c r="BM1768" s="13"/>
      <c r="BN1768" s="13"/>
    </row>
    <row r="1769" spans="1:66" x14ac:dyDescent="0.25">
      <c r="A1769" s="10"/>
      <c r="B1769" s="10"/>
      <c r="C1769" s="10"/>
      <c r="D1769" s="18"/>
      <c r="E1769" s="10"/>
      <c r="F1769" s="10"/>
      <c r="G1769" s="10"/>
      <c r="H1769" s="10"/>
      <c r="I1769" s="10"/>
      <c r="J1769" s="10"/>
      <c r="K1769" s="11"/>
      <c r="L1769" s="11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2"/>
      <c r="AS1769" s="12"/>
      <c r="AT1769" s="12"/>
      <c r="AU1769" s="12"/>
      <c r="AV1769" s="12"/>
      <c r="AW1769" s="12"/>
      <c r="AX1769" s="12"/>
      <c r="AY1769" s="12"/>
      <c r="AZ1769" s="12"/>
      <c r="BA1769" s="12"/>
      <c r="BB1769" s="12"/>
      <c r="BC1769" s="12"/>
      <c r="BD1769" s="12"/>
      <c r="BE1769" s="12"/>
      <c r="BF1769" s="12"/>
      <c r="BG1769" s="12"/>
      <c r="BH1769" s="12"/>
      <c r="BI1769" s="12"/>
      <c r="BJ1769" s="13"/>
      <c r="BK1769" s="13"/>
      <c r="BL1769" s="13"/>
      <c r="BM1769" s="13"/>
      <c r="BN1769" s="13"/>
    </row>
    <row r="1770" spans="1:66" x14ac:dyDescent="0.25">
      <c r="A1770" s="10"/>
      <c r="B1770" s="10"/>
      <c r="C1770" s="10"/>
      <c r="D1770" s="18"/>
      <c r="E1770" s="10"/>
      <c r="F1770" s="10"/>
      <c r="G1770" s="10"/>
      <c r="H1770" s="10"/>
      <c r="I1770" s="10"/>
      <c r="J1770" s="10"/>
      <c r="K1770" s="11"/>
      <c r="L1770" s="11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  <c r="AA1770" s="12"/>
      <c r="AB1770" s="12"/>
      <c r="AC1770" s="12"/>
      <c r="AD1770" s="12"/>
      <c r="AE1770" s="12"/>
      <c r="AF1770" s="12"/>
      <c r="AG1770" s="12"/>
      <c r="AH1770" s="12"/>
      <c r="AI1770" s="12"/>
      <c r="AJ1770" s="12"/>
      <c r="AK1770" s="12"/>
      <c r="AL1770" s="12"/>
      <c r="AM1770" s="12"/>
      <c r="AN1770" s="12"/>
      <c r="AO1770" s="12"/>
      <c r="AP1770" s="12"/>
      <c r="AQ1770" s="12"/>
      <c r="AR1770" s="12"/>
      <c r="AS1770" s="12"/>
      <c r="AT1770" s="12"/>
      <c r="AU1770" s="12"/>
      <c r="AV1770" s="12"/>
      <c r="AW1770" s="12"/>
      <c r="AX1770" s="12"/>
      <c r="AY1770" s="12"/>
      <c r="AZ1770" s="12"/>
      <c r="BA1770" s="12"/>
      <c r="BB1770" s="12"/>
      <c r="BC1770" s="12"/>
      <c r="BD1770" s="12"/>
      <c r="BE1770" s="12"/>
      <c r="BF1770" s="12"/>
      <c r="BG1770" s="12"/>
      <c r="BH1770" s="12"/>
      <c r="BI1770" s="12"/>
      <c r="BJ1770" s="13"/>
      <c r="BK1770" s="13"/>
      <c r="BL1770" s="13"/>
      <c r="BM1770" s="13"/>
      <c r="BN1770" s="13"/>
    </row>
    <row r="1771" spans="1:66" x14ac:dyDescent="0.25">
      <c r="A1771" s="10"/>
      <c r="B1771" s="10"/>
      <c r="C1771" s="10"/>
      <c r="D1771" s="18"/>
      <c r="E1771" s="10"/>
      <c r="F1771" s="10"/>
      <c r="G1771" s="10"/>
      <c r="H1771" s="10"/>
      <c r="I1771" s="10"/>
      <c r="J1771" s="10"/>
      <c r="K1771" s="11"/>
      <c r="L1771" s="11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2"/>
      <c r="AS1771" s="12"/>
      <c r="AT1771" s="12"/>
      <c r="AU1771" s="12"/>
      <c r="AV1771" s="12"/>
      <c r="AW1771" s="12"/>
      <c r="AX1771" s="12"/>
      <c r="AY1771" s="12"/>
      <c r="AZ1771" s="12"/>
      <c r="BA1771" s="12"/>
      <c r="BB1771" s="12"/>
      <c r="BC1771" s="12"/>
      <c r="BD1771" s="12"/>
      <c r="BE1771" s="12"/>
      <c r="BF1771" s="12"/>
      <c r="BG1771" s="12"/>
      <c r="BH1771" s="12"/>
      <c r="BI1771" s="12"/>
      <c r="BJ1771" s="13"/>
      <c r="BK1771" s="13"/>
      <c r="BL1771" s="13"/>
      <c r="BM1771" s="13"/>
      <c r="BN1771" s="13"/>
    </row>
    <row r="1772" spans="1:66" x14ac:dyDescent="0.25">
      <c r="A1772" s="10"/>
      <c r="B1772" s="10"/>
      <c r="C1772" s="10"/>
      <c r="D1772" s="18"/>
      <c r="E1772" s="10"/>
      <c r="F1772" s="10"/>
      <c r="G1772" s="10"/>
      <c r="H1772" s="10"/>
      <c r="I1772" s="10"/>
      <c r="J1772" s="10"/>
      <c r="K1772" s="11"/>
      <c r="L1772" s="11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  <c r="AC1772" s="12"/>
      <c r="AD1772" s="12"/>
      <c r="AE1772" s="12"/>
      <c r="AF1772" s="12"/>
      <c r="AG1772" s="12"/>
      <c r="AH1772" s="12"/>
      <c r="AI1772" s="12"/>
      <c r="AJ1772" s="12"/>
      <c r="AK1772" s="12"/>
      <c r="AL1772" s="12"/>
      <c r="AM1772" s="12"/>
      <c r="AN1772" s="12"/>
      <c r="AO1772" s="12"/>
      <c r="AP1772" s="12"/>
      <c r="AQ1772" s="12"/>
      <c r="AR1772" s="12"/>
      <c r="AS1772" s="12"/>
      <c r="AT1772" s="12"/>
      <c r="AU1772" s="12"/>
      <c r="AV1772" s="12"/>
      <c r="AW1772" s="12"/>
      <c r="AX1772" s="12"/>
      <c r="AY1772" s="12"/>
      <c r="AZ1772" s="12"/>
      <c r="BA1772" s="12"/>
      <c r="BB1772" s="12"/>
      <c r="BC1772" s="12"/>
      <c r="BD1772" s="12"/>
      <c r="BE1772" s="12"/>
      <c r="BF1772" s="12"/>
      <c r="BG1772" s="12"/>
      <c r="BH1772" s="12"/>
      <c r="BI1772" s="12"/>
      <c r="BJ1772" s="13"/>
      <c r="BK1772" s="13"/>
      <c r="BL1772" s="13"/>
      <c r="BM1772" s="13"/>
      <c r="BN1772" s="13"/>
    </row>
    <row r="1773" spans="1:66" x14ac:dyDescent="0.25">
      <c r="A1773" s="10"/>
      <c r="B1773" s="10"/>
      <c r="C1773" s="10"/>
      <c r="D1773" s="18"/>
      <c r="E1773" s="10"/>
      <c r="F1773" s="10"/>
      <c r="G1773" s="10"/>
      <c r="H1773" s="10"/>
      <c r="I1773" s="10"/>
      <c r="J1773" s="10"/>
      <c r="K1773" s="11"/>
      <c r="L1773" s="11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2"/>
      <c r="AS1773" s="12"/>
      <c r="AT1773" s="12"/>
      <c r="AU1773" s="12"/>
      <c r="AV1773" s="12"/>
      <c r="AW1773" s="12"/>
      <c r="AX1773" s="12"/>
      <c r="AY1773" s="12"/>
      <c r="AZ1773" s="12"/>
      <c r="BA1773" s="12"/>
      <c r="BB1773" s="12"/>
      <c r="BC1773" s="12"/>
      <c r="BD1773" s="12"/>
      <c r="BE1773" s="12"/>
      <c r="BF1773" s="12"/>
      <c r="BG1773" s="12"/>
      <c r="BH1773" s="12"/>
      <c r="BI1773" s="12"/>
      <c r="BJ1773" s="13"/>
      <c r="BK1773" s="13"/>
      <c r="BL1773" s="13"/>
      <c r="BM1773" s="13"/>
      <c r="BN1773" s="13"/>
    </row>
    <row r="1774" spans="1:66" x14ac:dyDescent="0.25">
      <c r="A1774" s="10"/>
      <c r="B1774" s="10"/>
      <c r="C1774" s="10"/>
      <c r="D1774" s="18"/>
      <c r="E1774" s="10"/>
      <c r="F1774" s="10"/>
      <c r="G1774" s="10"/>
      <c r="H1774" s="10"/>
      <c r="I1774" s="10"/>
      <c r="J1774" s="10"/>
      <c r="K1774" s="11"/>
      <c r="L1774" s="11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2"/>
      <c r="AE1774" s="12"/>
      <c r="AF1774" s="12"/>
      <c r="AG1774" s="12"/>
      <c r="AH1774" s="12"/>
      <c r="AI1774" s="12"/>
      <c r="AJ1774" s="12"/>
      <c r="AK1774" s="12"/>
      <c r="AL1774" s="12"/>
      <c r="AM1774" s="12"/>
      <c r="AN1774" s="12"/>
      <c r="AO1774" s="12"/>
      <c r="AP1774" s="12"/>
      <c r="AQ1774" s="12"/>
      <c r="AR1774" s="12"/>
      <c r="AS1774" s="12"/>
      <c r="AT1774" s="12"/>
      <c r="AU1774" s="12"/>
      <c r="AV1774" s="12"/>
      <c r="AW1774" s="12"/>
      <c r="AX1774" s="12"/>
      <c r="AY1774" s="12"/>
      <c r="AZ1774" s="12"/>
      <c r="BA1774" s="12"/>
      <c r="BB1774" s="12"/>
      <c r="BC1774" s="12"/>
      <c r="BD1774" s="12"/>
      <c r="BE1774" s="12"/>
      <c r="BF1774" s="12"/>
      <c r="BG1774" s="12"/>
      <c r="BH1774" s="12"/>
      <c r="BI1774" s="12"/>
      <c r="BJ1774" s="13"/>
      <c r="BK1774" s="13"/>
      <c r="BL1774" s="13"/>
      <c r="BM1774" s="13"/>
      <c r="BN1774" s="13"/>
    </row>
    <row r="1775" spans="1:66" x14ac:dyDescent="0.25">
      <c r="A1775" s="10"/>
      <c r="B1775" s="10"/>
      <c r="C1775" s="10"/>
      <c r="D1775" s="18"/>
      <c r="E1775" s="10"/>
      <c r="F1775" s="10"/>
      <c r="G1775" s="10"/>
      <c r="H1775" s="10"/>
      <c r="I1775" s="10"/>
      <c r="J1775" s="10"/>
      <c r="K1775" s="11"/>
      <c r="L1775" s="11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2"/>
      <c r="AS1775" s="12"/>
      <c r="AT1775" s="12"/>
      <c r="AU1775" s="12"/>
      <c r="AV1775" s="12"/>
      <c r="AW1775" s="12"/>
      <c r="AX1775" s="12"/>
      <c r="AY1775" s="12"/>
      <c r="AZ1775" s="12"/>
      <c r="BA1775" s="12"/>
      <c r="BB1775" s="12"/>
      <c r="BC1775" s="12"/>
      <c r="BD1775" s="12"/>
      <c r="BE1775" s="12"/>
      <c r="BF1775" s="12"/>
      <c r="BG1775" s="12"/>
      <c r="BH1775" s="12"/>
      <c r="BI1775" s="12"/>
      <c r="BJ1775" s="13"/>
      <c r="BK1775" s="13"/>
      <c r="BL1775" s="13"/>
      <c r="BM1775" s="13"/>
      <c r="BN1775" s="13"/>
    </row>
    <row r="1776" spans="1:66" x14ac:dyDescent="0.25">
      <c r="A1776" s="10"/>
      <c r="B1776" s="10"/>
      <c r="C1776" s="10"/>
      <c r="D1776" s="18"/>
      <c r="E1776" s="10"/>
      <c r="F1776" s="10"/>
      <c r="G1776" s="10"/>
      <c r="H1776" s="10"/>
      <c r="I1776" s="10"/>
      <c r="J1776" s="10"/>
      <c r="K1776" s="11"/>
      <c r="L1776" s="11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  <c r="AE1776" s="12"/>
      <c r="AF1776" s="12"/>
      <c r="AG1776" s="12"/>
      <c r="AH1776" s="12"/>
      <c r="AI1776" s="12"/>
      <c r="AJ1776" s="12"/>
      <c r="AK1776" s="12"/>
      <c r="AL1776" s="12"/>
      <c r="AM1776" s="12"/>
      <c r="AN1776" s="12"/>
      <c r="AO1776" s="12"/>
      <c r="AP1776" s="12"/>
      <c r="AQ1776" s="12"/>
      <c r="AR1776" s="12"/>
      <c r="AS1776" s="12"/>
      <c r="AT1776" s="12"/>
      <c r="AU1776" s="12"/>
      <c r="AV1776" s="12"/>
      <c r="AW1776" s="12"/>
      <c r="AX1776" s="12"/>
      <c r="AY1776" s="12"/>
      <c r="AZ1776" s="12"/>
      <c r="BA1776" s="12"/>
      <c r="BB1776" s="12"/>
      <c r="BC1776" s="12"/>
      <c r="BD1776" s="12"/>
      <c r="BE1776" s="12"/>
      <c r="BF1776" s="12"/>
      <c r="BG1776" s="12"/>
      <c r="BH1776" s="12"/>
      <c r="BI1776" s="12"/>
      <c r="BJ1776" s="13"/>
      <c r="BK1776" s="13"/>
      <c r="BL1776" s="13"/>
      <c r="BM1776" s="13"/>
      <c r="BN1776" s="13"/>
    </row>
    <row r="1777" spans="1:66" x14ac:dyDescent="0.25">
      <c r="A1777" s="10"/>
      <c r="B1777" s="10"/>
      <c r="C1777" s="10"/>
      <c r="D1777" s="18"/>
      <c r="E1777" s="10"/>
      <c r="F1777" s="10"/>
      <c r="G1777" s="10"/>
      <c r="H1777" s="10"/>
      <c r="I1777" s="10"/>
      <c r="J1777" s="10"/>
      <c r="K1777" s="11"/>
      <c r="L1777" s="11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2"/>
      <c r="AS1777" s="12"/>
      <c r="AT1777" s="12"/>
      <c r="AU1777" s="12"/>
      <c r="AV1777" s="12"/>
      <c r="AW1777" s="12"/>
      <c r="AX1777" s="12"/>
      <c r="AY1777" s="12"/>
      <c r="AZ1777" s="12"/>
      <c r="BA1777" s="12"/>
      <c r="BB1777" s="12"/>
      <c r="BC1777" s="12"/>
      <c r="BD1777" s="12"/>
      <c r="BE1777" s="12"/>
      <c r="BF1777" s="12"/>
      <c r="BG1777" s="12"/>
      <c r="BH1777" s="12"/>
      <c r="BI1777" s="12"/>
      <c r="BJ1777" s="13"/>
      <c r="BK1777" s="13"/>
      <c r="BL1777" s="13"/>
      <c r="BM1777" s="13"/>
      <c r="BN1777" s="13"/>
    </row>
    <row r="1778" spans="1:66" x14ac:dyDescent="0.25">
      <c r="A1778" s="10"/>
      <c r="B1778" s="10"/>
      <c r="C1778" s="10"/>
      <c r="D1778" s="18"/>
      <c r="E1778" s="10"/>
      <c r="F1778" s="10"/>
      <c r="G1778" s="10"/>
      <c r="H1778" s="10"/>
      <c r="I1778" s="10"/>
      <c r="J1778" s="10"/>
      <c r="K1778" s="11"/>
      <c r="L1778" s="11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  <c r="AE1778" s="12"/>
      <c r="AF1778" s="12"/>
      <c r="AG1778" s="12"/>
      <c r="AH1778" s="12"/>
      <c r="AI1778" s="12"/>
      <c r="AJ1778" s="12"/>
      <c r="AK1778" s="12"/>
      <c r="AL1778" s="12"/>
      <c r="AM1778" s="12"/>
      <c r="AN1778" s="12"/>
      <c r="AO1778" s="12"/>
      <c r="AP1778" s="12"/>
      <c r="AQ1778" s="12"/>
      <c r="AR1778" s="12"/>
      <c r="AS1778" s="12"/>
      <c r="AT1778" s="12"/>
      <c r="AU1778" s="12"/>
      <c r="AV1778" s="12"/>
      <c r="AW1778" s="12"/>
      <c r="AX1778" s="12"/>
      <c r="AY1778" s="12"/>
      <c r="AZ1778" s="12"/>
      <c r="BA1778" s="12"/>
      <c r="BB1778" s="12"/>
      <c r="BC1778" s="12"/>
      <c r="BD1778" s="12"/>
      <c r="BE1778" s="12"/>
      <c r="BF1778" s="12"/>
      <c r="BG1778" s="12"/>
      <c r="BH1778" s="12"/>
      <c r="BI1778" s="12"/>
      <c r="BJ1778" s="13"/>
      <c r="BK1778" s="13"/>
      <c r="BL1778" s="13"/>
      <c r="BM1778" s="13"/>
      <c r="BN1778" s="13"/>
    </row>
    <row r="1779" spans="1:66" x14ac:dyDescent="0.25">
      <c r="A1779" s="10"/>
      <c r="B1779" s="10"/>
      <c r="C1779" s="10"/>
      <c r="D1779" s="18"/>
      <c r="E1779" s="10"/>
      <c r="F1779" s="10"/>
      <c r="G1779" s="10"/>
      <c r="H1779" s="10"/>
      <c r="I1779" s="10"/>
      <c r="J1779" s="10"/>
      <c r="K1779" s="11"/>
      <c r="L1779" s="11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2"/>
      <c r="AS1779" s="12"/>
      <c r="AT1779" s="12"/>
      <c r="AU1779" s="12"/>
      <c r="AV1779" s="12"/>
      <c r="AW1779" s="12"/>
      <c r="AX1779" s="12"/>
      <c r="AY1779" s="12"/>
      <c r="AZ1779" s="12"/>
      <c r="BA1779" s="12"/>
      <c r="BB1779" s="12"/>
      <c r="BC1779" s="12"/>
      <c r="BD1779" s="12"/>
      <c r="BE1779" s="12"/>
      <c r="BF1779" s="12"/>
      <c r="BG1779" s="12"/>
      <c r="BH1779" s="12"/>
      <c r="BI1779" s="12"/>
      <c r="BJ1779" s="13"/>
      <c r="BK1779" s="13"/>
      <c r="BL1779" s="13"/>
      <c r="BM1779" s="13"/>
      <c r="BN1779" s="13"/>
    </row>
    <row r="1780" spans="1:66" x14ac:dyDescent="0.25">
      <c r="A1780" s="10"/>
      <c r="B1780" s="10"/>
      <c r="C1780" s="10"/>
      <c r="D1780" s="18"/>
      <c r="E1780" s="10"/>
      <c r="F1780" s="10"/>
      <c r="G1780" s="10"/>
      <c r="H1780" s="10"/>
      <c r="I1780" s="10"/>
      <c r="J1780" s="10"/>
      <c r="K1780" s="11"/>
      <c r="L1780" s="11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12"/>
      <c r="AE1780" s="12"/>
      <c r="AF1780" s="12"/>
      <c r="AG1780" s="12"/>
      <c r="AH1780" s="12"/>
      <c r="AI1780" s="12"/>
      <c r="AJ1780" s="12"/>
      <c r="AK1780" s="12"/>
      <c r="AL1780" s="12"/>
      <c r="AM1780" s="12"/>
      <c r="AN1780" s="12"/>
      <c r="AO1780" s="12"/>
      <c r="AP1780" s="12"/>
      <c r="AQ1780" s="12"/>
      <c r="AR1780" s="12"/>
      <c r="AS1780" s="12"/>
      <c r="AT1780" s="12"/>
      <c r="AU1780" s="12"/>
      <c r="AV1780" s="12"/>
      <c r="AW1780" s="12"/>
      <c r="AX1780" s="12"/>
      <c r="AY1780" s="12"/>
      <c r="AZ1780" s="12"/>
      <c r="BA1780" s="12"/>
      <c r="BB1780" s="12"/>
      <c r="BC1780" s="12"/>
      <c r="BD1780" s="12"/>
      <c r="BE1780" s="12"/>
      <c r="BF1780" s="12"/>
      <c r="BG1780" s="12"/>
      <c r="BH1780" s="12"/>
      <c r="BI1780" s="12"/>
      <c r="BJ1780" s="13"/>
      <c r="BK1780" s="13"/>
      <c r="BL1780" s="13"/>
      <c r="BM1780" s="13"/>
      <c r="BN1780" s="13"/>
    </row>
    <row r="1781" spans="1:66" x14ac:dyDescent="0.25">
      <c r="A1781" s="10"/>
      <c r="B1781" s="10"/>
      <c r="C1781" s="10"/>
      <c r="D1781" s="18"/>
      <c r="E1781" s="10"/>
      <c r="F1781" s="10"/>
      <c r="G1781" s="10"/>
      <c r="H1781" s="10"/>
      <c r="I1781" s="10"/>
      <c r="J1781" s="10"/>
      <c r="K1781" s="11"/>
      <c r="L1781" s="11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2"/>
      <c r="AS1781" s="12"/>
      <c r="AT1781" s="12"/>
      <c r="AU1781" s="12"/>
      <c r="AV1781" s="12"/>
      <c r="AW1781" s="12"/>
      <c r="AX1781" s="12"/>
      <c r="AY1781" s="12"/>
      <c r="AZ1781" s="12"/>
      <c r="BA1781" s="12"/>
      <c r="BB1781" s="12"/>
      <c r="BC1781" s="12"/>
      <c r="BD1781" s="12"/>
      <c r="BE1781" s="12"/>
      <c r="BF1781" s="12"/>
      <c r="BG1781" s="12"/>
      <c r="BH1781" s="12"/>
      <c r="BI1781" s="12"/>
      <c r="BJ1781" s="13"/>
      <c r="BK1781" s="13"/>
      <c r="BL1781" s="13"/>
      <c r="BM1781" s="13"/>
      <c r="BN1781" s="13"/>
    </row>
    <row r="1782" spans="1:66" x14ac:dyDescent="0.25">
      <c r="A1782" s="10"/>
      <c r="B1782" s="10"/>
      <c r="C1782" s="10"/>
      <c r="D1782" s="18"/>
      <c r="E1782" s="10"/>
      <c r="F1782" s="10"/>
      <c r="G1782" s="10"/>
      <c r="H1782" s="10"/>
      <c r="I1782" s="10"/>
      <c r="J1782" s="10"/>
      <c r="K1782" s="11"/>
      <c r="L1782" s="11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  <c r="AE1782" s="12"/>
      <c r="AF1782" s="12"/>
      <c r="AG1782" s="12"/>
      <c r="AH1782" s="12"/>
      <c r="AI1782" s="12"/>
      <c r="AJ1782" s="12"/>
      <c r="AK1782" s="12"/>
      <c r="AL1782" s="12"/>
      <c r="AM1782" s="12"/>
      <c r="AN1782" s="12"/>
      <c r="AO1782" s="12"/>
      <c r="AP1782" s="12"/>
      <c r="AQ1782" s="12"/>
      <c r="AR1782" s="12"/>
      <c r="AS1782" s="12"/>
      <c r="AT1782" s="12"/>
      <c r="AU1782" s="12"/>
      <c r="AV1782" s="12"/>
      <c r="AW1782" s="12"/>
      <c r="AX1782" s="12"/>
      <c r="AY1782" s="12"/>
      <c r="AZ1782" s="12"/>
      <c r="BA1782" s="12"/>
      <c r="BB1782" s="12"/>
      <c r="BC1782" s="12"/>
      <c r="BD1782" s="12"/>
      <c r="BE1782" s="12"/>
      <c r="BF1782" s="12"/>
      <c r="BG1782" s="12"/>
      <c r="BH1782" s="12"/>
      <c r="BI1782" s="12"/>
      <c r="BJ1782" s="13"/>
      <c r="BK1782" s="13"/>
      <c r="BL1782" s="13"/>
      <c r="BM1782" s="13"/>
      <c r="BN1782" s="13"/>
    </row>
    <row r="1783" spans="1:66" x14ac:dyDescent="0.25">
      <c r="A1783" s="10"/>
      <c r="B1783" s="10"/>
      <c r="C1783" s="10"/>
      <c r="D1783" s="18"/>
      <c r="E1783" s="10"/>
      <c r="F1783" s="10"/>
      <c r="G1783" s="10"/>
      <c r="H1783" s="10"/>
      <c r="I1783" s="10"/>
      <c r="J1783" s="10"/>
      <c r="K1783" s="11"/>
      <c r="L1783" s="11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2"/>
      <c r="AS1783" s="12"/>
      <c r="AT1783" s="12"/>
      <c r="AU1783" s="12"/>
      <c r="AV1783" s="12"/>
      <c r="AW1783" s="12"/>
      <c r="AX1783" s="12"/>
      <c r="AY1783" s="12"/>
      <c r="AZ1783" s="12"/>
      <c r="BA1783" s="12"/>
      <c r="BB1783" s="12"/>
      <c r="BC1783" s="12"/>
      <c r="BD1783" s="12"/>
      <c r="BE1783" s="12"/>
      <c r="BF1783" s="12"/>
      <c r="BG1783" s="12"/>
      <c r="BH1783" s="12"/>
      <c r="BI1783" s="12"/>
      <c r="BJ1783" s="13"/>
      <c r="BK1783" s="13"/>
      <c r="BL1783" s="13"/>
      <c r="BM1783" s="13"/>
      <c r="BN1783" s="13"/>
    </row>
    <row r="1784" spans="1:66" x14ac:dyDescent="0.25">
      <c r="A1784" s="10"/>
      <c r="B1784" s="10"/>
      <c r="C1784" s="10"/>
      <c r="D1784" s="18"/>
      <c r="E1784" s="10"/>
      <c r="F1784" s="10"/>
      <c r="G1784" s="10"/>
      <c r="H1784" s="10"/>
      <c r="I1784" s="10"/>
      <c r="J1784" s="10"/>
      <c r="K1784" s="11"/>
      <c r="L1784" s="11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  <c r="AA1784" s="12"/>
      <c r="AB1784" s="12"/>
      <c r="AC1784" s="12"/>
      <c r="AD1784" s="12"/>
      <c r="AE1784" s="12"/>
      <c r="AF1784" s="12"/>
      <c r="AG1784" s="12"/>
      <c r="AH1784" s="12"/>
      <c r="AI1784" s="12"/>
      <c r="AJ1784" s="12"/>
      <c r="AK1784" s="12"/>
      <c r="AL1784" s="12"/>
      <c r="AM1784" s="12"/>
      <c r="AN1784" s="12"/>
      <c r="AO1784" s="12"/>
      <c r="AP1784" s="12"/>
      <c r="AQ1784" s="12"/>
      <c r="AR1784" s="12"/>
      <c r="AS1784" s="12"/>
      <c r="AT1784" s="12"/>
      <c r="AU1784" s="12"/>
      <c r="AV1784" s="12"/>
      <c r="AW1784" s="12"/>
      <c r="AX1784" s="12"/>
      <c r="AY1784" s="12"/>
      <c r="AZ1784" s="12"/>
      <c r="BA1784" s="12"/>
      <c r="BB1784" s="12"/>
      <c r="BC1784" s="12"/>
      <c r="BD1784" s="12"/>
      <c r="BE1784" s="12"/>
      <c r="BF1784" s="12"/>
      <c r="BG1784" s="12"/>
      <c r="BH1784" s="12"/>
      <c r="BI1784" s="12"/>
      <c r="BJ1784" s="13"/>
      <c r="BK1784" s="13"/>
      <c r="BL1784" s="13"/>
      <c r="BM1784" s="13"/>
      <c r="BN1784" s="13"/>
    </row>
    <row r="1785" spans="1:66" x14ac:dyDescent="0.25">
      <c r="A1785" s="10"/>
      <c r="B1785" s="10"/>
      <c r="C1785" s="10"/>
      <c r="D1785" s="18"/>
      <c r="E1785" s="10"/>
      <c r="F1785" s="10"/>
      <c r="G1785" s="10"/>
      <c r="H1785" s="10"/>
      <c r="I1785" s="10"/>
      <c r="J1785" s="10"/>
      <c r="K1785" s="11"/>
      <c r="L1785" s="11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2"/>
      <c r="AS1785" s="12"/>
      <c r="AT1785" s="12"/>
      <c r="AU1785" s="12"/>
      <c r="AV1785" s="12"/>
      <c r="AW1785" s="12"/>
      <c r="AX1785" s="12"/>
      <c r="AY1785" s="12"/>
      <c r="AZ1785" s="12"/>
      <c r="BA1785" s="12"/>
      <c r="BB1785" s="12"/>
      <c r="BC1785" s="12"/>
      <c r="BD1785" s="12"/>
      <c r="BE1785" s="12"/>
      <c r="BF1785" s="12"/>
      <c r="BG1785" s="12"/>
      <c r="BH1785" s="12"/>
      <c r="BI1785" s="12"/>
      <c r="BJ1785" s="13"/>
      <c r="BK1785" s="13"/>
      <c r="BL1785" s="13"/>
      <c r="BM1785" s="13"/>
      <c r="BN1785" s="13"/>
    </row>
    <row r="1786" spans="1:66" x14ac:dyDescent="0.25">
      <c r="A1786" s="10"/>
      <c r="B1786" s="10"/>
      <c r="C1786" s="10"/>
      <c r="D1786" s="18"/>
      <c r="E1786" s="10"/>
      <c r="F1786" s="10"/>
      <c r="G1786" s="10"/>
      <c r="H1786" s="10"/>
      <c r="I1786" s="10"/>
      <c r="J1786" s="10"/>
      <c r="K1786" s="11"/>
      <c r="L1786" s="11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12"/>
      <c r="AE1786" s="12"/>
      <c r="AF1786" s="12"/>
      <c r="AG1786" s="12"/>
      <c r="AH1786" s="12"/>
      <c r="AI1786" s="12"/>
      <c r="AJ1786" s="12"/>
      <c r="AK1786" s="12"/>
      <c r="AL1786" s="12"/>
      <c r="AM1786" s="12"/>
      <c r="AN1786" s="12"/>
      <c r="AO1786" s="12"/>
      <c r="AP1786" s="12"/>
      <c r="AQ1786" s="12"/>
      <c r="AR1786" s="12"/>
      <c r="AS1786" s="12"/>
      <c r="AT1786" s="12"/>
      <c r="AU1786" s="12"/>
      <c r="AV1786" s="12"/>
      <c r="AW1786" s="12"/>
      <c r="AX1786" s="12"/>
      <c r="AY1786" s="12"/>
      <c r="AZ1786" s="12"/>
      <c r="BA1786" s="12"/>
      <c r="BB1786" s="12"/>
      <c r="BC1786" s="12"/>
      <c r="BD1786" s="12"/>
      <c r="BE1786" s="12"/>
      <c r="BF1786" s="12"/>
      <c r="BG1786" s="12"/>
      <c r="BH1786" s="12"/>
      <c r="BI1786" s="12"/>
      <c r="BJ1786" s="13"/>
      <c r="BK1786" s="13"/>
      <c r="BL1786" s="13"/>
      <c r="BM1786" s="13"/>
      <c r="BN1786" s="13"/>
    </row>
    <row r="1787" spans="1:66" x14ac:dyDescent="0.25">
      <c r="A1787" s="10"/>
      <c r="B1787" s="10"/>
      <c r="C1787" s="10"/>
      <c r="D1787" s="18"/>
      <c r="E1787" s="10"/>
      <c r="F1787" s="10"/>
      <c r="G1787" s="10"/>
      <c r="H1787" s="10"/>
      <c r="I1787" s="10"/>
      <c r="J1787" s="10"/>
      <c r="K1787" s="11"/>
      <c r="L1787" s="11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2"/>
      <c r="AS1787" s="12"/>
      <c r="AT1787" s="12"/>
      <c r="AU1787" s="12"/>
      <c r="AV1787" s="12"/>
      <c r="AW1787" s="12"/>
      <c r="AX1787" s="12"/>
      <c r="AY1787" s="12"/>
      <c r="AZ1787" s="12"/>
      <c r="BA1787" s="12"/>
      <c r="BB1787" s="12"/>
      <c r="BC1787" s="12"/>
      <c r="BD1787" s="12"/>
      <c r="BE1787" s="12"/>
      <c r="BF1787" s="12"/>
      <c r="BG1787" s="12"/>
      <c r="BH1787" s="12"/>
      <c r="BI1787" s="12"/>
      <c r="BJ1787" s="13"/>
      <c r="BK1787" s="13"/>
      <c r="BL1787" s="13"/>
      <c r="BM1787" s="13"/>
      <c r="BN1787" s="13"/>
    </row>
    <row r="1788" spans="1:66" x14ac:dyDescent="0.25">
      <c r="A1788" s="10"/>
      <c r="B1788" s="10"/>
      <c r="C1788" s="10"/>
      <c r="D1788" s="18"/>
      <c r="E1788" s="10"/>
      <c r="F1788" s="10"/>
      <c r="G1788" s="10"/>
      <c r="H1788" s="10"/>
      <c r="I1788" s="10"/>
      <c r="J1788" s="10"/>
      <c r="K1788" s="11"/>
      <c r="L1788" s="11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  <c r="AA1788" s="12"/>
      <c r="AB1788" s="12"/>
      <c r="AC1788" s="12"/>
      <c r="AD1788" s="12"/>
      <c r="AE1788" s="12"/>
      <c r="AF1788" s="12"/>
      <c r="AG1788" s="12"/>
      <c r="AH1788" s="12"/>
      <c r="AI1788" s="12"/>
      <c r="AJ1788" s="12"/>
      <c r="AK1788" s="12"/>
      <c r="AL1788" s="12"/>
      <c r="AM1788" s="12"/>
      <c r="AN1788" s="12"/>
      <c r="AO1788" s="12"/>
      <c r="AP1788" s="12"/>
      <c r="AQ1788" s="12"/>
      <c r="AR1788" s="12"/>
      <c r="AS1788" s="12"/>
      <c r="AT1788" s="12"/>
      <c r="AU1788" s="12"/>
      <c r="AV1788" s="12"/>
      <c r="AW1788" s="12"/>
      <c r="AX1788" s="12"/>
      <c r="AY1788" s="12"/>
      <c r="AZ1788" s="12"/>
      <c r="BA1788" s="12"/>
      <c r="BB1788" s="12"/>
      <c r="BC1788" s="12"/>
      <c r="BD1788" s="12"/>
      <c r="BE1788" s="12"/>
      <c r="BF1788" s="12"/>
      <c r="BG1788" s="12"/>
      <c r="BH1788" s="12"/>
      <c r="BI1788" s="12"/>
      <c r="BJ1788" s="13"/>
      <c r="BK1788" s="13"/>
      <c r="BL1788" s="13"/>
      <c r="BM1788" s="13"/>
      <c r="BN1788" s="13"/>
    </row>
    <row r="1789" spans="1:66" x14ac:dyDescent="0.25">
      <c r="A1789" s="10"/>
      <c r="B1789" s="10"/>
      <c r="C1789" s="10"/>
      <c r="D1789" s="18"/>
      <c r="E1789" s="10"/>
      <c r="F1789" s="10"/>
      <c r="G1789" s="10"/>
      <c r="H1789" s="10"/>
      <c r="I1789" s="10"/>
      <c r="J1789" s="10"/>
      <c r="K1789" s="11"/>
      <c r="L1789" s="11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2"/>
      <c r="AS1789" s="12"/>
      <c r="AT1789" s="12"/>
      <c r="AU1789" s="12"/>
      <c r="AV1789" s="12"/>
      <c r="AW1789" s="12"/>
      <c r="AX1789" s="12"/>
      <c r="AY1789" s="12"/>
      <c r="AZ1789" s="12"/>
      <c r="BA1789" s="12"/>
      <c r="BB1789" s="12"/>
      <c r="BC1789" s="12"/>
      <c r="BD1789" s="12"/>
      <c r="BE1789" s="12"/>
      <c r="BF1789" s="12"/>
      <c r="BG1789" s="12"/>
      <c r="BH1789" s="12"/>
      <c r="BI1789" s="12"/>
      <c r="BJ1789" s="13"/>
      <c r="BK1789" s="13"/>
      <c r="BL1789" s="13"/>
      <c r="BM1789" s="13"/>
      <c r="BN1789" s="13"/>
    </row>
    <row r="1790" spans="1:66" x14ac:dyDescent="0.25">
      <c r="A1790" s="10"/>
      <c r="B1790" s="10"/>
      <c r="C1790" s="10"/>
      <c r="D1790" s="18"/>
      <c r="E1790" s="10"/>
      <c r="F1790" s="10"/>
      <c r="G1790" s="10"/>
      <c r="H1790" s="10"/>
      <c r="I1790" s="10"/>
      <c r="J1790" s="10"/>
      <c r="K1790" s="11"/>
      <c r="L1790" s="11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12"/>
      <c r="AD1790" s="12"/>
      <c r="AE1790" s="12"/>
      <c r="AF1790" s="12"/>
      <c r="AG1790" s="12"/>
      <c r="AH1790" s="12"/>
      <c r="AI1790" s="12"/>
      <c r="AJ1790" s="12"/>
      <c r="AK1790" s="12"/>
      <c r="AL1790" s="12"/>
      <c r="AM1790" s="12"/>
      <c r="AN1790" s="12"/>
      <c r="AO1790" s="12"/>
      <c r="AP1790" s="12"/>
      <c r="AQ1790" s="12"/>
      <c r="AR1790" s="12"/>
      <c r="AS1790" s="12"/>
      <c r="AT1790" s="12"/>
      <c r="AU1790" s="12"/>
      <c r="AV1790" s="12"/>
      <c r="AW1790" s="12"/>
      <c r="AX1790" s="12"/>
      <c r="AY1790" s="12"/>
      <c r="AZ1790" s="12"/>
      <c r="BA1790" s="12"/>
      <c r="BB1790" s="12"/>
      <c r="BC1790" s="12"/>
      <c r="BD1790" s="12"/>
      <c r="BE1790" s="12"/>
      <c r="BF1790" s="12"/>
      <c r="BG1790" s="12"/>
      <c r="BH1790" s="12"/>
      <c r="BI1790" s="12"/>
      <c r="BJ1790" s="13"/>
      <c r="BK1790" s="13"/>
      <c r="BL1790" s="13"/>
      <c r="BM1790" s="13"/>
      <c r="BN1790" s="13"/>
    </row>
    <row r="1791" spans="1:66" x14ac:dyDescent="0.25">
      <c r="A1791" s="10"/>
      <c r="B1791" s="10"/>
      <c r="C1791" s="10"/>
      <c r="D1791" s="18"/>
      <c r="E1791" s="10"/>
      <c r="F1791" s="10"/>
      <c r="G1791" s="10"/>
      <c r="H1791" s="10"/>
      <c r="I1791" s="10"/>
      <c r="J1791" s="10"/>
      <c r="K1791" s="11"/>
      <c r="L1791" s="11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2"/>
      <c r="AS1791" s="12"/>
      <c r="AT1791" s="12"/>
      <c r="AU1791" s="12"/>
      <c r="AV1791" s="12"/>
      <c r="AW1791" s="12"/>
      <c r="AX1791" s="12"/>
      <c r="AY1791" s="12"/>
      <c r="AZ1791" s="12"/>
      <c r="BA1791" s="12"/>
      <c r="BB1791" s="12"/>
      <c r="BC1791" s="12"/>
      <c r="BD1791" s="12"/>
      <c r="BE1791" s="12"/>
      <c r="BF1791" s="12"/>
      <c r="BG1791" s="12"/>
      <c r="BH1791" s="12"/>
      <c r="BI1791" s="12"/>
      <c r="BJ1791" s="13"/>
      <c r="BK1791" s="13"/>
      <c r="BL1791" s="13"/>
      <c r="BM1791" s="13"/>
      <c r="BN1791" s="13"/>
    </row>
    <row r="1792" spans="1:66" x14ac:dyDescent="0.25">
      <c r="A1792" s="10"/>
      <c r="B1792" s="10"/>
      <c r="C1792" s="10"/>
      <c r="D1792" s="18"/>
      <c r="E1792" s="10"/>
      <c r="F1792" s="10"/>
      <c r="G1792" s="10"/>
      <c r="H1792" s="10"/>
      <c r="I1792" s="10"/>
      <c r="J1792" s="10"/>
      <c r="K1792" s="11"/>
      <c r="L1792" s="11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12"/>
      <c r="AE1792" s="12"/>
      <c r="AF1792" s="12"/>
      <c r="AG1792" s="12"/>
      <c r="AH1792" s="12"/>
      <c r="AI1792" s="12"/>
      <c r="AJ1792" s="12"/>
      <c r="AK1792" s="12"/>
      <c r="AL1792" s="12"/>
      <c r="AM1792" s="12"/>
      <c r="AN1792" s="12"/>
      <c r="AO1792" s="12"/>
      <c r="AP1792" s="12"/>
      <c r="AQ1792" s="12"/>
      <c r="AR1792" s="12"/>
      <c r="AS1792" s="12"/>
      <c r="AT1792" s="12"/>
      <c r="AU1792" s="12"/>
      <c r="AV1792" s="12"/>
      <c r="AW1792" s="12"/>
      <c r="AX1792" s="12"/>
      <c r="AY1792" s="12"/>
      <c r="AZ1792" s="12"/>
      <c r="BA1792" s="12"/>
      <c r="BB1792" s="12"/>
      <c r="BC1792" s="12"/>
      <c r="BD1792" s="12"/>
      <c r="BE1792" s="12"/>
      <c r="BF1792" s="12"/>
      <c r="BG1792" s="12"/>
      <c r="BH1792" s="12"/>
      <c r="BI1792" s="12"/>
      <c r="BJ1792" s="13"/>
      <c r="BK1792" s="13"/>
      <c r="BL1792" s="13"/>
      <c r="BM1792" s="13"/>
      <c r="BN1792" s="13"/>
    </row>
    <row r="1793" spans="1:66" x14ac:dyDescent="0.25">
      <c r="A1793" s="10"/>
      <c r="B1793" s="10"/>
      <c r="C1793" s="10"/>
      <c r="D1793" s="18"/>
      <c r="E1793" s="10"/>
      <c r="F1793" s="10"/>
      <c r="G1793" s="10"/>
      <c r="H1793" s="10"/>
      <c r="I1793" s="10"/>
      <c r="J1793" s="10"/>
      <c r="K1793" s="11"/>
      <c r="L1793" s="11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2"/>
      <c r="AS1793" s="12"/>
      <c r="AT1793" s="12"/>
      <c r="AU1793" s="12"/>
      <c r="AV1793" s="12"/>
      <c r="AW1793" s="12"/>
      <c r="AX1793" s="12"/>
      <c r="AY1793" s="12"/>
      <c r="AZ1793" s="12"/>
      <c r="BA1793" s="12"/>
      <c r="BB1793" s="12"/>
      <c r="BC1793" s="12"/>
      <c r="BD1793" s="12"/>
      <c r="BE1793" s="12"/>
      <c r="BF1793" s="12"/>
      <c r="BG1793" s="12"/>
      <c r="BH1793" s="12"/>
      <c r="BI1793" s="12"/>
      <c r="BJ1793" s="13"/>
      <c r="BK1793" s="13"/>
      <c r="BL1793" s="13"/>
      <c r="BM1793" s="13"/>
      <c r="BN1793" s="13"/>
    </row>
    <row r="1794" spans="1:66" x14ac:dyDescent="0.25">
      <c r="A1794" s="10"/>
      <c r="B1794" s="10"/>
      <c r="C1794" s="10"/>
      <c r="D1794" s="18"/>
      <c r="E1794" s="10"/>
      <c r="F1794" s="10"/>
      <c r="G1794" s="10"/>
      <c r="H1794" s="10"/>
      <c r="I1794" s="10"/>
      <c r="J1794" s="10"/>
      <c r="K1794" s="11"/>
      <c r="L1794" s="11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12"/>
      <c r="AD1794" s="12"/>
      <c r="AE1794" s="12"/>
      <c r="AF1794" s="12"/>
      <c r="AG1794" s="12"/>
      <c r="AH1794" s="12"/>
      <c r="AI1794" s="12"/>
      <c r="AJ1794" s="12"/>
      <c r="AK1794" s="12"/>
      <c r="AL1794" s="12"/>
      <c r="AM1794" s="12"/>
      <c r="AN1794" s="12"/>
      <c r="AO1794" s="12"/>
      <c r="AP1794" s="12"/>
      <c r="AQ1794" s="12"/>
      <c r="AR1794" s="12"/>
      <c r="AS1794" s="12"/>
      <c r="AT1794" s="12"/>
      <c r="AU1794" s="12"/>
      <c r="AV1794" s="12"/>
      <c r="AW1794" s="12"/>
      <c r="AX1794" s="12"/>
      <c r="AY1794" s="12"/>
      <c r="AZ1794" s="12"/>
      <c r="BA1794" s="12"/>
      <c r="BB1794" s="12"/>
      <c r="BC1794" s="12"/>
      <c r="BD1794" s="12"/>
      <c r="BE1794" s="12"/>
      <c r="BF1794" s="12"/>
      <c r="BG1794" s="12"/>
      <c r="BH1794" s="12"/>
      <c r="BI1794" s="12"/>
      <c r="BJ1794" s="13"/>
      <c r="BK1794" s="13"/>
      <c r="BL1794" s="13"/>
      <c r="BM1794" s="13"/>
      <c r="BN1794" s="13"/>
    </row>
    <row r="1795" spans="1:66" x14ac:dyDescent="0.25">
      <c r="A1795" s="10"/>
      <c r="B1795" s="10"/>
      <c r="C1795" s="10"/>
      <c r="D1795" s="18"/>
      <c r="E1795" s="10"/>
      <c r="F1795" s="10"/>
      <c r="G1795" s="10"/>
      <c r="H1795" s="10"/>
      <c r="I1795" s="10"/>
      <c r="J1795" s="10"/>
      <c r="K1795" s="11"/>
      <c r="L1795" s="11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2"/>
      <c r="AS1795" s="12"/>
      <c r="AT1795" s="12"/>
      <c r="AU1795" s="12"/>
      <c r="AV1795" s="12"/>
      <c r="AW1795" s="12"/>
      <c r="AX1795" s="12"/>
      <c r="AY1795" s="12"/>
      <c r="AZ1795" s="12"/>
      <c r="BA1795" s="12"/>
      <c r="BB1795" s="12"/>
      <c r="BC1795" s="12"/>
      <c r="BD1795" s="12"/>
      <c r="BE1795" s="12"/>
      <c r="BF1795" s="12"/>
      <c r="BG1795" s="12"/>
      <c r="BH1795" s="12"/>
      <c r="BI1795" s="12"/>
      <c r="BJ1795" s="13"/>
      <c r="BK1795" s="13"/>
      <c r="BL1795" s="13"/>
      <c r="BM1795" s="13"/>
      <c r="BN1795" s="13"/>
    </row>
    <row r="1796" spans="1:66" x14ac:dyDescent="0.25">
      <c r="A1796" s="10"/>
      <c r="B1796" s="10"/>
      <c r="C1796" s="10"/>
      <c r="D1796" s="18"/>
      <c r="E1796" s="10"/>
      <c r="F1796" s="10"/>
      <c r="G1796" s="10"/>
      <c r="H1796" s="10"/>
      <c r="I1796" s="10"/>
      <c r="J1796" s="10"/>
      <c r="K1796" s="11"/>
      <c r="L1796" s="11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12"/>
      <c r="AD1796" s="12"/>
      <c r="AE1796" s="12"/>
      <c r="AF1796" s="12"/>
      <c r="AG1796" s="12"/>
      <c r="AH1796" s="12"/>
      <c r="AI1796" s="12"/>
      <c r="AJ1796" s="12"/>
      <c r="AK1796" s="12"/>
      <c r="AL1796" s="12"/>
      <c r="AM1796" s="12"/>
      <c r="AN1796" s="12"/>
      <c r="AO1796" s="12"/>
      <c r="AP1796" s="12"/>
      <c r="AQ1796" s="12"/>
      <c r="AR1796" s="12"/>
      <c r="AS1796" s="12"/>
      <c r="AT1796" s="12"/>
      <c r="AU1796" s="12"/>
      <c r="AV1796" s="12"/>
      <c r="AW1796" s="12"/>
      <c r="AX1796" s="12"/>
      <c r="AY1796" s="12"/>
      <c r="AZ1796" s="12"/>
      <c r="BA1796" s="12"/>
      <c r="BB1796" s="12"/>
      <c r="BC1796" s="12"/>
      <c r="BD1796" s="12"/>
      <c r="BE1796" s="12"/>
      <c r="BF1796" s="12"/>
      <c r="BG1796" s="12"/>
      <c r="BH1796" s="12"/>
      <c r="BI1796" s="12"/>
      <c r="BJ1796" s="13"/>
      <c r="BK1796" s="13"/>
      <c r="BL1796" s="13"/>
      <c r="BM1796" s="13"/>
      <c r="BN1796" s="13"/>
    </row>
    <row r="1797" spans="1:66" x14ac:dyDescent="0.25">
      <c r="A1797" s="10"/>
      <c r="B1797" s="10"/>
      <c r="C1797" s="10"/>
      <c r="D1797" s="18"/>
      <c r="E1797" s="10"/>
      <c r="F1797" s="10"/>
      <c r="G1797" s="10"/>
      <c r="H1797" s="10"/>
      <c r="I1797" s="10"/>
      <c r="J1797" s="10"/>
      <c r="K1797" s="11"/>
      <c r="L1797" s="11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2"/>
      <c r="AS1797" s="12"/>
      <c r="AT1797" s="12"/>
      <c r="AU1797" s="12"/>
      <c r="AV1797" s="12"/>
      <c r="AW1797" s="12"/>
      <c r="AX1797" s="12"/>
      <c r="AY1797" s="12"/>
      <c r="AZ1797" s="12"/>
      <c r="BA1797" s="12"/>
      <c r="BB1797" s="12"/>
      <c r="BC1797" s="12"/>
      <c r="BD1797" s="12"/>
      <c r="BE1797" s="12"/>
      <c r="BF1797" s="12"/>
      <c r="BG1797" s="12"/>
      <c r="BH1797" s="12"/>
      <c r="BI1797" s="12"/>
      <c r="BJ1797" s="13"/>
      <c r="BK1797" s="13"/>
      <c r="BL1797" s="13"/>
      <c r="BM1797" s="13"/>
      <c r="BN1797" s="13"/>
    </row>
    <row r="1798" spans="1:66" x14ac:dyDescent="0.25">
      <c r="A1798" s="10"/>
      <c r="B1798" s="10"/>
      <c r="C1798" s="10"/>
      <c r="D1798" s="18"/>
      <c r="E1798" s="10"/>
      <c r="F1798" s="10"/>
      <c r="G1798" s="10"/>
      <c r="H1798" s="10"/>
      <c r="I1798" s="10"/>
      <c r="J1798" s="10"/>
      <c r="K1798" s="11"/>
      <c r="L1798" s="11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2"/>
      <c r="AF1798" s="12"/>
      <c r="AG1798" s="12"/>
      <c r="AH1798" s="12"/>
      <c r="AI1798" s="12"/>
      <c r="AJ1798" s="12"/>
      <c r="AK1798" s="12"/>
      <c r="AL1798" s="12"/>
      <c r="AM1798" s="12"/>
      <c r="AN1798" s="12"/>
      <c r="AO1798" s="12"/>
      <c r="AP1798" s="12"/>
      <c r="AQ1798" s="12"/>
      <c r="AR1798" s="12"/>
      <c r="AS1798" s="12"/>
      <c r="AT1798" s="12"/>
      <c r="AU1798" s="12"/>
      <c r="AV1798" s="12"/>
      <c r="AW1798" s="12"/>
      <c r="AX1798" s="12"/>
      <c r="AY1798" s="12"/>
      <c r="AZ1798" s="12"/>
      <c r="BA1798" s="12"/>
      <c r="BB1798" s="12"/>
      <c r="BC1798" s="12"/>
      <c r="BD1798" s="12"/>
      <c r="BE1798" s="12"/>
      <c r="BF1798" s="12"/>
      <c r="BG1798" s="12"/>
      <c r="BH1798" s="12"/>
      <c r="BI1798" s="12"/>
      <c r="BJ1798" s="13"/>
      <c r="BK1798" s="13"/>
      <c r="BL1798" s="13"/>
      <c r="BM1798" s="13"/>
      <c r="BN1798" s="13"/>
    </row>
    <row r="1799" spans="1:66" x14ac:dyDescent="0.25">
      <c r="A1799" s="10"/>
      <c r="B1799" s="10"/>
      <c r="C1799" s="10"/>
      <c r="D1799" s="18"/>
      <c r="E1799" s="10"/>
      <c r="F1799" s="10"/>
      <c r="G1799" s="10"/>
      <c r="H1799" s="10"/>
      <c r="I1799" s="10"/>
      <c r="J1799" s="10"/>
      <c r="K1799" s="11"/>
      <c r="L1799" s="11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2"/>
      <c r="AS1799" s="12"/>
      <c r="AT1799" s="12"/>
      <c r="AU1799" s="12"/>
      <c r="AV1799" s="12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12"/>
      <c r="BG1799" s="12"/>
      <c r="BH1799" s="12"/>
      <c r="BI1799" s="12"/>
      <c r="BJ1799" s="13"/>
      <c r="BK1799" s="13"/>
      <c r="BL1799" s="13"/>
      <c r="BM1799" s="13"/>
      <c r="BN1799" s="13"/>
    </row>
    <row r="1800" spans="1:66" x14ac:dyDescent="0.25">
      <c r="A1800" s="10"/>
      <c r="B1800" s="10"/>
      <c r="C1800" s="10"/>
      <c r="D1800" s="18"/>
      <c r="E1800" s="10"/>
      <c r="F1800" s="10"/>
      <c r="G1800" s="10"/>
      <c r="H1800" s="10"/>
      <c r="I1800" s="10"/>
      <c r="J1800" s="10"/>
      <c r="K1800" s="11"/>
      <c r="L1800" s="11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12"/>
      <c r="AD1800" s="12"/>
      <c r="AE1800" s="12"/>
      <c r="AF1800" s="12"/>
      <c r="AG1800" s="12"/>
      <c r="AH1800" s="12"/>
      <c r="AI1800" s="12"/>
      <c r="AJ1800" s="12"/>
      <c r="AK1800" s="12"/>
      <c r="AL1800" s="12"/>
      <c r="AM1800" s="12"/>
      <c r="AN1800" s="12"/>
      <c r="AO1800" s="12"/>
      <c r="AP1800" s="12"/>
      <c r="AQ1800" s="12"/>
      <c r="AR1800" s="12"/>
      <c r="AS1800" s="12"/>
      <c r="AT1800" s="12"/>
      <c r="AU1800" s="12"/>
      <c r="AV1800" s="12"/>
      <c r="AW1800" s="12"/>
      <c r="AX1800" s="12"/>
      <c r="AY1800" s="12"/>
      <c r="AZ1800" s="12"/>
      <c r="BA1800" s="12"/>
      <c r="BB1800" s="12"/>
      <c r="BC1800" s="12"/>
      <c r="BD1800" s="12"/>
      <c r="BE1800" s="12"/>
      <c r="BF1800" s="12"/>
      <c r="BG1800" s="12"/>
      <c r="BH1800" s="12"/>
      <c r="BI1800" s="12"/>
      <c r="BJ1800" s="13"/>
      <c r="BK1800" s="13"/>
      <c r="BL1800" s="13"/>
      <c r="BM1800" s="13"/>
      <c r="BN1800" s="13"/>
    </row>
    <row r="1801" spans="1:66" x14ac:dyDescent="0.25">
      <c r="A1801" s="10"/>
      <c r="B1801" s="10"/>
      <c r="C1801" s="10"/>
      <c r="D1801" s="18"/>
      <c r="E1801" s="10"/>
      <c r="F1801" s="10"/>
      <c r="G1801" s="10"/>
      <c r="H1801" s="10"/>
      <c r="I1801" s="10"/>
      <c r="J1801" s="10"/>
      <c r="K1801" s="11"/>
      <c r="L1801" s="11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2"/>
      <c r="AS1801" s="12"/>
      <c r="AT1801" s="12"/>
      <c r="AU1801" s="12"/>
      <c r="AV1801" s="12"/>
      <c r="AW1801" s="12"/>
      <c r="AX1801" s="12"/>
      <c r="AY1801" s="12"/>
      <c r="AZ1801" s="12"/>
      <c r="BA1801" s="12"/>
      <c r="BB1801" s="12"/>
      <c r="BC1801" s="12"/>
      <c r="BD1801" s="12"/>
      <c r="BE1801" s="12"/>
      <c r="BF1801" s="12"/>
      <c r="BG1801" s="12"/>
      <c r="BH1801" s="12"/>
      <c r="BI1801" s="12"/>
      <c r="BJ1801" s="13"/>
      <c r="BK1801" s="13"/>
      <c r="BL1801" s="13"/>
      <c r="BM1801" s="13"/>
      <c r="BN1801" s="13"/>
    </row>
    <row r="1802" spans="1:66" s="14" customFormat="1" x14ac:dyDescent="0.25">
      <c r="A1802" s="10"/>
      <c r="B1802" s="10"/>
      <c r="C1802" s="10"/>
      <c r="D1802" s="18"/>
      <c r="E1802" s="10"/>
      <c r="F1802" s="10"/>
      <c r="G1802" s="10"/>
      <c r="H1802" s="10"/>
      <c r="I1802" s="10"/>
      <c r="J1802" s="10"/>
      <c r="K1802" s="11"/>
      <c r="L1802" s="11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  <c r="AA1802" s="12"/>
      <c r="AB1802" s="12"/>
      <c r="AC1802" s="12"/>
      <c r="AD1802" s="12"/>
      <c r="AE1802" s="12"/>
      <c r="AF1802" s="12"/>
      <c r="AG1802" s="12"/>
      <c r="AH1802" s="12"/>
      <c r="AI1802" s="12"/>
      <c r="AJ1802" s="12"/>
      <c r="AK1802" s="12"/>
      <c r="AL1802" s="12"/>
      <c r="AM1802" s="12"/>
      <c r="AN1802" s="12"/>
      <c r="AO1802" s="12"/>
      <c r="AP1802" s="12"/>
      <c r="AQ1802" s="12"/>
      <c r="AR1802" s="12"/>
      <c r="AS1802" s="12"/>
      <c r="AT1802" s="12"/>
      <c r="AU1802" s="12"/>
      <c r="AV1802" s="12"/>
      <c r="AW1802" s="12"/>
      <c r="AX1802" s="12"/>
      <c r="AY1802" s="12"/>
      <c r="AZ1802" s="12"/>
      <c r="BA1802" s="12"/>
      <c r="BB1802" s="12"/>
      <c r="BC1802" s="12"/>
      <c r="BD1802" s="12"/>
      <c r="BE1802" s="12"/>
      <c r="BF1802" s="12"/>
      <c r="BG1802" s="12"/>
      <c r="BH1802" s="12"/>
      <c r="BI1802" s="12"/>
      <c r="BJ1802" s="13"/>
      <c r="BK1802" s="13"/>
      <c r="BL1802" s="13"/>
      <c r="BM1802" s="13"/>
      <c r="BN1802" s="13"/>
    </row>
    <row r="1803" spans="1:66" x14ac:dyDescent="0.25">
      <c r="A1803" s="10"/>
      <c r="B1803" s="10"/>
      <c r="C1803" s="10"/>
      <c r="D1803" s="18"/>
      <c r="E1803" s="10"/>
      <c r="F1803" s="10"/>
      <c r="G1803" s="10"/>
      <c r="H1803" s="10"/>
      <c r="I1803" s="10"/>
      <c r="J1803" s="10"/>
      <c r="K1803" s="11"/>
      <c r="L1803" s="11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2"/>
      <c r="AS1803" s="12"/>
      <c r="AT1803" s="12"/>
      <c r="AU1803" s="12"/>
      <c r="AV1803" s="12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12"/>
      <c r="BG1803" s="12"/>
      <c r="BH1803" s="12"/>
      <c r="BI1803" s="12"/>
      <c r="BJ1803" s="13"/>
      <c r="BK1803" s="13"/>
      <c r="BL1803" s="13"/>
      <c r="BM1803" s="13"/>
      <c r="BN1803" s="13"/>
    </row>
    <row r="1804" spans="1:66" x14ac:dyDescent="0.25">
      <c r="A1804" s="10"/>
      <c r="B1804" s="10"/>
      <c r="C1804" s="10"/>
      <c r="D1804" s="18"/>
      <c r="E1804" s="10"/>
      <c r="F1804" s="10"/>
      <c r="G1804" s="10"/>
      <c r="H1804" s="10"/>
      <c r="I1804" s="10"/>
      <c r="J1804" s="10"/>
      <c r="K1804" s="11"/>
      <c r="L1804" s="11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12"/>
      <c r="AE1804" s="12"/>
      <c r="AF1804" s="12"/>
      <c r="AG1804" s="12"/>
      <c r="AH1804" s="12"/>
      <c r="AI1804" s="12"/>
      <c r="AJ1804" s="12"/>
      <c r="AK1804" s="12"/>
      <c r="AL1804" s="12"/>
      <c r="AM1804" s="12"/>
      <c r="AN1804" s="12"/>
      <c r="AO1804" s="12"/>
      <c r="AP1804" s="12"/>
      <c r="AQ1804" s="12"/>
      <c r="AR1804" s="12"/>
      <c r="AS1804" s="12"/>
      <c r="AT1804" s="12"/>
      <c r="AU1804" s="12"/>
      <c r="AV1804" s="12"/>
      <c r="AW1804" s="12"/>
      <c r="AX1804" s="12"/>
      <c r="AY1804" s="12"/>
      <c r="AZ1804" s="12"/>
      <c r="BA1804" s="12"/>
      <c r="BB1804" s="12"/>
      <c r="BC1804" s="12"/>
      <c r="BD1804" s="12"/>
      <c r="BE1804" s="12"/>
      <c r="BF1804" s="12"/>
      <c r="BG1804" s="12"/>
      <c r="BH1804" s="12"/>
      <c r="BI1804" s="12"/>
      <c r="BJ1804" s="13"/>
      <c r="BK1804" s="13"/>
      <c r="BL1804" s="13"/>
      <c r="BM1804" s="13"/>
      <c r="BN1804" s="13"/>
    </row>
    <row r="1805" spans="1:66" x14ac:dyDescent="0.25">
      <c r="A1805" s="10"/>
      <c r="B1805" s="10"/>
      <c r="C1805" s="10"/>
      <c r="D1805" s="18"/>
      <c r="E1805" s="10"/>
      <c r="F1805" s="10"/>
      <c r="G1805" s="10"/>
      <c r="H1805" s="10"/>
      <c r="I1805" s="10"/>
      <c r="J1805" s="10"/>
      <c r="K1805" s="11"/>
      <c r="L1805" s="11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2"/>
      <c r="AS1805" s="12"/>
      <c r="AT1805" s="12"/>
      <c r="AU1805" s="12"/>
      <c r="AV1805" s="12"/>
      <c r="AW1805" s="12"/>
      <c r="AX1805" s="12"/>
      <c r="AY1805" s="12"/>
      <c r="AZ1805" s="12"/>
      <c r="BA1805" s="12"/>
      <c r="BB1805" s="12"/>
      <c r="BC1805" s="12"/>
      <c r="BD1805" s="12"/>
      <c r="BE1805" s="12"/>
      <c r="BF1805" s="12"/>
      <c r="BG1805" s="12"/>
      <c r="BH1805" s="12"/>
      <c r="BI1805" s="12"/>
      <c r="BJ1805" s="13"/>
      <c r="BK1805" s="13"/>
      <c r="BL1805" s="13"/>
      <c r="BM1805" s="13"/>
      <c r="BN1805" s="13"/>
    </row>
    <row r="1806" spans="1:66" x14ac:dyDescent="0.25">
      <c r="A1806" s="10"/>
      <c r="B1806" s="10"/>
      <c r="C1806" s="10"/>
      <c r="D1806" s="18"/>
      <c r="E1806" s="10"/>
      <c r="F1806" s="10"/>
      <c r="G1806" s="10"/>
      <c r="H1806" s="10"/>
      <c r="I1806" s="10"/>
      <c r="J1806" s="10"/>
      <c r="K1806" s="11"/>
      <c r="L1806" s="11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  <c r="AE1806" s="12"/>
      <c r="AF1806" s="12"/>
      <c r="AG1806" s="12"/>
      <c r="AH1806" s="12"/>
      <c r="AI1806" s="12"/>
      <c r="AJ1806" s="12"/>
      <c r="AK1806" s="12"/>
      <c r="AL1806" s="12"/>
      <c r="AM1806" s="12"/>
      <c r="AN1806" s="12"/>
      <c r="AO1806" s="12"/>
      <c r="AP1806" s="12"/>
      <c r="AQ1806" s="12"/>
      <c r="AR1806" s="12"/>
      <c r="AS1806" s="12"/>
      <c r="AT1806" s="12"/>
      <c r="AU1806" s="12"/>
      <c r="AV1806" s="12"/>
      <c r="AW1806" s="12"/>
      <c r="AX1806" s="12"/>
      <c r="AY1806" s="12"/>
      <c r="AZ1806" s="12"/>
      <c r="BA1806" s="12"/>
      <c r="BB1806" s="12"/>
      <c r="BC1806" s="12"/>
      <c r="BD1806" s="12"/>
      <c r="BE1806" s="12"/>
      <c r="BF1806" s="12"/>
      <c r="BG1806" s="12"/>
      <c r="BH1806" s="12"/>
      <c r="BI1806" s="12"/>
      <c r="BJ1806" s="13"/>
      <c r="BK1806" s="13"/>
      <c r="BL1806" s="13"/>
      <c r="BM1806" s="13"/>
      <c r="BN1806" s="13"/>
    </row>
    <row r="1807" spans="1:66" x14ac:dyDescent="0.25">
      <c r="A1807" s="10"/>
      <c r="B1807" s="10"/>
      <c r="C1807" s="10"/>
      <c r="D1807" s="18"/>
      <c r="E1807" s="10"/>
      <c r="F1807" s="10"/>
      <c r="G1807" s="10"/>
      <c r="H1807" s="10"/>
      <c r="I1807" s="10"/>
      <c r="J1807" s="10"/>
      <c r="K1807" s="11"/>
      <c r="L1807" s="11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2"/>
      <c r="AS1807" s="12"/>
      <c r="AT1807" s="12"/>
      <c r="AU1807" s="12"/>
      <c r="AV1807" s="12"/>
      <c r="AW1807" s="12"/>
      <c r="AX1807" s="12"/>
      <c r="AY1807" s="12"/>
      <c r="AZ1807" s="12"/>
      <c r="BA1807" s="12"/>
      <c r="BB1807" s="12"/>
      <c r="BC1807" s="12"/>
      <c r="BD1807" s="12"/>
      <c r="BE1807" s="12"/>
      <c r="BF1807" s="12"/>
      <c r="BG1807" s="12"/>
      <c r="BH1807" s="12"/>
      <c r="BI1807" s="12"/>
      <c r="BJ1807" s="13"/>
      <c r="BK1807" s="13"/>
      <c r="BL1807" s="13"/>
      <c r="BM1807" s="13"/>
      <c r="BN1807" s="13"/>
    </row>
    <row r="1808" spans="1:66" x14ac:dyDescent="0.25">
      <c r="A1808" s="10"/>
      <c r="B1808" s="10"/>
      <c r="C1808" s="10"/>
      <c r="D1808" s="18"/>
      <c r="E1808" s="10"/>
      <c r="F1808" s="10"/>
      <c r="G1808" s="10"/>
      <c r="H1808" s="10"/>
      <c r="I1808" s="10"/>
      <c r="J1808" s="10"/>
      <c r="K1808" s="11"/>
      <c r="L1808" s="11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/>
      <c r="AC1808" s="12"/>
      <c r="AD1808" s="12"/>
      <c r="AE1808" s="12"/>
      <c r="AF1808" s="12"/>
      <c r="AG1808" s="12"/>
      <c r="AH1808" s="12"/>
      <c r="AI1808" s="12"/>
      <c r="AJ1808" s="12"/>
      <c r="AK1808" s="12"/>
      <c r="AL1808" s="12"/>
      <c r="AM1808" s="12"/>
      <c r="AN1808" s="12"/>
      <c r="AO1808" s="12"/>
      <c r="AP1808" s="12"/>
      <c r="AQ1808" s="12"/>
      <c r="AR1808" s="12"/>
      <c r="AS1808" s="12"/>
      <c r="AT1808" s="12"/>
      <c r="AU1808" s="12"/>
      <c r="AV1808" s="12"/>
      <c r="AW1808" s="12"/>
      <c r="AX1808" s="12"/>
      <c r="AY1808" s="12"/>
      <c r="AZ1808" s="12"/>
      <c r="BA1808" s="12"/>
      <c r="BB1808" s="12"/>
      <c r="BC1808" s="12"/>
      <c r="BD1808" s="12"/>
      <c r="BE1808" s="12"/>
      <c r="BF1808" s="12"/>
      <c r="BG1808" s="12"/>
      <c r="BH1808" s="12"/>
      <c r="BI1808" s="12"/>
      <c r="BJ1808" s="13"/>
      <c r="BK1808" s="13"/>
      <c r="BL1808" s="13"/>
      <c r="BM1808" s="13"/>
      <c r="BN1808" s="13"/>
    </row>
    <row r="1809" spans="1:66" x14ac:dyDescent="0.25">
      <c r="A1809" s="10"/>
      <c r="B1809" s="10"/>
      <c r="C1809" s="10"/>
      <c r="D1809" s="18"/>
      <c r="E1809" s="10"/>
      <c r="F1809" s="10"/>
      <c r="G1809" s="10"/>
      <c r="H1809" s="10"/>
      <c r="I1809" s="10"/>
      <c r="J1809" s="10"/>
      <c r="K1809" s="11"/>
      <c r="L1809" s="11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2"/>
      <c r="AS1809" s="12"/>
      <c r="AT1809" s="12"/>
      <c r="AU1809" s="12"/>
      <c r="AV1809" s="12"/>
      <c r="AW1809" s="12"/>
      <c r="AX1809" s="12"/>
      <c r="AY1809" s="12"/>
      <c r="AZ1809" s="12"/>
      <c r="BA1809" s="12"/>
      <c r="BB1809" s="12"/>
      <c r="BC1809" s="12"/>
      <c r="BD1809" s="12"/>
      <c r="BE1809" s="12"/>
      <c r="BF1809" s="12"/>
      <c r="BG1809" s="12"/>
      <c r="BH1809" s="12"/>
      <c r="BI1809" s="12"/>
      <c r="BJ1809" s="13"/>
      <c r="BK1809" s="13"/>
      <c r="BL1809" s="13"/>
      <c r="BM1809" s="13"/>
      <c r="BN1809" s="13"/>
    </row>
    <row r="1810" spans="1:66" x14ac:dyDescent="0.25">
      <c r="A1810" s="10"/>
      <c r="B1810" s="10"/>
      <c r="C1810" s="10"/>
      <c r="D1810" s="18"/>
      <c r="E1810" s="10"/>
      <c r="F1810" s="10"/>
      <c r="G1810" s="10"/>
      <c r="H1810" s="10"/>
      <c r="I1810" s="10"/>
      <c r="J1810" s="10"/>
      <c r="K1810" s="11"/>
      <c r="L1810" s="11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12"/>
      <c r="AE1810" s="12"/>
      <c r="AF1810" s="12"/>
      <c r="AG1810" s="12"/>
      <c r="AH1810" s="12"/>
      <c r="AI1810" s="12"/>
      <c r="AJ1810" s="12"/>
      <c r="AK1810" s="12"/>
      <c r="AL1810" s="12"/>
      <c r="AM1810" s="12"/>
      <c r="AN1810" s="12"/>
      <c r="AO1810" s="12"/>
      <c r="AP1810" s="12"/>
      <c r="AQ1810" s="12"/>
      <c r="AR1810" s="12"/>
      <c r="AS1810" s="12"/>
      <c r="AT1810" s="12"/>
      <c r="AU1810" s="12"/>
      <c r="AV1810" s="12"/>
      <c r="AW1810" s="12"/>
      <c r="AX1810" s="12"/>
      <c r="AY1810" s="12"/>
      <c r="AZ1810" s="12"/>
      <c r="BA1810" s="12"/>
      <c r="BB1810" s="12"/>
      <c r="BC1810" s="12"/>
      <c r="BD1810" s="12"/>
      <c r="BE1810" s="12"/>
      <c r="BF1810" s="12"/>
      <c r="BG1810" s="12"/>
      <c r="BH1810" s="12"/>
      <c r="BI1810" s="12"/>
      <c r="BJ1810" s="13"/>
      <c r="BK1810" s="13"/>
      <c r="BL1810" s="13"/>
      <c r="BM1810" s="13"/>
      <c r="BN1810" s="13"/>
    </row>
    <row r="1811" spans="1:66" x14ac:dyDescent="0.25">
      <c r="A1811" s="10"/>
      <c r="B1811" s="10"/>
      <c r="C1811" s="10"/>
      <c r="D1811" s="18"/>
      <c r="E1811" s="10"/>
      <c r="F1811" s="10"/>
      <c r="G1811" s="10"/>
      <c r="H1811" s="10"/>
      <c r="I1811" s="10"/>
      <c r="J1811" s="10"/>
      <c r="K1811" s="11"/>
      <c r="L1811" s="11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2"/>
      <c r="AS1811" s="12"/>
      <c r="AT1811" s="12"/>
      <c r="AU1811" s="12"/>
      <c r="AV1811" s="12"/>
      <c r="AW1811" s="12"/>
      <c r="AX1811" s="12"/>
      <c r="AY1811" s="12"/>
      <c r="AZ1811" s="12"/>
      <c r="BA1811" s="12"/>
      <c r="BB1811" s="12"/>
      <c r="BC1811" s="12"/>
      <c r="BD1811" s="12"/>
      <c r="BE1811" s="12"/>
      <c r="BF1811" s="12"/>
      <c r="BG1811" s="12"/>
      <c r="BH1811" s="12"/>
      <c r="BI1811" s="12"/>
      <c r="BJ1811" s="13"/>
      <c r="BK1811" s="13"/>
      <c r="BL1811" s="13"/>
      <c r="BM1811" s="13"/>
      <c r="BN1811" s="13"/>
    </row>
    <row r="1812" spans="1:66" x14ac:dyDescent="0.25">
      <c r="A1812" s="10"/>
      <c r="B1812" s="10"/>
      <c r="C1812" s="10"/>
      <c r="D1812" s="18"/>
      <c r="E1812" s="10"/>
      <c r="F1812" s="10"/>
      <c r="G1812" s="10"/>
      <c r="H1812" s="10"/>
      <c r="I1812" s="10"/>
      <c r="J1812" s="10"/>
      <c r="K1812" s="11"/>
      <c r="L1812" s="11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  <c r="AE1812" s="12"/>
      <c r="AF1812" s="12"/>
      <c r="AG1812" s="12"/>
      <c r="AH1812" s="12"/>
      <c r="AI1812" s="12"/>
      <c r="AJ1812" s="12"/>
      <c r="AK1812" s="12"/>
      <c r="AL1812" s="12"/>
      <c r="AM1812" s="12"/>
      <c r="AN1812" s="12"/>
      <c r="AO1812" s="12"/>
      <c r="AP1812" s="12"/>
      <c r="AQ1812" s="12"/>
      <c r="AR1812" s="12"/>
      <c r="AS1812" s="12"/>
      <c r="AT1812" s="12"/>
      <c r="AU1812" s="12"/>
      <c r="AV1812" s="12"/>
      <c r="AW1812" s="12"/>
      <c r="AX1812" s="12"/>
      <c r="AY1812" s="12"/>
      <c r="AZ1812" s="12"/>
      <c r="BA1812" s="12"/>
      <c r="BB1812" s="12"/>
      <c r="BC1812" s="12"/>
      <c r="BD1812" s="12"/>
      <c r="BE1812" s="12"/>
      <c r="BF1812" s="12"/>
      <c r="BG1812" s="12"/>
      <c r="BH1812" s="12"/>
      <c r="BI1812" s="12"/>
      <c r="BJ1812" s="13"/>
      <c r="BK1812" s="13"/>
      <c r="BL1812" s="13"/>
      <c r="BM1812" s="13"/>
      <c r="BN1812" s="13"/>
    </row>
    <row r="1813" spans="1:66" x14ac:dyDescent="0.25">
      <c r="A1813" s="10"/>
      <c r="B1813" s="10"/>
      <c r="C1813" s="10"/>
      <c r="D1813" s="18"/>
      <c r="E1813" s="10"/>
      <c r="F1813" s="10"/>
      <c r="G1813" s="10"/>
      <c r="H1813" s="10"/>
      <c r="I1813" s="10"/>
      <c r="J1813" s="10"/>
      <c r="K1813" s="11"/>
      <c r="L1813" s="11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2"/>
      <c r="AS1813" s="12"/>
      <c r="AT1813" s="12"/>
      <c r="AU1813" s="12"/>
      <c r="AV1813" s="12"/>
      <c r="AW1813" s="12"/>
      <c r="AX1813" s="12"/>
      <c r="AY1813" s="12"/>
      <c r="AZ1813" s="12"/>
      <c r="BA1813" s="12"/>
      <c r="BB1813" s="12"/>
      <c r="BC1813" s="12"/>
      <c r="BD1813" s="12"/>
      <c r="BE1813" s="12"/>
      <c r="BF1813" s="12"/>
      <c r="BG1813" s="12"/>
      <c r="BH1813" s="12"/>
      <c r="BI1813" s="12"/>
      <c r="BJ1813" s="13"/>
      <c r="BK1813" s="13"/>
      <c r="BL1813" s="13"/>
      <c r="BM1813" s="13"/>
      <c r="BN1813" s="13"/>
    </row>
    <row r="1814" spans="1:66" x14ac:dyDescent="0.25">
      <c r="A1814" s="10"/>
      <c r="B1814" s="10"/>
      <c r="C1814" s="10"/>
      <c r="D1814" s="18"/>
      <c r="E1814" s="10"/>
      <c r="F1814" s="10"/>
      <c r="G1814" s="10"/>
      <c r="H1814" s="10"/>
      <c r="I1814" s="10"/>
      <c r="J1814" s="10"/>
      <c r="K1814" s="11"/>
      <c r="L1814" s="11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  <c r="AA1814" s="12"/>
      <c r="AB1814" s="12"/>
      <c r="AC1814" s="12"/>
      <c r="AD1814" s="12"/>
      <c r="AE1814" s="12"/>
      <c r="AF1814" s="12"/>
      <c r="AG1814" s="12"/>
      <c r="AH1814" s="12"/>
      <c r="AI1814" s="12"/>
      <c r="AJ1814" s="12"/>
      <c r="AK1814" s="12"/>
      <c r="AL1814" s="12"/>
      <c r="AM1814" s="12"/>
      <c r="AN1814" s="12"/>
      <c r="AO1814" s="12"/>
      <c r="AP1814" s="12"/>
      <c r="AQ1814" s="12"/>
      <c r="AR1814" s="12"/>
      <c r="AS1814" s="12"/>
      <c r="AT1814" s="12"/>
      <c r="AU1814" s="12"/>
      <c r="AV1814" s="12"/>
      <c r="AW1814" s="12"/>
      <c r="AX1814" s="12"/>
      <c r="AY1814" s="12"/>
      <c r="AZ1814" s="12"/>
      <c r="BA1814" s="12"/>
      <c r="BB1814" s="12"/>
      <c r="BC1814" s="12"/>
      <c r="BD1814" s="12"/>
      <c r="BE1814" s="12"/>
      <c r="BF1814" s="12"/>
      <c r="BG1814" s="12"/>
      <c r="BH1814" s="12"/>
      <c r="BI1814" s="12"/>
      <c r="BJ1814" s="13"/>
      <c r="BK1814" s="13"/>
      <c r="BL1814" s="13"/>
      <c r="BM1814" s="13"/>
      <c r="BN1814" s="13"/>
    </row>
    <row r="1815" spans="1:66" x14ac:dyDescent="0.25">
      <c r="A1815" s="10"/>
      <c r="B1815" s="10"/>
      <c r="C1815" s="10"/>
      <c r="D1815" s="18"/>
      <c r="E1815" s="10"/>
      <c r="F1815" s="10"/>
      <c r="G1815" s="10"/>
      <c r="H1815" s="10"/>
      <c r="I1815" s="10"/>
      <c r="J1815" s="10"/>
      <c r="K1815" s="11"/>
      <c r="L1815" s="11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2"/>
      <c r="AS1815" s="12"/>
      <c r="AT1815" s="12"/>
      <c r="AU1815" s="12"/>
      <c r="AV1815" s="12"/>
      <c r="AW1815" s="12"/>
      <c r="AX1815" s="12"/>
      <c r="AY1815" s="12"/>
      <c r="AZ1815" s="12"/>
      <c r="BA1815" s="12"/>
      <c r="BB1815" s="12"/>
      <c r="BC1815" s="12"/>
      <c r="BD1815" s="12"/>
      <c r="BE1815" s="12"/>
      <c r="BF1815" s="12"/>
      <c r="BG1815" s="12"/>
      <c r="BH1815" s="12"/>
      <c r="BI1815" s="12"/>
      <c r="BJ1815" s="13"/>
      <c r="BK1815" s="13"/>
      <c r="BL1815" s="13"/>
      <c r="BM1815" s="13"/>
      <c r="BN1815" s="13"/>
    </row>
    <row r="1816" spans="1:66" x14ac:dyDescent="0.25">
      <c r="A1816" s="10"/>
      <c r="B1816" s="10"/>
      <c r="C1816" s="10"/>
      <c r="D1816" s="18"/>
      <c r="E1816" s="10"/>
      <c r="F1816" s="10"/>
      <c r="G1816" s="10"/>
      <c r="H1816" s="10"/>
      <c r="I1816" s="10"/>
      <c r="J1816" s="10"/>
      <c r="K1816" s="11"/>
      <c r="L1816" s="11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12"/>
      <c r="AE1816" s="12"/>
      <c r="AF1816" s="12"/>
      <c r="AG1816" s="12"/>
      <c r="AH1816" s="12"/>
      <c r="AI1816" s="12"/>
      <c r="AJ1816" s="12"/>
      <c r="AK1816" s="12"/>
      <c r="AL1816" s="12"/>
      <c r="AM1816" s="12"/>
      <c r="AN1816" s="12"/>
      <c r="AO1816" s="12"/>
      <c r="AP1816" s="12"/>
      <c r="AQ1816" s="12"/>
      <c r="AR1816" s="12"/>
      <c r="AS1816" s="12"/>
      <c r="AT1816" s="12"/>
      <c r="AU1816" s="12"/>
      <c r="AV1816" s="12"/>
      <c r="AW1816" s="12"/>
      <c r="AX1816" s="12"/>
      <c r="AY1816" s="12"/>
      <c r="AZ1816" s="12"/>
      <c r="BA1816" s="12"/>
      <c r="BB1816" s="12"/>
      <c r="BC1816" s="12"/>
      <c r="BD1816" s="12"/>
      <c r="BE1816" s="12"/>
      <c r="BF1816" s="12"/>
      <c r="BG1816" s="12"/>
      <c r="BH1816" s="12"/>
      <c r="BI1816" s="12"/>
      <c r="BJ1816" s="13"/>
      <c r="BK1816" s="13"/>
      <c r="BL1816" s="13"/>
      <c r="BM1816" s="13"/>
      <c r="BN1816" s="13"/>
    </row>
    <row r="1817" spans="1:66" x14ac:dyDescent="0.25">
      <c r="A1817" s="10"/>
      <c r="B1817" s="10"/>
      <c r="C1817" s="10"/>
      <c r="D1817" s="18"/>
      <c r="E1817" s="10"/>
      <c r="F1817" s="10"/>
      <c r="G1817" s="10"/>
      <c r="H1817" s="10"/>
      <c r="I1817" s="10"/>
      <c r="J1817" s="10"/>
      <c r="K1817" s="11"/>
      <c r="L1817" s="11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2"/>
      <c r="AS1817" s="12"/>
      <c r="AT1817" s="12"/>
      <c r="AU1817" s="12"/>
      <c r="AV1817" s="12"/>
      <c r="AW1817" s="12"/>
      <c r="AX1817" s="12"/>
      <c r="AY1817" s="12"/>
      <c r="AZ1817" s="12"/>
      <c r="BA1817" s="12"/>
      <c r="BB1817" s="12"/>
      <c r="BC1817" s="12"/>
      <c r="BD1817" s="12"/>
      <c r="BE1817" s="12"/>
      <c r="BF1817" s="12"/>
      <c r="BG1817" s="12"/>
      <c r="BH1817" s="12"/>
      <c r="BI1817" s="12"/>
      <c r="BJ1817" s="13"/>
      <c r="BK1817" s="13"/>
      <c r="BL1817" s="13"/>
      <c r="BM1817" s="13"/>
      <c r="BN1817" s="13"/>
    </row>
    <row r="1818" spans="1:66" x14ac:dyDescent="0.25">
      <c r="A1818" s="10"/>
      <c r="B1818" s="10"/>
      <c r="C1818" s="10"/>
      <c r="D1818" s="18"/>
      <c r="E1818" s="10"/>
      <c r="F1818" s="10"/>
      <c r="G1818" s="10"/>
      <c r="H1818" s="10"/>
      <c r="I1818" s="10"/>
      <c r="J1818" s="10"/>
      <c r="K1818" s="11"/>
      <c r="L1818" s="11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  <c r="AA1818" s="12"/>
      <c r="AB1818" s="12"/>
      <c r="AC1818" s="12"/>
      <c r="AD1818" s="12"/>
      <c r="AE1818" s="12"/>
      <c r="AF1818" s="12"/>
      <c r="AG1818" s="12"/>
      <c r="AH1818" s="12"/>
      <c r="AI1818" s="12"/>
      <c r="AJ1818" s="12"/>
      <c r="AK1818" s="12"/>
      <c r="AL1818" s="12"/>
      <c r="AM1818" s="12"/>
      <c r="AN1818" s="12"/>
      <c r="AO1818" s="12"/>
      <c r="AP1818" s="12"/>
      <c r="AQ1818" s="12"/>
      <c r="AR1818" s="12"/>
      <c r="AS1818" s="12"/>
      <c r="AT1818" s="12"/>
      <c r="AU1818" s="12"/>
      <c r="AV1818" s="12"/>
      <c r="AW1818" s="12"/>
      <c r="AX1818" s="12"/>
      <c r="AY1818" s="12"/>
      <c r="AZ1818" s="12"/>
      <c r="BA1818" s="12"/>
      <c r="BB1818" s="12"/>
      <c r="BC1818" s="12"/>
      <c r="BD1818" s="12"/>
      <c r="BE1818" s="12"/>
      <c r="BF1818" s="12"/>
      <c r="BG1818" s="12"/>
      <c r="BH1818" s="12"/>
      <c r="BI1818" s="12"/>
      <c r="BJ1818" s="13"/>
      <c r="BK1818" s="13"/>
      <c r="BL1818" s="13"/>
      <c r="BM1818" s="13"/>
      <c r="BN1818" s="13"/>
    </row>
    <row r="1819" spans="1:66" x14ac:dyDescent="0.25">
      <c r="A1819" s="10"/>
      <c r="B1819" s="10"/>
      <c r="C1819" s="10"/>
      <c r="D1819" s="18"/>
      <c r="E1819" s="10"/>
      <c r="F1819" s="10"/>
      <c r="G1819" s="10"/>
      <c r="H1819" s="10"/>
      <c r="I1819" s="10"/>
      <c r="J1819" s="10"/>
      <c r="K1819" s="11"/>
      <c r="L1819" s="11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2"/>
      <c r="AS1819" s="12"/>
      <c r="AT1819" s="12"/>
      <c r="AU1819" s="12"/>
      <c r="AV1819" s="12"/>
      <c r="AW1819" s="12"/>
      <c r="AX1819" s="12"/>
      <c r="AY1819" s="12"/>
      <c r="AZ1819" s="12"/>
      <c r="BA1819" s="12"/>
      <c r="BB1819" s="12"/>
      <c r="BC1819" s="12"/>
      <c r="BD1819" s="12"/>
      <c r="BE1819" s="12"/>
      <c r="BF1819" s="12"/>
      <c r="BG1819" s="12"/>
      <c r="BH1819" s="12"/>
      <c r="BI1819" s="12"/>
      <c r="BJ1819" s="13"/>
      <c r="BK1819" s="13"/>
      <c r="BL1819" s="13"/>
      <c r="BM1819" s="13"/>
      <c r="BN1819" s="13"/>
    </row>
    <row r="1820" spans="1:66" x14ac:dyDescent="0.25">
      <c r="A1820" s="10"/>
      <c r="B1820" s="10"/>
      <c r="C1820" s="10"/>
      <c r="D1820" s="18"/>
      <c r="E1820" s="10"/>
      <c r="F1820" s="10"/>
      <c r="G1820" s="10"/>
      <c r="H1820" s="10"/>
      <c r="I1820" s="10"/>
      <c r="J1820" s="10"/>
      <c r="K1820" s="11"/>
      <c r="L1820" s="11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  <c r="AA1820" s="12"/>
      <c r="AB1820" s="12"/>
      <c r="AC1820" s="12"/>
      <c r="AD1820" s="12"/>
      <c r="AE1820" s="12"/>
      <c r="AF1820" s="12"/>
      <c r="AG1820" s="12"/>
      <c r="AH1820" s="12"/>
      <c r="AI1820" s="12"/>
      <c r="AJ1820" s="12"/>
      <c r="AK1820" s="12"/>
      <c r="AL1820" s="12"/>
      <c r="AM1820" s="12"/>
      <c r="AN1820" s="12"/>
      <c r="AO1820" s="12"/>
      <c r="AP1820" s="12"/>
      <c r="AQ1820" s="12"/>
      <c r="AR1820" s="12"/>
      <c r="AS1820" s="12"/>
      <c r="AT1820" s="12"/>
      <c r="AU1820" s="12"/>
      <c r="AV1820" s="12"/>
      <c r="AW1820" s="12"/>
      <c r="AX1820" s="12"/>
      <c r="AY1820" s="12"/>
      <c r="AZ1820" s="12"/>
      <c r="BA1820" s="12"/>
      <c r="BB1820" s="12"/>
      <c r="BC1820" s="12"/>
      <c r="BD1820" s="12"/>
      <c r="BE1820" s="12"/>
      <c r="BF1820" s="12"/>
      <c r="BG1820" s="12"/>
      <c r="BH1820" s="12"/>
      <c r="BI1820" s="12"/>
      <c r="BJ1820" s="13"/>
      <c r="BK1820" s="13"/>
      <c r="BL1820" s="13"/>
      <c r="BM1820" s="13"/>
      <c r="BN1820" s="13"/>
    </row>
    <row r="1821" spans="1:66" x14ac:dyDescent="0.25">
      <c r="A1821" s="10"/>
      <c r="B1821" s="10"/>
      <c r="C1821" s="10"/>
      <c r="D1821" s="18"/>
      <c r="E1821" s="10"/>
      <c r="F1821" s="10"/>
      <c r="G1821" s="10"/>
      <c r="H1821" s="10"/>
      <c r="I1821" s="10"/>
      <c r="J1821" s="10"/>
      <c r="K1821" s="11"/>
      <c r="L1821" s="11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2"/>
      <c r="AS1821" s="12"/>
      <c r="AT1821" s="12"/>
      <c r="AU1821" s="12"/>
      <c r="AV1821" s="12"/>
      <c r="AW1821" s="12"/>
      <c r="AX1821" s="12"/>
      <c r="AY1821" s="12"/>
      <c r="AZ1821" s="12"/>
      <c r="BA1821" s="12"/>
      <c r="BB1821" s="12"/>
      <c r="BC1821" s="12"/>
      <c r="BD1821" s="12"/>
      <c r="BE1821" s="12"/>
      <c r="BF1821" s="12"/>
      <c r="BG1821" s="12"/>
      <c r="BH1821" s="12"/>
      <c r="BI1821" s="12"/>
      <c r="BJ1821" s="13"/>
      <c r="BK1821" s="13"/>
      <c r="BL1821" s="13"/>
      <c r="BM1821" s="13"/>
      <c r="BN1821" s="13"/>
    </row>
    <row r="1822" spans="1:66" x14ac:dyDescent="0.25">
      <c r="A1822" s="10"/>
      <c r="B1822" s="10"/>
      <c r="C1822" s="10"/>
      <c r="D1822" s="18"/>
      <c r="E1822" s="10"/>
      <c r="F1822" s="10"/>
      <c r="G1822" s="10"/>
      <c r="H1822" s="10"/>
      <c r="I1822" s="10"/>
      <c r="J1822" s="10"/>
      <c r="K1822" s="11"/>
      <c r="L1822" s="11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12"/>
      <c r="AF1822" s="12"/>
      <c r="AG1822" s="12"/>
      <c r="AH1822" s="12"/>
      <c r="AI1822" s="12"/>
      <c r="AJ1822" s="12"/>
      <c r="AK1822" s="12"/>
      <c r="AL1822" s="12"/>
      <c r="AM1822" s="12"/>
      <c r="AN1822" s="12"/>
      <c r="AO1822" s="12"/>
      <c r="AP1822" s="12"/>
      <c r="AQ1822" s="12"/>
      <c r="AR1822" s="12"/>
      <c r="AS1822" s="12"/>
      <c r="AT1822" s="12"/>
      <c r="AU1822" s="12"/>
      <c r="AV1822" s="12"/>
      <c r="AW1822" s="12"/>
      <c r="AX1822" s="12"/>
      <c r="AY1822" s="12"/>
      <c r="AZ1822" s="12"/>
      <c r="BA1822" s="12"/>
      <c r="BB1822" s="12"/>
      <c r="BC1822" s="12"/>
      <c r="BD1822" s="12"/>
      <c r="BE1822" s="12"/>
      <c r="BF1822" s="12"/>
      <c r="BG1822" s="12"/>
      <c r="BH1822" s="12"/>
      <c r="BI1822" s="12"/>
      <c r="BJ1822" s="13"/>
      <c r="BK1822" s="13"/>
      <c r="BL1822" s="13"/>
      <c r="BM1822" s="13"/>
      <c r="BN1822" s="13"/>
    </row>
    <row r="1823" spans="1:66" x14ac:dyDescent="0.25">
      <c r="A1823" s="10"/>
      <c r="B1823" s="10"/>
      <c r="C1823" s="10"/>
      <c r="D1823" s="18"/>
      <c r="E1823" s="10"/>
      <c r="F1823" s="10"/>
      <c r="G1823" s="10"/>
      <c r="H1823" s="10"/>
      <c r="I1823" s="10"/>
      <c r="J1823" s="10"/>
      <c r="K1823" s="11"/>
      <c r="L1823" s="11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2"/>
      <c r="AS1823" s="12"/>
      <c r="AT1823" s="12"/>
      <c r="AU1823" s="12"/>
      <c r="AV1823" s="12"/>
      <c r="AW1823" s="12"/>
      <c r="AX1823" s="12"/>
      <c r="AY1823" s="12"/>
      <c r="AZ1823" s="12"/>
      <c r="BA1823" s="12"/>
      <c r="BB1823" s="12"/>
      <c r="BC1823" s="12"/>
      <c r="BD1823" s="12"/>
      <c r="BE1823" s="12"/>
      <c r="BF1823" s="12"/>
      <c r="BG1823" s="12"/>
      <c r="BH1823" s="12"/>
      <c r="BI1823" s="12"/>
      <c r="BJ1823" s="13"/>
      <c r="BK1823" s="13"/>
      <c r="BL1823" s="13"/>
      <c r="BM1823" s="13"/>
      <c r="BN1823" s="13"/>
    </row>
    <row r="1824" spans="1:66" x14ac:dyDescent="0.25">
      <c r="A1824" s="10"/>
      <c r="B1824" s="10"/>
      <c r="C1824" s="10"/>
      <c r="D1824" s="18"/>
      <c r="E1824" s="10"/>
      <c r="F1824" s="10"/>
      <c r="G1824" s="10"/>
      <c r="H1824" s="10"/>
      <c r="I1824" s="10"/>
      <c r="J1824" s="10"/>
      <c r="K1824" s="11"/>
      <c r="L1824" s="11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  <c r="AA1824" s="12"/>
      <c r="AB1824" s="12"/>
      <c r="AC1824" s="12"/>
      <c r="AD1824" s="12"/>
      <c r="AE1824" s="12"/>
      <c r="AF1824" s="12"/>
      <c r="AG1824" s="12"/>
      <c r="AH1824" s="12"/>
      <c r="AI1824" s="12"/>
      <c r="AJ1824" s="12"/>
      <c r="AK1824" s="12"/>
      <c r="AL1824" s="12"/>
      <c r="AM1824" s="12"/>
      <c r="AN1824" s="12"/>
      <c r="AO1824" s="12"/>
      <c r="AP1824" s="12"/>
      <c r="AQ1824" s="12"/>
      <c r="AR1824" s="12"/>
      <c r="AS1824" s="12"/>
      <c r="AT1824" s="12"/>
      <c r="AU1824" s="12"/>
      <c r="AV1824" s="12"/>
      <c r="AW1824" s="12"/>
      <c r="AX1824" s="12"/>
      <c r="AY1824" s="12"/>
      <c r="AZ1824" s="12"/>
      <c r="BA1824" s="12"/>
      <c r="BB1824" s="12"/>
      <c r="BC1824" s="12"/>
      <c r="BD1824" s="12"/>
      <c r="BE1824" s="12"/>
      <c r="BF1824" s="12"/>
      <c r="BG1824" s="12"/>
      <c r="BH1824" s="12"/>
      <c r="BI1824" s="12"/>
      <c r="BJ1824" s="13"/>
      <c r="BK1824" s="13"/>
      <c r="BL1824" s="13"/>
      <c r="BM1824" s="13"/>
      <c r="BN1824" s="13"/>
    </row>
    <row r="1825" spans="1:66" x14ac:dyDescent="0.25">
      <c r="A1825" s="10"/>
      <c r="B1825" s="10"/>
      <c r="C1825" s="10"/>
      <c r="D1825" s="18"/>
      <c r="E1825" s="10"/>
      <c r="F1825" s="10"/>
      <c r="G1825" s="10"/>
      <c r="H1825" s="10"/>
      <c r="I1825" s="10"/>
      <c r="J1825" s="10"/>
      <c r="K1825" s="11"/>
      <c r="L1825" s="11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2"/>
      <c r="AS1825" s="12"/>
      <c r="AT1825" s="12"/>
      <c r="AU1825" s="12"/>
      <c r="AV1825" s="12"/>
      <c r="AW1825" s="12"/>
      <c r="AX1825" s="12"/>
      <c r="AY1825" s="12"/>
      <c r="AZ1825" s="12"/>
      <c r="BA1825" s="12"/>
      <c r="BB1825" s="12"/>
      <c r="BC1825" s="12"/>
      <c r="BD1825" s="12"/>
      <c r="BE1825" s="12"/>
      <c r="BF1825" s="12"/>
      <c r="BG1825" s="12"/>
      <c r="BH1825" s="12"/>
      <c r="BI1825" s="12"/>
      <c r="BJ1825" s="13"/>
      <c r="BK1825" s="13"/>
      <c r="BL1825" s="13"/>
      <c r="BM1825" s="13"/>
      <c r="BN1825" s="13"/>
    </row>
    <row r="1826" spans="1:66" x14ac:dyDescent="0.25">
      <c r="A1826" s="10"/>
      <c r="B1826" s="10"/>
      <c r="C1826" s="10"/>
      <c r="D1826" s="18"/>
      <c r="E1826" s="10"/>
      <c r="F1826" s="10"/>
      <c r="G1826" s="10"/>
      <c r="H1826" s="10"/>
      <c r="I1826" s="10"/>
      <c r="J1826" s="10"/>
      <c r="K1826" s="11"/>
      <c r="L1826" s="11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  <c r="AE1826" s="12"/>
      <c r="AF1826" s="12"/>
      <c r="AG1826" s="12"/>
      <c r="AH1826" s="12"/>
      <c r="AI1826" s="12"/>
      <c r="AJ1826" s="12"/>
      <c r="AK1826" s="12"/>
      <c r="AL1826" s="12"/>
      <c r="AM1826" s="12"/>
      <c r="AN1826" s="12"/>
      <c r="AO1826" s="12"/>
      <c r="AP1826" s="12"/>
      <c r="AQ1826" s="12"/>
      <c r="AR1826" s="12"/>
      <c r="AS1826" s="12"/>
      <c r="AT1826" s="12"/>
      <c r="AU1826" s="12"/>
      <c r="AV1826" s="12"/>
      <c r="AW1826" s="12"/>
      <c r="AX1826" s="12"/>
      <c r="AY1826" s="12"/>
      <c r="AZ1826" s="12"/>
      <c r="BA1826" s="12"/>
      <c r="BB1826" s="12"/>
      <c r="BC1826" s="12"/>
      <c r="BD1826" s="12"/>
      <c r="BE1826" s="12"/>
      <c r="BF1826" s="12"/>
      <c r="BG1826" s="12"/>
      <c r="BH1826" s="12"/>
      <c r="BI1826" s="12"/>
      <c r="BJ1826" s="13"/>
      <c r="BK1826" s="13"/>
      <c r="BL1826" s="13"/>
      <c r="BM1826" s="13"/>
      <c r="BN1826" s="13"/>
    </row>
    <row r="1827" spans="1:66" x14ac:dyDescent="0.25">
      <c r="A1827" s="10"/>
      <c r="B1827" s="10"/>
      <c r="C1827" s="10"/>
      <c r="D1827" s="18"/>
      <c r="E1827" s="10"/>
      <c r="F1827" s="10"/>
      <c r="G1827" s="10"/>
      <c r="H1827" s="10"/>
      <c r="I1827" s="10"/>
      <c r="J1827" s="10"/>
      <c r="K1827" s="11"/>
      <c r="L1827" s="11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2"/>
      <c r="AS1827" s="12"/>
      <c r="AT1827" s="12"/>
      <c r="AU1827" s="12"/>
      <c r="AV1827" s="12"/>
      <c r="AW1827" s="12"/>
      <c r="AX1827" s="12"/>
      <c r="AY1827" s="12"/>
      <c r="AZ1827" s="12"/>
      <c r="BA1827" s="12"/>
      <c r="BB1827" s="12"/>
      <c r="BC1827" s="12"/>
      <c r="BD1827" s="12"/>
      <c r="BE1827" s="12"/>
      <c r="BF1827" s="12"/>
      <c r="BG1827" s="12"/>
      <c r="BH1827" s="12"/>
      <c r="BI1827" s="12"/>
      <c r="BJ1827" s="13"/>
      <c r="BK1827" s="13"/>
      <c r="BL1827" s="13"/>
      <c r="BM1827" s="13"/>
      <c r="BN1827" s="13"/>
    </row>
    <row r="1828" spans="1:66" x14ac:dyDescent="0.25">
      <c r="A1828" s="10"/>
      <c r="B1828" s="10"/>
      <c r="C1828" s="10"/>
      <c r="D1828" s="18"/>
      <c r="E1828" s="10"/>
      <c r="F1828" s="10"/>
      <c r="G1828" s="10"/>
      <c r="H1828" s="10"/>
      <c r="I1828" s="10"/>
      <c r="J1828" s="10"/>
      <c r="K1828" s="11"/>
      <c r="L1828" s="11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12"/>
      <c r="AE1828" s="12"/>
      <c r="AF1828" s="12"/>
      <c r="AG1828" s="12"/>
      <c r="AH1828" s="12"/>
      <c r="AI1828" s="12"/>
      <c r="AJ1828" s="12"/>
      <c r="AK1828" s="12"/>
      <c r="AL1828" s="12"/>
      <c r="AM1828" s="12"/>
      <c r="AN1828" s="12"/>
      <c r="AO1828" s="12"/>
      <c r="AP1828" s="12"/>
      <c r="AQ1828" s="12"/>
      <c r="AR1828" s="12"/>
      <c r="AS1828" s="12"/>
      <c r="AT1828" s="12"/>
      <c r="AU1828" s="12"/>
      <c r="AV1828" s="12"/>
      <c r="AW1828" s="12"/>
      <c r="AX1828" s="12"/>
      <c r="AY1828" s="12"/>
      <c r="AZ1828" s="12"/>
      <c r="BA1828" s="12"/>
      <c r="BB1828" s="12"/>
      <c r="BC1828" s="12"/>
      <c r="BD1828" s="12"/>
      <c r="BE1828" s="12"/>
      <c r="BF1828" s="12"/>
      <c r="BG1828" s="12"/>
      <c r="BH1828" s="12"/>
      <c r="BI1828" s="12"/>
      <c r="BJ1828" s="13"/>
      <c r="BK1828" s="13"/>
      <c r="BL1828" s="13"/>
      <c r="BM1828" s="13"/>
      <c r="BN1828" s="13"/>
    </row>
    <row r="1829" spans="1:66" x14ac:dyDescent="0.25">
      <c r="A1829" s="10"/>
      <c r="B1829" s="10"/>
      <c r="C1829" s="10"/>
      <c r="D1829" s="18"/>
      <c r="E1829" s="10"/>
      <c r="F1829" s="10"/>
      <c r="G1829" s="10"/>
      <c r="H1829" s="10"/>
      <c r="I1829" s="10"/>
      <c r="J1829" s="10"/>
      <c r="K1829" s="11"/>
      <c r="L1829" s="11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2"/>
      <c r="AS1829" s="12"/>
      <c r="AT1829" s="12"/>
      <c r="AU1829" s="12"/>
      <c r="AV1829" s="12"/>
      <c r="AW1829" s="12"/>
      <c r="AX1829" s="12"/>
      <c r="AY1829" s="12"/>
      <c r="AZ1829" s="12"/>
      <c r="BA1829" s="12"/>
      <c r="BB1829" s="12"/>
      <c r="BC1829" s="12"/>
      <c r="BD1829" s="12"/>
      <c r="BE1829" s="12"/>
      <c r="BF1829" s="12"/>
      <c r="BG1829" s="12"/>
      <c r="BH1829" s="12"/>
      <c r="BI1829" s="12"/>
      <c r="BJ1829" s="13"/>
      <c r="BK1829" s="13"/>
      <c r="BL1829" s="13"/>
      <c r="BM1829" s="13"/>
      <c r="BN1829" s="13"/>
    </row>
    <row r="1830" spans="1:66" x14ac:dyDescent="0.25">
      <c r="A1830" s="10"/>
      <c r="B1830" s="10"/>
      <c r="C1830" s="10"/>
      <c r="D1830" s="10"/>
      <c r="E1830" s="10"/>
      <c r="F1830" s="10"/>
      <c r="G1830" s="10"/>
      <c r="H1830" s="10"/>
      <c r="I1830" s="10"/>
      <c r="J1830" s="10"/>
      <c r="K1830" s="11"/>
      <c r="L1830" s="11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  <c r="AA1830" s="12"/>
      <c r="AB1830" s="12"/>
      <c r="AC1830" s="12"/>
      <c r="AD1830" s="12"/>
      <c r="AE1830" s="12"/>
      <c r="AF1830" s="12"/>
      <c r="AG1830" s="12"/>
      <c r="AH1830" s="12"/>
      <c r="AI1830" s="12"/>
      <c r="AJ1830" s="12"/>
      <c r="AK1830" s="12"/>
      <c r="AL1830" s="12"/>
      <c r="AM1830" s="12"/>
      <c r="AN1830" s="12"/>
      <c r="AO1830" s="12"/>
      <c r="AP1830" s="12"/>
      <c r="AQ1830" s="12"/>
      <c r="AR1830" s="12"/>
      <c r="AS1830" s="12"/>
      <c r="AT1830" s="12"/>
      <c r="AU1830" s="12"/>
      <c r="AV1830" s="12"/>
      <c r="AW1830" s="12"/>
      <c r="AX1830" s="12"/>
      <c r="AY1830" s="12"/>
      <c r="AZ1830" s="12"/>
      <c r="BA1830" s="12"/>
      <c r="BB1830" s="12"/>
      <c r="BC1830" s="12"/>
      <c r="BD1830" s="12"/>
      <c r="BE1830" s="12"/>
      <c r="BF1830" s="12"/>
      <c r="BG1830" s="12"/>
      <c r="BH1830" s="12"/>
      <c r="BI1830" s="12"/>
      <c r="BJ1830" s="13"/>
      <c r="BK1830" s="13"/>
      <c r="BL1830" s="13"/>
      <c r="BM1830" s="13"/>
      <c r="BN1830" s="13"/>
    </row>
    <row r="1831" spans="1:66" x14ac:dyDescent="0.25">
      <c r="A1831" s="10"/>
      <c r="B1831" s="10"/>
      <c r="C1831" s="10"/>
      <c r="D1831" s="10"/>
      <c r="E1831" s="10"/>
      <c r="F1831" s="10"/>
      <c r="G1831" s="10"/>
      <c r="H1831" s="10"/>
      <c r="I1831" s="10"/>
      <c r="J1831" s="10"/>
      <c r="K1831" s="11"/>
      <c r="L1831" s="11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2"/>
      <c r="AS1831" s="12"/>
      <c r="AT1831" s="12"/>
      <c r="AU1831" s="12"/>
      <c r="AV1831" s="12"/>
      <c r="AW1831" s="12"/>
      <c r="AX1831" s="12"/>
      <c r="AY1831" s="12"/>
      <c r="AZ1831" s="12"/>
      <c r="BA1831" s="12"/>
      <c r="BB1831" s="12"/>
      <c r="BC1831" s="12"/>
      <c r="BD1831" s="12"/>
      <c r="BE1831" s="12"/>
      <c r="BF1831" s="12"/>
      <c r="BG1831" s="12"/>
      <c r="BH1831" s="12"/>
      <c r="BI1831" s="12"/>
      <c r="BJ1831" s="13"/>
      <c r="BK1831" s="13"/>
      <c r="BL1831" s="13"/>
      <c r="BM1831" s="13"/>
      <c r="BN1831" s="13"/>
    </row>
    <row r="1832" spans="1:66" x14ac:dyDescent="0.25">
      <c r="A1832" s="10"/>
      <c r="B1832" s="10"/>
      <c r="C1832" s="10"/>
      <c r="D1832" s="10"/>
      <c r="E1832" s="10"/>
      <c r="F1832" s="10"/>
      <c r="G1832" s="10"/>
      <c r="H1832" s="10"/>
      <c r="I1832" s="10"/>
      <c r="J1832" s="10"/>
      <c r="K1832" s="11"/>
      <c r="L1832" s="11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  <c r="AE1832" s="12"/>
      <c r="AF1832" s="12"/>
      <c r="AG1832" s="12"/>
      <c r="AH1832" s="12"/>
      <c r="AI1832" s="12"/>
      <c r="AJ1832" s="12"/>
      <c r="AK1832" s="12"/>
      <c r="AL1832" s="12"/>
      <c r="AM1832" s="12"/>
      <c r="AN1832" s="12"/>
      <c r="AO1832" s="12"/>
      <c r="AP1832" s="12"/>
      <c r="AQ1832" s="12"/>
      <c r="AR1832" s="12"/>
      <c r="AS1832" s="12"/>
      <c r="AT1832" s="12"/>
      <c r="AU1832" s="12"/>
      <c r="AV1832" s="12"/>
      <c r="AW1832" s="12"/>
      <c r="AX1832" s="12"/>
      <c r="AY1832" s="12"/>
      <c r="AZ1832" s="12"/>
      <c r="BA1832" s="12"/>
      <c r="BB1832" s="12"/>
      <c r="BC1832" s="12"/>
      <c r="BD1832" s="12"/>
      <c r="BE1832" s="12"/>
      <c r="BF1832" s="12"/>
      <c r="BG1832" s="12"/>
      <c r="BH1832" s="12"/>
      <c r="BI1832" s="12"/>
      <c r="BJ1832" s="13"/>
      <c r="BK1832" s="13"/>
      <c r="BL1832" s="13"/>
      <c r="BM1832" s="13"/>
      <c r="BN1832" s="13"/>
    </row>
    <row r="1833" spans="1:66" x14ac:dyDescent="0.25">
      <c r="A1833" s="10"/>
      <c r="B1833" s="10"/>
      <c r="C1833" s="10"/>
      <c r="D1833" s="10"/>
      <c r="E1833" s="10"/>
      <c r="F1833" s="10"/>
      <c r="G1833" s="10"/>
      <c r="H1833" s="10"/>
      <c r="I1833" s="10"/>
      <c r="J1833" s="10"/>
      <c r="K1833" s="11"/>
      <c r="L1833" s="11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2"/>
      <c r="AS1833" s="12"/>
      <c r="AT1833" s="12"/>
      <c r="AU1833" s="12"/>
      <c r="AV1833" s="12"/>
      <c r="AW1833" s="12"/>
      <c r="AX1833" s="12"/>
      <c r="AY1833" s="12"/>
      <c r="AZ1833" s="12"/>
      <c r="BA1833" s="12"/>
      <c r="BB1833" s="12"/>
      <c r="BC1833" s="12"/>
      <c r="BD1833" s="12"/>
      <c r="BE1833" s="12"/>
      <c r="BF1833" s="12"/>
      <c r="BG1833" s="12"/>
      <c r="BH1833" s="12"/>
      <c r="BI1833" s="12"/>
      <c r="BJ1833" s="13"/>
      <c r="BK1833" s="13"/>
      <c r="BL1833" s="13"/>
      <c r="BM1833" s="13"/>
      <c r="BN1833" s="13"/>
    </row>
    <row r="1834" spans="1:66" x14ac:dyDescent="0.25">
      <c r="A1834" s="10"/>
      <c r="B1834" s="10"/>
      <c r="C1834" s="10"/>
      <c r="D1834" s="10"/>
      <c r="E1834" s="10"/>
      <c r="F1834" s="10"/>
      <c r="G1834" s="10"/>
      <c r="H1834" s="10"/>
      <c r="I1834" s="10"/>
      <c r="J1834" s="10"/>
      <c r="K1834" s="11"/>
      <c r="L1834" s="11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12"/>
      <c r="AE1834" s="12"/>
      <c r="AF1834" s="12"/>
      <c r="AG1834" s="12"/>
      <c r="AH1834" s="12"/>
      <c r="AI1834" s="12"/>
      <c r="AJ1834" s="12"/>
      <c r="AK1834" s="12"/>
      <c r="AL1834" s="12"/>
      <c r="AM1834" s="12"/>
      <c r="AN1834" s="12"/>
      <c r="AO1834" s="12"/>
      <c r="AP1834" s="12"/>
      <c r="AQ1834" s="12"/>
      <c r="AR1834" s="12"/>
      <c r="AS1834" s="12"/>
      <c r="AT1834" s="12"/>
      <c r="AU1834" s="12"/>
      <c r="AV1834" s="12"/>
      <c r="AW1834" s="12"/>
      <c r="AX1834" s="12"/>
      <c r="AY1834" s="12"/>
      <c r="AZ1834" s="12"/>
      <c r="BA1834" s="12"/>
      <c r="BB1834" s="12"/>
      <c r="BC1834" s="12"/>
      <c r="BD1834" s="12"/>
      <c r="BE1834" s="12"/>
      <c r="BF1834" s="12"/>
      <c r="BG1834" s="12"/>
      <c r="BH1834" s="12"/>
      <c r="BI1834" s="12"/>
      <c r="BJ1834" s="13"/>
      <c r="BK1834" s="13"/>
      <c r="BL1834" s="13"/>
      <c r="BM1834" s="13"/>
      <c r="BN1834" s="13"/>
    </row>
    <row r="1835" spans="1:66" x14ac:dyDescent="0.25">
      <c r="A1835" s="10"/>
      <c r="B1835" s="10"/>
      <c r="C1835" s="10"/>
      <c r="D1835" s="10"/>
      <c r="E1835" s="10"/>
      <c r="F1835" s="10"/>
      <c r="G1835" s="10"/>
      <c r="H1835" s="10"/>
      <c r="I1835" s="10"/>
      <c r="J1835" s="10"/>
      <c r="K1835" s="11"/>
      <c r="L1835" s="11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2"/>
      <c r="AS1835" s="12"/>
      <c r="AT1835" s="12"/>
      <c r="AU1835" s="12"/>
      <c r="AV1835" s="12"/>
      <c r="AW1835" s="12"/>
      <c r="AX1835" s="12"/>
      <c r="AY1835" s="12"/>
      <c r="AZ1835" s="12"/>
      <c r="BA1835" s="12"/>
      <c r="BB1835" s="12"/>
      <c r="BC1835" s="12"/>
      <c r="BD1835" s="12"/>
      <c r="BE1835" s="12"/>
      <c r="BF1835" s="12"/>
      <c r="BG1835" s="12"/>
      <c r="BH1835" s="12"/>
      <c r="BI1835" s="12"/>
      <c r="BJ1835" s="13"/>
      <c r="BK1835" s="13"/>
      <c r="BL1835" s="13"/>
      <c r="BM1835" s="13"/>
      <c r="BN1835" s="13"/>
    </row>
    <row r="1836" spans="1:66" x14ac:dyDescent="0.25">
      <c r="A1836" s="10"/>
      <c r="B1836" s="10"/>
      <c r="C1836" s="10"/>
      <c r="D1836" s="10"/>
      <c r="E1836" s="10"/>
      <c r="F1836" s="10"/>
      <c r="G1836" s="10"/>
      <c r="H1836" s="10"/>
      <c r="I1836" s="10"/>
      <c r="J1836" s="10"/>
      <c r="K1836" s="11"/>
      <c r="L1836" s="11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  <c r="AE1836" s="12"/>
      <c r="AF1836" s="12"/>
      <c r="AG1836" s="12"/>
      <c r="AH1836" s="12"/>
      <c r="AI1836" s="12"/>
      <c r="AJ1836" s="12"/>
      <c r="AK1836" s="12"/>
      <c r="AL1836" s="12"/>
      <c r="AM1836" s="12"/>
      <c r="AN1836" s="12"/>
      <c r="AO1836" s="12"/>
      <c r="AP1836" s="12"/>
      <c r="AQ1836" s="12"/>
      <c r="AR1836" s="12"/>
      <c r="AS1836" s="12"/>
      <c r="AT1836" s="12"/>
      <c r="AU1836" s="12"/>
      <c r="AV1836" s="12"/>
      <c r="AW1836" s="12"/>
      <c r="AX1836" s="12"/>
      <c r="AY1836" s="12"/>
      <c r="AZ1836" s="12"/>
      <c r="BA1836" s="12"/>
      <c r="BB1836" s="12"/>
      <c r="BC1836" s="12"/>
      <c r="BD1836" s="12"/>
      <c r="BE1836" s="12"/>
      <c r="BF1836" s="12"/>
      <c r="BG1836" s="12"/>
      <c r="BH1836" s="12"/>
      <c r="BI1836" s="12"/>
      <c r="BJ1836" s="13"/>
      <c r="BK1836" s="13"/>
      <c r="BL1836" s="13"/>
      <c r="BM1836" s="13"/>
      <c r="BN1836" s="13"/>
    </row>
    <row r="1837" spans="1:66" x14ac:dyDescent="0.25">
      <c r="A1837" s="10"/>
      <c r="B1837" s="10"/>
      <c r="C1837" s="10"/>
      <c r="D1837" s="10"/>
      <c r="E1837" s="10"/>
      <c r="F1837" s="10"/>
      <c r="G1837" s="10"/>
      <c r="H1837" s="10"/>
      <c r="I1837" s="10"/>
      <c r="J1837" s="10"/>
      <c r="K1837" s="11"/>
      <c r="L1837" s="11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2"/>
      <c r="AS1837" s="12"/>
      <c r="AT1837" s="12"/>
      <c r="AU1837" s="12"/>
      <c r="AV1837" s="12"/>
      <c r="AW1837" s="12"/>
      <c r="AX1837" s="12"/>
      <c r="AY1837" s="12"/>
      <c r="AZ1837" s="12"/>
      <c r="BA1837" s="12"/>
      <c r="BB1837" s="12"/>
      <c r="BC1837" s="12"/>
      <c r="BD1837" s="12"/>
      <c r="BE1837" s="12"/>
      <c r="BF1837" s="12"/>
      <c r="BG1837" s="12"/>
      <c r="BH1837" s="12"/>
      <c r="BI1837" s="12"/>
      <c r="BJ1837" s="13"/>
      <c r="BK1837" s="13"/>
      <c r="BL1837" s="13"/>
      <c r="BM1837" s="13"/>
      <c r="BN1837" s="13"/>
    </row>
    <row r="1838" spans="1:66" x14ac:dyDescent="0.25">
      <c r="A1838" s="10"/>
      <c r="B1838" s="10"/>
      <c r="C1838" s="10"/>
      <c r="D1838" s="10"/>
      <c r="E1838" s="10"/>
      <c r="F1838" s="10"/>
      <c r="G1838" s="10"/>
      <c r="H1838" s="10"/>
      <c r="I1838" s="10"/>
      <c r="J1838" s="10"/>
      <c r="K1838" s="11"/>
      <c r="L1838" s="11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  <c r="AE1838" s="12"/>
      <c r="AF1838" s="12"/>
      <c r="AG1838" s="12"/>
      <c r="AH1838" s="12"/>
      <c r="AI1838" s="12"/>
      <c r="AJ1838" s="12"/>
      <c r="AK1838" s="12"/>
      <c r="AL1838" s="12"/>
      <c r="AM1838" s="12"/>
      <c r="AN1838" s="12"/>
      <c r="AO1838" s="12"/>
      <c r="AP1838" s="12"/>
      <c r="AQ1838" s="12"/>
      <c r="AR1838" s="12"/>
      <c r="AS1838" s="12"/>
      <c r="AT1838" s="12"/>
      <c r="AU1838" s="12"/>
      <c r="AV1838" s="12"/>
      <c r="AW1838" s="12"/>
      <c r="AX1838" s="12"/>
      <c r="AY1838" s="12"/>
      <c r="AZ1838" s="12"/>
      <c r="BA1838" s="12"/>
      <c r="BB1838" s="12"/>
      <c r="BC1838" s="12"/>
      <c r="BD1838" s="12"/>
      <c r="BE1838" s="12"/>
      <c r="BF1838" s="12"/>
      <c r="BG1838" s="12"/>
      <c r="BH1838" s="12"/>
      <c r="BI1838" s="12"/>
      <c r="BJ1838" s="13"/>
      <c r="BK1838" s="13"/>
      <c r="BL1838" s="13"/>
      <c r="BM1838" s="13"/>
      <c r="BN1838" s="13"/>
    </row>
    <row r="1839" spans="1:66" x14ac:dyDescent="0.25">
      <c r="A1839" s="10"/>
      <c r="B1839" s="10"/>
      <c r="C1839" s="10"/>
      <c r="D1839" s="10"/>
      <c r="E1839" s="10"/>
      <c r="F1839" s="10"/>
      <c r="G1839" s="10"/>
      <c r="H1839" s="10"/>
      <c r="I1839" s="10"/>
      <c r="J1839" s="10"/>
      <c r="K1839" s="11"/>
      <c r="L1839" s="11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2"/>
      <c r="AS1839" s="12"/>
      <c r="AT1839" s="12"/>
      <c r="AU1839" s="12"/>
      <c r="AV1839" s="12"/>
      <c r="AW1839" s="12"/>
      <c r="AX1839" s="12"/>
      <c r="AY1839" s="12"/>
      <c r="AZ1839" s="12"/>
      <c r="BA1839" s="12"/>
      <c r="BB1839" s="12"/>
      <c r="BC1839" s="12"/>
      <c r="BD1839" s="12"/>
      <c r="BE1839" s="12"/>
      <c r="BF1839" s="12"/>
      <c r="BG1839" s="12"/>
      <c r="BH1839" s="12"/>
      <c r="BI1839" s="12"/>
      <c r="BJ1839" s="13"/>
      <c r="BK1839" s="13"/>
      <c r="BL1839" s="13"/>
      <c r="BM1839" s="13"/>
      <c r="BN1839" s="13"/>
    </row>
    <row r="1840" spans="1:66" x14ac:dyDescent="0.25">
      <c r="A1840" s="10"/>
      <c r="B1840" s="10"/>
      <c r="C1840" s="10"/>
      <c r="D1840" s="10"/>
      <c r="E1840" s="10"/>
      <c r="F1840" s="10"/>
      <c r="G1840" s="10"/>
      <c r="H1840" s="10"/>
      <c r="I1840" s="10"/>
      <c r="J1840" s="10"/>
      <c r="K1840" s="11"/>
      <c r="L1840" s="11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  <c r="AE1840" s="12"/>
      <c r="AF1840" s="12"/>
      <c r="AG1840" s="12"/>
      <c r="AH1840" s="12"/>
      <c r="AI1840" s="12"/>
      <c r="AJ1840" s="12"/>
      <c r="AK1840" s="12"/>
      <c r="AL1840" s="12"/>
      <c r="AM1840" s="12"/>
      <c r="AN1840" s="12"/>
      <c r="AO1840" s="12"/>
      <c r="AP1840" s="12"/>
      <c r="AQ1840" s="12"/>
      <c r="AR1840" s="12"/>
      <c r="AS1840" s="12"/>
      <c r="AT1840" s="12"/>
      <c r="AU1840" s="12"/>
      <c r="AV1840" s="12"/>
      <c r="AW1840" s="12"/>
      <c r="AX1840" s="12"/>
      <c r="AY1840" s="12"/>
      <c r="AZ1840" s="12"/>
      <c r="BA1840" s="12"/>
      <c r="BB1840" s="12"/>
      <c r="BC1840" s="12"/>
      <c r="BD1840" s="12"/>
      <c r="BE1840" s="12"/>
      <c r="BF1840" s="12"/>
      <c r="BG1840" s="12"/>
      <c r="BH1840" s="12"/>
      <c r="BI1840" s="12"/>
      <c r="BJ1840" s="13"/>
      <c r="BK1840" s="13"/>
      <c r="BL1840" s="13"/>
      <c r="BM1840" s="13"/>
      <c r="BN1840" s="13"/>
    </row>
    <row r="1841" spans="1:66" s="14" customFormat="1" x14ac:dyDescent="0.25">
      <c r="A1841" s="10"/>
      <c r="B1841" s="10"/>
      <c r="C1841" s="10"/>
      <c r="D1841" s="10"/>
      <c r="E1841" s="10"/>
      <c r="F1841" s="10"/>
      <c r="G1841" s="10"/>
      <c r="H1841" s="10"/>
      <c r="I1841" s="10"/>
      <c r="J1841" s="10"/>
      <c r="K1841" s="11"/>
      <c r="L1841" s="11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2"/>
      <c r="AS1841" s="12"/>
      <c r="AT1841" s="12"/>
      <c r="AU1841" s="12"/>
      <c r="AV1841" s="12"/>
      <c r="AW1841" s="12"/>
      <c r="AX1841" s="12"/>
      <c r="AY1841" s="12"/>
      <c r="AZ1841" s="12"/>
      <c r="BA1841" s="12"/>
      <c r="BB1841" s="12"/>
      <c r="BC1841" s="12"/>
      <c r="BD1841" s="12"/>
      <c r="BE1841" s="12"/>
      <c r="BF1841" s="12"/>
      <c r="BG1841" s="12"/>
      <c r="BH1841" s="12"/>
      <c r="BI1841" s="12"/>
      <c r="BJ1841" s="13"/>
      <c r="BK1841" s="13"/>
      <c r="BL1841" s="13"/>
      <c r="BM1841" s="13"/>
      <c r="BN1841" s="13"/>
    </row>
    <row r="1842" spans="1:66" x14ac:dyDescent="0.25">
      <c r="A1842" s="10"/>
      <c r="B1842" s="10"/>
      <c r="C1842" s="10"/>
      <c r="D1842" s="18"/>
      <c r="E1842" s="10"/>
      <c r="F1842" s="10"/>
      <c r="G1842" s="10"/>
      <c r="H1842" s="10"/>
      <c r="I1842" s="10"/>
      <c r="J1842" s="10"/>
      <c r="K1842" s="11"/>
      <c r="L1842" s="11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  <c r="AE1842" s="12"/>
      <c r="AF1842" s="12"/>
      <c r="AG1842" s="12"/>
      <c r="AH1842" s="12"/>
      <c r="AI1842" s="12"/>
      <c r="AJ1842" s="12"/>
      <c r="AK1842" s="12"/>
      <c r="AL1842" s="12"/>
      <c r="AM1842" s="12"/>
      <c r="AN1842" s="12"/>
      <c r="AO1842" s="12"/>
      <c r="AP1842" s="12"/>
      <c r="AQ1842" s="12"/>
      <c r="AR1842" s="12"/>
      <c r="AS1842" s="12"/>
      <c r="AT1842" s="12"/>
      <c r="AU1842" s="12"/>
      <c r="AV1842" s="12"/>
      <c r="AW1842" s="12"/>
      <c r="AX1842" s="12"/>
      <c r="AY1842" s="12"/>
      <c r="AZ1842" s="12"/>
      <c r="BA1842" s="12"/>
      <c r="BB1842" s="12"/>
      <c r="BC1842" s="12"/>
      <c r="BD1842" s="12"/>
      <c r="BE1842" s="12"/>
      <c r="BF1842" s="12"/>
      <c r="BG1842" s="12"/>
      <c r="BH1842" s="12"/>
      <c r="BI1842" s="12"/>
      <c r="BJ1842" s="13"/>
      <c r="BK1842" s="13"/>
      <c r="BL1842" s="13"/>
      <c r="BM1842" s="13"/>
      <c r="BN1842" s="13"/>
    </row>
    <row r="1843" spans="1:66" x14ac:dyDescent="0.25">
      <c r="A1843" s="10"/>
      <c r="B1843" s="10"/>
      <c r="C1843" s="10"/>
      <c r="D1843" s="18"/>
      <c r="E1843" s="10"/>
      <c r="F1843" s="10"/>
      <c r="G1843" s="10"/>
      <c r="H1843" s="10"/>
      <c r="I1843" s="10"/>
      <c r="J1843" s="10"/>
      <c r="K1843" s="11"/>
      <c r="L1843" s="11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2"/>
      <c r="AS1843" s="12"/>
      <c r="AT1843" s="12"/>
      <c r="AU1843" s="12"/>
      <c r="AV1843" s="12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12"/>
      <c r="BG1843" s="12"/>
      <c r="BH1843" s="12"/>
      <c r="BI1843" s="12"/>
      <c r="BJ1843" s="13"/>
      <c r="BK1843" s="13"/>
      <c r="BL1843" s="13"/>
      <c r="BM1843" s="13"/>
      <c r="BN1843" s="13"/>
    </row>
    <row r="1844" spans="1:66" x14ac:dyDescent="0.25">
      <c r="A1844" s="10"/>
      <c r="B1844" s="10"/>
      <c r="C1844" s="10"/>
      <c r="D1844" s="18"/>
      <c r="E1844" s="10"/>
      <c r="F1844" s="10"/>
      <c r="G1844" s="10"/>
      <c r="H1844" s="10"/>
      <c r="I1844" s="10"/>
      <c r="J1844" s="10"/>
      <c r="K1844" s="11"/>
      <c r="L1844" s="11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E1844" s="12"/>
      <c r="AF1844" s="12"/>
      <c r="AG1844" s="12"/>
      <c r="AH1844" s="12"/>
      <c r="AI1844" s="12"/>
      <c r="AJ1844" s="12"/>
      <c r="AK1844" s="12"/>
      <c r="AL1844" s="12"/>
      <c r="AM1844" s="12"/>
      <c r="AN1844" s="12"/>
      <c r="AO1844" s="12"/>
      <c r="AP1844" s="12"/>
      <c r="AQ1844" s="12"/>
      <c r="AR1844" s="12"/>
      <c r="AS1844" s="12"/>
      <c r="AT1844" s="12"/>
      <c r="AU1844" s="12"/>
      <c r="AV1844" s="12"/>
      <c r="AW1844" s="12"/>
      <c r="AX1844" s="12"/>
      <c r="AY1844" s="12"/>
      <c r="AZ1844" s="12"/>
      <c r="BA1844" s="12"/>
      <c r="BB1844" s="12"/>
      <c r="BC1844" s="12"/>
      <c r="BD1844" s="12"/>
      <c r="BE1844" s="12"/>
      <c r="BF1844" s="12"/>
      <c r="BG1844" s="12"/>
      <c r="BH1844" s="12"/>
      <c r="BI1844" s="12"/>
      <c r="BJ1844" s="13"/>
      <c r="BK1844" s="13"/>
      <c r="BL1844" s="13"/>
      <c r="BM1844" s="13"/>
      <c r="BN1844" s="13"/>
    </row>
    <row r="1845" spans="1:66" x14ac:dyDescent="0.25">
      <c r="A1845" s="10"/>
      <c r="B1845" s="10"/>
      <c r="C1845" s="10"/>
      <c r="D1845" s="18"/>
      <c r="E1845" s="10"/>
      <c r="F1845" s="10"/>
      <c r="G1845" s="10"/>
      <c r="H1845" s="10"/>
      <c r="I1845" s="10"/>
      <c r="J1845" s="10"/>
      <c r="K1845" s="11"/>
      <c r="L1845" s="11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2"/>
      <c r="AS1845" s="12"/>
      <c r="AT1845" s="12"/>
      <c r="AU1845" s="12"/>
      <c r="AV1845" s="12"/>
      <c r="AW1845" s="12"/>
      <c r="AX1845" s="12"/>
      <c r="AY1845" s="12"/>
      <c r="AZ1845" s="12"/>
      <c r="BA1845" s="12"/>
      <c r="BB1845" s="12"/>
      <c r="BC1845" s="12"/>
      <c r="BD1845" s="12"/>
      <c r="BE1845" s="12"/>
      <c r="BF1845" s="12"/>
      <c r="BG1845" s="12"/>
      <c r="BH1845" s="12"/>
      <c r="BI1845" s="12"/>
      <c r="BJ1845" s="13"/>
      <c r="BK1845" s="13"/>
      <c r="BL1845" s="13"/>
      <c r="BM1845" s="13"/>
      <c r="BN1845" s="13"/>
    </row>
    <row r="1846" spans="1:66" x14ac:dyDescent="0.25">
      <c r="A1846" s="10"/>
      <c r="B1846" s="10"/>
      <c r="C1846" s="10"/>
      <c r="D1846" s="18"/>
      <c r="E1846" s="10"/>
      <c r="F1846" s="10"/>
      <c r="G1846" s="10"/>
      <c r="H1846" s="10"/>
      <c r="I1846" s="10"/>
      <c r="J1846" s="10"/>
      <c r="K1846" s="11"/>
      <c r="L1846" s="11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2"/>
      <c r="AF1846" s="12"/>
      <c r="AG1846" s="12"/>
      <c r="AH1846" s="12"/>
      <c r="AI1846" s="12"/>
      <c r="AJ1846" s="12"/>
      <c r="AK1846" s="12"/>
      <c r="AL1846" s="12"/>
      <c r="AM1846" s="12"/>
      <c r="AN1846" s="12"/>
      <c r="AO1846" s="12"/>
      <c r="AP1846" s="12"/>
      <c r="AQ1846" s="12"/>
      <c r="AR1846" s="12"/>
      <c r="AS1846" s="12"/>
      <c r="AT1846" s="12"/>
      <c r="AU1846" s="12"/>
      <c r="AV1846" s="12"/>
      <c r="AW1846" s="12"/>
      <c r="AX1846" s="12"/>
      <c r="AY1846" s="12"/>
      <c r="AZ1846" s="12"/>
      <c r="BA1846" s="12"/>
      <c r="BB1846" s="12"/>
      <c r="BC1846" s="12"/>
      <c r="BD1846" s="12"/>
      <c r="BE1846" s="12"/>
      <c r="BF1846" s="12"/>
      <c r="BG1846" s="12"/>
      <c r="BH1846" s="12"/>
      <c r="BI1846" s="12"/>
      <c r="BJ1846" s="13"/>
      <c r="BK1846" s="13"/>
      <c r="BL1846" s="13"/>
      <c r="BM1846" s="13"/>
      <c r="BN1846" s="13"/>
    </row>
    <row r="1847" spans="1:66" x14ac:dyDescent="0.25">
      <c r="A1847" s="10"/>
      <c r="B1847" s="10"/>
      <c r="C1847" s="10"/>
      <c r="D1847" s="18"/>
      <c r="E1847" s="10"/>
      <c r="F1847" s="10"/>
      <c r="G1847" s="10"/>
      <c r="H1847" s="10"/>
      <c r="I1847" s="10"/>
      <c r="J1847" s="10"/>
      <c r="K1847" s="11"/>
      <c r="L1847" s="11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2"/>
      <c r="AS1847" s="12"/>
      <c r="AT1847" s="12"/>
      <c r="AU1847" s="12"/>
      <c r="AV1847" s="12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12"/>
      <c r="BG1847" s="12"/>
      <c r="BH1847" s="12"/>
      <c r="BI1847" s="12"/>
      <c r="BJ1847" s="13"/>
      <c r="BK1847" s="13"/>
      <c r="BL1847" s="13"/>
      <c r="BM1847" s="13"/>
      <c r="BN1847" s="13"/>
    </row>
    <row r="1848" spans="1:66" x14ac:dyDescent="0.25">
      <c r="A1848" s="10"/>
      <c r="B1848" s="10"/>
      <c r="C1848" s="10"/>
      <c r="D1848" s="18"/>
      <c r="E1848" s="10"/>
      <c r="F1848" s="10"/>
      <c r="G1848" s="10"/>
      <c r="H1848" s="10"/>
      <c r="I1848" s="10"/>
      <c r="J1848" s="10"/>
      <c r="K1848" s="11"/>
      <c r="L1848" s="11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12"/>
      <c r="AF1848" s="12"/>
      <c r="AG1848" s="12"/>
      <c r="AH1848" s="12"/>
      <c r="AI1848" s="12"/>
      <c r="AJ1848" s="12"/>
      <c r="AK1848" s="12"/>
      <c r="AL1848" s="12"/>
      <c r="AM1848" s="12"/>
      <c r="AN1848" s="12"/>
      <c r="AO1848" s="12"/>
      <c r="AP1848" s="12"/>
      <c r="AQ1848" s="12"/>
      <c r="AR1848" s="12"/>
      <c r="AS1848" s="12"/>
      <c r="AT1848" s="12"/>
      <c r="AU1848" s="12"/>
      <c r="AV1848" s="12"/>
      <c r="AW1848" s="12"/>
      <c r="AX1848" s="12"/>
      <c r="AY1848" s="12"/>
      <c r="AZ1848" s="12"/>
      <c r="BA1848" s="12"/>
      <c r="BB1848" s="12"/>
      <c r="BC1848" s="12"/>
      <c r="BD1848" s="12"/>
      <c r="BE1848" s="12"/>
      <c r="BF1848" s="12"/>
      <c r="BG1848" s="12"/>
      <c r="BH1848" s="12"/>
      <c r="BI1848" s="12"/>
      <c r="BJ1848" s="13"/>
      <c r="BK1848" s="13"/>
      <c r="BL1848" s="13"/>
      <c r="BM1848" s="13"/>
      <c r="BN1848" s="13"/>
    </row>
    <row r="1849" spans="1:66" x14ac:dyDescent="0.25">
      <c r="A1849" s="10"/>
      <c r="B1849" s="10"/>
      <c r="C1849" s="10"/>
      <c r="D1849" s="18"/>
      <c r="E1849" s="10"/>
      <c r="F1849" s="10"/>
      <c r="G1849" s="10"/>
      <c r="H1849" s="10"/>
      <c r="I1849" s="10"/>
      <c r="J1849" s="10"/>
      <c r="K1849" s="11"/>
      <c r="L1849" s="11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2"/>
      <c r="AS1849" s="12"/>
      <c r="AT1849" s="12"/>
      <c r="AU1849" s="12"/>
      <c r="AV1849" s="12"/>
      <c r="AW1849" s="12"/>
      <c r="AX1849" s="12"/>
      <c r="AY1849" s="12"/>
      <c r="AZ1849" s="12"/>
      <c r="BA1849" s="12"/>
      <c r="BB1849" s="12"/>
      <c r="BC1849" s="12"/>
      <c r="BD1849" s="12"/>
      <c r="BE1849" s="12"/>
      <c r="BF1849" s="12"/>
      <c r="BG1849" s="12"/>
      <c r="BH1849" s="12"/>
      <c r="BI1849" s="12"/>
      <c r="BJ1849" s="13"/>
      <c r="BK1849" s="13"/>
      <c r="BL1849" s="13"/>
      <c r="BM1849" s="13"/>
      <c r="BN1849" s="13"/>
    </row>
    <row r="1850" spans="1:66" x14ac:dyDescent="0.25">
      <c r="A1850" s="10"/>
      <c r="B1850" s="10"/>
      <c r="C1850" s="10"/>
      <c r="D1850" s="18"/>
      <c r="E1850" s="10"/>
      <c r="F1850" s="10"/>
      <c r="G1850" s="10"/>
      <c r="H1850" s="10"/>
      <c r="I1850" s="10"/>
      <c r="J1850" s="10"/>
      <c r="K1850" s="11"/>
      <c r="L1850" s="11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  <c r="AA1850" s="12"/>
      <c r="AB1850" s="12"/>
      <c r="AC1850" s="12"/>
      <c r="AD1850" s="12"/>
      <c r="AE1850" s="12"/>
      <c r="AF1850" s="12"/>
      <c r="AG1850" s="12"/>
      <c r="AH1850" s="12"/>
      <c r="AI1850" s="12"/>
      <c r="AJ1850" s="12"/>
      <c r="AK1850" s="12"/>
      <c r="AL1850" s="12"/>
      <c r="AM1850" s="12"/>
      <c r="AN1850" s="12"/>
      <c r="AO1850" s="12"/>
      <c r="AP1850" s="12"/>
      <c r="AQ1850" s="12"/>
      <c r="AR1850" s="12"/>
      <c r="AS1850" s="12"/>
      <c r="AT1850" s="12"/>
      <c r="AU1850" s="12"/>
      <c r="AV1850" s="12"/>
      <c r="AW1850" s="12"/>
      <c r="AX1850" s="12"/>
      <c r="AY1850" s="12"/>
      <c r="AZ1850" s="12"/>
      <c r="BA1850" s="12"/>
      <c r="BB1850" s="12"/>
      <c r="BC1850" s="12"/>
      <c r="BD1850" s="12"/>
      <c r="BE1850" s="12"/>
      <c r="BF1850" s="12"/>
      <c r="BG1850" s="12"/>
      <c r="BH1850" s="12"/>
      <c r="BI1850" s="12"/>
      <c r="BJ1850" s="13"/>
      <c r="BK1850" s="13"/>
      <c r="BL1850" s="13"/>
      <c r="BM1850" s="13"/>
      <c r="BN1850" s="13"/>
    </row>
    <row r="1851" spans="1:66" x14ac:dyDescent="0.25">
      <c r="A1851" s="10"/>
      <c r="B1851" s="10"/>
      <c r="C1851" s="10"/>
      <c r="D1851" s="18"/>
      <c r="E1851" s="10"/>
      <c r="F1851" s="10"/>
      <c r="G1851" s="10"/>
      <c r="H1851" s="10"/>
      <c r="I1851" s="10"/>
      <c r="J1851" s="10"/>
      <c r="K1851" s="11"/>
      <c r="L1851" s="11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2"/>
      <c r="AS1851" s="12"/>
      <c r="AT1851" s="12"/>
      <c r="AU1851" s="12"/>
      <c r="AV1851" s="12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12"/>
      <c r="BG1851" s="12"/>
      <c r="BH1851" s="12"/>
      <c r="BI1851" s="12"/>
      <c r="BJ1851" s="13"/>
      <c r="BK1851" s="13"/>
      <c r="BL1851" s="13"/>
      <c r="BM1851" s="13"/>
      <c r="BN1851" s="13"/>
    </row>
    <row r="1852" spans="1:66" x14ac:dyDescent="0.25">
      <c r="A1852" s="10"/>
      <c r="B1852" s="10"/>
      <c r="C1852" s="10"/>
      <c r="D1852" s="18"/>
      <c r="E1852" s="10"/>
      <c r="F1852" s="10"/>
      <c r="G1852" s="10"/>
      <c r="H1852" s="10"/>
      <c r="I1852" s="10"/>
      <c r="J1852" s="10"/>
      <c r="K1852" s="11"/>
      <c r="L1852" s="11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/>
      <c r="AJ1852" s="12"/>
      <c r="AK1852" s="12"/>
      <c r="AL1852" s="12"/>
      <c r="AM1852" s="12"/>
      <c r="AN1852" s="12"/>
      <c r="AO1852" s="12"/>
      <c r="AP1852" s="12"/>
      <c r="AQ1852" s="12"/>
      <c r="AR1852" s="12"/>
      <c r="AS1852" s="12"/>
      <c r="AT1852" s="12"/>
      <c r="AU1852" s="12"/>
      <c r="AV1852" s="12"/>
      <c r="AW1852" s="12"/>
      <c r="AX1852" s="12"/>
      <c r="AY1852" s="12"/>
      <c r="AZ1852" s="12"/>
      <c r="BA1852" s="12"/>
      <c r="BB1852" s="12"/>
      <c r="BC1852" s="12"/>
      <c r="BD1852" s="12"/>
      <c r="BE1852" s="12"/>
      <c r="BF1852" s="12"/>
      <c r="BG1852" s="12"/>
      <c r="BH1852" s="12"/>
      <c r="BI1852" s="12"/>
      <c r="BJ1852" s="13"/>
      <c r="BK1852" s="13"/>
      <c r="BL1852" s="13"/>
      <c r="BM1852" s="13"/>
      <c r="BN1852" s="13"/>
    </row>
    <row r="1853" spans="1:66" x14ac:dyDescent="0.25">
      <c r="A1853" s="10"/>
      <c r="B1853" s="10"/>
      <c r="C1853" s="10"/>
      <c r="D1853" s="18"/>
      <c r="E1853" s="10"/>
      <c r="F1853" s="10"/>
      <c r="G1853" s="10"/>
      <c r="H1853" s="10"/>
      <c r="I1853" s="10"/>
      <c r="J1853" s="10"/>
      <c r="K1853" s="11"/>
      <c r="L1853" s="11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2"/>
      <c r="AS1853" s="12"/>
      <c r="AT1853" s="12"/>
      <c r="AU1853" s="12"/>
      <c r="AV1853" s="12"/>
      <c r="AW1853" s="12"/>
      <c r="AX1853" s="12"/>
      <c r="AY1853" s="12"/>
      <c r="AZ1853" s="12"/>
      <c r="BA1853" s="12"/>
      <c r="BB1853" s="12"/>
      <c r="BC1853" s="12"/>
      <c r="BD1853" s="12"/>
      <c r="BE1853" s="12"/>
      <c r="BF1853" s="12"/>
      <c r="BG1853" s="12"/>
      <c r="BH1853" s="12"/>
      <c r="BI1853" s="12"/>
      <c r="BJ1853" s="13"/>
      <c r="BK1853" s="13"/>
      <c r="BL1853" s="13"/>
      <c r="BM1853" s="13"/>
      <c r="BN1853" s="13"/>
    </row>
    <row r="1854" spans="1:66" x14ac:dyDescent="0.25">
      <c r="A1854" s="10"/>
      <c r="B1854" s="10"/>
      <c r="C1854" s="10"/>
      <c r="D1854" s="18"/>
      <c r="E1854" s="10"/>
      <c r="F1854" s="10"/>
      <c r="G1854" s="10"/>
      <c r="H1854" s="10"/>
      <c r="I1854" s="10"/>
      <c r="J1854" s="10"/>
      <c r="K1854" s="11"/>
      <c r="L1854" s="11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  <c r="AE1854" s="12"/>
      <c r="AF1854" s="12"/>
      <c r="AG1854" s="12"/>
      <c r="AH1854" s="12"/>
      <c r="AI1854" s="12"/>
      <c r="AJ1854" s="12"/>
      <c r="AK1854" s="12"/>
      <c r="AL1854" s="12"/>
      <c r="AM1854" s="12"/>
      <c r="AN1854" s="12"/>
      <c r="AO1854" s="12"/>
      <c r="AP1854" s="12"/>
      <c r="AQ1854" s="12"/>
      <c r="AR1854" s="12"/>
      <c r="AS1854" s="12"/>
      <c r="AT1854" s="12"/>
      <c r="AU1854" s="12"/>
      <c r="AV1854" s="12"/>
      <c r="AW1854" s="12"/>
      <c r="AX1854" s="12"/>
      <c r="AY1854" s="12"/>
      <c r="AZ1854" s="12"/>
      <c r="BA1854" s="12"/>
      <c r="BB1854" s="12"/>
      <c r="BC1854" s="12"/>
      <c r="BD1854" s="12"/>
      <c r="BE1854" s="12"/>
      <c r="BF1854" s="12"/>
      <c r="BG1854" s="12"/>
      <c r="BH1854" s="12"/>
      <c r="BI1854" s="12"/>
      <c r="BJ1854" s="13"/>
      <c r="BK1854" s="13"/>
      <c r="BL1854" s="13"/>
      <c r="BM1854" s="13"/>
      <c r="BN1854" s="13"/>
    </row>
    <row r="1855" spans="1:66" x14ac:dyDescent="0.25">
      <c r="A1855" s="10"/>
      <c r="B1855" s="10"/>
      <c r="C1855" s="10"/>
      <c r="D1855" s="18"/>
      <c r="E1855" s="10"/>
      <c r="F1855" s="10"/>
      <c r="G1855" s="10"/>
      <c r="H1855" s="10"/>
      <c r="I1855" s="10"/>
      <c r="J1855" s="10"/>
      <c r="K1855" s="11"/>
      <c r="L1855" s="11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2"/>
      <c r="AS1855" s="12"/>
      <c r="AT1855" s="12"/>
      <c r="AU1855" s="12"/>
      <c r="AV1855" s="12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12"/>
      <c r="BG1855" s="12"/>
      <c r="BH1855" s="12"/>
      <c r="BI1855" s="12"/>
      <c r="BJ1855" s="13"/>
      <c r="BK1855" s="13"/>
      <c r="BL1855" s="13"/>
      <c r="BM1855" s="13"/>
      <c r="BN1855" s="13"/>
    </row>
    <row r="1856" spans="1:66" x14ac:dyDescent="0.25">
      <c r="A1856" s="10"/>
      <c r="B1856" s="10"/>
      <c r="C1856" s="10"/>
      <c r="D1856" s="18"/>
      <c r="E1856" s="10"/>
      <c r="F1856" s="10"/>
      <c r="G1856" s="10"/>
      <c r="H1856" s="10"/>
      <c r="I1856" s="10"/>
      <c r="J1856" s="10"/>
      <c r="K1856" s="11"/>
      <c r="L1856" s="11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  <c r="AE1856" s="12"/>
      <c r="AF1856" s="12"/>
      <c r="AG1856" s="12"/>
      <c r="AH1856" s="12"/>
      <c r="AI1856" s="12"/>
      <c r="AJ1856" s="12"/>
      <c r="AK1856" s="12"/>
      <c r="AL1856" s="12"/>
      <c r="AM1856" s="12"/>
      <c r="AN1856" s="12"/>
      <c r="AO1856" s="12"/>
      <c r="AP1856" s="12"/>
      <c r="AQ1856" s="12"/>
      <c r="AR1856" s="12"/>
      <c r="AS1856" s="12"/>
      <c r="AT1856" s="12"/>
      <c r="AU1856" s="12"/>
      <c r="AV1856" s="12"/>
      <c r="AW1856" s="12"/>
      <c r="AX1856" s="12"/>
      <c r="AY1856" s="12"/>
      <c r="AZ1856" s="12"/>
      <c r="BA1856" s="12"/>
      <c r="BB1856" s="12"/>
      <c r="BC1856" s="12"/>
      <c r="BD1856" s="12"/>
      <c r="BE1856" s="12"/>
      <c r="BF1856" s="12"/>
      <c r="BG1856" s="12"/>
      <c r="BH1856" s="12"/>
      <c r="BI1856" s="12"/>
      <c r="BJ1856" s="13"/>
      <c r="BK1856" s="13"/>
      <c r="BL1856" s="13"/>
      <c r="BM1856" s="13"/>
      <c r="BN1856" s="13"/>
    </row>
    <row r="1857" spans="1:66" x14ac:dyDescent="0.25">
      <c r="A1857" s="10"/>
      <c r="B1857" s="10"/>
      <c r="C1857" s="10"/>
      <c r="D1857" s="18"/>
      <c r="E1857" s="10"/>
      <c r="F1857" s="10"/>
      <c r="G1857" s="10"/>
      <c r="H1857" s="10"/>
      <c r="I1857" s="10"/>
      <c r="J1857" s="10"/>
      <c r="K1857" s="11"/>
      <c r="L1857" s="11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2"/>
      <c r="AS1857" s="12"/>
      <c r="AT1857" s="12"/>
      <c r="AU1857" s="12"/>
      <c r="AV1857" s="12"/>
      <c r="AW1857" s="12"/>
      <c r="AX1857" s="12"/>
      <c r="AY1857" s="12"/>
      <c r="AZ1857" s="12"/>
      <c r="BA1857" s="12"/>
      <c r="BB1857" s="12"/>
      <c r="BC1857" s="12"/>
      <c r="BD1857" s="12"/>
      <c r="BE1857" s="12"/>
      <c r="BF1857" s="12"/>
      <c r="BG1857" s="12"/>
      <c r="BH1857" s="12"/>
      <c r="BI1857" s="12"/>
      <c r="BJ1857" s="13"/>
      <c r="BK1857" s="13"/>
      <c r="BL1857" s="13"/>
      <c r="BM1857" s="13"/>
      <c r="BN1857" s="13"/>
    </row>
    <row r="1858" spans="1:66" x14ac:dyDescent="0.25">
      <c r="A1858" s="10"/>
      <c r="B1858" s="10"/>
      <c r="C1858" s="10"/>
      <c r="D1858" s="18"/>
      <c r="E1858" s="10"/>
      <c r="F1858" s="10"/>
      <c r="G1858" s="10"/>
      <c r="H1858" s="10"/>
      <c r="I1858" s="10"/>
      <c r="J1858" s="10"/>
      <c r="K1858" s="11"/>
      <c r="L1858" s="11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  <c r="AE1858" s="12"/>
      <c r="AF1858" s="12"/>
      <c r="AG1858" s="12"/>
      <c r="AH1858" s="12"/>
      <c r="AI1858" s="12"/>
      <c r="AJ1858" s="12"/>
      <c r="AK1858" s="12"/>
      <c r="AL1858" s="12"/>
      <c r="AM1858" s="12"/>
      <c r="AN1858" s="12"/>
      <c r="AO1858" s="12"/>
      <c r="AP1858" s="12"/>
      <c r="AQ1858" s="12"/>
      <c r="AR1858" s="12"/>
      <c r="AS1858" s="12"/>
      <c r="AT1858" s="12"/>
      <c r="AU1858" s="12"/>
      <c r="AV1858" s="12"/>
      <c r="AW1858" s="12"/>
      <c r="AX1858" s="12"/>
      <c r="AY1858" s="12"/>
      <c r="AZ1858" s="12"/>
      <c r="BA1858" s="12"/>
      <c r="BB1858" s="12"/>
      <c r="BC1858" s="12"/>
      <c r="BD1858" s="12"/>
      <c r="BE1858" s="12"/>
      <c r="BF1858" s="12"/>
      <c r="BG1858" s="12"/>
      <c r="BH1858" s="12"/>
      <c r="BI1858" s="12"/>
      <c r="BJ1858" s="13"/>
      <c r="BK1858" s="13"/>
      <c r="BL1858" s="13"/>
      <c r="BM1858" s="13"/>
      <c r="BN1858" s="13"/>
    </row>
    <row r="1859" spans="1:66" x14ac:dyDescent="0.25">
      <c r="A1859" s="10"/>
      <c r="B1859" s="10"/>
      <c r="C1859" s="10"/>
      <c r="D1859" s="18"/>
      <c r="E1859" s="10"/>
      <c r="F1859" s="10"/>
      <c r="G1859" s="10"/>
      <c r="H1859" s="10"/>
      <c r="I1859" s="10"/>
      <c r="J1859" s="10"/>
      <c r="K1859" s="11"/>
      <c r="L1859" s="11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2"/>
      <c r="AS1859" s="12"/>
      <c r="AT1859" s="12"/>
      <c r="AU1859" s="12"/>
      <c r="AV1859" s="12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12"/>
      <c r="BI1859" s="12"/>
      <c r="BJ1859" s="13"/>
      <c r="BK1859" s="13"/>
      <c r="BL1859" s="13"/>
      <c r="BM1859" s="13"/>
      <c r="BN1859" s="13"/>
    </row>
    <row r="1860" spans="1:66" x14ac:dyDescent="0.25">
      <c r="A1860" s="10"/>
      <c r="B1860" s="10"/>
      <c r="C1860" s="10"/>
      <c r="D1860" s="18"/>
      <c r="E1860" s="10"/>
      <c r="F1860" s="10"/>
      <c r="G1860" s="10"/>
      <c r="H1860" s="10"/>
      <c r="I1860" s="10"/>
      <c r="J1860" s="10"/>
      <c r="K1860" s="11"/>
      <c r="L1860" s="11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  <c r="AA1860" s="12"/>
      <c r="AB1860" s="12"/>
      <c r="AC1860" s="12"/>
      <c r="AD1860" s="12"/>
      <c r="AE1860" s="12"/>
      <c r="AF1860" s="12"/>
      <c r="AG1860" s="12"/>
      <c r="AH1860" s="12"/>
      <c r="AI1860" s="12"/>
      <c r="AJ1860" s="12"/>
      <c r="AK1860" s="12"/>
      <c r="AL1860" s="12"/>
      <c r="AM1860" s="12"/>
      <c r="AN1860" s="12"/>
      <c r="AO1860" s="12"/>
      <c r="AP1860" s="12"/>
      <c r="AQ1860" s="12"/>
      <c r="AR1860" s="12"/>
      <c r="AS1860" s="12"/>
      <c r="AT1860" s="12"/>
      <c r="AU1860" s="12"/>
      <c r="AV1860" s="12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12"/>
      <c r="BG1860" s="12"/>
      <c r="BH1860" s="12"/>
      <c r="BI1860" s="12"/>
      <c r="BJ1860" s="13"/>
      <c r="BK1860" s="13"/>
      <c r="BL1860" s="13"/>
      <c r="BM1860" s="13"/>
      <c r="BN1860" s="13"/>
    </row>
    <row r="1861" spans="1:66" x14ac:dyDescent="0.25">
      <c r="A1861" s="10"/>
      <c r="B1861" s="10"/>
      <c r="C1861" s="10"/>
      <c r="D1861" s="18"/>
      <c r="E1861" s="10"/>
      <c r="F1861" s="10"/>
      <c r="G1861" s="10"/>
      <c r="H1861" s="10"/>
      <c r="I1861" s="10"/>
      <c r="J1861" s="10"/>
      <c r="K1861" s="11"/>
      <c r="L1861" s="11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2"/>
      <c r="AS1861" s="12"/>
      <c r="AT1861" s="12"/>
      <c r="AU1861" s="12"/>
      <c r="AV1861" s="12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12"/>
      <c r="BG1861" s="12"/>
      <c r="BH1861" s="12"/>
      <c r="BI1861" s="12"/>
      <c r="BJ1861" s="13"/>
      <c r="BK1861" s="13"/>
      <c r="BL1861" s="13"/>
      <c r="BM1861" s="13"/>
      <c r="BN1861" s="13"/>
    </row>
    <row r="1862" spans="1:66" x14ac:dyDescent="0.25">
      <c r="A1862" s="10"/>
      <c r="B1862" s="10"/>
      <c r="C1862" s="10"/>
      <c r="D1862" s="18"/>
      <c r="E1862" s="10"/>
      <c r="F1862" s="10"/>
      <c r="G1862" s="10"/>
      <c r="H1862" s="10"/>
      <c r="I1862" s="10"/>
      <c r="J1862" s="10"/>
      <c r="K1862" s="11"/>
      <c r="L1862" s="11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E1862" s="12"/>
      <c r="AF1862" s="12"/>
      <c r="AG1862" s="12"/>
      <c r="AH1862" s="12"/>
      <c r="AI1862" s="12"/>
      <c r="AJ1862" s="12"/>
      <c r="AK1862" s="12"/>
      <c r="AL1862" s="12"/>
      <c r="AM1862" s="12"/>
      <c r="AN1862" s="12"/>
      <c r="AO1862" s="12"/>
      <c r="AP1862" s="12"/>
      <c r="AQ1862" s="12"/>
      <c r="AR1862" s="12"/>
      <c r="AS1862" s="12"/>
      <c r="AT1862" s="12"/>
      <c r="AU1862" s="12"/>
      <c r="AV1862" s="12"/>
      <c r="AW1862" s="12"/>
      <c r="AX1862" s="12"/>
      <c r="AY1862" s="12"/>
      <c r="AZ1862" s="12"/>
      <c r="BA1862" s="12"/>
      <c r="BB1862" s="12"/>
      <c r="BC1862" s="12"/>
      <c r="BD1862" s="12"/>
      <c r="BE1862" s="12"/>
      <c r="BF1862" s="12"/>
      <c r="BG1862" s="12"/>
      <c r="BH1862" s="12"/>
      <c r="BI1862" s="12"/>
      <c r="BJ1862" s="13"/>
      <c r="BK1862" s="13"/>
      <c r="BL1862" s="13"/>
      <c r="BM1862" s="13"/>
      <c r="BN1862" s="13"/>
    </row>
    <row r="1863" spans="1:66" x14ac:dyDescent="0.25">
      <c r="A1863" s="10"/>
      <c r="B1863" s="10"/>
      <c r="C1863" s="10"/>
      <c r="D1863" s="18"/>
      <c r="E1863" s="10"/>
      <c r="F1863" s="10"/>
      <c r="G1863" s="10"/>
      <c r="H1863" s="10"/>
      <c r="I1863" s="10"/>
      <c r="J1863" s="10"/>
      <c r="K1863" s="11"/>
      <c r="L1863" s="11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2"/>
      <c r="AS1863" s="12"/>
      <c r="AT1863" s="12"/>
      <c r="AU1863" s="12"/>
      <c r="AV1863" s="12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12"/>
      <c r="BG1863" s="12"/>
      <c r="BH1863" s="12"/>
      <c r="BI1863" s="12"/>
      <c r="BJ1863" s="13"/>
      <c r="BK1863" s="13"/>
      <c r="BL1863" s="13"/>
      <c r="BM1863" s="13"/>
      <c r="BN1863" s="13"/>
    </row>
    <row r="1864" spans="1:66" x14ac:dyDescent="0.25">
      <c r="A1864" s="10"/>
      <c r="B1864" s="10"/>
      <c r="C1864" s="10"/>
      <c r="D1864" s="18"/>
      <c r="E1864" s="10"/>
      <c r="F1864" s="10"/>
      <c r="G1864" s="10"/>
      <c r="H1864" s="10"/>
      <c r="I1864" s="10"/>
      <c r="J1864" s="10"/>
      <c r="K1864" s="11"/>
      <c r="L1864" s="11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  <c r="AE1864" s="12"/>
      <c r="AF1864" s="12"/>
      <c r="AG1864" s="12"/>
      <c r="AH1864" s="12"/>
      <c r="AI1864" s="12"/>
      <c r="AJ1864" s="12"/>
      <c r="AK1864" s="12"/>
      <c r="AL1864" s="12"/>
      <c r="AM1864" s="12"/>
      <c r="AN1864" s="12"/>
      <c r="AO1864" s="12"/>
      <c r="AP1864" s="12"/>
      <c r="AQ1864" s="12"/>
      <c r="AR1864" s="12"/>
      <c r="AS1864" s="12"/>
      <c r="AT1864" s="12"/>
      <c r="AU1864" s="12"/>
      <c r="AV1864" s="12"/>
      <c r="AW1864" s="12"/>
      <c r="AX1864" s="12"/>
      <c r="AY1864" s="12"/>
      <c r="AZ1864" s="12"/>
      <c r="BA1864" s="12"/>
      <c r="BB1864" s="12"/>
      <c r="BC1864" s="12"/>
      <c r="BD1864" s="12"/>
      <c r="BE1864" s="12"/>
      <c r="BF1864" s="12"/>
      <c r="BG1864" s="12"/>
      <c r="BH1864" s="12"/>
      <c r="BI1864" s="12"/>
      <c r="BJ1864" s="13"/>
      <c r="BK1864" s="13"/>
      <c r="BL1864" s="13"/>
      <c r="BM1864" s="13"/>
      <c r="BN1864" s="13"/>
    </row>
    <row r="1865" spans="1:66" x14ac:dyDescent="0.25">
      <c r="A1865" s="10"/>
      <c r="B1865" s="10"/>
      <c r="C1865" s="10"/>
      <c r="D1865" s="18"/>
      <c r="E1865" s="10"/>
      <c r="F1865" s="10"/>
      <c r="G1865" s="10"/>
      <c r="H1865" s="10"/>
      <c r="I1865" s="10"/>
      <c r="J1865" s="10"/>
      <c r="K1865" s="11"/>
      <c r="L1865" s="11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2"/>
      <c r="AS1865" s="12"/>
      <c r="AT1865" s="12"/>
      <c r="AU1865" s="12"/>
      <c r="AV1865" s="12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12"/>
      <c r="BG1865" s="12"/>
      <c r="BH1865" s="12"/>
      <c r="BI1865" s="12"/>
      <c r="BJ1865" s="13"/>
      <c r="BK1865" s="13"/>
      <c r="BL1865" s="13"/>
      <c r="BM1865" s="13"/>
      <c r="BN1865" s="13"/>
    </row>
    <row r="1866" spans="1:66" x14ac:dyDescent="0.25">
      <c r="A1866" s="10"/>
      <c r="B1866" s="10"/>
      <c r="C1866" s="10"/>
      <c r="D1866" s="18"/>
      <c r="E1866" s="10"/>
      <c r="F1866" s="10"/>
      <c r="G1866" s="10"/>
      <c r="H1866" s="10"/>
      <c r="I1866" s="10"/>
      <c r="J1866" s="10"/>
      <c r="K1866" s="11"/>
      <c r="L1866" s="11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E1866" s="12"/>
      <c r="AF1866" s="12"/>
      <c r="AG1866" s="12"/>
      <c r="AH1866" s="12"/>
      <c r="AI1866" s="12"/>
      <c r="AJ1866" s="12"/>
      <c r="AK1866" s="12"/>
      <c r="AL1866" s="12"/>
      <c r="AM1866" s="12"/>
      <c r="AN1866" s="12"/>
      <c r="AO1866" s="12"/>
      <c r="AP1866" s="12"/>
      <c r="AQ1866" s="12"/>
      <c r="AR1866" s="12"/>
      <c r="AS1866" s="12"/>
      <c r="AT1866" s="12"/>
      <c r="AU1866" s="12"/>
      <c r="AV1866" s="12"/>
      <c r="AW1866" s="12"/>
      <c r="AX1866" s="12"/>
      <c r="AY1866" s="12"/>
      <c r="AZ1866" s="12"/>
      <c r="BA1866" s="12"/>
      <c r="BB1866" s="12"/>
      <c r="BC1866" s="12"/>
      <c r="BD1866" s="12"/>
      <c r="BE1866" s="12"/>
      <c r="BF1866" s="12"/>
      <c r="BG1866" s="12"/>
      <c r="BH1866" s="12"/>
      <c r="BI1866" s="12"/>
      <c r="BJ1866" s="13"/>
      <c r="BK1866" s="13"/>
      <c r="BL1866" s="13"/>
      <c r="BM1866" s="13"/>
      <c r="BN1866" s="13"/>
    </row>
    <row r="1867" spans="1:66" x14ac:dyDescent="0.25">
      <c r="A1867" s="10"/>
      <c r="B1867" s="10"/>
      <c r="C1867" s="10"/>
      <c r="D1867" s="18"/>
      <c r="E1867" s="10"/>
      <c r="F1867" s="10"/>
      <c r="G1867" s="10"/>
      <c r="H1867" s="10"/>
      <c r="I1867" s="10"/>
      <c r="J1867" s="10"/>
      <c r="K1867" s="11"/>
      <c r="L1867" s="11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2"/>
      <c r="AS1867" s="12"/>
      <c r="AT1867" s="12"/>
      <c r="AU1867" s="12"/>
      <c r="AV1867" s="12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12"/>
      <c r="BG1867" s="12"/>
      <c r="BH1867" s="12"/>
      <c r="BI1867" s="12"/>
      <c r="BJ1867" s="13"/>
      <c r="BK1867" s="13"/>
      <c r="BL1867" s="13"/>
      <c r="BM1867" s="13"/>
      <c r="BN1867" s="13"/>
    </row>
    <row r="1868" spans="1:66" x14ac:dyDescent="0.25">
      <c r="A1868" s="10"/>
      <c r="B1868" s="10"/>
      <c r="C1868" s="10"/>
      <c r="D1868" s="18"/>
      <c r="E1868" s="10"/>
      <c r="F1868" s="10"/>
      <c r="G1868" s="10"/>
      <c r="H1868" s="10"/>
      <c r="I1868" s="10"/>
      <c r="J1868" s="10"/>
      <c r="K1868" s="11"/>
      <c r="L1868" s="11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E1868" s="12"/>
      <c r="AF1868" s="12"/>
      <c r="AG1868" s="12"/>
      <c r="AH1868" s="12"/>
      <c r="AI1868" s="12"/>
      <c r="AJ1868" s="12"/>
      <c r="AK1868" s="12"/>
      <c r="AL1868" s="12"/>
      <c r="AM1868" s="12"/>
      <c r="AN1868" s="12"/>
      <c r="AO1868" s="12"/>
      <c r="AP1868" s="12"/>
      <c r="AQ1868" s="12"/>
      <c r="AR1868" s="12"/>
      <c r="AS1868" s="12"/>
      <c r="AT1868" s="12"/>
      <c r="AU1868" s="12"/>
      <c r="AV1868" s="12"/>
      <c r="AW1868" s="12"/>
      <c r="AX1868" s="12"/>
      <c r="AY1868" s="12"/>
      <c r="AZ1868" s="12"/>
      <c r="BA1868" s="12"/>
      <c r="BB1868" s="12"/>
      <c r="BC1868" s="12"/>
      <c r="BD1868" s="12"/>
      <c r="BE1868" s="12"/>
      <c r="BF1868" s="12"/>
      <c r="BG1868" s="12"/>
      <c r="BH1868" s="12"/>
      <c r="BI1868" s="12"/>
      <c r="BJ1868" s="13"/>
      <c r="BK1868" s="13"/>
      <c r="BL1868" s="13"/>
      <c r="BM1868" s="13"/>
      <c r="BN1868" s="13"/>
    </row>
    <row r="1869" spans="1:66" x14ac:dyDescent="0.25">
      <c r="A1869" s="10"/>
      <c r="B1869" s="10"/>
      <c r="C1869" s="10"/>
      <c r="D1869" s="18"/>
      <c r="E1869" s="10"/>
      <c r="F1869" s="10"/>
      <c r="G1869" s="10"/>
      <c r="H1869" s="10"/>
      <c r="I1869" s="10"/>
      <c r="J1869" s="10"/>
      <c r="K1869" s="11"/>
      <c r="L1869" s="11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2"/>
      <c r="AS1869" s="12"/>
      <c r="AT1869" s="12"/>
      <c r="AU1869" s="12"/>
      <c r="AV1869" s="12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12"/>
      <c r="BG1869" s="12"/>
      <c r="BH1869" s="12"/>
      <c r="BI1869" s="12"/>
      <c r="BJ1869" s="13"/>
      <c r="BK1869" s="13"/>
      <c r="BL1869" s="13"/>
      <c r="BM1869" s="13"/>
      <c r="BN1869" s="13"/>
    </row>
    <row r="1870" spans="1:66" x14ac:dyDescent="0.25">
      <c r="A1870" s="10"/>
      <c r="B1870" s="10"/>
      <c r="C1870" s="10"/>
      <c r="D1870" s="18"/>
      <c r="E1870" s="10"/>
      <c r="F1870" s="10"/>
      <c r="G1870" s="10"/>
      <c r="H1870" s="10"/>
      <c r="I1870" s="10"/>
      <c r="J1870" s="10"/>
      <c r="K1870" s="11"/>
      <c r="L1870" s="11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12"/>
      <c r="AE1870" s="12"/>
      <c r="AF1870" s="12"/>
      <c r="AG1870" s="12"/>
      <c r="AH1870" s="12"/>
      <c r="AI1870" s="12"/>
      <c r="AJ1870" s="12"/>
      <c r="AK1870" s="12"/>
      <c r="AL1870" s="12"/>
      <c r="AM1870" s="12"/>
      <c r="AN1870" s="12"/>
      <c r="AO1870" s="12"/>
      <c r="AP1870" s="12"/>
      <c r="AQ1870" s="12"/>
      <c r="AR1870" s="12"/>
      <c r="AS1870" s="12"/>
      <c r="AT1870" s="12"/>
      <c r="AU1870" s="12"/>
      <c r="AV1870" s="12"/>
      <c r="AW1870" s="12"/>
      <c r="AX1870" s="12"/>
      <c r="AY1870" s="12"/>
      <c r="AZ1870" s="12"/>
      <c r="BA1870" s="12"/>
      <c r="BB1870" s="12"/>
      <c r="BC1870" s="12"/>
      <c r="BD1870" s="12"/>
      <c r="BE1870" s="12"/>
      <c r="BF1870" s="12"/>
      <c r="BG1870" s="12"/>
      <c r="BH1870" s="12"/>
      <c r="BI1870" s="12"/>
      <c r="BJ1870" s="13"/>
      <c r="BK1870" s="13"/>
      <c r="BL1870" s="13"/>
      <c r="BM1870" s="13"/>
      <c r="BN1870" s="13"/>
    </row>
    <row r="1871" spans="1:66" x14ac:dyDescent="0.25">
      <c r="A1871" s="10"/>
      <c r="B1871" s="10"/>
      <c r="C1871" s="10"/>
      <c r="D1871" s="18"/>
      <c r="E1871" s="10"/>
      <c r="F1871" s="10"/>
      <c r="G1871" s="10"/>
      <c r="H1871" s="10"/>
      <c r="I1871" s="10"/>
      <c r="J1871" s="10"/>
      <c r="K1871" s="11"/>
      <c r="L1871" s="11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2"/>
      <c r="AS1871" s="12"/>
      <c r="AT1871" s="12"/>
      <c r="AU1871" s="12"/>
      <c r="AV1871" s="12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12"/>
      <c r="BG1871" s="12"/>
      <c r="BH1871" s="12"/>
      <c r="BI1871" s="12"/>
      <c r="BJ1871" s="13"/>
      <c r="BK1871" s="13"/>
      <c r="BL1871" s="13"/>
      <c r="BM1871" s="13"/>
      <c r="BN1871" s="13"/>
    </row>
    <row r="1872" spans="1:66" x14ac:dyDescent="0.25">
      <c r="A1872" s="10"/>
      <c r="B1872" s="10"/>
      <c r="C1872" s="10"/>
      <c r="D1872" s="18"/>
      <c r="E1872" s="10"/>
      <c r="F1872" s="10"/>
      <c r="G1872" s="10"/>
      <c r="H1872" s="10"/>
      <c r="I1872" s="10"/>
      <c r="J1872" s="10"/>
      <c r="K1872" s="11"/>
      <c r="L1872" s="11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E1872" s="12"/>
      <c r="AF1872" s="12"/>
      <c r="AG1872" s="12"/>
      <c r="AH1872" s="12"/>
      <c r="AI1872" s="12"/>
      <c r="AJ1872" s="12"/>
      <c r="AK1872" s="12"/>
      <c r="AL1872" s="12"/>
      <c r="AM1872" s="12"/>
      <c r="AN1872" s="12"/>
      <c r="AO1872" s="12"/>
      <c r="AP1872" s="12"/>
      <c r="AQ1872" s="12"/>
      <c r="AR1872" s="12"/>
      <c r="AS1872" s="12"/>
      <c r="AT1872" s="12"/>
      <c r="AU1872" s="12"/>
      <c r="AV1872" s="12"/>
      <c r="AW1872" s="12"/>
      <c r="AX1872" s="12"/>
      <c r="AY1872" s="12"/>
      <c r="AZ1872" s="12"/>
      <c r="BA1872" s="12"/>
      <c r="BB1872" s="12"/>
      <c r="BC1872" s="12"/>
      <c r="BD1872" s="12"/>
      <c r="BE1872" s="12"/>
      <c r="BF1872" s="12"/>
      <c r="BG1872" s="12"/>
      <c r="BH1872" s="12"/>
      <c r="BI1872" s="12"/>
      <c r="BJ1872" s="13"/>
      <c r="BK1872" s="13"/>
      <c r="BL1872" s="13"/>
      <c r="BM1872" s="13"/>
      <c r="BN1872" s="13"/>
    </row>
    <row r="1873" spans="1:66" x14ac:dyDescent="0.25">
      <c r="A1873" s="10"/>
      <c r="B1873" s="10"/>
      <c r="C1873" s="10"/>
      <c r="D1873" s="18"/>
      <c r="E1873" s="10"/>
      <c r="F1873" s="10"/>
      <c r="G1873" s="10"/>
      <c r="H1873" s="10"/>
      <c r="I1873" s="10"/>
      <c r="J1873" s="10"/>
      <c r="K1873" s="11"/>
      <c r="L1873" s="11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2"/>
      <c r="AS1873" s="12"/>
      <c r="AT1873" s="12"/>
      <c r="AU1873" s="12"/>
      <c r="AV1873" s="12"/>
      <c r="AW1873" s="12"/>
      <c r="AX1873" s="12"/>
      <c r="AY1873" s="12"/>
      <c r="AZ1873" s="12"/>
      <c r="BA1873" s="12"/>
      <c r="BB1873" s="12"/>
      <c r="BC1873" s="12"/>
      <c r="BD1873" s="12"/>
      <c r="BE1873" s="12"/>
      <c r="BF1873" s="12"/>
      <c r="BG1873" s="12"/>
      <c r="BH1873" s="12"/>
      <c r="BI1873" s="12"/>
      <c r="BJ1873" s="13"/>
      <c r="BK1873" s="13"/>
      <c r="BL1873" s="13"/>
      <c r="BM1873" s="13"/>
      <c r="BN1873" s="13"/>
    </row>
    <row r="1874" spans="1:66" x14ac:dyDescent="0.25">
      <c r="A1874" s="10"/>
      <c r="B1874" s="10"/>
      <c r="C1874" s="10"/>
      <c r="D1874" s="18"/>
      <c r="E1874" s="10"/>
      <c r="F1874" s="10"/>
      <c r="G1874" s="10"/>
      <c r="H1874" s="10"/>
      <c r="I1874" s="10"/>
      <c r="J1874" s="10"/>
      <c r="K1874" s="11"/>
      <c r="L1874" s="11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  <c r="AE1874" s="12"/>
      <c r="AF1874" s="12"/>
      <c r="AG1874" s="12"/>
      <c r="AH1874" s="12"/>
      <c r="AI1874" s="12"/>
      <c r="AJ1874" s="12"/>
      <c r="AK1874" s="12"/>
      <c r="AL1874" s="12"/>
      <c r="AM1874" s="12"/>
      <c r="AN1874" s="12"/>
      <c r="AO1874" s="12"/>
      <c r="AP1874" s="12"/>
      <c r="AQ1874" s="12"/>
      <c r="AR1874" s="12"/>
      <c r="AS1874" s="12"/>
      <c r="AT1874" s="12"/>
      <c r="AU1874" s="12"/>
      <c r="AV1874" s="12"/>
      <c r="AW1874" s="12"/>
      <c r="AX1874" s="12"/>
      <c r="AY1874" s="12"/>
      <c r="AZ1874" s="12"/>
      <c r="BA1874" s="12"/>
      <c r="BB1874" s="12"/>
      <c r="BC1874" s="12"/>
      <c r="BD1874" s="12"/>
      <c r="BE1874" s="12"/>
      <c r="BF1874" s="12"/>
      <c r="BG1874" s="12"/>
      <c r="BH1874" s="12"/>
      <c r="BI1874" s="12"/>
      <c r="BJ1874" s="13"/>
      <c r="BK1874" s="13"/>
      <c r="BL1874" s="13"/>
      <c r="BM1874" s="13"/>
      <c r="BN1874" s="13"/>
    </row>
    <row r="1875" spans="1:66" x14ac:dyDescent="0.25">
      <c r="A1875" s="10"/>
      <c r="B1875" s="10"/>
      <c r="C1875" s="10"/>
      <c r="D1875" s="18"/>
      <c r="E1875" s="10"/>
      <c r="F1875" s="10"/>
      <c r="G1875" s="10"/>
      <c r="H1875" s="10"/>
      <c r="I1875" s="10"/>
      <c r="J1875" s="10"/>
      <c r="K1875" s="11"/>
      <c r="L1875" s="11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2"/>
      <c r="AS1875" s="12"/>
      <c r="AT1875" s="12"/>
      <c r="AU1875" s="12"/>
      <c r="AV1875" s="12"/>
      <c r="AW1875" s="12"/>
      <c r="AX1875" s="12"/>
      <c r="AY1875" s="12"/>
      <c r="AZ1875" s="12"/>
      <c r="BA1875" s="12"/>
      <c r="BB1875" s="12"/>
      <c r="BC1875" s="12"/>
      <c r="BD1875" s="12"/>
      <c r="BE1875" s="12"/>
      <c r="BF1875" s="12"/>
      <c r="BG1875" s="12"/>
      <c r="BH1875" s="12"/>
      <c r="BI1875" s="12"/>
      <c r="BJ1875" s="13"/>
      <c r="BK1875" s="13"/>
      <c r="BL1875" s="13"/>
      <c r="BM1875" s="13"/>
      <c r="BN1875" s="13"/>
    </row>
    <row r="1876" spans="1:66" x14ac:dyDescent="0.25">
      <c r="A1876" s="10"/>
      <c r="B1876" s="10"/>
      <c r="C1876" s="10"/>
      <c r="D1876" s="18"/>
      <c r="E1876" s="10"/>
      <c r="F1876" s="10"/>
      <c r="G1876" s="10"/>
      <c r="H1876" s="10"/>
      <c r="I1876" s="10"/>
      <c r="J1876" s="10"/>
      <c r="K1876" s="11"/>
      <c r="L1876" s="11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12"/>
      <c r="AF1876" s="12"/>
      <c r="AG1876" s="12"/>
      <c r="AH1876" s="12"/>
      <c r="AI1876" s="12"/>
      <c r="AJ1876" s="12"/>
      <c r="AK1876" s="12"/>
      <c r="AL1876" s="12"/>
      <c r="AM1876" s="12"/>
      <c r="AN1876" s="12"/>
      <c r="AO1876" s="12"/>
      <c r="AP1876" s="12"/>
      <c r="AQ1876" s="12"/>
      <c r="AR1876" s="12"/>
      <c r="AS1876" s="12"/>
      <c r="AT1876" s="12"/>
      <c r="AU1876" s="12"/>
      <c r="AV1876" s="12"/>
      <c r="AW1876" s="12"/>
      <c r="AX1876" s="12"/>
      <c r="AY1876" s="12"/>
      <c r="AZ1876" s="12"/>
      <c r="BA1876" s="12"/>
      <c r="BB1876" s="12"/>
      <c r="BC1876" s="12"/>
      <c r="BD1876" s="12"/>
      <c r="BE1876" s="12"/>
      <c r="BF1876" s="12"/>
      <c r="BG1876" s="12"/>
      <c r="BH1876" s="12"/>
      <c r="BI1876" s="12"/>
      <c r="BJ1876" s="13"/>
      <c r="BK1876" s="13"/>
      <c r="BL1876" s="13"/>
      <c r="BM1876" s="13"/>
      <c r="BN1876" s="13"/>
    </row>
    <row r="1877" spans="1:66" x14ac:dyDescent="0.25">
      <c r="A1877" s="10"/>
      <c r="B1877" s="10"/>
      <c r="C1877" s="10"/>
      <c r="D1877" s="18"/>
      <c r="E1877" s="10"/>
      <c r="F1877" s="10"/>
      <c r="G1877" s="10"/>
      <c r="H1877" s="10"/>
      <c r="I1877" s="10"/>
      <c r="J1877" s="10"/>
      <c r="K1877" s="11"/>
      <c r="L1877" s="11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2"/>
      <c r="AS1877" s="12"/>
      <c r="AT1877" s="12"/>
      <c r="AU1877" s="12"/>
      <c r="AV1877" s="12"/>
      <c r="AW1877" s="12"/>
      <c r="AX1877" s="12"/>
      <c r="AY1877" s="12"/>
      <c r="AZ1877" s="12"/>
      <c r="BA1877" s="12"/>
      <c r="BB1877" s="12"/>
      <c r="BC1877" s="12"/>
      <c r="BD1877" s="12"/>
      <c r="BE1877" s="12"/>
      <c r="BF1877" s="12"/>
      <c r="BG1877" s="12"/>
      <c r="BH1877" s="12"/>
      <c r="BI1877" s="12"/>
      <c r="BJ1877" s="13"/>
      <c r="BK1877" s="13"/>
      <c r="BL1877" s="13"/>
      <c r="BM1877" s="13"/>
      <c r="BN1877" s="13"/>
    </row>
    <row r="1878" spans="1:66" x14ac:dyDescent="0.25">
      <c r="A1878" s="10"/>
      <c r="B1878" s="10"/>
      <c r="C1878" s="10"/>
      <c r="D1878" s="18"/>
      <c r="E1878" s="10"/>
      <c r="F1878" s="10"/>
      <c r="G1878" s="10"/>
      <c r="H1878" s="10"/>
      <c r="I1878" s="10"/>
      <c r="J1878" s="10"/>
      <c r="K1878" s="11"/>
      <c r="L1878" s="11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  <c r="AE1878" s="12"/>
      <c r="AF1878" s="12"/>
      <c r="AG1878" s="12"/>
      <c r="AH1878" s="12"/>
      <c r="AI1878" s="12"/>
      <c r="AJ1878" s="12"/>
      <c r="AK1878" s="12"/>
      <c r="AL1878" s="12"/>
      <c r="AM1878" s="12"/>
      <c r="AN1878" s="12"/>
      <c r="AO1878" s="12"/>
      <c r="AP1878" s="12"/>
      <c r="AQ1878" s="12"/>
      <c r="AR1878" s="12"/>
      <c r="AS1878" s="12"/>
      <c r="AT1878" s="12"/>
      <c r="AU1878" s="12"/>
      <c r="AV1878" s="12"/>
      <c r="AW1878" s="12"/>
      <c r="AX1878" s="12"/>
      <c r="AY1878" s="12"/>
      <c r="AZ1878" s="12"/>
      <c r="BA1878" s="12"/>
      <c r="BB1878" s="12"/>
      <c r="BC1878" s="12"/>
      <c r="BD1878" s="12"/>
      <c r="BE1878" s="12"/>
      <c r="BF1878" s="12"/>
      <c r="BG1878" s="12"/>
      <c r="BH1878" s="12"/>
      <c r="BI1878" s="12"/>
      <c r="BJ1878" s="13"/>
      <c r="BK1878" s="13"/>
      <c r="BL1878" s="13"/>
      <c r="BM1878" s="13"/>
      <c r="BN1878" s="13"/>
    </row>
    <row r="1879" spans="1:66" x14ac:dyDescent="0.25">
      <c r="A1879" s="10"/>
      <c r="B1879" s="10"/>
      <c r="C1879" s="10"/>
      <c r="D1879" s="18"/>
      <c r="E1879" s="10"/>
      <c r="F1879" s="10"/>
      <c r="G1879" s="10"/>
      <c r="H1879" s="10"/>
      <c r="I1879" s="10"/>
      <c r="J1879" s="10"/>
      <c r="K1879" s="11"/>
      <c r="L1879" s="11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2"/>
      <c r="AS1879" s="12"/>
      <c r="AT1879" s="12"/>
      <c r="AU1879" s="12"/>
      <c r="AV1879" s="12"/>
      <c r="AW1879" s="12"/>
      <c r="AX1879" s="12"/>
      <c r="AY1879" s="12"/>
      <c r="AZ1879" s="12"/>
      <c r="BA1879" s="12"/>
      <c r="BB1879" s="12"/>
      <c r="BC1879" s="12"/>
      <c r="BD1879" s="12"/>
      <c r="BE1879" s="12"/>
      <c r="BF1879" s="12"/>
      <c r="BG1879" s="12"/>
      <c r="BH1879" s="12"/>
      <c r="BI1879" s="12"/>
      <c r="BJ1879" s="13"/>
      <c r="BK1879" s="13"/>
      <c r="BL1879" s="13"/>
      <c r="BM1879" s="13"/>
      <c r="BN1879" s="13"/>
    </row>
    <row r="1880" spans="1:66" s="14" customFormat="1" x14ac:dyDescent="0.25">
      <c r="A1880" s="10"/>
      <c r="B1880" s="10"/>
      <c r="C1880" s="10"/>
      <c r="D1880" s="18"/>
      <c r="E1880" s="10"/>
      <c r="F1880" s="10"/>
      <c r="G1880" s="10"/>
      <c r="H1880" s="10"/>
      <c r="I1880" s="10"/>
      <c r="J1880" s="10"/>
      <c r="K1880" s="11"/>
      <c r="L1880" s="11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  <c r="AA1880" s="12"/>
      <c r="AB1880" s="12"/>
      <c r="AC1880" s="12"/>
      <c r="AD1880" s="12"/>
      <c r="AE1880" s="12"/>
      <c r="AF1880" s="12"/>
      <c r="AG1880" s="12"/>
      <c r="AH1880" s="12"/>
      <c r="AI1880" s="12"/>
      <c r="AJ1880" s="12"/>
      <c r="AK1880" s="12"/>
      <c r="AL1880" s="12"/>
      <c r="AM1880" s="12"/>
      <c r="AN1880" s="12"/>
      <c r="AO1880" s="12"/>
      <c r="AP1880" s="12"/>
      <c r="AQ1880" s="12"/>
      <c r="AR1880" s="12"/>
      <c r="AS1880" s="12"/>
      <c r="AT1880" s="12"/>
      <c r="AU1880" s="12"/>
      <c r="AV1880" s="12"/>
      <c r="AW1880" s="12"/>
      <c r="AX1880" s="12"/>
      <c r="AY1880" s="12"/>
      <c r="AZ1880" s="12"/>
      <c r="BA1880" s="12"/>
      <c r="BB1880" s="12"/>
      <c r="BC1880" s="12"/>
      <c r="BD1880" s="12"/>
      <c r="BE1880" s="12"/>
      <c r="BF1880" s="12"/>
      <c r="BG1880" s="12"/>
      <c r="BH1880" s="12"/>
      <c r="BI1880" s="12"/>
      <c r="BJ1880" s="13"/>
      <c r="BK1880" s="13"/>
      <c r="BL1880" s="13"/>
      <c r="BM1880" s="13"/>
      <c r="BN1880" s="13"/>
    </row>
    <row r="1881" spans="1:66" x14ac:dyDescent="0.25">
      <c r="A1881" s="10"/>
      <c r="B1881" s="10"/>
      <c r="C1881" s="10"/>
      <c r="D1881" s="18"/>
      <c r="E1881" s="10"/>
      <c r="F1881" s="10"/>
      <c r="G1881" s="10"/>
      <c r="H1881" s="10"/>
      <c r="I1881" s="10"/>
      <c r="J1881" s="10"/>
      <c r="K1881" s="11"/>
      <c r="L1881" s="11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2"/>
      <c r="AS1881" s="12"/>
      <c r="AT1881" s="12"/>
      <c r="AU1881" s="12"/>
      <c r="AV1881" s="12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12"/>
      <c r="BG1881" s="12"/>
      <c r="BH1881" s="12"/>
      <c r="BI1881" s="12"/>
      <c r="BJ1881" s="13"/>
      <c r="BK1881" s="13"/>
      <c r="BL1881" s="13"/>
      <c r="BM1881" s="13"/>
      <c r="BN1881" s="13"/>
    </row>
    <row r="1882" spans="1:66" x14ac:dyDescent="0.25">
      <c r="A1882" s="10"/>
      <c r="B1882" s="10"/>
      <c r="C1882" s="10"/>
      <c r="D1882" s="18"/>
      <c r="E1882" s="10"/>
      <c r="F1882" s="10"/>
      <c r="G1882" s="10"/>
      <c r="H1882" s="10"/>
      <c r="I1882" s="10"/>
      <c r="J1882" s="10"/>
      <c r="K1882" s="11"/>
      <c r="L1882" s="11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  <c r="AL1882" s="12"/>
      <c r="AM1882" s="12"/>
      <c r="AN1882" s="12"/>
      <c r="AO1882" s="12"/>
      <c r="AP1882" s="12"/>
      <c r="AQ1882" s="12"/>
      <c r="AR1882" s="12"/>
      <c r="AS1882" s="12"/>
      <c r="AT1882" s="12"/>
      <c r="AU1882" s="12"/>
      <c r="AV1882" s="12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12"/>
      <c r="BG1882" s="12"/>
      <c r="BH1882" s="12"/>
      <c r="BI1882" s="12"/>
      <c r="BJ1882" s="13"/>
      <c r="BK1882" s="13"/>
      <c r="BL1882" s="13"/>
      <c r="BM1882" s="13"/>
      <c r="BN1882" s="13"/>
    </row>
    <row r="1883" spans="1:66" x14ac:dyDescent="0.25">
      <c r="A1883" s="10"/>
      <c r="B1883" s="10"/>
      <c r="C1883" s="10"/>
      <c r="D1883" s="18"/>
      <c r="E1883" s="10"/>
      <c r="F1883" s="10"/>
      <c r="G1883" s="10"/>
      <c r="H1883" s="10"/>
      <c r="I1883" s="10"/>
      <c r="J1883" s="10"/>
      <c r="K1883" s="11"/>
      <c r="L1883" s="11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2"/>
      <c r="AS1883" s="12"/>
      <c r="AT1883" s="12"/>
      <c r="AU1883" s="12"/>
      <c r="AV1883" s="12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12"/>
      <c r="BG1883" s="12"/>
      <c r="BH1883" s="12"/>
      <c r="BI1883" s="12"/>
      <c r="BJ1883" s="13"/>
      <c r="BK1883" s="13"/>
      <c r="BL1883" s="13"/>
      <c r="BM1883" s="13"/>
      <c r="BN1883" s="13"/>
    </row>
    <row r="1884" spans="1:66" x14ac:dyDescent="0.25">
      <c r="A1884" s="10"/>
      <c r="B1884" s="10"/>
      <c r="C1884" s="10"/>
      <c r="D1884" s="18"/>
      <c r="E1884" s="10"/>
      <c r="F1884" s="10"/>
      <c r="G1884" s="10"/>
      <c r="H1884" s="10"/>
      <c r="I1884" s="10"/>
      <c r="J1884" s="10"/>
      <c r="K1884" s="11"/>
      <c r="L1884" s="11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12"/>
      <c r="AF1884" s="12"/>
      <c r="AG1884" s="12"/>
      <c r="AH1884" s="12"/>
      <c r="AI1884" s="12"/>
      <c r="AJ1884" s="12"/>
      <c r="AK1884" s="12"/>
      <c r="AL1884" s="12"/>
      <c r="AM1884" s="12"/>
      <c r="AN1884" s="12"/>
      <c r="AO1884" s="12"/>
      <c r="AP1884" s="12"/>
      <c r="AQ1884" s="12"/>
      <c r="AR1884" s="12"/>
      <c r="AS1884" s="12"/>
      <c r="AT1884" s="12"/>
      <c r="AU1884" s="12"/>
      <c r="AV1884" s="12"/>
      <c r="AW1884" s="12"/>
      <c r="AX1884" s="12"/>
      <c r="AY1884" s="12"/>
      <c r="AZ1884" s="12"/>
      <c r="BA1884" s="12"/>
      <c r="BB1884" s="12"/>
      <c r="BC1884" s="12"/>
      <c r="BD1884" s="12"/>
      <c r="BE1884" s="12"/>
      <c r="BF1884" s="12"/>
      <c r="BG1884" s="12"/>
      <c r="BH1884" s="12"/>
      <c r="BI1884" s="12"/>
      <c r="BJ1884" s="13"/>
      <c r="BK1884" s="13"/>
      <c r="BL1884" s="13"/>
      <c r="BM1884" s="13"/>
      <c r="BN1884" s="13"/>
    </row>
    <row r="1885" spans="1:66" x14ac:dyDescent="0.25">
      <c r="A1885" s="10"/>
      <c r="B1885" s="10"/>
      <c r="C1885" s="10"/>
      <c r="D1885" s="18"/>
      <c r="E1885" s="10"/>
      <c r="F1885" s="10"/>
      <c r="G1885" s="10"/>
      <c r="H1885" s="10"/>
      <c r="I1885" s="10"/>
      <c r="J1885" s="10"/>
      <c r="K1885" s="11"/>
      <c r="L1885" s="11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2"/>
      <c r="AS1885" s="12"/>
      <c r="AT1885" s="12"/>
      <c r="AU1885" s="12"/>
      <c r="AV1885" s="12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12"/>
      <c r="BG1885" s="12"/>
      <c r="BH1885" s="12"/>
      <c r="BI1885" s="12"/>
      <c r="BJ1885" s="13"/>
      <c r="BK1885" s="13"/>
      <c r="BL1885" s="13"/>
      <c r="BM1885" s="13"/>
      <c r="BN1885" s="13"/>
    </row>
    <row r="1886" spans="1:66" x14ac:dyDescent="0.25">
      <c r="A1886" s="10"/>
      <c r="B1886" s="10"/>
      <c r="C1886" s="10"/>
      <c r="D1886" s="18"/>
      <c r="E1886" s="10"/>
      <c r="F1886" s="10"/>
      <c r="G1886" s="10"/>
      <c r="H1886" s="10"/>
      <c r="I1886" s="10"/>
      <c r="J1886" s="10"/>
      <c r="K1886" s="11"/>
      <c r="L1886" s="11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/>
      <c r="AL1886" s="12"/>
      <c r="AM1886" s="12"/>
      <c r="AN1886" s="12"/>
      <c r="AO1886" s="12"/>
      <c r="AP1886" s="12"/>
      <c r="AQ1886" s="12"/>
      <c r="AR1886" s="12"/>
      <c r="AS1886" s="12"/>
      <c r="AT1886" s="12"/>
      <c r="AU1886" s="12"/>
      <c r="AV1886" s="12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12"/>
      <c r="BG1886" s="12"/>
      <c r="BH1886" s="12"/>
      <c r="BI1886" s="12"/>
      <c r="BJ1886" s="13"/>
      <c r="BK1886" s="13"/>
      <c r="BL1886" s="13"/>
      <c r="BM1886" s="13"/>
      <c r="BN1886" s="13"/>
    </row>
    <row r="1887" spans="1:66" x14ac:dyDescent="0.25">
      <c r="A1887" s="10"/>
      <c r="B1887" s="10"/>
      <c r="C1887" s="10"/>
      <c r="D1887" s="18"/>
      <c r="E1887" s="10"/>
      <c r="F1887" s="10"/>
      <c r="G1887" s="10"/>
      <c r="H1887" s="10"/>
      <c r="I1887" s="10"/>
      <c r="J1887" s="10"/>
      <c r="K1887" s="11"/>
      <c r="L1887" s="11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2"/>
      <c r="AS1887" s="12"/>
      <c r="AT1887" s="12"/>
      <c r="AU1887" s="12"/>
      <c r="AV1887" s="12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12"/>
      <c r="BG1887" s="12"/>
      <c r="BH1887" s="12"/>
      <c r="BI1887" s="12"/>
      <c r="BJ1887" s="13"/>
      <c r="BK1887" s="13"/>
      <c r="BL1887" s="13"/>
      <c r="BM1887" s="13"/>
      <c r="BN1887" s="13"/>
    </row>
    <row r="1888" spans="1:66" x14ac:dyDescent="0.25">
      <c r="A1888" s="10"/>
      <c r="B1888" s="10"/>
      <c r="C1888" s="10"/>
      <c r="D1888" s="18"/>
      <c r="E1888" s="10"/>
      <c r="F1888" s="10"/>
      <c r="G1888" s="10"/>
      <c r="H1888" s="10"/>
      <c r="I1888" s="10"/>
      <c r="J1888" s="10"/>
      <c r="K1888" s="11"/>
      <c r="L1888" s="11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  <c r="AL1888" s="12"/>
      <c r="AM1888" s="12"/>
      <c r="AN1888" s="12"/>
      <c r="AO1888" s="12"/>
      <c r="AP1888" s="12"/>
      <c r="AQ1888" s="12"/>
      <c r="AR1888" s="12"/>
      <c r="AS1888" s="12"/>
      <c r="AT1888" s="12"/>
      <c r="AU1888" s="12"/>
      <c r="AV1888" s="12"/>
      <c r="AW1888" s="12"/>
      <c r="AX1888" s="12"/>
      <c r="AY1888" s="12"/>
      <c r="AZ1888" s="12"/>
      <c r="BA1888" s="12"/>
      <c r="BB1888" s="12"/>
      <c r="BC1888" s="12"/>
      <c r="BD1888" s="12"/>
      <c r="BE1888" s="12"/>
      <c r="BF1888" s="12"/>
      <c r="BG1888" s="12"/>
      <c r="BH1888" s="12"/>
      <c r="BI1888" s="12"/>
      <c r="BJ1888" s="13"/>
      <c r="BK1888" s="13"/>
      <c r="BL1888" s="13"/>
      <c r="BM1888" s="13"/>
      <c r="BN1888" s="13"/>
    </row>
    <row r="1889" spans="1:66" x14ac:dyDescent="0.25">
      <c r="A1889" s="10"/>
      <c r="B1889" s="10"/>
      <c r="C1889" s="10"/>
      <c r="D1889" s="18"/>
      <c r="E1889" s="10"/>
      <c r="F1889" s="10"/>
      <c r="G1889" s="10"/>
      <c r="H1889" s="10"/>
      <c r="I1889" s="10"/>
      <c r="J1889" s="10"/>
      <c r="K1889" s="11"/>
      <c r="L1889" s="11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2"/>
      <c r="AS1889" s="12"/>
      <c r="AT1889" s="12"/>
      <c r="AU1889" s="12"/>
      <c r="AV1889" s="12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12"/>
      <c r="BG1889" s="12"/>
      <c r="BH1889" s="12"/>
      <c r="BI1889" s="12"/>
      <c r="BJ1889" s="13"/>
      <c r="BK1889" s="13"/>
      <c r="BL1889" s="13"/>
      <c r="BM1889" s="13"/>
      <c r="BN1889" s="13"/>
    </row>
    <row r="1890" spans="1:66" x14ac:dyDescent="0.25">
      <c r="A1890" s="10"/>
      <c r="B1890" s="10"/>
      <c r="C1890" s="10"/>
      <c r="D1890" s="18"/>
      <c r="E1890" s="10"/>
      <c r="F1890" s="10"/>
      <c r="G1890" s="10"/>
      <c r="H1890" s="10"/>
      <c r="I1890" s="10"/>
      <c r="J1890" s="10"/>
      <c r="K1890" s="11"/>
      <c r="L1890" s="11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12"/>
      <c r="AF1890" s="12"/>
      <c r="AG1890" s="12"/>
      <c r="AH1890" s="12"/>
      <c r="AI1890" s="12"/>
      <c r="AJ1890" s="12"/>
      <c r="AK1890" s="12"/>
      <c r="AL1890" s="12"/>
      <c r="AM1890" s="12"/>
      <c r="AN1890" s="12"/>
      <c r="AO1890" s="12"/>
      <c r="AP1890" s="12"/>
      <c r="AQ1890" s="12"/>
      <c r="AR1890" s="12"/>
      <c r="AS1890" s="12"/>
      <c r="AT1890" s="12"/>
      <c r="AU1890" s="12"/>
      <c r="AV1890" s="12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12"/>
      <c r="BG1890" s="12"/>
      <c r="BH1890" s="12"/>
      <c r="BI1890" s="12"/>
      <c r="BJ1890" s="13"/>
      <c r="BK1890" s="13"/>
      <c r="BL1890" s="13"/>
      <c r="BM1890" s="13"/>
      <c r="BN1890" s="13"/>
    </row>
    <row r="1891" spans="1:66" x14ac:dyDescent="0.25">
      <c r="A1891" s="10"/>
      <c r="B1891" s="10"/>
      <c r="C1891" s="10"/>
      <c r="D1891" s="18"/>
      <c r="E1891" s="10"/>
      <c r="F1891" s="10"/>
      <c r="G1891" s="10"/>
      <c r="H1891" s="10"/>
      <c r="I1891" s="10"/>
      <c r="J1891" s="10"/>
      <c r="K1891" s="11"/>
      <c r="L1891" s="11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2"/>
      <c r="AS1891" s="12"/>
      <c r="AT1891" s="12"/>
      <c r="AU1891" s="12"/>
      <c r="AV1891" s="12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12"/>
      <c r="BG1891" s="12"/>
      <c r="BH1891" s="12"/>
      <c r="BI1891" s="12"/>
      <c r="BJ1891" s="13"/>
      <c r="BK1891" s="13"/>
      <c r="BL1891" s="13"/>
      <c r="BM1891" s="13"/>
      <c r="BN1891" s="13"/>
    </row>
    <row r="1892" spans="1:66" x14ac:dyDescent="0.25">
      <c r="A1892" s="10"/>
      <c r="B1892" s="10"/>
      <c r="C1892" s="10"/>
      <c r="D1892" s="18"/>
      <c r="E1892" s="10"/>
      <c r="F1892" s="10"/>
      <c r="G1892" s="10"/>
      <c r="H1892" s="10"/>
      <c r="I1892" s="10"/>
      <c r="J1892" s="10"/>
      <c r="K1892" s="11"/>
      <c r="L1892" s="11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12"/>
      <c r="AP1892" s="12"/>
      <c r="AQ1892" s="12"/>
      <c r="AR1892" s="12"/>
      <c r="AS1892" s="12"/>
      <c r="AT1892" s="12"/>
      <c r="AU1892" s="12"/>
      <c r="AV1892" s="12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12"/>
      <c r="BG1892" s="12"/>
      <c r="BH1892" s="12"/>
      <c r="BI1892" s="12"/>
      <c r="BJ1892" s="13"/>
      <c r="BK1892" s="13"/>
      <c r="BL1892" s="13"/>
      <c r="BM1892" s="13"/>
      <c r="BN1892" s="13"/>
    </row>
    <row r="1893" spans="1:66" x14ac:dyDescent="0.25">
      <c r="A1893" s="10"/>
      <c r="B1893" s="10"/>
      <c r="C1893" s="10"/>
      <c r="D1893" s="18"/>
      <c r="E1893" s="10"/>
      <c r="F1893" s="10"/>
      <c r="G1893" s="10"/>
      <c r="H1893" s="10"/>
      <c r="I1893" s="10"/>
      <c r="J1893" s="10"/>
      <c r="K1893" s="11"/>
      <c r="L1893" s="11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2"/>
      <c r="AS1893" s="12"/>
      <c r="AT1893" s="12"/>
      <c r="AU1893" s="12"/>
      <c r="AV1893" s="12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12"/>
      <c r="BI1893" s="12"/>
      <c r="BJ1893" s="13"/>
      <c r="BK1893" s="13"/>
      <c r="BL1893" s="13"/>
      <c r="BM1893" s="13"/>
      <c r="BN1893" s="13"/>
    </row>
    <row r="1894" spans="1:66" x14ac:dyDescent="0.25">
      <c r="A1894" s="10"/>
      <c r="B1894" s="10"/>
      <c r="C1894" s="10"/>
      <c r="D1894" s="18"/>
      <c r="E1894" s="10"/>
      <c r="F1894" s="10"/>
      <c r="G1894" s="10"/>
      <c r="H1894" s="10"/>
      <c r="I1894" s="10"/>
      <c r="J1894" s="10"/>
      <c r="K1894" s="11"/>
      <c r="L1894" s="11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/>
      <c r="AL1894" s="12"/>
      <c r="AM1894" s="12"/>
      <c r="AN1894" s="12"/>
      <c r="AO1894" s="12"/>
      <c r="AP1894" s="12"/>
      <c r="AQ1894" s="12"/>
      <c r="AR1894" s="12"/>
      <c r="AS1894" s="12"/>
      <c r="AT1894" s="12"/>
      <c r="AU1894" s="12"/>
      <c r="AV1894" s="12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12"/>
      <c r="BG1894" s="12"/>
      <c r="BH1894" s="12"/>
      <c r="BI1894" s="12"/>
      <c r="BJ1894" s="13"/>
      <c r="BK1894" s="13"/>
      <c r="BL1894" s="13"/>
      <c r="BM1894" s="13"/>
      <c r="BN1894" s="13"/>
    </row>
    <row r="1895" spans="1:66" x14ac:dyDescent="0.25">
      <c r="A1895" s="10"/>
      <c r="B1895" s="10"/>
      <c r="C1895" s="10"/>
      <c r="D1895" s="18"/>
      <c r="E1895" s="10"/>
      <c r="F1895" s="10"/>
      <c r="G1895" s="10"/>
      <c r="H1895" s="10"/>
      <c r="I1895" s="10"/>
      <c r="J1895" s="10"/>
      <c r="K1895" s="11"/>
      <c r="L1895" s="11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2"/>
      <c r="AS1895" s="12"/>
      <c r="AT1895" s="12"/>
      <c r="AU1895" s="12"/>
      <c r="AV1895" s="12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12"/>
      <c r="BI1895" s="12"/>
      <c r="BJ1895" s="13"/>
      <c r="BK1895" s="13"/>
      <c r="BL1895" s="13"/>
      <c r="BM1895" s="13"/>
      <c r="BN1895" s="13"/>
    </row>
    <row r="1896" spans="1:66" x14ac:dyDescent="0.25">
      <c r="A1896" s="10"/>
      <c r="B1896" s="10"/>
      <c r="C1896" s="10"/>
      <c r="D1896" s="18"/>
      <c r="E1896" s="10"/>
      <c r="F1896" s="10"/>
      <c r="G1896" s="10"/>
      <c r="H1896" s="10"/>
      <c r="I1896" s="10"/>
      <c r="J1896" s="10"/>
      <c r="K1896" s="11"/>
      <c r="L1896" s="11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/>
      <c r="AL1896" s="12"/>
      <c r="AM1896" s="12"/>
      <c r="AN1896" s="12"/>
      <c r="AO1896" s="12"/>
      <c r="AP1896" s="12"/>
      <c r="AQ1896" s="12"/>
      <c r="AR1896" s="12"/>
      <c r="AS1896" s="12"/>
      <c r="AT1896" s="12"/>
      <c r="AU1896" s="12"/>
      <c r="AV1896" s="12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12"/>
      <c r="BG1896" s="12"/>
      <c r="BH1896" s="12"/>
      <c r="BI1896" s="12"/>
      <c r="BJ1896" s="13"/>
      <c r="BK1896" s="13"/>
      <c r="BL1896" s="13"/>
      <c r="BM1896" s="13"/>
      <c r="BN1896" s="13"/>
    </row>
    <row r="1897" spans="1:66" x14ac:dyDescent="0.25">
      <c r="A1897" s="10"/>
      <c r="B1897" s="10"/>
      <c r="C1897" s="10"/>
      <c r="D1897" s="18"/>
      <c r="E1897" s="10"/>
      <c r="F1897" s="10"/>
      <c r="G1897" s="10"/>
      <c r="H1897" s="10"/>
      <c r="I1897" s="10"/>
      <c r="J1897" s="10"/>
      <c r="K1897" s="11"/>
      <c r="L1897" s="11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2"/>
      <c r="AS1897" s="12"/>
      <c r="AT1897" s="12"/>
      <c r="AU1897" s="12"/>
      <c r="AV1897" s="12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12"/>
      <c r="BG1897" s="12"/>
      <c r="BH1897" s="12"/>
      <c r="BI1897" s="12"/>
      <c r="BJ1897" s="13"/>
      <c r="BK1897" s="13"/>
      <c r="BL1897" s="13"/>
      <c r="BM1897" s="13"/>
      <c r="BN1897" s="13"/>
    </row>
    <row r="1898" spans="1:66" x14ac:dyDescent="0.25">
      <c r="A1898" s="10"/>
      <c r="B1898" s="10"/>
      <c r="C1898" s="10"/>
      <c r="D1898" s="18"/>
      <c r="E1898" s="10"/>
      <c r="F1898" s="10"/>
      <c r="G1898" s="10"/>
      <c r="H1898" s="10"/>
      <c r="I1898" s="10"/>
      <c r="J1898" s="10"/>
      <c r="K1898" s="11"/>
      <c r="L1898" s="11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/>
      <c r="AL1898" s="12"/>
      <c r="AM1898" s="12"/>
      <c r="AN1898" s="12"/>
      <c r="AO1898" s="12"/>
      <c r="AP1898" s="12"/>
      <c r="AQ1898" s="12"/>
      <c r="AR1898" s="12"/>
      <c r="AS1898" s="12"/>
      <c r="AT1898" s="12"/>
      <c r="AU1898" s="12"/>
      <c r="AV1898" s="12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12"/>
      <c r="BG1898" s="12"/>
      <c r="BH1898" s="12"/>
      <c r="BI1898" s="12"/>
      <c r="BJ1898" s="13"/>
      <c r="BK1898" s="13"/>
      <c r="BL1898" s="13"/>
      <c r="BM1898" s="13"/>
      <c r="BN1898" s="13"/>
    </row>
    <row r="1899" spans="1:66" x14ac:dyDescent="0.25">
      <c r="A1899" s="10"/>
      <c r="B1899" s="10"/>
      <c r="C1899" s="10"/>
      <c r="D1899" s="18"/>
      <c r="E1899" s="10"/>
      <c r="F1899" s="10"/>
      <c r="G1899" s="10"/>
      <c r="H1899" s="10"/>
      <c r="I1899" s="10"/>
      <c r="J1899" s="10"/>
      <c r="K1899" s="11"/>
      <c r="L1899" s="11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2"/>
      <c r="AS1899" s="12"/>
      <c r="AT1899" s="12"/>
      <c r="AU1899" s="12"/>
      <c r="AV1899" s="12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12"/>
      <c r="BI1899" s="12"/>
      <c r="BJ1899" s="13"/>
      <c r="BK1899" s="13"/>
      <c r="BL1899" s="13"/>
      <c r="BM1899" s="13"/>
      <c r="BN1899" s="13"/>
    </row>
    <row r="1900" spans="1:66" x14ac:dyDescent="0.25">
      <c r="A1900" s="10"/>
      <c r="B1900" s="10"/>
      <c r="C1900" s="10"/>
      <c r="D1900" s="18"/>
      <c r="E1900" s="10"/>
      <c r="F1900" s="10"/>
      <c r="G1900" s="10"/>
      <c r="H1900" s="10"/>
      <c r="I1900" s="10"/>
      <c r="J1900" s="10"/>
      <c r="K1900" s="11"/>
      <c r="L1900" s="11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12"/>
      <c r="AF1900" s="12"/>
      <c r="AG1900" s="12"/>
      <c r="AH1900" s="12"/>
      <c r="AI1900" s="12"/>
      <c r="AJ1900" s="12"/>
      <c r="AK1900" s="12"/>
      <c r="AL1900" s="12"/>
      <c r="AM1900" s="12"/>
      <c r="AN1900" s="12"/>
      <c r="AO1900" s="12"/>
      <c r="AP1900" s="12"/>
      <c r="AQ1900" s="12"/>
      <c r="AR1900" s="12"/>
      <c r="AS1900" s="12"/>
      <c r="AT1900" s="12"/>
      <c r="AU1900" s="12"/>
      <c r="AV1900" s="12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12"/>
      <c r="BG1900" s="12"/>
      <c r="BH1900" s="12"/>
      <c r="BI1900" s="12"/>
      <c r="BJ1900" s="13"/>
      <c r="BK1900" s="13"/>
      <c r="BL1900" s="13"/>
      <c r="BM1900" s="13"/>
      <c r="BN1900" s="13"/>
    </row>
    <row r="1901" spans="1:66" x14ac:dyDescent="0.25">
      <c r="A1901" s="10"/>
      <c r="B1901" s="10"/>
      <c r="C1901" s="10"/>
      <c r="D1901" s="18"/>
      <c r="E1901" s="10"/>
      <c r="F1901" s="10"/>
      <c r="G1901" s="10"/>
      <c r="H1901" s="10"/>
      <c r="I1901" s="10"/>
      <c r="J1901" s="10"/>
      <c r="K1901" s="11"/>
      <c r="L1901" s="11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2"/>
      <c r="AS1901" s="12"/>
      <c r="AT1901" s="12"/>
      <c r="AU1901" s="12"/>
      <c r="AV1901" s="12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12"/>
      <c r="BI1901" s="12"/>
      <c r="BJ1901" s="13"/>
      <c r="BK1901" s="13"/>
      <c r="BL1901" s="13"/>
      <c r="BM1901" s="13"/>
      <c r="BN1901" s="13"/>
    </row>
    <row r="1902" spans="1:66" x14ac:dyDescent="0.25">
      <c r="A1902" s="10"/>
      <c r="B1902" s="10"/>
      <c r="C1902" s="10"/>
      <c r="D1902" s="18"/>
      <c r="E1902" s="10"/>
      <c r="F1902" s="10"/>
      <c r="G1902" s="10"/>
      <c r="H1902" s="10"/>
      <c r="I1902" s="10"/>
      <c r="J1902" s="10"/>
      <c r="K1902" s="11"/>
      <c r="L1902" s="11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  <c r="AL1902" s="12"/>
      <c r="AM1902" s="12"/>
      <c r="AN1902" s="12"/>
      <c r="AO1902" s="12"/>
      <c r="AP1902" s="12"/>
      <c r="AQ1902" s="12"/>
      <c r="AR1902" s="12"/>
      <c r="AS1902" s="12"/>
      <c r="AT1902" s="12"/>
      <c r="AU1902" s="12"/>
      <c r="AV1902" s="12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12"/>
      <c r="BG1902" s="12"/>
      <c r="BH1902" s="12"/>
      <c r="BI1902" s="12"/>
      <c r="BJ1902" s="13"/>
      <c r="BK1902" s="13"/>
      <c r="BL1902" s="13"/>
      <c r="BM1902" s="13"/>
      <c r="BN1902" s="13"/>
    </row>
    <row r="1903" spans="1:66" x14ac:dyDescent="0.25">
      <c r="A1903" s="10"/>
      <c r="B1903" s="10"/>
      <c r="C1903" s="10"/>
      <c r="D1903" s="18"/>
      <c r="E1903" s="10"/>
      <c r="F1903" s="10"/>
      <c r="G1903" s="10"/>
      <c r="H1903" s="10"/>
      <c r="I1903" s="10"/>
      <c r="J1903" s="10"/>
      <c r="K1903" s="11"/>
      <c r="L1903" s="11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2"/>
      <c r="AS1903" s="12"/>
      <c r="AT1903" s="12"/>
      <c r="AU1903" s="12"/>
      <c r="AV1903" s="12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12"/>
      <c r="BI1903" s="12"/>
      <c r="BJ1903" s="13"/>
      <c r="BK1903" s="13"/>
      <c r="BL1903" s="13"/>
      <c r="BM1903" s="13"/>
      <c r="BN1903" s="13"/>
    </row>
    <row r="1904" spans="1:66" x14ac:dyDescent="0.25">
      <c r="A1904" s="10"/>
      <c r="B1904" s="10"/>
      <c r="C1904" s="10"/>
      <c r="D1904" s="18"/>
      <c r="E1904" s="10"/>
      <c r="F1904" s="10"/>
      <c r="G1904" s="10"/>
      <c r="H1904" s="10"/>
      <c r="I1904" s="10"/>
      <c r="J1904" s="10"/>
      <c r="K1904" s="11"/>
      <c r="L1904" s="11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12"/>
      <c r="AG1904" s="12"/>
      <c r="AH1904" s="12"/>
      <c r="AI1904" s="12"/>
      <c r="AJ1904" s="12"/>
      <c r="AK1904" s="12"/>
      <c r="AL1904" s="12"/>
      <c r="AM1904" s="12"/>
      <c r="AN1904" s="12"/>
      <c r="AO1904" s="12"/>
      <c r="AP1904" s="12"/>
      <c r="AQ1904" s="12"/>
      <c r="AR1904" s="12"/>
      <c r="AS1904" s="12"/>
      <c r="AT1904" s="12"/>
      <c r="AU1904" s="12"/>
      <c r="AV1904" s="12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12"/>
      <c r="BG1904" s="12"/>
      <c r="BH1904" s="12"/>
      <c r="BI1904" s="12"/>
      <c r="BJ1904" s="13"/>
      <c r="BK1904" s="13"/>
      <c r="BL1904" s="13"/>
      <c r="BM1904" s="13"/>
      <c r="BN1904" s="13"/>
    </row>
    <row r="1905" spans="1:66" x14ac:dyDescent="0.25">
      <c r="A1905" s="10"/>
      <c r="B1905" s="10"/>
      <c r="C1905" s="10"/>
      <c r="D1905" s="18"/>
      <c r="E1905" s="10"/>
      <c r="F1905" s="10"/>
      <c r="G1905" s="10"/>
      <c r="H1905" s="10"/>
      <c r="I1905" s="10"/>
      <c r="J1905" s="10"/>
      <c r="K1905" s="11"/>
      <c r="L1905" s="11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2"/>
      <c r="AS1905" s="12"/>
      <c r="AT1905" s="12"/>
      <c r="AU1905" s="12"/>
      <c r="AV1905" s="12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12"/>
      <c r="BG1905" s="12"/>
      <c r="BH1905" s="12"/>
      <c r="BI1905" s="12"/>
      <c r="BJ1905" s="13"/>
      <c r="BK1905" s="13"/>
      <c r="BL1905" s="13"/>
      <c r="BM1905" s="13"/>
      <c r="BN1905" s="13"/>
    </row>
    <row r="1906" spans="1:66" x14ac:dyDescent="0.25">
      <c r="A1906" s="10"/>
      <c r="B1906" s="10"/>
      <c r="C1906" s="10"/>
      <c r="D1906" s="18"/>
      <c r="E1906" s="10"/>
      <c r="F1906" s="10"/>
      <c r="G1906" s="10"/>
      <c r="H1906" s="10"/>
      <c r="I1906" s="10"/>
      <c r="J1906" s="10"/>
      <c r="K1906" s="11"/>
      <c r="L1906" s="11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  <c r="AE1906" s="12"/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/>
      <c r="AR1906" s="12"/>
      <c r="AS1906" s="12"/>
      <c r="AT1906" s="12"/>
      <c r="AU1906" s="12"/>
      <c r="AV1906" s="12"/>
      <c r="AW1906" s="12"/>
      <c r="AX1906" s="12"/>
      <c r="AY1906" s="12"/>
      <c r="AZ1906" s="12"/>
      <c r="BA1906" s="12"/>
      <c r="BB1906" s="12"/>
      <c r="BC1906" s="12"/>
      <c r="BD1906" s="12"/>
      <c r="BE1906" s="12"/>
      <c r="BF1906" s="12"/>
      <c r="BG1906" s="12"/>
      <c r="BH1906" s="12"/>
      <c r="BI1906" s="12"/>
      <c r="BJ1906" s="13"/>
      <c r="BK1906" s="13"/>
      <c r="BL1906" s="13"/>
      <c r="BM1906" s="13"/>
      <c r="BN1906" s="13"/>
    </row>
    <row r="1907" spans="1:66" x14ac:dyDescent="0.25">
      <c r="A1907" s="10"/>
      <c r="B1907" s="10"/>
      <c r="C1907" s="10"/>
      <c r="D1907" s="18"/>
      <c r="E1907" s="10"/>
      <c r="F1907" s="10"/>
      <c r="G1907" s="10"/>
      <c r="H1907" s="10"/>
      <c r="I1907" s="10"/>
      <c r="J1907" s="10"/>
      <c r="K1907" s="11"/>
      <c r="L1907" s="11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2"/>
      <c r="AS1907" s="12"/>
      <c r="AT1907" s="12"/>
      <c r="AU1907" s="12"/>
      <c r="AV1907" s="12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12"/>
      <c r="BG1907" s="12"/>
      <c r="BH1907" s="12"/>
      <c r="BI1907" s="12"/>
      <c r="BJ1907" s="13"/>
      <c r="BK1907" s="13"/>
      <c r="BL1907" s="13"/>
      <c r="BM1907" s="13"/>
      <c r="BN1907" s="13"/>
    </row>
    <row r="1908" spans="1:66" x14ac:dyDescent="0.25">
      <c r="A1908" s="10"/>
      <c r="B1908" s="10"/>
      <c r="C1908" s="10"/>
      <c r="D1908" s="18"/>
      <c r="E1908" s="10"/>
      <c r="F1908" s="10"/>
      <c r="G1908" s="10"/>
      <c r="H1908" s="10"/>
      <c r="I1908" s="10"/>
      <c r="J1908" s="10"/>
      <c r="K1908" s="11"/>
      <c r="L1908" s="11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12"/>
      <c r="AG1908" s="12"/>
      <c r="AH1908" s="12"/>
      <c r="AI1908" s="12"/>
      <c r="AJ1908" s="12"/>
      <c r="AK1908" s="12"/>
      <c r="AL1908" s="12"/>
      <c r="AM1908" s="12"/>
      <c r="AN1908" s="12"/>
      <c r="AO1908" s="12"/>
      <c r="AP1908" s="12"/>
      <c r="AQ1908" s="12"/>
      <c r="AR1908" s="12"/>
      <c r="AS1908" s="12"/>
      <c r="AT1908" s="12"/>
      <c r="AU1908" s="12"/>
      <c r="AV1908" s="12"/>
      <c r="AW1908" s="12"/>
      <c r="AX1908" s="12"/>
      <c r="AY1908" s="12"/>
      <c r="AZ1908" s="12"/>
      <c r="BA1908" s="12"/>
      <c r="BB1908" s="12"/>
      <c r="BC1908" s="12"/>
      <c r="BD1908" s="12"/>
      <c r="BE1908" s="12"/>
      <c r="BF1908" s="12"/>
      <c r="BG1908" s="12"/>
      <c r="BH1908" s="12"/>
      <c r="BI1908" s="12"/>
      <c r="BJ1908" s="13"/>
      <c r="BK1908" s="13"/>
      <c r="BL1908" s="13"/>
      <c r="BM1908" s="13"/>
      <c r="BN1908" s="13"/>
    </row>
    <row r="1909" spans="1:66" x14ac:dyDescent="0.25">
      <c r="A1909" s="10"/>
      <c r="B1909" s="10"/>
      <c r="C1909" s="10"/>
      <c r="D1909" s="18"/>
      <c r="E1909" s="10"/>
      <c r="F1909" s="10"/>
      <c r="G1909" s="10"/>
      <c r="H1909" s="10"/>
      <c r="I1909" s="10"/>
      <c r="J1909" s="10"/>
      <c r="K1909" s="11"/>
      <c r="L1909" s="11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2"/>
      <c r="AS1909" s="12"/>
      <c r="AT1909" s="12"/>
      <c r="AU1909" s="12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12"/>
      <c r="BI1909" s="12"/>
      <c r="BJ1909" s="13"/>
      <c r="BK1909" s="13"/>
      <c r="BL1909" s="13"/>
      <c r="BM1909" s="13"/>
      <c r="BN1909" s="13"/>
    </row>
    <row r="1910" spans="1:66" x14ac:dyDescent="0.25">
      <c r="A1910" s="10"/>
      <c r="B1910" s="10"/>
      <c r="C1910" s="10"/>
      <c r="D1910" s="18"/>
      <c r="E1910" s="10"/>
      <c r="F1910" s="10"/>
      <c r="G1910" s="10"/>
      <c r="H1910" s="10"/>
      <c r="I1910" s="10"/>
      <c r="J1910" s="10"/>
      <c r="K1910" s="11"/>
      <c r="L1910" s="11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12"/>
      <c r="BG1910" s="12"/>
      <c r="BH1910" s="12"/>
      <c r="BI1910" s="12"/>
      <c r="BJ1910" s="13"/>
      <c r="BK1910" s="13"/>
      <c r="BL1910" s="13"/>
      <c r="BM1910" s="13"/>
      <c r="BN1910" s="13"/>
    </row>
    <row r="1911" spans="1:66" x14ac:dyDescent="0.25">
      <c r="A1911" s="10"/>
      <c r="B1911" s="10"/>
      <c r="C1911" s="10"/>
      <c r="D1911" s="18"/>
      <c r="E1911" s="10"/>
      <c r="F1911" s="10"/>
      <c r="G1911" s="10"/>
      <c r="H1911" s="10"/>
      <c r="I1911" s="10"/>
      <c r="J1911" s="10"/>
      <c r="K1911" s="11"/>
      <c r="L1911" s="11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12"/>
      <c r="BI1911" s="12"/>
      <c r="BJ1911" s="13"/>
      <c r="BK1911" s="13"/>
      <c r="BL1911" s="13"/>
      <c r="BM1911" s="13"/>
      <c r="BN1911" s="13"/>
    </row>
    <row r="1912" spans="1:66" x14ac:dyDescent="0.25">
      <c r="A1912" s="10"/>
      <c r="B1912" s="10"/>
      <c r="C1912" s="10"/>
      <c r="D1912" s="18"/>
      <c r="E1912" s="10"/>
      <c r="F1912" s="10"/>
      <c r="G1912" s="10"/>
      <c r="H1912" s="10"/>
      <c r="I1912" s="10"/>
      <c r="J1912" s="10"/>
      <c r="K1912" s="11"/>
      <c r="L1912" s="11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  <c r="AE1912" s="12"/>
      <c r="AF1912" s="12"/>
      <c r="AG1912" s="12"/>
      <c r="AH1912" s="12"/>
      <c r="AI1912" s="12"/>
      <c r="AJ1912" s="12"/>
      <c r="AK1912" s="12"/>
      <c r="AL1912" s="12"/>
      <c r="AM1912" s="12"/>
      <c r="AN1912" s="12"/>
      <c r="AO1912" s="12"/>
      <c r="AP1912" s="12"/>
      <c r="AQ1912" s="12"/>
      <c r="AR1912" s="12"/>
      <c r="AS1912" s="12"/>
      <c r="AT1912" s="12"/>
      <c r="AU1912" s="12"/>
      <c r="AV1912" s="12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12"/>
      <c r="BG1912" s="12"/>
      <c r="BH1912" s="12"/>
      <c r="BI1912" s="12"/>
      <c r="BJ1912" s="13"/>
      <c r="BK1912" s="13"/>
      <c r="BL1912" s="13"/>
      <c r="BM1912" s="13"/>
      <c r="BN1912" s="13"/>
    </row>
    <row r="1913" spans="1:66" x14ac:dyDescent="0.25">
      <c r="A1913" s="10"/>
      <c r="B1913" s="10"/>
      <c r="C1913" s="10"/>
      <c r="D1913" s="18"/>
      <c r="E1913" s="10"/>
      <c r="F1913" s="10"/>
      <c r="G1913" s="10"/>
      <c r="H1913" s="10"/>
      <c r="I1913" s="10"/>
      <c r="J1913" s="10"/>
      <c r="K1913" s="11"/>
      <c r="L1913" s="11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2"/>
      <c r="AS1913" s="12"/>
      <c r="AT1913" s="12"/>
      <c r="AU1913" s="12"/>
      <c r="AV1913" s="12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12"/>
      <c r="BI1913" s="12"/>
      <c r="BJ1913" s="13"/>
      <c r="BK1913" s="13"/>
      <c r="BL1913" s="13"/>
      <c r="BM1913" s="13"/>
      <c r="BN1913" s="13"/>
    </row>
    <row r="1914" spans="1:66" x14ac:dyDescent="0.25">
      <c r="A1914" s="10"/>
      <c r="B1914" s="10"/>
      <c r="C1914" s="10"/>
      <c r="D1914" s="18"/>
      <c r="E1914" s="10"/>
      <c r="F1914" s="10"/>
      <c r="G1914" s="10"/>
      <c r="H1914" s="10"/>
      <c r="I1914" s="10"/>
      <c r="J1914" s="10"/>
      <c r="K1914" s="11"/>
      <c r="L1914" s="11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  <c r="AU1914" s="12"/>
      <c r="AV1914" s="12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12"/>
      <c r="BG1914" s="12"/>
      <c r="BH1914" s="12"/>
      <c r="BI1914" s="12"/>
      <c r="BJ1914" s="13"/>
      <c r="BK1914" s="13"/>
      <c r="BL1914" s="13"/>
      <c r="BM1914" s="13"/>
      <c r="BN1914" s="13"/>
    </row>
    <row r="1915" spans="1:66" x14ac:dyDescent="0.25">
      <c r="A1915" s="10"/>
      <c r="B1915" s="10"/>
      <c r="C1915" s="10"/>
      <c r="D1915" s="18"/>
      <c r="E1915" s="10"/>
      <c r="F1915" s="10"/>
      <c r="G1915" s="10"/>
      <c r="H1915" s="10"/>
      <c r="I1915" s="10"/>
      <c r="J1915" s="10"/>
      <c r="K1915" s="11"/>
      <c r="L1915" s="11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2"/>
      <c r="AS1915" s="12"/>
      <c r="AT1915" s="12"/>
      <c r="AU1915" s="12"/>
      <c r="AV1915" s="12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12"/>
      <c r="BI1915" s="12"/>
      <c r="BJ1915" s="13"/>
      <c r="BK1915" s="13"/>
      <c r="BL1915" s="13"/>
      <c r="BM1915" s="13"/>
      <c r="BN1915" s="13"/>
    </row>
    <row r="1916" spans="1:66" x14ac:dyDescent="0.25">
      <c r="A1916" s="10"/>
      <c r="B1916" s="10"/>
      <c r="C1916" s="10"/>
      <c r="D1916" s="18"/>
      <c r="E1916" s="10"/>
      <c r="F1916" s="10"/>
      <c r="G1916" s="10"/>
      <c r="H1916" s="10"/>
      <c r="I1916" s="10"/>
      <c r="J1916" s="10"/>
      <c r="K1916" s="11"/>
      <c r="L1916" s="11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2"/>
      <c r="AF1916" s="12"/>
      <c r="AG1916" s="12"/>
      <c r="AH1916" s="12"/>
      <c r="AI1916" s="12"/>
      <c r="AJ1916" s="12"/>
      <c r="AK1916" s="12"/>
      <c r="AL1916" s="12"/>
      <c r="AM1916" s="12"/>
      <c r="AN1916" s="12"/>
      <c r="AO1916" s="12"/>
      <c r="AP1916" s="12"/>
      <c r="AQ1916" s="12"/>
      <c r="AR1916" s="12"/>
      <c r="AS1916" s="12"/>
      <c r="AT1916" s="12"/>
      <c r="AU1916" s="12"/>
      <c r="AV1916" s="12"/>
      <c r="AW1916" s="12"/>
      <c r="AX1916" s="12"/>
      <c r="AY1916" s="12"/>
      <c r="AZ1916" s="12"/>
      <c r="BA1916" s="12"/>
      <c r="BB1916" s="12"/>
      <c r="BC1916" s="12"/>
      <c r="BD1916" s="12"/>
      <c r="BE1916" s="12"/>
      <c r="BF1916" s="12"/>
      <c r="BG1916" s="12"/>
      <c r="BH1916" s="12"/>
      <c r="BI1916" s="12"/>
      <c r="BJ1916" s="13"/>
      <c r="BK1916" s="13"/>
      <c r="BL1916" s="13"/>
      <c r="BM1916" s="13"/>
      <c r="BN1916" s="13"/>
    </row>
    <row r="1917" spans="1:66" x14ac:dyDescent="0.25">
      <c r="A1917" s="10"/>
      <c r="B1917" s="10"/>
      <c r="C1917" s="10"/>
      <c r="D1917" s="18"/>
      <c r="E1917" s="10"/>
      <c r="F1917" s="10"/>
      <c r="G1917" s="10"/>
      <c r="H1917" s="10"/>
      <c r="I1917" s="10"/>
      <c r="J1917" s="10"/>
      <c r="K1917" s="11"/>
      <c r="L1917" s="11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12"/>
      <c r="BI1917" s="12"/>
      <c r="BJ1917" s="13"/>
      <c r="BK1917" s="13"/>
      <c r="BL1917" s="13"/>
      <c r="BM1917" s="13"/>
      <c r="BN1917" s="13"/>
    </row>
    <row r="1918" spans="1:66" x14ac:dyDescent="0.25">
      <c r="A1918" s="10"/>
      <c r="B1918" s="10"/>
      <c r="C1918" s="10"/>
      <c r="D1918" s="18"/>
      <c r="E1918" s="10"/>
      <c r="F1918" s="10"/>
      <c r="G1918" s="10"/>
      <c r="H1918" s="10"/>
      <c r="I1918" s="10"/>
      <c r="J1918" s="10"/>
      <c r="K1918" s="11"/>
      <c r="L1918" s="11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12"/>
      <c r="AF1918" s="12"/>
      <c r="AG1918" s="12"/>
      <c r="AH1918" s="12"/>
      <c r="AI1918" s="12"/>
      <c r="AJ1918" s="12"/>
      <c r="AK1918" s="12"/>
      <c r="AL1918" s="12"/>
      <c r="AM1918" s="12"/>
      <c r="AN1918" s="12"/>
      <c r="AO1918" s="12"/>
      <c r="AP1918" s="12"/>
      <c r="AQ1918" s="12"/>
      <c r="AR1918" s="12"/>
      <c r="AS1918" s="12"/>
      <c r="AT1918" s="12"/>
      <c r="AU1918" s="12"/>
      <c r="AV1918" s="12"/>
      <c r="AW1918" s="12"/>
      <c r="AX1918" s="12"/>
      <c r="AY1918" s="12"/>
      <c r="AZ1918" s="12"/>
      <c r="BA1918" s="12"/>
      <c r="BB1918" s="12"/>
      <c r="BC1918" s="12"/>
      <c r="BD1918" s="12"/>
      <c r="BE1918" s="12"/>
      <c r="BF1918" s="12"/>
      <c r="BG1918" s="12"/>
      <c r="BH1918" s="12"/>
      <c r="BI1918" s="12"/>
      <c r="BJ1918" s="13"/>
      <c r="BK1918" s="13"/>
      <c r="BL1918" s="13"/>
      <c r="BM1918" s="13"/>
      <c r="BN1918" s="13"/>
    </row>
    <row r="1919" spans="1:66" x14ac:dyDescent="0.25">
      <c r="A1919" s="10"/>
      <c r="B1919" s="10"/>
      <c r="C1919" s="10"/>
      <c r="D1919" s="18"/>
      <c r="E1919" s="10"/>
      <c r="F1919" s="10"/>
      <c r="G1919" s="10"/>
      <c r="H1919" s="10"/>
      <c r="I1919" s="10"/>
      <c r="J1919" s="10"/>
      <c r="K1919" s="11"/>
      <c r="L1919" s="11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2"/>
      <c r="AS1919" s="12"/>
      <c r="AT1919" s="12"/>
      <c r="AU1919" s="12"/>
      <c r="AV1919" s="12"/>
      <c r="AW1919" s="12"/>
      <c r="AX1919" s="12"/>
      <c r="AY1919" s="12"/>
      <c r="AZ1919" s="12"/>
      <c r="BA1919" s="12"/>
      <c r="BB1919" s="12"/>
      <c r="BC1919" s="12"/>
      <c r="BD1919" s="12"/>
      <c r="BE1919" s="12"/>
      <c r="BF1919" s="12"/>
      <c r="BG1919" s="12"/>
      <c r="BH1919" s="12"/>
      <c r="BI1919" s="12"/>
      <c r="BJ1919" s="13"/>
      <c r="BK1919" s="13"/>
      <c r="BL1919" s="13"/>
      <c r="BM1919" s="13"/>
      <c r="BN1919" s="13"/>
    </row>
    <row r="1920" spans="1:66" x14ac:dyDescent="0.25">
      <c r="A1920" s="10"/>
      <c r="B1920" s="10"/>
      <c r="C1920" s="10"/>
      <c r="D1920" s="18"/>
      <c r="E1920" s="10"/>
      <c r="F1920" s="10"/>
      <c r="G1920" s="10"/>
      <c r="H1920" s="10"/>
      <c r="I1920" s="10"/>
      <c r="J1920" s="10"/>
      <c r="K1920" s="11"/>
      <c r="L1920" s="11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12"/>
      <c r="AG1920" s="12"/>
      <c r="AH1920" s="12"/>
      <c r="AI1920" s="12"/>
      <c r="AJ1920" s="12"/>
      <c r="AK1920" s="12"/>
      <c r="AL1920" s="12"/>
      <c r="AM1920" s="12"/>
      <c r="AN1920" s="12"/>
      <c r="AO1920" s="12"/>
      <c r="AP1920" s="12"/>
      <c r="AQ1920" s="12"/>
      <c r="AR1920" s="12"/>
      <c r="AS1920" s="12"/>
      <c r="AT1920" s="12"/>
      <c r="AU1920" s="12"/>
      <c r="AV1920" s="12"/>
      <c r="AW1920" s="12"/>
      <c r="AX1920" s="12"/>
      <c r="AY1920" s="12"/>
      <c r="AZ1920" s="12"/>
      <c r="BA1920" s="12"/>
      <c r="BB1920" s="12"/>
      <c r="BC1920" s="12"/>
      <c r="BD1920" s="12"/>
      <c r="BE1920" s="12"/>
      <c r="BF1920" s="12"/>
      <c r="BG1920" s="12"/>
      <c r="BH1920" s="12"/>
      <c r="BI1920" s="12"/>
      <c r="BJ1920" s="13"/>
      <c r="BK1920" s="13"/>
      <c r="BL1920" s="13"/>
      <c r="BM1920" s="13"/>
      <c r="BN1920" s="13"/>
    </row>
    <row r="1921" spans="1:66" x14ac:dyDescent="0.25">
      <c r="A1921" s="10"/>
      <c r="B1921" s="10"/>
      <c r="C1921" s="10"/>
      <c r="D1921" s="18"/>
      <c r="E1921" s="10"/>
      <c r="F1921" s="10"/>
      <c r="G1921" s="10"/>
      <c r="H1921" s="10"/>
      <c r="I1921" s="10"/>
      <c r="J1921" s="10"/>
      <c r="K1921" s="11"/>
      <c r="L1921" s="11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2"/>
      <c r="AS1921" s="12"/>
      <c r="AT1921" s="12"/>
      <c r="AU1921" s="12"/>
      <c r="AV1921" s="12"/>
      <c r="AW1921" s="12"/>
      <c r="AX1921" s="12"/>
      <c r="AY1921" s="12"/>
      <c r="AZ1921" s="12"/>
      <c r="BA1921" s="12"/>
      <c r="BB1921" s="12"/>
      <c r="BC1921" s="12"/>
      <c r="BD1921" s="12"/>
      <c r="BE1921" s="12"/>
      <c r="BF1921" s="12"/>
      <c r="BG1921" s="12"/>
      <c r="BH1921" s="12"/>
      <c r="BI1921" s="12"/>
      <c r="BJ1921" s="13"/>
      <c r="BK1921" s="13"/>
      <c r="BL1921" s="13"/>
      <c r="BM1921" s="13"/>
      <c r="BN1921" s="13"/>
    </row>
    <row r="1922" spans="1:66" x14ac:dyDescent="0.25">
      <c r="A1922" s="10"/>
      <c r="B1922" s="10"/>
      <c r="C1922" s="10"/>
      <c r="D1922" s="18"/>
      <c r="E1922" s="10"/>
      <c r="F1922" s="10"/>
      <c r="G1922" s="10"/>
      <c r="H1922" s="10"/>
      <c r="I1922" s="10"/>
      <c r="J1922" s="10"/>
      <c r="K1922" s="11"/>
      <c r="L1922" s="11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12"/>
      <c r="AF1922" s="12"/>
      <c r="AG1922" s="12"/>
      <c r="AH1922" s="12"/>
      <c r="AI1922" s="12"/>
      <c r="AJ1922" s="12"/>
      <c r="AK1922" s="12"/>
      <c r="AL1922" s="12"/>
      <c r="AM1922" s="12"/>
      <c r="AN1922" s="12"/>
      <c r="AO1922" s="12"/>
      <c r="AP1922" s="12"/>
      <c r="AQ1922" s="12"/>
      <c r="AR1922" s="12"/>
      <c r="AS1922" s="12"/>
      <c r="AT1922" s="12"/>
      <c r="AU1922" s="12"/>
      <c r="AV1922" s="12"/>
      <c r="AW1922" s="12"/>
      <c r="AX1922" s="12"/>
      <c r="AY1922" s="12"/>
      <c r="AZ1922" s="12"/>
      <c r="BA1922" s="12"/>
      <c r="BB1922" s="12"/>
      <c r="BC1922" s="12"/>
      <c r="BD1922" s="12"/>
      <c r="BE1922" s="12"/>
      <c r="BF1922" s="12"/>
      <c r="BG1922" s="12"/>
      <c r="BH1922" s="12"/>
      <c r="BI1922" s="12"/>
      <c r="BJ1922" s="13"/>
      <c r="BK1922" s="13"/>
      <c r="BL1922" s="13"/>
      <c r="BM1922" s="13"/>
      <c r="BN1922" s="13"/>
    </row>
    <row r="1923" spans="1:66" x14ac:dyDescent="0.25">
      <c r="A1923" s="10"/>
      <c r="B1923" s="10"/>
      <c r="C1923" s="10"/>
      <c r="D1923" s="18"/>
      <c r="E1923" s="10"/>
      <c r="F1923" s="10"/>
      <c r="G1923" s="10"/>
      <c r="H1923" s="10"/>
      <c r="I1923" s="10"/>
      <c r="J1923" s="10"/>
      <c r="K1923" s="11"/>
      <c r="L1923" s="11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2"/>
      <c r="AS1923" s="12"/>
      <c r="AT1923" s="12"/>
      <c r="AU1923" s="12"/>
      <c r="AV1923" s="12"/>
      <c r="AW1923" s="12"/>
      <c r="AX1923" s="12"/>
      <c r="AY1923" s="12"/>
      <c r="AZ1923" s="12"/>
      <c r="BA1923" s="12"/>
      <c r="BB1923" s="12"/>
      <c r="BC1923" s="12"/>
      <c r="BD1923" s="12"/>
      <c r="BE1923" s="12"/>
      <c r="BF1923" s="12"/>
      <c r="BG1923" s="12"/>
      <c r="BH1923" s="12"/>
      <c r="BI1923" s="12"/>
      <c r="BJ1923" s="13"/>
      <c r="BK1923" s="13"/>
      <c r="BL1923" s="13"/>
      <c r="BM1923" s="13"/>
      <c r="BN1923" s="13"/>
    </row>
    <row r="1924" spans="1:66" x14ac:dyDescent="0.25">
      <c r="A1924" s="10"/>
      <c r="B1924" s="10"/>
      <c r="C1924" s="10"/>
      <c r="D1924" s="18"/>
      <c r="E1924" s="10"/>
      <c r="F1924" s="10"/>
      <c r="G1924" s="10"/>
      <c r="H1924" s="10"/>
      <c r="I1924" s="10"/>
      <c r="J1924" s="10"/>
      <c r="K1924" s="11"/>
      <c r="L1924" s="11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12"/>
      <c r="AF1924" s="12"/>
      <c r="AG1924" s="12"/>
      <c r="AH1924" s="12"/>
      <c r="AI1924" s="12"/>
      <c r="AJ1924" s="12"/>
      <c r="AK1924" s="12"/>
      <c r="AL1924" s="12"/>
      <c r="AM1924" s="12"/>
      <c r="AN1924" s="12"/>
      <c r="AO1924" s="12"/>
      <c r="AP1924" s="12"/>
      <c r="AQ1924" s="12"/>
      <c r="AR1924" s="12"/>
      <c r="AS1924" s="12"/>
      <c r="AT1924" s="12"/>
      <c r="AU1924" s="12"/>
      <c r="AV1924" s="12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12"/>
      <c r="BG1924" s="12"/>
      <c r="BH1924" s="12"/>
      <c r="BI1924" s="12"/>
      <c r="BJ1924" s="13"/>
      <c r="BK1924" s="13"/>
      <c r="BL1924" s="13"/>
      <c r="BM1924" s="13"/>
      <c r="BN1924" s="13"/>
    </row>
    <row r="1925" spans="1:66" x14ac:dyDescent="0.25">
      <c r="A1925" s="10"/>
      <c r="B1925" s="10"/>
      <c r="C1925" s="10"/>
      <c r="D1925" s="18"/>
      <c r="E1925" s="10"/>
      <c r="F1925" s="10"/>
      <c r="G1925" s="10"/>
      <c r="H1925" s="10"/>
      <c r="I1925" s="10"/>
      <c r="J1925" s="10"/>
      <c r="K1925" s="11"/>
      <c r="L1925" s="11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2"/>
      <c r="AS1925" s="12"/>
      <c r="AT1925" s="12"/>
      <c r="AU1925" s="12"/>
      <c r="AV1925" s="12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12"/>
      <c r="BG1925" s="12"/>
      <c r="BH1925" s="12"/>
      <c r="BI1925" s="12"/>
      <c r="BJ1925" s="13"/>
      <c r="BK1925" s="13"/>
      <c r="BL1925" s="13"/>
      <c r="BM1925" s="13"/>
      <c r="BN1925" s="13"/>
    </row>
    <row r="1926" spans="1:66" x14ac:dyDescent="0.25">
      <c r="A1926" s="10"/>
      <c r="B1926" s="10"/>
      <c r="C1926" s="10"/>
      <c r="D1926" s="18"/>
      <c r="E1926" s="10"/>
      <c r="F1926" s="10"/>
      <c r="G1926" s="10"/>
      <c r="H1926" s="10"/>
      <c r="I1926" s="10"/>
      <c r="J1926" s="10"/>
      <c r="K1926" s="11"/>
      <c r="L1926" s="11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12"/>
      <c r="AF1926" s="12"/>
      <c r="AG1926" s="12"/>
      <c r="AH1926" s="12"/>
      <c r="AI1926" s="12"/>
      <c r="AJ1926" s="12"/>
      <c r="AK1926" s="12"/>
      <c r="AL1926" s="12"/>
      <c r="AM1926" s="12"/>
      <c r="AN1926" s="12"/>
      <c r="AO1926" s="12"/>
      <c r="AP1926" s="12"/>
      <c r="AQ1926" s="12"/>
      <c r="AR1926" s="12"/>
      <c r="AS1926" s="12"/>
      <c r="AT1926" s="12"/>
      <c r="AU1926" s="12"/>
      <c r="AV1926" s="12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12"/>
      <c r="BG1926" s="12"/>
      <c r="BH1926" s="12"/>
      <c r="BI1926" s="12"/>
      <c r="BJ1926" s="13"/>
      <c r="BK1926" s="13"/>
      <c r="BL1926" s="13"/>
      <c r="BM1926" s="13"/>
      <c r="BN1926" s="13"/>
    </row>
    <row r="1927" spans="1:66" x14ac:dyDescent="0.25">
      <c r="A1927" s="10"/>
      <c r="B1927" s="10"/>
      <c r="C1927" s="10"/>
      <c r="D1927" s="18"/>
      <c r="E1927" s="10"/>
      <c r="F1927" s="10"/>
      <c r="G1927" s="10"/>
      <c r="H1927" s="10"/>
      <c r="I1927" s="10"/>
      <c r="J1927" s="10"/>
      <c r="K1927" s="11"/>
      <c r="L1927" s="11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2"/>
      <c r="AS1927" s="12"/>
      <c r="AT1927" s="12"/>
      <c r="AU1927" s="12"/>
      <c r="AV1927" s="12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12"/>
      <c r="BG1927" s="12"/>
      <c r="BH1927" s="12"/>
      <c r="BI1927" s="12"/>
      <c r="BJ1927" s="13"/>
      <c r="BK1927" s="13"/>
      <c r="BL1927" s="13"/>
      <c r="BM1927" s="13"/>
      <c r="BN1927" s="13"/>
    </row>
    <row r="1928" spans="1:66" x14ac:dyDescent="0.25">
      <c r="A1928" s="10"/>
      <c r="B1928" s="10"/>
      <c r="C1928" s="10"/>
      <c r="D1928" s="18"/>
      <c r="E1928" s="10"/>
      <c r="F1928" s="10"/>
      <c r="G1928" s="10"/>
      <c r="H1928" s="10"/>
      <c r="I1928" s="10"/>
      <c r="J1928" s="10"/>
      <c r="K1928" s="11"/>
      <c r="L1928" s="11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12"/>
      <c r="AG1928" s="12"/>
      <c r="AH1928" s="12"/>
      <c r="AI1928" s="12"/>
      <c r="AJ1928" s="12"/>
      <c r="AK1928" s="12"/>
      <c r="AL1928" s="12"/>
      <c r="AM1928" s="12"/>
      <c r="AN1928" s="12"/>
      <c r="AO1928" s="12"/>
      <c r="AP1928" s="12"/>
      <c r="AQ1928" s="12"/>
      <c r="AR1928" s="12"/>
      <c r="AS1928" s="12"/>
      <c r="AT1928" s="12"/>
      <c r="AU1928" s="12"/>
      <c r="AV1928" s="12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12"/>
      <c r="BG1928" s="12"/>
      <c r="BH1928" s="12"/>
      <c r="BI1928" s="12"/>
      <c r="BJ1928" s="13"/>
      <c r="BK1928" s="13"/>
      <c r="BL1928" s="13"/>
      <c r="BM1928" s="13"/>
      <c r="BN1928" s="13"/>
    </row>
    <row r="1929" spans="1:66" x14ac:dyDescent="0.25">
      <c r="A1929" s="10"/>
      <c r="B1929" s="10"/>
      <c r="C1929" s="10"/>
      <c r="D1929" s="18"/>
      <c r="E1929" s="10"/>
      <c r="F1929" s="10"/>
      <c r="G1929" s="10"/>
      <c r="H1929" s="10"/>
      <c r="I1929" s="10"/>
      <c r="J1929" s="10"/>
      <c r="K1929" s="11"/>
      <c r="L1929" s="11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2"/>
      <c r="AS1929" s="12"/>
      <c r="AT1929" s="12"/>
      <c r="AU1929" s="12"/>
      <c r="AV1929" s="12"/>
      <c r="AW1929" s="12"/>
      <c r="AX1929" s="12"/>
      <c r="AY1929" s="12"/>
      <c r="AZ1929" s="12"/>
      <c r="BA1929" s="12"/>
      <c r="BB1929" s="12"/>
      <c r="BC1929" s="12"/>
      <c r="BD1929" s="12"/>
      <c r="BE1929" s="12"/>
      <c r="BF1929" s="12"/>
      <c r="BG1929" s="12"/>
      <c r="BH1929" s="12"/>
      <c r="BI1929" s="12"/>
      <c r="BJ1929" s="13"/>
      <c r="BK1929" s="13"/>
      <c r="BL1929" s="13"/>
      <c r="BM1929" s="13"/>
      <c r="BN1929" s="13"/>
    </row>
    <row r="1930" spans="1:66" x14ac:dyDescent="0.25">
      <c r="A1930" s="10"/>
      <c r="B1930" s="10"/>
      <c r="C1930" s="10"/>
      <c r="D1930" s="18"/>
      <c r="E1930" s="10"/>
      <c r="F1930" s="10"/>
      <c r="G1930" s="10"/>
      <c r="H1930" s="10"/>
      <c r="I1930" s="10"/>
      <c r="J1930" s="10"/>
      <c r="K1930" s="11"/>
      <c r="L1930" s="11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12"/>
      <c r="AF1930" s="12"/>
      <c r="AG1930" s="12"/>
      <c r="AH1930" s="12"/>
      <c r="AI1930" s="12"/>
      <c r="AJ1930" s="12"/>
      <c r="AK1930" s="12"/>
      <c r="AL1930" s="12"/>
      <c r="AM1930" s="12"/>
      <c r="AN1930" s="12"/>
      <c r="AO1930" s="12"/>
      <c r="AP1930" s="12"/>
      <c r="AQ1930" s="12"/>
      <c r="AR1930" s="12"/>
      <c r="AS1930" s="12"/>
      <c r="AT1930" s="12"/>
      <c r="AU1930" s="12"/>
      <c r="AV1930" s="12"/>
      <c r="AW1930" s="12"/>
      <c r="AX1930" s="12"/>
      <c r="AY1930" s="12"/>
      <c r="AZ1930" s="12"/>
      <c r="BA1930" s="12"/>
      <c r="BB1930" s="12"/>
      <c r="BC1930" s="12"/>
      <c r="BD1930" s="12"/>
      <c r="BE1930" s="12"/>
      <c r="BF1930" s="12"/>
      <c r="BG1930" s="12"/>
      <c r="BH1930" s="12"/>
      <c r="BI1930" s="12"/>
      <c r="BJ1930" s="13"/>
      <c r="BK1930" s="13"/>
      <c r="BL1930" s="13"/>
      <c r="BM1930" s="13"/>
      <c r="BN1930" s="13"/>
    </row>
    <row r="1931" spans="1:66" x14ac:dyDescent="0.25">
      <c r="A1931" s="10"/>
      <c r="B1931" s="10"/>
      <c r="C1931" s="10"/>
      <c r="D1931" s="18"/>
      <c r="E1931" s="10"/>
      <c r="F1931" s="10"/>
      <c r="G1931" s="10"/>
      <c r="H1931" s="10"/>
      <c r="I1931" s="10"/>
      <c r="J1931" s="10"/>
      <c r="K1931" s="11"/>
      <c r="L1931" s="11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2"/>
      <c r="AS1931" s="12"/>
      <c r="AT1931" s="12"/>
      <c r="AU1931" s="12"/>
      <c r="AV1931" s="12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12"/>
      <c r="BG1931" s="12"/>
      <c r="BH1931" s="12"/>
      <c r="BI1931" s="12"/>
      <c r="BJ1931" s="13"/>
      <c r="BK1931" s="13"/>
      <c r="BL1931" s="13"/>
      <c r="BM1931" s="13"/>
      <c r="BN1931" s="13"/>
    </row>
    <row r="1932" spans="1:66" x14ac:dyDescent="0.25">
      <c r="A1932" s="10"/>
      <c r="B1932" s="10"/>
      <c r="C1932" s="10"/>
      <c r="D1932" s="18"/>
      <c r="E1932" s="10"/>
      <c r="F1932" s="10"/>
      <c r="G1932" s="10"/>
      <c r="H1932" s="10"/>
      <c r="I1932" s="10"/>
      <c r="J1932" s="10"/>
      <c r="K1932" s="11"/>
      <c r="L1932" s="11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  <c r="AE1932" s="12"/>
      <c r="AF1932" s="12"/>
      <c r="AG1932" s="12"/>
      <c r="AH1932" s="12"/>
      <c r="AI1932" s="12"/>
      <c r="AJ1932" s="12"/>
      <c r="AK1932" s="12"/>
      <c r="AL1932" s="12"/>
      <c r="AM1932" s="12"/>
      <c r="AN1932" s="12"/>
      <c r="AO1932" s="12"/>
      <c r="AP1932" s="12"/>
      <c r="AQ1932" s="12"/>
      <c r="AR1932" s="12"/>
      <c r="AS1932" s="12"/>
      <c r="AT1932" s="12"/>
      <c r="AU1932" s="12"/>
      <c r="AV1932" s="12"/>
      <c r="AW1932" s="12"/>
      <c r="AX1932" s="12"/>
      <c r="AY1932" s="12"/>
      <c r="AZ1932" s="12"/>
      <c r="BA1932" s="12"/>
      <c r="BB1932" s="12"/>
      <c r="BC1932" s="12"/>
      <c r="BD1932" s="12"/>
      <c r="BE1932" s="12"/>
      <c r="BF1932" s="12"/>
      <c r="BG1932" s="12"/>
      <c r="BH1932" s="12"/>
      <c r="BI1932" s="12"/>
      <c r="BJ1932" s="13"/>
      <c r="BK1932" s="13"/>
      <c r="BL1932" s="13"/>
      <c r="BM1932" s="13"/>
      <c r="BN1932" s="13"/>
    </row>
    <row r="1933" spans="1:66" x14ac:dyDescent="0.25">
      <c r="A1933" s="10"/>
      <c r="B1933" s="10"/>
      <c r="C1933" s="10"/>
      <c r="D1933" s="18"/>
      <c r="E1933" s="10"/>
      <c r="F1933" s="10"/>
      <c r="G1933" s="10"/>
      <c r="H1933" s="10"/>
      <c r="I1933" s="10"/>
      <c r="J1933" s="10"/>
      <c r="K1933" s="11"/>
      <c r="L1933" s="11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2"/>
      <c r="AS1933" s="12"/>
      <c r="AT1933" s="12"/>
      <c r="AU1933" s="12"/>
      <c r="AV1933" s="12"/>
      <c r="AW1933" s="12"/>
      <c r="AX1933" s="12"/>
      <c r="AY1933" s="12"/>
      <c r="AZ1933" s="12"/>
      <c r="BA1933" s="12"/>
      <c r="BB1933" s="12"/>
      <c r="BC1933" s="12"/>
      <c r="BD1933" s="12"/>
      <c r="BE1933" s="12"/>
      <c r="BF1933" s="12"/>
      <c r="BG1933" s="12"/>
      <c r="BH1933" s="12"/>
      <c r="BI1933" s="12"/>
      <c r="BJ1933" s="13"/>
      <c r="BK1933" s="13"/>
      <c r="BL1933" s="13"/>
      <c r="BM1933" s="13"/>
      <c r="BN1933" s="13"/>
    </row>
    <row r="1934" spans="1:66" x14ac:dyDescent="0.25">
      <c r="A1934" s="10"/>
      <c r="B1934" s="10"/>
      <c r="C1934" s="10"/>
      <c r="D1934" s="18"/>
      <c r="E1934" s="10"/>
      <c r="F1934" s="10"/>
      <c r="G1934" s="10"/>
      <c r="H1934" s="10"/>
      <c r="I1934" s="10"/>
      <c r="J1934" s="10"/>
      <c r="K1934" s="11"/>
      <c r="L1934" s="11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/>
      <c r="AH1934" s="12"/>
      <c r="AI1934" s="12"/>
      <c r="AJ1934" s="12"/>
      <c r="AK1934" s="12"/>
      <c r="AL1934" s="12"/>
      <c r="AM1934" s="12"/>
      <c r="AN1934" s="12"/>
      <c r="AO1934" s="12"/>
      <c r="AP1934" s="12"/>
      <c r="AQ1934" s="12"/>
      <c r="AR1934" s="12"/>
      <c r="AS1934" s="12"/>
      <c r="AT1934" s="12"/>
      <c r="AU1934" s="12"/>
      <c r="AV1934" s="12"/>
      <c r="AW1934" s="12"/>
      <c r="AX1934" s="12"/>
      <c r="AY1934" s="12"/>
      <c r="AZ1934" s="12"/>
      <c r="BA1934" s="12"/>
      <c r="BB1934" s="12"/>
      <c r="BC1934" s="12"/>
      <c r="BD1934" s="12"/>
      <c r="BE1934" s="12"/>
      <c r="BF1934" s="12"/>
      <c r="BG1934" s="12"/>
      <c r="BH1934" s="12"/>
      <c r="BI1934" s="12"/>
      <c r="BJ1934" s="13"/>
      <c r="BK1934" s="13"/>
      <c r="BL1934" s="13"/>
      <c r="BM1934" s="13"/>
      <c r="BN1934" s="13"/>
    </row>
    <row r="1935" spans="1:66" x14ac:dyDescent="0.25">
      <c r="A1935" s="10"/>
      <c r="B1935" s="10"/>
      <c r="C1935" s="10"/>
      <c r="D1935" s="18"/>
      <c r="E1935" s="10"/>
      <c r="F1935" s="10"/>
      <c r="G1935" s="10"/>
      <c r="H1935" s="10"/>
      <c r="I1935" s="10"/>
      <c r="J1935" s="10"/>
      <c r="K1935" s="11"/>
      <c r="L1935" s="11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2"/>
      <c r="AS1935" s="12"/>
      <c r="AT1935" s="12"/>
      <c r="AU1935" s="12"/>
      <c r="AV1935" s="12"/>
      <c r="AW1935" s="12"/>
      <c r="AX1935" s="12"/>
      <c r="AY1935" s="12"/>
      <c r="AZ1935" s="12"/>
      <c r="BA1935" s="12"/>
      <c r="BB1935" s="12"/>
      <c r="BC1935" s="12"/>
      <c r="BD1935" s="12"/>
      <c r="BE1935" s="12"/>
      <c r="BF1935" s="12"/>
      <c r="BG1935" s="12"/>
      <c r="BH1935" s="12"/>
      <c r="BI1935" s="12"/>
      <c r="BJ1935" s="13"/>
      <c r="BK1935" s="13"/>
      <c r="BL1935" s="13"/>
      <c r="BM1935" s="13"/>
      <c r="BN1935" s="13"/>
    </row>
    <row r="1936" spans="1:66" x14ac:dyDescent="0.25">
      <c r="A1936" s="10"/>
      <c r="B1936" s="10"/>
      <c r="C1936" s="10"/>
      <c r="D1936" s="18"/>
      <c r="E1936" s="10"/>
      <c r="F1936" s="10"/>
      <c r="G1936" s="10"/>
      <c r="H1936" s="10"/>
      <c r="I1936" s="10"/>
      <c r="J1936" s="10"/>
      <c r="K1936" s="11"/>
      <c r="L1936" s="11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/>
      <c r="AH1936" s="12"/>
      <c r="AI1936" s="12"/>
      <c r="AJ1936" s="12"/>
      <c r="AK1936" s="12"/>
      <c r="AL1936" s="12"/>
      <c r="AM1936" s="12"/>
      <c r="AN1936" s="12"/>
      <c r="AO1936" s="12"/>
      <c r="AP1936" s="12"/>
      <c r="AQ1936" s="12"/>
      <c r="AR1936" s="12"/>
      <c r="AS1936" s="12"/>
      <c r="AT1936" s="12"/>
      <c r="AU1936" s="12"/>
      <c r="AV1936" s="12"/>
      <c r="AW1936" s="12"/>
      <c r="AX1936" s="12"/>
      <c r="AY1936" s="12"/>
      <c r="AZ1936" s="12"/>
      <c r="BA1936" s="12"/>
      <c r="BB1936" s="12"/>
      <c r="BC1936" s="12"/>
      <c r="BD1936" s="12"/>
      <c r="BE1936" s="12"/>
      <c r="BF1936" s="12"/>
      <c r="BG1936" s="12"/>
      <c r="BH1936" s="12"/>
      <c r="BI1936" s="12"/>
      <c r="BJ1936" s="13"/>
      <c r="BK1936" s="13"/>
      <c r="BL1936" s="13"/>
      <c r="BM1936" s="13"/>
      <c r="BN1936" s="13"/>
    </row>
    <row r="1937" spans="1:66" x14ac:dyDescent="0.25">
      <c r="A1937" s="10"/>
      <c r="B1937" s="10"/>
      <c r="C1937" s="10"/>
      <c r="D1937" s="18"/>
      <c r="E1937" s="10"/>
      <c r="F1937" s="10"/>
      <c r="G1937" s="10"/>
      <c r="H1937" s="10"/>
      <c r="I1937" s="10"/>
      <c r="J1937" s="10"/>
      <c r="K1937" s="11"/>
      <c r="L1937" s="11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2"/>
      <c r="AS1937" s="12"/>
      <c r="AT1937" s="12"/>
      <c r="AU1937" s="12"/>
      <c r="AV1937" s="12"/>
      <c r="AW1937" s="12"/>
      <c r="AX1937" s="12"/>
      <c r="AY1937" s="12"/>
      <c r="AZ1937" s="12"/>
      <c r="BA1937" s="12"/>
      <c r="BB1937" s="12"/>
      <c r="BC1937" s="12"/>
      <c r="BD1937" s="12"/>
      <c r="BE1937" s="12"/>
      <c r="BF1937" s="12"/>
      <c r="BG1937" s="12"/>
      <c r="BH1937" s="12"/>
      <c r="BI1937" s="12"/>
      <c r="BJ1937" s="13"/>
      <c r="BK1937" s="13"/>
      <c r="BL1937" s="13"/>
      <c r="BM1937" s="13"/>
      <c r="BN1937" s="13"/>
    </row>
    <row r="1938" spans="1:66" x14ac:dyDescent="0.25">
      <c r="A1938" s="10"/>
      <c r="B1938" s="10"/>
      <c r="C1938" s="10"/>
      <c r="D1938" s="18"/>
      <c r="E1938" s="10"/>
      <c r="F1938" s="10"/>
      <c r="G1938" s="10"/>
      <c r="H1938" s="10"/>
      <c r="I1938" s="10"/>
      <c r="J1938" s="10"/>
      <c r="K1938" s="11"/>
      <c r="L1938" s="11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  <c r="AP1938" s="12"/>
      <c r="AQ1938" s="12"/>
      <c r="AR1938" s="12"/>
      <c r="AS1938" s="12"/>
      <c r="AT1938" s="12"/>
      <c r="AU1938" s="12"/>
      <c r="AV1938" s="12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12"/>
      <c r="BG1938" s="12"/>
      <c r="BH1938" s="12"/>
      <c r="BI1938" s="12"/>
      <c r="BJ1938" s="13"/>
      <c r="BK1938" s="13"/>
      <c r="BL1938" s="13"/>
      <c r="BM1938" s="13"/>
      <c r="BN1938" s="13"/>
    </row>
    <row r="1939" spans="1:66" x14ac:dyDescent="0.25">
      <c r="A1939" s="10"/>
      <c r="B1939" s="10"/>
      <c r="C1939" s="10"/>
      <c r="D1939" s="18"/>
      <c r="E1939" s="10"/>
      <c r="F1939" s="10"/>
      <c r="G1939" s="10"/>
      <c r="H1939" s="10"/>
      <c r="I1939" s="10"/>
      <c r="J1939" s="10"/>
      <c r="K1939" s="11"/>
      <c r="L1939" s="11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2"/>
      <c r="AS1939" s="12"/>
      <c r="AT1939" s="12"/>
      <c r="AU1939" s="12"/>
      <c r="AV1939" s="12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12"/>
      <c r="BG1939" s="12"/>
      <c r="BH1939" s="12"/>
      <c r="BI1939" s="12"/>
      <c r="BJ1939" s="13"/>
      <c r="BK1939" s="13"/>
      <c r="BL1939" s="13"/>
      <c r="BM1939" s="13"/>
      <c r="BN1939" s="13"/>
    </row>
    <row r="1940" spans="1:66" x14ac:dyDescent="0.25">
      <c r="A1940" s="10"/>
      <c r="B1940" s="10"/>
      <c r="C1940" s="10"/>
      <c r="D1940" s="18"/>
      <c r="E1940" s="10"/>
      <c r="F1940" s="10"/>
      <c r="G1940" s="10"/>
      <c r="H1940" s="10"/>
      <c r="I1940" s="10"/>
      <c r="J1940" s="10"/>
      <c r="K1940" s="11"/>
      <c r="L1940" s="11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/>
      <c r="AH1940" s="12"/>
      <c r="AI1940" s="12"/>
      <c r="AJ1940" s="12"/>
      <c r="AK1940" s="12"/>
      <c r="AL1940" s="12"/>
      <c r="AM1940" s="12"/>
      <c r="AN1940" s="12"/>
      <c r="AO1940" s="12"/>
      <c r="AP1940" s="12"/>
      <c r="AQ1940" s="12"/>
      <c r="AR1940" s="12"/>
      <c r="AS1940" s="12"/>
      <c r="AT1940" s="12"/>
      <c r="AU1940" s="12"/>
      <c r="AV1940" s="12"/>
      <c r="AW1940" s="12"/>
      <c r="AX1940" s="12"/>
      <c r="AY1940" s="12"/>
      <c r="AZ1940" s="12"/>
      <c r="BA1940" s="12"/>
      <c r="BB1940" s="12"/>
      <c r="BC1940" s="12"/>
      <c r="BD1940" s="12"/>
      <c r="BE1940" s="12"/>
      <c r="BF1940" s="12"/>
      <c r="BG1940" s="12"/>
      <c r="BH1940" s="12"/>
      <c r="BI1940" s="12"/>
      <c r="BJ1940" s="13"/>
      <c r="BK1940" s="13"/>
      <c r="BL1940" s="13"/>
      <c r="BM1940" s="13"/>
      <c r="BN1940" s="13"/>
    </row>
    <row r="1941" spans="1:66" x14ac:dyDescent="0.25">
      <c r="A1941" s="10"/>
      <c r="B1941" s="10"/>
      <c r="C1941" s="10"/>
      <c r="D1941" s="18"/>
      <c r="E1941" s="10"/>
      <c r="F1941" s="10"/>
      <c r="G1941" s="10"/>
      <c r="H1941" s="10"/>
      <c r="I1941" s="10"/>
      <c r="J1941" s="10"/>
      <c r="K1941" s="11"/>
      <c r="L1941" s="11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2"/>
      <c r="AS1941" s="12"/>
      <c r="AT1941" s="12"/>
      <c r="AU1941" s="12"/>
      <c r="AV1941" s="12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12"/>
      <c r="BG1941" s="12"/>
      <c r="BH1941" s="12"/>
      <c r="BI1941" s="12"/>
      <c r="BJ1941" s="13"/>
      <c r="BK1941" s="13"/>
      <c r="BL1941" s="13"/>
      <c r="BM1941" s="13"/>
      <c r="BN1941" s="13"/>
    </row>
    <row r="1942" spans="1:66" x14ac:dyDescent="0.25">
      <c r="A1942" s="10"/>
      <c r="B1942" s="10"/>
      <c r="C1942" s="10"/>
      <c r="D1942" s="18"/>
      <c r="E1942" s="10"/>
      <c r="F1942" s="10"/>
      <c r="G1942" s="10"/>
      <c r="H1942" s="10"/>
      <c r="I1942" s="10"/>
      <c r="J1942" s="10"/>
      <c r="K1942" s="11"/>
      <c r="L1942" s="11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12"/>
      <c r="AH1942" s="12"/>
      <c r="AI1942" s="12"/>
      <c r="AJ1942" s="12"/>
      <c r="AK1942" s="12"/>
      <c r="AL1942" s="12"/>
      <c r="AM1942" s="12"/>
      <c r="AN1942" s="12"/>
      <c r="AO1942" s="12"/>
      <c r="AP1942" s="12"/>
      <c r="AQ1942" s="12"/>
      <c r="AR1942" s="12"/>
      <c r="AS1942" s="12"/>
      <c r="AT1942" s="12"/>
      <c r="AU1942" s="12"/>
      <c r="AV1942" s="12"/>
      <c r="AW1942" s="12"/>
      <c r="AX1942" s="12"/>
      <c r="AY1942" s="12"/>
      <c r="AZ1942" s="12"/>
      <c r="BA1942" s="12"/>
      <c r="BB1942" s="12"/>
      <c r="BC1942" s="12"/>
      <c r="BD1942" s="12"/>
      <c r="BE1942" s="12"/>
      <c r="BF1942" s="12"/>
      <c r="BG1942" s="12"/>
      <c r="BH1942" s="12"/>
      <c r="BI1942" s="12"/>
      <c r="BJ1942" s="13"/>
      <c r="BK1942" s="13"/>
      <c r="BL1942" s="13"/>
      <c r="BM1942" s="13"/>
      <c r="BN1942" s="13"/>
    </row>
    <row r="1943" spans="1:66" x14ac:dyDescent="0.25">
      <c r="A1943" s="10"/>
      <c r="B1943" s="10"/>
      <c r="C1943" s="10"/>
      <c r="D1943" s="18"/>
      <c r="E1943" s="10"/>
      <c r="F1943" s="10"/>
      <c r="G1943" s="10"/>
      <c r="H1943" s="10"/>
      <c r="I1943" s="10"/>
      <c r="J1943" s="10"/>
      <c r="K1943" s="11"/>
      <c r="L1943" s="11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2"/>
      <c r="AS1943" s="12"/>
      <c r="AT1943" s="12"/>
      <c r="AU1943" s="12"/>
      <c r="AV1943" s="12"/>
      <c r="AW1943" s="12"/>
      <c r="AX1943" s="12"/>
      <c r="AY1943" s="12"/>
      <c r="AZ1943" s="12"/>
      <c r="BA1943" s="12"/>
      <c r="BB1943" s="12"/>
      <c r="BC1943" s="12"/>
      <c r="BD1943" s="12"/>
      <c r="BE1943" s="12"/>
      <c r="BF1943" s="12"/>
      <c r="BG1943" s="12"/>
      <c r="BH1943" s="12"/>
      <c r="BI1943" s="12"/>
      <c r="BJ1943" s="13"/>
      <c r="BK1943" s="13"/>
      <c r="BL1943" s="13"/>
      <c r="BM1943" s="13"/>
      <c r="BN1943" s="13"/>
    </row>
    <row r="1944" spans="1:66" x14ac:dyDescent="0.25">
      <c r="A1944" s="10"/>
      <c r="B1944" s="10"/>
      <c r="C1944" s="10"/>
      <c r="D1944" s="18"/>
      <c r="E1944" s="10"/>
      <c r="F1944" s="10"/>
      <c r="G1944" s="10"/>
      <c r="H1944" s="10"/>
      <c r="I1944" s="10"/>
      <c r="J1944" s="10"/>
      <c r="K1944" s="11"/>
      <c r="L1944" s="11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  <c r="AE1944" s="12"/>
      <c r="AF1944" s="12"/>
      <c r="AG1944" s="12"/>
      <c r="AH1944" s="12"/>
      <c r="AI1944" s="12"/>
      <c r="AJ1944" s="12"/>
      <c r="AK1944" s="12"/>
      <c r="AL1944" s="12"/>
      <c r="AM1944" s="12"/>
      <c r="AN1944" s="12"/>
      <c r="AO1944" s="12"/>
      <c r="AP1944" s="12"/>
      <c r="AQ1944" s="12"/>
      <c r="AR1944" s="12"/>
      <c r="AS1944" s="12"/>
      <c r="AT1944" s="12"/>
      <c r="AU1944" s="12"/>
      <c r="AV1944" s="12"/>
      <c r="AW1944" s="12"/>
      <c r="AX1944" s="12"/>
      <c r="AY1944" s="12"/>
      <c r="AZ1944" s="12"/>
      <c r="BA1944" s="12"/>
      <c r="BB1944" s="12"/>
      <c r="BC1944" s="12"/>
      <c r="BD1944" s="12"/>
      <c r="BE1944" s="12"/>
      <c r="BF1944" s="12"/>
      <c r="BG1944" s="12"/>
      <c r="BH1944" s="12"/>
      <c r="BI1944" s="12"/>
      <c r="BJ1944" s="13"/>
      <c r="BK1944" s="13"/>
      <c r="BL1944" s="13"/>
      <c r="BM1944" s="13"/>
      <c r="BN1944" s="13"/>
    </row>
    <row r="1945" spans="1:66" x14ac:dyDescent="0.25">
      <c r="A1945" s="10"/>
      <c r="B1945" s="10"/>
      <c r="C1945" s="10"/>
      <c r="D1945" s="18"/>
      <c r="E1945" s="10"/>
      <c r="F1945" s="10"/>
      <c r="G1945" s="10"/>
      <c r="H1945" s="10"/>
      <c r="I1945" s="10"/>
      <c r="J1945" s="10"/>
      <c r="K1945" s="11"/>
      <c r="L1945" s="11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2"/>
      <c r="AS1945" s="12"/>
      <c r="AT1945" s="12"/>
      <c r="AU1945" s="12"/>
      <c r="AV1945" s="12"/>
      <c r="AW1945" s="12"/>
      <c r="AX1945" s="12"/>
      <c r="AY1945" s="12"/>
      <c r="AZ1945" s="12"/>
      <c r="BA1945" s="12"/>
      <c r="BB1945" s="12"/>
      <c r="BC1945" s="12"/>
      <c r="BD1945" s="12"/>
      <c r="BE1945" s="12"/>
      <c r="BF1945" s="12"/>
      <c r="BG1945" s="12"/>
      <c r="BH1945" s="12"/>
      <c r="BI1945" s="12"/>
      <c r="BJ1945" s="13"/>
      <c r="BK1945" s="13"/>
      <c r="BL1945" s="13"/>
      <c r="BM1945" s="13"/>
      <c r="BN1945" s="13"/>
    </row>
    <row r="1946" spans="1:66" x14ac:dyDescent="0.25">
      <c r="A1946" s="10"/>
      <c r="B1946" s="10"/>
      <c r="C1946" s="10"/>
      <c r="D1946" s="18"/>
      <c r="E1946" s="10"/>
      <c r="F1946" s="10"/>
      <c r="G1946" s="10"/>
      <c r="H1946" s="10"/>
      <c r="I1946" s="10"/>
      <c r="J1946" s="10"/>
      <c r="K1946" s="11"/>
      <c r="L1946" s="11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  <c r="AE1946" s="12"/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  <c r="AP1946" s="12"/>
      <c r="AQ1946" s="12"/>
      <c r="AR1946" s="12"/>
      <c r="AS1946" s="12"/>
      <c r="AT1946" s="12"/>
      <c r="AU1946" s="12"/>
      <c r="AV1946" s="12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12"/>
      <c r="BG1946" s="12"/>
      <c r="BH1946" s="12"/>
      <c r="BI1946" s="12"/>
      <c r="BJ1946" s="13"/>
      <c r="BK1946" s="13"/>
      <c r="BL1946" s="13"/>
      <c r="BM1946" s="13"/>
      <c r="BN1946" s="13"/>
    </row>
    <row r="1947" spans="1:66" x14ac:dyDescent="0.25">
      <c r="A1947" s="10"/>
      <c r="B1947" s="10"/>
      <c r="C1947" s="10"/>
      <c r="D1947" s="18"/>
      <c r="E1947" s="10"/>
      <c r="F1947" s="10"/>
      <c r="G1947" s="10"/>
      <c r="H1947" s="10"/>
      <c r="I1947" s="10"/>
      <c r="J1947" s="10"/>
      <c r="K1947" s="11"/>
      <c r="L1947" s="11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2"/>
      <c r="AS1947" s="12"/>
      <c r="AT1947" s="12"/>
      <c r="AU1947" s="12"/>
      <c r="AV1947" s="12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/>
      <c r="BH1947" s="12"/>
      <c r="BI1947" s="12"/>
      <c r="BJ1947" s="13"/>
      <c r="BK1947" s="13"/>
      <c r="BL1947" s="13"/>
      <c r="BM1947" s="13"/>
      <c r="BN1947" s="13"/>
    </row>
    <row r="1948" spans="1:66" x14ac:dyDescent="0.25">
      <c r="A1948" s="10"/>
      <c r="B1948" s="10"/>
      <c r="C1948" s="10"/>
      <c r="D1948" s="18"/>
      <c r="E1948" s="10"/>
      <c r="F1948" s="10"/>
      <c r="G1948" s="10"/>
      <c r="H1948" s="10"/>
      <c r="I1948" s="10"/>
      <c r="J1948" s="10"/>
      <c r="K1948" s="11"/>
      <c r="L1948" s="11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  <c r="AE1948" s="12"/>
      <c r="AF1948" s="12"/>
      <c r="AG1948" s="12"/>
      <c r="AH1948" s="12"/>
      <c r="AI1948" s="12"/>
      <c r="AJ1948" s="12"/>
      <c r="AK1948" s="12"/>
      <c r="AL1948" s="12"/>
      <c r="AM1948" s="12"/>
      <c r="AN1948" s="12"/>
      <c r="AO1948" s="12"/>
      <c r="AP1948" s="12"/>
      <c r="AQ1948" s="12"/>
      <c r="AR1948" s="12"/>
      <c r="AS1948" s="12"/>
      <c r="AT1948" s="12"/>
      <c r="AU1948" s="12"/>
      <c r="AV1948" s="12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12"/>
      <c r="BG1948" s="12"/>
      <c r="BH1948" s="12"/>
      <c r="BI1948" s="12"/>
      <c r="BJ1948" s="13"/>
      <c r="BK1948" s="13"/>
      <c r="BL1948" s="13"/>
      <c r="BM1948" s="13"/>
      <c r="BN1948" s="13"/>
    </row>
    <row r="1949" spans="1:66" x14ac:dyDescent="0.25">
      <c r="A1949" s="10"/>
      <c r="B1949" s="10"/>
      <c r="C1949" s="10"/>
      <c r="D1949" s="18"/>
      <c r="E1949" s="10"/>
      <c r="F1949" s="10"/>
      <c r="G1949" s="10"/>
      <c r="H1949" s="10"/>
      <c r="I1949" s="10"/>
      <c r="J1949" s="10"/>
      <c r="K1949" s="11"/>
      <c r="L1949" s="11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2"/>
      <c r="AS1949" s="12"/>
      <c r="AT1949" s="12"/>
      <c r="AU1949" s="12"/>
      <c r="AV1949" s="12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12"/>
      <c r="BG1949" s="12"/>
      <c r="BH1949" s="12"/>
      <c r="BI1949" s="12"/>
      <c r="BJ1949" s="13"/>
      <c r="BK1949" s="13"/>
      <c r="BL1949" s="13"/>
      <c r="BM1949" s="13"/>
      <c r="BN1949" s="13"/>
    </row>
    <row r="1950" spans="1:66" x14ac:dyDescent="0.25">
      <c r="A1950" s="10"/>
      <c r="B1950" s="10"/>
      <c r="C1950" s="10"/>
      <c r="D1950" s="18"/>
      <c r="E1950" s="10"/>
      <c r="F1950" s="10"/>
      <c r="G1950" s="10"/>
      <c r="H1950" s="10"/>
      <c r="I1950" s="10"/>
      <c r="J1950" s="10"/>
      <c r="K1950" s="11"/>
      <c r="L1950" s="11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12"/>
      <c r="AF1950" s="12"/>
      <c r="AG1950" s="12"/>
      <c r="AH1950" s="12"/>
      <c r="AI1950" s="12"/>
      <c r="AJ1950" s="12"/>
      <c r="AK1950" s="12"/>
      <c r="AL1950" s="12"/>
      <c r="AM1950" s="12"/>
      <c r="AN1950" s="12"/>
      <c r="AO1950" s="12"/>
      <c r="AP1950" s="12"/>
      <c r="AQ1950" s="12"/>
      <c r="AR1950" s="12"/>
      <c r="AS1950" s="12"/>
      <c r="AT1950" s="12"/>
      <c r="AU1950" s="12"/>
      <c r="AV1950" s="12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12"/>
      <c r="BG1950" s="12"/>
      <c r="BH1950" s="12"/>
      <c r="BI1950" s="12"/>
      <c r="BJ1950" s="13"/>
      <c r="BK1950" s="13"/>
      <c r="BL1950" s="13"/>
      <c r="BM1950" s="13"/>
      <c r="BN1950" s="13"/>
    </row>
    <row r="1951" spans="1:66" x14ac:dyDescent="0.25">
      <c r="A1951" s="10"/>
      <c r="B1951" s="10"/>
      <c r="C1951" s="10"/>
      <c r="D1951" s="18"/>
      <c r="E1951" s="10"/>
      <c r="F1951" s="10"/>
      <c r="G1951" s="10"/>
      <c r="H1951" s="10"/>
      <c r="I1951" s="10"/>
      <c r="J1951" s="10"/>
      <c r="K1951" s="11"/>
      <c r="L1951" s="11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2"/>
      <c r="AS1951" s="12"/>
      <c r="AT1951" s="12"/>
      <c r="AU1951" s="12"/>
      <c r="AV1951" s="12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12"/>
      <c r="BG1951" s="12"/>
      <c r="BH1951" s="12"/>
      <c r="BI1951" s="12"/>
      <c r="BJ1951" s="13"/>
      <c r="BK1951" s="13"/>
      <c r="BL1951" s="13"/>
      <c r="BM1951" s="13"/>
      <c r="BN1951" s="13"/>
    </row>
    <row r="1952" spans="1:66" x14ac:dyDescent="0.25">
      <c r="A1952" s="10"/>
      <c r="B1952" s="10"/>
      <c r="C1952" s="10"/>
      <c r="D1952" s="18"/>
      <c r="E1952" s="10"/>
      <c r="F1952" s="10"/>
      <c r="G1952" s="10"/>
      <c r="H1952" s="10"/>
      <c r="I1952" s="10"/>
      <c r="J1952" s="10"/>
      <c r="K1952" s="11"/>
      <c r="L1952" s="11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12"/>
      <c r="AH1952" s="12"/>
      <c r="AI1952" s="12"/>
      <c r="AJ1952" s="12"/>
      <c r="AK1952" s="12"/>
      <c r="AL1952" s="12"/>
      <c r="AM1952" s="12"/>
      <c r="AN1952" s="12"/>
      <c r="AO1952" s="12"/>
      <c r="AP1952" s="12"/>
      <c r="AQ1952" s="12"/>
      <c r="AR1952" s="12"/>
      <c r="AS1952" s="12"/>
      <c r="AT1952" s="12"/>
      <c r="AU1952" s="12"/>
      <c r="AV1952" s="12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12"/>
      <c r="BG1952" s="12"/>
      <c r="BH1952" s="12"/>
      <c r="BI1952" s="12"/>
      <c r="BJ1952" s="13"/>
      <c r="BK1952" s="13"/>
      <c r="BL1952" s="13"/>
      <c r="BM1952" s="13"/>
      <c r="BN1952" s="13"/>
    </row>
    <row r="1953" spans="1:66" x14ac:dyDescent="0.25">
      <c r="A1953" s="10"/>
      <c r="B1953" s="10"/>
      <c r="C1953" s="10"/>
      <c r="D1953" s="18"/>
      <c r="E1953" s="10"/>
      <c r="F1953" s="10"/>
      <c r="G1953" s="10"/>
      <c r="H1953" s="10"/>
      <c r="I1953" s="10"/>
      <c r="J1953" s="10"/>
      <c r="K1953" s="11"/>
      <c r="L1953" s="11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2"/>
      <c r="AS1953" s="12"/>
      <c r="AT1953" s="12"/>
      <c r="AU1953" s="12"/>
      <c r="AV1953" s="12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12"/>
      <c r="BI1953" s="12"/>
      <c r="BJ1953" s="13"/>
      <c r="BK1953" s="13"/>
      <c r="BL1953" s="13"/>
      <c r="BM1953" s="13"/>
      <c r="BN1953" s="13"/>
    </row>
    <row r="1954" spans="1:66" x14ac:dyDescent="0.25">
      <c r="A1954" s="10"/>
      <c r="B1954" s="10"/>
      <c r="C1954" s="10"/>
      <c r="D1954" s="18"/>
      <c r="E1954" s="10"/>
      <c r="F1954" s="10"/>
      <c r="G1954" s="10"/>
      <c r="H1954" s="10"/>
      <c r="I1954" s="10"/>
      <c r="J1954" s="10"/>
      <c r="K1954" s="11"/>
      <c r="L1954" s="11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2"/>
      <c r="AF1954" s="12"/>
      <c r="AG1954" s="12"/>
      <c r="AH1954" s="12"/>
      <c r="AI1954" s="12"/>
      <c r="AJ1954" s="12"/>
      <c r="AK1954" s="12"/>
      <c r="AL1954" s="12"/>
      <c r="AM1954" s="12"/>
      <c r="AN1954" s="12"/>
      <c r="AO1954" s="12"/>
      <c r="AP1954" s="12"/>
      <c r="AQ1954" s="12"/>
      <c r="AR1954" s="12"/>
      <c r="AS1954" s="12"/>
      <c r="AT1954" s="12"/>
      <c r="AU1954" s="12"/>
      <c r="AV1954" s="12"/>
      <c r="AW1954" s="12"/>
      <c r="AX1954" s="12"/>
      <c r="AY1954" s="12"/>
      <c r="AZ1954" s="12"/>
      <c r="BA1954" s="12"/>
      <c r="BB1954" s="12"/>
      <c r="BC1954" s="12"/>
      <c r="BD1954" s="12"/>
      <c r="BE1954" s="12"/>
      <c r="BF1954" s="12"/>
      <c r="BG1954" s="12"/>
      <c r="BH1954" s="12"/>
      <c r="BI1954" s="12"/>
      <c r="BJ1954" s="13"/>
      <c r="BK1954" s="13"/>
      <c r="BL1954" s="13"/>
      <c r="BM1954" s="13"/>
      <c r="BN1954" s="13"/>
    </row>
    <row r="1955" spans="1:66" x14ac:dyDescent="0.25">
      <c r="A1955" s="10"/>
      <c r="B1955" s="10"/>
      <c r="C1955" s="10"/>
      <c r="D1955" s="18"/>
      <c r="E1955" s="10"/>
      <c r="F1955" s="10"/>
      <c r="G1955" s="10"/>
      <c r="H1955" s="10"/>
      <c r="I1955" s="10"/>
      <c r="J1955" s="10"/>
      <c r="K1955" s="11"/>
      <c r="L1955" s="11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2"/>
      <c r="AS1955" s="12"/>
      <c r="AT1955" s="12"/>
      <c r="AU1955" s="12"/>
      <c r="AV1955" s="12"/>
      <c r="AW1955" s="12"/>
      <c r="AX1955" s="12"/>
      <c r="AY1955" s="12"/>
      <c r="AZ1955" s="12"/>
      <c r="BA1955" s="12"/>
      <c r="BB1955" s="12"/>
      <c r="BC1955" s="12"/>
      <c r="BD1955" s="12"/>
      <c r="BE1955" s="12"/>
      <c r="BF1955" s="12"/>
      <c r="BG1955" s="12"/>
      <c r="BH1955" s="12"/>
      <c r="BI1955" s="12"/>
      <c r="BJ1955" s="13"/>
      <c r="BK1955" s="13"/>
      <c r="BL1955" s="13"/>
      <c r="BM1955" s="13"/>
      <c r="BN1955" s="13"/>
    </row>
    <row r="1956" spans="1:66" x14ac:dyDescent="0.25">
      <c r="A1956" s="10"/>
      <c r="B1956" s="10"/>
      <c r="C1956" s="10"/>
      <c r="D1956" s="18"/>
      <c r="E1956" s="10"/>
      <c r="F1956" s="10"/>
      <c r="G1956" s="10"/>
      <c r="H1956" s="10"/>
      <c r="I1956" s="10"/>
      <c r="J1956" s="10"/>
      <c r="K1956" s="11"/>
      <c r="L1956" s="11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12"/>
      <c r="AF1956" s="12"/>
      <c r="AG1956" s="12"/>
      <c r="AH1956" s="12"/>
      <c r="AI1956" s="12"/>
      <c r="AJ1956" s="12"/>
      <c r="AK1956" s="12"/>
      <c r="AL1956" s="12"/>
      <c r="AM1956" s="12"/>
      <c r="AN1956" s="12"/>
      <c r="AO1956" s="12"/>
      <c r="AP1956" s="12"/>
      <c r="AQ1956" s="12"/>
      <c r="AR1956" s="12"/>
      <c r="AS1956" s="12"/>
      <c r="AT1956" s="12"/>
      <c r="AU1956" s="12"/>
      <c r="AV1956" s="12"/>
      <c r="AW1956" s="12"/>
      <c r="AX1956" s="12"/>
      <c r="AY1956" s="12"/>
      <c r="AZ1956" s="12"/>
      <c r="BA1956" s="12"/>
      <c r="BB1956" s="12"/>
      <c r="BC1956" s="12"/>
      <c r="BD1956" s="12"/>
      <c r="BE1956" s="12"/>
      <c r="BF1956" s="12"/>
      <c r="BG1956" s="12"/>
      <c r="BH1956" s="12"/>
      <c r="BI1956" s="12"/>
      <c r="BJ1956" s="13"/>
      <c r="BK1956" s="13"/>
      <c r="BL1956" s="13"/>
      <c r="BM1956" s="13"/>
      <c r="BN1956" s="13"/>
    </row>
    <row r="1957" spans="1:66" x14ac:dyDescent="0.25">
      <c r="A1957" s="10"/>
      <c r="B1957" s="10"/>
      <c r="C1957" s="10"/>
      <c r="D1957" s="18"/>
      <c r="E1957" s="10"/>
      <c r="F1957" s="10"/>
      <c r="G1957" s="10"/>
      <c r="H1957" s="10"/>
      <c r="I1957" s="10"/>
      <c r="J1957" s="10"/>
      <c r="K1957" s="11"/>
      <c r="L1957" s="11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2"/>
      <c r="AS1957" s="12"/>
      <c r="AT1957" s="12"/>
      <c r="AU1957" s="12"/>
      <c r="AV1957" s="12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12"/>
      <c r="BG1957" s="12"/>
      <c r="BH1957" s="12"/>
      <c r="BI1957" s="12"/>
      <c r="BJ1957" s="13"/>
      <c r="BK1957" s="13"/>
      <c r="BL1957" s="13"/>
      <c r="BM1957" s="13"/>
      <c r="BN1957" s="13"/>
    </row>
    <row r="1958" spans="1:66" x14ac:dyDescent="0.25">
      <c r="A1958" s="10"/>
      <c r="B1958" s="10"/>
      <c r="C1958" s="10"/>
      <c r="D1958" s="18"/>
      <c r="E1958" s="10"/>
      <c r="F1958" s="10"/>
      <c r="G1958" s="10"/>
      <c r="H1958" s="10"/>
      <c r="I1958" s="10"/>
      <c r="J1958" s="10"/>
      <c r="K1958" s="11"/>
      <c r="L1958" s="11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12"/>
      <c r="AG1958" s="12"/>
      <c r="AH1958" s="12"/>
      <c r="AI1958" s="12"/>
      <c r="AJ1958" s="12"/>
      <c r="AK1958" s="12"/>
      <c r="AL1958" s="12"/>
      <c r="AM1958" s="12"/>
      <c r="AN1958" s="12"/>
      <c r="AO1958" s="12"/>
      <c r="AP1958" s="12"/>
      <c r="AQ1958" s="12"/>
      <c r="AR1958" s="12"/>
      <c r="AS1958" s="12"/>
      <c r="AT1958" s="12"/>
      <c r="AU1958" s="12"/>
      <c r="AV1958" s="12"/>
      <c r="AW1958" s="12"/>
      <c r="AX1958" s="12"/>
      <c r="AY1958" s="12"/>
      <c r="AZ1958" s="12"/>
      <c r="BA1958" s="12"/>
      <c r="BB1958" s="12"/>
      <c r="BC1958" s="12"/>
      <c r="BD1958" s="12"/>
      <c r="BE1958" s="12"/>
      <c r="BF1958" s="12"/>
      <c r="BG1958" s="12"/>
      <c r="BH1958" s="12"/>
      <c r="BI1958" s="12"/>
      <c r="BJ1958" s="13"/>
      <c r="BK1958" s="13"/>
      <c r="BL1958" s="13"/>
      <c r="BM1958" s="13"/>
      <c r="BN1958" s="13"/>
    </row>
    <row r="1959" spans="1:66" x14ac:dyDescent="0.25">
      <c r="A1959" s="10"/>
      <c r="B1959" s="10"/>
      <c r="C1959" s="10"/>
      <c r="D1959" s="18"/>
      <c r="E1959" s="10"/>
      <c r="F1959" s="10"/>
      <c r="G1959" s="10"/>
      <c r="H1959" s="10"/>
      <c r="I1959" s="10"/>
      <c r="J1959" s="10"/>
      <c r="K1959" s="11"/>
      <c r="L1959" s="11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2"/>
      <c r="AS1959" s="12"/>
      <c r="AT1959" s="12"/>
      <c r="AU1959" s="12"/>
      <c r="AV1959" s="12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12"/>
      <c r="BI1959" s="12"/>
      <c r="BJ1959" s="13"/>
      <c r="BK1959" s="13"/>
      <c r="BL1959" s="13"/>
      <c r="BM1959" s="13"/>
      <c r="BN1959" s="13"/>
    </row>
    <row r="1960" spans="1:66" x14ac:dyDescent="0.25">
      <c r="A1960" s="10"/>
      <c r="B1960" s="10"/>
      <c r="C1960" s="10"/>
      <c r="D1960" s="18"/>
      <c r="E1960" s="10"/>
      <c r="F1960" s="10"/>
      <c r="G1960" s="10"/>
      <c r="H1960" s="10"/>
      <c r="I1960" s="10"/>
      <c r="J1960" s="10"/>
      <c r="K1960" s="11"/>
      <c r="L1960" s="11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12"/>
      <c r="AF1960" s="12"/>
      <c r="AG1960" s="12"/>
      <c r="AH1960" s="12"/>
      <c r="AI1960" s="12"/>
      <c r="AJ1960" s="12"/>
      <c r="AK1960" s="12"/>
      <c r="AL1960" s="12"/>
      <c r="AM1960" s="12"/>
      <c r="AN1960" s="12"/>
      <c r="AO1960" s="12"/>
      <c r="AP1960" s="12"/>
      <c r="AQ1960" s="12"/>
      <c r="AR1960" s="12"/>
      <c r="AS1960" s="12"/>
      <c r="AT1960" s="12"/>
      <c r="AU1960" s="12"/>
      <c r="AV1960" s="12"/>
      <c r="AW1960" s="12"/>
      <c r="AX1960" s="12"/>
      <c r="AY1960" s="12"/>
      <c r="AZ1960" s="12"/>
      <c r="BA1960" s="12"/>
      <c r="BB1960" s="12"/>
      <c r="BC1960" s="12"/>
      <c r="BD1960" s="12"/>
      <c r="BE1960" s="12"/>
      <c r="BF1960" s="12"/>
      <c r="BG1960" s="12"/>
      <c r="BH1960" s="12"/>
      <c r="BI1960" s="12"/>
      <c r="BJ1960" s="13"/>
      <c r="BK1960" s="13"/>
      <c r="BL1960" s="13"/>
      <c r="BM1960" s="13"/>
      <c r="BN1960" s="13"/>
    </row>
    <row r="1961" spans="1:66" x14ac:dyDescent="0.25">
      <c r="A1961" s="10"/>
      <c r="B1961" s="10"/>
      <c r="C1961" s="10"/>
      <c r="D1961" s="18"/>
      <c r="E1961" s="10"/>
      <c r="F1961" s="10"/>
      <c r="G1961" s="10"/>
      <c r="H1961" s="10"/>
      <c r="I1961" s="10"/>
      <c r="J1961" s="10"/>
      <c r="K1961" s="11"/>
      <c r="L1961" s="11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2"/>
      <c r="AS1961" s="12"/>
      <c r="AT1961" s="12"/>
      <c r="AU1961" s="12"/>
      <c r="AV1961" s="12"/>
      <c r="AW1961" s="12"/>
      <c r="AX1961" s="12"/>
      <c r="AY1961" s="12"/>
      <c r="AZ1961" s="12"/>
      <c r="BA1961" s="12"/>
      <c r="BB1961" s="12"/>
      <c r="BC1961" s="12"/>
      <c r="BD1961" s="12"/>
      <c r="BE1961" s="12"/>
      <c r="BF1961" s="12"/>
      <c r="BG1961" s="12"/>
      <c r="BH1961" s="12"/>
      <c r="BI1961" s="12"/>
      <c r="BJ1961" s="13"/>
      <c r="BK1961" s="13"/>
      <c r="BL1961" s="13"/>
      <c r="BM1961" s="13"/>
      <c r="BN1961" s="13"/>
    </row>
    <row r="1962" spans="1:66" x14ac:dyDescent="0.25">
      <c r="A1962" s="10"/>
      <c r="B1962" s="10"/>
      <c r="C1962" s="10"/>
      <c r="D1962" s="18"/>
      <c r="E1962" s="10"/>
      <c r="F1962" s="10"/>
      <c r="G1962" s="10"/>
      <c r="H1962" s="10"/>
      <c r="I1962" s="10"/>
      <c r="J1962" s="10"/>
      <c r="K1962" s="11"/>
      <c r="L1962" s="11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/>
      <c r="AO1962" s="12"/>
      <c r="AP1962" s="12"/>
      <c r="AQ1962" s="12"/>
      <c r="AR1962" s="12"/>
      <c r="AS1962" s="12"/>
      <c r="AT1962" s="12"/>
      <c r="AU1962" s="12"/>
      <c r="AV1962" s="12"/>
      <c r="AW1962" s="12"/>
      <c r="AX1962" s="12"/>
      <c r="AY1962" s="12"/>
      <c r="AZ1962" s="12"/>
      <c r="BA1962" s="12"/>
      <c r="BB1962" s="12"/>
      <c r="BC1962" s="12"/>
      <c r="BD1962" s="12"/>
      <c r="BE1962" s="12"/>
      <c r="BF1962" s="12"/>
      <c r="BG1962" s="12"/>
      <c r="BH1962" s="12"/>
      <c r="BI1962" s="12"/>
      <c r="BJ1962" s="13"/>
      <c r="BK1962" s="13"/>
      <c r="BL1962" s="13"/>
      <c r="BM1962" s="13"/>
      <c r="BN1962" s="13"/>
    </row>
    <row r="1963" spans="1:66" x14ac:dyDescent="0.25">
      <c r="A1963" s="10"/>
      <c r="B1963" s="10"/>
      <c r="C1963" s="10"/>
      <c r="D1963" s="18"/>
      <c r="E1963" s="10"/>
      <c r="F1963" s="10"/>
      <c r="G1963" s="10"/>
      <c r="H1963" s="10"/>
      <c r="I1963" s="10"/>
      <c r="J1963" s="10"/>
      <c r="K1963" s="11"/>
      <c r="L1963" s="11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2"/>
      <c r="AS1963" s="12"/>
      <c r="AT1963" s="12"/>
      <c r="AU1963" s="12"/>
      <c r="AV1963" s="12"/>
      <c r="AW1963" s="12"/>
      <c r="AX1963" s="12"/>
      <c r="AY1963" s="12"/>
      <c r="AZ1963" s="12"/>
      <c r="BA1963" s="12"/>
      <c r="BB1963" s="12"/>
      <c r="BC1963" s="12"/>
      <c r="BD1963" s="12"/>
      <c r="BE1963" s="12"/>
      <c r="BF1963" s="12"/>
      <c r="BG1963" s="12"/>
      <c r="BH1963" s="12"/>
      <c r="BI1963" s="12"/>
      <c r="BJ1963" s="13"/>
      <c r="BK1963" s="13"/>
      <c r="BL1963" s="13"/>
      <c r="BM1963" s="13"/>
      <c r="BN1963" s="13"/>
    </row>
    <row r="1964" spans="1:66" x14ac:dyDescent="0.25">
      <c r="A1964" s="10"/>
      <c r="B1964" s="10"/>
      <c r="C1964" s="10"/>
      <c r="D1964" s="18"/>
      <c r="E1964" s="10"/>
      <c r="F1964" s="10"/>
      <c r="G1964" s="10"/>
      <c r="H1964" s="10"/>
      <c r="I1964" s="10"/>
      <c r="J1964" s="10"/>
      <c r="K1964" s="11"/>
      <c r="L1964" s="11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12"/>
      <c r="AF1964" s="12"/>
      <c r="AG1964" s="12"/>
      <c r="AH1964" s="12"/>
      <c r="AI1964" s="12"/>
      <c r="AJ1964" s="12"/>
      <c r="AK1964" s="12"/>
      <c r="AL1964" s="12"/>
      <c r="AM1964" s="12"/>
      <c r="AN1964" s="12"/>
      <c r="AO1964" s="12"/>
      <c r="AP1964" s="12"/>
      <c r="AQ1964" s="12"/>
      <c r="AR1964" s="12"/>
      <c r="AS1964" s="12"/>
      <c r="AT1964" s="12"/>
      <c r="AU1964" s="12"/>
      <c r="AV1964" s="12"/>
      <c r="AW1964" s="12"/>
      <c r="AX1964" s="12"/>
      <c r="AY1964" s="12"/>
      <c r="AZ1964" s="12"/>
      <c r="BA1964" s="12"/>
      <c r="BB1964" s="12"/>
      <c r="BC1964" s="12"/>
      <c r="BD1964" s="12"/>
      <c r="BE1964" s="12"/>
      <c r="BF1964" s="12"/>
      <c r="BG1964" s="12"/>
      <c r="BH1964" s="12"/>
      <c r="BI1964" s="12"/>
      <c r="BJ1964" s="13"/>
      <c r="BK1964" s="13"/>
      <c r="BL1964" s="13"/>
      <c r="BM1964" s="13"/>
      <c r="BN1964" s="13"/>
    </row>
    <row r="1965" spans="1:66" x14ac:dyDescent="0.25">
      <c r="A1965" s="10"/>
      <c r="B1965" s="10"/>
      <c r="C1965" s="10"/>
      <c r="D1965" s="18"/>
      <c r="E1965" s="10"/>
      <c r="F1965" s="10"/>
      <c r="G1965" s="10"/>
      <c r="H1965" s="10"/>
      <c r="I1965" s="10"/>
      <c r="J1965" s="10"/>
      <c r="K1965" s="11"/>
      <c r="L1965" s="11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2"/>
      <c r="AS1965" s="12"/>
      <c r="AT1965" s="12"/>
      <c r="AU1965" s="12"/>
      <c r="AV1965" s="12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12"/>
      <c r="BG1965" s="12"/>
      <c r="BH1965" s="12"/>
      <c r="BI1965" s="12"/>
      <c r="BJ1965" s="13"/>
      <c r="BK1965" s="13"/>
      <c r="BL1965" s="13"/>
      <c r="BM1965" s="13"/>
      <c r="BN1965" s="13"/>
    </row>
    <row r="1966" spans="1:66" x14ac:dyDescent="0.25">
      <c r="A1966" s="10"/>
      <c r="B1966" s="10"/>
      <c r="C1966" s="10"/>
      <c r="D1966" s="18"/>
      <c r="E1966" s="10"/>
      <c r="F1966" s="10"/>
      <c r="G1966" s="10"/>
      <c r="H1966" s="10"/>
      <c r="I1966" s="10"/>
      <c r="J1966" s="10"/>
      <c r="K1966" s="11"/>
      <c r="L1966" s="11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12"/>
      <c r="AG1966" s="12"/>
      <c r="AH1966" s="12"/>
      <c r="AI1966" s="12"/>
      <c r="AJ1966" s="12"/>
      <c r="AK1966" s="12"/>
      <c r="AL1966" s="12"/>
      <c r="AM1966" s="12"/>
      <c r="AN1966" s="12"/>
      <c r="AO1966" s="12"/>
      <c r="AP1966" s="12"/>
      <c r="AQ1966" s="12"/>
      <c r="AR1966" s="12"/>
      <c r="AS1966" s="12"/>
      <c r="AT1966" s="12"/>
      <c r="AU1966" s="12"/>
      <c r="AV1966" s="12"/>
      <c r="AW1966" s="12"/>
      <c r="AX1966" s="12"/>
      <c r="AY1966" s="12"/>
      <c r="AZ1966" s="12"/>
      <c r="BA1966" s="12"/>
      <c r="BB1966" s="12"/>
      <c r="BC1966" s="12"/>
      <c r="BD1966" s="12"/>
      <c r="BE1966" s="12"/>
      <c r="BF1966" s="12"/>
      <c r="BG1966" s="12"/>
      <c r="BH1966" s="12"/>
      <c r="BI1966" s="12"/>
      <c r="BJ1966" s="13"/>
      <c r="BK1966" s="13"/>
      <c r="BL1966" s="13"/>
      <c r="BM1966" s="13"/>
      <c r="BN1966" s="13"/>
    </row>
    <row r="1967" spans="1:66" x14ac:dyDescent="0.25">
      <c r="A1967" s="10"/>
      <c r="B1967" s="10"/>
      <c r="C1967" s="10"/>
      <c r="D1967" s="18"/>
      <c r="E1967" s="10"/>
      <c r="F1967" s="10"/>
      <c r="G1967" s="10"/>
      <c r="H1967" s="10"/>
      <c r="I1967" s="10"/>
      <c r="J1967" s="10"/>
      <c r="K1967" s="11"/>
      <c r="L1967" s="11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2"/>
      <c r="AS1967" s="12"/>
      <c r="AT1967" s="12"/>
      <c r="AU1967" s="12"/>
      <c r="AV1967" s="12"/>
      <c r="AW1967" s="12"/>
      <c r="AX1967" s="12"/>
      <c r="AY1967" s="12"/>
      <c r="AZ1967" s="12"/>
      <c r="BA1967" s="12"/>
      <c r="BB1967" s="12"/>
      <c r="BC1967" s="12"/>
      <c r="BD1967" s="12"/>
      <c r="BE1967" s="12"/>
      <c r="BF1967" s="12"/>
      <c r="BG1967" s="12"/>
      <c r="BH1967" s="12"/>
      <c r="BI1967" s="12"/>
      <c r="BJ1967" s="13"/>
      <c r="BK1967" s="13"/>
      <c r="BL1967" s="13"/>
      <c r="BM1967" s="13"/>
      <c r="BN1967" s="13"/>
    </row>
    <row r="1968" spans="1:66" x14ac:dyDescent="0.25">
      <c r="A1968" s="10"/>
      <c r="B1968" s="10"/>
      <c r="C1968" s="10"/>
      <c r="D1968" s="18"/>
      <c r="E1968" s="10"/>
      <c r="F1968" s="10"/>
      <c r="G1968" s="10"/>
      <c r="H1968" s="10"/>
      <c r="I1968" s="10"/>
      <c r="J1968" s="10"/>
      <c r="K1968" s="11"/>
      <c r="L1968" s="11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2"/>
      <c r="AF1968" s="12"/>
      <c r="AG1968" s="12"/>
      <c r="AH1968" s="12"/>
      <c r="AI1968" s="12"/>
      <c r="AJ1968" s="12"/>
      <c r="AK1968" s="12"/>
      <c r="AL1968" s="12"/>
      <c r="AM1968" s="12"/>
      <c r="AN1968" s="12"/>
      <c r="AO1968" s="12"/>
      <c r="AP1968" s="12"/>
      <c r="AQ1968" s="12"/>
      <c r="AR1968" s="12"/>
      <c r="AS1968" s="12"/>
      <c r="AT1968" s="12"/>
      <c r="AU1968" s="12"/>
      <c r="AV1968" s="12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12"/>
      <c r="BG1968" s="12"/>
      <c r="BH1968" s="12"/>
      <c r="BI1968" s="12"/>
      <c r="BJ1968" s="13"/>
      <c r="BK1968" s="13"/>
      <c r="BL1968" s="13"/>
      <c r="BM1968" s="13"/>
      <c r="BN1968" s="13"/>
    </row>
    <row r="1969" spans="1:66" x14ac:dyDescent="0.25">
      <c r="A1969" s="10"/>
      <c r="B1969" s="10"/>
      <c r="C1969" s="10"/>
      <c r="D1969" s="18"/>
      <c r="E1969" s="10"/>
      <c r="F1969" s="10"/>
      <c r="G1969" s="10"/>
      <c r="H1969" s="10"/>
      <c r="I1969" s="10"/>
      <c r="J1969" s="10"/>
      <c r="K1969" s="11"/>
      <c r="L1969" s="11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2"/>
      <c r="AS1969" s="12"/>
      <c r="AT1969" s="12"/>
      <c r="AU1969" s="12"/>
      <c r="AV1969" s="12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12"/>
      <c r="BG1969" s="12"/>
      <c r="BH1969" s="12"/>
      <c r="BI1969" s="12"/>
      <c r="BJ1969" s="13"/>
      <c r="BK1969" s="13"/>
      <c r="BL1969" s="13"/>
      <c r="BM1969" s="13"/>
      <c r="BN1969" s="13"/>
    </row>
    <row r="1970" spans="1:66" x14ac:dyDescent="0.25">
      <c r="A1970" s="10"/>
      <c r="B1970" s="10"/>
      <c r="C1970" s="10"/>
      <c r="D1970" s="18"/>
      <c r="E1970" s="10"/>
      <c r="F1970" s="10"/>
      <c r="G1970" s="10"/>
      <c r="H1970" s="10"/>
      <c r="I1970" s="10"/>
      <c r="J1970" s="10"/>
      <c r="K1970" s="11"/>
      <c r="L1970" s="11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2"/>
      <c r="AK1970" s="12"/>
      <c r="AL1970" s="12"/>
      <c r="AM1970" s="12"/>
      <c r="AN1970" s="12"/>
      <c r="AO1970" s="12"/>
      <c r="AP1970" s="12"/>
      <c r="AQ1970" s="12"/>
      <c r="AR1970" s="12"/>
      <c r="AS1970" s="12"/>
      <c r="AT1970" s="12"/>
      <c r="AU1970" s="12"/>
      <c r="AV1970" s="12"/>
      <c r="AW1970" s="12"/>
      <c r="AX1970" s="12"/>
      <c r="AY1970" s="12"/>
      <c r="AZ1970" s="12"/>
      <c r="BA1970" s="12"/>
      <c r="BB1970" s="12"/>
      <c r="BC1970" s="12"/>
      <c r="BD1970" s="12"/>
      <c r="BE1970" s="12"/>
      <c r="BF1970" s="12"/>
      <c r="BG1970" s="12"/>
      <c r="BH1970" s="12"/>
      <c r="BI1970" s="12"/>
      <c r="BJ1970" s="13"/>
      <c r="BK1970" s="13"/>
      <c r="BL1970" s="13"/>
      <c r="BM1970" s="13"/>
      <c r="BN1970" s="13"/>
    </row>
    <row r="1971" spans="1:66" x14ac:dyDescent="0.25">
      <c r="A1971" s="10"/>
      <c r="B1971" s="10"/>
      <c r="C1971" s="10"/>
      <c r="D1971" s="18"/>
      <c r="E1971" s="10"/>
      <c r="F1971" s="10"/>
      <c r="G1971" s="10"/>
      <c r="H1971" s="10"/>
      <c r="I1971" s="10"/>
      <c r="J1971" s="10"/>
      <c r="K1971" s="11"/>
      <c r="L1971" s="11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2"/>
      <c r="AS1971" s="12"/>
      <c r="AT1971" s="12"/>
      <c r="AU1971" s="12"/>
      <c r="AV1971" s="12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12"/>
      <c r="BG1971" s="12"/>
      <c r="BH1971" s="12"/>
      <c r="BI1971" s="12"/>
      <c r="BJ1971" s="13"/>
      <c r="BK1971" s="13"/>
      <c r="BL1971" s="13"/>
      <c r="BM1971" s="13"/>
      <c r="BN1971" s="13"/>
    </row>
    <row r="1972" spans="1:66" x14ac:dyDescent="0.25">
      <c r="A1972" s="10"/>
      <c r="B1972" s="10"/>
      <c r="C1972" s="10"/>
      <c r="D1972" s="18"/>
      <c r="E1972" s="10"/>
      <c r="F1972" s="10"/>
      <c r="G1972" s="10"/>
      <c r="H1972" s="10"/>
      <c r="I1972" s="10"/>
      <c r="J1972" s="10"/>
      <c r="K1972" s="11"/>
      <c r="L1972" s="11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  <c r="AE1972" s="12"/>
      <c r="AF1972" s="12"/>
      <c r="AG1972" s="12"/>
      <c r="AH1972" s="12"/>
      <c r="AI1972" s="12"/>
      <c r="AJ1972" s="12"/>
      <c r="AK1972" s="12"/>
      <c r="AL1972" s="12"/>
      <c r="AM1972" s="12"/>
      <c r="AN1972" s="12"/>
      <c r="AO1972" s="12"/>
      <c r="AP1972" s="12"/>
      <c r="AQ1972" s="12"/>
      <c r="AR1972" s="12"/>
      <c r="AS1972" s="12"/>
      <c r="AT1972" s="12"/>
      <c r="AU1972" s="12"/>
      <c r="AV1972" s="12"/>
      <c r="AW1972" s="12"/>
      <c r="AX1972" s="12"/>
      <c r="AY1972" s="12"/>
      <c r="AZ1972" s="12"/>
      <c r="BA1972" s="12"/>
      <c r="BB1972" s="12"/>
      <c r="BC1972" s="12"/>
      <c r="BD1972" s="12"/>
      <c r="BE1972" s="12"/>
      <c r="BF1972" s="12"/>
      <c r="BG1972" s="12"/>
      <c r="BH1972" s="12"/>
      <c r="BI1972" s="12"/>
      <c r="BJ1972" s="13"/>
      <c r="BK1972" s="13"/>
      <c r="BL1972" s="13"/>
      <c r="BM1972" s="13"/>
      <c r="BN1972" s="13"/>
    </row>
    <row r="1973" spans="1:66" x14ac:dyDescent="0.25">
      <c r="A1973" s="10"/>
      <c r="B1973" s="10"/>
      <c r="C1973" s="10"/>
      <c r="D1973" s="18"/>
      <c r="E1973" s="10"/>
      <c r="F1973" s="10"/>
      <c r="G1973" s="10"/>
      <c r="H1973" s="10"/>
      <c r="I1973" s="10"/>
      <c r="J1973" s="10"/>
      <c r="K1973" s="11"/>
      <c r="L1973" s="11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2"/>
      <c r="AS1973" s="12"/>
      <c r="AT1973" s="12"/>
      <c r="AU1973" s="12"/>
      <c r="AV1973" s="12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12"/>
      <c r="BG1973" s="12"/>
      <c r="BH1973" s="12"/>
      <c r="BI1973" s="12"/>
      <c r="BJ1973" s="13"/>
      <c r="BK1973" s="13"/>
      <c r="BL1973" s="13"/>
      <c r="BM1973" s="13"/>
      <c r="BN1973" s="13"/>
    </row>
    <row r="1974" spans="1:66" x14ac:dyDescent="0.25">
      <c r="A1974" s="10"/>
      <c r="B1974" s="10"/>
      <c r="C1974" s="10"/>
      <c r="D1974" s="18"/>
      <c r="E1974" s="10"/>
      <c r="F1974" s="10"/>
      <c r="G1974" s="10"/>
      <c r="H1974" s="10"/>
      <c r="I1974" s="10"/>
      <c r="J1974" s="10"/>
      <c r="K1974" s="11"/>
      <c r="L1974" s="11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12"/>
      <c r="AG1974" s="12"/>
      <c r="AH1974" s="12"/>
      <c r="AI1974" s="12"/>
      <c r="AJ1974" s="12"/>
      <c r="AK1974" s="12"/>
      <c r="AL1974" s="12"/>
      <c r="AM1974" s="12"/>
      <c r="AN1974" s="12"/>
      <c r="AO1974" s="12"/>
      <c r="AP1974" s="12"/>
      <c r="AQ1974" s="12"/>
      <c r="AR1974" s="12"/>
      <c r="AS1974" s="12"/>
      <c r="AT1974" s="12"/>
      <c r="AU1974" s="12"/>
      <c r="AV1974" s="12"/>
      <c r="AW1974" s="12"/>
      <c r="AX1974" s="12"/>
      <c r="AY1974" s="12"/>
      <c r="AZ1974" s="12"/>
      <c r="BA1974" s="12"/>
      <c r="BB1974" s="12"/>
      <c r="BC1974" s="12"/>
      <c r="BD1974" s="12"/>
      <c r="BE1974" s="12"/>
      <c r="BF1974" s="12"/>
      <c r="BG1974" s="12"/>
      <c r="BH1974" s="12"/>
      <c r="BI1974" s="12"/>
      <c r="BJ1974" s="13"/>
      <c r="BK1974" s="13"/>
      <c r="BL1974" s="13"/>
      <c r="BM1974" s="13"/>
      <c r="BN1974" s="13"/>
    </row>
    <row r="1975" spans="1:66" x14ac:dyDescent="0.25">
      <c r="A1975" s="10"/>
      <c r="B1975" s="10"/>
      <c r="C1975" s="10"/>
      <c r="D1975" s="18"/>
      <c r="E1975" s="10"/>
      <c r="F1975" s="10"/>
      <c r="G1975" s="10"/>
      <c r="H1975" s="10"/>
      <c r="I1975" s="10"/>
      <c r="J1975" s="10"/>
      <c r="K1975" s="11"/>
      <c r="L1975" s="11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2"/>
      <c r="AS1975" s="12"/>
      <c r="AT1975" s="12"/>
      <c r="AU1975" s="12"/>
      <c r="AV1975" s="12"/>
      <c r="AW1975" s="12"/>
      <c r="AX1975" s="12"/>
      <c r="AY1975" s="12"/>
      <c r="AZ1975" s="12"/>
      <c r="BA1975" s="12"/>
      <c r="BB1975" s="12"/>
      <c r="BC1975" s="12"/>
      <c r="BD1975" s="12"/>
      <c r="BE1975" s="12"/>
      <c r="BF1975" s="12"/>
      <c r="BG1975" s="12"/>
      <c r="BH1975" s="12"/>
      <c r="BI1975" s="12"/>
      <c r="BJ1975" s="13"/>
      <c r="BK1975" s="13"/>
      <c r="BL1975" s="13"/>
      <c r="BM1975" s="13"/>
      <c r="BN1975" s="13"/>
    </row>
    <row r="1976" spans="1:66" x14ac:dyDescent="0.25">
      <c r="A1976" s="10"/>
      <c r="B1976" s="10"/>
      <c r="C1976" s="10"/>
      <c r="D1976" s="18"/>
      <c r="E1976" s="10"/>
      <c r="F1976" s="10"/>
      <c r="G1976" s="10"/>
      <c r="H1976" s="10"/>
      <c r="I1976" s="10"/>
      <c r="J1976" s="10"/>
      <c r="K1976" s="11"/>
      <c r="L1976" s="11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/>
      <c r="AC1976" s="12"/>
      <c r="AD1976" s="12"/>
      <c r="AE1976" s="12"/>
      <c r="AF1976" s="12"/>
      <c r="AG1976" s="12"/>
      <c r="AH1976" s="12"/>
      <c r="AI1976" s="12"/>
      <c r="AJ1976" s="12"/>
      <c r="AK1976" s="12"/>
      <c r="AL1976" s="12"/>
      <c r="AM1976" s="12"/>
      <c r="AN1976" s="12"/>
      <c r="AO1976" s="12"/>
      <c r="AP1976" s="12"/>
      <c r="AQ1976" s="12"/>
      <c r="AR1976" s="12"/>
      <c r="AS1976" s="12"/>
      <c r="AT1976" s="12"/>
      <c r="AU1976" s="12"/>
      <c r="AV1976" s="12"/>
      <c r="AW1976" s="12"/>
      <c r="AX1976" s="12"/>
      <c r="AY1976" s="12"/>
      <c r="AZ1976" s="12"/>
      <c r="BA1976" s="12"/>
      <c r="BB1976" s="12"/>
      <c r="BC1976" s="12"/>
      <c r="BD1976" s="12"/>
      <c r="BE1976" s="12"/>
      <c r="BF1976" s="12"/>
      <c r="BG1976" s="12"/>
      <c r="BH1976" s="12"/>
      <c r="BI1976" s="12"/>
      <c r="BJ1976" s="13"/>
      <c r="BK1976" s="13"/>
      <c r="BL1976" s="13"/>
      <c r="BM1976" s="13"/>
      <c r="BN1976" s="13"/>
    </row>
    <row r="1977" spans="1:66" x14ac:dyDescent="0.25">
      <c r="A1977" s="10"/>
      <c r="B1977" s="10"/>
      <c r="C1977" s="10"/>
      <c r="D1977" s="18"/>
      <c r="E1977" s="10"/>
      <c r="F1977" s="10"/>
      <c r="G1977" s="10"/>
      <c r="H1977" s="10"/>
      <c r="I1977" s="10"/>
      <c r="J1977" s="10"/>
      <c r="K1977" s="11"/>
      <c r="L1977" s="11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2"/>
      <c r="AS1977" s="12"/>
      <c r="AT1977" s="12"/>
      <c r="AU1977" s="12"/>
      <c r="AV1977" s="12"/>
      <c r="AW1977" s="12"/>
      <c r="AX1977" s="12"/>
      <c r="AY1977" s="12"/>
      <c r="AZ1977" s="12"/>
      <c r="BA1977" s="12"/>
      <c r="BB1977" s="12"/>
      <c r="BC1977" s="12"/>
      <c r="BD1977" s="12"/>
      <c r="BE1977" s="12"/>
      <c r="BF1977" s="12"/>
      <c r="BG1977" s="12"/>
      <c r="BH1977" s="12"/>
      <c r="BI1977" s="12"/>
      <c r="BJ1977" s="13"/>
      <c r="BK1977" s="13"/>
      <c r="BL1977" s="13"/>
      <c r="BM1977" s="13"/>
      <c r="BN1977" s="13"/>
    </row>
    <row r="1978" spans="1:66" x14ac:dyDescent="0.25">
      <c r="A1978" s="10"/>
      <c r="B1978" s="10"/>
      <c r="C1978" s="10"/>
      <c r="D1978" s="18"/>
      <c r="E1978" s="10"/>
      <c r="F1978" s="10"/>
      <c r="G1978" s="10"/>
      <c r="H1978" s="10"/>
      <c r="I1978" s="10"/>
      <c r="J1978" s="10"/>
      <c r="K1978" s="11"/>
      <c r="L1978" s="11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  <c r="AE1978" s="12"/>
      <c r="AF1978" s="12"/>
      <c r="AG1978" s="12"/>
      <c r="AH1978" s="12"/>
      <c r="AI1978" s="12"/>
      <c r="AJ1978" s="12"/>
      <c r="AK1978" s="12"/>
      <c r="AL1978" s="12"/>
      <c r="AM1978" s="12"/>
      <c r="AN1978" s="12"/>
      <c r="AO1978" s="12"/>
      <c r="AP1978" s="12"/>
      <c r="AQ1978" s="12"/>
      <c r="AR1978" s="12"/>
      <c r="AS1978" s="12"/>
      <c r="AT1978" s="12"/>
      <c r="AU1978" s="12"/>
      <c r="AV1978" s="12"/>
      <c r="AW1978" s="12"/>
      <c r="AX1978" s="12"/>
      <c r="AY1978" s="12"/>
      <c r="AZ1978" s="12"/>
      <c r="BA1978" s="12"/>
      <c r="BB1978" s="12"/>
      <c r="BC1978" s="12"/>
      <c r="BD1978" s="12"/>
      <c r="BE1978" s="12"/>
      <c r="BF1978" s="12"/>
      <c r="BG1978" s="12"/>
      <c r="BH1978" s="12"/>
      <c r="BI1978" s="12"/>
      <c r="BJ1978" s="13"/>
      <c r="BK1978" s="13"/>
      <c r="BL1978" s="13"/>
      <c r="BM1978" s="13"/>
      <c r="BN1978" s="13"/>
    </row>
    <row r="1979" spans="1:66" x14ac:dyDescent="0.25">
      <c r="A1979" s="10"/>
      <c r="B1979" s="10"/>
      <c r="C1979" s="10"/>
      <c r="D1979" s="18"/>
      <c r="E1979" s="10"/>
      <c r="F1979" s="10"/>
      <c r="G1979" s="10"/>
      <c r="H1979" s="10"/>
      <c r="I1979" s="10"/>
      <c r="J1979" s="10"/>
      <c r="K1979" s="11"/>
      <c r="L1979" s="11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2"/>
      <c r="AS1979" s="12"/>
      <c r="AT1979" s="12"/>
      <c r="AU1979" s="12"/>
      <c r="AV1979" s="12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12"/>
      <c r="BG1979" s="12"/>
      <c r="BH1979" s="12"/>
      <c r="BI1979" s="12"/>
      <c r="BJ1979" s="13"/>
      <c r="BK1979" s="13"/>
      <c r="BL1979" s="13"/>
      <c r="BM1979" s="13"/>
      <c r="BN1979" s="13"/>
    </row>
    <row r="1980" spans="1:66" x14ac:dyDescent="0.25">
      <c r="A1980" s="10"/>
      <c r="B1980" s="10"/>
      <c r="C1980" s="10"/>
      <c r="D1980" s="18"/>
      <c r="E1980" s="10"/>
      <c r="F1980" s="10"/>
      <c r="G1980" s="10"/>
      <c r="H1980" s="10"/>
      <c r="I1980" s="10"/>
      <c r="J1980" s="10"/>
      <c r="K1980" s="11"/>
      <c r="L1980" s="11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2"/>
      <c r="AF1980" s="12"/>
      <c r="AG1980" s="12"/>
      <c r="AH1980" s="12"/>
      <c r="AI1980" s="12"/>
      <c r="AJ1980" s="12"/>
      <c r="AK1980" s="12"/>
      <c r="AL1980" s="12"/>
      <c r="AM1980" s="12"/>
      <c r="AN1980" s="12"/>
      <c r="AO1980" s="12"/>
      <c r="AP1980" s="12"/>
      <c r="AQ1980" s="12"/>
      <c r="AR1980" s="12"/>
      <c r="AS1980" s="12"/>
      <c r="AT1980" s="12"/>
      <c r="AU1980" s="12"/>
      <c r="AV1980" s="12"/>
      <c r="AW1980" s="12"/>
      <c r="AX1980" s="12"/>
      <c r="AY1980" s="12"/>
      <c r="AZ1980" s="12"/>
      <c r="BA1980" s="12"/>
      <c r="BB1980" s="12"/>
      <c r="BC1980" s="12"/>
      <c r="BD1980" s="12"/>
      <c r="BE1980" s="12"/>
      <c r="BF1980" s="12"/>
      <c r="BG1980" s="12"/>
      <c r="BH1980" s="12"/>
      <c r="BI1980" s="12"/>
      <c r="BJ1980" s="13"/>
      <c r="BK1980" s="13"/>
      <c r="BL1980" s="13"/>
      <c r="BM1980" s="13"/>
      <c r="BN1980" s="13"/>
    </row>
    <row r="1981" spans="1:66" s="14" customFormat="1" x14ac:dyDescent="0.25">
      <c r="A1981" s="10"/>
      <c r="B1981" s="10"/>
      <c r="C1981" s="10"/>
      <c r="D1981" s="18"/>
      <c r="E1981" s="10"/>
      <c r="F1981" s="10"/>
      <c r="G1981" s="10"/>
      <c r="H1981" s="10"/>
      <c r="I1981" s="10"/>
      <c r="J1981" s="10"/>
      <c r="K1981" s="11"/>
      <c r="L1981" s="11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2"/>
      <c r="AS1981" s="12"/>
      <c r="AT1981" s="12"/>
      <c r="AU1981" s="12"/>
      <c r="AV1981" s="12"/>
      <c r="AW1981" s="12"/>
      <c r="AX1981" s="12"/>
      <c r="AY1981" s="12"/>
      <c r="AZ1981" s="12"/>
      <c r="BA1981" s="12"/>
      <c r="BB1981" s="12"/>
      <c r="BC1981" s="12"/>
      <c r="BD1981" s="12"/>
      <c r="BE1981" s="12"/>
      <c r="BF1981" s="12"/>
      <c r="BG1981" s="12"/>
      <c r="BH1981" s="12"/>
      <c r="BI1981" s="12"/>
      <c r="BJ1981" s="13"/>
      <c r="BK1981" s="13"/>
      <c r="BL1981" s="13"/>
      <c r="BM1981" s="13"/>
      <c r="BN1981" s="13"/>
    </row>
    <row r="1982" spans="1:66" x14ac:dyDescent="0.25">
      <c r="A1982" s="10"/>
      <c r="B1982" s="10"/>
      <c r="C1982" s="10"/>
      <c r="D1982" s="18"/>
      <c r="E1982" s="10"/>
      <c r="F1982" s="10"/>
      <c r="G1982" s="10"/>
      <c r="H1982" s="10"/>
      <c r="I1982" s="10"/>
      <c r="J1982" s="10"/>
      <c r="K1982" s="11"/>
      <c r="L1982" s="11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12"/>
      <c r="AF1982" s="12"/>
      <c r="AG1982" s="12"/>
      <c r="AH1982" s="12"/>
      <c r="AI1982" s="12"/>
      <c r="AJ1982" s="12"/>
      <c r="AK1982" s="12"/>
      <c r="AL1982" s="12"/>
      <c r="AM1982" s="12"/>
      <c r="AN1982" s="12"/>
      <c r="AO1982" s="12"/>
      <c r="AP1982" s="12"/>
      <c r="AQ1982" s="12"/>
      <c r="AR1982" s="12"/>
      <c r="AS1982" s="12"/>
      <c r="AT1982" s="12"/>
      <c r="AU1982" s="12"/>
      <c r="AV1982" s="12"/>
      <c r="AW1982" s="12"/>
      <c r="AX1982" s="12"/>
      <c r="AY1982" s="12"/>
      <c r="AZ1982" s="12"/>
      <c r="BA1982" s="12"/>
      <c r="BB1982" s="12"/>
      <c r="BC1982" s="12"/>
      <c r="BD1982" s="12"/>
      <c r="BE1982" s="12"/>
      <c r="BF1982" s="12"/>
      <c r="BG1982" s="12"/>
      <c r="BH1982" s="12"/>
      <c r="BI1982" s="12"/>
      <c r="BJ1982" s="13"/>
      <c r="BK1982" s="13"/>
      <c r="BL1982" s="13"/>
      <c r="BM1982" s="13"/>
      <c r="BN1982" s="13"/>
    </row>
    <row r="1983" spans="1:66" x14ac:dyDescent="0.25">
      <c r="A1983" s="10"/>
      <c r="B1983" s="10"/>
      <c r="C1983" s="10"/>
      <c r="D1983" s="18"/>
      <c r="E1983" s="10"/>
      <c r="F1983" s="10"/>
      <c r="G1983" s="10"/>
      <c r="H1983" s="10"/>
      <c r="I1983" s="10"/>
      <c r="J1983" s="10"/>
      <c r="K1983" s="11"/>
      <c r="L1983" s="11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2"/>
      <c r="AS1983" s="12"/>
      <c r="AT1983" s="12"/>
      <c r="AU1983" s="12"/>
      <c r="AV1983" s="12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12"/>
      <c r="BI1983" s="12"/>
      <c r="BJ1983" s="13"/>
      <c r="BK1983" s="13"/>
      <c r="BL1983" s="13"/>
      <c r="BM1983" s="13"/>
      <c r="BN1983" s="13"/>
    </row>
    <row r="1984" spans="1:66" x14ac:dyDescent="0.25">
      <c r="A1984" s="10"/>
      <c r="B1984" s="10"/>
      <c r="C1984" s="10"/>
      <c r="D1984" s="18"/>
      <c r="E1984" s="10"/>
      <c r="F1984" s="10"/>
      <c r="G1984" s="10"/>
      <c r="H1984" s="10"/>
      <c r="I1984" s="10"/>
      <c r="J1984" s="10"/>
      <c r="K1984" s="11"/>
      <c r="L1984" s="11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2"/>
      <c r="AF1984" s="12"/>
      <c r="AG1984" s="12"/>
      <c r="AH1984" s="12"/>
      <c r="AI1984" s="12"/>
      <c r="AJ1984" s="12"/>
      <c r="AK1984" s="12"/>
      <c r="AL1984" s="12"/>
      <c r="AM1984" s="12"/>
      <c r="AN1984" s="12"/>
      <c r="AO1984" s="12"/>
      <c r="AP1984" s="12"/>
      <c r="AQ1984" s="12"/>
      <c r="AR1984" s="12"/>
      <c r="AS1984" s="12"/>
      <c r="AT1984" s="12"/>
      <c r="AU1984" s="12"/>
      <c r="AV1984" s="12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12"/>
      <c r="BG1984" s="12"/>
      <c r="BH1984" s="12"/>
      <c r="BI1984" s="12"/>
      <c r="BJ1984" s="13"/>
      <c r="BK1984" s="13"/>
      <c r="BL1984" s="13"/>
      <c r="BM1984" s="13"/>
      <c r="BN1984" s="13"/>
    </row>
    <row r="1985" spans="1:66" x14ac:dyDescent="0.25">
      <c r="A1985" s="10"/>
      <c r="B1985" s="10"/>
      <c r="C1985" s="10"/>
      <c r="D1985" s="18"/>
      <c r="E1985" s="10"/>
      <c r="F1985" s="10"/>
      <c r="G1985" s="10"/>
      <c r="H1985" s="10"/>
      <c r="I1985" s="10"/>
      <c r="J1985" s="10"/>
      <c r="K1985" s="11"/>
      <c r="L1985" s="11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2"/>
      <c r="AS1985" s="12"/>
      <c r="AT1985" s="12"/>
      <c r="AU1985" s="12"/>
      <c r="AV1985" s="12"/>
      <c r="AW1985" s="12"/>
      <c r="AX1985" s="12"/>
      <c r="AY1985" s="12"/>
      <c r="AZ1985" s="12"/>
      <c r="BA1985" s="12"/>
      <c r="BB1985" s="12"/>
      <c r="BC1985" s="12"/>
      <c r="BD1985" s="12"/>
      <c r="BE1985" s="12"/>
      <c r="BF1985" s="12"/>
      <c r="BG1985" s="12"/>
      <c r="BH1985" s="12"/>
      <c r="BI1985" s="12"/>
      <c r="BJ1985" s="13"/>
      <c r="BK1985" s="13"/>
      <c r="BL1985" s="13"/>
      <c r="BM1985" s="13"/>
      <c r="BN1985" s="13"/>
    </row>
    <row r="1986" spans="1:66" x14ac:dyDescent="0.25">
      <c r="A1986" s="10"/>
      <c r="B1986" s="10"/>
      <c r="C1986" s="10"/>
      <c r="D1986" s="18"/>
      <c r="E1986" s="10"/>
      <c r="F1986" s="10"/>
      <c r="G1986" s="10"/>
      <c r="H1986" s="10"/>
      <c r="I1986" s="10"/>
      <c r="J1986" s="10"/>
      <c r="K1986" s="11"/>
      <c r="L1986" s="11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  <c r="AA1986" s="12"/>
      <c r="AB1986" s="12"/>
      <c r="AC1986" s="12"/>
      <c r="AD1986" s="12"/>
      <c r="AE1986" s="12"/>
      <c r="AF1986" s="12"/>
      <c r="AG1986" s="12"/>
      <c r="AH1986" s="12"/>
      <c r="AI1986" s="12"/>
      <c r="AJ1986" s="12"/>
      <c r="AK1986" s="12"/>
      <c r="AL1986" s="12"/>
      <c r="AM1986" s="12"/>
      <c r="AN1986" s="12"/>
      <c r="AO1986" s="12"/>
      <c r="AP1986" s="12"/>
      <c r="AQ1986" s="12"/>
      <c r="AR1986" s="12"/>
      <c r="AS1986" s="12"/>
      <c r="AT1986" s="12"/>
      <c r="AU1986" s="12"/>
      <c r="AV1986" s="12"/>
      <c r="AW1986" s="12"/>
      <c r="AX1986" s="12"/>
      <c r="AY1986" s="12"/>
      <c r="AZ1986" s="12"/>
      <c r="BA1986" s="12"/>
      <c r="BB1986" s="12"/>
      <c r="BC1986" s="12"/>
      <c r="BD1986" s="12"/>
      <c r="BE1986" s="12"/>
      <c r="BF1986" s="12"/>
      <c r="BG1986" s="12"/>
      <c r="BH1986" s="12"/>
      <c r="BI1986" s="12"/>
      <c r="BJ1986" s="13"/>
      <c r="BK1986" s="13"/>
      <c r="BL1986" s="13"/>
      <c r="BM1986" s="13"/>
      <c r="BN1986" s="13"/>
    </row>
    <row r="1987" spans="1:66" x14ac:dyDescent="0.25">
      <c r="A1987" s="10"/>
      <c r="B1987" s="10"/>
      <c r="C1987" s="10"/>
      <c r="D1987" s="18"/>
      <c r="E1987" s="10"/>
      <c r="F1987" s="10"/>
      <c r="G1987" s="10"/>
      <c r="H1987" s="10"/>
      <c r="I1987" s="10"/>
      <c r="J1987" s="10"/>
      <c r="K1987" s="11"/>
      <c r="L1987" s="11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2"/>
      <c r="AS1987" s="12"/>
      <c r="AT1987" s="12"/>
      <c r="AU1987" s="12"/>
      <c r="AV1987" s="12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12"/>
      <c r="BG1987" s="12"/>
      <c r="BH1987" s="12"/>
      <c r="BI1987" s="12"/>
      <c r="BJ1987" s="13"/>
      <c r="BK1987" s="13"/>
      <c r="BL1987" s="13"/>
      <c r="BM1987" s="13"/>
      <c r="BN1987" s="13"/>
    </row>
    <row r="1988" spans="1:66" x14ac:dyDescent="0.25">
      <c r="A1988" s="10"/>
      <c r="B1988" s="10"/>
      <c r="C1988" s="10"/>
      <c r="D1988" s="18"/>
      <c r="E1988" s="10"/>
      <c r="F1988" s="10"/>
      <c r="G1988" s="10"/>
      <c r="H1988" s="10"/>
      <c r="I1988" s="10"/>
      <c r="J1988" s="10"/>
      <c r="K1988" s="11"/>
      <c r="L1988" s="11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12"/>
      <c r="AF1988" s="12"/>
      <c r="AG1988" s="12"/>
      <c r="AH1988" s="12"/>
      <c r="AI1988" s="12"/>
      <c r="AJ1988" s="12"/>
      <c r="AK1988" s="12"/>
      <c r="AL1988" s="12"/>
      <c r="AM1988" s="12"/>
      <c r="AN1988" s="12"/>
      <c r="AO1988" s="12"/>
      <c r="AP1988" s="12"/>
      <c r="AQ1988" s="12"/>
      <c r="AR1988" s="12"/>
      <c r="AS1988" s="12"/>
      <c r="AT1988" s="12"/>
      <c r="AU1988" s="12"/>
      <c r="AV1988" s="12"/>
      <c r="AW1988" s="12"/>
      <c r="AX1988" s="12"/>
      <c r="AY1988" s="12"/>
      <c r="AZ1988" s="12"/>
      <c r="BA1988" s="12"/>
      <c r="BB1988" s="12"/>
      <c r="BC1988" s="12"/>
      <c r="BD1988" s="12"/>
      <c r="BE1988" s="12"/>
      <c r="BF1988" s="12"/>
      <c r="BG1988" s="12"/>
      <c r="BH1988" s="12"/>
      <c r="BI1988" s="12"/>
      <c r="BJ1988" s="13"/>
      <c r="BK1988" s="13"/>
      <c r="BL1988" s="13"/>
      <c r="BM1988" s="13"/>
      <c r="BN1988" s="13"/>
    </row>
    <row r="1989" spans="1:66" x14ac:dyDescent="0.25">
      <c r="A1989" s="10"/>
      <c r="B1989" s="10"/>
      <c r="C1989" s="10"/>
      <c r="D1989" s="18"/>
      <c r="E1989" s="10"/>
      <c r="F1989" s="10"/>
      <c r="G1989" s="10"/>
      <c r="H1989" s="10"/>
      <c r="I1989" s="10"/>
      <c r="J1989" s="10"/>
      <c r="K1989" s="11"/>
      <c r="L1989" s="11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2"/>
      <c r="AS1989" s="12"/>
      <c r="AT1989" s="12"/>
      <c r="AU1989" s="12"/>
      <c r="AV1989" s="12"/>
      <c r="AW1989" s="12"/>
      <c r="AX1989" s="12"/>
      <c r="AY1989" s="12"/>
      <c r="AZ1989" s="12"/>
      <c r="BA1989" s="12"/>
      <c r="BB1989" s="12"/>
      <c r="BC1989" s="12"/>
      <c r="BD1989" s="12"/>
      <c r="BE1989" s="12"/>
      <c r="BF1989" s="12"/>
      <c r="BG1989" s="12"/>
      <c r="BH1989" s="12"/>
      <c r="BI1989" s="12"/>
      <c r="BJ1989" s="13"/>
      <c r="BK1989" s="13"/>
      <c r="BL1989" s="13"/>
      <c r="BM1989" s="13"/>
      <c r="BN1989" s="13"/>
    </row>
    <row r="1990" spans="1:66" x14ac:dyDescent="0.25">
      <c r="A1990" s="10"/>
      <c r="B1990" s="10"/>
      <c r="C1990" s="10"/>
      <c r="D1990" s="18"/>
      <c r="E1990" s="10"/>
      <c r="F1990" s="10"/>
      <c r="G1990" s="10"/>
      <c r="H1990" s="10"/>
      <c r="I1990" s="10"/>
      <c r="J1990" s="10"/>
      <c r="K1990" s="11"/>
      <c r="L1990" s="11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12"/>
      <c r="AG1990" s="12"/>
      <c r="AH1990" s="12"/>
      <c r="AI1990" s="12"/>
      <c r="AJ1990" s="12"/>
      <c r="AK1990" s="12"/>
      <c r="AL1990" s="12"/>
      <c r="AM1990" s="12"/>
      <c r="AN1990" s="12"/>
      <c r="AO1990" s="12"/>
      <c r="AP1990" s="12"/>
      <c r="AQ1990" s="12"/>
      <c r="AR1990" s="12"/>
      <c r="AS1990" s="12"/>
      <c r="AT1990" s="12"/>
      <c r="AU1990" s="12"/>
      <c r="AV1990" s="12"/>
      <c r="AW1990" s="12"/>
      <c r="AX1990" s="12"/>
      <c r="AY1990" s="12"/>
      <c r="AZ1990" s="12"/>
      <c r="BA1990" s="12"/>
      <c r="BB1990" s="12"/>
      <c r="BC1990" s="12"/>
      <c r="BD1990" s="12"/>
      <c r="BE1990" s="12"/>
      <c r="BF1990" s="12"/>
      <c r="BG1990" s="12"/>
      <c r="BH1990" s="12"/>
      <c r="BI1990" s="12"/>
      <c r="BJ1990" s="13"/>
      <c r="BK1990" s="13"/>
      <c r="BL1990" s="13"/>
      <c r="BM1990" s="13"/>
      <c r="BN1990" s="13"/>
    </row>
    <row r="1991" spans="1:66" x14ac:dyDescent="0.25">
      <c r="A1991" s="10"/>
      <c r="B1991" s="10"/>
      <c r="C1991" s="10"/>
      <c r="D1991" s="18"/>
      <c r="E1991" s="10"/>
      <c r="F1991" s="10"/>
      <c r="G1991" s="10"/>
      <c r="H1991" s="10"/>
      <c r="I1991" s="10"/>
      <c r="J1991" s="10"/>
      <c r="K1991" s="11"/>
      <c r="L1991" s="11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2"/>
      <c r="AS1991" s="12"/>
      <c r="AT1991" s="12"/>
      <c r="AU1991" s="12"/>
      <c r="AV1991" s="12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12"/>
      <c r="BG1991" s="12"/>
      <c r="BH1991" s="12"/>
      <c r="BI1991" s="12"/>
      <c r="BJ1991" s="13"/>
      <c r="BK1991" s="13"/>
      <c r="BL1991" s="13"/>
      <c r="BM1991" s="13"/>
      <c r="BN1991" s="13"/>
    </row>
    <row r="1992" spans="1:66" x14ac:dyDescent="0.25">
      <c r="A1992" s="10"/>
      <c r="B1992" s="10"/>
      <c r="C1992" s="10"/>
      <c r="D1992" s="18"/>
      <c r="E1992" s="10"/>
      <c r="F1992" s="10"/>
      <c r="G1992" s="10"/>
      <c r="H1992" s="10"/>
      <c r="I1992" s="10"/>
      <c r="J1992" s="10"/>
      <c r="K1992" s="11"/>
      <c r="L1992" s="11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12"/>
      <c r="AG1992" s="12"/>
      <c r="AH1992" s="12"/>
      <c r="AI1992" s="12"/>
      <c r="AJ1992" s="12"/>
      <c r="AK1992" s="12"/>
      <c r="AL1992" s="12"/>
      <c r="AM1992" s="12"/>
      <c r="AN1992" s="12"/>
      <c r="AO1992" s="12"/>
      <c r="AP1992" s="12"/>
      <c r="AQ1992" s="12"/>
      <c r="AR1992" s="12"/>
      <c r="AS1992" s="12"/>
      <c r="AT1992" s="12"/>
      <c r="AU1992" s="12"/>
      <c r="AV1992" s="12"/>
      <c r="AW1992" s="12"/>
      <c r="AX1992" s="12"/>
      <c r="AY1992" s="12"/>
      <c r="AZ1992" s="12"/>
      <c r="BA1992" s="12"/>
      <c r="BB1992" s="12"/>
      <c r="BC1992" s="12"/>
      <c r="BD1992" s="12"/>
      <c r="BE1992" s="12"/>
      <c r="BF1992" s="12"/>
      <c r="BG1992" s="12"/>
      <c r="BH1992" s="12"/>
      <c r="BI1992" s="12"/>
      <c r="BJ1992" s="13"/>
      <c r="BK1992" s="13"/>
      <c r="BL1992" s="13"/>
      <c r="BM1992" s="13"/>
      <c r="BN1992" s="13"/>
    </row>
    <row r="1993" spans="1:66" x14ac:dyDescent="0.25">
      <c r="A1993" s="10"/>
      <c r="B1993" s="10"/>
      <c r="C1993" s="10"/>
      <c r="D1993" s="18"/>
      <c r="E1993" s="10"/>
      <c r="F1993" s="10"/>
      <c r="G1993" s="10"/>
      <c r="H1993" s="10"/>
      <c r="I1993" s="10"/>
      <c r="J1993" s="10"/>
      <c r="K1993" s="11"/>
      <c r="L1993" s="11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2"/>
      <c r="AS1993" s="12"/>
      <c r="AT1993" s="12"/>
      <c r="AU1993" s="12"/>
      <c r="AV1993" s="12"/>
      <c r="AW1993" s="12"/>
      <c r="AX1993" s="12"/>
      <c r="AY1993" s="12"/>
      <c r="AZ1993" s="12"/>
      <c r="BA1993" s="12"/>
      <c r="BB1993" s="12"/>
      <c r="BC1993" s="12"/>
      <c r="BD1993" s="12"/>
      <c r="BE1993" s="12"/>
      <c r="BF1993" s="12"/>
      <c r="BG1993" s="12"/>
      <c r="BH1993" s="12"/>
      <c r="BI1993" s="12"/>
      <c r="BJ1993" s="13"/>
      <c r="BK1993" s="13"/>
      <c r="BL1993" s="13"/>
      <c r="BM1993" s="13"/>
      <c r="BN1993" s="13"/>
    </row>
    <row r="1994" spans="1:66" x14ac:dyDescent="0.25">
      <c r="A1994" s="10"/>
      <c r="B1994" s="10"/>
      <c r="C1994" s="10"/>
      <c r="D1994" s="18"/>
      <c r="E1994" s="10"/>
      <c r="F1994" s="10"/>
      <c r="G1994" s="10"/>
      <c r="H1994" s="10"/>
      <c r="I1994" s="10"/>
      <c r="J1994" s="10"/>
      <c r="K1994" s="11"/>
      <c r="L1994" s="11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12"/>
      <c r="AF1994" s="12"/>
      <c r="AG1994" s="12"/>
      <c r="AH1994" s="12"/>
      <c r="AI1994" s="12"/>
      <c r="AJ1994" s="12"/>
      <c r="AK1994" s="12"/>
      <c r="AL1994" s="12"/>
      <c r="AM1994" s="12"/>
      <c r="AN1994" s="12"/>
      <c r="AO1994" s="12"/>
      <c r="AP1994" s="12"/>
      <c r="AQ1994" s="12"/>
      <c r="AR1994" s="12"/>
      <c r="AS1994" s="12"/>
      <c r="AT1994" s="12"/>
      <c r="AU1994" s="12"/>
      <c r="AV1994" s="12"/>
      <c r="AW1994" s="12"/>
      <c r="AX1994" s="12"/>
      <c r="AY1994" s="12"/>
      <c r="AZ1994" s="12"/>
      <c r="BA1994" s="12"/>
      <c r="BB1994" s="12"/>
      <c r="BC1994" s="12"/>
      <c r="BD1994" s="12"/>
      <c r="BE1994" s="12"/>
      <c r="BF1994" s="12"/>
      <c r="BG1994" s="12"/>
      <c r="BH1994" s="12"/>
      <c r="BI1994" s="12"/>
      <c r="BJ1994" s="13"/>
      <c r="BK1994" s="13"/>
      <c r="BL1994" s="13"/>
      <c r="BM1994" s="13"/>
      <c r="BN1994" s="13"/>
    </row>
    <row r="1995" spans="1:66" x14ac:dyDescent="0.25">
      <c r="A1995" s="10"/>
      <c r="B1995" s="10"/>
      <c r="C1995" s="10"/>
      <c r="D1995" s="18"/>
      <c r="E1995" s="10"/>
      <c r="F1995" s="10"/>
      <c r="G1995" s="10"/>
      <c r="H1995" s="10"/>
      <c r="I1995" s="10"/>
      <c r="J1995" s="10"/>
      <c r="K1995" s="11"/>
      <c r="L1995" s="11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2"/>
      <c r="AS1995" s="12"/>
      <c r="AT1995" s="12"/>
      <c r="AU1995" s="12"/>
      <c r="AV1995" s="12"/>
      <c r="AW1995" s="12"/>
      <c r="AX1995" s="12"/>
      <c r="AY1995" s="12"/>
      <c r="AZ1995" s="12"/>
      <c r="BA1995" s="12"/>
      <c r="BB1995" s="12"/>
      <c r="BC1995" s="12"/>
      <c r="BD1995" s="12"/>
      <c r="BE1995" s="12"/>
      <c r="BF1995" s="12"/>
      <c r="BG1995" s="12"/>
      <c r="BH1995" s="12"/>
      <c r="BI1995" s="12"/>
      <c r="BJ1995" s="13"/>
      <c r="BK1995" s="13"/>
      <c r="BL1995" s="13"/>
      <c r="BM1995" s="13"/>
      <c r="BN1995" s="13"/>
    </row>
    <row r="1996" spans="1:66" x14ac:dyDescent="0.25">
      <c r="A1996" s="10"/>
      <c r="B1996" s="10"/>
      <c r="C1996" s="10"/>
      <c r="D1996" s="18"/>
      <c r="E1996" s="10"/>
      <c r="F1996" s="10"/>
      <c r="G1996" s="10"/>
      <c r="H1996" s="10"/>
      <c r="I1996" s="10"/>
      <c r="J1996" s="10"/>
      <c r="K1996" s="11"/>
      <c r="L1996" s="11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2"/>
      <c r="AF1996" s="12"/>
      <c r="AG1996" s="12"/>
      <c r="AH1996" s="12"/>
      <c r="AI1996" s="12"/>
      <c r="AJ1996" s="12"/>
      <c r="AK1996" s="12"/>
      <c r="AL1996" s="12"/>
      <c r="AM1996" s="12"/>
      <c r="AN1996" s="12"/>
      <c r="AO1996" s="12"/>
      <c r="AP1996" s="12"/>
      <c r="AQ1996" s="12"/>
      <c r="AR1996" s="12"/>
      <c r="AS1996" s="12"/>
      <c r="AT1996" s="12"/>
      <c r="AU1996" s="12"/>
      <c r="AV1996" s="12"/>
      <c r="AW1996" s="12"/>
      <c r="AX1996" s="12"/>
      <c r="AY1996" s="12"/>
      <c r="AZ1996" s="12"/>
      <c r="BA1996" s="12"/>
      <c r="BB1996" s="12"/>
      <c r="BC1996" s="12"/>
      <c r="BD1996" s="12"/>
      <c r="BE1996" s="12"/>
      <c r="BF1996" s="12"/>
      <c r="BG1996" s="12"/>
      <c r="BH1996" s="12"/>
      <c r="BI1996" s="12"/>
      <c r="BJ1996" s="13"/>
      <c r="BK1996" s="13"/>
      <c r="BL1996" s="13"/>
      <c r="BM1996" s="13"/>
      <c r="BN1996" s="13"/>
    </row>
    <row r="1997" spans="1:66" x14ac:dyDescent="0.25">
      <c r="A1997" s="10"/>
      <c r="B1997" s="10"/>
      <c r="C1997" s="10"/>
      <c r="D1997" s="18"/>
      <c r="E1997" s="10"/>
      <c r="F1997" s="10"/>
      <c r="G1997" s="10"/>
      <c r="H1997" s="10"/>
      <c r="I1997" s="10"/>
      <c r="J1997" s="10"/>
      <c r="K1997" s="11"/>
      <c r="L1997" s="11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2"/>
      <c r="AS1997" s="12"/>
      <c r="AT1997" s="12"/>
      <c r="AU1997" s="12"/>
      <c r="AV1997" s="12"/>
      <c r="AW1997" s="12"/>
      <c r="AX1997" s="12"/>
      <c r="AY1997" s="12"/>
      <c r="AZ1997" s="12"/>
      <c r="BA1997" s="12"/>
      <c r="BB1997" s="12"/>
      <c r="BC1997" s="12"/>
      <c r="BD1997" s="12"/>
      <c r="BE1997" s="12"/>
      <c r="BF1997" s="12"/>
      <c r="BG1997" s="12"/>
      <c r="BH1997" s="12"/>
      <c r="BI1997" s="12"/>
      <c r="BJ1997" s="13"/>
      <c r="BK1997" s="13"/>
      <c r="BL1997" s="13"/>
      <c r="BM1997" s="13"/>
      <c r="BN1997" s="13"/>
    </row>
    <row r="1998" spans="1:66" x14ac:dyDescent="0.25">
      <c r="A1998" s="10"/>
      <c r="B1998" s="10"/>
      <c r="C1998" s="10"/>
      <c r="D1998" s="18"/>
      <c r="E1998" s="10"/>
      <c r="F1998" s="10"/>
      <c r="G1998" s="10"/>
      <c r="H1998" s="10"/>
      <c r="I1998" s="10"/>
      <c r="J1998" s="10"/>
      <c r="K1998" s="11"/>
      <c r="L1998" s="11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2"/>
      <c r="AF1998" s="12"/>
      <c r="AG1998" s="12"/>
      <c r="AH1998" s="12"/>
      <c r="AI1998" s="12"/>
      <c r="AJ1998" s="12"/>
      <c r="AK1998" s="12"/>
      <c r="AL1998" s="12"/>
      <c r="AM1998" s="12"/>
      <c r="AN1998" s="12"/>
      <c r="AO1998" s="12"/>
      <c r="AP1998" s="12"/>
      <c r="AQ1998" s="12"/>
      <c r="AR1998" s="12"/>
      <c r="AS1998" s="12"/>
      <c r="AT1998" s="12"/>
      <c r="AU1998" s="12"/>
      <c r="AV1998" s="12"/>
      <c r="AW1998" s="12"/>
      <c r="AX1998" s="12"/>
      <c r="AY1998" s="12"/>
      <c r="AZ1998" s="12"/>
      <c r="BA1998" s="12"/>
      <c r="BB1998" s="12"/>
      <c r="BC1998" s="12"/>
      <c r="BD1998" s="12"/>
      <c r="BE1998" s="12"/>
      <c r="BF1998" s="12"/>
      <c r="BG1998" s="12"/>
      <c r="BH1998" s="12"/>
      <c r="BI1998" s="12"/>
      <c r="BJ1998" s="13"/>
      <c r="BK1998" s="13"/>
      <c r="BL1998" s="13"/>
      <c r="BM1998" s="13"/>
      <c r="BN1998" s="13"/>
    </row>
    <row r="1999" spans="1:66" x14ac:dyDescent="0.25">
      <c r="A1999" s="10"/>
      <c r="B1999" s="10"/>
      <c r="C1999" s="10"/>
      <c r="D1999" s="18"/>
      <c r="E1999" s="10"/>
      <c r="F1999" s="10"/>
      <c r="G1999" s="10"/>
      <c r="H1999" s="10"/>
      <c r="I1999" s="10"/>
      <c r="J1999" s="10"/>
      <c r="K1999" s="11"/>
      <c r="L1999" s="11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2"/>
      <c r="AS1999" s="12"/>
      <c r="AT1999" s="12"/>
      <c r="AU1999" s="12"/>
      <c r="AV1999" s="12"/>
      <c r="AW1999" s="12"/>
      <c r="AX1999" s="12"/>
      <c r="AY1999" s="12"/>
      <c r="AZ1999" s="12"/>
      <c r="BA1999" s="12"/>
      <c r="BB1999" s="12"/>
      <c r="BC1999" s="12"/>
      <c r="BD1999" s="12"/>
      <c r="BE1999" s="12"/>
      <c r="BF1999" s="12"/>
      <c r="BG1999" s="12"/>
      <c r="BH1999" s="12"/>
      <c r="BI1999" s="12"/>
      <c r="BJ1999" s="13"/>
      <c r="BK1999" s="13"/>
      <c r="BL1999" s="13"/>
      <c r="BM1999" s="13"/>
      <c r="BN1999" s="13"/>
    </row>
    <row r="2000" spans="1:66" x14ac:dyDescent="0.25">
      <c r="A2000" s="10"/>
      <c r="B2000" s="10"/>
      <c r="C2000" s="10"/>
      <c r="D2000" s="18"/>
      <c r="E2000" s="10"/>
      <c r="F2000" s="10"/>
      <c r="G2000" s="10"/>
      <c r="H2000" s="10"/>
      <c r="I2000" s="10"/>
      <c r="J2000" s="10"/>
      <c r="K2000" s="11"/>
      <c r="L2000" s="11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  <c r="AP2000" s="12"/>
      <c r="AQ2000" s="12"/>
      <c r="AR2000" s="12"/>
      <c r="AS2000" s="12"/>
      <c r="AT2000" s="12"/>
      <c r="AU2000" s="12"/>
      <c r="AV2000" s="12"/>
      <c r="AW2000" s="12"/>
      <c r="AX2000" s="12"/>
      <c r="AY2000" s="12"/>
      <c r="AZ2000" s="12"/>
      <c r="BA2000" s="12"/>
      <c r="BB2000" s="12"/>
      <c r="BC2000" s="12"/>
      <c r="BD2000" s="12"/>
      <c r="BE2000" s="12"/>
      <c r="BF2000" s="12"/>
      <c r="BG2000" s="12"/>
      <c r="BH2000" s="12"/>
      <c r="BI2000" s="12"/>
      <c r="BJ2000" s="13"/>
      <c r="BK2000" s="13"/>
      <c r="BL2000" s="13"/>
      <c r="BM2000" s="13"/>
      <c r="BN2000" s="13"/>
    </row>
    <row r="2001" spans="1:66" x14ac:dyDescent="0.25">
      <c r="A2001" s="10"/>
      <c r="B2001" s="10"/>
      <c r="C2001" s="10"/>
      <c r="D2001" s="18"/>
      <c r="E2001" s="10"/>
      <c r="F2001" s="10"/>
      <c r="G2001" s="10"/>
      <c r="H2001" s="10"/>
      <c r="I2001" s="10"/>
      <c r="J2001" s="10"/>
      <c r="K2001" s="11"/>
      <c r="L2001" s="11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2"/>
      <c r="AS2001" s="12"/>
      <c r="AT2001" s="12"/>
      <c r="AU2001" s="12"/>
      <c r="AV2001" s="12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12"/>
      <c r="BG2001" s="12"/>
      <c r="BH2001" s="12"/>
      <c r="BI2001" s="12"/>
      <c r="BJ2001" s="13"/>
      <c r="BK2001" s="13"/>
      <c r="BL2001" s="13"/>
      <c r="BM2001" s="13"/>
      <c r="BN2001" s="13"/>
    </row>
    <row r="2002" spans="1:66" x14ac:dyDescent="0.25">
      <c r="A2002" s="10"/>
      <c r="B2002" s="10"/>
      <c r="C2002" s="10"/>
      <c r="D2002" s="18"/>
      <c r="E2002" s="10"/>
      <c r="F2002" s="10"/>
      <c r="G2002" s="10"/>
      <c r="H2002" s="10"/>
      <c r="I2002" s="10"/>
      <c r="J2002" s="10"/>
      <c r="K2002" s="11"/>
      <c r="L2002" s="11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12"/>
      <c r="AH2002" s="12"/>
      <c r="AI2002" s="12"/>
      <c r="AJ2002" s="12"/>
      <c r="AK2002" s="12"/>
      <c r="AL2002" s="12"/>
      <c r="AM2002" s="12"/>
      <c r="AN2002" s="12"/>
      <c r="AO2002" s="12"/>
      <c r="AP2002" s="12"/>
      <c r="AQ2002" s="12"/>
      <c r="AR2002" s="12"/>
      <c r="AS2002" s="12"/>
      <c r="AT2002" s="12"/>
      <c r="AU2002" s="12"/>
      <c r="AV2002" s="12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12"/>
      <c r="BG2002" s="12"/>
      <c r="BH2002" s="12"/>
      <c r="BI2002" s="12"/>
      <c r="BJ2002" s="13"/>
      <c r="BK2002" s="13"/>
      <c r="BL2002" s="13"/>
      <c r="BM2002" s="13"/>
      <c r="BN2002" s="13"/>
    </row>
    <row r="2003" spans="1:66" x14ac:dyDescent="0.25">
      <c r="A2003" s="10"/>
      <c r="B2003" s="10"/>
      <c r="C2003" s="10"/>
      <c r="D2003" s="18"/>
      <c r="E2003" s="10"/>
      <c r="F2003" s="10"/>
      <c r="G2003" s="10"/>
      <c r="H2003" s="10"/>
      <c r="I2003" s="10"/>
      <c r="J2003" s="10"/>
      <c r="K2003" s="11"/>
      <c r="L2003" s="11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2"/>
      <c r="AS2003" s="12"/>
      <c r="AT2003" s="12"/>
      <c r="AU2003" s="12"/>
      <c r="AV2003" s="12"/>
      <c r="AW2003" s="12"/>
      <c r="AX2003" s="12"/>
      <c r="AY2003" s="12"/>
      <c r="AZ2003" s="12"/>
      <c r="BA2003" s="12"/>
      <c r="BB2003" s="12"/>
      <c r="BC2003" s="12"/>
      <c r="BD2003" s="12"/>
      <c r="BE2003" s="12"/>
      <c r="BF2003" s="12"/>
      <c r="BG2003" s="12"/>
      <c r="BH2003" s="12"/>
      <c r="BI2003" s="12"/>
      <c r="BJ2003" s="13"/>
      <c r="BK2003" s="13"/>
      <c r="BL2003" s="13"/>
      <c r="BM2003" s="13"/>
      <c r="BN2003" s="13"/>
    </row>
    <row r="2004" spans="1:66" x14ac:dyDescent="0.25">
      <c r="A2004" s="10"/>
      <c r="B2004" s="10"/>
      <c r="C2004" s="10"/>
      <c r="D2004" s="18"/>
      <c r="E2004" s="10"/>
      <c r="F2004" s="10"/>
      <c r="G2004" s="10"/>
      <c r="H2004" s="10"/>
      <c r="I2004" s="10"/>
      <c r="J2004" s="10"/>
      <c r="K2004" s="11"/>
      <c r="L2004" s="11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12"/>
      <c r="AF2004" s="12"/>
      <c r="AG2004" s="12"/>
      <c r="AH2004" s="12"/>
      <c r="AI2004" s="12"/>
      <c r="AJ2004" s="12"/>
      <c r="AK2004" s="12"/>
      <c r="AL2004" s="12"/>
      <c r="AM2004" s="12"/>
      <c r="AN2004" s="12"/>
      <c r="AO2004" s="12"/>
      <c r="AP2004" s="12"/>
      <c r="AQ2004" s="12"/>
      <c r="AR2004" s="12"/>
      <c r="AS2004" s="12"/>
      <c r="AT2004" s="12"/>
      <c r="AU2004" s="12"/>
      <c r="AV2004" s="12"/>
      <c r="AW2004" s="12"/>
      <c r="AX2004" s="12"/>
      <c r="AY2004" s="12"/>
      <c r="AZ2004" s="12"/>
      <c r="BA2004" s="12"/>
      <c r="BB2004" s="12"/>
      <c r="BC2004" s="12"/>
      <c r="BD2004" s="12"/>
      <c r="BE2004" s="12"/>
      <c r="BF2004" s="12"/>
      <c r="BG2004" s="12"/>
      <c r="BH2004" s="12"/>
      <c r="BI2004" s="12"/>
      <c r="BJ2004" s="13"/>
      <c r="BK2004" s="13"/>
      <c r="BL2004" s="13"/>
      <c r="BM2004" s="13"/>
      <c r="BN2004" s="13"/>
    </row>
    <row r="2005" spans="1:66" x14ac:dyDescent="0.25">
      <c r="A2005" s="10"/>
      <c r="B2005" s="10"/>
      <c r="C2005" s="10"/>
      <c r="D2005" s="18"/>
      <c r="E2005" s="10"/>
      <c r="F2005" s="10"/>
      <c r="G2005" s="10"/>
      <c r="H2005" s="10"/>
      <c r="I2005" s="10"/>
      <c r="J2005" s="10"/>
      <c r="K2005" s="11"/>
      <c r="L2005" s="11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2"/>
      <c r="AS2005" s="12"/>
      <c r="AT2005" s="12"/>
      <c r="AU2005" s="12"/>
      <c r="AV2005" s="12"/>
      <c r="AW2005" s="12"/>
      <c r="AX2005" s="12"/>
      <c r="AY2005" s="12"/>
      <c r="AZ2005" s="12"/>
      <c r="BA2005" s="12"/>
      <c r="BB2005" s="12"/>
      <c r="BC2005" s="12"/>
      <c r="BD2005" s="12"/>
      <c r="BE2005" s="12"/>
      <c r="BF2005" s="12"/>
      <c r="BG2005" s="12"/>
      <c r="BH2005" s="12"/>
      <c r="BI2005" s="12"/>
      <c r="BJ2005" s="13"/>
      <c r="BK2005" s="13"/>
      <c r="BL2005" s="13"/>
      <c r="BM2005" s="13"/>
      <c r="BN2005" s="13"/>
    </row>
    <row r="2006" spans="1:66" x14ac:dyDescent="0.25">
      <c r="A2006" s="10"/>
      <c r="B2006" s="10"/>
      <c r="C2006" s="10"/>
      <c r="D2006" s="18"/>
      <c r="E2006" s="10"/>
      <c r="F2006" s="10"/>
      <c r="G2006" s="10"/>
      <c r="H2006" s="10"/>
      <c r="I2006" s="10"/>
      <c r="J2006" s="10"/>
      <c r="K2006" s="11"/>
      <c r="L2006" s="11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12"/>
      <c r="AH2006" s="12"/>
      <c r="AI2006" s="12"/>
      <c r="AJ2006" s="12"/>
      <c r="AK2006" s="12"/>
      <c r="AL2006" s="12"/>
      <c r="AM2006" s="12"/>
      <c r="AN2006" s="12"/>
      <c r="AO2006" s="12"/>
      <c r="AP2006" s="12"/>
      <c r="AQ2006" s="12"/>
      <c r="AR2006" s="12"/>
      <c r="AS2006" s="12"/>
      <c r="AT2006" s="12"/>
      <c r="AU2006" s="12"/>
      <c r="AV2006" s="12"/>
      <c r="AW2006" s="12"/>
      <c r="AX2006" s="12"/>
      <c r="AY2006" s="12"/>
      <c r="AZ2006" s="12"/>
      <c r="BA2006" s="12"/>
      <c r="BB2006" s="12"/>
      <c r="BC2006" s="12"/>
      <c r="BD2006" s="12"/>
      <c r="BE2006" s="12"/>
      <c r="BF2006" s="12"/>
      <c r="BG2006" s="12"/>
      <c r="BH2006" s="12"/>
      <c r="BI2006" s="12"/>
      <c r="BJ2006" s="13"/>
      <c r="BK2006" s="13"/>
      <c r="BL2006" s="13"/>
      <c r="BM2006" s="13"/>
      <c r="BN2006" s="13"/>
    </row>
    <row r="2007" spans="1:66" x14ac:dyDescent="0.25">
      <c r="A2007" s="10"/>
      <c r="B2007" s="10"/>
      <c r="C2007" s="10"/>
      <c r="D2007" s="18"/>
      <c r="E2007" s="10"/>
      <c r="F2007" s="10"/>
      <c r="G2007" s="10"/>
      <c r="H2007" s="10"/>
      <c r="I2007" s="10"/>
      <c r="J2007" s="10"/>
      <c r="K2007" s="11"/>
      <c r="L2007" s="11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2"/>
      <c r="AS2007" s="12"/>
      <c r="AT2007" s="12"/>
      <c r="AU2007" s="12"/>
      <c r="AV2007" s="12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12"/>
      <c r="BG2007" s="12"/>
      <c r="BH2007" s="12"/>
      <c r="BI2007" s="12"/>
      <c r="BJ2007" s="13"/>
      <c r="BK2007" s="13"/>
      <c r="BL2007" s="13"/>
      <c r="BM2007" s="13"/>
      <c r="BN2007" s="13"/>
    </row>
    <row r="2008" spans="1:66" x14ac:dyDescent="0.25">
      <c r="A2008" s="10"/>
      <c r="B2008" s="10"/>
      <c r="C2008" s="10"/>
      <c r="D2008" s="18"/>
      <c r="E2008" s="10"/>
      <c r="F2008" s="10"/>
      <c r="G2008" s="10"/>
      <c r="H2008" s="10"/>
      <c r="I2008" s="10"/>
      <c r="J2008" s="10"/>
      <c r="K2008" s="11"/>
      <c r="L2008" s="11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  <c r="AE2008" s="12"/>
      <c r="AF2008" s="12"/>
      <c r="AG2008" s="12"/>
      <c r="AH2008" s="12"/>
      <c r="AI2008" s="12"/>
      <c r="AJ2008" s="12"/>
      <c r="AK2008" s="12"/>
      <c r="AL2008" s="12"/>
      <c r="AM2008" s="12"/>
      <c r="AN2008" s="12"/>
      <c r="AO2008" s="12"/>
      <c r="AP2008" s="12"/>
      <c r="AQ2008" s="12"/>
      <c r="AR2008" s="12"/>
      <c r="AS2008" s="12"/>
      <c r="AT2008" s="12"/>
      <c r="AU2008" s="12"/>
      <c r="AV2008" s="12"/>
      <c r="AW2008" s="12"/>
      <c r="AX2008" s="12"/>
      <c r="AY2008" s="12"/>
      <c r="AZ2008" s="12"/>
      <c r="BA2008" s="12"/>
      <c r="BB2008" s="12"/>
      <c r="BC2008" s="12"/>
      <c r="BD2008" s="12"/>
      <c r="BE2008" s="12"/>
      <c r="BF2008" s="12"/>
      <c r="BG2008" s="12"/>
      <c r="BH2008" s="12"/>
      <c r="BI2008" s="12"/>
      <c r="BJ2008" s="13"/>
      <c r="BK2008" s="13"/>
      <c r="BL2008" s="13"/>
      <c r="BM2008" s="13"/>
      <c r="BN2008" s="13"/>
    </row>
    <row r="2009" spans="1:66" x14ac:dyDescent="0.25">
      <c r="A2009" s="10"/>
      <c r="B2009" s="10"/>
      <c r="C2009" s="10"/>
      <c r="D2009" s="18"/>
      <c r="E2009" s="10"/>
      <c r="F2009" s="10"/>
      <c r="G2009" s="10"/>
      <c r="H2009" s="10"/>
      <c r="I2009" s="10"/>
      <c r="J2009" s="10"/>
      <c r="K2009" s="11"/>
      <c r="L2009" s="11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2"/>
      <c r="AS2009" s="12"/>
      <c r="AT2009" s="12"/>
      <c r="AU2009" s="12"/>
      <c r="AV2009" s="12"/>
      <c r="AW2009" s="12"/>
      <c r="AX2009" s="12"/>
      <c r="AY2009" s="12"/>
      <c r="AZ2009" s="12"/>
      <c r="BA2009" s="12"/>
      <c r="BB2009" s="12"/>
      <c r="BC2009" s="12"/>
      <c r="BD2009" s="12"/>
      <c r="BE2009" s="12"/>
      <c r="BF2009" s="12"/>
      <c r="BG2009" s="12"/>
      <c r="BH2009" s="12"/>
      <c r="BI2009" s="12"/>
      <c r="BJ2009" s="13"/>
      <c r="BK2009" s="13"/>
      <c r="BL2009" s="13"/>
      <c r="BM2009" s="13"/>
      <c r="BN2009" s="13"/>
    </row>
    <row r="2010" spans="1:66" x14ac:dyDescent="0.25">
      <c r="A2010" s="10"/>
      <c r="B2010" s="10"/>
      <c r="C2010" s="10"/>
      <c r="D2010" s="18"/>
      <c r="E2010" s="10"/>
      <c r="F2010" s="10"/>
      <c r="G2010" s="10"/>
      <c r="H2010" s="10"/>
      <c r="I2010" s="10"/>
      <c r="J2010" s="10"/>
      <c r="K2010" s="11"/>
      <c r="L2010" s="11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  <c r="AE2010" s="12"/>
      <c r="AF2010" s="12"/>
      <c r="AG2010" s="12"/>
      <c r="AH2010" s="12"/>
      <c r="AI2010" s="12"/>
      <c r="AJ2010" s="12"/>
      <c r="AK2010" s="12"/>
      <c r="AL2010" s="12"/>
      <c r="AM2010" s="12"/>
      <c r="AN2010" s="12"/>
      <c r="AO2010" s="12"/>
      <c r="AP2010" s="12"/>
      <c r="AQ2010" s="12"/>
      <c r="AR2010" s="12"/>
      <c r="AS2010" s="12"/>
      <c r="AT2010" s="12"/>
      <c r="AU2010" s="12"/>
      <c r="AV2010" s="12"/>
      <c r="AW2010" s="12"/>
      <c r="AX2010" s="12"/>
      <c r="AY2010" s="12"/>
      <c r="AZ2010" s="12"/>
      <c r="BA2010" s="12"/>
      <c r="BB2010" s="12"/>
      <c r="BC2010" s="12"/>
      <c r="BD2010" s="12"/>
      <c r="BE2010" s="12"/>
      <c r="BF2010" s="12"/>
      <c r="BG2010" s="12"/>
      <c r="BH2010" s="12"/>
      <c r="BI2010" s="12"/>
      <c r="BJ2010" s="13"/>
      <c r="BK2010" s="13"/>
      <c r="BL2010" s="13"/>
      <c r="BM2010" s="13"/>
      <c r="BN2010" s="13"/>
    </row>
    <row r="2011" spans="1:66" x14ac:dyDescent="0.25">
      <c r="A2011" s="10"/>
      <c r="B2011" s="10"/>
      <c r="C2011" s="10"/>
      <c r="D2011" s="18"/>
      <c r="E2011" s="10"/>
      <c r="F2011" s="10"/>
      <c r="G2011" s="10"/>
      <c r="H2011" s="10"/>
      <c r="I2011" s="10"/>
      <c r="J2011" s="10"/>
      <c r="K2011" s="11"/>
      <c r="L2011" s="11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2"/>
      <c r="AS2011" s="12"/>
      <c r="AT2011" s="12"/>
      <c r="AU2011" s="12"/>
      <c r="AV2011" s="12"/>
      <c r="AW2011" s="12"/>
      <c r="AX2011" s="12"/>
      <c r="AY2011" s="12"/>
      <c r="AZ2011" s="12"/>
      <c r="BA2011" s="12"/>
      <c r="BB2011" s="12"/>
      <c r="BC2011" s="12"/>
      <c r="BD2011" s="12"/>
      <c r="BE2011" s="12"/>
      <c r="BF2011" s="12"/>
      <c r="BG2011" s="12"/>
      <c r="BH2011" s="12"/>
      <c r="BI2011" s="12"/>
      <c r="BJ2011" s="13"/>
      <c r="BK2011" s="13"/>
      <c r="BL2011" s="13"/>
      <c r="BM2011" s="13"/>
      <c r="BN2011" s="13"/>
    </row>
    <row r="2012" spans="1:66" x14ac:dyDescent="0.25">
      <c r="A2012" s="10"/>
      <c r="B2012" s="10"/>
      <c r="C2012" s="10"/>
      <c r="D2012" s="18"/>
      <c r="E2012" s="10"/>
      <c r="F2012" s="10"/>
      <c r="G2012" s="10"/>
      <c r="H2012" s="10"/>
      <c r="I2012" s="10"/>
      <c r="J2012" s="10"/>
      <c r="K2012" s="11"/>
      <c r="L2012" s="11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  <c r="AE2012" s="12"/>
      <c r="AF2012" s="12"/>
      <c r="AG2012" s="12"/>
      <c r="AH2012" s="12"/>
      <c r="AI2012" s="12"/>
      <c r="AJ2012" s="12"/>
      <c r="AK2012" s="12"/>
      <c r="AL2012" s="12"/>
      <c r="AM2012" s="12"/>
      <c r="AN2012" s="12"/>
      <c r="AO2012" s="12"/>
      <c r="AP2012" s="12"/>
      <c r="AQ2012" s="12"/>
      <c r="AR2012" s="12"/>
      <c r="AS2012" s="12"/>
      <c r="AT2012" s="12"/>
      <c r="AU2012" s="12"/>
      <c r="AV2012" s="12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12"/>
      <c r="BG2012" s="12"/>
      <c r="BH2012" s="12"/>
      <c r="BI2012" s="12"/>
      <c r="BJ2012" s="13"/>
      <c r="BK2012" s="13"/>
      <c r="BL2012" s="13"/>
      <c r="BM2012" s="13"/>
      <c r="BN2012" s="13"/>
    </row>
    <row r="2013" spans="1:66" x14ac:dyDescent="0.25">
      <c r="A2013" s="10"/>
      <c r="B2013" s="10"/>
      <c r="C2013" s="10"/>
      <c r="D2013" s="18"/>
      <c r="E2013" s="10"/>
      <c r="F2013" s="10"/>
      <c r="G2013" s="10"/>
      <c r="H2013" s="10"/>
      <c r="I2013" s="10"/>
      <c r="J2013" s="10"/>
      <c r="K2013" s="11"/>
      <c r="L2013" s="11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2"/>
      <c r="AS2013" s="12"/>
      <c r="AT2013" s="12"/>
      <c r="AU2013" s="12"/>
      <c r="AV2013" s="12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12"/>
      <c r="BG2013" s="12"/>
      <c r="BH2013" s="12"/>
      <c r="BI2013" s="12"/>
      <c r="BJ2013" s="13"/>
      <c r="BK2013" s="13"/>
      <c r="BL2013" s="13"/>
      <c r="BM2013" s="13"/>
      <c r="BN2013" s="13"/>
    </row>
    <row r="2014" spans="1:66" x14ac:dyDescent="0.25">
      <c r="A2014" s="10"/>
      <c r="B2014" s="10"/>
      <c r="C2014" s="10"/>
      <c r="D2014" s="18"/>
      <c r="E2014" s="10"/>
      <c r="F2014" s="10"/>
      <c r="G2014" s="10"/>
      <c r="H2014" s="10"/>
      <c r="I2014" s="10"/>
      <c r="J2014" s="10"/>
      <c r="K2014" s="11"/>
      <c r="L2014" s="11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  <c r="AE2014" s="12"/>
      <c r="AF2014" s="12"/>
      <c r="AG2014" s="12"/>
      <c r="AH2014" s="12"/>
      <c r="AI2014" s="12"/>
      <c r="AJ2014" s="12"/>
      <c r="AK2014" s="12"/>
      <c r="AL2014" s="12"/>
      <c r="AM2014" s="12"/>
      <c r="AN2014" s="12"/>
      <c r="AO2014" s="12"/>
      <c r="AP2014" s="12"/>
      <c r="AQ2014" s="12"/>
      <c r="AR2014" s="12"/>
      <c r="AS2014" s="12"/>
      <c r="AT2014" s="12"/>
      <c r="AU2014" s="12"/>
      <c r="AV2014" s="12"/>
      <c r="AW2014" s="12"/>
      <c r="AX2014" s="12"/>
      <c r="AY2014" s="12"/>
      <c r="AZ2014" s="12"/>
      <c r="BA2014" s="12"/>
      <c r="BB2014" s="12"/>
      <c r="BC2014" s="12"/>
      <c r="BD2014" s="12"/>
      <c r="BE2014" s="12"/>
      <c r="BF2014" s="12"/>
      <c r="BG2014" s="12"/>
      <c r="BH2014" s="12"/>
      <c r="BI2014" s="12"/>
      <c r="BJ2014" s="13"/>
      <c r="BK2014" s="13"/>
      <c r="BL2014" s="13"/>
      <c r="BM2014" s="13"/>
      <c r="BN2014" s="13"/>
    </row>
    <row r="2015" spans="1:66" x14ac:dyDescent="0.25">
      <c r="A2015" s="10"/>
      <c r="B2015" s="10"/>
      <c r="C2015" s="10"/>
      <c r="D2015" s="18"/>
      <c r="E2015" s="10"/>
      <c r="F2015" s="10"/>
      <c r="G2015" s="10"/>
      <c r="H2015" s="10"/>
      <c r="I2015" s="10"/>
      <c r="J2015" s="10"/>
      <c r="K2015" s="11"/>
      <c r="L2015" s="11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2"/>
      <c r="AS2015" s="12"/>
      <c r="AT2015" s="12"/>
      <c r="AU2015" s="12"/>
      <c r="AV2015" s="12"/>
      <c r="AW2015" s="12"/>
      <c r="AX2015" s="12"/>
      <c r="AY2015" s="12"/>
      <c r="AZ2015" s="12"/>
      <c r="BA2015" s="12"/>
      <c r="BB2015" s="12"/>
      <c r="BC2015" s="12"/>
      <c r="BD2015" s="12"/>
      <c r="BE2015" s="12"/>
      <c r="BF2015" s="12"/>
      <c r="BG2015" s="12"/>
      <c r="BH2015" s="12"/>
      <c r="BI2015" s="12"/>
      <c r="BJ2015" s="13"/>
      <c r="BK2015" s="13"/>
      <c r="BL2015" s="13"/>
      <c r="BM2015" s="13"/>
      <c r="BN2015" s="13"/>
    </row>
    <row r="2016" spans="1:66" x14ac:dyDescent="0.25">
      <c r="A2016" s="10"/>
      <c r="B2016" s="10"/>
      <c r="C2016" s="10"/>
      <c r="D2016" s="18"/>
      <c r="E2016" s="10"/>
      <c r="F2016" s="10"/>
      <c r="G2016" s="10"/>
      <c r="H2016" s="10"/>
      <c r="I2016" s="10"/>
      <c r="J2016" s="10"/>
      <c r="K2016" s="11"/>
      <c r="L2016" s="11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12"/>
      <c r="AA2016" s="12"/>
      <c r="AB2016" s="12"/>
      <c r="AC2016" s="12"/>
      <c r="AD2016" s="12"/>
      <c r="AE2016" s="12"/>
      <c r="AF2016" s="12"/>
      <c r="AG2016" s="12"/>
      <c r="AH2016" s="12"/>
      <c r="AI2016" s="12"/>
      <c r="AJ2016" s="12"/>
      <c r="AK2016" s="12"/>
      <c r="AL2016" s="12"/>
      <c r="AM2016" s="12"/>
      <c r="AN2016" s="12"/>
      <c r="AO2016" s="12"/>
      <c r="AP2016" s="12"/>
      <c r="AQ2016" s="12"/>
      <c r="AR2016" s="12"/>
      <c r="AS2016" s="12"/>
      <c r="AT2016" s="12"/>
      <c r="AU2016" s="12"/>
      <c r="AV2016" s="12"/>
      <c r="AW2016" s="12"/>
      <c r="AX2016" s="12"/>
      <c r="AY2016" s="12"/>
      <c r="AZ2016" s="12"/>
      <c r="BA2016" s="12"/>
      <c r="BB2016" s="12"/>
      <c r="BC2016" s="12"/>
      <c r="BD2016" s="12"/>
      <c r="BE2016" s="12"/>
      <c r="BF2016" s="12"/>
      <c r="BG2016" s="12"/>
      <c r="BH2016" s="12"/>
      <c r="BI2016" s="12"/>
      <c r="BJ2016" s="13"/>
      <c r="BK2016" s="13"/>
      <c r="BL2016" s="13"/>
      <c r="BM2016" s="13"/>
      <c r="BN2016" s="13"/>
    </row>
    <row r="2017" spans="1:66" x14ac:dyDescent="0.25">
      <c r="A2017" s="10"/>
      <c r="B2017" s="10"/>
      <c r="C2017" s="10"/>
      <c r="D2017" s="18"/>
      <c r="E2017" s="10"/>
      <c r="F2017" s="10"/>
      <c r="G2017" s="10"/>
      <c r="H2017" s="10"/>
      <c r="I2017" s="10"/>
      <c r="J2017" s="10"/>
      <c r="K2017" s="11"/>
      <c r="L2017" s="11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2"/>
      <c r="AS2017" s="12"/>
      <c r="AT2017" s="12"/>
      <c r="AU2017" s="12"/>
      <c r="AV2017" s="12"/>
      <c r="AW2017" s="12"/>
      <c r="AX2017" s="12"/>
      <c r="AY2017" s="12"/>
      <c r="AZ2017" s="12"/>
      <c r="BA2017" s="12"/>
      <c r="BB2017" s="12"/>
      <c r="BC2017" s="12"/>
      <c r="BD2017" s="12"/>
      <c r="BE2017" s="12"/>
      <c r="BF2017" s="12"/>
      <c r="BG2017" s="12"/>
      <c r="BH2017" s="12"/>
      <c r="BI2017" s="12"/>
      <c r="BJ2017" s="13"/>
      <c r="BK2017" s="13"/>
      <c r="BL2017" s="13"/>
      <c r="BM2017" s="13"/>
      <c r="BN2017" s="13"/>
    </row>
    <row r="2018" spans="1:66" x14ac:dyDescent="0.25">
      <c r="A2018" s="10"/>
      <c r="B2018" s="10"/>
      <c r="C2018" s="10"/>
      <c r="D2018" s="18"/>
      <c r="E2018" s="10"/>
      <c r="F2018" s="10"/>
      <c r="G2018" s="10"/>
      <c r="H2018" s="10"/>
      <c r="I2018" s="10"/>
      <c r="J2018" s="10"/>
      <c r="K2018" s="11"/>
      <c r="L2018" s="11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2"/>
      <c r="AF2018" s="12"/>
      <c r="AG2018" s="12"/>
      <c r="AH2018" s="12"/>
      <c r="AI2018" s="12"/>
      <c r="AJ2018" s="12"/>
      <c r="AK2018" s="12"/>
      <c r="AL2018" s="12"/>
      <c r="AM2018" s="12"/>
      <c r="AN2018" s="12"/>
      <c r="AO2018" s="12"/>
      <c r="AP2018" s="12"/>
      <c r="AQ2018" s="12"/>
      <c r="AR2018" s="12"/>
      <c r="AS2018" s="12"/>
      <c r="AT2018" s="12"/>
      <c r="AU2018" s="12"/>
      <c r="AV2018" s="12"/>
      <c r="AW2018" s="12"/>
      <c r="AX2018" s="12"/>
      <c r="AY2018" s="12"/>
      <c r="AZ2018" s="12"/>
      <c r="BA2018" s="12"/>
      <c r="BB2018" s="12"/>
      <c r="BC2018" s="12"/>
      <c r="BD2018" s="12"/>
      <c r="BE2018" s="12"/>
      <c r="BF2018" s="12"/>
      <c r="BG2018" s="12"/>
      <c r="BH2018" s="12"/>
      <c r="BI2018" s="12"/>
      <c r="BJ2018" s="13"/>
      <c r="BK2018" s="13"/>
      <c r="BL2018" s="13"/>
      <c r="BM2018" s="13"/>
      <c r="BN2018" s="13"/>
    </row>
    <row r="2019" spans="1:66" x14ac:dyDescent="0.25">
      <c r="A2019" s="10"/>
      <c r="B2019" s="10"/>
      <c r="C2019" s="10"/>
      <c r="D2019" s="18"/>
      <c r="E2019" s="10"/>
      <c r="F2019" s="10"/>
      <c r="G2019" s="10"/>
      <c r="H2019" s="10"/>
      <c r="I2019" s="10"/>
      <c r="J2019" s="10"/>
      <c r="K2019" s="11"/>
      <c r="L2019" s="11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2"/>
      <c r="AS2019" s="12"/>
      <c r="AT2019" s="12"/>
      <c r="AU2019" s="12"/>
      <c r="AV2019" s="12"/>
      <c r="AW2019" s="12"/>
      <c r="AX2019" s="12"/>
      <c r="AY2019" s="12"/>
      <c r="AZ2019" s="12"/>
      <c r="BA2019" s="12"/>
      <c r="BB2019" s="12"/>
      <c r="BC2019" s="12"/>
      <c r="BD2019" s="12"/>
      <c r="BE2019" s="12"/>
      <c r="BF2019" s="12"/>
      <c r="BG2019" s="12"/>
      <c r="BH2019" s="12"/>
      <c r="BI2019" s="12"/>
      <c r="BJ2019" s="13"/>
      <c r="BK2019" s="13"/>
      <c r="BL2019" s="13"/>
      <c r="BM2019" s="13"/>
      <c r="BN2019" s="13"/>
    </row>
    <row r="2020" spans="1:66" x14ac:dyDescent="0.25">
      <c r="A2020" s="10"/>
      <c r="B2020" s="10"/>
      <c r="C2020" s="10"/>
      <c r="D2020" s="18"/>
      <c r="E2020" s="10"/>
      <c r="F2020" s="10"/>
      <c r="G2020" s="10"/>
      <c r="H2020" s="10"/>
      <c r="I2020" s="10"/>
      <c r="J2020" s="10"/>
      <c r="K2020" s="11"/>
      <c r="L2020" s="11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12"/>
      <c r="AG2020" s="12"/>
      <c r="AH2020" s="12"/>
      <c r="AI2020" s="12"/>
      <c r="AJ2020" s="12"/>
      <c r="AK2020" s="12"/>
      <c r="AL2020" s="12"/>
      <c r="AM2020" s="12"/>
      <c r="AN2020" s="12"/>
      <c r="AO2020" s="12"/>
      <c r="AP2020" s="12"/>
      <c r="AQ2020" s="12"/>
      <c r="AR2020" s="12"/>
      <c r="AS2020" s="12"/>
      <c r="AT2020" s="12"/>
      <c r="AU2020" s="12"/>
      <c r="AV2020" s="12"/>
      <c r="AW2020" s="12"/>
      <c r="AX2020" s="12"/>
      <c r="AY2020" s="12"/>
      <c r="AZ2020" s="12"/>
      <c r="BA2020" s="12"/>
      <c r="BB2020" s="12"/>
      <c r="BC2020" s="12"/>
      <c r="BD2020" s="12"/>
      <c r="BE2020" s="12"/>
      <c r="BF2020" s="12"/>
      <c r="BG2020" s="12"/>
      <c r="BH2020" s="12"/>
      <c r="BI2020" s="12"/>
      <c r="BJ2020" s="13"/>
      <c r="BK2020" s="13"/>
      <c r="BL2020" s="13"/>
      <c r="BM2020" s="13"/>
      <c r="BN2020" s="13"/>
    </row>
    <row r="2021" spans="1:66" x14ac:dyDescent="0.25">
      <c r="A2021" s="10"/>
      <c r="B2021" s="10"/>
      <c r="C2021" s="10"/>
      <c r="D2021" s="18"/>
      <c r="E2021" s="10"/>
      <c r="F2021" s="10"/>
      <c r="G2021" s="10"/>
      <c r="H2021" s="10"/>
      <c r="I2021" s="10"/>
      <c r="J2021" s="10"/>
      <c r="K2021" s="11"/>
      <c r="L2021" s="11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2"/>
      <c r="AS2021" s="12"/>
      <c r="AT2021" s="12"/>
      <c r="AU2021" s="12"/>
      <c r="AV2021" s="12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12"/>
      <c r="BG2021" s="12"/>
      <c r="BH2021" s="12"/>
      <c r="BI2021" s="12"/>
      <c r="BJ2021" s="13"/>
      <c r="BK2021" s="13"/>
      <c r="BL2021" s="13"/>
      <c r="BM2021" s="13"/>
      <c r="BN2021" s="13"/>
    </row>
    <row r="2022" spans="1:66" x14ac:dyDescent="0.25">
      <c r="A2022" s="10"/>
      <c r="B2022" s="10"/>
      <c r="C2022" s="10"/>
      <c r="D2022" s="18"/>
      <c r="E2022" s="10"/>
      <c r="F2022" s="10"/>
      <c r="G2022" s="10"/>
      <c r="H2022" s="10"/>
      <c r="I2022" s="10"/>
      <c r="J2022" s="10"/>
      <c r="K2022" s="11"/>
      <c r="L2022" s="11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  <c r="AP2022" s="12"/>
      <c r="AQ2022" s="12"/>
      <c r="AR2022" s="12"/>
      <c r="AS2022" s="12"/>
      <c r="AT2022" s="12"/>
      <c r="AU2022" s="12"/>
      <c r="AV2022" s="12"/>
      <c r="AW2022" s="12"/>
      <c r="AX2022" s="12"/>
      <c r="AY2022" s="12"/>
      <c r="AZ2022" s="12"/>
      <c r="BA2022" s="12"/>
      <c r="BB2022" s="12"/>
      <c r="BC2022" s="12"/>
      <c r="BD2022" s="12"/>
      <c r="BE2022" s="12"/>
      <c r="BF2022" s="12"/>
      <c r="BG2022" s="12"/>
      <c r="BH2022" s="12"/>
      <c r="BI2022" s="12"/>
      <c r="BJ2022" s="13"/>
      <c r="BK2022" s="13"/>
      <c r="BL2022" s="13"/>
      <c r="BM2022" s="13"/>
      <c r="BN2022" s="13"/>
    </row>
    <row r="2023" spans="1:66" x14ac:dyDescent="0.25">
      <c r="A2023" s="10"/>
      <c r="B2023" s="10"/>
      <c r="C2023" s="10"/>
      <c r="D2023" s="18"/>
      <c r="E2023" s="10"/>
      <c r="F2023" s="10"/>
      <c r="G2023" s="10"/>
      <c r="H2023" s="10"/>
      <c r="I2023" s="10"/>
      <c r="J2023" s="10"/>
      <c r="K2023" s="11"/>
      <c r="L2023" s="11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2"/>
      <c r="AS2023" s="12"/>
      <c r="AT2023" s="12"/>
      <c r="AU2023" s="12"/>
      <c r="AV2023" s="12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12"/>
      <c r="BG2023" s="12"/>
      <c r="BH2023" s="12"/>
      <c r="BI2023" s="12"/>
      <c r="BJ2023" s="13"/>
      <c r="BK2023" s="13"/>
      <c r="BL2023" s="13"/>
      <c r="BM2023" s="13"/>
      <c r="BN2023" s="13"/>
    </row>
    <row r="2024" spans="1:66" x14ac:dyDescent="0.25">
      <c r="A2024" s="10"/>
      <c r="B2024" s="10"/>
      <c r="C2024" s="10"/>
      <c r="D2024" s="18"/>
      <c r="E2024" s="10"/>
      <c r="F2024" s="10"/>
      <c r="G2024" s="10"/>
      <c r="H2024" s="10"/>
      <c r="I2024" s="10"/>
      <c r="J2024" s="10"/>
      <c r="K2024" s="11"/>
      <c r="L2024" s="11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  <c r="AF2024" s="12"/>
      <c r="AG2024" s="12"/>
      <c r="AH2024" s="12"/>
      <c r="AI2024" s="12"/>
      <c r="AJ2024" s="12"/>
      <c r="AK2024" s="12"/>
      <c r="AL2024" s="12"/>
      <c r="AM2024" s="12"/>
      <c r="AN2024" s="12"/>
      <c r="AO2024" s="12"/>
      <c r="AP2024" s="12"/>
      <c r="AQ2024" s="12"/>
      <c r="AR2024" s="12"/>
      <c r="AS2024" s="12"/>
      <c r="AT2024" s="12"/>
      <c r="AU2024" s="12"/>
      <c r="AV2024" s="12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12"/>
      <c r="BG2024" s="12"/>
      <c r="BH2024" s="12"/>
      <c r="BI2024" s="12"/>
      <c r="BJ2024" s="13"/>
      <c r="BK2024" s="13"/>
      <c r="BL2024" s="13"/>
      <c r="BM2024" s="13"/>
      <c r="BN2024" s="13"/>
    </row>
    <row r="2025" spans="1:66" x14ac:dyDescent="0.25">
      <c r="A2025" s="10"/>
      <c r="B2025" s="10"/>
      <c r="C2025" s="10"/>
      <c r="D2025" s="18"/>
      <c r="E2025" s="10"/>
      <c r="F2025" s="10"/>
      <c r="G2025" s="10"/>
      <c r="H2025" s="10"/>
      <c r="I2025" s="10"/>
      <c r="J2025" s="10"/>
      <c r="K2025" s="11"/>
      <c r="L2025" s="11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2"/>
      <c r="AS2025" s="12"/>
      <c r="AT2025" s="12"/>
      <c r="AU2025" s="12"/>
      <c r="AV2025" s="12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12"/>
      <c r="BG2025" s="12"/>
      <c r="BH2025" s="12"/>
      <c r="BI2025" s="12"/>
      <c r="BJ2025" s="13"/>
      <c r="BK2025" s="13"/>
      <c r="BL2025" s="13"/>
      <c r="BM2025" s="13"/>
      <c r="BN2025" s="13"/>
    </row>
    <row r="2026" spans="1:66" x14ac:dyDescent="0.25">
      <c r="A2026" s="10"/>
      <c r="B2026" s="10"/>
      <c r="C2026" s="10"/>
      <c r="D2026" s="18"/>
      <c r="E2026" s="10"/>
      <c r="F2026" s="10"/>
      <c r="G2026" s="10"/>
      <c r="H2026" s="10"/>
      <c r="I2026" s="10"/>
      <c r="J2026" s="10"/>
      <c r="K2026" s="11"/>
      <c r="L2026" s="11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  <c r="AF2026" s="12"/>
      <c r="AG2026" s="12"/>
      <c r="AH2026" s="12"/>
      <c r="AI2026" s="12"/>
      <c r="AJ2026" s="12"/>
      <c r="AK2026" s="12"/>
      <c r="AL2026" s="12"/>
      <c r="AM2026" s="12"/>
      <c r="AN2026" s="12"/>
      <c r="AO2026" s="12"/>
      <c r="AP2026" s="12"/>
      <c r="AQ2026" s="12"/>
      <c r="AR2026" s="12"/>
      <c r="AS2026" s="12"/>
      <c r="AT2026" s="12"/>
      <c r="AU2026" s="12"/>
      <c r="AV2026" s="12"/>
      <c r="AW2026" s="12"/>
      <c r="AX2026" s="12"/>
      <c r="AY2026" s="12"/>
      <c r="AZ2026" s="12"/>
      <c r="BA2026" s="12"/>
      <c r="BB2026" s="12"/>
      <c r="BC2026" s="12"/>
      <c r="BD2026" s="12"/>
      <c r="BE2026" s="12"/>
      <c r="BF2026" s="12"/>
      <c r="BG2026" s="12"/>
      <c r="BH2026" s="12"/>
      <c r="BI2026" s="12"/>
      <c r="BJ2026" s="13"/>
      <c r="BK2026" s="13"/>
      <c r="BL2026" s="13"/>
      <c r="BM2026" s="13"/>
      <c r="BN2026" s="13"/>
    </row>
    <row r="2027" spans="1:66" x14ac:dyDescent="0.25">
      <c r="A2027" s="10"/>
      <c r="B2027" s="10"/>
      <c r="C2027" s="10"/>
      <c r="D2027" s="18"/>
      <c r="E2027" s="10"/>
      <c r="F2027" s="10"/>
      <c r="G2027" s="10"/>
      <c r="H2027" s="10"/>
      <c r="I2027" s="10"/>
      <c r="J2027" s="10"/>
      <c r="K2027" s="11"/>
      <c r="L2027" s="11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2"/>
      <c r="AS2027" s="12"/>
      <c r="AT2027" s="12"/>
      <c r="AU2027" s="12"/>
      <c r="AV2027" s="12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12"/>
      <c r="BG2027" s="12"/>
      <c r="BH2027" s="12"/>
      <c r="BI2027" s="12"/>
      <c r="BJ2027" s="13"/>
      <c r="BK2027" s="13"/>
      <c r="BL2027" s="13"/>
      <c r="BM2027" s="13"/>
      <c r="BN2027" s="13"/>
    </row>
    <row r="2028" spans="1:66" s="14" customFormat="1" x14ac:dyDescent="0.25">
      <c r="A2028" s="10"/>
      <c r="B2028" s="10"/>
      <c r="C2028" s="10"/>
      <c r="D2028" s="18"/>
      <c r="E2028" s="10"/>
      <c r="F2028" s="10"/>
      <c r="G2028" s="10"/>
      <c r="H2028" s="10"/>
      <c r="I2028" s="10"/>
      <c r="J2028" s="10"/>
      <c r="K2028" s="11"/>
      <c r="L2028" s="11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  <c r="AE2028" s="12"/>
      <c r="AF2028" s="12"/>
      <c r="AG2028" s="12"/>
      <c r="AH2028" s="12"/>
      <c r="AI2028" s="12"/>
      <c r="AJ2028" s="12"/>
      <c r="AK2028" s="12"/>
      <c r="AL2028" s="12"/>
      <c r="AM2028" s="12"/>
      <c r="AN2028" s="12"/>
      <c r="AO2028" s="12"/>
      <c r="AP2028" s="12"/>
      <c r="AQ2028" s="12"/>
      <c r="AR2028" s="12"/>
      <c r="AS2028" s="12"/>
      <c r="AT2028" s="12"/>
      <c r="AU2028" s="12"/>
      <c r="AV2028" s="12"/>
      <c r="AW2028" s="12"/>
      <c r="AX2028" s="12"/>
      <c r="AY2028" s="12"/>
      <c r="AZ2028" s="12"/>
      <c r="BA2028" s="12"/>
      <c r="BB2028" s="12"/>
      <c r="BC2028" s="12"/>
      <c r="BD2028" s="12"/>
      <c r="BE2028" s="12"/>
      <c r="BF2028" s="12"/>
      <c r="BG2028" s="12"/>
      <c r="BH2028" s="12"/>
      <c r="BI2028" s="12"/>
      <c r="BJ2028" s="13"/>
      <c r="BK2028" s="13"/>
      <c r="BL2028" s="13"/>
      <c r="BM2028" s="13"/>
      <c r="BN2028" s="13"/>
    </row>
    <row r="2029" spans="1:66" x14ac:dyDescent="0.25">
      <c r="A2029" s="10"/>
      <c r="B2029" s="10"/>
      <c r="C2029" s="10"/>
      <c r="D2029" s="18"/>
      <c r="E2029" s="10"/>
      <c r="F2029" s="10"/>
      <c r="G2029" s="10"/>
      <c r="H2029" s="10"/>
      <c r="I2029" s="10"/>
      <c r="J2029" s="10"/>
      <c r="K2029" s="11"/>
      <c r="L2029" s="11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2"/>
      <c r="AS2029" s="12"/>
      <c r="AT2029" s="12"/>
      <c r="AU2029" s="12"/>
      <c r="AV2029" s="12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12"/>
      <c r="BG2029" s="12"/>
      <c r="BH2029" s="12"/>
      <c r="BI2029" s="12"/>
      <c r="BJ2029" s="13"/>
      <c r="BK2029" s="13"/>
      <c r="BL2029" s="13"/>
      <c r="BM2029" s="13"/>
      <c r="BN2029" s="13"/>
    </row>
    <row r="2030" spans="1:66" x14ac:dyDescent="0.25">
      <c r="A2030" s="10"/>
      <c r="B2030" s="10"/>
      <c r="C2030" s="10"/>
      <c r="D2030" s="18"/>
      <c r="E2030" s="10"/>
      <c r="F2030" s="10"/>
      <c r="G2030" s="10"/>
      <c r="H2030" s="10"/>
      <c r="I2030" s="10"/>
      <c r="J2030" s="10"/>
      <c r="K2030" s="11"/>
      <c r="L2030" s="11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2"/>
      <c r="AF2030" s="12"/>
      <c r="AG2030" s="12"/>
      <c r="AH2030" s="12"/>
      <c r="AI2030" s="12"/>
      <c r="AJ2030" s="12"/>
      <c r="AK2030" s="12"/>
      <c r="AL2030" s="12"/>
      <c r="AM2030" s="12"/>
      <c r="AN2030" s="12"/>
      <c r="AO2030" s="12"/>
      <c r="AP2030" s="12"/>
      <c r="AQ2030" s="12"/>
      <c r="AR2030" s="12"/>
      <c r="AS2030" s="12"/>
      <c r="AT2030" s="12"/>
      <c r="AU2030" s="12"/>
      <c r="AV2030" s="12"/>
      <c r="AW2030" s="12"/>
      <c r="AX2030" s="12"/>
      <c r="AY2030" s="12"/>
      <c r="AZ2030" s="12"/>
      <c r="BA2030" s="12"/>
      <c r="BB2030" s="12"/>
      <c r="BC2030" s="12"/>
      <c r="BD2030" s="12"/>
      <c r="BE2030" s="12"/>
      <c r="BF2030" s="12"/>
      <c r="BG2030" s="12"/>
      <c r="BH2030" s="12"/>
      <c r="BI2030" s="12"/>
      <c r="BJ2030" s="13"/>
      <c r="BK2030" s="13"/>
      <c r="BL2030" s="13"/>
      <c r="BM2030" s="13"/>
      <c r="BN2030" s="13"/>
    </row>
    <row r="2031" spans="1:66" x14ac:dyDescent="0.25">
      <c r="A2031" s="10"/>
      <c r="B2031" s="10"/>
      <c r="C2031" s="10"/>
      <c r="D2031" s="18"/>
      <c r="E2031" s="10"/>
      <c r="F2031" s="10"/>
      <c r="G2031" s="10"/>
      <c r="H2031" s="10"/>
      <c r="I2031" s="10"/>
      <c r="J2031" s="10"/>
      <c r="K2031" s="11"/>
      <c r="L2031" s="11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2"/>
      <c r="AS2031" s="12"/>
      <c r="AT2031" s="12"/>
      <c r="AU2031" s="12"/>
      <c r="AV2031" s="12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12"/>
      <c r="BG2031" s="12"/>
      <c r="BH2031" s="12"/>
      <c r="BI2031" s="12"/>
      <c r="BJ2031" s="13"/>
      <c r="BK2031" s="13"/>
      <c r="BL2031" s="13"/>
      <c r="BM2031" s="13"/>
      <c r="BN2031" s="13"/>
    </row>
    <row r="2032" spans="1:66" x14ac:dyDescent="0.25">
      <c r="A2032" s="10"/>
      <c r="B2032" s="10"/>
      <c r="C2032" s="10"/>
      <c r="D2032" s="18"/>
      <c r="E2032" s="10"/>
      <c r="F2032" s="10"/>
      <c r="G2032" s="10"/>
      <c r="H2032" s="10"/>
      <c r="I2032" s="10"/>
      <c r="J2032" s="10"/>
      <c r="K2032" s="11"/>
      <c r="L2032" s="11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  <c r="AP2032" s="12"/>
      <c r="AQ2032" s="12"/>
      <c r="AR2032" s="12"/>
      <c r="AS2032" s="12"/>
      <c r="AT2032" s="12"/>
      <c r="AU2032" s="12"/>
      <c r="AV2032" s="12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12"/>
      <c r="BG2032" s="12"/>
      <c r="BH2032" s="12"/>
      <c r="BI2032" s="12"/>
      <c r="BJ2032" s="13"/>
      <c r="BK2032" s="13"/>
      <c r="BL2032" s="13"/>
      <c r="BM2032" s="13"/>
      <c r="BN2032" s="13"/>
    </row>
    <row r="2033" spans="1:66" x14ac:dyDescent="0.25">
      <c r="A2033" s="10"/>
      <c r="B2033" s="10"/>
      <c r="C2033" s="10"/>
      <c r="D2033" s="18"/>
      <c r="E2033" s="10"/>
      <c r="F2033" s="10"/>
      <c r="G2033" s="10"/>
      <c r="H2033" s="10"/>
      <c r="I2033" s="10"/>
      <c r="J2033" s="10"/>
      <c r="K2033" s="11"/>
      <c r="L2033" s="11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2"/>
      <c r="AS2033" s="12"/>
      <c r="AT2033" s="12"/>
      <c r="AU2033" s="12"/>
      <c r="AV2033" s="12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12"/>
      <c r="BG2033" s="12"/>
      <c r="BH2033" s="12"/>
      <c r="BI2033" s="12"/>
      <c r="BJ2033" s="13"/>
      <c r="BK2033" s="13"/>
      <c r="BL2033" s="13"/>
      <c r="BM2033" s="13"/>
      <c r="BN2033" s="13"/>
    </row>
    <row r="2034" spans="1:66" x14ac:dyDescent="0.25">
      <c r="A2034" s="10"/>
      <c r="B2034" s="10"/>
      <c r="C2034" s="10"/>
      <c r="D2034" s="18"/>
      <c r="E2034" s="10"/>
      <c r="F2034" s="10"/>
      <c r="G2034" s="10"/>
      <c r="H2034" s="10"/>
      <c r="I2034" s="10"/>
      <c r="J2034" s="10"/>
      <c r="K2034" s="11"/>
      <c r="L2034" s="11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  <c r="AF2034" s="12"/>
      <c r="AG2034" s="12"/>
      <c r="AH2034" s="12"/>
      <c r="AI2034" s="12"/>
      <c r="AJ2034" s="12"/>
      <c r="AK2034" s="12"/>
      <c r="AL2034" s="12"/>
      <c r="AM2034" s="12"/>
      <c r="AN2034" s="12"/>
      <c r="AO2034" s="12"/>
      <c r="AP2034" s="12"/>
      <c r="AQ2034" s="12"/>
      <c r="AR2034" s="12"/>
      <c r="AS2034" s="12"/>
      <c r="AT2034" s="12"/>
      <c r="AU2034" s="12"/>
      <c r="AV2034" s="12"/>
      <c r="AW2034" s="12"/>
      <c r="AX2034" s="12"/>
      <c r="AY2034" s="12"/>
      <c r="AZ2034" s="12"/>
      <c r="BA2034" s="12"/>
      <c r="BB2034" s="12"/>
      <c r="BC2034" s="12"/>
      <c r="BD2034" s="12"/>
      <c r="BE2034" s="12"/>
      <c r="BF2034" s="12"/>
      <c r="BG2034" s="12"/>
      <c r="BH2034" s="12"/>
      <c r="BI2034" s="12"/>
      <c r="BJ2034" s="13"/>
      <c r="BK2034" s="13"/>
      <c r="BL2034" s="13"/>
      <c r="BM2034" s="13"/>
      <c r="BN2034" s="13"/>
    </row>
    <row r="2035" spans="1:66" x14ac:dyDescent="0.25">
      <c r="A2035" s="10"/>
      <c r="B2035" s="10"/>
      <c r="C2035" s="10"/>
      <c r="D2035" s="18"/>
      <c r="E2035" s="10"/>
      <c r="F2035" s="10"/>
      <c r="G2035" s="10"/>
      <c r="H2035" s="10"/>
      <c r="I2035" s="10"/>
      <c r="J2035" s="10"/>
      <c r="K2035" s="11"/>
      <c r="L2035" s="11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2"/>
      <c r="AS2035" s="12"/>
      <c r="AT2035" s="12"/>
      <c r="AU2035" s="12"/>
      <c r="AV2035" s="12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12"/>
      <c r="BG2035" s="12"/>
      <c r="BH2035" s="12"/>
      <c r="BI2035" s="12"/>
      <c r="BJ2035" s="13"/>
      <c r="BK2035" s="13"/>
      <c r="BL2035" s="13"/>
      <c r="BM2035" s="13"/>
      <c r="BN2035" s="13"/>
    </row>
    <row r="2036" spans="1:66" x14ac:dyDescent="0.25">
      <c r="A2036" s="10"/>
      <c r="B2036" s="10"/>
      <c r="C2036" s="10"/>
      <c r="D2036" s="18"/>
      <c r="E2036" s="10"/>
      <c r="F2036" s="10"/>
      <c r="G2036" s="10"/>
      <c r="H2036" s="10"/>
      <c r="I2036" s="10"/>
      <c r="J2036" s="10"/>
      <c r="K2036" s="11"/>
      <c r="L2036" s="11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2"/>
      <c r="AF2036" s="12"/>
      <c r="AG2036" s="12"/>
      <c r="AH2036" s="12"/>
      <c r="AI2036" s="12"/>
      <c r="AJ2036" s="12"/>
      <c r="AK2036" s="12"/>
      <c r="AL2036" s="12"/>
      <c r="AM2036" s="12"/>
      <c r="AN2036" s="12"/>
      <c r="AO2036" s="12"/>
      <c r="AP2036" s="12"/>
      <c r="AQ2036" s="12"/>
      <c r="AR2036" s="12"/>
      <c r="AS2036" s="12"/>
      <c r="AT2036" s="12"/>
      <c r="AU2036" s="12"/>
      <c r="AV2036" s="12"/>
      <c r="AW2036" s="12"/>
      <c r="AX2036" s="12"/>
      <c r="AY2036" s="12"/>
      <c r="AZ2036" s="12"/>
      <c r="BA2036" s="12"/>
      <c r="BB2036" s="12"/>
      <c r="BC2036" s="12"/>
      <c r="BD2036" s="12"/>
      <c r="BE2036" s="12"/>
      <c r="BF2036" s="12"/>
      <c r="BG2036" s="12"/>
      <c r="BH2036" s="12"/>
      <c r="BI2036" s="12"/>
      <c r="BJ2036" s="13"/>
      <c r="BK2036" s="13"/>
      <c r="BL2036" s="13"/>
      <c r="BM2036" s="13"/>
      <c r="BN2036" s="13"/>
    </row>
    <row r="2037" spans="1:66" x14ac:dyDescent="0.25">
      <c r="A2037" s="10"/>
      <c r="B2037" s="10"/>
      <c r="C2037" s="10"/>
      <c r="D2037" s="18"/>
      <c r="E2037" s="10"/>
      <c r="F2037" s="10"/>
      <c r="G2037" s="10"/>
      <c r="H2037" s="10"/>
      <c r="I2037" s="10"/>
      <c r="J2037" s="10"/>
      <c r="K2037" s="11"/>
      <c r="L2037" s="11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2"/>
      <c r="AS2037" s="12"/>
      <c r="AT2037" s="12"/>
      <c r="AU2037" s="12"/>
      <c r="AV2037" s="12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12"/>
      <c r="BG2037" s="12"/>
      <c r="BH2037" s="12"/>
      <c r="BI2037" s="12"/>
      <c r="BJ2037" s="13"/>
      <c r="BK2037" s="13"/>
      <c r="BL2037" s="13"/>
      <c r="BM2037" s="13"/>
      <c r="BN2037" s="13"/>
    </row>
    <row r="2038" spans="1:66" x14ac:dyDescent="0.25">
      <c r="A2038" s="10"/>
      <c r="B2038" s="10"/>
      <c r="C2038" s="10"/>
      <c r="D2038" s="18"/>
      <c r="E2038" s="10"/>
      <c r="F2038" s="10"/>
      <c r="G2038" s="10"/>
      <c r="H2038" s="10"/>
      <c r="I2038" s="10"/>
      <c r="J2038" s="10"/>
      <c r="K2038" s="11"/>
      <c r="L2038" s="11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12"/>
      <c r="AF2038" s="12"/>
      <c r="AG2038" s="12"/>
      <c r="AH2038" s="12"/>
      <c r="AI2038" s="12"/>
      <c r="AJ2038" s="12"/>
      <c r="AK2038" s="12"/>
      <c r="AL2038" s="12"/>
      <c r="AM2038" s="12"/>
      <c r="AN2038" s="12"/>
      <c r="AO2038" s="12"/>
      <c r="AP2038" s="12"/>
      <c r="AQ2038" s="12"/>
      <c r="AR2038" s="12"/>
      <c r="AS2038" s="12"/>
      <c r="AT2038" s="12"/>
      <c r="AU2038" s="12"/>
      <c r="AV2038" s="12"/>
      <c r="AW2038" s="12"/>
      <c r="AX2038" s="12"/>
      <c r="AY2038" s="12"/>
      <c r="AZ2038" s="12"/>
      <c r="BA2038" s="12"/>
      <c r="BB2038" s="12"/>
      <c r="BC2038" s="12"/>
      <c r="BD2038" s="12"/>
      <c r="BE2038" s="12"/>
      <c r="BF2038" s="12"/>
      <c r="BG2038" s="12"/>
      <c r="BH2038" s="12"/>
      <c r="BI2038" s="12"/>
      <c r="BJ2038" s="13"/>
      <c r="BK2038" s="13"/>
      <c r="BL2038" s="13"/>
      <c r="BM2038" s="13"/>
      <c r="BN2038" s="13"/>
    </row>
    <row r="2039" spans="1:66" x14ac:dyDescent="0.25">
      <c r="A2039" s="10"/>
      <c r="B2039" s="10"/>
      <c r="C2039" s="10"/>
      <c r="D2039" s="18"/>
      <c r="E2039" s="10"/>
      <c r="F2039" s="10"/>
      <c r="G2039" s="10"/>
      <c r="H2039" s="10"/>
      <c r="I2039" s="10"/>
      <c r="J2039" s="10"/>
      <c r="K2039" s="11"/>
      <c r="L2039" s="11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2"/>
      <c r="AS2039" s="12"/>
      <c r="AT2039" s="12"/>
      <c r="AU2039" s="12"/>
      <c r="AV2039" s="12"/>
      <c r="AW2039" s="12"/>
      <c r="AX2039" s="12"/>
      <c r="AY2039" s="12"/>
      <c r="AZ2039" s="12"/>
      <c r="BA2039" s="12"/>
      <c r="BB2039" s="12"/>
      <c r="BC2039" s="12"/>
      <c r="BD2039" s="12"/>
      <c r="BE2039" s="12"/>
      <c r="BF2039" s="12"/>
      <c r="BG2039" s="12"/>
      <c r="BH2039" s="12"/>
      <c r="BI2039" s="12"/>
      <c r="BJ2039" s="13"/>
      <c r="BK2039" s="13"/>
      <c r="BL2039" s="13"/>
      <c r="BM2039" s="13"/>
      <c r="BN2039" s="13"/>
    </row>
    <row r="2040" spans="1:66" x14ac:dyDescent="0.25">
      <c r="A2040" s="10"/>
      <c r="B2040" s="10"/>
      <c r="C2040" s="10"/>
      <c r="D2040" s="18"/>
      <c r="E2040" s="10"/>
      <c r="F2040" s="10"/>
      <c r="G2040" s="10"/>
      <c r="H2040" s="10"/>
      <c r="I2040" s="10"/>
      <c r="J2040" s="10"/>
      <c r="K2040" s="11"/>
      <c r="L2040" s="11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  <c r="AF2040" s="12"/>
      <c r="AG2040" s="12"/>
      <c r="AH2040" s="12"/>
      <c r="AI2040" s="12"/>
      <c r="AJ2040" s="12"/>
      <c r="AK2040" s="12"/>
      <c r="AL2040" s="12"/>
      <c r="AM2040" s="12"/>
      <c r="AN2040" s="12"/>
      <c r="AO2040" s="12"/>
      <c r="AP2040" s="12"/>
      <c r="AQ2040" s="12"/>
      <c r="AR2040" s="12"/>
      <c r="AS2040" s="12"/>
      <c r="AT2040" s="12"/>
      <c r="AU2040" s="12"/>
      <c r="AV2040" s="12"/>
      <c r="AW2040" s="12"/>
      <c r="AX2040" s="12"/>
      <c r="AY2040" s="12"/>
      <c r="AZ2040" s="12"/>
      <c r="BA2040" s="12"/>
      <c r="BB2040" s="12"/>
      <c r="BC2040" s="12"/>
      <c r="BD2040" s="12"/>
      <c r="BE2040" s="12"/>
      <c r="BF2040" s="12"/>
      <c r="BG2040" s="12"/>
      <c r="BH2040" s="12"/>
      <c r="BI2040" s="12"/>
      <c r="BJ2040" s="13"/>
      <c r="BK2040" s="13"/>
      <c r="BL2040" s="13"/>
      <c r="BM2040" s="13"/>
      <c r="BN2040" s="13"/>
    </row>
    <row r="2041" spans="1:66" x14ac:dyDescent="0.25">
      <c r="A2041" s="10"/>
      <c r="B2041" s="10"/>
      <c r="C2041" s="10"/>
      <c r="D2041" s="18"/>
      <c r="E2041" s="10"/>
      <c r="F2041" s="10"/>
      <c r="G2041" s="10"/>
      <c r="H2041" s="10"/>
      <c r="I2041" s="10"/>
      <c r="J2041" s="10"/>
      <c r="K2041" s="11"/>
      <c r="L2041" s="11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2"/>
      <c r="AS2041" s="12"/>
      <c r="AT2041" s="12"/>
      <c r="AU2041" s="12"/>
      <c r="AV2041" s="12"/>
      <c r="AW2041" s="12"/>
      <c r="AX2041" s="12"/>
      <c r="AY2041" s="12"/>
      <c r="AZ2041" s="12"/>
      <c r="BA2041" s="12"/>
      <c r="BB2041" s="12"/>
      <c r="BC2041" s="12"/>
      <c r="BD2041" s="12"/>
      <c r="BE2041" s="12"/>
      <c r="BF2041" s="12"/>
      <c r="BG2041" s="12"/>
      <c r="BH2041" s="12"/>
      <c r="BI2041" s="12"/>
      <c r="BJ2041" s="13"/>
      <c r="BK2041" s="13"/>
      <c r="BL2041" s="13"/>
      <c r="BM2041" s="13"/>
      <c r="BN2041" s="13"/>
    </row>
    <row r="2042" spans="1:66" x14ac:dyDescent="0.25">
      <c r="A2042" s="10"/>
      <c r="B2042" s="10"/>
      <c r="C2042" s="10"/>
      <c r="D2042" s="18"/>
      <c r="E2042" s="10"/>
      <c r="F2042" s="10"/>
      <c r="G2042" s="10"/>
      <c r="H2042" s="10"/>
      <c r="I2042" s="10"/>
      <c r="J2042" s="10"/>
      <c r="K2042" s="11"/>
      <c r="L2042" s="11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  <c r="AF2042" s="12"/>
      <c r="AG2042" s="12"/>
      <c r="AH2042" s="12"/>
      <c r="AI2042" s="12"/>
      <c r="AJ2042" s="12"/>
      <c r="AK2042" s="12"/>
      <c r="AL2042" s="12"/>
      <c r="AM2042" s="12"/>
      <c r="AN2042" s="12"/>
      <c r="AO2042" s="12"/>
      <c r="AP2042" s="12"/>
      <c r="AQ2042" s="12"/>
      <c r="AR2042" s="12"/>
      <c r="AS2042" s="12"/>
      <c r="AT2042" s="12"/>
      <c r="AU2042" s="12"/>
      <c r="AV2042" s="12"/>
      <c r="AW2042" s="12"/>
      <c r="AX2042" s="12"/>
      <c r="AY2042" s="12"/>
      <c r="AZ2042" s="12"/>
      <c r="BA2042" s="12"/>
      <c r="BB2042" s="12"/>
      <c r="BC2042" s="12"/>
      <c r="BD2042" s="12"/>
      <c r="BE2042" s="12"/>
      <c r="BF2042" s="12"/>
      <c r="BG2042" s="12"/>
      <c r="BH2042" s="12"/>
      <c r="BI2042" s="12"/>
      <c r="BJ2042" s="13"/>
      <c r="BK2042" s="13"/>
      <c r="BL2042" s="13"/>
      <c r="BM2042" s="13"/>
      <c r="BN2042" s="13"/>
    </row>
    <row r="2043" spans="1:66" x14ac:dyDescent="0.25">
      <c r="A2043" s="10"/>
      <c r="B2043" s="10"/>
      <c r="C2043" s="10"/>
      <c r="D2043" s="18"/>
      <c r="E2043" s="10"/>
      <c r="F2043" s="10"/>
      <c r="G2043" s="10"/>
      <c r="H2043" s="10"/>
      <c r="I2043" s="10"/>
      <c r="J2043" s="10"/>
      <c r="K2043" s="11"/>
      <c r="L2043" s="11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2"/>
      <c r="AS2043" s="12"/>
      <c r="AT2043" s="12"/>
      <c r="AU2043" s="12"/>
      <c r="AV2043" s="12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12"/>
      <c r="BG2043" s="12"/>
      <c r="BH2043" s="12"/>
      <c r="BI2043" s="12"/>
      <c r="BJ2043" s="13"/>
      <c r="BK2043" s="13"/>
      <c r="BL2043" s="13"/>
      <c r="BM2043" s="13"/>
      <c r="BN2043" s="13"/>
    </row>
    <row r="2044" spans="1:66" x14ac:dyDescent="0.25">
      <c r="A2044" s="10"/>
      <c r="B2044" s="10"/>
      <c r="C2044" s="10"/>
      <c r="D2044" s="18"/>
      <c r="E2044" s="10"/>
      <c r="F2044" s="10"/>
      <c r="G2044" s="10"/>
      <c r="H2044" s="10"/>
      <c r="I2044" s="10"/>
      <c r="J2044" s="10"/>
      <c r="K2044" s="11"/>
      <c r="L2044" s="11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  <c r="AF2044" s="12"/>
      <c r="AG2044" s="12"/>
      <c r="AH2044" s="12"/>
      <c r="AI2044" s="12"/>
      <c r="AJ2044" s="12"/>
      <c r="AK2044" s="12"/>
      <c r="AL2044" s="12"/>
      <c r="AM2044" s="12"/>
      <c r="AN2044" s="12"/>
      <c r="AO2044" s="12"/>
      <c r="AP2044" s="12"/>
      <c r="AQ2044" s="12"/>
      <c r="AR2044" s="12"/>
      <c r="AS2044" s="12"/>
      <c r="AT2044" s="12"/>
      <c r="AU2044" s="12"/>
      <c r="AV2044" s="12"/>
      <c r="AW2044" s="12"/>
      <c r="AX2044" s="12"/>
      <c r="AY2044" s="12"/>
      <c r="AZ2044" s="12"/>
      <c r="BA2044" s="12"/>
      <c r="BB2044" s="12"/>
      <c r="BC2044" s="12"/>
      <c r="BD2044" s="12"/>
      <c r="BE2044" s="12"/>
      <c r="BF2044" s="12"/>
      <c r="BG2044" s="12"/>
      <c r="BH2044" s="12"/>
      <c r="BI2044" s="12"/>
      <c r="BJ2044" s="13"/>
      <c r="BK2044" s="13"/>
      <c r="BL2044" s="13"/>
      <c r="BM2044" s="13"/>
      <c r="BN2044" s="13"/>
    </row>
    <row r="2045" spans="1:66" x14ac:dyDescent="0.25">
      <c r="A2045" s="10"/>
      <c r="B2045" s="10"/>
      <c r="C2045" s="10"/>
      <c r="D2045" s="18"/>
      <c r="E2045" s="10"/>
      <c r="F2045" s="10"/>
      <c r="G2045" s="10"/>
      <c r="H2045" s="10"/>
      <c r="I2045" s="10"/>
      <c r="J2045" s="10"/>
      <c r="K2045" s="11"/>
      <c r="L2045" s="11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2"/>
      <c r="AS2045" s="12"/>
      <c r="AT2045" s="12"/>
      <c r="AU2045" s="12"/>
      <c r="AV2045" s="12"/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12"/>
      <c r="BG2045" s="12"/>
      <c r="BH2045" s="12"/>
      <c r="BI2045" s="12"/>
      <c r="BJ2045" s="13"/>
      <c r="BK2045" s="13"/>
      <c r="BL2045" s="13"/>
      <c r="BM2045" s="13"/>
      <c r="BN2045" s="13"/>
    </row>
    <row r="2046" spans="1:66" x14ac:dyDescent="0.25">
      <c r="A2046" s="10"/>
      <c r="B2046" s="10"/>
      <c r="C2046" s="10"/>
      <c r="D2046" s="18"/>
      <c r="E2046" s="10"/>
      <c r="F2046" s="10"/>
      <c r="G2046" s="10"/>
      <c r="H2046" s="10"/>
      <c r="I2046" s="10"/>
      <c r="J2046" s="10"/>
      <c r="K2046" s="11"/>
      <c r="L2046" s="11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  <c r="AF2046" s="12"/>
      <c r="AG2046" s="12"/>
      <c r="AH2046" s="12"/>
      <c r="AI2046" s="12"/>
      <c r="AJ2046" s="12"/>
      <c r="AK2046" s="12"/>
      <c r="AL2046" s="12"/>
      <c r="AM2046" s="12"/>
      <c r="AN2046" s="12"/>
      <c r="AO2046" s="12"/>
      <c r="AP2046" s="12"/>
      <c r="AQ2046" s="12"/>
      <c r="AR2046" s="12"/>
      <c r="AS2046" s="12"/>
      <c r="AT2046" s="12"/>
      <c r="AU2046" s="12"/>
      <c r="AV2046" s="12"/>
      <c r="AW2046" s="12"/>
      <c r="AX2046" s="12"/>
      <c r="AY2046" s="12"/>
      <c r="AZ2046" s="12"/>
      <c r="BA2046" s="12"/>
      <c r="BB2046" s="12"/>
      <c r="BC2046" s="12"/>
      <c r="BD2046" s="12"/>
      <c r="BE2046" s="12"/>
      <c r="BF2046" s="12"/>
      <c r="BG2046" s="12"/>
      <c r="BH2046" s="12"/>
      <c r="BI2046" s="12"/>
      <c r="BJ2046" s="13"/>
      <c r="BK2046" s="13"/>
      <c r="BL2046" s="13"/>
      <c r="BM2046" s="13"/>
      <c r="BN2046" s="13"/>
    </row>
    <row r="2047" spans="1:66" x14ac:dyDescent="0.25">
      <c r="A2047" s="10"/>
      <c r="B2047" s="10"/>
      <c r="C2047" s="10"/>
      <c r="D2047" s="18"/>
      <c r="E2047" s="10"/>
      <c r="F2047" s="10"/>
      <c r="G2047" s="10"/>
      <c r="H2047" s="10"/>
      <c r="I2047" s="10"/>
      <c r="J2047" s="10"/>
      <c r="K2047" s="11"/>
      <c r="L2047" s="11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2"/>
      <c r="AS2047" s="12"/>
      <c r="AT2047" s="12"/>
      <c r="AU2047" s="12"/>
      <c r="AV2047" s="12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12"/>
      <c r="BG2047" s="12"/>
      <c r="BH2047" s="12"/>
      <c r="BI2047" s="12"/>
      <c r="BJ2047" s="13"/>
      <c r="BK2047" s="13"/>
      <c r="BL2047" s="13"/>
      <c r="BM2047" s="13"/>
      <c r="BN2047" s="13"/>
    </row>
    <row r="2048" spans="1:66" x14ac:dyDescent="0.25">
      <c r="A2048" s="10"/>
      <c r="B2048" s="10"/>
      <c r="C2048" s="10"/>
      <c r="D2048" s="18"/>
      <c r="E2048" s="10"/>
      <c r="F2048" s="10"/>
      <c r="G2048" s="10"/>
      <c r="H2048" s="10"/>
      <c r="I2048" s="10"/>
      <c r="J2048" s="10"/>
      <c r="K2048" s="11"/>
      <c r="L2048" s="11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  <c r="AE2048" s="12"/>
      <c r="AF2048" s="12"/>
      <c r="AG2048" s="12"/>
      <c r="AH2048" s="12"/>
      <c r="AI2048" s="12"/>
      <c r="AJ2048" s="12"/>
      <c r="AK2048" s="12"/>
      <c r="AL2048" s="12"/>
      <c r="AM2048" s="12"/>
      <c r="AN2048" s="12"/>
      <c r="AO2048" s="12"/>
      <c r="AP2048" s="12"/>
      <c r="AQ2048" s="12"/>
      <c r="AR2048" s="12"/>
      <c r="AS2048" s="12"/>
      <c r="AT2048" s="12"/>
      <c r="AU2048" s="12"/>
      <c r="AV2048" s="12"/>
      <c r="AW2048" s="12"/>
      <c r="AX2048" s="12"/>
      <c r="AY2048" s="12"/>
      <c r="AZ2048" s="12"/>
      <c r="BA2048" s="12"/>
      <c r="BB2048" s="12"/>
      <c r="BC2048" s="12"/>
      <c r="BD2048" s="12"/>
      <c r="BE2048" s="12"/>
      <c r="BF2048" s="12"/>
      <c r="BG2048" s="12"/>
      <c r="BH2048" s="12"/>
      <c r="BI2048" s="12"/>
      <c r="BJ2048" s="13"/>
      <c r="BK2048" s="13"/>
      <c r="BL2048" s="13"/>
      <c r="BM2048" s="13"/>
      <c r="BN2048" s="13"/>
    </row>
    <row r="2049" spans="1:66" x14ac:dyDescent="0.25">
      <c r="A2049" s="10"/>
      <c r="B2049" s="10"/>
      <c r="C2049" s="10"/>
      <c r="D2049" s="18"/>
      <c r="E2049" s="10"/>
      <c r="F2049" s="10"/>
      <c r="G2049" s="10"/>
      <c r="H2049" s="10"/>
      <c r="I2049" s="10"/>
      <c r="J2049" s="10"/>
      <c r="K2049" s="11"/>
      <c r="L2049" s="11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2"/>
      <c r="AS2049" s="12"/>
      <c r="AT2049" s="12"/>
      <c r="AU2049" s="12"/>
      <c r="AV2049" s="12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12"/>
      <c r="BG2049" s="12"/>
      <c r="BH2049" s="12"/>
      <c r="BI2049" s="12"/>
      <c r="BJ2049" s="13"/>
      <c r="BK2049" s="13"/>
      <c r="BL2049" s="13"/>
      <c r="BM2049" s="13"/>
      <c r="BN2049" s="13"/>
    </row>
    <row r="2050" spans="1:66" x14ac:dyDescent="0.25">
      <c r="A2050" s="10"/>
      <c r="B2050" s="10"/>
      <c r="C2050" s="10"/>
      <c r="D2050" s="18"/>
      <c r="E2050" s="10"/>
      <c r="F2050" s="10"/>
      <c r="G2050" s="10"/>
      <c r="H2050" s="10"/>
      <c r="I2050" s="10"/>
      <c r="J2050" s="10"/>
      <c r="K2050" s="11"/>
      <c r="L2050" s="11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  <c r="AE2050" s="12"/>
      <c r="AF2050" s="12"/>
      <c r="AG2050" s="12"/>
      <c r="AH2050" s="12"/>
      <c r="AI2050" s="12"/>
      <c r="AJ2050" s="12"/>
      <c r="AK2050" s="12"/>
      <c r="AL2050" s="12"/>
      <c r="AM2050" s="12"/>
      <c r="AN2050" s="12"/>
      <c r="AO2050" s="12"/>
      <c r="AP2050" s="12"/>
      <c r="AQ2050" s="12"/>
      <c r="AR2050" s="12"/>
      <c r="AS2050" s="12"/>
      <c r="AT2050" s="12"/>
      <c r="AU2050" s="12"/>
      <c r="AV2050" s="12"/>
      <c r="AW2050" s="12"/>
      <c r="AX2050" s="12"/>
      <c r="AY2050" s="12"/>
      <c r="AZ2050" s="12"/>
      <c r="BA2050" s="12"/>
      <c r="BB2050" s="12"/>
      <c r="BC2050" s="12"/>
      <c r="BD2050" s="12"/>
      <c r="BE2050" s="12"/>
      <c r="BF2050" s="12"/>
      <c r="BG2050" s="12"/>
      <c r="BH2050" s="12"/>
      <c r="BI2050" s="12"/>
      <c r="BJ2050" s="13"/>
      <c r="BK2050" s="13"/>
      <c r="BL2050" s="13"/>
      <c r="BM2050" s="13"/>
      <c r="BN2050" s="13"/>
    </row>
    <row r="2051" spans="1:66" x14ac:dyDescent="0.25">
      <c r="A2051" s="10"/>
      <c r="B2051" s="10"/>
      <c r="C2051" s="10"/>
      <c r="D2051" s="18"/>
      <c r="E2051" s="10"/>
      <c r="F2051" s="10"/>
      <c r="G2051" s="10"/>
      <c r="H2051" s="10"/>
      <c r="I2051" s="10"/>
      <c r="J2051" s="10"/>
      <c r="K2051" s="11"/>
      <c r="L2051" s="11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2"/>
      <c r="AS2051" s="12"/>
      <c r="AT2051" s="12"/>
      <c r="AU2051" s="12"/>
      <c r="AV2051" s="12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12"/>
      <c r="BG2051" s="12"/>
      <c r="BH2051" s="12"/>
      <c r="BI2051" s="12"/>
      <c r="BJ2051" s="13"/>
      <c r="BK2051" s="13"/>
      <c r="BL2051" s="13"/>
      <c r="BM2051" s="13"/>
      <c r="BN2051" s="13"/>
    </row>
    <row r="2052" spans="1:66" x14ac:dyDescent="0.25">
      <c r="A2052" s="10"/>
      <c r="B2052" s="10"/>
      <c r="C2052" s="10"/>
      <c r="D2052" s="18"/>
      <c r="E2052" s="10"/>
      <c r="F2052" s="10"/>
      <c r="G2052" s="10"/>
      <c r="H2052" s="10"/>
      <c r="I2052" s="10"/>
      <c r="J2052" s="10"/>
      <c r="K2052" s="11"/>
      <c r="L2052" s="11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  <c r="AE2052" s="12"/>
      <c r="AF2052" s="12"/>
      <c r="AG2052" s="12"/>
      <c r="AH2052" s="12"/>
      <c r="AI2052" s="12"/>
      <c r="AJ2052" s="12"/>
      <c r="AK2052" s="12"/>
      <c r="AL2052" s="12"/>
      <c r="AM2052" s="12"/>
      <c r="AN2052" s="12"/>
      <c r="AO2052" s="12"/>
      <c r="AP2052" s="12"/>
      <c r="AQ2052" s="12"/>
      <c r="AR2052" s="12"/>
      <c r="AS2052" s="12"/>
      <c r="AT2052" s="12"/>
      <c r="AU2052" s="12"/>
      <c r="AV2052" s="12"/>
      <c r="AW2052" s="12"/>
      <c r="AX2052" s="12"/>
      <c r="AY2052" s="12"/>
      <c r="AZ2052" s="12"/>
      <c r="BA2052" s="12"/>
      <c r="BB2052" s="12"/>
      <c r="BC2052" s="12"/>
      <c r="BD2052" s="12"/>
      <c r="BE2052" s="12"/>
      <c r="BF2052" s="12"/>
      <c r="BG2052" s="12"/>
      <c r="BH2052" s="12"/>
      <c r="BI2052" s="12"/>
      <c r="BJ2052" s="13"/>
      <c r="BK2052" s="13"/>
      <c r="BL2052" s="13"/>
      <c r="BM2052" s="13"/>
      <c r="BN2052" s="13"/>
    </row>
    <row r="2053" spans="1:66" x14ac:dyDescent="0.25">
      <c r="A2053" s="10"/>
      <c r="B2053" s="10"/>
      <c r="C2053" s="10"/>
      <c r="D2053" s="18"/>
      <c r="E2053" s="10"/>
      <c r="F2053" s="10"/>
      <c r="G2053" s="10"/>
      <c r="H2053" s="10"/>
      <c r="I2053" s="10"/>
      <c r="J2053" s="10"/>
      <c r="K2053" s="11"/>
      <c r="L2053" s="11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2"/>
      <c r="AS2053" s="12"/>
      <c r="AT2053" s="12"/>
      <c r="AU2053" s="12"/>
      <c r="AV2053" s="12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12"/>
      <c r="BG2053" s="12"/>
      <c r="BH2053" s="12"/>
      <c r="BI2053" s="12"/>
      <c r="BJ2053" s="13"/>
      <c r="BK2053" s="13"/>
      <c r="BL2053" s="13"/>
      <c r="BM2053" s="13"/>
      <c r="BN2053" s="13"/>
    </row>
    <row r="2054" spans="1:66" x14ac:dyDescent="0.25">
      <c r="A2054" s="10"/>
      <c r="B2054" s="10"/>
      <c r="C2054" s="10"/>
      <c r="D2054" s="18"/>
      <c r="E2054" s="10"/>
      <c r="F2054" s="10"/>
      <c r="G2054" s="10"/>
      <c r="H2054" s="10"/>
      <c r="I2054" s="10"/>
      <c r="J2054" s="10"/>
      <c r="K2054" s="11"/>
      <c r="L2054" s="11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  <c r="AE2054" s="12"/>
      <c r="AF2054" s="12"/>
      <c r="AG2054" s="12"/>
      <c r="AH2054" s="12"/>
      <c r="AI2054" s="12"/>
      <c r="AJ2054" s="12"/>
      <c r="AK2054" s="12"/>
      <c r="AL2054" s="12"/>
      <c r="AM2054" s="12"/>
      <c r="AN2054" s="12"/>
      <c r="AO2054" s="12"/>
      <c r="AP2054" s="12"/>
      <c r="AQ2054" s="12"/>
      <c r="AR2054" s="12"/>
      <c r="AS2054" s="12"/>
      <c r="AT2054" s="12"/>
      <c r="AU2054" s="12"/>
      <c r="AV2054" s="12"/>
      <c r="AW2054" s="12"/>
      <c r="AX2054" s="12"/>
      <c r="AY2054" s="12"/>
      <c r="AZ2054" s="12"/>
      <c r="BA2054" s="12"/>
      <c r="BB2054" s="12"/>
      <c r="BC2054" s="12"/>
      <c r="BD2054" s="12"/>
      <c r="BE2054" s="12"/>
      <c r="BF2054" s="12"/>
      <c r="BG2054" s="12"/>
      <c r="BH2054" s="12"/>
      <c r="BI2054" s="12"/>
      <c r="BJ2054" s="13"/>
      <c r="BK2054" s="13"/>
      <c r="BL2054" s="13"/>
      <c r="BM2054" s="13"/>
      <c r="BN2054" s="13"/>
    </row>
    <row r="2055" spans="1:66" x14ac:dyDescent="0.25">
      <c r="A2055" s="10"/>
      <c r="B2055" s="10"/>
      <c r="C2055" s="10"/>
      <c r="D2055" s="18"/>
      <c r="E2055" s="10"/>
      <c r="F2055" s="10"/>
      <c r="G2055" s="10"/>
      <c r="H2055" s="10"/>
      <c r="I2055" s="10"/>
      <c r="J2055" s="10"/>
      <c r="K2055" s="11"/>
      <c r="L2055" s="11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2"/>
      <c r="AS2055" s="12"/>
      <c r="AT2055" s="12"/>
      <c r="AU2055" s="12"/>
      <c r="AV2055" s="12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12"/>
      <c r="BG2055" s="12"/>
      <c r="BH2055" s="12"/>
      <c r="BI2055" s="12"/>
      <c r="BJ2055" s="13"/>
      <c r="BK2055" s="13"/>
      <c r="BL2055" s="13"/>
      <c r="BM2055" s="13"/>
      <c r="BN2055" s="13"/>
    </row>
    <row r="2056" spans="1:66" x14ac:dyDescent="0.25">
      <c r="A2056" s="10"/>
      <c r="B2056" s="10"/>
      <c r="C2056" s="10"/>
      <c r="D2056" s="18"/>
      <c r="E2056" s="10"/>
      <c r="F2056" s="10"/>
      <c r="G2056" s="10"/>
      <c r="H2056" s="10"/>
      <c r="I2056" s="10"/>
      <c r="J2056" s="10"/>
      <c r="K2056" s="11"/>
      <c r="L2056" s="11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  <c r="AE2056" s="12"/>
      <c r="AF2056" s="12"/>
      <c r="AG2056" s="12"/>
      <c r="AH2056" s="12"/>
      <c r="AI2056" s="12"/>
      <c r="AJ2056" s="12"/>
      <c r="AK2056" s="12"/>
      <c r="AL2056" s="12"/>
      <c r="AM2056" s="12"/>
      <c r="AN2056" s="12"/>
      <c r="AO2056" s="12"/>
      <c r="AP2056" s="12"/>
      <c r="AQ2056" s="12"/>
      <c r="AR2056" s="12"/>
      <c r="AS2056" s="12"/>
      <c r="AT2056" s="12"/>
      <c r="AU2056" s="12"/>
      <c r="AV2056" s="12"/>
      <c r="AW2056" s="12"/>
      <c r="AX2056" s="12"/>
      <c r="AY2056" s="12"/>
      <c r="AZ2056" s="12"/>
      <c r="BA2056" s="12"/>
      <c r="BB2056" s="12"/>
      <c r="BC2056" s="12"/>
      <c r="BD2056" s="12"/>
      <c r="BE2056" s="12"/>
      <c r="BF2056" s="12"/>
      <c r="BG2056" s="12"/>
      <c r="BH2056" s="12"/>
      <c r="BI2056" s="12"/>
      <c r="BJ2056" s="13"/>
      <c r="BK2056" s="13"/>
      <c r="BL2056" s="13"/>
      <c r="BM2056" s="13"/>
      <c r="BN2056" s="13"/>
    </row>
    <row r="2057" spans="1:66" x14ac:dyDescent="0.25">
      <c r="A2057" s="10"/>
      <c r="B2057" s="10"/>
      <c r="C2057" s="10"/>
      <c r="D2057" s="18"/>
      <c r="E2057" s="10"/>
      <c r="F2057" s="10"/>
      <c r="G2057" s="10"/>
      <c r="H2057" s="10"/>
      <c r="I2057" s="10"/>
      <c r="J2057" s="10"/>
      <c r="K2057" s="11"/>
      <c r="L2057" s="11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2"/>
      <c r="AS2057" s="12"/>
      <c r="AT2057" s="12"/>
      <c r="AU2057" s="12"/>
      <c r="AV2057" s="12"/>
      <c r="AW2057" s="12"/>
      <c r="AX2057" s="12"/>
      <c r="AY2057" s="12"/>
      <c r="AZ2057" s="12"/>
      <c r="BA2057" s="12"/>
      <c r="BB2057" s="12"/>
      <c r="BC2057" s="12"/>
      <c r="BD2057" s="12"/>
      <c r="BE2057" s="12"/>
      <c r="BF2057" s="12"/>
      <c r="BG2057" s="12"/>
      <c r="BH2057" s="12"/>
      <c r="BI2057" s="12"/>
      <c r="BJ2057" s="13"/>
      <c r="BK2057" s="13"/>
      <c r="BL2057" s="13"/>
      <c r="BM2057" s="13"/>
      <c r="BN2057" s="13"/>
    </row>
    <row r="2058" spans="1:66" x14ac:dyDescent="0.25">
      <c r="A2058" s="10"/>
      <c r="B2058" s="10"/>
      <c r="C2058" s="10"/>
      <c r="D2058" s="18"/>
      <c r="E2058" s="10"/>
      <c r="F2058" s="10"/>
      <c r="G2058" s="10"/>
      <c r="H2058" s="10"/>
      <c r="I2058" s="10"/>
      <c r="J2058" s="10"/>
      <c r="K2058" s="11"/>
      <c r="L2058" s="11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12"/>
      <c r="AG2058" s="12"/>
      <c r="AH2058" s="12"/>
      <c r="AI2058" s="12"/>
      <c r="AJ2058" s="12"/>
      <c r="AK2058" s="12"/>
      <c r="AL2058" s="12"/>
      <c r="AM2058" s="12"/>
      <c r="AN2058" s="12"/>
      <c r="AO2058" s="12"/>
      <c r="AP2058" s="12"/>
      <c r="AQ2058" s="12"/>
      <c r="AR2058" s="12"/>
      <c r="AS2058" s="12"/>
      <c r="AT2058" s="12"/>
      <c r="AU2058" s="12"/>
      <c r="AV2058" s="12"/>
      <c r="AW2058" s="12"/>
      <c r="AX2058" s="12"/>
      <c r="AY2058" s="12"/>
      <c r="AZ2058" s="12"/>
      <c r="BA2058" s="12"/>
      <c r="BB2058" s="12"/>
      <c r="BC2058" s="12"/>
      <c r="BD2058" s="12"/>
      <c r="BE2058" s="12"/>
      <c r="BF2058" s="12"/>
      <c r="BG2058" s="12"/>
      <c r="BH2058" s="12"/>
      <c r="BI2058" s="12"/>
      <c r="BJ2058" s="13"/>
      <c r="BK2058" s="13"/>
      <c r="BL2058" s="13"/>
      <c r="BM2058" s="13"/>
      <c r="BN2058" s="13"/>
    </row>
    <row r="2059" spans="1:66" x14ac:dyDescent="0.25">
      <c r="A2059" s="10"/>
      <c r="B2059" s="10"/>
      <c r="C2059" s="10"/>
      <c r="D2059" s="18"/>
      <c r="E2059" s="10"/>
      <c r="F2059" s="10"/>
      <c r="G2059" s="10"/>
      <c r="H2059" s="10"/>
      <c r="I2059" s="10"/>
      <c r="J2059" s="10"/>
      <c r="K2059" s="11"/>
      <c r="L2059" s="11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2"/>
      <c r="AS2059" s="12"/>
      <c r="AT2059" s="12"/>
      <c r="AU2059" s="12"/>
      <c r="AV2059" s="12"/>
      <c r="AW2059" s="12"/>
      <c r="AX2059" s="12"/>
      <c r="AY2059" s="12"/>
      <c r="AZ2059" s="12"/>
      <c r="BA2059" s="12"/>
      <c r="BB2059" s="12"/>
      <c r="BC2059" s="12"/>
      <c r="BD2059" s="12"/>
      <c r="BE2059" s="12"/>
      <c r="BF2059" s="12"/>
      <c r="BG2059" s="12"/>
      <c r="BH2059" s="12"/>
      <c r="BI2059" s="12"/>
      <c r="BJ2059" s="13"/>
      <c r="BK2059" s="13"/>
      <c r="BL2059" s="13"/>
      <c r="BM2059" s="13"/>
      <c r="BN2059" s="13"/>
    </row>
    <row r="2060" spans="1:66" x14ac:dyDescent="0.25">
      <c r="A2060" s="10"/>
      <c r="B2060" s="10"/>
      <c r="C2060" s="10"/>
      <c r="D2060" s="18"/>
      <c r="E2060" s="10"/>
      <c r="F2060" s="10"/>
      <c r="G2060" s="10"/>
      <c r="H2060" s="10"/>
      <c r="I2060" s="10"/>
      <c r="J2060" s="10"/>
      <c r="K2060" s="11"/>
      <c r="L2060" s="11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12"/>
      <c r="AG2060" s="12"/>
      <c r="AH2060" s="12"/>
      <c r="AI2060" s="12"/>
      <c r="AJ2060" s="12"/>
      <c r="AK2060" s="12"/>
      <c r="AL2060" s="12"/>
      <c r="AM2060" s="12"/>
      <c r="AN2060" s="12"/>
      <c r="AO2060" s="12"/>
      <c r="AP2060" s="12"/>
      <c r="AQ2060" s="12"/>
      <c r="AR2060" s="12"/>
      <c r="AS2060" s="12"/>
      <c r="AT2060" s="12"/>
      <c r="AU2060" s="12"/>
      <c r="AV2060" s="12"/>
      <c r="AW2060" s="12"/>
      <c r="AX2060" s="12"/>
      <c r="AY2060" s="12"/>
      <c r="AZ2060" s="12"/>
      <c r="BA2060" s="12"/>
      <c r="BB2060" s="12"/>
      <c r="BC2060" s="12"/>
      <c r="BD2060" s="12"/>
      <c r="BE2060" s="12"/>
      <c r="BF2060" s="12"/>
      <c r="BG2060" s="12"/>
      <c r="BH2060" s="12"/>
      <c r="BI2060" s="12"/>
      <c r="BJ2060" s="13"/>
      <c r="BK2060" s="13"/>
      <c r="BL2060" s="13"/>
      <c r="BM2060" s="13"/>
      <c r="BN2060" s="13"/>
    </row>
    <row r="2061" spans="1:66" x14ac:dyDescent="0.25">
      <c r="A2061" s="10"/>
      <c r="B2061" s="10"/>
      <c r="C2061" s="10"/>
      <c r="D2061" s="18"/>
      <c r="E2061" s="10"/>
      <c r="F2061" s="10"/>
      <c r="G2061" s="10"/>
      <c r="H2061" s="10"/>
      <c r="I2061" s="10"/>
      <c r="J2061" s="10"/>
      <c r="K2061" s="11"/>
      <c r="L2061" s="11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2"/>
      <c r="AS2061" s="12"/>
      <c r="AT2061" s="12"/>
      <c r="AU2061" s="12"/>
      <c r="AV2061" s="12"/>
      <c r="AW2061" s="12"/>
      <c r="AX2061" s="12"/>
      <c r="AY2061" s="12"/>
      <c r="AZ2061" s="12"/>
      <c r="BA2061" s="12"/>
      <c r="BB2061" s="12"/>
      <c r="BC2061" s="12"/>
      <c r="BD2061" s="12"/>
      <c r="BE2061" s="12"/>
      <c r="BF2061" s="12"/>
      <c r="BG2061" s="12"/>
      <c r="BH2061" s="12"/>
      <c r="BI2061" s="12"/>
      <c r="BJ2061" s="13"/>
      <c r="BK2061" s="13"/>
      <c r="BL2061" s="13"/>
      <c r="BM2061" s="13"/>
      <c r="BN2061" s="13"/>
    </row>
    <row r="2062" spans="1:66" x14ac:dyDescent="0.25">
      <c r="A2062" s="10"/>
      <c r="B2062" s="10"/>
      <c r="C2062" s="10"/>
      <c r="D2062" s="18"/>
      <c r="E2062" s="10"/>
      <c r="F2062" s="10"/>
      <c r="G2062" s="10"/>
      <c r="H2062" s="10"/>
      <c r="I2062" s="10"/>
      <c r="J2062" s="10"/>
      <c r="K2062" s="11"/>
      <c r="L2062" s="11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12"/>
      <c r="AF2062" s="12"/>
      <c r="AG2062" s="12"/>
      <c r="AH2062" s="12"/>
      <c r="AI2062" s="12"/>
      <c r="AJ2062" s="12"/>
      <c r="AK2062" s="12"/>
      <c r="AL2062" s="12"/>
      <c r="AM2062" s="12"/>
      <c r="AN2062" s="12"/>
      <c r="AO2062" s="12"/>
      <c r="AP2062" s="12"/>
      <c r="AQ2062" s="12"/>
      <c r="AR2062" s="12"/>
      <c r="AS2062" s="12"/>
      <c r="AT2062" s="12"/>
      <c r="AU2062" s="12"/>
      <c r="AV2062" s="12"/>
      <c r="AW2062" s="12"/>
      <c r="AX2062" s="12"/>
      <c r="AY2062" s="12"/>
      <c r="AZ2062" s="12"/>
      <c r="BA2062" s="12"/>
      <c r="BB2062" s="12"/>
      <c r="BC2062" s="12"/>
      <c r="BD2062" s="12"/>
      <c r="BE2062" s="12"/>
      <c r="BF2062" s="12"/>
      <c r="BG2062" s="12"/>
      <c r="BH2062" s="12"/>
      <c r="BI2062" s="12"/>
      <c r="BJ2062" s="13"/>
      <c r="BK2062" s="13"/>
      <c r="BL2062" s="13"/>
      <c r="BM2062" s="13"/>
      <c r="BN2062" s="13"/>
    </row>
    <row r="2063" spans="1:66" x14ac:dyDescent="0.25">
      <c r="A2063" s="10"/>
      <c r="B2063" s="10"/>
      <c r="C2063" s="10"/>
      <c r="D2063" s="18"/>
      <c r="E2063" s="10"/>
      <c r="F2063" s="10"/>
      <c r="G2063" s="10"/>
      <c r="H2063" s="10"/>
      <c r="I2063" s="10"/>
      <c r="J2063" s="10"/>
      <c r="K2063" s="11"/>
      <c r="L2063" s="11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2"/>
      <c r="AS2063" s="12"/>
      <c r="AT2063" s="12"/>
      <c r="AU2063" s="12"/>
      <c r="AV2063" s="12"/>
      <c r="AW2063" s="12"/>
      <c r="AX2063" s="12"/>
      <c r="AY2063" s="12"/>
      <c r="AZ2063" s="12"/>
      <c r="BA2063" s="12"/>
      <c r="BB2063" s="12"/>
      <c r="BC2063" s="12"/>
      <c r="BD2063" s="12"/>
      <c r="BE2063" s="12"/>
      <c r="BF2063" s="12"/>
      <c r="BG2063" s="12"/>
      <c r="BH2063" s="12"/>
      <c r="BI2063" s="12"/>
      <c r="BJ2063" s="13"/>
      <c r="BK2063" s="13"/>
      <c r="BL2063" s="13"/>
      <c r="BM2063" s="13"/>
      <c r="BN2063" s="13"/>
    </row>
    <row r="2064" spans="1:66" x14ac:dyDescent="0.25">
      <c r="A2064" s="10"/>
      <c r="B2064" s="10"/>
      <c r="C2064" s="10"/>
      <c r="D2064" s="18"/>
      <c r="E2064" s="10"/>
      <c r="F2064" s="10"/>
      <c r="G2064" s="10"/>
      <c r="H2064" s="10"/>
      <c r="I2064" s="10"/>
      <c r="J2064" s="10"/>
      <c r="K2064" s="11"/>
      <c r="L2064" s="11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  <c r="AE2064" s="12"/>
      <c r="AF2064" s="12"/>
      <c r="AG2064" s="12"/>
      <c r="AH2064" s="12"/>
      <c r="AI2064" s="12"/>
      <c r="AJ2064" s="12"/>
      <c r="AK2064" s="12"/>
      <c r="AL2064" s="12"/>
      <c r="AM2064" s="12"/>
      <c r="AN2064" s="12"/>
      <c r="AO2064" s="12"/>
      <c r="AP2064" s="12"/>
      <c r="AQ2064" s="12"/>
      <c r="AR2064" s="12"/>
      <c r="AS2064" s="12"/>
      <c r="AT2064" s="12"/>
      <c r="AU2064" s="12"/>
      <c r="AV2064" s="12"/>
      <c r="AW2064" s="12"/>
      <c r="AX2064" s="12"/>
      <c r="AY2064" s="12"/>
      <c r="AZ2064" s="12"/>
      <c r="BA2064" s="12"/>
      <c r="BB2064" s="12"/>
      <c r="BC2064" s="12"/>
      <c r="BD2064" s="12"/>
      <c r="BE2064" s="12"/>
      <c r="BF2064" s="12"/>
      <c r="BG2064" s="12"/>
      <c r="BH2064" s="12"/>
      <c r="BI2064" s="12"/>
      <c r="BJ2064" s="13"/>
      <c r="BK2064" s="13"/>
      <c r="BL2064" s="13"/>
      <c r="BM2064" s="13"/>
      <c r="BN2064" s="13"/>
    </row>
    <row r="2065" spans="1:66" x14ac:dyDescent="0.25">
      <c r="A2065" s="10"/>
      <c r="B2065" s="10"/>
      <c r="C2065" s="10"/>
      <c r="D2065" s="18"/>
      <c r="E2065" s="10"/>
      <c r="F2065" s="10"/>
      <c r="G2065" s="10"/>
      <c r="H2065" s="10"/>
      <c r="I2065" s="10"/>
      <c r="J2065" s="10"/>
      <c r="K2065" s="11"/>
      <c r="L2065" s="11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2"/>
      <c r="AS2065" s="12"/>
      <c r="AT2065" s="12"/>
      <c r="AU2065" s="12"/>
      <c r="AV2065" s="12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12"/>
      <c r="BG2065" s="12"/>
      <c r="BH2065" s="12"/>
      <c r="BI2065" s="12"/>
      <c r="BJ2065" s="13"/>
      <c r="BK2065" s="13"/>
      <c r="BL2065" s="13"/>
      <c r="BM2065" s="13"/>
      <c r="BN2065" s="13"/>
    </row>
    <row r="2066" spans="1:66" x14ac:dyDescent="0.25">
      <c r="A2066" s="10"/>
      <c r="B2066" s="10"/>
      <c r="C2066" s="10"/>
      <c r="D2066" s="18"/>
      <c r="E2066" s="10"/>
      <c r="F2066" s="10"/>
      <c r="G2066" s="10"/>
      <c r="H2066" s="10"/>
      <c r="I2066" s="10"/>
      <c r="J2066" s="10"/>
      <c r="K2066" s="11"/>
      <c r="L2066" s="11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12"/>
      <c r="AF2066" s="12"/>
      <c r="AG2066" s="12"/>
      <c r="AH2066" s="12"/>
      <c r="AI2066" s="12"/>
      <c r="AJ2066" s="12"/>
      <c r="AK2066" s="12"/>
      <c r="AL2066" s="12"/>
      <c r="AM2066" s="12"/>
      <c r="AN2066" s="12"/>
      <c r="AO2066" s="12"/>
      <c r="AP2066" s="12"/>
      <c r="AQ2066" s="12"/>
      <c r="AR2066" s="12"/>
      <c r="AS2066" s="12"/>
      <c r="AT2066" s="12"/>
      <c r="AU2066" s="12"/>
      <c r="AV2066" s="12"/>
      <c r="AW2066" s="12"/>
      <c r="AX2066" s="12"/>
      <c r="AY2066" s="12"/>
      <c r="AZ2066" s="12"/>
      <c r="BA2066" s="12"/>
      <c r="BB2066" s="12"/>
      <c r="BC2066" s="12"/>
      <c r="BD2066" s="12"/>
      <c r="BE2066" s="12"/>
      <c r="BF2066" s="12"/>
      <c r="BG2066" s="12"/>
      <c r="BH2066" s="12"/>
      <c r="BI2066" s="12"/>
      <c r="BJ2066" s="13"/>
      <c r="BK2066" s="13"/>
      <c r="BL2066" s="13"/>
      <c r="BM2066" s="13"/>
      <c r="BN2066" s="13"/>
    </row>
    <row r="2067" spans="1:66" x14ac:dyDescent="0.25">
      <c r="A2067" s="10"/>
      <c r="B2067" s="10"/>
      <c r="C2067" s="10"/>
      <c r="D2067" s="18"/>
      <c r="E2067" s="10"/>
      <c r="F2067" s="10"/>
      <c r="G2067" s="10"/>
      <c r="H2067" s="10"/>
      <c r="I2067" s="10"/>
      <c r="J2067" s="10"/>
      <c r="K2067" s="11"/>
      <c r="L2067" s="11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2"/>
      <c r="AS2067" s="12"/>
      <c r="AT2067" s="12"/>
      <c r="AU2067" s="12"/>
      <c r="AV2067" s="12"/>
      <c r="AW2067" s="12"/>
      <c r="AX2067" s="12"/>
      <c r="AY2067" s="12"/>
      <c r="AZ2067" s="12"/>
      <c r="BA2067" s="12"/>
      <c r="BB2067" s="12"/>
      <c r="BC2067" s="12"/>
      <c r="BD2067" s="12"/>
      <c r="BE2067" s="12"/>
      <c r="BF2067" s="12"/>
      <c r="BG2067" s="12"/>
      <c r="BH2067" s="12"/>
      <c r="BI2067" s="12"/>
      <c r="BJ2067" s="13"/>
      <c r="BK2067" s="13"/>
      <c r="BL2067" s="13"/>
      <c r="BM2067" s="13"/>
      <c r="BN2067" s="13"/>
    </row>
    <row r="2068" spans="1:66" x14ac:dyDescent="0.25">
      <c r="A2068" s="10"/>
      <c r="B2068" s="10"/>
      <c r="C2068" s="10"/>
      <c r="D2068" s="18"/>
      <c r="E2068" s="10"/>
      <c r="F2068" s="10"/>
      <c r="G2068" s="10"/>
      <c r="H2068" s="10"/>
      <c r="I2068" s="10"/>
      <c r="J2068" s="10"/>
      <c r="K2068" s="11"/>
      <c r="L2068" s="11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12"/>
      <c r="AF2068" s="12"/>
      <c r="AG2068" s="12"/>
      <c r="AH2068" s="12"/>
      <c r="AI2068" s="12"/>
      <c r="AJ2068" s="12"/>
      <c r="AK2068" s="12"/>
      <c r="AL2068" s="12"/>
      <c r="AM2068" s="12"/>
      <c r="AN2068" s="12"/>
      <c r="AO2068" s="12"/>
      <c r="AP2068" s="12"/>
      <c r="AQ2068" s="12"/>
      <c r="AR2068" s="12"/>
      <c r="AS2068" s="12"/>
      <c r="AT2068" s="12"/>
      <c r="AU2068" s="12"/>
      <c r="AV2068" s="12"/>
      <c r="AW2068" s="12"/>
      <c r="AX2068" s="12"/>
      <c r="AY2068" s="12"/>
      <c r="AZ2068" s="12"/>
      <c r="BA2068" s="12"/>
      <c r="BB2068" s="12"/>
      <c r="BC2068" s="12"/>
      <c r="BD2068" s="12"/>
      <c r="BE2068" s="12"/>
      <c r="BF2068" s="12"/>
      <c r="BG2068" s="12"/>
      <c r="BH2068" s="12"/>
      <c r="BI2068" s="12"/>
      <c r="BJ2068" s="13"/>
      <c r="BK2068" s="13"/>
      <c r="BL2068" s="13"/>
      <c r="BM2068" s="13"/>
      <c r="BN2068" s="13"/>
    </row>
    <row r="2069" spans="1:66" x14ac:dyDescent="0.25">
      <c r="A2069" s="10"/>
      <c r="B2069" s="10"/>
      <c r="C2069" s="10"/>
      <c r="D2069" s="18"/>
      <c r="E2069" s="10"/>
      <c r="F2069" s="10"/>
      <c r="G2069" s="10"/>
      <c r="H2069" s="10"/>
      <c r="I2069" s="10"/>
      <c r="J2069" s="10"/>
      <c r="K2069" s="11"/>
      <c r="L2069" s="11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2"/>
      <c r="AS2069" s="12"/>
      <c r="AT2069" s="12"/>
      <c r="AU2069" s="12"/>
      <c r="AV2069" s="12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12"/>
      <c r="BG2069" s="12"/>
      <c r="BH2069" s="12"/>
      <c r="BI2069" s="12"/>
      <c r="BJ2069" s="13"/>
      <c r="BK2069" s="13"/>
      <c r="BL2069" s="13"/>
      <c r="BM2069" s="13"/>
      <c r="BN2069" s="13"/>
    </row>
    <row r="2070" spans="1:66" x14ac:dyDescent="0.25">
      <c r="A2070" s="10"/>
      <c r="B2070" s="10"/>
      <c r="C2070" s="10"/>
      <c r="D2070" s="18"/>
      <c r="E2070" s="10"/>
      <c r="F2070" s="10"/>
      <c r="G2070" s="10"/>
      <c r="H2070" s="10"/>
      <c r="I2070" s="10"/>
      <c r="J2070" s="10"/>
      <c r="K2070" s="11"/>
      <c r="L2070" s="11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  <c r="AE2070" s="12"/>
      <c r="AF2070" s="12"/>
      <c r="AG2070" s="12"/>
      <c r="AH2070" s="12"/>
      <c r="AI2070" s="12"/>
      <c r="AJ2070" s="12"/>
      <c r="AK2070" s="12"/>
      <c r="AL2070" s="12"/>
      <c r="AM2070" s="12"/>
      <c r="AN2070" s="12"/>
      <c r="AO2070" s="12"/>
      <c r="AP2070" s="12"/>
      <c r="AQ2070" s="12"/>
      <c r="AR2070" s="12"/>
      <c r="AS2070" s="12"/>
      <c r="AT2070" s="12"/>
      <c r="AU2070" s="12"/>
      <c r="AV2070" s="12"/>
      <c r="AW2070" s="12"/>
      <c r="AX2070" s="12"/>
      <c r="AY2070" s="12"/>
      <c r="AZ2070" s="12"/>
      <c r="BA2070" s="12"/>
      <c r="BB2070" s="12"/>
      <c r="BC2070" s="12"/>
      <c r="BD2070" s="12"/>
      <c r="BE2070" s="12"/>
      <c r="BF2070" s="12"/>
      <c r="BG2070" s="12"/>
      <c r="BH2070" s="12"/>
      <c r="BI2070" s="12"/>
      <c r="BJ2070" s="13"/>
      <c r="BK2070" s="13"/>
      <c r="BL2070" s="13"/>
      <c r="BM2070" s="13"/>
      <c r="BN2070" s="13"/>
    </row>
    <row r="2071" spans="1:66" x14ac:dyDescent="0.25">
      <c r="A2071" s="10"/>
      <c r="B2071" s="10"/>
      <c r="C2071" s="10"/>
      <c r="D2071" s="18"/>
      <c r="E2071" s="10"/>
      <c r="F2071" s="10"/>
      <c r="G2071" s="10"/>
      <c r="H2071" s="10"/>
      <c r="I2071" s="10"/>
      <c r="J2071" s="10"/>
      <c r="K2071" s="11"/>
      <c r="L2071" s="11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2"/>
      <c r="AS2071" s="12"/>
      <c r="AT2071" s="12"/>
      <c r="AU2071" s="12"/>
      <c r="AV2071" s="12"/>
      <c r="AW2071" s="12"/>
      <c r="AX2071" s="12"/>
      <c r="AY2071" s="12"/>
      <c r="AZ2071" s="12"/>
      <c r="BA2071" s="12"/>
      <c r="BB2071" s="12"/>
      <c r="BC2071" s="12"/>
      <c r="BD2071" s="12"/>
      <c r="BE2071" s="12"/>
      <c r="BF2071" s="12"/>
      <c r="BG2071" s="12"/>
      <c r="BH2071" s="12"/>
      <c r="BI2071" s="12"/>
      <c r="BJ2071" s="13"/>
      <c r="BK2071" s="13"/>
      <c r="BL2071" s="13"/>
      <c r="BM2071" s="13"/>
      <c r="BN2071" s="13"/>
    </row>
    <row r="2072" spans="1:66" x14ac:dyDescent="0.25">
      <c r="A2072" s="10"/>
      <c r="B2072" s="10"/>
      <c r="C2072" s="10"/>
      <c r="D2072" s="18"/>
      <c r="E2072" s="10"/>
      <c r="F2072" s="10"/>
      <c r="G2072" s="10"/>
      <c r="H2072" s="10"/>
      <c r="I2072" s="10"/>
      <c r="J2072" s="10"/>
      <c r="K2072" s="11"/>
      <c r="L2072" s="11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/>
      <c r="AE2072" s="12"/>
      <c r="AF2072" s="12"/>
      <c r="AG2072" s="12"/>
      <c r="AH2072" s="12"/>
      <c r="AI2072" s="12"/>
      <c r="AJ2072" s="12"/>
      <c r="AK2072" s="12"/>
      <c r="AL2072" s="12"/>
      <c r="AM2072" s="12"/>
      <c r="AN2072" s="12"/>
      <c r="AO2072" s="12"/>
      <c r="AP2072" s="12"/>
      <c r="AQ2072" s="12"/>
      <c r="AR2072" s="12"/>
      <c r="AS2072" s="12"/>
      <c r="AT2072" s="12"/>
      <c r="AU2072" s="12"/>
      <c r="AV2072" s="12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12"/>
      <c r="BG2072" s="12"/>
      <c r="BH2072" s="12"/>
      <c r="BI2072" s="12"/>
      <c r="BJ2072" s="13"/>
      <c r="BK2072" s="13"/>
      <c r="BL2072" s="13"/>
      <c r="BM2072" s="13"/>
      <c r="BN2072" s="13"/>
    </row>
    <row r="2073" spans="1:66" x14ac:dyDescent="0.25">
      <c r="A2073" s="10"/>
      <c r="B2073" s="10"/>
      <c r="C2073" s="10"/>
      <c r="D2073" s="18"/>
      <c r="E2073" s="10"/>
      <c r="F2073" s="10"/>
      <c r="G2073" s="10"/>
      <c r="H2073" s="10"/>
      <c r="I2073" s="10"/>
      <c r="J2073" s="10"/>
      <c r="K2073" s="11"/>
      <c r="L2073" s="11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2"/>
      <c r="AS2073" s="12"/>
      <c r="AT2073" s="12"/>
      <c r="AU2073" s="12"/>
      <c r="AV2073" s="12"/>
      <c r="AW2073" s="12"/>
      <c r="AX2073" s="12"/>
      <c r="AY2073" s="12"/>
      <c r="AZ2073" s="12"/>
      <c r="BA2073" s="12"/>
      <c r="BB2073" s="12"/>
      <c r="BC2073" s="12"/>
      <c r="BD2073" s="12"/>
      <c r="BE2073" s="12"/>
      <c r="BF2073" s="12"/>
      <c r="BG2073" s="12"/>
      <c r="BH2073" s="12"/>
      <c r="BI2073" s="12"/>
      <c r="BJ2073" s="13"/>
      <c r="BK2073" s="13"/>
      <c r="BL2073" s="13"/>
      <c r="BM2073" s="13"/>
      <c r="BN2073" s="13"/>
    </row>
    <row r="2074" spans="1:66" x14ac:dyDescent="0.25">
      <c r="A2074" s="10"/>
      <c r="B2074" s="10"/>
      <c r="C2074" s="10"/>
      <c r="D2074" s="18"/>
      <c r="E2074" s="10"/>
      <c r="F2074" s="10"/>
      <c r="G2074" s="10"/>
      <c r="H2074" s="10"/>
      <c r="I2074" s="10"/>
      <c r="J2074" s="10"/>
      <c r="K2074" s="11"/>
      <c r="L2074" s="11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12"/>
      <c r="AE2074" s="12"/>
      <c r="AF2074" s="12"/>
      <c r="AG2074" s="12"/>
      <c r="AH2074" s="12"/>
      <c r="AI2074" s="12"/>
      <c r="AJ2074" s="12"/>
      <c r="AK2074" s="12"/>
      <c r="AL2074" s="12"/>
      <c r="AM2074" s="12"/>
      <c r="AN2074" s="12"/>
      <c r="AO2074" s="12"/>
      <c r="AP2074" s="12"/>
      <c r="AQ2074" s="12"/>
      <c r="AR2074" s="12"/>
      <c r="AS2074" s="12"/>
      <c r="AT2074" s="12"/>
      <c r="AU2074" s="12"/>
      <c r="AV2074" s="12"/>
      <c r="AW2074" s="12"/>
      <c r="AX2074" s="12"/>
      <c r="AY2074" s="12"/>
      <c r="AZ2074" s="12"/>
      <c r="BA2074" s="12"/>
      <c r="BB2074" s="12"/>
      <c r="BC2074" s="12"/>
      <c r="BD2074" s="12"/>
      <c r="BE2074" s="12"/>
      <c r="BF2074" s="12"/>
      <c r="BG2074" s="12"/>
      <c r="BH2074" s="12"/>
      <c r="BI2074" s="12"/>
      <c r="BJ2074" s="13"/>
      <c r="BK2074" s="13"/>
      <c r="BL2074" s="13"/>
      <c r="BM2074" s="13"/>
      <c r="BN2074" s="13"/>
    </row>
    <row r="2075" spans="1:66" x14ac:dyDescent="0.25">
      <c r="A2075" s="10"/>
      <c r="B2075" s="10"/>
      <c r="C2075" s="10"/>
      <c r="D2075" s="18"/>
      <c r="E2075" s="10"/>
      <c r="F2075" s="10"/>
      <c r="G2075" s="10"/>
      <c r="H2075" s="10"/>
      <c r="I2075" s="10"/>
      <c r="J2075" s="10"/>
      <c r="K2075" s="11"/>
      <c r="L2075" s="11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2"/>
      <c r="AS2075" s="12"/>
      <c r="AT2075" s="12"/>
      <c r="AU2075" s="12"/>
      <c r="AV2075" s="12"/>
      <c r="AW2075" s="12"/>
      <c r="AX2075" s="12"/>
      <c r="AY2075" s="12"/>
      <c r="AZ2075" s="12"/>
      <c r="BA2075" s="12"/>
      <c r="BB2075" s="12"/>
      <c r="BC2075" s="12"/>
      <c r="BD2075" s="12"/>
      <c r="BE2075" s="12"/>
      <c r="BF2075" s="12"/>
      <c r="BG2075" s="12"/>
      <c r="BH2075" s="12"/>
      <c r="BI2075" s="12"/>
      <c r="BJ2075" s="13"/>
      <c r="BK2075" s="13"/>
      <c r="BL2075" s="13"/>
      <c r="BM2075" s="13"/>
      <c r="BN2075" s="13"/>
    </row>
    <row r="2076" spans="1:66" x14ac:dyDescent="0.25">
      <c r="A2076" s="10"/>
      <c r="B2076" s="10"/>
      <c r="C2076" s="10"/>
      <c r="D2076" s="18"/>
      <c r="E2076" s="10"/>
      <c r="F2076" s="10"/>
      <c r="G2076" s="10"/>
      <c r="H2076" s="10"/>
      <c r="I2076" s="10"/>
      <c r="J2076" s="10"/>
      <c r="K2076" s="11"/>
      <c r="L2076" s="11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  <c r="AE2076" s="12"/>
      <c r="AF2076" s="12"/>
      <c r="AG2076" s="12"/>
      <c r="AH2076" s="12"/>
      <c r="AI2076" s="12"/>
      <c r="AJ2076" s="12"/>
      <c r="AK2076" s="12"/>
      <c r="AL2076" s="12"/>
      <c r="AM2076" s="12"/>
      <c r="AN2076" s="12"/>
      <c r="AO2076" s="12"/>
      <c r="AP2076" s="12"/>
      <c r="AQ2076" s="12"/>
      <c r="AR2076" s="12"/>
      <c r="AS2076" s="12"/>
      <c r="AT2076" s="12"/>
      <c r="AU2076" s="12"/>
      <c r="AV2076" s="12"/>
      <c r="AW2076" s="12"/>
      <c r="AX2076" s="12"/>
      <c r="AY2076" s="12"/>
      <c r="AZ2076" s="12"/>
      <c r="BA2076" s="12"/>
      <c r="BB2076" s="12"/>
      <c r="BC2076" s="12"/>
      <c r="BD2076" s="12"/>
      <c r="BE2076" s="12"/>
      <c r="BF2076" s="12"/>
      <c r="BG2076" s="12"/>
      <c r="BH2076" s="12"/>
      <c r="BI2076" s="12"/>
      <c r="BJ2076" s="13"/>
      <c r="BK2076" s="13"/>
      <c r="BL2076" s="13"/>
      <c r="BM2076" s="13"/>
      <c r="BN2076" s="13"/>
    </row>
    <row r="2077" spans="1:66" x14ac:dyDescent="0.25">
      <c r="A2077" s="10"/>
      <c r="B2077" s="10"/>
      <c r="C2077" s="10"/>
      <c r="D2077" s="18"/>
      <c r="E2077" s="10"/>
      <c r="F2077" s="10"/>
      <c r="G2077" s="10"/>
      <c r="H2077" s="10"/>
      <c r="I2077" s="10"/>
      <c r="J2077" s="10"/>
      <c r="K2077" s="11"/>
      <c r="L2077" s="11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2"/>
      <c r="AS2077" s="12"/>
      <c r="AT2077" s="12"/>
      <c r="AU2077" s="12"/>
      <c r="AV2077" s="12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12"/>
      <c r="BG2077" s="12"/>
      <c r="BH2077" s="12"/>
      <c r="BI2077" s="12"/>
      <c r="BJ2077" s="13"/>
      <c r="BK2077" s="13"/>
      <c r="BL2077" s="13"/>
      <c r="BM2077" s="13"/>
      <c r="BN2077" s="13"/>
    </row>
    <row r="2078" spans="1:66" x14ac:dyDescent="0.25">
      <c r="A2078" s="10"/>
      <c r="B2078" s="10"/>
      <c r="C2078" s="10"/>
      <c r="D2078" s="18"/>
      <c r="E2078" s="10"/>
      <c r="F2078" s="10"/>
      <c r="G2078" s="10"/>
      <c r="H2078" s="10"/>
      <c r="I2078" s="10"/>
      <c r="J2078" s="10"/>
      <c r="K2078" s="11"/>
      <c r="L2078" s="11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  <c r="AE2078" s="12"/>
      <c r="AF2078" s="12"/>
      <c r="AG2078" s="12"/>
      <c r="AH2078" s="12"/>
      <c r="AI2078" s="12"/>
      <c r="AJ2078" s="12"/>
      <c r="AK2078" s="12"/>
      <c r="AL2078" s="12"/>
      <c r="AM2078" s="12"/>
      <c r="AN2078" s="12"/>
      <c r="AO2078" s="12"/>
      <c r="AP2078" s="12"/>
      <c r="AQ2078" s="12"/>
      <c r="AR2078" s="12"/>
      <c r="AS2078" s="12"/>
      <c r="AT2078" s="12"/>
      <c r="AU2078" s="12"/>
      <c r="AV2078" s="12"/>
      <c r="AW2078" s="12"/>
      <c r="AX2078" s="12"/>
      <c r="AY2078" s="12"/>
      <c r="AZ2078" s="12"/>
      <c r="BA2078" s="12"/>
      <c r="BB2078" s="12"/>
      <c r="BC2078" s="12"/>
      <c r="BD2078" s="12"/>
      <c r="BE2078" s="12"/>
      <c r="BF2078" s="12"/>
      <c r="BG2078" s="12"/>
      <c r="BH2078" s="12"/>
      <c r="BI2078" s="12"/>
      <c r="BJ2078" s="13"/>
      <c r="BK2078" s="13"/>
      <c r="BL2078" s="13"/>
      <c r="BM2078" s="13"/>
      <c r="BN2078" s="13"/>
    </row>
    <row r="2079" spans="1:66" x14ac:dyDescent="0.25">
      <c r="A2079" s="10"/>
      <c r="B2079" s="10"/>
      <c r="C2079" s="10"/>
      <c r="D2079" s="18"/>
      <c r="E2079" s="10"/>
      <c r="F2079" s="10"/>
      <c r="G2079" s="10"/>
      <c r="H2079" s="10"/>
      <c r="I2079" s="10"/>
      <c r="J2079" s="10"/>
      <c r="K2079" s="11"/>
      <c r="L2079" s="11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2"/>
      <c r="AS2079" s="12"/>
      <c r="AT2079" s="12"/>
      <c r="AU2079" s="12"/>
      <c r="AV2079" s="12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12"/>
      <c r="BG2079" s="12"/>
      <c r="BH2079" s="12"/>
      <c r="BI2079" s="12"/>
      <c r="BJ2079" s="13"/>
      <c r="BK2079" s="13"/>
      <c r="BL2079" s="13"/>
      <c r="BM2079" s="13"/>
      <c r="BN2079" s="13"/>
    </row>
    <row r="2080" spans="1:66" x14ac:dyDescent="0.25">
      <c r="A2080" s="10"/>
      <c r="B2080" s="10"/>
      <c r="C2080" s="10"/>
      <c r="D2080" s="18"/>
      <c r="E2080" s="10"/>
      <c r="F2080" s="10"/>
      <c r="G2080" s="10"/>
      <c r="H2080" s="10"/>
      <c r="I2080" s="10"/>
      <c r="J2080" s="10"/>
      <c r="K2080" s="11"/>
      <c r="L2080" s="11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  <c r="AE2080" s="12"/>
      <c r="AF2080" s="12"/>
      <c r="AG2080" s="12"/>
      <c r="AH2080" s="12"/>
      <c r="AI2080" s="12"/>
      <c r="AJ2080" s="12"/>
      <c r="AK2080" s="12"/>
      <c r="AL2080" s="12"/>
      <c r="AM2080" s="12"/>
      <c r="AN2080" s="12"/>
      <c r="AO2080" s="12"/>
      <c r="AP2080" s="12"/>
      <c r="AQ2080" s="12"/>
      <c r="AR2080" s="12"/>
      <c r="AS2080" s="12"/>
      <c r="AT2080" s="12"/>
      <c r="AU2080" s="12"/>
      <c r="AV2080" s="12"/>
      <c r="AW2080" s="12"/>
      <c r="AX2080" s="12"/>
      <c r="AY2080" s="12"/>
      <c r="AZ2080" s="12"/>
      <c r="BA2080" s="12"/>
      <c r="BB2080" s="12"/>
      <c r="BC2080" s="12"/>
      <c r="BD2080" s="12"/>
      <c r="BE2080" s="12"/>
      <c r="BF2080" s="12"/>
      <c r="BG2080" s="12"/>
      <c r="BH2080" s="12"/>
      <c r="BI2080" s="12"/>
      <c r="BJ2080" s="13"/>
      <c r="BK2080" s="13"/>
      <c r="BL2080" s="13"/>
      <c r="BM2080" s="13"/>
      <c r="BN2080" s="13"/>
    </row>
    <row r="2081" spans="1:66" s="14" customFormat="1" x14ac:dyDescent="0.25">
      <c r="A2081" s="10"/>
      <c r="B2081" s="10"/>
      <c r="C2081" s="10"/>
      <c r="D2081" s="18"/>
      <c r="E2081" s="10"/>
      <c r="F2081" s="10"/>
      <c r="G2081" s="10"/>
      <c r="H2081" s="10"/>
      <c r="I2081" s="10"/>
      <c r="J2081" s="10"/>
      <c r="K2081" s="11"/>
      <c r="L2081" s="11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2"/>
      <c r="AS2081" s="12"/>
      <c r="AT2081" s="12"/>
      <c r="AU2081" s="12"/>
      <c r="AV2081" s="12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12"/>
      <c r="BG2081" s="12"/>
      <c r="BH2081" s="12"/>
      <c r="BI2081" s="12"/>
      <c r="BJ2081" s="13"/>
      <c r="BK2081" s="13"/>
      <c r="BL2081" s="13"/>
      <c r="BM2081" s="13"/>
      <c r="BN2081" s="13"/>
    </row>
    <row r="2082" spans="1:66" x14ac:dyDescent="0.25">
      <c r="A2082" s="10"/>
      <c r="B2082" s="10"/>
      <c r="C2082" s="10"/>
      <c r="D2082" s="18"/>
      <c r="E2082" s="10"/>
      <c r="F2082" s="10"/>
      <c r="G2082" s="10"/>
      <c r="H2082" s="10"/>
      <c r="I2082" s="10"/>
      <c r="J2082" s="10"/>
      <c r="K2082" s="11"/>
      <c r="L2082" s="11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12"/>
      <c r="AF2082" s="12"/>
      <c r="AG2082" s="12"/>
      <c r="AH2082" s="12"/>
      <c r="AI2082" s="12"/>
      <c r="AJ2082" s="12"/>
      <c r="AK2082" s="12"/>
      <c r="AL2082" s="12"/>
      <c r="AM2082" s="12"/>
      <c r="AN2082" s="12"/>
      <c r="AO2082" s="12"/>
      <c r="AP2082" s="12"/>
      <c r="AQ2082" s="12"/>
      <c r="AR2082" s="12"/>
      <c r="AS2082" s="12"/>
      <c r="AT2082" s="12"/>
      <c r="AU2082" s="12"/>
      <c r="AV2082" s="12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12"/>
      <c r="BG2082" s="12"/>
      <c r="BH2082" s="12"/>
      <c r="BI2082" s="12"/>
      <c r="BJ2082" s="13"/>
      <c r="BK2082" s="13"/>
      <c r="BL2082" s="13"/>
      <c r="BM2082" s="13"/>
      <c r="BN2082" s="13"/>
    </row>
    <row r="2083" spans="1:66" x14ac:dyDescent="0.25">
      <c r="A2083" s="10"/>
      <c r="B2083" s="10"/>
      <c r="C2083" s="10"/>
      <c r="D2083" s="18"/>
      <c r="E2083" s="10"/>
      <c r="F2083" s="10"/>
      <c r="G2083" s="10"/>
      <c r="H2083" s="10"/>
      <c r="I2083" s="10"/>
      <c r="J2083" s="10"/>
      <c r="K2083" s="11"/>
      <c r="L2083" s="11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2"/>
      <c r="AS2083" s="12"/>
      <c r="AT2083" s="12"/>
      <c r="AU2083" s="12"/>
      <c r="AV2083" s="12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12"/>
      <c r="BG2083" s="12"/>
      <c r="BH2083" s="12"/>
      <c r="BI2083" s="12"/>
      <c r="BJ2083" s="13"/>
      <c r="BK2083" s="13"/>
      <c r="BL2083" s="13"/>
      <c r="BM2083" s="13"/>
      <c r="BN2083" s="13"/>
    </row>
    <row r="2084" spans="1:66" x14ac:dyDescent="0.25">
      <c r="A2084" s="10"/>
      <c r="B2084" s="10"/>
      <c r="C2084" s="10"/>
      <c r="D2084" s="18"/>
      <c r="E2084" s="10"/>
      <c r="F2084" s="10"/>
      <c r="G2084" s="10"/>
      <c r="H2084" s="10"/>
      <c r="I2084" s="10"/>
      <c r="J2084" s="10"/>
      <c r="K2084" s="11"/>
      <c r="L2084" s="11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/>
      <c r="AJ2084" s="12"/>
      <c r="AK2084" s="12"/>
      <c r="AL2084" s="12"/>
      <c r="AM2084" s="12"/>
      <c r="AN2084" s="12"/>
      <c r="AO2084" s="12"/>
      <c r="AP2084" s="12"/>
      <c r="AQ2084" s="12"/>
      <c r="AR2084" s="12"/>
      <c r="AS2084" s="12"/>
      <c r="AT2084" s="12"/>
      <c r="AU2084" s="12"/>
      <c r="AV2084" s="12"/>
      <c r="AW2084" s="12"/>
      <c r="AX2084" s="12"/>
      <c r="AY2084" s="12"/>
      <c r="AZ2084" s="12"/>
      <c r="BA2084" s="12"/>
      <c r="BB2084" s="12"/>
      <c r="BC2084" s="12"/>
      <c r="BD2084" s="12"/>
      <c r="BE2084" s="12"/>
      <c r="BF2084" s="12"/>
      <c r="BG2084" s="12"/>
      <c r="BH2084" s="12"/>
      <c r="BI2084" s="12"/>
      <c r="BJ2084" s="13"/>
      <c r="BK2084" s="13"/>
      <c r="BL2084" s="13"/>
      <c r="BM2084" s="13"/>
      <c r="BN2084" s="13"/>
    </row>
    <row r="2085" spans="1:66" x14ac:dyDescent="0.25">
      <c r="A2085" s="10"/>
      <c r="B2085" s="10"/>
      <c r="C2085" s="10"/>
      <c r="D2085" s="18"/>
      <c r="E2085" s="10"/>
      <c r="F2085" s="10"/>
      <c r="G2085" s="10"/>
      <c r="H2085" s="10"/>
      <c r="I2085" s="10"/>
      <c r="J2085" s="10"/>
      <c r="K2085" s="11"/>
      <c r="L2085" s="11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2"/>
      <c r="AS2085" s="12"/>
      <c r="AT2085" s="12"/>
      <c r="AU2085" s="12"/>
      <c r="AV2085" s="12"/>
      <c r="AW2085" s="12"/>
      <c r="AX2085" s="12"/>
      <c r="AY2085" s="12"/>
      <c r="AZ2085" s="12"/>
      <c r="BA2085" s="12"/>
      <c r="BB2085" s="12"/>
      <c r="BC2085" s="12"/>
      <c r="BD2085" s="12"/>
      <c r="BE2085" s="12"/>
      <c r="BF2085" s="12"/>
      <c r="BG2085" s="12"/>
      <c r="BH2085" s="12"/>
      <c r="BI2085" s="12"/>
      <c r="BJ2085" s="13"/>
      <c r="BK2085" s="13"/>
      <c r="BL2085" s="13"/>
      <c r="BM2085" s="13"/>
      <c r="BN2085" s="13"/>
    </row>
    <row r="2086" spans="1:66" x14ac:dyDescent="0.25">
      <c r="A2086" s="10"/>
      <c r="B2086" s="10"/>
      <c r="C2086" s="10"/>
      <c r="D2086" s="18"/>
      <c r="E2086" s="10"/>
      <c r="F2086" s="10"/>
      <c r="G2086" s="10"/>
      <c r="H2086" s="10"/>
      <c r="I2086" s="10"/>
      <c r="J2086" s="10"/>
      <c r="K2086" s="11"/>
      <c r="L2086" s="11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12"/>
      <c r="AF2086" s="12"/>
      <c r="AG2086" s="12"/>
      <c r="AH2086" s="12"/>
      <c r="AI2086" s="12"/>
      <c r="AJ2086" s="12"/>
      <c r="AK2086" s="12"/>
      <c r="AL2086" s="12"/>
      <c r="AM2086" s="12"/>
      <c r="AN2086" s="12"/>
      <c r="AO2086" s="12"/>
      <c r="AP2086" s="12"/>
      <c r="AQ2086" s="12"/>
      <c r="AR2086" s="12"/>
      <c r="AS2086" s="12"/>
      <c r="AT2086" s="12"/>
      <c r="AU2086" s="12"/>
      <c r="AV2086" s="12"/>
      <c r="AW2086" s="12"/>
      <c r="AX2086" s="12"/>
      <c r="AY2086" s="12"/>
      <c r="AZ2086" s="12"/>
      <c r="BA2086" s="12"/>
      <c r="BB2086" s="12"/>
      <c r="BC2086" s="12"/>
      <c r="BD2086" s="12"/>
      <c r="BE2086" s="12"/>
      <c r="BF2086" s="12"/>
      <c r="BG2086" s="12"/>
      <c r="BH2086" s="12"/>
      <c r="BI2086" s="12"/>
      <c r="BJ2086" s="13"/>
      <c r="BK2086" s="13"/>
      <c r="BL2086" s="13"/>
      <c r="BM2086" s="13"/>
      <c r="BN2086" s="13"/>
    </row>
    <row r="2087" spans="1:66" x14ac:dyDescent="0.25">
      <c r="A2087" s="10"/>
      <c r="B2087" s="10"/>
      <c r="C2087" s="10"/>
      <c r="D2087" s="18"/>
      <c r="E2087" s="10"/>
      <c r="F2087" s="10"/>
      <c r="G2087" s="10"/>
      <c r="H2087" s="10"/>
      <c r="I2087" s="10"/>
      <c r="J2087" s="10"/>
      <c r="K2087" s="11"/>
      <c r="L2087" s="11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2"/>
      <c r="AS2087" s="12"/>
      <c r="AT2087" s="12"/>
      <c r="AU2087" s="12"/>
      <c r="AV2087" s="12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12"/>
      <c r="BG2087" s="12"/>
      <c r="BH2087" s="12"/>
      <c r="BI2087" s="12"/>
      <c r="BJ2087" s="13"/>
      <c r="BK2087" s="13"/>
      <c r="BL2087" s="13"/>
      <c r="BM2087" s="13"/>
      <c r="BN2087" s="13"/>
    </row>
    <row r="2088" spans="1:66" x14ac:dyDescent="0.25">
      <c r="A2088" s="10"/>
      <c r="B2088" s="10"/>
      <c r="C2088" s="10"/>
      <c r="D2088" s="18"/>
      <c r="E2088" s="10"/>
      <c r="F2088" s="10"/>
      <c r="G2088" s="10"/>
      <c r="H2088" s="10"/>
      <c r="I2088" s="10"/>
      <c r="J2088" s="10"/>
      <c r="K2088" s="11"/>
      <c r="L2088" s="11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2"/>
      <c r="AF2088" s="12"/>
      <c r="AG2088" s="12"/>
      <c r="AH2088" s="12"/>
      <c r="AI2088" s="12"/>
      <c r="AJ2088" s="12"/>
      <c r="AK2088" s="12"/>
      <c r="AL2088" s="12"/>
      <c r="AM2088" s="12"/>
      <c r="AN2088" s="12"/>
      <c r="AO2088" s="12"/>
      <c r="AP2088" s="12"/>
      <c r="AQ2088" s="12"/>
      <c r="AR2088" s="12"/>
      <c r="AS2088" s="12"/>
      <c r="AT2088" s="12"/>
      <c r="AU2088" s="12"/>
      <c r="AV2088" s="12"/>
      <c r="AW2088" s="12"/>
      <c r="AX2088" s="12"/>
      <c r="AY2088" s="12"/>
      <c r="AZ2088" s="12"/>
      <c r="BA2088" s="12"/>
      <c r="BB2088" s="12"/>
      <c r="BC2088" s="12"/>
      <c r="BD2088" s="12"/>
      <c r="BE2088" s="12"/>
      <c r="BF2088" s="12"/>
      <c r="BG2088" s="12"/>
      <c r="BH2088" s="12"/>
      <c r="BI2088" s="12"/>
      <c r="BJ2088" s="13"/>
      <c r="BK2088" s="13"/>
      <c r="BL2088" s="13"/>
      <c r="BM2088" s="13"/>
      <c r="BN2088" s="13"/>
    </row>
    <row r="2089" spans="1:66" x14ac:dyDescent="0.25">
      <c r="A2089" s="10"/>
      <c r="B2089" s="10"/>
      <c r="C2089" s="10"/>
      <c r="D2089" s="18"/>
      <c r="E2089" s="10"/>
      <c r="F2089" s="10"/>
      <c r="G2089" s="10"/>
      <c r="H2089" s="10"/>
      <c r="I2089" s="10"/>
      <c r="J2089" s="10"/>
      <c r="K2089" s="11"/>
      <c r="L2089" s="11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  <c r="AU2089" s="12"/>
      <c r="AV2089" s="12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12"/>
      <c r="BG2089" s="12"/>
      <c r="BH2089" s="12"/>
      <c r="BI2089" s="12"/>
      <c r="BJ2089" s="13"/>
      <c r="BK2089" s="13"/>
      <c r="BL2089" s="13"/>
      <c r="BM2089" s="13"/>
      <c r="BN2089" s="13"/>
    </row>
    <row r="2090" spans="1:66" x14ac:dyDescent="0.25">
      <c r="A2090" s="10"/>
      <c r="B2090" s="10"/>
      <c r="C2090" s="10"/>
      <c r="D2090" s="18"/>
      <c r="E2090" s="10"/>
      <c r="F2090" s="10"/>
      <c r="G2090" s="10"/>
      <c r="H2090" s="10"/>
      <c r="I2090" s="10"/>
      <c r="J2090" s="10"/>
      <c r="K2090" s="11"/>
      <c r="L2090" s="11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2"/>
      <c r="AF2090" s="12"/>
      <c r="AG2090" s="12"/>
      <c r="AH2090" s="12"/>
      <c r="AI2090" s="12"/>
      <c r="AJ2090" s="12"/>
      <c r="AK2090" s="12"/>
      <c r="AL2090" s="12"/>
      <c r="AM2090" s="12"/>
      <c r="AN2090" s="12"/>
      <c r="AO2090" s="12"/>
      <c r="AP2090" s="12"/>
      <c r="AQ2090" s="12"/>
      <c r="AR2090" s="12"/>
      <c r="AS2090" s="12"/>
      <c r="AT2090" s="12"/>
      <c r="AU2090" s="12"/>
      <c r="AV2090" s="12"/>
      <c r="AW2090" s="12"/>
      <c r="AX2090" s="12"/>
      <c r="AY2090" s="12"/>
      <c r="AZ2090" s="12"/>
      <c r="BA2090" s="12"/>
      <c r="BB2090" s="12"/>
      <c r="BC2090" s="12"/>
      <c r="BD2090" s="12"/>
      <c r="BE2090" s="12"/>
      <c r="BF2090" s="12"/>
      <c r="BG2090" s="12"/>
      <c r="BH2090" s="12"/>
      <c r="BI2090" s="12"/>
      <c r="BJ2090" s="13"/>
      <c r="BK2090" s="13"/>
      <c r="BL2090" s="13"/>
      <c r="BM2090" s="13"/>
      <c r="BN2090" s="13"/>
    </row>
    <row r="2091" spans="1:66" x14ac:dyDescent="0.25">
      <c r="A2091" s="10"/>
      <c r="B2091" s="10"/>
      <c r="C2091" s="10"/>
      <c r="D2091" s="18"/>
      <c r="E2091" s="10"/>
      <c r="F2091" s="10"/>
      <c r="G2091" s="10"/>
      <c r="H2091" s="10"/>
      <c r="I2091" s="10"/>
      <c r="J2091" s="10"/>
      <c r="K2091" s="11"/>
      <c r="L2091" s="11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2"/>
      <c r="AS2091" s="12"/>
      <c r="AT2091" s="12"/>
      <c r="AU2091" s="12"/>
      <c r="AV2091" s="12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12"/>
      <c r="BG2091" s="12"/>
      <c r="BH2091" s="12"/>
      <c r="BI2091" s="12"/>
      <c r="BJ2091" s="13"/>
      <c r="BK2091" s="13"/>
      <c r="BL2091" s="13"/>
      <c r="BM2091" s="13"/>
      <c r="BN2091" s="13"/>
    </row>
    <row r="2092" spans="1:66" x14ac:dyDescent="0.25">
      <c r="A2092" s="10"/>
      <c r="B2092" s="10"/>
      <c r="C2092" s="10"/>
      <c r="D2092" s="18"/>
      <c r="E2092" s="10"/>
      <c r="F2092" s="10"/>
      <c r="G2092" s="10"/>
      <c r="H2092" s="10"/>
      <c r="I2092" s="10"/>
      <c r="J2092" s="10"/>
      <c r="K2092" s="11"/>
      <c r="L2092" s="11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12"/>
      <c r="AF2092" s="12"/>
      <c r="AG2092" s="12"/>
      <c r="AH2092" s="12"/>
      <c r="AI2092" s="12"/>
      <c r="AJ2092" s="12"/>
      <c r="AK2092" s="12"/>
      <c r="AL2092" s="12"/>
      <c r="AM2092" s="12"/>
      <c r="AN2092" s="12"/>
      <c r="AO2092" s="12"/>
      <c r="AP2092" s="12"/>
      <c r="AQ2092" s="12"/>
      <c r="AR2092" s="12"/>
      <c r="AS2092" s="12"/>
      <c r="AT2092" s="12"/>
      <c r="AU2092" s="12"/>
      <c r="AV2092" s="12"/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12"/>
      <c r="BG2092" s="12"/>
      <c r="BH2092" s="12"/>
      <c r="BI2092" s="12"/>
      <c r="BJ2092" s="13"/>
      <c r="BK2092" s="13"/>
      <c r="BL2092" s="13"/>
      <c r="BM2092" s="13"/>
      <c r="BN2092" s="13"/>
    </row>
    <row r="2093" spans="1:66" x14ac:dyDescent="0.25">
      <c r="A2093" s="10"/>
      <c r="B2093" s="10"/>
      <c r="C2093" s="10"/>
      <c r="D2093" s="18"/>
      <c r="E2093" s="10"/>
      <c r="F2093" s="10"/>
      <c r="G2093" s="10"/>
      <c r="H2093" s="10"/>
      <c r="I2093" s="10"/>
      <c r="J2093" s="10"/>
      <c r="K2093" s="11"/>
      <c r="L2093" s="11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2"/>
      <c r="AS2093" s="12"/>
      <c r="AT2093" s="12"/>
      <c r="AU2093" s="12"/>
      <c r="AV2093" s="12"/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12"/>
      <c r="BG2093" s="12"/>
      <c r="BH2093" s="12"/>
      <c r="BI2093" s="12"/>
      <c r="BJ2093" s="13"/>
      <c r="BK2093" s="13"/>
      <c r="BL2093" s="13"/>
      <c r="BM2093" s="13"/>
      <c r="BN2093" s="13"/>
    </row>
    <row r="2094" spans="1:66" x14ac:dyDescent="0.25">
      <c r="A2094" s="10"/>
      <c r="B2094" s="10"/>
      <c r="C2094" s="10"/>
      <c r="D2094" s="18"/>
      <c r="E2094" s="10"/>
      <c r="F2094" s="10"/>
      <c r="G2094" s="10"/>
      <c r="H2094" s="10"/>
      <c r="I2094" s="10"/>
      <c r="J2094" s="10"/>
      <c r="K2094" s="11"/>
      <c r="L2094" s="11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12"/>
      <c r="AH2094" s="12"/>
      <c r="AI2094" s="12"/>
      <c r="AJ2094" s="12"/>
      <c r="AK2094" s="12"/>
      <c r="AL2094" s="12"/>
      <c r="AM2094" s="12"/>
      <c r="AN2094" s="12"/>
      <c r="AO2094" s="12"/>
      <c r="AP2094" s="12"/>
      <c r="AQ2094" s="12"/>
      <c r="AR2094" s="12"/>
      <c r="AS2094" s="12"/>
      <c r="AT2094" s="12"/>
      <c r="AU2094" s="12"/>
      <c r="AV2094" s="12"/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12"/>
      <c r="BG2094" s="12"/>
      <c r="BH2094" s="12"/>
      <c r="BI2094" s="12"/>
      <c r="BJ2094" s="13"/>
      <c r="BK2094" s="13"/>
      <c r="BL2094" s="13"/>
      <c r="BM2094" s="13"/>
      <c r="BN2094" s="13"/>
    </row>
    <row r="2095" spans="1:66" x14ac:dyDescent="0.25">
      <c r="A2095" s="10"/>
      <c r="B2095" s="10"/>
      <c r="C2095" s="10"/>
      <c r="D2095" s="18"/>
      <c r="E2095" s="10"/>
      <c r="F2095" s="10"/>
      <c r="G2095" s="10"/>
      <c r="H2095" s="10"/>
      <c r="I2095" s="10"/>
      <c r="J2095" s="10"/>
      <c r="K2095" s="11"/>
      <c r="L2095" s="11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2"/>
      <c r="AS2095" s="12"/>
      <c r="AT2095" s="12"/>
      <c r="AU2095" s="12"/>
      <c r="AV2095" s="12"/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12"/>
      <c r="BG2095" s="12"/>
      <c r="BH2095" s="12"/>
      <c r="BI2095" s="12"/>
      <c r="BJ2095" s="13"/>
      <c r="BK2095" s="13"/>
      <c r="BL2095" s="13"/>
      <c r="BM2095" s="13"/>
      <c r="BN2095" s="13"/>
    </row>
    <row r="2096" spans="1:66" x14ac:dyDescent="0.25">
      <c r="A2096" s="10"/>
      <c r="B2096" s="10"/>
      <c r="C2096" s="10"/>
      <c r="D2096" s="18"/>
      <c r="E2096" s="10"/>
      <c r="F2096" s="10"/>
      <c r="G2096" s="10"/>
      <c r="H2096" s="10"/>
      <c r="I2096" s="10"/>
      <c r="J2096" s="10"/>
      <c r="K2096" s="11"/>
      <c r="L2096" s="11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12"/>
      <c r="AG2096" s="12"/>
      <c r="AH2096" s="12"/>
      <c r="AI2096" s="12"/>
      <c r="AJ2096" s="12"/>
      <c r="AK2096" s="12"/>
      <c r="AL2096" s="12"/>
      <c r="AM2096" s="12"/>
      <c r="AN2096" s="12"/>
      <c r="AO2096" s="12"/>
      <c r="AP2096" s="12"/>
      <c r="AQ2096" s="12"/>
      <c r="AR2096" s="12"/>
      <c r="AS2096" s="12"/>
      <c r="AT2096" s="12"/>
      <c r="AU2096" s="12"/>
      <c r="AV2096" s="12"/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12"/>
      <c r="BG2096" s="12"/>
      <c r="BH2096" s="12"/>
      <c r="BI2096" s="12"/>
      <c r="BJ2096" s="13"/>
      <c r="BK2096" s="13"/>
      <c r="BL2096" s="13"/>
      <c r="BM2096" s="13"/>
      <c r="BN2096" s="13"/>
    </row>
    <row r="2097" spans="1:66" x14ac:dyDescent="0.25">
      <c r="A2097" s="10"/>
      <c r="B2097" s="10"/>
      <c r="C2097" s="10"/>
      <c r="D2097" s="18"/>
      <c r="E2097" s="10"/>
      <c r="F2097" s="10"/>
      <c r="G2097" s="10"/>
      <c r="H2097" s="10"/>
      <c r="I2097" s="10"/>
      <c r="J2097" s="10"/>
      <c r="K2097" s="11"/>
      <c r="L2097" s="11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2"/>
      <c r="AS2097" s="12"/>
      <c r="AT2097" s="12"/>
      <c r="AU2097" s="12"/>
      <c r="AV2097" s="12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12"/>
      <c r="BG2097" s="12"/>
      <c r="BH2097" s="12"/>
      <c r="BI2097" s="12"/>
      <c r="BJ2097" s="13"/>
      <c r="BK2097" s="13"/>
      <c r="BL2097" s="13"/>
      <c r="BM2097" s="13"/>
      <c r="BN2097" s="13"/>
    </row>
    <row r="2098" spans="1:66" x14ac:dyDescent="0.25">
      <c r="A2098" s="10"/>
      <c r="B2098" s="10"/>
      <c r="C2098" s="10"/>
      <c r="D2098" s="18"/>
      <c r="E2098" s="10"/>
      <c r="F2098" s="10"/>
      <c r="G2098" s="10"/>
      <c r="H2098" s="10"/>
      <c r="I2098" s="10"/>
      <c r="J2098" s="10"/>
      <c r="K2098" s="11"/>
      <c r="L2098" s="11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12"/>
      <c r="AG2098" s="12"/>
      <c r="AH2098" s="12"/>
      <c r="AI2098" s="12"/>
      <c r="AJ2098" s="12"/>
      <c r="AK2098" s="12"/>
      <c r="AL2098" s="12"/>
      <c r="AM2098" s="12"/>
      <c r="AN2098" s="12"/>
      <c r="AO2098" s="12"/>
      <c r="AP2098" s="12"/>
      <c r="AQ2098" s="12"/>
      <c r="AR2098" s="12"/>
      <c r="AS2098" s="12"/>
      <c r="AT2098" s="12"/>
      <c r="AU2098" s="12"/>
      <c r="AV2098" s="12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12"/>
      <c r="BG2098" s="12"/>
      <c r="BH2098" s="12"/>
      <c r="BI2098" s="12"/>
      <c r="BJ2098" s="13"/>
      <c r="BK2098" s="13"/>
      <c r="BL2098" s="13"/>
      <c r="BM2098" s="13"/>
      <c r="BN2098" s="13"/>
    </row>
    <row r="2099" spans="1:66" x14ac:dyDescent="0.25">
      <c r="A2099" s="10"/>
      <c r="B2099" s="10"/>
      <c r="C2099" s="10"/>
      <c r="D2099" s="18"/>
      <c r="E2099" s="10"/>
      <c r="F2099" s="10"/>
      <c r="G2099" s="10"/>
      <c r="H2099" s="10"/>
      <c r="I2099" s="10"/>
      <c r="J2099" s="10"/>
      <c r="K2099" s="11"/>
      <c r="L2099" s="11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2"/>
      <c r="AS2099" s="12"/>
      <c r="AT2099" s="12"/>
      <c r="AU2099" s="12"/>
      <c r="AV2099" s="12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12"/>
      <c r="BG2099" s="12"/>
      <c r="BH2099" s="12"/>
      <c r="BI2099" s="12"/>
      <c r="BJ2099" s="13"/>
      <c r="BK2099" s="13"/>
      <c r="BL2099" s="13"/>
      <c r="BM2099" s="13"/>
      <c r="BN2099" s="13"/>
    </row>
    <row r="2100" spans="1:66" x14ac:dyDescent="0.25">
      <c r="A2100" s="10"/>
      <c r="B2100" s="10"/>
      <c r="C2100" s="10"/>
      <c r="D2100" s="18"/>
      <c r="E2100" s="10"/>
      <c r="F2100" s="10"/>
      <c r="G2100" s="10"/>
      <c r="H2100" s="10"/>
      <c r="I2100" s="10"/>
      <c r="J2100" s="10"/>
      <c r="K2100" s="11"/>
      <c r="L2100" s="11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  <c r="AH2100" s="12"/>
      <c r="AI2100" s="12"/>
      <c r="AJ2100" s="12"/>
      <c r="AK2100" s="12"/>
      <c r="AL2100" s="12"/>
      <c r="AM2100" s="12"/>
      <c r="AN2100" s="12"/>
      <c r="AO2100" s="12"/>
      <c r="AP2100" s="12"/>
      <c r="AQ2100" s="12"/>
      <c r="AR2100" s="12"/>
      <c r="AS2100" s="12"/>
      <c r="AT2100" s="12"/>
      <c r="AU2100" s="12"/>
      <c r="AV2100" s="12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12"/>
      <c r="BG2100" s="12"/>
      <c r="BH2100" s="12"/>
      <c r="BI2100" s="12"/>
      <c r="BJ2100" s="13"/>
      <c r="BK2100" s="13"/>
      <c r="BL2100" s="13"/>
      <c r="BM2100" s="13"/>
      <c r="BN2100" s="13"/>
    </row>
    <row r="2101" spans="1:66" x14ac:dyDescent="0.25">
      <c r="A2101" s="10"/>
      <c r="B2101" s="10"/>
      <c r="C2101" s="10"/>
      <c r="D2101" s="18"/>
      <c r="E2101" s="10"/>
      <c r="F2101" s="10"/>
      <c r="G2101" s="10"/>
      <c r="H2101" s="10"/>
      <c r="I2101" s="10"/>
      <c r="J2101" s="10"/>
      <c r="K2101" s="11"/>
      <c r="L2101" s="11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2"/>
      <c r="AS2101" s="12"/>
      <c r="AT2101" s="12"/>
      <c r="AU2101" s="12"/>
      <c r="AV2101" s="12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12"/>
      <c r="BG2101" s="12"/>
      <c r="BH2101" s="12"/>
      <c r="BI2101" s="12"/>
      <c r="BJ2101" s="13"/>
      <c r="BK2101" s="13"/>
      <c r="BL2101" s="13"/>
      <c r="BM2101" s="13"/>
      <c r="BN2101" s="13"/>
    </row>
    <row r="2102" spans="1:66" x14ac:dyDescent="0.25">
      <c r="A2102" s="10"/>
      <c r="B2102" s="10"/>
      <c r="C2102" s="10"/>
      <c r="D2102" s="18"/>
      <c r="E2102" s="10"/>
      <c r="F2102" s="10"/>
      <c r="G2102" s="10"/>
      <c r="H2102" s="10"/>
      <c r="I2102" s="10"/>
      <c r="J2102" s="10"/>
      <c r="K2102" s="11"/>
      <c r="L2102" s="11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12"/>
      <c r="AF2102" s="12"/>
      <c r="AG2102" s="12"/>
      <c r="AH2102" s="12"/>
      <c r="AI2102" s="12"/>
      <c r="AJ2102" s="12"/>
      <c r="AK2102" s="12"/>
      <c r="AL2102" s="12"/>
      <c r="AM2102" s="12"/>
      <c r="AN2102" s="12"/>
      <c r="AO2102" s="12"/>
      <c r="AP2102" s="12"/>
      <c r="AQ2102" s="12"/>
      <c r="AR2102" s="12"/>
      <c r="AS2102" s="12"/>
      <c r="AT2102" s="12"/>
      <c r="AU2102" s="12"/>
      <c r="AV2102" s="12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12"/>
      <c r="BG2102" s="12"/>
      <c r="BH2102" s="12"/>
      <c r="BI2102" s="12"/>
      <c r="BJ2102" s="13"/>
      <c r="BK2102" s="13"/>
      <c r="BL2102" s="13"/>
      <c r="BM2102" s="13"/>
      <c r="BN2102" s="13"/>
    </row>
    <row r="2103" spans="1:66" x14ac:dyDescent="0.25">
      <c r="A2103" s="10"/>
      <c r="B2103" s="10"/>
      <c r="C2103" s="10"/>
      <c r="D2103" s="18"/>
      <c r="E2103" s="10"/>
      <c r="F2103" s="10"/>
      <c r="G2103" s="10"/>
      <c r="H2103" s="10"/>
      <c r="I2103" s="10"/>
      <c r="J2103" s="10"/>
      <c r="K2103" s="11"/>
      <c r="L2103" s="11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2"/>
      <c r="AS2103" s="12"/>
      <c r="AT2103" s="12"/>
      <c r="AU2103" s="12"/>
      <c r="AV2103" s="12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12"/>
      <c r="BG2103" s="12"/>
      <c r="BH2103" s="12"/>
      <c r="BI2103" s="12"/>
      <c r="BJ2103" s="13"/>
      <c r="BK2103" s="13"/>
      <c r="BL2103" s="13"/>
      <c r="BM2103" s="13"/>
      <c r="BN2103" s="13"/>
    </row>
    <row r="2104" spans="1:66" x14ac:dyDescent="0.25">
      <c r="A2104" s="10"/>
      <c r="B2104" s="10"/>
      <c r="C2104" s="10"/>
      <c r="D2104" s="18"/>
      <c r="E2104" s="10"/>
      <c r="F2104" s="10"/>
      <c r="G2104" s="10"/>
      <c r="H2104" s="10"/>
      <c r="I2104" s="10"/>
      <c r="J2104" s="10"/>
      <c r="K2104" s="11"/>
      <c r="L2104" s="11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/>
      <c r="AJ2104" s="12"/>
      <c r="AK2104" s="12"/>
      <c r="AL2104" s="12"/>
      <c r="AM2104" s="12"/>
      <c r="AN2104" s="12"/>
      <c r="AO2104" s="12"/>
      <c r="AP2104" s="12"/>
      <c r="AQ2104" s="12"/>
      <c r="AR2104" s="12"/>
      <c r="AS2104" s="12"/>
      <c r="AT2104" s="12"/>
      <c r="AU2104" s="12"/>
      <c r="AV2104" s="12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12"/>
      <c r="BG2104" s="12"/>
      <c r="BH2104" s="12"/>
      <c r="BI2104" s="12"/>
      <c r="BJ2104" s="13"/>
      <c r="BK2104" s="13"/>
      <c r="BL2104" s="13"/>
      <c r="BM2104" s="13"/>
      <c r="BN2104" s="13"/>
    </row>
    <row r="2105" spans="1:66" x14ac:dyDescent="0.25">
      <c r="A2105" s="10"/>
      <c r="B2105" s="10"/>
      <c r="C2105" s="10"/>
      <c r="D2105" s="18"/>
      <c r="E2105" s="10"/>
      <c r="F2105" s="10"/>
      <c r="G2105" s="10"/>
      <c r="H2105" s="10"/>
      <c r="I2105" s="10"/>
      <c r="J2105" s="10"/>
      <c r="K2105" s="11"/>
      <c r="L2105" s="11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2"/>
      <c r="AS2105" s="12"/>
      <c r="AT2105" s="12"/>
      <c r="AU2105" s="12"/>
      <c r="AV2105" s="12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12"/>
      <c r="BG2105" s="12"/>
      <c r="BH2105" s="12"/>
      <c r="BI2105" s="12"/>
      <c r="BJ2105" s="13"/>
      <c r="BK2105" s="13"/>
      <c r="BL2105" s="13"/>
      <c r="BM2105" s="13"/>
      <c r="BN2105" s="13"/>
    </row>
    <row r="2106" spans="1:66" x14ac:dyDescent="0.25">
      <c r="A2106" s="10"/>
      <c r="B2106" s="10"/>
      <c r="C2106" s="10"/>
      <c r="D2106" s="18"/>
      <c r="E2106" s="10"/>
      <c r="F2106" s="10"/>
      <c r="G2106" s="10"/>
      <c r="H2106" s="10"/>
      <c r="I2106" s="10"/>
      <c r="J2106" s="10"/>
      <c r="K2106" s="11"/>
      <c r="L2106" s="11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/>
      <c r="AO2106" s="12"/>
      <c r="AP2106" s="12"/>
      <c r="AQ2106" s="12"/>
      <c r="AR2106" s="12"/>
      <c r="AS2106" s="12"/>
      <c r="AT2106" s="12"/>
      <c r="AU2106" s="12"/>
      <c r="AV2106" s="12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12"/>
      <c r="BG2106" s="12"/>
      <c r="BH2106" s="12"/>
      <c r="BI2106" s="12"/>
      <c r="BJ2106" s="13"/>
      <c r="BK2106" s="13"/>
      <c r="BL2106" s="13"/>
      <c r="BM2106" s="13"/>
      <c r="BN2106" s="13"/>
    </row>
    <row r="2107" spans="1:66" x14ac:dyDescent="0.25">
      <c r="A2107" s="10"/>
      <c r="B2107" s="10"/>
      <c r="C2107" s="10"/>
      <c r="D2107" s="18"/>
      <c r="E2107" s="10"/>
      <c r="F2107" s="10"/>
      <c r="G2107" s="10"/>
      <c r="H2107" s="10"/>
      <c r="I2107" s="10"/>
      <c r="J2107" s="10"/>
      <c r="K2107" s="11"/>
      <c r="L2107" s="11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2"/>
      <c r="AS2107" s="12"/>
      <c r="AT2107" s="12"/>
      <c r="AU2107" s="12"/>
      <c r="AV2107" s="12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12"/>
      <c r="BG2107" s="12"/>
      <c r="BH2107" s="12"/>
      <c r="BI2107" s="12"/>
      <c r="BJ2107" s="13"/>
      <c r="BK2107" s="13"/>
      <c r="BL2107" s="13"/>
      <c r="BM2107" s="13"/>
      <c r="BN2107" s="13"/>
    </row>
    <row r="2108" spans="1:66" x14ac:dyDescent="0.25">
      <c r="A2108" s="10"/>
      <c r="B2108" s="10"/>
      <c r="C2108" s="10"/>
      <c r="D2108" s="18"/>
      <c r="E2108" s="10"/>
      <c r="F2108" s="10"/>
      <c r="G2108" s="10"/>
      <c r="H2108" s="10"/>
      <c r="I2108" s="10"/>
      <c r="J2108" s="10"/>
      <c r="K2108" s="11"/>
      <c r="L2108" s="11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/>
      <c r="AJ2108" s="12"/>
      <c r="AK2108" s="12"/>
      <c r="AL2108" s="12"/>
      <c r="AM2108" s="12"/>
      <c r="AN2108" s="12"/>
      <c r="AO2108" s="12"/>
      <c r="AP2108" s="12"/>
      <c r="AQ2108" s="12"/>
      <c r="AR2108" s="12"/>
      <c r="AS2108" s="12"/>
      <c r="AT2108" s="12"/>
      <c r="AU2108" s="12"/>
      <c r="AV2108" s="12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12"/>
      <c r="BG2108" s="12"/>
      <c r="BH2108" s="12"/>
      <c r="BI2108" s="12"/>
      <c r="BJ2108" s="13"/>
      <c r="BK2108" s="13"/>
      <c r="BL2108" s="13"/>
      <c r="BM2108" s="13"/>
      <c r="BN2108" s="13"/>
    </row>
    <row r="2109" spans="1:66" x14ac:dyDescent="0.25">
      <c r="A2109" s="10"/>
      <c r="B2109" s="10"/>
      <c r="C2109" s="10"/>
      <c r="D2109" s="18"/>
      <c r="E2109" s="10"/>
      <c r="F2109" s="10"/>
      <c r="G2109" s="10"/>
      <c r="H2109" s="10"/>
      <c r="I2109" s="10"/>
      <c r="J2109" s="10"/>
      <c r="K2109" s="11"/>
      <c r="L2109" s="11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2"/>
      <c r="AS2109" s="12"/>
      <c r="AT2109" s="12"/>
      <c r="AU2109" s="12"/>
      <c r="AV2109" s="12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12"/>
      <c r="BG2109" s="12"/>
      <c r="BH2109" s="12"/>
      <c r="BI2109" s="12"/>
      <c r="BJ2109" s="13"/>
      <c r="BK2109" s="13"/>
      <c r="BL2109" s="13"/>
      <c r="BM2109" s="13"/>
      <c r="BN2109" s="13"/>
    </row>
    <row r="2110" spans="1:66" x14ac:dyDescent="0.25">
      <c r="A2110" s="10"/>
      <c r="B2110" s="10"/>
      <c r="C2110" s="10"/>
      <c r="D2110" s="18"/>
      <c r="E2110" s="10"/>
      <c r="F2110" s="10"/>
      <c r="G2110" s="10"/>
      <c r="H2110" s="10"/>
      <c r="I2110" s="10"/>
      <c r="J2110" s="10"/>
      <c r="K2110" s="11"/>
      <c r="L2110" s="11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12"/>
      <c r="AG2110" s="12"/>
      <c r="AH2110" s="12"/>
      <c r="AI2110" s="12"/>
      <c r="AJ2110" s="12"/>
      <c r="AK2110" s="12"/>
      <c r="AL2110" s="12"/>
      <c r="AM2110" s="12"/>
      <c r="AN2110" s="12"/>
      <c r="AO2110" s="12"/>
      <c r="AP2110" s="12"/>
      <c r="AQ2110" s="12"/>
      <c r="AR2110" s="12"/>
      <c r="AS2110" s="12"/>
      <c r="AT2110" s="12"/>
      <c r="AU2110" s="12"/>
      <c r="AV2110" s="12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12"/>
      <c r="BG2110" s="12"/>
      <c r="BH2110" s="12"/>
      <c r="BI2110" s="12"/>
      <c r="BJ2110" s="13"/>
      <c r="BK2110" s="13"/>
      <c r="BL2110" s="13"/>
      <c r="BM2110" s="13"/>
      <c r="BN2110" s="13"/>
    </row>
    <row r="2111" spans="1:66" x14ac:dyDescent="0.25">
      <c r="A2111" s="10"/>
      <c r="B2111" s="10"/>
      <c r="C2111" s="10"/>
      <c r="D2111" s="18"/>
      <c r="E2111" s="10"/>
      <c r="F2111" s="10"/>
      <c r="G2111" s="10"/>
      <c r="H2111" s="10"/>
      <c r="I2111" s="10"/>
      <c r="J2111" s="10"/>
      <c r="K2111" s="11"/>
      <c r="L2111" s="11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2"/>
      <c r="AS2111" s="12"/>
      <c r="AT2111" s="12"/>
      <c r="AU2111" s="12"/>
      <c r="AV2111" s="12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12"/>
      <c r="BG2111" s="12"/>
      <c r="BH2111" s="12"/>
      <c r="BI2111" s="12"/>
      <c r="BJ2111" s="13"/>
      <c r="BK2111" s="13"/>
      <c r="BL2111" s="13"/>
      <c r="BM2111" s="13"/>
      <c r="BN2111" s="13"/>
    </row>
    <row r="2112" spans="1:66" x14ac:dyDescent="0.25">
      <c r="A2112" s="10"/>
      <c r="B2112" s="10"/>
      <c r="C2112" s="10"/>
      <c r="D2112" s="18"/>
      <c r="E2112" s="10"/>
      <c r="F2112" s="10"/>
      <c r="G2112" s="10"/>
      <c r="H2112" s="10"/>
      <c r="I2112" s="10"/>
      <c r="J2112" s="10"/>
      <c r="K2112" s="11"/>
      <c r="L2112" s="11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12"/>
      <c r="AF2112" s="12"/>
      <c r="AG2112" s="12"/>
      <c r="AH2112" s="12"/>
      <c r="AI2112" s="12"/>
      <c r="AJ2112" s="12"/>
      <c r="AK2112" s="12"/>
      <c r="AL2112" s="12"/>
      <c r="AM2112" s="12"/>
      <c r="AN2112" s="12"/>
      <c r="AO2112" s="12"/>
      <c r="AP2112" s="12"/>
      <c r="AQ2112" s="12"/>
      <c r="AR2112" s="12"/>
      <c r="AS2112" s="12"/>
      <c r="AT2112" s="12"/>
      <c r="AU2112" s="12"/>
      <c r="AV2112" s="12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12"/>
      <c r="BG2112" s="12"/>
      <c r="BH2112" s="12"/>
      <c r="BI2112" s="12"/>
      <c r="BJ2112" s="13"/>
      <c r="BK2112" s="13"/>
      <c r="BL2112" s="13"/>
      <c r="BM2112" s="13"/>
      <c r="BN2112" s="13"/>
    </row>
    <row r="2113" spans="1:66" x14ac:dyDescent="0.25">
      <c r="A2113" s="10"/>
      <c r="B2113" s="10"/>
      <c r="C2113" s="10"/>
      <c r="D2113" s="18"/>
      <c r="E2113" s="10"/>
      <c r="F2113" s="10"/>
      <c r="G2113" s="10"/>
      <c r="H2113" s="10"/>
      <c r="I2113" s="10"/>
      <c r="J2113" s="10"/>
      <c r="K2113" s="11"/>
      <c r="L2113" s="11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2"/>
      <c r="AS2113" s="12"/>
      <c r="AT2113" s="12"/>
      <c r="AU2113" s="12"/>
      <c r="AV2113" s="12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12"/>
      <c r="BG2113" s="12"/>
      <c r="BH2113" s="12"/>
      <c r="BI2113" s="12"/>
      <c r="BJ2113" s="13"/>
      <c r="BK2113" s="13"/>
      <c r="BL2113" s="13"/>
      <c r="BM2113" s="13"/>
      <c r="BN2113" s="13"/>
    </row>
    <row r="2114" spans="1:66" x14ac:dyDescent="0.25">
      <c r="A2114" s="10"/>
      <c r="B2114" s="10"/>
      <c r="C2114" s="10"/>
      <c r="D2114" s="18"/>
      <c r="E2114" s="10"/>
      <c r="F2114" s="10"/>
      <c r="G2114" s="10"/>
      <c r="H2114" s="10"/>
      <c r="I2114" s="10"/>
      <c r="J2114" s="10"/>
      <c r="K2114" s="11"/>
      <c r="L2114" s="11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12"/>
      <c r="AG2114" s="12"/>
      <c r="AH2114" s="12"/>
      <c r="AI2114" s="12"/>
      <c r="AJ2114" s="12"/>
      <c r="AK2114" s="12"/>
      <c r="AL2114" s="12"/>
      <c r="AM2114" s="12"/>
      <c r="AN2114" s="12"/>
      <c r="AO2114" s="12"/>
      <c r="AP2114" s="12"/>
      <c r="AQ2114" s="12"/>
      <c r="AR2114" s="12"/>
      <c r="AS2114" s="12"/>
      <c r="AT2114" s="12"/>
      <c r="AU2114" s="12"/>
      <c r="AV2114" s="12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12"/>
      <c r="BG2114" s="12"/>
      <c r="BH2114" s="12"/>
      <c r="BI2114" s="12"/>
      <c r="BJ2114" s="13"/>
      <c r="BK2114" s="13"/>
      <c r="BL2114" s="13"/>
      <c r="BM2114" s="13"/>
      <c r="BN2114" s="13"/>
    </row>
    <row r="2115" spans="1:66" x14ac:dyDescent="0.25">
      <c r="A2115" s="10"/>
      <c r="B2115" s="10"/>
      <c r="C2115" s="10"/>
      <c r="D2115" s="18"/>
      <c r="E2115" s="10"/>
      <c r="F2115" s="10"/>
      <c r="G2115" s="10"/>
      <c r="H2115" s="10"/>
      <c r="I2115" s="10"/>
      <c r="J2115" s="10"/>
      <c r="K2115" s="11"/>
      <c r="L2115" s="11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2"/>
      <c r="AS2115" s="12"/>
      <c r="AT2115" s="12"/>
      <c r="AU2115" s="12"/>
      <c r="AV2115" s="12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12"/>
      <c r="BG2115" s="12"/>
      <c r="BH2115" s="12"/>
      <c r="BI2115" s="12"/>
      <c r="BJ2115" s="13"/>
      <c r="BK2115" s="13"/>
      <c r="BL2115" s="13"/>
      <c r="BM2115" s="13"/>
      <c r="BN2115" s="13"/>
    </row>
    <row r="2116" spans="1:66" x14ac:dyDescent="0.25">
      <c r="A2116" s="10"/>
      <c r="B2116" s="10"/>
      <c r="C2116" s="10"/>
      <c r="D2116" s="18"/>
      <c r="E2116" s="10"/>
      <c r="F2116" s="10"/>
      <c r="G2116" s="10"/>
      <c r="H2116" s="10"/>
      <c r="I2116" s="10"/>
      <c r="J2116" s="10"/>
      <c r="K2116" s="11"/>
      <c r="L2116" s="11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/>
      <c r="AJ2116" s="12"/>
      <c r="AK2116" s="12"/>
      <c r="AL2116" s="12"/>
      <c r="AM2116" s="12"/>
      <c r="AN2116" s="12"/>
      <c r="AO2116" s="12"/>
      <c r="AP2116" s="12"/>
      <c r="AQ2116" s="12"/>
      <c r="AR2116" s="12"/>
      <c r="AS2116" s="12"/>
      <c r="AT2116" s="12"/>
      <c r="AU2116" s="12"/>
      <c r="AV2116" s="12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12"/>
      <c r="BG2116" s="12"/>
      <c r="BH2116" s="12"/>
      <c r="BI2116" s="12"/>
      <c r="BJ2116" s="13"/>
      <c r="BK2116" s="13"/>
      <c r="BL2116" s="13"/>
      <c r="BM2116" s="13"/>
      <c r="BN2116" s="13"/>
    </row>
    <row r="2117" spans="1:66" x14ac:dyDescent="0.25">
      <c r="A2117" s="10"/>
      <c r="B2117" s="10"/>
      <c r="C2117" s="10"/>
      <c r="D2117" s="18"/>
      <c r="E2117" s="10"/>
      <c r="F2117" s="10"/>
      <c r="G2117" s="10"/>
      <c r="H2117" s="10"/>
      <c r="I2117" s="10"/>
      <c r="J2117" s="10"/>
      <c r="K2117" s="11"/>
      <c r="L2117" s="11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2"/>
      <c r="AS2117" s="12"/>
      <c r="AT2117" s="12"/>
      <c r="AU2117" s="12"/>
      <c r="AV2117" s="12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12"/>
      <c r="BG2117" s="12"/>
      <c r="BH2117" s="12"/>
      <c r="BI2117" s="12"/>
      <c r="BJ2117" s="13"/>
      <c r="BK2117" s="13"/>
      <c r="BL2117" s="13"/>
      <c r="BM2117" s="13"/>
      <c r="BN2117" s="13"/>
    </row>
    <row r="2118" spans="1:66" x14ac:dyDescent="0.25">
      <c r="A2118" s="10"/>
      <c r="B2118" s="10"/>
      <c r="C2118" s="10"/>
      <c r="D2118" s="18"/>
      <c r="E2118" s="10"/>
      <c r="F2118" s="10"/>
      <c r="G2118" s="10"/>
      <c r="H2118" s="10"/>
      <c r="I2118" s="10"/>
      <c r="J2118" s="10"/>
      <c r="K2118" s="11"/>
      <c r="L2118" s="11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  <c r="AU2118" s="12"/>
      <c r="AV2118" s="12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12"/>
      <c r="BG2118" s="12"/>
      <c r="BH2118" s="12"/>
      <c r="BI2118" s="12"/>
      <c r="BJ2118" s="13"/>
      <c r="BK2118" s="13"/>
      <c r="BL2118" s="13"/>
      <c r="BM2118" s="13"/>
      <c r="BN2118" s="13"/>
    </row>
    <row r="2119" spans="1:66" x14ac:dyDescent="0.25">
      <c r="A2119" s="10"/>
      <c r="B2119" s="10"/>
      <c r="C2119" s="10"/>
      <c r="D2119" s="18"/>
      <c r="E2119" s="10"/>
      <c r="F2119" s="10"/>
      <c r="G2119" s="10"/>
      <c r="H2119" s="10"/>
      <c r="I2119" s="10"/>
      <c r="J2119" s="10"/>
      <c r="K2119" s="11"/>
      <c r="L2119" s="11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  <c r="AU2119" s="12"/>
      <c r="AV2119" s="12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12"/>
      <c r="BG2119" s="12"/>
      <c r="BH2119" s="12"/>
      <c r="BI2119" s="12"/>
      <c r="BJ2119" s="13"/>
      <c r="BK2119" s="13"/>
      <c r="BL2119" s="13"/>
      <c r="BM2119" s="13"/>
      <c r="BN2119" s="13"/>
    </row>
    <row r="2120" spans="1:66" x14ac:dyDescent="0.25">
      <c r="A2120" s="10"/>
      <c r="B2120" s="10"/>
      <c r="C2120" s="10"/>
      <c r="D2120" s="18"/>
      <c r="E2120" s="10"/>
      <c r="F2120" s="10"/>
      <c r="G2120" s="10"/>
      <c r="H2120" s="10"/>
      <c r="I2120" s="10"/>
      <c r="J2120" s="10"/>
      <c r="K2120" s="11"/>
      <c r="L2120" s="11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  <c r="AE2120" s="12"/>
      <c r="AF2120" s="12"/>
      <c r="AG2120" s="12"/>
      <c r="AH2120" s="12"/>
      <c r="AI2120" s="12"/>
      <c r="AJ2120" s="12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  <c r="AU2120" s="12"/>
      <c r="AV2120" s="12"/>
      <c r="AW2120" s="12"/>
      <c r="AX2120" s="12"/>
      <c r="AY2120" s="12"/>
      <c r="AZ2120" s="12"/>
      <c r="BA2120" s="12"/>
      <c r="BB2120" s="12"/>
      <c r="BC2120" s="12"/>
      <c r="BD2120" s="12"/>
      <c r="BE2120" s="12"/>
      <c r="BF2120" s="12"/>
      <c r="BG2120" s="12"/>
      <c r="BH2120" s="12"/>
      <c r="BI2120" s="12"/>
      <c r="BJ2120" s="13"/>
      <c r="BK2120" s="13"/>
      <c r="BL2120" s="13"/>
      <c r="BM2120" s="13"/>
      <c r="BN2120" s="13"/>
    </row>
    <row r="2121" spans="1:66" x14ac:dyDescent="0.25">
      <c r="A2121" s="10"/>
      <c r="B2121" s="10"/>
      <c r="C2121" s="10"/>
      <c r="D2121" s="18"/>
      <c r="E2121" s="10"/>
      <c r="F2121" s="10"/>
      <c r="G2121" s="10"/>
      <c r="H2121" s="10"/>
      <c r="I2121" s="10"/>
      <c r="J2121" s="10"/>
      <c r="K2121" s="11"/>
      <c r="L2121" s="11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2"/>
      <c r="AS2121" s="12"/>
      <c r="AT2121" s="12"/>
      <c r="AU2121" s="12"/>
      <c r="AV2121" s="12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12"/>
      <c r="BG2121" s="12"/>
      <c r="BH2121" s="12"/>
      <c r="BI2121" s="12"/>
      <c r="BJ2121" s="13"/>
      <c r="BK2121" s="13"/>
      <c r="BL2121" s="13"/>
      <c r="BM2121" s="13"/>
      <c r="BN2121" s="13"/>
    </row>
    <row r="2122" spans="1:66" x14ac:dyDescent="0.25">
      <c r="A2122" s="10"/>
      <c r="B2122" s="10"/>
      <c r="C2122" s="10"/>
      <c r="D2122" s="18"/>
      <c r="E2122" s="10"/>
      <c r="F2122" s="10"/>
      <c r="G2122" s="10"/>
      <c r="H2122" s="10"/>
      <c r="I2122" s="10"/>
      <c r="J2122" s="10"/>
      <c r="K2122" s="11"/>
      <c r="L2122" s="11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/>
      <c r="AJ2122" s="12"/>
      <c r="AK2122" s="12"/>
      <c r="AL2122" s="12"/>
      <c r="AM2122" s="12"/>
      <c r="AN2122" s="12"/>
      <c r="AO2122" s="12"/>
      <c r="AP2122" s="12"/>
      <c r="AQ2122" s="12"/>
      <c r="AR2122" s="12"/>
      <c r="AS2122" s="12"/>
      <c r="AT2122" s="12"/>
      <c r="AU2122" s="12"/>
      <c r="AV2122" s="12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12"/>
      <c r="BG2122" s="12"/>
      <c r="BH2122" s="12"/>
      <c r="BI2122" s="12"/>
      <c r="BJ2122" s="13"/>
      <c r="BK2122" s="13"/>
      <c r="BL2122" s="13"/>
      <c r="BM2122" s="13"/>
      <c r="BN2122" s="13"/>
    </row>
    <row r="2123" spans="1:66" x14ac:dyDescent="0.25">
      <c r="A2123" s="10"/>
      <c r="B2123" s="10"/>
      <c r="C2123" s="10"/>
      <c r="D2123" s="18"/>
      <c r="E2123" s="10"/>
      <c r="F2123" s="10"/>
      <c r="G2123" s="10"/>
      <c r="H2123" s="10"/>
      <c r="I2123" s="10"/>
      <c r="J2123" s="10"/>
      <c r="K2123" s="11"/>
      <c r="L2123" s="11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2"/>
      <c r="AS2123" s="12"/>
      <c r="AT2123" s="12"/>
      <c r="AU2123" s="12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/>
      <c r="BG2123" s="12"/>
      <c r="BH2123" s="12"/>
      <c r="BI2123" s="12"/>
      <c r="BJ2123" s="13"/>
      <c r="BK2123" s="13"/>
      <c r="BL2123" s="13"/>
      <c r="BM2123" s="13"/>
      <c r="BN2123" s="13"/>
    </row>
    <row r="2124" spans="1:66" x14ac:dyDescent="0.25">
      <c r="A2124" s="10"/>
      <c r="B2124" s="10"/>
      <c r="C2124" s="10"/>
      <c r="D2124" s="18"/>
      <c r="E2124" s="10"/>
      <c r="F2124" s="10"/>
      <c r="G2124" s="10"/>
      <c r="H2124" s="10"/>
      <c r="I2124" s="10"/>
      <c r="J2124" s="10"/>
      <c r="K2124" s="11"/>
      <c r="L2124" s="11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  <c r="AM2124" s="12"/>
      <c r="AN2124" s="12"/>
      <c r="AO2124" s="12"/>
      <c r="AP2124" s="12"/>
      <c r="AQ2124" s="12"/>
      <c r="AR2124" s="12"/>
      <c r="AS2124" s="12"/>
      <c r="AT2124" s="12"/>
      <c r="AU2124" s="12"/>
      <c r="AV2124" s="12"/>
      <c r="AW2124" s="12"/>
      <c r="AX2124" s="12"/>
      <c r="AY2124" s="12"/>
      <c r="AZ2124" s="12"/>
      <c r="BA2124" s="12"/>
      <c r="BB2124" s="12"/>
      <c r="BC2124" s="12"/>
      <c r="BD2124" s="12"/>
      <c r="BE2124" s="12"/>
      <c r="BF2124" s="12"/>
      <c r="BG2124" s="12"/>
      <c r="BH2124" s="12"/>
      <c r="BI2124" s="12"/>
      <c r="BJ2124" s="13"/>
      <c r="BK2124" s="13"/>
      <c r="BL2124" s="13"/>
      <c r="BM2124" s="13"/>
      <c r="BN2124" s="13"/>
    </row>
    <row r="2125" spans="1:66" x14ac:dyDescent="0.25">
      <c r="A2125" s="10"/>
      <c r="B2125" s="10"/>
      <c r="C2125" s="10"/>
      <c r="D2125" s="18"/>
      <c r="E2125" s="10"/>
      <c r="F2125" s="10"/>
      <c r="G2125" s="10"/>
      <c r="H2125" s="10"/>
      <c r="I2125" s="10"/>
      <c r="J2125" s="10"/>
      <c r="K2125" s="11"/>
      <c r="L2125" s="11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2"/>
      <c r="AS2125" s="12"/>
      <c r="AT2125" s="12"/>
      <c r="AU2125" s="12"/>
      <c r="AV2125" s="12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12"/>
      <c r="BG2125" s="12"/>
      <c r="BH2125" s="12"/>
      <c r="BI2125" s="12"/>
      <c r="BJ2125" s="13"/>
      <c r="BK2125" s="13"/>
      <c r="BL2125" s="13"/>
      <c r="BM2125" s="13"/>
      <c r="BN2125" s="13"/>
    </row>
    <row r="2126" spans="1:66" x14ac:dyDescent="0.25">
      <c r="A2126" s="10"/>
      <c r="B2126" s="10"/>
      <c r="C2126" s="10"/>
      <c r="D2126" s="18"/>
      <c r="E2126" s="10"/>
      <c r="F2126" s="10"/>
      <c r="G2126" s="10"/>
      <c r="H2126" s="10"/>
      <c r="I2126" s="10"/>
      <c r="J2126" s="10"/>
      <c r="K2126" s="11"/>
      <c r="L2126" s="11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12"/>
      <c r="AH2126" s="12"/>
      <c r="AI2126" s="12"/>
      <c r="AJ2126" s="12"/>
      <c r="AK2126" s="12"/>
      <c r="AL2126" s="12"/>
      <c r="AM2126" s="12"/>
      <c r="AN2126" s="12"/>
      <c r="AO2126" s="12"/>
      <c r="AP2126" s="12"/>
      <c r="AQ2126" s="12"/>
      <c r="AR2126" s="12"/>
      <c r="AS2126" s="12"/>
      <c r="AT2126" s="12"/>
      <c r="AU2126" s="12"/>
      <c r="AV2126" s="12"/>
      <c r="AW2126" s="12"/>
      <c r="AX2126" s="12"/>
      <c r="AY2126" s="12"/>
      <c r="AZ2126" s="12"/>
      <c r="BA2126" s="12"/>
      <c r="BB2126" s="12"/>
      <c r="BC2126" s="12"/>
      <c r="BD2126" s="12"/>
      <c r="BE2126" s="12"/>
      <c r="BF2126" s="12"/>
      <c r="BG2126" s="12"/>
      <c r="BH2126" s="12"/>
      <c r="BI2126" s="12"/>
      <c r="BJ2126" s="13"/>
      <c r="BK2126" s="13"/>
      <c r="BL2126" s="13"/>
      <c r="BM2126" s="13"/>
      <c r="BN2126" s="13"/>
    </row>
    <row r="2127" spans="1:66" x14ac:dyDescent="0.25">
      <c r="A2127" s="10"/>
      <c r="B2127" s="10"/>
      <c r="C2127" s="10"/>
      <c r="D2127" s="18"/>
      <c r="E2127" s="10"/>
      <c r="F2127" s="10"/>
      <c r="G2127" s="10"/>
      <c r="H2127" s="10"/>
      <c r="I2127" s="10"/>
      <c r="J2127" s="10"/>
      <c r="K2127" s="11"/>
      <c r="L2127" s="11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2"/>
      <c r="AS2127" s="12"/>
      <c r="AT2127" s="12"/>
      <c r="AU2127" s="12"/>
      <c r="AV2127" s="12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12"/>
      <c r="BG2127" s="12"/>
      <c r="BH2127" s="12"/>
      <c r="BI2127" s="12"/>
      <c r="BJ2127" s="13"/>
      <c r="BK2127" s="13"/>
      <c r="BL2127" s="13"/>
      <c r="BM2127" s="13"/>
      <c r="BN2127" s="13"/>
    </row>
    <row r="2128" spans="1:66" x14ac:dyDescent="0.25">
      <c r="A2128" s="10"/>
      <c r="B2128" s="10"/>
      <c r="C2128" s="10"/>
      <c r="D2128" s="18"/>
      <c r="E2128" s="10"/>
      <c r="F2128" s="10"/>
      <c r="G2128" s="10"/>
      <c r="H2128" s="10"/>
      <c r="I2128" s="10"/>
      <c r="J2128" s="10"/>
      <c r="K2128" s="11"/>
      <c r="L2128" s="11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12"/>
      <c r="AG2128" s="12"/>
      <c r="AH2128" s="12"/>
      <c r="AI2128" s="12"/>
      <c r="AJ2128" s="12"/>
      <c r="AK2128" s="12"/>
      <c r="AL2128" s="12"/>
      <c r="AM2128" s="12"/>
      <c r="AN2128" s="12"/>
      <c r="AO2128" s="12"/>
      <c r="AP2128" s="12"/>
      <c r="AQ2128" s="12"/>
      <c r="AR2128" s="12"/>
      <c r="AS2128" s="12"/>
      <c r="AT2128" s="12"/>
      <c r="AU2128" s="12"/>
      <c r="AV2128" s="12"/>
      <c r="AW2128" s="12"/>
      <c r="AX2128" s="12"/>
      <c r="AY2128" s="12"/>
      <c r="AZ2128" s="12"/>
      <c r="BA2128" s="12"/>
      <c r="BB2128" s="12"/>
      <c r="BC2128" s="12"/>
      <c r="BD2128" s="12"/>
      <c r="BE2128" s="12"/>
      <c r="BF2128" s="12"/>
      <c r="BG2128" s="12"/>
      <c r="BH2128" s="12"/>
      <c r="BI2128" s="12"/>
      <c r="BJ2128" s="13"/>
      <c r="BK2128" s="13"/>
      <c r="BL2128" s="13"/>
      <c r="BM2128" s="13"/>
      <c r="BN2128" s="13"/>
    </row>
    <row r="2129" spans="1:66" x14ac:dyDescent="0.25">
      <c r="A2129" s="10"/>
      <c r="B2129" s="10"/>
      <c r="C2129" s="10"/>
      <c r="D2129" s="18"/>
      <c r="E2129" s="10"/>
      <c r="F2129" s="10"/>
      <c r="G2129" s="10"/>
      <c r="H2129" s="10"/>
      <c r="I2129" s="10"/>
      <c r="J2129" s="10"/>
      <c r="K2129" s="11"/>
      <c r="L2129" s="11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2"/>
      <c r="AS2129" s="12"/>
      <c r="AT2129" s="12"/>
      <c r="AU2129" s="12"/>
      <c r="AV2129" s="12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12"/>
      <c r="BG2129" s="12"/>
      <c r="BH2129" s="12"/>
      <c r="BI2129" s="12"/>
      <c r="BJ2129" s="13"/>
      <c r="BK2129" s="13"/>
      <c r="BL2129" s="13"/>
      <c r="BM2129" s="13"/>
      <c r="BN2129" s="13"/>
    </row>
    <row r="2130" spans="1:66" x14ac:dyDescent="0.25">
      <c r="A2130" s="10"/>
      <c r="B2130" s="10"/>
      <c r="C2130" s="10"/>
      <c r="D2130" s="18"/>
      <c r="E2130" s="10"/>
      <c r="F2130" s="10"/>
      <c r="G2130" s="10"/>
      <c r="H2130" s="10"/>
      <c r="I2130" s="10"/>
      <c r="J2130" s="10"/>
      <c r="K2130" s="11"/>
      <c r="L2130" s="11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/>
      <c r="AJ2130" s="12"/>
      <c r="AK2130" s="12"/>
      <c r="AL2130" s="12"/>
      <c r="AM2130" s="12"/>
      <c r="AN2130" s="12"/>
      <c r="AO2130" s="12"/>
      <c r="AP2130" s="12"/>
      <c r="AQ2130" s="12"/>
      <c r="AR2130" s="12"/>
      <c r="AS2130" s="12"/>
      <c r="AT2130" s="12"/>
      <c r="AU2130" s="12"/>
      <c r="AV2130" s="12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12"/>
      <c r="BG2130" s="12"/>
      <c r="BH2130" s="12"/>
      <c r="BI2130" s="12"/>
      <c r="BJ2130" s="13"/>
      <c r="BK2130" s="13"/>
      <c r="BL2130" s="13"/>
      <c r="BM2130" s="13"/>
      <c r="BN2130" s="13"/>
    </row>
    <row r="2131" spans="1:66" x14ac:dyDescent="0.25">
      <c r="A2131" s="10"/>
      <c r="B2131" s="10"/>
      <c r="C2131" s="10"/>
      <c r="D2131" s="18"/>
      <c r="E2131" s="10"/>
      <c r="F2131" s="10"/>
      <c r="G2131" s="10"/>
      <c r="H2131" s="10"/>
      <c r="I2131" s="10"/>
      <c r="J2131" s="10"/>
      <c r="K2131" s="11"/>
      <c r="L2131" s="11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2"/>
      <c r="AS2131" s="12"/>
      <c r="AT2131" s="12"/>
      <c r="AU2131" s="12"/>
      <c r="AV2131" s="12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12"/>
      <c r="BG2131" s="12"/>
      <c r="BH2131" s="12"/>
      <c r="BI2131" s="12"/>
      <c r="BJ2131" s="13"/>
      <c r="BK2131" s="13"/>
      <c r="BL2131" s="13"/>
      <c r="BM2131" s="13"/>
      <c r="BN2131" s="13"/>
    </row>
    <row r="2132" spans="1:66" x14ac:dyDescent="0.25">
      <c r="A2132" s="10"/>
      <c r="B2132" s="10"/>
      <c r="C2132" s="10"/>
      <c r="D2132" s="18"/>
      <c r="E2132" s="10"/>
      <c r="F2132" s="10"/>
      <c r="G2132" s="10"/>
      <c r="H2132" s="10"/>
      <c r="I2132" s="10"/>
      <c r="J2132" s="10"/>
      <c r="K2132" s="11"/>
      <c r="L2132" s="11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12"/>
      <c r="AF2132" s="12"/>
      <c r="AG2132" s="12"/>
      <c r="AH2132" s="12"/>
      <c r="AI2132" s="12"/>
      <c r="AJ2132" s="12"/>
      <c r="AK2132" s="12"/>
      <c r="AL2132" s="12"/>
      <c r="AM2132" s="12"/>
      <c r="AN2132" s="12"/>
      <c r="AO2132" s="12"/>
      <c r="AP2132" s="12"/>
      <c r="AQ2132" s="12"/>
      <c r="AR2132" s="12"/>
      <c r="AS2132" s="12"/>
      <c r="AT2132" s="12"/>
      <c r="AU2132" s="12"/>
      <c r="AV2132" s="12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12"/>
      <c r="BG2132" s="12"/>
      <c r="BH2132" s="12"/>
      <c r="BI2132" s="12"/>
      <c r="BJ2132" s="13"/>
      <c r="BK2132" s="13"/>
      <c r="BL2132" s="13"/>
      <c r="BM2132" s="13"/>
      <c r="BN2132" s="13"/>
    </row>
    <row r="2133" spans="1:66" x14ac:dyDescent="0.25">
      <c r="A2133" s="10"/>
      <c r="B2133" s="10"/>
      <c r="C2133" s="10"/>
      <c r="D2133" s="18"/>
      <c r="E2133" s="10"/>
      <c r="F2133" s="10"/>
      <c r="G2133" s="10"/>
      <c r="H2133" s="10"/>
      <c r="I2133" s="10"/>
      <c r="J2133" s="10"/>
      <c r="K2133" s="11"/>
      <c r="L2133" s="11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2"/>
      <c r="AS2133" s="12"/>
      <c r="AT2133" s="12"/>
      <c r="AU2133" s="12"/>
      <c r="AV2133" s="12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12"/>
      <c r="BG2133" s="12"/>
      <c r="BH2133" s="12"/>
      <c r="BI2133" s="12"/>
      <c r="BJ2133" s="13"/>
      <c r="BK2133" s="13"/>
      <c r="BL2133" s="13"/>
      <c r="BM2133" s="13"/>
      <c r="BN2133" s="13"/>
    </row>
    <row r="2134" spans="1:66" x14ac:dyDescent="0.25">
      <c r="A2134" s="10"/>
      <c r="B2134" s="10"/>
      <c r="C2134" s="10"/>
      <c r="D2134" s="18"/>
      <c r="E2134" s="10"/>
      <c r="F2134" s="10"/>
      <c r="G2134" s="10"/>
      <c r="H2134" s="10"/>
      <c r="I2134" s="10"/>
      <c r="J2134" s="10"/>
      <c r="K2134" s="11"/>
      <c r="L2134" s="11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  <c r="AE2134" s="12"/>
      <c r="AF2134" s="12"/>
      <c r="AG2134" s="12"/>
      <c r="AH2134" s="12"/>
      <c r="AI2134" s="12"/>
      <c r="AJ2134" s="12"/>
      <c r="AK2134" s="12"/>
      <c r="AL2134" s="12"/>
      <c r="AM2134" s="12"/>
      <c r="AN2134" s="12"/>
      <c r="AO2134" s="12"/>
      <c r="AP2134" s="12"/>
      <c r="AQ2134" s="12"/>
      <c r="AR2134" s="12"/>
      <c r="AS2134" s="12"/>
      <c r="AT2134" s="12"/>
      <c r="AU2134" s="12"/>
      <c r="AV2134" s="12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12"/>
      <c r="BG2134" s="12"/>
      <c r="BH2134" s="12"/>
      <c r="BI2134" s="12"/>
      <c r="BJ2134" s="13"/>
      <c r="BK2134" s="13"/>
      <c r="BL2134" s="13"/>
      <c r="BM2134" s="13"/>
      <c r="BN2134" s="13"/>
    </row>
    <row r="2135" spans="1:66" x14ac:dyDescent="0.25">
      <c r="A2135" s="10"/>
      <c r="B2135" s="10"/>
      <c r="C2135" s="10"/>
      <c r="D2135" s="18"/>
      <c r="E2135" s="10"/>
      <c r="F2135" s="10"/>
      <c r="G2135" s="10"/>
      <c r="H2135" s="10"/>
      <c r="I2135" s="10"/>
      <c r="J2135" s="10"/>
      <c r="K2135" s="11"/>
      <c r="L2135" s="11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2"/>
      <c r="AS2135" s="12"/>
      <c r="AT2135" s="12"/>
      <c r="AU2135" s="12"/>
      <c r="AV2135" s="12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12"/>
      <c r="BG2135" s="12"/>
      <c r="BH2135" s="12"/>
      <c r="BI2135" s="12"/>
      <c r="BJ2135" s="13"/>
      <c r="BK2135" s="13"/>
      <c r="BL2135" s="13"/>
      <c r="BM2135" s="13"/>
      <c r="BN2135" s="13"/>
    </row>
    <row r="2136" spans="1:66" x14ac:dyDescent="0.25">
      <c r="A2136" s="10"/>
      <c r="B2136" s="10"/>
      <c r="C2136" s="10"/>
      <c r="D2136" s="18"/>
      <c r="E2136" s="10"/>
      <c r="F2136" s="10"/>
      <c r="G2136" s="10"/>
      <c r="H2136" s="10"/>
      <c r="I2136" s="10"/>
      <c r="J2136" s="10"/>
      <c r="K2136" s="11"/>
      <c r="L2136" s="11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  <c r="AH2136" s="12"/>
      <c r="AI2136" s="12"/>
      <c r="AJ2136" s="12"/>
      <c r="AK2136" s="12"/>
      <c r="AL2136" s="12"/>
      <c r="AM2136" s="12"/>
      <c r="AN2136" s="12"/>
      <c r="AO2136" s="12"/>
      <c r="AP2136" s="12"/>
      <c r="AQ2136" s="12"/>
      <c r="AR2136" s="12"/>
      <c r="AS2136" s="12"/>
      <c r="AT2136" s="12"/>
      <c r="AU2136" s="12"/>
      <c r="AV2136" s="12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12"/>
      <c r="BG2136" s="12"/>
      <c r="BH2136" s="12"/>
      <c r="BI2136" s="12"/>
      <c r="BJ2136" s="13"/>
      <c r="BK2136" s="13"/>
      <c r="BL2136" s="13"/>
      <c r="BM2136" s="13"/>
      <c r="BN2136" s="13"/>
    </row>
    <row r="2137" spans="1:66" x14ac:dyDescent="0.25">
      <c r="A2137" s="10"/>
      <c r="B2137" s="10"/>
      <c r="C2137" s="10"/>
      <c r="D2137" s="18"/>
      <c r="E2137" s="10"/>
      <c r="F2137" s="10"/>
      <c r="G2137" s="10"/>
      <c r="H2137" s="10"/>
      <c r="I2137" s="10"/>
      <c r="J2137" s="10"/>
      <c r="K2137" s="11"/>
      <c r="L2137" s="11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2"/>
      <c r="AS2137" s="12"/>
      <c r="AT2137" s="12"/>
      <c r="AU2137" s="12"/>
      <c r="AV2137" s="12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12"/>
      <c r="BG2137" s="12"/>
      <c r="BH2137" s="12"/>
      <c r="BI2137" s="12"/>
      <c r="BJ2137" s="13"/>
      <c r="BK2137" s="13"/>
      <c r="BL2137" s="13"/>
      <c r="BM2137" s="13"/>
      <c r="BN2137" s="13"/>
    </row>
    <row r="2138" spans="1:66" x14ac:dyDescent="0.25">
      <c r="A2138" s="10"/>
      <c r="B2138" s="10"/>
      <c r="C2138" s="10"/>
      <c r="D2138" s="18"/>
      <c r="E2138" s="10"/>
      <c r="F2138" s="10"/>
      <c r="G2138" s="10"/>
      <c r="H2138" s="10"/>
      <c r="I2138" s="10"/>
      <c r="J2138" s="10"/>
      <c r="K2138" s="11"/>
      <c r="L2138" s="11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/>
      <c r="AR2138" s="12"/>
      <c r="AS2138" s="12"/>
      <c r="AT2138" s="12"/>
      <c r="AU2138" s="12"/>
      <c r="AV2138" s="12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12"/>
      <c r="BG2138" s="12"/>
      <c r="BH2138" s="12"/>
      <c r="BI2138" s="12"/>
      <c r="BJ2138" s="13"/>
      <c r="BK2138" s="13"/>
      <c r="BL2138" s="13"/>
      <c r="BM2138" s="13"/>
      <c r="BN2138" s="13"/>
    </row>
    <row r="2139" spans="1:66" x14ac:dyDescent="0.25">
      <c r="A2139" s="10"/>
      <c r="B2139" s="10"/>
      <c r="C2139" s="10"/>
      <c r="D2139" s="18"/>
      <c r="E2139" s="10"/>
      <c r="F2139" s="10"/>
      <c r="G2139" s="10"/>
      <c r="H2139" s="10"/>
      <c r="I2139" s="10"/>
      <c r="J2139" s="10"/>
      <c r="K2139" s="11"/>
      <c r="L2139" s="11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2"/>
      <c r="AS2139" s="12"/>
      <c r="AT2139" s="12"/>
      <c r="AU2139" s="12"/>
      <c r="AV2139" s="12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12"/>
      <c r="BG2139" s="12"/>
      <c r="BH2139" s="12"/>
      <c r="BI2139" s="12"/>
      <c r="BJ2139" s="13"/>
      <c r="BK2139" s="13"/>
      <c r="BL2139" s="13"/>
      <c r="BM2139" s="13"/>
      <c r="BN2139" s="13"/>
    </row>
    <row r="2140" spans="1:66" x14ac:dyDescent="0.25">
      <c r="A2140" s="10"/>
      <c r="B2140" s="10"/>
      <c r="C2140" s="10"/>
      <c r="D2140" s="18"/>
      <c r="E2140" s="10"/>
      <c r="F2140" s="10"/>
      <c r="G2140" s="10"/>
      <c r="H2140" s="10"/>
      <c r="I2140" s="10"/>
      <c r="J2140" s="10"/>
      <c r="K2140" s="11"/>
      <c r="L2140" s="11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12"/>
      <c r="AG2140" s="12"/>
      <c r="AH2140" s="12"/>
      <c r="AI2140" s="12"/>
      <c r="AJ2140" s="12"/>
      <c r="AK2140" s="12"/>
      <c r="AL2140" s="12"/>
      <c r="AM2140" s="12"/>
      <c r="AN2140" s="12"/>
      <c r="AO2140" s="12"/>
      <c r="AP2140" s="12"/>
      <c r="AQ2140" s="12"/>
      <c r="AR2140" s="12"/>
      <c r="AS2140" s="12"/>
      <c r="AT2140" s="12"/>
      <c r="AU2140" s="12"/>
      <c r="AV2140" s="12"/>
      <c r="AW2140" s="12"/>
      <c r="AX2140" s="12"/>
      <c r="AY2140" s="12"/>
      <c r="AZ2140" s="12"/>
      <c r="BA2140" s="12"/>
      <c r="BB2140" s="12"/>
      <c r="BC2140" s="12"/>
      <c r="BD2140" s="12"/>
      <c r="BE2140" s="12"/>
      <c r="BF2140" s="12"/>
      <c r="BG2140" s="12"/>
      <c r="BH2140" s="12"/>
      <c r="BI2140" s="12"/>
      <c r="BJ2140" s="13"/>
      <c r="BK2140" s="13"/>
      <c r="BL2140" s="13"/>
      <c r="BM2140" s="13"/>
      <c r="BN2140" s="13"/>
    </row>
    <row r="2141" spans="1:66" x14ac:dyDescent="0.25">
      <c r="A2141" s="10"/>
      <c r="B2141" s="10"/>
      <c r="C2141" s="10"/>
      <c r="D2141" s="18"/>
      <c r="E2141" s="10"/>
      <c r="F2141" s="10"/>
      <c r="G2141" s="10"/>
      <c r="H2141" s="10"/>
      <c r="I2141" s="10"/>
      <c r="J2141" s="10"/>
      <c r="K2141" s="11"/>
      <c r="L2141" s="11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2"/>
      <c r="AS2141" s="12"/>
      <c r="AT2141" s="12"/>
      <c r="AU2141" s="12"/>
      <c r="AV2141" s="12"/>
      <c r="AW2141" s="12"/>
      <c r="AX2141" s="12"/>
      <c r="AY2141" s="12"/>
      <c r="AZ2141" s="12"/>
      <c r="BA2141" s="12"/>
      <c r="BB2141" s="12"/>
      <c r="BC2141" s="12"/>
      <c r="BD2141" s="12"/>
      <c r="BE2141" s="12"/>
      <c r="BF2141" s="12"/>
      <c r="BG2141" s="12"/>
      <c r="BH2141" s="12"/>
      <c r="BI2141" s="12"/>
      <c r="BJ2141" s="13"/>
      <c r="BK2141" s="13"/>
      <c r="BL2141" s="13"/>
      <c r="BM2141" s="13"/>
      <c r="BN2141" s="13"/>
    </row>
    <row r="2142" spans="1:66" x14ac:dyDescent="0.25">
      <c r="A2142" s="10"/>
      <c r="B2142" s="10"/>
      <c r="C2142" s="10"/>
      <c r="D2142" s="18"/>
      <c r="E2142" s="10"/>
      <c r="F2142" s="10"/>
      <c r="G2142" s="10"/>
      <c r="H2142" s="10"/>
      <c r="I2142" s="10"/>
      <c r="J2142" s="10"/>
      <c r="K2142" s="11"/>
      <c r="L2142" s="11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  <c r="AF2142" s="12"/>
      <c r="AG2142" s="12"/>
      <c r="AH2142" s="12"/>
      <c r="AI2142" s="12"/>
      <c r="AJ2142" s="12"/>
      <c r="AK2142" s="12"/>
      <c r="AL2142" s="12"/>
      <c r="AM2142" s="12"/>
      <c r="AN2142" s="12"/>
      <c r="AO2142" s="12"/>
      <c r="AP2142" s="12"/>
      <c r="AQ2142" s="12"/>
      <c r="AR2142" s="12"/>
      <c r="AS2142" s="12"/>
      <c r="AT2142" s="12"/>
      <c r="AU2142" s="12"/>
      <c r="AV2142" s="12"/>
      <c r="AW2142" s="12"/>
      <c r="AX2142" s="12"/>
      <c r="AY2142" s="12"/>
      <c r="AZ2142" s="12"/>
      <c r="BA2142" s="12"/>
      <c r="BB2142" s="12"/>
      <c r="BC2142" s="12"/>
      <c r="BD2142" s="12"/>
      <c r="BE2142" s="12"/>
      <c r="BF2142" s="12"/>
      <c r="BG2142" s="12"/>
      <c r="BH2142" s="12"/>
      <c r="BI2142" s="12"/>
      <c r="BJ2142" s="13"/>
      <c r="BK2142" s="13"/>
      <c r="BL2142" s="13"/>
      <c r="BM2142" s="13"/>
      <c r="BN2142" s="13"/>
    </row>
    <row r="2143" spans="1:66" x14ac:dyDescent="0.25">
      <c r="A2143" s="10"/>
      <c r="B2143" s="10"/>
      <c r="C2143" s="10"/>
      <c r="D2143" s="18"/>
      <c r="E2143" s="10"/>
      <c r="F2143" s="10"/>
      <c r="G2143" s="10"/>
      <c r="H2143" s="10"/>
      <c r="I2143" s="10"/>
      <c r="J2143" s="10"/>
      <c r="K2143" s="11"/>
      <c r="L2143" s="11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2"/>
      <c r="AS2143" s="12"/>
      <c r="AT2143" s="12"/>
      <c r="AU2143" s="12"/>
      <c r="AV2143" s="12"/>
      <c r="AW2143" s="12"/>
      <c r="AX2143" s="12"/>
      <c r="AY2143" s="12"/>
      <c r="AZ2143" s="12"/>
      <c r="BA2143" s="12"/>
      <c r="BB2143" s="12"/>
      <c r="BC2143" s="12"/>
      <c r="BD2143" s="12"/>
      <c r="BE2143" s="12"/>
      <c r="BF2143" s="12"/>
      <c r="BG2143" s="12"/>
      <c r="BH2143" s="12"/>
      <c r="BI2143" s="12"/>
      <c r="BJ2143" s="13"/>
      <c r="BK2143" s="13"/>
      <c r="BL2143" s="13"/>
      <c r="BM2143" s="13"/>
      <c r="BN2143" s="13"/>
    </row>
    <row r="2144" spans="1:66" x14ac:dyDescent="0.25">
      <c r="A2144" s="10"/>
      <c r="B2144" s="10"/>
      <c r="C2144" s="10"/>
      <c r="D2144" s="18"/>
      <c r="E2144" s="10"/>
      <c r="F2144" s="10"/>
      <c r="G2144" s="10"/>
      <c r="H2144" s="10"/>
      <c r="I2144" s="10"/>
      <c r="J2144" s="10"/>
      <c r="K2144" s="11"/>
      <c r="L2144" s="11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12"/>
      <c r="AG2144" s="12"/>
      <c r="AH2144" s="12"/>
      <c r="AI2144" s="12"/>
      <c r="AJ2144" s="12"/>
      <c r="AK2144" s="12"/>
      <c r="AL2144" s="12"/>
      <c r="AM2144" s="12"/>
      <c r="AN2144" s="12"/>
      <c r="AO2144" s="12"/>
      <c r="AP2144" s="12"/>
      <c r="AQ2144" s="12"/>
      <c r="AR2144" s="12"/>
      <c r="AS2144" s="12"/>
      <c r="AT2144" s="12"/>
      <c r="AU2144" s="12"/>
      <c r="AV2144" s="12"/>
      <c r="AW2144" s="12"/>
      <c r="AX2144" s="12"/>
      <c r="AY2144" s="12"/>
      <c r="AZ2144" s="12"/>
      <c r="BA2144" s="12"/>
      <c r="BB2144" s="12"/>
      <c r="BC2144" s="12"/>
      <c r="BD2144" s="12"/>
      <c r="BE2144" s="12"/>
      <c r="BF2144" s="12"/>
      <c r="BG2144" s="12"/>
      <c r="BH2144" s="12"/>
      <c r="BI2144" s="12"/>
      <c r="BJ2144" s="13"/>
      <c r="BK2144" s="13"/>
      <c r="BL2144" s="13"/>
      <c r="BM2144" s="13"/>
      <c r="BN2144" s="13"/>
    </row>
    <row r="2145" spans="1:66" x14ac:dyDescent="0.25">
      <c r="A2145" s="10"/>
      <c r="B2145" s="10"/>
      <c r="C2145" s="10"/>
      <c r="D2145" s="18"/>
      <c r="E2145" s="10"/>
      <c r="F2145" s="10"/>
      <c r="G2145" s="10"/>
      <c r="H2145" s="10"/>
      <c r="I2145" s="10"/>
      <c r="J2145" s="10"/>
      <c r="K2145" s="11"/>
      <c r="L2145" s="11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2"/>
      <c r="AS2145" s="12"/>
      <c r="AT2145" s="12"/>
      <c r="AU2145" s="12"/>
      <c r="AV2145" s="12"/>
      <c r="AW2145" s="12"/>
      <c r="AX2145" s="12"/>
      <c r="AY2145" s="12"/>
      <c r="AZ2145" s="12"/>
      <c r="BA2145" s="12"/>
      <c r="BB2145" s="12"/>
      <c r="BC2145" s="12"/>
      <c r="BD2145" s="12"/>
      <c r="BE2145" s="12"/>
      <c r="BF2145" s="12"/>
      <c r="BG2145" s="12"/>
      <c r="BH2145" s="12"/>
      <c r="BI2145" s="12"/>
      <c r="BJ2145" s="13"/>
      <c r="BK2145" s="13"/>
      <c r="BL2145" s="13"/>
      <c r="BM2145" s="13"/>
      <c r="BN2145" s="13"/>
    </row>
    <row r="2146" spans="1:66" x14ac:dyDescent="0.25">
      <c r="A2146" s="10"/>
      <c r="B2146" s="10"/>
      <c r="C2146" s="10"/>
      <c r="D2146" s="18"/>
      <c r="E2146" s="10"/>
      <c r="F2146" s="10"/>
      <c r="G2146" s="10"/>
      <c r="H2146" s="10"/>
      <c r="I2146" s="10"/>
      <c r="J2146" s="10"/>
      <c r="K2146" s="11"/>
      <c r="L2146" s="11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12"/>
      <c r="AF2146" s="12"/>
      <c r="AG2146" s="12"/>
      <c r="AH2146" s="12"/>
      <c r="AI2146" s="12"/>
      <c r="AJ2146" s="12"/>
      <c r="AK2146" s="12"/>
      <c r="AL2146" s="12"/>
      <c r="AM2146" s="12"/>
      <c r="AN2146" s="12"/>
      <c r="AO2146" s="12"/>
      <c r="AP2146" s="12"/>
      <c r="AQ2146" s="12"/>
      <c r="AR2146" s="12"/>
      <c r="AS2146" s="12"/>
      <c r="AT2146" s="12"/>
      <c r="AU2146" s="12"/>
      <c r="AV2146" s="12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12"/>
      <c r="BG2146" s="12"/>
      <c r="BH2146" s="12"/>
      <c r="BI2146" s="12"/>
      <c r="BJ2146" s="13"/>
      <c r="BK2146" s="13"/>
      <c r="BL2146" s="13"/>
      <c r="BM2146" s="13"/>
      <c r="BN2146" s="13"/>
    </row>
    <row r="2147" spans="1:66" x14ac:dyDescent="0.25">
      <c r="A2147" s="10"/>
      <c r="B2147" s="10"/>
      <c r="C2147" s="10"/>
      <c r="D2147" s="18"/>
      <c r="E2147" s="10"/>
      <c r="F2147" s="10"/>
      <c r="G2147" s="10"/>
      <c r="H2147" s="10"/>
      <c r="I2147" s="10"/>
      <c r="J2147" s="10"/>
      <c r="K2147" s="11"/>
      <c r="L2147" s="11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2"/>
      <c r="AS2147" s="12"/>
      <c r="AT2147" s="12"/>
      <c r="AU2147" s="12"/>
      <c r="AV2147" s="12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12"/>
      <c r="BG2147" s="12"/>
      <c r="BH2147" s="12"/>
      <c r="BI2147" s="12"/>
      <c r="BJ2147" s="13"/>
      <c r="BK2147" s="13"/>
      <c r="BL2147" s="13"/>
      <c r="BM2147" s="13"/>
      <c r="BN2147" s="13"/>
    </row>
    <row r="2148" spans="1:66" x14ac:dyDescent="0.25">
      <c r="A2148" s="10"/>
      <c r="B2148" s="10"/>
      <c r="C2148" s="10"/>
      <c r="D2148" s="18"/>
      <c r="E2148" s="10"/>
      <c r="F2148" s="10"/>
      <c r="G2148" s="10"/>
      <c r="H2148" s="10"/>
      <c r="I2148" s="10"/>
      <c r="J2148" s="10"/>
      <c r="K2148" s="11"/>
      <c r="L2148" s="11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12"/>
      <c r="AF2148" s="12"/>
      <c r="AG2148" s="12"/>
      <c r="AH2148" s="12"/>
      <c r="AI2148" s="12"/>
      <c r="AJ2148" s="12"/>
      <c r="AK2148" s="12"/>
      <c r="AL2148" s="12"/>
      <c r="AM2148" s="12"/>
      <c r="AN2148" s="12"/>
      <c r="AO2148" s="12"/>
      <c r="AP2148" s="12"/>
      <c r="AQ2148" s="12"/>
      <c r="AR2148" s="12"/>
      <c r="AS2148" s="12"/>
      <c r="AT2148" s="12"/>
      <c r="AU2148" s="12"/>
      <c r="AV2148" s="12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12"/>
      <c r="BG2148" s="12"/>
      <c r="BH2148" s="12"/>
      <c r="BI2148" s="12"/>
      <c r="BJ2148" s="13"/>
      <c r="BK2148" s="13"/>
      <c r="BL2148" s="13"/>
      <c r="BM2148" s="13"/>
      <c r="BN2148" s="13"/>
    </row>
    <row r="2149" spans="1:66" x14ac:dyDescent="0.25">
      <c r="A2149" s="10"/>
      <c r="B2149" s="10"/>
      <c r="C2149" s="10"/>
      <c r="D2149" s="18"/>
      <c r="E2149" s="10"/>
      <c r="F2149" s="10"/>
      <c r="G2149" s="10"/>
      <c r="H2149" s="10"/>
      <c r="I2149" s="10"/>
      <c r="J2149" s="10"/>
      <c r="K2149" s="11"/>
      <c r="L2149" s="11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2"/>
      <c r="AS2149" s="12"/>
      <c r="AT2149" s="12"/>
      <c r="AU2149" s="12"/>
      <c r="AV2149" s="12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12"/>
      <c r="BG2149" s="12"/>
      <c r="BH2149" s="12"/>
      <c r="BI2149" s="12"/>
      <c r="BJ2149" s="13"/>
      <c r="BK2149" s="13"/>
      <c r="BL2149" s="13"/>
      <c r="BM2149" s="13"/>
      <c r="BN2149" s="13"/>
    </row>
    <row r="2150" spans="1:66" x14ac:dyDescent="0.25">
      <c r="A2150" s="10"/>
      <c r="B2150" s="10"/>
      <c r="C2150" s="10"/>
      <c r="D2150" s="18"/>
      <c r="E2150" s="10"/>
      <c r="F2150" s="10"/>
      <c r="G2150" s="10"/>
      <c r="H2150" s="10"/>
      <c r="I2150" s="10"/>
      <c r="J2150" s="10"/>
      <c r="K2150" s="11"/>
      <c r="L2150" s="11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2"/>
      <c r="AF2150" s="12"/>
      <c r="AG2150" s="12"/>
      <c r="AH2150" s="12"/>
      <c r="AI2150" s="12"/>
      <c r="AJ2150" s="12"/>
      <c r="AK2150" s="12"/>
      <c r="AL2150" s="12"/>
      <c r="AM2150" s="12"/>
      <c r="AN2150" s="12"/>
      <c r="AO2150" s="12"/>
      <c r="AP2150" s="12"/>
      <c r="AQ2150" s="12"/>
      <c r="AR2150" s="12"/>
      <c r="AS2150" s="12"/>
      <c r="AT2150" s="12"/>
      <c r="AU2150" s="12"/>
      <c r="AV2150" s="12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12"/>
      <c r="BG2150" s="12"/>
      <c r="BH2150" s="12"/>
      <c r="BI2150" s="12"/>
      <c r="BJ2150" s="13"/>
      <c r="BK2150" s="13"/>
      <c r="BL2150" s="13"/>
      <c r="BM2150" s="13"/>
      <c r="BN2150" s="13"/>
    </row>
    <row r="2151" spans="1:66" x14ac:dyDescent="0.25">
      <c r="A2151" s="10"/>
      <c r="B2151" s="10"/>
      <c r="C2151" s="10"/>
      <c r="D2151" s="18"/>
      <c r="E2151" s="10"/>
      <c r="F2151" s="10"/>
      <c r="G2151" s="10"/>
      <c r="H2151" s="10"/>
      <c r="I2151" s="10"/>
      <c r="J2151" s="10"/>
      <c r="K2151" s="11"/>
      <c r="L2151" s="11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2"/>
      <c r="AS2151" s="12"/>
      <c r="AT2151" s="12"/>
      <c r="AU2151" s="12"/>
      <c r="AV2151" s="12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12"/>
      <c r="BG2151" s="12"/>
      <c r="BH2151" s="12"/>
      <c r="BI2151" s="12"/>
      <c r="BJ2151" s="13"/>
      <c r="BK2151" s="13"/>
      <c r="BL2151" s="13"/>
      <c r="BM2151" s="13"/>
      <c r="BN2151" s="13"/>
    </row>
    <row r="2152" spans="1:66" x14ac:dyDescent="0.25">
      <c r="A2152" s="10"/>
      <c r="B2152" s="10"/>
      <c r="C2152" s="10"/>
      <c r="D2152" s="18"/>
      <c r="E2152" s="10"/>
      <c r="F2152" s="10"/>
      <c r="G2152" s="10"/>
      <c r="H2152" s="10"/>
      <c r="I2152" s="10"/>
      <c r="J2152" s="10"/>
      <c r="K2152" s="11"/>
      <c r="L2152" s="11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12"/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12"/>
      <c r="BG2152" s="12"/>
      <c r="BH2152" s="12"/>
      <c r="BI2152" s="12"/>
      <c r="BJ2152" s="13"/>
      <c r="BK2152" s="13"/>
      <c r="BL2152" s="13"/>
      <c r="BM2152" s="13"/>
      <c r="BN2152" s="13"/>
    </row>
    <row r="2153" spans="1:66" x14ac:dyDescent="0.25">
      <c r="A2153" s="10"/>
      <c r="B2153" s="10"/>
      <c r="C2153" s="10"/>
      <c r="D2153" s="18"/>
      <c r="E2153" s="10"/>
      <c r="F2153" s="10"/>
      <c r="G2153" s="10"/>
      <c r="H2153" s="10"/>
      <c r="I2153" s="10"/>
      <c r="J2153" s="10"/>
      <c r="K2153" s="11"/>
      <c r="L2153" s="11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2"/>
      <c r="AS2153" s="12"/>
      <c r="AT2153" s="12"/>
      <c r="AU2153" s="12"/>
      <c r="AV2153" s="12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12"/>
      <c r="BG2153" s="12"/>
      <c r="BH2153" s="12"/>
      <c r="BI2153" s="12"/>
      <c r="BJ2153" s="13"/>
      <c r="BK2153" s="13"/>
      <c r="BL2153" s="13"/>
      <c r="BM2153" s="13"/>
      <c r="BN2153" s="13"/>
    </row>
    <row r="2154" spans="1:66" x14ac:dyDescent="0.25">
      <c r="A2154" s="10"/>
      <c r="B2154" s="10"/>
      <c r="C2154" s="10"/>
      <c r="D2154" s="18"/>
      <c r="E2154" s="10"/>
      <c r="F2154" s="10"/>
      <c r="G2154" s="10"/>
      <c r="H2154" s="10"/>
      <c r="I2154" s="10"/>
      <c r="J2154" s="10"/>
      <c r="K2154" s="11"/>
      <c r="L2154" s="11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12"/>
      <c r="AG2154" s="12"/>
      <c r="AH2154" s="12"/>
      <c r="AI2154" s="12"/>
      <c r="AJ2154" s="12"/>
      <c r="AK2154" s="12"/>
      <c r="AL2154" s="12"/>
      <c r="AM2154" s="12"/>
      <c r="AN2154" s="12"/>
      <c r="AO2154" s="12"/>
      <c r="AP2154" s="12"/>
      <c r="AQ2154" s="12"/>
      <c r="AR2154" s="12"/>
      <c r="AS2154" s="12"/>
      <c r="AT2154" s="12"/>
      <c r="AU2154" s="12"/>
      <c r="AV2154" s="12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12"/>
      <c r="BG2154" s="12"/>
      <c r="BH2154" s="12"/>
      <c r="BI2154" s="12"/>
      <c r="BJ2154" s="13"/>
      <c r="BK2154" s="13"/>
      <c r="BL2154" s="13"/>
      <c r="BM2154" s="13"/>
      <c r="BN2154" s="13"/>
    </row>
    <row r="2155" spans="1:66" x14ac:dyDescent="0.25">
      <c r="A2155" s="10"/>
      <c r="B2155" s="10"/>
      <c r="C2155" s="10"/>
      <c r="D2155" s="18"/>
      <c r="E2155" s="10"/>
      <c r="F2155" s="10"/>
      <c r="G2155" s="10"/>
      <c r="H2155" s="10"/>
      <c r="I2155" s="10"/>
      <c r="J2155" s="10"/>
      <c r="K2155" s="11"/>
      <c r="L2155" s="11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2"/>
      <c r="AS2155" s="12"/>
      <c r="AT2155" s="12"/>
      <c r="AU2155" s="12"/>
      <c r="AV2155" s="12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12"/>
      <c r="BG2155" s="12"/>
      <c r="BH2155" s="12"/>
      <c r="BI2155" s="12"/>
      <c r="BJ2155" s="13"/>
      <c r="BK2155" s="13"/>
      <c r="BL2155" s="13"/>
      <c r="BM2155" s="13"/>
      <c r="BN2155" s="13"/>
    </row>
    <row r="2156" spans="1:66" x14ac:dyDescent="0.25">
      <c r="A2156" s="10"/>
      <c r="B2156" s="10"/>
      <c r="C2156" s="10"/>
      <c r="D2156" s="18"/>
      <c r="E2156" s="10"/>
      <c r="F2156" s="10"/>
      <c r="G2156" s="10"/>
      <c r="H2156" s="10"/>
      <c r="I2156" s="10"/>
      <c r="J2156" s="10"/>
      <c r="K2156" s="11"/>
      <c r="L2156" s="11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12"/>
      <c r="AG2156" s="12"/>
      <c r="AH2156" s="12"/>
      <c r="AI2156" s="12"/>
      <c r="AJ2156" s="12"/>
      <c r="AK2156" s="12"/>
      <c r="AL2156" s="12"/>
      <c r="AM2156" s="12"/>
      <c r="AN2156" s="12"/>
      <c r="AO2156" s="12"/>
      <c r="AP2156" s="12"/>
      <c r="AQ2156" s="12"/>
      <c r="AR2156" s="12"/>
      <c r="AS2156" s="12"/>
      <c r="AT2156" s="12"/>
      <c r="AU2156" s="12"/>
      <c r="AV2156" s="12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12"/>
      <c r="BG2156" s="12"/>
      <c r="BH2156" s="12"/>
      <c r="BI2156" s="12"/>
      <c r="BJ2156" s="13"/>
      <c r="BK2156" s="13"/>
      <c r="BL2156" s="13"/>
      <c r="BM2156" s="13"/>
      <c r="BN2156" s="13"/>
    </row>
    <row r="2157" spans="1:66" x14ac:dyDescent="0.25">
      <c r="A2157" s="10"/>
      <c r="B2157" s="10"/>
      <c r="C2157" s="10"/>
      <c r="D2157" s="18"/>
      <c r="E2157" s="10"/>
      <c r="F2157" s="10"/>
      <c r="G2157" s="10"/>
      <c r="H2157" s="10"/>
      <c r="I2157" s="10"/>
      <c r="J2157" s="10"/>
      <c r="K2157" s="11"/>
      <c r="L2157" s="11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2"/>
      <c r="AS2157" s="12"/>
      <c r="AT2157" s="12"/>
      <c r="AU2157" s="12"/>
      <c r="AV2157" s="12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12"/>
      <c r="BG2157" s="12"/>
      <c r="BH2157" s="12"/>
      <c r="BI2157" s="12"/>
      <c r="BJ2157" s="13"/>
      <c r="BK2157" s="13"/>
      <c r="BL2157" s="13"/>
      <c r="BM2157" s="13"/>
      <c r="BN2157" s="13"/>
    </row>
    <row r="2158" spans="1:66" x14ac:dyDescent="0.25">
      <c r="A2158" s="10"/>
      <c r="B2158" s="10"/>
      <c r="C2158" s="10"/>
      <c r="D2158" s="18"/>
      <c r="E2158" s="10"/>
      <c r="F2158" s="10"/>
      <c r="G2158" s="10"/>
      <c r="H2158" s="10"/>
      <c r="I2158" s="10"/>
      <c r="J2158" s="10"/>
      <c r="K2158" s="11"/>
      <c r="L2158" s="11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/>
      <c r="AH2158" s="12"/>
      <c r="AI2158" s="12"/>
      <c r="AJ2158" s="12"/>
      <c r="AK2158" s="12"/>
      <c r="AL2158" s="12"/>
      <c r="AM2158" s="12"/>
      <c r="AN2158" s="12"/>
      <c r="AO2158" s="12"/>
      <c r="AP2158" s="12"/>
      <c r="AQ2158" s="12"/>
      <c r="AR2158" s="12"/>
      <c r="AS2158" s="12"/>
      <c r="AT2158" s="12"/>
      <c r="AU2158" s="12"/>
      <c r="AV2158" s="12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12"/>
      <c r="BG2158" s="12"/>
      <c r="BH2158" s="12"/>
      <c r="BI2158" s="12"/>
      <c r="BJ2158" s="13"/>
      <c r="BK2158" s="13"/>
      <c r="BL2158" s="13"/>
      <c r="BM2158" s="13"/>
      <c r="BN2158" s="13"/>
    </row>
    <row r="2159" spans="1:66" x14ac:dyDescent="0.25">
      <c r="A2159" s="10"/>
      <c r="B2159" s="10"/>
      <c r="C2159" s="10"/>
      <c r="D2159" s="18"/>
      <c r="E2159" s="10"/>
      <c r="F2159" s="10"/>
      <c r="G2159" s="10"/>
      <c r="H2159" s="10"/>
      <c r="I2159" s="10"/>
      <c r="J2159" s="10"/>
      <c r="K2159" s="11"/>
      <c r="L2159" s="11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2"/>
      <c r="AS2159" s="12"/>
      <c r="AT2159" s="12"/>
      <c r="AU2159" s="12"/>
      <c r="AV2159" s="12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12"/>
      <c r="BG2159" s="12"/>
      <c r="BH2159" s="12"/>
      <c r="BI2159" s="12"/>
      <c r="BJ2159" s="13"/>
      <c r="BK2159" s="13"/>
      <c r="BL2159" s="13"/>
      <c r="BM2159" s="13"/>
      <c r="BN2159" s="13"/>
    </row>
    <row r="2160" spans="1:66" x14ac:dyDescent="0.25">
      <c r="A2160" s="10"/>
      <c r="B2160" s="10"/>
      <c r="C2160" s="10"/>
      <c r="D2160" s="18"/>
      <c r="E2160" s="10"/>
      <c r="F2160" s="10"/>
      <c r="G2160" s="10"/>
      <c r="H2160" s="10"/>
      <c r="I2160" s="10"/>
      <c r="J2160" s="10"/>
      <c r="K2160" s="11"/>
      <c r="L2160" s="11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  <c r="AE2160" s="12"/>
      <c r="AF2160" s="12"/>
      <c r="AG2160" s="12"/>
      <c r="AH2160" s="12"/>
      <c r="AI2160" s="12"/>
      <c r="AJ2160" s="12"/>
      <c r="AK2160" s="12"/>
      <c r="AL2160" s="12"/>
      <c r="AM2160" s="12"/>
      <c r="AN2160" s="12"/>
      <c r="AO2160" s="12"/>
      <c r="AP2160" s="12"/>
      <c r="AQ2160" s="12"/>
      <c r="AR2160" s="12"/>
      <c r="AS2160" s="12"/>
      <c r="AT2160" s="12"/>
      <c r="AU2160" s="12"/>
      <c r="AV2160" s="12"/>
      <c r="AW2160" s="12"/>
      <c r="AX2160" s="12"/>
      <c r="AY2160" s="12"/>
      <c r="AZ2160" s="12"/>
      <c r="BA2160" s="12"/>
      <c r="BB2160" s="12"/>
      <c r="BC2160" s="12"/>
      <c r="BD2160" s="12"/>
      <c r="BE2160" s="12"/>
      <c r="BF2160" s="12"/>
      <c r="BG2160" s="12"/>
      <c r="BH2160" s="12"/>
      <c r="BI2160" s="12"/>
      <c r="BJ2160" s="13"/>
      <c r="BK2160" s="13"/>
      <c r="BL2160" s="13"/>
      <c r="BM2160" s="13"/>
      <c r="BN2160" s="13"/>
    </row>
    <row r="2161" spans="1:66" x14ac:dyDescent="0.25">
      <c r="A2161" s="10"/>
      <c r="B2161" s="10"/>
      <c r="C2161" s="10"/>
      <c r="D2161" s="18"/>
      <c r="E2161" s="10"/>
      <c r="F2161" s="10"/>
      <c r="G2161" s="10"/>
      <c r="H2161" s="10"/>
      <c r="I2161" s="10"/>
      <c r="J2161" s="10"/>
      <c r="K2161" s="11"/>
      <c r="L2161" s="11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2"/>
      <c r="AS2161" s="12"/>
      <c r="AT2161" s="12"/>
      <c r="AU2161" s="12"/>
      <c r="AV2161" s="12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12"/>
      <c r="BG2161" s="12"/>
      <c r="BH2161" s="12"/>
      <c r="BI2161" s="12"/>
      <c r="BJ2161" s="13"/>
      <c r="BK2161" s="13"/>
      <c r="BL2161" s="13"/>
      <c r="BM2161" s="13"/>
      <c r="BN2161" s="13"/>
    </row>
    <row r="2162" spans="1:66" x14ac:dyDescent="0.25">
      <c r="A2162" s="10"/>
      <c r="B2162" s="10"/>
      <c r="C2162" s="10"/>
      <c r="D2162" s="18"/>
      <c r="E2162" s="10"/>
      <c r="F2162" s="10"/>
      <c r="G2162" s="10"/>
      <c r="H2162" s="10"/>
      <c r="I2162" s="10"/>
      <c r="J2162" s="10"/>
      <c r="K2162" s="11"/>
      <c r="L2162" s="11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  <c r="AQ2162" s="12"/>
      <c r="AR2162" s="12"/>
      <c r="AS2162" s="12"/>
      <c r="AT2162" s="12"/>
      <c r="AU2162" s="12"/>
      <c r="AV2162" s="12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12"/>
      <c r="BG2162" s="12"/>
      <c r="BH2162" s="12"/>
      <c r="BI2162" s="12"/>
      <c r="BJ2162" s="13"/>
      <c r="BK2162" s="13"/>
      <c r="BL2162" s="13"/>
      <c r="BM2162" s="13"/>
      <c r="BN2162" s="13"/>
    </row>
    <row r="2163" spans="1:66" x14ac:dyDescent="0.25">
      <c r="A2163" s="10"/>
      <c r="B2163" s="10"/>
      <c r="C2163" s="10"/>
      <c r="D2163" s="18"/>
      <c r="E2163" s="10"/>
      <c r="F2163" s="10"/>
      <c r="G2163" s="10"/>
      <c r="H2163" s="10"/>
      <c r="I2163" s="10"/>
      <c r="J2163" s="10"/>
      <c r="K2163" s="11"/>
      <c r="L2163" s="11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2"/>
      <c r="AS2163" s="12"/>
      <c r="AT2163" s="12"/>
      <c r="AU2163" s="12"/>
      <c r="AV2163" s="12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12"/>
      <c r="BG2163" s="12"/>
      <c r="BH2163" s="12"/>
      <c r="BI2163" s="12"/>
      <c r="BJ2163" s="13"/>
      <c r="BK2163" s="13"/>
      <c r="BL2163" s="13"/>
      <c r="BM2163" s="13"/>
      <c r="BN2163" s="13"/>
    </row>
    <row r="2164" spans="1:66" x14ac:dyDescent="0.25">
      <c r="A2164" s="10"/>
      <c r="B2164" s="10"/>
      <c r="C2164" s="10"/>
      <c r="D2164" s="18"/>
      <c r="E2164" s="10"/>
      <c r="F2164" s="10"/>
      <c r="G2164" s="10"/>
      <c r="H2164" s="10"/>
      <c r="I2164" s="10"/>
      <c r="J2164" s="10"/>
      <c r="K2164" s="11"/>
      <c r="L2164" s="11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  <c r="AQ2164" s="12"/>
      <c r="AR2164" s="12"/>
      <c r="AS2164" s="12"/>
      <c r="AT2164" s="12"/>
      <c r="AU2164" s="12"/>
      <c r="AV2164" s="12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12"/>
      <c r="BG2164" s="12"/>
      <c r="BH2164" s="12"/>
      <c r="BI2164" s="12"/>
      <c r="BJ2164" s="13"/>
      <c r="BK2164" s="13"/>
      <c r="BL2164" s="13"/>
      <c r="BM2164" s="13"/>
      <c r="BN2164" s="13"/>
    </row>
    <row r="2165" spans="1:66" x14ac:dyDescent="0.25">
      <c r="A2165" s="10"/>
      <c r="B2165" s="10"/>
      <c r="C2165" s="10"/>
      <c r="D2165" s="18"/>
      <c r="E2165" s="10"/>
      <c r="F2165" s="10"/>
      <c r="G2165" s="10"/>
      <c r="H2165" s="10"/>
      <c r="I2165" s="10"/>
      <c r="J2165" s="10"/>
      <c r="K2165" s="11"/>
      <c r="L2165" s="11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2"/>
      <c r="AS2165" s="12"/>
      <c r="AT2165" s="12"/>
      <c r="AU2165" s="12"/>
      <c r="AV2165" s="12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12"/>
      <c r="BG2165" s="12"/>
      <c r="BH2165" s="12"/>
      <c r="BI2165" s="12"/>
      <c r="BJ2165" s="13"/>
      <c r="BK2165" s="13"/>
      <c r="BL2165" s="13"/>
      <c r="BM2165" s="13"/>
      <c r="BN2165" s="13"/>
    </row>
    <row r="2166" spans="1:66" x14ac:dyDescent="0.25">
      <c r="A2166" s="10"/>
      <c r="B2166" s="10"/>
      <c r="C2166" s="10"/>
      <c r="D2166" s="18"/>
      <c r="E2166" s="10"/>
      <c r="F2166" s="10"/>
      <c r="G2166" s="10"/>
      <c r="H2166" s="10"/>
      <c r="I2166" s="10"/>
      <c r="J2166" s="10"/>
      <c r="K2166" s="11"/>
      <c r="L2166" s="11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  <c r="AE2166" s="12"/>
      <c r="AF2166" s="12"/>
      <c r="AG2166" s="12"/>
      <c r="AH2166" s="12"/>
      <c r="AI2166" s="12"/>
      <c r="AJ2166" s="12"/>
      <c r="AK2166" s="12"/>
      <c r="AL2166" s="12"/>
      <c r="AM2166" s="12"/>
      <c r="AN2166" s="12"/>
      <c r="AO2166" s="12"/>
      <c r="AP2166" s="12"/>
      <c r="AQ2166" s="12"/>
      <c r="AR2166" s="12"/>
      <c r="AS2166" s="12"/>
      <c r="AT2166" s="12"/>
      <c r="AU2166" s="12"/>
      <c r="AV2166" s="12"/>
      <c r="AW2166" s="12"/>
      <c r="AX2166" s="12"/>
      <c r="AY2166" s="12"/>
      <c r="AZ2166" s="12"/>
      <c r="BA2166" s="12"/>
      <c r="BB2166" s="12"/>
      <c r="BC2166" s="12"/>
      <c r="BD2166" s="12"/>
      <c r="BE2166" s="12"/>
      <c r="BF2166" s="12"/>
      <c r="BG2166" s="12"/>
      <c r="BH2166" s="12"/>
      <c r="BI2166" s="12"/>
      <c r="BJ2166" s="13"/>
      <c r="BK2166" s="13"/>
      <c r="BL2166" s="13"/>
      <c r="BM2166" s="13"/>
      <c r="BN2166" s="13"/>
    </row>
    <row r="2167" spans="1:66" x14ac:dyDescent="0.25">
      <c r="A2167" s="10"/>
      <c r="B2167" s="10"/>
      <c r="C2167" s="10"/>
      <c r="D2167" s="18"/>
      <c r="E2167" s="10"/>
      <c r="F2167" s="10"/>
      <c r="G2167" s="10"/>
      <c r="H2167" s="10"/>
      <c r="I2167" s="10"/>
      <c r="J2167" s="10"/>
      <c r="K2167" s="11"/>
      <c r="L2167" s="11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2"/>
      <c r="AS2167" s="12"/>
      <c r="AT2167" s="12"/>
      <c r="AU2167" s="12"/>
      <c r="AV2167" s="12"/>
      <c r="AW2167" s="12"/>
      <c r="AX2167" s="12"/>
      <c r="AY2167" s="12"/>
      <c r="AZ2167" s="12"/>
      <c r="BA2167" s="12"/>
      <c r="BB2167" s="12"/>
      <c r="BC2167" s="12"/>
      <c r="BD2167" s="12"/>
      <c r="BE2167" s="12"/>
      <c r="BF2167" s="12"/>
      <c r="BG2167" s="12"/>
      <c r="BH2167" s="12"/>
      <c r="BI2167" s="12"/>
      <c r="BJ2167" s="13"/>
      <c r="BK2167" s="13"/>
      <c r="BL2167" s="13"/>
      <c r="BM2167" s="13"/>
      <c r="BN2167" s="13"/>
    </row>
    <row r="2168" spans="1:66" x14ac:dyDescent="0.25">
      <c r="A2168" s="10"/>
      <c r="B2168" s="10"/>
      <c r="C2168" s="10"/>
      <c r="D2168" s="18"/>
      <c r="E2168" s="10"/>
      <c r="F2168" s="10"/>
      <c r="G2168" s="10"/>
      <c r="H2168" s="10"/>
      <c r="I2168" s="10"/>
      <c r="J2168" s="10"/>
      <c r="K2168" s="11"/>
      <c r="L2168" s="11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/>
      <c r="AH2168" s="12"/>
      <c r="AI2168" s="12"/>
      <c r="AJ2168" s="12"/>
      <c r="AK2168" s="12"/>
      <c r="AL2168" s="12"/>
      <c r="AM2168" s="12"/>
      <c r="AN2168" s="12"/>
      <c r="AO2168" s="12"/>
      <c r="AP2168" s="12"/>
      <c r="AQ2168" s="12"/>
      <c r="AR2168" s="12"/>
      <c r="AS2168" s="12"/>
      <c r="AT2168" s="12"/>
      <c r="AU2168" s="12"/>
      <c r="AV2168" s="12"/>
      <c r="AW2168" s="12"/>
      <c r="AX2168" s="12"/>
      <c r="AY2168" s="12"/>
      <c r="AZ2168" s="12"/>
      <c r="BA2168" s="12"/>
      <c r="BB2168" s="12"/>
      <c r="BC2168" s="12"/>
      <c r="BD2168" s="12"/>
      <c r="BE2168" s="12"/>
      <c r="BF2168" s="12"/>
      <c r="BG2168" s="12"/>
      <c r="BH2168" s="12"/>
      <c r="BI2168" s="12"/>
      <c r="BJ2168" s="13"/>
      <c r="BK2168" s="13"/>
      <c r="BL2168" s="13"/>
      <c r="BM2168" s="13"/>
      <c r="BN2168" s="13"/>
    </row>
    <row r="2169" spans="1:66" x14ac:dyDescent="0.25">
      <c r="A2169" s="10"/>
      <c r="B2169" s="10"/>
      <c r="C2169" s="10"/>
      <c r="D2169" s="18"/>
      <c r="E2169" s="10"/>
      <c r="F2169" s="10"/>
      <c r="G2169" s="10"/>
      <c r="H2169" s="10"/>
      <c r="I2169" s="10"/>
      <c r="J2169" s="10"/>
      <c r="K2169" s="11"/>
      <c r="L2169" s="11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2"/>
      <c r="AS2169" s="12"/>
      <c r="AT2169" s="12"/>
      <c r="AU2169" s="12"/>
      <c r="AV2169" s="12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12"/>
      <c r="BG2169" s="12"/>
      <c r="BH2169" s="12"/>
      <c r="BI2169" s="12"/>
      <c r="BJ2169" s="13"/>
      <c r="BK2169" s="13"/>
      <c r="BL2169" s="13"/>
      <c r="BM2169" s="13"/>
      <c r="BN2169" s="13"/>
    </row>
    <row r="2170" spans="1:66" x14ac:dyDescent="0.25">
      <c r="A2170" s="10"/>
      <c r="B2170" s="10"/>
      <c r="C2170" s="10"/>
      <c r="D2170" s="18"/>
      <c r="E2170" s="10"/>
      <c r="F2170" s="10"/>
      <c r="G2170" s="10"/>
      <c r="H2170" s="10"/>
      <c r="I2170" s="10"/>
      <c r="J2170" s="10"/>
      <c r="K2170" s="11"/>
      <c r="L2170" s="11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  <c r="AQ2170" s="12"/>
      <c r="AR2170" s="12"/>
      <c r="AS2170" s="12"/>
      <c r="AT2170" s="12"/>
      <c r="AU2170" s="12"/>
      <c r="AV2170" s="12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12"/>
      <c r="BG2170" s="12"/>
      <c r="BH2170" s="12"/>
      <c r="BI2170" s="12"/>
      <c r="BJ2170" s="13"/>
      <c r="BK2170" s="13"/>
      <c r="BL2170" s="13"/>
      <c r="BM2170" s="13"/>
      <c r="BN2170" s="13"/>
    </row>
    <row r="2171" spans="1:66" x14ac:dyDescent="0.25">
      <c r="A2171" s="10"/>
      <c r="B2171" s="10"/>
      <c r="C2171" s="10"/>
      <c r="D2171" s="18"/>
      <c r="E2171" s="10"/>
      <c r="F2171" s="10"/>
      <c r="G2171" s="10"/>
      <c r="H2171" s="10"/>
      <c r="I2171" s="10"/>
      <c r="J2171" s="10"/>
      <c r="K2171" s="11"/>
      <c r="L2171" s="11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2"/>
      <c r="AS2171" s="12"/>
      <c r="AT2171" s="12"/>
      <c r="AU2171" s="12"/>
      <c r="AV2171" s="12"/>
      <c r="AW2171" s="12"/>
      <c r="AX2171" s="12"/>
      <c r="AY2171" s="12"/>
      <c r="AZ2171" s="12"/>
      <c r="BA2171" s="12"/>
      <c r="BB2171" s="12"/>
      <c r="BC2171" s="12"/>
      <c r="BD2171" s="12"/>
      <c r="BE2171" s="12"/>
      <c r="BF2171" s="12"/>
      <c r="BG2171" s="12"/>
      <c r="BH2171" s="12"/>
      <c r="BI2171" s="12"/>
      <c r="BJ2171" s="13"/>
      <c r="BK2171" s="13"/>
      <c r="BL2171" s="13"/>
      <c r="BM2171" s="13"/>
      <c r="BN2171" s="13"/>
    </row>
    <row r="2172" spans="1:66" x14ac:dyDescent="0.25">
      <c r="A2172" s="10"/>
      <c r="B2172" s="10"/>
      <c r="C2172" s="10"/>
      <c r="D2172" s="18"/>
      <c r="E2172" s="10"/>
      <c r="F2172" s="10"/>
      <c r="G2172" s="10"/>
      <c r="H2172" s="10"/>
      <c r="I2172" s="10"/>
      <c r="J2172" s="10"/>
      <c r="K2172" s="11"/>
      <c r="L2172" s="11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12"/>
      <c r="AF2172" s="12"/>
      <c r="AG2172" s="12"/>
      <c r="AH2172" s="12"/>
      <c r="AI2172" s="12"/>
      <c r="AJ2172" s="12"/>
      <c r="AK2172" s="12"/>
      <c r="AL2172" s="12"/>
      <c r="AM2172" s="12"/>
      <c r="AN2172" s="12"/>
      <c r="AO2172" s="12"/>
      <c r="AP2172" s="12"/>
      <c r="AQ2172" s="12"/>
      <c r="AR2172" s="12"/>
      <c r="AS2172" s="12"/>
      <c r="AT2172" s="12"/>
      <c r="AU2172" s="12"/>
      <c r="AV2172" s="12"/>
      <c r="AW2172" s="12"/>
      <c r="AX2172" s="12"/>
      <c r="AY2172" s="12"/>
      <c r="AZ2172" s="12"/>
      <c r="BA2172" s="12"/>
      <c r="BB2172" s="12"/>
      <c r="BC2172" s="12"/>
      <c r="BD2172" s="12"/>
      <c r="BE2172" s="12"/>
      <c r="BF2172" s="12"/>
      <c r="BG2172" s="12"/>
      <c r="BH2172" s="12"/>
      <c r="BI2172" s="12"/>
      <c r="BJ2172" s="13"/>
      <c r="BK2172" s="13"/>
      <c r="BL2172" s="13"/>
      <c r="BM2172" s="13"/>
      <c r="BN2172" s="13"/>
    </row>
    <row r="2173" spans="1:66" x14ac:dyDescent="0.25">
      <c r="A2173" s="10"/>
      <c r="B2173" s="10"/>
      <c r="C2173" s="10"/>
      <c r="D2173" s="18"/>
      <c r="E2173" s="10"/>
      <c r="F2173" s="10"/>
      <c r="G2173" s="10"/>
      <c r="H2173" s="10"/>
      <c r="I2173" s="10"/>
      <c r="J2173" s="10"/>
      <c r="K2173" s="11"/>
      <c r="L2173" s="11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2"/>
      <c r="AS2173" s="12"/>
      <c r="AT2173" s="12"/>
      <c r="AU2173" s="12"/>
      <c r="AV2173" s="12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12"/>
      <c r="BG2173" s="12"/>
      <c r="BH2173" s="12"/>
      <c r="BI2173" s="12"/>
      <c r="BJ2173" s="13"/>
      <c r="BK2173" s="13"/>
      <c r="BL2173" s="13"/>
      <c r="BM2173" s="13"/>
      <c r="BN2173" s="13"/>
    </row>
    <row r="2174" spans="1:66" x14ac:dyDescent="0.25">
      <c r="A2174" s="10"/>
      <c r="B2174" s="10"/>
      <c r="C2174" s="10"/>
      <c r="D2174" s="18"/>
      <c r="E2174" s="10"/>
      <c r="F2174" s="10"/>
      <c r="G2174" s="10"/>
      <c r="H2174" s="10"/>
      <c r="I2174" s="10"/>
      <c r="J2174" s="10"/>
      <c r="K2174" s="11"/>
      <c r="L2174" s="11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12"/>
      <c r="AG2174" s="12"/>
      <c r="AH2174" s="12"/>
      <c r="AI2174" s="12"/>
      <c r="AJ2174" s="12"/>
      <c r="AK2174" s="12"/>
      <c r="AL2174" s="12"/>
      <c r="AM2174" s="12"/>
      <c r="AN2174" s="12"/>
      <c r="AO2174" s="12"/>
      <c r="AP2174" s="12"/>
      <c r="AQ2174" s="12"/>
      <c r="AR2174" s="12"/>
      <c r="AS2174" s="12"/>
      <c r="AT2174" s="12"/>
      <c r="AU2174" s="12"/>
      <c r="AV2174" s="12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12"/>
      <c r="BG2174" s="12"/>
      <c r="BH2174" s="12"/>
      <c r="BI2174" s="12"/>
      <c r="BJ2174" s="13"/>
      <c r="BK2174" s="13"/>
      <c r="BL2174" s="13"/>
      <c r="BM2174" s="13"/>
      <c r="BN2174" s="13"/>
    </row>
    <row r="2175" spans="1:66" x14ac:dyDescent="0.25">
      <c r="A2175" s="10"/>
      <c r="B2175" s="10"/>
      <c r="C2175" s="10"/>
      <c r="D2175" s="18"/>
      <c r="E2175" s="10"/>
      <c r="F2175" s="10"/>
      <c r="G2175" s="10"/>
      <c r="H2175" s="10"/>
      <c r="I2175" s="10"/>
      <c r="J2175" s="10"/>
      <c r="K2175" s="11"/>
      <c r="L2175" s="11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2"/>
      <c r="AS2175" s="12"/>
      <c r="AT2175" s="12"/>
      <c r="AU2175" s="12"/>
      <c r="AV2175" s="12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12"/>
      <c r="BG2175" s="12"/>
      <c r="BH2175" s="12"/>
      <c r="BI2175" s="12"/>
      <c r="BJ2175" s="13"/>
      <c r="BK2175" s="13"/>
      <c r="BL2175" s="13"/>
      <c r="BM2175" s="13"/>
      <c r="BN2175" s="13"/>
    </row>
    <row r="2176" spans="1:66" x14ac:dyDescent="0.25">
      <c r="A2176" s="10"/>
      <c r="B2176" s="10"/>
      <c r="C2176" s="10"/>
      <c r="D2176" s="18"/>
      <c r="E2176" s="10"/>
      <c r="F2176" s="10"/>
      <c r="G2176" s="10"/>
      <c r="H2176" s="10"/>
      <c r="I2176" s="10"/>
      <c r="J2176" s="10"/>
      <c r="K2176" s="11"/>
      <c r="L2176" s="11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/>
      <c r="AQ2176" s="12"/>
      <c r="AR2176" s="12"/>
      <c r="AS2176" s="12"/>
      <c r="AT2176" s="12"/>
      <c r="AU2176" s="12"/>
      <c r="AV2176" s="12"/>
      <c r="AW2176" s="12"/>
      <c r="AX2176" s="12"/>
      <c r="AY2176" s="12"/>
      <c r="AZ2176" s="12"/>
      <c r="BA2176" s="12"/>
      <c r="BB2176" s="12"/>
      <c r="BC2176" s="12"/>
      <c r="BD2176" s="12"/>
      <c r="BE2176" s="12"/>
      <c r="BF2176" s="12"/>
      <c r="BG2176" s="12"/>
      <c r="BH2176" s="12"/>
      <c r="BI2176" s="12"/>
      <c r="BJ2176" s="13"/>
      <c r="BK2176" s="13"/>
      <c r="BL2176" s="13"/>
      <c r="BM2176" s="13"/>
      <c r="BN2176" s="13"/>
    </row>
    <row r="2177" spans="1:66" x14ac:dyDescent="0.25">
      <c r="A2177" s="10"/>
      <c r="B2177" s="10"/>
      <c r="C2177" s="10"/>
      <c r="D2177" s="18"/>
      <c r="E2177" s="10"/>
      <c r="F2177" s="10"/>
      <c r="G2177" s="10"/>
      <c r="H2177" s="10"/>
      <c r="I2177" s="10"/>
      <c r="J2177" s="10"/>
      <c r="K2177" s="11"/>
      <c r="L2177" s="11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2"/>
      <c r="AS2177" s="12"/>
      <c r="AT2177" s="12"/>
      <c r="AU2177" s="12"/>
      <c r="AV2177" s="12"/>
      <c r="AW2177" s="12"/>
      <c r="AX2177" s="12"/>
      <c r="AY2177" s="12"/>
      <c r="AZ2177" s="12"/>
      <c r="BA2177" s="12"/>
      <c r="BB2177" s="12"/>
      <c r="BC2177" s="12"/>
      <c r="BD2177" s="12"/>
      <c r="BE2177" s="12"/>
      <c r="BF2177" s="12"/>
      <c r="BG2177" s="12"/>
      <c r="BH2177" s="12"/>
      <c r="BI2177" s="12"/>
      <c r="BJ2177" s="13"/>
      <c r="BK2177" s="13"/>
      <c r="BL2177" s="13"/>
      <c r="BM2177" s="13"/>
      <c r="BN2177" s="13"/>
    </row>
    <row r="2178" spans="1:66" x14ac:dyDescent="0.25">
      <c r="A2178" s="10"/>
      <c r="B2178" s="10"/>
      <c r="C2178" s="10"/>
      <c r="D2178" s="18"/>
      <c r="E2178" s="10"/>
      <c r="F2178" s="10"/>
      <c r="G2178" s="10"/>
      <c r="H2178" s="10"/>
      <c r="I2178" s="10"/>
      <c r="J2178" s="10"/>
      <c r="K2178" s="11"/>
      <c r="L2178" s="11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  <c r="AE2178" s="12"/>
      <c r="AF2178" s="12"/>
      <c r="AG2178" s="12"/>
      <c r="AH2178" s="12"/>
      <c r="AI2178" s="12"/>
      <c r="AJ2178" s="12"/>
      <c r="AK2178" s="12"/>
      <c r="AL2178" s="12"/>
      <c r="AM2178" s="12"/>
      <c r="AN2178" s="12"/>
      <c r="AO2178" s="12"/>
      <c r="AP2178" s="12"/>
      <c r="AQ2178" s="12"/>
      <c r="AR2178" s="12"/>
      <c r="AS2178" s="12"/>
      <c r="AT2178" s="12"/>
      <c r="AU2178" s="12"/>
      <c r="AV2178" s="12"/>
      <c r="AW2178" s="12"/>
      <c r="AX2178" s="12"/>
      <c r="AY2178" s="12"/>
      <c r="AZ2178" s="12"/>
      <c r="BA2178" s="12"/>
      <c r="BB2178" s="12"/>
      <c r="BC2178" s="12"/>
      <c r="BD2178" s="12"/>
      <c r="BE2178" s="12"/>
      <c r="BF2178" s="12"/>
      <c r="BG2178" s="12"/>
      <c r="BH2178" s="12"/>
      <c r="BI2178" s="12"/>
      <c r="BJ2178" s="13"/>
      <c r="BK2178" s="13"/>
      <c r="BL2178" s="13"/>
      <c r="BM2178" s="13"/>
      <c r="BN2178" s="13"/>
    </row>
    <row r="2179" spans="1:66" x14ac:dyDescent="0.25">
      <c r="A2179" s="10"/>
      <c r="B2179" s="10"/>
      <c r="C2179" s="10"/>
      <c r="D2179" s="18"/>
      <c r="E2179" s="10"/>
      <c r="F2179" s="10"/>
      <c r="G2179" s="10"/>
      <c r="H2179" s="10"/>
      <c r="I2179" s="10"/>
      <c r="J2179" s="10"/>
      <c r="K2179" s="11"/>
      <c r="L2179" s="11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2"/>
      <c r="AS2179" s="12"/>
      <c r="AT2179" s="12"/>
      <c r="AU2179" s="12"/>
      <c r="AV2179" s="12"/>
      <c r="AW2179" s="12"/>
      <c r="AX2179" s="12"/>
      <c r="AY2179" s="12"/>
      <c r="AZ2179" s="12"/>
      <c r="BA2179" s="12"/>
      <c r="BB2179" s="12"/>
      <c r="BC2179" s="12"/>
      <c r="BD2179" s="12"/>
      <c r="BE2179" s="12"/>
      <c r="BF2179" s="12"/>
      <c r="BG2179" s="12"/>
      <c r="BH2179" s="12"/>
      <c r="BI2179" s="12"/>
      <c r="BJ2179" s="13"/>
      <c r="BK2179" s="13"/>
      <c r="BL2179" s="13"/>
      <c r="BM2179" s="13"/>
      <c r="BN2179" s="13"/>
    </row>
    <row r="2180" spans="1:66" x14ac:dyDescent="0.25">
      <c r="A2180" s="10"/>
      <c r="B2180" s="10"/>
      <c r="C2180" s="10"/>
      <c r="D2180" s="18"/>
      <c r="E2180" s="10"/>
      <c r="F2180" s="10"/>
      <c r="G2180" s="10"/>
      <c r="H2180" s="10"/>
      <c r="I2180" s="10"/>
      <c r="J2180" s="10"/>
      <c r="K2180" s="11"/>
      <c r="L2180" s="11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12"/>
      <c r="AH2180" s="12"/>
      <c r="AI2180" s="12"/>
      <c r="AJ2180" s="12"/>
      <c r="AK2180" s="12"/>
      <c r="AL2180" s="12"/>
      <c r="AM2180" s="12"/>
      <c r="AN2180" s="12"/>
      <c r="AO2180" s="12"/>
      <c r="AP2180" s="12"/>
      <c r="AQ2180" s="12"/>
      <c r="AR2180" s="12"/>
      <c r="AS2180" s="12"/>
      <c r="AT2180" s="12"/>
      <c r="AU2180" s="12"/>
      <c r="AV2180" s="12"/>
      <c r="AW2180" s="12"/>
      <c r="AX2180" s="12"/>
      <c r="AY2180" s="12"/>
      <c r="AZ2180" s="12"/>
      <c r="BA2180" s="12"/>
      <c r="BB2180" s="12"/>
      <c r="BC2180" s="12"/>
      <c r="BD2180" s="12"/>
      <c r="BE2180" s="12"/>
      <c r="BF2180" s="12"/>
      <c r="BG2180" s="12"/>
      <c r="BH2180" s="12"/>
      <c r="BI2180" s="12"/>
      <c r="BJ2180" s="13"/>
      <c r="BK2180" s="13"/>
      <c r="BL2180" s="13"/>
      <c r="BM2180" s="13"/>
      <c r="BN2180" s="13"/>
    </row>
    <row r="2181" spans="1:66" x14ac:dyDescent="0.25">
      <c r="A2181" s="10"/>
      <c r="B2181" s="10"/>
      <c r="C2181" s="10"/>
      <c r="D2181" s="18"/>
      <c r="E2181" s="10"/>
      <c r="F2181" s="10"/>
      <c r="G2181" s="10"/>
      <c r="H2181" s="10"/>
      <c r="I2181" s="10"/>
      <c r="J2181" s="10"/>
      <c r="K2181" s="11"/>
      <c r="L2181" s="11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2"/>
      <c r="AS2181" s="12"/>
      <c r="AT2181" s="12"/>
      <c r="AU2181" s="12"/>
      <c r="AV2181" s="12"/>
      <c r="AW2181" s="12"/>
      <c r="AX2181" s="12"/>
      <c r="AY2181" s="12"/>
      <c r="AZ2181" s="12"/>
      <c r="BA2181" s="12"/>
      <c r="BB2181" s="12"/>
      <c r="BC2181" s="12"/>
      <c r="BD2181" s="12"/>
      <c r="BE2181" s="12"/>
      <c r="BF2181" s="12"/>
      <c r="BG2181" s="12"/>
      <c r="BH2181" s="12"/>
      <c r="BI2181" s="12"/>
      <c r="BJ2181" s="13"/>
      <c r="BK2181" s="13"/>
      <c r="BL2181" s="13"/>
      <c r="BM2181" s="13"/>
      <c r="BN2181" s="13"/>
    </row>
    <row r="2182" spans="1:66" x14ac:dyDescent="0.25">
      <c r="A2182" s="10"/>
      <c r="B2182" s="10"/>
      <c r="C2182" s="10"/>
      <c r="D2182" s="18"/>
      <c r="E2182" s="10"/>
      <c r="F2182" s="10"/>
      <c r="G2182" s="10"/>
      <c r="H2182" s="10"/>
      <c r="I2182" s="10"/>
      <c r="J2182" s="10"/>
      <c r="K2182" s="11"/>
      <c r="L2182" s="11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12"/>
      <c r="AF2182" s="12"/>
      <c r="AG2182" s="12"/>
      <c r="AH2182" s="12"/>
      <c r="AI2182" s="12"/>
      <c r="AJ2182" s="12"/>
      <c r="AK2182" s="12"/>
      <c r="AL2182" s="12"/>
      <c r="AM2182" s="12"/>
      <c r="AN2182" s="12"/>
      <c r="AO2182" s="12"/>
      <c r="AP2182" s="12"/>
      <c r="AQ2182" s="12"/>
      <c r="AR2182" s="12"/>
      <c r="AS2182" s="12"/>
      <c r="AT2182" s="12"/>
      <c r="AU2182" s="12"/>
      <c r="AV2182" s="12"/>
      <c r="AW2182" s="12"/>
      <c r="AX2182" s="12"/>
      <c r="AY2182" s="12"/>
      <c r="AZ2182" s="12"/>
      <c r="BA2182" s="12"/>
      <c r="BB2182" s="12"/>
      <c r="BC2182" s="12"/>
      <c r="BD2182" s="12"/>
      <c r="BE2182" s="12"/>
      <c r="BF2182" s="12"/>
      <c r="BG2182" s="12"/>
      <c r="BH2182" s="12"/>
      <c r="BI2182" s="12"/>
      <c r="BJ2182" s="13"/>
      <c r="BK2182" s="13"/>
      <c r="BL2182" s="13"/>
      <c r="BM2182" s="13"/>
      <c r="BN2182" s="13"/>
    </row>
    <row r="2183" spans="1:66" x14ac:dyDescent="0.25">
      <c r="A2183" s="10"/>
      <c r="B2183" s="10"/>
      <c r="C2183" s="10"/>
      <c r="D2183" s="18"/>
      <c r="E2183" s="10"/>
      <c r="F2183" s="10"/>
      <c r="G2183" s="10"/>
      <c r="H2183" s="10"/>
      <c r="I2183" s="10"/>
      <c r="J2183" s="10"/>
      <c r="K2183" s="11"/>
      <c r="L2183" s="11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2"/>
      <c r="AS2183" s="12"/>
      <c r="AT2183" s="12"/>
      <c r="AU2183" s="12"/>
      <c r="AV2183" s="12"/>
      <c r="AW2183" s="12"/>
      <c r="AX2183" s="12"/>
      <c r="AY2183" s="12"/>
      <c r="AZ2183" s="12"/>
      <c r="BA2183" s="12"/>
      <c r="BB2183" s="12"/>
      <c r="BC2183" s="12"/>
      <c r="BD2183" s="12"/>
      <c r="BE2183" s="12"/>
      <c r="BF2183" s="12"/>
      <c r="BG2183" s="12"/>
      <c r="BH2183" s="12"/>
      <c r="BI2183" s="12"/>
      <c r="BJ2183" s="13"/>
      <c r="BK2183" s="13"/>
      <c r="BL2183" s="13"/>
      <c r="BM2183" s="13"/>
      <c r="BN2183" s="13"/>
    </row>
    <row r="2184" spans="1:66" x14ac:dyDescent="0.25">
      <c r="A2184" s="10"/>
      <c r="B2184" s="10"/>
      <c r="C2184" s="10"/>
      <c r="D2184" s="18"/>
      <c r="E2184" s="10"/>
      <c r="F2184" s="10"/>
      <c r="G2184" s="10"/>
      <c r="H2184" s="10"/>
      <c r="I2184" s="10"/>
      <c r="J2184" s="10"/>
      <c r="K2184" s="11"/>
      <c r="L2184" s="11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  <c r="AE2184" s="12"/>
      <c r="AF2184" s="12"/>
      <c r="AG2184" s="12"/>
      <c r="AH2184" s="12"/>
      <c r="AI2184" s="12"/>
      <c r="AJ2184" s="12"/>
      <c r="AK2184" s="12"/>
      <c r="AL2184" s="12"/>
      <c r="AM2184" s="12"/>
      <c r="AN2184" s="12"/>
      <c r="AO2184" s="12"/>
      <c r="AP2184" s="12"/>
      <c r="AQ2184" s="12"/>
      <c r="AR2184" s="12"/>
      <c r="AS2184" s="12"/>
      <c r="AT2184" s="12"/>
      <c r="AU2184" s="12"/>
      <c r="AV2184" s="12"/>
      <c r="AW2184" s="12"/>
      <c r="AX2184" s="12"/>
      <c r="AY2184" s="12"/>
      <c r="AZ2184" s="12"/>
      <c r="BA2184" s="12"/>
      <c r="BB2184" s="12"/>
      <c r="BC2184" s="12"/>
      <c r="BD2184" s="12"/>
      <c r="BE2184" s="12"/>
      <c r="BF2184" s="12"/>
      <c r="BG2184" s="12"/>
      <c r="BH2184" s="12"/>
      <c r="BI2184" s="12"/>
      <c r="BJ2184" s="13"/>
      <c r="BK2184" s="13"/>
      <c r="BL2184" s="13"/>
      <c r="BM2184" s="13"/>
      <c r="BN2184" s="13"/>
    </row>
    <row r="2185" spans="1:66" x14ac:dyDescent="0.25">
      <c r="A2185" s="10"/>
      <c r="B2185" s="10"/>
      <c r="C2185" s="10"/>
      <c r="D2185" s="18"/>
      <c r="E2185" s="10"/>
      <c r="F2185" s="10"/>
      <c r="G2185" s="10"/>
      <c r="H2185" s="10"/>
      <c r="I2185" s="10"/>
      <c r="J2185" s="10"/>
      <c r="K2185" s="11"/>
      <c r="L2185" s="11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2"/>
      <c r="AS2185" s="12"/>
      <c r="AT2185" s="12"/>
      <c r="AU2185" s="12"/>
      <c r="AV2185" s="12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12"/>
      <c r="BG2185" s="12"/>
      <c r="BH2185" s="12"/>
      <c r="BI2185" s="12"/>
      <c r="BJ2185" s="13"/>
      <c r="BK2185" s="13"/>
      <c r="BL2185" s="13"/>
      <c r="BM2185" s="13"/>
      <c r="BN2185" s="13"/>
    </row>
    <row r="2186" spans="1:66" x14ac:dyDescent="0.25">
      <c r="A2186" s="10"/>
      <c r="B2186" s="10"/>
      <c r="C2186" s="10"/>
      <c r="D2186" s="18"/>
      <c r="E2186" s="10"/>
      <c r="F2186" s="10"/>
      <c r="G2186" s="10"/>
      <c r="H2186" s="10"/>
      <c r="I2186" s="10"/>
      <c r="J2186" s="10"/>
      <c r="K2186" s="11"/>
      <c r="L2186" s="11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12"/>
      <c r="AK2186" s="12"/>
      <c r="AL2186" s="12"/>
      <c r="AM2186" s="12"/>
      <c r="AN2186" s="12"/>
      <c r="AO2186" s="12"/>
      <c r="AP2186" s="12"/>
      <c r="AQ2186" s="12"/>
      <c r="AR2186" s="12"/>
      <c r="AS2186" s="12"/>
      <c r="AT2186" s="12"/>
      <c r="AU2186" s="12"/>
      <c r="AV2186" s="12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12"/>
      <c r="BG2186" s="12"/>
      <c r="BH2186" s="12"/>
      <c r="BI2186" s="12"/>
      <c r="BJ2186" s="13"/>
      <c r="BK2186" s="13"/>
      <c r="BL2186" s="13"/>
      <c r="BM2186" s="13"/>
      <c r="BN2186" s="13"/>
    </row>
    <row r="2187" spans="1:66" x14ac:dyDescent="0.25">
      <c r="A2187" s="10"/>
      <c r="B2187" s="10"/>
      <c r="C2187" s="10"/>
      <c r="D2187" s="18"/>
      <c r="E2187" s="10"/>
      <c r="F2187" s="10"/>
      <c r="G2187" s="10"/>
      <c r="H2187" s="10"/>
      <c r="I2187" s="10"/>
      <c r="J2187" s="10"/>
      <c r="K2187" s="11"/>
      <c r="L2187" s="11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2"/>
      <c r="AS2187" s="12"/>
      <c r="AT2187" s="12"/>
      <c r="AU2187" s="12"/>
      <c r="AV2187" s="12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12"/>
      <c r="BG2187" s="12"/>
      <c r="BH2187" s="12"/>
      <c r="BI2187" s="12"/>
      <c r="BJ2187" s="13"/>
      <c r="BK2187" s="13"/>
      <c r="BL2187" s="13"/>
      <c r="BM2187" s="13"/>
      <c r="BN2187" s="13"/>
    </row>
    <row r="2188" spans="1:66" x14ac:dyDescent="0.25">
      <c r="A2188" s="10"/>
      <c r="B2188" s="10"/>
      <c r="C2188" s="10"/>
      <c r="D2188" s="18"/>
      <c r="E2188" s="10"/>
      <c r="F2188" s="10"/>
      <c r="G2188" s="10"/>
      <c r="H2188" s="10"/>
      <c r="I2188" s="10"/>
      <c r="J2188" s="10"/>
      <c r="K2188" s="11"/>
      <c r="L2188" s="11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12"/>
      <c r="AF2188" s="12"/>
      <c r="AG2188" s="12"/>
      <c r="AH2188" s="12"/>
      <c r="AI2188" s="12"/>
      <c r="AJ2188" s="12"/>
      <c r="AK2188" s="12"/>
      <c r="AL2188" s="12"/>
      <c r="AM2188" s="12"/>
      <c r="AN2188" s="12"/>
      <c r="AO2188" s="12"/>
      <c r="AP2188" s="12"/>
      <c r="AQ2188" s="12"/>
      <c r="AR2188" s="12"/>
      <c r="AS2188" s="12"/>
      <c r="AT2188" s="12"/>
      <c r="AU2188" s="12"/>
      <c r="AV2188" s="12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12"/>
      <c r="BG2188" s="12"/>
      <c r="BH2188" s="12"/>
      <c r="BI2188" s="12"/>
      <c r="BJ2188" s="13"/>
      <c r="BK2188" s="13"/>
      <c r="BL2188" s="13"/>
      <c r="BM2188" s="13"/>
      <c r="BN2188" s="13"/>
    </row>
    <row r="2189" spans="1:66" x14ac:dyDescent="0.25">
      <c r="A2189" s="10"/>
      <c r="B2189" s="10"/>
      <c r="C2189" s="10"/>
      <c r="D2189" s="18"/>
      <c r="E2189" s="10"/>
      <c r="F2189" s="10"/>
      <c r="G2189" s="10"/>
      <c r="H2189" s="10"/>
      <c r="I2189" s="10"/>
      <c r="J2189" s="10"/>
      <c r="K2189" s="11"/>
      <c r="L2189" s="11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2"/>
      <c r="AS2189" s="12"/>
      <c r="AT2189" s="12"/>
      <c r="AU2189" s="12"/>
      <c r="AV2189" s="12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12"/>
      <c r="BG2189" s="12"/>
      <c r="BH2189" s="12"/>
      <c r="BI2189" s="12"/>
      <c r="BJ2189" s="13"/>
      <c r="BK2189" s="13"/>
      <c r="BL2189" s="13"/>
      <c r="BM2189" s="13"/>
      <c r="BN2189" s="13"/>
    </row>
    <row r="2190" spans="1:66" x14ac:dyDescent="0.25">
      <c r="A2190" s="10"/>
      <c r="B2190" s="10"/>
      <c r="C2190" s="10"/>
      <c r="D2190" s="18"/>
      <c r="E2190" s="10"/>
      <c r="F2190" s="10"/>
      <c r="G2190" s="10"/>
      <c r="H2190" s="10"/>
      <c r="I2190" s="10"/>
      <c r="J2190" s="10"/>
      <c r="K2190" s="11"/>
      <c r="L2190" s="11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2"/>
      <c r="AF2190" s="12"/>
      <c r="AG2190" s="12"/>
      <c r="AH2190" s="12"/>
      <c r="AI2190" s="12"/>
      <c r="AJ2190" s="12"/>
      <c r="AK2190" s="12"/>
      <c r="AL2190" s="12"/>
      <c r="AM2190" s="12"/>
      <c r="AN2190" s="12"/>
      <c r="AO2190" s="12"/>
      <c r="AP2190" s="12"/>
      <c r="AQ2190" s="12"/>
      <c r="AR2190" s="12"/>
      <c r="AS2190" s="12"/>
      <c r="AT2190" s="12"/>
      <c r="AU2190" s="12"/>
      <c r="AV2190" s="12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12"/>
      <c r="BG2190" s="12"/>
      <c r="BH2190" s="12"/>
      <c r="BI2190" s="12"/>
      <c r="BJ2190" s="13"/>
      <c r="BK2190" s="13"/>
      <c r="BL2190" s="13"/>
      <c r="BM2190" s="13"/>
      <c r="BN2190" s="13"/>
    </row>
    <row r="2191" spans="1:66" x14ac:dyDescent="0.25">
      <c r="A2191" s="10"/>
      <c r="B2191" s="10"/>
      <c r="C2191" s="10"/>
      <c r="D2191" s="18"/>
      <c r="E2191" s="10"/>
      <c r="F2191" s="10"/>
      <c r="G2191" s="10"/>
      <c r="H2191" s="10"/>
      <c r="I2191" s="10"/>
      <c r="J2191" s="10"/>
      <c r="K2191" s="11"/>
      <c r="L2191" s="11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2"/>
      <c r="AS2191" s="12"/>
      <c r="AT2191" s="12"/>
      <c r="AU2191" s="12"/>
      <c r="AV2191" s="12"/>
      <c r="AW2191" s="12"/>
      <c r="AX2191" s="12"/>
      <c r="AY2191" s="12"/>
      <c r="AZ2191" s="12"/>
      <c r="BA2191" s="12"/>
      <c r="BB2191" s="12"/>
      <c r="BC2191" s="12"/>
      <c r="BD2191" s="12"/>
      <c r="BE2191" s="12"/>
      <c r="BF2191" s="12"/>
      <c r="BG2191" s="12"/>
      <c r="BH2191" s="12"/>
      <c r="BI2191" s="12"/>
      <c r="BJ2191" s="13"/>
      <c r="BK2191" s="13"/>
      <c r="BL2191" s="13"/>
      <c r="BM2191" s="13"/>
      <c r="BN2191" s="13"/>
    </row>
    <row r="2192" spans="1:66" x14ac:dyDescent="0.25">
      <c r="A2192" s="10"/>
      <c r="B2192" s="10"/>
      <c r="C2192" s="10"/>
      <c r="D2192" s="18"/>
      <c r="E2192" s="10"/>
      <c r="F2192" s="10"/>
      <c r="G2192" s="10"/>
      <c r="H2192" s="10"/>
      <c r="I2192" s="10"/>
      <c r="J2192" s="10"/>
      <c r="K2192" s="11"/>
      <c r="L2192" s="11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12"/>
      <c r="AK2192" s="12"/>
      <c r="AL2192" s="12"/>
      <c r="AM2192" s="12"/>
      <c r="AN2192" s="12"/>
      <c r="AO2192" s="12"/>
      <c r="AP2192" s="12"/>
      <c r="AQ2192" s="12"/>
      <c r="AR2192" s="12"/>
      <c r="AS2192" s="12"/>
      <c r="AT2192" s="12"/>
      <c r="AU2192" s="12"/>
      <c r="AV2192" s="12"/>
      <c r="AW2192" s="12"/>
      <c r="AX2192" s="12"/>
      <c r="AY2192" s="12"/>
      <c r="AZ2192" s="12"/>
      <c r="BA2192" s="12"/>
      <c r="BB2192" s="12"/>
      <c r="BC2192" s="12"/>
      <c r="BD2192" s="12"/>
      <c r="BE2192" s="12"/>
      <c r="BF2192" s="12"/>
      <c r="BG2192" s="12"/>
      <c r="BH2192" s="12"/>
      <c r="BI2192" s="12"/>
      <c r="BJ2192" s="13"/>
      <c r="BK2192" s="13"/>
      <c r="BL2192" s="13"/>
      <c r="BM2192" s="13"/>
      <c r="BN2192" s="13"/>
    </row>
    <row r="2193" spans="1:66" x14ac:dyDescent="0.25">
      <c r="A2193" s="10"/>
      <c r="B2193" s="10"/>
      <c r="C2193" s="10"/>
      <c r="D2193" s="18"/>
      <c r="E2193" s="10"/>
      <c r="F2193" s="10"/>
      <c r="G2193" s="10"/>
      <c r="H2193" s="10"/>
      <c r="I2193" s="10"/>
      <c r="J2193" s="10"/>
      <c r="K2193" s="11"/>
      <c r="L2193" s="11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2"/>
      <c r="AS2193" s="12"/>
      <c r="AT2193" s="12"/>
      <c r="AU2193" s="12"/>
      <c r="AV2193" s="12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12"/>
      <c r="BG2193" s="12"/>
      <c r="BH2193" s="12"/>
      <c r="BI2193" s="12"/>
      <c r="BJ2193" s="13"/>
      <c r="BK2193" s="13"/>
      <c r="BL2193" s="13"/>
      <c r="BM2193" s="13"/>
      <c r="BN2193" s="13"/>
    </row>
    <row r="2194" spans="1:66" x14ac:dyDescent="0.25">
      <c r="A2194" s="10"/>
      <c r="B2194" s="10"/>
      <c r="C2194" s="10"/>
      <c r="D2194" s="18"/>
      <c r="E2194" s="10"/>
      <c r="F2194" s="10"/>
      <c r="G2194" s="10"/>
      <c r="H2194" s="10"/>
      <c r="I2194" s="10"/>
      <c r="J2194" s="10"/>
      <c r="K2194" s="11"/>
      <c r="L2194" s="11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2"/>
      <c r="AF2194" s="12"/>
      <c r="AG2194" s="12"/>
      <c r="AH2194" s="12"/>
      <c r="AI2194" s="12"/>
      <c r="AJ2194" s="12"/>
      <c r="AK2194" s="12"/>
      <c r="AL2194" s="12"/>
      <c r="AM2194" s="12"/>
      <c r="AN2194" s="12"/>
      <c r="AO2194" s="12"/>
      <c r="AP2194" s="12"/>
      <c r="AQ2194" s="12"/>
      <c r="AR2194" s="12"/>
      <c r="AS2194" s="12"/>
      <c r="AT2194" s="12"/>
      <c r="AU2194" s="12"/>
      <c r="AV2194" s="12"/>
      <c r="AW2194" s="12"/>
      <c r="AX2194" s="12"/>
      <c r="AY2194" s="12"/>
      <c r="AZ2194" s="12"/>
      <c r="BA2194" s="12"/>
      <c r="BB2194" s="12"/>
      <c r="BC2194" s="12"/>
      <c r="BD2194" s="12"/>
      <c r="BE2194" s="12"/>
      <c r="BF2194" s="12"/>
      <c r="BG2194" s="12"/>
      <c r="BH2194" s="12"/>
      <c r="BI2194" s="12"/>
      <c r="BJ2194" s="13"/>
      <c r="BK2194" s="13"/>
      <c r="BL2194" s="13"/>
      <c r="BM2194" s="13"/>
      <c r="BN2194" s="13"/>
    </row>
    <row r="2195" spans="1:66" x14ac:dyDescent="0.25">
      <c r="A2195" s="10"/>
      <c r="B2195" s="10"/>
      <c r="C2195" s="10"/>
      <c r="D2195" s="18"/>
      <c r="E2195" s="10"/>
      <c r="F2195" s="10"/>
      <c r="G2195" s="10"/>
      <c r="H2195" s="10"/>
      <c r="I2195" s="10"/>
      <c r="J2195" s="10"/>
      <c r="K2195" s="11"/>
      <c r="L2195" s="11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2"/>
      <c r="AS2195" s="12"/>
      <c r="AT2195" s="12"/>
      <c r="AU2195" s="12"/>
      <c r="AV2195" s="12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12"/>
      <c r="BG2195" s="12"/>
      <c r="BH2195" s="12"/>
      <c r="BI2195" s="12"/>
      <c r="BJ2195" s="13"/>
      <c r="BK2195" s="13"/>
      <c r="BL2195" s="13"/>
      <c r="BM2195" s="13"/>
      <c r="BN2195" s="13"/>
    </row>
    <row r="2196" spans="1:66" x14ac:dyDescent="0.25">
      <c r="A2196" s="10"/>
      <c r="B2196" s="10"/>
      <c r="C2196" s="10"/>
      <c r="D2196" s="18"/>
      <c r="E2196" s="10"/>
      <c r="F2196" s="10"/>
      <c r="G2196" s="10"/>
      <c r="H2196" s="10"/>
      <c r="I2196" s="10"/>
      <c r="J2196" s="10"/>
      <c r="K2196" s="11"/>
      <c r="L2196" s="11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12"/>
      <c r="AP2196" s="12"/>
      <c r="AQ2196" s="12"/>
      <c r="AR2196" s="12"/>
      <c r="AS2196" s="12"/>
      <c r="AT2196" s="12"/>
      <c r="AU2196" s="12"/>
      <c r="AV2196" s="12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12"/>
      <c r="BG2196" s="12"/>
      <c r="BH2196" s="12"/>
      <c r="BI2196" s="12"/>
      <c r="BJ2196" s="13"/>
      <c r="BK2196" s="13"/>
      <c r="BL2196" s="13"/>
      <c r="BM2196" s="13"/>
      <c r="BN2196" s="13"/>
    </row>
    <row r="2197" spans="1:66" x14ac:dyDescent="0.25">
      <c r="A2197" s="10"/>
      <c r="B2197" s="10"/>
      <c r="C2197" s="10"/>
      <c r="D2197" s="18"/>
      <c r="E2197" s="10"/>
      <c r="F2197" s="10"/>
      <c r="G2197" s="10"/>
      <c r="H2197" s="10"/>
      <c r="I2197" s="10"/>
      <c r="J2197" s="10"/>
      <c r="K2197" s="11"/>
      <c r="L2197" s="11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2"/>
      <c r="AS2197" s="12"/>
      <c r="AT2197" s="12"/>
      <c r="AU2197" s="12"/>
      <c r="AV2197" s="12"/>
      <c r="AW2197" s="12"/>
      <c r="AX2197" s="12"/>
      <c r="AY2197" s="12"/>
      <c r="AZ2197" s="12"/>
      <c r="BA2197" s="12"/>
      <c r="BB2197" s="12"/>
      <c r="BC2197" s="12"/>
      <c r="BD2197" s="12"/>
      <c r="BE2197" s="12"/>
      <c r="BF2197" s="12"/>
      <c r="BG2197" s="12"/>
      <c r="BH2197" s="12"/>
      <c r="BI2197" s="12"/>
      <c r="BJ2197" s="13"/>
      <c r="BK2197" s="13"/>
      <c r="BL2197" s="13"/>
      <c r="BM2197" s="13"/>
      <c r="BN2197" s="13"/>
    </row>
    <row r="2198" spans="1:66" x14ac:dyDescent="0.25">
      <c r="A2198" s="10"/>
      <c r="B2198" s="10"/>
      <c r="C2198" s="10"/>
      <c r="D2198" s="18"/>
      <c r="E2198" s="10"/>
      <c r="F2198" s="10"/>
      <c r="G2198" s="10"/>
      <c r="H2198" s="10"/>
      <c r="I2198" s="10"/>
      <c r="J2198" s="10"/>
      <c r="K2198" s="11"/>
      <c r="L2198" s="11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  <c r="AE2198" s="12"/>
      <c r="AF2198" s="12"/>
      <c r="AG2198" s="12"/>
      <c r="AH2198" s="12"/>
      <c r="AI2198" s="12"/>
      <c r="AJ2198" s="12"/>
      <c r="AK2198" s="12"/>
      <c r="AL2198" s="12"/>
      <c r="AM2198" s="12"/>
      <c r="AN2198" s="12"/>
      <c r="AO2198" s="12"/>
      <c r="AP2198" s="12"/>
      <c r="AQ2198" s="12"/>
      <c r="AR2198" s="12"/>
      <c r="AS2198" s="12"/>
      <c r="AT2198" s="12"/>
      <c r="AU2198" s="12"/>
      <c r="AV2198" s="12"/>
      <c r="AW2198" s="12"/>
      <c r="AX2198" s="12"/>
      <c r="AY2198" s="12"/>
      <c r="AZ2198" s="12"/>
      <c r="BA2198" s="12"/>
      <c r="BB2198" s="12"/>
      <c r="BC2198" s="12"/>
      <c r="BD2198" s="12"/>
      <c r="BE2198" s="12"/>
      <c r="BF2198" s="12"/>
      <c r="BG2198" s="12"/>
      <c r="BH2198" s="12"/>
      <c r="BI2198" s="12"/>
      <c r="BJ2198" s="13"/>
      <c r="BK2198" s="13"/>
      <c r="BL2198" s="13"/>
      <c r="BM2198" s="13"/>
      <c r="BN2198" s="13"/>
    </row>
    <row r="2199" spans="1:66" x14ac:dyDescent="0.25">
      <c r="A2199" s="10"/>
      <c r="B2199" s="10"/>
      <c r="C2199" s="10"/>
      <c r="D2199" s="18"/>
      <c r="E2199" s="10"/>
      <c r="F2199" s="10"/>
      <c r="G2199" s="10"/>
      <c r="H2199" s="10"/>
      <c r="I2199" s="10"/>
      <c r="J2199" s="10"/>
      <c r="K2199" s="11"/>
      <c r="L2199" s="11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2"/>
      <c r="AS2199" s="12"/>
      <c r="AT2199" s="12"/>
      <c r="AU2199" s="12"/>
      <c r="AV2199" s="12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12"/>
      <c r="BG2199" s="12"/>
      <c r="BH2199" s="12"/>
      <c r="BI2199" s="12"/>
      <c r="BJ2199" s="13"/>
      <c r="BK2199" s="13"/>
      <c r="BL2199" s="13"/>
      <c r="BM2199" s="13"/>
      <c r="BN2199" s="13"/>
    </row>
    <row r="2200" spans="1:66" x14ac:dyDescent="0.25">
      <c r="A2200" s="10"/>
      <c r="B2200" s="10"/>
      <c r="C2200" s="10"/>
      <c r="D2200" s="18"/>
      <c r="E2200" s="10"/>
      <c r="F2200" s="10"/>
      <c r="G2200" s="10"/>
      <c r="H2200" s="10"/>
      <c r="I2200" s="10"/>
      <c r="J2200" s="10"/>
      <c r="K2200" s="11"/>
      <c r="L2200" s="11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/>
      <c r="AL2200" s="12"/>
      <c r="AM2200" s="12"/>
      <c r="AN2200" s="12"/>
      <c r="AO2200" s="12"/>
      <c r="AP2200" s="12"/>
      <c r="AQ2200" s="12"/>
      <c r="AR2200" s="12"/>
      <c r="AS2200" s="12"/>
      <c r="AT2200" s="12"/>
      <c r="AU2200" s="12"/>
      <c r="AV2200" s="12"/>
      <c r="AW2200" s="12"/>
      <c r="AX2200" s="12"/>
      <c r="AY2200" s="12"/>
      <c r="AZ2200" s="12"/>
      <c r="BA2200" s="12"/>
      <c r="BB2200" s="12"/>
      <c r="BC2200" s="12"/>
      <c r="BD2200" s="12"/>
      <c r="BE2200" s="12"/>
      <c r="BF2200" s="12"/>
      <c r="BG2200" s="12"/>
      <c r="BH2200" s="12"/>
      <c r="BI2200" s="12"/>
      <c r="BJ2200" s="13"/>
      <c r="BK2200" s="13"/>
      <c r="BL2200" s="13"/>
      <c r="BM2200" s="13"/>
      <c r="BN2200" s="13"/>
    </row>
    <row r="2201" spans="1:66" x14ac:dyDescent="0.25">
      <c r="A2201" s="10"/>
      <c r="B2201" s="10"/>
      <c r="C2201" s="10"/>
      <c r="D2201" s="18"/>
      <c r="E2201" s="10"/>
      <c r="F2201" s="10"/>
      <c r="G2201" s="10"/>
      <c r="H2201" s="10"/>
      <c r="I2201" s="10"/>
      <c r="J2201" s="10"/>
      <c r="K2201" s="11"/>
      <c r="L2201" s="11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2"/>
      <c r="AS2201" s="12"/>
      <c r="AT2201" s="12"/>
      <c r="AU2201" s="12"/>
      <c r="AV2201" s="12"/>
      <c r="AW2201" s="12"/>
      <c r="AX2201" s="12"/>
      <c r="AY2201" s="12"/>
      <c r="AZ2201" s="12"/>
      <c r="BA2201" s="12"/>
      <c r="BB2201" s="12"/>
      <c r="BC2201" s="12"/>
      <c r="BD2201" s="12"/>
      <c r="BE2201" s="12"/>
      <c r="BF2201" s="12"/>
      <c r="BG2201" s="12"/>
      <c r="BH2201" s="12"/>
      <c r="BI2201" s="12"/>
      <c r="BJ2201" s="13"/>
      <c r="BK2201" s="13"/>
      <c r="BL2201" s="13"/>
      <c r="BM2201" s="13"/>
      <c r="BN2201" s="13"/>
    </row>
    <row r="2202" spans="1:66" x14ac:dyDescent="0.25">
      <c r="A2202" s="10"/>
      <c r="B2202" s="10"/>
      <c r="C2202" s="10"/>
      <c r="D2202" s="18"/>
      <c r="E2202" s="10"/>
      <c r="F2202" s="10"/>
      <c r="G2202" s="10"/>
      <c r="H2202" s="10"/>
      <c r="I2202" s="10"/>
      <c r="J2202" s="10"/>
      <c r="K2202" s="11"/>
      <c r="L2202" s="11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  <c r="AE2202" s="12"/>
      <c r="AF2202" s="12"/>
      <c r="AG2202" s="12"/>
      <c r="AH2202" s="12"/>
      <c r="AI2202" s="12"/>
      <c r="AJ2202" s="12"/>
      <c r="AK2202" s="12"/>
      <c r="AL2202" s="12"/>
      <c r="AM2202" s="12"/>
      <c r="AN2202" s="12"/>
      <c r="AO2202" s="12"/>
      <c r="AP2202" s="12"/>
      <c r="AQ2202" s="12"/>
      <c r="AR2202" s="12"/>
      <c r="AS2202" s="12"/>
      <c r="AT2202" s="12"/>
      <c r="AU2202" s="12"/>
      <c r="AV2202" s="12"/>
      <c r="AW2202" s="12"/>
      <c r="AX2202" s="12"/>
      <c r="AY2202" s="12"/>
      <c r="AZ2202" s="12"/>
      <c r="BA2202" s="12"/>
      <c r="BB2202" s="12"/>
      <c r="BC2202" s="12"/>
      <c r="BD2202" s="12"/>
      <c r="BE2202" s="12"/>
      <c r="BF2202" s="12"/>
      <c r="BG2202" s="12"/>
      <c r="BH2202" s="12"/>
      <c r="BI2202" s="12"/>
      <c r="BJ2202" s="13"/>
      <c r="BK2202" s="13"/>
      <c r="BL2202" s="13"/>
      <c r="BM2202" s="13"/>
      <c r="BN2202" s="13"/>
    </row>
    <row r="2203" spans="1:66" x14ac:dyDescent="0.25">
      <c r="A2203" s="10"/>
      <c r="B2203" s="10"/>
      <c r="C2203" s="10"/>
      <c r="D2203" s="18"/>
      <c r="E2203" s="10"/>
      <c r="F2203" s="10"/>
      <c r="G2203" s="10"/>
      <c r="H2203" s="10"/>
      <c r="I2203" s="10"/>
      <c r="J2203" s="10"/>
      <c r="K2203" s="11"/>
      <c r="L2203" s="11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2"/>
      <c r="AS2203" s="12"/>
      <c r="AT2203" s="12"/>
      <c r="AU2203" s="12"/>
      <c r="AV2203" s="12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12"/>
      <c r="BG2203" s="12"/>
      <c r="BH2203" s="12"/>
      <c r="BI2203" s="12"/>
      <c r="BJ2203" s="13"/>
      <c r="BK2203" s="13"/>
      <c r="BL2203" s="13"/>
      <c r="BM2203" s="13"/>
      <c r="BN2203" s="13"/>
    </row>
    <row r="2204" spans="1:66" x14ac:dyDescent="0.25">
      <c r="A2204" s="10"/>
      <c r="B2204" s="10"/>
      <c r="C2204" s="10"/>
      <c r="D2204" s="18"/>
      <c r="E2204" s="10"/>
      <c r="F2204" s="10"/>
      <c r="G2204" s="10"/>
      <c r="H2204" s="10"/>
      <c r="I2204" s="10"/>
      <c r="J2204" s="10"/>
      <c r="K2204" s="11"/>
      <c r="L2204" s="11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  <c r="AE2204" s="12"/>
      <c r="AF2204" s="12"/>
      <c r="AG2204" s="12"/>
      <c r="AH2204" s="12"/>
      <c r="AI2204" s="12"/>
      <c r="AJ2204" s="12"/>
      <c r="AK2204" s="12"/>
      <c r="AL2204" s="12"/>
      <c r="AM2204" s="12"/>
      <c r="AN2204" s="12"/>
      <c r="AO2204" s="12"/>
      <c r="AP2204" s="12"/>
      <c r="AQ2204" s="12"/>
      <c r="AR2204" s="12"/>
      <c r="AS2204" s="12"/>
      <c r="AT2204" s="12"/>
      <c r="AU2204" s="12"/>
      <c r="AV2204" s="12"/>
      <c r="AW2204" s="12"/>
      <c r="AX2204" s="12"/>
      <c r="AY2204" s="12"/>
      <c r="AZ2204" s="12"/>
      <c r="BA2204" s="12"/>
      <c r="BB2204" s="12"/>
      <c r="BC2204" s="12"/>
      <c r="BD2204" s="12"/>
      <c r="BE2204" s="12"/>
      <c r="BF2204" s="12"/>
      <c r="BG2204" s="12"/>
      <c r="BH2204" s="12"/>
      <c r="BI2204" s="12"/>
      <c r="BJ2204" s="13"/>
      <c r="BK2204" s="13"/>
      <c r="BL2204" s="13"/>
      <c r="BM2204" s="13"/>
      <c r="BN2204" s="13"/>
    </row>
    <row r="2205" spans="1:66" x14ac:dyDescent="0.25">
      <c r="A2205" s="10"/>
      <c r="B2205" s="10"/>
      <c r="C2205" s="10"/>
      <c r="D2205" s="18"/>
      <c r="E2205" s="10"/>
      <c r="F2205" s="10"/>
      <c r="G2205" s="10"/>
      <c r="H2205" s="10"/>
      <c r="I2205" s="10"/>
      <c r="J2205" s="10"/>
      <c r="K2205" s="11"/>
      <c r="L2205" s="11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2"/>
      <c r="AS2205" s="12"/>
      <c r="AT2205" s="12"/>
      <c r="AU2205" s="12"/>
      <c r="AV2205" s="12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12"/>
      <c r="BG2205" s="12"/>
      <c r="BH2205" s="12"/>
      <c r="BI2205" s="12"/>
      <c r="BJ2205" s="13"/>
      <c r="BK2205" s="13"/>
      <c r="BL2205" s="13"/>
      <c r="BM2205" s="13"/>
      <c r="BN2205" s="13"/>
    </row>
    <row r="2206" spans="1:66" x14ac:dyDescent="0.25">
      <c r="A2206" s="10"/>
      <c r="B2206" s="10"/>
      <c r="C2206" s="10"/>
      <c r="D2206" s="18"/>
      <c r="E2206" s="10"/>
      <c r="F2206" s="10"/>
      <c r="G2206" s="10"/>
      <c r="H2206" s="10"/>
      <c r="I2206" s="10"/>
      <c r="J2206" s="10"/>
      <c r="K2206" s="11"/>
      <c r="L2206" s="11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  <c r="AE2206" s="12"/>
      <c r="AF2206" s="12"/>
      <c r="AG2206" s="12"/>
      <c r="AH2206" s="12"/>
      <c r="AI2206" s="12"/>
      <c r="AJ2206" s="12"/>
      <c r="AK2206" s="12"/>
      <c r="AL2206" s="12"/>
      <c r="AM2206" s="12"/>
      <c r="AN2206" s="12"/>
      <c r="AO2206" s="12"/>
      <c r="AP2206" s="12"/>
      <c r="AQ2206" s="12"/>
      <c r="AR2206" s="12"/>
      <c r="AS2206" s="12"/>
      <c r="AT2206" s="12"/>
      <c r="AU2206" s="12"/>
      <c r="AV2206" s="12"/>
      <c r="AW2206" s="12"/>
      <c r="AX2206" s="12"/>
      <c r="AY2206" s="12"/>
      <c r="AZ2206" s="12"/>
      <c r="BA2206" s="12"/>
      <c r="BB2206" s="12"/>
      <c r="BC2206" s="12"/>
      <c r="BD2206" s="12"/>
      <c r="BE2206" s="12"/>
      <c r="BF2206" s="12"/>
      <c r="BG2206" s="12"/>
      <c r="BH2206" s="12"/>
      <c r="BI2206" s="12"/>
      <c r="BJ2206" s="13"/>
      <c r="BK2206" s="13"/>
      <c r="BL2206" s="13"/>
      <c r="BM2206" s="13"/>
      <c r="BN2206" s="13"/>
    </row>
    <row r="2207" spans="1:66" x14ac:dyDescent="0.25">
      <c r="A2207" s="10"/>
      <c r="B2207" s="10"/>
      <c r="C2207" s="10"/>
      <c r="D2207" s="18"/>
      <c r="E2207" s="10"/>
      <c r="F2207" s="10"/>
      <c r="G2207" s="10"/>
      <c r="H2207" s="10"/>
      <c r="I2207" s="10"/>
      <c r="J2207" s="10"/>
      <c r="K2207" s="11"/>
      <c r="L2207" s="11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2"/>
      <c r="AS2207" s="12"/>
      <c r="AT2207" s="12"/>
      <c r="AU2207" s="12"/>
      <c r="AV2207" s="12"/>
      <c r="AW2207" s="12"/>
      <c r="AX2207" s="12"/>
      <c r="AY2207" s="12"/>
      <c r="AZ2207" s="12"/>
      <c r="BA2207" s="12"/>
      <c r="BB2207" s="12"/>
      <c r="BC2207" s="12"/>
      <c r="BD2207" s="12"/>
      <c r="BE2207" s="12"/>
      <c r="BF2207" s="12"/>
      <c r="BG2207" s="12"/>
      <c r="BH2207" s="12"/>
      <c r="BI2207" s="12"/>
      <c r="BJ2207" s="13"/>
      <c r="BK2207" s="13"/>
      <c r="BL2207" s="13"/>
      <c r="BM2207" s="13"/>
      <c r="BN2207" s="13"/>
    </row>
    <row r="2208" spans="1:66" x14ac:dyDescent="0.25">
      <c r="A2208" s="10"/>
      <c r="B2208" s="10"/>
      <c r="C2208" s="10"/>
      <c r="D2208" s="18"/>
      <c r="E2208" s="10"/>
      <c r="F2208" s="10"/>
      <c r="G2208" s="10"/>
      <c r="H2208" s="10"/>
      <c r="I2208" s="10"/>
      <c r="J2208" s="10"/>
      <c r="K2208" s="11"/>
      <c r="L2208" s="11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2"/>
      <c r="AF2208" s="12"/>
      <c r="AG2208" s="12"/>
      <c r="AH2208" s="12"/>
      <c r="AI2208" s="12"/>
      <c r="AJ2208" s="12"/>
      <c r="AK2208" s="12"/>
      <c r="AL2208" s="12"/>
      <c r="AM2208" s="12"/>
      <c r="AN2208" s="12"/>
      <c r="AO2208" s="12"/>
      <c r="AP2208" s="12"/>
      <c r="AQ2208" s="12"/>
      <c r="AR2208" s="12"/>
      <c r="AS2208" s="12"/>
      <c r="AT2208" s="12"/>
      <c r="AU2208" s="12"/>
      <c r="AV2208" s="12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12"/>
      <c r="BG2208" s="12"/>
      <c r="BH2208" s="12"/>
      <c r="BI2208" s="12"/>
      <c r="BJ2208" s="13"/>
      <c r="BK2208" s="13"/>
      <c r="BL2208" s="13"/>
      <c r="BM2208" s="13"/>
      <c r="BN2208" s="13"/>
    </row>
    <row r="2209" spans="1:66" x14ac:dyDescent="0.25">
      <c r="A2209" s="10"/>
      <c r="B2209" s="10"/>
      <c r="C2209" s="10"/>
      <c r="D2209" s="18"/>
      <c r="E2209" s="10"/>
      <c r="F2209" s="10"/>
      <c r="G2209" s="10"/>
      <c r="H2209" s="10"/>
      <c r="I2209" s="10"/>
      <c r="J2209" s="10"/>
      <c r="K2209" s="11"/>
      <c r="L2209" s="11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2"/>
      <c r="AS2209" s="12"/>
      <c r="AT2209" s="12"/>
      <c r="AU2209" s="12"/>
      <c r="AV2209" s="12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12"/>
      <c r="BG2209" s="12"/>
      <c r="BH2209" s="12"/>
      <c r="BI2209" s="12"/>
      <c r="BJ2209" s="13"/>
      <c r="BK2209" s="13"/>
      <c r="BL2209" s="13"/>
      <c r="BM2209" s="13"/>
      <c r="BN2209" s="13"/>
    </row>
    <row r="2210" spans="1:66" x14ac:dyDescent="0.25">
      <c r="A2210" s="10"/>
      <c r="B2210" s="10"/>
      <c r="C2210" s="10"/>
      <c r="D2210" s="18"/>
      <c r="E2210" s="10"/>
      <c r="F2210" s="10"/>
      <c r="G2210" s="10"/>
      <c r="H2210" s="10"/>
      <c r="I2210" s="10"/>
      <c r="J2210" s="10"/>
      <c r="K2210" s="11"/>
      <c r="L2210" s="11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2"/>
      <c r="AF2210" s="12"/>
      <c r="AG2210" s="12"/>
      <c r="AH2210" s="12"/>
      <c r="AI2210" s="12"/>
      <c r="AJ2210" s="12"/>
      <c r="AK2210" s="12"/>
      <c r="AL2210" s="12"/>
      <c r="AM2210" s="12"/>
      <c r="AN2210" s="12"/>
      <c r="AO2210" s="12"/>
      <c r="AP2210" s="12"/>
      <c r="AQ2210" s="12"/>
      <c r="AR2210" s="12"/>
      <c r="AS2210" s="12"/>
      <c r="AT2210" s="12"/>
      <c r="AU2210" s="12"/>
      <c r="AV2210" s="12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12"/>
      <c r="BG2210" s="12"/>
      <c r="BH2210" s="12"/>
      <c r="BI2210" s="12"/>
      <c r="BJ2210" s="13"/>
      <c r="BK2210" s="13"/>
      <c r="BL2210" s="13"/>
      <c r="BM2210" s="13"/>
      <c r="BN2210" s="13"/>
    </row>
    <row r="2211" spans="1:66" x14ac:dyDescent="0.25">
      <c r="A2211" s="10"/>
      <c r="B2211" s="10"/>
      <c r="C2211" s="10"/>
      <c r="D2211" s="18"/>
      <c r="E2211" s="10"/>
      <c r="F2211" s="10"/>
      <c r="G2211" s="10"/>
      <c r="H2211" s="10"/>
      <c r="I2211" s="10"/>
      <c r="J2211" s="10"/>
      <c r="K2211" s="11"/>
      <c r="L2211" s="11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2"/>
      <c r="AS2211" s="12"/>
      <c r="AT2211" s="12"/>
      <c r="AU2211" s="12"/>
      <c r="AV2211" s="12"/>
      <c r="AW2211" s="12"/>
      <c r="AX2211" s="12"/>
      <c r="AY2211" s="12"/>
      <c r="AZ2211" s="12"/>
      <c r="BA2211" s="12"/>
      <c r="BB2211" s="12"/>
      <c r="BC2211" s="12"/>
      <c r="BD2211" s="12"/>
      <c r="BE2211" s="12"/>
      <c r="BF2211" s="12"/>
      <c r="BG2211" s="12"/>
      <c r="BH2211" s="12"/>
      <c r="BI2211" s="12"/>
      <c r="BJ2211" s="13"/>
      <c r="BK2211" s="13"/>
      <c r="BL2211" s="13"/>
      <c r="BM2211" s="13"/>
      <c r="BN2211" s="13"/>
    </row>
    <row r="2212" spans="1:66" x14ac:dyDescent="0.25">
      <c r="A2212" s="10"/>
      <c r="B2212" s="10"/>
      <c r="C2212" s="10"/>
      <c r="D2212" s="18"/>
      <c r="E2212" s="10"/>
      <c r="F2212" s="10"/>
      <c r="G2212" s="10"/>
      <c r="H2212" s="10"/>
      <c r="I2212" s="10"/>
      <c r="J2212" s="10"/>
      <c r="K2212" s="11"/>
      <c r="L2212" s="11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2"/>
      <c r="AF2212" s="12"/>
      <c r="AG2212" s="12"/>
      <c r="AH2212" s="12"/>
      <c r="AI2212" s="12"/>
      <c r="AJ2212" s="12"/>
      <c r="AK2212" s="12"/>
      <c r="AL2212" s="12"/>
      <c r="AM2212" s="12"/>
      <c r="AN2212" s="12"/>
      <c r="AO2212" s="12"/>
      <c r="AP2212" s="12"/>
      <c r="AQ2212" s="12"/>
      <c r="AR2212" s="12"/>
      <c r="AS2212" s="12"/>
      <c r="AT2212" s="12"/>
      <c r="AU2212" s="12"/>
      <c r="AV2212" s="12"/>
      <c r="AW2212" s="12"/>
      <c r="AX2212" s="12"/>
      <c r="AY2212" s="12"/>
      <c r="AZ2212" s="12"/>
      <c r="BA2212" s="12"/>
      <c r="BB2212" s="12"/>
      <c r="BC2212" s="12"/>
      <c r="BD2212" s="12"/>
      <c r="BE2212" s="12"/>
      <c r="BF2212" s="12"/>
      <c r="BG2212" s="12"/>
      <c r="BH2212" s="12"/>
      <c r="BI2212" s="12"/>
      <c r="BJ2212" s="13"/>
      <c r="BK2212" s="13"/>
      <c r="BL2212" s="13"/>
      <c r="BM2212" s="13"/>
      <c r="BN2212" s="13"/>
    </row>
    <row r="2213" spans="1:66" x14ac:dyDescent="0.25">
      <c r="A2213" s="10"/>
      <c r="B2213" s="10"/>
      <c r="C2213" s="10"/>
      <c r="D2213" s="18"/>
      <c r="E2213" s="10"/>
      <c r="F2213" s="10"/>
      <c r="G2213" s="10"/>
      <c r="H2213" s="10"/>
      <c r="I2213" s="10"/>
      <c r="J2213" s="10"/>
      <c r="K2213" s="11"/>
      <c r="L2213" s="11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2"/>
      <c r="AS2213" s="12"/>
      <c r="AT2213" s="12"/>
      <c r="AU2213" s="12"/>
      <c r="AV2213" s="12"/>
      <c r="AW2213" s="12"/>
      <c r="AX2213" s="12"/>
      <c r="AY2213" s="12"/>
      <c r="AZ2213" s="12"/>
      <c r="BA2213" s="12"/>
      <c r="BB2213" s="12"/>
      <c r="BC2213" s="12"/>
      <c r="BD2213" s="12"/>
      <c r="BE2213" s="12"/>
      <c r="BF2213" s="12"/>
      <c r="BG2213" s="12"/>
      <c r="BH2213" s="12"/>
      <c r="BI2213" s="12"/>
      <c r="BJ2213" s="13"/>
      <c r="BK2213" s="13"/>
      <c r="BL2213" s="13"/>
      <c r="BM2213" s="13"/>
      <c r="BN2213" s="13"/>
    </row>
    <row r="2214" spans="1:66" x14ac:dyDescent="0.25">
      <c r="A2214" s="10"/>
      <c r="B2214" s="10"/>
      <c r="C2214" s="10"/>
      <c r="D2214" s="18"/>
      <c r="E2214" s="10"/>
      <c r="F2214" s="10"/>
      <c r="G2214" s="10"/>
      <c r="H2214" s="10"/>
      <c r="I2214" s="10"/>
      <c r="J2214" s="10"/>
      <c r="K2214" s="11"/>
      <c r="L2214" s="11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12"/>
      <c r="AF2214" s="12"/>
      <c r="AG2214" s="12"/>
      <c r="AH2214" s="12"/>
      <c r="AI2214" s="12"/>
      <c r="AJ2214" s="12"/>
      <c r="AK2214" s="12"/>
      <c r="AL2214" s="12"/>
      <c r="AM2214" s="12"/>
      <c r="AN2214" s="12"/>
      <c r="AO2214" s="12"/>
      <c r="AP2214" s="12"/>
      <c r="AQ2214" s="12"/>
      <c r="AR2214" s="12"/>
      <c r="AS2214" s="12"/>
      <c r="AT2214" s="12"/>
      <c r="AU2214" s="12"/>
      <c r="AV2214" s="12"/>
      <c r="AW2214" s="12"/>
      <c r="AX2214" s="12"/>
      <c r="AY2214" s="12"/>
      <c r="AZ2214" s="12"/>
      <c r="BA2214" s="12"/>
      <c r="BB2214" s="12"/>
      <c r="BC2214" s="12"/>
      <c r="BD2214" s="12"/>
      <c r="BE2214" s="12"/>
      <c r="BF2214" s="12"/>
      <c r="BG2214" s="12"/>
      <c r="BH2214" s="12"/>
      <c r="BI2214" s="12"/>
      <c r="BJ2214" s="13"/>
      <c r="BK2214" s="13"/>
      <c r="BL2214" s="13"/>
      <c r="BM2214" s="13"/>
      <c r="BN2214" s="13"/>
    </row>
    <row r="2215" spans="1:66" x14ac:dyDescent="0.25">
      <c r="A2215" s="10"/>
      <c r="B2215" s="10"/>
      <c r="C2215" s="10"/>
      <c r="D2215" s="18"/>
      <c r="E2215" s="10"/>
      <c r="F2215" s="10"/>
      <c r="G2215" s="10"/>
      <c r="H2215" s="10"/>
      <c r="I2215" s="10"/>
      <c r="J2215" s="10"/>
      <c r="K2215" s="11"/>
      <c r="L2215" s="11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2"/>
      <c r="AS2215" s="12"/>
      <c r="AT2215" s="12"/>
      <c r="AU2215" s="12"/>
      <c r="AV2215" s="12"/>
      <c r="AW2215" s="12"/>
      <c r="AX2215" s="12"/>
      <c r="AY2215" s="12"/>
      <c r="AZ2215" s="12"/>
      <c r="BA2215" s="12"/>
      <c r="BB2215" s="12"/>
      <c r="BC2215" s="12"/>
      <c r="BD2215" s="12"/>
      <c r="BE2215" s="12"/>
      <c r="BF2215" s="12"/>
      <c r="BG2215" s="12"/>
      <c r="BH2215" s="12"/>
      <c r="BI2215" s="12"/>
      <c r="BJ2215" s="13"/>
      <c r="BK2215" s="13"/>
      <c r="BL2215" s="13"/>
      <c r="BM2215" s="13"/>
      <c r="BN2215" s="13"/>
    </row>
    <row r="2216" spans="1:66" x14ac:dyDescent="0.25">
      <c r="A2216" s="10"/>
      <c r="B2216" s="10"/>
      <c r="C2216" s="10"/>
      <c r="D2216" s="18"/>
      <c r="E2216" s="10"/>
      <c r="F2216" s="10"/>
      <c r="G2216" s="10"/>
      <c r="H2216" s="10"/>
      <c r="I2216" s="10"/>
      <c r="J2216" s="10"/>
      <c r="K2216" s="11"/>
      <c r="L2216" s="11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12"/>
      <c r="AK2216" s="12"/>
      <c r="AL2216" s="12"/>
      <c r="AM2216" s="12"/>
      <c r="AN2216" s="12"/>
      <c r="AO2216" s="12"/>
      <c r="AP2216" s="12"/>
      <c r="AQ2216" s="12"/>
      <c r="AR2216" s="12"/>
      <c r="AS2216" s="12"/>
      <c r="AT2216" s="12"/>
      <c r="AU2216" s="12"/>
      <c r="AV2216" s="12"/>
      <c r="AW2216" s="12"/>
      <c r="AX2216" s="12"/>
      <c r="AY2216" s="12"/>
      <c r="AZ2216" s="12"/>
      <c r="BA2216" s="12"/>
      <c r="BB2216" s="12"/>
      <c r="BC2216" s="12"/>
      <c r="BD2216" s="12"/>
      <c r="BE2216" s="12"/>
      <c r="BF2216" s="12"/>
      <c r="BG2216" s="12"/>
      <c r="BH2216" s="12"/>
      <c r="BI2216" s="12"/>
      <c r="BJ2216" s="13"/>
      <c r="BK2216" s="13"/>
      <c r="BL2216" s="13"/>
      <c r="BM2216" s="13"/>
      <c r="BN2216" s="13"/>
    </row>
    <row r="2217" spans="1:66" x14ac:dyDescent="0.25">
      <c r="A2217" s="10"/>
      <c r="B2217" s="10"/>
      <c r="C2217" s="10"/>
      <c r="D2217" s="18"/>
      <c r="E2217" s="10"/>
      <c r="F2217" s="10"/>
      <c r="G2217" s="10"/>
      <c r="H2217" s="10"/>
      <c r="I2217" s="10"/>
      <c r="J2217" s="10"/>
      <c r="K2217" s="11"/>
      <c r="L2217" s="11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2"/>
      <c r="AS2217" s="12"/>
      <c r="AT2217" s="12"/>
      <c r="AU2217" s="12"/>
      <c r="AV2217" s="12"/>
      <c r="AW2217" s="12"/>
      <c r="AX2217" s="12"/>
      <c r="AY2217" s="12"/>
      <c r="AZ2217" s="12"/>
      <c r="BA2217" s="12"/>
      <c r="BB2217" s="12"/>
      <c r="BC2217" s="12"/>
      <c r="BD2217" s="12"/>
      <c r="BE2217" s="12"/>
      <c r="BF2217" s="12"/>
      <c r="BG2217" s="12"/>
      <c r="BH2217" s="12"/>
      <c r="BI2217" s="12"/>
      <c r="BJ2217" s="13"/>
      <c r="BK2217" s="13"/>
      <c r="BL2217" s="13"/>
      <c r="BM2217" s="13"/>
      <c r="BN2217" s="13"/>
    </row>
    <row r="2218" spans="1:66" x14ac:dyDescent="0.25">
      <c r="A2218" s="10"/>
      <c r="B2218" s="10"/>
      <c r="C2218" s="10"/>
      <c r="D2218" s="18"/>
      <c r="E2218" s="10"/>
      <c r="F2218" s="10"/>
      <c r="G2218" s="10"/>
      <c r="H2218" s="10"/>
      <c r="I2218" s="10"/>
      <c r="J2218" s="10"/>
      <c r="K2218" s="11"/>
      <c r="L2218" s="11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2"/>
      <c r="AF2218" s="12"/>
      <c r="AG2218" s="12"/>
      <c r="AH2218" s="12"/>
      <c r="AI2218" s="12"/>
      <c r="AJ2218" s="12"/>
      <c r="AK2218" s="12"/>
      <c r="AL2218" s="12"/>
      <c r="AM2218" s="12"/>
      <c r="AN2218" s="12"/>
      <c r="AO2218" s="12"/>
      <c r="AP2218" s="12"/>
      <c r="AQ2218" s="12"/>
      <c r="AR2218" s="12"/>
      <c r="AS2218" s="12"/>
      <c r="AT2218" s="12"/>
      <c r="AU2218" s="12"/>
      <c r="AV2218" s="12"/>
      <c r="AW2218" s="12"/>
      <c r="AX2218" s="12"/>
      <c r="AY2218" s="12"/>
      <c r="AZ2218" s="12"/>
      <c r="BA2218" s="12"/>
      <c r="BB2218" s="12"/>
      <c r="BC2218" s="12"/>
      <c r="BD2218" s="12"/>
      <c r="BE2218" s="12"/>
      <c r="BF2218" s="12"/>
      <c r="BG2218" s="12"/>
      <c r="BH2218" s="12"/>
      <c r="BI2218" s="12"/>
      <c r="BJ2218" s="13"/>
      <c r="BK2218" s="13"/>
      <c r="BL2218" s="13"/>
      <c r="BM2218" s="13"/>
      <c r="BN2218" s="13"/>
    </row>
    <row r="2219" spans="1:66" x14ac:dyDescent="0.25">
      <c r="A2219" s="10"/>
      <c r="B2219" s="10"/>
      <c r="C2219" s="10"/>
      <c r="D2219" s="18"/>
      <c r="E2219" s="10"/>
      <c r="F2219" s="10"/>
      <c r="G2219" s="10"/>
      <c r="H2219" s="10"/>
      <c r="I2219" s="10"/>
      <c r="J2219" s="10"/>
      <c r="K2219" s="11"/>
      <c r="L2219" s="11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2"/>
      <c r="AS2219" s="12"/>
      <c r="AT2219" s="12"/>
      <c r="AU2219" s="12"/>
      <c r="AV2219" s="12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12"/>
      <c r="BG2219" s="12"/>
      <c r="BH2219" s="12"/>
      <c r="BI2219" s="12"/>
      <c r="BJ2219" s="13"/>
      <c r="BK2219" s="13"/>
      <c r="BL2219" s="13"/>
      <c r="BM2219" s="13"/>
      <c r="BN2219" s="13"/>
    </row>
    <row r="2220" spans="1:66" x14ac:dyDescent="0.25">
      <c r="A2220" s="10"/>
      <c r="B2220" s="10"/>
      <c r="C2220" s="10"/>
      <c r="D2220" s="18"/>
      <c r="E2220" s="10"/>
      <c r="F2220" s="10"/>
      <c r="G2220" s="10"/>
      <c r="H2220" s="10"/>
      <c r="I2220" s="10"/>
      <c r="J2220" s="10"/>
      <c r="K2220" s="11"/>
      <c r="L2220" s="11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  <c r="AE2220" s="12"/>
      <c r="AF2220" s="12"/>
      <c r="AG2220" s="12"/>
      <c r="AH2220" s="12"/>
      <c r="AI2220" s="12"/>
      <c r="AJ2220" s="12"/>
      <c r="AK2220" s="12"/>
      <c r="AL2220" s="12"/>
      <c r="AM2220" s="12"/>
      <c r="AN2220" s="12"/>
      <c r="AO2220" s="12"/>
      <c r="AP2220" s="12"/>
      <c r="AQ2220" s="12"/>
      <c r="AR2220" s="12"/>
      <c r="AS2220" s="12"/>
      <c r="AT2220" s="12"/>
      <c r="AU2220" s="12"/>
      <c r="AV2220" s="12"/>
      <c r="AW2220" s="12"/>
      <c r="AX2220" s="12"/>
      <c r="AY2220" s="12"/>
      <c r="AZ2220" s="12"/>
      <c r="BA2220" s="12"/>
      <c r="BB2220" s="12"/>
      <c r="BC2220" s="12"/>
      <c r="BD2220" s="12"/>
      <c r="BE2220" s="12"/>
      <c r="BF2220" s="12"/>
      <c r="BG2220" s="12"/>
      <c r="BH2220" s="12"/>
      <c r="BI2220" s="12"/>
      <c r="BJ2220" s="13"/>
      <c r="BK2220" s="13"/>
      <c r="BL2220" s="13"/>
      <c r="BM2220" s="13"/>
      <c r="BN2220" s="13"/>
    </row>
    <row r="2221" spans="1:66" x14ac:dyDescent="0.25">
      <c r="A2221" s="10"/>
      <c r="B2221" s="10"/>
      <c r="C2221" s="10"/>
      <c r="D2221" s="18"/>
      <c r="E2221" s="10"/>
      <c r="F2221" s="10"/>
      <c r="G2221" s="10"/>
      <c r="H2221" s="10"/>
      <c r="I2221" s="10"/>
      <c r="J2221" s="10"/>
      <c r="K2221" s="11"/>
      <c r="L2221" s="11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2"/>
      <c r="AS2221" s="12"/>
      <c r="AT2221" s="12"/>
      <c r="AU2221" s="12"/>
      <c r="AV2221" s="12"/>
      <c r="AW2221" s="12"/>
      <c r="AX2221" s="12"/>
      <c r="AY2221" s="12"/>
      <c r="AZ2221" s="12"/>
      <c r="BA2221" s="12"/>
      <c r="BB2221" s="12"/>
      <c r="BC2221" s="12"/>
      <c r="BD2221" s="12"/>
      <c r="BE2221" s="12"/>
      <c r="BF2221" s="12"/>
      <c r="BG2221" s="12"/>
      <c r="BH2221" s="12"/>
      <c r="BI2221" s="12"/>
      <c r="BJ2221" s="13"/>
      <c r="BK2221" s="13"/>
      <c r="BL2221" s="13"/>
      <c r="BM2221" s="13"/>
      <c r="BN2221" s="13"/>
    </row>
    <row r="2222" spans="1:66" x14ac:dyDescent="0.25">
      <c r="A2222" s="10"/>
      <c r="B2222" s="10"/>
      <c r="C2222" s="10"/>
      <c r="D2222" s="18"/>
      <c r="E2222" s="10"/>
      <c r="F2222" s="10"/>
      <c r="G2222" s="10"/>
      <c r="H2222" s="10"/>
      <c r="I2222" s="10"/>
      <c r="J2222" s="10"/>
      <c r="K2222" s="11"/>
      <c r="L2222" s="11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12"/>
      <c r="AN2222" s="12"/>
      <c r="AO2222" s="12"/>
      <c r="AP2222" s="12"/>
      <c r="AQ2222" s="12"/>
      <c r="AR2222" s="12"/>
      <c r="AS2222" s="12"/>
      <c r="AT2222" s="12"/>
      <c r="AU2222" s="12"/>
      <c r="AV2222" s="12"/>
      <c r="AW2222" s="12"/>
      <c r="AX2222" s="12"/>
      <c r="AY2222" s="12"/>
      <c r="AZ2222" s="12"/>
      <c r="BA2222" s="12"/>
      <c r="BB2222" s="12"/>
      <c r="BC2222" s="12"/>
      <c r="BD2222" s="12"/>
      <c r="BE2222" s="12"/>
      <c r="BF2222" s="12"/>
      <c r="BG2222" s="12"/>
      <c r="BH2222" s="12"/>
      <c r="BI2222" s="12"/>
      <c r="BJ2222" s="13"/>
      <c r="BK2222" s="13"/>
      <c r="BL2222" s="13"/>
      <c r="BM2222" s="13"/>
      <c r="BN2222" s="13"/>
    </row>
    <row r="2223" spans="1:66" x14ac:dyDescent="0.25">
      <c r="A2223" s="10"/>
      <c r="B2223" s="10"/>
      <c r="C2223" s="10"/>
      <c r="D2223" s="18"/>
      <c r="E2223" s="10"/>
      <c r="F2223" s="10"/>
      <c r="G2223" s="10"/>
      <c r="H2223" s="10"/>
      <c r="I2223" s="10"/>
      <c r="J2223" s="10"/>
      <c r="K2223" s="11"/>
      <c r="L2223" s="11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2"/>
      <c r="AS2223" s="12"/>
      <c r="AT2223" s="12"/>
      <c r="AU2223" s="12"/>
      <c r="AV2223" s="12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12"/>
      <c r="BG2223" s="12"/>
      <c r="BH2223" s="12"/>
      <c r="BI2223" s="12"/>
      <c r="BJ2223" s="13"/>
      <c r="BK2223" s="13"/>
      <c r="BL2223" s="13"/>
      <c r="BM2223" s="13"/>
      <c r="BN2223" s="13"/>
    </row>
    <row r="2224" spans="1:66" s="14" customFormat="1" x14ac:dyDescent="0.25">
      <c r="A2224" s="10"/>
      <c r="B2224" s="10"/>
      <c r="C2224" s="10"/>
      <c r="D2224" s="18"/>
      <c r="E2224" s="10"/>
      <c r="F2224" s="10"/>
      <c r="G2224" s="10"/>
      <c r="H2224" s="10"/>
      <c r="I2224" s="10"/>
      <c r="J2224" s="10"/>
      <c r="K2224" s="11"/>
      <c r="L2224" s="11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12"/>
      <c r="AE2224" s="12"/>
      <c r="AF2224" s="12"/>
      <c r="AG2224" s="12"/>
      <c r="AH2224" s="12"/>
      <c r="AI2224" s="12"/>
      <c r="AJ2224" s="12"/>
      <c r="AK2224" s="12"/>
      <c r="AL2224" s="12"/>
      <c r="AM2224" s="12"/>
      <c r="AN2224" s="12"/>
      <c r="AO2224" s="12"/>
      <c r="AP2224" s="12"/>
      <c r="AQ2224" s="12"/>
      <c r="AR2224" s="12"/>
      <c r="AS2224" s="12"/>
      <c r="AT2224" s="12"/>
      <c r="AU2224" s="12"/>
      <c r="AV2224" s="12"/>
      <c r="AW2224" s="12"/>
      <c r="AX2224" s="12"/>
      <c r="AY2224" s="12"/>
      <c r="AZ2224" s="12"/>
      <c r="BA2224" s="12"/>
      <c r="BB2224" s="12"/>
      <c r="BC2224" s="12"/>
      <c r="BD2224" s="12"/>
      <c r="BE2224" s="12"/>
      <c r="BF2224" s="12"/>
      <c r="BG2224" s="12"/>
      <c r="BH2224" s="12"/>
      <c r="BI2224" s="12"/>
      <c r="BJ2224" s="13"/>
      <c r="BK2224" s="13"/>
      <c r="BL2224" s="13"/>
      <c r="BM2224" s="13"/>
      <c r="BN2224" s="13"/>
    </row>
    <row r="2225" spans="1:66" x14ac:dyDescent="0.25">
      <c r="A2225" s="10"/>
      <c r="B2225" s="10"/>
      <c r="C2225" s="10"/>
      <c r="D2225" s="18"/>
      <c r="E2225" s="10"/>
      <c r="F2225" s="10"/>
      <c r="G2225" s="10"/>
      <c r="H2225" s="10"/>
      <c r="I2225" s="10"/>
      <c r="J2225" s="10"/>
      <c r="K2225" s="11"/>
      <c r="L2225" s="11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2"/>
      <c r="AS2225" s="12"/>
      <c r="AT2225" s="12"/>
      <c r="AU2225" s="12"/>
      <c r="AV2225" s="12"/>
      <c r="AW2225" s="12"/>
      <c r="AX2225" s="12"/>
      <c r="AY2225" s="12"/>
      <c r="AZ2225" s="12"/>
      <c r="BA2225" s="12"/>
      <c r="BB2225" s="12"/>
      <c r="BC2225" s="12"/>
      <c r="BD2225" s="12"/>
      <c r="BE2225" s="12"/>
      <c r="BF2225" s="12"/>
      <c r="BG2225" s="12"/>
      <c r="BH2225" s="12"/>
      <c r="BI2225" s="12"/>
      <c r="BJ2225" s="13"/>
      <c r="BK2225" s="13"/>
      <c r="BL2225" s="13"/>
      <c r="BM2225" s="13"/>
      <c r="BN2225" s="13"/>
    </row>
    <row r="2226" spans="1:66" x14ac:dyDescent="0.25">
      <c r="A2226" s="10"/>
      <c r="B2226" s="10"/>
      <c r="C2226" s="10"/>
      <c r="D2226" s="18"/>
      <c r="E2226" s="10"/>
      <c r="F2226" s="10"/>
      <c r="G2226" s="10"/>
      <c r="H2226" s="10"/>
      <c r="I2226" s="10"/>
      <c r="J2226" s="10"/>
      <c r="K2226" s="11"/>
      <c r="L2226" s="11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12"/>
      <c r="AL2226" s="12"/>
      <c r="AM2226" s="12"/>
      <c r="AN2226" s="12"/>
      <c r="AO2226" s="12"/>
      <c r="AP2226" s="12"/>
      <c r="AQ2226" s="12"/>
      <c r="AR2226" s="12"/>
      <c r="AS2226" s="12"/>
      <c r="AT2226" s="12"/>
      <c r="AU2226" s="12"/>
      <c r="AV2226" s="12"/>
      <c r="AW2226" s="12"/>
      <c r="AX2226" s="12"/>
      <c r="AY2226" s="12"/>
      <c r="AZ2226" s="12"/>
      <c r="BA2226" s="12"/>
      <c r="BB2226" s="12"/>
      <c r="BC2226" s="12"/>
      <c r="BD2226" s="12"/>
      <c r="BE2226" s="12"/>
      <c r="BF2226" s="12"/>
      <c r="BG2226" s="12"/>
      <c r="BH2226" s="12"/>
      <c r="BI2226" s="12"/>
      <c r="BJ2226" s="13"/>
      <c r="BK2226" s="13"/>
      <c r="BL2226" s="13"/>
      <c r="BM2226" s="13"/>
      <c r="BN2226" s="13"/>
    </row>
    <row r="2227" spans="1:66" x14ac:dyDescent="0.25">
      <c r="A2227" s="10"/>
      <c r="B2227" s="10"/>
      <c r="C2227" s="10"/>
      <c r="D2227" s="18"/>
      <c r="E2227" s="10"/>
      <c r="F2227" s="10"/>
      <c r="G2227" s="10"/>
      <c r="H2227" s="10"/>
      <c r="I2227" s="10"/>
      <c r="J2227" s="10"/>
      <c r="K2227" s="11"/>
      <c r="L2227" s="11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2"/>
      <c r="AS2227" s="12"/>
      <c r="AT2227" s="12"/>
      <c r="AU2227" s="12"/>
      <c r="AV2227" s="12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12"/>
      <c r="BG2227" s="12"/>
      <c r="BH2227" s="12"/>
      <c r="BI2227" s="12"/>
      <c r="BJ2227" s="13"/>
      <c r="BK2227" s="13"/>
      <c r="BL2227" s="13"/>
      <c r="BM2227" s="13"/>
      <c r="BN2227" s="13"/>
    </row>
    <row r="2228" spans="1:66" x14ac:dyDescent="0.25">
      <c r="A2228" s="10"/>
      <c r="B2228" s="10"/>
      <c r="C2228" s="10"/>
      <c r="D2228" s="18"/>
      <c r="E2228" s="10"/>
      <c r="F2228" s="10"/>
      <c r="G2228" s="10"/>
      <c r="H2228" s="10"/>
      <c r="I2228" s="10"/>
      <c r="J2228" s="10"/>
      <c r="K2228" s="11"/>
      <c r="L2228" s="11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  <c r="AE2228" s="12"/>
      <c r="AF2228" s="12"/>
      <c r="AG2228" s="12"/>
      <c r="AH2228" s="12"/>
      <c r="AI2228" s="12"/>
      <c r="AJ2228" s="12"/>
      <c r="AK2228" s="12"/>
      <c r="AL2228" s="12"/>
      <c r="AM2228" s="12"/>
      <c r="AN2228" s="12"/>
      <c r="AO2228" s="12"/>
      <c r="AP2228" s="12"/>
      <c r="AQ2228" s="12"/>
      <c r="AR2228" s="12"/>
      <c r="AS2228" s="12"/>
      <c r="AT2228" s="12"/>
      <c r="AU2228" s="12"/>
      <c r="AV2228" s="12"/>
      <c r="AW2228" s="12"/>
      <c r="AX2228" s="12"/>
      <c r="AY2228" s="12"/>
      <c r="AZ2228" s="12"/>
      <c r="BA2228" s="12"/>
      <c r="BB2228" s="12"/>
      <c r="BC2228" s="12"/>
      <c r="BD2228" s="12"/>
      <c r="BE2228" s="12"/>
      <c r="BF2228" s="12"/>
      <c r="BG2228" s="12"/>
      <c r="BH2228" s="12"/>
      <c r="BI2228" s="12"/>
      <c r="BJ2228" s="13"/>
      <c r="BK2228" s="13"/>
      <c r="BL2228" s="13"/>
      <c r="BM2228" s="13"/>
      <c r="BN2228" s="13"/>
    </row>
    <row r="2229" spans="1:66" x14ac:dyDescent="0.25">
      <c r="A2229" s="10"/>
      <c r="B2229" s="10"/>
      <c r="C2229" s="10"/>
      <c r="D2229" s="18"/>
      <c r="E2229" s="10"/>
      <c r="F2229" s="10"/>
      <c r="G2229" s="10"/>
      <c r="H2229" s="10"/>
      <c r="I2229" s="10"/>
      <c r="J2229" s="10"/>
      <c r="K2229" s="11"/>
      <c r="L2229" s="11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2"/>
      <c r="AS2229" s="12"/>
      <c r="AT2229" s="12"/>
      <c r="AU2229" s="12"/>
      <c r="AV2229" s="12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12"/>
      <c r="BG2229" s="12"/>
      <c r="BH2229" s="12"/>
      <c r="BI2229" s="12"/>
      <c r="BJ2229" s="13"/>
      <c r="BK2229" s="13"/>
      <c r="BL2229" s="13"/>
      <c r="BM2229" s="13"/>
      <c r="BN2229" s="13"/>
    </row>
    <row r="2230" spans="1:66" x14ac:dyDescent="0.25">
      <c r="A2230" s="10"/>
      <c r="B2230" s="10"/>
      <c r="C2230" s="10"/>
      <c r="D2230" s="18"/>
      <c r="E2230" s="10"/>
      <c r="F2230" s="10"/>
      <c r="G2230" s="10"/>
      <c r="H2230" s="10"/>
      <c r="I2230" s="10"/>
      <c r="J2230" s="10"/>
      <c r="K2230" s="11"/>
      <c r="L2230" s="11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  <c r="AE2230" s="12"/>
      <c r="AF2230" s="12"/>
      <c r="AG2230" s="12"/>
      <c r="AH2230" s="12"/>
      <c r="AI2230" s="12"/>
      <c r="AJ2230" s="12"/>
      <c r="AK2230" s="12"/>
      <c r="AL2230" s="12"/>
      <c r="AM2230" s="12"/>
      <c r="AN2230" s="12"/>
      <c r="AO2230" s="12"/>
      <c r="AP2230" s="12"/>
      <c r="AQ2230" s="12"/>
      <c r="AR2230" s="12"/>
      <c r="AS2230" s="12"/>
      <c r="AT2230" s="12"/>
      <c r="AU2230" s="12"/>
      <c r="AV2230" s="12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12"/>
      <c r="BG2230" s="12"/>
      <c r="BH2230" s="12"/>
      <c r="BI2230" s="12"/>
      <c r="BJ2230" s="13"/>
      <c r="BK2230" s="13"/>
      <c r="BL2230" s="13"/>
      <c r="BM2230" s="13"/>
      <c r="BN2230" s="13"/>
    </row>
    <row r="2231" spans="1:66" x14ac:dyDescent="0.25">
      <c r="A2231" s="10"/>
      <c r="B2231" s="10"/>
      <c r="C2231" s="10"/>
      <c r="D2231" s="18"/>
      <c r="E2231" s="10"/>
      <c r="F2231" s="10"/>
      <c r="G2231" s="10"/>
      <c r="H2231" s="10"/>
      <c r="I2231" s="10"/>
      <c r="J2231" s="10"/>
      <c r="K2231" s="11"/>
      <c r="L2231" s="11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2"/>
      <c r="AS2231" s="12"/>
      <c r="AT2231" s="12"/>
      <c r="AU2231" s="12"/>
      <c r="AV2231" s="12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12"/>
      <c r="BG2231" s="12"/>
      <c r="BH2231" s="12"/>
      <c r="BI2231" s="12"/>
      <c r="BJ2231" s="13"/>
      <c r="BK2231" s="13"/>
      <c r="BL2231" s="13"/>
      <c r="BM2231" s="13"/>
      <c r="BN2231" s="13"/>
    </row>
    <row r="2232" spans="1:66" x14ac:dyDescent="0.25">
      <c r="A2232" s="10"/>
      <c r="B2232" s="10"/>
      <c r="C2232" s="10"/>
      <c r="D2232" s="18"/>
      <c r="E2232" s="10"/>
      <c r="F2232" s="10"/>
      <c r="G2232" s="10"/>
      <c r="H2232" s="10"/>
      <c r="I2232" s="10"/>
      <c r="J2232" s="10"/>
      <c r="K2232" s="11"/>
      <c r="L2232" s="11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  <c r="AE2232" s="12"/>
      <c r="AF2232" s="12"/>
      <c r="AG2232" s="12"/>
      <c r="AH2232" s="12"/>
      <c r="AI2232" s="12"/>
      <c r="AJ2232" s="12"/>
      <c r="AK2232" s="12"/>
      <c r="AL2232" s="12"/>
      <c r="AM2232" s="12"/>
      <c r="AN2232" s="12"/>
      <c r="AO2232" s="12"/>
      <c r="AP2232" s="12"/>
      <c r="AQ2232" s="12"/>
      <c r="AR2232" s="12"/>
      <c r="AS2232" s="12"/>
      <c r="AT2232" s="12"/>
      <c r="AU2232" s="12"/>
      <c r="AV2232" s="12"/>
      <c r="AW2232" s="12"/>
      <c r="AX2232" s="12"/>
      <c r="AY2232" s="12"/>
      <c r="AZ2232" s="12"/>
      <c r="BA2232" s="12"/>
      <c r="BB2232" s="12"/>
      <c r="BC2232" s="12"/>
      <c r="BD2232" s="12"/>
      <c r="BE2232" s="12"/>
      <c r="BF2232" s="12"/>
      <c r="BG2232" s="12"/>
      <c r="BH2232" s="12"/>
      <c r="BI2232" s="12"/>
      <c r="BJ2232" s="13"/>
      <c r="BK2232" s="13"/>
      <c r="BL2232" s="13"/>
      <c r="BM2232" s="13"/>
      <c r="BN2232" s="13"/>
    </row>
    <row r="2233" spans="1:66" x14ac:dyDescent="0.25">
      <c r="A2233" s="10"/>
      <c r="B2233" s="10"/>
      <c r="C2233" s="10"/>
      <c r="D2233" s="18"/>
      <c r="E2233" s="10"/>
      <c r="F2233" s="10"/>
      <c r="G2233" s="10"/>
      <c r="H2233" s="10"/>
      <c r="I2233" s="10"/>
      <c r="J2233" s="10"/>
      <c r="K2233" s="11"/>
      <c r="L2233" s="11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2"/>
      <c r="AS2233" s="12"/>
      <c r="AT2233" s="12"/>
      <c r="AU2233" s="12"/>
      <c r="AV2233" s="12"/>
      <c r="AW2233" s="12"/>
      <c r="AX2233" s="12"/>
      <c r="AY2233" s="12"/>
      <c r="AZ2233" s="12"/>
      <c r="BA2233" s="12"/>
      <c r="BB2233" s="12"/>
      <c r="BC2233" s="12"/>
      <c r="BD2233" s="12"/>
      <c r="BE2233" s="12"/>
      <c r="BF2233" s="12"/>
      <c r="BG2233" s="12"/>
      <c r="BH2233" s="12"/>
      <c r="BI2233" s="12"/>
      <c r="BJ2233" s="13"/>
      <c r="BK2233" s="13"/>
      <c r="BL2233" s="13"/>
      <c r="BM2233" s="13"/>
      <c r="BN2233" s="13"/>
    </row>
    <row r="2234" spans="1:66" x14ac:dyDescent="0.25">
      <c r="A2234" s="10"/>
      <c r="B2234" s="10"/>
      <c r="C2234" s="10"/>
      <c r="D2234" s="18"/>
      <c r="E2234" s="10"/>
      <c r="F2234" s="10"/>
      <c r="G2234" s="10"/>
      <c r="H2234" s="10"/>
      <c r="I2234" s="10"/>
      <c r="J2234" s="10"/>
      <c r="K2234" s="11"/>
      <c r="L2234" s="11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  <c r="AE2234" s="12"/>
      <c r="AF2234" s="12"/>
      <c r="AG2234" s="12"/>
      <c r="AH2234" s="12"/>
      <c r="AI2234" s="12"/>
      <c r="AJ2234" s="12"/>
      <c r="AK2234" s="12"/>
      <c r="AL2234" s="12"/>
      <c r="AM2234" s="12"/>
      <c r="AN2234" s="12"/>
      <c r="AO2234" s="12"/>
      <c r="AP2234" s="12"/>
      <c r="AQ2234" s="12"/>
      <c r="AR2234" s="12"/>
      <c r="AS2234" s="12"/>
      <c r="AT2234" s="12"/>
      <c r="AU2234" s="12"/>
      <c r="AV2234" s="12"/>
      <c r="AW2234" s="12"/>
      <c r="AX2234" s="12"/>
      <c r="AY2234" s="12"/>
      <c r="AZ2234" s="12"/>
      <c r="BA2234" s="12"/>
      <c r="BB2234" s="12"/>
      <c r="BC2234" s="12"/>
      <c r="BD2234" s="12"/>
      <c r="BE2234" s="12"/>
      <c r="BF2234" s="12"/>
      <c r="BG2234" s="12"/>
      <c r="BH2234" s="12"/>
      <c r="BI2234" s="12"/>
      <c r="BJ2234" s="13"/>
      <c r="BK2234" s="13"/>
      <c r="BL2234" s="13"/>
      <c r="BM2234" s="13"/>
      <c r="BN2234" s="13"/>
    </row>
    <row r="2235" spans="1:66" x14ac:dyDescent="0.25">
      <c r="A2235" s="10"/>
      <c r="B2235" s="10"/>
      <c r="C2235" s="10"/>
      <c r="D2235" s="18"/>
      <c r="E2235" s="10"/>
      <c r="F2235" s="10"/>
      <c r="G2235" s="10"/>
      <c r="H2235" s="10"/>
      <c r="I2235" s="10"/>
      <c r="J2235" s="10"/>
      <c r="K2235" s="11"/>
      <c r="L2235" s="11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2"/>
      <c r="AS2235" s="12"/>
      <c r="AT2235" s="12"/>
      <c r="AU2235" s="12"/>
      <c r="AV2235" s="12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12"/>
      <c r="BG2235" s="12"/>
      <c r="BH2235" s="12"/>
      <c r="BI2235" s="12"/>
      <c r="BJ2235" s="13"/>
      <c r="BK2235" s="13"/>
      <c r="BL2235" s="13"/>
      <c r="BM2235" s="13"/>
      <c r="BN2235" s="13"/>
    </row>
    <row r="2236" spans="1:66" x14ac:dyDescent="0.25">
      <c r="A2236" s="10"/>
      <c r="B2236" s="10"/>
      <c r="C2236" s="10"/>
      <c r="D2236" s="18"/>
      <c r="E2236" s="10"/>
      <c r="F2236" s="10"/>
      <c r="G2236" s="10"/>
      <c r="H2236" s="10"/>
      <c r="I2236" s="10"/>
      <c r="J2236" s="10"/>
      <c r="K2236" s="11"/>
      <c r="L2236" s="11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12"/>
      <c r="AO2236" s="12"/>
      <c r="AP2236" s="12"/>
      <c r="AQ2236" s="12"/>
      <c r="AR2236" s="12"/>
      <c r="AS2236" s="12"/>
      <c r="AT2236" s="12"/>
      <c r="AU2236" s="12"/>
      <c r="AV2236" s="12"/>
      <c r="AW2236" s="12"/>
      <c r="AX2236" s="12"/>
      <c r="AY2236" s="12"/>
      <c r="AZ2236" s="12"/>
      <c r="BA2236" s="12"/>
      <c r="BB2236" s="12"/>
      <c r="BC2236" s="12"/>
      <c r="BD2236" s="12"/>
      <c r="BE2236" s="12"/>
      <c r="BF2236" s="12"/>
      <c r="BG2236" s="12"/>
      <c r="BH2236" s="12"/>
      <c r="BI2236" s="12"/>
      <c r="BJ2236" s="13"/>
      <c r="BK2236" s="13"/>
      <c r="BL2236" s="13"/>
      <c r="BM2236" s="13"/>
      <c r="BN2236" s="13"/>
    </row>
    <row r="2237" spans="1:66" x14ac:dyDescent="0.25">
      <c r="A2237" s="10"/>
      <c r="B2237" s="10"/>
      <c r="C2237" s="10"/>
      <c r="D2237" s="18"/>
      <c r="E2237" s="10"/>
      <c r="F2237" s="10"/>
      <c r="G2237" s="10"/>
      <c r="H2237" s="10"/>
      <c r="I2237" s="10"/>
      <c r="J2237" s="10"/>
      <c r="K2237" s="11"/>
      <c r="L2237" s="11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2"/>
      <c r="AS2237" s="12"/>
      <c r="AT2237" s="12"/>
      <c r="AU2237" s="12"/>
      <c r="AV2237" s="12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12"/>
      <c r="BG2237" s="12"/>
      <c r="BH2237" s="12"/>
      <c r="BI2237" s="12"/>
      <c r="BJ2237" s="13"/>
      <c r="BK2237" s="13"/>
      <c r="BL2237" s="13"/>
      <c r="BM2237" s="13"/>
      <c r="BN2237" s="13"/>
    </row>
    <row r="2238" spans="1:66" x14ac:dyDescent="0.25">
      <c r="A2238" s="10"/>
      <c r="B2238" s="10"/>
      <c r="C2238" s="10"/>
      <c r="D2238" s="18"/>
      <c r="E2238" s="10"/>
      <c r="F2238" s="10"/>
      <c r="G2238" s="10"/>
      <c r="H2238" s="10"/>
      <c r="I2238" s="10"/>
      <c r="J2238" s="10"/>
      <c r="K2238" s="11"/>
      <c r="L2238" s="11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/>
      <c r="AH2238" s="12"/>
      <c r="AI2238" s="12"/>
      <c r="AJ2238" s="12"/>
      <c r="AK2238" s="12"/>
      <c r="AL2238" s="12"/>
      <c r="AM2238" s="12"/>
      <c r="AN2238" s="12"/>
      <c r="AO2238" s="12"/>
      <c r="AP2238" s="12"/>
      <c r="AQ2238" s="12"/>
      <c r="AR2238" s="12"/>
      <c r="AS2238" s="12"/>
      <c r="AT2238" s="12"/>
      <c r="AU2238" s="12"/>
      <c r="AV2238" s="12"/>
      <c r="AW2238" s="12"/>
      <c r="AX2238" s="12"/>
      <c r="AY2238" s="12"/>
      <c r="AZ2238" s="12"/>
      <c r="BA2238" s="12"/>
      <c r="BB2238" s="12"/>
      <c r="BC2238" s="12"/>
      <c r="BD2238" s="12"/>
      <c r="BE2238" s="12"/>
      <c r="BF2238" s="12"/>
      <c r="BG2238" s="12"/>
      <c r="BH2238" s="12"/>
      <c r="BI2238" s="12"/>
      <c r="BJ2238" s="13"/>
      <c r="BK2238" s="13"/>
      <c r="BL2238" s="13"/>
      <c r="BM2238" s="13"/>
      <c r="BN2238" s="13"/>
    </row>
    <row r="2239" spans="1:66" x14ac:dyDescent="0.25">
      <c r="A2239" s="10"/>
      <c r="B2239" s="10"/>
      <c r="C2239" s="10"/>
      <c r="D2239" s="18"/>
      <c r="E2239" s="10"/>
      <c r="F2239" s="10"/>
      <c r="G2239" s="10"/>
      <c r="H2239" s="10"/>
      <c r="I2239" s="10"/>
      <c r="J2239" s="10"/>
      <c r="K2239" s="11"/>
      <c r="L2239" s="11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2"/>
      <c r="AS2239" s="12"/>
      <c r="AT2239" s="12"/>
      <c r="AU2239" s="12"/>
      <c r="AV2239" s="12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12"/>
      <c r="BG2239" s="12"/>
      <c r="BH2239" s="12"/>
      <c r="BI2239" s="12"/>
      <c r="BJ2239" s="13"/>
      <c r="BK2239" s="13"/>
      <c r="BL2239" s="13"/>
      <c r="BM2239" s="13"/>
      <c r="BN2239" s="13"/>
    </row>
    <row r="2240" spans="1:66" x14ac:dyDescent="0.25">
      <c r="A2240" s="10"/>
      <c r="B2240" s="10"/>
      <c r="C2240" s="10"/>
      <c r="D2240" s="18"/>
      <c r="E2240" s="10"/>
      <c r="F2240" s="10"/>
      <c r="G2240" s="10"/>
      <c r="H2240" s="10"/>
      <c r="I2240" s="10"/>
      <c r="J2240" s="10"/>
      <c r="K2240" s="11"/>
      <c r="L2240" s="11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  <c r="AE2240" s="12"/>
      <c r="AF2240" s="12"/>
      <c r="AG2240" s="12"/>
      <c r="AH2240" s="12"/>
      <c r="AI2240" s="12"/>
      <c r="AJ2240" s="12"/>
      <c r="AK2240" s="12"/>
      <c r="AL2240" s="12"/>
      <c r="AM2240" s="12"/>
      <c r="AN2240" s="12"/>
      <c r="AO2240" s="12"/>
      <c r="AP2240" s="12"/>
      <c r="AQ2240" s="12"/>
      <c r="AR2240" s="12"/>
      <c r="AS2240" s="12"/>
      <c r="AT2240" s="12"/>
      <c r="AU2240" s="12"/>
      <c r="AV2240" s="12"/>
      <c r="AW2240" s="12"/>
      <c r="AX2240" s="12"/>
      <c r="AY2240" s="12"/>
      <c r="AZ2240" s="12"/>
      <c r="BA2240" s="12"/>
      <c r="BB2240" s="12"/>
      <c r="BC2240" s="12"/>
      <c r="BD2240" s="12"/>
      <c r="BE2240" s="12"/>
      <c r="BF2240" s="12"/>
      <c r="BG2240" s="12"/>
      <c r="BH2240" s="12"/>
      <c r="BI2240" s="12"/>
      <c r="BJ2240" s="13"/>
      <c r="BK2240" s="13"/>
      <c r="BL2240" s="13"/>
      <c r="BM2240" s="13"/>
      <c r="BN2240" s="13"/>
    </row>
    <row r="2241" spans="1:66" x14ac:dyDescent="0.25">
      <c r="A2241" s="10"/>
      <c r="B2241" s="10"/>
      <c r="C2241" s="10"/>
      <c r="D2241" s="18"/>
      <c r="E2241" s="10"/>
      <c r="F2241" s="10"/>
      <c r="G2241" s="10"/>
      <c r="H2241" s="10"/>
      <c r="I2241" s="10"/>
      <c r="J2241" s="10"/>
      <c r="K2241" s="11"/>
      <c r="L2241" s="11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2"/>
      <c r="AS2241" s="12"/>
      <c r="AT2241" s="12"/>
      <c r="AU2241" s="12"/>
      <c r="AV2241" s="12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12"/>
      <c r="BG2241" s="12"/>
      <c r="BH2241" s="12"/>
      <c r="BI2241" s="12"/>
      <c r="BJ2241" s="13"/>
      <c r="BK2241" s="13"/>
      <c r="BL2241" s="13"/>
      <c r="BM2241" s="13"/>
      <c r="BN2241" s="13"/>
    </row>
    <row r="2242" spans="1:66" x14ac:dyDescent="0.25">
      <c r="A2242" s="10"/>
      <c r="B2242" s="10"/>
      <c r="C2242" s="10"/>
      <c r="D2242" s="18"/>
      <c r="E2242" s="10"/>
      <c r="F2242" s="10"/>
      <c r="G2242" s="10"/>
      <c r="H2242" s="10"/>
      <c r="I2242" s="10"/>
      <c r="J2242" s="10"/>
      <c r="K2242" s="11"/>
      <c r="L2242" s="11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  <c r="AM2242" s="12"/>
      <c r="AN2242" s="12"/>
      <c r="AO2242" s="12"/>
      <c r="AP2242" s="12"/>
      <c r="AQ2242" s="12"/>
      <c r="AR2242" s="12"/>
      <c r="AS2242" s="12"/>
      <c r="AT2242" s="12"/>
      <c r="AU2242" s="12"/>
      <c r="AV2242" s="12"/>
      <c r="AW2242" s="12"/>
      <c r="AX2242" s="12"/>
      <c r="AY2242" s="12"/>
      <c r="AZ2242" s="12"/>
      <c r="BA2242" s="12"/>
      <c r="BB2242" s="12"/>
      <c r="BC2242" s="12"/>
      <c r="BD2242" s="12"/>
      <c r="BE2242" s="12"/>
      <c r="BF2242" s="12"/>
      <c r="BG2242" s="12"/>
      <c r="BH2242" s="12"/>
      <c r="BI2242" s="12"/>
      <c r="BJ2242" s="13"/>
      <c r="BK2242" s="13"/>
      <c r="BL2242" s="13"/>
      <c r="BM2242" s="13"/>
      <c r="BN2242" s="13"/>
    </row>
    <row r="2243" spans="1:66" x14ac:dyDescent="0.25">
      <c r="A2243" s="10"/>
      <c r="B2243" s="10"/>
      <c r="C2243" s="10"/>
      <c r="D2243" s="18"/>
      <c r="E2243" s="10"/>
      <c r="F2243" s="10"/>
      <c r="G2243" s="10"/>
      <c r="H2243" s="10"/>
      <c r="I2243" s="10"/>
      <c r="J2243" s="10"/>
      <c r="K2243" s="11"/>
      <c r="L2243" s="11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2"/>
      <c r="AS2243" s="12"/>
      <c r="AT2243" s="12"/>
      <c r="AU2243" s="12"/>
      <c r="AV2243" s="12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12"/>
      <c r="BG2243" s="12"/>
      <c r="BH2243" s="12"/>
      <c r="BI2243" s="12"/>
      <c r="BJ2243" s="13"/>
      <c r="BK2243" s="13"/>
      <c r="BL2243" s="13"/>
      <c r="BM2243" s="13"/>
      <c r="BN2243" s="13"/>
    </row>
    <row r="2244" spans="1:66" x14ac:dyDescent="0.25">
      <c r="A2244" s="10"/>
      <c r="B2244" s="10"/>
      <c r="C2244" s="10"/>
      <c r="D2244" s="18"/>
      <c r="E2244" s="10"/>
      <c r="F2244" s="10"/>
      <c r="G2244" s="10"/>
      <c r="H2244" s="10"/>
      <c r="I2244" s="10"/>
      <c r="J2244" s="10"/>
      <c r="K2244" s="11"/>
      <c r="L2244" s="11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  <c r="AE2244" s="12"/>
      <c r="AF2244" s="12"/>
      <c r="AG2244" s="12"/>
      <c r="AH2244" s="12"/>
      <c r="AI2244" s="12"/>
      <c r="AJ2244" s="12"/>
      <c r="AK2244" s="12"/>
      <c r="AL2244" s="12"/>
      <c r="AM2244" s="12"/>
      <c r="AN2244" s="12"/>
      <c r="AO2244" s="12"/>
      <c r="AP2244" s="12"/>
      <c r="AQ2244" s="12"/>
      <c r="AR2244" s="12"/>
      <c r="AS2244" s="12"/>
      <c r="AT2244" s="12"/>
      <c r="AU2244" s="12"/>
      <c r="AV2244" s="12"/>
      <c r="AW2244" s="12"/>
      <c r="AX2244" s="12"/>
      <c r="AY2244" s="12"/>
      <c r="AZ2244" s="12"/>
      <c r="BA2244" s="12"/>
      <c r="BB2244" s="12"/>
      <c r="BC2244" s="12"/>
      <c r="BD2244" s="12"/>
      <c r="BE2244" s="12"/>
      <c r="BF2244" s="12"/>
      <c r="BG2244" s="12"/>
      <c r="BH2244" s="12"/>
      <c r="BI2244" s="12"/>
      <c r="BJ2244" s="13"/>
      <c r="BK2244" s="13"/>
      <c r="BL2244" s="13"/>
      <c r="BM2244" s="13"/>
      <c r="BN2244" s="13"/>
    </row>
    <row r="2245" spans="1:66" x14ac:dyDescent="0.25">
      <c r="A2245" s="10"/>
      <c r="B2245" s="10"/>
      <c r="C2245" s="10"/>
      <c r="D2245" s="18"/>
      <c r="E2245" s="10"/>
      <c r="F2245" s="10"/>
      <c r="G2245" s="10"/>
      <c r="H2245" s="10"/>
      <c r="I2245" s="10"/>
      <c r="J2245" s="10"/>
      <c r="K2245" s="11"/>
      <c r="L2245" s="11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2"/>
      <c r="AS2245" s="12"/>
      <c r="AT2245" s="12"/>
      <c r="AU2245" s="12"/>
      <c r="AV2245" s="12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12"/>
      <c r="BG2245" s="12"/>
      <c r="BH2245" s="12"/>
      <c r="BI2245" s="12"/>
      <c r="BJ2245" s="13"/>
      <c r="BK2245" s="13"/>
      <c r="BL2245" s="13"/>
      <c r="BM2245" s="13"/>
      <c r="BN2245" s="13"/>
    </row>
    <row r="2246" spans="1:66" x14ac:dyDescent="0.25">
      <c r="A2246" s="10"/>
      <c r="B2246" s="10"/>
      <c r="C2246" s="10"/>
      <c r="D2246" s="18"/>
      <c r="E2246" s="10"/>
      <c r="F2246" s="10"/>
      <c r="G2246" s="10"/>
      <c r="H2246" s="10"/>
      <c r="I2246" s="10"/>
      <c r="J2246" s="10"/>
      <c r="K2246" s="11"/>
      <c r="L2246" s="11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  <c r="AE2246" s="12"/>
      <c r="AF2246" s="12"/>
      <c r="AG2246" s="12"/>
      <c r="AH2246" s="12"/>
      <c r="AI2246" s="12"/>
      <c r="AJ2246" s="12"/>
      <c r="AK2246" s="12"/>
      <c r="AL2246" s="12"/>
      <c r="AM2246" s="12"/>
      <c r="AN2246" s="12"/>
      <c r="AO2246" s="12"/>
      <c r="AP2246" s="12"/>
      <c r="AQ2246" s="12"/>
      <c r="AR2246" s="12"/>
      <c r="AS2246" s="12"/>
      <c r="AT2246" s="12"/>
      <c r="AU2246" s="12"/>
      <c r="AV2246" s="12"/>
      <c r="AW2246" s="12"/>
      <c r="AX2246" s="12"/>
      <c r="AY2246" s="12"/>
      <c r="AZ2246" s="12"/>
      <c r="BA2246" s="12"/>
      <c r="BB2246" s="12"/>
      <c r="BC2246" s="12"/>
      <c r="BD2246" s="12"/>
      <c r="BE2246" s="12"/>
      <c r="BF2246" s="12"/>
      <c r="BG2246" s="12"/>
      <c r="BH2246" s="12"/>
      <c r="BI2246" s="12"/>
      <c r="BJ2246" s="13"/>
      <c r="BK2246" s="13"/>
      <c r="BL2246" s="13"/>
      <c r="BM2246" s="13"/>
      <c r="BN2246" s="13"/>
    </row>
    <row r="2247" spans="1:66" x14ac:dyDescent="0.25">
      <c r="A2247" s="10"/>
      <c r="B2247" s="10"/>
      <c r="C2247" s="10"/>
      <c r="D2247" s="18"/>
      <c r="E2247" s="10"/>
      <c r="F2247" s="10"/>
      <c r="G2247" s="10"/>
      <c r="H2247" s="10"/>
      <c r="I2247" s="10"/>
      <c r="J2247" s="10"/>
      <c r="K2247" s="11"/>
      <c r="L2247" s="11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2"/>
      <c r="AS2247" s="12"/>
      <c r="AT2247" s="12"/>
      <c r="AU2247" s="12"/>
      <c r="AV2247" s="12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12"/>
      <c r="BG2247" s="12"/>
      <c r="BH2247" s="12"/>
      <c r="BI2247" s="12"/>
      <c r="BJ2247" s="13"/>
      <c r="BK2247" s="13"/>
      <c r="BL2247" s="13"/>
      <c r="BM2247" s="13"/>
      <c r="BN2247" s="13"/>
    </row>
    <row r="2248" spans="1:66" x14ac:dyDescent="0.25">
      <c r="A2248" s="10"/>
      <c r="B2248" s="10"/>
      <c r="C2248" s="10"/>
      <c r="D2248" s="18"/>
      <c r="E2248" s="10"/>
      <c r="F2248" s="10"/>
      <c r="G2248" s="10"/>
      <c r="H2248" s="10"/>
      <c r="I2248" s="10"/>
      <c r="J2248" s="10"/>
      <c r="K2248" s="11"/>
      <c r="L2248" s="11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  <c r="AE2248" s="12"/>
      <c r="AF2248" s="12"/>
      <c r="AG2248" s="12"/>
      <c r="AH2248" s="12"/>
      <c r="AI2248" s="12"/>
      <c r="AJ2248" s="12"/>
      <c r="AK2248" s="12"/>
      <c r="AL2248" s="12"/>
      <c r="AM2248" s="12"/>
      <c r="AN2248" s="12"/>
      <c r="AO2248" s="12"/>
      <c r="AP2248" s="12"/>
      <c r="AQ2248" s="12"/>
      <c r="AR2248" s="12"/>
      <c r="AS2248" s="12"/>
      <c r="AT2248" s="12"/>
      <c r="AU2248" s="12"/>
      <c r="AV2248" s="12"/>
      <c r="AW2248" s="12"/>
      <c r="AX2248" s="12"/>
      <c r="AY2248" s="12"/>
      <c r="AZ2248" s="12"/>
      <c r="BA2248" s="12"/>
      <c r="BB2248" s="12"/>
      <c r="BC2248" s="12"/>
      <c r="BD2248" s="12"/>
      <c r="BE2248" s="12"/>
      <c r="BF2248" s="12"/>
      <c r="BG2248" s="12"/>
      <c r="BH2248" s="12"/>
      <c r="BI2248" s="12"/>
      <c r="BJ2248" s="13"/>
      <c r="BK2248" s="13"/>
      <c r="BL2248" s="13"/>
      <c r="BM2248" s="13"/>
      <c r="BN2248" s="13"/>
    </row>
    <row r="2249" spans="1:66" x14ac:dyDescent="0.25">
      <c r="A2249" s="10"/>
      <c r="B2249" s="10"/>
      <c r="C2249" s="10"/>
      <c r="D2249" s="18"/>
      <c r="E2249" s="10"/>
      <c r="F2249" s="10"/>
      <c r="G2249" s="10"/>
      <c r="H2249" s="10"/>
      <c r="I2249" s="10"/>
      <c r="J2249" s="10"/>
      <c r="K2249" s="11"/>
      <c r="L2249" s="11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2"/>
      <c r="AS2249" s="12"/>
      <c r="AT2249" s="12"/>
      <c r="AU2249" s="12"/>
      <c r="AV2249" s="12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12"/>
      <c r="BG2249" s="12"/>
      <c r="BH2249" s="12"/>
      <c r="BI2249" s="12"/>
      <c r="BJ2249" s="13"/>
      <c r="BK2249" s="13"/>
      <c r="BL2249" s="13"/>
      <c r="BM2249" s="13"/>
      <c r="BN2249" s="13"/>
    </row>
    <row r="2250" spans="1:66" x14ac:dyDescent="0.25">
      <c r="A2250" s="10"/>
      <c r="B2250" s="10"/>
      <c r="C2250" s="10"/>
      <c r="D2250" s="18"/>
      <c r="E2250" s="10"/>
      <c r="F2250" s="10"/>
      <c r="G2250" s="10"/>
      <c r="H2250" s="10"/>
      <c r="I2250" s="10"/>
      <c r="J2250" s="10"/>
      <c r="K2250" s="11"/>
      <c r="L2250" s="11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  <c r="AE2250" s="12"/>
      <c r="AF2250" s="12"/>
      <c r="AG2250" s="12"/>
      <c r="AH2250" s="12"/>
      <c r="AI2250" s="12"/>
      <c r="AJ2250" s="12"/>
      <c r="AK2250" s="12"/>
      <c r="AL2250" s="12"/>
      <c r="AM2250" s="12"/>
      <c r="AN2250" s="12"/>
      <c r="AO2250" s="12"/>
      <c r="AP2250" s="12"/>
      <c r="AQ2250" s="12"/>
      <c r="AR2250" s="12"/>
      <c r="AS2250" s="12"/>
      <c r="AT2250" s="12"/>
      <c r="AU2250" s="12"/>
      <c r="AV2250" s="12"/>
      <c r="AW2250" s="12"/>
      <c r="AX2250" s="12"/>
      <c r="AY2250" s="12"/>
      <c r="AZ2250" s="12"/>
      <c r="BA2250" s="12"/>
      <c r="BB2250" s="12"/>
      <c r="BC2250" s="12"/>
      <c r="BD2250" s="12"/>
      <c r="BE2250" s="12"/>
      <c r="BF2250" s="12"/>
      <c r="BG2250" s="12"/>
      <c r="BH2250" s="12"/>
      <c r="BI2250" s="12"/>
      <c r="BJ2250" s="13"/>
      <c r="BK2250" s="13"/>
      <c r="BL2250" s="13"/>
      <c r="BM2250" s="13"/>
      <c r="BN2250" s="13"/>
    </row>
    <row r="2251" spans="1:66" x14ac:dyDescent="0.25">
      <c r="A2251" s="10"/>
      <c r="B2251" s="10"/>
      <c r="C2251" s="10"/>
      <c r="D2251" s="18"/>
      <c r="E2251" s="10"/>
      <c r="F2251" s="10"/>
      <c r="G2251" s="10"/>
      <c r="H2251" s="10"/>
      <c r="I2251" s="10"/>
      <c r="J2251" s="10"/>
      <c r="K2251" s="11"/>
      <c r="L2251" s="11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2"/>
      <c r="AS2251" s="12"/>
      <c r="AT2251" s="12"/>
      <c r="AU2251" s="12"/>
      <c r="AV2251" s="12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12"/>
      <c r="BG2251" s="12"/>
      <c r="BH2251" s="12"/>
      <c r="BI2251" s="12"/>
      <c r="BJ2251" s="13"/>
      <c r="BK2251" s="13"/>
      <c r="BL2251" s="13"/>
      <c r="BM2251" s="13"/>
      <c r="BN2251" s="13"/>
    </row>
    <row r="2252" spans="1:66" x14ac:dyDescent="0.25">
      <c r="A2252" s="10"/>
      <c r="B2252" s="10"/>
      <c r="C2252" s="10"/>
      <c r="D2252" s="18"/>
      <c r="E2252" s="10"/>
      <c r="F2252" s="10"/>
      <c r="G2252" s="10"/>
      <c r="H2252" s="10"/>
      <c r="I2252" s="10"/>
      <c r="J2252" s="10"/>
      <c r="K2252" s="11"/>
      <c r="L2252" s="11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/>
      <c r="AE2252" s="12"/>
      <c r="AF2252" s="12"/>
      <c r="AG2252" s="12"/>
      <c r="AH2252" s="12"/>
      <c r="AI2252" s="12"/>
      <c r="AJ2252" s="12"/>
      <c r="AK2252" s="12"/>
      <c r="AL2252" s="12"/>
      <c r="AM2252" s="12"/>
      <c r="AN2252" s="12"/>
      <c r="AO2252" s="12"/>
      <c r="AP2252" s="12"/>
      <c r="AQ2252" s="12"/>
      <c r="AR2252" s="12"/>
      <c r="AS2252" s="12"/>
      <c r="AT2252" s="12"/>
      <c r="AU2252" s="12"/>
      <c r="AV2252" s="12"/>
      <c r="AW2252" s="12"/>
      <c r="AX2252" s="12"/>
      <c r="AY2252" s="12"/>
      <c r="AZ2252" s="12"/>
      <c r="BA2252" s="12"/>
      <c r="BB2252" s="12"/>
      <c r="BC2252" s="12"/>
      <c r="BD2252" s="12"/>
      <c r="BE2252" s="12"/>
      <c r="BF2252" s="12"/>
      <c r="BG2252" s="12"/>
      <c r="BH2252" s="12"/>
      <c r="BI2252" s="12"/>
      <c r="BJ2252" s="13"/>
      <c r="BK2252" s="13"/>
      <c r="BL2252" s="13"/>
      <c r="BM2252" s="13"/>
      <c r="BN2252" s="13"/>
    </row>
    <row r="2253" spans="1:66" x14ac:dyDescent="0.25">
      <c r="A2253" s="10"/>
      <c r="B2253" s="10"/>
      <c r="C2253" s="10"/>
      <c r="D2253" s="18"/>
      <c r="E2253" s="10"/>
      <c r="F2253" s="10"/>
      <c r="G2253" s="10"/>
      <c r="H2253" s="10"/>
      <c r="I2253" s="10"/>
      <c r="J2253" s="10"/>
      <c r="K2253" s="11"/>
      <c r="L2253" s="11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2"/>
      <c r="AS2253" s="12"/>
      <c r="AT2253" s="12"/>
      <c r="AU2253" s="12"/>
      <c r="AV2253" s="12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12"/>
      <c r="BG2253" s="12"/>
      <c r="BH2253" s="12"/>
      <c r="BI2253" s="12"/>
      <c r="BJ2253" s="13"/>
      <c r="BK2253" s="13"/>
      <c r="BL2253" s="13"/>
      <c r="BM2253" s="13"/>
      <c r="BN2253" s="13"/>
    </row>
    <row r="2254" spans="1:66" x14ac:dyDescent="0.25">
      <c r="A2254" s="10"/>
      <c r="B2254" s="10"/>
      <c r="C2254" s="10"/>
      <c r="D2254" s="18"/>
      <c r="E2254" s="10"/>
      <c r="F2254" s="10"/>
      <c r="G2254" s="10"/>
      <c r="H2254" s="10"/>
      <c r="I2254" s="10"/>
      <c r="J2254" s="10"/>
      <c r="K2254" s="11"/>
      <c r="L2254" s="11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  <c r="AE2254" s="12"/>
      <c r="AF2254" s="12"/>
      <c r="AG2254" s="12"/>
      <c r="AH2254" s="12"/>
      <c r="AI2254" s="12"/>
      <c r="AJ2254" s="12"/>
      <c r="AK2254" s="12"/>
      <c r="AL2254" s="12"/>
      <c r="AM2254" s="12"/>
      <c r="AN2254" s="12"/>
      <c r="AO2254" s="12"/>
      <c r="AP2254" s="12"/>
      <c r="AQ2254" s="12"/>
      <c r="AR2254" s="12"/>
      <c r="AS2254" s="12"/>
      <c r="AT2254" s="12"/>
      <c r="AU2254" s="12"/>
      <c r="AV2254" s="12"/>
      <c r="AW2254" s="12"/>
      <c r="AX2254" s="12"/>
      <c r="AY2254" s="12"/>
      <c r="AZ2254" s="12"/>
      <c r="BA2254" s="12"/>
      <c r="BB2254" s="12"/>
      <c r="BC2254" s="12"/>
      <c r="BD2254" s="12"/>
      <c r="BE2254" s="12"/>
      <c r="BF2254" s="12"/>
      <c r="BG2254" s="12"/>
      <c r="BH2254" s="12"/>
      <c r="BI2254" s="12"/>
      <c r="BJ2254" s="13"/>
      <c r="BK2254" s="13"/>
      <c r="BL2254" s="13"/>
      <c r="BM2254" s="13"/>
      <c r="BN2254" s="13"/>
    </row>
    <row r="2255" spans="1:66" x14ac:dyDescent="0.25">
      <c r="A2255" s="10"/>
      <c r="B2255" s="10"/>
      <c r="C2255" s="10"/>
      <c r="D2255" s="18"/>
      <c r="E2255" s="10"/>
      <c r="F2255" s="10"/>
      <c r="G2255" s="10"/>
      <c r="H2255" s="10"/>
      <c r="I2255" s="10"/>
      <c r="J2255" s="10"/>
      <c r="K2255" s="11"/>
      <c r="L2255" s="11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2"/>
      <c r="AS2255" s="12"/>
      <c r="AT2255" s="12"/>
      <c r="AU2255" s="12"/>
      <c r="AV2255" s="12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12"/>
      <c r="BG2255" s="12"/>
      <c r="BH2255" s="12"/>
      <c r="BI2255" s="12"/>
      <c r="BJ2255" s="13"/>
      <c r="BK2255" s="13"/>
      <c r="BL2255" s="13"/>
      <c r="BM2255" s="13"/>
      <c r="BN2255" s="13"/>
    </row>
    <row r="2256" spans="1:66" x14ac:dyDescent="0.25">
      <c r="A2256" s="10"/>
      <c r="B2256" s="10"/>
      <c r="C2256" s="10"/>
      <c r="D2256" s="18"/>
      <c r="E2256" s="10"/>
      <c r="F2256" s="10"/>
      <c r="G2256" s="10"/>
      <c r="H2256" s="10"/>
      <c r="I2256" s="10"/>
      <c r="J2256" s="10"/>
      <c r="K2256" s="11"/>
      <c r="L2256" s="11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  <c r="AD2256" s="12"/>
      <c r="AE2256" s="12"/>
      <c r="AF2256" s="12"/>
      <c r="AG2256" s="12"/>
      <c r="AH2256" s="12"/>
      <c r="AI2256" s="12"/>
      <c r="AJ2256" s="12"/>
      <c r="AK2256" s="12"/>
      <c r="AL2256" s="12"/>
      <c r="AM2256" s="12"/>
      <c r="AN2256" s="12"/>
      <c r="AO2256" s="12"/>
      <c r="AP2256" s="12"/>
      <c r="AQ2256" s="12"/>
      <c r="AR2256" s="12"/>
      <c r="AS2256" s="12"/>
      <c r="AT2256" s="12"/>
      <c r="AU2256" s="12"/>
      <c r="AV2256" s="12"/>
      <c r="AW2256" s="12"/>
      <c r="AX2256" s="12"/>
      <c r="AY2256" s="12"/>
      <c r="AZ2256" s="12"/>
      <c r="BA2256" s="12"/>
      <c r="BB2256" s="12"/>
      <c r="BC2256" s="12"/>
      <c r="BD2256" s="12"/>
      <c r="BE2256" s="12"/>
      <c r="BF2256" s="12"/>
      <c r="BG2256" s="12"/>
      <c r="BH2256" s="12"/>
      <c r="BI2256" s="12"/>
      <c r="BJ2256" s="13"/>
      <c r="BK2256" s="13"/>
      <c r="BL2256" s="13"/>
      <c r="BM2256" s="13"/>
      <c r="BN2256" s="13"/>
    </row>
    <row r="2257" spans="1:66" x14ac:dyDescent="0.25">
      <c r="A2257" s="10"/>
      <c r="B2257" s="10"/>
      <c r="C2257" s="10"/>
      <c r="D2257" s="18"/>
      <c r="E2257" s="10"/>
      <c r="F2257" s="10"/>
      <c r="G2257" s="10"/>
      <c r="H2257" s="10"/>
      <c r="I2257" s="10"/>
      <c r="J2257" s="10"/>
      <c r="K2257" s="11"/>
      <c r="L2257" s="11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2"/>
      <c r="AS2257" s="12"/>
      <c r="AT2257" s="12"/>
      <c r="AU2257" s="12"/>
      <c r="AV2257" s="12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12"/>
      <c r="BG2257" s="12"/>
      <c r="BH2257" s="12"/>
      <c r="BI2257" s="12"/>
      <c r="BJ2257" s="13"/>
      <c r="BK2257" s="13"/>
      <c r="BL2257" s="13"/>
      <c r="BM2257" s="13"/>
      <c r="BN2257" s="13"/>
    </row>
    <row r="2258" spans="1:66" x14ac:dyDescent="0.25">
      <c r="A2258" s="10"/>
      <c r="B2258" s="10"/>
      <c r="C2258" s="10"/>
      <c r="D2258" s="18"/>
      <c r="E2258" s="10"/>
      <c r="F2258" s="10"/>
      <c r="G2258" s="10"/>
      <c r="H2258" s="10"/>
      <c r="I2258" s="10"/>
      <c r="J2258" s="10"/>
      <c r="K2258" s="11"/>
      <c r="L2258" s="11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  <c r="AE2258" s="12"/>
      <c r="AF2258" s="12"/>
      <c r="AG2258" s="12"/>
      <c r="AH2258" s="12"/>
      <c r="AI2258" s="12"/>
      <c r="AJ2258" s="12"/>
      <c r="AK2258" s="12"/>
      <c r="AL2258" s="12"/>
      <c r="AM2258" s="12"/>
      <c r="AN2258" s="12"/>
      <c r="AO2258" s="12"/>
      <c r="AP2258" s="12"/>
      <c r="AQ2258" s="12"/>
      <c r="AR2258" s="12"/>
      <c r="AS2258" s="12"/>
      <c r="AT2258" s="12"/>
      <c r="AU2258" s="12"/>
      <c r="AV2258" s="12"/>
      <c r="AW2258" s="12"/>
      <c r="AX2258" s="12"/>
      <c r="AY2258" s="12"/>
      <c r="AZ2258" s="12"/>
      <c r="BA2258" s="12"/>
      <c r="BB2258" s="12"/>
      <c r="BC2258" s="12"/>
      <c r="BD2258" s="12"/>
      <c r="BE2258" s="12"/>
      <c r="BF2258" s="12"/>
      <c r="BG2258" s="12"/>
      <c r="BH2258" s="12"/>
      <c r="BI2258" s="12"/>
      <c r="BJ2258" s="13"/>
      <c r="BK2258" s="13"/>
      <c r="BL2258" s="13"/>
      <c r="BM2258" s="13"/>
      <c r="BN2258" s="13"/>
    </row>
    <row r="2259" spans="1:66" x14ac:dyDescent="0.25">
      <c r="A2259" s="10"/>
      <c r="B2259" s="10"/>
      <c r="C2259" s="10"/>
      <c r="D2259" s="18"/>
      <c r="E2259" s="10"/>
      <c r="F2259" s="10"/>
      <c r="G2259" s="10"/>
      <c r="H2259" s="10"/>
      <c r="I2259" s="10"/>
      <c r="J2259" s="10"/>
      <c r="K2259" s="11"/>
      <c r="L2259" s="11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2"/>
      <c r="AS2259" s="12"/>
      <c r="AT2259" s="12"/>
      <c r="AU2259" s="12"/>
      <c r="AV2259" s="12"/>
      <c r="AW2259" s="12"/>
      <c r="AX2259" s="12"/>
      <c r="AY2259" s="12"/>
      <c r="AZ2259" s="12"/>
      <c r="BA2259" s="12"/>
      <c r="BB2259" s="12"/>
      <c r="BC2259" s="12"/>
      <c r="BD2259" s="12"/>
      <c r="BE2259" s="12"/>
      <c r="BF2259" s="12"/>
      <c r="BG2259" s="12"/>
      <c r="BH2259" s="12"/>
      <c r="BI2259" s="12"/>
      <c r="BJ2259" s="13"/>
      <c r="BK2259" s="13"/>
      <c r="BL2259" s="13"/>
      <c r="BM2259" s="13"/>
      <c r="BN2259" s="13"/>
    </row>
    <row r="2260" spans="1:66" x14ac:dyDescent="0.25">
      <c r="A2260" s="10"/>
      <c r="B2260" s="10"/>
      <c r="C2260" s="10"/>
      <c r="D2260" s="18"/>
      <c r="E2260" s="10"/>
      <c r="F2260" s="10"/>
      <c r="G2260" s="10"/>
      <c r="H2260" s="10"/>
      <c r="I2260" s="10"/>
      <c r="J2260" s="10"/>
      <c r="K2260" s="11"/>
      <c r="L2260" s="11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12"/>
      <c r="AF2260" s="12"/>
      <c r="AG2260" s="12"/>
      <c r="AH2260" s="12"/>
      <c r="AI2260" s="12"/>
      <c r="AJ2260" s="12"/>
      <c r="AK2260" s="12"/>
      <c r="AL2260" s="12"/>
      <c r="AM2260" s="12"/>
      <c r="AN2260" s="12"/>
      <c r="AO2260" s="12"/>
      <c r="AP2260" s="12"/>
      <c r="AQ2260" s="12"/>
      <c r="AR2260" s="12"/>
      <c r="AS2260" s="12"/>
      <c r="AT2260" s="12"/>
      <c r="AU2260" s="12"/>
      <c r="AV2260" s="12"/>
      <c r="AW2260" s="12"/>
      <c r="AX2260" s="12"/>
      <c r="AY2260" s="12"/>
      <c r="AZ2260" s="12"/>
      <c r="BA2260" s="12"/>
      <c r="BB2260" s="12"/>
      <c r="BC2260" s="12"/>
      <c r="BD2260" s="12"/>
      <c r="BE2260" s="12"/>
      <c r="BF2260" s="12"/>
      <c r="BG2260" s="12"/>
      <c r="BH2260" s="12"/>
      <c r="BI2260" s="12"/>
      <c r="BJ2260" s="13"/>
      <c r="BK2260" s="13"/>
      <c r="BL2260" s="13"/>
      <c r="BM2260" s="13"/>
      <c r="BN2260" s="13"/>
    </row>
    <row r="2261" spans="1:66" s="14" customFormat="1" x14ac:dyDescent="0.25">
      <c r="A2261" s="10"/>
      <c r="B2261" s="10"/>
      <c r="C2261" s="10"/>
      <c r="D2261" s="18"/>
      <c r="E2261" s="10"/>
      <c r="F2261" s="10"/>
      <c r="G2261" s="10"/>
      <c r="H2261" s="10"/>
      <c r="I2261" s="10"/>
      <c r="J2261" s="10"/>
      <c r="K2261" s="11"/>
      <c r="L2261" s="11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2"/>
      <c r="AS2261" s="12"/>
      <c r="AT2261" s="12"/>
      <c r="AU2261" s="12"/>
      <c r="AV2261" s="12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12"/>
      <c r="BG2261" s="12"/>
      <c r="BH2261" s="12"/>
      <c r="BI2261" s="12"/>
      <c r="BJ2261" s="13"/>
      <c r="BK2261" s="13"/>
      <c r="BL2261" s="13"/>
      <c r="BM2261" s="13"/>
      <c r="BN2261" s="13"/>
    </row>
    <row r="2262" spans="1:66" x14ac:dyDescent="0.25">
      <c r="A2262" s="10"/>
      <c r="B2262" s="10"/>
      <c r="C2262" s="10"/>
      <c r="D2262" s="10"/>
      <c r="E2262" s="10"/>
      <c r="F2262" s="10"/>
      <c r="G2262" s="10"/>
      <c r="H2262" s="10"/>
      <c r="I2262" s="10"/>
      <c r="J2262" s="10"/>
      <c r="K2262" s="11"/>
      <c r="L2262" s="11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2"/>
      <c r="AF2262" s="12"/>
      <c r="AG2262" s="12"/>
      <c r="AH2262" s="12"/>
      <c r="AI2262" s="12"/>
      <c r="AJ2262" s="12"/>
      <c r="AK2262" s="12"/>
      <c r="AL2262" s="12"/>
      <c r="AM2262" s="12"/>
      <c r="AN2262" s="12"/>
      <c r="AO2262" s="12"/>
      <c r="AP2262" s="12"/>
      <c r="AQ2262" s="12"/>
      <c r="AR2262" s="12"/>
      <c r="AS2262" s="12"/>
      <c r="AT2262" s="12"/>
      <c r="AU2262" s="12"/>
      <c r="AV2262" s="12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12"/>
      <c r="BG2262" s="12"/>
      <c r="BH2262" s="12"/>
      <c r="BI2262" s="12"/>
      <c r="BJ2262" s="13"/>
      <c r="BK2262" s="13"/>
      <c r="BL2262" s="13"/>
      <c r="BM2262" s="13"/>
      <c r="BN2262" s="13"/>
    </row>
    <row r="2263" spans="1:66" x14ac:dyDescent="0.25">
      <c r="A2263" s="10"/>
      <c r="B2263" s="10"/>
      <c r="C2263" s="10"/>
      <c r="D2263" s="10"/>
      <c r="E2263" s="10"/>
      <c r="F2263" s="10"/>
      <c r="G2263" s="10"/>
      <c r="H2263" s="10"/>
      <c r="I2263" s="10"/>
      <c r="J2263" s="10"/>
      <c r="K2263" s="11"/>
      <c r="L2263" s="11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2"/>
      <c r="AS2263" s="12"/>
      <c r="AT2263" s="12"/>
      <c r="AU2263" s="12"/>
      <c r="AV2263" s="12"/>
      <c r="AW2263" s="12"/>
      <c r="AX2263" s="12"/>
      <c r="AY2263" s="12"/>
      <c r="AZ2263" s="12"/>
      <c r="BA2263" s="12"/>
      <c r="BB2263" s="12"/>
      <c r="BC2263" s="12"/>
      <c r="BD2263" s="12"/>
      <c r="BE2263" s="12"/>
      <c r="BF2263" s="12"/>
      <c r="BG2263" s="12"/>
      <c r="BH2263" s="12"/>
      <c r="BI2263" s="12"/>
      <c r="BJ2263" s="13"/>
      <c r="BK2263" s="13"/>
      <c r="BL2263" s="13"/>
      <c r="BM2263" s="13"/>
      <c r="BN2263" s="13"/>
    </row>
    <row r="2264" spans="1:66" x14ac:dyDescent="0.25">
      <c r="A2264" s="10"/>
      <c r="B2264" s="10"/>
      <c r="C2264" s="10"/>
      <c r="D2264" s="10"/>
      <c r="E2264" s="10"/>
      <c r="F2264" s="10"/>
      <c r="G2264" s="10"/>
      <c r="H2264" s="10"/>
      <c r="I2264" s="10"/>
      <c r="J2264" s="10"/>
      <c r="K2264" s="11"/>
      <c r="L2264" s="11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2"/>
      <c r="AF2264" s="12"/>
      <c r="AG2264" s="12"/>
      <c r="AH2264" s="12"/>
      <c r="AI2264" s="12"/>
      <c r="AJ2264" s="12"/>
      <c r="AK2264" s="12"/>
      <c r="AL2264" s="12"/>
      <c r="AM2264" s="12"/>
      <c r="AN2264" s="12"/>
      <c r="AO2264" s="12"/>
      <c r="AP2264" s="12"/>
      <c r="AQ2264" s="12"/>
      <c r="AR2264" s="12"/>
      <c r="AS2264" s="12"/>
      <c r="AT2264" s="12"/>
      <c r="AU2264" s="12"/>
      <c r="AV2264" s="12"/>
      <c r="AW2264" s="12"/>
      <c r="AX2264" s="12"/>
      <c r="AY2264" s="12"/>
      <c r="AZ2264" s="12"/>
      <c r="BA2264" s="12"/>
      <c r="BB2264" s="12"/>
      <c r="BC2264" s="12"/>
      <c r="BD2264" s="12"/>
      <c r="BE2264" s="12"/>
      <c r="BF2264" s="12"/>
      <c r="BG2264" s="12"/>
      <c r="BH2264" s="12"/>
      <c r="BI2264" s="12"/>
      <c r="BJ2264" s="13"/>
      <c r="BK2264" s="13"/>
      <c r="BL2264" s="13"/>
      <c r="BM2264" s="13"/>
      <c r="BN2264" s="13"/>
    </row>
    <row r="2265" spans="1:66" x14ac:dyDescent="0.25">
      <c r="A2265" s="10"/>
      <c r="B2265" s="10"/>
      <c r="C2265" s="10"/>
      <c r="D2265" s="10"/>
      <c r="E2265" s="10"/>
      <c r="F2265" s="10"/>
      <c r="G2265" s="10"/>
      <c r="H2265" s="10"/>
      <c r="I2265" s="10"/>
      <c r="J2265" s="10"/>
      <c r="K2265" s="11"/>
      <c r="L2265" s="11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2"/>
      <c r="AS2265" s="12"/>
      <c r="AT2265" s="12"/>
      <c r="AU2265" s="12"/>
      <c r="AV2265" s="12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12"/>
      <c r="BG2265" s="12"/>
      <c r="BH2265" s="12"/>
      <c r="BI2265" s="12"/>
      <c r="BJ2265" s="13"/>
      <c r="BK2265" s="13"/>
      <c r="BL2265" s="13"/>
      <c r="BM2265" s="13"/>
      <c r="BN2265" s="13"/>
    </row>
    <row r="2266" spans="1:66" x14ac:dyDescent="0.25">
      <c r="A2266" s="10"/>
      <c r="B2266" s="10"/>
      <c r="C2266" s="10"/>
      <c r="D2266" s="10"/>
      <c r="E2266" s="10"/>
      <c r="F2266" s="10"/>
      <c r="G2266" s="10"/>
      <c r="H2266" s="10"/>
      <c r="I2266" s="10"/>
      <c r="J2266" s="10"/>
      <c r="K2266" s="11"/>
      <c r="L2266" s="11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  <c r="AE2266" s="12"/>
      <c r="AF2266" s="12"/>
      <c r="AG2266" s="12"/>
      <c r="AH2266" s="12"/>
      <c r="AI2266" s="12"/>
      <c r="AJ2266" s="12"/>
      <c r="AK2266" s="12"/>
      <c r="AL2266" s="12"/>
      <c r="AM2266" s="12"/>
      <c r="AN2266" s="12"/>
      <c r="AO2266" s="12"/>
      <c r="AP2266" s="12"/>
      <c r="AQ2266" s="12"/>
      <c r="AR2266" s="12"/>
      <c r="AS2266" s="12"/>
      <c r="AT2266" s="12"/>
      <c r="AU2266" s="12"/>
      <c r="AV2266" s="12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12"/>
      <c r="BG2266" s="12"/>
      <c r="BH2266" s="12"/>
      <c r="BI2266" s="12"/>
      <c r="BJ2266" s="13"/>
      <c r="BK2266" s="13"/>
      <c r="BL2266" s="13"/>
      <c r="BM2266" s="13"/>
      <c r="BN2266" s="13"/>
    </row>
    <row r="2267" spans="1:66" x14ac:dyDescent="0.25">
      <c r="A2267" s="10"/>
      <c r="B2267" s="10"/>
      <c r="C2267" s="10"/>
      <c r="D2267" s="10"/>
      <c r="E2267" s="10"/>
      <c r="F2267" s="10"/>
      <c r="G2267" s="10"/>
      <c r="H2267" s="10"/>
      <c r="I2267" s="10"/>
      <c r="J2267" s="10"/>
      <c r="K2267" s="11"/>
      <c r="L2267" s="11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2"/>
      <c r="AS2267" s="12"/>
      <c r="AT2267" s="12"/>
      <c r="AU2267" s="12"/>
      <c r="AV2267" s="12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12"/>
      <c r="BG2267" s="12"/>
      <c r="BH2267" s="12"/>
      <c r="BI2267" s="12"/>
      <c r="BJ2267" s="13"/>
      <c r="BK2267" s="13"/>
      <c r="BL2267" s="13"/>
      <c r="BM2267" s="13"/>
      <c r="BN2267" s="13"/>
    </row>
    <row r="2268" spans="1:66" x14ac:dyDescent="0.25">
      <c r="A2268" s="10"/>
      <c r="B2268" s="10"/>
      <c r="C2268" s="10"/>
      <c r="D2268" s="10"/>
      <c r="E2268" s="10"/>
      <c r="F2268" s="10"/>
      <c r="G2268" s="10"/>
      <c r="H2268" s="10"/>
      <c r="I2268" s="10"/>
      <c r="J2268" s="10"/>
      <c r="K2268" s="11"/>
      <c r="L2268" s="11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/>
      <c r="AL2268" s="12"/>
      <c r="AM2268" s="12"/>
      <c r="AN2268" s="12"/>
      <c r="AO2268" s="12"/>
      <c r="AP2268" s="12"/>
      <c r="AQ2268" s="12"/>
      <c r="AR2268" s="12"/>
      <c r="AS2268" s="12"/>
      <c r="AT2268" s="12"/>
      <c r="AU2268" s="12"/>
      <c r="AV2268" s="12"/>
      <c r="AW2268" s="12"/>
      <c r="AX2268" s="12"/>
      <c r="AY2268" s="12"/>
      <c r="AZ2268" s="12"/>
      <c r="BA2268" s="12"/>
      <c r="BB2268" s="12"/>
      <c r="BC2268" s="12"/>
      <c r="BD2268" s="12"/>
      <c r="BE2268" s="12"/>
      <c r="BF2268" s="12"/>
      <c r="BG2268" s="12"/>
      <c r="BH2268" s="12"/>
      <c r="BI2268" s="12"/>
      <c r="BJ2268" s="13"/>
      <c r="BK2268" s="13"/>
      <c r="BL2268" s="13"/>
      <c r="BM2268" s="13"/>
      <c r="BN2268" s="13"/>
    </row>
    <row r="2269" spans="1:66" x14ac:dyDescent="0.25">
      <c r="A2269" s="10"/>
      <c r="B2269" s="10"/>
      <c r="C2269" s="10"/>
      <c r="D2269" s="10"/>
      <c r="E2269" s="10"/>
      <c r="F2269" s="10"/>
      <c r="G2269" s="10"/>
      <c r="H2269" s="10"/>
      <c r="I2269" s="10"/>
      <c r="J2269" s="10"/>
      <c r="K2269" s="11"/>
      <c r="L2269" s="11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2"/>
      <c r="AS2269" s="12"/>
      <c r="AT2269" s="12"/>
      <c r="AU2269" s="12"/>
      <c r="AV2269" s="12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12"/>
      <c r="BG2269" s="12"/>
      <c r="BH2269" s="12"/>
      <c r="BI2269" s="12"/>
      <c r="BJ2269" s="13"/>
      <c r="BK2269" s="13"/>
      <c r="BL2269" s="13"/>
      <c r="BM2269" s="13"/>
      <c r="BN2269" s="13"/>
    </row>
    <row r="2270" spans="1:66" x14ac:dyDescent="0.25">
      <c r="A2270" s="10"/>
      <c r="B2270" s="10"/>
      <c r="C2270" s="10"/>
      <c r="D2270" s="10"/>
      <c r="E2270" s="10"/>
      <c r="F2270" s="10"/>
      <c r="G2270" s="10"/>
      <c r="H2270" s="10"/>
      <c r="I2270" s="10"/>
      <c r="J2270" s="10"/>
      <c r="K2270" s="11"/>
      <c r="L2270" s="11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12"/>
      <c r="AG2270" s="12"/>
      <c r="AH2270" s="12"/>
      <c r="AI2270" s="12"/>
      <c r="AJ2270" s="12"/>
      <c r="AK2270" s="12"/>
      <c r="AL2270" s="12"/>
      <c r="AM2270" s="12"/>
      <c r="AN2270" s="12"/>
      <c r="AO2270" s="12"/>
      <c r="AP2270" s="12"/>
      <c r="AQ2270" s="12"/>
      <c r="AR2270" s="12"/>
      <c r="AS2270" s="12"/>
      <c r="AT2270" s="12"/>
      <c r="AU2270" s="12"/>
      <c r="AV2270" s="12"/>
      <c r="AW2270" s="12"/>
      <c r="AX2270" s="12"/>
      <c r="AY2270" s="12"/>
      <c r="AZ2270" s="12"/>
      <c r="BA2270" s="12"/>
      <c r="BB2270" s="12"/>
      <c r="BC2270" s="12"/>
      <c r="BD2270" s="12"/>
      <c r="BE2270" s="12"/>
      <c r="BF2270" s="12"/>
      <c r="BG2270" s="12"/>
      <c r="BH2270" s="12"/>
      <c r="BI2270" s="12"/>
      <c r="BJ2270" s="13"/>
      <c r="BK2270" s="13"/>
      <c r="BL2270" s="13"/>
      <c r="BM2270" s="13"/>
      <c r="BN2270" s="13"/>
    </row>
    <row r="2271" spans="1:66" x14ac:dyDescent="0.25">
      <c r="A2271" s="10"/>
      <c r="B2271" s="10"/>
      <c r="C2271" s="10"/>
      <c r="D2271" s="10"/>
      <c r="E2271" s="10"/>
      <c r="F2271" s="10"/>
      <c r="G2271" s="10"/>
      <c r="H2271" s="10"/>
      <c r="I2271" s="10"/>
      <c r="J2271" s="10"/>
      <c r="K2271" s="11"/>
      <c r="L2271" s="11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2"/>
      <c r="AS2271" s="12"/>
      <c r="AT2271" s="12"/>
      <c r="AU2271" s="12"/>
      <c r="AV2271" s="12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12"/>
      <c r="BG2271" s="12"/>
      <c r="BH2271" s="12"/>
      <c r="BI2271" s="12"/>
      <c r="BJ2271" s="13"/>
      <c r="BK2271" s="13"/>
      <c r="BL2271" s="13"/>
      <c r="BM2271" s="13"/>
      <c r="BN2271" s="13"/>
    </row>
    <row r="2272" spans="1:66" x14ac:dyDescent="0.25">
      <c r="A2272" s="10"/>
      <c r="B2272" s="10"/>
      <c r="C2272" s="10"/>
      <c r="D2272" s="10"/>
      <c r="E2272" s="10"/>
      <c r="F2272" s="10"/>
      <c r="G2272" s="10"/>
      <c r="H2272" s="10"/>
      <c r="I2272" s="10"/>
      <c r="J2272" s="10"/>
      <c r="K2272" s="11"/>
      <c r="L2272" s="11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  <c r="AE2272" s="12"/>
      <c r="AF2272" s="12"/>
      <c r="AG2272" s="12"/>
      <c r="AH2272" s="12"/>
      <c r="AI2272" s="12"/>
      <c r="AJ2272" s="12"/>
      <c r="AK2272" s="12"/>
      <c r="AL2272" s="12"/>
      <c r="AM2272" s="12"/>
      <c r="AN2272" s="12"/>
      <c r="AO2272" s="12"/>
      <c r="AP2272" s="12"/>
      <c r="AQ2272" s="12"/>
      <c r="AR2272" s="12"/>
      <c r="AS2272" s="12"/>
      <c r="AT2272" s="12"/>
      <c r="AU2272" s="12"/>
      <c r="AV2272" s="12"/>
      <c r="AW2272" s="12"/>
      <c r="AX2272" s="12"/>
      <c r="AY2272" s="12"/>
      <c r="AZ2272" s="12"/>
      <c r="BA2272" s="12"/>
      <c r="BB2272" s="12"/>
      <c r="BC2272" s="12"/>
      <c r="BD2272" s="12"/>
      <c r="BE2272" s="12"/>
      <c r="BF2272" s="12"/>
      <c r="BG2272" s="12"/>
      <c r="BH2272" s="12"/>
      <c r="BI2272" s="12"/>
      <c r="BJ2272" s="13"/>
      <c r="BK2272" s="13"/>
      <c r="BL2272" s="13"/>
      <c r="BM2272" s="13"/>
      <c r="BN2272" s="13"/>
    </row>
    <row r="2273" spans="1:66" x14ac:dyDescent="0.25">
      <c r="A2273" s="10"/>
      <c r="B2273" s="10"/>
      <c r="C2273" s="10"/>
      <c r="D2273" s="10"/>
      <c r="E2273" s="10"/>
      <c r="F2273" s="10"/>
      <c r="G2273" s="10"/>
      <c r="H2273" s="10"/>
      <c r="I2273" s="10"/>
      <c r="J2273" s="10"/>
      <c r="K2273" s="11"/>
      <c r="L2273" s="11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2"/>
      <c r="AS2273" s="12"/>
      <c r="AT2273" s="12"/>
      <c r="AU2273" s="12"/>
      <c r="AV2273" s="12"/>
      <c r="AW2273" s="12"/>
      <c r="AX2273" s="12"/>
      <c r="AY2273" s="12"/>
      <c r="AZ2273" s="12"/>
      <c r="BA2273" s="12"/>
      <c r="BB2273" s="12"/>
      <c r="BC2273" s="12"/>
      <c r="BD2273" s="12"/>
      <c r="BE2273" s="12"/>
      <c r="BF2273" s="12"/>
      <c r="BG2273" s="12"/>
      <c r="BH2273" s="12"/>
      <c r="BI2273" s="12"/>
      <c r="BJ2273" s="13"/>
      <c r="BK2273" s="13"/>
      <c r="BL2273" s="13"/>
      <c r="BM2273" s="13"/>
      <c r="BN2273" s="13"/>
    </row>
    <row r="2274" spans="1:66" x14ac:dyDescent="0.25">
      <c r="A2274" s="10"/>
      <c r="B2274" s="10"/>
      <c r="C2274" s="10"/>
      <c r="D2274" s="10"/>
      <c r="E2274" s="10"/>
      <c r="F2274" s="10"/>
      <c r="G2274" s="10"/>
      <c r="H2274" s="10"/>
      <c r="I2274" s="10"/>
      <c r="J2274" s="10"/>
      <c r="K2274" s="11"/>
      <c r="L2274" s="11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  <c r="AE2274" s="12"/>
      <c r="AF2274" s="12"/>
      <c r="AG2274" s="12"/>
      <c r="AH2274" s="12"/>
      <c r="AI2274" s="12"/>
      <c r="AJ2274" s="12"/>
      <c r="AK2274" s="12"/>
      <c r="AL2274" s="12"/>
      <c r="AM2274" s="12"/>
      <c r="AN2274" s="12"/>
      <c r="AO2274" s="12"/>
      <c r="AP2274" s="12"/>
      <c r="AQ2274" s="12"/>
      <c r="AR2274" s="12"/>
      <c r="AS2274" s="12"/>
      <c r="AT2274" s="12"/>
      <c r="AU2274" s="12"/>
      <c r="AV2274" s="12"/>
      <c r="AW2274" s="12"/>
      <c r="AX2274" s="12"/>
      <c r="AY2274" s="12"/>
      <c r="AZ2274" s="12"/>
      <c r="BA2274" s="12"/>
      <c r="BB2274" s="12"/>
      <c r="BC2274" s="12"/>
      <c r="BD2274" s="12"/>
      <c r="BE2274" s="12"/>
      <c r="BF2274" s="12"/>
      <c r="BG2274" s="12"/>
      <c r="BH2274" s="12"/>
      <c r="BI2274" s="12"/>
      <c r="BJ2274" s="13"/>
      <c r="BK2274" s="13"/>
      <c r="BL2274" s="13"/>
      <c r="BM2274" s="13"/>
      <c r="BN2274" s="13"/>
    </row>
    <row r="2275" spans="1:66" x14ac:dyDescent="0.25">
      <c r="A2275" s="10"/>
      <c r="B2275" s="10"/>
      <c r="C2275" s="10"/>
      <c r="D2275" s="10"/>
      <c r="E2275" s="10"/>
      <c r="F2275" s="10"/>
      <c r="G2275" s="10"/>
      <c r="H2275" s="10"/>
      <c r="I2275" s="10"/>
      <c r="J2275" s="10"/>
      <c r="K2275" s="11"/>
      <c r="L2275" s="11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2"/>
      <c r="AS2275" s="12"/>
      <c r="AT2275" s="12"/>
      <c r="AU2275" s="12"/>
      <c r="AV2275" s="12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12"/>
      <c r="BG2275" s="12"/>
      <c r="BH2275" s="12"/>
      <c r="BI2275" s="12"/>
      <c r="BJ2275" s="13"/>
      <c r="BK2275" s="13"/>
      <c r="BL2275" s="13"/>
      <c r="BM2275" s="13"/>
      <c r="BN2275" s="13"/>
    </row>
    <row r="2276" spans="1:66" x14ac:dyDescent="0.25">
      <c r="A2276" s="10"/>
      <c r="B2276" s="10"/>
      <c r="C2276" s="10"/>
      <c r="D2276" s="10"/>
      <c r="E2276" s="10"/>
      <c r="F2276" s="10"/>
      <c r="G2276" s="10"/>
      <c r="H2276" s="10"/>
      <c r="I2276" s="10"/>
      <c r="J2276" s="10"/>
      <c r="K2276" s="11"/>
      <c r="L2276" s="11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  <c r="AD2276" s="12"/>
      <c r="AE2276" s="12"/>
      <c r="AF2276" s="12"/>
      <c r="AG2276" s="12"/>
      <c r="AH2276" s="12"/>
      <c r="AI2276" s="12"/>
      <c r="AJ2276" s="12"/>
      <c r="AK2276" s="12"/>
      <c r="AL2276" s="12"/>
      <c r="AM2276" s="12"/>
      <c r="AN2276" s="12"/>
      <c r="AO2276" s="12"/>
      <c r="AP2276" s="12"/>
      <c r="AQ2276" s="12"/>
      <c r="AR2276" s="12"/>
      <c r="AS2276" s="12"/>
      <c r="AT2276" s="12"/>
      <c r="AU2276" s="12"/>
      <c r="AV2276" s="12"/>
      <c r="AW2276" s="12"/>
      <c r="AX2276" s="12"/>
      <c r="AY2276" s="12"/>
      <c r="AZ2276" s="12"/>
      <c r="BA2276" s="12"/>
      <c r="BB2276" s="12"/>
      <c r="BC2276" s="12"/>
      <c r="BD2276" s="12"/>
      <c r="BE2276" s="12"/>
      <c r="BF2276" s="12"/>
      <c r="BG2276" s="12"/>
      <c r="BH2276" s="12"/>
      <c r="BI2276" s="12"/>
      <c r="BJ2276" s="13"/>
      <c r="BK2276" s="13"/>
      <c r="BL2276" s="13"/>
      <c r="BM2276" s="13"/>
      <c r="BN2276" s="13"/>
    </row>
    <row r="2277" spans="1:66" x14ac:dyDescent="0.25">
      <c r="A2277" s="10"/>
      <c r="B2277" s="10"/>
      <c r="C2277" s="10"/>
      <c r="D2277" s="10"/>
      <c r="E2277" s="10"/>
      <c r="F2277" s="10"/>
      <c r="G2277" s="10"/>
      <c r="H2277" s="10"/>
      <c r="I2277" s="10"/>
      <c r="J2277" s="10"/>
      <c r="K2277" s="11"/>
      <c r="L2277" s="11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2"/>
      <c r="AS2277" s="12"/>
      <c r="AT2277" s="12"/>
      <c r="AU2277" s="12"/>
      <c r="AV2277" s="12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12"/>
      <c r="BG2277" s="12"/>
      <c r="BH2277" s="12"/>
      <c r="BI2277" s="12"/>
      <c r="BJ2277" s="13"/>
      <c r="BK2277" s="13"/>
      <c r="BL2277" s="13"/>
      <c r="BM2277" s="13"/>
      <c r="BN2277" s="13"/>
    </row>
    <row r="2278" spans="1:66" x14ac:dyDescent="0.25">
      <c r="A2278" s="10"/>
      <c r="B2278" s="10"/>
      <c r="C2278" s="10"/>
      <c r="D2278" s="10"/>
      <c r="E2278" s="10"/>
      <c r="F2278" s="10"/>
      <c r="G2278" s="10"/>
      <c r="H2278" s="10"/>
      <c r="I2278" s="10"/>
      <c r="J2278" s="10"/>
      <c r="K2278" s="11"/>
      <c r="L2278" s="11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12"/>
      <c r="AE2278" s="12"/>
      <c r="AF2278" s="12"/>
      <c r="AG2278" s="12"/>
      <c r="AH2278" s="12"/>
      <c r="AI2278" s="12"/>
      <c r="AJ2278" s="12"/>
      <c r="AK2278" s="12"/>
      <c r="AL2278" s="12"/>
      <c r="AM2278" s="12"/>
      <c r="AN2278" s="12"/>
      <c r="AO2278" s="12"/>
      <c r="AP2278" s="12"/>
      <c r="AQ2278" s="12"/>
      <c r="AR2278" s="12"/>
      <c r="AS2278" s="12"/>
      <c r="AT2278" s="12"/>
      <c r="AU2278" s="12"/>
      <c r="AV2278" s="12"/>
      <c r="AW2278" s="12"/>
      <c r="AX2278" s="12"/>
      <c r="AY2278" s="12"/>
      <c r="AZ2278" s="12"/>
      <c r="BA2278" s="12"/>
      <c r="BB2278" s="12"/>
      <c r="BC2278" s="12"/>
      <c r="BD2278" s="12"/>
      <c r="BE2278" s="12"/>
      <c r="BF2278" s="12"/>
      <c r="BG2278" s="12"/>
      <c r="BH2278" s="12"/>
      <c r="BI2278" s="12"/>
      <c r="BJ2278" s="13"/>
      <c r="BK2278" s="13"/>
      <c r="BL2278" s="13"/>
      <c r="BM2278" s="13"/>
      <c r="BN2278" s="13"/>
    </row>
    <row r="2279" spans="1:66" s="14" customFormat="1" x14ac:dyDescent="0.25">
      <c r="A2279" s="10"/>
      <c r="B2279" s="10"/>
      <c r="C2279" s="10"/>
      <c r="D2279" s="10"/>
      <c r="E2279" s="10"/>
      <c r="F2279" s="10"/>
      <c r="G2279" s="10"/>
      <c r="H2279" s="10"/>
      <c r="I2279" s="10"/>
      <c r="J2279" s="10"/>
      <c r="K2279" s="11"/>
      <c r="L2279" s="11"/>
      <c r="M2279" s="12"/>
      <c r="N2279" s="12"/>
      <c r="O2279" s="12"/>
      <c r="P2279" s="12"/>
      <c r="Q2279" s="12"/>
      <c r="R2279" s="12"/>
      <c r="S2279" s="12"/>
      <c r="T2279" s="12"/>
      <c r="U2279" s="12"/>
      <c r="V2279" s="12"/>
      <c r="W2279" s="12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2"/>
      <c r="AS2279" s="12"/>
      <c r="AT2279" s="12"/>
      <c r="AU2279" s="12"/>
      <c r="AV2279" s="12"/>
      <c r="AW2279" s="12"/>
      <c r="AX2279" s="12"/>
      <c r="AY2279" s="12"/>
      <c r="AZ2279" s="12"/>
      <c r="BA2279" s="12"/>
      <c r="BB2279" s="12"/>
      <c r="BC2279" s="12"/>
      <c r="BD2279" s="12"/>
      <c r="BE2279" s="12"/>
      <c r="BF2279" s="12"/>
      <c r="BG2279" s="12"/>
      <c r="BH2279" s="12"/>
      <c r="BI2279" s="12"/>
      <c r="BJ2279" s="13"/>
      <c r="BK2279" s="13"/>
      <c r="BL2279" s="13"/>
      <c r="BM2279" s="13"/>
      <c r="BN2279" s="13"/>
    </row>
    <row r="2280" spans="1:66" x14ac:dyDescent="0.25">
      <c r="A2280" s="10"/>
      <c r="B2280" s="10"/>
      <c r="C2280" s="10"/>
      <c r="D2280" s="10"/>
      <c r="E2280" s="10"/>
      <c r="F2280" s="10"/>
      <c r="G2280" s="10"/>
      <c r="H2280" s="10"/>
      <c r="I2280" s="10"/>
      <c r="J2280" s="10"/>
      <c r="K2280" s="11"/>
      <c r="L2280" s="11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12"/>
      <c r="AD2280" s="12"/>
      <c r="AE2280" s="12"/>
      <c r="AF2280" s="12"/>
      <c r="AG2280" s="12"/>
      <c r="AH2280" s="12"/>
      <c r="AI2280" s="12"/>
      <c r="AJ2280" s="12"/>
      <c r="AK2280" s="12"/>
      <c r="AL2280" s="12"/>
      <c r="AM2280" s="12"/>
      <c r="AN2280" s="12"/>
      <c r="AO2280" s="12"/>
      <c r="AP2280" s="12"/>
      <c r="AQ2280" s="12"/>
      <c r="AR2280" s="12"/>
      <c r="AS2280" s="12"/>
      <c r="AT2280" s="12"/>
      <c r="AU2280" s="12"/>
      <c r="AV2280" s="12"/>
      <c r="AW2280" s="12"/>
      <c r="AX2280" s="12"/>
      <c r="AY2280" s="12"/>
      <c r="AZ2280" s="12"/>
      <c r="BA2280" s="12"/>
      <c r="BB2280" s="12"/>
      <c r="BC2280" s="12"/>
      <c r="BD2280" s="12"/>
      <c r="BE2280" s="12"/>
      <c r="BF2280" s="12"/>
      <c r="BG2280" s="12"/>
      <c r="BH2280" s="12"/>
      <c r="BI2280" s="12"/>
      <c r="BJ2280" s="13"/>
      <c r="BK2280" s="13"/>
      <c r="BL2280" s="13"/>
      <c r="BM2280" s="13"/>
      <c r="BN2280" s="13"/>
    </row>
    <row r="2281" spans="1:66" x14ac:dyDescent="0.25">
      <c r="A2281" s="10"/>
      <c r="B2281" s="10"/>
      <c r="C2281" s="10"/>
      <c r="D2281" s="10"/>
      <c r="E2281" s="10"/>
      <c r="F2281" s="10"/>
      <c r="G2281" s="10"/>
      <c r="H2281" s="10"/>
      <c r="I2281" s="10"/>
      <c r="J2281" s="10"/>
      <c r="K2281" s="11"/>
      <c r="L2281" s="11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2"/>
      <c r="AS2281" s="12"/>
      <c r="AT2281" s="12"/>
      <c r="AU2281" s="12"/>
      <c r="AV2281" s="12"/>
      <c r="AW2281" s="12"/>
      <c r="AX2281" s="12"/>
      <c r="AY2281" s="12"/>
      <c r="AZ2281" s="12"/>
      <c r="BA2281" s="12"/>
      <c r="BB2281" s="12"/>
      <c r="BC2281" s="12"/>
      <c r="BD2281" s="12"/>
      <c r="BE2281" s="12"/>
      <c r="BF2281" s="12"/>
      <c r="BG2281" s="12"/>
      <c r="BH2281" s="12"/>
      <c r="BI2281" s="12"/>
      <c r="BJ2281" s="13"/>
      <c r="BK2281" s="13"/>
      <c r="BL2281" s="13"/>
      <c r="BM2281" s="13"/>
      <c r="BN2281" s="13"/>
    </row>
    <row r="2282" spans="1:66" x14ac:dyDescent="0.25">
      <c r="A2282" s="10"/>
      <c r="B2282" s="10"/>
      <c r="C2282" s="10"/>
      <c r="D2282" s="10"/>
      <c r="E2282" s="10"/>
      <c r="F2282" s="10"/>
      <c r="G2282" s="10"/>
      <c r="H2282" s="10"/>
      <c r="I2282" s="10"/>
      <c r="J2282" s="10"/>
      <c r="K2282" s="11"/>
      <c r="L2282" s="11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12"/>
      <c r="AH2282" s="12"/>
      <c r="AI2282" s="12"/>
      <c r="AJ2282" s="12"/>
      <c r="AK2282" s="12"/>
      <c r="AL2282" s="12"/>
      <c r="AM2282" s="12"/>
      <c r="AN2282" s="12"/>
      <c r="AO2282" s="12"/>
      <c r="AP2282" s="12"/>
      <c r="AQ2282" s="12"/>
      <c r="AR2282" s="12"/>
      <c r="AS2282" s="12"/>
      <c r="AT2282" s="12"/>
      <c r="AU2282" s="12"/>
      <c r="AV2282" s="12"/>
      <c r="AW2282" s="12"/>
      <c r="AX2282" s="12"/>
      <c r="AY2282" s="12"/>
      <c r="AZ2282" s="12"/>
      <c r="BA2282" s="12"/>
      <c r="BB2282" s="12"/>
      <c r="BC2282" s="12"/>
      <c r="BD2282" s="12"/>
      <c r="BE2282" s="12"/>
      <c r="BF2282" s="12"/>
      <c r="BG2282" s="12"/>
      <c r="BH2282" s="12"/>
      <c r="BI2282" s="12"/>
      <c r="BJ2282" s="13"/>
      <c r="BK2282" s="13"/>
      <c r="BL2282" s="13"/>
      <c r="BM2282" s="13"/>
      <c r="BN2282" s="13"/>
    </row>
    <row r="2283" spans="1:66" x14ac:dyDescent="0.25">
      <c r="A2283" s="10"/>
      <c r="B2283" s="10"/>
      <c r="C2283" s="10"/>
      <c r="D2283" s="10"/>
      <c r="E2283" s="10"/>
      <c r="F2283" s="10"/>
      <c r="G2283" s="10"/>
      <c r="H2283" s="10"/>
      <c r="I2283" s="10"/>
      <c r="J2283" s="10"/>
      <c r="K2283" s="11"/>
      <c r="L2283" s="11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2"/>
      <c r="AS2283" s="12"/>
      <c r="AT2283" s="12"/>
      <c r="AU2283" s="12"/>
      <c r="AV2283" s="12"/>
      <c r="AW2283" s="12"/>
      <c r="AX2283" s="12"/>
      <c r="AY2283" s="12"/>
      <c r="AZ2283" s="12"/>
      <c r="BA2283" s="12"/>
      <c r="BB2283" s="12"/>
      <c r="BC2283" s="12"/>
      <c r="BD2283" s="12"/>
      <c r="BE2283" s="12"/>
      <c r="BF2283" s="12"/>
      <c r="BG2283" s="12"/>
      <c r="BH2283" s="12"/>
      <c r="BI2283" s="12"/>
      <c r="BJ2283" s="13"/>
      <c r="BK2283" s="13"/>
      <c r="BL2283" s="13"/>
      <c r="BM2283" s="13"/>
      <c r="BN2283" s="13"/>
    </row>
    <row r="2284" spans="1:66" x14ac:dyDescent="0.25">
      <c r="A2284" s="10"/>
      <c r="B2284" s="10"/>
      <c r="C2284" s="10"/>
      <c r="D2284" s="10"/>
      <c r="E2284" s="10"/>
      <c r="F2284" s="10"/>
      <c r="G2284" s="10"/>
      <c r="H2284" s="10"/>
      <c r="I2284" s="10"/>
      <c r="J2284" s="10"/>
      <c r="K2284" s="11"/>
      <c r="L2284" s="11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2"/>
      <c r="AE2284" s="12"/>
      <c r="AF2284" s="12"/>
      <c r="AG2284" s="12"/>
      <c r="AH2284" s="12"/>
      <c r="AI2284" s="12"/>
      <c r="AJ2284" s="12"/>
      <c r="AK2284" s="12"/>
      <c r="AL2284" s="12"/>
      <c r="AM2284" s="12"/>
      <c r="AN2284" s="12"/>
      <c r="AO2284" s="12"/>
      <c r="AP2284" s="12"/>
      <c r="AQ2284" s="12"/>
      <c r="AR2284" s="12"/>
      <c r="AS2284" s="12"/>
      <c r="AT2284" s="12"/>
      <c r="AU2284" s="12"/>
      <c r="AV2284" s="12"/>
      <c r="AW2284" s="12"/>
      <c r="AX2284" s="12"/>
      <c r="AY2284" s="12"/>
      <c r="AZ2284" s="12"/>
      <c r="BA2284" s="12"/>
      <c r="BB2284" s="12"/>
      <c r="BC2284" s="12"/>
      <c r="BD2284" s="12"/>
      <c r="BE2284" s="12"/>
      <c r="BF2284" s="12"/>
      <c r="BG2284" s="12"/>
      <c r="BH2284" s="12"/>
      <c r="BI2284" s="12"/>
      <c r="BJ2284" s="13"/>
      <c r="BK2284" s="13"/>
      <c r="BL2284" s="13"/>
      <c r="BM2284" s="13"/>
      <c r="BN2284" s="13"/>
    </row>
    <row r="2285" spans="1:66" x14ac:dyDescent="0.25">
      <c r="A2285" s="10"/>
      <c r="B2285" s="10"/>
      <c r="C2285" s="10"/>
      <c r="D2285" s="10"/>
      <c r="E2285" s="10"/>
      <c r="F2285" s="10"/>
      <c r="G2285" s="10"/>
      <c r="H2285" s="10"/>
      <c r="I2285" s="10"/>
      <c r="J2285" s="10"/>
      <c r="K2285" s="11"/>
      <c r="L2285" s="11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2"/>
      <c r="AS2285" s="12"/>
      <c r="AT2285" s="12"/>
      <c r="AU2285" s="12"/>
      <c r="AV2285" s="12"/>
      <c r="AW2285" s="12"/>
      <c r="AX2285" s="12"/>
      <c r="AY2285" s="12"/>
      <c r="AZ2285" s="12"/>
      <c r="BA2285" s="12"/>
      <c r="BB2285" s="12"/>
      <c r="BC2285" s="12"/>
      <c r="BD2285" s="12"/>
      <c r="BE2285" s="12"/>
      <c r="BF2285" s="12"/>
      <c r="BG2285" s="12"/>
      <c r="BH2285" s="12"/>
      <c r="BI2285" s="12"/>
      <c r="BJ2285" s="13"/>
      <c r="BK2285" s="13"/>
      <c r="BL2285" s="13"/>
      <c r="BM2285" s="13"/>
      <c r="BN2285" s="13"/>
    </row>
    <row r="2286" spans="1:66" x14ac:dyDescent="0.25">
      <c r="A2286" s="10"/>
      <c r="B2286" s="10"/>
      <c r="C2286" s="10"/>
      <c r="D2286" s="10"/>
      <c r="E2286" s="10"/>
      <c r="F2286" s="10"/>
      <c r="G2286" s="10"/>
      <c r="H2286" s="10"/>
      <c r="I2286" s="10"/>
      <c r="J2286" s="10"/>
      <c r="K2286" s="11"/>
      <c r="L2286" s="11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2"/>
      <c r="AE2286" s="12"/>
      <c r="AF2286" s="12"/>
      <c r="AG2286" s="12"/>
      <c r="AH2286" s="12"/>
      <c r="AI2286" s="12"/>
      <c r="AJ2286" s="12"/>
      <c r="AK2286" s="12"/>
      <c r="AL2286" s="12"/>
      <c r="AM2286" s="12"/>
      <c r="AN2286" s="12"/>
      <c r="AO2286" s="12"/>
      <c r="AP2286" s="12"/>
      <c r="AQ2286" s="12"/>
      <c r="AR2286" s="12"/>
      <c r="AS2286" s="12"/>
      <c r="AT2286" s="12"/>
      <c r="AU2286" s="12"/>
      <c r="AV2286" s="12"/>
      <c r="AW2286" s="12"/>
      <c r="AX2286" s="12"/>
      <c r="AY2286" s="12"/>
      <c r="AZ2286" s="12"/>
      <c r="BA2286" s="12"/>
      <c r="BB2286" s="12"/>
      <c r="BC2286" s="12"/>
      <c r="BD2286" s="12"/>
      <c r="BE2286" s="12"/>
      <c r="BF2286" s="12"/>
      <c r="BG2286" s="12"/>
      <c r="BH2286" s="12"/>
      <c r="BI2286" s="12"/>
      <c r="BJ2286" s="13"/>
      <c r="BK2286" s="13"/>
      <c r="BL2286" s="13"/>
      <c r="BM2286" s="13"/>
      <c r="BN2286" s="13"/>
    </row>
    <row r="2287" spans="1:66" x14ac:dyDescent="0.25">
      <c r="A2287" s="10"/>
      <c r="B2287" s="10"/>
      <c r="C2287" s="10"/>
      <c r="D2287" s="10"/>
      <c r="E2287" s="10"/>
      <c r="F2287" s="10"/>
      <c r="G2287" s="10"/>
      <c r="H2287" s="10"/>
      <c r="I2287" s="10"/>
      <c r="J2287" s="10"/>
      <c r="K2287" s="11"/>
      <c r="L2287" s="11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2"/>
      <c r="AS2287" s="12"/>
      <c r="AT2287" s="12"/>
      <c r="AU2287" s="12"/>
      <c r="AV2287" s="12"/>
      <c r="AW2287" s="12"/>
      <c r="AX2287" s="12"/>
      <c r="AY2287" s="12"/>
      <c r="AZ2287" s="12"/>
      <c r="BA2287" s="12"/>
      <c r="BB2287" s="12"/>
      <c r="BC2287" s="12"/>
      <c r="BD2287" s="12"/>
      <c r="BE2287" s="12"/>
      <c r="BF2287" s="12"/>
      <c r="BG2287" s="12"/>
      <c r="BH2287" s="12"/>
      <c r="BI2287" s="12"/>
      <c r="BJ2287" s="13"/>
      <c r="BK2287" s="13"/>
      <c r="BL2287" s="13"/>
      <c r="BM2287" s="13"/>
      <c r="BN2287" s="13"/>
    </row>
    <row r="2288" spans="1:66" x14ac:dyDescent="0.25">
      <c r="A2288" s="10"/>
      <c r="B2288" s="10"/>
      <c r="C2288" s="10"/>
      <c r="D2288" s="10"/>
      <c r="E2288" s="10"/>
      <c r="F2288" s="10"/>
      <c r="G2288" s="10"/>
      <c r="H2288" s="10"/>
      <c r="I2288" s="10"/>
      <c r="J2288" s="10"/>
      <c r="K2288" s="11"/>
      <c r="L2288" s="11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  <c r="AE2288" s="12"/>
      <c r="AF2288" s="12"/>
      <c r="AG2288" s="12"/>
      <c r="AH2288" s="12"/>
      <c r="AI2288" s="12"/>
      <c r="AJ2288" s="12"/>
      <c r="AK2288" s="12"/>
      <c r="AL2288" s="12"/>
      <c r="AM2288" s="12"/>
      <c r="AN2288" s="12"/>
      <c r="AO2288" s="12"/>
      <c r="AP2288" s="12"/>
      <c r="AQ2288" s="12"/>
      <c r="AR2288" s="12"/>
      <c r="AS2288" s="12"/>
      <c r="AT2288" s="12"/>
      <c r="AU2288" s="12"/>
      <c r="AV2288" s="12"/>
      <c r="AW2288" s="12"/>
      <c r="AX2288" s="12"/>
      <c r="AY2288" s="12"/>
      <c r="AZ2288" s="12"/>
      <c r="BA2288" s="12"/>
      <c r="BB2288" s="12"/>
      <c r="BC2288" s="12"/>
      <c r="BD2288" s="12"/>
      <c r="BE2288" s="12"/>
      <c r="BF2288" s="12"/>
      <c r="BG2288" s="12"/>
      <c r="BH2288" s="12"/>
      <c r="BI2288" s="12"/>
      <c r="BJ2288" s="13"/>
      <c r="BK2288" s="13"/>
      <c r="BL2288" s="13"/>
      <c r="BM2288" s="13"/>
      <c r="BN2288" s="13"/>
    </row>
    <row r="2289" spans="1:66" x14ac:dyDescent="0.25">
      <c r="A2289" s="10"/>
      <c r="B2289" s="10"/>
      <c r="C2289" s="10"/>
      <c r="D2289" s="10"/>
      <c r="E2289" s="10"/>
      <c r="F2289" s="10"/>
      <c r="G2289" s="10"/>
      <c r="H2289" s="10"/>
      <c r="I2289" s="10"/>
      <c r="J2289" s="10"/>
      <c r="K2289" s="11"/>
      <c r="L2289" s="11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2"/>
      <c r="AS2289" s="12"/>
      <c r="AT2289" s="12"/>
      <c r="AU2289" s="12"/>
      <c r="AV2289" s="12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12"/>
      <c r="BG2289" s="12"/>
      <c r="BH2289" s="12"/>
      <c r="BI2289" s="12"/>
      <c r="BJ2289" s="13"/>
      <c r="BK2289" s="13"/>
      <c r="BL2289" s="13"/>
      <c r="BM2289" s="13"/>
      <c r="BN2289" s="13"/>
    </row>
    <row r="2290" spans="1:66" x14ac:dyDescent="0.25">
      <c r="A2290" s="10"/>
      <c r="B2290" s="10"/>
      <c r="C2290" s="10"/>
      <c r="D2290" s="10"/>
      <c r="E2290" s="10"/>
      <c r="F2290" s="10"/>
      <c r="G2290" s="10"/>
      <c r="H2290" s="10"/>
      <c r="I2290" s="10"/>
      <c r="J2290" s="10"/>
      <c r="K2290" s="11"/>
      <c r="L2290" s="11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  <c r="AM2290" s="12"/>
      <c r="AN2290" s="12"/>
      <c r="AO2290" s="12"/>
      <c r="AP2290" s="12"/>
      <c r="AQ2290" s="12"/>
      <c r="AR2290" s="12"/>
      <c r="AS2290" s="12"/>
      <c r="AT2290" s="12"/>
      <c r="AU2290" s="12"/>
      <c r="AV2290" s="12"/>
      <c r="AW2290" s="12"/>
      <c r="AX2290" s="12"/>
      <c r="AY2290" s="12"/>
      <c r="AZ2290" s="12"/>
      <c r="BA2290" s="12"/>
      <c r="BB2290" s="12"/>
      <c r="BC2290" s="12"/>
      <c r="BD2290" s="12"/>
      <c r="BE2290" s="12"/>
      <c r="BF2290" s="12"/>
      <c r="BG2290" s="12"/>
      <c r="BH2290" s="12"/>
      <c r="BI2290" s="12"/>
      <c r="BJ2290" s="13"/>
      <c r="BK2290" s="13"/>
      <c r="BL2290" s="13"/>
      <c r="BM2290" s="13"/>
      <c r="BN2290" s="13"/>
    </row>
    <row r="2291" spans="1:66" x14ac:dyDescent="0.25">
      <c r="A2291" s="10"/>
      <c r="B2291" s="10"/>
      <c r="C2291" s="10"/>
      <c r="D2291" s="10"/>
      <c r="E2291" s="10"/>
      <c r="F2291" s="10"/>
      <c r="G2291" s="10"/>
      <c r="H2291" s="10"/>
      <c r="I2291" s="10"/>
      <c r="J2291" s="10"/>
      <c r="K2291" s="11"/>
      <c r="L2291" s="11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2"/>
      <c r="AS2291" s="12"/>
      <c r="AT2291" s="12"/>
      <c r="AU2291" s="12"/>
      <c r="AV2291" s="12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12"/>
      <c r="BG2291" s="12"/>
      <c r="BH2291" s="12"/>
      <c r="BI2291" s="12"/>
      <c r="BJ2291" s="13"/>
      <c r="BK2291" s="13"/>
      <c r="BL2291" s="13"/>
      <c r="BM2291" s="13"/>
      <c r="BN2291" s="13"/>
    </row>
    <row r="2292" spans="1:66" x14ac:dyDescent="0.25">
      <c r="A2292" s="10"/>
      <c r="B2292" s="10"/>
      <c r="C2292" s="10"/>
      <c r="D2292" s="10"/>
      <c r="E2292" s="10"/>
      <c r="F2292" s="10"/>
      <c r="G2292" s="10"/>
      <c r="H2292" s="10"/>
      <c r="I2292" s="10"/>
      <c r="J2292" s="10"/>
      <c r="K2292" s="11"/>
      <c r="L2292" s="11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12"/>
      <c r="AF2292" s="12"/>
      <c r="AG2292" s="12"/>
      <c r="AH2292" s="12"/>
      <c r="AI2292" s="12"/>
      <c r="AJ2292" s="12"/>
      <c r="AK2292" s="12"/>
      <c r="AL2292" s="12"/>
      <c r="AM2292" s="12"/>
      <c r="AN2292" s="12"/>
      <c r="AO2292" s="12"/>
      <c r="AP2292" s="12"/>
      <c r="AQ2292" s="12"/>
      <c r="AR2292" s="12"/>
      <c r="AS2292" s="12"/>
      <c r="AT2292" s="12"/>
      <c r="AU2292" s="12"/>
      <c r="AV2292" s="12"/>
      <c r="AW2292" s="12"/>
      <c r="AX2292" s="12"/>
      <c r="AY2292" s="12"/>
      <c r="AZ2292" s="12"/>
      <c r="BA2292" s="12"/>
      <c r="BB2292" s="12"/>
      <c r="BC2292" s="12"/>
      <c r="BD2292" s="12"/>
      <c r="BE2292" s="12"/>
      <c r="BF2292" s="12"/>
      <c r="BG2292" s="12"/>
      <c r="BH2292" s="12"/>
      <c r="BI2292" s="12"/>
      <c r="BJ2292" s="13"/>
      <c r="BK2292" s="13"/>
      <c r="BL2292" s="13"/>
      <c r="BM2292" s="13"/>
      <c r="BN2292" s="13"/>
    </row>
    <row r="2293" spans="1:66" x14ac:dyDescent="0.25">
      <c r="A2293" s="10"/>
      <c r="B2293" s="10"/>
      <c r="C2293" s="10"/>
      <c r="D2293" s="10"/>
      <c r="E2293" s="10"/>
      <c r="F2293" s="10"/>
      <c r="G2293" s="10"/>
      <c r="H2293" s="10"/>
      <c r="I2293" s="10"/>
      <c r="J2293" s="10"/>
      <c r="K2293" s="11"/>
      <c r="L2293" s="11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2"/>
      <c r="AS2293" s="12"/>
      <c r="AT2293" s="12"/>
      <c r="AU2293" s="12"/>
      <c r="AV2293" s="12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12"/>
      <c r="BG2293" s="12"/>
      <c r="BH2293" s="12"/>
      <c r="BI2293" s="12"/>
      <c r="BJ2293" s="13"/>
      <c r="BK2293" s="13"/>
      <c r="BL2293" s="13"/>
      <c r="BM2293" s="13"/>
      <c r="BN2293" s="13"/>
    </row>
    <row r="2294" spans="1:66" x14ac:dyDescent="0.25">
      <c r="A2294" s="10"/>
      <c r="B2294" s="10"/>
      <c r="C2294" s="10"/>
      <c r="D2294" s="10"/>
      <c r="E2294" s="10"/>
      <c r="F2294" s="10"/>
      <c r="G2294" s="10"/>
      <c r="H2294" s="10"/>
      <c r="I2294" s="10"/>
      <c r="J2294" s="10"/>
      <c r="K2294" s="11"/>
      <c r="L2294" s="11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12"/>
      <c r="AK2294" s="12"/>
      <c r="AL2294" s="12"/>
      <c r="AM2294" s="12"/>
      <c r="AN2294" s="12"/>
      <c r="AO2294" s="12"/>
      <c r="AP2294" s="12"/>
      <c r="AQ2294" s="12"/>
      <c r="AR2294" s="12"/>
      <c r="AS2294" s="12"/>
      <c r="AT2294" s="12"/>
      <c r="AU2294" s="12"/>
      <c r="AV2294" s="12"/>
      <c r="AW2294" s="12"/>
      <c r="AX2294" s="12"/>
      <c r="AY2294" s="12"/>
      <c r="AZ2294" s="12"/>
      <c r="BA2294" s="12"/>
      <c r="BB2294" s="12"/>
      <c r="BC2294" s="12"/>
      <c r="BD2294" s="12"/>
      <c r="BE2294" s="12"/>
      <c r="BF2294" s="12"/>
      <c r="BG2294" s="12"/>
      <c r="BH2294" s="12"/>
      <c r="BI2294" s="12"/>
      <c r="BJ2294" s="13"/>
      <c r="BK2294" s="13"/>
      <c r="BL2294" s="13"/>
      <c r="BM2294" s="13"/>
      <c r="BN2294" s="13"/>
    </row>
    <row r="2295" spans="1:66" x14ac:dyDescent="0.25">
      <c r="A2295" s="10"/>
      <c r="B2295" s="10"/>
      <c r="C2295" s="10"/>
      <c r="D2295" s="10"/>
      <c r="E2295" s="10"/>
      <c r="F2295" s="10"/>
      <c r="G2295" s="10"/>
      <c r="H2295" s="10"/>
      <c r="I2295" s="10"/>
      <c r="J2295" s="10"/>
      <c r="K2295" s="11"/>
      <c r="L2295" s="11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2"/>
      <c r="AS2295" s="12"/>
      <c r="AT2295" s="12"/>
      <c r="AU2295" s="12"/>
      <c r="AV2295" s="12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12"/>
      <c r="BG2295" s="12"/>
      <c r="BH2295" s="12"/>
      <c r="BI2295" s="12"/>
      <c r="BJ2295" s="13"/>
      <c r="BK2295" s="13"/>
      <c r="BL2295" s="13"/>
      <c r="BM2295" s="13"/>
      <c r="BN2295" s="13"/>
    </row>
    <row r="2296" spans="1:66" x14ac:dyDescent="0.25">
      <c r="A2296" s="10"/>
      <c r="B2296" s="10"/>
      <c r="C2296" s="10"/>
      <c r="D2296" s="10"/>
      <c r="E2296" s="10"/>
      <c r="F2296" s="10"/>
      <c r="G2296" s="10"/>
      <c r="H2296" s="10"/>
      <c r="I2296" s="10"/>
      <c r="J2296" s="10"/>
      <c r="K2296" s="11"/>
      <c r="L2296" s="11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2"/>
      <c r="AE2296" s="12"/>
      <c r="AF2296" s="12"/>
      <c r="AG2296" s="12"/>
      <c r="AH2296" s="12"/>
      <c r="AI2296" s="12"/>
      <c r="AJ2296" s="12"/>
      <c r="AK2296" s="12"/>
      <c r="AL2296" s="12"/>
      <c r="AM2296" s="12"/>
      <c r="AN2296" s="12"/>
      <c r="AO2296" s="12"/>
      <c r="AP2296" s="12"/>
      <c r="AQ2296" s="12"/>
      <c r="AR2296" s="12"/>
      <c r="AS2296" s="12"/>
      <c r="AT2296" s="12"/>
      <c r="AU2296" s="12"/>
      <c r="AV2296" s="12"/>
      <c r="AW2296" s="12"/>
      <c r="AX2296" s="12"/>
      <c r="AY2296" s="12"/>
      <c r="AZ2296" s="12"/>
      <c r="BA2296" s="12"/>
      <c r="BB2296" s="12"/>
      <c r="BC2296" s="12"/>
      <c r="BD2296" s="12"/>
      <c r="BE2296" s="12"/>
      <c r="BF2296" s="12"/>
      <c r="BG2296" s="12"/>
      <c r="BH2296" s="12"/>
      <c r="BI2296" s="12"/>
      <c r="BJ2296" s="13"/>
      <c r="BK2296" s="13"/>
      <c r="BL2296" s="13"/>
      <c r="BM2296" s="13"/>
      <c r="BN2296" s="13"/>
    </row>
    <row r="2297" spans="1:66" x14ac:dyDescent="0.25">
      <c r="A2297" s="10"/>
      <c r="B2297" s="10"/>
      <c r="C2297" s="10"/>
      <c r="D2297" s="10"/>
      <c r="E2297" s="10"/>
      <c r="F2297" s="10"/>
      <c r="G2297" s="10"/>
      <c r="H2297" s="10"/>
      <c r="I2297" s="10"/>
      <c r="J2297" s="10"/>
      <c r="K2297" s="11"/>
      <c r="L2297" s="11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2"/>
      <c r="AS2297" s="12"/>
      <c r="AT2297" s="12"/>
      <c r="AU2297" s="12"/>
      <c r="AV2297" s="12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12"/>
      <c r="BG2297" s="12"/>
      <c r="BH2297" s="12"/>
      <c r="BI2297" s="12"/>
      <c r="BJ2297" s="13"/>
      <c r="BK2297" s="13"/>
      <c r="BL2297" s="13"/>
      <c r="BM2297" s="13"/>
      <c r="BN2297" s="13"/>
    </row>
    <row r="2298" spans="1:66" x14ac:dyDescent="0.25">
      <c r="A2298" s="10"/>
      <c r="B2298" s="10"/>
      <c r="C2298" s="10"/>
      <c r="D2298" s="10"/>
      <c r="E2298" s="10"/>
      <c r="F2298" s="10"/>
      <c r="G2298" s="10"/>
      <c r="H2298" s="10"/>
      <c r="I2298" s="10"/>
      <c r="J2298" s="10"/>
      <c r="K2298" s="11"/>
      <c r="L2298" s="11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  <c r="AE2298" s="12"/>
      <c r="AF2298" s="12"/>
      <c r="AG2298" s="12"/>
      <c r="AH2298" s="12"/>
      <c r="AI2298" s="12"/>
      <c r="AJ2298" s="12"/>
      <c r="AK2298" s="12"/>
      <c r="AL2298" s="12"/>
      <c r="AM2298" s="12"/>
      <c r="AN2298" s="12"/>
      <c r="AO2298" s="12"/>
      <c r="AP2298" s="12"/>
      <c r="AQ2298" s="12"/>
      <c r="AR2298" s="12"/>
      <c r="AS2298" s="12"/>
      <c r="AT2298" s="12"/>
      <c r="AU2298" s="12"/>
      <c r="AV2298" s="12"/>
      <c r="AW2298" s="12"/>
      <c r="AX2298" s="12"/>
      <c r="AY2298" s="12"/>
      <c r="AZ2298" s="12"/>
      <c r="BA2298" s="12"/>
      <c r="BB2298" s="12"/>
      <c r="BC2298" s="12"/>
      <c r="BD2298" s="12"/>
      <c r="BE2298" s="12"/>
      <c r="BF2298" s="12"/>
      <c r="BG2298" s="12"/>
      <c r="BH2298" s="12"/>
      <c r="BI2298" s="12"/>
      <c r="BJ2298" s="13"/>
      <c r="BK2298" s="13"/>
      <c r="BL2298" s="13"/>
      <c r="BM2298" s="13"/>
      <c r="BN2298" s="13"/>
    </row>
    <row r="2299" spans="1:66" x14ac:dyDescent="0.25">
      <c r="A2299" s="10"/>
      <c r="B2299" s="10"/>
      <c r="C2299" s="10"/>
      <c r="D2299" s="10"/>
      <c r="E2299" s="10"/>
      <c r="F2299" s="10"/>
      <c r="G2299" s="10"/>
      <c r="H2299" s="10"/>
      <c r="I2299" s="10"/>
      <c r="J2299" s="10"/>
      <c r="K2299" s="11"/>
      <c r="L2299" s="11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2"/>
      <c r="AS2299" s="12"/>
      <c r="AT2299" s="12"/>
      <c r="AU2299" s="12"/>
      <c r="AV2299" s="12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12"/>
      <c r="BG2299" s="12"/>
      <c r="BH2299" s="12"/>
      <c r="BI2299" s="12"/>
      <c r="BJ2299" s="13"/>
      <c r="BK2299" s="13"/>
      <c r="BL2299" s="13"/>
      <c r="BM2299" s="13"/>
      <c r="BN2299" s="13"/>
    </row>
    <row r="2300" spans="1:66" x14ac:dyDescent="0.25">
      <c r="A2300" s="10"/>
      <c r="B2300" s="10"/>
      <c r="C2300" s="10"/>
      <c r="D2300" s="10"/>
      <c r="E2300" s="10"/>
      <c r="F2300" s="10"/>
      <c r="G2300" s="10"/>
      <c r="H2300" s="10"/>
      <c r="I2300" s="10"/>
      <c r="J2300" s="10"/>
      <c r="K2300" s="11"/>
      <c r="L2300" s="11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2"/>
      <c r="AE2300" s="12"/>
      <c r="AF2300" s="12"/>
      <c r="AG2300" s="12"/>
      <c r="AH2300" s="12"/>
      <c r="AI2300" s="12"/>
      <c r="AJ2300" s="12"/>
      <c r="AK2300" s="12"/>
      <c r="AL2300" s="12"/>
      <c r="AM2300" s="12"/>
      <c r="AN2300" s="12"/>
      <c r="AO2300" s="12"/>
      <c r="AP2300" s="12"/>
      <c r="AQ2300" s="12"/>
      <c r="AR2300" s="12"/>
      <c r="AS2300" s="12"/>
      <c r="AT2300" s="12"/>
      <c r="AU2300" s="12"/>
      <c r="AV2300" s="12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12"/>
      <c r="BG2300" s="12"/>
      <c r="BH2300" s="12"/>
      <c r="BI2300" s="12"/>
      <c r="BJ2300" s="13"/>
      <c r="BK2300" s="13"/>
      <c r="BL2300" s="13"/>
      <c r="BM2300" s="13"/>
      <c r="BN2300" s="13"/>
    </row>
    <row r="2301" spans="1:66" x14ac:dyDescent="0.25">
      <c r="A2301" s="10"/>
      <c r="B2301" s="10"/>
      <c r="C2301" s="10"/>
      <c r="D2301" s="10"/>
      <c r="E2301" s="10"/>
      <c r="F2301" s="10"/>
      <c r="G2301" s="10"/>
      <c r="H2301" s="10"/>
      <c r="I2301" s="10"/>
      <c r="J2301" s="10"/>
      <c r="K2301" s="11"/>
      <c r="L2301" s="11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2"/>
      <c r="AS2301" s="12"/>
      <c r="AT2301" s="12"/>
      <c r="AU2301" s="12"/>
      <c r="AV2301" s="12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12"/>
      <c r="BG2301" s="12"/>
      <c r="BH2301" s="12"/>
      <c r="BI2301" s="12"/>
      <c r="BJ2301" s="13"/>
      <c r="BK2301" s="13"/>
      <c r="BL2301" s="13"/>
      <c r="BM2301" s="13"/>
      <c r="BN2301" s="13"/>
    </row>
    <row r="2302" spans="1:66" x14ac:dyDescent="0.25">
      <c r="A2302" s="10"/>
      <c r="B2302" s="10"/>
      <c r="C2302" s="10"/>
      <c r="D2302" s="10"/>
      <c r="E2302" s="10"/>
      <c r="F2302" s="10"/>
      <c r="G2302" s="10"/>
      <c r="H2302" s="10"/>
      <c r="I2302" s="10"/>
      <c r="J2302" s="10"/>
      <c r="K2302" s="11"/>
      <c r="L2302" s="11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2"/>
      <c r="AE2302" s="12"/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12"/>
      <c r="AP2302" s="12"/>
      <c r="AQ2302" s="12"/>
      <c r="AR2302" s="12"/>
      <c r="AS2302" s="12"/>
      <c r="AT2302" s="12"/>
      <c r="AU2302" s="12"/>
      <c r="AV2302" s="12"/>
      <c r="AW2302" s="12"/>
      <c r="AX2302" s="12"/>
      <c r="AY2302" s="12"/>
      <c r="AZ2302" s="12"/>
      <c r="BA2302" s="12"/>
      <c r="BB2302" s="12"/>
      <c r="BC2302" s="12"/>
      <c r="BD2302" s="12"/>
      <c r="BE2302" s="12"/>
      <c r="BF2302" s="12"/>
      <c r="BG2302" s="12"/>
      <c r="BH2302" s="12"/>
      <c r="BI2302" s="12"/>
      <c r="BJ2302" s="13"/>
      <c r="BK2302" s="13"/>
      <c r="BL2302" s="13"/>
      <c r="BM2302" s="13"/>
      <c r="BN2302" s="13"/>
    </row>
    <row r="2303" spans="1:66" x14ac:dyDescent="0.25">
      <c r="A2303" s="10"/>
      <c r="B2303" s="10"/>
      <c r="C2303" s="10"/>
      <c r="D2303" s="10"/>
      <c r="E2303" s="10"/>
      <c r="F2303" s="10"/>
      <c r="G2303" s="10"/>
      <c r="H2303" s="10"/>
      <c r="I2303" s="10"/>
      <c r="J2303" s="10"/>
      <c r="K2303" s="11"/>
      <c r="L2303" s="11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2"/>
      <c r="AS2303" s="12"/>
      <c r="AT2303" s="12"/>
      <c r="AU2303" s="12"/>
      <c r="AV2303" s="12"/>
      <c r="AW2303" s="12"/>
      <c r="AX2303" s="12"/>
      <c r="AY2303" s="12"/>
      <c r="AZ2303" s="12"/>
      <c r="BA2303" s="12"/>
      <c r="BB2303" s="12"/>
      <c r="BC2303" s="12"/>
      <c r="BD2303" s="12"/>
      <c r="BE2303" s="12"/>
      <c r="BF2303" s="12"/>
      <c r="BG2303" s="12"/>
      <c r="BH2303" s="12"/>
      <c r="BI2303" s="12"/>
      <c r="BJ2303" s="13"/>
      <c r="BK2303" s="13"/>
      <c r="BL2303" s="13"/>
      <c r="BM2303" s="13"/>
      <c r="BN2303" s="13"/>
    </row>
    <row r="2304" spans="1:66" x14ac:dyDescent="0.25">
      <c r="A2304" s="10"/>
      <c r="B2304" s="10"/>
      <c r="C2304" s="10"/>
      <c r="D2304" s="10"/>
      <c r="E2304" s="10"/>
      <c r="F2304" s="10"/>
      <c r="G2304" s="10"/>
      <c r="H2304" s="10"/>
      <c r="I2304" s="10"/>
      <c r="J2304" s="10"/>
      <c r="K2304" s="11"/>
      <c r="L2304" s="11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  <c r="AE2304" s="12"/>
      <c r="AF2304" s="12"/>
      <c r="AG2304" s="12"/>
      <c r="AH2304" s="12"/>
      <c r="AI2304" s="12"/>
      <c r="AJ2304" s="12"/>
      <c r="AK2304" s="12"/>
      <c r="AL2304" s="12"/>
      <c r="AM2304" s="12"/>
      <c r="AN2304" s="12"/>
      <c r="AO2304" s="12"/>
      <c r="AP2304" s="12"/>
      <c r="AQ2304" s="12"/>
      <c r="AR2304" s="12"/>
      <c r="AS2304" s="12"/>
      <c r="AT2304" s="12"/>
      <c r="AU2304" s="12"/>
      <c r="AV2304" s="12"/>
      <c r="AW2304" s="12"/>
      <c r="AX2304" s="12"/>
      <c r="AY2304" s="12"/>
      <c r="AZ2304" s="12"/>
      <c r="BA2304" s="12"/>
      <c r="BB2304" s="12"/>
      <c r="BC2304" s="12"/>
      <c r="BD2304" s="12"/>
      <c r="BE2304" s="12"/>
      <c r="BF2304" s="12"/>
      <c r="BG2304" s="12"/>
      <c r="BH2304" s="12"/>
      <c r="BI2304" s="12"/>
      <c r="BJ2304" s="13"/>
      <c r="BK2304" s="13"/>
      <c r="BL2304" s="13"/>
      <c r="BM2304" s="13"/>
      <c r="BN2304" s="13"/>
    </row>
    <row r="2305" spans="1:66" s="14" customFormat="1" x14ac:dyDescent="0.25">
      <c r="A2305" s="10"/>
      <c r="B2305" s="10"/>
      <c r="C2305" s="10"/>
      <c r="D2305" s="10"/>
      <c r="E2305" s="10"/>
      <c r="F2305" s="10"/>
      <c r="G2305" s="10"/>
      <c r="H2305" s="10"/>
      <c r="I2305" s="10"/>
      <c r="J2305" s="10"/>
      <c r="K2305" s="11"/>
      <c r="L2305" s="11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2"/>
      <c r="AS2305" s="12"/>
      <c r="AT2305" s="12"/>
      <c r="AU2305" s="12"/>
      <c r="AV2305" s="12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12"/>
      <c r="BG2305" s="12"/>
      <c r="BH2305" s="12"/>
      <c r="BI2305" s="12"/>
      <c r="BJ2305" s="13"/>
      <c r="BK2305" s="13"/>
      <c r="BL2305" s="13"/>
      <c r="BM2305" s="13"/>
      <c r="BN2305" s="13"/>
    </row>
    <row r="2306" spans="1:66" x14ac:dyDescent="0.25">
      <c r="A2306" s="10"/>
      <c r="B2306" s="10"/>
      <c r="C2306" s="10"/>
      <c r="D2306" s="18"/>
      <c r="E2306" s="10"/>
      <c r="F2306" s="10"/>
      <c r="G2306" s="10"/>
      <c r="H2306" s="10"/>
      <c r="I2306" s="10"/>
      <c r="J2306" s="10"/>
      <c r="K2306" s="11"/>
      <c r="L2306" s="11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2"/>
      <c r="AE2306" s="12"/>
      <c r="AF2306" s="12"/>
      <c r="AG2306" s="12"/>
      <c r="AH2306" s="12"/>
      <c r="AI2306" s="12"/>
      <c r="AJ2306" s="12"/>
      <c r="AK2306" s="12"/>
      <c r="AL2306" s="12"/>
      <c r="AM2306" s="12"/>
      <c r="AN2306" s="12"/>
      <c r="AO2306" s="12"/>
      <c r="AP2306" s="12"/>
      <c r="AQ2306" s="12"/>
      <c r="AR2306" s="12"/>
      <c r="AS2306" s="12"/>
      <c r="AT2306" s="12"/>
      <c r="AU2306" s="12"/>
      <c r="AV2306" s="12"/>
      <c r="AW2306" s="12"/>
      <c r="AX2306" s="12"/>
      <c r="AY2306" s="12"/>
      <c r="AZ2306" s="12"/>
      <c r="BA2306" s="12"/>
      <c r="BB2306" s="12"/>
      <c r="BC2306" s="12"/>
      <c r="BD2306" s="12"/>
      <c r="BE2306" s="12"/>
      <c r="BF2306" s="12"/>
      <c r="BG2306" s="12"/>
      <c r="BH2306" s="12"/>
      <c r="BI2306" s="12"/>
      <c r="BJ2306" s="13"/>
      <c r="BK2306" s="13"/>
      <c r="BL2306" s="13"/>
      <c r="BM2306" s="13"/>
      <c r="BN2306" s="13"/>
    </row>
    <row r="2307" spans="1:66" x14ac:dyDescent="0.25">
      <c r="A2307" s="10"/>
      <c r="B2307" s="10"/>
      <c r="C2307" s="10"/>
      <c r="D2307" s="18"/>
      <c r="E2307" s="10"/>
      <c r="F2307" s="10"/>
      <c r="G2307" s="10"/>
      <c r="H2307" s="10"/>
      <c r="I2307" s="10"/>
      <c r="J2307" s="10"/>
      <c r="K2307" s="11"/>
      <c r="L2307" s="11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2"/>
      <c r="AS2307" s="12"/>
      <c r="AT2307" s="12"/>
      <c r="AU2307" s="12"/>
      <c r="AV2307" s="12"/>
      <c r="AW2307" s="12"/>
      <c r="AX2307" s="12"/>
      <c r="AY2307" s="12"/>
      <c r="AZ2307" s="12"/>
      <c r="BA2307" s="12"/>
      <c r="BB2307" s="12"/>
      <c r="BC2307" s="12"/>
      <c r="BD2307" s="12"/>
      <c r="BE2307" s="12"/>
      <c r="BF2307" s="12"/>
      <c r="BG2307" s="12"/>
      <c r="BH2307" s="12"/>
      <c r="BI2307" s="12"/>
      <c r="BJ2307" s="13"/>
      <c r="BK2307" s="13"/>
      <c r="BL2307" s="13"/>
      <c r="BM2307" s="13"/>
      <c r="BN2307" s="13"/>
    </row>
    <row r="2308" spans="1:66" x14ac:dyDescent="0.25">
      <c r="A2308" s="10"/>
      <c r="B2308" s="10"/>
      <c r="C2308" s="10"/>
      <c r="D2308" s="18"/>
      <c r="E2308" s="10"/>
      <c r="F2308" s="10"/>
      <c r="G2308" s="10"/>
      <c r="H2308" s="10"/>
      <c r="I2308" s="10"/>
      <c r="J2308" s="10"/>
      <c r="K2308" s="11"/>
      <c r="L2308" s="11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12"/>
      <c r="AO2308" s="12"/>
      <c r="AP2308" s="12"/>
      <c r="AQ2308" s="12"/>
      <c r="AR2308" s="12"/>
      <c r="AS2308" s="12"/>
      <c r="AT2308" s="12"/>
      <c r="AU2308" s="12"/>
      <c r="AV2308" s="12"/>
      <c r="AW2308" s="12"/>
      <c r="AX2308" s="12"/>
      <c r="AY2308" s="12"/>
      <c r="AZ2308" s="12"/>
      <c r="BA2308" s="12"/>
      <c r="BB2308" s="12"/>
      <c r="BC2308" s="12"/>
      <c r="BD2308" s="12"/>
      <c r="BE2308" s="12"/>
      <c r="BF2308" s="12"/>
      <c r="BG2308" s="12"/>
      <c r="BH2308" s="12"/>
      <c r="BI2308" s="12"/>
      <c r="BJ2308" s="13"/>
      <c r="BK2308" s="13"/>
      <c r="BL2308" s="13"/>
      <c r="BM2308" s="13"/>
      <c r="BN2308" s="13"/>
    </row>
    <row r="2309" spans="1:66" x14ac:dyDescent="0.25">
      <c r="A2309" s="10"/>
      <c r="B2309" s="10"/>
      <c r="C2309" s="10"/>
      <c r="D2309" s="18"/>
      <c r="E2309" s="10"/>
      <c r="F2309" s="10"/>
      <c r="G2309" s="10"/>
      <c r="H2309" s="10"/>
      <c r="I2309" s="10"/>
      <c r="J2309" s="10"/>
      <c r="K2309" s="11"/>
      <c r="L2309" s="11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2"/>
      <c r="AS2309" s="12"/>
      <c r="AT2309" s="12"/>
      <c r="AU2309" s="12"/>
      <c r="AV2309" s="12"/>
      <c r="AW2309" s="12"/>
      <c r="AX2309" s="12"/>
      <c r="AY2309" s="12"/>
      <c r="AZ2309" s="12"/>
      <c r="BA2309" s="12"/>
      <c r="BB2309" s="12"/>
      <c r="BC2309" s="12"/>
      <c r="BD2309" s="12"/>
      <c r="BE2309" s="12"/>
      <c r="BF2309" s="12"/>
      <c r="BG2309" s="12"/>
      <c r="BH2309" s="12"/>
      <c r="BI2309" s="12"/>
      <c r="BJ2309" s="13"/>
      <c r="BK2309" s="13"/>
      <c r="BL2309" s="13"/>
      <c r="BM2309" s="13"/>
      <c r="BN2309" s="13"/>
    </row>
    <row r="2310" spans="1:66" x14ac:dyDescent="0.25">
      <c r="A2310" s="10"/>
      <c r="B2310" s="10"/>
      <c r="C2310" s="10"/>
      <c r="D2310" s="18"/>
      <c r="E2310" s="10"/>
      <c r="F2310" s="10"/>
      <c r="G2310" s="10"/>
      <c r="H2310" s="10"/>
      <c r="I2310" s="10"/>
      <c r="J2310" s="10"/>
      <c r="K2310" s="11"/>
      <c r="L2310" s="11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  <c r="AD2310" s="12"/>
      <c r="AE2310" s="12"/>
      <c r="AF2310" s="12"/>
      <c r="AG2310" s="12"/>
      <c r="AH2310" s="12"/>
      <c r="AI2310" s="12"/>
      <c r="AJ2310" s="12"/>
      <c r="AK2310" s="12"/>
      <c r="AL2310" s="12"/>
      <c r="AM2310" s="12"/>
      <c r="AN2310" s="12"/>
      <c r="AO2310" s="12"/>
      <c r="AP2310" s="12"/>
      <c r="AQ2310" s="12"/>
      <c r="AR2310" s="12"/>
      <c r="AS2310" s="12"/>
      <c r="AT2310" s="12"/>
      <c r="AU2310" s="12"/>
      <c r="AV2310" s="12"/>
      <c r="AW2310" s="12"/>
      <c r="AX2310" s="12"/>
      <c r="AY2310" s="12"/>
      <c r="AZ2310" s="12"/>
      <c r="BA2310" s="12"/>
      <c r="BB2310" s="12"/>
      <c r="BC2310" s="12"/>
      <c r="BD2310" s="12"/>
      <c r="BE2310" s="12"/>
      <c r="BF2310" s="12"/>
      <c r="BG2310" s="12"/>
      <c r="BH2310" s="12"/>
      <c r="BI2310" s="12"/>
      <c r="BJ2310" s="13"/>
      <c r="BK2310" s="13"/>
      <c r="BL2310" s="13"/>
      <c r="BM2310" s="13"/>
      <c r="BN2310" s="13"/>
    </row>
    <row r="2311" spans="1:66" x14ac:dyDescent="0.25">
      <c r="A2311" s="10"/>
      <c r="B2311" s="10"/>
      <c r="C2311" s="10"/>
      <c r="D2311" s="18"/>
      <c r="E2311" s="10"/>
      <c r="F2311" s="10"/>
      <c r="G2311" s="10"/>
      <c r="H2311" s="10"/>
      <c r="I2311" s="10"/>
      <c r="J2311" s="10"/>
      <c r="K2311" s="11"/>
      <c r="L2311" s="11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2"/>
      <c r="AS2311" s="12"/>
      <c r="AT2311" s="12"/>
      <c r="AU2311" s="12"/>
      <c r="AV2311" s="12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12"/>
      <c r="BG2311" s="12"/>
      <c r="BH2311" s="12"/>
      <c r="BI2311" s="12"/>
      <c r="BJ2311" s="13"/>
      <c r="BK2311" s="13"/>
      <c r="BL2311" s="13"/>
      <c r="BM2311" s="13"/>
      <c r="BN2311" s="13"/>
    </row>
    <row r="2312" spans="1:66" x14ac:dyDescent="0.25">
      <c r="A2312" s="10"/>
      <c r="B2312" s="10"/>
      <c r="C2312" s="10"/>
      <c r="D2312" s="18"/>
      <c r="E2312" s="10"/>
      <c r="F2312" s="10"/>
      <c r="G2312" s="10"/>
      <c r="H2312" s="10"/>
      <c r="I2312" s="10"/>
      <c r="J2312" s="10"/>
      <c r="K2312" s="11"/>
      <c r="L2312" s="11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12"/>
      <c r="AH2312" s="12"/>
      <c r="AI2312" s="12"/>
      <c r="AJ2312" s="12"/>
      <c r="AK2312" s="12"/>
      <c r="AL2312" s="12"/>
      <c r="AM2312" s="12"/>
      <c r="AN2312" s="12"/>
      <c r="AO2312" s="12"/>
      <c r="AP2312" s="12"/>
      <c r="AQ2312" s="12"/>
      <c r="AR2312" s="12"/>
      <c r="AS2312" s="12"/>
      <c r="AT2312" s="12"/>
      <c r="AU2312" s="12"/>
      <c r="AV2312" s="12"/>
      <c r="AW2312" s="12"/>
      <c r="AX2312" s="12"/>
      <c r="AY2312" s="12"/>
      <c r="AZ2312" s="12"/>
      <c r="BA2312" s="12"/>
      <c r="BB2312" s="12"/>
      <c r="BC2312" s="12"/>
      <c r="BD2312" s="12"/>
      <c r="BE2312" s="12"/>
      <c r="BF2312" s="12"/>
      <c r="BG2312" s="12"/>
      <c r="BH2312" s="12"/>
      <c r="BI2312" s="12"/>
      <c r="BJ2312" s="13"/>
      <c r="BK2312" s="13"/>
      <c r="BL2312" s="13"/>
      <c r="BM2312" s="13"/>
      <c r="BN2312" s="13"/>
    </row>
    <row r="2313" spans="1:66" x14ac:dyDescent="0.25">
      <c r="A2313" s="10"/>
      <c r="B2313" s="10"/>
      <c r="C2313" s="10"/>
      <c r="D2313" s="18"/>
      <c r="E2313" s="10"/>
      <c r="F2313" s="10"/>
      <c r="G2313" s="10"/>
      <c r="H2313" s="10"/>
      <c r="I2313" s="10"/>
      <c r="J2313" s="10"/>
      <c r="K2313" s="11"/>
      <c r="L2313" s="11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2"/>
      <c r="AS2313" s="12"/>
      <c r="AT2313" s="12"/>
      <c r="AU2313" s="12"/>
      <c r="AV2313" s="12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12"/>
      <c r="BG2313" s="12"/>
      <c r="BH2313" s="12"/>
      <c r="BI2313" s="12"/>
      <c r="BJ2313" s="13"/>
      <c r="BK2313" s="13"/>
      <c r="BL2313" s="13"/>
      <c r="BM2313" s="13"/>
      <c r="BN2313" s="13"/>
    </row>
    <row r="2314" spans="1:66" x14ac:dyDescent="0.25">
      <c r="A2314" s="10"/>
      <c r="B2314" s="10"/>
      <c r="C2314" s="10"/>
      <c r="D2314" s="18"/>
      <c r="E2314" s="10"/>
      <c r="F2314" s="10"/>
      <c r="G2314" s="10"/>
      <c r="H2314" s="10"/>
      <c r="I2314" s="10"/>
      <c r="J2314" s="10"/>
      <c r="K2314" s="11"/>
      <c r="L2314" s="11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  <c r="AE2314" s="12"/>
      <c r="AF2314" s="12"/>
      <c r="AG2314" s="12"/>
      <c r="AH2314" s="12"/>
      <c r="AI2314" s="12"/>
      <c r="AJ2314" s="12"/>
      <c r="AK2314" s="12"/>
      <c r="AL2314" s="12"/>
      <c r="AM2314" s="12"/>
      <c r="AN2314" s="12"/>
      <c r="AO2314" s="12"/>
      <c r="AP2314" s="12"/>
      <c r="AQ2314" s="12"/>
      <c r="AR2314" s="12"/>
      <c r="AS2314" s="12"/>
      <c r="AT2314" s="12"/>
      <c r="AU2314" s="12"/>
      <c r="AV2314" s="12"/>
      <c r="AW2314" s="12"/>
      <c r="AX2314" s="12"/>
      <c r="AY2314" s="12"/>
      <c r="AZ2314" s="12"/>
      <c r="BA2314" s="12"/>
      <c r="BB2314" s="12"/>
      <c r="BC2314" s="12"/>
      <c r="BD2314" s="12"/>
      <c r="BE2314" s="12"/>
      <c r="BF2314" s="12"/>
      <c r="BG2314" s="12"/>
      <c r="BH2314" s="12"/>
      <c r="BI2314" s="12"/>
      <c r="BJ2314" s="13"/>
      <c r="BK2314" s="13"/>
      <c r="BL2314" s="13"/>
      <c r="BM2314" s="13"/>
      <c r="BN2314" s="13"/>
    </row>
    <row r="2315" spans="1:66" x14ac:dyDescent="0.25">
      <c r="A2315" s="10"/>
      <c r="B2315" s="10"/>
      <c r="C2315" s="10"/>
      <c r="D2315" s="18"/>
      <c r="E2315" s="10"/>
      <c r="F2315" s="10"/>
      <c r="G2315" s="10"/>
      <c r="H2315" s="10"/>
      <c r="I2315" s="10"/>
      <c r="J2315" s="10"/>
      <c r="K2315" s="11"/>
      <c r="L2315" s="11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2"/>
      <c r="AS2315" s="12"/>
      <c r="AT2315" s="12"/>
      <c r="AU2315" s="12"/>
      <c r="AV2315" s="12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12"/>
      <c r="BG2315" s="12"/>
      <c r="BH2315" s="12"/>
      <c r="BI2315" s="12"/>
      <c r="BJ2315" s="13"/>
      <c r="BK2315" s="13"/>
      <c r="BL2315" s="13"/>
      <c r="BM2315" s="13"/>
      <c r="BN2315" s="13"/>
    </row>
    <row r="2316" spans="1:66" x14ac:dyDescent="0.25">
      <c r="A2316" s="10"/>
      <c r="B2316" s="10"/>
      <c r="C2316" s="10"/>
      <c r="D2316" s="18"/>
      <c r="E2316" s="10"/>
      <c r="F2316" s="10"/>
      <c r="G2316" s="10"/>
      <c r="H2316" s="10"/>
      <c r="I2316" s="10"/>
      <c r="J2316" s="10"/>
      <c r="K2316" s="11"/>
      <c r="L2316" s="11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  <c r="AE2316" s="12"/>
      <c r="AF2316" s="12"/>
      <c r="AG2316" s="12"/>
      <c r="AH2316" s="12"/>
      <c r="AI2316" s="12"/>
      <c r="AJ2316" s="12"/>
      <c r="AK2316" s="12"/>
      <c r="AL2316" s="12"/>
      <c r="AM2316" s="12"/>
      <c r="AN2316" s="12"/>
      <c r="AO2316" s="12"/>
      <c r="AP2316" s="12"/>
      <c r="AQ2316" s="12"/>
      <c r="AR2316" s="12"/>
      <c r="AS2316" s="12"/>
      <c r="AT2316" s="12"/>
      <c r="AU2316" s="12"/>
      <c r="AV2316" s="12"/>
      <c r="AW2316" s="12"/>
      <c r="AX2316" s="12"/>
      <c r="AY2316" s="12"/>
      <c r="AZ2316" s="12"/>
      <c r="BA2316" s="12"/>
      <c r="BB2316" s="12"/>
      <c r="BC2316" s="12"/>
      <c r="BD2316" s="12"/>
      <c r="BE2316" s="12"/>
      <c r="BF2316" s="12"/>
      <c r="BG2316" s="12"/>
      <c r="BH2316" s="12"/>
      <c r="BI2316" s="12"/>
      <c r="BJ2316" s="13"/>
      <c r="BK2316" s="13"/>
      <c r="BL2316" s="13"/>
      <c r="BM2316" s="13"/>
      <c r="BN2316" s="13"/>
    </row>
    <row r="2317" spans="1:66" x14ac:dyDescent="0.25">
      <c r="A2317" s="10"/>
      <c r="B2317" s="10"/>
      <c r="C2317" s="10"/>
      <c r="D2317" s="18"/>
      <c r="E2317" s="10"/>
      <c r="F2317" s="10"/>
      <c r="G2317" s="10"/>
      <c r="H2317" s="10"/>
      <c r="I2317" s="10"/>
      <c r="J2317" s="10"/>
      <c r="K2317" s="11"/>
      <c r="L2317" s="11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2"/>
      <c r="AS2317" s="12"/>
      <c r="AT2317" s="12"/>
      <c r="AU2317" s="12"/>
      <c r="AV2317" s="12"/>
      <c r="AW2317" s="12"/>
      <c r="AX2317" s="12"/>
      <c r="AY2317" s="12"/>
      <c r="AZ2317" s="12"/>
      <c r="BA2317" s="12"/>
      <c r="BB2317" s="12"/>
      <c r="BC2317" s="12"/>
      <c r="BD2317" s="12"/>
      <c r="BE2317" s="12"/>
      <c r="BF2317" s="12"/>
      <c r="BG2317" s="12"/>
      <c r="BH2317" s="12"/>
      <c r="BI2317" s="12"/>
      <c r="BJ2317" s="13"/>
      <c r="BK2317" s="13"/>
      <c r="BL2317" s="13"/>
      <c r="BM2317" s="13"/>
      <c r="BN2317" s="13"/>
    </row>
    <row r="2318" spans="1:66" x14ac:dyDescent="0.25">
      <c r="A2318" s="10"/>
      <c r="B2318" s="10"/>
      <c r="C2318" s="10"/>
      <c r="D2318" s="18"/>
      <c r="E2318" s="10"/>
      <c r="F2318" s="10"/>
      <c r="G2318" s="10"/>
      <c r="H2318" s="10"/>
      <c r="I2318" s="10"/>
      <c r="J2318" s="10"/>
      <c r="K2318" s="11"/>
      <c r="L2318" s="11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  <c r="AM2318" s="12"/>
      <c r="AN2318" s="12"/>
      <c r="AO2318" s="12"/>
      <c r="AP2318" s="12"/>
      <c r="AQ2318" s="12"/>
      <c r="AR2318" s="12"/>
      <c r="AS2318" s="12"/>
      <c r="AT2318" s="12"/>
      <c r="AU2318" s="12"/>
      <c r="AV2318" s="12"/>
      <c r="AW2318" s="12"/>
      <c r="AX2318" s="12"/>
      <c r="AY2318" s="12"/>
      <c r="AZ2318" s="12"/>
      <c r="BA2318" s="12"/>
      <c r="BB2318" s="12"/>
      <c r="BC2318" s="12"/>
      <c r="BD2318" s="12"/>
      <c r="BE2318" s="12"/>
      <c r="BF2318" s="12"/>
      <c r="BG2318" s="12"/>
      <c r="BH2318" s="12"/>
      <c r="BI2318" s="12"/>
      <c r="BJ2318" s="13"/>
      <c r="BK2318" s="13"/>
      <c r="BL2318" s="13"/>
      <c r="BM2318" s="13"/>
      <c r="BN2318" s="13"/>
    </row>
    <row r="2319" spans="1:66" x14ac:dyDescent="0.25">
      <c r="A2319" s="10"/>
      <c r="B2319" s="10"/>
      <c r="C2319" s="10"/>
      <c r="D2319" s="18"/>
      <c r="E2319" s="10"/>
      <c r="F2319" s="10"/>
      <c r="G2319" s="10"/>
      <c r="H2319" s="10"/>
      <c r="I2319" s="10"/>
      <c r="J2319" s="10"/>
      <c r="K2319" s="11"/>
      <c r="L2319" s="11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2"/>
      <c r="AS2319" s="12"/>
      <c r="AT2319" s="12"/>
      <c r="AU2319" s="12"/>
      <c r="AV2319" s="12"/>
      <c r="AW2319" s="12"/>
      <c r="AX2319" s="12"/>
      <c r="AY2319" s="12"/>
      <c r="AZ2319" s="12"/>
      <c r="BA2319" s="12"/>
      <c r="BB2319" s="12"/>
      <c r="BC2319" s="12"/>
      <c r="BD2319" s="12"/>
      <c r="BE2319" s="12"/>
      <c r="BF2319" s="12"/>
      <c r="BG2319" s="12"/>
      <c r="BH2319" s="12"/>
      <c r="BI2319" s="12"/>
      <c r="BJ2319" s="13"/>
      <c r="BK2319" s="13"/>
      <c r="BL2319" s="13"/>
      <c r="BM2319" s="13"/>
      <c r="BN2319" s="13"/>
    </row>
    <row r="2320" spans="1:66" x14ac:dyDescent="0.25">
      <c r="A2320" s="10"/>
      <c r="B2320" s="10"/>
      <c r="C2320" s="10"/>
      <c r="D2320" s="18"/>
      <c r="E2320" s="10"/>
      <c r="F2320" s="10"/>
      <c r="G2320" s="10"/>
      <c r="H2320" s="10"/>
      <c r="I2320" s="10"/>
      <c r="J2320" s="10"/>
      <c r="K2320" s="11"/>
      <c r="L2320" s="11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12"/>
      <c r="AF2320" s="12"/>
      <c r="AG2320" s="12"/>
      <c r="AH2320" s="12"/>
      <c r="AI2320" s="12"/>
      <c r="AJ2320" s="12"/>
      <c r="AK2320" s="12"/>
      <c r="AL2320" s="12"/>
      <c r="AM2320" s="12"/>
      <c r="AN2320" s="12"/>
      <c r="AO2320" s="12"/>
      <c r="AP2320" s="12"/>
      <c r="AQ2320" s="12"/>
      <c r="AR2320" s="12"/>
      <c r="AS2320" s="12"/>
      <c r="AT2320" s="12"/>
      <c r="AU2320" s="12"/>
      <c r="AV2320" s="12"/>
      <c r="AW2320" s="12"/>
      <c r="AX2320" s="12"/>
      <c r="AY2320" s="12"/>
      <c r="AZ2320" s="12"/>
      <c r="BA2320" s="12"/>
      <c r="BB2320" s="12"/>
      <c r="BC2320" s="12"/>
      <c r="BD2320" s="12"/>
      <c r="BE2320" s="12"/>
      <c r="BF2320" s="12"/>
      <c r="BG2320" s="12"/>
      <c r="BH2320" s="12"/>
      <c r="BI2320" s="12"/>
      <c r="BJ2320" s="13"/>
      <c r="BK2320" s="13"/>
      <c r="BL2320" s="13"/>
      <c r="BM2320" s="13"/>
      <c r="BN2320" s="13"/>
    </row>
    <row r="2321" spans="1:66" x14ac:dyDescent="0.25">
      <c r="A2321" s="10"/>
      <c r="B2321" s="10"/>
      <c r="C2321" s="10"/>
      <c r="D2321" s="18"/>
      <c r="E2321" s="10"/>
      <c r="F2321" s="10"/>
      <c r="G2321" s="10"/>
      <c r="H2321" s="10"/>
      <c r="I2321" s="10"/>
      <c r="J2321" s="10"/>
      <c r="K2321" s="11"/>
      <c r="L2321" s="11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2"/>
      <c r="AS2321" s="12"/>
      <c r="AT2321" s="12"/>
      <c r="AU2321" s="12"/>
      <c r="AV2321" s="12"/>
      <c r="AW2321" s="12"/>
      <c r="AX2321" s="12"/>
      <c r="AY2321" s="12"/>
      <c r="AZ2321" s="12"/>
      <c r="BA2321" s="12"/>
      <c r="BB2321" s="12"/>
      <c r="BC2321" s="12"/>
      <c r="BD2321" s="12"/>
      <c r="BE2321" s="12"/>
      <c r="BF2321" s="12"/>
      <c r="BG2321" s="12"/>
      <c r="BH2321" s="12"/>
      <c r="BI2321" s="12"/>
      <c r="BJ2321" s="13"/>
      <c r="BK2321" s="13"/>
      <c r="BL2321" s="13"/>
      <c r="BM2321" s="13"/>
      <c r="BN2321" s="13"/>
    </row>
    <row r="2322" spans="1:66" x14ac:dyDescent="0.25">
      <c r="A2322" s="10"/>
      <c r="B2322" s="10"/>
      <c r="C2322" s="10"/>
      <c r="D2322" s="18"/>
      <c r="E2322" s="10"/>
      <c r="F2322" s="10"/>
      <c r="G2322" s="10"/>
      <c r="H2322" s="10"/>
      <c r="I2322" s="10"/>
      <c r="J2322" s="10"/>
      <c r="K2322" s="11"/>
      <c r="L2322" s="11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/>
      <c r="AH2322" s="12"/>
      <c r="AI2322" s="12"/>
      <c r="AJ2322" s="12"/>
      <c r="AK2322" s="12"/>
      <c r="AL2322" s="12"/>
      <c r="AM2322" s="12"/>
      <c r="AN2322" s="12"/>
      <c r="AO2322" s="12"/>
      <c r="AP2322" s="12"/>
      <c r="AQ2322" s="12"/>
      <c r="AR2322" s="12"/>
      <c r="AS2322" s="12"/>
      <c r="AT2322" s="12"/>
      <c r="AU2322" s="12"/>
      <c r="AV2322" s="12"/>
      <c r="AW2322" s="12"/>
      <c r="AX2322" s="12"/>
      <c r="AY2322" s="12"/>
      <c r="AZ2322" s="12"/>
      <c r="BA2322" s="12"/>
      <c r="BB2322" s="12"/>
      <c r="BC2322" s="12"/>
      <c r="BD2322" s="12"/>
      <c r="BE2322" s="12"/>
      <c r="BF2322" s="12"/>
      <c r="BG2322" s="12"/>
      <c r="BH2322" s="12"/>
      <c r="BI2322" s="12"/>
      <c r="BJ2322" s="13"/>
      <c r="BK2322" s="13"/>
      <c r="BL2322" s="13"/>
      <c r="BM2322" s="13"/>
      <c r="BN2322" s="13"/>
    </row>
    <row r="2323" spans="1:66" x14ac:dyDescent="0.25">
      <c r="A2323" s="10"/>
      <c r="B2323" s="10"/>
      <c r="C2323" s="10"/>
      <c r="D2323" s="18"/>
      <c r="E2323" s="10"/>
      <c r="F2323" s="10"/>
      <c r="G2323" s="10"/>
      <c r="H2323" s="10"/>
      <c r="I2323" s="10"/>
      <c r="J2323" s="10"/>
      <c r="K2323" s="11"/>
      <c r="L2323" s="11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2"/>
      <c r="AS2323" s="12"/>
      <c r="AT2323" s="12"/>
      <c r="AU2323" s="12"/>
      <c r="AV2323" s="12"/>
      <c r="AW2323" s="12"/>
      <c r="AX2323" s="12"/>
      <c r="AY2323" s="12"/>
      <c r="AZ2323" s="12"/>
      <c r="BA2323" s="12"/>
      <c r="BB2323" s="12"/>
      <c r="BC2323" s="12"/>
      <c r="BD2323" s="12"/>
      <c r="BE2323" s="12"/>
      <c r="BF2323" s="12"/>
      <c r="BG2323" s="12"/>
      <c r="BH2323" s="12"/>
      <c r="BI2323" s="12"/>
      <c r="BJ2323" s="13"/>
      <c r="BK2323" s="13"/>
      <c r="BL2323" s="13"/>
      <c r="BM2323" s="13"/>
      <c r="BN2323" s="13"/>
    </row>
    <row r="2324" spans="1:66" x14ac:dyDescent="0.25">
      <c r="A2324" s="10"/>
      <c r="B2324" s="10"/>
      <c r="C2324" s="10"/>
      <c r="D2324" s="18"/>
      <c r="E2324" s="10"/>
      <c r="F2324" s="10"/>
      <c r="G2324" s="10"/>
      <c r="H2324" s="10"/>
      <c r="I2324" s="10"/>
      <c r="J2324" s="10"/>
      <c r="K2324" s="11"/>
      <c r="L2324" s="11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2"/>
      <c r="AF2324" s="12"/>
      <c r="AG2324" s="12"/>
      <c r="AH2324" s="12"/>
      <c r="AI2324" s="12"/>
      <c r="AJ2324" s="12"/>
      <c r="AK2324" s="12"/>
      <c r="AL2324" s="12"/>
      <c r="AM2324" s="12"/>
      <c r="AN2324" s="12"/>
      <c r="AO2324" s="12"/>
      <c r="AP2324" s="12"/>
      <c r="AQ2324" s="12"/>
      <c r="AR2324" s="12"/>
      <c r="AS2324" s="12"/>
      <c r="AT2324" s="12"/>
      <c r="AU2324" s="12"/>
      <c r="AV2324" s="12"/>
      <c r="AW2324" s="12"/>
      <c r="AX2324" s="12"/>
      <c r="AY2324" s="12"/>
      <c r="AZ2324" s="12"/>
      <c r="BA2324" s="12"/>
      <c r="BB2324" s="12"/>
      <c r="BC2324" s="12"/>
      <c r="BD2324" s="12"/>
      <c r="BE2324" s="12"/>
      <c r="BF2324" s="12"/>
      <c r="BG2324" s="12"/>
      <c r="BH2324" s="12"/>
      <c r="BI2324" s="12"/>
      <c r="BJ2324" s="13"/>
      <c r="BK2324" s="13"/>
      <c r="BL2324" s="13"/>
      <c r="BM2324" s="13"/>
      <c r="BN2324" s="13"/>
    </row>
    <row r="2325" spans="1:66" x14ac:dyDescent="0.25">
      <c r="A2325" s="10"/>
      <c r="B2325" s="10"/>
      <c r="C2325" s="10"/>
      <c r="D2325" s="18"/>
      <c r="E2325" s="10"/>
      <c r="F2325" s="10"/>
      <c r="G2325" s="10"/>
      <c r="H2325" s="10"/>
      <c r="I2325" s="10"/>
      <c r="J2325" s="10"/>
      <c r="K2325" s="11"/>
      <c r="L2325" s="11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2"/>
      <c r="AS2325" s="12"/>
      <c r="AT2325" s="12"/>
      <c r="AU2325" s="12"/>
      <c r="AV2325" s="12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12"/>
      <c r="BG2325" s="12"/>
      <c r="BH2325" s="12"/>
      <c r="BI2325" s="12"/>
      <c r="BJ2325" s="13"/>
      <c r="BK2325" s="13"/>
      <c r="BL2325" s="13"/>
      <c r="BM2325" s="13"/>
      <c r="BN2325" s="13"/>
    </row>
    <row r="2326" spans="1:66" x14ac:dyDescent="0.25">
      <c r="A2326" s="10"/>
      <c r="B2326" s="10"/>
      <c r="C2326" s="10"/>
      <c r="D2326" s="18"/>
      <c r="E2326" s="10"/>
      <c r="F2326" s="10"/>
      <c r="G2326" s="10"/>
      <c r="H2326" s="10"/>
      <c r="I2326" s="10"/>
      <c r="J2326" s="10"/>
      <c r="K2326" s="11"/>
      <c r="L2326" s="11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  <c r="AE2326" s="12"/>
      <c r="AF2326" s="12"/>
      <c r="AG2326" s="12"/>
      <c r="AH2326" s="12"/>
      <c r="AI2326" s="12"/>
      <c r="AJ2326" s="12"/>
      <c r="AK2326" s="12"/>
      <c r="AL2326" s="12"/>
      <c r="AM2326" s="12"/>
      <c r="AN2326" s="12"/>
      <c r="AO2326" s="12"/>
      <c r="AP2326" s="12"/>
      <c r="AQ2326" s="12"/>
      <c r="AR2326" s="12"/>
      <c r="AS2326" s="12"/>
      <c r="AT2326" s="12"/>
      <c r="AU2326" s="12"/>
      <c r="AV2326" s="12"/>
      <c r="AW2326" s="12"/>
      <c r="AX2326" s="12"/>
      <c r="AY2326" s="12"/>
      <c r="AZ2326" s="12"/>
      <c r="BA2326" s="12"/>
      <c r="BB2326" s="12"/>
      <c r="BC2326" s="12"/>
      <c r="BD2326" s="12"/>
      <c r="BE2326" s="12"/>
      <c r="BF2326" s="12"/>
      <c r="BG2326" s="12"/>
      <c r="BH2326" s="12"/>
      <c r="BI2326" s="12"/>
      <c r="BJ2326" s="13"/>
      <c r="BK2326" s="13"/>
      <c r="BL2326" s="13"/>
      <c r="BM2326" s="13"/>
      <c r="BN2326" s="13"/>
    </row>
    <row r="2327" spans="1:66" x14ac:dyDescent="0.25">
      <c r="A2327" s="10"/>
      <c r="B2327" s="10"/>
      <c r="C2327" s="10"/>
      <c r="D2327" s="18"/>
      <c r="E2327" s="10"/>
      <c r="F2327" s="10"/>
      <c r="G2327" s="10"/>
      <c r="H2327" s="10"/>
      <c r="I2327" s="10"/>
      <c r="J2327" s="10"/>
      <c r="K2327" s="11"/>
      <c r="L2327" s="11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2"/>
      <c r="AS2327" s="12"/>
      <c r="AT2327" s="12"/>
      <c r="AU2327" s="12"/>
      <c r="AV2327" s="12"/>
      <c r="AW2327" s="12"/>
      <c r="AX2327" s="12"/>
      <c r="AY2327" s="12"/>
      <c r="AZ2327" s="12"/>
      <c r="BA2327" s="12"/>
      <c r="BB2327" s="12"/>
      <c r="BC2327" s="12"/>
      <c r="BD2327" s="12"/>
      <c r="BE2327" s="12"/>
      <c r="BF2327" s="12"/>
      <c r="BG2327" s="12"/>
      <c r="BH2327" s="12"/>
      <c r="BI2327" s="12"/>
      <c r="BJ2327" s="13"/>
      <c r="BK2327" s="13"/>
      <c r="BL2327" s="13"/>
      <c r="BM2327" s="13"/>
      <c r="BN2327" s="13"/>
    </row>
    <row r="2328" spans="1:66" x14ac:dyDescent="0.25">
      <c r="A2328" s="10"/>
      <c r="B2328" s="10"/>
      <c r="C2328" s="10"/>
      <c r="D2328" s="18"/>
      <c r="E2328" s="10"/>
      <c r="F2328" s="10"/>
      <c r="G2328" s="10"/>
      <c r="H2328" s="10"/>
      <c r="I2328" s="10"/>
      <c r="J2328" s="10"/>
      <c r="K2328" s="11"/>
      <c r="L2328" s="11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2"/>
      <c r="AE2328" s="12"/>
      <c r="AF2328" s="12"/>
      <c r="AG2328" s="12"/>
      <c r="AH2328" s="12"/>
      <c r="AI2328" s="12"/>
      <c r="AJ2328" s="12"/>
      <c r="AK2328" s="12"/>
      <c r="AL2328" s="12"/>
      <c r="AM2328" s="12"/>
      <c r="AN2328" s="12"/>
      <c r="AO2328" s="12"/>
      <c r="AP2328" s="12"/>
      <c r="AQ2328" s="12"/>
      <c r="AR2328" s="12"/>
      <c r="AS2328" s="12"/>
      <c r="AT2328" s="12"/>
      <c r="AU2328" s="12"/>
      <c r="AV2328" s="12"/>
      <c r="AW2328" s="12"/>
      <c r="AX2328" s="12"/>
      <c r="AY2328" s="12"/>
      <c r="AZ2328" s="12"/>
      <c r="BA2328" s="12"/>
      <c r="BB2328" s="12"/>
      <c r="BC2328" s="12"/>
      <c r="BD2328" s="12"/>
      <c r="BE2328" s="12"/>
      <c r="BF2328" s="12"/>
      <c r="BG2328" s="12"/>
      <c r="BH2328" s="12"/>
      <c r="BI2328" s="12"/>
      <c r="BJ2328" s="13"/>
      <c r="BK2328" s="13"/>
      <c r="BL2328" s="13"/>
      <c r="BM2328" s="13"/>
      <c r="BN2328" s="13"/>
    </row>
    <row r="2329" spans="1:66" x14ac:dyDescent="0.25">
      <c r="A2329" s="10"/>
      <c r="B2329" s="10"/>
      <c r="C2329" s="10"/>
      <c r="D2329" s="18"/>
      <c r="E2329" s="10"/>
      <c r="F2329" s="10"/>
      <c r="G2329" s="10"/>
      <c r="H2329" s="10"/>
      <c r="I2329" s="10"/>
      <c r="J2329" s="10"/>
      <c r="K2329" s="11"/>
      <c r="L2329" s="11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2"/>
      <c r="AS2329" s="12"/>
      <c r="AT2329" s="12"/>
      <c r="AU2329" s="12"/>
      <c r="AV2329" s="12"/>
      <c r="AW2329" s="12"/>
      <c r="AX2329" s="12"/>
      <c r="AY2329" s="12"/>
      <c r="AZ2329" s="12"/>
      <c r="BA2329" s="12"/>
      <c r="BB2329" s="12"/>
      <c r="BC2329" s="12"/>
      <c r="BD2329" s="12"/>
      <c r="BE2329" s="12"/>
      <c r="BF2329" s="12"/>
      <c r="BG2329" s="12"/>
      <c r="BH2329" s="12"/>
      <c r="BI2329" s="12"/>
      <c r="BJ2329" s="13"/>
      <c r="BK2329" s="13"/>
      <c r="BL2329" s="13"/>
      <c r="BM2329" s="13"/>
      <c r="BN2329" s="13"/>
    </row>
    <row r="2330" spans="1:66" x14ac:dyDescent="0.25">
      <c r="A2330" s="10"/>
      <c r="B2330" s="10"/>
      <c r="C2330" s="10"/>
      <c r="D2330" s="18"/>
      <c r="E2330" s="10"/>
      <c r="F2330" s="10"/>
      <c r="G2330" s="10"/>
      <c r="H2330" s="10"/>
      <c r="I2330" s="10"/>
      <c r="J2330" s="10"/>
      <c r="K2330" s="11"/>
      <c r="L2330" s="11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  <c r="AE2330" s="12"/>
      <c r="AF2330" s="12"/>
      <c r="AG2330" s="12"/>
      <c r="AH2330" s="12"/>
      <c r="AI2330" s="12"/>
      <c r="AJ2330" s="12"/>
      <c r="AK2330" s="12"/>
      <c r="AL2330" s="12"/>
      <c r="AM2330" s="12"/>
      <c r="AN2330" s="12"/>
      <c r="AO2330" s="12"/>
      <c r="AP2330" s="12"/>
      <c r="AQ2330" s="12"/>
      <c r="AR2330" s="12"/>
      <c r="AS2330" s="12"/>
      <c r="AT2330" s="12"/>
      <c r="AU2330" s="12"/>
      <c r="AV2330" s="12"/>
      <c r="AW2330" s="12"/>
      <c r="AX2330" s="12"/>
      <c r="AY2330" s="12"/>
      <c r="AZ2330" s="12"/>
      <c r="BA2330" s="12"/>
      <c r="BB2330" s="12"/>
      <c r="BC2330" s="12"/>
      <c r="BD2330" s="12"/>
      <c r="BE2330" s="12"/>
      <c r="BF2330" s="12"/>
      <c r="BG2330" s="12"/>
      <c r="BH2330" s="12"/>
      <c r="BI2330" s="12"/>
      <c r="BJ2330" s="13"/>
      <c r="BK2330" s="13"/>
      <c r="BL2330" s="13"/>
      <c r="BM2330" s="13"/>
      <c r="BN2330" s="13"/>
    </row>
    <row r="2331" spans="1:66" x14ac:dyDescent="0.25">
      <c r="A2331" s="10"/>
      <c r="B2331" s="10"/>
      <c r="C2331" s="10"/>
      <c r="D2331" s="18"/>
      <c r="E2331" s="10"/>
      <c r="F2331" s="10"/>
      <c r="G2331" s="10"/>
      <c r="H2331" s="10"/>
      <c r="I2331" s="10"/>
      <c r="J2331" s="10"/>
      <c r="K2331" s="11"/>
      <c r="L2331" s="11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2"/>
      <c r="AS2331" s="12"/>
      <c r="AT2331" s="12"/>
      <c r="AU2331" s="12"/>
      <c r="AV2331" s="12"/>
      <c r="AW2331" s="12"/>
      <c r="AX2331" s="12"/>
      <c r="AY2331" s="12"/>
      <c r="AZ2331" s="12"/>
      <c r="BA2331" s="12"/>
      <c r="BB2331" s="12"/>
      <c r="BC2331" s="12"/>
      <c r="BD2331" s="12"/>
      <c r="BE2331" s="12"/>
      <c r="BF2331" s="12"/>
      <c r="BG2331" s="12"/>
      <c r="BH2331" s="12"/>
      <c r="BI2331" s="12"/>
      <c r="BJ2331" s="13"/>
      <c r="BK2331" s="13"/>
      <c r="BL2331" s="13"/>
      <c r="BM2331" s="13"/>
      <c r="BN2331" s="13"/>
    </row>
    <row r="2332" spans="1:66" x14ac:dyDescent="0.25">
      <c r="A2332" s="10"/>
      <c r="B2332" s="10"/>
      <c r="C2332" s="10"/>
      <c r="D2332" s="18"/>
      <c r="E2332" s="10"/>
      <c r="F2332" s="10"/>
      <c r="G2332" s="10"/>
      <c r="H2332" s="10"/>
      <c r="I2332" s="10"/>
      <c r="J2332" s="10"/>
      <c r="K2332" s="11"/>
      <c r="L2332" s="11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2"/>
      <c r="AF2332" s="12"/>
      <c r="AG2332" s="12"/>
      <c r="AH2332" s="12"/>
      <c r="AI2332" s="12"/>
      <c r="AJ2332" s="12"/>
      <c r="AK2332" s="12"/>
      <c r="AL2332" s="12"/>
      <c r="AM2332" s="12"/>
      <c r="AN2332" s="12"/>
      <c r="AO2332" s="12"/>
      <c r="AP2332" s="12"/>
      <c r="AQ2332" s="12"/>
      <c r="AR2332" s="12"/>
      <c r="AS2332" s="12"/>
      <c r="AT2332" s="12"/>
      <c r="AU2332" s="12"/>
      <c r="AV2332" s="12"/>
      <c r="AW2332" s="12"/>
      <c r="AX2332" s="12"/>
      <c r="AY2332" s="12"/>
      <c r="AZ2332" s="12"/>
      <c r="BA2332" s="12"/>
      <c r="BB2332" s="12"/>
      <c r="BC2332" s="12"/>
      <c r="BD2332" s="12"/>
      <c r="BE2332" s="12"/>
      <c r="BF2332" s="12"/>
      <c r="BG2332" s="12"/>
      <c r="BH2332" s="12"/>
      <c r="BI2332" s="12"/>
      <c r="BJ2332" s="13"/>
      <c r="BK2332" s="13"/>
      <c r="BL2332" s="13"/>
      <c r="BM2332" s="13"/>
      <c r="BN2332" s="13"/>
    </row>
    <row r="2333" spans="1:66" x14ac:dyDescent="0.25">
      <c r="A2333" s="10"/>
      <c r="B2333" s="10"/>
      <c r="C2333" s="10"/>
      <c r="D2333" s="18"/>
      <c r="E2333" s="10"/>
      <c r="F2333" s="10"/>
      <c r="G2333" s="10"/>
      <c r="H2333" s="10"/>
      <c r="I2333" s="10"/>
      <c r="J2333" s="10"/>
      <c r="K2333" s="11"/>
      <c r="L2333" s="11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2"/>
      <c r="AS2333" s="12"/>
      <c r="AT2333" s="12"/>
      <c r="AU2333" s="12"/>
      <c r="AV2333" s="12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12"/>
      <c r="BG2333" s="12"/>
      <c r="BH2333" s="12"/>
      <c r="BI2333" s="12"/>
      <c r="BJ2333" s="13"/>
      <c r="BK2333" s="13"/>
      <c r="BL2333" s="13"/>
      <c r="BM2333" s="13"/>
      <c r="BN2333" s="13"/>
    </row>
    <row r="2334" spans="1:66" x14ac:dyDescent="0.25">
      <c r="A2334" s="10"/>
      <c r="B2334" s="10"/>
      <c r="C2334" s="10"/>
      <c r="D2334" s="18"/>
      <c r="E2334" s="10"/>
      <c r="F2334" s="10"/>
      <c r="G2334" s="10"/>
      <c r="H2334" s="10"/>
      <c r="I2334" s="10"/>
      <c r="J2334" s="10"/>
      <c r="K2334" s="11"/>
      <c r="L2334" s="11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/>
      <c r="AH2334" s="12"/>
      <c r="AI2334" s="12"/>
      <c r="AJ2334" s="12"/>
      <c r="AK2334" s="12"/>
      <c r="AL2334" s="12"/>
      <c r="AM2334" s="12"/>
      <c r="AN2334" s="12"/>
      <c r="AO2334" s="12"/>
      <c r="AP2334" s="12"/>
      <c r="AQ2334" s="12"/>
      <c r="AR2334" s="12"/>
      <c r="AS2334" s="12"/>
      <c r="AT2334" s="12"/>
      <c r="AU2334" s="12"/>
      <c r="AV2334" s="12"/>
      <c r="AW2334" s="12"/>
      <c r="AX2334" s="12"/>
      <c r="AY2334" s="12"/>
      <c r="AZ2334" s="12"/>
      <c r="BA2334" s="12"/>
      <c r="BB2334" s="12"/>
      <c r="BC2334" s="12"/>
      <c r="BD2334" s="12"/>
      <c r="BE2334" s="12"/>
      <c r="BF2334" s="12"/>
      <c r="BG2334" s="12"/>
      <c r="BH2334" s="12"/>
      <c r="BI2334" s="12"/>
      <c r="BJ2334" s="13"/>
      <c r="BK2334" s="13"/>
      <c r="BL2334" s="13"/>
      <c r="BM2334" s="13"/>
      <c r="BN2334" s="13"/>
    </row>
    <row r="2335" spans="1:66" x14ac:dyDescent="0.25">
      <c r="A2335" s="10"/>
      <c r="B2335" s="10"/>
      <c r="C2335" s="10"/>
      <c r="D2335" s="18"/>
      <c r="E2335" s="10"/>
      <c r="F2335" s="10"/>
      <c r="G2335" s="10"/>
      <c r="H2335" s="10"/>
      <c r="I2335" s="10"/>
      <c r="J2335" s="10"/>
      <c r="K2335" s="11"/>
      <c r="L2335" s="11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2"/>
      <c r="AS2335" s="12"/>
      <c r="AT2335" s="12"/>
      <c r="AU2335" s="12"/>
      <c r="AV2335" s="12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12"/>
      <c r="BG2335" s="12"/>
      <c r="BH2335" s="12"/>
      <c r="BI2335" s="12"/>
      <c r="BJ2335" s="13"/>
      <c r="BK2335" s="13"/>
      <c r="BL2335" s="13"/>
      <c r="BM2335" s="13"/>
      <c r="BN2335" s="13"/>
    </row>
    <row r="2336" spans="1:66" x14ac:dyDescent="0.25">
      <c r="A2336" s="10"/>
      <c r="B2336" s="10"/>
      <c r="C2336" s="10"/>
      <c r="D2336" s="18"/>
      <c r="E2336" s="10"/>
      <c r="F2336" s="10"/>
      <c r="G2336" s="10"/>
      <c r="H2336" s="10"/>
      <c r="I2336" s="10"/>
      <c r="J2336" s="10"/>
      <c r="K2336" s="11"/>
      <c r="L2336" s="11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2"/>
      <c r="AE2336" s="12"/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12"/>
      <c r="AP2336" s="12"/>
      <c r="AQ2336" s="12"/>
      <c r="AR2336" s="12"/>
      <c r="AS2336" s="12"/>
      <c r="AT2336" s="12"/>
      <c r="AU2336" s="12"/>
      <c r="AV2336" s="12"/>
      <c r="AW2336" s="12"/>
      <c r="AX2336" s="12"/>
      <c r="AY2336" s="12"/>
      <c r="AZ2336" s="12"/>
      <c r="BA2336" s="12"/>
      <c r="BB2336" s="12"/>
      <c r="BC2336" s="12"/>
      <c r="BD2336" s="12"/>
      <c r="BE2336" s="12"/>
      <c r="BF2336" s="12"/>
      <c r="BG2336" s="12"/>
      <c r="BH2336" s="12"/>
      <c r="BI2336" s="12"/>
      <c r="BJ2336" s="13"/>
      <c r="BK2336" s="13"/>
      <c r="BL2336" s="13"/>
      <c r="BM2336" s="13"/>
      <c r="BN2336" s="13"/>
    </row>
    <row r="2337" spans="1:66" x14ac:dyDescent="0.25">
      <c r="A2337" s="10"/>
      <c r="B2337" s="10"/>
      <c r="C2337" s="10"/>
      <c r="D2337" s="18"/>
      <c r="E2337" s="10"/>
      <c r="F2337" s="10"/>
      <c r="G2337" s="10"/>
      <c r="H2337" s="10"/>
      <c r="I2337" s="10"/>
      <c r="J2337" s="10"/>
      <c r="K2337" s="11"/>
      <c r="L2337" s="11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2"/>
      <c r="AS2337" s="12"/>
      <c r="AT2337" s="12"/>
      <c r="AU2337" s="12"/>
      <c r="AV2337" s="12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12"/>
      <c r="BG2337" s="12"/>
      <c r="BH2337" s="12"/>
      <c r="BI2337" s="12"/>
      <c r="BJ2337" s="13"/>
      <c r="BK2337" s="13"/>
      <c r="BL2337" s="13"/>
      <c r="BM2337" s="13"/>
      <c r="BN2337" s="13"/>
    </row>
    <row r="2338" spans="1:66" x14ac:dyDescent="0.25">
      <c r="A2338" s="10"/>
      <c r="B2338" s="10"/>
      <c r="C2338" s="10"/>
      <c r="D2338" s="18"/>
      <c r="E2338" s="10"/>
      <c r="F2338" s="10"/>
      <c r="G2338" s="10"/>
      <c r="H2338" s="10"/>
      <c r="I2338" s="10"/>
      <c r="J2338" s="10"/>
      <c r="K2338" s="11"/>
      <c r="L2338" s="11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  <c r="AE2338" s="12"/>
      <c r="AF2338" s="12"/>
      <c r="AG2338" s="12"/>
      <c r="AH2338" s="12"/>
      <c r="AI2338" s="12"/>
      <c r="AJ2338" s="12"/>
      <c r="AK2338" s="12"/>
      <c r="AL2338" s="12"/>
      <c r="AM2338" s="12"/>
      <c r="AN2338" s="12"/>
      <c r="AO2338" s="12"/>
      <c r="AP2338" s="12"/>
      <c r="AQ2338" s="12"/>
      <c r="AR2338" s="12"/>
      <c r="AS2338" s="12"/>
      <c r="AT2338" s="12"/>
      <c r="AU2338" s="12"/>
      <c r="AV2338" s="12"/>
      <c r="AW2338" s="12"/>
      <c r="AX2338" s="12"/>
      <c r="AY2338" s="12"/>
      <c r="AZ2338" s="12"/>
      <c r="BA2338" s="12"/>
      <c r="BB2338" s="12"/>
      <c r="BC2338" s="12"/>
      <c r="BD2338" s="12"/>
      <c r="BE2338" s="12"/>
      <c r="BF2338" s="12"/>
      <c r="BG2338" s="12"/>
      <c r="BH2338" s="12"/>
      <c r="BI2338" s="12"/>
      <c r="BJ2338" s="13"/>
      <c r="BK2338" s="13"/>
      <c r="BL2338" s="13"/>
      <c r="BM2338" s="13"/>
      <c r="BN2338" s="13"/>
    </row>
    <row r="2339" spans="1:66" x14ac:dyDescent="0.25">
      <c r="A2339" s="10"/>
      <c r="B2339" s="10"/>
      <c r="C2339" s="10"/>
      <c r="D2339" s="18"/>
      <c r="E2339" s="10"/>
      <c r="F2339" s="10"/>
      <c r="G2339" s="10"/>
      <c r="H2339" s="10"/>
      <c r="I2339" s="10"/>
      <c r="J2339" s="10"/>
      <c r="K2339" s="11"/>
      <c r="L2339" s="11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2"/>
      <c r="AS2339" s="12"/>
      <c r="AT2339" s="12"/>
      <c r="AU2339" s="12"/>
      <c r="AV2339" s="12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12"/>
      <c r="BG2339" s="12"/>
      <c r="BH2339" s="12"/>
      <c r="BI2339" s="12"/>
      <c r="BJ2339" s="13"/>
      <c r="BK2339" s="13"/>
      <c r="BL2339" s="13"/>
      <c r="BM2339" s="13"/>
      <c r="BN2339" s="13"/>
    </row>
    <row r="2340" spans="1:66" x14ac:dyDescent="0.25">
      <c r="A2340" s="10"/>
      <c r="B2340" s="10"/>
      <c r="C2340" s="10"/>
      <c r="D2340" s="18"/>
      <c r="E2340" s="10"/>
      <c r="F2340" s="10"/>
      <c r="G2340" s="10"/>
      <c r="H2340" s="10"/>
      <c r="I2340" s="10"/>
      <c r="J2340" s="10"/>
      <c r="K2340" s="11"/>
      <c r="L2340" s="11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  <c r="AE2340" s="12"/>
      <c r="AF2340" s="12"/>
      <c r="AG2340" s="12"/>
      <c r="AH2340" s="12"/>
      <c r="AI2340" s="12"/>
      <c r="AJ2340" s="12"/>
      <c r="AK2340" s="12"/>
      <c r="AL2340" s="12"/>
      <c r="AM2340" s="12"/>
      <c r="AN2340" s="12"/>
      <c r="AO2340" s="12"/>
      <c r="AP2340" s="12"/>
      <c r="AQ2340" s="12"/>
      <c r="AR2340" s="12"/>
      <c r="AS2340" s="12"/>
      <c r="AT2340" s="12"/>
      <c r="AU2340" s="12"/>
      <c r="AV2340" s="12"/>
      <c r="AW2340" s="12"/>
      <c r="AX2340" s="12"/>
      <c r="AY2340" s="12"/>
      <c r="AZ2340" s="12"/>
      <c r="BA2340" s="12"/>
      <c r="BB2340" s="12"/>
      <c r="BC2340" s="12"/>
      <c r="BD2340" s="12"/>
      <c r="BE2340" s="12"/>
      <c r="BF2340" s="12"/>
      <c r="BG2340" s="12"/>
      <c r="BH2340" s="12"/>
      <c r="BI2340" s="12"/>
      <c r="BJ2340" s="13"/>
      <c r="BK2340" s="13"/>
      <c r="BL2340" s="13"/>
      <c r="BM2340" s="13"/>
      <c r="BN2340" s="13"/>
    </row>
    <row r="2341" spans="1:66" x14ac:dyDescent="0.25">
      <c r="A2341" s="10"/>
      <c r="B2341" s="10"/>
      <c r="C2341" s="10"/>
      <c r="D2341" s="18"/>
      <c r="E2341" s="10"/>
      <c r="F2341" s="10"/>
      <c r="G2341" s="10"/>
      <c r="H2341" s="10"/>
      <c r="I2341" s="10"/>
      <c r="J2341" s="10"/>
      <c r="K2341" s="11"/>
      <c r="L2341" s="11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2"/>
      <c r="AS2341" s="12"/>
      <c r="AT2341" s="12"/>
      <c r="AU2341" s="12"/>
      <c r="AV2341" s="12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12"/>
      <c r="BG2341" s="12"/>
      <c r="BH2341" s="12"/>
      <c r="BI2341" s="12"/>
      <c r="BJ2341" s="13"/>
      <c r="BK2341" s="13"/>
      <c r="BL2341" s="13"/>
      <c r="BM2341" s="13"/>
      <c r="BN2341" s="13"/>
    </row>
    <row r="2342" spans="1:66" x14ac:dyDescent="0.25">
      <c r="A2342" s="10"/>
      <c r="B2342" s="10"/>
      <c r="C2342" s="10"/>
      <c r="D2342" s="18"/>
      <c r="E2342" s="10"/>
      <c r="F2342" s="10"/>
      <c r="G2342" s="10"/>
      <c r="H2342" s="10"/>
      <c r="I2342" s="10"/>
      <c r="J2342" s="10"/>
      <c r="K2342" s="11"/>
      <c r="L2342" s="11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  <c r="AE2342" s="12"/>
      <c r="AF2342" s="12"/>
      <c r="AG2342" s="12"/>
      <c r="AH2342" s="12"/>
      <c r="AI2342" s="12"/>
      <c r="AJ2342" s="12"/>
      <c r="AK2342" s="12"/>
      <c r="AL2342" s="12"/>
      <c r="AM2342" s="12"/>
      <c r="AN2342" s="12"/>
      <c r="AO2342" s="12"/>
      <c r="AP2342" s="12"/>
      <c r="AQ2342" s="12"/>
      <c r="AR2342" s="12"/>
      <c r="AS2342" s="12"/>
      <c r="AT2342" s="12"/>
      <c r="AU2342" s="12"/>
      <c r="AV2342" s="12"/>
      <c r="AW2342" s="12"/>
      <c r="AX2342" s="12"/>
      <c r="AY2342" s="12"/>
      <c r="AZ2342" s="12"/>
      <c r="BA2342" s="12"/>
      <c r="BB2342" s="12"/>
      <c r="BC2342" s="12"/>
      <c r="BD2342" s="12"/>
      <c r="BE2342" s="12"/>
      <c r="BF2342" s="12"/>
      <c r="BG2342" s="12"/>
      <c r="BH2342" s="12"/>
      <c r="BI2342" s="12"/>
      <c r="BJ2342" s="13"/>
      <c r="BK2342" s="13"/>
      <c r="BL2342" s="13"/>
      <c r="BM2342" s="13"/>
      <c r="BN2342" s="13"/>
    </row>
    <row r="2343" spans="1:66" x14ac:dyDescent="0.25">
      <c r="A2343" s="10"/>
      <c r="B2343" s="10"/>
      <c r="C2343" s="10"/>
      <c r="D2343" s="18"/>
      <c r="E2343" s="10"/>
      <c r="F2343" s="10"/>
      <c r="G2343" s="10"/>
      <c r="H2343" s="10"/>
      <c r="I2343" s="10"/>
      <c r="J2343" s="10"/>
      <c r="K2343" s="11"/>
      <c r="L2343" s="11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2"/>
      <c r="AS2343" s="12"/>
      <c r="AT2343" s="12"/>
      <c r="AU2343" s="12"/>
      <c r="AV2343" s="12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12"/>
      <c r="BG2343" s="12"/>
      <c r="BH2343" s="12"/>
      <c r="BI2343" s="12"/>
      <c r="BJ2343" s="13"/>
      <c r="BK2343" s="13"/>
      <c r="BL2343" s="13"/>
      <c r="BM2343" s="13"/>
      <c r="BN2343" s="13"/>
    </row>
    <row r="2344" spans="1:66" x14ac:dyDescent="0.25">
      <c r="A2344" s="10"/>
      <c r="B2344" s="10"/>
      <c r="C2344" s="10"/>
      <c r="D2344" s="18"/>
      <c r="E2344" s="10"/>
      <c r="F2344" s="10"/>
      <c r="G2344" s="10"/>
      <c r="H2344" s="10"/>
      <c r="I2344" s="10"/>
      <c r="J2344" s="10"/>
      <c r="K2344" s="11"/>
      <c r="L2344" s="11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  <c r="AE2344" s="12"/>
      <c r="AF2344" s="12"/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  <c r="AQ2344" s="12"/>
      <c r="AR2344" s="12"/>
      <c r="AS2344" s="12"/>
      <c r="AT2344" s="12"/>
      <c r="AU2344" s="12"/>
      <c r="AV2344" s="12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12"/>
      <c r="BG2344" s="12"/>
      <c r="BH2344" s="12"/>
      <c r="BI2344" s="12"/>
      <c r="BJ2344" s="13"/>
      <c r="BK2344" s="13"/>
      <c r="BL2344" s="13"/>
      <c r="BM2344" s="13"/>
      <c r="BN2344" s="13"/>
    </row>
    <row r="2345" spans="1:66" x14ac:dyDescent="0.25">
      <c r="A2345" s="10"/>
      <c r="B2345" s="10"/>
      <c r="C2345" s="10"/>
      <c r="D2345" s="18"/>
      <c r="E2345" s="10"/>
      <c r="F2345" s="10"/>
      <c r="G2345" s="10"/>
      <c r="H2345" s="10"/>
      <c r="I2345" s="10"/>
      <c r="J2345" s="10"/>
      <c r="K2345" s="11"/>
      <c r="L2345" s="11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2"/>
      <c r="AS2345" s="12"/>
      <c r="AT2345" s="12"/>
      <c r="AU2345" s="12"/>
      <c r="AV2345" s="12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12"/>
      <c r="BG2345" s="12"/>
      <c r="BH2345" s="12"/>
      <c r="BI2345" s="12"/>
      <c r="BJ2345" s="13"/>
      <c r="BK2345" s="13"/>
      <c r="BL2345" s="13"/>
      <c r="BM2345" s="13"/>
      <c r="BN2345" s="13"/>
    </row>
    <row r="2346" spans="1:66" x14ac:dyDescent="0.25">
      <c r="A2346" s="10"/>
      <c r="B2346" s="10"/>
      <c r="C2346" s="10"/>
      <c r="D2346" s="18"/>
      <c r="E2346" s="10"/>
      <c r="F2346" s="10"/>
      <c r="G2346" s="10"/>
      <c r="H2346" s="10"/>
      <c r="I2346" s="10"/>
      <c r="J2346" s="10"/>
      <c r="K2346" s="11"/>
      <c r="L2346" s="11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12"/>
      <c r="AF2346" s="12"/>
      <c r="AG2346" s="12"/>
      <c r="AH2346" s="12"/>
      <c r="AI2346" s="12"/>
      <c r="AJ2346" s="12"/>
      <c r="AK2346" s="12"/>
      <c r="AL2346" s="12"/>
      <c r="AM2346" s="12"/>
      <c r="AN2346" s="12"/>
      <c r="AO2346" s="12"/>
      <c r="AP2346" s="12"/>
      <c r="AQ2346" s="12"/>
      <c r="AR2346" s="12"/>
      <c r="AS2346" s="12"/>
      <c r="AT2346" s="12"/>
      <c r="AU2346" s="12"/>
      <c r="AV2346" s="12"/>
      <c r="AW2346" s="12"/>
      <c r="AX2346" s="12"/>
      <c r="AY2346" s="12"/>
      <c r="AZ2346" s="12"/>
      <c r="BA2346" s="12"/>
      <c r="BB2346" s="12"/>
      <c r="BC2346" s="12"/>
      <c r="BD2346" s="12"/>
      <c r="BE2346" s="12"/>
      <c r="BF2346" s="12"/>
      <c r="BG2346" s="12"/>
      <c r="BH2346" s="12"/>
      <c r="BI2346" s="12"/>
      <c r="BJ2346" s="13"/>
      <c r="BK2346" s="13"/>
      <c r="BL2346" s="13"/>
      <c r="BM2346" s="13"/>
      <c r="BN2346" s="13"/>
    </row>
    <row r="2347" spans="1:66" x14ac:dyDescent="0.25">
      <c r="A2347" s="10"/>
      <c r="B2347" s="10"/>
      <c r="C2347" s="10"/>
      <c r="D2347" s="18"/>
      <c r="E2347" s="10"/>
      <c r="F2347" s="10"/>
      <c r="G2347" s="10"/>
      <c r="H2347" s="10"/>
      <c r="I2347" s="10"/>
      <c r="J2347" s="10"/>
      <c r="K2347" s="11"/>
      <c r="L2347" s="11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2"/>
      <c r="AS2347" s="12"/>
      <c r="AT2347" s="12"/>
      <c r="AU2347" s="12"/>
      <c r="AV2347" s="12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12"/>
      <c r="BG2347" s="12"/>
      <c r="BH2347" s="12"/>
      <c r="BI2347" s="12"/>
      <c r="BJ2347" s="13"/>
      <c r="BK2347" s="13"/>
      <c r="BL2347" s="13"/>
      <c r="BM2347" s="13"/>
      <c r="BN2347" s="13"/>
    </row>
    <row r="2348" spans="1:66" x14ac:dyDescent="0.25">
      <c r="A2348" s="10"/>
      <c r="B2348" s="10"/>
      <c r="C2348" s="10"/>
      <c r="D2348" s="18"/>
      <c r="E2348" s="10"/>
      <c r="F2348" s="10"/>
      <c r="G2348" s="10"/>
      <c r="H2348" s="10"/>
      <c r="I2348" s="10"/>
      <c r="J2348" s="10"/>
      <c r="K2348" s="11"/>
      <c r="L2348" s="11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12"/>
      <c r="AF2348" s="12"/>
      <c r="AG2348" s="12"/>
      <c r="AH2348" s="12"/>
      <c r="AI2348" s="12"/>
      <c r="AJ2348" s="12"/>
      <c r="AK2348" s="12"/>
      <c r="AL2348" s="12"/>
      <c r="AM2348" s="12"/>
      <c r="AN2348" s="12"/>
      <c r="AO2348" s="12"/>
      <c r="AP2348" s="12"/>
      <c r="AQ2348" s="12"/>
      <c r="AR2348" s="12"/>
      <c r="AS2348" s="12"/>
      <c r="AT2348" s="12"/>
      <c r="AU2348" s="12"/>
      <c r="AV2348" s="12"/>
      <c r="AW2348" s="12"/>
      <c r="AX2348" s="12"/>
      <c r="AY2348" s="12"/>
      <c r="AZ2348" s="12"/>
      <c r="BA2348" s="12"/>
      <c r="BB2348" s="12"/>
      <c r="BC2348" s="12"/>
      <c r="BD2348" s="12"/>
      <c r="BE2348" s="12"/>
      <c r="BF2348" s="12"/>
      <c r="BG2348" s="12"/>
      <c r="BH2348" s="12"/>
      <c r="BI2348" s="12"/>
      <c r="BJ2348" s="13"/>
      <c r="BK2348" s="13"/>
      <c r="BL2348" s="13"/>
      <c r="BM2348" s="13"/>
      <c r="BN2348" s="13"/>
    </row>
    <row r="2349" spans="1:66" x14ac:dyDescent="0.25">
      <c r="A2349" s="10"/>
      <c r="B2349" s="10"/>
      <c r="C2349" s="10"/>
      <c r="D2349" s="18"/>
      <c r="E2349" s="10"/>
      <c r="F2349" s="10"/>
      <c r="G2349" s="10"/>
      <c r="H2349" s="10"/>
      <c r="I2349" s="10"/>
      <c r="J2349" s="10"/>
      <c r="K2349" s="11"/>
      <c r="L2349" s="11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2"/>
      <c r="AS2349" s="12"/>
      <c r="AT2349" s="12"/>
      <c r="AU2349" s="12"/>
      <c r="AV2349" s="12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12"/>
      <c r="BG2349" s="12"/>
      <c r="BH2349" s="12"/>
      <c r="BI2349" s="12"/>
      <c r="BJ2349" s="13"/>
      <c r="BK2349" s="13"/>
      <c r="BL2349" s="13"/>
      <c r="BM2349" s="13"/>
      <c r="BN2349" s="13"/>
    </row>
    <row r="2350" spans="1:66" x14ac:dyDescent="0.25">
      <c r="A2350" s="10"/>
      <c r="B2350" s="10"/>
      <c r="C2350" s="10"/>
      <c r="D2350" s="18"/>
      <c r="E2350" s="10"/>
      <c r="F2350" s="10"/>
      <c r="G2350" s="10"/>
      <c r="H2350" s="10"/>
      <c r="I2350" s="10"/>
      <c r="J2350" s="10"/>
      <c r="K2350" s="11"/>
      <c r="L2350" s="11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  <c r="AE2350" s="12"/>
      <c r="AF2350" s="12"/>
      <c r="AG2350" s="12"/>
      <c r="AH2350" s="12"/>
      <c r="AI2350" s="12"/>
      <c r="AJ2350" s="12"/>
      <c r="AK2350" s="12"/>
      <c r="AL2350" s="12"/>
      <c r="AM2350" s="12"/>
      <c r="AN2350" s="12"/>
      <c r="AO2350" s="12"/>
      <c r="AP2350" s="12"/>
      <c r="AQ2350" s="12"/>
      <c r="AR2350" s="12"/>
      <c r="AS2350" s="12"/>
      <c r="AT2350" s="12"/>
      <c r="AU2350" s="12"/>
      <c r="AV2350" s="12"/>
      <c r="AW2350" s="12"/>
      <c r="AX2350" s="12"/>
      <c r="AY2350" s="12"/>
      <c r="AZ2350" s="12"/>
      <c r="BA2350" s="12"/>
      <c r="BB2350" s="12"/>
      <c r="BC2350" s="12"/>
      <c r="BD2350" s="12"/>
      <c r="BE2350" s="12"/>
      <c r="BF2350" s="12"/>
      <c r="BG2350" s="12"/>
      <c r="BH2350" s="12"/>
      <c r="BI2350" s="12"/>
      <c r="BJ2350" s="13"/>
      <c r="BK2350" s="13"/>
      <c r="BL2350" s="13"/>
      <c r="BM2350" s="13"/>
      <c r="BN2350" s="13"/>
    </row>
    <row r="2351" spans="1:66" x14ac:dyDescent="0.25">
      <c r="A2351" s="10"/>
      <c r="B2351" s="10"/>
      <c r="C2351" s="10"/>
      <c r="D2351" s="18"/>
      <c r="E2351" s="10"/>
      <c r="F2351" s="10"/>
      <c r="G2351" s="10"/>
      <c r="H2351" s="10"/>
      <c r="I2351" s="10"/>
      <c r="J2351" s="10"/>
      <c r="K2351" s="11"/>
      <c r="L2351" s="11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2"/>
      <c r="AS2351" s="12"/>
      <c r="AT2351" s="12"/>
      <c r="AU2351" s="12"/>
      <c r="AV2351" s="12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12"/>
      <c r="BG2351" s="12"/>
      <c r="BH2351" s="12"/>
      <c r="BI2351" s="12"/>
      <c r="BJ2351" s="13"/>
      <c r="BK2351" s="13"/>
      <c r="BL2351" s="13"/>
      <c r="BM2351" s="13"/>
      <c r="BN2351" s="13"/>
    </row>
    <row r="2352" spans="1:66" x14ac:dyDescent="0.25">
      <c r="A2352" s="10"/>
      <c r="B2352" s="10"/>
      <c r="C2352" s="10"/>
      <c r="D2352" s="18"/>
      <c r="E2352" s="10"/>
      <c r="F2352" s="10"/>
      <c r="G2352" s="10"/>
      <c r="H2352" s="10"/>
      <c r="I2352" s="10"/>
      <c r="J2352" s="10"/>
      <c r="K2352" s="11"/>
      <c r="L2352" s="11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  <c r="AE2352" s="12"/>
      <c r="AF2352" s="12"/>
      <c r="AG2352" s="12"/>
      <c r="AH2352" s="12"/>
      <c r="AI2352" s="12"/>
      <c r="AJ2352" s="12"/>
      <c r="AK2352" s="12"/>
      <c r="AL2352" s="12"/>
      <c r="AM2352" s="12"/>
      <c r="AN2352" s="12"/>
      <c r="AO2352" s="12"/>
      <c r="AP2352" s="12"/>
      <c r="AQ2352" s="12"/>
      <c r="AR2352" s="12"/>
      <c r="AS2352" s="12"/>
      <c r="AT2352" s="12"/>
      <c r="AU2352" s="12"/>
      <c r="AV2352" s="12"/>
      <c r="AW2352" s="12"/>
      <c r="AX2352" s="12"/>
      <c r="AY2352" s="12"/>
      <c r="AZ2352" s="12"/>
      <c r="BA2352" s="12"/>
      <c r="BB2352" s="12"/>
      <c r="BC2352" s="12"/>
      <c r="BD2352" s="12"/>
      <c r="BE2352" s="12"/>
      <c r="BF2352" s="12"/>
      <c r="BG2352" s="12"/>
      <c r="BH2352" s="12"/>
      <c r="BI2352" s="12"/>
      <c r="BJ2352" s="13"/>
      <c r="BK2352" s="13"/>
      <c r="BL2352" s="13"/>
      <c r="BM2352" s="13"/>
      <c r="BN2352" s="13"/>
    </row>
    <row r="2353" spans="1:66" x14ac:dyDescent="0.25">
      <c r="A2353" s="10"/>
      <c r="B2353" s="10"/>
      <c r="C2353" s="10"/>
      <c r="D2353" s="18"/>
      <c r="E2353" s="10"/>
      <c r="F2353" s="10"/>
      <c r="G2353" s="10"/>
      <c r="H2353" s="10"/>
      <c r="I2353" s="10"/>
      <c r="J2353" s="10"/>
      <c r="K2353" s="11"/>
      <c r="L2353" s="11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2"/>
      <c r="AS2353" s="12"/>
      <c r="AT2353" s="12"/>
      <c r="AU2353" s="12"/>
      <c r="AV2353" s="12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12"/>
      <c r="BG2353" s="12"/>
      <c r="BH2353" s="12"/>
      <c r="BI2353" s="12"/>
      <c r="BJ2353" s="13"/>
      <c r="BK2353" s="13"/>
      <c r="BL2353" s="13"/>
      <c r="BM2353" s="13"/>
      <c r="BN2353" s="13"/>
    </row>
    <row r="2354" spans="1:66" x14ac:dyDescent="0.25">
      <c r="A2354" s="10"/>
      <c r="B2354" s="10"/>
      <c r="C2354" s="10"/>
      <c r="D2354" s="18"/>
      <c r="E2354" s="10"/>
      <c r="F2354" s="10"/>
      <c r="G2354" s="10"/>
      <c r="H2354" s="10"/>
      <c r="I2354" s="10"/>
      <c r="J2354" s="10"/>
      <c r="K2354" s="11"/>
      <c r="L2354" s="11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  <c r="AE2354" s="12"/>
      <c r="AF2354" s="12"/>
      <c r="AG2354" s="12"/>
      <c r="AH2354" s="12"/>
      <c r="AI2354" s="12"/>
      <c r="AJ2354" s="12"/>
      <c r="AK2354" s="12"/>
      <c r="AL2354" s="12"/>
      <c r="AM2354" s="12"/>
      <c r="AN2354" s="12"/>
      <c r="AO2354" s="12"/>
      <c r="AP2354" s="12"/>
      <c r="AQ2354" s="12"/>
      <c r="AR2354" s="12"/>
      <c r="AS2354" s="12"/>
      <c r="AT2354" s="12"/>
      <c r="AU2354" s="12"/>
      <c r="AV2354" s="12"/>
      <c r="AW2354" s="12"/>
      <c r="AX2354" s="12"/>
      <c r="AY2354" s="12"/>
      <c r="AZ2354" s="12"/>
      <c r="BA2354" s="12"/>
      <c r="BB2354" s="12"/>
      <c r="BC2354" s="12"/>
      <c r="BD2354" s="12"/>
      <c r="BE2354" s="12"/>
      <c r="BF2354" s="12"/>
      <c r="BG2354" s="12"/>
      <c r="BH2354" s="12"/>
      <c r="BI2354" s="12"/>
      <c r="BJ2354" s="13"/>
      <c r="BK2354" s="13"/>
      <c r="BL2354" s="13"/>
      <c r="BM2354" s="13"/>
      <c r="BN2354" s="13"/>
    </row>
    <row r="2355" spans="1:66" x14ac:dyDescent="0.25">
      <c r="A2355" s="10"/>
      <c r="B2355" s="10"/>
      <c r="C2355" s="10"/>
      <c r="D2355" s="18"/>
      <c r="E2355" s="10"/>
      <c r="F2355" s="10"/>
      <c r="G2355" s="10"/>
      <c r="H2355" s="10"/>
      <c r="I2355" s="10"/>
      <c r="J2355" s="10"/>
      <c r="K2355" s="11"/>
      <c r="L2355" s="11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2"/>
      <c r="AS2355" s="12"/>
      <c r="AT2355" s="12"/>
      <c r="AU2355" s="12"/>
      <c r="AV2355" s="12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12"/>
      <c r="BG2355" s="12"/>
      <c r="BH2355" s="12"/>
      <c r="BI2355" s="12"/>
      <c r="BJ2355" s="13"/>
      <c r="BK2355" s="13"/>
      <c r="BL2355" s="13"/>
      <c r="BM2355" s="13"/>
      <c r="BN2355" s="13"/>
    </row>
    <row r="2356" spans="1:66" x14ac:dyDescent="0.25">
      <c r="A2356" s="10"/>
      <c r="B2356" s="10"/>
      <c r="C2356" s="10"/>
      <c r="D2356" s="18"/>
      <c r="E2356" s="10"/>
      <c r="F2356" s="10"/>
      <c r="G2356" s="10"/>
      <c r="H2356" s="10"/>
      <c r="I2356" s="10"/>
      <c r="J2356" s="10"/>
      <c r="K2356" s="11"/>
      <c r="L2356" s="11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  <c r="AE2356" s="12"/>
      <c r="AF2356" s="12"/>
      <c r="AG2356" s="12"/>
      <c r="AH2356" s="12"/>
      <c r="AI2356" s="12"/>
      <c r="AJ2356" s="12"/>
      <c r="AK2356" s="12"/>
      <c r="AL2356" s="12"/>
      <c r="AM2356" s="12"/>
      <c r="AN2356" s="12"/>
      <c r="AO2356" s="12"/>
      <c r="AP2356" s="12"/>
      <c r="AQ2356" s="12"/>
      <c r="AR2356" s="12"/>
      <c r="AS2356" s="12"/>
      <c r="AT2356" s="12"/>
      <c r="AU2356" s="12"/>
      <c r="AV2356" s="12"/>
      <c r="AW2356" s="12"/>
      <c r="AX2356" s="12"/>
      <c r="AY2356" s="12"/>
      <c r="AZ2356" s="12"/>
      <c r="BA2356" s="12"/>
      <c r="BB2356" s="12"/>
      <c r="BC2356" s="12"/>
      <c r="BD2356" s="12"/>
      <c r="BE2356" s="12"/>
      <c r="BF2356" s="12"/>
      <c r="BG2356" s="12"/>
      <c r="BH2356" s="12"/>
      <c r="BI2356" s="12"/>
      <c r="BJ2356" s="13"/>
      <c r="BK2356" s="13"/>
      <c r="BL2356" s="13"/>
      <c r="BM2356" s="13"/>
      <c r="BN2356" s="13"/>
    </row>
    <row r="2357" spans="1:66" x14ac:dyDescent="0.25">
      <c r="A2357" s="10"/>
      <c r="B2357" s="10"/>
      <c r="C2357" s="10"/>
      <c r="D2357" s="18"/>
      <c r="E2357" s="10"/>
      <c r="F2357" s="10"/>
      <c r="G2357" s="10"/>
      <c r="H2357" s="10"/>
      <c r="I2357" s="10"/>
      <c r="J2357" s="10"/>
      <c r="K2357" s="11"/>
      <c r="L2357" s="11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2"/>
      <c r="AS2357" s="12"/>
      <c r="AT2357" s="12"/>
      <c r="AU2357" s="12"/>
      <c r="AV2357" s="12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12"/>
      <c r="BG2357" s="12"/>
      <c r="BH2357" s="12"/>
      <c r="BI2357" s="12"/>
      <c r="BJ2357" s="13"/>
      <c r="BK2357" s="13"/>
      <c r="BL2357" s="13"/>
      <c r="BM2357" s="13"/>
      <c r="BN2357" s="13"/>
    </row>
    <row r="2358" spans="1:66" x14ac:dyDescent="0.25">
      <c r="A2358" s="10"/>
      <c r="B2358" s="10"/>
      <c r="C2358" s="10"/>
      <c r="D2358" s="18"/>
      <c r="E2358" s="10"/>
      <c r="F2358" s="10"/>
      <c r="G2358" s="10"/>
      <c r="H2358" s="10"/>
      <c r="I2358" s="10"/>
      <c r="J2358" s="10"/>
      <c r="K2358" s="11"/>
      <c r="L2358" s="11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2"/>
      <c r="AF2358" s="12"/>
      <c r="AG2358" s="12"/>
      <c r="AH2358" s="12"/>
      <c r="AI2358" s="12"/>
      <c r="AJ2358" s="12"/>
      <c r="AK2358" s="12"/>
      <c r="AL2358" s="12"/>
      <c r="AM2358" s="12"/>
      <c r="AN2358" s="12"/>
      <c r="AO2358" s="12"/>
      <c r="AP2358" s="12"/>
      <c r="AQ2358" s="12"/>
      <c r="AR2358" s="12"/>
      <c r="AS2358" s="12"/>
      <c r="AT2358" s="12"/>
      <c r="AU2358" s="12"/>
      <c r="AV2358" s="12"/>
      <c r="AW2358" s="12"/>
      <c r="AX2358" s="12"/>
      <c r="AY2358" s="12"/>
      <c r="AZ2358" s="12"/>
      <c r="BA2358" s="12"/>
      <c r="BB2358" s="12"/>
      <c r="BC2358" s="12"/>
      <c r="BD2358" s="12"/>
      <c r="BE2358" s="12"/>
      <c r="BF2358" s="12"/>
      <c r="BG2358" s="12"/>
      <c r="BH2358" s="12"/>
      <c r="BI2358" s="12"/>
      <c r="BJ2358" s="13"/>
      <c r="BK2358" s="13"/>
      <c r="BL2358" s="13"/>
      <c r="BM2358" s="13"/>
      <c r="BN2358" s="13"/>
    </row>
    <row r="2359" spans="1:66" x14ac:dyDescent="0.25">
      <c r="A2359" s="10"/>
      <c r="B2359" s="10"/>
      <c r="C2359" s="10"/>
      <c r="D2359" s="18"/>
      <c r="E2359" s="10"/>
      <c r="F2359" s="10"/>
      <c r="G2359" s="10"/>
      <c r="H2359" s="10"/>
      <c r="I2359" s="10"/>
      <c r="J2359" s="10"/>
      <c r="K2359" s="11"/>
      <c r="L2359" s="11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2"/>
      <c r="AS2359" s="12"/>
      <c r="AT2359" s="12"/>
      <c r="AU2359" s="12"/>
      <c r="AV2359" s="12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12"/>
      <c r="BG2359" s="12"/>
      <c r="BH2359" s="12"/>
      <c r="BI2359" s="12"/>
      <c r="BJ2359" s="13"/>
      <c r="BK2359" s="13"/>
      <c r="BL2359" s="13"/>
      <c r="BM2359" s="13"/>
      <c r="BN2359" s="13"/>
    </row>
    <row r="2360" spans="1:66" x14ac:dyDescent="0.25">
      <c r="A2360" s="10"/>
      <c r="B2360" s="10"/>
      <c r="C2360" s="10"/>
      <c r="D2360" s="18"/>
      <c r="E2360" s="10"/>
      <c r="F2360" s="10"/>
      <c r="G2360" s="10"/>
      <c r="H2360" s="10"/>
      <c r="I2360" s="10"/>
      <c r="J2360" s="10"/>
      <c r="K2360" s="11"/>
      <c r="L2360" s="11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  <c r="AE2360" s="12"/>
      <c r="AF2360" s="12"/>
      <c r="AG2360" s="12"/>
      <c r="AH2360" s="12"/>
      <c r="AI2360" s="12"/>
      <c r="AJ2360" s="12"/>
      <c r="AK2360" s="12"/>
      <c r="AL2360" s="12"/>
      <c r="AM2360" s="12"/>
      <c r="AN2360" s="12"/>
      <c r="AO2360" s="12"/>
      <c r="AP2360" s="12"/>
      <c r="AQ2360" s="12"/>
      <c r="AR2360" s="12"/>
      <c r="AS2360" s="12"/>
      <c r="AT2360" s="12"/>
      <c r="AU2360" s="12"/>
      <c r="AV2360" s="12"/>
      <c r="AW2360" s="12"/>
      <c r="AX2360" s="12"/>
      <c r="AY2360" s="12"/>
      <c r="AZ2360" s="12"/>
      <c r="BA2360" s="12"/>
      <c r="BB2360" s="12"/>
      <c r="BC2360" s="12"/>
      <c r="BD2360" s="12"/>
      <c r="BE2360" s="12"/>
      <c r="BF2360" s="12"/>
      <c r="BG2360" s="12"/>
      <c r="BH2360" s="12"/>
      <c r="BI2360" s="12"/>
      <c r="BJ2360" s="13"/>
      <c r="BK2360" s="13"/>
      <c r="BL2360" s="13"/>
      <c r="BM2360" s="13"/>
      <c r="BN2360" s="13"/>
    </row>
    <row r="2361" spans="1:66" x14ac:dyDescent="0.25">
      <c r="A2361" s="10"/>
      <c r="B2361" s="10"/>
      <c r="C2361" s="10"/>
      <c r="D2361" s="18"/>
      <c r="E2361" s="10"/>
      <c r="F2361" s="10"/>
      <c r="G2361" s="10"/>
      <c r="H2361" s="10"/>
      <c r="I2361" s="10"/>
      <c r="J2361" s="10"/>
      <c r="K2361" s="11"/>
      <c r="L2361" s="11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2"/>
      <c r="AS2361" s="12"/>
      <c r="AT2361" s="12"/>
      <c r="AU2361" s="12"/>
      <c r="AV2361" s="12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12"/>
      <c r="BG2361" s="12"/>
      <c r="BH2361" s="12"/>
      <c r="BI2361" s="12"/>
      <c r="BJ2361" s="13"/>
      <c r="BK2361" s="13"/>
      <c r="BL2361" s="13"/>
      <c r="BM2361" s="13"/>
      <c r="BN2361" s="13"/>
    </row>
    <row r="2362" spans="1:66" x14ac:dyDescent="0.25">
      <c r="A2362" s="10"/>
      <c r="B2362" s="10"/>
      <c r="C2362" s="10"/>
      <c r="D2362" s="18"/>
      <c r="E2362" s="10"/>
      <c r="F2362" s="10"/>
      <c r="G2362" s="10"/>
      <c r="H2362" s="10"/>
      <c r="I2362" s="10"/>
      <c r="J2362" s="10"/>
      <c r="K2362" s="11"/>
      <c r="L2362" s="11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12"/>
      <c r="AH2362" s="12"/>
      <c r="AI2362" s="12"/>
      <c r="AJ2362" s="12"/>
      <c r="AK2362" s="12"/>
      <c r="AL2362" s="12"/>
      <c r="AM2362" s="12"/>
      <c r="AN2362" s="12"/>
      <c r="AO2362" s="12"/>
      <c r="AP2362" s="12"/>
      <c r="AQ2362" s="12"/>
      <c r="AR2362" s="12"/>
      <c r="AS2362" s="12"/>
      <c r="AT2362" s="12"/>
      <c r="AU2362" s="12"/>
      <c r="AV2362" s="12"/>
      <c r="AW2362" s="12"/>
      <c r="AX2362" s="12"/>
      <c r="AY2362" s="12"/>
      <c r="AZ2362" s="12"/>
      <c r="BA2362" s="12"/>
      <c r="BB2362" s="12"/>
      <c r="BC2362" s="12"/>
      <c r="BD2362" s="12"/>
      <c r="BE2362" s="12"/>
      <c r="BF2362" s="12"/>
      <c r="BG2362" s="12"/>
      <c r="BH2362" s="12"/>
      <c r="BI2362" s="12"/>
      <c r="BJ2362" s="13"/>
      <c r="BK2362" s="13"/>
      <c r="BL2362" s="13"/>
      <c r="BM2362" s="13"/>
      <c r="BN2362" s="13"/>
    </row>
    <row r="2363" spans="1:66" x14ac:dyDescent="0.25">
      <c r="A2363" s="10"/>
      <c r="B2363" s="10"/>
      <c r="C2363" s="10"/>
      <c r="D2363" s="18"/>
      <c r="E2363" s="10"/>
      <c r="F2363" s="10"/>
      <c r="G2363" s="10"/>
      <c r="H2363" s="10"/>
      <c r="I2363" s="10"/>
      <c r="J2363" s="10"/>
      <c r="K2363" s="11"/>
      <c r="L2363" s="11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2"/>
      <c r="AS2363" s="12"/>
      <c r="AT2363" s="12"/>
      <c r="AU2363" s="12"/>
      <c r="AV2363" s="12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12"/>
      <c r="BG2363" s="12"/>
      <c r="BH2363" s="12"/>
      <c r="BI2363" s="12"/>
      <c r="BJ2363" s="13"/>
      <c r="BK2363" s="13"/>
      <c r="BL2363" s="13"/>
      <c r="BM2363" s="13"/>
      <c r="BN2363" s="13"/>
    </row>
    <row r="2364" spans="1:66" x14ac:dyDescent="0.25">
      <c r="A2364" s="10"/>
      <c r="B2364" s="10"/>
      <c r="C2364" s="10"/>
      <c r="D2364" s="18"/>
      <c r="E2364" s="10"/>
      <c r="F2364" s="10"/>
      <c r="G2364" s="10"/>
      <c r="H2364" s="10"/>
      <c r="I2364" s="10"/>
      <c r="J2364" s="10"/>
      <c r="K2364" s="11"/>
      <c r="L2364" s="11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12"/>
      <c r="AF2364" s="12"/>
      <c r="AG2364" s="12"/>
      <c r="AH2364" s="12"/>
      <c r="AI2364" s="12"/>
      <c r="AJ2364" s="12"/>
      <c r="AK2364" s="12"/>
      <c r="AL2364" s="12"/>
      <c r="AM2364" s="12"/>
      <c r="AN2364" s="12"/>
      <c r="AO2364" s="12"/>
      <c r="AP2364" s="12"/>
      <c r="AQ2364" s="12"/>
      <c r="AR2364" s="12"/>
      <c r="AS2364" s="12"/>
      <c r="AT2364" s="12"/>
      <c r="AU2364" s="12"/>
      <c r="AV2364" s="12"/>
      <c r="AW2364" s="12"/>
      <c r="AX2364" s="12"/>
      <c r="AY2364" s="12"/>
      <c r="AZ2364" s="12"/>
      <c r="BA2364" s="12"/>
      <c r="BB2364" s="12"/>
      <c r="BC2364" s="12"/>
      <c r="BD2364" s="12"/>
      <c r="BE2364" s="12"/>
      <c r="BF2364" s="12"/>
      <c r="BG2364" s="12"/>
      <c r="BH2364" s="12"/>
      <c r="BI2364" s="12"/>
      <c r="BJ2364" s="13"/>
      <c r="BK2364" s="13"/>
      <c r="BL2364" s="13"/>
      <c r="BM2364" s="13"/>
      <c r="BN2364" s="13"/>
    </row>
    <row r="2365" spans="1:66" x14ac:dyDescent="0.25">
      <c r="A2365" s="10"/>
      <c r="B2365" s="10"/>
      <c r="C2365" s="10"/>
      <c r="D2365" s="18"/>
      <c r="E2365" s="10"/>
      <c r="F2365" s="10"/>
      <c r="G2365" s="10"/>
      <c r="H2365" s="10"/>
      <c r="I2365" s="10"/>
      <c r="J2365" s="10"/>
      <c r="K2365" s="11"/>
      <c r="L2365" s="11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2"/>
      <c r="AS2365" s="12"/>
      <c r="AT2365" s="12"/>
      <c r="AU2365" s="12"/>
      <c r="AV2365" s="12"/>
      <c r="AW2365" s="12"/>
      <c r="AX2365" s="12"/>
      <c r="AY2365" s="12"/>
      <c r="AZ2365" s="12"/>
      <c r="BA2365" s="12"/>
      <c r="BB2365" s="12"/>
      <c r="BC2365" s="12"/>
      <c r="BD2365" s="12"/>
      <c r="BE2365" s="12"/>
      <c r="BF2365" s="12"/>
      <c r="BG2365" s="12"/>
      <c r="BH2365" s="12"/>
      <c r="BI2365" s="12"/>
      <c r="BJ2365" s="13"/>
      <c r="BK2365" s="13"/>
      <c r="BL2365" s="13"/>
      <c r="BM2365" s="13"/>
      <c r="BN2365" s="13"/>
    </row>
    <row r="2366" spans="1:66" x14ac:dyDescent="0.25">
      <c r="A2366" s="10"/>
      <c r="B2366" s="10"/>
      <c r="C2366" s="10"/>
      <c r="D2366" s="18"/>
      <c r="E2366" s="10"/>
      <c r="F2366" s="10"/>
      <c r="G2366" s="10"/>
      <c r="H2366" s="10"/>
      <c r="I2366" s="10"/>
      <c r="J2366" s="10"/>
      <c r="K2366" s="11"/>
      <c r="L2366" s="11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  <c r="AE2366" s="12"/>
      <c r="AF2366" s="12"/>
      <c r="AG2366" s="12"/>
      <c r="AH2366" s="12"/>
      <c r="AI2366" s="12"/>
      <c r="AJ2366" s="12"/>
      <c r="AK2366" s="12"/>
      <c r="AL2366" s="12"/>
      <c r="AM2366" s="12"/>
      <c r="AN2366" s="12"/>
      <c r="AO2366" s="12"/>
      <c r="AP2366" s="12"/>
      <c r="AQ2366" s="12"/>
      <c r="AR2366" s="12"/>
      <c r="AS2366" s="12"/>
      <c r="AT2366" s="12"/>
      <c r="AU2366" s="12"/>
      <c r="AV2366" s="12"/>
      <c r="AW2366" s="12"/>
      <c r="AX2366" s="12"/>
      <c r="AY2366" s="12"/>
      <c r="AZ2366" s="12"/>
      <c r="BA2366" s="12"/>
      <c r="BB2366" s="12"/>
      <c r="BC2366" s="12"/>
      <c r="BD2366" s="12"/>
      <c r="BE2366" s="12"/>
      <c r="BF2366" s="12"/>
      <c r="BG2366" s="12"/>
      <c r="BH2366" s="12"/>
      <c r="BI2366" s="12"/>
      <c r="BJ2366" s="13"/>
      <c r="BK2366" s="13"/>
      <c r="BL2366" s="13"/>
      <c r="BM2366" s="13"/>
      <c r="BN2366" s="13"/>
    </row>
    <row r="2367" spans="1:66" x14ac:dyDescent="0.25">
      <c r="A2367" s="10"/>
      <c r="B2367" s="10"/>
      <c r="C2367" s="10"/>
      <c r="D2367" s="18"/>
      <c r="E2367" s="10"/>
      <c r="F2367" s="10"/>
      <c r="G2367" s="10"/>
      <c r="H2367" s="10"/>
      <c r="I2367" s="10"/>
      <c r="J2367" s="10"/>
      <c r="K2367" s="11"/>
      <c r="L2367" s="11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2"/>
      <c r="AS2367" s="12"/>
      <c r="AT2367" s="12"/>
      <c r="AU2367" s="12"/>
      <c r="AV2367" s="12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12"/>
      <c r="BG2367" s="12"/>
      <c r="BH2367" s="12"/>
      <c r="BI2367" s="12"/>
      <c r="BJ2367" s="13"/>
      <c r="BK2367" s="13"/>
      <c r="BL2367" s="13"/>
      <c r="BM2367" s="13"/>
      <c r="BN2367" s="13"/>
    </row>
    <row r="2368" spans="1:66" x14ac:dyDescent="0.25">
      <c r="A2368" s="10"/>
      <c r="B2368" s="10"/>
      <c r="C2368" s="10"/>
      <c r="D2368" s="18"/>
      <c r="E2368" s="10"/>
      <c r="F2368" s="10"/>
      <c r="G2368" s="10"/>
      <c r="H2368" s="10"/>
      <c r="I2368" s="10"/>
      <c r="J2368" s="10"/>
      <c r="K2368" s="11"/>
      <c r="L2368" s="11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/>
      <c r="AO2368" s="12"/>
      <c r="AP2368" s="12"/>
      <c r="AQ2368" s="12"/>
      <c r="AR2368" s="12"/>
      <c r="AS2368" s="12"/>
      <c r="AT2368" s="12"/>
      <c r="AU2368" s="12"/>
      <c r="AV2368" s="12"/>
      <c r="AW2368" s="12"/>
      <c r="AX2368" s="12"/>
      <c r="AY2368" s="12"/>
      <c r="AZ2368" s="12"/>
      <c r="BA2368" s="12"/>
      <c r="BB2368" s="12"/>
      <c r="BC2368" s="12"/>
      <c r="BD2368" s="12"/>
      <c r="BE2368" s="12"/>
      <c r="BF2368" s="12"/>
      <c r="BG2368" s="12"/>
      <c r="BH2368" s="12"/>
      <c r="BI2368" s="12"/>
      <c r="BJ2368" s="13"/>
      <c r="BK2368" s="13"/>
      <c r="BL2368" s="13"/>
      <c r="BM2368" s="13"/>
      <c r="BN2368" s="13"/>
    </row>
    <row r="2369" spans="1:66" x14ac:dyDescent="0.25">
      <c r="A2369" s="10"/>
      <c r="B2369" s="10"/>
      <c r="C2369" s="10"/>
      <c r="D2369" s="18"/>
      <c r="E2369" s="10"/>
      <c r="F2369" s="10"/>
      <c r="G2369" s="10"/>
      <c r="H2369" s="10"/>
      <c r="I2369" s="10"/>
      <c r="J2369" s="10"/>
      <c r="K2369" s="11"/>
      <c r="L2369" s="11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2"/>
      <c r="AS2369" s="12"/>
      <c r="AT2369" s="12"/>
      <c r="AU2369" s="12"/>
      <c r="AV2369" s="12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12"/>
      <c r="BG2369" s="12"/>
      <c r="BH2369" s="12"/>
      <c r="BI2369" s="12"/>
      <c r="BJ2369" s="13"/>
      <c r="BK2369" s="13"/>
      <c r="BL2369" s="13"/>
      <c r="BM2369" s="13"/>
      <c r="BN2369" s="13"/>
    </row>
    <row r="2370" spans="1:66" x14ac:dyDescent="0.25">
      <c r="A2370" s="10"/>
      <c r="B2370" s="10"/>
      <c r="C2370" s="10"/>
      <c r="D2370" s="18"/>
      <c r="E2370" s="10"/>
      <c r="F2370" s="10"/>
      <c r="G2370" s="10"/>
      <c r="H2370" s="10"/>
      <c r="I2370" s="10"/>
      <c r="J2370" s="10"/>
      <c r="K2370" s="11"/>
      <c r="L2370" s="11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12"/>
      <c r="AG2370" s="12"/>
      <c r="AH2370" s="12"/>
      <c r="AI2370" s="12"/>
      <c r="AJ2370" s="12"/>
      <c r="AK2370" s="12"/>
      <c r="AL2370" s="12"/>
      <c r="AM2370" s="12"/>
      <c r="AN2370" s="12"/>
      <c r="AO2370" s="12"/>
      <c r="AP2370" s="12"/>
      <c r="AQ2370" s="12"/>
      <c r="AR2370" s="12"/>
      <c r="AS2370" s="12"/>
      <c r="AT2370" s="12"/>
      <c r="AU2370" s="12"/>
      <c r="AV2370" s="12"/>
      <c r="AW2370" s="12"/>
      <c r="AX2370" s="12"/>
      <c r="AY2370" s="12"/>
      <c r="AZ2370" s="12"/>
      <c r="BA2370" s="12"/>
      <c r="BB2370" s="12"/>
      <c r="BC2370" s="12"/>
      <c r="BD2370" s="12"/>
      <c r="BE2370" s="12"/>
      <c r="BF2370" s="12"/>
      <c r="BG2370" s="12"/>
      <c r="BH2370" s="12"/>
      <c r="BI2370" s="12"/>
      <c r="BJ2370" s="13"/>
      <c r="BK2370" s="13"/>
      <c r="BL2370" s="13"/>
      <c r="BM2370" s="13"/>
      <c r="BN2370" s="13"/>
    </row>
    <row r="2371" spans="1:66" x14ac:dyDescent="0.25">
      <c r="A2371" s="10"/>
      <c r="B2371" s="10"/>
      <c r="C2371" s="10"/>
      <c r="D2371" s="18"/>
      <c r="E2371" s="10"/>
      <c r="F2371" s="10"/>
      <c r="G2371" s="10"/>
      <c r="H2371" s="10"/>
      <c r="I2371" s="10"/>
      <c r="J2371" s="10"/>
      <c r="K2371" s="11"/>
      <c r="L2371" s="11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2"/>
      <c r="AS2371" s="12"/>
      <c r="AT2371" s="12"/>
      <c r="AU2371" s="12"/>
      <c r="AV2371" s="12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12"/>
      <c r="BG2371" s="12"/>
      <c r="BH2371" s="12"/>
      <c r="BI2371" s="12"/>
      <c r="BJ2371" s="13"/>
      <c r="BK2371" s="13"/>
      <c r="BL2371" s="13"/>
      <c r="BM2371" s="13"/>
      <c r="BN2371" s="13"/>
    </row>
    <row r="2372" spans="1:66" x14ac:dyDescent="0.25">
      <c r="A2372" s="10"/>
      <c r="B2372" s="10"/>
      <c r="C2372" s="10"/>
      <c r="D2372" s="18"/>
      <c r="E2372" s="10"/>
      <c r="F2372" s="10"/>
      <c r="G2372" s="10"/>
      <c r="H2372" s="10"/>
      <c r="I2372" s="10"/>
      <c r="J2372" s="10"/>
      <c r="K2372" s="11"/>
      <c r="L2372" s="11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12"/>
      <c r="AF2372" s="12"/>
      <c r="AG2372" s="12"/>
      <c r="AH2372" s="12"/>
      <c r="AI2372" s="12"/>
      <c r="AJ2372" s="12"/>
      <c r="AK2372" s="12"/>
      <c r="AL2372" s="12"/>
      <c r="AM2372" s="12"/>
      <c r="AN2372" s="12"/>
      <c r="AO2372" s="12"/>
      <c r="AP2372" s="12"/>
      <c r="AQ2372" s="12"/>
      <c r="AR2372" s="12"/>
      <c r="AS2372" s="12"/>
      <c r="AT2372" s="12"/>
      <c r="AU2372" s="12"/>
      <c r="AV2372" s="12"/>
      <c r="AW2372" s="12"/>
      <c r="AX2372" s="12"/>
      <c r="AY2372" s="12"/>
      <c r="AZ2372" s="12"/>
      <c r="BA2372" s="12"/>
      <c r="BB2372" s="12"/>
      <c r="BC2372" s="12"/>
      <c r="BD2372" s="12"/>
      <c r="BE2372" s="12"/>
      <c r="BF2372" s="12"/>
      <c r="BG2372" s="12"/>
      <c r="BH2372" s="12"/>
      <c r="BI2372" s="12"/>
      <c r="BJ2372" s="13"/>
      <c r="BK2372" s="13"/>
      <c r="BL2372" s="13"/>
      <c r="BM2372" s="13"/>
      <c r="BN2372" s="13"/>
    </row>
    <row r="2373" spans="1:66" x14ac:dyDescent="0.25">
      <c r="A2373" s="10"/>
      <c r="B2373" s="10"/>
      <c r="C2373" s="10"/>
      <c r="D2373" s="18"/>
      <c r="E2373" s="10"/>
      <c r="F2373" s="10"/>
      <c r="G2373" s="10"/>
      <c r="H2373" s="10"/>
      <c r="I2373" s="10"/>
      <c r="J2373" s="10"/>
      <c r="K2373" s="11"/>
      <c r="L2373" s="11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2"/>
      <c r="AS2373" s="12"/>
      <c r="AT2373" s="12"/>
      <c r="AU2373" s="12"/>
      <c r="AV2373" s="12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12"/>
      <c r="BG2373" s="12"/>
      <c r="BH2373" s="12"/>
      <c r="BI2373" s="12"/>
      <c r="BJ2373" s="13"/>
      <c r="BK2373" s="13"/>
      <c r="BL2373" s="13"/>
      <c r="BM2373" s="13"/>
      <c r="BN2373" s="13"/>
    </row>
    <row r="2374" spans="1:66" x14ac:dyDescent="0.25">
      <c r="A2374" s="10"/>
      <c r="B2374" s="10"/>
      <c r="C2374" s="10"/>
      <c r="D2374" s="18"/>
      <c r="E2374" s="10"/>
      <c r="F2374" s="10"/>
      <c r="G2374" s="10"/>
      <c r="H2374" s="10"/>
      <c r="I2374" s="10"/>
      <c r="J2374" s="10"/>
      <c r="K2374" s="11"/>
      <c r="L2374" s="11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12"/>
      <c r="AE2374" s="12"/>
      <c r="AF2374" s="12"/>
      <c r="AG2374" s="12"/>
      <c r="AH2374" s="12"/>
      <c r="AI2374" s="12"/>
      <c r="AJ2374" s="12"/>
      <c r="AK2374" s="12"/>
      <c r="AL2374" s="12"/>
      <c r="AM2374" s="12"/>
      <c r="AN2374" s="12"/>
      <c r="AO2374" s="12"/>
      <c r="AP2374" s="12"/>
      <c r="AQ2374" s="12"/>
      <c r="AR2374" s="12"/>
      <c r="AS2374" s="12"/>
      <c r="AT2374" s="12"/>
      <c r="AU2374" s="12"/>
      <c r="AV2374" s="12"/>
      <c r="AW2374" s="12"/>
      <c r="AX2374" s="12"/>
      <c r="AY2374" s="12"/>
      <c r="AZ2374" s="12"/>
      <c r="BA2374" s="12"/>
      <c r="BB2374" s="12"/>
      <c r="BC2374" s="12"/>
      <c r="BD2374" s="12"/>
      <c r="BE2374" s="12"/>
      <c r="BF2374" s="12"/>
      <c r="BG2374" s="12"/>
      <c r="BH2374" s="12"/>
      <c r="BI2374" s="12"/>
      <c r="BJ2374" s="13"/>
      <c r="BK2374" s="13"/>
      <c r="BL2374" s="13"/>
      <c r="BM2374" s="13"/>
      <c r="BN2374" s="13"/>
    </row>
    <row r="2375" spans="1:66" x14ac:dyDescent="0.25">
      <c r="A2375" s="10"/>
      <c r="B2375" s="10"/>
      <c r="C2375" s="10"/>
      <c r="D2375" s="18"/>
      <c r="E2375" s="10"/>
      <c r="F2375" s="10"/>
      <c r="G2375" s="10"/>
      <c r="H2375" s="10"/>
      <c r="I2375" s="10"/>
      <c r="J2375" s="10"/>
      <c r="K2375" s="11"/>
      <c r="L2375" s="11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2"/>
      <c r="AS2375" s="12"/>
      <c r="AT2375" s="12"/>
      <c r="AU2375" s="12"/>
      <c r="AV2375" s="12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12"/>
      <c r="BG2375" s="12"/>
      <c r="BH2375" s="12"/>
      <c r="BI2375" s="12"/>
      <c r="BJ2375" s="13"/>
      <c r="BK2375" s="13"/>
      <c r="BL2375" s="13"/>
      <c r="BM2375" s="13"/>
      <c r="BN2375" s="13"/>
    </row>
    <row r="2376" spans="1:66" x14ac:dyDescent="0.25">
      <c r="A2376" s="10"/>
      <c r="B2376" s="10"/>
      <c r="C2376" s="10"/>
      <c r="D2376" s="18"/>
      <c r="E2376" s="10"/>
      <c r="F2376" s="10"/>
      <c r="G2376" s="10"/>
      <c r="H2376" s="10"/>
      <c r="I2376" s="10"/>
      <c r="J2376" s="10"/>
      <c r="K2376" s="11"/>
      <c r="L2376" s="11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  <c r="AE2376" s="12"/>
      <c r="AF2376" s="12"/>
      <c r="AG2376" s="12"/>
      <c r="AH2376" s="12"/>
      <c r="AI2376" s="12"/>
      <c r="AJ2376" s="12"/>
      <c r="AK2376" s="12"/>
      <c r="AL2376" s="12"/>
      <c r="AM2376" s="12"/>
      <c r="AN2376" s="12"/>
      <c r="AO2376" s="12"/>
      <c r="AP2376" s="12"/>
      <c r="AQ2376" s="12"/>
      <c r="AR2376" s="12"/>
      <c r="AS2376" s="12"/>
      <c r="AT2376" s="12"/>
      <c r="AU2376" s="12"/>
      <c r="AV2376" s="12"/>
      <c r="AW2376" s="12"/>
      <c r="AX2376" s="12"/>
      <c r="AY2376" s="12"/>
      <c r="AZ2376" s="12"/>
      <c r="BA2376" s="12"/>
      <c r="BB2376" s="12"/>
      <c r="BC2376" s="12"/>
      <c r="BD2376" s="12"/>
      <c r="BE2376" s="12"/>
      <c r="BF2376" s="12"/>
      <c r="BG2376" s="12"/>
      <c r="BH2376" s="12"/>
      <c r="BI2376" s="12"/>
      <c r="BJ2376" s="13"/>
      <c r="BK2376" s="13"/>
      <c r="BL2376" s="13"/>
      <c r="BM2376" s="13"/>
      <c r="BN2376" s="13"/>
    </row>
    <row r="2377" spans="1:66" x14ac:dyDescent="0.25">
      <c r="A2377" s="10"/>
      <c r="B2377" s="10"/>
      <c r="C2377" s="10"/>
      <c r="D2377" s="18"/>
      <c r="E2377" s="10"/>
      <c r="F2377" s="10"/>
      <c r="G2377" s="10"/>
      <c r="H2377" s="10"/>
      <c r="I2377" s="10"/>
      <c r="J2377" s="10"/>
      <c r="K2377" s="11"/>
      <c r="L2377" s="11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2"/>
      <c r="AS2377" s="12"/>
      <c r="AT2377" s="12"/>
      <c r="AU2377" s="12"/>
      <c r="AV2377" s="12"/>
      <c r="AW2377" s="12"/>
      <c r="AX2377" s="12"/>
      <c r="AY2377" s="12"/>
      <c r="AZ2377" s="12"/>
      <c r="BA2377" s="12"/>
      <c r="BB2377" s="12"/>
      <c r="BC2377" s="12"/>
      <c r="BD2377" s="12"/>
      <c r="BE2377" s="12"/>
      <c r="BF2377" s="12"/>
      <c r="BG2377" s="12"/>
      <c r="BH2377" s="12"/>
      <c r="BI2377" s="12"/>
      <c r="BJ2377" s="13"/>
      <c r="BK2377" s="13"/>
      <c r="BL2377" s="13"/>
      <c r="BM2377" s="13"/>
      <c r="BN2377" s="13"/>
    </row>
    <row r="2378" spans="1:66" x14ac:dyDescent="0.25">
      <c r="A2378" s="10"/>
      <c r="B2378" s="10"/>
      <c r="C2378" s="10"/>
      <c r="D2378" s="18"/>
      <c r="E2378" s="10"/>
      <c r="F2378" s="10"/>
      <c r="G2378" s="10"/>
      <c r="H2378" s="10"/>
      <c r="I2378" s="10"/>
      <c r="J2378" s="10"/>
      <c r="K2378" s="11"/>
      <c r="L2378" s="11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  <c r="AE2378" s="12"/>
      <c r="AF2378" s="12"/>
      <c r="AG2378" s="12"/>
      <c r="AH2378" s="12"/>
      <c r="AI2378" s="12"/>
      <c r="AJ2378" s="12"/>
      <c r="AK2378" s="12"/>
      <c r="AL2378" s="12"/>
      <c r="AM2378" s="12"/>
      <c r="AN2378" s="12"/>
      <c r="AO2378" s="12"/>
      <c r="AP2378" s="12"/>
      <c r="AQ2378" s="12"/>
      <c r="AR2378" s="12"/>
      <c r="AS2378" s="12"/>
      <c r="AT2378" s="12"/>
      <c r="AU2378" s="12"/>
      <c r="AV2378" s="12"/>
      <c r="AW2378" s="12"/>
      <c r="AX2378" s="12"/>
      <c r="AY2378" s="12"/>
      <c r="AZ2378" s="12"/>
      <c r="BA2378" s="12"/>
      <c r="BB2378" s="12"/>
      <c r="BC2378" s="12"/>
      <c r="BD2378" s="12"/>
      <c r="BE2378" s="12"/>
      <c r="BF2378" s="12"/>
      <c r="BG2378" s="12"/>
      <c r="BH2378" s="12"/>
      <c r="BI2378" s="12"/>
      <c r="BJ2378" s="13"/>
      <c r="BK2378" s="13"/>
      <c r="BL2378" s="13"/>
      <c r="BM2378" s="13"/>
      <c r="BN2378" s="13"/>
    </row>
    <row r="2379" spans="1:66" x14ac:dyDescent="0.25">
      <c r="A2379" s="10"/>
      <c r="B2379" s="10"/>
      <c r="C2379" s="10"/>
      <c r="D2379" s="18"/>
      <c r="E2379" s="10"/>
      <c r="F2379" s="10"/>
      <c r="G2379" s="10"/>
      <c r="H2379" s="10"/>
      <c r="I2379" s="10"/>
      <c r="J2379" s="10"/>
      <c r="K2379" s="11"/>
      <c r="L2379" s="11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2"/>
      <c r="AS2379" s="12"/>
      <c r="AT2379" s="12"/>
      <c r="AU2379" s="12"/>
      <c r="AV2379" s="12"/>
      <c r="AW2379" s="12"/>
      <c r="AX2379" s="12"/>
      <c r="AY2379" s="12"/>
      <c r="AZ2379" s="12"/>
      <c r="BA2379" s="12"/>
      <c r="BB2379" s="12"/>
      <c r="BC2379" s="12"/>
      <c r="BD2379" s="12"/>
      <c r="BE2379" s="12"/>
      <c r="BF2379" s="12"/>
      <c r="BG2379" s="12"/>
      <c r="BH2379" s="12"/>
      <c r="BI2379" s="12"/>
      <c r="BJ2379" s="13"/>
      <c r="BK2379" s="13"/>
      <c r="BL2379" s="13"/>
      <c r="BM2379" s="13"/>
      <c r="BN2379" s="13"/>
    </row>
    <row r="2380" spans="1:66" x14ac:dyDescent="0.25">
      <c r="A2380" s="10"/>
      <c r="B2380" s="10"/>
      <c r="C2380" s="10"/>
      <c r="D2380" s="18"/>
      <c r="E2380" s="10"/>
      <c r="F2380" s="10"/>
      <c r="G2380" s="10"/>
      <c r="H2380" s="10"/>
      <c r="I2380" s="10"/>
      <c r="J2380" s="10"/>
      <c r="K2380" s="11"/>
      <c r="L2380" s="11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12"/>
      <c r="AF2380" s="12"/>
      <c r="AG2380" s="12"/>
      <c r="AH2380" s="12"/>
      <c r="AI2380" s="12"/>
      <c r="AJ2380" s="12"/>
      <c r="AK2380" s="12"/>
      <c r="AL2380" s="12"/>
      <c r="AM2380" s="12"/>
      <c r="AN2380" s="12"/>
      <c r="AO2380" s="12"/>
      <c r="AP2380" s="12"/>
      <c r="AQ2380" s="12"/>
      <c r="AR2380" s="12"/>
      <c r="AS2380" s="12"/>
      <c r="AT2380" s="12"/>
      <c r="AU2380" s="12"/>
      <c r="AV2380" s="12"/>
      <c r="AW2380" s="12"/>
      <c r="AX2380" s="12"/>
      <c r="AY2380" s="12"/>
      <c r="AZ2380" s="12"/>
      <c r="BA2380" s="12"/>
      <c r="BB2380" s="12"/>
      <c r="BC2380" s="12"/>
      <c r="BD2380" s="12"/>
      <c r="BE2380" s="12"/>
      <c r="BF2380" s="12"/>
      <c r="BG2380" s="12"/>
      <c r="BH2380" s="12"/>
      <c r="BI2380" s="12"/>
      <c r="BJ2380" s="13"/>
      <c r="BK2380" s="13"/>
      <c r="BL2380" s="13"/>
      <c r="BM2380" s="13"/>
      <c r="BN2380" s="13"/>
    </row>
    <row r="2381" spans="1:66" x14ac:dyDescent="0.25">
      <c r="A2381" s="10"/>
      <c r="B2381" s="10"/>
      <c r="C2381" s="10"/>
      <c r="D2381" s="18"/>
      <c r="E2381" s="10"/>
      <c r="F2381" s="10"/>
      <c r="G2381" s="10"/>
      <c r="H2381" s="10"/>
      <c r="I2381" s="10"/>
      <c r="J2381" s="10"/>
      <c r="K2381" s="11"/>
      <c r="L2381" s="11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2"/>
      <c r="AS2381" s="12"/>
      <c r="AT2381" s="12"/>
      <c r="AU2381" s="12"/>
      <c r="AV2381" s="12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12"/>
      <c r="BG2381" s="12"/>
      <c r="BH2381" s="12"/>
      <c r="BI2381" s="12"/>
      <c r="BJ2381" s="13"/>
      <c r="BK2381" s="13"/>
      <c r="BL2381" s="13"/>
      <c r="BM2381" s="13"/>
      <c r="BN2381" s="13"/>
    </row>
    <row r="2382" spans="1:66" x14ac:dyDescent="0.25">
      <c r="A2382" s="10"/>
      <c r="B2382" s="10"/>
      <c r="C2382" s="10"/>
      <c r="D2382" s="18"/>
      <c r="E2382" s="10"/>
      <c r="F2382" s="10"/>
      <c r="G2382" s="10"/>
      <c r="H2382" s="10"/>
      <c r="I2382" s="10"/>
      <c r="J2382" s="10"/>
      <c r="K2382" s="11"/>
      <c r="L2382" s="11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2"/>
      <c r="AH2382" s="12"/>
      <c r="AI2382" s="12"/>
      <c r="AJ2382" s="12"/>
      <c r="AK2382" s="12"/>
      <c r="AL2382" s="12"/>
      <c r="AM2382" s="12"/>
      <c r="AN2382" s="12"/>
      <c r="AO2382" s="12"/>
      <c r="AP2382" s="12"/>
      <c r="AQ2382" s="12"/>
      <c r="AR2382" s="12"/>
      <c r="AS2382" s="12"/>
      <c r="AT2382" s="12"/>
      <c r="AU2382" s="12"/>
      <c r="AV2382" s="12"/>
      <c r="AW2382" s="12"/>
      <c r="AX2382" s="12"/>
      <c r="AY2382" s="12"/>
      <c r="AZ2382" s="12"/>
      <c r="BA2382" s="12"/>
      <c r="BB2382" s="12"/>
      <c r="BC2382" s="12"/>
      <c r="BD2382" s="12"/>
      <c r="BE2382" s="12"/>
      <c r="BF2382" s="12"/>
      <c r="BG2382" s="12"/>
      <c r="BH2382" s="12"/>
      <c r="BI2382" s="12"/>
      <c r="BJ2382" s="13"/>
      <c r="BK2382" s="13"/>
      <c r="BL2382" s="13"/>
      <c r="BM2382" s="13"/>
      <c r="BN2382" s="13"/>
    </row>
    <row r="2383" spans="1:66" x14ac:dyDescent="0.25">
      <c r="A2383" s="10"/>
      <c r="B2383" s="10"/>
      <c r="C2383" s="10"/>
      <c r="D2383" s="18"/>
      <c r="E2383" s="10"/>
      <c r="F2383" s="10"/>
      <c r="G2383" s="10"/>
      <c r="H2383" s="10"/>
      <c r="I2383" s="10"/>
      <c r="J2383" s="10"/>
      <c r="K2383" s="11"/>
      <c r="L2383" s="11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2"/>
      <c r="AS2383" s="12"/>
      <c r="AT2383" s="12"/>
      <c r="AU2383" s="12"/>
      <c r="AV2383" s="12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12"/>
      <c r="BG2383" s="12"/>
      <c r="BH2383" s="12"/>
      <c r="BI2383" s="12"/>
      <c r="BJ2383" s="13"/>
      <c r="BK2383" s="13"/>
      <c r="BL2383" s="13"/>
      <c r="BM2383" s="13"/>
      <c r="BN2383" s="13"/>
    </row>
    <row r="2384" spans="1:66" x14ac:dyDescent="0.25">
      <c r="A2384" s="10"/>
      <c r="B2384" s="10"/>
      <c r="C2384" s="10"/>
      <c r="D2384" s="18"/>
      <c r="E2384" s="10"/>
      <c r="F2384" s="10"/>
      <c r="G2384" s="10"/>
      <c r="H2384" s="10"/>
      <c r="I2384" s="10"/>
      <c r="J2384" s="10"/>
      <c r="K2384" s="11"/>
      <c r="L2384" s="11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  <c r="AE2384" s="12"/>
      <c r="AF2384" s="12"/>
      <c r="AG2384" s="12"/>
      <c r="AH2384" s="12"/>
      <c r="AI2384" s="12"/>
      <c r="AJ2384" s="12"/>
      <c r="AK2384" s="12"/>
      <c r="AL2384" s="12"/>
      <c r="AM2384" s="12"/>
      <c r="AN2384" s="12"/>
      <c r="AO2384" s="12"/>
      <c r="AP2384" s="12"/>
      <c r="AQ2384" s="12"/>
      <c r="AR2384" s="12"/>
      <c r="AS2384" s="12"/>
      <c r="AT2384" s="12"/>
      <c r="AU2384" s="12"/>
      <c r="AV2384" s="12"/>
      <c r="AW2384" s="12"/>
      <c r="AX2384" s="12"/>
      <c r="AY2384" s="12"/>
      <c r="AZ2384" s="12"/>
      <c r="BA2384" s="12"/>
      <c r="BB2384" s="12"/>
      <c r="BC2384" s="12"/>
      <c r="BD2384" s="12"/>
      <c r="BE2384" s="12"/>
      <c r="BF2384" s="12"/>
      <c r="BG2384" s="12"/>
      <c r="BH2384" s="12"/>
      <c r="BI2384" s="12"/>
      <c r="BJ2384" s="13"/>
      <c r="BK2384" s="13"/>
      <c r="BL2384" s="13"/>
      <c r="BM2384" s="13"/>
      <c r="BN2384" s="13"/>
    </row>
    <row r="2385" spans="1:66" x14ac:dyDescent="0.25">
      <c r="A2385" s="10"/>
      <c r="B2385" s="10"/>
      <c r="C2385" s="10"/>
      <c r="D2385" s="18"/>
      <c r="E2385" s="10"/>
      <c r="F2385" s="10"/>
      <c r="G2385" s="10"/>
      <c r="H2385" s="10"/>
      <c r="I2385" s="10"/>
      <c r="J2385" s="10"/>
      <c r="K2385" s="11"/>
      <c r="L2385" s="11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/>
      <c r="AW2385" s="12"/>
      <c r="AX2385" s="12"/>
      <c r="AY2385" s="12"/>
      <c r="AZ2385" s="12"/>
      <c r="BA2385" s="12"/>
      <c r="BB2385" s="12"/>
      <c r="BC2385" s="12"/>
      <c r="BD2385" s="12"/>
      <c r="BE2385" s="12"/>
      <c r="BF2385" s="12"/>
      <c r="BG2385" s="12"/>
      <c r="BH2385" s="12"/>
      <c r="BI2385" s="12"/>
      <c r="BJ2385" s="13"/>
      <c r="BK2385" s="13"/>
      <c r="BL2385" s="13"/>
      <c r="BM2385" s="13"/>
      <c r="BN2385" s="13"/>
    </row>
    <row r="2386" spans="1:66" x14ac:dyDescent="0.25">
      <c r="A2386" s="10"/>
      <c r="B2386" s="10"/>
      <c r="C2386" s="10"/>
      <c r="D2386" s="18"/>
      <c r="E2386" s="10"/>
      <c r="F2386" s="10"/>
      <c r="G2386" s="10"/>
      <c r="H2386" s="10"/>
      <c r="I2386" s="10"/>
      <c r="J2386" s="10"/>
      <c r="K2386" s="11"/>
      <c r="L2386" s="11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12"/>
      <c r="AF2386" s="12"/>
      <c r="AG2386" s="12"/>
      <c r="AH2386" s="12"/>
      <c r="AI2386" s="12"/>
      <c r="AJ2386" s="12"/>
      <c r="AK2386" s="12"/>
      <c r="AL2386" s="12"/>
      <c r="AM2386" s="12"/>
      <c r="AN2386" s="12"/>
      <c r="AO2386" s="12"/>
      <c r="AP2386" s="12"/>
      <c r="AQ2386" s="12"/>
      <c r="AR2386" s="12"/>
      <c r="AS2386" s="12"/>
      <c r="AT2386" s="12"/>
      <c r="AU2386" s="12"/>
      <c r="AV2386" s="12"/>
      <c r="AW2386" s="12"/>
      <c r="AX2386" s="12"/>
      <c r="AY2386" s="12"/>
      <c r="AZ2386" s="12"/>
      <c r="BA2386" s="12"/>
      <c r="BB2386" s="12"/>
      <c r="BC2386" s="12"/>
      <c r="BD2386" s="12"/>
      <c r="BE2386" s="12"/>
      <c r="BF2386" s="12"/>
      <c r="BG2386" s="12"/>
      <c r="BH2386" s="12"/>
      <c r="BI2386" s="12"/>
      <c r="BJ2386" s="13"/>
      <c r="BK2386" s="13"/>
      <c r="BL2386" s="13"/>
      <c r="BM2386" s="13"/>
      <c r="BN2386" s="13"/>
    </row>
    <row r="2387" spans="1:66" x14ac:dyDescent="0.25">
      <c r="A2387" s="10"/>
      <c r="B2387" s="10"/>
      <c r="C2387" s="10"/>
      <c r="D2387" s="18"/>
      <c r="E2387" s="10"/>
      <c r="F2387" s="10"/>
      <c r="G2387" s="10"/>
      <c r="H2387" s="10"/>
      <c r="I2387" s="10"/>
      <c r="J2387" s="10"/>
      <c r="K2387" s="11"/>
      <c r="L2387" s="11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2"/>
      <c r="AS2387" s="12"/>
      <c r="AT2387" s="12"/>
      <c r="AU2387" s="12"/>
      <c r="AV2387" s="12"/>
      <c r="AW2387" s="12"/>
      <c r="AX2387" s="12"/>
      <c r="AY2387" s="12"/>
      <c r="AZ2387" s="12"/>
      <c r="BA2387" s="12"/>
      <c r="BB2387" s="12"/>
      <c r="BC2387" s="12"/>
      <c r="BD2387" s="12"/>
      <c r="BE2387" s="12"/>
      <c r="BF2387" s="12"/>
      <c r="BG2387" s="12"/>
      <c r="BH2387" s="12"/>
      <c r="BI2387" s="12"/>
      <c r="BJ2387" s="13"/>
      <c r="BK2387" s="13"/>
      <c r="BL2387" s="13"/>
      <c r="BM2387" s="13"/>
      <c r="BN2387" s="13"/>
    </row>
    <row r="2388" spans="1:66" x14ac:dyDescent="0.25">
      <c r="A2388" s="10"/>
      <c r="B2388" s="10"/>
      <c r="C2388" s="10"/>
      <c r="D2388" s="18"/>
      <c r="E2388" s="10"/>
      <c r="F2388" s="10"/>
      <c r="G2388" s="10"/>
      <c r="H2388" s="10"/>
      <c r="I2388" s="10"/>
      <c r="J2388" s="10"/>
      <c r="K2388" s="11"/>
      <c r="L2388" s="11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  <c r="AE2388" s="12"/>
      <c r="AF2388" s="12"/>
      <c r="AG2388" s="12"/>
      <c r="AH2388" s="12"/>
      <c r="AI2388" s="12"/>
      <c r="AJ2388" s="12"/>
      <c r="AK2388" s="12"/>
      <c r="AL2388" s="12"/>
      <c r="AM2388" s="12"/>
      <c r="AN2388" s="12"/>
      <c r="AO2388" s="12"/>
      <c r="AP2388" s="12"/>
      <c r="AQ2388" s="12"/>
      <c r="AR2388" s="12"/>
      <c r="AS2388" s="12"/>
      <c r="AT2388" s="12"/>
      <c r="AU2388" s="12"/>
      <c r="AV2388" s="12"/>
      <c r="AW2388" s="12"/>
      <c r="AX2388" s="12"/>
      <c r="AY2388" s="12"/>
      <c r="AZ2388" s="12"/>
      <c r="BA2388" s="12"/>
      <c r="BB2388" s="12"/>
      <c r="BC2388" s="12"/>
      <c r="BD2388" s="12"/>
      <c r="BE2388" s="12"/>
      <c r="BF2388" s="12"/>
      <c r="BG2388" s="12"/>
      <c r="BH2388" s="12"/>
      <c r="BI2388" s="12"/>
      <c r="BJ2388" s="13"/>
      <c r="BK2388" s="13"/>
      <c r="BL2388" s="13"/>
      <c r="BM2388" s="13"/>
      <c r="BN2388" s="13"/>
    </row>
    <row r="2389" spans="1:66" x14ac:dyDescent="0.25">
      <c r="A2389" s="10"/>
      <c r="B2389" s="10"/>
      <c r="C2389" s="10"/>
      <c r="D2389" s="18"/>
      <c r="E2389" s="10"/>
      <c r="F2389" s="10"/>
      <c r="G2389" s="10"/>
      <c r="H2389" s="10"/>
      <c r="I2389" s="10"/>
      <c r="J2389" s="10"/>
      <c r="K2389" s="11"/>
      <c r="L2389" s="11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2"/>
      <c r="AS2389" s="12"/>
      <c r="AT2389" s="12"/>
      <c r="AU2389" s="12"/>
      <c r="AV2389" s="12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12"/>
      <c r="BG2389" s="12"/>
      <c r="BH2389" s="12"/>
      <c r="BI2389" s="12"/>
      <c r="BJ2389" s="13"/>
      <c r="BK2389" s="13"/>
      <c r="BL2389" s="13"/>
      <c r="BM2389" s="13"/>
      <c r="BN2389" s="13"/>
    </row>
    <row r="2390" spans="1:66" x14ac:dyDescent="0.25">
      <c r="A2390" s="10"/>
      <c r="B2390" s="10"/>
      <c r="C2390" s="10"/>
      <c r="D2390" s="18"/>
      <c r="E2390" s="10"/>
      <c r="F2390" s="10"/>
      <c r="G2390" s="10"/>
      <c r="H2390" s="10"/>
      <c r="I2390" s="10"/>
      <c r="J2390" s="10"/>
      <c r="K2390" s="11"/>
      <c r="L2390" s="11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  <c r="AE2390" s="12"/>
      <c r="AF2390" s="12"/>
      <c r="AG2390" s="12"/>
      <c r="AH2390" s="12"/>
      <c r="AI2390" s="12"/>
      <c r="AJ2390" s="12"/>
      <c r="AK2390" s="12"/>
      <c r="AL2390" s="12"/>
      <c r="AM2390" s="12"/>
      <c r="AN2390" s="12"/>
      <c r="AO2390" s="12"/>
      <c r="AP2390" s="12"/>
      <c r="AQ2390" s="12"/>
      <c r="AR2390" s="12"/>
      <c r="AS2390" s="12"/>
      <c r="AT2390" s="12"/>
      <c r="AU2390" s="12"/>
      <c r="AV2390" s="12"/>
      <c r="AW2390" s="12"/>
      <c r="AX2390" s="12"/>
      <c r="AY2390" s="12"/>
      <c r="AZ2390" s="12"/>
      <c r="BA2390" s="12"/>
      <c r="BB2390" s="12"/>
      <c r="BC2390" s="12"/>
      <c r="BD2390" s="12"/>
      <c r="BE2390" s="12"/>
      <c r="BF2390" s="12"/>
      <c r="BG2390" s="12"/>
      <c r="BH2390" s="12"/>
      <c r="BI2390" s="12"/>
      <c r="BJ2390" s="13"/>
      <c r="BK2390" s="13"/>
      <c r="BL2390" s="13"/>
      <c r="BM2390" s="13"/>
      <c r="BN2390" s="13"/>
    </row>
    <row r="2391" spans="1:66" x14ac:dyDescent="0.25">
      <c r="A2391" s="10"/>
      <c r="B2391" s="10"/>
      <c r="C2391" s="10"/>
      <c r="D2391" s="18"/>
      <c r="E2391" s="10"/>
      <c r="F2391" s="10"/>
      <c r="G2391" s="10"/>
      <c r="H2391" s="10"/>
      <c r="I2391" s="10"/>
      <c r="J2391" s="10"/>
      <c r="K2391" s="11"/>
      <c r="L2391" s="11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2"/>
      <c r="AS2391" s="12"/>
      <c r="AT2391" s="12"/>
      <c r="AU2391" s="12"/>
      <c r="AV2391" s="12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12"/>
      <c r="BG2391" s="12"/>
      <c r="BH2391" s="12"/>
      <c r="BI2391" s="12"/>
      <c r="BJ2391" s="13"/>
      <c r="BK2391" s="13"/>
      <c r="BL2391" s="13"/>
      <c r="BM2391" s="13"/>
      <c r="BN2391" s="13"/>
    </row>
    <row r="2392" spans="1:66" x14ac:dyDescent="0.25">
      <c r="A2392" s="10"/>
      <c r="B2392" s="10"/>
      <c r="C2392" s="10"/>
      <c r="D2392" s="18"/>
      <c r="E2392" s="10"/>
      <c r="F2392" s="10"/>
      <c r="G2392" s="10"/>
      <c r="H2392" s="10"/>
      <c r="I2392" s="10"/>
      <c r="J2392" s="10"/>
      <c r="K2392" s="11"/>
      <c r="L2392" s="11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  <c r="AE2392" s="12"/>
      <c r="AF2392" s="12"/>
      <c r="AG2392" s="12"/>
      <c r="AH2392" s="12"/>
      <c r="AI2392" s="12"/>
      <c r="AJ2392" s="12"/>
      <c r="AK2392" s="12"/>
      <c r="AL2392" s="12"/>
      <c r="AM2392" s="12"/>
      <c r="AN2392" s="12"/>
      <c r="AO2392" s="12"/>
      <c r="AP2392" s="12"/>
      <c r="AQ2392" s="12"/>
      <c r="AR2392" s="12"/>
      <c r="AS2392" s="12"/>
      <c r="AT2392" s="12"/>
      <c r="AU2392" s="12"/>
      <c r="AV2392" s="12"/>
      <c r="AW2392" s="12"/>
      <c r="AX2392" s="12"/>
      <c r="AY2392" s="12"/>
      <c r="AZ2392" s="12"/>
      <c r="BA2392" s="12"/>
      <c r="BB2392" s="12"/>
      <c r="BC2392" s="12"/>
      <c r="BD2392" s="12"/>
      <c r="BE2392" s="12"/>
      <c r="BF2392" s="12"/>
      <c r="BG2392" s="12"/>
      <c r="BH2392" s="12"/>
      <c r="BI2392" s="12"/>
      <c r="BJ2392" s="13"/>
      <c r="BK2392" s="13"/>
      <c r="BL2392" s="13"/>
      <c r="BM2392" s="13"/>
      <c r="BN2392" s="13"/>
    </row>
    <row r="2393" spans="1:66" x14ac:dyDescent="0.25">
      <c r="A2393" s="10"/>
      <c r="B2393" s="10"/>
      <c r="C2393" s="10"/>
      <c r="D2393" s="18"/>
      <c r="E2393" s="10"/>
      <c r="F2393" s="10"/>
      <c r="G2393" s="10"/>
      <c r="H2393" s="10"/>
      <c r="I2393" s="10"/>
      <c r="J2393" s="10"/>
      <c r="K2393" s="11"/>
      <c r="L2393" s="11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2"/>
      <c r="AS2393" s="12"/>
      <c r="AT2393" s="12"/>
      <c r="AU2393" s="12"/>
      <c r="AV2393" s="12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12"/>
      <c r="BG2393" s="12"/>
      <c r="BH2393" s="12"/>
      <c r="BI2393" s="12"/>
      <c r="BJ2393" s="13"/>
      <c r="BK2393" s="13"/>
      <c r="BL2393" s="13"/>
      <c r="BM2393" s="13"/>
      <c r="BN2393" s="13"/>
    </row>
    <row r="2394" spans="1:66" x14ac:dyDescent="0.25">
      <c r="A2394" s="10"/>
      <c r="B2394" s="10"/>
      <c r="C2394" s="10"/>
      <c r="D2394" s="18"/>
      <c r="E2394" s="10"/>
      <c r="F2394" s="10"/>
      <c r="G2394" s="10"/>
      <c r="H2394" s="10"/>
      <c r="I2394" s="10"/>
      <c r="J2394" s="10"/>
      <c r="K2394" s="11"/>
      <c r="L2394" s="11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  <c r="AE2394" s="12"/>
      <c r="AF2394" s="12"/>
      <c r="AG2394" s="12"/>
      <c r="AH2394" s="12"/>
      <c r="AI2394" s="12"/>
      <c r="AJ2394" s="12"/>
      <c r="AK2394" s="12"/>
      <c r="AL2394" s="12"/>
      <c r="AM2394" s="12"/>
      <c r="AN2394" s="12"/>
      <c r="AO2394" s="12"/>
      <c r="AP2394" s="12"/>
      <c r="AQ2394" s="12"/>
      <c r="AR2394" s="12"/>
      <c r="AS2394" s="12"/>
      <c r="AT2394" s="12"/>
      <c r="AU2394" s="12"/>
      <c r="AV2394" s="12"/>
      <c r="AW2394" s="12"/>
      <c r="AX2394" s="12"/>
      <c r="AY2394" s="12"/>
      <c r="AZ2394" s="12"/>
      <c r="BA2394" s="12"/>
      <c r="BB2394" s="12"/>
      <c r="BC2394" s="12"/>
      <c r="BD2394" s="12"/>
      <c r="BE2394" s="12"/>
      <c r="BF2394" s="12"/>
      <c r="BG2394" s="12"/>
      <c r="BH2394" s="12"/>
      <c r="BI2394" s="12"/>
      <c r="BJ2394" s="13"/>
      <c r="BK2394" s="13"/>
      <c r="BL2394" s="13"/>
      <c r="BM2394" s="13"/>
      <c r="BN2394" s="13"/>
    </row>
    <row r="2395" spans="1:66" x14ac:dyDescent="0.25">
      <c r="A2395" s="10"/>
      <c r="B2395" s="10"/>
      <c r="C2395" s="10"/>
      <c r="D2395" s="18"/>
      <c r="E2395" s="10"/>
      <c r="F2395" s="10"/>
      <c r="G2395" s="10"/>
      <c r="H2395" s="10"/>
      <c r="I2395" s="10"/>
      <c r="J2395" s="10"/>
      <c r="K2395" s="11"/>
      <c r="L2395" s="11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2"/>
      <c r="AS2395" s="12"/>
      <c r="AT2395" s="12"/>
      <c r="AU2395" s="12"/>
      <c r="AV2395" s="12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12"/>
      <c r="BG2395" s="12"/>
      <c r="BH2395" s="12"/>
      <c r="BI2395" s="12"/>
      <c r="BJ2395" s="13"/>
      <c r="BK2395" s="13"/>
      <c r="BL2395" s="13"/>
      <c r="BM2395" s="13"/>
      <c r="BN2395" s="13"/>
    </row>
    <row r="2396" spans="1:66" x14ac:dyDescent="0.25">
      <c r="A2396" s="10"/>
      <c r="B2396" s="10"/>
      <c r="C2396" s="10"/>
      <c r="D2396" s="18"/>
      <c r="E2396" s="10"/>
      <c r="F2396" s="10"/>
      <c r="G2396" s="10"/>
      <c r="H2396" s="10"/>
      <c r="I2396" s="10"/>
      <c r="J2396" s="10"/>
      <c r="K2396" s="11"/>
      <c r="L2396" s="11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12"/>
      <c r="AF2396" s="12"/>
      <c r="AG2396" s="12"/>
      <c r="AH2396" s="12"/>
      <c r="AI2396" s="12"/>
      <c r="AJ2396" s="12"/>
      <c r="AK2396" s="12"/>
      <c r="AL2396" s="12"/>
      <c r="AM2396" s="12"/>
      <c r="AN2396" s="12"/>
      <c r="AO2396" s="12"/>
      <c r="AP2396" s="12"/>
      <c r="AQ2396" s="12"/>
      <c r="AR2396" s="12"/>
      <c r="AS2396" s="12"/>
      <c r="AT2396" s="12"/>
      <c r="AU2396" s="12"/>
      <c r="AV2396" s="12"/>
      <c r="AW2396" s="12"/>
      <c r="AX2396" s="12"/>
      <c r="AY2396" s="12"/>
      <c r="AZ2396" s="12"/>
      <c r="BA2396" s="12"/>
      <c r="BB2396" s="12"/>
      <c r="BC2396" s="12"/>
      <c r="BD2396" s="12"/>
      <c r="BE2396" s="12"/>
      <c r="BF2396" s="12"/>
      <c r="BG2396" s="12"/>
      <c r="BH2396" s="12"/>
      <c r="BI2396" s="12"/>
      <c r="BJ2396" s="13"/>
      <c r="BK2396" s="13"/>
      <c r="BL2396" s="13"/>
      <c r="BM2396" s="13"/>
      <c r="BN2396" s="13"/>
    </row>
    <row r="2397" spans="1:66" x14ac:dyDescent="0.25">
      <c r="A2397" s="10"/>
      <c r="B2397" s="10"/>
      <c r="C2397" s="10"/>
      <c r="D2397" s="18"/>
      <c r="E2397" s="10"/>
      <c r="F2397" s="10"/>
      <c r="G2397" s="10"/>
      <c r="H2397" s="10"/>
      <c r="I2397" s="10"/>
      <c r="J2397" s="10"/>
      <c r="K2397" s="11"/>
      <c r="L2397" s="11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2"/>
      <c r="AS2397" s="12"/>
      <c r="AT2397" s="12"/>
      <c r="AU2397" s="12"/>
      <c r="AV2397" s="12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12"/>
      <c r="BG2397" s="12"/>
      <c r="BH2397" s="12"/>
      <c r="BI2397" s="12"/>
      <c r="BJ2397" s="13"/>
      <c r="BK2397" s="13"/>
      <c r="BL2397" s="13"/>
      <c r="BM2397" s="13"/>
      <c r="BN2397" s="13"/>
    </row>
    <row r="2398" spans="1:66" x14ac:dyDescent="0.25">
      <c r="A2398" s="10"/>
      <c r="B2398" s="10"/>
      <c r="C2398" s="10"/>
      <c r="D2398" s="18"/>
      <c r="E2398" s="10"/>
      <c r="F2398" s="10"/>
      <c r="G2398" s="10"/>
      <c r="H2398" s="10"/>
      <c r="I2398" s="10"/>
      <c r="J2398" s="10"/>
      <c r="K2398" s="11"/>
      <c r="L2398" s="11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  <c r="AE2398" s="12"/>
      <c r="AF2398" s="12"/>
      <c r="AG2398" s="12"/>
      <c r="AH2398" s="12"/>
      <c r="AI2398" s="12"/>
      <c r="AJ2398" s="12"/>
      <c r="AK2398" s="12"/>
      <c r="AL2398" s="12"/>
      <c r="AM2398" s="12"/>
      <c r="AN2398" s="12"/>
      <c r="AO2398" s="12"/>
      <c r="AP2398" s="12"/>
      <c r="AQ2398" s="12"/>
      <c r="AR2398" s="12"/>
      <c r="AS2398" s="12"/>
      <c r="AT2398" s="12"/>
      <c r="AU2398" s="12"/>
      <c r="AV2398" s="12"/>
      <c r="AW2398" s="12"/>
      <c r="AX2398" s="12"/>
      <c r="AY2398" s="12"/>
      <c r="AZ2398" s="12"/>
      <c r="BA2398" s="12"/>
      <c r="BB2398" s="12"/>
      <c r="BC2398" s="12"/>
      <c r="BD2398" s="12"/>
      <c r="BE2398" s="12"/>
      <c r="BF2398" s="12"/>
      <c r="BG2398" s="12"/>
      <c r="BH2398" s="12"/>
      <c r="BI2398" s="12"/>
      <c r="BJ2398" s="13"/>
      <c r="BK2398" s="13"/>
      <c r="BL2398" s="13"/>
      <c r="BM2398" s="13"/>
      <c r="BN2398" s="13"/>
    </row>
    <row r="2399" spans="1:66" x14ac:dyDescent="0.25">
      <c r="A2399" s="10"/>
      <c r="B2399" s="10"/>
      <c r="C2399" s="10"/>
      <c r="D2399" s="18"/>
      <c r="E2399" s="10"/>
      <c r="F2399" s="10"/>
      <c r="G2399" s="10"/>
      <c r="H2399" s="10"/>
      <c r="I2399" s="10"/>
      <c r="J2399" s="10"/>
      <c r="K2399" s="11"/>
      <c r="L2399" s="11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2"/>
      <c r="AS2399" s="12"/>
      <c r="AT2399" s="12"/>
      <c r="AU2399" s="12"/>
      <c r="AV2399" s="12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12"/>
      <c r="BG2399" s="12"/>
      <c r="BH2399" s="12"/>
      <c r="BI2399" s="12"/>
      <c r="BJ2399" s="13"/>
      <c r="BK2399" s="13"/>
      <c r="BL2399" s="13"/>
      <c r="BM2399" s="13"/>
      <c r="BN2399" s="13"/>
    </row>
    <row r="2400" spans="1:66" x14ac:dyDescent="0.25">
      <c r="A2400" s="10"/>
      <c r="B2400" s="10"/>
      <c r="C2400" s="10"/>
      <c r="D2400" s="18"/>
      <c r="E2400" s="10"/>
      <c r="F2400" s="10"/>
      <c r="G2400" s="10"/>
      <c r="H2400" s="10"/>
      <c r="I2400" s="10"/>
      <c r="J2400" s="10"/>
      <c r="K2400" s="11"/>
      <c r="L2400" s="11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  <c r="AE2400" s="12"/>
      <c r="AF2400" s="12"/>
      <c r="AG2400" s="12"/>
      <c r="AH2400" s="12"/>
      <c r="AI2400" s="12"/>
      <c r="AJ2400" s="12"/>
      <c r="AK2400" s="12"/>
      <c r="AL2400" s="12"/>
      <c r="AM2400" s="12"/>
      <c r="AN2400" s="12"/>
      <c r="AO2400" s="12"/>
      <c r="AP2400" s="12"/>
      <c r="AQ2400" s="12"/>
      <c r="AR2400" s="12"/>
      <c r="AS2400" s="12"/>
      <c r="AT2400" s="12"/>
      <c r="AU2400" s="12"/>
      <c r="AV2400" s="12"/>
      <c r="AW2400" s="12"/>
      <c r="AX2400" s="12"/>
      <c r="AY2400" s="12"/>
      <c r="AZ2400" s="12"/>
      <c r="BA2400" s="12"/>
      <c r="BB2400" s="12"/>
      <c r="BC2400" s="12"/>
      <c r="BD2400" s="12"/>
      <c r="BE2400" s="12"/>
      <c r="BF2400" s="12"/>
      <c r="BG2400" s="12"/>
      <c r="BH2400" s="12"/>
      <c r="BI2400" s="12"/>
      <c r="BJ2400" s="13"/>
      <c r="BK2400" s="13"/>
      <c r="BL2400" s="13"/>
      <c r="BM2400" s="13"/>
      <c r="BN2400" s="13"/>
    </row>
    <row r="2401" spans="1:66" x14ac:dyDescent="0.25">
      <c r="A2401" s="10"/>
      <c r="B2401" s="10"/>
      <c r="C2401" s="10"/>
      <c r="D2401" s="18"/>
      <c r="E2401" s="10"/>
      <c r="F2401" s="10"/>
      <c r="G2401" s="10"/>
      <c r="H2401" s="10"/>
      <c r="I2401" s="10"/>
      <c r="J2401" s="10"/>
      <c r="K2401" s="11"/>
      <c r="L2401" s="11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2"/>
      <c r="AS2401" s="12"/>
      <c r="AT2401" s="12"/>
      <c r="AU2401" s="12"/>
      <c r="AV2401" s="12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12"/>
      <c r="BG2401" s="12"/>
      <c r="BH2401" s="12"/>
      <c r="BI2401" s="12"/>
      <c r="BJ2401" s="13"/>
      <c r="BK2401" s="13"/>
      <c r="BL2401" s="13"/>
      <c r="BM2401" s="13"/>
      <c r="BN2401" s="13"/>
    </row>
    <row r="2402" spans="1:66" x14ac:dyDescent="0.25">
      <c r="A2402" s="10"/>
      <c r="B2402" s="10"/>
      <c r="C2402" s="10"/>
      <c r="D2402" s="18"/>
      <c r="E2402" s="10"/>
      <c r="F2402" s="10"/>
      <c r="G2402" s="10"/>
      <c r="H2402" s="10"/>
      <c r="I2402" s="10"/>
      <c r="J2402" s="10"/>
      <c r="K2402" s="11"/>
      <c r="L2402" s="11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  <c r="AD2402" s="12"/>
      <c r="AE2402" s="12"/>
      <c r="AF2402" s="12"/>
      <c r="AG2402" s="12"/>
      <c r="AH2402" s="12"/>
      <c r="AI2402" s="12"/>
      <c r="AJ2402" s="12"/>
      <c r="AK2402" s="12"/>
      <c r="AL2402" s="12"/>
      <c r="AM2402" s="12"/>
      <c r="AN2402" s="12"/>
      <c r="AO2402" s="12"/>
      <c r="AP2402" s="12"/>
      <c r="AQ2402" s="12"/>
      <c r="AR2402" s="12"/>
      <c r="AS2402" s="12"/>
      <c r="AT2402" s="12"/>
      <c r="AU2402" s="12"/>
      <c r="AV2402" s="12"/>
      <c r="AW2402" s="12"/>
      <c r="AX2402" s="12"/>
      <c r="AY2402" s="12"/>
      <c r="AZ2402" s="12"/>
      <c r="BA2402" s="12"/>
      <c r="BB2402" s="12"/>
      <c r="BC2402" s="12"/>
      <c r="BD2402" s="12"/>
      <c r="BE2402" s="12"/>
      <c r="BF2402" s="12"/>
      <c r="BG2402" s="12"/>
      <c r="BH2402" s="12"/>
      <c r="BI2402" s="12"/>
      <c r="BJ2402" s="13"/>
      <c r="BK2402" s="13"/>
      <c r="BL2402" s="13"/>
      <c r="BM2402" s="13"/>
      <c r="BN2402" s="13"/>
    </row>
    <row r="2403" spans="1:66" x14ac:dyDescent="0.25">
      <c r="A2403" s="10"/>
      <c r="B2403" s="10"/>
      <c r="C2403" s="10"/>
      <c r="D2403" s="18"/>
      <c r="E2403" s="10"/>
      <c r="F2403" s="10"/>
      <c r="G2403" s="10"/>
      <c r="H2403" s="10"/>
      <c r="I2403" s="10"/>
      <c r="J2403" s="10"/>
      <c r="K2403" s="11"/>
      <c r="L2403" s="11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2"/>
      <c r="AS2403" s="12"/>
      <c r="AT2403" s="12"/>
      <c r="AU2403" s="12"/>
      <c r="AV2403" s="12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12"/>
      <c r="BG2403" s="12"/>
      <c r="BH2403" s="12"/>
      <c r="BI2403" s="12"/>
      <c r="BJ2403" s="13"/>
      <c r="BK2403" s="13"/>
      <c r="BL2403" s="13"/>
      <c r="BM2403" s="13"/>
      <c r="BN2403" s="13"/>
    </row>
    <row r="2404" spans="1:66" x14ac:dyDescent="0.25">
      <c r="A2404" s="10"/>
      <c r="B2404" s="10"/>
      <c r="C2404" s="10"/>
      <c r="D2404" s="18"/>
      <c r="E2404" s="10"/>
      <c r="F2404" s="10"/>
      <c r="G2404" s="10"/>
      <c r="H2404" s="10"/>
      <c r="I2404" s="10"/>
      <c r="J2404" s="10"/>
      <c r="K2404" s="11"/>
      <c r="L2404" s="11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  <c r="AE2404" s="12"/>
      <c r="AF2404" s="12"/>
      <c r="AG2404" s="12"/>
      <c r="AH2404" s="12"/>
      <c r="AI2404" s="12"/>
      <c r="AJ2404" s="12"/>
      <c r="AK2404" s="12"/>
      <c r="AL2404" s="12"/>
      <c r="AM2404" s="12"/>
      <c r="AN2404" s="12"/>
      <c r="AO2404" s="12"/>
      <c r="AP2404" s="12"/>
      <c r="AQ2404" s="12"/>
      <c r="AR2404" s="12"/>
      <c r="AS2404" s="12"/>
      <c r="AT2404" s="12"/>
      <c r="AU2404" s="12"/>
      <c r="AV2404" s="12"/>
      <c r="AW2404" s="12"/>
      <c r="AX2404" s="12"/>
      <c r="AY2404" s="12"/>
      <c r="AZ2404" s="12"/>
      <c r="BA2404" s="12"/>
      <c r="BB2404" s="12"/>
      <c r="BC2404" s="12"/>
      <c r="BD2404" s="12"/>
      <c r="BE2404" s="12"/>
      <c r="BF2404" s="12"/>
      <c r="BG2404" s="12"/>
      <c r="BH2404" s="12"/>
      <c r="BI2404" s="12"/>
      <c r="BJ2404" s="13"/>
      <c r="BK2404" s="13"/>
      <c r="BL2404" s="13"/>
      <c r="BM2404" s="13"/>
      <c r="BN2404" s="13"/>
    </row>
    <row r="2405" spans="1:66" x14ac:dyDescent="0.25">
      <c r="A2405" s="10"/>
      <c r="B2405" s="10"/>
      <c r="C2405" s="10"/>
      <c r="D2405" s="18"/>
      <c r="E2405" s="10"/>
      <c r="F2405" s="10"/>
      <c r="G2405" s="10"/>
      <c r="H2405" s="10"/>
      <c r="I2405" s="10"/>
      <c r="J2405" s="10"/>
      <c r="K2405" s="11"/>
      <c r="L2405" s="11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2"/>
      <c r="AS2405" s="12"/>
      <c r="AT2405" s="12"/>
      <c r="AU2405" s="12"/>
      <c r="AV2405" s="12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12"/>
      <c r="BG2405" s="12"/>
      <c r="BH2405" s="12"/>
      <c r="BI2405" s="12"/>
      <c r="BJ2405" s="13"/>
      <c r="BK2405" s="13"/>
      <c r="BL2405" s="13"/>
      <c r="BM2405" s="13"/>
      <c r="BN2405" s="13"/>
    </row>
    <row r="2406" spans="1:66" x14ac:dyDescent="0.25">
      <c r="A2406" s="10"/>
      <c r="B2406" s="10"/>
      <c r="C2406" s="10"/>
      <c r="D2406" s="18"/>
      <c r="E2406" s="10"/>
      <c r="F2406" s="10"/>
      <c r="G2406" s="10"/>
      <c r="H2406" s="10"/>
      <c r="I2406" s="10"/>
      <c r="J2406" s="10"/>
      <c r="K2406" s="11"/>
      <c r="L2406" s="11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  <c r="AD2406" s="12"/>
      <c r="AE2406" s="12"/>
      <c r="AF2406" s="12"/>
      <c r="AG2406" s="12"/>
      <c r="AH2406" s="12"/>
      <c r="AI2406" s="12"/>
      <c r="AJ2406" s="12"/>
      <c r="AK2406" s="12"/>
      <c r="AL2406" s="12"/>
      <c r="AM2406" s="12"/>
      <c r="AN2406" s="12"/>
      <c r="AO2406" s="12"/>
      <c r="AP2406" s="12"/>
      <c r="AQ2406" s="12"/>
      <c r="AR2406" s="12"/>
      <c r="AS2406" s="12"/>
      <c r="AT2406" s="12"/>
      <c r="AU2406" s="12"/>
      <c r="AV2406" s="12"/>
      <c r="AW2406" s="12"/>
      <c r="AX2406" s="12"/>
      <c r="AY2406" s="12"/>
      <c r="AZ2406" s="12"/>
      <c r="BA2406" s="12"/>
      <c r="BB2406" s="12"/>
      <c r="BC2406" s="12"/>
      <c r="BD2406" s="12"/>
      <c r="BE2406" s="12"/>
      <c r="BF2406" s="12"/>
      <c r="BG2406" s="12"/>
      <c r="BH2406" s="12"/>
      <c r="BI2406" s="12"/>
      <c r="BJ2406" s="13"/>
      <c r="BK2406" s="13"/>
      <c r="BL2406" s="13"/>
      <c r="BM2406" s="13"/>
      <c r="BN2406" s="13"/>
    </row>
    <row r="2407" spans="1:66" x14ac:dyDescent="0.25">
      <c r="A2407" s="10"/>
      <c r="B2407" s="10"/>
      <c r="C2407" s="10"/>
      <c r="D2407" s="18"/>
      <c r="E2407" s="10"/>
      <c r="F2407" s="10"/>
      <c r="G2407" s="10"/>
      <c r="H2407" s="10"/>
      <c r="I2407" s="10"/>
      <c r="J2407" s="10"/>
      <c r="K2407" s="11"/>
      <c r="L2407" s="11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2"/>
      <c r="AS2407" s="12"/>
      <c r="AT2407" s="12"/>
      <c r="AU2407" s="12"/>
      <c r="AV2407" s="12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12"/>
      <c r="BG2407" s="12"/>
      <c r="BH2407" s="12"/>
      <c r="BI2407" s="12"/>
      <c r="BJ2407" s="13"/>
      <c r="BK2407" s="13"/>
      <c r="BL2407" s="13"/>
      <c r="BM2407" s="13"/>
      <c r="BN2407" s="13"/>
    </row>
    <row r="2408" spans="1:66" x14ac:dyDescent="0.25">
      <c r="A2408" s="10"/>
      <c r="B2408" s="10"/>
      <c r="C2408" s="10"/>
      <c r="D2408" s="18"/>
      <c r="E2408" s="10"/>
      <c r="F2408" s="10"/>
      <c r="G2408" s="10"/>
      <c r="H2408" s="10"/>
      <c r="I2408" s="10"/>
      <c r="J2408" s="10"/>
      <c r="K2408" s="11"/>
      <c r="L2408" s="11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  <c r="AE2408" s="12"/>
      <c r="AF2408" s="12"/>
      <c r="AG2408" s="12"/>
      <c r="AH2408" s="12"/>
      <c r="AI2408" s="12"/>
      <c r="AJ2408" s="12"/>
      <c r="AK2408" s="12"/>
      <c r="AL2408" s="12"/>
      <c r="AM2408" s="12"/>
      <c r="AN2408" s="12"/>
      <c r="AO2408" s="12"/>
      <c r="AP2408" s="12"/>
      <c r="AQ2408" s="12"/>
      <c r="AR2408" s="12"/>
      <c r="AS2408" s="12"/>
      <c r="AT2408" s="12"/>
      <c r="AU2408" s="12"/>
      <c r="AV2408" s="12"/>
      <c r="AW2408" s="12"/>
      <c r="AX2408" s="12"/>
      <c r="AY2408" s="12"/>
      <c r="AZ2408" s="12"/>
      <c r="BA2408" s="12"/>
      <c r="BB2408" s="12"/>
      <c r="BC2408" s="12"/>
      <c r="BD2408" s="12"/>
      <c r="BE2408" s="12"/>
      <c r="BF2408" s="12"/>
      <c r="BG2408" s="12"/>
      <c r="BH2408" s="12"/>
      <c r="BI2408" s="12"/>
      <c r="BJ2408" s="13"/>
      <c r="BK2408" s="13"/>
      <c r="BL2408" s="13"/>
      <c r="BM2408" s="13"/>
      <c r="BN2408" s="13"/>
    </row>
    <row r="2409" spans="1:66" x14ac:dyDescent="0.25">
      <c r="A2409" s="10"/>
      <c r="B2409" s="10"/>
      <c r="C2409" s="10"/>
      <c r="D2409" s="18"/>
      <c r="E2409" s="10"/>
      <c r="F2409" s="10"/>
      <c r="G2409" s="10"/>
      <c r="H2409" s="10"/>
      <c r="I2409" s="10"/>
      <c r="J2409" s="10"/>
      <c r="K2409" s="11"/>
      <c r="L2409" s="11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2"/>
      <c r="AS2409" s="12"/>
      <c r="AT2409" s="12"/>
      <c r="AU2409" s="12"/>
      <c r="AV2409" s="12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12"/>
      <c r="BG2409" s="12"/>
      <c r="BH2409" s="12"/>
      <c r="BI2409" s="12"/>
      <c r="BJ2409" s="13"/>
      <c r="BK2409" s="13"/>
      <c r="BL2409" s="13"/>
      <c r="BM2409" s="13"/>
      <c r="BN2409" s="13"/>
    </row>
    <row r="2410" spans="1:66" x14ac:dyDescent="0.25">
      <c r="A2410" s="10"/>
      <c r="B2410" s="10"/>
      <c r="C2410" s="10"/>
      <c r="D2410" s="18"/>
      <c r="E2410" s="10"/>
      <c r="F2410" s="10"/>
      <c r="G2410" s="10"/>
      <c r="H2410" s="10"/>
      <c r="I2410" s="10"/>
      <c r="J2410" s="10"/>
      <c r="K2410" s="11"/>
      <c r="L2410" s="11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12"/>
      <c r="AE2410" s="12"/>
      <c r="AF2410" s="12"/>
      <c r="AG2410" s="12"/>
      <c r="AH2410" s="12"/>
      <c r="AI2410" s="12"/>
      <c r="AJ2410" s="12"/>
      <c r="AK2410" s="12"/>
      <c r="AL2410" s="12"/>
      <c r="AM2410" s="12"/>
      <c r="AN2410" s="12"/>
      <c r="AO2410" s="12"/>
      <c r="AP2410" s="12"/>
      <c r="AQ2410" s="12"/>
      <c r="AR2410" s="12"/>
      <c r="AS2410" s="12"/>
      <c r="AT2410" s="12"/>
      <c r="AU2410" s="12"/>
      <c r="AV2410" s="12"/>
      <c r="AW2410" s="12"/>
      <c r="AX2410" s="12"/>
      <c r="AY2410" s="12"/>
      <c r="AZ2410" s="12"/>
      <c r="BA2410" s="12"/>
      <c r="BB2410" s="12"/>
      <c r="BC2410" s="12"/>
      <c r="BD2410" s="12"/>
      <c r="BE2410" s="12"/>
      <c r="BF2410" s="12"/>
      <c r="BG2410" s="12"/>
      <c r="BH2410" s="12"/>
      <c r="BI2410" s="12"/>
      <c r="BJ2410" s="13"/>
      <c r="BK2410" s="13"/>
      <c r="BL2410" s="13"/>
      <c r="BM2410" s="13"/>
      <c r="BN2410" s="13"/>
    </row>
    <row r="2411" spans="1:66" x14ac:dyDescent="0.25">
      <c r="A2411" s="10"/>
      <c r="B2411" s="10"/>
      <c r="C2411" s="10"/>
      <c r="D2411" s="18"/>
      <c r="E2411" s="10"/>
      <c r="F2411" s="10"/>
      <c r="G2411" s="10"/>
      <c r="H2411" s="10"/>
      <c r="I2411" s="10"/>
      <c r="J2411" s="10"/>
      <c r="K2411" s="11"/>
      <c r="L2411" s="11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2"/>
      <c r="AS2411" s="12"/>
      <c r="AT2411" s="12"/>
      <c r="AU2411" s="12"/>
      <c r="AV2411" s="12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12"/>
      <c r="BG2411" s="12"/>
      <c r="BH2411" s="12"/>
      <c r="BI2411" s="12"/>
      <c r="BJ2411" s="13"/>
      <c r="BK2411" s="13"/>
      <c r="BL2411" s="13"/>
      <c r="BM2411" s="13"/>
      <c r="BN2411" s="13"/>
    </row>
    <row r="2412" spans="1:66" x14ac:dyDescent="0.25">
      <c r="A2412" s="10"/>
      <c r="B2412" s="10"/>
      <c r="C2412" s="10"/>
      <c r="D2412" s="18"/>
      <c r="E2412" s="10"/>
      <c r="F2412" s="10"/>
      <c r="G2412" s="10"/>
      <c r="H2412" s="10"/>
      <c r="I2412" s="10"/>
      <c r="J2412" s="10"/>
      <c r="K2412" s="11"/>
      <c r="L2412" s="11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  <c r="AD2412" s="12"/>
      <c r="AE2412" s="12"/>
      <c r="AF2412" s="12"/>
      <c r="AG2412" s="12"/>
      <c r="AH2412" s="12"/>
      <c r="AI2412" s="12"/>
      <c r="AJ2412" s="12"/>
      <c r="AK2412" s="12"/>
      <c r="AL2412" s="12"/>
      <c r="AM2412" s="12"/>
      <c r="AN2412" s="12"/>
      <c r="AO2412" s="12"/>
      <c r="AP2412" s="12"/>
      <c r="AQ2412" s="12"/>
      <c r="AR2412" s="12"/>
      <c r="AS2412" s="12"/>
      <c r="AT2412" s="12"/>
      <c r="AU2412" s="12"/>
      <c r="AV2412" s="12"/>
      <c r="AW2412" s="12"/>
      <c r="AX2412" s="12"/>
      <c r="AY2412" s="12"/>
      <c r="AZ2412" s="12"/>
      <c r="BA2412" s="12"/>
      <c r="BB2412" s="12"/>
      <c r="BC2412" s="12"/>
      <c r="BD2412" s="12"/>
      <c r="BE2412" s="12"/>
      <c r="BF2412" s="12"/>
      <c r="BG2412" s="12"/>
      <c r="BH2412" s="12"/>
      <c r="BI2412" s="12"/>
      <c r="BJ2412" s="13"/>
      <c r="BK2412" s="13"/>
      <c r="BL2412" s="13"/>
      <c r="BM2412" s="13"/>
      <c r="BN2412" s="13"/>
    </row>
    <row r="2413" spans="1:66" x14ac:dyDescent="0.25">
      <c r="A2413" s="10"/>
      <c r="B2413" s="10"/>
      <c r="C2413" s="10"/>
      <c r="D2413" s="18"/>
      <c r="E2413" s="10"/>
      <c r="F2413" s="10"/>
      <c r="G2413" s="10"/>
      <c r="H2413" s="10"/>
      <c r="I2413" s="10"/>
      <c r="J2413" s="10"/>
      <c r="K2413" s="11"/>
      <c r="L2413" s="11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2"/>
      <c r="AS2413" s="12"/>
      <c r="AT2413" s="12"/>
      <c r="AU2413" s="12"/>
      <c r="AV2413" s="12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12"/>
      <c r="BG2413" s="12"/>
      <c r="BH2413" s="12"/>
      <c r="BI2413" s="12"/>
      <c r="BJ2413" s="13"/>
      <c r="BK2413" s="13"/>
      <c r="BL2413" s="13"/>
      <c r="BM2413" s="13"/>
      <c r="BN2413" s="13"/>
    </row>
    <row r="2414" spans="1:66" x14ac:dyDescent="0.25">
      <c r="A2414" s="10"/>
      <c r="B2414" s="10"/>
      <c r="C2414" s="10"/>
      <c r="D2414" s="18"/>
      <c r="E2414" s="10"/>
      <c r="F2414" s="10"/>
      <c r="G2414" s="10"/>
      <c r="H2414" s="10"/>
      <c r="I2414" s="10"/>
      <c r="J2414" s="10"/>
      <c r="K2414" s="11"/>
      <c r="L2414" s="11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2"/>
      <c r="AF2414" s="12"/>
      <c r="AG2414" s="12"/>
      <c r="AH2414" s="12"/>
      <c r="AI2414" s="12"/>
      <c r="AJ2414" s="12"/>
      <c r="AK2414" s="12"/>
      <c r="AL2414" s="12"/>
      <c r="AM2414" s="12"/>
      <c r="AN2414" s="12"/>
      <c r="AO2414" s="12"/>
      <c r="AP2414" s="12"/>
      <c r="AQ2414" s="12"/>
      <c r="AR2414" s="12"/>
      <c r="AS2414" s="12"/>
      <c r="AT2414" s="12"/>
      <c r="AU2414" s="12"/>
      <c r="AV2414" s="12"/>
      <c r="AW2414" s="12"/>
      <c r="AX2414" s="12"/>
      <c r="AY2414" s="12"/>
      <c r="AZ2414" s="12"/>
      <c r="BA2414" s="12"/>
      <c r="BB2414" s="12"/>
      <c r="BC2414" s="12"/>
      <c r="BD2414" s="12"/>
      <c r="BE2414" s="12"/>
      <c r="BF2414" s="12"/>
      <c r="BG2414" s="12"/>
      <c r="BH2414" s="12"/>
      <c r="BI2414" s="12"/>
      <c r="BJ2414" s="13"/>
      <c r="BK2414" s="13"/>
      <c r="BL2414" s="13"/>
      <c r="BM2414" s="13"/>
      <c r="BN2414" s="13"/>
    </row>
    <row r="2415" spans="1:66" x14ac:dyDescent="0.25">
      <c r="A2415" s="10"/>
      <c r="B2415" s="10"/>
      <c r="C2415" s="10"/>
      <c r="D2415" s="18"/>
      <c r="E2415" s="10"/>
      <c r="F2415" s="10"/>
      <c r="G2415" s="10"/>
      <c r="H2415" s="10"/>
      <c r="I2415" s="10"/>
      <c r="J2415" s="10"/>
      <c r="K2415" s="11"/>
      <c r="L2415" s="11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2"/>
      <c r="AS2415" s="12"/>
      <c r="AT2415" s="12"/>
      <c r="AU2415" s="12"/>
      <c r="AV2415" s="12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12"/>
      <c r="BG2415" s="12"/>
      <c r="BH2415" s="12"/>
      <c r="BI2415" s="12"/>
      <c r="BJ2415" s="13"/>
      <c r="BK2415" s="13"/>
      <c r="BL2415" s="13"/>
      <c r="BM2415" s="13"/>
      <c r="BN2415" s="13"/>
    </row>
    <row r="2416" spans="1:66" x14ac:dyDescent="0.25">
      <c r="A2416" s="10"/>
      <c r="B2416" s="10"/>
      <c r="C2416" s="10"/>
      <c r="D2416" s="18"/>
      <c r="E2416" s="10"/>
      <c r="F2416" s="10"/>
      <c r="G2416" s="10"/>
      <c r="H2416" s="10"/>
      <c r="I2416" s="10"/>
      <c r="J2416" s="10"/>
      <c r="K2416" s="11"/>
      <c r="L2416" s="11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  <c r="AE2416" s="12"/>
      <c r="AF2416" s="12"/>
      <c r="AG2416" s="12"/>
      <c r="AH2416" s="12"/>
      <c r="AI2416" s="12"/>
      <c r="AJ2416" s="12"/>
      <c r="AK2416" s="12"/>
      <c r="AL2416" s="12"/>
      <c r="AM2416" s="12"/>
      <c r="AN2416" s="12"/>
      <c r="AO2416" s="12"/>
      <c r="AP2416" s="12"/>
      <c r="AQ2416" s="12"/>
      <c r="AR2416" s="12"/>
      <c r="AS2416" s="12"/>
      <c r="AT2416" s="12"/>
      <c r="AU2416" s="12"/>
      <c r="AV2416" s="12"/>
      <c r="AW2416" s="12"/>
      <c r="AX2416" s="12"/>
      <c r="AY2416" s="12"/>
      <c r="AZ2416" s="12"/>
      <c r="BA2416" s="12"/>
      <c r="BB2416" s="12"/>
      <c r="BC2416" s="12"/>
      <c r="BD2416" s="12"/>
      <c r="BE2416" s="12"/>
      <c r="BF2416" s="12"/>
      <c r="BG2416" s="12"/>
      <c r="BH2416" s="12"/>
      <c r="BI2416" s="12"/>
      <c r="BJ2416" s="13"/>
      <c r="BK2416" s="13"/>
      <c r="BL2416" s="13"/>
      <c r="BM2416" s="13"/>
      <c r="BN2416" s="13"/>
    </row>
    <row r="2417" spans="1:66" x14ac:dyDescent="0.25">
      <c r="A2417" s="10"/>
      <c r="B2417" s="10"/>
      <c r="C2417" s="10"/>
      <c r="D2417" s="18"/>
      <c r="E2417" s="10"/>
      <c r="F2417" s="10"/>
      <c r="G2417" s="10"/>
      <c r="H2417" s="10"/>
      <c r="I2417" s="10"/>
      <c r="J2417" s="10"/>
      <c r="K2417" s="11"/>
      <c r="L2417" s="11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2"/>
      <c r="AS2417" s="12"/>
      <c r="AT2417" s="12"/>
      <c r="AU2417" s="12"/>
      <c r="AV2417" s="12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12"/>
      <c r="BG2417" s="12"/>
      <c r="BH2417" s="12"/>
      <c r="BI2417" s="12"/>
      <c r="BJ2417" s="13"/>
      <c r="BK2417" s="13"/>
      <c r="BL2417" s="13"/>
      <c r="BM2417" s="13"/>
      <c r="BN2417" s="13"/>
    </row>
    <row r="2418" spans="1:66" x14ac:dyDescent="0.25">
      <c r="A2418" s="10"/>
      <c r="B2418" s="10"/>
      <c r="C2418" s="10"/>
      <c r="D2418" s="18"/>
      <c r="E2418" s="10"/>
      <c r="F2418" s="10"/>
      <c r="G2418" s="10"/>
      <c r="H2418" s="10"/>
      <c r="I2418" s="10"/>
      <c r="J2418" s="10"/>
      <c r="K2418" s="11"/>
      <c r="L2418" s="11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12"/>
      <c r="AF2418" s="12"/>
      <c r="AG2418" s="12"/>
      <c r="AH2418" s="12"/>
      <c r="AI2418" s="12"/>
      <c r="AJ2418" s="12"/>
      <c r="AK2418" s="12"/>
      <c r="AL2418" s="12"/>
      <c r="AM2418" s="12"/>
      <c r="AN2418" s="12"/>
      <c r="AO2418" s="12"/>
      <c r="AP2418" s="12"/>
      <c r="AQ2418" s="12"/>
      <c r="AR2418" s="12"/>
      <c r="AS2418" s="12"/>
      <c r="AT2418" s="12"/>
      <c r="AU2418" s="12"/>
      <c r="AV2418" s="12"/>
      <c r="AW2418" s="12"/>
      <c r="AX2418" s="12"/>
      <c r="AY2418" s="12"/>
      <c r="AZ2418" s="12"/>
      <c r="BA2418" s="12"/>
      <c r="BB2418" s="12"/>
      <c r="BC2418" s="12"/>
      <c r="BD2418" s="12"/>
      <c r="BE2418" s="12"/>
      <c r="BF2418" s="12"/>
      <c r="BG2418" s="12"/>
      <c r="BH2418" s="12"/>
      <c r="BI2418" s="12"/>
      <c r="BJ2418" s="13"/>
      <c r="BK2418" s="13"/>
      <c r="BL2418" s="13"/>
      <c r="BM2418" s="13"/>
      <c r="BN2418" s="13"/>
    </row>
    <row r="2419" spans="1:66" x14ac:dyDescent="0.25">
      <c r="A2419" s="10"/>
      <c r="B2419" s="10"/>
      <c r="C2419" s="10"/>
      <c r="D2419" s="18"/>
      <c r="E2419" s="10"/>
      <c r="F2419" s="10"/>
      <c r="G2419" s="10"/>
      <c r="H2419" s="10"/>
      <c r="I2419" s="10"/>
      <c r="J2419" s="10"/>
      <c r="K2419" s="11"/>
      <c r="L2419" s="11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2"/>
      <c r="AS2419" s="12"/>
      <c r="AT2419" s="12"/>
      <c r="AU2419" s="12"/>
      <c r="AV2419" s="12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12"/>
      <c r="BG2419" s="12"/>
      <c r="BH2419" s="12"/>
      <c r="BI2419" s="12"/>
      <c r="BJ2419" s="13"/>
      <c r="BK2419" s="13"/>
      <c r="BL2419" s="13"/>
      <c r="BM2419" s="13"/>
      <c r="BN2419" s="13"/>
    </row>
    <row r="2420" spans="1:66" x14ac:dyDescent="0.25">
      <c r="A2420" s="10"/>
      <c r="B2420" s="10"/>
      <c r="C2420" s="10"/>
      <c r="D2420" s="18"/>
      <c r="E2420" s="10"/>
      <c r="F2420" s="10"/>
      <c r="G2420" s="10"/>
      <c r="H2420" s="10"/>
      <c r="I2420" s="10"/>
      <c r="J2420" s="10"/>
      <c r="K2420" s="11"/>
      <c r="L2420" s="11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  <c r="AE2420" s="12"/>
      <c r="AF2420" s="12"/>
      <c r="AG2420" s="12"/>
      <c r="AH2420" s="12"/>
      <c r="AI2420" s="12"/>
      <c r="AJ2420" s="12"/>
      <c r="AK2420" s="12"/>
      <c r="AL2420" s="12"/>
      <c r="AM2420" s="12"/>
      <c r="AN2420" s="12"/>
      <c r="AO2420" s="12"/>
      <c r="AP2420" s="12"/>
      <c r="AQ2420" s="12"/>
      <c r="AR2420" s="12"/>
      <c r="AS2420" s="12"/>
      <c r="AT2420" s="12"/>
      <c r="AU2420" s="12"/>
      <c r="AV2420" s="12"/>
      <c r="AW2420" s="12"/>
      <c r="AX2420" s="12"/>
      <c r="AY2420" s="12"/>
      <c r="AZ2420" s="12"/>
      <c r="BA2420" s="12"/>
      <c r="BB2420" s="12"/>
      <c r="BC2420" s="12"/>
      <c r="BD2420" s="12"/>
      <c r="BE2420" s="12"/>
      <c r="BF2420" s="12"/>
      <c r="BG2420" s="12"/>
      <c r="BH2420" s="12"/>
      <c r="BI2420" s="12"/>
      <c r="BJ2420" s="13"/>
      <c r="BK2420" s="13"/>
      <c r="BL2420" s="13"/>
      <c r="BM2420" s="13"/>
      <c r="BN2420" s="13"/>
    </row>
    <row r="2421" spans="1:66" x14ac:dyDescent="0.25">
      <c r="A2421" s="10"/>
      <c r="B2421" s="10"/>
      <c r="C2421" s="10"/>
      <c r="D2421" s="18"/>
      <c r="E2421" s="10"/>
      <c r="F2421" s="10"/>
      <c r="G2421" s="10"/>
      <c r="H2421" s="10"/>
      <c r="I2421" s="10"/>
      <c r="J2421" s="10"/>
      <c r="K2421" s="11"/>
      <c r="L2421" s="11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2"/>
      <c r="AS2421" s="12"/>
      <c r="AT2421" s="12"/>
      <c r="AU2421" s="12"/>
      <c r="AV2421" s="12"/>
      <c r="AW2421" s="12"/>
      <c r="AX2421" s="12"/>
      <c r="AY2421" s="12"/>
      <c r="AZ2421" s="12"/>
      <c r="BA2421" s="12"/>
      <c r="BB2421" s="12"/>
      <c r="BC2421" s="12"/>
      <c r="BD2421" s="12"/>
      <c r="BE2421" s="12"/>
      <c r="BF2421" s="12"/>
      <c r="BG2421" s="12"/>
      <c r="BH2421" s="12"/>
      <c r="BI2421" s="12"/>
      <c r="BJ2421" s="13"/>
      <c r="BK2421" s="13"/>
      <c r="BL2421" s="13"/>
      <c r="BM2421" s="13"/>
      <c r="BN2421" s="13"/>
    </row>
    <row r="2422" spans="1:66" x14ac:dyDescent="0.25">
      <c r="A2422" s="10"/>
      <c r="B2422" s="10"/>
      <c r="C2422" s="10"/>
      <c r="D2422" s="18"/>
      <c r="E2422" s="10"/>
      <c r="F2422" s="10"/>
      <c r="G2422" s="10"/>
      <c r="H2422" s="10"/>
      <c r="I2422" s="10"/>
      <c r="J2422" s="10"/>
      <c r="K2422" s="11"/>
      <c r="L2422" s="11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12"/>
      <c r="AE2422" s="12"/>
      <c r="AF2422" s="12"/>
      <c r="AG2422" s="12"/>
      <c r="AH2422" s="12"/>
      <c r="AI2422" s="12"/>
      <c r="AJ2422" s="12"/>
      <c r="AK2422" s="12"/>
      <c r="AL2422" s="12"/>
      <c r="AM2422" s="12"/>
      <c r="AN2422" s="12"/>
      <c r="AO2422" s="12"/>
      <c r="AP2422" s="12"/>
      <c r="AQ2422" s="12"/>
      <c r="AR2422" s="12"/>
      <c r="AS2422" s="12"/>
      <c r="AT2422" s="12"/>
      <c r="AU2422" s="12"/>
      <c r="AV2422" s="12"/>
      <c r="AW2422" s="12"/>
      <c r="AX2422" s="12"/>
      <c r="AY2422" s="12"/>
      <c r="AZ2422" s="12"/>
      <c r="BA2422" s="12"/>
      <c r="BB2422" s="12"/>
      <c r="BC2422" s="12"/>
      <c r="BD2422" s="12"/>
      <c r="BE2422" s="12"/>
      <c r="BF2422" s="12"/>
      <c r="BG2422" s="12"/>
      <c r="BH2422" s="12"/>
      <c r="BI2422" s="12"/>
      <c r="BJ2422" s="13"/>
      <c r="BK2422" s="13"/>
      <c r="BL2422" s="13"/>
      <c r="BM2422" s="13"/>
      <c r="BN2422" s="13"/>
    </row>
    <row r="2423" spans="1:66" x14ac:dyDescent="0.25">
      <c r="A2423" s="10"/>
      <c r="B2423" s="10"/>
      <c r="C2423" s="10"/>
      <c r="D2423" s="18"/>
      <c r="E2423" s="10"/>
      <c r="F2423" s="10"/>
      <c r="G2423" s="10"/>
      <c r="H2423" s="10"/>
      <c r="I2423" s="10"/>
      <c r="J2423" s="10"/>
      <c r="K2423" s="11"/>
      <c r="L2423" s="11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2"/>
      <c r="AS2423" s="12"/>
      <c r="AT2423" s="12"/>
      <c r="AU2423" s="12"/>
      <c r="AV2423" s="12"/>
      <c r="AW2423" s="12"/>
      <c r="AX2423" s="12"/>
      <c r="AY2423" s="12"/>
      <c r="AZ2423" s="12"/>
      <c r="BA2423" s="12"/>
      <c r="BB2423" s="12"/>
      <c r="BC2423" s="12"/>
      <c r="BD2423" s="12"/>
      <c r="BE2423" s="12"/>
      <c r="BF2423" s="12"/>
      <c r="BG2423" s="12"/>
      <c r="BH2423" s="12"/>
      <c r="BI2423" s="12"/>
      <c r="BJ2423" s="13"/>
      <c r="BK2423" s="13"/>
      <c r="BL2423" s="13"/>
      <c r="BM2423" s="13"/>
      <c r="BN2423" s="13"/>
    </row>
    <row r="2424" spans="1:66" x14ac:dyDescent="0.25">
      <c r="A2424" s="10"/>
      <c r="B2424" s="10"/>
      <c r="C2424" s="10"/>
      <c r="D2424" s="18"/>
      <c r="E2424" s="10"/>
      <c r="F2424" s="10"/>
      <c r="G2424" s="10"/>
      <c r="H2424" s="10"/>
      <c r="I2424" s="10"/>
      <c r="J2424" s="10"/>
      <c r="K2424" s="11"/>
      <c r="L2424" s="11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12"/>
      <c r="AF2424" s="12"/>
      <c r="AG2424" s="12"/>
      <c r="AH2424" s="12"/>
      <c r="AI2424" s="12"/>
      <c r="AJ2424" s="12"/>
      <c r="AK2424" s="12"/>
      <c r="AL2424" s="12"/>
      <c r="AM2424" s="12"/>
      <c r="AN2424" s="12"/>
      <c r="AO2424" s="12"/>
      <c r="AP2424" s="12"/>
      <c r="AQ2424" s="12"/>
      <c r="AR2424" s="12"/>
      <c r="AS2424" s="12"/>
      <c r="AT2424" s="12"/>
      <c r="AU2424" s="12"/>
      <c r="AV2424" s="12"/>
      <c r="AW2424" s="12"/>
      <c r="AX2424" s="12"/>
      <c r="AY2424" s="12"/>
      <c r="AZ2424" s="12"/>
      <c r="BA2424" s="12"/>
      <c r="BB2424" s="12"/>
      <c r="BC2424" s="12"/>
      <c r="BD2424" s="12"/>
      <c r="BE2424" s="12"/>
      <c r="BF2424" s="12"/>
      <c r="BG2424" s="12"/>
      <c r="BH2424" s="12"/>
      <c r="BI2424" s="12"/>
      <c r="BJ2424" s="13"/>
      <c r="BK2424" s="13"/>
      <c r="BL2424" s="13"/>
      <c r="BM2424" s="13"/>
      <c r="BN2424" s="13"/>
    </row>
    <row r="2425" spans="1:66" x14ac:dyDescent="0.25">
      <c r="A2425" s="10"/>
      <c r="B2425" s="10"/>
      <c r="C2425" s="10"/>
      <c r="D2425" s="18"/>
      <c r="E2425" s="10"/>
      <c r="F2425" s="10"/>
      <c r="G2425" s="10"/>
      <c r="H2425" s="10"/>
      <c r="I2425" s="10"/>
      <c r="J2425" s="10"/>
      <c r="K2425" s="11"/>
      <c r="L2425" s="11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  <c r="W2425" s="12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2"/>
      <c r="AS2425" s="12"/>
      <c r="AT2425" s="12"/>
      <c r="AU2425" s="12"/>
      <c r="AV2425" s="12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12"/>
      <c r="BG2425" s="12"/>
      <c r="BH2425" s="12"/>
      <c r="BI2425" s="12"/>
      <c r="BJ2425" s="13"/>
      <c r="BK2425" s="13"/>
      <c r="BL2425" s="13"/>
      <c r="BM2425" s="13"/>
      <c r="BN2425" s="13"/>
    </row>
    <row r="2426" spans="1:66" x14ac:dyDescent="0.25">
      <c r="A2426" s="10"/>
      <c r="B2426" s="10"/>
      <c r="C2426" s="10"/>
      <c r="D2426" s="18"/>
      <c r="E2426" s="10"/>
      <c r="F2426" s="10"/>
      <c r="G2426" s="10"/>
      <c r="H2426" s="10"/>
      <c r="I2426" s="10"/>
      <c r="J2426" s="10"/>
      <c r="K2426" s="11"/>
      <c r="L2426" s="11"/>
      <c r="M2426" s="12"/>
      <c r="N2426" s="12"/>
      <c r="O2426" s="12"/>
      <c r="P2426" s="12"/>
      <c r="Q2426" s="12"/>
      <c r="R2426" s="12"/>
      <c r="S2426" s="12"/>
      <c r="T2426" s="12"/>
      <c r="U2426" s="12"/>
      <c r="V2426" s="12"/>
      <c r="W2426" s="12"/>
      <c r="X2426" s="12"/>
      <c r="Y2426" s="12"/>
      <c r="Z2426" s="12"/>
      <c r="AA2426" s="12"/>
      <c r="AB2426" s="12"/>
      <c r="AC2426" s="12"/>
      <c r="AD2426" s="12"/>
      <c r="AE2426" s="12"/>
      <c r="AF2426" s="12"/>
      <c r="AG2426" s="12"/>
      <c r="AH2426" s="12"/>
      <c r="AI2426" s="12"/>
      <c r="AJ2426" s="12"/>
      <c r="AK2426" s="12"/>
      <c r="AL2426" s="12"/>
      <c r="AM2426" s="12"/>
      <c r="AN2426" s="12"/>
      <c r="AO2426" s="12"/>
      <c r="AP2426" s="12"/>
      <c r="AQ2426" s="12"/>
      <c r="AR2426" s="12"/>
      <c r="AS2426" s="12"/>
      <c r="AT2426" s="12"/>
      <c r="AU2426" s="12"/>
      <c r="AV2426" s="12"/>
      <c r="AW2426" s="12"/>
      <c r="AX2426" s="12"/>
      <c r="AY2426" s="12"/>
      <c r="AZ2426" s="12"/>
      <c r="BA2426" s="12"/>
      <c r="BB2426" s="12"/>
      <c r="BC2426" s="12"/>
      <c r="BD2426" s="12"/>
      <c r="BE2426" s="12"/>
      <c r="BF2426" s="12"/>
      <c r="BG2426" s="12"/>
      <c r="BH2426" s="12"/>
      <c r="BI2426" s="12"/>
      <c r="BJ2426" s="13"/>
      <c r="BK2426" s="13"/>
      <c r="BL2426" s="13"/>
      <c r="BM2426" s="13"/>
      <c r="BN2426" s="13"/>
    </row>
    <row r="2427" spans="1:66" x14ac:dyDescent="0.25">
      <c r="A2427" s="10"/>
      <c r="B2427" s="10"/>
      <c r="C2427" s="10"/>
      <c r="D2427" s="18"/>
      <c r="E2427" s="10"/>
      <c r="F2427" s="10"/>
      <c r="G2427" s="10"/>
      <c r="H2427" s="10"/>
      <c r="I2427" s="10"/>
      <c r="J2427" s="10"/>
      <c r="K2427" s="11"/>
      <c r="L2427" s="11"/>
      <c r="M2427" s="12"/>
      <c r="N2427" s="12"/>
      <c r="O2427" s="12"/>
      <c r="P2427" s="12"/>
      <c r="Q2427" s="12"/>
      <c r="R2427" s="12"/>
      <c r="S2427" s="12"/>
      <c r="T2427" s="12"/>
      <c r="U2427" s="12"/>
      <c r="V2427" s="12"/>
      <c r="W2427" s="12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2"/>
      <c r="AS2427" s="12"/>
      <c r="AT2427" s="12"/>
      <c r="AU2427" s="12"/>
      <c r="AV2427" s="12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12"/>
      <c r="BG2427" s="12"/>
      <c r="BH2427" s="12"/>
      <c r="BI2427" s="12"/>
      <c r="BJ2427" s="13"/>
      <c r="BK2427" s="13"/>
      <c r="BL2427" s="13"/>
      <c r="BM2427" s="13"/>
      <c r="BN2427" s="13"/>
    </row>
    <row r="2428" spans="1:66" x14ac:dyDescent="0.25">
      <c r="A2428" s="10"/>
      <c r="B2428" s="10"/>
      <c r="C2428" s="10"/>
      <c r="D2428" s="18"/>
      <c r="E2428" s="10"/>
      <c r="F2428" s="10"/>
      <c r="G2428" s="10"/>
      <c r="H2428" s="10"/>
      <c r="I2428" s="10"/>
      <c r="J2428" s="10"/>
      <c r="K2428" s="11"/>
      <c r="L2428" s="11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12"/>
      <c r="AF2428" s="12"/>
      <c r="AG2428" s="12"/>
      <c r="AH2428" s="12"/>
      <c r="AI2428" s="12"/>
      <c r="AJ2428" s="12"/>
      <c r="AK2428" s="12"/>
      <c r="AL2428" s="12"/>
      <c r="AM2428" s="12"/>
      <c r="AN2428" s="12"/>
      <c r="AO2428" s="12"/>
      <c r="AP2428" s="12"/>
      <c r="AQ2428" s="12"/>
      <c r="AR2428" s="12"/>
      <c r="AS2428" s="12"/>
      <c r="AT2428" s="12"/>
      <c r="AU2428" s="12"/>
      <c r="AV2428" s="12"/>
      <c r="AW2428" s="12"/>
      <c r="AX2428" s="12"/>
      <c r="AY2428" s="12"/>
      <c r="AZ2428" s="12"/>
      <c r="BA2428" s="12"/>
      <c r="BB2428" s="12"/>
      <c r="BC2428" s="12"/>
      <c r="BD2428" s="12"/>
      <c r="BE2428" s="12"/>
      <c r="BF2428" s="12"/>
      <c r="BG2428" s="12"/>
      <c r="BH2428" s="12"/>
      <c r="BI2428" s="12"/>
      <c r="BJ2428" s="13"/>
      <c r="BK2428" s="13"/>
      <c r="BL2428" s="13"/>
      <c r="BM2428" s="13"/>
      <c r="BN2428" s="13"/>
    </row>
    <row r="2429" spans="1:66" x14ac:dyDescent="0.25">
      <c r="A2429" s="10"/>
      <c r="B2429" s="10"/>
      <c r="C2429" s="10"/>
      <c r="D2429" s="18"/>
      <c r="E2429" s="10"/>
      <c r="F2429" s="10"/>
      <c r="G2429" s="10"/>
      <c r="H2429" s="10"/>
      <c r="I2429" s="10"/>
      <c r="J2429" s="10"/>
      <c r="K2429" s="11"/>
      <c r="L2429" s="11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2"/>
      <c r="AS2429" s="12"/>
      <c r="AT2429" s="12"/>
      <c r="AU2429" s="12"/>
      <c r="AV2429" s="12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12"/>
      <c r="BG2429" s="12"/>
      <c r="BH2429" s="12"/>
      <c r="BI2429" s="12"/>
      <c r="BJ2429" s="13"/>
      <c r="BK2429" s="13"/>
      <c r="BL2429" s="13"/>
      <c r="BM2429" s="13"/>
      <c r="BN2429" s="13"/>
    </row>
    <row r="2430" spans="1:66" x14ac:dyDescent="0.25">
      <c r="A2430" s="10"/>
      <c r="B2430" s="10"/>
      <c r="C2430" s="10"/>
      <c r="D2430" s="18"/>
      <c r="E2430" s="10"/>
      <c r="F2430" s="10"/>
      <c r="G2430" s="10"/>
      <c r="H2430" s="10"/>
      <c r="I2430" s="10"/>
      <c r="J2430" s="10"/>
      <c r="K2430" s="11"/>
      <c r="L2430" s="11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  <c r="AE2430" s="12"/>
      <c r="AF2430" s="12"/>
      <c r="AG2430" s="12"/>
      <c r="AH2430" s="12"/>
      <c r="AI2430" s="12"/>
      <c r="AJ2430" s="12"/>
      <c r="AK2430" s="12"/>
      <c r="AL2430" s="12"/>
      <c r="AM2430" s="12"/>
      <c r="AN2430" s="12"/>
      <c r="AO2430" s="12"/>
      <c r="AP2430" s="12"/>
      <c r="AQ2430" s="12"/>
      <c r="AR2430" s="12"/>
      <c r="AS2430" s="12"/>
      <c r="AT2430" s="12"/>
      <c r="AU2430" s="12"/>
      <c r="AV2430" s="12"/>
      <c r="AW2430" s="12"/>
      <c r="AX2430" s="12"/>
      <c r="AY2430" s="12"/>
      <c r="AZ2430" s="12"/>
      <c r="BA2430" s="12"/>
      <c r="BB2430" s="12"/>
      <c r="BC2430" s="12"/>
      <c r="BD2430" s="12"/>
      <c r="BE2430" s="12"/>
      <c r="BF2430" s="12"/>
      <c r="BG2430" s="12"/>
      <c r="BH2430" s="12"/>
      <c r="BI2430" s="12"/>
      <c r="BJ2430" s="13"/>
      <c r="BK2430" s="13"/>
      <c r="BL2430" s="13"/>
      <c r="BM2430" s="13"/>
      <c r="BN2430" s="13"/>
    </row>
    <row r="2431" spans="1:66" x14ac:dyDescent="0.25">
      <c r="A2431" s="10"/>
      <c r="B2431" s="10"/>
      <c r="C2431" s="10"/>
      <c r="D2431" s="18"/>
      <c r="E2431" s="10"/>
      <c r="F2431" s="10"/>
      <c r="G2431" s="10"/>
      <c r="H2431" s="10"/>
      <c r="I2431" s="10"/>
      <c r="J2431" s="10"/>
      <c r="K2431" s="11"/>
      <c r="L2431" s="11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12"/>
      <c r="BG2431" s="12"/>
      <c r="BH2431" s="12"/>
      <c r="BI2431" s="12"/>
      <c r="BJ2431" s="13"/>
      <c r="BK2431" s="13"/>
      <c r="BL2431" s="13"/>
      <c r="BM2431" s="13"/>
      <c r="BN2431" s="13"/>
    </row>
    <row r="2432" spans="1:66" x14ac:dyDescent="0.25">
      <c r="A2432" s="10"/>
      <c r="B2432" s="10"/>
      <c r="C2432" s="10"/>
      <c r="D2432" s="18"/>
      <c r="E2432" s="10"/>
      <c r="F2432" s="10"/>
      <c r="G2432" s="10"/>
      <c r="H2432" s="10"/>
      <c r="I2432" s="10"/>
      <c r="J2432" s="10"/>
      <c r="K2432" s="11"/>
      <c r="L2432" s="11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  <c r="AC2432" s="12"/>
      <c r="AD2432" s="12"/>
      <c r="AE2432" s="12"/>
      <c r="AF2432" s="12"/>
      <c r="AG2432" s="12"/>
      <c r="AH2432" s="12"/>
      <c r="AI2432" s="12"/>
      <c r="AJ2432" s="12"/>
      <c r="AK2432" s="12"/>
      <c r="AL2432" s="12"/>
      <c r="AM2432" s="12"/>
      <c r="AN2432" s="12"/>
      <c r="AO2432" s="12"/>
      <c r="AP2432" s="12"/>
      <c r="AQ2432" s="12"/>
      <c r="AR2432" s="12"/>
      <c r="AS2432" s="12"/>
      <c r="AT2432" s="12"/>
      <c r="AU2432" s="12"/>
      <c r="AV2432" s="12"/>
      <c r="AW2432" s="12"/>
      <c r="AX2432" s="12"/>
      <c r="AY2432" s="12"/>
      <c r="AZ2432" s="12"/>
      <c r="BA2432" s="12"/>
      <c r="BB2432" s="12"/>
      <c r="BC2432" s="12"/>
      <c r="BD2432" s="12"/>
      <c r="BE2432" s="12"/>
      <c r="BF2432" s="12"/>
      <c r="BG2432" s="12"/>
      <c r="BH2432" s="12"/>
      <c r="BI2432" s="12"/>
      <c r="BJ2432" s="13"/>
      <c r="BK2432" s="13"/>
      <c r="BL2432" s="13"/>
      <c r="BM2432" s="13"/>
      <c r="BN2432" s="13"/>
    </row>
    <row r="2433" spans="1:66" x14ac:dyDescent="0.25">
      <c r="A2433" s="10"/>
      <c r="B2433" s="10"/>
      <c r="C2433" s="10"/>
      <c r="D2433" s="18"/>
      <c r="E2433" s="10"/>
      <c r="F2433" s="10"/>
      <c r="G2433" s="10"/>
      <c r="H2433" s="10"/>
      <c r="I2433" s="10"/>
      <c r="J2433" s="10"/>
      <c r="K2433" s="11"/>
      <c r="L2433" s="11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/>
      <c r="AW2433" s="12"/>
      <c r="AX2433" s="12"/>
      <c r="AY2433" s="12"/>
      <c r="AZ2433" s="12"/>
      <c r="BA2433" s="12"/>
      <c r="BB2433" s="12"/>
      <c r="BC2433" s="12"/>
      <c r="BD2433" s="12"/>
      <c r="BE2433" s="12"/>
      <c r="BF2433" s="12"/>
      <c r="BG2433" s="12"/>
      <c r="BH2433" s="12"/>
      <c r="BI2433" s="12"/>
      <c r="BJ2433" s="13"/>
      <c r="BK2433" s="13"/>
      <c r="BL2433" s="13"/>
      <c r="BM2433" s="13"/>
      <c r="BN2433" s="13"/>
    </row>
    <row r="2434" spans="1:66" x14ac:dyDescent="0.25">
      <c r="A2434" s="10"/>
      <c r="B2434" s="10"/>
      <c r="C2434" s="10"/>
      <c r="D2434" s="18"/>
      <c r="E2434" s="10"/>
      <c r="F2434" s="10"/>
      <c r="G2434" s="10"/>
      <c r="H2434" s="10"/>
      <c r="I2434" s="10"/>
      <c r="J2434" s="10"/>
      <c r="K2434" s="11"/>
      <c r="L2434" s="11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  <c r="AE2434" s="12"/>
      <c r="AF2434" s="12"/>
      <c r="AG2434" s="12"/>
      <c r="AH2434" s="12"/>
      <c r="AI2434" s="12"/>
      <c r="AJ2434" s="12"/>
      <c r="AK2434" s="12"/>
      <c r="AL2434" s="12"/>
      <c r="AM2434" s="12"/>
      <c r="AN2434" s="12"/>
      <c r="AO2434" s="12"/>
      <c r="AP2434" s="12"/>
      <c r="AQ2434" s="12"/>
      <c r="AR2434" s="12"/>
      <c r="AS2434" s="12"/>
      <c r="AT2434" s="12"/>
      <c r="AU2434" s="12"/>
      <c r="AV2434" s="12"/>
      <c r="AW2434" s="12"/>
      <c r="AX2434" s="12"/>
      <c r="AY2434" s="12"/>
      <c r="AZ2434" s="12"/>
      <c r="BA2434" s="12"/>
      <c r="BB2434" s="12"/>
      <c r="BC2434" s="12"/>
      <c r="BD2434" s="12"/>
      <c r="BE2434" s="12"/>
      <c r="BF2434" s="12"/>
      <c r="BG2434" s="12"/>
      <c r="BH2434" s="12"/>
      <c r="BI2434" s="12"/>
      <c r="BJ2434" s="13"/>
      <c r="BK2434" s="13"/>
      <c r="BL2434" s="13"/>
      <c r="BM2434" s="13"/>
      <c r="BN2434" s="13"/>
    </row>
    <row r="2435" spans="1:66" x14ac:dyDescent="0.25">
      <c r="A2435" s="10"/>
      <c r="B2435" s="10"/>
      <c r="C2435" s="10"/>
      <c r="D2435" s="18"/>
      <c r="E2435" s="10"/>
      <c r="F2435" s="10"/>
      <c r="G2435" s="10"/>
      <c r="H2435" s="10"/>
      <c r="I2435" s="10"/>
      <c r="J2435" s="10"/>
      <c r="K2435" s="11"/>
      <c r="L2435" s="11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2"/>
      <c r="AS2435" s="12"/>
      <c r="AT2435" s="12"/>
      <c r="AU2435" s="12"/>
      <c r="AV2435" s="12"/>
      <c r="AW2435" s="12"/>
      <c r="AX2435" s="12"/>
      <c r="AY2435" s="12"/>
      <c r="AZ2435" s="12"/>
      <c r="BA2435" s="12"/>
      <c r="BB2435" s="12"/>
      <c r="BC2435" s="12"/>
      <c r="BD2435" s="12"/>
      <c r="BE2435" s="12"/>
      <c r="BF2435" s="12"/>
      <c r="BG2435" s="12"/>
      <c r="BH2435" s="12"/>
      <c r="BI2435" s="12"/>
      <c r="BJ2435" s="13"/>
      <c r="BK2435" s="13"/>
      <c r="BL2435" s="13"/>
      <c r="BM2435" s="13"/>
      <c r="BN2435" s="13"/>
    </row>
    <row r="2436" spans="1:66" x14ac:dyDescent="0.25">
      <c r="A2436" s="10"/>
      <c r="B2436" s="10"/>
      <c r="C2436" s="10"/>
      <c r="D2436" s="18"/>
      <c r="E2436" s="10"/>
      <c r="F2436" s="10"/>
      <c r="G2436" s="10"/>
      <c r="H2436" s="10"/>
      <c r="I2436" s="10"/>
      <c r="J2436" s="10"/>
      <c r="K2436" s="11"/>
      <c r="L2436" s="11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  <c r="AE2436" s="12"/>
      <c r="AF2436" s="12"/>
      <c r="AG2436" s="12"/>
      <c r="AH2436" s="12"/>
      <c r="AI2436" s="12"/>
      <c r="AJ2436" s="12"/>
      <c r="AK2436" s="12"/>
      <c r="AL2436" s="12"/>
      <c r="AM2436" s="12"/>
      <c r="AN2436" s="12"/>
      <c r="AO2436" s="12"/>
      <c r="AP2436" s="12"/>
      <c r="AQ2436" s="12"/>
      <c r="AR2436" s="12"/>
      <c r="AS2436" s="12"/>
      <c r="AT2436" s="12"/>
      <c r="AU2436" s="12"/>
      <c r="AV2436" s="12"/>
      <c r="AW2436" s="12"/>
      <c r="AX2436" s="12"/>
      <c r="AY2436" s="12"/>
      <c r="AZ2436" s="12"/>
      <c r="BA2436" s="12"/>
      <c r="BB2436" s="12"/>
      <c r="BC2436" s="12"/>
      <c r="BD2436" s="12"/>
      <c r="BE2436" s="12"/>
      <c r="BF2436" s="12"/>
      <c r="BG2436" s="12"/>
      <c r="BH2436" s="12"/>
      <c r="BI2436" s="12"/>
      <c r="BJ2436" s="13"/>
      <c r="BK2436" s="13"/>
      <c r="BL2436" s="13"/>
      <c r="BM2436" s="13"/>
      <c r="BN2436" s="13"/>
    </row>
    <row r="2437" spans="1:66" x14ac:dyDescent="0.25">
      <c r="A2437" s="10"/>
      <c r="B2437" s="10"/>
      <c r="C2437" s="10"/>
      <c r="D2437" s="18"/>
      <c r="E2437" s="10"/>
      <c r="F2437" s="10"/>
      <c r="G2437" s="10"/>
      <c r="H2437" s="10"/>
      <c r="I2437" s="10"/>
      <c r="J2437" s="10"/>
      <c r="K2437" s="11"/>
      <c r="L2437" s="11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12"/>
      <c r="BG2437" s="12"/>
      <c r="BH2437" s="12"/>
      <c r="BI2437" s="12"/>
      <c r="BJ2437" s="13"/>
      <c r="BK2437" s="13"/>
      <c r="BL2437" s="13"/>
      <c r="BM2437" s="13"/>
      <c r="BN2437" s="13"/>
    </row>
    <row r="2438" spans="1:66" x14ac:dyDescent="0.25">
      <c r="A2438" s="10"/>
      <c r="B2438" s="10"/>
      <c r="C2438" s="10"/>
      <c r="D2438" s="18"/>
      <c r="E2438" s="10"/>
      <c r="F2438" s="10"/>
      <c r="G2438" s="10"/>
      <c r="H2438" s="10"/>
      <c r="I2438" s="10"/>
      <c r="J2438" s="10"/>
      <c r="K2438" s="11"/>
      <c r="L2438" s="11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2"/>
      <c r="AF2438" s="12"/>
      <c r="AG2438" s="12"/>
      <c r="AH2438" s="12"/>
      <c r="AI2438" s="12"/>
      <c r="AJ2438" s="12"/>
      <c r="AK2438" s="12"/>
      <c r="AL2438" s="12"/>
      <c r="AM2438" s="12"/>
      <c r="AN2438" s="12"/>
      <c r="AO2438" s="12"/>
      <c r="AP2438" s="12"/>
      <c r="AQ2438" s="12"/>
      <c r="AR2438" s="12"/>
      <c r="AS2438" s="12"/>
      <c r="AT2438" s="12"/>
      <c r="AU2438" s="12"/>
      <c r="AV2438" s="12"/>
      <c r="AW2438" s="12"/>
      <c r="AX2438" s="12"/>
      <c r="AY2438" s="12"/>
      <c r="AZ2438" s="12"/>
      <c r="BA2438" s="12"/>
      <c r="BB2438" s="12"/>
      <c r="BC2438" s="12"/>
      <c r="BD2438" s="12"/>
      <c r="BE2438" s="12"/>
      <c r="BF2438" s="12"/>
      <c r="BG2438" s="12"/>
      <c r="BH2438" s="12"/>
      <c r="BI2438" s="12"/>
      <c r="BJ2438" s="13"/>
      <c r="BK2438" s="13"/>
      <c r="BL2438" s="13"/>
      <c r="BM2438" s="13"/>
      <c r="BN2438" s="13"/>
    </row>
    <row r="2439" spans="1:66" x14ac:dyDescent="0.25">
      <c r="A2439" s="10"/>
      <c r="B2439" s="10"/>
      <c r="C2439" s="10"/>
      <c r="D2439" s="18"/>
      <c r="E2439" s="10"/>
      <c r="F2439" s="10"/>
      <c r="G2439" s="10"/>
      <c r="H2439" s="10"/>
      <c r="I2439" s="10"/>
      <c r="J2439" s="10"/>
      <c r="K2439" s="11"/>
      <c r="L2439" s="11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2"/>
      <c r="AS2439" s="12"/>
      <c r="AT2439" s="12"/>
      <c r="AU2439" s="12"/>
      <c r="AV2439" s="12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12"/>
      <c r="BG2439" s="12"/>
      <c r="BH2439" s="12"/>
      <c r="BI2439" s="12"/>
      <c r="BJ2439" s="13"/>
      <c r="BK2439" s="13"/>
      <c r="BL2439" s="13"/>
      <c r="BM2439" s="13"/>
      <c r="BN2439" s="13"/>
    </row>
    <row r="2440" spans="1:66" x14ac:dyDescent="0.25">
      <c r="A2440" s="10"/>
      <c r="B2440" s="10"/>
      <c r="C2440" s="10"/>
      <c r="D2440" s="18"/>
      <c r="E2440" s="10"/>
      <c r="F2440" s="10"/>
      <c r="G2440" s="10"/>
      <c r="H2440" s="10"/>
      <c r="I2440" s="10"/>
      <c r="J2440" s="10"/>
      <c r="K2440" s="11"/>
      <c r="L2440" s="11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  <c r="AE2440" s="12"/>
      <c r="AF2440" s="12"/>
      <c r="AG2440" s="12"/>
      <c r="AH2440" s="12"/>
      <c r="AI2440" s="12"/>
      <c r="AJ2440" s="12"/>
      <c r="AK2440" s="12"/>
      <c r="AL2440" s="12"/>
      <c r="AM2440" s="12"/>
      <c r="AN2440" s="12"/>
      <c r="AO2440" s="12"/>
      <c r="AP2440" s="12"/>
      <c r="AQ2440" s="12"/>
      <c r="AR2440" s="12"/>
      <c r="AS2440" s="12"/>
      <c r="AT2440" s="12"/>
      <c r="AU2440" s="12"/>
      <c r="AV2440" s="12"/>
      <c r="AW2440" s="12"/>
      <c r="AX2440" s="12"/>
      <c r="AY2440" s="12"/>
      <c r="AZ2440" s="12"/>
      <c r="BA2440" s="12"/>
      <c r="BB2440" s="12"/>
      <c r="BC2440" s="12"/>
      <c r="BD2440" s="12"/>
      <c r="BE2440" s="12"/>
      <c r="BF2440" s="12"/>
      <c r="BG2440" s="12"/>
      <c r="BH2440" s="12"/>
      <c r="BI2440" s="12"/>
      <c r="BJ2440" s="13"/>
      <c r="BK2440" s="13"/>
      <c r="BL2440" s="13"/>
      <c r="BM2440" s="13"/>
      <c r="BN2440" s="13"/>
    </row>
    <row r="2441" spans="1:66" x14ac:dyDescent="0.25">
      <c r="A2441" s="10"/>
      <c r="B2441" s="10"/>
      <c r="C2441" s="10"/>
      <c r="D2441" s="18"/>
      <c r="E2441" s="10"/>
      <c r="F2441" s="10"/>
      <c r="G2441" s="10"/>
      <c r="H2441" s="10"/>
      <c r="I2441" s="10"/>
      <c r="J2441" s="10"/>
      <c r="K2441" s="11"/>
      <c r="L2441" s="11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2"/>
      <c r="AS2441" s="12"/>
      <c r="AT2441" s="12"/>
      <c r="AU2441" s="12"/>
      <c r="AV2441" s="12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12"/>
      <c r="BG2441" s="12"/>
      <c r="BH2441" s="12"/>
      <c r="BI2441" s="12"/>
      <c r="BJ2441" s="13"/>
      <c r="BK2441" s="13"/>
      <c r="BL2441" s="13"/>
      <c r="BM2441" s="13"/>
      <c r="BN2441" s="13"/>
    </row>
    <row r="2442" spans="1:66" x14ac:dyDescent="0.25">
      <c r="A2442" s="10"/>
      <c r="B2442" s="10"/>
      <c r="C2442" s="10"/>
      <c r="D2442" s="18"/>
      <c r="E2442" s="10"/>
      <c r="F2442" s="10"/>
      <c r="G2442" s="10"/>
      <c r="H2442" s="10"/>
      <c r="I2442" s="10"/>
      <c r="J2442" s="10"/>
      <c r="K2442" s="11"/>
      <c r="L2442" s="11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  <c r="AE2442" s="12"/>
      <c r="AF2442" s="12"/>
      <c r="AG2442" s="12"/>
      <c r="AH2442" s="12"/>
      <c r="AI2442" s="12"/>
      <c r="AJ2442" s="12"/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/>
      <c r="AW2442" s="12"/>
      <c r="AX2442" s="12"/>
      <c r="AY2442" s="12"/>
      <c r="AZ2442" s="12"/>
      <c r="BA2442" s="12"/>
      <c r="BB2442" s="12"/>
      <c r="BC2442" s="12"/>
      <c r="BD2442" s="12"/>
      <c r="BE2442" s="12"/>
      <c r="BF2442" s="12"/>
      <c r="BG2442" s="12"/>
      <c r="BH2442" s="12"/>
      <c r="BI2442" s="12"/>
      <c r="BJ2442" s="13"/>
      <c r="BK2442" s="13"/>
      <c r="BL2442" s="13"/>
      <c r="BM2442" s="13"/>
      <c r="BN2442" s="13"/>
    </row>
    <row r="2443" spans="1:66" x14ac:dyDescent="0.25">
      <c r="A2443" s="10"/>
      <c r="B2443" s="10"/>
      <c r="C2443" s="10"/>
      <c r="D2443" s="18"/>
      <c r="E2443" s="10"/>
      <c r="F2443" s="10"/>
      <c r="G2443" s="10"/>
      <c r="H2443" s="10"/>
      <c r="I2443" s="10"/>
      <c r="J2443" s="10"/>
      <c r="K2443" s="11"/>
      <c r="L2443" s="11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2"/>
      <c r="AS2443" s="12"/>
      <c r="AT2443" s="12"/>
      <c r="AU2443" s="12"/>
      <c r="AV2443" s="12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12"/>
      <c r="BG2443" s="12"/>
      <c r="BH2443" s="12"/>
      <c r="BI2443" s="12"/>
      <c r="BJ2443" s="13"/>
      <c r="BK2443" s="13"/>
      <c r="BL2443" s="13"/>
      <c r="BM2443" s="13"/>
      <c r="BN2443" s="13"/>
    </row>
    <row r="2444" spans="1:66" x14ac:dyDescent="0.25">
      <c r="A2444" s="10"/>
      <c r="B2444" s="10"/>
      <c r="C2444" s="10"/>
      <c r="D2444" s="18"/>
      <c r="E2444" s="10"/>
      <c r="F2444" s="10"/>
      <c r="G2444" s="10"/>
      <c r="H2444" s="10"/>
      <c r="I2444" s="10"/>
      <c r="J2444" s="10"/>
      <c r="K2444" s="11"/>
      <c r="L2444" s="11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  <c r="AE2444" s="12"/>
      <c r="AF2444" s="12"/>
      <c r="AG2444" s="12"/>
      <c r="AH2444" s="12"/>
      <c r="AI2444" s="12"/>
      <c r="AJ2444" s="12"/>
      <c r="AK2444" s="12"/>
      <c r="AL2444" s="12"/>
      <c r="AM2444" s="12"/>
      <c r="AN2444" s="12"/>
      <c r="AO2444" s="12"/>
      <c r="AP2444" s="12"/>
      <c r="AQ2444" s="12"/>
      <c r="AR2444" s="12"/>
      <c r="AS2444" s="12"/>
      <c r="AT2444" s="12"/>
      <c r="AU2444" s="12"/>
      <c r="AV2444" s="12"/>
      <c r="AW2444" s="12"/>
      <c r="AX2444" s="12"/>
      <c r="AY2444" s="12"/>
      <c r="AZ2444" s="12"/>
      <c r="BA2444" s="12"/>
      <c r="BB2444" s="12"/>
      <c r="BC2444" s="12"/>
      <c r="BD2444" s="12"/>
      <c r="BE2444" s="12"/>
      <c r="BF2444" s="12"/>
      <c r="BG2444" s="12"/>
      <c r="BH2444" s="12"/>
      <c r="BI2444" s="12"/>
      <c r="BJ2444" s="13"/>
      <c r="BK2444" s="13"/>
      <c r="BL2444" s="13"/>
      <c r="BM2444" s="13"/>
      <c r="BN2444" s="13"/>
    </row>
    <row r="2445" spans="1:66" x14ac:dyDescent="0.25">
      <c r="A2445" s="10"/>
      <c r="B2445" s="10"/>
      <c r="C2445" s="10"/>
      <c r="D2445" s="18"/>
      <c r="E2445" s="10"/>
      <c r="F2445" s="10"/>
      <c r="G2445" s="10"/>
      <c r="H2445" s="10"/>
      <c r="I2445" s="10"/>
      <c r="J2445" s="10"/>
      <c r="K2445" s="11"/>
      <c r="L2445" s="11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2"/>
      <c r="AS2445" s="12"/>
      <c r="AT2445" s="12"/>
      <c r="AU2445" s="12"/>
      <c r="AV2445" s="12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12"/>
      <c r="BG2445" s="12"/>
      <c r="BH2445" s="12"/>
      <c r="BI2445" s="12"/>
      <c r="BJ2445" s="13"/>
      <c r="BK2445" s="13"/>
      <c r="BL2445" s="13"/>
      <c r="BM2445" s="13"/>
      <c r="BN2445" s="13"/>
    </row>
    <row r="2446" spans="1:66" x14ac:dyDescent="0.25">
      <c r="A2446" s="10"/>
      <c r="B2446" s="10"/>
      <c r="C2446" s="10"/>
      <c r="D2446" s="18"/>
      <c r="E2446" s="10"/>
      <c r="F2446" s="10"/>
      <c r="G2446" s="10"/>
      <c r="H2446" s="10"/>
      <c r="I2446" s="10"/>
      <c r="J2446" s="10"/>
      <c r="K2446" s="11"/>
      <c r="L2446" s="11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/>
      <c r="AW2446" s="12"/>
      <c r="AX2446" s="12"/>
      <c r="AY2446" s="12"/>
      <c r="AZ2446" s="12"/>
      <c r="BA2446" s="12"/>
      <c r="BB2446" s="12"/>
      <c r="BC2446" s="12"/>
      <c r="BD2446" s="12"/>
      <c r="BE2446" s="12"/>
      <c r="BF2446" s="12"/>
      <c r="BG2446" s="12"/>
      <c r="BH2446" s="12"/>
      <c r="BI2446" s="12"/>
      <c r="BJ2446" s="13"/>
      <c r="BK2446" s="13"/>
      <c r="BL2446" s="13"/>
      <c r="BM2446" s="13"/>
      <c r="BN2446" s="13"/>
    </row>
    <row r="2447" spans="1:66" x14ac:dyDescent="0.25">
      <c r="A2447" s="10"/>
      <c r="B2447" s="10"/>
      <c r="C2447" s="10"/>
      <c r="D2447" s="18"/>
      <c r="E2447" s="10"/>
      <c r="F2447" s="10"/>
      <c r="G2447" s="10"/>
      <c r="H2447" s="10"/>
      <c r="I2447" s="10"/>
      <c r="J2447" s="10"/>
      <c r="K2447" s="11"/>
      <c r="L2447" s="11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2"/>
      <c r="AS2447" s="12"/>
      <c r="AT2447" s="12"/>
      <c r="AU2447" s="12"/>
      <c r="AV2447" s="12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12"/>
      <c r="BG2447" s="12"/>
      <c r="BH2447" s="12"/>
      <c r="BI2447" s="12"/>
      <c r="BJ2447" s="13"/>
      <c r="BK2447" s="13"/>
      <c r="BL2447" s="13"/>
      <c r="BM2447" s="13"/>
      <c r="BN2447" s="13"/>
    </row>
    <row r="2448" spans="1:66" x14ac:dyDescent="0.25">
      <c r="A2448" s="10"/>
      <c r="B2448" s="10"/>
      <c r="C2448" s="10"/>
      <c r="D2448" s="18"/>
      <c r="E2448" s="10"/>
      <c r="F2448" s="10"/>
      <c r="G2448" s="10"/>
      <c r="H2448" s="10"/>
      <c r="I2448" s="10"/>
      <c r="J2448" s="10"/>
      <c r="K2448" s="11"/>
      <c r="L2448" s="11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12"/>
      <c r="AD2448" s="12"/>
      <c r="AE2448" s="12"/>
      <c r="AF2448" s="12"/>
      <c r="AG2448" s="12"/>
      <c r="AH2448" s="12"/>
      <c r="AI2448" s="12"/>
      <c r="AJ2448" s="12"/>
      <c r="AK2448" s="12"/>
      <c r="AL2448" s="12"/>
      <c r="AM2448" s="12"/>
      <c r="AN2448" s="12"/>
      <c r="AO2448" s="12"/>
      <c r="AP2448" s="12"/>
      <c r="AQ2448" s="12"/>
      <c r="AR2448" s="12"/>
      <c r="AS2448" s="12"/>
      <c r="AT2448" s="12"/>
      <c r="AU2448" s="12"/>
      <c r="AV2448" s="12"/>
      <c r="AW2448" s="12"/>
      <c r="AX2448" s="12"/>
      <c r="AY2448" s="12"/>
      <c r="AZ2448" s="12"/>
      <c r="BA2448" s="12"/>
      <c r="BB2448" s="12"/>
      <c r="BC2448" s="12"/>
      <c r="BD2448" s="12"/>
      <c r="BE2448" s="12"/>
      <c r="BF2448" s="12"/>
      <c r="BG2448" s="12"/>
      <c r="BH2448" s="12"/>
      <c r="BI2448" s="12"/>
      <c r="BJ2448" s="13"/>
      <c r="BK2448" s="13"/>
      <c r="BL2448" s="13"/>
      <c r="BM2448" s="13"/>
      <c r="BN2448" s="13"/>
    </row>
    <row r="2449" spans="1:66" x14ac:dyDescent="0.25">
      <c r="A2449" s="10"/>
      <c r="B2449" s="10"/>
      <c r="C2449" s="10"/>
      <c r="D2449" s="18"/>
      <c r="E2449" s="10"/>
      <c r="F2449" s="10"/>
      <c r="G2449" s="10"/>
      <c r="H2449" s="10"/>
      <c r="I2449" s="10"/>
      <c r="J2449" s="10"/>
      <c r="K2449" s="11"/>
      <c r="L2449" s="11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2"/>
      <c r="AS2449" s="12"/>
      <c r="AT2449" s="12"/>
      <c r="AU2449" s="12"/>
      <c r="AV2449" s="12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12"/>
      <c r="BG2449" s="12"/>
      <c r="BH2449" s="12"/>
      <c r="BI2449" s="12"/>
      <c r="BJ2449" s="13"/>
      <c r="BK2449" s="13"/>
      <c r="BL2449" s="13"/>
      <c r="BM2449" s="13"/>
      <c r="BN2449" s="13"/>
    </row>
    <row r="2450" spans="1:66" x14ac:dyDescent="0.25">
      <c r="A2450" s="10"/>
      <c r="B2450" s="10"/>
      <c r="C2450" s="10"/>
      <c r="D2450" s="18"/>
      <c r="E2450" s="10"/>
      <c r="F2450" s="10"/>
      <c r="G2450" s="10"/>
      <c r="H2450" s="10"/>
      <c r="I2450" s="10"/>
      <c r="J2450" s="10"/>
      <c r="K2450" s="11"/>
      <c r="L2450" s="11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12"/>
      <c r="AD2450" s="12"/>
      <c r="AE2450" s="12"/>
      <c r="AF2450" s="12"/>
      <c r="AG2450" s="12"/>
      <c r="AH2450" s="12"/>
      <c r="AI2450" s="12"/>
      <c r="AJ2450" s="12"/>
      <c r="AK2450" s="12"/>
      <c r="AL2450" s="12"/>
      <c r="AM2450" s="12"/>
      <c r="AN2450" s="12"/>
      <c r="AO2450" s="12"/>
      <c r="AP2450" s="12"/>
      <c r="AQ2450" s="12"/>
      <c r="AR2450" s="12"/>
      <c r="AS2450" s="12"/>
      <c r="AT2450" s="12"/>
      <c r="AU2450" s="12"/>
      <c r="AV2450" s="12"/>
      <c r="AW2450" s="12"/>
      <c r="AX2450" s="12"/>
      <c r="AY2450" s="12"/>
      <c r="AZ2450" s="12"/>
      <c r="BA2450" s="12"/>
      <c r="BB2450" s="12"/>
      <c r="BC2450" s="12"/>
      <c r="BD2450" s="12"/>
      <c r="BE2450" s="12"/>
      <c r="BF2450" s="12"/>
      <c r="BG2450" s="12"/>
      <c r="BH2450" s="12"/>
      <c r="BI2450" s="12"/>
      <c r="BJ2450" s="13"/>
      <c r="BK2450" s="13"/>
      <c r="BL2450" s="13"/>
      <c r="BM2450" s="13"/>
      <c r="BN2450" s="13"/>
    </row>
    <row r="2451" spans="1:66" x14ac:dyDescent="0.25">
      <c r="A2451" s="10"/>
      <c r="B2451" s="10"/>
      <c r="C2451" s="10"/>
      <c r="D2451" s="18"/>
      <c r="E2451" s="10"/>
      <c r="F2451" s="10"/>
      <c r="G2451" s="10"/>
      <c r="H2451" s="10"/>
      <c r="I2451" s="10"/>
      <c r="J2451" s="10"/>
      <c r="K2451" s="11"/>
      <c r="L2451" s="11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/>
      <c r="AV2451" s="12"/>
      <c r="AW2451" s="12"/>
      <c r="AX2451" s="12"/>
      <c r="AY2451" s="12"/>
      <c r="AZ2451" s="12"/>
      <c r="BA2451" s="12"/>
      <c r="BB2451" s="12"/>
      <c r="BC2451" s="12"/>
      <c r="BD2451" s="12"/>
      <c r="BE2451" s="12"/>
      <c r="BF2451" s="12"/>
      <c r="BG2451" s="12"/>
      <c r="BH2451" s="12"/>
      <c r="BI2451" s="12"/>
      <c r="BJ2451" s="13"/>
      <c r="BK2451" s="13"/>
      <c r="BL2451" s="13"/>
      <c r="BM2451" s="13"/>
      <c r="BN2451" s="13"/>
    </row>
    <row r="2452" spans="1:66" x14ac:dyDescent="0.25">
      <c r="A2452" s="10"/>
      <c r="B2452" s="10"/>
      <c r="C2452" s="10"/>
      <c r="D2452" s="18"/>
      <c r="E2452" s="10"/>
      <c r="F2452" s="10"/>
      <c r="G2452" s="10"/>
      <c r="H2452" s="10"/>
      <c r="I2452" s="10"/>
      <c r="J2452" s="10"/>
      <c r="K2452" s="11"/>
      <c r="L2452" s="11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  <c r="AF2452" s="12"/>
      <c r="AG2452" s="12"/>
      <c r="AH2452" s="12"/>
      <c r="AI2452" s="12"/>
      <c r="AJ2452" s="12"/>
      <c r="AK2452" s="12"/>
      <c r="AL2452" s="12"/>
      <c r="AM2452" s="12"/>
      <c r="AN2452" s="12"/>
      <c r="AO2452" s="12"/>
      <c r="AP2452" s="12"/>
      <c r="AQ2452" s="12"/>
      <c r="AR2452" s="12"/>
      <c r="AS2452" s="12"/>
      <c r="AT2452" s="12"/>
      <c r="AU2452" s="12"/>
      <c r="AV2452" s="12"/>
      <c r="AW2452" s="12"/>
      <c r="AX2452" s="12"/>
      <c r="AY2452" s="12"/>
      <c r="AZ2452" s="12"/>
      <c r="BA2452" s="12"/>
      <c r="BB2452" s="12"/>
      <c r="BC2452" s="12"/>
      <c r="BD2452" s="12"/>
      <c r="BE2452" s="12"/>
      <c r="BF2452" s="12"/>
      <c r="BG2452" s="12"/>
      <c r="BH2452" s="12"/>
      <c r="BI2452" s="12"/>
      <c r="BJ2452" s="13"/>
      <c r="BK2452" s="13"/>
      <c r="BL2452" s="13"/>
      <c r="BM2452" s="13"/>
      <c r="BN2452" s="13"/>
    </row>
    <row r="2453" spans="1:66" x14ac:dyDescent="0.25">
      <c r="A2453" s="10"/>
      <c r="B2453" s="10"/>
      <c r="C2453" s="10"/>
      <c r="D2453" s="18"/>
      <c r="E2453" s="10"/>
      <c r="F2453" s="10"/>
      <c r="G2453" s="10"/>
      <c r="H2453" s="10"/>
      <c r="I2453" s="10"/>
      <c r="J2453" s="10"/>
      <c r="K2453" s="11"/>
      <c r="L2453" s="11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2"/>
      <c r="AS2453" s="12"/>
      <c r="AT2453" s="12"/>
      <c r="AU2453" s="12"/>
      <c r="AV2453" s="12"/>
      <c r="AW2453" s="12"/>
      <c r="AX2453" s="12"/>
      <c r="AY2453" s="12"/>
      <c r="AZ2453" s="12"/>
      <c r="BA2453" s="12"/>
      <c r="BB2453" s="12"/>
      <c r="BC2453" s="12"/>
      <c r="BD2453" s="12"/>
      <c r="BE2453" s="12"/>
      <c r="BF2453" s="12"/>
      <c r="BG2453" s="12"/>
      <c r="BH2453" s="12"/>
      <c r="BI2453" s="12"/>
      <c r="BJ2453" s="13"/>
      <c r="BK2453" s="13"/>
      <c r="BL2453" s="13"/>
      <c r="BM2453" s="13"/>
      <c r="BN2453" s="13"/>
    </row>
    <row r="2454" spans="1:66" x14ac:dyDescent="0.25">
      <c r="A2454" s="10"/>
      <c r="B2454" s="10"/>
      <c r="C2454" s="10"/>
      <c r="D2454" s="18"/>
      <c r="E2454" s="10"/>
      <c r="F2454" s="10"/>
      <c r="G2454" s="10"/>
      <c r="H2454" s="10"/>
      <c r="I2454" s="10"/>
      <c r="J2454" s="10"/>
      <c r="K2454" s="11"/>
      <c r="L2454" s="11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/>
      <c r="AJ2454" s="12"/>
      <c r="AK2454" s="12"/>
      <c r="AL2454" s="12"/>
      <c r="AM2454" s="12"/>
      <c r="AN2454" s="12"/>
      <c r="AO2454" s="12"/>
      <c r="AP2454" s="12"/>
      <c r="AQ2454" s="12"/>
      <c r="AR2454" s="12"/>
      <c r="AS2454" s="12"/>
      <c r="AT2454" s="12"/>
      <c r="AU2454" s="12"/>
      <c r="AV2454" s="12"/>
      <c r="AW2454" s="12"/>
      <c r="AX2454" s="12"/>
      <c r="AY2454" s="12"/>
      <c r="AZ2454" s="12"/>
      <c r="BA2454" s="12"/>
      <c r="BB2454" s="12"/>
      <c r="BC2454" s="12"/>
      <c r="BD2454" s="12"/>
      <c r="BE2454" s="12"/>
      <c r="BF2454" s="12"/>
      <c r="BG2454" s="12"/>
      <c r="BH2454" s="12"/>
      <c r="BI2454" s="12"/>
      <c r="BJ2454" s="13"/>
      <c r="BK2454" s="13"/>
      <c r="BL2454" s="13"/>
      <c r="BM2454" s="13"/>
      <c r="BN2454" s="13"/>
    </row>
    <row r="2455" spans="1:66" x14ac:dyDescent="0.25">
      <c r="A2455" s="10"/>
      <c r="B2455" s="10"/>
      <c r="C2455" s="10"/>
      <c r="D2455" s="18"/>
      <c r="E2455" s="10"/>
      <c r="F2455" s="10"/>
      <c r="G2455" s="10"/>
      <c r="H2455" s="10"/>
      <c r="I2455" s="10"/>
      <c r="J2455" s="10"/>
      <c r="K2455" s="11"/>
      <c r="L2455" s="11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2"/>
      <c r="AS2455" s="12"/>
      <c r="AT2455" s="12"/>
      <c r="AU2455" s="12"/>
      <c r="AV2455" s="12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12"/>
      <c r="BG2455" s="12"/>
      <c r="BH2455" s="12"/>
      <c r="BI2455" s="12"/>
      <c r="BJ2455" s="13"/>
      <c r="BK2455" s="13"/>
      <c r="BL2455" s="13"/>
      <c r="BM2455" s="13"/>
      <c r="BN2455" s="13"/>
    </row>
    <row r="2456" spans="1:66" x14ac:dyDescent="0.25">
      <c r="A2456" s="10"/>
      <c r="B2456" s="10"/>
      <c r="C2456" s="10"/>
      <c r="D2456" s="18"/>
      <c r="E2456" s="10"/>
      <c r="F2456" s="10"/>
      <c r="G2456" s="10"/>
      <c r="H2456" s="10"/>
      <c r="I2456" s="10"/>
      <c r="J2456" s="10"/>
      <c r="K2456" s="11"/>
      <c r="L2456" s="11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2"/>
      <c r="AF2456" s="12"/>
      <c r="AG2456" s="12"/>
      <c r="AH2456" s="12"/>
      <c r="AI2456" s="12"/>
      <c r="AJ2456" s="12"/>
      <c r="AK2456" s="12"/>
      <c r="AL2456" s="12"/>
      <c r="AM2456" s="12"/>
      <c r="AN2456" s="12"/>
      <c r="AO2456" s="12"/>
      <c r="AP2456" s="12"/>
      <c r="AQ2456" s="12"/>
      <c r="AR2456" s="12"/>
      <c r="AS2456" s="12"/>
      <c r="AT2456" s="12"/>
      <c r="AU2456" s="12"/>
      <c r="AV2456" s="12"/>
      <c r="AW2456" s="12"/>
      <c r="AX2456" s="12"/>
      <c r="AY2456" s="12"/>
      <c r="AZ2456" s="12"/>
      <c r="BA2456" s="12"/>
      <c r="BB2456" s="12"/>
      <c r="BC2456" s="12"/>
      <c r="BD2456" s="12"/>
      <c r="BE2456" s="12"/>
      <c r="BF2456" s="12"/>
      <c r="BG2456" s="12"/>
      <c r="BH2456" s="12"/>
      <c r="BI2456" s="12"/>
      <c r="BJ2456" s="13"/>
      <c r="BK2456" s="13"/>
      <c r="BL2456" s="13"/>
      <c r="BM2456" s="13"/>
      <c r="BN2456" s="13"/>
    </row>
    <row r="2457" spans="1:66" x14ac:dyDescent="0.25">
      <c r="A2457" s="10"/>
      <c r="B2457" s="10"/>
      <c r="C2457" s="10"/>
      <c r="D2457" s="18"/>
      <c r="E2457" s="10"/>
      <c r="F2457" s="10"/>
      <c r="G2457" s="10"/>
      <c r="H2457" s="10"/>
      <c r="I2457" s="10"/>
      <c r="J2457" s="10"/>
      <c r="K2457" s="11"/>
      <c r="L2457" s="11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2"/>
      <c r="AS2457" s="12"/>
      <c r="AT2457" s="12"/>
      <c r="AU2457" s="12"/>
      <c r="AV2457" s="12"/>
      <c r="AW2457" s="12"/>
      <c r="AX2457" s="12"/>
      <c r="AY2457" s="12"/>
      <c r="AZ2457" s="12"/>
      <c r="BA2457" s="12"/>
      <c r="BB2457" s="12"/>
      <c r="BC2457" s="12"/>
      <c r="BD2457" s="12"/>
      <c r="BE2457" s="12"/>
      <c r="BF2457" s="12"/>
      <c r="BG2457" s="12"/>
      <c r="BH2457" s="12"/>
      <c r="BI2457" s="12"/>
      <c r="BJ2457" s="13"/>
      <c r="BK2457" s="13"/>
      <c r="BL2457" s="13"/>
      <c r="BM2457" s="13"/>
      <c r="BN2457" s="13"/>
    </row>
    <row r="2458" spans="1:66" x14ac:dyDescent="0.25">
      <c r="A2458" s="10"/>
      <c r="B2458" s="10"/>
      <c r="C2458" s="10"/>
      <c r="D2458" s="18"/>
      <c r="E2458" s="10"/>
      <c r="F2458" s="10"/>
      <c r="G2458" s="10"/>
      <c r="H2458" s="10"/>
      <c r="I2458" s="10"/>
      <c r="J2458" s="10"/>
      <c r="K2458" s="11"/>
      <c r="L2458" s="11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12"/>
      <c r="AG2458" s="12"/>
      <c r="AH2458" s="12"/>
      <c r="AI2458" s="12"/>
      <c r="AJ2458" s="12"/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/>
      <c r="AW2458" s="12"/>
      <c r="AX2458" s="12"/>
      <c r="AY2458" s="12"/>
      <c r="AZ2458" s="12"/>
      <c r="BA2458" s="12"/>
      <c r="BB2458" s="12"/>
      <c r="BC2458" s="12"/>
      <c r="BD2458" s="12"/>
      <c r="BE2458" s="12"/>
      <c r="BF2458" s="12"/>
      <c r="BG2458" s="12"/>
      <c r="BH2458" s="12"/>
      <c r="BI2458" s="12"/>
      <c r="BJ2458" s="13"/>
      <c r="BK2458" s="13"/>
      <c r="BL2458" s="13"/>
      <c r="BM2458" s="13"/>
      <c r="BN2458" s="13"/>
    </row>
    <row r="2459" spans="1:66" x14ac:dyDescent="0.25">
      <c r="A2459" s="10"/>
      <c r="B2459" s="10"/>
      <c r="C2459" s="10"/>
      <c r="D2459" s="18"/>
      <c r="E2459" s="10"/>
      <c r="F2459" s="10"/>
      <c r="G2459" s="10"/>
      <c r="H2459" s="10"/>
      <c r="I2459" s="10"/>
      <c r="J2459" s="10"/>
      <c r="K2459" s="11"/>
      <c r="L2459" s="11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2"/>
      <c r="AS2459" s="12"/>
      <c r="AT2459" s="12"/>
      <c r="AU2459" s="12"/>
      <c r="AV2459" s="12"/>
      <c r="AW2459" s="12"/>
      <c r="AX2459" s="12"/>
      <c r="AY2459" s="12"/>
      <c r="AZ2459" s="12"/>
      <c r="BA2459" s="12"/>
      <c r="BB2459" s="12"/>
      <c r="BC2459" s="12"/>
      <c r="BD2459" s="12"/>
      <c r="BE2459" s="12"/>
      <c r="BF2459" s="12"/>
      <c r="BG2459" s="12"/>
      <c r="BH2459" s="12"/>
      <c r="BI2459" s="12"/>
      <c r="BJ2459" s="13"/>
      <c r="BK2459" s="13"/>
      <c r="BL2459" s="13"/>
      <c r="BM2459" s="13"/>
      <c r="BN2459" s="13"/>
    </row>
    <row r="2460" spans="1:66" x14ac:dyDescent="0.25">
      <c r="A2460" s="10"/>
      <c r="B2460" s="10"/>
      <c r="C2460" s="10"/>
      <c r="D2460" s="18"/>
      <c r="E2460" s="10"/>
      <c r="F2460" s="10"/>
      <c r="G2460" s="10"/>
      <c r="H2460" s="10"/>
      <c r="I2460" s="10"/>
      <c r="J2460" s="10"/>
      <c r="K2460" s="11"/>
      <c r="L2460" s="11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  <c r="AH2460" s="12"/>
      <c r="AI2460" s="12"/>
      <c r="AJ2460" s="12"/>
      <c r="AK2460" s="12"/>
      <c r="AL2460" s="12"/>
      <c r="AM2460" s="12"/>
      <c r="AN2460" s="12"/>
      <c r="AO2460" s="12"/>
      <c r="AP2460" s="12"/>
      <c r="AQ2460" s="12"/>
      <c r="AR2460" s="12"/>
      <c r="AS2460" s="12"/>
      <c r="AT2460" s="12"/>
      <c r="AU2460" s="12"/>
      <c r="AV2460" s="12"/>
      <c r="AW2460" s="12"/>
      <c r="AX2460" s="12"/>
      <c r="AY2460" s="12"/>
      <c r="AZ2460" s="12"/>
      <c r="BA2460" s="12"/>
      <c r="BB2460" s="12"/>
      <c r="BC2460" s="12"/>
      <c r="BD2460" s="12"/>
      <c r="BE2460" s="12"/>
      <c r="BF2460" s="12"/>
      <c r="BG2460" s="12"/>
      <c r="BH2460" s="12"/>
      <c r="BI2460" s="12"/>
      <c r="BJ2460" s="13"/>
      <c r="BK2460" s="13"/>
      <c r="BL2460" s="13"/>
      <c r="BM2460" s="13"/>
      <c r="BN2460" s="13"/>
    </row>
    <row r="2461" spans="1:66" x14ac:dyDescent="0.25">
      <c r="A2461" s="10"/>
      <c r="B2461" s="10"/>
      <c r="C2461" s="10"/>
      <c r="D2461" s="18"/>
      <c r="E2461" s="10"/>
      <c r="F2461" s="10"/>
      <c r="G2461" s="10"/>
      <c r="H2461" s="10"/>
      <c r="I2461" s="10"/>
      <c r="J2461" s="10"/>
      <c r="K2461" s="11"/>
      <c r="L2461" s="11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2"/>
      <c r="AS2461" s="12"/>
      <c r="AT2461" s="12"/>
      <c r="AU2461" s="12"/>
      <c r="AV2461" s="12"/>
      <c r="AW2461" s="12"/>
      <c r="AX2461" s="12"/>
      <c r="AY2461" s="12"/>
      <c r="AZ2461" s="12"/>
      <c r="BA2461" s="12"/>
      <c r="BB2461" s="12"/>
      <c r="BC2461" s="12"/>
      <c r="BD2461" s="12"/>
      <c r="BE2461" s="12"/>
      <c r="BF2461" s="12"/>
      <c r="BG2461" s="12"/>
      <c r="BH2461" s="12"/>
      <c r="BI2461" s="12"/>
      <c r="BJ2461" s="13"/>
      <c r="BK2461" s="13"/>
      <c r="BL2461" s="13"/>
      <c r="BM2461" s="13"/>
      <c r="BN2461" s="13"/>
    </row>
    <row r="2462" spans="1:66" x14ac:dyDescent="0.25">
      <c r="A2462" s="10"/>
      <c r="B2462" s="10"/>
      <c r="C2462" s="10"/>
      <c r="D2462" s="18"/>
      <c r="E2462" s="10"/>
      <c r="F2462" s="10"/>
      <c r="G2462" s="10"/>
      <c r="H2462" s="10"/>
      <c r="I2462" s="10"/>
      <c r="J2462" s="10"/>
      <c r="K2462" s="11"/>
      <c r="L2462" s="11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  <c r="AF2462" s="12"/>
      <c r="AG2462" s="12"/>
      <c r="AH2462" s="12"/>
      <c r="AI2462" s="12"/>
      <c r="AJ2462" s="12"/>
      <c r="AK2462" s="12"/>
      <c r="AL2462" s="12"/>
      <c r="AM2462" s="12"/>
      <c r="AN2462" s="12"/>
      <c r="AO2462" s="12"/>
      <c r="AP2462" s="12"/>
      <c r="AQ2462" s="12"/>
      <c r="AR2462" s="12"/>
      <c r="AS2462" s="12"/>
      <c r="AT2462" s="12"/>
      <c r="AU2462" s="12"/>
      <c r="AV2462" s="12"/>
      <c r="AW2462" s="12"/>
      <c r="AX2462" s="12"/>
      <c r="AY2462" s="12"/>
      <c r="AZ2462" s="12"/>
      <c r="BA2462" s="12"/>
      <c r="BB2462" s="12"/>
      <c r="BC2462" s="12"/>
      <c r="BD2462" s="12"/>
      <c r="BE2462" s="12"/>
      <c r="BF2462" s="12"/>
      <c r="BG2462" s="12"/>
      <c r="BH2462" s="12"/>
      <c r="BI2462" s="12"/>
      <c r="BJ2462" s="13"/>
      <c r="BK2462" s="13"/>
      <c r="BL2462" s="13"/>
      <c r="BM2462" s="13"/>
      <c r="BN2462" s="13"/>
    </row>
    <row r="2463" spans="1:66" x14ac:dyDescent="0.25">
      <c r="A2463" s="10"/>
      <c r="B2463" s="10"/>
      <c r="C2463" s="10"/>
      <c r="D2463" s="18"/>
      <c r="E2463" s="10"/>
      <c r="F2463" s="10"/>
      <c r="G2463" s="10"/>
      <c r="H2463" s="10"/>
      <c r="I2463" s="10"/>
      <c r="J2463" s="10"/>
      <c r="K2463" s="11"/>
      <c r="L2463" s="11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/>
      <c r="AW2463" s="12"/>
      <c r="AX2463" s="12"/>
      <c r="AY2463" s="12"/>
      <c r="AZ2463" s="12"/>
      <c r="BA2463" s="12"/>
      <c r="BB2463" s="12"/>
      <c r="BC2463" s="12"/>
      <c r="BD2463" s="12"/>
      <c r="BE2463" s="12"/>
      <c r="BF2463" s="12"/>
      <c r="BG2463" s="12"/>
      <c r="BH2463" s="12"/>
      <c r="BI2463" s="12"/>
      <c r="BJ2463" s="13"/>
      <c r="BK2463" s="13"/>
      <c r="BL2463" s="13"/>
      <c r="BM2463" s="13"/>
      <c r="BN2463" s="13"/>
    </row>
    <row r="2464" spans="1:66" x14ac:dyDescent="0.25">
      <c r="A2464" s="10"/>
      <c r="B2464" s="10"/>
      <c r="C2464" s="10"/>
      <c r="D2464" s="18"/>
      <c r="E2464" s="10"/>
      <c r="F2464" s="10"/>
      <c r="G2464" s="10"/>
      <c r="H2464" s="10"/>
      <c r="I2464" s="10"/>
      <c r="J2464" s="10"/>
      <c r="K2464" s="11"/>
      <c r="L2464" s="11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  <c r="AE2464" s="12"/>
      <c r="AF2464" s="12"/>
      <c r="AG2464" s="12"/>
      <c r="AH2464" s="12"/>
      <c r="AI2464" s="12"/>
      <c r="AJ2464" s="12"/>
      <c r="AK2464" s="12"/>
      <c r="AL2464" s="12"/>
      <c r="AM2464" s="12"/>
      <c r="AN2464" s="12"/>
      <c r="AO2464" s="12"/>
      <c r="AP2464" s="12"/>
      <c r="AQ2464" s="12"/>
      <c r="AR2464" s="12"/>
      <c r="AS2464" s="12"/>
      <c r="AT2464" s="12"/>
      <c r="AU2464" s="12"/>
      <c r="AV2464" s="12"/>
      <c r="AW2464" s="12"/>
      <c r="AX2464" s="12"/>
      <c r="AY2464" s="12"/>
      <c r="AZ2464" s="12"/>
      <c r="BA2464" s="12"/>
      <c r="BB2464" s="12"/>
      <c r="BC2464" s="12"/>
      <c r="BD2464" s="12"/>
      <c r="BE2464" s="12"/>
      <c r="BF2464" s="12"/>
      <c r="BG2464" s="12"/>
      <c r="BH2464" s="12"/>
      <c r="BI2464" s="12"/>
      <c r="BJ2464" s="13"/>
      <c r="BK2464" s="13"/>
      <c r="BL2464" s="13"/>
      <c r="BM2464" s="13"/>
      <c r="BN2464" s="13"/>
    </row>
    <row r="2465" spans="1:66" x14ac:dyDescent="0.25">
      <c r="A2465" s="10"/>
      <c r="B2465" s="10"/>
      <c r="C2465" s="10"/>
      <c r="D2465" s="18"/>
      <c r="E2465" s="10"/>
      <c r="F2465" s="10"/>
      <c r="G2465" s="10"/>
      <c r="H2465" s="10"/>
      <c r="I2465" s="10"/>
      <c r="J2465" s="10"/>
      <c r="K2465" s="11"/>
      <c r="L2465" s="11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2"/>
      <c r="AS2465" s="12"/>
      <c r="AT2465" s="12"/>
      <c r="AU2465" s="12"/>
      <c r="AV2465" s="12"/>
      <c r="AW2465" s="12"/>
      <c r="AX2465" s="12"/>
      <c r="AY2465" s="12"/>
      <c r="AZ2465" s="12"/>
      <c r="BA2465" s="12"/>
      <c r="BB2465" s="12"/>
      <c r="BC2465" s="12"/>
      <c r="BD2465" s="12"/>
      <c r="BE2465" s="12"/>
      <c r="BF2465" s="12"/>
      <c r="BG2465" s="12"/>
      <c r="BH2465" s="12"/>
      <c r="BI2465" s="12"/>
      <c r="BJ2465" s="13"/>
      <c r="BK2465" s="13"/>
      <c r="BL2465" s="13"/>
      <c r="BM2465" s="13"/>
      <c r="BN2465" s="13"/>
    </row>
    <row r="2466" spans="1:66" x14ac:dyDescent="0.25">
      <c r="A2466" s="10"/>
      <c r="B2466" s="10"/>
      <c r="C2466" s="10"/>
      <c r="D2466" s="18"/>
      <c r="E2466" s="10"/>
      <c r="F2466" s="10"/>
      <c r="G2466" s="10"/>
      <c r="H2466" s="10"/>
      <c r="I2466" s="10"/>
      <c r="J2466" s="10"/>
      <c r="K2466" s="11"/>
      <c r="L2466" s="11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  <c r="AF2466" s="12"/>
      <c r="AG2466" s="12"/>
      <c r="AH2466" s="12"/>
      <c r="AI2466" s="12"/>
      <c r="AJ2466" s="12"/>
      <c r="AK2466" s="12"/>
      <c r="AL2466" s="12"/>
      <c r="AM2466" s="12"/>
      <c r="AN2466" s="12"/>
      <c r="AO2466" s="12"/>
      <c r="AP2466" s="12"/>
      <c r="AQ2466" s="12"/>
      <c r="AR2466" s="12"/>
      <c r="AS2466" s="12"/>
      <c r="AT2466" s="12"/>
      <c r="AU2466" s="12"/>
      <c r="AV2466" s="12"/>
      <c r="AW2466" s="12"/>
      <c r="AX2466" s="12"/>
      <c r="AY2466" s="12"/>
      <c r="AZ2466" s="12"/>
      <c r="BA2466" s="12"/>
      <c r="BB2466" s="12"/>
      <c r="BC2466" s="12"/>
      <c r="BD2466" s="12"/>
      <c r="BE2466" s="12"/>
      <c r="BF2466" s="12"/>
      <c r="BG2466" s="12"/>
      <c r="BH2466" s="12"/>
      <c r="BI2466" s="12"/>
      <c r="BJ2466" s="13"/>
      <c r="BK2466" s="13"/>
      <c r="BL2466" s="13"/>
      <c r="BM2466" s="13"/>
      <c r="BN2466" s="13"/>
    </row>
    <row r="2467" spans="1:66" x14ac:dyDescent="0.25">
      <c r="A2467" s="10"/>
      <c r="B2467" s="10"/>
      <c r="C2467" s="10"/>
      <c r="D2467" s="18"/>
      <c r="E2467" s="10"/>
      <c r="F2467" s="10"/>
      <c r="G2467" s="10"/>
      <c r="H2467" s="10"/>
      <c r="I2467" s="10"/>
      <c r="J2467" s="10"/>
      <c r="K2467" s="11"/>
      <c r="L2467" s="11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2"/>
      <c r="AS2467" s="12"/>
      <c r="AT2467" s="12"/>
      <c r="AU2467" s="12"/>
      <c r="AV2467" s="12"/>
      <c r="AW2467" s="12"/>
      <c r="AX2467" s="12"/>
      <c r="AY2467" s="12"/>
      <c r="AZ2467" s="12"/>
      <c r="BA2467" s="12"/>
      <c r="BB2467" s="12"/>
      <c r="BC2467" s="12"/>
      <c r="BD2467" s="12"/>
      <c r="BE2467" s="12"/>
      <c r="BF2467" s="12"/>
      <c r="BG2467" s="12"/>
      <c r="BH2467" s="12"/>
      <c r="BI2467" s="12"/>
      <c r="BJ2467" s="13"/>
      <c r="BK2467" s="13"/>
      <c r="BL2467" s="13"/>
      <c r="BM2467" s="13"/>
      <c r="BN2467" s="13"/>
    </row>
    <row r="2468" spans="1:66" x14ac:dyDescent="0.25">
      <c r="A2468" s="10"/>
      <c r="B2468" s="10"/>
      <c r="C2468" s="10"/>
      <c r="D2468" s="18"/>
      <c r="E2468" s="10"/>
      <c r="F2468" s="10"/>
      <c r="G2468" s="10"/>
      <c r="H2468" s="10"/>
      <c r="I2468" s="10"/>
      <c r="J2468" s="10"/>
      <c r="K2468" s="11"/>
      <c r="L2468" s="11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12"/>
      <c r="AG2468" s="12"/>
      <c r="AH2468" s="12"/>
      <c r="AI2468" s="12"/>
      <c r="AJ2468" s="12"/>
      <c r="AK2468" s="12"/>
      <c r="AL2468" s="12"/>
      <c r="AM2468" s="12"/>
      <c r="AN2468" s="12"/>
      <c r="AO2468" s="12"/>
      <c r="AP2468" s="12"/>
      <c r="AQ2468" s="12"/>
      <c r="AR2468" s="12"/>
      <c r="AS2468" s="12"/>
      <c r="AT2468" s="12"/>
      <c r="AU2468" s="12"/>
      <c r="AV2468" s="12"/>
      <c r="AW2468" s="12"/>
      <c r="AX2468" s="12"/>
      <c r="AY2468" s="12"/>
      <c r="AZ2468" s="12"/>
      <c r="BA2468" s="12"/>
      <c r="BB2468" s="12"/>
      <c r="BC2468" s="12"/>
      <c r="BD2468" s="12"/>
      <c r="BE2468" s="12"/>
      <c r="BF2468" s="12"/>
      <c r="BG2468" s="12"/>
      <c r="BH2468" s="12"/>
      <c r="BI2468" s="12"/>
      <c r="BJ2468" s="13"/>
      <c r="BK2468" s="13"/>
      <c r="BL2468" s="13"/>
      <c r="BM2468" s="13"/>
      <c r="BN2468" s="13"/>
    </row>
    <row r="2469" spans="1:66" x14ac:dyDescent="0.25">
      <c r="A2469" s="10"/>
      <c r="B2469" s="10"/>
      <c r="C2469" s="10"/>
      <c r="D2469" s="18"/>
      <c r="E2469" s="10"/>
      <c r="F2469" s="10"/>
      <c r="G2469" s="10"/>
      <c r="H2469" s="10"/>
      <c r="I2469" s="10"/>
      <c r="J2469" s="10"/>
      <c r="K2469" s="11"/>
      <c r="L2469" s="11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  <c r="AU2469" s="12"/>
      <c r="AV2469" s="12"/>
      <c r="AW2469" s="12"/>
      <c r="AX2469" s="12"/>
      <c r="AY2469" s="12"/>
      <c r="AZ2469" s="12"/>
      <c r="BA2469" s="12"/>
      <c r="BB2469" s="12"/>
      <c r="BC2469" s="12"/>
      <c r="BD2469" s="12"/>
      <c r="BE2469" s="12"/>
      <c r="BF2469" s="12"/>
      <c r="BG2469" s="12"/>
      <c r="BH2469" s="12"/>
      <c r="BI2469" s="12"/>
      <c r="BJ2469" s="13"/>
      <c r="BK2469" s="13"/>
      <c r="BL2469" s="13"/>
      <c r="BM2469" s="13"/>
      <c r="BN2469" s="13"/>
    </row>
    <row r="2470" spans="1:66" x14ac:dyDescent="0.25">
      <c r="A2470" s="10"/>
      <c r="B2470" s="10"/>
      <c r="C2470" s="10"/>
      <c r="D2470" s="18"/>
      <c r="E2470" s="10"/>
      <c r="F2470" s="10"/>
      <c r="G2470" s="10"/>
      <c r="H2470" s="10"/>
      <c r="I2470" s="10"/>
      <c r="J2470" s="10"/>
      <c r="K2470" s="11"/>
      <c r="L2470" s="11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  <c r="AF2470" s="12"/>
      <c r="AG2470" s="12"/>
      <c r="AH2470" s="12"/>
      <c r="AI2470" s="12"/>
      <c r="AJ2470" s="12"/>
      <c r="AK2470" s="12"/>
      <c r="AL2470" s="12"/>
      <c r="AM2470" s="12"/>
      <c r="AN2470" s="12"/>
      <c r="AO2470" s="12"/>
      <c r="AP2470" s="12"/>
      <c r="AQ2470" s="12"/>
      <c r="AR2470" s="12"/>
      <c r="AS2470" s="12"/>
      <c r="AT2470" s="12"/>
      <c r="AU2470" s="12"/>
      <c r="AV2470" s="12"/>
      <c r="AW2470" s="12"/>
      <c r="AX2470" s="12"/>
      <c r="AY2470" s="12"/>
      <c r="AZ2470" s="12"/>
      <c r="BA2470" s="12"/>
      <c r="BB2470" s="12"/>
      <c r="BC2470" s="12"/>
      <c r="BD2470" s="12"/>
      <c r="BE2470" s="12"/>
      <c r="BF2470" s="12"/>
      <c r="BG2470" s="12"/>
      <c r="BH2470" s="12"/>
      <c r="BI2470" s="12"/>
      <c r="BJ2470" s="13"/>
      <c r="BK2470" s="13"/>
      <c r="BL2470" s="13"/>
      <c r="BM2470" s="13"/>
      <c r="BN2470" s="13"/>
    </row>
    <row r="2471" spans="1:66" x14ac:dyDescent="0.25">
      <c r="A2471" s="10"/>
      <c r="B2471" s="10"/>
      <c r="C2471" s="10"/>
      <c r="D2471" s="18"/>
      <c r="E2471" s="10"/>
      <c r="F2471" s="10"/>
      <c r="G2471" s="10"/>
      <c r="H2471" s="10"/>
      <c r="I2471" s="10"/>
      <c r="J2471" s="10"/>
      <c r="K2471" s="11"/>
      <c r="L2471" s="11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2"/>
      <c r="AS2471" s="12"/>
      <c r="AT2471" s="12"/>
      <c r="AU2471" s="12"/>
      <c r="AV2471" s="12"/>
      <c r="AW2471" s="12"/>
      <c r="AX2471" s="12"/>
      <c r="AY2471" s="12"/>
      <c r="AZ2471" s="12"/>
      <c r="BA2471" s="12"/>
      <c r="BB2471" s="12"/>
      <c r="BC2471" s="12"/>
      <c r="BD2471" s="12"/>
      <c r="BE2471" s="12"/>
      <c r="BF2471" s="12"/>
      <c r="BG2471" s="12"/>
      <c r="BH2471" s="12"/>
      <c r="BI2471" s="12"/>
      <c r="BJ2471" s="13"/>
      <c r="BK2471" s="13"/>
      <c r="BL2471" s="13"/>
      <c r="BM2471" s="13"/>
      <c r="BN2471" s="13"/>
    </row>
    <row r="2472" spans="1:66" x14ac:dyDescent="0.25">
      <c r="A2472" s="10"/>
      <c r="B2472" s="10"/>
      <c r="C2472" s="10"/>
      <c r="D2472" s="18"/>
      <c r="E2472" s="10"/>
      <c r="F2472" s="10"/>
      <c r="G2472" s="10"/>
      <c r="H2472" s="10"/>
      <c r="I2472" s="10"/>
      <c r="J2472" s="10"/>
      <c r="K2472" s="11"/>
      <c r="L2472" s="11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  <c r="AF2472" s="12"/>
      <c r="AG2472" s="12"/>
      <c r="AH2472" s="12"/>
      <c r="AI2472" s="12"/>
      <c r="AJ2472" s="12"/>
      <c r="AK2472" s="12"/>
      <c r="AL2472" s="12"/>
      <c r="AM2472" s="12"/>
      <c r="AN2472" s="12"/>
      <c r="AO2472" s="12"/>
      <c r="AP2472" s="12"/>
      <c r="AQ2472" s="12"/>
      <c r="AR2472" s="12"/>
      <c r="AS2472" s="12"/>
      <c r="AT2472" s="12"/>
      <c r="AU2472" s="12"/>
      <c r="AV2472" s="12"/>
      <c r="AW2472" s="12"/>
      <c r="AX2472" s="12"/>
      <c r="AY2472" s="12"/>
      <c r="AZ2472" s="12"/>
      <c r="BA2472" s="12"/>
      <c r="BB2472" s="12"/>
      <c r="BC2472" s="12"/>
      <c r="BD2472" s="12"/>
      <c r="BE2472" s="12"/>
      <c r="BF2472" s="12"/>
      <c r="BG2472" s="12"/>
      <c r="BH2472" s="12"/>
      <c r="BI2472" s="12"/>
      <c r="BJ2472" s="13"/>
      <c r="BK2472" s="13"/>
      <c r="BL2472" s="13"/>
      <c r="BM2472" s="13"/>
      <c r="BN2472" s="13"/>
    </row>
    <row r="2473" spans="1:66" x14ac:dyDescent="0.25">
      <c r="A2473" s="10"/>
      <c r="B2473" s="10"/>
      <c r="C2473" s="10"/>
      <c r="D2473" s="18"/>
      <c r="E2473" s="10"/>
      <c r="F2473" s="10"/>
      <c r="G2473" s="10"/>
      <c r="H2473" s="10"/>
      <c r="I2473" s="10"/>
      <c r="J2473" s="10"/>
      <c r="K2473" s="11"/>
      <c r="L2473" s="11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2"/>
      <c r="AS2473" s="12"/>
      <c r="AT2473" s="12"/>
      <c r="AU2473" s="12"/>
      <c r="AV2473" s="12"/>
      <c r="AW2473" s="12"/>
      <c r="AX2473" s="12"/>
      <c r="AY2473" s="12"/>
      <c r="AZ2473" s="12"/>
      <c r="BA2473" s="12"/>
      <c r="BB2473" s="12"/>
      <c r="BC2473" s="12"/>
      <c r="BD2473" s="12"/>
      <c r="BE2473" s="12"/>
      <c r="BF2473" s="12"/>
      <c r="BG2473" s="12"/>
      <c r="BH2473" s="12"/>
      <c r="BI2473" s="12"/>
      <c r="BJ2473" s="13"/>
      <c r="BK2473" s="13"/>
      <c r="BL2473" s="13"/>
      <c r="BM2473" s="13"/>
      <c r="BN2473" s="13"/>
    </row>
    <row r="2474" spans="1:66" x14ac:dyDescent="0.25">
      <c r="A2474" s="10"/>
      <c r="B2474" s="10"/>
      <c r="C2474" s="10"/>
      <c r="D2474" s="18"/>
      <c r="E2474" s="10"/>
      <c r="F2474" s="10"/>
      <c r="G2474" s="10"/>
      <c r="H2474" s="10"/>
      <c r="I2474" s="10"/>
      <c r="J2474" s="10"/>
      <c r="K2474" s="11"/>
      <c r="L2474" s="11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12"/>
      <c r="AG2474" s="12"/>
      <c r="AH2474" s="12"/>
      <c r="AI2474" s="12"/>
      <c r="AJ2474" s="12"/>
      <c r="AK2474" s="12"/>
      <c r="AL2474" s="12"/>
      <c r="AM2474" s="12"/>
      <c r="AN2474" s="12"/>
      <c r="AO2474" s="12"/>
      <c r="AP2474" s="12"/>
      <c r="AQ2474" s="12"/>
      <c r="AR2474" s="12"/>
      <c r="AS2474" s="12"/>
      <c r="AT2474" s="12"/>
      <c r="AU2474" s="12"/>
      <c r="AV2474" s="12"/>
      <c r="AW2474" s="12"/>
      <c r="AX2474" s="12"/>
      <c r="AY2474" s="12"/>
      <c r="AZ2474" s="12"/>
      <c r="BA2474" s="12"/>
      <c r="BB2474" s="12"/>
      <c r="BC2474" s="12"/>
      <c r="BD2474" s="12"/>
      <c r="BE2474" s="12"/>
      <c r="BF2474" s="12"/>
      <c r="BG2474" s="12"/>
      <c r="BH2474" s="12"/>
      <c r="BI2474" s="12"/>
      <c r="BJ2474" s="13"/>
      <c r="BK2474" s="13"/>
      <c r="BL2474" s="13"/>
      <c r="BM2474" s="13"/>
      <c r="BN2474" s="13"/>
    </row>
    <row r="2475" spans="1:66" x14ac:dyDescent="0.25">
      <c r="A2475" s="10"/>
      <c r="B2475" s="10"/>
      <c r="C2475" s="10"/>
      <c r="D2475" s="18"/>
      <c r="E2475" s="10"/>
      <c r="F2475" s="10"/>
      <c r="G2475" s="10"/>
      <c r="H2475" s="10"/>
      <c r="I2475" s="10"/>
      <c r="J2475" s="10"/>
      <c r="K2475" s="11"/>
      <c r="L2475" s="11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2"/>
      <c r="AS2475" s="12"/>
      <c r="AT2475" s="12"/>
      <c r="AU2475" s="12"/>
      <c r="AV2475" s="12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12"/>
      <c r="BG2475" s="12"/>
      <c r="BH2475" s="12"/>
      <c r="BI2475" s="12"/>
      <c r="BJ2475" s="13"/>
      <c r="BK2475" s="13"/>
      <c r="BL2475" s="13"/>
      <c r="BM2475" s="13"/>
      <c r="BN2475" s="13"/>
    </row>
    <row r="2476" spans="1:66" x14ac:dyDescent="0.25">
      <c r="A2476" s="10"/>
      <c r="B2476" s="10"/>
      <c r="C2476" s="10"/>
      <c r="D2476" s="18"/>
      <c r="E2476" s="10"/>
      <c r="F2476" s="10"/>
      <c r="G2476" s="10"/>
      <c r="H2476" s="10"/>
      <c r="I2476" s="10"/>
      <c r="J2476" s="10"/>
      <c r="K2476" s="11"/>
      <c r="L2476" s="11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12"/>
      <c r="AG2476" s="12"/>
      <c r="AH2476" s="12"/>
      <c r="AI2476" s="12"/>
      <c r="AJ2476" s="12"/>
      <c r="AK2476" s="12"/>
      <c r="AL2476" s="12"/>
      <c r="AM2476" s="12"/>
      <c r="AN2476" s="12"/>
      <c r="AO2476" s="12"/>
      <c r="AP2476" s="12"/>
      <c r="AQ2476" s="12"/>
      <c r="AR2476" s="12"/>
      <c r="AS2476" s="12"/>
      <c r="AT2476" s="12"/>
      <c r="AU2476" s="12"/>
      <c r="AV2476" s="12"/>
      <c r="AW2476" s="12"/>
      <c r="AX2476" s="12"/>
      <c r="AY2476" s="12"/>
      <c r="AZ2476" s="12"/>
      <c r="BA2476" s="12"/>
      <c r="BB2476" s="12"/>
      <c r="BC2476" s="12"/>
      <c r="BD2476" s="12"/>
      <c r="BE2476" s="12"/>
      <c r="BF2476" s="12"/>
      <c r="BG2476" s="12"/>
      <c r="BH2476" s="12"/>
      <c r="BI2476" s="12"/>
      <c r="BJ2476" s="13"/>
      <c r="BK2476" s="13"/>
      <c r="BL2476" s="13"/>
      <c r="BM2476" s="13"/>
      <c r="BN2476" s="13"/>
    </row>
    <row r="2477" spans="1:66" x14ac:dyDescent="0.25">
      <c r="A2477" s="10"/>
      <c r="B2477" s="10"/>
      <c r="C2477" s="10"/>
      <c r="D2477" s="18"/>
      <c r="E2477" s="10"/>
      <c r="F2477" s="10"/>
      <c r="G2477" s="10"/>
      <c r="H2477" s="10"/>
      <c r="I2477" s="10"/>
      <c r="J2477" s="10"/>
      <c r="K2477" s="11"/>
      <c r="L2477" s="11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2"/>
      <c r="AS2477" s="12"/>
      <c r="AT2477" s="12"/>
      <c r="AU2477" s="12"/>
      <c r="AV2477" s="12"/>
      <c r="AW2477" s="12"/>
      <c r="AX2477" s="12"/>
      <c r="AY2477" s="12"/>
      <c r="AZ2477" s="12"/>
      <c r="BA2477" s="12"/>
      <c r="BB2477" s="12"/>
      <c r="BC2477" s="12"/>
      <c r="BD2477" s="12"/>
      <c r="BE2477" s="12"/>
      <c r="BF2477" s="12"/>
      <c r="BG2477" s="12"/>
      <c r="BH2477" s="12"/>
      <c r="BI2477" s="12"/>
      <c r="BJ2477" s="13"/>
      <c r="BK2477" s="13"/>
      <c r="BL2477" s="13"/>
      <c r="BM2477" s="13"/>
      <c r="BN2477" s="13"/>
    </row>
    <row r="2478" spans="1:66" s="14" customFormat="1" x14ac:dyDescent="0.25">
      <c r="A2478" s="10"/>
      <c r="B2478" s="10"/>
      <c r="C2478" s="10"/>
      <c r="D2478" s="18"/>
      <c r="E2478" s="10"/>
      <c r="F2478" s="10"/>
      <c r="G2478" s="10"/>
      <c r="H2478" s="10"/>
      <c r="I2478" s="10"/>
      <c r="J2478" s="10"/>
      <c r="K2478" s="11"/>
      <c r="L2478" s="11"/>
      <c r="M2478" s="12"/>
      <c r="N2478" s="12"/>
      <c r="O2478" s="12"/>
      <c r="P2478" s="12"/>
      <c r="Q2478" s="12"/>
      <c r="R2478" s="12"/>
      <c r="S2478" s="12"/>
      <c r="T2478" s="12"/>
      <c r="U2478" s="12"/>
      <c r="V2478" s="12"/>
      <c r="W2478" s="12"/>
      <c r="X2478" s="12"/>
      <c r="Y2478" s="12"/>
      <c r="Z2478" s="12"/>
      <c r="AA2478" s="12"/>
      <c r="AB2478" s="12"/>
      <c r="AC2478" s="12"/>
      <c r="AD2478" s="12"/>
      <c r="AE2478" s="12"/>
      <c r="AF2478" s="12"/>
      <c r="AG2478" s="12"/>
      <c r="AH2478" s="12"/>
      <c r="AI2478" s="12"/>
      <c r="AJ2478" s="12"/>
      <c r="AK2478" s="12"/>
      <c r="AL2478" s="12"/>
      <c r="AM2478" s="12"/>
      <c r="AN2478" s="12"/>
      <c r="AO2478" s="12"/>
      <c r="AP2478" s="12"/>
      <c r="AQ2478" s="12"/>
      <c r="AR2478" s="12"/>
      <c r="AS2478" s="12"/>
      <c r="AT2478" s="12"/>
      <c r="AU2478" s="12"/>
      <c r="AV2478" s="12"/>
      <c r="AW2478" s="12"/>
      <c r="AX2478" s="12"/>
      <c r="AY2478" s="12"/>
      <c r="AZ2478" s="12"/>
      <c r="BA2478" s="12"/>
      <c r="BB2478" s="12"/>
      <c r="BC2478" s="12"/>
      <c r="BD2478" s="12"/>
      <c r="BE2478" s="12"/>
      <c r="BF2478" s="12"/>
      <c r="BG2478" s="12"/>
      <c r="BH2478" s="12"/>
      <c r="BI2478" s="12"/>
      <c r="BJ2478" s="13"/>
      <c r="BK2478" s="13"/>
      <c r="BL2478" s="13"/>
      <c r="BM2478" s="13"/>
      <c r="BN2478" s="13"/>
    </row>
    <row r="2479" spans="1:66" x14ac:dyDescent="0.25">
      <c r="A2479" s="10"/>
      <c r="B2479" s="10"/>
      <c r="C2479" s="10"/>
      <c r="D2479" s="18"/>
      <c r="E2479" s="10"/>
      <c r="F2479" s="10"/>
      <c r="G2479" s="10"/>
      <c r="H2479" s="10"/>
      <c r="I2479" s="10"/>
      <c r="J2479" s="10"/>
      <c r="K2479" s="11"/>
      <c r="L2479" s="11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2"/>
      <c r="AS2479" s="12"/>
      <c r="AT2479" s="12"/>
      <c r="AU2479" s="12"/>
      <c r="AV2479" s="12"/>
      <c r="AW2479" s="12"/>
      <c r="AX2479" s="12"/>
      <c r="AY2479" s="12"/>
      <c r="AZ2479" s="12"/>
      <c r="BA2479" s="12"/>
      <c r="BB2479" s="12"/>
      <c r="BC2479" s="12"/>
      <c r="BD2479" s="12"/>
      <c r="BE2479" s="12"/>
      <c r="BF2479" s="12"/>
      <c r="BG2479" s="12"/>
      <c r="BH2479" s="12"/>
      <c r="BI2479" s="12"/>
      <c r="BJ2479" s="13"/>
      <c r="BK2479" s="13"/>
      <c r="BL2479" s="13"/>
      <c r="BM2479" s="13"/>
      <c r="BN2479" s="13"/>
    </row>
    <row r="2480" spans="1:66" x14ac:dyDescent="0.25">
      <c r="A2480" s="10"/>
      <c r="B2480" s="10"/>
      <c r="C2480" s="10"/>
      <c r="D2480" s="18"/>
      <c r="E2480" s="10"/>
      <c r="F2480" s="10"/>
      <c r="G2480" s="10"/>
      <c r="H2480" s="10"/>
      <c r="I2480" s="10"/>
      <c r="J2480" s="10"/>
      <c r="K2480" s="11"/>
      <c r="L2480" s="11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  <c r="AF2480" s="12"/>
      <c r="AG2480" s="12"/>
      <c r="AH2480" s="12"/>
      <c r="AI2480" s="12"/>
      <c r="AJ2480" s="12"/>
      <c r="AK2480" s="12"/>
      <c r="AL2480" s="12"/>
      <c r="AM2480" s="12"/>
      <c r="AN2480" s="12"/>
      <c r="AO2480" s="12"/>
      <c r="AP2480" s="12"/>
      <c r="AQ2480" s="12"/>
      <c r="AR2480" s="12"/>
      <c r="AS2480" s="12"/>
      <c r="AT2480" s="12"/>
      <c r="AU2480" s="12"/>
      <c r="AV2480" s="12"/>
      <c r="AW2480" s="12"/>
      <c r="AX2480" s="12"/>
      <c r="AY2480" s="12"/>
      <c r="AZ2480" s="12"/>
      <c r="BA2480" s="12"/>
      <c r="BB2480" s="12"/>
      <c r="BC2480" s="12"/>
      <c r="BD2480" s="12"/>
      <c r="BE2480" s="12"/>
      <c r="BF2480" s="12"/>
      <c r="BG2480" s="12"/>
      <c r="BH2480" s="12"/>
      <c r="BI2480" s="12"/>
      <c r="BJ2480" s="13"/>
      <c r="BK2480" s="13"/>
      <c r="BL2480" s="13"/>
      <c r="BM2480" s="13"/>
      <c r="BN2480" s="13"/>
    </row>
    <row r="2481" spans="1:66" x14ac:dyDescent="0.25">
      <c r="A2481" s="10"/>
      <c r="B2481" s="10"/>
      <c r="C2481" s="10"/>
      <c r="D2481" s="18"/>
      <c r="E2481" s="10"/>
      <c r="F2481" s="10"/>
      <c r="G2481" s="10"/>
      <c r="H2481" s="10"/>
      <c r="I2481" s="10"/>
      <c r="J2481" s="10"/>
      <c r="K2481" s="11"/>
      <c r="L2481" s="11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2"/>
      <c r="AS2481" s="12"/>
      <c r="AT2481" s="12"/>
      <c r="AU2481" s="12"/>
      <c r="AV2481" s="12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12"/>
      <c r="BG2481" s="12"/>
      <c r="BH2481" s="12"/>
      <c r="BI2481" s="12"/>
      <c r="BJ2481" s="13"/>
      <c r="BK2481" s="13"/>
      <c r="BL2481" s="13"/>
      <c r="BM2481" s="13"/>
      <c r="BN2481" s="13"/>
    </row>
    <row r="2482" spans="1:66" x14ac:dyDescent="0.25">
      <c r="A2482" s="10"/>
      <c r="B2482" s="10"/>
      <c r="C2482" s="10"/>
      <c r="D2482" s="18"/>
      <c r="E2482" s="10"/>
      <c r="F2482" s="10"/>
      <c r="G2482" s="10"/>
      <c r="H2482" s="10"/>
      <c r="I2482" s="10"/>
      <c r="J2482" s="10"/>
      <c r="K2482" s="11"/>
      <c r="L2482" s="11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  <c r="AE2482" s="12"/>
      <c r="AF2482" s="12"/>
      <c r="AG2482" s="12"/>
      <c r="AH2482" s="12"/>
      <c r="AI2482" s="12"/>
      <c r="AJ2482" s="12"/>
      <c r="AK2482" s="12"/>
      <c r="AL2482" s="12"/>
      <c r="AM2482" s="12"/>
      <c r="AN2482" s="12"/>
      <c r="AO2482" s="12"/>
      <c r="AP2482" s="12"/>
      <c r="AQ2482" s="12"/>
      <c r="AR2482" s="12"/>
      <c r="AS2482" s="12"/>
      <c r="AT2482" s="12"/>
      <c r="AU2482" s="12"/>
      <c r="AV2482" s="12"/>
      <c r="AW2482" s="12"/>
      <c r="AX2482" s="12"/>
      <c r="AY2482" s="12"/>
      <c r="AZ2482" s="12"/>
      <c r="BA2482" s="12"/>
      <c r="BB2482" s="12"/>
      <c r="BC2482" s="12"/>
      <c r="BD2482" s="12"/>
      <c r="BE2482" s="12"/>
      <c r="BF2482" s="12"/>
      <c r="BG2482" s="12"/>
      <c r="BH2482" s="12"/>
      <c r="BI2482" s="12"/>
      <c r="BJ2482" s="13"/>
      <c r="BK2482" s="13"/>
      <c r="BL2482" s="13"/>
      <c r="BM2482" s="13"/>
      <c r="BN2482" s="13"/>
    </row>
    <row r="2483" spans="1:66" x14ac:dyDescent="0.25">
      <c r="A2483" s="10"/>
      <c r="B2483" s="10"/>
      <c r="C2483" s="10"/>
      <c r="D2483" s="18"/>
      <c r="E2483" s="10"/>
      <c r="F2483" s="10"/>
      <c r="G2483" s="10"/>
      <c r="H2483" s="10"/>
      <c r="I2483" s="10"/>
      <c r="J2483" s="10"/>
      <c r="K2483" s="11"/>
      <c r="L2483" s="11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2"/>
      <c r="AS2483" s="12"/>
      <c r="AT2483" s="12"/>
      <c r="AU2483" s="12"/>
      <c r="AV2483" s="12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12"/>
      <c r="BG2483" s="12"/>
      <c r="BH2483" s="12"/>
      <c r="BI2483" s="12"/>
      <c r="BJ2483" s="13"/>
      <c r="BK2483" s="13"/>
      <c r="BL2483" s="13"/>
      <c r="BM2483" s="13"/>
      <c r="BN2483" s="13"/>
    </row>
    <row r="2484" spans="1:66" x14ac:dyDescent="0.25">
      <c r="A2484" s="10"/>
      <c r="B2484" s="10"/>
      <c r="C2484" s="10"/>
      <c r="D2484" s="18"/>
      <c r="E2484" s="10"/>
      <c r="F2484" s="10"/>
      <c r="G2484" s="10"/>
      <c r="H2484" s="10"/>
      <c r="I2484" s="10"/>
      <c r="J2484" s="10"/>
      <c r="K2484" s="11"/>
      <c r="L2484" s="11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  <c r="AE2484" s="12"/>
      <c r="AF2484" s="12"/>
      <c r="AG2484" s="12"/>
      <c r="AH2484" s="12"/>
      <c r="AI2484" s="12"/>
      <c r="AJ2484" s="12"/>
      <c r="AK2484" s="12"/>
      <c r="AL2484" s="12"/>
      <c r="AM2484" s="12"/>
      <c r="AN2484" s="12"/>
      <c r="AO2484" s="12"/>
      <c r="AP2484" s="12"/>
      <c r="AQ2484" s="12"/>
      <c r="AR2484" s="12"/>
      <c r="AS2484" s="12"/>
      <c r="AT2484" s="12"/>
      <c r="AU2484" s="12"/>
      <c r="AV2484" s="12"/>
      <c r="AW2484" s="12"/>
      <c r="AX2484" s="12"/>
      <c r="AY2484" s="12"/>
      <c r="AZ2484" s="12"/>
      <c r="BA2484" s="12"/>
      <c r="BB2484" s="12"/>
      <c r="BC2484" s="12"/>
      <c r="BD2484" s="12"/>
      <c r="BE2484" s="12"/>
      <c r="BF2484" s="12"/>
      <c r="BG2484" s="12"/>
      <c r="BH2484" s="12"/>
      <c r="BI2484" s="12"/>
      <c r="BJ2484" s="13"/>
      <c r="BK2484" s="13"/>
      <c r="BL2484" s="13"/>
      <c r="BM2484" s="13"/>
      <c r="BN2484" s="13"/>
    </row>
    <row r="2485" spans="1:66" x14ac:dyDescent="0.25">
      <c r="A2485" s="10"/>
      <c r="B2485" s="10"/>
      <c r="C2485" s="10"/>
      <c r="D2485" s="18"/>
      <c r="E2485" s="10"/>
      <c r="F2485" s="10"/>
      <c r="G2485" s="10"/>
      <c r="H2485" s="10"/>
      <c r="I2485" s="10"/>
      <c r="J2485" s="10"/>
      <c r="K2485" s="11"/>
      <c r="L2485" s="11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2"/>
      <c r="AS2485" s="12"/>
      <c r="AT2485" s="12"/>
      <c r="AU2485" s="12"/>
      <c r="AV2485" s="12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12"/>
      <c r="BG2485" s="12"/>
      <c r="BH2485" s="12"/>
      <c r="BI2485" s="12"/>
      <c r="BJ2485" s="13"/>
      <c r="BK2485" s="13"/>
      <c r="BL2485" s="13"/>
      <c r="BM2485" s="13"/>
      <c r="BN2485" s="13"/>
    </row>
    <row r="2486" spans="1:66" x14ac:dyDescent="0.25">
      <c r="A2486" s="10"/>
      <c r="B2486" s="10"/>
      <c r="C2486" s="10"/>
      <c r="D2486" s="18"/>
      <c r="E2486" s="10"/>
      <c r="F2486" s="10"/>
      <c r="G2486" s="10"/>
      <c r="H2486" s="10"/>
      <c r="I2486" s="10"/>
      <c r="J2486" s="10"/>
      <c r="K2486" s="11"/>
      <c r="L2486" s="11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2"/>
      <c r="AF2486" s="12"/>
      <c r="AG2486" s="12"/>
      <c r="AH2486" s="12"/>
      <c r="AI2486" s="12"/>
      <c r="AJ2486" s="12"/>
      <c r="AK2486" s="12"/>
      <c r="AL2486" s="12"/>
      <c r="AM2486" s="12"/>
      <c r="AN2486" s="12"/>
      <c r="AO2486" s="12"/>
      <c r="AP2486" s="12"/>
      <c r="AQ2486" s="12"/>
      <c r="AR2486" s="12"/>
      <c r="AS2486" s="12"/>
      <c r="AT2486" s="12"/>
      <c r="AU2486" s="12"/>
      <c r="AV2486" s="12"/>
      <c r="AW2486" s="12"/>
      <c r="AX2486" s="12"/>
      <c r="AY2486" s="12"/>
      <c r="AZ2486" s="12"/>
      <c r="BA2486" s="12"/>
      <c r="BB2486" s="12"/>
      <c r="BC2486" s="12"/>
      <c r="BD2486" s="12"/>
      <c r="BE2486" s="12"/>
      <c r="BF2486" s="12"/>
      <c r="BG2486" s="12"/>
      <c r="BH2486" s="12"/>
      <c r="BI2486" s="12"/>
      <c r="BJ2486" s="13"/>
      <c r="BK2486" s="13"/>
      <c r="BL2486" s="13"/>
      <c r="BM2486" s="13"/>
      <c r="BN2486" s="13"/>
    </row>
    <row r="2487" spans="1:66" x14ac:dyDescent="0.25">
      <c r="A2487" s="10"/>
      <c r="B2487" s="10"/>
      <c r="C2487" s="10"/>
      <c r="D2487" s="18"/>
      <c r="E2487" s="10"/>
      <c r="F2487" s="10"/>
      <c r="G2487" s="10"/>
      <c r="H2487" s="10"/>
      <c r="I2487" s="10"/>
      <c r="J2487" s="10"/>
      <c r="K2487" s="11"/>
      <c r="L2487" s="11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2"/>
      <c r="AS2487" s="12"/>
      <c r="AT2487" s="12"/>
      <c r="AU2487" s="12"/>
      <c r="AV2487" s="12"/>
      <c r="AW2487" s="12"/>
      <c r="AX2487" s="12"/>
      <c r="AY2487" s="12"/>
      <c r="AZ2487" s="12"/>
      <c r="BA2487" s="12"/>
      <c r="BB2487" s="12"/>
      <c r="BC2487" s="12"/>
      <c r="BD2487" s="12"/>
      <c r="BE2487" s="12"/>
      <c r="BF2487" s="12"/>
      <c r="BG2487" s="12"/>
      <c r="BH2487" s="12"/>
      <c r="BI2487" s="12"/>
      <c r="BJ2487" s="13"/>
      <c r="BK2487" s="13"/>
      <c r="BL2487" s="13"/>
      <c r="BM2487" s="13"/>
      <c r="BN2487" s="13"/>
    </row>
    <row r="2488" spans="1:66" x14ac:dyDescent="0.25">
      <c r="A2488" s="10"/>
      <c r="B2488" s="10"/>
      <c r="C2488" s="10"/>
      <c r="D2488" s="18"/>
      <c r="E2488" s="10"/>
      <c r="F2488" s="10"/>
      <c r="G2488" s="10"/>
      <c r="H2488" s="10"/>
      <c r="I2488" s="10"/>
      <c r="J2488" s="10"/>
      <c r="K2488" s="11"/>
      <c r="L2488" s="11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12"/>
      <c r="AE2488" s="12"/>
      <c r="AF2488" s="12"/>
      <c r="AG2488" s="12"/>
      <c r="AH2488" s="12"/>
      <c r="AI2488" s="12"/>
      <c r="AJ2488" s="12"/>
      <c r="AK2488" s="12"/>
      <c r="AL2488" s="12"/>
      <c r="AM2488" s="12"/>
      <c r="AN2488" s="12"/>
      <c r="AO2488" s="12"/>
      <c r="AP2488" s="12"/>
      <c r="AQ2488" s="12"/>
      <c r="AR2488" s="12"/>
      <c r="AS2488" s="12"/>
      <c r="AT2488" s="12"/>
      <c r="AU2488" s="12"/>
      <c r="AV2488" s="12"/>
      <c r="AW2488" s="12"/>
      <c r="AX2488" s="12"/>
      <c r="AY2488" s="12"/>
      <c r="AZ2488" s="12"/>
      <c r="BA2488" s="12"/>
      <c r="BB2488" s="12"/>
      <c r="BC2488" s="12"/>
      <c r="BD2488" s="12"/>
      <c r="BE2488" s="12"/>
      <c r="BF2488" s="12"/>
      <c r="BG2488" s="12"/>
      <c r="BH2488" s="12"/>
      <c r="BI2488" s="12"/>
      <c r="BJ2488" s="13"/>
      <c r="BK2488" s="13"/>
      <c r="BL2488" s="13"/>
      <c r="BM2488" s="13"/>
      <c r="BN2488" s="13"/>
    </row>
    <row r="2489" spans="1:66" x14ac:dyDescent="0.25">
      <c r="A2489" s="10"/>
      <c r="B2489" s="10"/>
      <c r="C2489" s="10"/>
      <c r="D2489" s="18"/>
      <c r="E2489" s="10"/>
      <c r="F2489" s="10"/>
      <c r="G2489" s="10"/>
      <c r="H2489" s="10"/>
      <c r="I2489" s="10"/>
      <c r="J2489" s="10"/>
      <c r="K2489" s="11"/>
      <c r="L2489" s="11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2"/>
      <c r="AS2489" s="12"/>
      <c r="AT2489" s="12"/>
      <c r="AU2489" s="12"/>
      <c r="AV2489" s="12"/>
      <c r="AW2489" s="12"/>
      <c r="AX2489" s="12"/>
      <c r="AY2489" s="12"/>
      <c r="AZ2489" s="12"/>
      <c r="BA2489" s="12"/>
      <c r="BB2489" s="12"/>
      <c r="BC2489" s="12"/>
      <c r="BD2489" s="12"/>
      <c r="BE2489" s="12"/>
      <c r="BF2489" s="12"/>
      <c r="BG2489" s="12"/>
      <c r="BH2489" s="12"/>
      <c r="BI2489" s="12"/>
      <c r="BJ2489" s="13"/>
      <c r="BK2489" s="13"/>
      <c r="BL2489" s="13"/>
      <c r="BM2489" s="13"/>
      <c r="BN2489" s="13"/>
    </row>
    <row r="2490" spans="1:66" x14ac:dyDescent="0.25">
      <c r="A2490" s="10"/>
      <c r="B2490" s="10"/>
      <c r="C2490" s="10"/>
      <c r="D2490" s="18"/>
      <c r="E2490" s="10"/>
      <c r="F2490" s="10"/>
      <c r="G2490" s="10"/>
      <c r="H2490" s="10"/>
      <c r="I2490" s="10"/>
      <c r="J2490" s="10"/>
      <c r="K2490" s="11"/>
      <c r="L2490" s="11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  <c r="AE2490" s="12"/>
      <c r="AF2490" s="12"/>
      <c r="AG2490" s="12"/>
      <c r="AH2490" s="12"/>
      <c r="AI2490" s="12"/>
      <c r="AJ2490" s="12"/>
      <c r="AK2490" s="12"/>
      <c r="AL2490" s="12"/>
      <c r="AM2490" s="12"/>
      <c r="AN2490" s="12"/>
      <c r="AO2490" s="12"/>
      <c r="AP2490" s="12"/>
      <c r="AQ2490" s="12"/>
      <c r="AR2490" s="12"/>
      <c r="AS2490" s="12"/>
      <c r="AT2490" s="12"/>
      <c r="AU2490" s="12"/>
      <c r="AV2490" s="12"/>
      <c r="AW2490" s="12"/>
      <c r="AX2490" s="12"/>
      <c r="AY2490" s="12"/>
      <c r="AZ2490" s="12"/>
      <c r="BA2490" s="12"/>
      <c r="BB2490" s="12"/>
      <c r="BC2490" s="12"/>
      <c r="BD2490" s="12"/>
      <c r="BE2490" s="12"/>
      <c r="BF2490" s="12"/>
      <c r="BG2490" s="12"/>
      <c r="BH2490" s="12"/>
      <c r="BI2490" s="12"/>
      <c r="BJ2490" s="13"/>
      <c r="BK2490" s="13"/>
      <c r="BL2490" s="13"/>
      <c r="BM2490" s="13"/>
      <c r="BN2490" s="13"/>
    </row>
    <row r="2491" spans="1:66" x14ac:dyDescent="0.25">
      <c r="A2491" s="10"/>
      <c r="B2491" s="10"/>
      <c r="C2491" s="10"/>
      <c r="D2491" s="18"/>
      <c r="E2491" s="10"/>
      <c r="F2491" s="10"/>
      <c r="G2491" s="10"/>
      <c r="H2491" s="10"/>
      <c r="I2491" s="10"/>
      <c r="J2491" s="10"/>
      <c r="K2491" s="11"/>
      <c r="L2491" s="11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2"/>
      <c r="AS2491" s="12"/>
      <c r="AT2491" s="12"/>
      <c r="AU2491" s="12"/>
      <c r="AV2491" s="12"/>
      <c r="AW2491" s="12"/>
      <c r="AX2491" s="12"/>
      <c r="AY2491" s="12"/>
      <c r="AZ2491" s="12"/>
      <c r="BA2491" s="12"/>
      <c r="BB2491" s="12"/>
      <c r="BC2491" s="12"/>
      <c r="BD2491" s="12"/>
      <c r="BE2491" s="12"/>
      <c r="BF2491" s="12"/>
      <c r="BG2491" s="12"/>
      <c r="BH2491" s="12"/>
      <c r="BI2491" s="12"/>
      <c r="BJ2491" s="13"/>
      <c r="BK2491" s="13"/>
      <c r="BL2491" s="13"/>
      <c r="BM2491" s="13"/>
      <c r="BN2491" s="13"/>
    </row>
    <row r="2492" spans="1:66" x14ac:dyDescent="0.25">
      <c r="A2492" s="10"/>
      <c r="B2492" s="10"/>
      <c r="C2492" s="10"/>
      <c r="D2492" s="18"/>
      <c r="E2492" s="10"/>
      <c r="F2492" s="10"/>
      <c r="G2492" s="10"/>
      <c r="H2492" s="10"/>
      <c r="I2492" s="10"/>
      <c r="J2492" s="10"/>
      <c r="K2492" s="11"/>
      <c r="L2492" s="11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  <c r="AE2492" s="12"/>
      <c r="AF2492" s="12"/>
      <c r="AG2492" s="12"/>
      <c r="AH2492" s="12"/>
      <c r="AI2492" s="12"/>
      <c r="AJ2492" s="12"/>
      <c r="AK2492" s="12"/>
      <c r="AL2492" s="12"/>
      <c r="AM2492" s="12"/>
      <c r="AN2492" s="12"/>
      <c r="AO2492" s="12"/>
      <c r="AP2492" s="12"/>
      <c r="AQ2492" s="12"/>
      <c r="AR2492" s="12"/>
      <c r="AS2492" s="12"/>
      <c r="AT2492" s="12"/>
      <c r="AU2492" s="12"/>
      <c r="AV2492" s="12"/>
      <c r="AW2492" s="12"/>
      <c r="AX2492" s="12"/>
      <c r="AY2492" s="12"/>
      <c r="AZ2492" s="12"/>
      <c r="BA2492" s="12"/>
      <c r="BB2492" s="12"/>
      <c r="BC2492" s="12"/>
      <c r="BD2492" s="12"/>
      <c r="BE2492" s="12"/>
      <c r="BF2492" s="12"/>
      <c r="BG2492" s="12"/>
      <c r="BH2492" s="12"/>
      <c r="BI2492" s="12"/>
      <c r="BJ2492" s="13"/>
      <c r="BK2492" s="13"/>
      <c r="BL2492" s="13"/>
      <c r="BM2492" s="13"/>
      <c r="BN2492" s="13"/>
    </row>
    <row r="2493" spans="1:66" x14ac:dyDescent="0.25">
      <c r="A2493" s="10"/>
      <c r="B2493" s="10"/>
      <c r="C2493" s="10"/>
      <c r="D2493" s="18"/>
      <c r="E2493" s="10"/>
      <c r="F2493" s="10"/>
      <c r="G2493" s="10"/>
      <c r="H2493" s="10"/>
      <c r="I2493" s="10"/>
      <c r="J2493" s="10"/>
      <c r="K2493" s="11"/>
      <c r="L2493" s="11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2"/>
      <c r="AS2493" s="12"/>
      <c r="AT2493" s="12"/>
      <c r="AU2493" s="12"/>
      <c r="AV2493" s="12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12"/>
      <c r="BG2493" s="12"/>
      <c r="BH2493" s="12"/>
      <c r="BI2493" s="12"/>
      <c r="BJ2493" s="13"/>
      <c r="BK2493" s="13"/>
      <c r="BL2493" s="13"/>
      <c r="BM2493" s="13"/>
      <c r="BN2493" s="13"/>
    </row>
    <row r="2494" spans="1:66" x14ac:dyDescent="0.25">
      <c r="A2494" s="10"/>
      <c r="B2494" s="10"/>
      <c r="C2494" s="10"/>
      <c r="D2494" s="18"/>
      <c r="E2494" s="10"/>
      <c r="F2494" s="10"/>
      <c r="G2494" s="10"/>
      <c r="H2494" s="10"/>
      <c r="I2494" s="10"/>
      <c r="J2494" s="10"/>
      <c r="K2494" s="11"/>
      <c r="L2494" s="11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  <c r="AE2494" s="12"/>
      <c r="AF2494" s="12"/>
      <c r="AG2494" s="12"/>
      <c r="AH2494" s="12"/>
      <c r="AI2494" s="12"/>
      <c r="AJ2494" s="12"/>
      <c r="AK2494" s="12"/>
      <c r="AL2494" s="12"/>
      <c r="AM2494" s="12"/>
      <c r="AN2494" s="12"/>
      <c r="AO2494" s="12"/>
      <c r="AP2494" s="12"/>
      <c r="AQ2494" s="12"/>
      <c r="AR2494" s="12"/>
      <c r="AS2494" s="12"/>
      <c r="AT2494" s="12"/>
      <c r="AU2494" s="12"/>
      <c r="AV2494" s="12"/>
      <c r="AW2494" s="12"/>
      <c r="AX2494" s="12"/>
      <c r="AY2494" s="12"/>
      <c r="AZ2494" s="12"/>
      <c r="BA2494" s="12"/>
      <c r="BB2494" s="12"/>
      <c r="BC2494" s="12"/>
      <c r="BD2494" s="12"/>
      <c r="BE2494" s="12"/>
      <c r="BF2494" s="12"/>
      <c r="BG2494" s="12"/>
      <c r="BH2494" s="12"/>
      <c r="BI2494" s="12"/>
      <c r="BJ2494" s="13"/>
      <c r="BK2494" s="13"/>
      <c r="BL2494" s="13"/>
      <c r="BM2494" s="13"/>
      <c r="BN2494" s="13"/>
    </row>
    <row r="2495" spans="1:66" x14ac:dyDescent="0.25">
      <c r="A2495" s="10"/>
      <c r="B2495" s="10"/>
      <c r="C2495" s="10"/>
      <c r="D2495" s="18"/>
      <c r="E2495" s="10"/>
      <c r="F2495" s="10"/>
      <c r="G2495" s="10"/>
      <c r="H2495" s="10"/>
      <c r="I2495" s="10"/>
      <c r="J2495" s="10"/>
      <c r="K2495" s="11"/>
      <c r="L2495" s="11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2"/>
      <c r="AS2495" s="12"/>
      <c r="AT2495" s="12"/>
      <c r="AU2495" s="12"/>
      <c r="AV2495" s="12"/>
      <c r="AW2495" s="12"/>
      <c r="AX2495" s="12"/>
      <c r="AY2495" s="12"/>
      <c r="AZ2495" s="12"/>
      <c r="BA2495" s="12"/>
      <c r="BB2495" s="12"/>
      <c r="BC2495" s="12"/>
      <c r="BD2495" s="12"/>
      <c r="BE2495" s="12"/>
      <c r="BF2495" s="12"/>
      <c r="BG2495" s="12"/>
      <c r="BH2495" s="12"/>
      <c r="BI2495" s="12"/>
      <c r="BJ2495" s="13"/>
      <c r="BK2495" s="13"/>
      <c r="BL2495" s="13"/>
      <c r="BM2495" s="13"/>
      <c r="BN2495" s="13"/>
    </row>
    <row r="2496" spans="1:66" x14ac:dyDescent="0.25">
      <c r="A2496" s="10"/>
      <c r="B2496" s="10"/>
      <c r="C2496" s="10"/>
      <c r="D2496" s="18"/>
      <c r="E2496" s="10"/>
      <c r="F2496" s="10"/>
      <c r="G2496" s="10"/>
      <c r="H2496" s="10"/>
      <c r="I2496" s="10"/>
      <c r="J2496" s="10"/>
      <c r="K2496" s="11"/>
      <c r="L2496" s="11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2"/>
      <c r="AF2496" s="12"/>
      <c r="AG2496" s="12"/>
      <c r="AH2496" s="12"/>
      <c r="AI2496" s="12"/>
      <c r="AJ2496" s="12"/>
      <c r="AK2496" s="12"/>
      <c r="AL2496" s="12"/>
      <c r="AM2496" s="12"/>
      <c r="AN2496" s="12"/>
      <c r="AO2496" s="12"/>
      <c r="AP2496" s="12"/>
      <c r="AQ2496" s="12"/>
      <c r="AR2496" s="12"/>
      <c r="AS2496" s="12"/>
      <c r="AT2496" s="12"/>
      <c r="AU2496" s="12"/>
      <c r="AV2496" s="12"/>
      <c r="AW2496" s="12"/>
      <c r="AX2496" s="12"/>
      <c r="AY2496" s="12"/>
      <c r="AZ2496" s="12"/>
      <c r="BA2496" s="12"/>
      <c r="BB2496" s="12"/>
      <c r="BC2496" s="12"/>
      <c r="BD2496" s="12"/>
      <c r="BE2496" s="12"/>
      <c r="BF2496" s="12"/>
      <c r="BG2496" s="12"/>
      <c r="BH2496" s="12"/>
      <c r="BI2496" s="12"/>
      <c r="BJ2496" s="13"/>
      <c r="BK2496" s="13"/>
      <c r="BL2496" s="13"/>
      <c r="BM2496" s="13"/>
      <c r="BN2496" s="13"/>
    </row>
    <row r="2497" spans="1:66" x14ac:dyDescent="0.25">
      <c r="A2497" s="10"/>
      <c r="B2497" s="10"/>
      <c r="C2497" s="10"/>
      <c r="D2497" s="18"/>
      <c r="E2497" s="10"/>
      <c r="F2497" s="10"/>
      <c r="G2497" s="10"/>
      <c r="H2497" s="10"/>
      <c r="I2497" s="10"/>
      <c r="J2497" s="10"/>
      <c r="K2497" s="11"/>
      <c r="L2497" s="11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2"/>
      <c r="AS2497" s="12"/>
      <c r="AT2497" s="12"/>
      <c r="AU2497" s="12"/>
      <c r="AV2497" s="12"/>
      <c r="AW2497" s="12"/>
      <c r="AX2497" s="12"/>
      <c r="AY2497" s="12"/>
      <c r="AZ2497" s="12"/>
      <c r="BA2497" s="12"/>
      <c r="BB2497" s="12"/>
      <c r="BC2497" s="12"/>
      <c r="BD2497" s="12"/>
      <c r="BE2497" s="12"/>
      <c r="BF2497" s="12"/>
      <c r="BG2497" s="12"/>
      <c r="BH2497" s="12"/>
      <c r="BI2497" s="12"/>
      <c r="BJ2497" s="13"/>
      <c r="BK2497" s="13"/>
      <c r="BL2497" s="13"/>
      <c r="BM2497" s="13"/>
      <c r="BN2497" s="13"/>
    </row>
    <row r="2498" spans="1:66" x14ac:dyDescent="0.25">
      <c r="A2498" s="10"/>
      <c r="B2498" s="10"/>
      <c r="C2498" s="10"/>
      <c r="D2498" s="18"/>
      <c r="E2498" s="10"/>
      <c r="F2498" s="10"/>
      <c r="G2498" s="10"/>
      <c r="H2498" s="10"/>
      <c r="I2498" s="10"/>
      <c r="J2498" s="10"/>
      <c r="K2498" s="11"/>
      <c r="L2498" s="11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  <c r="AE2498" s="12"/>
      <c r="AF2498" s="12"/>
      <c r="AG2498" s="12"/>
      <c r="AH2498" s="12"/>
      <c r="AI2498" s="12"/>
      <c r="AJ2498" s="12"/>
      <c r="AK2498" s="12"/>
      <c r="AL2498" s="12"/>
      <c r="AM2498" s="12"/>
      <c r="AN2498" s="12"/>
      <c r="AO2498" s="12"/>
      <c r="AP2498" s="12"/>
      <c r="AQ2498" s="12"/>
      <c r="AR2498" s="12"/>
      <c r="AS2498" s="12"/>
      <c r="AT2498" s="12"/>
      <c r="AU2498" s="12"/>
      <c r="AV2498" s="12"/>
      <c r="AW2498" s="12"/>
      <c r="AX2498" s="12"/>
      <c r="AY2498" s="12"/>
      <c r="AZ2498" s="12"/>
      <c r="BA2498" s="12"/>
      <c r="BB2498" s="12"/>
      <c r="BC2498" s="12"/>
      <c r="BD2498" s="12"/>
      <c r="BE2498" s="12"/>
      <c r="BF2498" s="12"/>
      <c r="BG2498" s="12"/>
      <c r="BH2498" s="12"/>
      <c r="BI2498" s="12"/>
      <c r="BJ2498" s="13"/>
      <c r="BK2498" s="13"/>
      <c r="BL2498" s="13"/>
      <c r="BM2498" s="13"/>
      <c r="BN2498" s="13"/>
    </row>
    <row r="2499" spans="1:66" x14ac:dyDescent="0.25">
      <c r="A2499" s="10"/>
      <c r="B2499" s="10"/>
      <c r="C2499" s="10"/>
      <c r="D2499" s="18"/>
      <c r="E2499" s="10"/>
      <c r="F2499" s="10"/>
      <c r="G2499" s="10"/>
      <c r="H2499" s="10"/>
      <c r="I2499" s="10"/>
      <c r="J2499" s="10"/>
      <c r="K2499" s="11"/>
      <c r="L2499" s="11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2"/>
      <c r="AS2499" s="12"/>
      <c r="AT2499" s="12"/>
      <c r="AU2499" s="12"/>
      <c r="AV2499" s="12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12"/>
      <c r="BG2499" s="12"/>
      <c r="BH2499" s="12"/>
      <c r="BI2499" s="12"/>
      <c r="BJ2499" s="13"/>
      <c r="BK2499" s="13"/>
      <c r="BL2499" s="13"/>
      <c r="BM2499" s="13"/>
      <c r="BN2499" s="13"/>
    </row>
    <row r="2500" spans="1:66" x14ac:dyDescent="0.25">
      <c r="A2500" s="10"/>
      <c r="B2500" s="10"/>
      <c r="C2500" s="10"/>
      <c r="D2500" s="18"/>
      <c r="E2500" s="10"/>
      <c r="F2500" s="10"/>
      <c r="G2500" s="10"/>
      <c r="H2500" s="10"/>
      <c r="I2500" s="10"/>
      <c r="J2500" s="10"/>
      <c r="K2500" s="11"/>
      <c r="L2500" s="11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12"/>
      <c r="AF2500" s="12"/>
      <c r="AG2500" s="12"/>
      <c r="AH2500" s="12"/>
      <c r="AI2500" s="12"/>
      <c r="AJ2500" s="12"/>
      <c r="AK2500" s="12"/>
      <c r="AL2500" s="12"/>
      <c r="AM2500" s="12"/>
      <c r="AN2500" s="12"/>
      <c r="AO2500" s="12"/>
      <c r="AP2500" s="12"/>
      <c r="AQ2500" s="12"/>
      <c r="AR2500" s="12"/>
      <c r="AS2500" s="12"/>
      <c r="AT2500" s="12"/>
      <c r="AU2500" s="12"/>
      <c r="AV2500" s="12"/>
      <c r="AW2500" s="12"/>
      <c r="AX2500" s="12"/>
      <c r="AY2500" s="12"/>
      <c r="AZ2500" s="12"/>
      <c r="BA2500" s="12"/>
      <c r="BB2500" s="12"/>
      <c r="BC2500" s="12"/>
      <c r="BD2500" s="12"/>
      <c r="BE2500" s="12"/>
      <c r="BF2500" s="12"/>
      <c r="BG2500" s="12"/>
      <c r="BH2500" s="12"/>
      <c r="BI2500" s="12"/>
      <c r="BJ2500" s="13"/>
      <c r="BK2500" s="13"/>
      <c r="BL2500" s="13"/>
      <c r="BM2500" s="13"/>
      <c r="BN2500" s="13"/>
    </row>
    <row r="2501" spans="1:66" s="14" customFormat="1" x14ac:dyDescent="0.25">
      <c r="A2501" s="10"/>
      <c r="B2501" s="10"/>
      <c r="C2501" s="10"/>
      <c r="D2501" s="18"/>
      <c r="E2501" s="10"/>
      <c r="F2501" s="10"/>
      <c r="G2501" s="10"/>
      <c r="H2501" s="10"/>
      <c r="I2501" s="10"/>
      <c r="J2501" s="10"/>
      <c r="K2501" s="11"/>
      <c r="L2501" s="11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2"/>
      <c r="AS2501" s="12"/>
      <c r="AT2501" s="12"/>
      <c r="AU2501" s="12"/>
      <c r="AV2501" s="12"/>
      <c r="AW2501" s="12"/>
      <c r="AX2501" s="12"/>
      <c r="AY2501" s="12"/>
      <c r="AZ2501" s="12"/>
      <c r="BA2501" s="12"/>
      <c r="BB2501" s="12"/>
      <c r="BC2501" s="12"/>
      <c r="BD2501" s="12"/>
      <c r="BE2501" s="12"/>
      <c r="BF2501" s="12"/>
      <c r="BG2501" s="12"/>
      <c r="BH2501" s="12"/>
      <c r="BI2501" s="12"/>
      <c r="BJ2501" s="13"/>
      <c r="BK2501" s="13"/>
      <c r="BL2501" s="13"/>
      <c r="BM2501" s="13"/>
      <c r="BN2501" s="13"/>
    </row>
    <row r="2502" spans="1:66" x14ac:dyDescent="0.25">
      <c r="A2502" s="10"/>
      <c r="B2502" s="10"/>
      <c r="C2502" s="10"/>
      <c r="D2502" s="18"/>
      <c r="E2502" s="10"/>
      <c r="F2502" s="10"/>
      <c r="G2502" s="10"/>
      <c r="H2502" s="10"/>
      <c r="I2502" s="10"/>
      <c r="J2502" s="10"/>
      <c r="K2502" s="11"/>
      <c r="L2502" s="11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12"/>
      <c r="AF2502" s="12"/>
      <c r="AG2502" s="12"/>
      <c r="AH2502" s="12"/>
      <c r="AI2502" s="12"/>
      <c r="AJ2502" s="12"/>
      <c r="AK2502" s="12"/>
      <c r="AL2502" s="12"/>
      <c r="AM2502" s="12"/>
      <c r="AN2502" s="12"/>
      <c r="AO2502" s="12"/>
      <c r="AP2502" s="12"/>
      <c r="AQ2502" s="12"/>
      <c r="AR2502" s="12"/>
      <c r="AS2502" s="12"/>
      <c r="AT2502" s="12"/>
      <c r="AU2502" s="12"/>
      <c r="AV2502" s="12"/>
      <c r="AW2502" s="12"/>
      <c r="AX2502" s="12"/>
      <c r="AY2502" s="12"/>
      <c r="AZ2502" s="12"/>
      <c r="BA2502" s="12"/>
      <c r="BB2502" s="12"/>
      <c r="BC2502" s="12"/>
      <c r="BD2502" s="12"/>
      <c r="BE2502" s="12"/>
      <c r="BF2502" s="12"/>
      <c r="BG2502" s="12"/>
      <c r="BH2502" s="12"/>
      <c r="BI2502" s="12"/>
      <c r="BJ2502" s="13"/>
      <c r="BK2502" s="13"/>
      <c r="BL2502" s="13"/>
      <c r="BM2502" s="13"/>
      <c r="BN2502" s="13"/>
    </row>
    <row r="2503" spans="1:66" x14ac:dyDescent="0.25">
      <c r="A2503" s="10"/>
      <c r="B2503" s="10"/>
      <c r="C2503" s="10"/>
      <c r="D2503" s="18"/>
      <c r="E2503" s="10"/>
      <c r="F2503" s="10"/>
      <c r="G2503" s="10"/>
      <c r="H2503" s="10"/>
      <c r="I2503" s="10"/>
      <c r="J2503" s="10"/>
      <c r="K2503" s="11"/>
      <c r="L2503" s="11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2"/>
      <c r="AS2503" s="12"/>
      <c r="AT2503" s="12"/>
      <c r="AU2503" s="12"/>
      <c r="AV2503" s="12"/>
      <c r="AW2503" s="12"/>
      <c r="AX2503" s="12"/>
      <c r="AY2503" s="12"/>
      <c r="AZ2503" s="12"/>
      <c r="BA2503" s="12"/>
      <c r="BB2503" s="12"/>
      <c r="BC2503" s="12"/>
      <c r="BD2503" s="12"/>
      <c r="BE2503" s="12"/>
      <c r="BF2503" s="12"/>
      <c r="BG2503" s="12"/>
      <c r="BH2503" s="12"/>
      <c r="BI2503" s="12"/>
      <c r="BJ2503" s="13"/>
      <c r="BK2503" s="13"/>
      <c r="BL2503" s="13"/>
      <c r="BM2503" s="13"/>
      <c r="BN2503" s="13"/>
    </row>
    <row r="2504" spans="1:66" x14ac:dyDescent="0.25">
      <c r="A2504" s="10"/>
      <c r="B2504" s="10"/>
      <c r="C2504" s="10"/>
      <c r="D2504" s="18"/>
      <c r="E2504" s="10"/>
      <c r="F2504" s="10"/>
      <c r="G2504" s="10"/>
      <c r="H2504" s="10"/>
      <c r="I2504" s="10"/>
      <c r="J2504" s="10"/>
      <c r="K2504" s="11"/>
      <c r="L2504" s="11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12"/>
      <c r="AF2504" s="12"/>
      <c r="AG2504" s="12"/>
      <c r="AH2504" s="12"/>
      <c r="AI2504" s="12"/>
      <c r="AJ2504" s="12"/>
      <c r="AK2504" s="12"/>
      <c r="AL2504" s="12"/>
      <c r="AM2504" s="12"/>
      <c r="AN2504" s="12"/>
      <c r="AO2504" s="12"/>
      <c r="AP2504" s="12"/>
      <c r="AQ2504" s="12"/>
      <c r="AR2504" s="12"/>
      <c r="AS2504" s="12"/>
      <c r="AT2504" s="12"/>
      <c r="AU2504" s="12"/>
      <c r="AV2504" s="12"/>
      <c r="AW2504" s="12"/>
      <c r="AX2504" s="12"/>
      <c r="AY2504" s="12"/>
      <c r="AZ2504" s="12"/>
      <c r="BA2504" s="12"/>
      <c r="BB2504" s="12"/>
      <c r="BC2504" s="12"/>
      <c r="BD2504" s="12"/>
      <c r="BE2504" s="12"/>
      <c r="BF2504" s="12"/>
      <c r="BG2504" s="12"/>
      <c r="BH2504" s="12"/>
      <c r="BI2504" s="12"/>
      <c r="BJ2504" s="13"/>
      <c r="BK2504" s="13"/>
      <c r="BL2504" s="13"/>
      <c r="BM2504" s="13"/>
      <c r="BN2504" s="13"/>
    </row>
    <row r="2505" spans="1:66" x14ac:dyDescent="0.25">
      <c r="A2505" s="10"/>
      <c r="B2505" s="10"/>
      <c r="C2505" s="10"/>
      <c r="D2505" s="18"/>
      <c r="E2505" s="10"/>
      <c r="F2505" s="10"/>
      <c r="G2505" s="10"/>
      <c r="H2505" s="10"/>
      <c r="I2505" s="10"/>
      <c r="J2505" s="10"/>
      <c r="K2505" s="11"/>
      <c r="L2505" s="11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2"/>
      <c r="AS2505" s="12"/>
      <c r="AT2505" s="12"/>
      <c r="AU2505" s="12"/>
      <c r="AV2505" s="12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12"/>
      <c r="BG2505" s="12"/>
      <c r="BH2505" s="12"/>
      <c r="BI2505" s="12"/>
      <c r="BJ2505" s="13"/>
      <c r="BK2505" s="13"/>
      <c r="BL2505" s="13"/>
      <c r="BM2505" s="13"/>
      <c r="BN2505" s="13"/>
    </row>
    <row r="2506" spans="1:66" x14ac:dyDescent="0.25">
      <c r="A2506" s="10"/>
      <c r="B2506" s="10"/>
      <c r="C2506" s="10"/>
      <c r="D2506" s="18"/>
      <c r="E2506" s="10"/>
      <c r="F2506" s="10"/>
      <c r="G2506" s="10"/>
      <c r="H2506" s="10"/>
      <c r="I2506" s="10"/>
      <c r="J2506" s="10"/>
      <c r="K2506" s="11"/>
      <c r="L2506" s="11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12"/>
      <c r="AE2506" s="12"/>
      <c r="AF2506" s="12"/>
      <c r="AG2506" s="12"/>
      <c r="AH2506" s="12"/>
      <c r="AI2506" s="12"/>
      <c r="AJ2506" s="12"/>
      <c r="AK2506" s="12"/>
      <c r="AL2506" s="12"/>
      <c r="AM2506" s="12"/>
      <c r="AN2506" s="12"/>
      <c r="AO2506" s="12"/>
      <c r="AP2506" s="12"/>
      <c r="AQ2506" s="12"/>
      <c r="AR2506" s="12"/>
      <c r="AS2506" s="12"/>
      <c r="AT2506" s="12"/>
      <c r="AU2506" s="12"/>
      <c r="AV2506" s="12"/>
      <c r="AW2506" s="12"/>
      <c r="AX2506" s="12"/>
      <c r="AY2506" s="12"/>
      <c r="AZ2506" s="12"/>
      <c r="BA2506" s="12"/>
      <c r="BB2506" s="12"/>
      <c r="BC2506" s="12"/>
      <c r="BD2506" s="12"/>
      <c r="BE2506" s="12"/>
      <c r="BF2506" s="12"/>
      <c r="BG2506" s="12"/>
      <c r="BH2506" s="12"/>
      <c r="BI2506" s="12"/>
      <c r="BJ2506" s="13"/>
      <c r="BK2506" s="13"/>
      <c r="BL2506" s="13"/>
      <c r="BM2506" s="13"/>
      <c r="BN2506" s="13"/>
    </row>
    <row r="2507" spans="1:66" x14ac:dyDescent="0.25">
      <c r="A2507" s="10"/>
      <c r="B2507" s="10"/>
      <c r="C2507" s="10"/>
      <c r="D2507" s="18"/>
      <c r="E2507" s="10"/>
      <c r="F2507" s="10"/>
      <c r="G2507" s="10"/>
      <c r="H2507" s="10"/>
      <c r="I2507" s="10"/>
      <c r="J2507" s="10"/>
      <c r="K2507" s="11"/>
      <c r="L2507" s="11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2"/>
      <c r="AS2507" s="12"/>
      <c r="AT2507" s="12"/>
      <c r="AU2507" s="12"/>
      <c r="AV2507" s="12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12"/>
      <c r="BG2507" s="12"/>
      <c r="BH2507" s="12"/>
      <c r="BI2507" s="12"/>
      <c r="BJ2507" s="13"/>
      <c r="BK2507" s="13"/>
      <c r="BL2507" s="13"/>
      <c r="BM2507" s="13"/>
      <c r="BN2507" s="13"/>
    </row>
    <row r="2508" spans="1:66" x14ac:dyDescent="0.25">
      <c r="A2508" s="10"/>
      <c r="B2508" s="10"/>
      <c r="C2508" s="10"/>
      <c r="D2508" s="18"/>
      <c r="E2508" s="10"/>
      <c r="F2508" s="10"/>
      <c r="G2508" s="10"/>
      <c r="H2508" s="10"/>
      <c r="I2508" s="10"/>
      <c r="J2508" s="10"/>
      <c r="K2508" s="11"/>
      <c r="L2508" s="11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12"/>
      <c r="AH2508" s="12"/>
      <c r="AI2508" s="12"/>
      <c r="AJ2508" s="12"/>
      <c r="AK2508" s="12"/>
      <c r="AL2508" s="12"/>
      <c r="AM2508" s="12"/>
      <c r="AN2508" s="12"/>
      <c r="AO2508" s="12"/>
      <c r="AP2508" s="12"/>
      <c r="AQ2508" s="12"/>
      <c r="AR2508" s="12"/>
      <c r="AS2508" s="12"/>
      <c r="AT2508" s="12"/>
      <c r="AU2508" s="12"/>
      <c r="AV2508" s="12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12"/>
      <c r="BG2508" s="12"/>
      <c r="BH2508" s="12"/>
      <c r="BI2508" s="12"/>
      <c r="BJ2508" s="13"/>
      <c r="BK2508" s="13"/>
      <c r="BL2508" s="13"/>
      <c r="BM2508" s="13"/>
      <c r="BN2508" s="13"/>
    </row>
    <row r="2509" spans="1:66" x14ac:dyDescent="0.25">
      <c r="A2509" s="10"/>
      <c r="B2509" s="10"/>
      <c r="C2509" s="10"/>
      <c r="D2509" s="18"/>
      <c r="E2509" s="10"/>
      <c r="F2509" s="10"/>
      <c r="G2509" s="10"/>
      <c r="H2509" s="10"/>
      <c r="I2509" s="10"/>
      <c r="J2509" s="10"/>
      <c r="K2509" s="11"/>
      <c r="L2509" s="11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2"/>
      <c r="AS2509" s="12"/>
      <c r="AT2509" s="12"/>
      <c r="AU2509" s="12"/>
      <c r="AV2509" s="12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12"/>
      <c r="BG2509" s="12"/>
      <c r="BH2509" s="12"/>
      <c r="BI2509" s="12"/>
      <c r="BJ2509" s="13"/>
      <c r="BK2509" s="13"/>
      <c r="BL2509" s="13"/>
      <c r="BM2509" s="13"/>
      <c r="BN2509" s="13"/>
    </row>
    <row r="2510" spans="1:66" x14ac:dyDescent="0.25">
      <c r="A2510" s="10"/>
      <c r="B2510" s="10"/>
      <c r="C2510" s="10"/>
      <c r="D2510" s="18"/>
      <c r="E2510" s="10"/>
      <c r="F2510" s="10"/>
      <c r="G2510" s="10"/>
      <c r="H2510" s="10"/>
      <c r="I2510" s="10"/>
      <c r="J2510" s="10"/>
      <c r="K2510" s="11"/>
      <c r="L2510" s="11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  <c r="AE2510" s="12"/>
      <c r="AF2510" s="12"/>
      <c r="AG2510" s="12"/>
      <c r="AH2510" s="12"/>
      <c r="AI2510" s="12"/>
      <c r="AJ2510" s="12"/>
      <c r="AK2510" s="12"/>
      <c r="AL2510" s="12"/>
      <c r="AM2510" s="12"/>
      <c r="AN2510" s="12"/>
      <c r="AO2510" s="12"/>
      <c r="AP2510" s="12"/>
      <c r="AQ2510" s="12"/>
      <c r="AR2510" s="12"/>
      <c r="AS2510" s="12"/>
      <c r="AT2510" s="12"/>
      <c r="AU2510" s="12"/>
      <c r="AV2510" s="12"/>
      <c r="AW2510" s="12"/>
      <c r="AX2510" s="12"/>
      <c r="AY2510" s="12"/>
      <c r="AZ2510" s="12"/>
      <c r="BA2510" s="12"/>
      <c r="BB2510" s="12"/>
      <c r="BC2510" s="12"/>
      <c r="BD2510" s="12"/>
      <c r="BE2510" s="12"/>
      <c r="BF2510" s="12"/>
      <c r="BG2510" s="12"/>
      <c r="BH2510" s="12"/>
      <c r="BI2510" s="12"/>
      <c r="BJ2510" s="13"/>
      <c r="BK2510" s="13"/>
      <c r="BL2510" s="13"/>
      <c r="BM2510" s="13"/>
      <c r="BN2510" s="13"/>
    </row>
    <row r="2511" spans="1:66" s="10" customFormat="1" x14ac:dyDescent="0.25">
      <c r="D2511" s="18"/>
      <c r="K2511" s="11"/>
      <c r="L2511" s="11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2"/>
      <c r="AS2511" s="12"/>
      <c r="AT2511" s="12"/>
      <c r="AU2511" s="12"/>
      <c r="AV2511" s="12"/>
      <c r="AW2511" s="12"/>
      <c r="AX2511" s="12"/>
      <c r="AY2511" s="12"/>
      <c r="AZ2511" s="12"/>
      <c r="BA2511" s="12"/>
      <c r="BB2511" s="12"/>
      <c r="BC2511" s="12"/>
      <c r="BD2511" s="12"/>
      <c r="BE2511" s="12"/>
      <c r="BF2511" s="12"/>
      <c r="BG2511" s="12"/>
      <c r="BH2511" s="12"/>
      <c r="BI2511" s="12"/>
      <c r="BJ2511" s="13"/>
      <c r="BK2511" s="13"/>
      <c r="BL2511" s="13"/>
      <c r="BM2511" s="13"/>
      <c r="BN2511" s="13"/>
    </row>
    <row r="2512" spans="1:66" x14ac:dyDescent="0.25">
      <c r="A2512" s="10"/>
      <c r="B2512" s="10"/>
      <c r="C2512" s="10"/>
      <c r="D2512" s="18"/>
      <c r="E2512" s="10"/>
      <c r="F2512" s="10"/>
      <c r="G2512" s="10"/>
      <c r="H2512" s="10"/>
      <c r="I2512" s="10"/>
      <c r="J2512" s="10"/>
      <c r="K2512" s="11"/>
      <c r="L2512" s="11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12"/>
      <c r="AE2512" s="12"/>
      <c r="AF2512" s="12"/>
      <c r="AG2512" s="12"/>
      <c r="AH2512" s="12"/>
      <c r="AI2512" s="12"/>
      <c r="AJ2512" s="12"/>
      <c r="AK2512" s="12"/>
      <c r="AL2512" s="12"/>
      <c r="AM2512" s="12"/>
      <c r="AN2512" s="12"/>
      <c r="AO2512" s="12"/>
      <c r="AP2512" s="12"/>
      <c r="AQ2512" s="12"/>
      <c r="AR2512" s="12"/>
      <c r="AS2512" s="12"/>
      <c r="AT2512" s="12"/>
      <c r="AU2512" s="12"/>
      <c r="AV2512" s="12"/>
      <c r="AW2512" s="12"/>
      <c r="AX2512" s="12"/>
      <c r="AY2512" s="12"/>
      <c r="AZ2512" s="12"/>
      <c r="BA2512" s="12"/>
      <c r="BB2512" s="12"/>
      <c r="BC2512" s="12"/>
      <c r="BD2512" s="12"/>
      <c r="BE2512" s="12"/>
      <c r="BF2512" s="12"/>
      <c r="BG2512" s="12"/>
      <c r="BH2512" s="12"/>
      <c r="BI2512" s="12"/>
      <c r="BJ2512" s="13"/>
      <c r="BK2512" s="13"/>
      <c r="BL2512" s="13"/>
      <c r="BM2512" s="13"/>
      <c r="BN2512" s="13"/>
    </row>
    <row r="2513" spans="1:66" x14ac:dyDescent="0.25">
      <c r="A2513" s="10"/>
      <c r="B2513" s="10"/>
      <c r="C2513" s="10"/>
      <c r="D2513" s="18"/>
      <c r="E2513" s="10"/>
      <c r="F2513" s="10"/>
      <c r="G2513" s="10"/>
      <c r="H2513" s="10"/>
      <c r="I2513" s="10"/>
      <c r="J2513" s="10"/>
      <c r="K2513" s="11"/>
      <c r="L2513" s="11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2"/>
      <c r="AS2513" s="12"/>
      <c r="AT2513" s="12"/>
      <c r="AU2513" s="12"/>
      <c r="AV2513" s="12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12"/>
      <c r="BG2513" s="12"/>
      <c r="BH2513" s="12"/>
      <c r="BI2513" s="12"/>
      <c r="BJ2513" s="13"/>
      <c r="BK2513" s="13"/>
      <c r="BL2513" s="13"/>
      <c r="BM2513" s="13"/>
      <c r="BN2513" s="13"/>
    </row>
    <row r="2514" spans="1:66" x14ac:dyDescent="0.25">
      <c r="A2514" s="10"/>
      <c r="B2514" s="10"/>
      <c r="C2514" s="10"/>
      <c r="D2514" s="18"/>
      <c r="E2514" s="10"/>
      <c r="F2514" s="10"/>
      <c r="G2514" s="10"/>
      <c r="H2514" s="10"/>
      <c r="I2514" s="10"/>
      <c r="J2514" s="10"/>
      <c r="K2514" s="11"/>
      <c r="L2514" s="11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  <c r="AE2514" s="12"/>
      <c r="AF2514" s="12"/>
      <c r="AG2514" s="12"/>
      <c r="AH2514" s="12"/>
      <c r="AI2514" s="12"/>
      <c r="AJ2514" s="12"/>
      <c r="AK2514" s="12"/>
      <c r="AL2514" s="12"/>
      <c r="AM2514" s="12"/>
      <c r="AN2514" s="12"/>
      <c r="AO2514" s="12"/>
      <c r="AP2514" s="12"/>
      <c r="AQ2514" s="12"/>
      <c r="AR2514" s="12"/>
      <c r="AS2514" s="12"/>
      <c r="AT2514" s="12"/>
      <c r="AU2514" s="12"/>
      <c r="AV2514" s="12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12"/>
      <c r="BG2514" s="12"/>
      <c r="BH2514" s="12"/>
      <c r="BI2514" s="12"/>
      <c r="BJ2514" s="13"/>
      <c r="BK2514" s="13"/>
      <c r="BL2514" s="13"/>
      <c r="BM2514" s="13"/>
      <c r="BN2514" s="13"/>
    </row>
    <row r="2515" spans="1:66" x14ac:dyDescent="0.25">
      <c r="A2515" s="10"/>
      <c r="B2515" s="10"/>
      <c r="C2515" s="10"/>
      <c r="D2515" s="18"/>
      <c r="E2515" s="10"/>
      <c r="F2515" s="10"/>
      <c r="G2515" s="10"/>
      <c r="H2515" s="10"/>
      <c r="I2515" s="10"/>
      <c r="J2515" s="10"/>
      <c r="K2515" s="11"/>
      <c r="L2515" s="11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2"/>
      <c r="AS2515" s="12"/>
      <c r="AT2515" s="12"/>
      <c r="AU2515" s="12"/>
      <c r="AV2515" s="12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12"/>
      <c r="BG2515" s="12"/>
      <c r="BH2515" s="12"/>
      <c r="BI2515" s="12"/>
      <c r="BJ2515" s="13"/>
      <c r="BK2515" s="13"/>
      <c r="BL2515" s="13"/>
      <c r="BM2515" s="13"/>
      <c r="BN2515" s="13"/>
    </row>
    <row r="2516" spans="1:66" x14ac:dyDescent="0.25">
      <c r="A2516" s="10"/>
      <c r="B2516" s="10"/>
      <c r="C2516" s="10"/>
      <c r="D2516" s="18"/>
      <c r="E2516" s="10"/>
      <c r="F2516" s="10"/>
      <c r="G2516" s="10"/>
      <c r="H2516" s="10"/>
      <c r="I2516" s="10"/>
      <c r="J2516" s="10"/>
      <c r="K2516" s="11"/>
      <c r="L2516" s="11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12"/>
      <c r="AF2516" s="12"/>
      <c r="AG2516" s="12"/>
      <c r="AH2516" s="12"/>
      <c r="AI2516" s="12"/>
      <c r="AJ2516" s="12"/>
      <c r="AK2516" s="12"/>
      <c r="AL2516" s="12"/>
      <c r="AM2516" s="12"/>
      <c r="AN2516" s="12"/>
      <c r="AO2516" s="12"/>
      <c r="AP2516" s="12"/>
      <c r="AQ2516" s="12"/>
      <c r="AR2516" s="12"/>
      <c r="AS2516" s="12"/>
      <c r="AT2516" s="12"/>
      <c r="AU2516" s="12"/>
      <c r="AV2516" s="12"/>
      <c r="AW2516" s="12"/>
      <c r="AX2516" s="12"/>
      <c r="AY2516" s="12"/>
      <c r="AZ2516" s="12"/>
      <c r="BA2516" s="12"/>
      <c r="BB2516" s="12"/>
      <c r="BC2516" s="12"/>
      <c r="BD2516" s="12"/>
      <c r="BE2516" s="12"/>
      <c r="BF2516" s="12"/>
      <c r="BG2516" s="12"/>
      <c r="BH2516" s="12"/>
      <c r="BI2516" s="12"/>
      <c r="BJ2516" s="13"/>
      <c r="BK2516" s="13"/>
      <c r="BL2516" s="13"/>
      <c r="BM2516" s="13"/>
      <c r="BN2516" s="13"/>
    </row>
    <row r="2517" spans="1:66" x14ac:dyDescent="0.25">
      <c r="A2517" s="10"/>
      <c r="B2517" s="10"/>
      <c r="C2517" s="10"/>
      <c r="D2517" s="18"/>
      <c r="E2517" s="10"/>
      <c r="F2517" s="10"/>
      <c r="G2517" s="10"/>
      <c r="H2517" s="10"/>
      <c r="I2517" s="10"/>
      <c r="J2517" s="10"/>
      <c r="K2517" s="11"/>
      <c r="L2517" s="11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2"/>
      <c r="AS2517" s="12"/>
      <c r="AT2517" s="12"/>
      <c r="AU2517" s="12"/>
      <c r="AV2517" s="12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12"/>
      <c r="BG2517" s="12"/>
      <c r="BH2517" s="12"/>
      <c r="BI2517" s="12"/>
      <c r="BJ2517" s="13"/>
      <c r="BK2517" s="13"/>
      <c r="BL2517" s="13"/>
      <c r="BM2517" s="13"/>
      <c r="BN2517" s="13"/>
    </row>
    <row r="2518" spans="1:66" x14ac:dyDescent="0.25">
      <c r="A2518" s="10"/>
      <c r="B2518" s="10"/>
      <c r="C2518" s="10"/>
      <c r="D2518" s="18"/>
      <c r="E2518" s="10"/>
      <c r="F2518" s="10"/>
      <c r="G2518" s="10"/>
      <c r="H2518" s="10"/>
      <c r="I2518" s="10"/>
      <c r="J2518" s="10"/>
      <c r="K2518" s="11"/>
      <c r="L2518" s="11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  <c r="AE2518" s="12"/>
      <c r="AF2518" s="12"/>
      <c r="AG2518" s="12"/>
      <c r="AH2518" s="12"/>
      <c r="AI2518" s="12"/>
      <c r="AJ2518" s="12"/>
      <c r="AK2518" s="12"/>
      <c r="AL2518" s="12"/>
      <c r="AM2518" s="12"/>
      <c r="AN2518" s="12"/>
      <c r="AO2518" s="12"/>
      <c r="AP2518" s="12"/>
      <c r="AQ2518" s="12"/>
      <c r="AR2518" s="12"/>
      <c r="AS2518" s="12"/>
      <c r="AT2518" s="12"/>
      <c r="AU2518" s="12"/>
      <c r="AV2518" s="12"/>
      <c r="AW2518" s="12"/>
      <c r="AX2518" s="12"/>
      <c r="AY2518" s="12"/>
      <c r="AZ2518" s="12"/>
      <c r="BA2518" s="12"/>
      <c r="BB2518" s="12"/>
      <c r="BC2518" s="12"/>
      <c r="BD2518" s="12"/>
      <c r="BE2518" s="12"/>
      <c r="BF2518" s="12"/>
      <c r="BG2518" s="12"/>
      <c r="BH2518" s="12"/>
      <c r="BI2518" s="12"/>
      <c r="BJ2518" s="13"/>
      <c r="BK2518" s="13"/>
      <c r="BL2518" s="13"/>
      <c r="BM2518" s="13"/>
      <c r="BN2518" s="13"/>
    </row>
    <row r="2519" spans="1:66" x14ac:dyDescent="0.25">
      <c r="A2519" s="10"/>
      <c r="B2519" s="10"/>
      <c r="C2519" s="10"/>
      <c r="D2519" s="18"/>
      <c r="E2519" s="10"/>
      <c r="F2519" s="10"/>
      <c r="G2519" s="10"/>
      <c r="H2519" s="10"/>
      <c r="I2519" s="10"/>
      <c r="J2519" s="10"/>
      <c r="K2519" s="11"/>
      <c r="L2519" s="11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2"/>
      <c r="AS2519" s="12"/>
      <c r="AT2519" s="12"/>
      <c r="AU2519" s="12"/>
      <c r="AV2519" s="12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12"/>
      <c r="BG2519" s="12"/>
      <c r="BH2519" s="12"/>
      <c r="BI2519" s="12"/>
      <c r="BJ2519" s="13"/>
      <c r="BK2519" s="13"/>
      <c r="BL2519" s="13"/>
      <c r="BM2519" s="13"/>
      <c r="BN2519" s="13"/>
    </row>
    <row r="2520" spans="1:66" x14ac:dyDescent="0.25">
      <c r="A2520" s="10"/>
      <c r="B2520" s="10"/>
      <c r="C2520" s="10"/>
      <c r="D2520" s="18"/>
      <c r="E2520" s="10"/>
      <c r="F2520" s="10"/>
      <c r="G2520" s="10"/>
      <c r="H2520" s="10"/>
      <c r="I2520" s="10"/>
      <c r="J2520" s="10"/>
      <c r="K2520" s="11"/>
      <c r="L2520" s="11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2"/>
      <c r="AF2520" s="12"/>
      <c r="AG2520" s="12"/>
      <c r="AH2520" s="12"/>
      <c r="AI2520" s="12"/>
      <c r="AJ2520" s="12"/>
      <c r="AK2520" s="12"/>
      <c r="AL2520" s="12"/>
      <c r="AM2520" s="12"/>
      <c r="AN2520" s="12"/>
      <c r="AO2520" s="12"/>
      <c r="AP2520" s="12"/>
      <c r="AQ2520" s="12"/>
      <c r="AR2520" s="12"/>
      <c r="AS2520" s="12"/>
      <c r="AT2520" s="12"/>
      <c r="AU2520" s="12"/>
      <c r="AV2520" s="12"/>
      <c r="AW2520" s="12"/>
      <c r="AX2520" s="12"/>
      <c r="AY2520" s="12"/>
      <c r="AZ2520" s="12"/>
      <c r="BA2520" s="12"/>
      <c r="BB2520" s="12"/>
      <c r="BC2520" s="12"/>
      <c r="BD2520" s="12"/>
      <c r="BE2520" s="12"/>
      <c r="BF2520" s="12"/>
      <c r="BG2520" s="12"/>
      <c r="BH2520" s="12"/>
      <c r="BI2520" s="12"/>
      <c r="BJ2520" s="13"/>
      <c r="BK2520" s="13"/>
      <c r="BL2520" s="13"/>
      <c r="BM2520" s="13"/>
      <c r="BN2520" s="13"/>
    </row>
    <row r="2521" spans="1:66" x14ac:dyDescent="0.25">
      <c r="A2521" s="10"/>
      <c r="B2521" s="10"/>
      <c r="C2521" s="10"/>
      <c r="D2521" s="18"/>
      <c r="E2521" s="10"/>
      <c r="F2521" s="10"/>
      <c r="G2521" s="10"/>
      <c r="H2521" s="10"/>
      <c r="I2521" s="10"/>
      <c r="J2521" s="10"/>
      <c r="K2521" s="11"/>
      <c r="L2521" s="11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2"/>
      <c r="AS2521" s="12"/>
      <c r="AT2521" s="12"/>
      <c r="AU2521" s="12"/>
      <c r="AV2521" s="12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12"/>
      <c r="BG2521" s="12"/>
      <c r="BH2521" s="12"/>
      <c r="BI2521" s="12"/>
      <c r="BJ2521" s="13"/>
      <c r="BK2521" s="13"/>
      <c r="BL2521" s="13"/>
      <c r="BM2521" s="13"/>
      <c r="BN2521" s="13"/>
    </row>
    <row r="2522" spans="1:66" x14ac:dyDescent="0.25">
      <c r="A2522" s="10"/>
      <c r="B2522" s="10"/>
      <c r="C2522" s="10"/>
      <c r="D2522" s="18"/>
      <c r="E2522" s="10"/>
      <c r="F2522" s="10"/>
      <c r="G2522" s="10"/>
      <c r="H2522" s="10"/>
      <c r="I2522" s="10"/>
      <c r="J2522" s="10"/>
      <c r="K2522" s="11"/>
      <c r="L2522" s="11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12"/>
      <c r="AF2522" s="12"/>
      <c r="AG2522" s="12"/>
      <c r="AH2522" s="12"/>
      <c r="AI2522" s="12"/>
      <c r="AJ2522" s="12"/>
      <c r="AK2522" s="12"/>
      <c r="AL2522" s="12"/>
      <c r="AM2522" s="12"/>
      <c r="AN2522" s="12"/>
      <c r="AO2522" s="12"/>
      <c r="AP2522" s="12"/>
      <c r="AQ2522" s="12"/>
      <c r="AR2522" s="12"/>
      <c r="AS2522" s="12"/>
      <c r="AT2522" s="12"/>
      <c r="AU2522" s="12"/>
      <c r="AV2522" s="12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12"/>
      <c r="BG2522" s="12"/>
      <c r="BH2522" s="12"/>
      <c r="BI2522" s="12"/>
      <c r="BJ2522" s="13"/>
      <c r="BK2522" s="13"/>
      <c r="BL2522" s="13"/>
      <c r="BM2522" s="13"/>
      <c r="BN2522" s="13"/>
    </row>
    <row r="2523" spans="1:66" x14ac:dyDescent="0.25">
      <c r="A2523" s="10"/>
      <c r="B2523" s="10"/>
      <c r="C2523" s="10"/>
      <c r="D2523" s="18"/>
      <c r="E2523" s="10"/>
      <c r="F2523" s="10"/>
      <c r="G2523" s="10"/>
      <c r="H2523" s="10"/>
      <c r="I2523" s="10"/>
      <c r="J2523" s="10"/>
      <c r="K2523" s="11"/>
      <c r="L2523" s="11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2"/>
      <c r="AS2523" s="12"/>
      <c r="AT2523" s="12"/>
      <c r="AU2523" s="12"/>
      <c r="AV2523" s="12"/>
      <c r="AW2523" s="12"/>
      <c r="AX2523" s="12"/>
      <c r="AY2523" s="12"/>
      <c r="AZ2523" s="12"/>
      <c r="BA2523" s="12"/>
      <c r="BB2523" s="12"/>
      <c r="BC2523" s="12"/>
      <c r="BD2523" s="12"/>
      <c r="BE2523" s="12"/>
      <c r="BF2523" s="12"/>
      <c r="BG2523" s="12"/>
      <c r="BH2523" s="12"/>
      <c r="BI2523" s="12"/>
      <c r="BJ2523" s="13"/>
      <c r="BK2523" s="13"/>
      <c r="BL2523" s="13"/>
      <c r="BM2523" s="13"/>
      <c r="BN2523" s="13"/>
    </row>
    <row r="2524" spans="1:66" x14ac:dyDescent="0.25">
      <c r="A2524" s="10"/>
      <c r="B2524" s="10"/>
      <c r="C2524" s="10"/>
      <c r="D2524" s="18"/>
      <c r="E2524" s="10"/>
      <c r="F2524" s="10"/>
      <c r="G2524" s="10"/>
      <c r="H2524" s="10"/>
      <c r="I2524" s="10"/>
      <c r="J2524" s="10"/>
      <c r="K2524" s="11"/>
      <c r="L2524" s="11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/>
      <c r="AH2524" s="12"/>
      <c r="AI2524" s="12"/>
      <c r="AJ2524" s="12"/>
      <c r="AK2524" s="12"/>
      <c r="AL2524" s="12"/>
      <c r="AM2524" s="12"/>
      <c r="AN2524" s="12"/>
      <c r="AO2524" s="12"/>
      <c r="AP2524" s="12"/>
      <c r="AQ2524" s="12"/>
      <c r="AR2524" s="12"/>
      <c r="AS2524" s="12"/>
      <c r="AT2524" s="12"/>
      <c r="AU2524" s="12"/>
      <c r="AV2524" s="12"/>
      <c r="AW2524" s="12"/>
      <c r="AX2524" s="12"/>
      <c r="AY2524" s="12"/>
      <c r="AZ2524" s="12"/>
      <c r="BA2524" s="12"/>
      <c r="BB2524" s="12"/>
      <c r="BC2524" s="12"/>
      <c r="BD2524" s="12"/>
      <c r="BE2524" s="12"/>
      <c r="BF2524" s="12"/>
      <c r="BG2524" s="12"/>
      <c r="BH2524" s="12"/>
      <c r="BI2524" s="12"/>
      <c r="BJ2524" s="13"/>
      <c r="BK2524" s="13"/>
      <c r="BL2524" s="13"/>
      <c r="BM2524" s="13"/>
      <c r="BN2524" s="13"/>
    </row>
    <row r="2525" spans="1:66" x14ac:dyDescent="0.25">
      <c r="A2525" s="10"/>
      <c r="B2525" s="10"/>
      <c r="C2525" s="10"/>
      <c r="D2525" s="18"/>
      <c r="E2525" s="10"/>
      <c r="F2525" s="10"/>
      <c r="G2525" s="10"/>
      <c r="H2525" s="10"/>
      <c r="I2525" s="10"/>
      <c r="J2525" s="10"/>
      <c r="K2525" s="11"/>
      <c r="L2525" s="11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2"/>
      <c r="AS2525" s="12"/>
      <c r="AT2525" s="12"/>
      <c r="AU2525" s="12"/>
      <c r="AV2525" s="12"/>
      <c r="AW2525" s="12"/>
      <c r="AX2525" s="12"/>
      <c r="AY2525" s="12"/>
      <c r="AZ2525" s="12"/>
      <c r="BA2525" s="12"/>
      <c r="BB2525" s="12"/>
      <c r="BC2525" s="12"/>
      <c r="BD2525" s="12"/>
      <c r="BE2525" s="12"/>
      <c r="BF2525" s="12"/>
      <c r="BG2525" s="12"/>
      <c r="BH2525" s="12"/>
      <c r="BI2525" s="12"/>
      <c r="BJ2525" s="13"/>
      <c r="BK2525" s="13"/>
      <c r="BL2525" s="13"/>
      <c r="BM2525" s="13"/>
      <c r="BN2525" s="13"/>
    </row>
    <row r="2526" spans="1:66" x14ac:dyDescent="0.25">
      <c r="A2526" s="10"/>
      <c r="B2526" s="10"/>
      <c r="C2526" s="10"/>
      <c r="D2526" s="18"/>
      <c r="E2526" s="10"/>
      <c r="F2526" s="10"/>
      <c r="G2526" s="10"/>
      <c r="H2526" s="10"/>
      <c r="I2526" s="10"/>
      <c r="J2526" s="10"/>
      <c r="K2526" s="11"/>
      <c r="L2526" s="11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  <c r="AH2526" s="12"/>
      <c r="AI2526" s="12"/>
      <c r="AJ2526" s="12"/>
      <c r="AK2526" s="12"/>
      <c r="AL2526" s="12"/>
      <c r="AM2526" s="12"/>
      <c r="AN2526" s="12"/>
      <c r="AO2526" s="12"/>
      <c r="AP2526" s="12"/>
      <c r="AQ2526" s="12"/>
      <c r="AR2526" s="12"/>
      <c r="AS2526" s="12"/>
      <c r="AT2526" s="12"/>
      <c r="AU2526" s="12"/>
      <c r="AV2526" s="12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12"/>
      <c r="BG2526" s="12"/>
      <c r="BH2526" s="12"/>
      <c r="BI2526" s="12"/>
      <c r="BJ2526" s="13"/>
      <c r="BK2526" s="13"/>
      <c r="BL2526" s="13"/>
      <c r="BM2526" s="13"/>
      <c r="BN2526" s="13"/>
    </row>
    <row r="2527" spans="1:66" x14ac:dyDescent="0.25">
      <c r="A2527" s="10"/>
      <c r="B2527" s="10"/>
      <c r="C2527" s="10"/>
      <c r="D2527" s="18"/>
      <c r="E2527" s="10"/>
      <c r="F2527" s="10"/>
      <c r="G2527" s="10"/>
      <c r="H2527" s="10"/>
      <c r="I2527" s="10"/>
      <c r="J2527" s="10"/>
      <c r="K2527" s="11"/>
      <c r="L2527" s="11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2"/>
      <c r="AS2527" s="12"/>
      <c r="AT2527" s="12"/>
      <c r="AU2527" s="12"/>
      <c r="AV2527" s="12"/>
      <c r="AW2527" s="12"/>
      <c r="AX2527" s="12"/>
      <c r="AY2527" s="12"/>
      <c r="AZ2527" s="12"/>
      <c r="BA2527" s="12"/>
      <c r="BB2527" s="12"/>
      <c r="BC2527" s="12"/>
      <c r="BD2527" s="12"/>
      <c r="BE2527" s="12"/>
      <c r="BF2527" s="12"/>
      <c r="BG2527" s="12"/>
      <c r="BH2527" s="12"/>
      <c r="BI2527" s="12"/>
      <c r="BJ2527" s="13"/>
      <c r="BK2527" s="13"/>
      <c r="BL2527" s="13"/>
      <c r="BM2527" s="13"/>
      <c r="BN2527" s="13"/>
    </row>
    <row r="2528" spans="1:66" x14ac:dyDescent="0.25">
      <c r="A2528" s="10"/>
      <c r="B2528" s="10"/>
      <c r="C2528" s="10"/>
      <c r="D2528" s="18"/>
      <c r="E2528" s="10"/>
      <c r="F2528" s="10"/>
      <c r="G2528" s="10"/>
      <c r="H2528" s="10"/>
      <c r="I2528" s="10"/>
      <c r="J2528" s="10"/>
      <c r="K2528" s="11"/>
      <c r="L2528" s="11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12"/>
      <c r="AD2528" s="12"/>
      <c r="AE2528" s="12"/>
      <c r="AF2528" s="12"/>
      <c r="AG2528" s="12"/>
      <c r="AH2528" s="12"/>
      <c r="AI2528" s="12"/>
      <c r="AJ2528" s="12"/>
      <c r="AK2528" s="12"/>
      <c r="AL2528" s="12"/>
      <c r="AM2528" s="12"/>
      <c r="AN2528" s="12"/>
      <c r="AO2528" s="12"/>
      <c r="AP2528" s="12"/>
      <c r="AQ2528" s="12"/>
      <c r="AR2528" s="12"/>
      <c r="AS2528" s="12"/>
      <c r="AT2528" s="12"/>
      <c r="AU2528" s="12"/>
      <c r="AV2528" s="12"/>
      <c r="AW2528" s="12"/>
      <c r="AX2528" s="12"/>
      <c r="AY2528" s="12"/>
      <c r="AZ2528" s="12"/>
      <c r="BA2528" s="12"/>
      <c r="BB2528" s="12"/>
      <c r="BC2528" s="12"/>
      <c r="BD2528" s="12"/>
      <c r="BE2528" s="12"/>
      <c r="BF2528" s="12"/>
      <c r="BG2528" s="12"/>
      <c r="BH2528" s="12"/>
      <c r="BI2528" s="12"/>
      <c r="BJ2528" s="13"/>
      <c r="BK2528" s="13"/>
      <c r="BL2528" s="13"/>
      <c r="BM2528" s="13"/>
      <c r="BN2528" s="13"/>
    </row>
    <row r="2529" spans="1:66" x14ac:dyDescent="0.25">
      <c r="A2529" s="10"/>
      <c r="B2529" s="10"/>
      <c r="C2529" s="10"/>
      <c r="D2529" s="18"/>
      <c r="E2529" s="10"/>
      <c r="F2529" s="10"/>
      <c r="G2529" s="10"/>
      <c r="H2529" s="10"/>
      <c r="I2529" s="10"/>
      <c r="J2529" s="10"/>
      <c r="K2529" s="11"/>
      <c r="L2529" s="11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2"/>
      <c r="AS2529" s="12"/>
      <c r="AT2529" s="12"/>
      <c r="AU2529" s="12"/>
      <c r="AV2529" s="12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12"/>
      <c r="BG2529" s="12"/>
      <c r="BH2529" s="12"/>
      <c r="BI2529" s="12"/>
      <c r="BJ2529" s="13"/>
      <c r="BK2529" s="13"/>
      <c r="BL2529" s="13"/>
      <c r="BM2529" s="13"/>
      <c r="BN2529" s="13"/>
    </row>
    <row r="2530" spans="1:66" x14ac:dyDescent="0.25">
      <c r="A2530" s="10"/>
      <c r="B2530" s="10"/>
      <c r="C2530" s="10"/>
      <c r="D2530" s="18"/>
      <c r="E2530" s="10"/>
      <c r="F2530" s="10"/>
      <c r="G2530" s="10"/>
      <c r="H2530" s="10"/>
      <c r="I2530" s="10"/>
      <c r="J2530" s="10"/>
      <c r="K2530" s="11"/>
      <c r="L2530" s="11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  <c r="AE2530" s="12"/>
      <c r="AF2530" s="12"/>
      <c r="AG2530" s="12"/>
      <c r="AH2530" s="12"/>
      <c r="AI2530" s="12"/>
      <c r="AJ2530" s="12"/>
      <c r="AK2530" s="12"/>
      <c r="AL2530" s="12"/>
      <c r="AM2530" s="12"/>
      <c r="AN2530" s="12"/>
      <c r="AO2530" s="12"/>
      <c r="AP2530" s="12"/>
      <c r="AQ2530" s="12"/>
      <c r="AR2530" s="12"/>
      <c r="AS2530" s="12"/>
      <c r="AT2530" s="12"/>
      <c r="AU2530" s="12"/>
      <c r="AV2530" s="12"/>
      <c r="AW2530" s="12"/>
      <c r="AX2530" s="12"/>
      <c r="AY2530" s="12"/>
      <c r="AZ2530" s="12"/>
      <c r="BA2530" s="12"/>
      <c r="BB2530" s="12"/>
      <c r="BC2530" s="12"/>
      <c r="BD2530" s="12"/>
      <c r="BE2530" s="12"/>
      <c r="BF2530" s="12"/>
      <c r="BG2530" s="12"/>
      <c r="BH2530" s="12"/>
      <c r="BI2530" s="12"/>
      <c r="BJ2530" s="13"/>
      <c r="BK2530" s="13"/>
      <c r="BL2530" s="13"/>
      <c r="BM2530" s="13"/>
      <c r="BN2530" s="13"/>
    </row>
    <row r="2531" spans="1:66" x14ac:dyDescent="0.25">
      <c r="A2531" s="10"/>
      <c r="B2531" s="10"/>
      <c r="C2531" s="10"/>
      <c r="D2531" s="18"/>
      <c r="E2531" s="10"/>
      <c r="F2531" s="10"/>
      <c r="G2531" s="10"/>
      <c r="H2531" s="10"/>
      <c r="I2531" s="10"/>
      <c r="J2531" s="10"/>
      <c r="K2531" s="11"/>
      <c r="L2531" s="11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2"/>
      <c r="AS2531" s="12"/>
      <c r="AT2531" s="12"/>
      <c r="AU2531" s="12"/>
      <c r="AV2531" s="12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12"/>
      <c r="BG2531" s="12"/>
      <c r="BH2531" s="12"/>
      <c r="BI2531" s="12"/>
      <c r="BJ2531" s="13"/>
      <c r="BK2531" s="13"/>
      <c r="BL2531" s="13"/>
      <c r="BM2531" s="13"/>
      <c r="BN2531" s="13"/>
    </row>
    <row r="2532" spans="1:66" x14ac:dyDescent="0.25">
      <c r="A2532" s="10"/>
      <c r="B2532" s="10"/>
      <c r="C2532" s="10"/>
      <c r="D2532" s="18"/>
      <c r="E2532" s="10"/>
      <c r="F2532" s="10"/>
      <c r="G2532" s="10"/>
      <c r="H2532" s="10"/>
      <c r="I2532" s="10"/>
      <c r="J2532" s="10"/>
      <c r="K2532" s="11"/>
      <c r="L2532" s="11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/>
      <c r="AH2532" s="12"/>
      <c r="AI2532" s="12"/>
      <c r="AJ2532" s="12"/>
      <c r="AK2532" s="12"/>
      <c r="AL2532" s="12"/>
      <c r="AM2532" s="12"/>
      <c r="AN2532" s="12"/>
      <c r="AO2532" s="12"/>
      <c r="AP2532" s="12"/>
      <c r="AQ2532" s="12"/>
      <c r="AR2532" s="12"/>
      <c r="AS2532" s="12"/>
      <c r="AT2532" s="12"/>
      <c r="AU2532" s="12"/>
      <c r="AV2532" s="12"/>
      <c r="AW2532" s="12"/>
      <c r="AX2532" s="12"/>
      <c r="AY2532" s="12"/>
      <c r="AZ2532" s="12"/>
      <c r="BA2532" s="12"/>
      <c r="BB2532" s="12"/>
      <c r="BC2532" s="12"/>
      <c r="BD2532" s="12"/>
      <c r="BE2532" s="12"/>
      <c r="BF2532" s="12"/>
      <c r="BG2532" s="12"/>
      <c r="BH2532" s="12"/>
      <c r="BI2532" s="12"/>
      <c r="BJ2532" s="13"/>
      <c r="BK2532" s="13"/>
      <c r="BL2532" s="13"/>
      <c r="BM2532" s="13"/>
      <c r="BN2532" s="13"/>
    </row>
    <row r="2533" spans="1:66" x14ac:dyDescent="0.25">
      <c r="A2533" s="10"/>
      <c r="B2533" s="10"/>
      <c r="C2533" s="10"/>
      <c r="D2533" s="18"/>
      <c r="E2533" s="10"/>
      <c r="F2533" s="10"/>
      <c r="G2533" s="10"/>
      <c r="H2533" s="10"/>
      <c r="I2533" s="10"/>
      <c r="J2533" s="10"/>
      <c r="K2533" s="11"/>
      <c r="L2533" s="11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2"/>
      <c r="AS2533" s="12"/>
      <c r="AT2533" s="12"/>
      <c r="AU2533" s="12"/>
      <c r="AV2533" s="12"/>
      <c r="AW2533" s="12"/>
      <c r="AX2533" s="12"/>
      <c r="AY2533" s="12"/>
      <c r="AZ2533" s="12"/>
      <c r="BA2533" s="12"/>
      <c r="BB2533" s="12"/>
      <c r="BC2533" s="12"/>
      <c r="BD2533" s="12"/>
      <c r="BE2533" s="12"/>
      <c r="BF2533" s="12"/>
      <c r="BG2533" s="12"/>
      <c r="BH2533" s="12"/>
      <c r="BI2533" s="12"/>
      <c r="BJ2533" s="13"/>
      <c r="BK2533" s="13"/>
      <c r="BL2533" s="13"/>
      <c r="BM2533" s="13"/>
      <c r="BN2533" s="13"/>
    </row>
    <row r="2534" spans="1:66" x14ac:dyDescent="0.25">
      <c r="A2534" s="10"/>
      <c r="B2534" s="10"/>
      <c r="C2534" s="10"/>
      <c r="D2534" s="18"/>
      <c r="E2534" s="10"/>
      <c r="F2534" s="10"/>
      <c r="G2534" s="10"/>
      <c r="H2534" s="10"/>
      <c r="I2534" s="10"/>
      <c r="J2534" s="10"/>
      <c r="K2534" s="11"/>
      <c r="L2534" s="11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  <c r="AQ2534" s="12"/>
      <c r="AR2534" s="12"/>
      <c r="AS2534" s="12"/>
      <c r="AT2534" s="12"/>
      <c r="AU2534" s="12"/>
      <c r="AV2534" s="12"/>
      <c r="AW2534" s="12"/>
      <c r="AX2534" s="12"/>
      <c r="AY2534" s="12"/>
      <c r="AZ2534" s="12"/>
      <c r="BA2534" s="12"/>
      <c r="BB2534" s="12"/>
      <c r="BC2534" s="12"/>
      <c r="BD2534" s="12"/>
      <c r="BE2534" s="12"/>
      <c r="BF2534" s="12"/>
      <c r="BG2534" s="12"/>
      <c r="BH2534" s="12"/>
      <c r="BI2534" s="12"/>
      <c r="BJ2534" s="13"/>
      <c r="BK2534" s="13"/>
      <c r="BL2534" s="13"/>
      <c r="BM2534" s="13"/>
      <c r="BN2534" s="13"/>
    </row>
    <row r="2535" spans="1:66" x14ac:dyDescent="0.25">
      <c r="A2535" s="10"/>
      <c r="B2535" s="10"/>
      <c r="C2535" s="10"/>
      <c r="D2535" s="18"/>
      <c r="E2535" s="10"/>
      <c r="F2535" s="10"/>
      <c r="G2535" s="10"/>
      <c r="H2535" s="10"/>
      <c r="I2535" s="10"/>
      <c r="J2535" s="10"/>
      <c r="K2535" s="11"/>
      <c r="L2535" s="11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2"/>
      <c r="AS2535" s="12"/>
      <c r="AT2535" s="12"/>
      <c r="AU2535" s="12"/>
      <c r="AV2535" s="12"/>
      <c r="AW2535" s="12"/>
      <c r="AX2535" s="12"/>
      <c r="AY2535" s="12"/>
      <c r="AZ2535" s="12"/>
      <c r="BA2535" s="12"/>
      <c r="BB2535" s="12"/>
      <c r="BC2535" s="12"/>
      <c r="BD2535" s="12"/>
      <c r="BE2535" s="12"/>
      <c r="BF2535" s="12"/>
      <c r="BG2535" s="12"/>
      <c r="BH2535" s="12"/>
      <c r="BI2535" s="12"/>
      <c r="BJ2535" s="13"/>
      <c r="BK2535" s="13"/>
      <c r="BL2535" s="13"/>
      <c r="BM2535" s="13"/>
      <c r="BN2535" s="13"/>
    </row>
    <row r="2536" spans="1:66" x14ac:dyDescent="0.25">
      <c r="A2536" s="10"/>
      <c r="B2536" s="10"/>
      <c r="C2536" s="10"/>
      <c r="D2536" s="18"/>
      <c r="E2536" s="10"/>
      <c r="F2536" s="10"/>
      <c r="G2536" s="10"/>
      <c r="H2536" s="10"/>
      <c r="I2536" s="10"/>
      <c r="J2536" s="10"/>
      <c r="K2536" s="11"/>
      <c r="L2536" s="11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2"/>
      <c r="AF2536" s="12"/>
      <c r="AG2536" s="12"/>
      <c r="AH2536" s="12"/>
      <c r="AI2536" s="12"/>
      <c r="AJ2536" s="12"/>
      <c r="AK2536" s="12"/>
      <c r="AL2536" s="12"/>
      <c r="AM2536" s="12"/>
      <c r="AN2536" s="12"/>
      <c r="AO2536" s="12"/>
      <c r="AP2536" s="12"/>
      <c r="AQ2536" s="12"/>
      <c r="AR2536" s="12"/>
      <c r="AS2536" s="12"/>
      <c r="AT2536" s="12"/>
      <c r="AU2536" s="12"/>
      <c r="AV2536" s="12"/>
      <c r="AW2536" s="12"/>
      <c r="AX2536" s="12"/>
      <c r="AY2536" s="12"/>
      <c r="AZ2536" s="12"/>
      <c r="BA2536" s="12"/>
      <c r="BB2536" s="12"/>
      <c r="BC2536" s="12"/>
      <c r="BD2536" s="12"/>
      <c r="BE2536" s="12"/>
      <c r="BF2536" s="12"/>
      <c r="BG2536" s="12"/>
      <c r="BH2536" s="12"/>
      <c r="BI2536" s="12"/>
      <c r="BJ2536" s="13"/>
      <c r="BK2536" s="13"/>
      <c r="BL2536" s="13"/>
      <c r="BM2536" s="13"/>
      <c r="BN2536" s="13"/>
    </row>
    <row r="2537" spans="1:66" x14ac:dyDescent="0.25">
      <c r="A2537" s="10"/>
      <c r="B2537" s="10"/>
      <c r="C2537" s="10"/>
      <c r="D2537" s="18"/>
      <c r="E2537" s="10"/>
      <c r="F2537" s="10"/>
      <c r="G2537" s="10"/>
      <c r="H2537" s="10"/>
      <c r="I2537" s="10"/>
      <c r="J2537" s="10"/>
      <c r="K2537" s="11"/>
      <c r="L2537" s="11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2"/>
      <c r="AS2537" s="12"/>
      <c r="AT2537" s="12"/>
      <c r="AU2537" s="12"/>
      <c r="AV2537" s="12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12"/>
      <c r="BG2537" s="12"/>
      <c r="BH2537" s="12"/>
      <c r="BI2537" s="12"/>
      <c r="BJ2537" s="13"/>
      <c r="BK2537" s="13"/>
      <c r="BL2537" s="13"/>
      <c r="BM2537" s="13"/>
      <c r="BN2537" s="13"/>
    </row>
    <row r="2538" spans="1:66" x14ac:dyDescent="0.25">
      <c r="A2538" s="10"/>
      <c r="B2538" s="10"/>
      <c r="C2538" s="10"/>
      <c r="D2538" s="18"/>
      <c r="E2538" s="10"/>
      <c r="F2538" s="10"/>
      <c r="G2538" s="10"/>
      <c r="H2538" s="10"/>
      <c r="I2538" s="10"/>
      <c r="J2538" s="10"/>
      <c r="K2538" s="11"/>
      <c r="L2538" s="11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  <c r="AE2538" s="12"/>
      <c r="AF2538" s="12"/>
      <c r="AG2538" s="12"/>
      <c r="AH2538" s="12"/>
      <c r="AI2538" s="12"/>
      <c r="AJ2538" s="12"/>
      <c r="AK2538" s="12"/>
      <c r="AL2538" s="12"/>
      <c r="AM2538" s="12"/>
      <c r="AN2538" s="12"/>
      <c r="AO2538" s="12"/>
      <c r="AP2538" s="12"/>
      <c r="AQ2538" s="12"/>
      <c r="AR2538" s="12"/>
      <c r="AS2538" s="12"/>
      <c r="AT2538" s="12"/>
      <c r="AU2538" s="12"/>
      <c r="AV2538" s="12"/>
      <c r="AW2538" s="12"/>
      <c r="AX2538" s="12"/>
      <c r="AY2538" s="12"/>
      <c r="AZ2538" s="12"/>
      <c r="BA2538" s="12"/>
      <c r="BB2538" s="12"/>
      <c r="BC2538" s="12"/>
      <c r="BD2538" s="12"/>
      <c r="BE2538" s="12"/>
      <c r="BF2538" s="12"/>
      <c r="BG2538" s="12"/>
      <c r="BH2538" s="12"/>
      <c r="BI2538" s="12"/>
      <c r="BJ2538" s="13"/>
      <c r="BK2538" s="13"/>
      <c r="BL2538" s="13"/>
      <c r="BM2538" s="13"/>
      <c r="BN2538" s="13"/>
    </row>
    <row r="2539" spans="1:66" x14ac:dyDescent="0.25">
      <c r="A2539" s="10"/>
      <c r="B2539" s="10"/>
      <c r="C2539" s="10"/>
      <c r="D2539" s="18"/>
      <c r="E2539" s="10"/>
      <c r="F2539" s="10"/>
      <c r="G2539" s="10"/>
      <c r="H2539" s="10"/>
      <c r="I2539" s="10"/>
      <c r="J2539" s="10"/>
      <c r="K2539" s="11"/>
      <c r="L2539" s="11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2"/>
      <c r="AS2539" s="12"/>
      <c r="AT2539" s="12"/>
      <c r="AU2539" s="12"/>
      <c r="AV2539" s="12"/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12"/>
      <c r="BG2539" s="12"/>
      <c r="BH2539" s="12"/>
      <c r="BI2539" s="12"/>
      <c r="BJ2539" s="13"/>
      <c r="BK2539" s="13"/>
      <c r="BL2539" s="13"/>
      <c r="BM2539" s="13"/>
      <c r="BN2539" s="13"/>
    </row>
    <row r="2540" spans="1:66" x14ac:dyDescent="0.25">
      <c r="A2540" s="10"/>
      <c r="B2540" s="10"/>
      <c r="C2540" s="10"/>
      <c r="D2540" s="18"/>
      <c r="E2540" s="10"/>
      <c r="F2540" s="10"/>
      <c r="G2540" s="10"/>
      <c r="H2540" s="10"/>
      <c r="I2540" s="10"/>
      <c r="J2540" s="10"/>
      <c r="K2540" s="11"/>
      <c r="L2540" s="11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12"/>
      <c r="AG2540" s="12"/>
      <c r="AH2540" s="12"/>
      <c r="AI2540" s="12"/>
      <c r="AJ2540" s="12"/>
      <c r="AK2540" s="12"/>
      <c r="AL2540" s="12"/>
      <c r="AM2540" s="12"/>
      <c r="AN2540" s="12"/>
      <c r="AO2540" s="12"/>
      <c r="AP2540" s="12"/>
      <c r="AQ2540" s="12"/>
      <c r="AR2540" s="12"/>
      <c r="AS2540" s="12"/>
      <c r="AT2540" s="12"/>
      <c r="AU2540" s="12"/>
      <c r="AV2540" s="12"/>
      <c r="AW2540" s="12"/>
      <c r="AX2540" s="12"/>
      <c r="AY2540" s="12"/>
      <c r="AZ2540" s="12"/>
      <c r="BA2540" s="12"/>
      <c r="BB2540" s="12"/>
      <c r="BC2540" s="12"/>
      <c r="BD2540" s="12"/>
      <c r="BE2540" s="12"/>
      <c r="BF2540" s="12"/>
      <c r="BG2540" s="12"/>
      <c r="BH2540" s="12"/>
      <c r="BI2540" s="12"/>
      <c r="BJ2540" s="13"/>
      <c r="BK2540" s="13"/>
      <c r="BL2540" s="13"/>
      <c r="BM2540" s="13"/>
      <c r="BN2540" s="13"/>
    </row>
    <row r="2541" spans="1:66" x14ac:dyDescent="0.25">
      <c r="A2541" s="10"/>
      <c r="B2541" s="10"/>
      <c r="C2541" s="10"/>
      <c r="D2541" s="18"/>
      <c r="E2541" s="10"/>
      <c r="F2541" s="10"/>
      <c r="G2541" s="10"/>
      <c r="H2541" s="10"/>
      <c r="I2541" s="10"/>
      <c r="J2541" s="10"/>
      <c r="K2541" s="11"/>
      <c r="L2541" s="11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2"/>
      <c r="AS2541" s="12"/>
      <c r="AT2541" s="12"/>
      <c r="AU2541" s="12"/>
      <c r="AV2541" s="12"/>
      <c r="AW2541" s="12"/>
      <c r="AX2541" s="12"/>
      <c r="AY2541" s="12"/>
      <c r="AZ2541" s="12"/>
      <c r="BA2541" s="12"/>
      <c r="BB2541" s="12"/>
      <c r="BC2541" s="12"/>
      <c r="BD2541" s="12"/>
      <c r="BE2541" s="12"/>
      <c r="BF2541" s="12"/>
      <c r="BG2541" s="12"/>
      <c r="BH2541" s="12"/>
      <c r="BI2541" s="12"/>
      <c r="BJ2541" s="13"/>
      <c r="BK2541" s="13"/>
      <c r="BL2541" s="13"/>
      <c r="BM2541" s="13"/>
      <c r="BN2541" s="13"/>
    </row>
    <row r="2542" spans="1:66" x14ac:dyDescent="0.25">
      <c r="A2542" s="10"/>
      <c r="B2542" s="10"/>
      <c r="C2542" s="10"/>
      <c r="D2542" s="18"/>
      <c r="E2542" s="10"/>
      <c r="F2542" s="10"/>
      <c r="G2542" s="10"/>
      <c r="H2542" s="10"/>
      <c r="I2542" s="10"/>
      <c r="J2542" s="10"/>
      <c r="K2542" s="11"/>
      <c r="L2542" s="11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2"/>
      <c r="AF2542" s="12"/>
      <c r="AG2542" s="12"/>
      <c r="AH2542" s="12"/>
      <c r="AI2542" s="12"/>
      <c r="AJ2542" s="12"/>
      <c r="AK2542" s="12"/>
      <c r="AL2542" s="12"/>
      <c r="AM2542" s="12"/>
      <c r="AN2542" s="12"/>
      <c r="AO2542" s="12"/>
      <c r="AP2542" s="12"/>
      <c r="AQ2542" s="12"/>
      <c r="AR2542" s="12"/>
      <c r="AS2542" s="12"/>
      <c r="AT2542" s="12"/>
      <c r="AU2542" s="12"/>
      <c r="AV2542" s="12"/>
      <c r="AW2542" s="12"/>
      <c r="AX2542" s="12"/>
      <c r="AY2542" s="12"/>
      <c r="AZ2542" s="12"/>
      <c r="BA2542" s="12"/>
      <c r="BB2542" s="12"/>
      <c r="BC2542" s="12"/>
      <c r="BD2542" s="12"/>
      <c r="BE2542" s="12"/>
      <c r="BF2542" s="12"/>
      <c r="BG2542" s="12"/>
      <c r="BH2542" s="12"/>
      <c r="BI2542" s="12"/>
      <c r="BJ2542" s="13"/>
      <c r="BK2542" s="13"/>
      <c r="BL2542" s="13"/>
      <c r="BM2542" s="13"/>
      <c r="BN2542" s="13"/>
    </row>
    <row r="2543" spans="1:66" x14ac:dyDescent="0.25">
      <c r="A2543" s="10"/>
      <c r="B2543" s="10"/>
      <c r="C2543" s="10"/>
      <c r="D2543" s="18"/>
      <c r="E2543" s="10"/>
      <c r="F2543" s="10"/>
      <c r="G2543" s="10"/>
      <c r="H2543" s="10"/>
      <c r="I2543" s="10"/>
      <c r="J2543" s="10"/>
      <c r="K2543" s="11"/>
      <c r="L2543" s="11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2"/>
      <c r="AS2543" s="12"/>
      <c r="AT2543" s="12"/>
      <c r="AU2543" s="12"/>
      <c r="AV2543" s="12"/>
      <c r="AW2543" s="12"/>
      <c r="AX2543" s="12"/>
      <c r="AY2543" s="12"/>
      <c r="AZ2543" s="12"/>
      <c r="BA2543" s="12"/>
      <c r="BB2543" s="12"/>
      <c r="BC2543" s="12"/>
      <c r="BD2543" s="12"/>
      <c r="BE2543" s="12"/>
      <c r="BF2543" s="12"/>
      <c r="BG2543" s="12"/>
      <c r="BH2543" s="12"/>
      <c r="BI2543" s="12"/>
      <c r="BJ2543" s="13"/>
      <c r="BK2543" s="13"/>
      <c r="BL2543" s="13"/>
      <c r="BM2543" s="13"/>
      <c r="BN2543" s="13"/>
    </row>
    <row r="2544" spans="1:66" x14ac:dyDescent="0.25">
      <c r="A2544" s="10"/>
      <c r="B2544" s="10"/>
      <c r="C2544" s="10"/>
      <c r="D2544" s="18"/>
      <c r="E2544" s="10"/>
      <c r="F2544" s="10"/>
      <c r="G2544" s="10"/>
      <c r="H2544" s="10"/>
      <c r="I2544" s="10"/>
      <c r="J2544" s="10"/>
      <c r="K2544" s="11"/>
      <c r="L2544" s="11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12"/>
      <c r="AF2544" s="12"/>
      <c r="AG2544" s="12"/>
      <c r="AH2544" s="12"/>
      <c r="AI2544" s="12"/>
      <c r="AJ2544" s="12"/>
      <c r="AK2544" s="12"/>
      <c r="AL2544" s="12"/>
      <c r="AM2544" s="12"/>
      <c r="AN2544" s="12"/>
      <c r="AO2544" s="12"/>
      <c r="AP2544" s="12"/>
      <c r="AQ2544" s="12"/>
      <c r="AR2544" s="12"/>
      <c r="AS2544" s="12"/>
      <c r="AT2544" s="12"/>
      <c r="AU2544" s="12"/>
      <c r="AV2544" s="12"/>
      <c r="AW2544" s="12"/>
      <c r="AX2544" s="12"/>
      <c r="AY2544" s="12"/>
      <c r="AZ2544" s="12"/>
      <c r="BA2544" s="12"/>
      <c r="BB2544" s="12"/>
      <c r="BC2544" s="12"/>
      <c r="BD2544" s="12"/>
      <c r="BE2544" s="12"/>
      <c r="BF2544" s="12"/>
      <c r="BG2544" s="12"/>
      <c r="BH2544" s="12"/>
      <c r="BI2544" s="12"/>
      <c r="BJ2544" s="13"/>
      <c r="BK2544" s="13"/>
      <c r="BL2544" s="13"/>
      <c r="BM2544" s="13"/>
      <c r="BN2544" s="13"/>
    </row>
    <row r="2545" spans="1:66" x14ac:dyDescent="0.25">
      <c r="A2545" s="10"/>
      <c r="B2545" s="10"/>
      <c r="C2545" s="10"/>
      <c r="D2545" s="18"/>
      <c r="E2545" s="10"/>
      <c r="F2545" s="10"/>
      <c r="G2545" s="10"/>
      <c r="H2545" s="10"/>
      <c r="I2545" s="10"/>
      <c r="J2545" s="10"/>
      <c r="K2545" s="11"/>
      <c r="L2545" s="11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2"/>
      <c r="AS2545" s="12"/>
      <c r="AT2545" s="12"/>
      <c r="AU2545" s="12"/>
      <c r="AV2545" s="12"/>
      <c r="AW2545" s="12"/>
      <c r="AX2545" s="12"/>
      <c r="AY2545" s="12"/>
      <c r="AZ2545" s="12"/>
      <c r="BA2545" s="12"/>
      <c r="BB2545" s="12"/>
      <c r="BC2545" s="12"/>
      <c r="BD2545" s="12"/>
      <c r="BE2545" s="12"/>
      <c r="BF2545" s="12"/>
      <c r="BG2545" s="12"/>
      <c r="BH2545" s="12"/>
      <c r="BI2545" s="12"/>
      <c r="BJ2545" s="13"/>
      <c r="BK2545" s="13"/>
      <c r="BL2545" s="13"/>
      <c r="BM2545" s="13"/>
      <c r="BN2545" s="13"/>
    </row>
    <row r="2546" spans="1:66" x14ac:dyDescent="0.25">
      <c r="A2546" s="10"/>
      <c r="B2546" s="10"/>
      <c r="C2546" s="10"/>
      <c r="D2546" s="18"/>
      <c r="E2546" s="10"/>
      <c r="F2546" s="10"/>
      <c r="G2546" s="10"/>
      <c r="H2546" s="10"/>
      <c r="I2546" s="10"/>
      <c r="J2546" s="10"/>
      <c r="K2546" s="11"/>
      <c r="L2546" s="11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  <c r="AF2546" s="12"/>
      <c r="AG2546" s="12"/>
      <c r="AH2546" s="12"/>
      <c r="AI2546" s="12"/>
      <c r="AJ2546" s="12"/>
      <c r="AK2546" s="12"/>
      <c r="AL2546" s="12"/>
      <c r="AM2546" s="12"/>
      <c r="AN2546" s="12"/>
      <c r="AO2546" s="12"/>
      <c r="AP2546" s="12"/>
      <c r="AQ2546" s="12"/>
      <c r="AR2546" s="12"/>
      <c r="AS2546" s="12"/>
      <c r="AT2546" s="12"/>
      <c r="AU2546" s="12"/>
      <c r="AV2546" s="12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12"/>
      <c r="BG2546" s="12"/>
      <c r="BH2546" s="12"/>
      <c r="BI2546" s="12"/>
      <c r="BJ2546" s="13"/>
      <c r="BK2546" s="13"/>
      <c r="BL2546" s="13"/>
      <c r="BM2546" s="13"/>
      <c r="BN2546" s="13"/>
    </row>
    <row r="2547" spans="1:66" x14ac:dyDescent="0.25">
      <c r="A2547" s="10"/>
      <c r="B2547" s="10"/>
      <c r="C2547" s="10"/>
      <c r="D2547" s="18"/>
      <c r="E2547" s="10"/>
      <c r="F2547" s="10"/>
      <c r="G2547" s="10"/>
      <c r="H2547" s="10"/>
      <c r="I2547" s="10"/>
      <c r="J2547" s="10"/>
      <c r="K2547" s="11"/>
      <c r="L2547" s="11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2"/>
      <c r="AS2547" s="12"/>
      <c r="AT2547" s="12"/>
      <c r="AU2547" s="12"/>
      <c r="AV2547" s="12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12"/>
      <c r="BG2547" s="12"/>
      <c r="BH2547" s="12"/>
      <c r="BI2547" s="12"/>
      <c r="BJ2547" s="13"/>
      <c r="BK2547" s="13"/>
      <c r="BL2547" s="13"/>
      <c r="BM2547" s="13"/>
      <c r="BN2547" s="13"/>
    </row>
    <row r="2548" spans="1:66" x14ac:dyDescent="0.25">
      <c r="A2548" s="10"/>
      <c r="B2548" s="10"/>
      <c r="C2548" s="10"/>
      <c r="D2548" s="18"/>
      <c r="E2548" s="10"/>
      <c r="F2548" s="10"/>
      <c r="G2548" s="10"/>
      <c r="H2548" s="10"/>
      <c r="I2548" s="10"/>
      <c r="J2548" s="10"/>
      <c r="K2548" s="11"/>
      <c r="L2548" s="11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2"/>
      <c r="AF2548" s="12"/>
      <c r="AG2548" s="12"/>
      <c r="AH2548" s="12"/>
      <c r="AI2548" s="12"/>
      <c r="AJ2548" s="12"/>
      <c r="AK2548" s="12"/>
      <c r="AL2548" s="12"/>
      <c r="AM2548" s="12"/>
      <c r="AN2548" s="12"/>
      <c r="AO2548" s="12"/>
      <c r="AP2548" s="12"/>
      <c r="AQ2548" s="12"/>
      <c r="AR2548" s="12"/>
      <c r="AS2548" s="12"/>
      <c r="AT2548" s="12"/>
      <c r="AU2548" s="12"/>
      <c r="AV2548" s="12"/>
      <c r="AW2548" s="12"/>
      <c r="AX2548" s="12"/>
      <c r="AY2548" s="12"/>
      <c r="AZ2548" s="12"/>
      <c r="BA2548" s="12"/>
      <c r="BB2548" s="12"/>
      <c r="BC2548" s="12"/>
      <c r="BD2548" s="12"/>
      <c r="BE2548" s="12"/>
      <c r="BF2548" s="12"/>
      <c r="BG2548" s="12"/>
      <c r="BH2548" s="12"/>
      <c r="BI2548" s="12"/>
      <c r="BJ2548" s="13"/>
      <c r="BK2548" s="13"/>
      <c r="BL2548" s="13"/>
      <c r="BM2548" s="13"/>
      <c r="BN2548" s="13"/>
    </row>
    <row r="2549" spans="1:66" x14ac:dyDescent="0.25">
      <c r="A2549" s="10"/>
      <c r="B2549" s="10"/>
      <c r="C2549" s="10"/>
      <c r="D2549" s="18"/>
      <c r="E2549" s="10"/>
      <c r="F2549" s="10"/>
      <c r="G2549" s="10"/>
      <c r="H2549" s="10"/>
      <c r="I2549" s="10"/>
      <c r="J2549" s="10"/>
      <c r="K2549" s="11"/>
      <c r="L2549" s="11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2"/>
      <c r="AS2549" s="12"/>
      <c r="AT2549" s="12"/>
      <c r="AU2549" s="12"/>
      <c r="AV2549" s="12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12"/>
      <c r="BG2549" s="12"/>
      <c r="BH2549" s="12"/>
      <c r="BI2549" s="12"/>
      <c r="BJ2549" s="13"/>
      <c r="BK2549" s="13"/>
      <c r="BL2549" s="13"/>
      <c r="BM2549" s="13"/>
      <c r="BN2549" s="13"/>
    </row>
    <row r="2550" spans="1:66" x14ac:dyDescent="0.25">
      <c r="A2550" s="10"/>
      <c r="B2550" s="10"/>
      <c r="C2550" s="10"/>
      <c r="D2550" s="18"/>
      <c r="E2550" s="10"/>
      <c r="F2550" s="10"/>
      <c r="G2550" s="10"/>
      <c r="H2550" s="10"/>
      <c r="I2550" s="10"/>
      <c r="J2550" s="10"/>
      <c r="K2550" s="11"/>
      <c r="L2550" s="11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  <c r="AF2550" s="12"/>
      <c r="AG2550" s="12"/>
      <c r="AH2550" s="12"/>
      <c r="AI2550" s="12"/>
      <c r="AJ2550" s="12"/>
      <c r="AK2550" s="12"/>
      <c r="AL2550" s="12"/>
      <c r="AM2550" s="12"/>
      <c r="AN2550" s="12"/>
      <c r="AO2550" s="12"/>
      <c r="AP2550" s="12"/>
      <c r="AQ2550" s="12"/>
      <c r="AR2550" s="12"/>
      <c r="AS2550" s="12"/>
      <c r="AT2550" s="12"/>
      <c r="AU2550" s="12"/>
      <c r="AV2550" s="12"/>
      <c r="AW2550" s="12"/>
      <c r="AX2550" s="12"/>
      <c r="AY2550" s="12"/>
      <c r="AZ2550" s="12"/>
      <c r="BA2550" s="12"/>
      <c r="BB2550" s="12"/>
      <c r="BC2550" s="12"/>
      <c r="BD2550" s="12"/>
      <c r="BE2550" s="12"/>
      <c r="BF2550" s="12"/>
      <c r="BG2550" s="12"/>
      <c r="BH2550" s="12"/>
      <c r="BI2550" s="12"/>
      <c r="BJ2550" s="13"/>
      <c r="BK2550" s="13"/>
      <c r="BL2550" s="13"/>
      <c r="BM2550" s="13"/>
      <c r="BN2550" s="13"/>
    </row>
    <row r="2551" spans="1:66" x14ac:dyDescent="0.25">
      <c r="A2551" s="10"/>
      <c r="B2551" s="10"/>
      <c r="C2551" s="10"/>
      <c r="D2551" s="18"/>
      <c r="E2551" s="10"/>
      <c r="F2551" s="10"/>
      <c r="G2551" s="10"/>
      <c r="H2551" s="10"/>
      <c r="I2551" s="10"/>
      <c r="J2551" s="10"/>
      <c r="K2551" s="11"/>
      <c r="L2551" s="11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2"/>
      <c r="AS2551" s="12"/>
      <c r="AT2551" s="12"/>
      <c r="AU2551" s="12"/>
      <c r="AV2551" s="12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12"/>
      <c r="BG2551" s="12"/>
      <c r="BH2551" s="12"/>
      <c r="BI2551" s="12"/>
      <c r="BJ2551" s="13"/>
      <c r="BK2551" s="13"/>
      <c r="BL2551" s="13"/>
      <c r="BM2551" s="13"/>
      <c r="BN2551" s="13"/>
    </row>
    <row r="2552" spans="1:66" x14ac:dyDescent="0.25">
      <c r="A2552" s="10"/>
      <c r="B2552" s="10"/>
      <c r="C2552" s="10"/>
      <c r="D2552" s="18"/>
      <c r="E2552" s="10"/>
      <c r="F2552" s="10"/>
      <c r="G2552" s="10"/>
      <c r="H2552" s="10"/>
      <c r="I2552" s="10"/>
      <c r="J2552" s="10"/>
      <c r="K2552" s="11"/>
      <c r="L2552" s="11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2"/>
      <c r="AF2552" s="12"/>
      <c r="AG2552" s="12"/>
      <c r="AH2552" s="12"/>
      <c r="AI2552" s="12"/>
      <c r="AJ2552" s="12"/>
      <c r="AK2552" s="12"/>
      <c r="AL2552" s="12"/>
      <c r="AM2552" s="12"/>
      <c r="AN2552" s="12"/>
      <c r="AO2552" s="12"/>
      <c r="AP2552" s="12"/>
      <c r="AQ2552" s="12"/>
      <c r="AR2552" s="12"/>
      <c r="AS2552" s="12"/>
      <c r="AT2552" s="12"/>
      <c r="AU2552" s="12"/>
      <c r="AV2552" s="12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12"/>
      <c r="BG2552" s="12"/>
      <c r="BH2552" s="12"/>
      <c r="BI2552" s="12"/>
      <c r="BJ2552" s="13"/>
      <c r="BK2552" s="13"/>
      <c r="BL2552" s="13"/>
      <c r="BM2552" s="13"/>
      <c r="BN2552" s="13"/>
    </row>
    <row r="2553" spans="1:66" x14ac:dyDescent="0.25">
      <c r="A2553" s="10"/>
      <c r="B2553" s="10"/>
      <c r="C2553" s="10"/>
      <c r="D2553" s="18"/>
      <c r="E2553" s="10"/>
      <c r="F2553" s="10"/>
      <c r="G2553" s="10"/>
      <c r="H2553" s="10"/>
      <c r="I2553" s="10"/>
      <c r="J2553" s="10"/>
      <c r="K2553" s="11"/>
      <c r="L2553" s="11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2"/>
      <c r="AS2553" s="12"/>
      <c r="AT2553" s="12"/>
      <c r="AU2553" s="12"/>
      <c r="AV2553" s="12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12"/>
      <c r="BG2553" s="12"/>
      <c r="BH2553" s="12"/>
      <c r="BI2553" s="12"/>
      <c r="BJ2553" s="13"/>
      <c r="BK2553" s="13"/>
      <c r="BL2553" s="13"/>
      <c r="BM2553" s="13"/>
      <c r="BN2553" s="13"/>
    </row>
    <row r="2554" spans="1:66" x14ac:dyDescent="0.25">
      <c r="A2554" s="10"/>
      <c r="B2554" s="10"/>
      <c r="C2554" s="10"/>
      <c r="D2554" s="18"/>
      <c r="E2554" s="10"/>
      <c r="F2554" s="10"/>
      <c r="G2554" s="10"/>
      <c r="H2554" s="10"/>
      <c r="I2554" s="10"/>
      <c r="J2554" s="10"/>
      <c r="K2554" s="11"/>
      <c r="L2554" s="11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  <c r="AF2554" s="12"/>
      <c r="AG2554" s="12"/>
      <c r="AH2554" s="12"/>
      <c r="AI2554" s="12"/>
      <c r="AJ2554" s="12"/>
      <c r="AK2554" s="12"/>
      <c r="AL2554" s="12"/>
      <c r="AM2554" s="12"/>
      <c r="AN2554" s="12"/>
      <c r="AO2554" s="12"/>
      <c r="AP2554" s="12"/>
      <c r="AQ2554" s="12"/>
      <c r="AR2554" s="12"/>
      <c r="AS2554" s="12"/>
      <c r="AT2554" s="12"/>
      <c r="AU2554" s="12"/>
      <c r="AV2554" s="12"/>
      <c r="AW2554" s="12"/>
      <c r="AX2554" s="12"/>
      <c r="AY2554" s="12"/>
      <c r="AZ2554" s="12"/>
      <c r="BA2554" s="12"/>
      <c r="BB2554" s="12"/>
      <c r="BC2554" s="12"/>
      <c r="BD2554" s="12"/>
      <c r="BE2554" s="12"/>
      <c r="BF2554" s="12"/>
      <c r="BG2554" s="12"/>
      <c r="BH2554" s="12"/>
      <c r="BI2554" s="12"/>
      <c r="BJ2554" s="13"/>
      <c r="BK2554" s="13"/>
      <c r="BL2554" s="13"/>
      <c r="BM2554" s="13"/>
      <c r="BN2554" s="13"/>
    </row>
    <row r="2555" spans="1:66" x14ac:dyDescent="0.25">
      <c r="A2555" s="10"/>
      <c r="B2555" s="10"/>
      <c r="C2555" s="10"/>
      <c r="D2555" s="18"/>
      <c r="E2555" s="10"/>
      <c r="F2555" s="10"/>
      <c r="G2555" s="10"/>
      <c r="H2555" s="10"/>
      <c r="I2555" s="10"/>
      <c r="J2555" s="10"/>
      <c r="K2555" s="11"/>
      <c r="L2555" s="11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2"/>
      <c r="AS2555" s="12"/>
      <c r="AT2555" s="12"/>
      <c r="AU2555" s="12"/>
      <c r="AV2555" s="12"/>
      <c r="AW2555" s="12"/>
      <c r="AX2555" s="12"/>
      <c r="AY2555" s="12"/>
      <c r="AZ2555" s="12"/>
      <c r="BA2555" s="12"/>
      <c r="BB2555" s="12"/>
      <c r="BC2555" s="12"/>
      <c r="BD2555" s="12"/>
      <c r="BE2555" s="12"/>
      <c r="BF2555" s="12"/>
      <c r="BG2555" s="12"/>
      <c r="BH2555" s="12"/>
      <c r="BI2555" s="12"/>
      <c r="BJ2555" s="13"/>
      <c r="BK2555" s="13"/>
      <c r="BL2555" s="13"/>
      <c r="BM2555" s="13"/>
      <c r="BN2555" s="13"/>
    </row>
    <row r="2556" spans="1:66" x14ac:dyDescent="0.25">
      <c r="A2556" s="10"/>
      <c r="B2556" s="10"/>
      <c r="C2556" s="10"/>
      <c r="D2556" s="18"/>
      <c r="E2556" s="10"/>
      <c r="F2556" s="10"/>
      <c r="G2556" s="10"/>
      <c r="H2556" s="10"/>
      <c r="I2556" s="10"/>
      <c r="J2556" s="10"/>
      <c r="K2556" s="11"/>
      <c r="L2556" s="11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  <c r="AF2556" s="12"/>
      <c r="AG2556" s="12"/>
      <c r="AH2556" s="12"/>
      <c r="AI2556" s="12"/>
      <c r="AJ2556" s="12"/>
      <c r="AK2556" s="12"/>
      <c r="AL2556" s="12"/>
      <c r="AM2556" s="12"/>
      <c r="AN2556" s="12"/>
      <c r="AO2556" s="12"/>
      <c r="AP2556" s="12"/>
      <c r="AQ2556" s="12"/>
      <c r="AR2556" s="12"/>
      <c r="AS2556" s="12"/>
      <c r="AT2556" s="12"/>
      <c r="AU2556" s="12"/>
      <c r="AV2556" s="12"/>
      <c r="AW2556" s="12"/>
      <c r="AX2556" s="12"/>
      <c r="AY2556" s="12"/>
      <c r="AZ2556" s="12"/>
      <c r="BA2556" s="12"/>
      <c r="BB2556" s="12"/>
      <c r="BC2556" s="12"/>
      <c r="BD2556" s="12"/>
      <c r="BE2556" s="12"/>
      <c r="BF2556" s="12"/>
      <c r="BG2556" s="12"/>
      <c r="BH2556" s="12"/>
      <c r="BI2556" s="12"/>
      <c r="BJ2556" s="13"/>
      <c r="BK2556" s="13"/>
      <c r="BL2556" s="13"/>
      <c r="BM2556" s="13"/>
      <c r="BN2556" s="13"/>
    </row>
    <row r="2557" spans="1:66" x14ac:dyDescent="0.25">
      <c r="A2557" s="10"/>
      <c r="B2557" s="10"/>
      <c r="C2557" s="10"/>
      <c r="D2557" s="18"/>
      <c r="E2557" s="10"/>
      <c r="F2557" s="10"/>
      <c r="G2557" s="10"/>
      <c r="H2557" s="10"/>
      <c r="I2557" s="10"/>
      <c r="J2557" s="10"/>
      <c r="K2557" s="11"/>
      <c r="L2557" s="11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2"/>
      <c r="AS2557" s="12"/>
      <c r="AT2557" s="12"/>
      <c r="AU2557" s="12"/>
      <c r="AV2557" s="12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12"/>
      <c r="BG2557" s="12"/>
      <c r="BH2557" s="12"/>
      <c r="BI2557" s="12"/>
      <c r="BJ2557" s="13"/>
      <c r="BK2557" s="13"/>
      <c r="BL2557" s="13"/>
      <c r="BM2557" s="13"/>
      <c r="BN2557" s="13"/>
    </row>
    <row r="2558" spans="1:66" x14ac:dyDescent="0.25">
      <c r="A2558" s="10"/>
      <c r="B2558" s="10"/>
      <c r="C2558" s="10"/>
      <c r="D2558" s="18"/>
      <c r="E2558" s="10"/>
      <c r="F2558" s="10"/>
      <c r="G2558" s="10"/>
      <c r="H2558" s="10"/>
      <c r="I2558" s="10"/>
      <c r="J2558" s="10"/>
      <c r="K2558" s="11"/>
      <c r="L2558" s="11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  <c r="AF2558" s="12"/>
      <c r="AG2558" s="12"/>
      <c r="AH2558" s="12"/>
      <c r="AI2558" s="12"/>
      <c r="AJ2558" s="12"/>
      <c r="AK2558" s="12"/>
      <c r="AL2558" s="12"/>
      <c r="AM2558" s="12"/>
      <c r="AN2558" s="12"/>
      <c r="AO2558" s="12"/>
      <c r="AP2558" s="12"/>
      <c r="AQ2558" s="12"/>
      <c r="AR2558" s="12"/>
      <c r="AS2558" s="12"/>
      <c r="AT2558" s="12"/>
      <c r="AU2558" s="12"/>
      <c r="AV2558" s="12"/>
      <c r="AW2558" s="12"/>
      <c r="AX2558" s="12"/>
      <c r="AY2558" s="12"/>
      <c r="AZ2558" s="12"/>
      <c r="BA2558" s="12"/>
      <c r="BB2558" s="12"/>
      <c r="BC2558" s="12"/>
      <c r="BD2558" s="12"/>
      <c r="BE2558" s="12"/>
      <c r="BF2558" s="12"/>
      <c r="BG2558" s="12"/>
      <c r="BH2558" s="12"/>
      <c r="BI2558" s="12"/>
      <c r="BJ2558" s="13"/>
      <c r="BK2558" s="13"/>
      <c r="BL2558" s="13"/>
      <c r="BM2558" s="13"/>
      <c r="BN2558" s="13"/>
    </row>
    <row r="2559" spans="1:66" x14ac:dyDescent="0.25">
      <c r="A2559" s="10"/>
      <c r="B2559" s="10"/>
      <c r="C2559" s="10"/>
      <c r="D2559" s="18"/>
      <c r="E2559" s="10"/>
      <c r="F2559" s="10"/>
      <c r="G2559" s="10"/>
      <c r="H2559" s="10"/>
      <c r="I2559" s="10"/>
      <c r="J2559" s="10"/>
      <c r="K2559" s="11"/>
      <c r="L2559" s="11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2"/>
      <c r="AS2559" s="12"/>
      <c r="AT2559" s="12"/>
      <c r="AU2559" s="12"/>
      <c r="AV2559" s="12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12"/>
      <c r="BG2559" s="12"/>
      <c r="BH2559" s="12"/>
      <c r="BI2559" s="12"/>
      <c r="BJ2559" s="13"/>
      <c r="BK2559" s="13"/>
      <c r="BL2559" s="13"/>
      <c r="BM2559" s="13"/>
      <c r="BN2559" s="13"/>
    </row>
    <row r="2560" spans="1:66" x14ac:dyDescent="0.25">
      <c r="A2560" s="10"/>
      <c r="B2560" s="10"/>
      <c r="C2560" s="10"/>
      <c r="D2560" s="18"/>
      <c r="E2560" s="10"/>
      <c r="F2560" s="10"/>
      <c r="G2560" s="10"/>
      <c r="H2560" s="10"/>
      <c r="I2560" s="10"/>
      <c r="J2560" s="10"/>
      <c r="K2560" s="11"/>
      <c r="L2560" s="11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2"/>
      <c r="AF2560" s="12"/>
      <c r="AG2560" s="12"/>
      <c r="AH2560" s="12"/>
      <c r="AI2560" s="12"/>
      <c r="AJ2560" s="12"/>
      <c r="AK2560" s="12"/>
      <c r="AL2560" s="12"/>
      <c r="AM2560" s="12"/>
      <c r="AN2560" s="12"/>
      <c r="AO2560" s="12"/>
      <c r="AP2560" s="12"/>
      <c r="AQ2560" s="12"/>
      <c r="AR2560" s="12"/>
      <c r="AS2560" s="12"/>
      <c r="AT2560" s="12"/>
      <c r="AU2560" s="12"/>
      <c r="AV2560" s="12"/>
      <c r="AW2560" s="12"/>
      <c r="AX2560" s="12"/>
      <c r="AY2560" s="12"/>
      <c r="AZ2560" s="12"/>
      <c r="BA2560" s="12"/>
      <c r="BB2560" s="12"/>
      <c r="BC2560" s="12"/>
      <c r="BD2560" s="12"/>
      <c r="BE2560" s="12"/>
      <c r="BF2560" s="12"/>
      <c r="BG2560" s="12"/>
      <c r="BH2560" s="12"/>
      <c r="BI2560" s="12"/>
      <c r="BJ2560" s="13"/>
      <c r="BK2560" s="13"/>
      <c r="BL2560" s="13"/>
      <c r="BM2560" s="13"/>
      <c r="BN2560" s="13"/>
    </row>
    <row r="2561" spans="1:66" x14ac:dyDescent="0.25">
      <c r="A2561" s="10"/>
      <c r="B2561" s="10"/>
      <c r="C2561" s="10"/>
      <c r="D2561" s="18"/>
      <c r="E2561" s="10"/>
      <c r="F2561" s="10"/>
      <c r="G2561" s="10"/>
      <c r="H2561" s="10"/>
      <c r="I2561" s="10"/>
      <c r="J2561" s="10"/>
      <c r="K2561" s="11"/>
      <c r="L2561" s="11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2"/>
      <c r="AS2561" s="12"/>
      <c r="AT2561" s="12"/>
      <c r="AU2561" s="12"/>
      <c r="AV2561" s="12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12"/>
      <c r="BG2561" s="12"/>
      <c r="BH2561" s="12"/>
      <c r="BI2561" s="12"/>
      <c r="BJ2561" s="13"/>
      <c r="BK2561" s="13"/>
      <c r="BL2561" s="13"/>
      <c r="BM2561" s="13"/>
      <c r="BN2561" s="13"/>
    </row>
    <row r="2562" spans="1:66" x14ac:dyDescent="0.25">
      <c r="A2562" s="10"/>
      <c r="B2562" s="10"/>
      <c r="C2562" s="10"/>
      <c r="D2562" s="18"/>
      <c r="E2562" s="10"/>
      <c r="F2562" s="10"/>
      <c r="G2562" s="10"/>
      <c r="H2562" s="10"/>
      <c r="I2562" s="10"/>
      <c r="J2562" s="10"/>
      <c r="K2562" s="11"/>
      <c r="L2562" s="11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/>
      <c r="AJ2562" s="12"/>
      <c r="AK2562" s="12"/>
      <c r="AL2562" s="12"/>
      <c r="AM2562" s="12"/>
      <c r="AN2562" s="12"/>
      <c r="AO2562" s="12"/>
      <c r="AP2562" s="12"/>
      <c r="AQ2562" s="12"/>
      <c r="AR2562" s="12"/>
      <c r="AS2562" s="12"/>
      <c r="AT2562" s="12"/>
      <c r="AU2562" s="12"/>
      <c r="AV2562" s="12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12"/>
      <c r="BG2562" s="12"/>
      <c r="BH2562" s="12"/>
      <c r="BI2562" s="12"/>
      <c r="BJ2562" s="13"/>
      <c r="BK2562" s="13"/>
      <c r="BL2562" s="13"/>
      <c r="BM2562" s="13"/>
      <c r="BN2562" s="13"/>
    </row>
    <row r="2563" spans="1:66" x14ac:dyDescent="0.25">
      <c r="A2563" s="10"/>
      <c r="B2563" s="10"/>
      <c r="C2563" s="10"/>
      <c r="D2563" s="18"/>
      <c r="E2563" s="10"/>
      <c r="F2563" s="10"/>
      <c r="G2563" s="10"/>
      <c r="H2563" s="10"/>
      <c r="I2563" s="10"/>
      <c r="J2563" s="10"/>
      <c r="K2563" s="11"/>
      <c r="L2563" s="11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2"/>
      <c r="AS2563" s="12"/>
      <c r="AT2563" s="12"/>
      <c r="AU2563" s="12"/>
      <c r="AV2563" s="12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12"/>
      <c r="BG2563" s="12"/>
      <c r="BH2563" s="12"/>
      <c r="BI2563" s="12"/>
      <c r="BJ2563" s="13"/>
      <c r="BK2563" s="13"/>
      <c r="BL2563" s="13"/>
      <c r="BM2563" s="13"/>
      <c r="BN2563" s="13"/>
    </row>
    <row r="2564" spans="1:66" x14ac:dyDescent="0.25">
      <c r="A2564" s="10"/>
      <c r="B2564" s="10"/>
      <c r="C2564" s="10"/>
      <c r="D2564" s="18"/>
      <c r="E2564" s="10"/>
      <c r="F2564" s="10"/>
      <c r="G2564" s="10"/>
      <c r="H2564" s="10"/>
      <c r="I2564" s="10"/>
      <c r="J2564" s="10"/>
      <c r="K2564" s="11"/>
      <c r="L2564" s="11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2"/>
      <c r="AF2564" s="12"/>
      <c r="AG2564" s="12"/>
      <c r="AH2564" s="12"/>
      <c r="AI2564" s="12"/>
      <c r="AJ2564" s="12"/>
      <c r="AK2564" s="12"/>
      <c r="AL2564" s="12"/>
      <c r="AM2564" s="12"/>
      <c r="AN2564" s="12"/>
      <c r="AO2564" s="12"/>
      <c r="AP2564" s="12"/>
      <c r="AQ2564" s="12"/>
      <c r="AR2564" s="12"/>
      <c r="AS2564" s="12"/>
      <c r="AT2564" s="12"/>
      <c r="AU2564" s="12"/>
      <c r="AV2564" s="12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12"/>
      <c r="BG2564" s="12"/>
      <c r="BH2564" s="12"/>
      <c r="BI2564" s="12"/>
      <c r="BJ2564" s="13"/>
      <c r="BK2564" s="13"/>
      <c r="BL2564" s="13"/>
      <c r="BM2564" s="13"/>
      <c r="BN2564" s="13"/>
    </row>
    <row r="2565" spans="1:66" x14ac:dyDescent="0.25">
      <c r="A2565" s="10"/>
      <c r="B2565" s="10"/>
      <c r="C2565" s="10"/>
      <c r="D2565" s="18"/>
      <c r="E2565" s="10"/>
      <c r="F2565" s="10"/>
      <c r="G2565" s="10"/>
      <c r="H2565" s="10"/>
      <c r="I2565" s="10"/>
      <c r="J2565" s="10"/>
      <c r="K2565" s="11"/>
      <c r="L2565" s="11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2"/>
      <c r="AS2565" s="12"/>
      <c r="AT2565" s="12"/>
      <c r="AU2565" s="12"/>
      <c r="AV2565" s="12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12"/>
      <c r="BG2565" s="12"/>
      <c r="BH2565" s="12"/>
      <c r="BI2565" s="12"/>
      <c r="BJ2565" s="13"/>
      <c r="BK2565" s="13"/>
      <c r="BL2565" s="13"/>
      <c r="BM2565" s="13"/>
      <c r="BN2565" s="13"/>
    </row>
    <row r="2566" spans="1:66" x14ac:dyDescent="0.25">
      <c r="A2566" s="10"/>
      <c r="B2566" s="10"/>
      <c r="C2566" s="10"/>
      <c r="D2566" s="18"/>
      <c r="E2566" s="10"/>
      <c r="F2566" s="10"/>
      <c r="G2566" s="10"/>
      <c r="H2566" s="10"/>
      <c r="I2566" s="10"/>
      <c r="J2566" s="10"/>
      <c r="K2566" s="11"/>
      <c r="L2566" s="11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12"/>
      <c r="AG2566" s="12"/>
      <c r="AH2566" s="12"/>
      <c r="AI2566" s="12"/>
      <c r="AJ2566" s="12"/>
      <c r="AK2566" s="12"/>
      <c r="AL2566" s="12"/>
      <c r="AM2566" s="12"/>
      <c r="AN2566" s="12"/>
      <c r="AO2566" s="12"/>
      <c r="AP2566" s="12"/>
      <c r="AQ2566" s="12"/>
      <c r="AR2566" s="12"/>
      <c r="AS2566" s="12"/>
      <c r="AT2566" s="12"/>
      <c r="AU2566" s="12"/>
      <c r="AV2566" s="12"/>
      <c r="AW2566" s="12"/>
      <c r="AX2566" s="12"/>
      <c r="AY2566" s="12"/>
      <c r="AZ2566" s="12"/>
      <c r="BA2566" s="12"/>
      <c r="BB2566" s="12"/>
      <c r="BC2566" s="12"/>
      <c r="BD2566" s="12"/>
      <c r="BE2566" s="12"/>
      <c r="BF2566" s="12"/>
      <c r="BG2566" s="12"/>
      <c r="BH2566" s="12"/>
      <c r="BI2566" s="12"/>
      <c r="BJ2566" s="13"/>
      <c r="BK2566" s="13"/>
      <c r="BL2566" s="13"/>
      <c r="BM2566" s="13"/>
      <c r="BN2566" s="13"/>
    </row>
    <row r="2567" spans="1:66" x14ac:dyDescent="0.25">
      <c r="A2567" s="10"/>
      <c r="B2567" s="10"/>
      <c r="C2567" s="10"/>
      <c r="D2567" s="18"/>
      <c r="E2567" s="10"/>
      <c r="F2567" s="10"/>
      <c r="G2567" s="10"/>
      <c r="H2567" s="10"/>
      <c r="I2567" s="10"/>
      <c r="J2567" s="10"/>
      <c r="K2567" s="11"/>
      <c r="L2567" s="11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2"/>
      <c r="AS2567" s="12"/>
      <c r="AT2567" s="12"/>
      <c r="AU2567" s="12"/>
      <c r="AV2567" s="12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12"/>
      <c r="BG2567" s="12"/>
      <c r="BH2567" s="12"/>
      <c r="BI2567" s="12"/>
      <c r="BJ2567" s="13"/>
      <c r="BK2567" s="13"/>
      <c r="BL2567" s="13"/>
      <c r="BM2567" s="13"/>
      <c r="BN2567" s="13"/>
    </row>
    <row r="2568" spans="1:66" x14ac:dyDescent="0.25">
      <c r="A2568" s="10"/>
      <c r="B2568" s="10"/>
      <c r="C2568" s="10"/>
      <c r="D2568" s="18"/>
      <c r="E2568" s="10"/>
      <c r="F2568" s="10"/>
      <c r="G2568" s="10"/>
      <c r="H2568" s="10"/>
      <c r="I2568" s="10"/>
      <c r="J2568" s="10"/>
      <c r="K2568" s="11"/>
      <c r="L2568" s="11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  <c r="AF2568" s="12"/>
      <c r="AG2568" s="12"/>
      <c r="AH2568" s="12"/>
      <c r="AI2568" s="12"/>
      <c r="AJ2568" s="12"/>
      <c r="AK2568" s="12"/>
      <c r="AL2568" s="12"/>
      <c r="AM2568" s="12"/>
      <c r="AN2568" s="12"/>
      <c r="AO2568" s="12"/>
      <c r="AP2568" s="12"/>
      <c r="AQ2568" s="12"/>
      <c r="AR2568" s="12"/>
      <c r="AS2568" s="12"/>
      <c r="AT2568" s="12"/>
      <c r="AU2568" s="12"/>
      <c r="AV2568" s="12"/>
      <c r="AW2568" s="12"/>
      <c r="AX2568" s="12"/>
      <c r="AY2568" s="12"/>
      <c r="AZ2568" s="12"/>
      <c r="BA2568" s="12"/>
      <c r="BB2568" s="12"/>
      <c r="BC2568" s="12"/>
      <c r="BD2568" s="12"/>
      <c r="BE2568" s="12"/>
      <c r="BF2568" s="12"/>
      <c r="BG2568" s="12"/>
      <c r="BH2568" s="12"/>
      <c r="BI2568" s="12"/>
      <c r="BJ2568" s="13"/>
      <c r="BK2568" s="13"/>
      <c r="BL2568" s="13"/>
      <c r="BM2568" s="13"/>
      <c r="BN2568" s="13"/>
    </row>
    <row r="2569" spans="1:66" x14ac:dyDescent="0.25">
      <c r="A2569" s="10"/>
      <c r="B2569" s="10"/>
      <c r="C2569" s="10"/>
      <c r="D2569" s="18"/>
      <c r="E2569" s="10"/>
      <c r="F2569" s="10"/>
      <c r="G2569" s="10"/>
      <c r="H2569" s="10"/>
      <c r="I2569" s="10"/>
      <c r="J2569" s="10"/>
      <c r="K2569" s="11"/>
      <c r="L2569" s="11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2"/>
      <c r="AS2569" s="12"/>
      <c r="AT2569" s="12"/>
      <c r="AU2569" s="12"/>
      <c r="AV2569" s="12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12"/>
      <c r="BG2569" s="12"/>
      <c r="BH2569" s="12"/>
      <c r="BI2569" s="12"/>
      <c r="BJ2569" s="13"/>
      <c r="BK2569" s="13"/>
      <c r="BL2569" s="13"/>
      <c r="BM2569" s="13"/>
      <c r="BN2569" s="13"/>
    </row>
    <row r="2570" spans="1:66" x14ac:dyDescent="0.25">
      <c r="A2570" s="10"/>
      <c r="B2570" s="10"/>
      <c r="C2570" s="10"/>
      <c r="D2570" s="18"/>
      <c r="E2570" s="10"/>
      <c r="F2570" s="10"/>
      <c r="G2570" s="10"/>
      <c r="H2570" s="10"/>
      <c r="I2570" s="10"/>
      <c r="J2570" s="10"/>
      <c r="K2570" s="11"/>
      <c r="L2570" s="11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  <c r="AF2570" s="12"/>
      <c r="AG2570" s="12"/>
      <c r="AH2570" s="12"/>
      <c r="AI2570" s="12"/>
      <c r="AJ2570" s="12"/>
      <c r="AK2570" s="12"/>
      <c r="AL2570" s="12"/>
      <c r="AM2570" s="12"/>
      <c r="AN2570" s="12"/>
      <c r="AO2570" s="12"/>
      <c r="AP2570" s="12"/>
      <c r="AQ2570" s="12"/>
      <c r="AR2570" s="12"/>
      <c r="AS2570" s="12"/>
      <c r="AT2570" s="12"/>
      <c r="AU2570" s="12"/>
      <c r="AV2570" s="12"/>
      <c r="AW2570" s="12"/>
      <c r="AX2570" s="12"/>
      <c r="AY2570" s="12"/>
      <c r="AZ2570" s="12"/>
      <c r="BA2570" s="12"/>
      <c r="BB2570" s="12"/>
      <c r="BC2570" s="12"/>
      <c r="BD2570" s="12"/>
      <c r="BE2570" s="12"/>
      <c r="BF2570" s="12"/>
      <c r="BG2570" s="12"/>
      <c r="BH2570" s="12"/>
      <c r="BI2570" s="12"/>
      <c r="BJ2570" s="13"/>
      <c r="BK2570" s="13"/>
      <c r="BL2570" s="13"/>
      <c r="BM2570" s="13"/>
      <c r="BN2570" s="13"/>
    </row>
    <row r="2571" spans="1:66" x14ac:dyDescent="0.25">
      <c r="A2571" s="10"/>
      <c r="B2571" s="10"/>
      <c r="C2571" s="10"/>
      <c r="D2571" s="18"/>
      <c r="E2571" s="10"/>
      <c r="F2571" s="10"/>
      <c r="G2571" s="10"/>
      <c r="H2571" s="10"/>
      <c r="I2571" s="10"/>
      <c r="J2571" s="10"/>
      <c r="K2571" s="11"/>
      <c r="L2571" s="11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2"/>
      <c r="AS2571" s="12"/>
      <c r="AT2571" s="12"/>
      <c r="AU2571" s="12"/>
      <c r="AV2571" s="12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12"/>
      <c r="BG2571" s="12"/>
      <c r="BH2571" s="12"/>
      <c r="BI2571" s="12"/>
      <c r="BJ2571" s="13"/>
      <c r="BK2571" s="13"/>
      <c r="BL2571" s="13"/>
      <c r="BM2571" s="13"/>
      <c r="BN2571" s="13"/>
    </row>
    <row r="2572" spans="1:66" x14ac:dyDescent="0.25">
      <c r="A2572" s="10"/>
      <c r="B2572" s="10"/>
      <c r="C2572" s="10"/>
      <c r="D2572" s="18"/>
      <c r="E2572" s="10"/>
      <c r="F2572" s="10"/>
      <c r="G2572" s="10"/>
      <c r="H2572" s="10"/>
      <c r="I2572" s="10"/>
      <c r="J2572" s="10"/>
      <c r="K2572" s="11"/>
      <c r="L2572" s="11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  <c r="AF2572" s="12"/>
      <c r="AG2572" s="12"/>
      <c r="AH2572" s="12"/>
      <c r="AI2572" s="12"/>
      <c r="AJ2572" s="12"/>
      <c r="AK2572" s="12"/>
      <c r="AL2572" s="12"/>
      <c r="AM2572" s="12"/>
      <c r="AN2572" s="12"/>
      <c r="AO2572" s="12"/>
      <c r="AP2572" s="12"/>
      <c r="AQ2572" s="12"/>
      <c r="AR2572" s="12"/>
      <c r="AS2572" s="12"/>
      <c r="AT2572" s="12"/>
      <c r="AU2572" s="12"/>
      <c r="AV2572" s="12"/>
      <c r="AW2572" s="12"/>
      <c r="AX2572" s="12"/>
      <c r="AY2572" s="12"/>
      <c r="AZ2572" s="12"/>
      <c r="BA2572" s="12"/>
      <c r="BB2572" s="12"/>
      <c r="BC2572" s="12"/>
      <c r="BD2572" s="12"/>
      <c r="BE2572" s="12"/>
      <c r="BF2572" s="12"/>
      <c r="BG2572" s="12"/>
      <c r="BH2572" s="12"/>
      <c r="BI2572" s="12"/>
      <c r="BJ2572" s="13"/>
      <c r="BK2572" s="13"/>
      <c r="BL2572" s="13"/>
      <c r="BM2572" s="13"/>
      <c r="BN2572" s="13"/>
    </row>
    <row r="2573" spans="1:66" x14ac:dyDescent="0.25">
      <c r="A2573" s="10"/>
      <c r="B2573" s="10"/>
      <c r="C2573" s="10"/>
      <c r="D2573" s="18"/>
      <c r="E2573" s="10"/>
      <c r="F2573" s="10"/>
      <c r="G2573" s="10"/>
      <c r="H2573" s="10"/>
      <c r="I2573" s="10"/>
      <c r="J2573" s="10"/>
      <c r="K2573" s="11"/>
      <c r="L2573" s="11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2"/>
      <c r="AS2573" s="12"/>
      <c r="AT2573" s="12"/>
      <c r="AU2573" s="12"/>
      <c r="AV2573" s="12"/>
      <c r="AW2573" s="12"/>
      <c r="AX2573" s="12"/>
      <c r="AY2573" s="12"/>
      <c r="AZ2573" s="12"/>
      <c r="BA2573" s="12"/>
      <c r="BB2573" s="12"/>
      <c r="BC2573" s="12"/>
      <c r="BD2573" s="12"/>
      <c r="BE2573" s="12"/>
      <c r="BF2573" s="12"/>
      <c r="BG2573" s="12"/>
      <c r="BH2573" s="12"/>
      <c r="BI2573" s="12"/>
      <c r="BJ2573" s="13"/>
      <c r="BK2573" s="13"/>
      <c r="BL2573" s="13"/>
      <c r="BM2573" s="13"/>
      <c r="BN2573" s="13"/>
    </row>
    <row r="2574" spans="1:66" x14ac:dyDescent="0.25">
      <c r="A2574" s="10"/>
      <c r="B2574" s="10"/>
      <c r="C2574" s="10"/>
      <c r="D2574" s="18"/>
      <c r="E2574" s="10"/>
      <c r="F2574" s="10"/>
      <c r="G2574" s="10"/>
      <c r="H2574" s="10"/>
      <c r="I2574" s="10"/>
      <c r="J2574" s="10"/>
      <c r="K2574" s="11"/>
      <c r="L2574" s="11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  <c r="AF2574" s="12"/>
      <c r="AG2574" s="12"/>
      <c r="AH2574" s="12"/>
      <c r="AI2574" s="12"/>
      <c r="AJ2574" s="12"/>
      <c r="AK2574" s="12"/>
      <c r="AL2574" s="12"/>
      <c r="AM2574" s="12"/>
      <c r="AN2574" s="12"/>
      <c r="AO2574" s="12"/>
      <c r="AP2574" s="12"/>
      <c r="AQ2574" s="12"/>
      <c r="AR2574" s="12"/>
      <c r="AS2574" s="12"/>
      <c r="AT2574" s="12"/>
      <c r="AU2574" s="12"/>
      <c r="AV2574" s="12"/>
      <c r="AW2574" s="12"/>
      <c r="AX2574" s="12"/>
      <c r="AY2574" s="12"/>
      <c r="AZ2574" s="12"/>
      <c r="BA2574" s="12"/>
      <c r="BB2574" s="12"/>
      <c r="BC2574" s="12"/>
      <c r="BD2574" s="12"/>
      <c r="BE2574" s="12"/>
      <c r="BF2574" s="12"/>
      <c r="BG2574" s="12"/>
      <c r="BH2574" s="12"/>
      <c r="BI2574" s="12"/>
      <c r="BJ2574" s="13"/>
      <c r="BK2574" s="13"/>
      <c r="BL2574" s="13"/>
      <c r="BM2574" s="13"/>
      <c r="BN2574" s="13"/>
    </row>
    <row r="2575" spans="1:66" x14ac:dyDescent="0.25">
      <c r="A2575" s="10"/>
      <c r="B2575" s="10"/>
      <c r="C2575" s="10"/>
      <c r="D2575" s="18"/>
      <c r="E2575" s="10"/>
      <c r="F2575" s="10"/>
      <c r="G2575" s="10"/>
      <c r="H2575" s="10"/>
      <c r="I2575" s="10"/>
      <c r="J2575" s="10"/>
      <c r="K2575" s="11"/>
      <c r="L2575" s="11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2"/>
      <c r="AS2575" s="12"/>
      <c r="AT2575" s="12"/>
      <c r="AU2575" s="12"/>
      <c r="AV2575" s="12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12"/>
      <c r="BG2575" s="12"/>
      <c r="BH2575" s="12"/>
      <c r="BI2575" s="12"/>
      <c r="BJ2575" s="13"/>
      <c r="BK2575" s="13"/>
      <c r="BL2575" s="13"/>
      <c r="BM2575" s="13"/>
      <c r="BN2575" s="13"/>
    </row>
    <row r="2576" spans="1:66" x14ac:dyDescent="0.25">
      <c r="A2576" s="10"/>
      <c r="B2576" s="10"/>
      <c r="C2576" s="10"/>
      <c r="D2576" s="18"/>
      <c r="E2576" s="10"/>
      <c r="F2576" s="10"/>
      <c r="G2576" s="10"/>
      <c r="H2576" s="10"/>
      <c r="I2576" s="10"/>
      <c r="J2576" s="10"/>
      <c r="K2576" s="11"/>
      <c r="L2576" s="11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2"/>
      <c r="AF2576" s="12"/>
      <c r="AG2576" s="12"/>
      <c r="AH2576" s="12"/>
      <c r="AI2576" s="12"/>
      <c r="AJ2576" s="12"/>
      <c r="AK2576" s="12"/>
      <c r="AL2576" s="12"/>
      <c r="AM2576" s="12"/>
      <c r="AN2576" s="12"/>
      <c r="AO2576" s="12"/>
      <c r="AP2576" s="12"/>
      <c r="AQ2576" s="12"/>
      <c r="AR2576" s="12"/>
      <c r="AS2576" s="12"/>
      <c r="AT2576" s="12"/>
      <c r="AU2576" s="12"/>
      <c r="AV2576" s="12"/>
      <c r="AW2576" s="12"/>
      <c r="AX2576" s="12"/>
      <c r="AY2576" s="12"/>
      <c r="AZ2576" s="12"/>
      <c r="BA2576" s="12"/>
      <c r="BB2576" s="12"/>
      <c r="BC2576" s="12"/>
      <c r="BD2576" s="12"/>
      <c r="BE2576" s="12"/>
      <c r="BF2576" s="12"/>
      <c r="BG2576" s="12"/>
      <c r="BH2576" s="12"/>
      <c r="BI2576" s="12"/>
      <c r="BJ2576" s="13"/>
      <c r="BK2576" s="13"/>
      <c r="BL2576" s="13"/>
      <c r="BM2576" s="13"/>
      <c r="BN2576" s="13"/>
    </row>
    <row r="2577" spans="1:66" x14ac:dyDescent="0.25">
      <c r="A2577" s="10"/>
      <c r="B2577" s="10"/>
      <c r="C2577" s="10"/>
      <c r="D2577" s="18"/>
      <c r="E2577" s="10"/>
      <c r="F2577" s="10"/>
      <c r="G2577" s="10"/>
      <c r="H2577" s="10"/>
      <c r="I2577" s="10"/>
      <c r="J2577" s="10"/>
      <c r="K2577" s="11"/>
      <c r="L2577" s="11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2"/>
      <c r="AS2577" s="12"/>
      <c r="AT2577" s="12"/>
      <c r="AU2577" s="12"/>
      <c r="AV2577" s="12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12"/>
      <c r="BG2577" s="12"/>
      <c r="BH2577" s="12"/>
      <c r="BI2577" s="12"/>
      <c r="BJ2577" s="13"/>
      <c r="BK2577" s="13"/>
      <c r="BL2577" s="13"/>
      <c r="BM2577" s="13"/>
      <c r="BN2577" s="13"/>
    </row>
    <row r="2578" spans="1:66" x14ac:dyDescent="0.25">
      <c r="A2578" s="10"/>
      <c r="B2578" s="10"/>
      <c r="C2578" s="10"/>
      <c r="D2578" s="18"/>
      <c r="E2578" s="10"/>
      <c r="F2578" s="10"/>
      <c r="G2578" s="10"/>
      <c r="H2578" s="10"/>
      <c r="I2578" s="10"/>
      <c r="J2578" s="10"/>
      <c r="K2578" s="11"/>
      <c r="L2578" s="11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  <c r="AF2578" s="12"/>
      <c r="AG2578" s="12"/>
      <c r="AH2578" s="12"/>
      <c r="AI2578" s="12"/>
      <c r="AJ2578" s="12"/>
      <c r="AK2578" s="12"/>
      <c r="AL2578" s="12"/>
      <c r="AM2578" s="12"/>
      <c r="AN2578" s="12"/>
      <c r="AO2578" s="12"/>
      <c r="AP2578" s="12"/>
      <c r="AQ2578" s="12"/>
      <c r="AR2578" s="12"/>
      <c r="AS2578" s="12"/>
      <c r="AT2578" s="12"/>
      <c r="AU2578" s="12"/>
      <c r="AV2578" s="12"/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12"/>
      <c r="BG2578" s="12"/>
      <c r="BH2578" s="12"/>
      <c r="BI2578" s="12"/>
      <c r="BJ2578" s="13"/>
      <c r="BK2578" s="13"/>
      <c r="BL2578" s="13"/>
      <c r="BM2578" s="13"/>
      <c r="BN2578" s="13"/>
    </row>
    <row r="2579" spans="1:66" x14ac:dyDescent="0.25">
      <c r="A2579" s="10"/>
      <c r="B2579" s="10"/>
      <c r="C2579" s="10"/>
      <c r="D2579" s="18"/>
      <c r="E2579" s="10"/>
      <c r="F2579" s="10"/>
      <c r="G2579" s="10"/>
      <c r="H2579" s="10"/>
      <c r="I2579" s="10"/>
      <c r="J2579" s="10"/>
      <c r="K2579" s="11"/>
      <c r="L2579" s="11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2"/>
      <c r="AS2579" s="12"/>
      <c r="AT2579" s="12"/>
      <c r="AU2579" s="12"/>
      <c r="AV2579" s="12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12"/>
      <c r="BG2579" s="12"/>
      <c r="BH2579" s="12"/>
      <c r="BI2579" s="12"/>
      <c r="BJ2579" s="13"/>
      <c r="BK2579" s="13"/>
      <c r="BL2579" s="13"/>
      <c r="BM2579" s="13"/>
      <c r="BN2579" s="13"/>
    </row>
    <row r="2580" spans="1:66" x14ac:dyDescent="0.25">
      <c r="A2580" s="10"/>
      <c r="B2580" s="10"/>
      <c r="C2580" s="10"/>
      <c r="D2580" s="18"/>
      <c r="E2580" s="10"/>
      <c r="F2580" s="10"/>
      <c r="G2580" s="10"/>
      <c r="H2580" s="10"/>
      <c r="I2580" s="10"/>
      <c r="J2580" s="10"/>
      <c r="K2580" s="11"/>
      <c r="L2580" s="11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  <c r="AF2580" s="12"/>
      <c r="AG2580" s="12"/>
      <c r="AH2580" s="12"/>
      <c r="AI2580" s="12"/>
      <c r="AJ2580" s="12"/>
      <c r="AK2580" s="12"/>
      <c r="AL2580" s="12"/>
      <c r="AM2580" s="12"/>
      <c r="AN2580" s="12"/>
      <c r="AO2580" s="12"/>
      <c r="AP2580" s="12"/>
      <c r="AQ2580" s="12"/>
      <c r="AR2580" s="12"/>
      <c r="AS2580" s="12"/>
      <c r="AT2580" s="12"/>
      <c r="AU2580" s="12"/>
      <c r="AV2580" s="12"/>
      <c r="AW2580" s="12"/>
      <c r="AX2580" s="12"/>
      <c r="AY2580" s="12"/>
      <c r="AZ2580" s="12"/>
      <c r="BA2580" s="12"/>
      <c r="BB2580" s="12"/>
      <c r="BC2580" s="12"/>
      <c r="BD2580" s="12"/>
      <c r="BE2580" s="12"/>
      <c r="BF2580" s="12"/>
      <c r="BG2580" s="12"/>
      <c r="BH2580" s="12"/>
      <c r="BI2580" s="12"/>
      <c r="BJ2580" s="13"/>
      <c r="BK2580" s="13"/>
      <c r="BL2580" s="13"/>
      <c r="BM2580" s="13"/>
      <c r="BN2580" s="13"/>
    </row>
    <row r="2581" spans="1:66" x14ac:dyDescent="0.25">
      <c r="A2581" s="10"/>
      <c r="B2581" s="10"/>
      <c r="C2581" s="10"/>
      <c r="D2581" s="18"/>
      <c r="E2581" s="10"/>
      <c r="F2581" s="10"/>
      <c r="G2581" s="10"/>
      <c r="H2581" s="10"/>
      <c r="I2581" s="10"/>
      <c r="J2581" s="10"/>
      <c r="K2581" s="11"/>
      <c r="L2581" s="11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2"/>
      <c r="AS2581" s="12"/>
      <c r="AT2581" s="12"/>
      <c r="AU2581" s="12"/>
      <c r="AV2581" s="12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12"/>
      <c r="BG2581" s="12"/>
      <c r="BH2581" s="12"/>
      <c r="BI2581" s="12"/>
      <c r="BJ2581" s="13"/>
      <c r="BK2581" s="13"/>
      <c r="BL2581" s="13"/>
      <c r="BM2581" s="13"/>
      <c r="BN2581" s="13"/>
    </row>
    <row r="2582" spans="1:66" x14ac:dyDescent="0.25">
      <c r="A2582" s="10"/>
      <c r="B2582" s="10"/>
      <c r="C2582" s="10"/>
      <c r="D2582" s="18"/>
      <c r="E2582" s="10"/>
      <c r="F2582" s="10"/>
      <c r="G2582" s="10"/>
      <c r="H2582" s="10"/>
      <c r="I2582" s="10"/>
      <c r="J2582" s="10"/>
      <c r="K2582" s="11"/>
      <c r="L2582" s="11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  <c r="AF2582" s="12"/>
      <c r="AG2582" s="12"/>
      <c r="AH2582" s="12"/>
      <c r="AI2582" s="12"/>
      <c r="AJ2582" s="12"/>
      <c r="AK2582" s="12"/>
      <c r="AL2582" s="12"/>
      <c r="AM2582" s="12"/>
      <c r="AN2582" s="12"/>
      <c r="AO2582" s="12"/>
      <c r="AP2582" s="12"/>
      <c r="AQ2582" s="12"/>
      <c r="AR2582" s="12"/>
      <c r="AS2582" s="12"/>
      <c r="AT2582" s="12"/>
      <c r="AU2582" s="12"/>
      <c r="AV2582" s="12"/>
      <c r="AW2582" s="12"/>
      <c r="AX2582" s="12"/>
      <c r="AY2582" s="12"/>
      <c r="AZ2582" s="12"/>
      <c r="BA2582" s="12"/>
      <c r="BB2582" s="12"/>
      <c r="BC2582" s="12"/>
      <c r="BD2582" s="12"/>
      <c r="BE2582" s="12"/>
      <c r="BF2582" s="12"/>
      <c r="BG2582" s="12"/>
      <c r="BH2582" s="12"/>
      <c r="BI2582" s="12"/>
      <c r="BJ2582" s="13"/>
      <c r="BK2582" s="13"/>
      <c r="BL2582" s="13"/>
      <c r="BM2582" s="13"/>
      <c r="BN2582" s="13"/>
    </row>
    <row r="2583" spans="1:66" x14ac:dyDescent="0.25">
      <c r="A2583" s="10"/>
      <c r="B2583" s="10"/>
      <c r="C2583" s="10"/>
      <c r="D2583" s="18"/>
      <c r="E2583" s="10"/>
      <c r="F2583" s="10"/>
      <c r="G2583" s="10"/>
      <c r="H2583" s="10"/>
      <c r="I2583" s="10"/>
      <c r="J2583" s="10"/>
      <c r="K2583" s="11"/>
      <c r="L2583" s="11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2"/>
      <c r="AS2583" s="12"/>
      <c r="AT2583" s="12"/>
      <c r="AU2583" s="12"/>
      <c r="AV2583" s="12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12"/>
      <c r="BG2583" s="12"/>
      <c r="BH2583" s="12"/>
      <c r="BI2583" s="12"/>
      <c r="BJ2583" s="13"/>
      <c r="BK2583" s="13"/>
      <c r="BL2583" s="13"/>
      <c r="BM2583" s="13"/>
      <c r="BN2583" s="13"/>
    </row>
    <row r="2584" spans="1:66" x14ac:dyDescent="0.25">
      <c r="A2584" s="10"/>
      <c r="B2584" s="10"/>
      <c r="C2584" s="10"/>
      <c r="D2584" s="18"/>
      <c r="E2584" s="10"/>
      <c r="F2584" s="10"/>
      <c r="G2584" s="10"/>
      <c r="H2584" s="10"/>
      <c r="I2584" s="10"/>
      <c r="J2584" s="10"/>
      <c r="K2584" s="11"/>
      <c r="L2584" s="11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12"/>
      <c r="AG2584" s="12"/>
      <c r="AH2584" s="12"/>
      <c r="AI2584" s="12"/>
      <c r="AJ2584" s="12"/>
      <c r="AK2584" s="12"/>
      <c r="AL2584" s="12"/>
      <c r="AM2584" s="12"/>
      <c r="AN2584" s="12"/>
      <c r="AO2584" s="12"/>
      <c r="AP2584" s="12"/>
      <c r="AQ2584" s="12"/>
      <c r="AR2584" s="12"/>
      <c r="AS2584" s="12"/>
      <c r="AT2584" s="12"/>
      <c r="AU2584" s="12"/>
      <c r="AV2584" s="12"/>
      <c r="AW2584" s="12"/>
      <c r="AX2584" s="12"/>
      <c r="AY2584" s="12"/>
      <c r="AZ2584" s="12"/>
      <c r="BA2584" s="12"/>
      <c r="BB2584" s="12"/>
      <c r="BC2584" s="12"/>
      <c r="BD2584" s="12"/>
      <c r="BE2584" s="12"/>
      <c r="BF2584" s="12"/>
      <c r="BG2584" s="12"/>
      <c r="BH2584" s="12"/>
      <c r="BI2584" s="12"/>
      <c r="BJ2584" s="13"/>
      <c r="BK2584" s="13"/>
      <c r="BL2584" s="13"/>
      <c r="BM2584" s="13"/>
      <c r="BN2584" s="13"/>
    </row>
    <row r="2585" spans="1:66" x14ac:dyDescent="0.25">
      <c r="A2585" s="10"/>
      <c r="B2585" s="10"/>
      <c r="C2585" s="10"/>
      <c r="D2585" s="18"/>
      <c r="E2585" s="10"/>
      <c r="F2585" s="10"/>
      <c r="G2585" s="10"/>
      <c r="H2585" s="10"/>
      <c r="I2585" s="10"/>
      <c r="J2585" s="10"/>
      <c r="K2585" s="11"/>
      <c r="L2585" s="11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2"/>
      <c r="AS2585" s="12"/>
      <c r="AT2585" s="12"/>
      <c r="AU2585" s="12"/>
      <c r="AV2585" s="12"/>
      <c r="AW2585" s="12"/>
      <c r="AX2585" s="12"/>
      <c r="AY2585" s="12"/>
      <c r="AZ2585" s="12"/>
      <c r="BA2585" s="12"/>
      <c r="BB2585" s="12"/>
      <c r="BC2585" s="12"/>
      <c r="BD2585" s="12"/>
      <c r="BE2585" s="12"/>
      <c r="BF2585" s="12"/>
      <c r="BG2585" s="12"/>
      <c r="BH2585" s="12"/>
      <c r="BI2585" s="12"/>
      <c r="BJ2585" s="13"/>
      <c r="BK2585" s="13"/>
      <c r="BL2585" s="13"/>
      <c r="BM2585" s="13"/>
      <c r="BN2585" s="13"/>
    </row>
    <row r="2586" spans="1:66" x14ac:dyDescent="0.25">
      <c r="A2586" s="10"/>
      <c r="B2586" s="10"/>
      <c r="C2586" s="10"/>
      <c r="D2586" s="18"/>
      <c r="E2586" s="10"/>
      <c r="F2586" s="10"/>
      <c r="G2586" s="10"/>
      <c r="H2586" s="10"/>
      <c r="I2586" s="10"/>
      <c r="J2586" s="10"/>
      <c r="K2586" s="11"/>
      <c r="L2586" s="11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  <c r="AF2586" s="12"/>
      <c r="AG2586" s="12"/>
      <c r="AH2586" s="12"/>
      <c r="AI2586" s="12"/>
      <c r="AJ2586" s="12"/>
      <c r="AK2586" s="12"/>
      <c r="AL2586" s="12"/>
      <c r="AM2586" s="12"/>
      <c r="AN2586" s="12"/>
      <c r="AO2586" s="12"/>
      <c r="AP2586" s="12"/>
      <c r="AQ2586" s="12"/>
      <c r="AR2586" s="12"/>
      <c r="AS2586" s="12"/>
      <c r="AT2586" s="12"/>
      <c r="AU2586" s="12"/>
      <c r="AV2586" s="12"/>
      <c r="AW2586" s="12"/>
      <c r="AX2586" s="12"/>
      <c r="AY2586" s="12"/>
      <c r="AZ2586" s="12"/>
      <c r="BA2586" s="12"/>
      <c r="BB2586" s="12"/>
      <c r="BC2586" s="12"/>
      <c r="BD2586" s="12"/>
      <c r="BE2586" s="12"/>
      <c r="BF2586" s="12"/>
      <c r="BG2586" s="12"/>
      <c r="BH2586" s="12"/>
      <c r="BI2586" s="12"/>
      <c r="BJ2586" s="13"/>
      <c r="BK2586" s="13"/>
      <c r="BL2586" s="13"/>
      <c r="BM2586" s="13"/>
      <c r="BN2586" s="13"/>
    </row>
    <row r="2587" spans="1:66" x14ac:dyDescent="0.25">
      <c r="A2587" s="10"/>
      <c r="B2587" s="10"/>
      <c r="C2587" s="10"/>
      <c r="D2587" s="18"/>
      <c r="E2587" s="10"/>
      <c r="F2587" s="10"/>
      <c r="G2587" s="10"/>
      <c r="H2587" s="10"/>
      <c r="I2587" s="10"/>
      <c r="J2587" s="10"/>
      <c r="K2587" s="11"/>
      <c r="L2587" s="11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2"/>
      <c r="AS2587" s="12"/>
      <c r="AT2587" s="12"/>
      <c r="AU2587" s="12"/>
      <c r="AV2587" s="12"/>
      <c r="AW2587" s="12"/>
      <c r="AX2587" s="12"/>
      <c r="AY2587" s="12"/>
      <c r="AZ2587" s="12"/>
      <c r="BA2587" s="12"/>
      <c r="BB2587" s="12"/>
      <c r="BC2587" s="12"/>
      <c r="BD2587" s="12"/>
      <c r="BE2587" s="12"/>
      <c r="BF2587" s="12"/>
      <c r="BG2587" s="12"/>
      <c r="BH2587" s="12"/>
      <c r="BI2587" s="12"/>
      <c r="BJ2587" s="13"/>
      <c r="BK2587" s="13"/>
      <c r="BL2587" s="13"/>
      <c r="BM2587" s="13"/>
      <c r="BN2587" s="13"/>
    </row>
    <row r="2588" spans="1:66" x14ac:dyDescent="0.25">
      <c r="A2588" s="10"/>
      <c r="B2588" s="10"/>
      <c r="C2588" s="10"/>
      <c r="D2588" s="18"/>
      <c r="E2588" s="10"/>
      <c r="F2588" s="10"/>
      <c r="G2588" s="10"/>
      <c r="H2588" s="10"/>
      <c r="I2588" s="10"/>
      <c r="J2588" s="10"/>
      <c r="K2588" s="11"/>
      <c r="L2588" s="11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  <c r="AF2588" s="12"/>
      <c r="AG2588" s="12"/>
      <c r="AH2588" s="12"/>
      <c r="AI2588" s="12"/>
      <c r="AJ2588" s="12"/>
      <c r="AK2588" s="12"/>
      <c r="AL2588" s="12"/>
      <c r="AM2588" s="12"/>
      <c r="AN2588" s="12"/>
      <c r="AO2588" s="12"/>
      <c r="AP2588" s="12"/>
      <c r="AQ2588" s="12"/>
      <c r="AR2588" s="12"/>
      <c r="AS2588" s="12"/>
      <c r="AT2588" s="12"/>
      <c r="AU2588" s="12"/>
      <c r="AV2588" s="12"/>
      <c r="AW2588" s="12"/>
      <c r="AX2588" s="12"/>
      <c r="AY2588" s="12"/>
      <c r="AZ2588" s="12"/>
      <c r="BA2588" s="12"/>
      <c r="BB2588" s="12"/>
      <c r="BC2588" s="12"/>
      <c r="BD2588" s="12"/>
      <c r="BE2588" s="12"/>
      <c r="BF2588" s="12"/>
      <c r="BG2588" s="12"/>
      <c r="BH2588" s="12"/>
      <c r="BI2588" s="12"/>
      <c r="BJ2588" s="13"/>
      <c r="BK2588" s="13"/>
      <c r="BL2588" s="13"/>
      <c r="BM2588" s="13"/>
      <c r="BN2588" s="13"/>
    </row>
    <row r="2589" spans="1:66" x14ac:dyDescent="0.25">
      <c r="A2589" s="10"/>
      <c r="B2589" s="10"/>
      <c r="C2589" s="10"/>
      <c r="D2589" s="18"/>
      <c r="E2589" s="10"/>
      <c r="F2589" s="10"/>
      <c r="G2589" s="10"/>
      <c r="H2589" s="10"/>
      <c r="I2589" s="10"/>
      <c r="J2589" s="10"/>
      <c r="K2589" s="11"/>
      <c r="L2589" s="11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2"/>
      <c r="AS2589" s="12"/>
      <c r="AT2589" s="12"/>
      <c r="AU2589" s="12"/>
      <c r="AV2589" s="12"/>
      <c r="AW2589" s="12"/>
      <c r="AX2589" s="12"/>
      <c r="AY2589" s="12"/>
      <c r="AZ2589" s="12"/>
      <c r="BA2589" s="12"/>
      <c r="BB2589" s="12"/>
      <c r="BC2589" s="12"/>
      <c r="BD2589" s="12"/>
      <c r="BE2589" s="12"/>
      <c r="BF2589" s="12"/>
      <c r="BG2589" s="12"/>
      <c r="BH2589" s="12"/>
      <c r="BI2589" s="12"/>
      <c r="BJ2589" s="13"/>
      <c r="BK2589" s="13"/>
      <c r="BL2589" s="13"/>
      <c r="BM2589" s="13"/>
      <c r="BN2589" s="13"/>
    </row>
    <row r="2590" spans="1:66" x14ac:dyDescent="0.25">
      <c r="A2590" s="10"/>
      <c r="B2590" s="10"/>
      <c r="C2590" s="10"/>
      <c r="D2590" s="18"/>
      <c r="E2590" s="10"/>
      <c r="F2590" s="10"/>
      <c r="G2590" s="10"/>
      <c r="H2590" s="10"/>
      <c r="I2590" s="10"/>
      <c r="J2590" s="10"/>
      <c r="K2590" s="11"/>
      <c r="L2590" s="11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  <c r="AF2590" s="12"/>
      <c r="AG2590" s="12"/>
      <c r="AH2590" s="12"/>
      <c r="AI2590" s="12"/>
      <c r="AJ2590" s="12"/>
      <c r="AK2590" s="12"/>
      <c r="AL2590" s="12"/>
      <c r="AM2590" s="12"/>
      <c r="AN2590" s="12"/>
      <c r="AO2590" s="12"/>
      <c r="AP2590" s="12"/>
      <c r="AQ2590" s="12"/>
      <c r="AR2590" s="12"/>
      <c r="AS2590" s="12"/>
      <c r="AT2590" s="12"/>
      <c r="AU2590" s="12"/>
      <c r="AV2590" s="12"/>
      <c r="AW2590" s="12"/>
      <c r="AX2590" s="12"/>
      <c r="AY2590" s="12"/>
      <c r="AZ2590" s="12"/>
      <c r="BA2590" s="12"/>
      <c r="BB2590" s="12"/>
      <c r="BC2590" s="12"/>
      <c r="BD2590" s="12"/>
      <c r="BE2590" s="12"/>
      <c r="BF2590" s="12"/>
      <c r="BG2590" s="12"/>
      <c r="BH2590" s="12"/>
      <c r="BI2590" s="12"/>
      <c r="BJ2590" s="13"/>
      <c r="BK2590" s="13"/>
      <c r="BL2590" s="13"/>
      <c r="BM2590" s="13"/>
      <c r="BN2590" s="13"/>
    </row>
    <row r="2591" spans="1:66" x14ac:dyDescent="0.25">
      <c r="A2591" s="10"/>
      <c r="B2591" s="10"/>
      <c r="C2591" s="10"/>
      <c r="D2591" s="18"/>
      <c r="E2591" s="10"/>
      <c r="F2591" s="10"/>
      <c r="G2591" s="10"/>
      <c r="H2591" s="10"/>
      <c r="I2591" s="10"/>
      <c r="J2591" s="10"/>
      <c r="K2591" s="11"/>
      <c r="L2591" s="11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2"/>
      <c r="AS2591" s="12"/>
      <c r="AT2591" s="12"/>
      <c r="AU2591" s="12"/>
      <c r="AV2591" s="12"/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12"/>
      <c r="BG2591" s="12"/>
      <c r="BH2591" s="12"/>
      <c r="BI2591" s="12"/>
      <c r="BJ2591" s="13"/>
      <c r="BK2591" s="13"/>
      <c r="BL2591" s="13"/>
      <c r="BM2591" s="13"/>
      <c r="BN2591" s="13"/>
    </row>
    <row r="2592" spans="1:66" x14ac:dyDescent="0.25">
      <c r="A2592" s="10"/>
      <c r="B2592" s="10"/>
      <c r="C2592" s="10"/>
      <c r="D2592" s="18"/>
      <c r="E2592" s="10"/>
      <c r="F2592" s="10"/>
      <c r="G2592" s="10"/>
      <c r="H2592" s="10"/>
      <c r="I2592" s="10"/>
      <c r="J2592" s="10"/>
      <c r="K2592" s="11"/>
      <c r="L2592" s="11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12"/>
      <c r="AF2592" s="12"/>
      <c r="AG2592" s="12"/>
      <c r="AH2592" s="12"/>
      <c r="AI2592" s="12"/>
      <c r="AJ2592" s="12"/>
      <c r="AK2592" s="12"/>
      <c r="AL2592" s="12"/>
      <c r="AM2592" s="12"/>
      <c r="AN2592" s="12"/>
      <c r="AO2592" s="12"/>
      <c r="AP2592" s="12"/>
      <c r="AQ2592" s="12"/>
      <c r="AR2592" s="12"/>
      <c r="AS2592" s="12"/>
      <c r="AT2592" s="12"/>
      <c r="AU2592" s="12"/>
      <c r="AV2592" s="12"/>
      <c r="AW2592" s="12"/>
      <c r="AX2592" s="12"/>
      <c r="AY2592" s="12"/>
      <c r="AZ2592" s="12"/>
      <c r="BA2592" s="12"/>
      <c r="BB2592" s="12"/>
      <c r="BC2592" s="12"/>
      <c r="BD2592" s="12"/>
      <c r="BE2592" s="12"/>
      <c r="BF2592" s="12"/>
      <c r="BG2592" s="12"/>
      <c r="BH2592" s="12"/>
      <c r="BI2592" s="12"/>
      <c r="BJ2592" s="13"/>
      <c r="BK2592" s="13"/>
      <c r="BL2592" s="13"/>
      <c r="BM2592" s="13"/>
      <c r="BN2592" s="13"/>
    </row>
    <row r="2593" spans="1:66" x14ac:dyDescent="0.25">
      <c r="A2593" s="10"/>
      <c r="B2593" s="10"/>
      <c r="C2593" s="10"/>
      <c r="D2593" s="18"/>
      <c r="E2593" s="10"/>
      <c r="F2593" s="10"/>
      <c r="G2593" s="10"/>
      <c r="H2593" s="10"/>
      <c r="I2593" s="10"/>
      <c r="J2593" s="10"/>
      <c r="K2593" s="11"/>
      <c r="L2593" s="11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2"/>
      <c r="AS2593" s="12"/>
      <c r="AT2593" s="12"/>
      <c r="AU2593" s="12"/>
      <c r="AV2593" s="12"/>
      <c r="AW2593" s="12"/>
      <c r="AX2593" s="12"/>
      <c r="AY2593" s="12"/>
      <c r="AZ2593" s="12"/>
      <c r="BA2593" s="12"/>
      <c r="BB2593" s="12"/>
      <c r="BC2593" s="12"/>
      <c r="BD2593" s="12"/>
      <c r="BE2593" s="12"/>
      <c r="BF2593" s="12"/>
      <c r="BG2593" s="12"/>
      <c r="BH2593" s="12"/>
      <c r="BI2593" s="12"/>
      <c r="BJ2593" s="13"/>
      <c r="BK2593" s="13"/>
      <c r="BL2593" s="13"/>
      <c r="BM2593" s="13"/>
      <c r="BN2593" s="13"/>
    </row>
    <row r="2594" spans="1:66" x14ac:dyDescent="0.25">
      <c r="A2594" s="10"/>
      <c r="B2594" s="10"/>
      <c r="C2594" s="10"/>
      <c r="D2594" s="18"/>
      <c r="E2594" s="10"/>
      <c r="F2594" s="10"/>
      <c r="G2594" s="10"/>
      <c r="H2594" s="10"/>
      <c r="I2594" s="10"/>
      <c r="J2594" s="10"/>
      <c r="K2594" s="11"/>
      <c r="L2594" s="11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  <c r="AF2594" s="12"/>
      <c r="AG2594" s="12"/>
      <c r="AH2594" s="12"/>
      <c r="AI2594" s="12"/>
      <c r="AJ2594" s="12"/>
      <c r="AK2594" s="12"/>
      <c r="AL2594" s="12"/>
      <c r="AM2594" s="12"/>
      <c r="AN2594" s="12"/>
      <c r="AO2594" s="12"/>
      <c r="AP2594" s="12"/>
      <c r="AQ2594" s="12"/>
      <c r="AR2594" s="12"/>
      <c r="AS2594" s="12"/>
      <c r="AT2594" s="12"/>
      <c r="AU2594" s="12"/>
      <c r="AV2594" s="12"/>
      <c r="AW2594" s="12"/>
      <c r="AX2594" s="12"/>
      <c r="AY2594" s="12"/>
      <c r="AZ2594" s="12"/>
      <c r="BA2594" s="12"/>
      <c r="BB2594" s="12"/>
      <c r="BC2594" s="12"/>
      <c r="BD2594" s="12"/>
      <c r="BE2594" s="12"/>
      <c r="BF2594" s="12"/>
      <c r="BG2594" s="12"/>
      <c r="BH2594" s="12"/>
      <c r="BI2594" s="12"/>
      <c r="BJ2594" s="13"/>
      <c r="BK2594" s="13"/>
      <c r="BL2594" s="13"/>
      <c r="BM2594" s="13"/>
      <c r="BN2594" s="13"/>
    </row>
    <row r="2595" spans="1:66" x14ac:dyDescent="0.25">
      <c r="A2595" s="10"/>
      <c r="B2595" s="10"/>
      <c r="C2595" s="10"/>
      <c r="D2595" s="18"/>
      <c r="E2595" s="10"/>
      <c r="F2595" s="10"/>
      <c r="G2595" s="10"/>
      <c r="H2595" s="10"/>
      <c r="I2595" s="10"/>
      <c r="J2595" s="10"/>
      <c r="K2595" s="11"/>
      <c r="L2595" s="11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2"/>
      <c r="AS2595" s="12"/>
      <c r="AT2595" s="12"/>
      <c r="AU2595" s="12"/>
      <c r="AV2595" s="12"/>
      <c r="AW2595" s="12"/>
      <c r="AX2595" s="12"/>
      <c r="AY2595" s="12"/>
      <c r="AZ2595" s="12"/>
      <c r="BA2595" s="12"/>
      <c r="BB2595" s="12"/>
      <c r="BC2595" s="12"/>
      <c r="BD2595" s="12"/>
      <c r="BE2595" s="12"/>
      <c r="BF2595" s="12"/>
      <c r="BG2595" s="12"/>
      <c r="BH2595" s="12"/>
      <c r="BI2595" s="12"/>
      <c r="BJ2595" s="13"/>
      <c r="BK2595" s="13"/>
      <c r="BL2595" s="13"/>
      <c r="BM2595" s="13"/>
      <c r="BN2595" s="13"/>
    </row>
    <row r="2596" spans="1:66" x14ac:dyDescent="0.25">
      <c r="A2596" s="10"/>
      <c r="B2596" s="10"/>
      <c r="C2596" s="10"/>
      <c r="D2596" s="18"/>
      <c r="E2596" s="10"/>
      <c r="F2596" s="10"/>
      <c r="G2596" s="10"/>
      <c r="H2596" s="10"/>
      <c r="I2596" s="10"/>
      <c r="J2596" s="10"/>
      <c r="K2596" s="11"/>
      <c r="L2596" s="11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  <c r="AE2596" s="12"/>
      <c r="AF2596" s="12"/>
      <c r="AG2596" s="12"/>
      <c r="AH2596" s="12"/>
      <c r="AI2596" s="12"/>
      <c r="AJ2596" s="12"/>
      <c r="AK2596" s="12"/>
      <c r="AL2596" s="12"/>
      <c r="AM2596" s="12"/>
      <c r="AN2596" s="12"/>
      <c r="AO2596" s="12"/>
      <c r="AP2596" s="12"/>
      <c r="AQ2596" s="12"/>
      <c r="AR2596" s="12"/>
      <c r="AS2596" s="12"/>
      <c r="AT2596" s="12"/>
      <c r="AU2596" s="12"/>
      <c r="AV2596" s="12"/>
      <c r="AW2596" s="12"/>
      <c r="AX2596" s="12"/>
      <c r="AY2596" s="12"/>
      <c r="AZ2596" s="12"/>
      <c r="BA2596" s="12"/>
      <c r="BB2596" s="12"/>
      <c r="BC2596" s="12"/>
      <c r="BD2596" s="12"/>
      <c r="BE2596" s="12"/>
      <c r="BF2596" s="12"/>
      <c r="BG2596" s="12"/>
      <c r="BH2596" s="12"/>
      <c r="BI2596" s="12"/>
      <c r="BJ2596" s="13"/>
      <c r="BK2596" s="13"/>
      <c r="BL2596" s="13"/>
      <c r="BM2596" s="13"/>
      <c r="BN2596" s="13"/>
    </row>
    <row r="2597" spans="1:66" x14ac:dyDescent="0.25">
      <c r="A2597" s="10"/>
      <c r="B2597" s="10"/>
      <c r="C2597" s="10"/>
      <c r="D2597" s="18"/>
      <c r="E2597" s="10"/>
      <c r="F2597" s="10"/>
      <c r="G2597" s="10"/>
      <c r="H2597" s="10"/>
      <c r="I2597" s="10"/>
      <c r="J2597" s="10"/>
      <c r="K2597" s="11"/>
      <c r="L2597" s="11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2"/>
      <c r="AS2597" s="12"/>
      <c r="AT2597" s="12"/>
      <c r="AU2597" s="12"/>
      <c r="AV2597" s="12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12"/>
      <c r="BG2597" s="12"/>
      <c r="BH2597" s="12"/>
      <c r="BI2597" s="12"/>
      <c r="BJ2597" s="13"/>
      <c r="BK2597" s="13"/>
      <c r="BL2597" s="13"/>
      <c r="BM2597" s="13"/>
      <c r="BN2597" s="13"/>
    </row>
    <row r="2598" spans="1:66" x14ac:dyDescent="0.25">
      <c r="A2598" s="10"/>
      <c r="B2598" s="10"/>
      <c r="C2598" s="10"/>
      <c r="D2598" s="18"/>
      <c r="E2598" s="10"/>
      <c r="F2598" s="10"/>
      <c r="G2598" s="10"/>
      <c r="H2598" s="10"/>
      <c r="I2598" s="10"/>
      <c r="J2598" s="10"/>
      <c r="K2598" s="11"/>
      <c r="L2598" s="11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12"/>
      <c r="AF2598" s="12"/>
      <c r="AG2598" s="12"/>
      <c r="AH2598" s="12"/>
      <c r="AI2598" s="12"/>
      <c r="AJ2598" s="12"/>
      <c r="AK2598" s="12"/>
      <c r="AL2598" s="12"/>
      <c r="AM2598" s="12"/>
      <c r="AN2598" s="12"/>
      <c r="AO2598" s="12"/>
      <c r="AP2598" s="12"/>
      <c r="AQ2598" s="12"/>
      <c r="AR2598" s="12"/>
      <c r="AS2598" s="12"/>
      <c r="AT2598" s="12"/>
      <c r="AU2598" s="12"/>
      <c r="AV2598" s="12"/>
      <c r="AW2598" s="12"/>
      <c r="AX2598" s="12"/>
      <c r="AY2598" s="12"/>
      <c r="AZ2598" s="12"/>
      <c r="BA2598" s="12"/>
      <c r="BB2598" s="12"/>
      <c r="BC2598" s="12"/>
      <c r="BD2598" s="12"/>
      <c r="BE2598" s="12"/>
      <c r="BF2598" s="12"/>
      <c r="BG2598" s="12"/>
      <c r="BH2598" s="12"/>
      <c r="BI2598" s="12"/>
      <c r="BJ2598" s="13"/>
      <c r="BK2598" s="13"/>
      <c r="BL2598" s="13"/>
      <c r="BM2598" s="13"/>
      <c r="BN2598" s="13"/>
    </row>
    <row r="2599" spans="1:66" x14ac:dyDescent="0.25">
      <c r="A2599" s="10"/>
      <c r="B2599" s="10"/>
      <c r="C2599" s="10"/>
      <c r="D2599" s="18"/>
      <c r="E2599" s="10"/>
      <c r="F2599" s="10"/>
      <c r="G2599" s="10"/>
      <c r="H2599" s="10"/>
      <c r="I2599" s="10"/>
      <c r="J2599" s="10"/>
      <c r="K2599" s="11"/>
      <c r="L2599" s="11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2"/>
      <c r="AS2599" s="12"/>
      <c r="AT2599" s="12"/>
      <c r="AU2599" s="12"/>
      <c r="AV2599" s="12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12"/>
      <c r="BG2599" s="12"/>
      <c r="BH2599" s="12"/>
      <c r="BI2599" s="12"/>
      <c r="BJ2599" s="13"/>
      <c r="BK2599" s="13"/>
      <c r="BL2599" s="13"/>
      <c r="BM2599" s="13"/>
      <c r="BN2599" s="13"/>
    </row>
    <row r="2600" spans="1:66" x14ac:dyDescent="0.25">
      <c r="A2600" s="10"/>
      <c r="B2600" s="10"/>
      <c r="C2600" s="10"/>
      <c r="D2600" s="18"/>
      <c r="E2600" s="10"/>
      <c r="F2600" s="10"/>
      <c r="G2600" s="10"/>
      <c r="H2600" s="10"/>
      <c r="I2600" s="10"/>
      <c r="J2600" s="10"/>
      <c r="K2600" s="11"/>
      <c r="L2600" s="11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  <c r="AE2600" s="12"/>
      <c r="AF2600" s="12"/>
      <c r="AG2600" s="12"/>
      <c r="AH2600" s="12"/>
      <c r="AI2600" s="12"/>
      <c r="AJ2600" s="12"/>
      <c r="AK2600" s="12"/>
      <c r="AL2600" s="12"/>
      <c r="AM2600" s="12"/>
      <c r="AN2600" s="12"/>
      <c r="AO2600" s="12"/>
      <c r="AP2600" s="12"/>
      <c r="AQ2600" s="12"/>
      <c r="AR2600" s="12"/>
      <c r="AS2600" s="12"/>
      <c r="AT2600" s="12"/>
      <c r="AU2600" s="12"/>
      <c r="AV2600" s="12"/>
      <c r="AW2600" s="12"/>
      <c r="AX2600" s="12"/>
      <c r="AY2600" s="12"/>
      <c r="AZ2600" s="12"/>
      <c r="BA2600" s="12"/>
      <c r="BB2600" s="12"/>
      <c r="BC2600" s="12"/>
      <c r="BD2600" s="12"/>
      <c r="BE2600" s="12"/>
      <c r="BF2600" s="12"/>
      <c r="BG2600" s="12"/>
      <c r="BH2600" s="12"/>
      <c r="BI2600" s="12"/>
      <c r="BJ2600" s="13"/>
      <c r="BK2600" s="13"/>
      <c r="BL2600" s="13"/>
      <c r="BM2600" s="13"/>
      <c r="BN2600" s="13"/>
    </row>
    <row r="2601" spans="1:66" x14ac:dyDescent="0.25">
      <c r="A2601" s="10"/>
      <c r="B2601" s="10"/>
      <c r="C2601" s="10"/>
      <c r="D2601" s="18"/>
      <c r="E2601" s="10"/>
      <c r="F2601" s="10"/>
      <c r="G2601" s="10"/>
      <c r="H2601" s="10"/>
      <c r="I2601" s="10"/>
      <c r="J2601" s="10"/>
      <c r="K2601" s="11"/>
      <c r="L2601" s="11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2"/>
      <c r="AS2601" s="12"/>
      <c r="AT2601" s="12"/>
      <c r="AU2601" s="12"/>
      <c r="AV2601" s="12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12"/>
      <c r="BG2601" s="12"/>
      <c r="BH2601" s="12"/>
      <c r="BI2601" s="12"/>
      <c r="BJ2601" s="13"/>
      <c r="BK2601" s="13"/>
      <c r="BL2601" s="13"/>
      <c r="BM2601" s="13"/>
      <c r="BN2601" s="13"/>
    </row>
    <row r="2602" spans="1:66" x14ac:dyDescent="0.25">
      <c r="A2602" s="10"/>
      <c r="B2602" s="10"/>
      <c r="C2602" s="10"/>
      <c r="D2602" s="18"/>
      <c r="E2602" s="10"/>
      <c r="F2602" s="10"/>
      <c r="G2602" s="10"/>
      <c r="H2602" s="10"/>
      <c r="I2602" s="10"/>
      <c r="J2602" s="10"/>
      <c r="K2602" s="11"/>
      <c r="L2602" s="11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2"/>
      <c r="AF2602" s="12"/>
      <c r="AG2602" s="12"/>
      <c r="AH2602" s="12"/>
      <c r="AI2602" s="12"/>
      <c r="AJ2602" s="12"/>
      <c r="AK2602" s="12"/>
      <c r="AL2602" s="12"/>
      <c r="AM2602" s="12"/>
      <c r="AN2602" s="12"/>
      <c r="AO2602" s="12"/>
      <c r="AP2602" s="12"/>
      <c r="AQ2602" s="12"/>
      <c r="AR2602" s="12"/>
      <c r="AS2602" s="12"/>
      <c r="AT2602" s="12"/>
      <c r="AU2602" s="12"/>
      <c r="AV2602" s="12"/>
      <c r="AW2602" s="12"/>
      <c r="AX2602" s="12"/>
      <c r="AY2602" s="12"/>
      <c r="AZ2602" s="12"/>
      <c r="BA2602" s="12"/>
      <c r="BB2602" s="12"/>
      <c r="BC2602" s="12"/>
      <c r="BD2602" s="12"/>
      <c r="BE2602" s="12"/>
      <c r="BF2602" s="12"/>
      <c r="BG2602" s="12"/>
      <c r="BH2602" s="12"/>
      <c r="BI2602" s="12"/>
      <c r="BJ2602" s="13"/>
      <c r="BK2602" s="13"/>
      <c r="BL2602" s="13"/>
      <c r="BM2602" s="13"/>
      <c r="BN2602" s="13"/>
    </row>
    <row r="2603" spans="1:66" x14ac:dyDescent="0.25">
      <c r="A2603" s="10"/>
      <c r="B2603" s="10"/>
      <c r="C2603" s="10"/>
      <c r="D2603" s="18"/>
      <c r="E2603" s="10"/>
      <c r="F2603" s="10"/>
      <c r="G2603" s="10"/>
      <c r="H2603" s="10"/>
      <c r="I2603" s="10"/>
      <c r="J2603" s="10"/>
      <c r="K2603" s="11"/>
      <c r="L2603" s="11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2"/>
      <c r="AS2603" s="12"/>
      <c r="AT2603" s="12"/>
      <c r="AU2603" s="12"/>
      <c r="AV2603" s="12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12"/>
      <c r="BG2603" s="12"/>
      <c r="BH2603" s="12"/>
      <c r="BI2603" s="12"/>
      <c r="BJ2603" s="13"/>
      <c r="BK2603" s="13"/>
      <c r="BL2603" s="13"/>
      <c r="BM2603" s="13"/>
      <c r="BN2603" s="13"/>
    </row>
    <row r="2604" spans="1:66" x14ac:dyDescent="0.25">
      <c r="A2604" s="10"/>
      <c r="B2604" s="10"/>
      <c r="C2604" s="10"/>
      <c r="D2604" s="18"/>
      <c r="E2604" s="10"/>
      <c r="F2604" s="10"/>
      <c r="G2604" s="10"/>
      <c r="H2604" s="10"/>
      <c r="I2604" s="10"/>
      <c r="J2604" s="10"/>
      <c r="K2604" s="11"/>
      <c r="L2604" s="11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2"/>
      <c r="AF2604" s="12"/>
      <c r="AG2604" s="12"/>
      <c r="AH2604" s="12"/>
      <c r="AI2604" s="12"/>
      <c r="AJ2604" s="12"/>
      <c r="AK2604" s="12"/>
      <c r="AL2604" s="12"/>
      <c r="AM2604" s="12"/>
      <c r="AN2604" s="12"/>
      <c r="AO2604" s="12"/>
      <c r="AP2604" s="12"/>
      <c r="AQ2604" s="12"/>
      <c r="AR2604" s="12"/>
      <c r="AS2604" s="12"/>
      <c r="AT2604" s="12"/>
      <c r="AU2604" s="12"/>
      <c r="AV2604" s="12"/>
      <c r="AW2604" s="12"/>
      <c r="AX2604" s="12"/>
      <c r="AY2604" s="12"/>
      <c r="AZ2604" s="12"/>
      <c r="BA2604" s="12"/>
      <c r="BB2604" s="12"/>
      <c r="BC2604" s="12"/>
      <c r="BD2604" s="12"/>
      <c r="BE2604" s="12"/>
      <c r="BF2604" s="12"/>
      <c r="BG2604" s="12"/>
      <c r="BH2604" s="12"/>
      <c r="BI2604" s="12"/>
      <c r="BJ2604" s="13"/>
      <c r="BK2604" s="13"/>
      <c r="BL2604" s="13"/>
      <c r="BM2604" s="13"/>
      <c r="BN2604" s="13"/>
    </row>
    <row r="2605" spans="1:66" x14ac:dyDescent="0.25">
      <c r="A2605" s="10"/>
      <c r="B2605" s="10"/>
      <c r="C2605" s="10"/>
      <c r="D2605" s="18"/>
      <c r="E2605" s="10"/>
      <c r="F2605" s="10"/>
      <c r="G2605" s="10"/>
      <c r="H2605" s="10"/>
      <c r="I2605" s="10"/>
      <c r="J2605" s="10"/>
      <c r="K2605" s="11"/>
      <c r="L2605" s="11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2"/>
      <c r="AS2605" s="12"/>
      <c r="AT2605" s="12"/>
      <c r="AU2605" s="12"/>
      <c r="AV2605" s="12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12"/>
      <c r="BG2605" s="12"/>
      <c r="BH2605" s="12"/>
      <c r="BI2605" s="12"/>
      <c r="BJ2605" s="13"/>
      <c r="BK2605" s="13"/>
      <c r="BL2605" s="13"/>
      <c r="BM2605" s="13"/>
      <c r="BN2605" s="13"/>
    </row>
    <row r="2606" spans="1:66" x14ac:dyDescent="0.25">
      <c r="A2606" s="10"/>
      <c r="B2606" s="10"/>
      <c r="C2606" s="10"/>
      <c r="D2606" s="18"/>
      <c r="E2606" s="10"/>
      <c r="F2606" s="10"/>
      <c r="G2606" s="10"/>
      <c r="H2606" s="10"/>
      <c r="I2606" s="10"/>
      <c r="J2606" s="10"/>
      <c r="K2606" s="11"/>
      <c r="L2606" s="11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  <c r="AE2606" s="12"/>
      <c r="AF2606" s="12"/>
      <c r="AG2606" s="12"/>
      <c r="AH2606" s="12"/>
      <c r="AI2606" s="12"/>
      <c r="AJ2606" s="12"/>
      <c r="AK2606" s="12"/>
      <c r="AL2606" s="12"/>
      <c r="AM2606" s="12"/>
      <c r="AN2606" s="12"/>
      <c r="AO2606" s="12"/>
      <c r="AP2606" s="12"/>
      <c r="AQ2606" s="12"/>
      <c r="AR2606" s="12"/>
      <c r="AS2606" s="12"/>
      <c r="AT2606" s="12"/>
      <c r="AU2606" s="12"/>
      <c r="AV2606" s="12"/>
      <c r="AW2606" s="12"/>
      <c r="AX2606" s="12"/>
      <c r="AY2606" s="12"/>
      <c r="AZ2606" s="12"/>
      <c r="BA2606" s="12"/>
      <c r="BB2606" s="12"/>
      <c r="BC2606" s="12"/>
      <c r="BD2606" s="12"/>
      <c r="BE2606" s="12"/>
      <c r="BF2606" s="12"/>
      <c r="BG2606" s="12"/>
      <c r="BH2606" s="12"/>
      <c r="BI2606" s="12"/>
      <c r="BJ2606" s="13"/>
      <c r="BK2606" s="13"/>
      <c r="BL2606" s="13"/>
      <c r="BM2606" s="13"/>
      <c r="BN2606" s="13"/>
    </row>
    <row r="2607" spans="1:66" x14ac:dyDescent="0.25">
      <c r="A2607" s="10"/>
      <c r="B2607" s="10"/>
      <c r="C2607" s="10"/>
      <c r="D2607" s="18"/>
      <c r="E2607" s="10"/>
      <c r="F2607" s="10"/>
      <c r="G2607" s="10"/>
      <c r="H2607" s="10"/>
      <c r="I2607" s="10"/>
      <c r="J2607" s="10"/>
      <c r="K2607" s="11"/>
      <c r="L2607" s="11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2"/>
      <c r="AS2607" s="12"/>
      <c r="AT2607" s="12"/>
      <c r="AU2607" s="12"/>
      <c r="AV2607" s="12"/>
      <c r="AW2607" s="12"/>
      <c r="AX2607" s="12"/>
      <c r="AY2607" s="12"/>
      <c r="AZ2607" s="12"/>
      <c r="BA2607" s="12"/>
      <c r="BB2607" s="12"/>
      <c r="BC2607" s="12"/>
      <c r="BD2607" s="12"/>
      <c r="BE2607" s="12"/>
      <c r="BF2607" s="12"/>
      <c r="BG2607" s="12"/>
      <c r="BH2607" s="12"/>
      <c r="BI2607" s="12"/>
      <c r="BJ2607" s="13"/>
      <c r="BK2607" s="13"/>
      <c r="BL2607" s="13"/>
      <c r="BM2607" s="13"/>
      <c r="BN2607" s="13"/>
    </row>
    <row r="2608" spans="1:66" x14ac:dyDescent="0.25">
      <c r="A2608" s="10"/>
      <c r="B2608" s="10"/>
      <c r="C2608" s="10"/>
      <c r="D2608" s="18"/>
      <c r="E2608" s="10"/>
      <c r="F2608" s="10"/>
      <c r="G2608" s="10"/>
      <c r="H2608" s="10"/>
      <c r="I2608" s="10"/>
      <c r="J2608" s="10"/>
      <c r="K2608" s="11"/>
      <c r="L2608" s="11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  <c r="AE2608" s="12"/>
      <c r="AF2608" s="12"/>
      <c r="AG2608" s="12"/>
      <c r="AH2608" s="12"/>
      <c r="AI2608" s="12"/>
      <c r="AJ2608" s="12"/>
      <c r="AK2608" s="12"/>
      <c r="AL2608" s="12"/>
      <c r="AM2608" s="12"/>
      <c r="AN2608" s="12"/>
      <c r="AO2608" s="12"/>
      <c r="AP2608" s="12"/>
      <c r="AQ2608" s="12"/>
      <c r="AR2608" s="12"/>
      <c r="AS2608" s="12"/>
      <c r="AT2608" s="12"/>
      <c r="AU2608" s="12"/>
      <c r="AV2608" s="12"/>
      <c r="AW2608" s="12"/>
      <c r="AX2608" s="12"/>
      <c r="AY2608" s="12"/>
      <c r="AZ2608" s="12"/>
      <c r="BA2608" s="12"/>
      <c r="BB2608" s="12"/>
      <c r="BC2608" s="12"/>
      <c r="BD2608" s="12"/>
      <c r="BE2608" s="12"/>
      <c r="BF2608" s="12"/>
      <c r="BG2608" s="12"/>
      <c r="BH2608" s="12"/>
      <c r="BI2608" s="12"/>
      <c r="BJ2608" s="13"/>
      <c r="BK2608" s="13"/>
      <c r="BL2608" s="13"/>
      <c r="BM2608" s="13"/>
      <c r="BN2608" s="13"/>
    </row>
    <row r="2609" spans="1:66" x14ac:dyDescent="0.25">
      <c r="A2609" s="10"/>
      <c r="B2609" s="10"/>
      <c r="C2609" s="10"/>
      <c r="D2609" s="18"/>
      <c r="E2609" s="10"/>
      <c r="F2609" s="10"/>
      <c r="G2609" s="10"/>
      <c r="H2609" s="10"/>
      <c r="I2609" s="10"/>
      <c r="J2609" s="10"/>
      <c r="K2609" s="11"/>
      <c r="L2609" s="11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2"/>
      <c r="AS2609" s="12"/>
      <c r="AT2609" s="12"/>
      <c r="AU2609" s="12"/>
      <c r="AV2609" s="12"/>
      <c r="AW2609" s="12"/>
      <c r="AX2609" s="12"/>
      <c r="AY2609" s="12"/>
      <c r="AZ2609" s="12"/>
      <c r="BA2609" s="12"/>
      <c r="BB2609" s="12"/>
      <c r="BC2609" s="12"/>
      <c r="BD2609" s="12"/>
      <c r="BE2609" s="12"/>
      <c r="BF2609" s="12"/>
      <c r="BG2609" s="12"/>
      <c r="BH2609" s="12"/>
      <c r="BI2609" s="12"/>
      <c r="BJ2609" s="13"/>
      <c r="BK2609" s="13"/>
      <c r="BL2609" s="13"/>
      <c r="BM2609" s="13"/>
      <c r="BN2609" s="13"/>
    </row>
    <row r="2610" spans="1:66" x14ac:dyDescent="0.25">
      <c r="A2610" s="10"/>
      <c r="B2610" s="10"/>
      <c r="C2610" s="10"/>
      <c r="D2610" s="18"/>
      <c r="E2610" s="10"/>
      <c r="F2610" s="10"/>
      <c r="G2610" s="10"/>
      <c r="H2610" s="10"/>
      <c r="I2610" s="10"/>
      <c r="J2610" s="10"/>
      <c r="K2610" s="11"/>
      <c r="L2610" s="11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/>
      <c r="AH2610" s="12"/>
      <c r="AI2610" s="12"/>
      <c r="AJ2610" s="12"/>
      <c r="AK2610" s="12"/>
      <c r="AL2610" s="12"/>
      <c r="AM2610" s="12"/>
      <c r="AN2610" s="12"/>
      <c r="AO2610" s="12"/>
      <c r="AP2610" s="12"/>
      <c r="AQ2610" s="12"/>
      <c r="AR2610" s="12"/>
      <c r="AS2610" s="12"/>
      <c r="AT2610" s="12"/>
      <c r="AU2610" s="12"/>
      <c r="AV2610" s="12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12"/>
      <c r="BG2610" s="12"/>
      <c r="BH2610" s="12"/>
      <c r="BI2610" s="12"/>
      <c r="BJ2610" s="13"/>
      <c r="BK2610" s="13"/>
      <c r="BL2610" s="13"/>
      <c r="BM2610" s="13"/>
      <c r="BN2610" s="13"/>
    </row>
    <row r="2611" spans="1:66" x14ac:dyDescent="0.25">
      <c r="A2611" s="10"/>
      <c r="B2611" s="10"/>
      <c r="C2611" s="10"/>
      <c r="D2611" s="18"/>
      <c r="E2611" s="10"/>
      <c r="F2611" s="10"/>
      <c r="G2611" s="10"/>
      <c r="H2611" s="10"/>
      <c r="I2611" s="10"/>
      <c r="J2611" s="10"/>
      <c r="K2611" s="11"/>
      <c r="L2611" s="11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2"/>
      <c r="AS2611" s="12"/>
      <c r="AT2611" s="12"/>
      <c r="AU2611" s="12"/>
      <c r="AV2611" s="12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12"/>
      <c r="BG2611" s="12"/>
      <c r="BH2611" s="12"/>
      <c r="BI2611" s="12"/>
      <c r="BJ2611" s="13"/>
      <c r="BK2611" s="13"/>
      <c r="BL2611" s="13"/>
      <c r="BM2611" s="13"/>
      <c r="BN2611" s="13"/>
    </row>
    <row r="2612" spans="1:66" x14ac:dyDescent="0.25">
      <c r="A2612" s="10"/>
      <c r="B2612" s="10"/>
      <c r="C2612" s="10"/>
      <c r="D2612" s="18"/>
      <c r="E2612" s="10"/>
      <c r="F2612" s="10"/>
      <c r="G2612" s="10"/>
      <c r="H2612" s="10"/>
      <c r="I2612" s="10"/>
      <c r="J2612" s="10"/>
      <c r="K2612" s="11"/>
      <c r="L2612" s="11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  <c r="AA2612" s="12"/>
      <c r="AB2612" s="12"/>
      <c r="AC2612" s="12"/>
      <c r="AD2612" s="12"/>
      <c r="AE2612" s="12"/>
      <c r="AF2612" s="12"/>
      <c r="AG2612" s="12"/>
      <c r="AH2612" s="12"/>
      <c r="AI2612" s="12"/>
      <c r="AJ2612" s="12"/>
      <c r="AK2612" s="12"/>
      <c r="AL2612" s="12"/>
      <c r="AM2612" s="12"/>
      <c r="AN2612" s="12"/>
      <c r="AO2612" s="12"/>
      <c r="AP2612" s="12"/>
      <c r="AQ2612" s="12"/>
      <c r="AR2612" s="12"/>
      <c r="AS2612" s="12"/>
      <c r="AT2612" s="12"/>
      <c r="AU2612" s="12"/>
      <c r="AV2612" s="12"/>
      <c r="AW2612" s="12"/>
      <c r="AX2612" s="12"/>
      <c r="AY2612" s="12"/>
      <c r="AZ2612" s="12"/>
      <c r="BA2612" s="12"/>
      <c r="BB2612" s="12"/>
      <c r="BC2612" s="12"/>
      <c r="BD2612" s="12"/>
      <c r="BE2612" s="12"/>
      <c r="BF2612" s="12"/>
      <c r="BG2612" s="12"/>
      <c r="BH2612" s="12"/>
      <c r="BI2612" s="12"/>
      <c r="BJ2612" s="13"/>
      <c r="BK2612" s="13"/>
      <c r="BL2612" s="13"/>
      <c r="BM2612" s="13"/>
      <c r="BN2612" s="13"/>
    </row>
    <row r="2613" spans="1:66" x14ac:dyDescent="0.25">
      <c r="A2613" s="10"/>
      <c r="B2613" s="10"/>
      <c r="C2613" s="10"/>
      <c r="D2613" s="18"/>
      <c r="E2613" s="10"/>
      <c r="F2613" s="10"/>
      <c r="G2613" s="10"/>
      <c r="H2613" s="10"/>
      <c r="I2613" s="10"/>
      <c r="J2613" s="10"/>
      <c r="K2613" s="11"/>
      <c r="L2613" s="11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2"/>
      <c r="AS2613" s="12"/>
      <c r="AT2613" s="12"/>
      <c r="AU2613" s="12"/>
      <c r="AV2613" s="12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12"/>
      <c r="BG2613" s="12"/>
      <c r="BH2613" s="12"/>
      <c r="BI2613" s="12"/>
      <c r="BJ2613" s="13"/>
      <c r="BK2613" s="13"/>
      <c r="BL2613" s="13"/>
      <c r="BM2613" s="13"/>
      <c r="BN2613" s="13"/>
    </row>
    <row r="2614" spans="1:66" x14ac:dyDescent="0.25">
      <c r="A2614" s="10"/>
      <c r="B2614" s="10"/>
      <c r="C2614" s="10"/>
      <c r="D2614" s="18"/>
      <c r="E2614" s="10"/>
      <c r="F2614" s="10"/>
      <c r="G2614" s="10"/>
      <c r="H2614" s="10"/>
      <c r="I2614" s="10"/>
      <c r="J2614" s="10"/>
      <c r="K2614" s="11"/>
      <c r="L2614" s="11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/>
      <c r="AJ2614" s="12"/>
      <c r="AK2614" s="12"/>
      <c r="AL2614" s="12"/>
      <c r="AM2614" s="12"/>
      <c r="AN2614" s="12"/>
      <c r="AO2614" s="12"/>
      <c r="AP2614" s="12"/>
      <c r="AQ2614" s="12"/>
      <c r="AR2614" s="12"/>
      <c r="AS2614" s="12"/>
      <c r="AT2614" s="12"/>
      <c r="AU2614" s="12"/>
      <c r="AV2614" s="12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12"/>
      <c r="BG2614" s="12"/>
      <c r="BH2614" s="12"/>
      <c r="BI2614" s="12"/>
      <c r="BJ2614" s="13"/>
      <c r="BK2614" s="13"/>
      <c r="BL2614" s="13"/>
      <c r="BM2614" s="13"/>
      <c r="BN2614" s="13"/>
    </row>
    <row r="2615" spans="1:66" x14ac:dyDescent="0.25">
      <c r="A2615" s="10"/>
      <c r="B2615" s="10"/>
      <c r="C2615" s="10"/>
      <c r="D2615" s="18"/>
      <c r="E2615" s="10"/>
      <c r="F2615" s="10"/>
      <c r="G2615" s="10"/>
      <c r="H2615" s="10"/>
      <c r="I2615" s="10"/>
      <c r="J2615" s="10"/>
      <c r="K2615" s="11"/>
      <c r="L2615" s="11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2"/>
      <c r="AS2615" s="12"/>
      <c r="AT2615" s="12"/>
      <c r="AU2615" s="12"/>
      <c r="AV2615" s="12"/>
      <c r="AW2615" s="12"/>
      <c r="AX2615" s="12"/>
      <c r="AY2615" s="12"/>
      <c r="AZ2615" s="12"/>
      <c r="BA2615" s="12"/>
      <c r="BB2615" s="12"/>
      <c r="BC2615" s="12"/>
      <c r="BD2615" s="12"/>
      <c r="BE2615" s="12"/>
      <c r="BF2615" s="12"/>
      <c r="BG2615" s="12"/>
      <c r="BH2615" s="12"/>
      <c r="BI2615" s="12"/>
      <c r="BJ2615" s="13"/>
      <c r="BK2615" s="13"/>
      <c r="BL2615" s="13"/>
      <c r="BM2615" s="13"/>
      <c r="BN2615" s="13"/>
    </row>
    <row r="2616" spans="1:66" x14ac:dyDescent="0.25">
      <c r="A2616" s="10"/>
      <c r="B2616" s="10"/>
      <c r="C2616" s="10"/>
      <c r="D2616" s="18"/>
      <c r="E2616" s="10"/>
      <c r="F2616" s="10"/>
      <c r="G2616" s="10"/>
      <c r="H2616" s="10"/>
      <c r="I2616" s="10"/>
      <c r="J2616" s="10"/>
      <c r="K2616" s="11"/>
      <c r="L2616" s="11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  <c r="AH2616" s="12"/>
      <c r="AI2616" s="12"/>
      <c r="AJ2616" s="12"/>
      <c r="AK2616" s="12"/>
      <c r="AL2616" s="12"/>
      <c r="AM2616" s="12"/>
      <c r="AN2616" s="12"/>
      <c r="AO2616" s="12"/>
      <c r="AP2616" s="12"/>
      <c r="AQ2616" s="12"/>
      <c r="AR2616" s="12"/>
      <c r="AS2616" s="12"/>
      <c r="AT2616" s="12"/>
      <c r="AU2616" s="12"/>
      <c r="AV2616" s="12"/>
      <c r="AW2616" s="12"/>
      <c r="AX2616" s="12"/>
      <c r="AY2616" s="12"/>
      <c r="AZ2616" s="12"/>
      <c r="BA2616" s="12"/>
      <c r="BB2616" s="12"/>
      <c r="BC2616" s="12"/>
      <c r="BD2616" s="12"/>
      <c r="BE2616" s="12"/>
      <c r="BF2616" s="12"/>
      <c r="BG2616" s="12"/>
      <c r="BH2616" s="12"/>
      <c r="BI2616" s="12"/>
      <c r="BJ2616" s="13"/>
      <c r="BK2616" s="13"/>
      <c r="BL2616" s="13"/>
      <c r="BM2616" s="13"/>
      <c r="BN2616" s="13"/>
    </row>
    <row r="2617" spans="1:66" x14ac:dyDescent="0.25">
      <c r="A2617" s="10"/>
      <c r="B2617" s="10"/>
      <c r="C2617" s="10"/>
      <c r="D2617" s="18"/>
      <c r="E2617" s="10"/>
      <c r="F2617" s="10"/>
      <c r="G2617" s="10"/>
      <c r="H2617" s="10"/>
      <c r="I2617" s="10"/>
      <c r="J2617" s="10"/>
      <c r="K2617" s="11"/>
      <c r="L2617" s="11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2"/>
      <c r="AS2617" s="12"/>
      <c r="AT2617" s="12"/>
      <c r="AU2617" s="12"/>
      <c r="AV2617" s="12"/>
      <c r="AW2617" s="12"/>
      <c r="AX2617" s="12"/>
      <c r="AY2617" s="12"/>
      <c r="AZ2617" s="12"/>
      <c r="BA2617" s="12"/>
      <c r="BB2617" s="12"/>
      <c r="BC2617" s="12"/>
      <c r="BD2617" s="12"/>
      <c r="BE2617" s="12"/>
      <c r="BF2617" s="12"/>
      <c r="BG2617" s="12"/>
      <c r="BH2617" s="12"/>
      <c r="BI2617" s="12"/>
      <c r="BJ2617" s="13"/>
      <c r="BK2617" s="13"/>
      <c r="BL2617" s="13"/>
      <c r="BM2617" s="13"/>
      <c r="BN2617" s="13"/>
    </row>
    <row r="2618" spans="1:66" x14ac:dyDescent="0.25">
      <c r="A2618" s="10"/>
      <c r="B2618" s="10"/>
      <c r="C2618" s="10"/>
      <c r="D2618" s="18"/>
      <c r="E2618" s="10"/>
      <c r="F2618" s="10"/>
      <c r="G2618" s="10"/>
      <c r="H2618" s="10"/>
      <c r="I2618" s="10"/>
      <c r="J2618" s="10"/>
      <c r="K2618" s="11"/>
      <c r="L2618" s="11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2"/>
      <c r="AE2618" s="12"/>
      <c r="AF2618" s="12"/>
      <c r="AG2618" s="12"/>
      <c r="AH2618" s="12"/>
      <c r="AI2618" s="12"/>
      <c r="AJ2618" s="12"/>
      <c r="AK2618" s="12"/>
      <c r="AL2618" s="12"/>
      <c r="AM2618" s="12"/>
      <c r="AN2618" s="12"/>
      <c r="AO2618" s="12"/>
      <c r="AP2618" s="12"/>
      <c r="AQ2618" s="12"/>
      <c r="AR2618" s="12"/>
      <c r="AS2618" s="12"/>
      <c r="AT2618" s="12"/>
      <c r="AU2618" s="12"/>
      <c r="AV2618" s="12"/>
      <c r="AW2618" s="12"/>
      <c r="AX2618" s="12"/>
      <c r="AY2618" s="12"/>
      <c r="AZ2618" s="12"/>
      <c r="BA2618" s="12"/>
      <c r="BB2618" s="12"/>
      <c r="BC2618" s="12"/>
      <c r="BD2618" s="12"/>
      <c r="BE2618" s="12"/>
      <c r="BF2618" s="12"/>
      <c r="BG2618" s="12"/>
      <c r="BH2618" s="12"/>
      <c r="BI2618" s="12"/>
      <c r="BJ2618" s="13"/>
      <c r="BK2618" s="13"/>
      <c r="BL2618" s="13"/>
      <c r="BM2618" s="13"/>
      <c r="BN2618" s="13"/>
    </row>
    <row r="2619" spans="1:66" x14ac:dyDescent="0.25">
      <c r="A2619" s="10"/>
      <c r="B2619" s="10"/>
      <c r="C2619" s="10"/>
      <c r="D2619" s="18"/>
      <c r="E2619" s="10"/>
      <c r="F2619" s="10"/>
      <c r="G2619" s="10"/>
      <c r="H2619" s="10"/>
      <c r="I2619" s="10"/>
      <c r="J2619" s="10"/>
      <c r="K2619" s="11"/>
      <c r="L2619" s="11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2"/>
      <c r="AS2619" s="12"/>
      <c r="AT2619" s="12"/>
      <c r="AU2619" s="12"/>
      <c r="AV2619" s="12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12"/>
      <c r="BG2619" s="12"/>
      <c r="BH2619" s="12"/>
      <c r="BI2619" s="12"/>
      <c r="BJ2619" s="13"/>
      <c r="BK2619" s="13"/>
      <c r="BL2619" s="13"/>
      <c r="BM2619" s="13"/>
      <c r="BN2619" s="13"/>
    </row>
    <row r="2620" spans="1:66" x14ac:dyDescent="0.25">
      <c r="A2620" s="10"/>
      <c r="B2620" s="10"/>
      <c r="C2620" s="10"/>
      <c r="D2620" s="18"/>
      <c r="E2620" s="10"/>
      <c r="F2620" s="10"/>
      <c r="G2620" s="10"/>
      <c r="H2620" s="10"/>
      <c r="I2620" s="10"/>
      <c r="J2620" s="10"/>
      <c r="K2620" s="11"/>
      <c r="L2620" s="11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  <c r="AE2620" s="12"/>
      <c r="AF2620" s="12"/>
      <c r="AG2620" s="12"/>
      <c r="AH2620" s="12"/>
      <c r="AI2620" s="12"/>
      <c r="AJ2620" s="12"/>
      <c r="AK2620" s="12"/>
      <c r="AL2620" s="12"/>
      <c r="AM2620" s="12"/>
      <c r="AN2620" s="12"/>
      <c r="AO2620" s="12"/>
      <c r="AP2620" s="12"/>
      <c r="AQ2620" s="12"/>
      <c r="AR2620" s="12"/>
      <c r="AS2620" s="12"/>
      <c r="AT2620" s="12"/>
      <c r="AU2620" s="12"/>
      <c r="AV2620" s="12"/>
      <c r="AW2620" s="12"/>
      <c r="AX2620" s="12"/>
      <c r="AY2620" s="12"/>
      <c r="AZ2620" s="12"/>
      <c r="BA2620" s="12"/>
      <c r="BB2620" s="12"/>
      <c r="BC2620" s="12"/>
      <c r="BD2620" s="12"/>
      <c r="BE2620" s="12"/>
      <c r="BF2620" s="12"/>
      <c r="BG2620" s="12"/>
      <c r="BH2620" s="12"/>
      <c r="BI2620" s="12"/>
      <c r="BJ2620" s="13"/>
      <c r="BK2620" s="13"/>
      <c r="BL2620" s="13"/>
      <c r="BM2620" s="13"/>
      <c r="BN2620" s="13"/>
    </row>
    <row r="2621" spans="1:66" x14ac:dyDescent="0.25">
      <c r="A2621" s="10"/>
      <c r="B2621" s="10"/>
      <c r="C2621" s="10"/>
      <c r="D2621" s="18"/>
      <c r="E2621" s="10"/>
      <c r="F2621" s="10"/>
      <c r="G2621" s="10"/>
      <c r="H2621" s="10"/>
      <c r="I2621" s="10"/>
      <c r="J2621" s="10"/>
      <c r="K2621" s="11"/>
      <c r="L2621" s="11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2"/>
      <c r="AS2621" s="12"/>
      <c r="AT2621" s="12"/>
      <c r="AU2621" s="12"/>
      <c r="AV2621" s="12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12"/>
      <c r="BG2621" s="12"/>
      <c r="BH2621" s="12"/>
      <c r="BI2621" s="12"/>
      <c r="BJ2621" s="13"/>
      <c r="BK2621" s="13"/>
      <c r="BL2621" s="13"/>
      <c r="BM2621" s="13"/>
      <c r="BN2621" s="13"/>
    </row>
    <row r="2622" spans="1:66" x14ac:dyDescent="0.25">
      <c r="A2622" s="10"/>
      <c r="B2622" s="10"/>
      <c r="C2622" s="10"/>
      <c r="D2622" s="18"/>
      <c r="E2622" s="10"/>
      <c r="F2622" s="10"/>
      <c r="G2622" s="10"/>
      <c r="H2622" s="10"/>
      <c r="I2622" s="10"/>
      <c r="J2622" s="10"/>
      <c r="K2622" s="11"/>
      <c r="L2622" s="11"/>
      <c r="M2622" s="12"/>
      <c r="N2622" s="12"/>
      <c r="O2622" s="12"/>
      <c r="P2622" s="12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/>
      <c r="AJ2622" s="12"/>
      <c r="AK2622" s="12"/>
      <c r="AL2622" s="12"/>
      <c r="AM2622" s="12"/>
      <c r="AN2622" s="12"/>
      <c r="AO2622" s="12"/>
      <c r="AP2622" s="12"/>
      <c r="AQ2622" s="12"/>
      <c r="AR2622" s="12"/>
      <c r="AS2622" s="12"/>
      <c r="AT2622" s="12"/>
      <c r="AU2622" s="12"/>
      <c r="AV2622" s="12"/>
      <c r="AW2622" s="12"/>
      <c r="AX2622" s="12"/>
      <c r="AY2622" s="12"/>
      <c r="AZ2622" s="12"/>
      <c r="BA2622" s="12"/>
      <c r="BB2622" s="12"/>
      <c r="BC2622" s="12"/>
      <c r="BD2622" s="12"/>
      <c r="BE2622" s="12"/>
      <c r="BF2622" s="12"/>
      <c r="BG2622" s="12"/>
      <c r="BH2622" s="12"/>
      <c r="BI2622" s="12"/>
      <c r="BJ2622" s="13"/>
      <c r="BK2622" s="13"/>
      <c r="BL2622" s="13"/>
      <c r="BM2622" s="13"/>
      <c r="BN2622" s="13"/>
    </row>
    <row r="2623" spans="1:66" x14ac:dyDescent="0.25">
      <c r="A2623" s="10"/>
      <c r="B2623" s="10"/>
      <c r="C2623" s="10"/>
      <c r="D2623" s="18"/>
      <c r="E2623" s="10"/>
      <c r="F2623" s="10"/>
      <c r="G2623" s="10"/>
      <c r="H2623" s="10"/>
      <c r="I2623" s="10"/>
      <c r="J2623" s="10"/>
      <c r="K2623" s="11"/>
      <c r="L2623" s="11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2"/>
      <c r="AS2623" s="12"/>
      <c r="AT2623" s="12"/>
      <c r="AU2623" s="12"/>
      <c r="AV2623" s="12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12"/>
      <c r="BG2623" s="12"/>
      <c r="BH2623" s="12"/>
      <c r="BI2623" s="12"/>
      <c r="BJ2623" s="13"/>
      <c r="BK2623" s="13"/>
      <c r="BL2623" s="13"/>
      <c r="BM2623" s="13"/>
      <c r="BN2623" s="13"/>
    </row>
    <row r="2624" spans="1:66" x14ac:dyDescent="0.25">
      <c r="A2624" s="10"/>
      <c r="B2624" s="10"/>
      <c r="C2624" s="10"/>
      <c r="D2624" s="18"/>
      <c r="E2624" s="10"/>
      <c r="F2624" s="10"/>
      <c r="G2624" s="10"/>
      <c r="H2624" s="10"/>
      <c r="I2624" s="10"/>
      <c r="J2624" s="10"/>
      <c r="K2624" s="11"/>
      <c r="L2624" s="11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  <c r="AE2624" s="12"/>
      <c r="AF2624" s="12"/>
      <c r="AG2624" s="12"/>
      <c r="AH2624" s="12"/>
      <c r="AI2624" s="12"/>
      <c r="AJ2624" s="12"/>
      <c r="AK2624" s="12"/>
      <c r="AL2624" s="12"/>
      <c r="AM2624" s="12"/>
      <c r="AN2624" s="12"/>
      <c r="AO2624" s="12"/>
      <c r="AP2624" s="12"/>
      <c r="AQ2624" s="12"/>
      <c r="AR2624" s="12"/>
      <c r="AS2624" s="12"/>
      <c r="AT2624" s="12"/>
      <c r="AU2624" s="12"/>
      <c r="AV2624" s="12"/>
      <c r="AW2624" s="12"/>
      <c r="AX2624" s="12"/>
      <c r="AY2624" s="12"/>
      <c r="AZ2624" s="12"/>
      <c r="BA2624" s="12"/>
      <c r="BB2624" s="12"/>
      <c r="BC2624" s="12"/>
      <c r="BD2624" s="12"/>
      <c r="BE2624" s="12"/>
      <c r="BF2624" s="12"/>
      <c r="BG2624" s="12"/>
      <c r="BH2624" s="12"/>
      <c r="BI2624" s="12"/>
      <c r="BJ2624" s="13"/>
      <c r="BK2624" s="13"/>
      <c r="BL2624" s="13"/>
      <c r="BM2624" s="13"/>
      <c r="BN2624" s="13"/>
    </row>
    <row r="2625" spans="1:66" x14ac:dyDescent="0.25">
      <c r="A2625" s="10"/>
      <c r="B2625" s="10"/>
      <c r="C2625" s="10"/>
      <c r="D2625" s="18"/>
      <c r="E2625" s="10"/>
      <c r="F2625" s="10"/>
      <c r="G2625" s="10"/>
      <c r="H2625" s="10"/>
      <c r="I2625" s="10"/>
      <c r="J2625" s="10"/>
      <c r="K2625" s="11"/>
      <c r="L2625" s="11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2"/>
      <c r="AS2625" s="12"/>
      <c r="AT2625" s="12"/>
      <c r="AU2625" s="12"/>
      <c r="AV2625" s="12"/>
      <c r="AW2625" s="12"/>
      <c r="AX2625" s="12"/>
      <c r="AY2625" s="12"/>
      <c r="AZ2625" s="12"/>
      <c r="BA2625" s="12"/>
      <c r="BB2625" s="12"/>
      <c r="BC2625" s="12"/>
      <c r="BD2625" s="12"/>
      <c r="BE2625" s="12"/>
      <c r="BF2625" s="12"/>
      <c r="BG2625" s="12"/>
      <c r="BH2625" s="12"/>
      <c r="BI2625" s="12"/>
      <c r="BJ2625" s="13"/>
      <c r="BK2625" s="13"/>
      <c r="BL2625" s="13"/>
      <c r="BM2625" s="13"/>
      <c r="BN2625" s="13"/>
    </row>
    <row r="2626" spans="1:66" x14ac:dyDescent="0.25">
      <c r="A2626" s="10"/>
      <c r="B2626" s="10"/>
      <c r="C2626" s="10"/>
      <c r="D2626" s="18"/>
      <c r="E2626" s="10"/>
      <c r="F2626" s="10"/>
      <c r="G2626" s="10"/>
      <c r="H2626" s="10"/>
      <c r="I2626" s="10"/>
      <c r="J2626" s="10"/>
      <c r="K2626" s="11"/>
      <c r="L2626" s="11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12"/>
      <c r="AF2626" s="12"/>
      <c r="AG2626" s="12"/>
      <c r="AH2626" s="12"/>
      <c r="AI2626" s="12"/>
      <c r="AJ2626" s="12"/>
      <c r="AK2626" s="12"/>
      <c r="AL2626" s="12"/>
      <c r="AM2626" s="12"/>
      <c r="AN2626" s="12"/>
      <c r="AO2626" s="12"/>
      <c r="AP2626" s="12"/>
      <c r="AQ2626" s="12"/>
      <c r="AR2626" s="12"/>
      <c r="AS2626" s="12"/>
      <c r="AT2626" s="12"/>
      <c r="AU2626" s="12"/>
      <c r="AV2626" s="12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12"/>
      <c r="BG2626" s="12"/>
      <c r="BH2626" s="12"/>
      <c r="BI2626" s="12"/>
      <c r="BJ2626" s="13"/>
      <c r="BK2626" s="13"/>
      <c r="BL2626" s="13"/>
      <c r="BM2626" s="13"/>
      <c r="BN2626" s="13"/>
    </row>
    <row r="2627" spans="1:66" x14ac:dyDescent="0.25">
      <c r="A2627" s="10"/>
      <c r="B2627" s="10"/>
      <c r="C2627" s="10"/>
      <c r="D2627" s="18"/>
      <c r="E2627" s="10"/>
      <c r="F2627" s="10"/>
      <c r="G2627" s="10"/>
      <c r="H2627" s="10"/>
      <c r="I2627" s="10"/>
      <c r="J2627" s="10"/>
      <c r="K2627" s="11"/>
      <c r="L2627" s="11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2"/>
      <c r="AS2627" s="12"/>
      <c r="AT2627" s="12"/>
      <c r="AU2627" s="12"/>
      <c r="AV2627" s="12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12"/>
      <c r="BG2627" s="12"/>
      <c r="BH2627" s="12"/>
      <c r="BI2627" s="12"/>
      <c r="BJ2627" s="13"/>
      <c r="BK2627" s="13"/>
      <c r="BL2627" s="13"/>
      <c r="BM2627" s="13"/>
      <c r="BN2627" s="13"/>
    </row>
    <row r="2628" spans="1:66" x14ac:dyDescent="0.25">
      <c r="A2628" s="10"/>
      <c r="B2628" s="10"/>
      <c r="C2628" s="10"/>
      <c r="D2628" s="18"/>
      <c r="E2628" s="10"/>
      <c r="F2628" s="10"/>
      <c r="G2628" s="10"/>
      <c r="H2628" s="10"/>
      <c r="I2628" s="10"/>
      <c r="J2628" s="10"/>
      <c r="K2628" s="11"/>
      <c r="L2628" s="11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  <c r="AE2628" s="12"/>
      <c r="AF2628" s="12"/>
      <c r="AG2628" s="12"/>
      <c r="AH2628" s="12"/>
      <c r="AI2628" s="12"/>
      <c r="AJ2628" s="12"/>
      <c r="AK2628" s="12"/>
      <c r="AL2628" s="12"/>
      <c r="AM2628" s="12"/>
      <c r="AN2628" s="12"/>
      <c r="AO2628" s="12"/>
      <c r="AP2628" s="12"/>
      <c r="AQ2628" s="12"/>
      <c r="AR2628" s="12"/>
      <c r="AS2628" s="12"/>
      <c r="AT2628" s="12"/>
      <c r="AU2628" s="12"/>
      <c r="AV2628" s="12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12"/>
      <c r="BG2628" s="12"/>
      <c r="BH2628" s="12"/>
      <c r="BI2628" s="12"/>
      <c r="BJ2628" s="13"/>
      <c r="BK2628" s="13"/>
      <c r="BL2628" s="13"/>
      <c r="BM2628" s="13"/>
      <c r="BN2628" s="13"/>
    </row>
    <row r="2629" spans="1:66" x14ac:dyDescent="0.25">
      <c r="A2629" s="10"/>
      <c r="B2629" s="10"/>
      <c r="C2629" s="10"/>
      <c r="D2629" s="18"/>
      <c r="E2629" s="10"/>
      <c r="F2629" s="10"/>
      <c r="G2629" s="10"/>
      <c r="H2629" s="10"/>
      <c r="I2629" s="10"/>
      <c r="J2629" s="10"/>
      <c r="K2629" s="11"/>
      <c r="L2629" s="11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2"/>
      <c r="AS2629" s="12"/>
      <c r="AT2629" s="12"/>
      <c r="AU2629" s="12"/>
      <c r="AV2629" s="12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12"/>
      <c r="BG2629" s="12"/>
      <c r="BH2629" s="12"/>
      <c r="BI2629" s="12"/>
      <c r="BJ2629" s="13"/>
      <c r="BK2629" s="13"/>
      <c r="BL2629" s="13"/>
      <c r="BM2629" s="13"/>
      <c r="BN2629" s="13"/>
    </row>
    <row r="2630" spans="1:66" x14ac:dyDescent="0.25">
      <c r="A2630" s="10"/>
      <c r="B2630" s="10"/>
      <c r="C2630" s="10"/>
      <c r="D2630" s="18"/>
      <c r="E2630" s="10"/>
      <c r="F2630" s="10"/>
      <c r="G2630" s="10"/>
      <c r="H2630" s="10"/>
      <c r="I2630" s="10"/>
      <c r="J2630" s="10"/>
      <c r="K2630" s="11"/>
      <c r="L2630" s="11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  <c r="AE2630" s="12"/>
      <c r="AF2630" s="12"/>
      <c r="AG2630" s="12"/>
      <c r="AH2630" s="12"/>
      <c r="AI2630" s="12"/>
      <c r="AJ2630" s="12"/>
      <c r="AK2630" s="12"/>
      <c r="AL2630" s="12"/>
      <c r="AM2630" s="12"/>
      <c r="AN2630" s="12"/>
      <c r="AO2630" s="12"/>
      <c r="AP2630" s="12"/>
      <c r="AQ2630" s="12"/>
      <c r="AR2630" s="12"/>
      <c r="AS2630" s="12"/>
      <c r="AT2630" s="12"/>
      <c r="AU2630" s="12"/>
      <c r="AV2630" s="12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12"/>
      <c r="BG2630" s="12"/>
      <c r="BH2630" s="12"/>
      <c r="BI2630" s="12"/>
      <c r="BJ2630" s="13"/>
      <c r="BK2630" s="13"/>
      <c r="BL2630" s="13"/>
      <c r="BM2630" s="13"/>
      <c r="BN2630" s="13"/>
    </row>
    <row r="2631" spans="1:66" x14ac:dyDescent="0.25">
      <c r="A2631" s="10"/>
      <c r="B2631" s="10"/>
      <c r="C2631" s="10"/>
      <c r="D2631" s="18"/>
      <c r="E2631" s="10"/>
      <c r="F2631" s="10"/>
      <c r="G2631" s="10"/>
      <c r="H2631" s="10"/>
      <c r="I2631" s="10"/>
      <c r="J2631" s="10"/>
      <c r="K2631" s="11"/>
      <c r="L2631" s="11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2"/>
      <c r="AS2631" s="12"/>
      <c r="AT2631" s="12"/>
      <c r="AU2631" s="12"/>
      <c r="AV2631" s="12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12"/>
      <c r="BG2631" s="12"/>
      <c r="BH2631" s="12"/>
      <c r="BI2631" s="12"/>
      <c r="BJ2631" s="13"/>
      <c r="BK2631" s="13"/>
      <c r="BL2631" s="13"/>
      <c r="BM2631" s="13"/>
      <c r="BN2631" s="13"/>
    </row>
    <row r="2632" spans="1:66" x14ac:dyDescent="0.25">
      <c r="A2632" s="10"/>
      <c r="B2632" s="10"/>
      <c r="C2632" s="10"/>
      <c r="D2632" s="18"/>
      <c r="E2632" s="10"/>
      <c r="F2632" s="10"/>
      <c r="G2632" s="10"/>
      <c r="H2632" s="10"/>
      <c r="I2632" s="10"/>
      <c r="J2632" s="10"/>
      <c r="K2632" s="11"/>
      <c r="L2632" s="11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12"/>
      <c r="AH2632" s="12"/>
      <c r="AI2632" s="12"/>
      <c r="AJ2632" s="12"/>
      <c r="AK2632" s="12"/>
      <c r="AL2632" s="12"/>
      <c r="AM2632" s="12"/>
      <c r="AN2632" s="12"/>
      <c r="AO2632" s="12"/>
      <c r="AP2632" s="12"/>
      <c r="AQ2632" s="12"/>
      <c r="AR2632" s="12"/>
      <c r="AS2632" s="12"/>
      <c r="AT2632" s="12"/>
      <c r="AU2632" s="12"/>
      <c r="AV2632" s="12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12"/>
      <c r="BG2632" s="12"/>
      <c r="BH2632" s="12"/>
      <c r="BI2632" s="12"/>
      <c r="BJ2632" s="13"/>
      <c r="BK2632" s="13"/>
      <c r="BL2632" s="13"/>
      <c r="BM2632" s="13"/>
      <c r="BN2632" s="13"/>
    </row>
    <row r="2633" spans="1:66" x14ac:dyDescent="0.25">
      <c r="A2633" s="10"/>
      <c r="B2633" s="10"/>
      <c r="C2633" s="10"/>
      <c r="D2633" s="18"/>
      <c r="E2633" s="10"/>
      <c r="F2633" s="10"/>
      <c r="G2633" s="10"/>
      <c r="H2633" s="10"/>
      <c r="I2633" s="10"/>
      <c r="J2633" s="10"/>
      <c r="K2633" s="11"/>
      <c r="L2633" s="11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2"/>
      <c r="AS2633" s="12"/>
      <c r="AT2633" s="12"/>
      <c r="AU2633" s="12"/>
      <c r="AV2633" s="12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12"/>
      <c r="BG2633" s="12"/>
      <c r="BH2633" s="12"/>
      <c r="BI2633" s="12"/>
      <c r="BJ2633" s="13"/>
      <c r="BK2633" s="13"/>
      <c r="BL2633" s="13"/>
      <c r="BM2633" s="13"/>
      <c r="BN2633" s="13"/>
    </row>
    <row r="2634" spans="1:66" x14ac:dyDescent="0.25">
      <c r="A2634" s="10"/>
      <c r="B2634" s="10"/>
      <c r="C2634" s="10"/>
      <c r="D2634" s="18"/>
      <c r="E2634" s="10"/>
      <c r="F2634" s="10"/>
      <c r="G2634" s="10"/>
      <c r="H2634" s="10"/>
      <c r="I2634" s="10"/>
      <c r="J2634" s="10"/>
      <c r="K2634" s="11"/>
      <c r="L2634" s="11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  <c r="AA2634" s="12"/>
      <c r="AB2634" s="12"/>
      <c r="AC2634" s="12"/>
      <c r="AD2634" s="12"/>
      <c r="AE2634" s="12"/>
      <c r="AF2634" s="12"/>
      <c r="AG2634" s="12"/>
      <c r="AH2634" s="12"/>
      <c r="AI2634" s="12"/>
      <c r="AJ2634" s="12"/>
      <c r="AK2634" s="12"/>
      <c r="AL2634" s="12"/>
      <c r="AM2634" s="12"/>
      <c r="AN2634" s="12"/>
      <c r="AO2634" s="12"/>
      <c r="AP2634" s="12"/>
      <c r="AQ2634" s="12"/>
      <c r="AR2634" s="12"/>
      <c r="AS2634" s="12"/>
      <c r="AT2634" s="12"/>
      <c r="AU2634" s="12"/>
      <c r="AV2634" s="12"/>
      <c r="AW2634" s="12"/>
      <c r="AX2634" s="12"/>
      <c r="AY2634" s="12"/>
      <c r="AZ2634" s="12"/>
      <c r="BA2634" s="12"/>
      <c r="BB2634" s="12"/>
      <c r="BC2634" s="12"/>
      <c r="BD2634" s="12"/>
      <c r="BE2634" s="12"/>
      <c r="BF2634" s="12"/>
      <c r="BG2634" s="12"/>
      <c r="BH2634" s="12"/>
      <c r="BI2634" s="12"/>
      <c r="BJ2634" s="13"/>
      <c r="BK2634" s="13"/>
      <c r="BL2634" s="13"/>
      <c r="BM2634" s="13"/>
      <c r="BN2634" s="13"/>
    </row>
    <row r="2635" spans="1:66" x14ac:dyDescent="0.25">
      <c r="A2635" s="10"/>
      <c r="B2635" s="10"/>
      <c r="C2635" s="10"/>
      <c r="D2635" s="18"/>
      <c r="E2635" s="10"/>
      <c r="F2635" s="10"/>
      <c r="G2635" s="10"/>
      <c r="H2635" s="10"/>
      <c r="I2635" s="10"/>
      <c r="J2635" s="10"/>
      <c r="K2635" s="11"/>
      <c r="L2635" s="11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2"/>
      <c r="AS2635" s="12"/>
      <c r="AT2635" s="12"/>
      <c r="AU2635" s="12"/>
      <c r="AV2635" s="12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12"/>
      <c r="BG2635" s="12"/>
      <c r="BH2635" s="12"/>
      <c r="BI2635" s="12"/>
      <c r="BJ2635" s="13"/>
      <c r="BK2635" s="13"/>
      <c r="BL2635" s="13"/>
      <c r="BM2635" s="13"/>
      <c r="BN2635" s="13"/>
    </row>
    <row r="2636" spans="1:66" x14ac:dyDescent="0.25">
      <c r="A2636" s="10"/>
      <c r="B2636" s="10"/>
      <c r="C2636" s="10"/>
      <c r="D2636" s="18"/>
      <c r="E2636" s="10"/>
      <c r="F2636" s="10"/>
      <c r="G2636" s="10"/>
      <c r="H2636" s="10"/>
      <c r="I2636" s="10"/>
      <c r="J2636" s="10"/>
      <c r="K2636" s="11"/>
      <c r="L2636" s="11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2"/>
      <c r="AE2636" s="12"/>
      <c r="AF2636" s="12"/>
      <c r="AG2636" s="12"/>
      <c r="AH2636" s="12"/>
      <c r="AI2636" s="12"/>
      <c r="AJ2636" s="12"/>
      <c r="AK2636" s="12"/>
      <c r="AL2636" s="12"/>
      <c r="AM2636" s="12"/>
      <c r="AN2636" s="12"/>
      <c r="AO2636" s="12"/>
      <c r="AP2636" s="12"/>
      <c r="AQ2636" s="12"/>
      <c r="AR2636" s="12"/>
      <c r="AS2636" s="12"/>
      <c r="AT2636" s="12"/>
      <c r="AU2636" s="12"/>
      <c r="AV2636" s="12"/>
      <c r="AW2636" s="12"/>
      <c r="AX2636" s="12"/>
      <c r="AY2636" s="12"/>
      <c r="AZ2636" s="12"/>
      <c r="BA2636" s="12"/>
      <c r="BB2636" s="12"/>
      <c r="BC2636" s="12"/>
      <c r="BD2636" s="12"/>
      <c r="BE2636" s="12"/>
      <c r="BF2636" s="12"/>
      <c r="BG2636" s="12"/>
      <c r="BH2636" s="12"/>
      <c r="BI2636" s="12"/>
      <c r="BJ2636" s="13"/>
      <c r="BK2636" s="13"/>
      <c r="BL2636" s="13"/>
      <c r="BM2636" s="13"/>
      <c r="BN2636" s="13"/>
    </row>
    <row r="2637" spans="1:66" x14ac:dyDescent="0.25">
      <c r="A2637" s="10"/>
      <c r="B2637" s="10"/>
      <c r="C2637" s="10"/>
      <c r="D2637" s="18"/>
      <c r="E2637" s="10"/>
      <c r="F2637" s="10"/>
      <c r="G2637" s="10"/>
      <c r="H2637" s="10"/>
      <c r="I2637" s="10"/>
      <c r="J2637" s="10"/>
      <c r="K2637" s="11"/>
      <c r="L2637" s="11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2"/>
      <c r="AS2637" s="12"/>
      <c r="AT2637" s="12"/>
      <c r="AU2637" s="12"/>
      <c r="AV2637" s="12"/>
      <c r="AW2637" s="12"/>
      <c r="AX2637" s="12"/>
      <c r="AY2637" s="12"/>
      <c r="AZ2637" s="12"/>
      <c r="BA2637" s="12"/>
      <c r="BB2637" s="12"/>
      <c r="BC2637" s="12"/>
      <c r="BD2637" s="12"/>
      <c r="BE2637" s="12"/>
      <c r="BF2637" s="12"/>
      <c r="BG2637" s="12"/>
      <c r="BH2637" s="12"/>
      <c r="BI2637" s="12"/>
      <c r="BJ2637" s="13"/>
      <c r="BK2637" s="13"/>
      <c r="BL2637" s="13"/>
      <c r="BM2637" s="13"/>
      <c r="BN2637" s="13"/>
    </row>
    <row r="2638" spans="1:66" x14ac:dyDescent="0.25">
      <c r="A2638" s="10"/>
      <c r="B2638" s="10"/>
      <c r="C2638" s="10"/>
      <c r="D2638" s="18"/>
      <c r="E2638" s="10"/>
      <c r="F2638" s="10"/>
      <c r="G2638" s="10"/>
      <c r="H2638" s="10"/>
      <c r="I2638" s="10"/>
      <c r="J2638" s="10"/>
      <c r="K2638" s="11"/>
      <c r="L2638" s="11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  <c r="AE2638" s="12"/>
      <c r="AF2638" s="12"/>
      <c r="AG2638" s="12"/>
      <c r="AH2638" s="12"/>
      <c r="AI2638" s="12"/>
      <c r="AJ2638" s="12"/>
      <c r="AK2638" s="12"/>
      <c r="AL2638" s="12"/>
      <c r="AM2638" s="12"/>
      <c r="AN2638" s="12"/>
      <c r="AO2638" s="12"/>
      <c r="AP2638" s="12"/>
      <c r="AQ2638" s="12"/>
      <c r="AR2638" s="12"/>
      <c r="AS2638" s="12"/>
      <c r="AT2638" s="12"/>
      <c r="AU2638" s="12"/>
      <c r="AV2638" s="12"/>
      <c r="AW2638" s="12"/>
      <c r="AX2638" s="12"/>
      <c r="AY2638" s="12"/>
      <c r="AZ2638" s="12"/>
      <c r="BA2638" s="12"/>
      <c r="BB2638" s="12"/>
      <c r="BC2638" s="12"/>
      <c r="BD2638" s="12"/>
      <c r="BE2638" s="12"/>
      <c r="BF2638" s="12"/>
      <c r="BG2638" s="12"/>
      <c r="BH2638" s="12"/>
      <c r="BI2638" s="12"/>
      <c r="BJ2638" s="13"/>
      <c r="BK2638" s="13"/>
      <c r="BL2638" s="13"/>
      <c r="BM2638" s="13"/>
      <c r="BN2638" s="13"/>
    </row>
    <row r="2639" spans="1:66" x14ac:dyDescent="0.25">
      <c r="A2639" s="10"/>
      <c r="B2639" s="10"/>
      <c r="C2639" s="10"/>
      <c r="D2639" s="18"/>
      <c r="E2639" s="10"/>
      <c r="F2639" s="10"/>
      <c r="G2639" s="10"/>
      <c r="H2639" s="10"/>
      <c r="I2639" s="10"/>
      <c r="J2639" s="10"/>
      <c r="K2639" s="11"/>
      <c r="L2639" s="11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2"/>
      <c r="AS2639" s="12"/>
      <c r="AT2639" s="12"/>
      <c r="AU2639" s="12"/>
      <c r="AV2639" s="12"/>
      <c r="AW2639" s="12"/>
      <c r="AX2639" s="12"/>
      <c r="AY2639" s="12"/>
      <c r="AZ2639" s="12"/>
      <c r="BA2639" s="12"/>
      <c r="BB2639" s="12"/>
      <c r="BC2639" s="12"/>
      <c r="BD2639" s="12"/>
      <c r="BE2639" s="12"/>
      <c r="BF2639" s="12"/>
      <c r="BG2639" s="12"/>
      <c r="BH2639" s="12"/>
      <c r="BI2639" s="12"/>
      <c r="BJ2639" s="13"/>
      <c r="BK2639" s="13"/>
      <c r="BL2639" s="13"/>
      <c r="BM2639" s="13"/>
      <c r="BN2639" s="13"/>
    </row>
    <row r="2640" spans="1:66" x14ac:dyDescent="0.25">
      <c r="A2640" s="10"/>
      <c r="B2640" s="10"/>
      <c r="C2640" s="10"/>
      <c r="D2640" s="18"/>
      <c r="E2640" s="10"/>
      <c r="F2640" s="10"/>
      <c r="G2640" s="10"/>
      <c r="H2640" s="10"/>
      <c r="I2640" s="10"/>
      <c r="J2640" s="10"/>
      <c r="K2640" s="11"/>
      <c r="L2640" s="11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2"/>
      <c r="AF2640" s="12"/>
      <c r="AG2640" s="12"/>
      <c r="AH2640" s="12"/>
      <c r="AI2640" s="12"/>
      <c r="AJ2640" s="12"/>
      <c r="AK2640" s="12"/>
      <c r="AL2640" s="12"/>
      <c r="AM2640" s="12"/>
      <c r="AN2640" s="12"/>
      <c r="AO2640" s="12"/>
      <c r="AP2640" s="12"/>
      <c r="AQ2640" s="12"/>
      <c r="AR2640" s="12"/>
      <c r="AS2640" s="12"/>
      <c r="AT2640" s="12"/>
      <c r="AU2640" s="12"/>
      <c r="AV2640" s="12"/>
      <c r="AW2640" s="12"/>
      <c r="AX2640" s="12"/>
      <c r="AY2640" s="12"/>
      <c r="AZ2640" s="12"/>
      <c r="BA2640" s="12"/>
      <c r="BB2640" s="12"/>
      <c r="BC2640" s="12"/>
      <c r="BD2640" s="12"/>
      <c r="BE2640" s="12"/>
      <c r="BF2640" s="12"/>
      <c r="BG2640" s="12"/>
      <c r="BH2640" s="12"/>
      <c r="BI2640" s="12"/>
      <c r="BJ2640" s="13"/>
      <c r="BK2640" s="13"/>
      <c r="BL2640" s="13"/>
      <c r="BM2640" s="13"/>
      <c r="BN2640" s="13"/>
    </row>
    <row r="2641" spans="1:66" x14ac:dyDescent="0.25">
      <c r="A2641" s="10"/>
      <c r="B2641" s="10"/>
      <c r="C2641" s="10"/>
      <c r="D2641" s="18"/>
      <c r="E2641" s="10"/>
      <c r="F2641" s="10"/>
      <c r="G2641" s="10"/>
      <c r="H2641" s="10"/>
      <c r="I2641" s="10"/>
      <c r="J2641" s="10"/>
      <c r="K2641" s="11"/>
      <c r="L2641" s="11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2"/>
      <c r="AS2641" s="12"/>
      <c r="AT2641" s="12"/>
      <c r="AU2641" s="12"/>
      <c r="AV2641" s="12"/>
      <c r="AW2641" s="12"/>
      <c r="AX2641" s="12"/>
      <c r="AY2641" s="12"/>
      <c r="AZ2641" s="12"/>
      <c r="BA2641" s="12"/>
      <c r="BB2641" s="12"/>
      <c r="BC2641" s="12"/>
      <c r="BD2641" s="12"/>
      <c r="BE2641" s="12"/>
      <c r="BF2641" s="12"/>
      <c r="BG2641" s="12"/>
      <c r="BH2641" s="12"/>
      <c r="BI2641" s="12"/>
      <c r="BJ2641" s="13"/>
      <c r="BK2641" s="13"/>
      <c r="BL2641" s="13"/>
      <c r="BM2641" s="13"/>
      <c r="BN2641" s="13"/>
    </row>
    <row r="2642" spans="1:66" x14ac:dyDescent="0.25">
      <c r="A2642" s="10"/>
      <c r="B2642" s="10"/>
      <c r="C2642" s="10"/>
      <c r="D2642" s="18"/>
      <c r="E2642" s="10"/>
      <c r="F2642" s="10"/>
      <c r="G2642" s="10"/>
      <c r="H2642" s="10"/>
      <c r="I2642" s="10"/>
      <c r="J2642" s="10"/>
      <c r="K2642" s="11"/>
      <c r="L2642" s="11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  <c r="AE2642" s="12"/>
      <c r="AF2642" s="12"/>
      <c r="AG2642" s="12"/>
      <c r="AH2642" s="12"/>
      <c r="AI2642" s="12"/>
      <c r="AJ2642" s="12"/>
      <c r="AK2642" s="12"/>
      <c r="AL2642" s="12"/>
      <c r="AM2642" s="12"/>
      <c r="AN2642" s="12"/>
      <c r="AO2642" s="12"/>
      <c r="AP2642" s="12"/>
      <c r="AQ2642" s="12"/>
      <c r="AR2642" s="12"/>
      <c r="AS2642" s="12"/>
      <c r="AT2642" s="12"/>
      <c r="AU2642" s="12"/>
      <c r="AV2642" s="12"/>
      <c r="AW2642" s="12"/>
      <c r="AX2642" s="12"/>
      <c r="AY2642" s="12"/>
      <c r="AZ2642" s="12"/>
      <c r="BA2642" s="12"/>
      <c r="BB2642" s="12"/>
      <c r="BC2642" s="12"/>
      <c r="BD2642" s="12"/>
      <c r="BE2642" s="12"/>
      <c r="BF2642" s="12"/>
      <c r="BG2642" s="12"/>
      <c r="BH2642" s="12"/>
      <c r="BI2642" s="12"/>
      <c r="BJ2642" s="13"/>
      <c r="BK2642" s="13"/>
      <c r="BL2642" s="13"/>
      <c r="BM2642" s="13"/>
      <c r="BN2642" s="13"/>
    </row>
    <row r="2643" spans="1:66" x14ac:dyDescent="0.25">
      <c r="A2643" s="10"/>
      <c r="B2643" s="10"/>
      <c r="C2643" s="10"/>
      <c r="D2643" s="18"/>
      <c r="E2643" s="10"/>
      <c r="F2643" s="10"/>
      <c r="G2643" s="10"/>
      <c r="H2643" s="10"/>
      <c r="I2643" s="10"/>
      <c r="J2643" s="10"/>
      <c r="K2643" s="11"/>
      <c r="L2643" s="11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2"/>
      <c r="AS2643" s="12"/>
      <c r="AT2643" s="12"/>
      <c r="AU2643" s="12"/>
      <c r="AV2643" s="12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12"/>
      <c r="BG2643" s="12"/>
      <c r="BH2643" s="12"/>
      <c r="BI2643" s="12"/>
      <c r="BJ2643" s="13"/>
      <c r="BK2643" s="13"/>
      <c r="BL2643" s="13"/>
      <c r="BM2643" s="13"/>
      <c r="BN2643" s="13"/>
    </row>
    <row r="2644" spans="1:66" x14ac:dyDescent="0.25">
      <c r="A2644" s="10"/>
      <c r="B2644" s="10"/>
      <c r="C2644" s="10"/>
      <c r="D2644" s="18"/>
      <c r="E2644" s="10"/>
      <c r="F2644" s="10"/>
      <c r="G2644" s="10"/>
      <c r="H2644" s="10"/>
      <c r="I2644" s="10"/>
      <c r="J2644" s="10"/>
      <c r="K2644" s="11"/>
      <c r="L2644" s="11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/>
      <c r="AJ2644" s="12"/>
      <c r="AK2644" s="12"/>
      <c r="AL2644" s="12"/>
      <c r="AM2644" s="12"/>
      <c r="AN2644" s="12"/>
      <c r="AO2644" s="12"/>
      <c r="AP2644" s="12"/>
      <c r="AQ2644" s="12"/>
      <c r="AR2644" s="12"/>
      <c r="AS2644" s="12"/>
      <c r="AT2644" s="12"/>
      <c r="AU2644" s="12"/>
      <c r="AV2644" s="12"/>
      <c r="AW2644" s="12"/>
      <c r="AX2644" s="12"/>
      <c r="AY2644" s="12"/>
      <c r="AZ2644" s="12"/>
      <c r="BA2644" s="12"/>
      <c r="BB2644" s="12"/>
      <c r="BC2644" s="12"/>
      <c r="BD2644" s="12"/>
      <c r="BE2644" s="12"/>
      <c r="BF2644" s="12"/>
      <c r="BG2644" s="12"/>
      <c r="BH2644" s="12"/>
      <c r="BI2644" s="12"/>
      <c r="BJ2644" s="13"/>
      <c r="BK2644" s="13"/>
      <c r="BL2644" s="13"/>
      <c r="BM2644" s="13"/>
      <c r="BN2644" s="13"/>
    </row>
    <row r="2645" spans="1:66" x14ac:dyDescent="0.25">
      <c r="A2645" s="10"/>
      <c r="B2645" s="10"/>
      <c r="C2645" s="10"/>
      <c r="D2645" s="18"/>
      <c r="E2645" s="10"/>
      <c r="F2645" s="10"/>
      <c r="G2645" s="10"/>
      <c r="H2645" s="10"/>
      <c r="I2645" s="10"/>
      <c r="J2645" s="10"/>
      <c r="K2645" s="11"/>
      <c r="L2645" s="11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2"/>
      <c r="AS2645" s="12"/>
      <c r="AT2645" s="12"/>
      <c r="AU2645" s="12"/>
      <c r="AV2645" s="12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12"/>
      <c r="BG2645" s="12"/>
      <c r="BH2645" s="12"/>
      <c r="BI2645" s="12"/>
      <c r="BJ2645" s="13"/>
      <c r="BK2645" s="13"/>
      <c r="BL2645" s="13"/>
      <c r="BM2645" s="13"/>
      <c r="BN2645" s="13"/>
    </row>
    <row r="2646" spans="1:66" x14ac:dyDescent="0.25">
      <c r="A2646" s="10"/>
      <c r="B2646" s="10"/>
      <c r="C2646" s="10"/>
      <c r="D2646" s="18"/>
      <c r="E2646" s="10"/>
      <c r="F2646" s="10"/>
      <c r="G2646" s="10"/>
      <c r="H2646" s="10"/>
      <c r="I2646" s="10"/>
      <c r="J2646" s="10"/>
      <c r="K2646" s="11"/>
      <c r="L2646" s="11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  <c r="AE2646" s="12"/>
      <c r="AF2646" s="12"/>
      <c r="AG2646" s="12"/>
      <c r="AH2646" s="12"/>
      <c r="AI2646" s="12"/>
      <c r="AJ2646" s="12"/>
      <c r="AK2646" s="12"/>
      <c r="AL2646" s="12"/>
      <c r="AM2646" s="12"/>
      <c r="AN2646" s="12"/>
      <c r="AO2646" s="12"/>
      <c r="AP2646" s="12"/>
      <c r="AQ2646" s="12"/>
      <c r="AR2646" s="12"/>
      <c r="AS2646" s="12"/>
      <c r="AT2646" s="12"/>
      <c r="AU2646" s="12"/>
      <c r="AV2646" s="12"/>
      <c r="AW2646" s="12"/>
      <c r="AX2646" s="12"/>
      <c r="AY2646" s="12"/>
      <c r="AZ2646" s="12"/>
      <c r="BA2646" s="12"/>
      <c r="BB2646" s="12"/>
      <c r="BC2646" s="12"/>
      <c r="BD2646" s="12"/>
      <c r="BE2646" s="12"/>
      <c r="BF2646" s="12"/>
      <c r="BG2646" s="12"/>
      <c r="BH2646" s="12"/>
      <c r="BI2646" s="12"/>
      <c r="BJ2646" s="13"/>
      <c r="BK2646" s="13"/>
      <c r="BL2646" s="13"/>
      <c r="BM2646" s="13"/>
      <c r="BN2646" s="13"/>
    </row>
    <row r="2647" spans="1:66" x14ac:dyDescent="0.25">
      <c r="A2647" s="10"/>
      <c r="B2647" s="10"/>
      <c r="C2647" s="10"/>
      <c r="D2647" s="18"/>
      <c r="E2647" s="10"/>
      <c r="F2647" s="10"/>
      <c r="G2647" s="10"/>
      <c r="H2647" s="10"/>
      <c r="I2647" s="10"/>
      <c r="J2647" s="10"/>
      <c r="K2647" s="11"/>
      <c r="L2647" s="11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2"/>
      <c r="AS2647" s="12"/>
      <c r="AT2647" s="12"/>
      <c r="AU2647" s="12"/>
      <c r="AV2647" s="12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12"/>
      <c r="BG2647" s="12"/>
      <c r="BH2647" s="12"/>
      <c r="BI2647" s="12"/>
      <c r="BJ2647" s="13"/>
      <c r="BK2647" s="13"/>
      <c r="BL2647" s="13"/>
      <c r="BM2647" s="13"/>
      <c r="BN2647" s="13"/>
    </row>
    <row r="2648" spans="1:66" x14ac:dyDescent="0.25">
      <c r="A2648" s="10"/>
      <c r="B2648" s="10"/>
      <c r="C2648" s="10"/>
      <c r="D2648" s="18"/>
      <c r="E2648" s="10"/>
      <c r="F2648" s="10"/>
      <c r="G2648" s="10"/>
      <c r="H2648" s="10"/>
      <c r="I2648" s="10"/>
      <c r="J2648" s="10"/>
      <c r="K2648" s="11"/>
      <c r="L2648" s="11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12"/>
      <c r="AF2648" s="12"/>
      <c r="AG2648" s="12"/>
      <c r="AH2648" s="12"/>
      <c r="AI2648" s="12"/>
      <c r="AJ2648" s="12"/>
      <c r="AK2648" s="12"/>
      <c r="AL2648" s="12"/>
      <c r="AM2648" s="12"/>
      <c r="AN2648" s="12"/>
      <c r="AO2648" s="12"/>
      <c r="AP2648" s="12"/>
      <c r="AQ2648" s="12"/>
      <c r="AR2648" s="12"/>
      <c r="AS2648" s="12"/>
      <c r="AT2648" s="12"/>
      <c r="AU2648" s="12"/>
      <c r="AV2648" s="12"/>
      <c r="AW2648" s="12"/>
      <c r="AX2648" s="12"/>
      <c r="AY2648" s="12"/>
      <c r="AZ2648" s="12"/>
      <c r="BA2648" s="12"/>
      <c r="BB2648" s="12"/>
      <c r="BC2648" s="12"/>
      <c r="BD2648" s="12"/>
      <c r="BE2648" s="12"/>
      <c r="BF2648" s="12"/>
      <c r="BG2648" s="12"/>
      <c r="BH2648" s="12"/>
      <c r="BI2648" s="12"/>
      <c r="BJ2648" s="13"/>
      <c r="BK2648" s="13"/>
      <c r="BL2648" s="13"/>
      <c r="BM2648" s="13"/>
      <c r="BN2648" s="13"/>
    </row>
    <row r="2649" spans="1:66" x14ac:dyDescent="0.25">
      <c r="A2649" s="10"/>
      <c r="B2649" s="10"/>
      <c r="C2649" s="10"/>
      <c r="D2649" s="18"/>
      <c r="E2649" s="10"/>
      <c r="F2649" s="10"/>
      <c r="G2649" s="10"/>
      <c r="H2649" s="10"/>
      <c r="I2649" s="10"/>
      <c r="J2649" s="10"/>
      <c r="K2649" s="11"/>
      <c r="L2649" s="11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2"/>
      <c r="AS2649" s="12"/>
      <c r="AT2649" s="12"/>
      <c r="AU2649" s="12"/>
      <c r="AV2649" s="12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12"/>
      <c r="BG2649" s="12"/>
      <c r="BH2649" s="12"/>
      <c r="BI2649" s="12"/>
      <c r="BJ2649" s="13"/>
      <c r="BK2649" s="13"/>
      <c r="BL2649" s="13"/>
      <c r="BM2649" s="13"/>
      <c r="BN2649" s="13"/>
    </row>
    <row r="2650" spans="1:66" x14ac:dyDescent="0.25">
      <c r="A2650" s="10"/>
      <c r="B2650" s="10"/>
      <c r="C2650" s="10"/>
      <c r="D2650" s="18"/>
      <c r="E2650" s="10"/>
      <c r="F2650" s="10"/>
      <c r="G2650" s="10"/>
      <c r="H2650" s="10"/>
      <c r="I2650" s="10"/>
      <c r="J2650" s="10"/>
      <c r="K2650" s="11"/>
      <c r="L2650" s="11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  <c r="AE2650" s="12"/>
      <c r="AF2650" s="12"/>
      <c r="AG2650" s="12"/>
      <c r="AH2650" s="12"/>
      <c r="AI2650" s="12"/>
      <c r="AJ2650" s="12"/>
      <c r="AK2650" s="12"/>
      <c r="AL2650" s="12"/>
      <c r="AM2650" s="12"/>
      <c r="AN2650" s="12"/>
      <c r="AO2650" s="12"/>
      <c r="AP2650" s="12"/>
      <c r="AQ2650" s="12"/>
      <c r="AR2650" s="12"/>
      <c r="AS2650" s="12"/>
      <c r="AT2650" s="12"/>
      <c r="AU2650" s="12"/>
      <c r="AV2650" s="12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12"/>
      <c r="BG2650" s="12"/>
      <c r="BH2650" s="12"/>
      <c r="BI2650" s="12"/>
      <c r="BJ2650" s="13"/>
      <c r="BK2650" s="13"/>
      <c r="BL2650" s="13"/>
      <c r="BM2650" s="13"/>
      <c r="BN2650" s="13"/>
    </row>
    <row r="2651" spans="1:66" x14ac:dyDescent="0.25">
      <c r="A2651" s="10"/>
      <c r="B2651" s="10"/>
      <c r="C2651" s="10"/>
      <c r="D2651" s="18"/>
      <c r="E2651" s="10"/>
      <c r="F2651" s="10"/>
      <c r="G2651" s="10"/>
      <c r="H2651" s="10"/>
      <c r="I2651" s="10"/>
      <c r="J2651" s="10"/>
      <c r="K2651" s="11"/>
      <c r="L2651" s="11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2"/>
      <c r="AS2651" s="12"/>
      <c r="AT2651" s="12"/>
      <c r="AU2651" s="12"/>
      <c r="AV2651" s="12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12"/>
      <c r="BG2651" s="12"/>
      <c r="BH2651" s="12"/>
      <c r="BI2651" s="12"/>
      <c r="BJ2651" s="13"/>
      <c r="BK2651" s="13"/>
      <c r="BL2651" s="13"/>
      <c r="BM2651" s="13"/>
      <c r="BN2651" s="13"/>
    </row>
    <row r="2652" spans="1:66" x14ac:dyDescent="0.25">
      <c r="A2652" s="10"/>
      <c r="B2652" s="10"/>
      <c r="C2652" s="10"/>
      <c r="D2652" s="18"/>
      <c r="E2652" s="10"/>
      <c r="F2652" s="10"/>
      <c r="G2652" s="10"/>
      <c r="H2652" s="10"/>
      <c r="I2652" s="10"/>
      <c r="J2652" s="10"/>
      <c r="K2652" s="11"/>
      <c r="L2652" s="11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12"/>
      <c r="AF2652" s="12"/>
      <c r="AG2652" s="12"/>
      <c r="AH2652" s="12"/>
      <c r="AI2652" s="12"/>
      <c r="AJ2652" s="12"/>
      <c r="AK2652" s="12"/>
      <c r="AL2652" s="12"/>
      <c r="AM2652" s="12"/>
      <c r="AN2652" s="12"/>
      <c r="AO2652" s="12"/>
      <c r="AP2652" s="12"/>
      <c r="AQ2652" s="12"/>
      <c r="AR2652" s="12"/>
      <c r="AS2652" s="12"/>
      <c r="AT2652" s="12"/>
      <c r="AU2652" s="12"/>
      <c r="AV2652" s="12"/>
      <c r="AW2652" s="12"/>
      <c r="AX2652" s="12"/>
      <c r="AY2652" s="12"/>
      <c r="AZ2652" s="12"/>
      <c r="BA2652" s="12"/>
      <c r="BB2652" s="12"/>
      <c r="BC2652" s="12"/>
      <c r="BD2652" s="12"/>
      <c r="BE2652" s="12"/>
      <c r="BF2652" s="12"/>
      <c r="BG2652" s="12"/>
      <c r="BH2652" s="12"/>
      <c r="BI2652" s="12"/>
      <c r="BJ2652" s="13"/>
      <c r="BK2652" s="13"/>
      <c r="BL2652" s="13"/>
      <c r="BM2652" s="13"/>
      <c r="BN2652" s="13"/>
    </row>
    <row r="2653" spans="1:66" x14ac:dyDescent="0.25">
      <c r="A2653" s="10"/>
      <c r="B2653" s="10"/>
      <c r="C2653" s="10"/>
      <c r="D2653" s="18"/>
      <c r="E2653" s="10"/>
      <c r="F2653" s="10"/>
      <c r="G2653" s="10"/>
      <c r="H2653" s="10"/>
      <c r="I2653" s="10"/>
      <c r="J2653" s="10"/>
      <c r="K2653" s="11"/>
      <c r="L2653" s="11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2"/>
      <c r="AS2653" s="12"/>
      <c r="AT2653" s="12"/>
      <c r="AU2653" s="12"/>
      <c r="AV2653" s="12"/>
      <c r="AW2653" s="12"/>
      <c r="AX2653" s="12"/>
      <c r="AY2653" s="12"/>
      <c r="AZ2653" s="12"/>
      <c r="BA2653" s="12"/>
      <c r="BB2653" s="12"/>
      <c r="BC2653" s="12"/>
      <c r="BD2653" s="12"/>
      <c r="BE2653" s="12"/>
      <c r="BF2653" s="12"/>
      <c r="BG2653" s="12"/>
      <c r="BH2653" s="12"/>
      <c r="BI2653" s="12"/>
      <c r="BJ2653" s="13"/>
      <c r="BK2653" s="13"/>
      <c r="BL2653" s="13"/>
      <c r="BM2653" s="13"/>
      <c r="BN2653" s="13"/>
    </row>
    <row r="2654" spans="1:66" x14ac:dyDescent="0.25">
      <c r="A2654" s="10"/>
      <c r="B2654" s="10"/>
      <c r="C2654" s="10"/>
      <c r="D2654" s="18"/>
      <c r="E2654" s="10"/>
      <c r="F2654" s="10"/>
      <c r="G2654" s="10"/>
      <c r="H2654" s="10"/>
      <c r="I2654" s="10"/>
      <c r="J2654" s="10"/>
      <c r="K2654" s="11"/>
      <c r="L2654" s="11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12"/>
      <c r="AF2654" s="12"/>
      <c r="AG2654" s="12"/>
      <c r="AH2654" s="12"/>
      <c r="AI2654" s="12"/>
      <c r="AJ2654" s="12"/>
      <c r="AK2654" s="12"/>
      <c r="AL2654" s="12"/>
      <c r="AM2654" s="12"/>
      <c r="AN2654" s="12"/>
      <c r="AO2654" s="12"/>
      <c r="AP2654" s="12"/>
      <c r="AQ2654" s="12"/>
      <c r="AR2654" s="12"/>
      <c r="AS2654" s="12"/>
      <c r="AT2654" s="12"/>
      <c r="AU2654" s="12"/>
      <c r="AV2654" s="12"/>
      <c r="AW2654" s="12"/>
      <c r="AX2654" s="12"/>
      <c r="AY2654" s="12"/>
      <c r="AZ2654" s="12"/>
      <c r="BA2654" s="12"/>
      <c r="BB2654" s="12"/>
      <c r="BC2654" s="12"/>
      <c r="BD2654" s="12"/>
      <c r="BE2654" s="12"/>
      <c r="BF2654" s="12"/>
      <c r="BG2654" s="12"/>
      <c r="BH2654" s="12"/>
      <c r="BI2654" s="12"/>
      <c r="BJ2654" s="13"/>
      <c r="BK2654" s="13"/>
      <c r="BL2654" s="13"/>
      <c r="BM2654" s="13"/>
      <c r="BN2654" s="13"/>
    </row>
    <row r="2655" spans="1:66" x14ac:dyDescent="0.25">
      <c r="A2655" s="10"/>
      <c r="B2655" s="10"/>
      <c r="C2655" s="10"/>
      <c r="D2655" s="18"/>
      <c r="E2655" s="10"/>
      <c r="F2655" s="10"/>
      <c r="G2655" s="10"/>
      <c r="H2655" s="10"/>
      <c r="I2655" s="10"/>
      <c r="J2655" s="10"/>
      <c r="K2655" s="11"/>
      <c r="L2655" s="11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2"/>
      <c r="AS2655" s="12"/>
      <c r="AT2655" s="12"/>
      <c r="AU2655" s="12"/>
      <c r="AV2655" s="12"/>
      <c r="AW2655" s="12"/>
      <c r="AX2655" s="12"/>
      <c r="AY2655" s="12"/>
      <c r="AZ2655" s="12"/>
      <c r="BA2655" s="12"/>
      <c r="BB2655" s="12"/>
      <c r="BC2655" s="12"/>
      <c r="BD2655" s="12"/>
      <c r="BE2655" s="12"/>
      <c r="BF2655" s="12"/>
      <c r="BG2655" s="12"/>
      <c r="BH2655" s="12"/>
      <c r="BI2655" s="12"/>
      <c r="BJ2655" s="13"/>
      <c r="BK2655" s="13"/>
      <c r="BL2655" s="13"/>
      <c r="BM2655" s="13"/>
      <c r="BN2655" s="13"/>
    </row>
    <row r="2656" spans="1:66" x14ac:dyDescent="0.25">
      <c r="A2656" s="10"/>
      <c r="B2656" s="10"/>
      <c r="C2656" s="10"/>
      <c r="D2656" s="18"/>
      <c r="E2656" s="10"/>
      <c r="F2656" s="10"/>
      <c r="G2656" s="10"/>
      <c r="H2656" s="10"/>
      <c r="I2656" s="10"/>
      <c r="J2656" s="10"/>
      <c r="K2656" s="11"/>
      <c r="L2656" s="11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12"/>
      <c r="AF2656" s="12"/>
      <c r="AG2656" s="12"/>
      <c r="AH2656" s="12"/>
      <c r="AI2656" s="12"/>
      <c r="AJ2656" s="12"/>
      <c r="AK2656" s="12"/>
      <c r="AL2656" s="12"/>
      <c r="AM2656" s="12"/>
      <c r="AN2656" s="12"/>
      <c r="AO2656" s="12"/>
      <c r="AP2656" s="12"/>
      <c r="AQ2656" s="12"/>
      <c r="AR2656" s="12"/>
      <c r="AS2656" s="12"/>
      <c r="AT2656" s="12"/>
      <c r="AU2656" s="12"/>
      <c r="AV2656" s="12"/>
      <c r="AW2656" s="12"/>
      <c r="AX2656" s="12"/>
      <c r="AY2656" s="12"/>
      <c r="AZ2656" s="12"/>
      <c r="BA2656" s="12"/>
      <c r="BB2656" s="12"/>
      <c r="BC2656" s="12"/>
      <c r="BD2656" s="12"/>
      <c r="BE2656" s="12"/>
      <c r="BF2656" s="12"/>
      <c r="BG2656" s="12"/>
      <c r="BH2656" s="12"/>
      <c r="BI2656" s="12"/>
      <c r="BJ2656" s="13"/>
      <c r="BK2656" s="13"/>
      <c r="BL2656" s="13"/>
      <c r="BM2656" s="13"/>
      <c r="BN2656" s="13"/>
    </row>
    <row r="2657" spans="1:66" x14ac:dyDescent="0.25">
      <c r="A2657" s="10"/>
      <c r="B2657" s="10"/>
      <c r="C2657" s="10"/>
      <c r="D2657" s="18"/>
      <c r="E2657" s="10"/>
      <c r="F2657" s="10"/>
      <c r="G2657" s="10"/>
      <c r="H2657" s="10"/>
      <c r="I2657" s="10"/>
      <c r="J2657" s="10"/>
      <c r="K2657" s="11"/>
      <c r="L2657" s="11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2"/>
      <c r="AS2657" s="12"/>
      <c r="AT2657" s="12"/>
      <c r="AU2657" s="12"/>
      <c r="AV2657" s="12"/>
      <c r="AW2657" s="12"/>
      <c r="AX2657" s="12"/>
      <c r="AY2657" s="12"/>
      <c r="AZ2657" s="12"/>
      <c r="BA2657" s="12"/>
      <c r="BB2657" s="12"/>
      <c r="BC2657" s="12"/>
      <c r="BD2657" s="12"/>
      <c r="BE2657" s="12"/>
      <c r="BF2657" s="12"/>
      <c r="BG2657" s="12"/>
      <c r="BH2657" s="12"/>
      <c r="BI2657" s="12"/>
      <c r="BJ2657" s="13"/>
      <c r="BK2657" s="13"/>
      <c r="BL2657" s="13"/>
      <c r="BM2657" s="13"/>
      <c r="BN2657" s="13"/>
    </row>
    <row r="2658" spans="1:66" x14ac:dyDescent="0.25">
      <c r="A2658" s="10"/>
      <c r="B2658" s="10"/>
      <c r="C2658" s="10"/>
      <c r="D2658" s="18"/>
      <c r="E2658" s="10"/>
      <c r="F2658" s="10"/>
      <c r="G2658" s="10"/>
      <c r="H2658" s="10"/>
      <c r="I2658" s="10"/>
      <c r="J2658" s="10"/>
      <c r="K2658" s="11"/>
      <c r="L2658" s="11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2"/>
      <c r="AF2658" s="12"/>
      <c r="AG2658" s="12"/>
      <c r="AH2658" s="12"/>
      <c r="AI2658" s="12"/>
      <c r="AJ2658" s="12"/>
      <c r="AK2658" s="12"/>
      <c r="AL2658" s="12"/>
      <c r="AM2658" s="12"/>
      <c r="AN2658" s="12"/>
      <c r="AO2658" s="12"/>
      <c r="AP2658" s="12"/>
      <c r="AQ2658" s="12"/>
      <c r="AR2658" s="12"/>
      <c r="AS2658" s="12"/>
      <c r="AT2658" s="12"/>
      <c r="AU2658" s="12"/>
      <c r="AV2658" s="12"/>
      <c r="AW2658" s="12"/>
      <c r="AX2658" s="12"/>
      <c r="AY2658" s="12"/>
      <c r="AZ2658" s="12"/>
      <c r="BA2658" s="12"/>
      <c r="BB2658" s="12"/>
      <c r="BC2658" s="12"/>
      <c r="BD2658" s="12"/>
      <c r="BE2658" s="12"/>
      <c r="BF2658" s="12"/>
      <c r="BG2658" s="12"/>
      <c r="BH2658" s="12"/>
      <c r="BI2658" s="12"/>
      <c r="BJ2658" s="13"/>
      <c r="BK2658" s="13"/>
      <c r="BL2658" s="13"/>
      <c r="BM2658" s="13"/>
      <c r="BN2658" s="13"/>
    </row>
    <row r="2659" spans="1:66" x14ac:dyDescent="0.25">
      <c r="A2659" s="10"/>
      <c r="B2659" s="10"/>
      <c r="C2659" s="10"/>
      <c r="D2659" s="18"/>
      <c r="E2659" s="10"/>
      <c r="F2659" s="10"/>
      <c r="G2659" s="10"/>
      <c r="H2659" s="10"/>
      <c r="I2659" s="10"/>
      <c r="J2659" s="10"/>
      <c r="K2659" s="11"/>
      <c r="L2659" s="11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2"/>
      <c r="AS2659" s="12"/>
      <c r="AT2659" s="12"/>
      <c r="AU2659" s="12"/>
      <c r="AV2659" s="12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12"/>
      <c r="BG2659" s="12"/>
      <c r="BH2659" s="12"/>
      <c r="BI2659" s="12"/>
      <c r="BJ2659" s="13"/>
      <c r="BK2659" s="13"/>
      <c r="BL2659" s="13"/>
      <c r="BM2659" s="13"/>
      <c r="BN2659" s="13"/>
    </row>
    <row r="2660" spans="1:66" x14ac:dyDescent="0.25">
      <c r="A2660" s="10"/>
      <c r="B2660" s="10"/>
      <c r="C2660" s="10"/>
      <c r="D2660" s="18"/>
      <c r="E2660" s="10"/>
      <c r="F2660" s="10"/>
      <c r="G2660" s="10"/>
      <c r="H2660" s="10"/>
      <c r="I2660" s="10"/>
      <c r="J2660" s="10"/>
      <c r="K2660" s="11"/>
      <c r="L2660" s="11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12"/>
      <c r="AH2660" s="12"/>
      <c r="AI2660" s="12"/>
      <c r="AJ2660" s="12"/>
      <c r="AK2660" s="12"/>
      <c r="AL2660" s="12"/>
      <c r="AM2660" s="12"/>
      <c r="AN2660" s="12"/>
      <c r="AO2660" s="12"/>
      <c r="AP2660" s="12"/>
      <c r="AQ2660" s="12"/>
      <c r="AR2660" s="12"/>
      <c r="AS2660" s="12"/>
      <c r="AT2660" s="12"/>
      <c r="AU2660" s="12"/>
      <c r="AV2660" s="12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12"/>
      <c r="BG2660" s="12"/>
      <c r="BH2660" s="12"/>
      <c r="BI2660" s="12"/>
      <c r="BJ2660" s="13"/>
      <c r="BK2660" s="13"/>
      <c r="BL2660" s="13"/>
      <c r="BM2660" s="13"/>
      <c r="BN2660" s="13"/>
    </row>
    <row r="2661" spans="1:66" x14ac:dyDescent="0.25">
      <c r="A2661" s="10"/>
      <c r="B2661" s="10"/>
      <c r="C2661" s="10"/>
      <c r="D2661" s="18"/>
      <c r="E2661" s="10"/>
      <c r="F2661" s="10"/>
      <c r="G2661" s="10"/>
      <c r="H2661" s="10"/>
      <c r="I2661" s="10"/>
      <c r="J2661" s="10"/>
      <c r="K2661" s="11"/>
      <c r="L2661" s="11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2"/>
      <c r="AS2661" s="12"/>
      <c r="AT2661" s="12"/>
      <c r="AU2661" s="12"/>
      <c r="AV2661" s="12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12"/>
      <c r="BG2661" s="12"/>
      <c r="BH2661" s="12"/>
      <c r="BI2661" s="12"/>
      <c r="BJ2661" s="13"/>
      <c r="BK2661" s="13"/>
      <c r="BL2661" s="13"/>
      <c r="BM2661" s="13"/>
      <c r="BN2661" s="13"/>
    </row>
    <row r="2662" spans="1:66" x14ac:dyDescent="0.25">
      <c r="A2662" s="10"/>
      <c r="B2662" s="10"/>
      <c r="C2662" s="10"/>
      <c r="D2662" s="18"/>
      <c r="E2662" s="10"/>
      <c r="F2662" s="10"/>
      <c r="G2662" s="10"/>
      <c r="H2662" s="10"/>
      <c r="I2662" s="10"/>
      <c r="J2662" s="10"/>
      <c r="K2662" s="11"/>
      <c r="L2662" s="11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12"/>
      <c r="AF2662" s="12"/>
      <c r="AG2662" s="12"/>
      <c r="AH2662" s="12"/>
      <c r="AI2662" s="12"/>
      <c r="AJ2662" s="12"/>
      <c r="AK2662" s="12"/>
      <c r="AL2662" s="12"/>
      <c r="AM2662" s="12"/>
      <c r="AN2662" s="12"/>
      <c r="AO2662" s="12"/>
      <c r="AP2662" s="12"/>
      <c r="AQ2662" s="12"/>
      <c r="AR2662" s="12"/>
      <c r="AS2662" s="12"/>
      <c r="AT2662" s="12"/>
      <c r="AU2662" s="12"/>
      <c r="AV2662" s="12"/>
      <c r="AW2662" s="12"/>
      <c r="AX2662" s="12"/>
      <c r="AY2662" s="12"/>
      <c r="AZ2662" s="12"/>
      <c r="BA2662" s="12"/>
      <c r="BB2662" s="12"/>
      <c r="BC2662" s="12"/>
      <c r="BD2662" s="12"/>
      <c r="BE2662" s="12"/>
      <c r="BF2662" s="12"/>
      <c r="BG2662" s="12"/>
      <c r="BH2662" s="12"/>
      <c r="BI2662" s="12"/>
      <c r="BJ2662" s="13"/>
      <c r="BK2662" s="13"/>
      <c r="BL2662" s="13"/>
      <c r="BM2662" s="13"/>
      <c r="BN2662" s="13"/>
    </row>
    <row r="2663" spans="1:66" x14ac:dyDescent="0.25">
      <c r="A2663" s="10"/>
      <c r="B2663" s="10"/>
      <c r="C2663" s="10"/>
      <c r="D2663" s="18"/>
      <c r="E2663" s="10"/>
      <c r="F2663" s="10"/>
      <c r="G2663" s="10"/>
      <c r="H2663" s="10"/>
      <c r="I2663" s="10"/>
      <c r="J2663" s="10"/>
      <c r="K2663" s="11"/>
      <c r="L2663" s="11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2"/>
      <c r="AS2663" s="12"/>
      <c r="AT2663" s="12"/>
      <c r="AU2663" s="12"/>
      <c r="AV2663" s="12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12"/>
      <c r="BG2663" s="12"/>
      <c r="BH2663" s="12"/>
      <c r="BI2663" s="12"/>
      <c r="BJ2663" s="13"/>
      <c r="BK2663" s="13"/>
      <c r="BL2663" s="13"/>
      <c r="BM2663" s="13"/>
      <c r="BN2663" s="13"/>
    </row>
    <row r="2664" spans="1:66" x14ac:dyDescent="0.25">
      <c r="A2664" s="10"/>
      <c r="B2664" s="10"/>
      <c r="C2664" s="10"/>
      <c r="D2664" s="18"/>
      <c r="E2664" s="10"/>
      <c r="F2664" s="10"/>
      <c r="G2664" s="10"/>
      <c r="H2664" s="10"/>
      <c r="I2664" s="10"/>
      <c r="J2664" s="10"/>
      <c r="K2664" s="11"/>
      <c r="L2664" s="11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12"/>
      <c r="AD2664" s="12"/>
      <c r="AE2664" s="12"/>
      <c r="AF2664" s="12"/>
      <c r="AG2664" s="12"/>
      <c r="AH2664" s="12"/>
      <c r="AI2664" s="12"/>
      <c r="AJ2664" s="12"/>
      <c r="AK2664" s="12"/>
      <c r="AL2664" s="12"/>
      <c r="AM2664" s="12"/>
      <c r="AN2664" s="12"/>
      <c r="AO2664" s="12"/>
      <c r="AP2664" s="12"/>
      <c r="AQ2664" s="12"/>
      <c r="AR2664" s="12"/>
      <c r="AS2664" s="12"/>
      <c r="AT2664" s="12"/>
      <c r="AU2664" s="12"/>
      <c r="AV2664" s="12"/>
      <c r="AW2664" s="12"/>
      <c r="AX2664" s="12"/>
      <c r="AY2664" s="12"/>
      <c r="AZ2664" s="12"/>
      <c r="BA2664" s="12"/>
      <c r="BB2664" s="12"/>
      <c r="BC2664" s="12"/>
      <c r="BD2664" s="12"/>
      <c r="BE2664" s="12"/>
      <c r="BF2664" s="12"/>
      <c r="BG2664" s="12"/>
      <c r="BH2664" s="12"/>
      <c r="BI2664" s="12"/>
      <c r="BJ2664" s="13"/>
      <c r="BK2664" s="13"/>
      <c r="BL2664" s="13"/>
      <c r="BM2664" s="13"/>
      <c r="BN2664" s="13"/>
    </row>
    <row r="2665" spans="1:66" x14ac:dyDescent="0.25">
      <c r="A2665" s="10"/>
      <c r="B2665" s="10"/>
      <c r="C2665" s="10"/>
      <c r="D2665" s="18"/>
      <c r="E2665" s="10"/>
      <c r="F2665" s="10"/>
      <c r="G2665" s="10"/>
      <c r="H2665" s="10"/>
      <c r="I2665" s="10"/>
      <c r="J2665" s="10"/>
      <c r="K2665" s="11"/>
      <c r="L2665" s="11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2"/>
      <c r="AS2665" s="12"/>
      <c r="AT2665" s="12"/>
      <c r="AU2665" s="12"/>
      <c r="AV2665" s="12"/>
      <c r="AW2665" s="12"/>
      <c r="AX2665" s="12"/>
      <c r="AY2665" s="12"/>
      <c r="AZ2665" s="12"/>
      <c r="BA2665" s="12"/>
      <c r="BB2665" s="12"/>
      <c r="BC2665" s="12"/>
      <c r="BD2665" s="12"/>
      <c r="BE2665" s="12"/>
      <c r="BF2665" s="12"/>
      <c r="BG2665" s="12"/>
      <c r="BH2665" s="12"/>
      <c r="BI2665" s="12"/>
      <c r="BJ2665" s="13"/>
      <c r="BK2665" s="13"/>
      <c r="BL2665" s="13"/>
      <c r="BM2665" s="13"/>
      <c r="BN2665" s="13"/>
    </row>
    <row r="2666" spans="1:66" x14ac:dyDescent="0.25">
      <c r="A2666" s="10"/>
      <c r="B2666" s="10"/>
      <c r="C2666" s="10"/>
      <c r="D2666" s="18"/>
      <c r="E2666" s="10"/>
      <c r="F2666" s="10"/>
      <c r="G2666" s="10"/>
      <c r="H2666" s="10"/>
      <c r="I2666" s="10"/>
      <c r="J2666" s="10"/>
      <c r="K2666" s="11"/>
      <c r="L2666" s="11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  <c r="AH2666" s="12"/>
      <c r="AI2666" s="12"/>
      <c r="AJ2666" s="12"/>
      <c r="AK2666" s="12"/>
      <c r="AL2666" s="12"/>
      <c r="AM2666" s="12"/>
      <c r="AN2666" s="12"/>
      <c r="AO2666" s="12"/>
      <c r="AP2666" s="12"/>
      <c r="AQ2666" s="12"/>
      <c r="AR2666" s="12"/>
      <c r="AS2666" s="12"/>
      <c r="AT2666" s="12"/>
      <c r="AU2666" s="12"/>
      <c r="AV2666" s="12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12"/>
      <c r="BG2666" s="12"/>
      <c r="BH2666" s="12"/>
      <c r="BI2666" s="12"/>
      <c r="BJ2666" s="13"/>
      <c r="BK2666" s="13"/>
      <c r="BL2666" s="13"/>
      <c r="BM2666" s="13"/>
      <c r="BN2666" s="13"/>
    </row>
    <row r="2667" spans="1:66" x14ac:dyDescent="0.25">
      <c r="A2667" s="10"/>
      <c r="B2667" s="10"/>
      <c r="C2667" s="10"/>
      <c r="D2667" s="18"/>
      <c r="E2667" s="10"/>
      <c r="F2667" s="10"/>
      <c r="G2667" s="10"/>
      <c r="H2667" s="10"/>
      <c r="I2667" s="10"/>
      <c r="J2667" s="10"/>
      <c r="K2667" s="11"/>
      <c r="L2667" s="11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2"/>
      <c r="AS2667" s="12"/>
      <c r="AT2667" s="12"/>
      <c r="AU2667" s="12"/>
      <c r="AV2667" s="12"/>
      <c r="AW2667" s="12"/>
      <c r="AX2667" s="12"/>
      <c r="AY2667" s="12"/>
      <c r="AZ2667" s="12"/>
      <c r="BA2667" s="12"/>
      <c r="BB2667" s="12"/>
      <c r="BC2667" s="12"/>
      <c r="BD2667" s="12"/>
      <c r="BE2667" s="12"/>
      <c r="BF2667" s="12"/>
      <c r="BG2667" s="12"/>
      <c r="BH2667" s="12"/>
      <c r="BI2667" s="12"/>
      <c r="BJ2667" s="13"/>
      <c r="BK2667" s="13"/>
      <c r="BL2667" s="13"/>
      <c r="BM2667" s="13"/>
      <c r="BN2667" s="13"/>
    </row>
    <row r="2668" spans="1:66" x14ac:dyDescent="0.25">
      <c r="A2668" s="10"/>
      <c r="B2668" s="10"/>
      <c r="C2668" s="10"/>
      <c r="D2668" s="18"/>
      <c r="E2668" s="10"/>
      <c r="F2668" s="10"/>
      <c r="G2668" s="10"/>
      <c r="H2668" s="10"/>
      <c r="I2668" s="10"/>
      <c r="J2668" s="10"/>
      <c r="K2668" s="11"/>
      <c r="L2668" s="11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12"/>
      <c r="AF2668" s="12"/>
      <c r="AG2668" s="12"/>
      <c r="AH2668" s="12"/>
      <c r="AI2668" s="12"/>
      <c r="AJ2668" s="12"/>
      <c r="AK2668" s="12"/>
      <c r="AL2668" s="12"/>
      <c r="AM2668" s="12"/>
      <c r="AN2668" s="12"/>
      <c r="AO2668" s="12"/>
      <c r="AP2668" s="12"/>
      <c r="AQ2668" s="12"/>
      <c r="AR2668" s="12"/>
      <c r="AS2668" s="12"/>
      <c r="AT2668" s="12"/>
      <c r="AU2668" s="12"/>
      <c r="AV2668" s="12"/>
      <c r="AW2668" s="12"/>
      <c r="AX2668" s="12"/>
      <c r="AY2668" s="12"/>
      <c r="AZ2668" s="12"/>
      <c r="BA2668" s="12"/>
      <c r="BB2668" s="12"/>
      <c r="BC2668" s="12"/>
      <c r="BD2668" s="12"/>
      <c r="BE2668" s="12"/>
      <c r="BF2668" s="12"/>
      <c r="BG2668" s="12"/>
      <c r="BH2668" s="12"/>
      <c r="BI2668" s="12"/>
      <c r="BJ2668" s="13"/>
      <c r="BK2668" s="13"/>
      <c r="BL2668" s="13"/>
      <c r="BM2668" s="13"/>
      <c r="BN2668" s="13"/>
    </row>
    <row r="2669" spans="1:66" x14ac:dyDescent="0.25">
      <c r="A2669" s="10"/>
      <c r="B2669" s="10"/>
      <c r="C2669" s="10"/>
      <c r="D2669" s="18"/>
      <c r="E2669" s="10"/>
      <c r="F2669" s="10"/>
      <c r="G2669" s="10"/>
      <c r="H2669" s="10"/>
      <c r="I2669" s="10"/>
      <c r="J2669" s="10"/>
      <c r="K2669" s="11"/>
      <c r="L2669" s="11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2"/>
      <c r="AS2669" s="12"/>
      <c r="AT2669" s="12"/>
      <c r="AU2669" s="12"/>
      <c r="AV2669" s="12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12"/>
      <c r="BG2669" s="12"/>
      <c r="BH2669" s="12"/>
      <c r="BI2669" s="12"/>
      <c r="BJ2669" s="13"/>
      <c r="BK2669" s="13"/>
      <c r="BL2669" s="13"/>
      <c r="BM2669" s="13"/>
      <c r="BN2669" s="13"/>
    </row>
    <row r="2670" spans="1:66" x14ac:dyDescent="0.25">
      <c r="A2670" s="10"/>
      <c r="B2670" s="10"/>
      <c r="C2670" s="10"/>
      <c r="D2670" s="18"/>
      <c r="E2670" s="10"/>
      <c r="F2670" s="10"/>
      <c r="G2670" s="10"/>
      <c r="H2670" s="10"/>
      <c r="I2670" s="10"/>
      <c r="J2670" s="10"/>
      <c r="K2670" s="11"/>
      <c r="L2670" s="11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  <c r="AE2670" s="12"/>
      <c r="AF2670" s="12"/>
      <c r="AG2670" s="12"/>
      <c r="AH2670" s="12"/>
      <c r="AI2670" s="12"/>
      <c r="AJ2670" s="12"/>
      <c r="AK2670" s="12"/>
      <c r="AL2670" s="12"/>
      <c r="AM2670" s="12"/>
      <c r="AN2670" s="12"/>
      <c r="AO2670" s="12"/>
      <c r="AP2670" s="12"/>
      <c r="AQ2670" s="12"/>
      <c r="AR2670" s="12"/>
      <c r="AS2670" s="12"/>
      <c r="AT2670" s="12"/>
      <c r="AU2670" s="12"/>
      <c r="AV2670" s="12"/>
      <c r="AW2670" s="12"/>
      <c r="AX2670" s="12"/>
      <c r="AY2670" s="12"/>
      <c r="AZ2670" s="12"/>
      <c r="BA2670" s="12"/>
      <c r="BB2670" s="12"/>
      <c r="BC2670" s="12"/>
      <c r="BD2670" s="12"/>
      <c r="BE2670" s="12"/>
      <c r="BF2670" s="12"/>
      <c r="BG2670" s="12"/>
      <c r="BH2670" s="12"/>
      <c r="BI2670" s="12"/>
      <c r="BJ2670" s="13"/>
      <c r="BK2670" s="13"/>
      <c r="BL2670" s="13"/>
      <c r="BM2670" s="13"/>
      <c r="BN2670" s="13"/>
    </row>
    <row r="2671" spans="1:66" x14ac:dyDescent="0.25">
      <c r="A2671" s="10"/>
      <c r="B2671" s="10"/>
      <c r="C2671" s="10"/>
      <c r="D2671" s="18"/>
      <c r="E2671" s="10"/>
      <c r="F2671" s="10"/>
      <c r="G2671" s="10"/>
      <c r="H2671" s="10"/>
      <c r="I2671" s="10"/>
      <c r="J2671" s="10"/>
      <c r="K2671" s="11"/>
      <c r="L2671" s="11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2"/>
      <c r="AS2671" s="12"/>
      <c r="AT2671" s="12"/>
      <c r="AU2671" s="12"/>
      <c r="AV2671" s="12"/>
      <c r="AW2671" s="12"/>
      <c r="AX2671" s="12"/>
      <c r="AY2671" s="12"/>
      <c r="AZ2671" s="12"/>
      <c r="BA2671" s="12"/>
      <c r="BB2671" s="12"/>
      <c r="BC2671" s="12"/>
      <c r="BD2671" s="12"/>
      <c r="BE2671" s="12"/>
      <c r="BF2671" s="12"/>
      <c r="BG2671" s="12"/>
      <c r="BH2671" s="12"/>
      <c r="BI2671" s="12"/>
      <c r="BJ2671" s="13"/>
      <c r="BK2671" s="13"/>
      <c r="BL2671" s="13"/>
      <c r="BM2671" s="13"/>
      <c r="BN2671" s="13"/>
    </row>
    <row r="2672" spans="1:66" x14ac:dyDescent="0.25">
      <c r="A2672" s="10"/>
      <c r="B2672" s="10"/>
      <c r="C2672" s="10"/>
      <c r="D2672" s="18"/>
      <c r="E2672" s="10"/>
      <c r="F2672" s="10"/>
      <c r="G2672" s="10"/>
      <c r="H2672" s="10"/>
      <c r="I2672" s="10"/>
      <c r="J2672" s="10"/>
      <c r="K2672" s="11"/>
      <c r="L2672" s="11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12"/>
      <c r="AD2672" s="12"/>
      <c r="AE2672" s="12"/>
      <c r="AF2672" s="12"/>
      <c r="AG2672" s="12"/>
      <c r="AH2672" s="12"/>
      <c r="AI2672" s="12"/>
      <c r="AJ2672" s="12"/>
      <c r="AK2672" s="12"/>
      <c r="AL2672" s="12"/>
      <c r="AM2672" s="12"/>
      <c r="AN2672" s="12"/>
      <c r="AO2672" s="12"/>
      <c r="AP2672" s="12"/>
      <c r="AQ2672" s="12"/>
      <c r="AR2672" s="12"/>
      <c r="AS2672" s="12"/>
      <c r="AT2672" s="12"/>
      <c r="AU2672" s="12"/>
      <c r="AV2672" s="12"/>
      <c r="AW2672" s="12"/>
      <c r="AX2672" s="12"/>
      <c r="AY2672" s="12"/>
      <c r="AZ2672" s="12"/>
      <c r="BA2672" s="12"/>
      <c r="BB2672" s="12"/>
      <c r="BC2672" s="12"/>
      <c r="BD2672" s="12"/>
      <c r="BE2672" s="12"/>
      <c r="BF2672" s="12"/>
      <c r="BG2672" s="12"/>
      <c r="BH2672" s="12"/>
      <c r="BI2672" s="12"/>
      <c r="BJ2672" s="13"/>
      <c r="BK2672" s="13"/>
      <c r="BL2672" s="13"/>
      <c r="BM2672" s="13"/>
      <c r="BN2672" s="13"/>
    </row>
    <row r="2673" spans="1:66" x14ac:dyDescent="0.25">
      <c r="A2673" s="10"/>
      <c r="B2673" s="10"/>
      <c r="C2673" s="10"/>
      <c r="D2673" s="18"/>
      <c r="E2673" s="10"/>
      <c r="F2673" s="10"/>
      <c r="G2673" s="10"/>
      <c r="H2673" s="10"/>
      <c r="I2673" s="10"/>
      <c r="J2673" s="10"/>
      <c r="K2673" s="11"/>
      <c r="L2673" s="11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2"/>
      <c r="AS2673" s="12"/>
      <c r="AT2673" s="12"/>
      <c r="AU2673" s="12"/>
      <c r="AV2673" s="12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12"/>
      <c r="BG2673" s="12"/>
      <c r="BH2673" s="12"/>
      <c r="BI2673" s="12"/>
      <c r="BJ2673" s="13"/>
      <c r="BK2673" s="13"/>
      <c r="BL2673" s="13"/>
      <c r="BM2673" s="13"/>
      <c r="BN2673" s="13"/>
    </row>
    <row r="2674" spans="1:66" x14ac:dyDescent="0.25">
      <c r="A2674" s="10"/>
      <c r="B2674" s="10"/>
      <c r="C2674" s="10"/>
      <c r="D2674" s="18"/>
      <c r="E2674" s="10"/>
      <c r="F2674" s="10"/>
      <c r="G2674" s="10"/>
      <c r="H2674" s="10"/>
      <c r="I2674" s="10"/>
      <c r="J2674" s="10"/>
      <c r="K2674" s="11"/>
      <c r="L2674" s="11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12"/>
      <c r="AE2674" s="12"/>
      <c r="AF2674" s="12"/>
      <c r="AG2674" s="12"/>
      <c r="AH2674" s="12"/>
      <c r="AI2674" s="12"/>
      <c r="AJ2674" s="12"/>
      <c r="AK2674" s="12"/>
      <c r="AL2674" s="12"/>
      <c r="AM2674" s="12"/>
      <c r="AN2674" s="12"/>
      <c r="AO2674" s="12"/>
      <c r="AP2674" s="12"/>
      <c r="AQ2674" s="12"/>
      <c r="AR2674" s="12"/>
      <c r="AS2674" s="12"/>
      <c r="AT2674" s="12"/>
      <c r="AU2674" s="12"/>
      <c r="AV2674" s="12"/>
      <c r="AW2674" s="12"/>
      <c r="AX2674" s="12"/>
      <c r="AY2674" s="12"/>
      <c r="AZ2674" s="12"/>
      <c r="BA2674" s="12"/>
      <c r="BB2674" s="12"/>
      <c r="BC2674" s="12"/>
      <c r="BD2674" s="12"/>
      <c r="BE2674" s="12"/>
      <c r="BF2674" s="12"/>
      <c r="BG2674" s="12"/>
      <c r="BH2674" s="12"/>
      <c r="BI2674" s="12"/>
      <c r="BJ2674" s="13"/>
      <c r="BK2674" s="13"/>
      <c r="BL2674" s="13"/>
      <c r="BM2674" s="13"/>
      <c r="BN2674" s="13"/>
    </row>
    <row r="2675" spans="1:66" s="14" customFormat="1" x14ac:dyDescent="0.25">
      <c r="A2675" s="10"/>
      <c r="B2675" s="10"/>
      <c r="C2675" s="10"/>
      <c r="D2675" s="18"/>
      <c r="E2675" s="10"/>
      <c r="F2675" s="10"/>
      <c r="G2675" s="10"/>
      <c r="H2675" s="10"/>
      <c r="I2675" s="10"/>
      <c r="J2675" s="10"/>
      <c r="K2675" s="11"/>
      <c r="L2675" s="11"/>
      <c r="M2675" s="12"/>
      <c r="N2675" s="12"/>
      <c r="O2675" s="12"/>
      <c r="P2675" s="12"/>
      <c r="Q2675" s="12"/>
      <c r="R2675" s="12"/>
      <c r="S2675" s="12"/>
      <c r="T2675" s="12"/>
      <c r="U2675" s="12"/>
      <c r="V2675" s="12"/>
      <c r="W2675" s="12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2"/>
      <c r="AS2675" s="12"/>
      <c r="AT2675" s="12"/>
      <c r="AU2675" s="12"/>
      <c r="AV2675" s="12"/>
      <c r="AW2675" s="12"/>
      <c r="AX2675" s="12"/>
      <c r="AY2675" s="12"/>
      <c r="AZ2675" s="12"/>
      <c r="BA2675" s="12"/>
      <c r="BB2675" s="12"/>
      <c r="BC2675" s="12"/>
      <c r="BD2675" s="12"/>
      <c r="BE2675" s="12"/>
      <c r="BF2675" s="12"/>
      <c r="BG2675" s="12"/>
      <c r="BH2675" s="12"/>
      <c r="BI2675" s="12"/>
      <c r="BJ2675" s="13"/>
      <c r="BK2675" s="13"/>
      <c r="BL2675" s="13"/>
      <c r="BM2675" s="13"/>
      <c r="BN2675" s="13"/>
    </row>
    <row r="2676" spans="1:66" x14ac:dyDescent="0.25">
      <c r="A2676" s="10"/>
      <c r="B2676" s="10"/>
      <c r="C2676" s="10"/>
      <c r="D2676" s="18"/>
      <c r="E2676" s="10"/>
      <c r="F2676" s="10"/>
      <c r="G2676" s="10"/>
      <c r="H2676" s="10"/>
      <c r="I2676" s="10"/>
      <c r="J2676" s="10"/>
      <c r="K2676" s="11"/>
      <c r="L2676" s="11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12"/>
      <c r="AD2676" s="12"/>
      <c r="AE2676" s="12"/>
      <c r="AF2676" s="12"/>
      <c r="AG2676" s="12"/>
      <c r="AH2676" s="12"/>
      <c r="AI2676" s="12"/>
      <c r="AJ2676" s="12"/>
      <c r="AK2676" s="12"/>
      <c r="AL2676" s="12"/>
      <c r="AM2676" s="12"/>
      <c r="AN2676" s="12"/>
      <c r="AO2676" s="12"/>
      <c r="AP2676" s="12"/>
      <c r="AQ2676" s="12"/>
      <c r="AR2676" s="12"/>
      <c r="AS2676" s="12"/>
      <c r="AT2676" s="12"/>
      <c r="AU2676" s="12"/>
      <c r="AV2676" s="12"/>
      <c r="AW2676" s="12"/>
      <c r="AX2676" s="12"/>
      <c r="AY2676" s="12"/>
      <c r="AZ2676" s="12"/>
      <c r="BA2676" s="12"/>
      <c r="BB2676" s="12"/>
      <c r="BC2676" s="12"/>
      <c r="BD2676" s="12"/>
      <c r="BE2676" s="12"/>
      <c r="BF2676" s="12"/>
      <c r="BG2676" s="12"/>
      <c r="BH2676" s="12"/>
      <c r="BI2676" s="12"/>
      <c r="BJ2676" s="13"/>
      <c r="BK2676" s="13"/>
      <c r="BL2676" s="13"/>
      <c r="BM2676" s="13"/>
      <c r="BN2676" s="13"/>
    </row>
    <row r="2677" spans="1:66" x14ac:dyDescent="0.25">
      <c r="A2677" s="10"/>
      <c r="B2677" s="10"/>
      <c r="C2677" s="10"/>
      <c r="D2677" s="18"/>
      <c r="E2677" s="10"/>
      <c r="F2677" s="10"/>
      <c r="G2677" s="10"/>
      <c r="H2677" s="10"/>
      <c r="I2677" s="10"/>
      <c r="J2677" s="10"/>
      <c r="K2677" s="11"/>
      <c r="L2677" s="11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2"/>
      <c r="AS2677" s="12"/>
      <c r="AT2677" s="12"/>
      <c r="AU2677" s="12"/>
      <c r="AV2677" s="12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12"/>
      <c r="BG2677" s="12"/>
      <c r="BH2677" s="12"/>
      <c r="BI2677" s="12"/>
      <c r="BJ2677" s="13"/>
      <c r="BK2677" s="13"/>
      <c r="BL2677" s="13"/>
      <c r="BM2677" s="13"/>
      <c r="BN2677" s="13"/>
    </row>
    <row r="2678" spans="1:66" x14ac:dyDescent="0.25">
      <c r="A2678" s="10"/>
      <c r="B2678" s="10"/>
      <c r="C2678" s="10"/>
      <c r="D2678" s="18"/>
      <c r="E2678" s="10"/>
      <c r="F2678" s="10"/>
      <c r="G2678" s="10"/>
      <c r="H2678" s="10"/>
      <c r="I2678" s="10"/>
      <c r="J2678" s="10"/>
      <c r="K2678" s="11"/>
      <c r="L2678" s="11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  <c r="AE2678" s="12"/>
      <c r="AF2678" s="12"/>
      <c r="AG2678" s="12"/>
      <c r="AH2678" s="12"/>
      <c r="AI2678" s="12"/>
      <c r="AJ2678" s="12"/>
      <c r="AK2678" s="12"/>
      <c r="AL2678" s="12"/>
      <c r="AM2678" s="12"/>
      <c r="AN2678" s="12"/>
      <c r="AO2678" s="12"/>
      <c r="AP2678" s="12"/>
      <c r="AQ2678" s="12"/>
      <c r="AR2678" s="12"/>
      <c r="AS2678" s="12"/>
      <c r="AT2678" s="12"/>
      <c r="AU2678" s="12"/>
      <c r="AV2678" s="12"/>
      <c r="AW2678" s="12"/>
      <c r="AX2678" s="12"/>
      <c r="AY2678" s="12"/>
      <c r="AZ2678" s="12"/>
      <c r="BA2678" s="12"/>
      <c r="BB2678" s="12"/>
      <c r="BC2678" s="12"/>
      <c r="BD2678" s="12"/>
      <c r="BE2678" s="12"/>
      <c r="BF2678" s="12"/>
      <c r="BG2678" s="12"/>
      <c r="BH2678" s="12"/>
      <c r="BI2678" s="12"/>
      <c r="BJ2678" s="13"/>
      <c r="BK2678" s="13"/>
      <c r="BL2678" s="13"/>
      <c r="BM2678" s="13"/>
      <c r="BN2678" s="13"/>
    </row>
    <row r="2679" spans="1:66" x14ac:dyDescent="0.25">
      <c r="A2679" s="10"/>
      <c r="B2679" s="10"/>
      <c r="C2679" s="10"/>
      <c r="D2679" s="18"/>
      <c r="E2679" s="10"/>
      <c r="F2679" s="10"/>
      <c r="G2679" s="10"/>
      <c r="H2679" s="10"/>
      <c r="I2679" s="10"/>
      <c r="J2679" s="10"/>
      <c r="K2679" s="11"/>
      <c r="L2679" s="11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2"/>
      <c r="AS2679" s="12"/>
      <c r="AT2679" s="12"/>
      <c r="AU2679" s="12"/>
      <c r="AV2679" s="12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12"/>
      <c r="BG2679" s="12"/>
      <c r="BH2679" s="12"/>
      <c r="BI2679" s="12"/>
      <c r="BJ2679" s="13"/>
      <c r="BK2679" s="13"/>
      <c r="BL2679" s="13"/>
      <c r="BM2679" s="13"/>
      <c r="BN2679" s="13"/>
    </row>
    <row r="2680" spans="1:66" x14ac:dyDescent="0.25">
      <c r="A2680" s="10"/>
      <c r="B2680" s="10"/>
      <c r="C2680" s="10"/>
      <c r="D2680" s="18"/>
      <c r="E2680" s="10"/>
      <c r="F2680" s="10"/>
      <c r="G2680" s="10"/>
      <c r="H2680" s="10"/>
      <c r="I2680" s="10"/>
      <c r="J2680" s="10"/>
      <c r="K2680" s="11"/>
      <c r="L2680" s="11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12"/>
      <c r="AF2680" s="12"/>
      <c r="AG2680" s="12"/>
      <c r="AH2680" s="12"/>
      <c r="AI2680" s="12"/>
      <c r="AJ2680" s="12"/>
      <c r="AK2680" s="12"/>
      <c r="AL2680" s="12"/>
      <c r="AM2680" s="12"/>
      <c r="AN2680" s="12"/>
      <c r="AO2680" s="12"/>
      <c r="AP2680" s="12"/>
      <c r="AQ2680" s="12"/>
      <c r="AR2680" s="12"/>
      <c r="AS2680" s="12"/>
      <c r="AT2680" s="12"/>
      <c r="AU2680" s="12"/>
      <c r="AV2680" s="12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12"/>
      <c r="BG2680" s="12"/>
      <c r="BH2680" s="12"/>
      <c r="BI2680" s="12"/>
      <c r="BJ2680" s="13"/>
      <c r="BK2680" s="13"/>
      <c r="BL2680" s="13"/>
      <c r="BM2680" s="13"/>
      <c r="BN2680" s="13"/>
    </row>
    <row r="2681" spans="1:66" x14ac:dyDescent="0.25">
      <c r="A2681" s="10"/>
      <c r="B2681" s="10"/>
      <c r="C2681" s="10"/>
      <c r="D2681" s="18"/>
      <c r="E2681" s="10"/>
      <c r="F2681" s="10"/>
      <c r="G2681" s="10"/>
      <c r="H2681" s="10"/>
      <c r="I2681" s="10"/>
      <c r="J2681" s="10"/>
      <c r="K2681" s="11"/>
      <c r="L2681" s="11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2"/>
      <c r="AS2681" s="12"/>
      <c r="AT2681" s="12"/>
      <c r="AU2681" s="12"/>
      <c r="AV2681" s="12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12"/>
      <c r="BG2681" s="12"/>
      <c r="BH2681" s="12"/>
      <c r="BI2681" s="12"/>
      <c r="BJ2681" s="13"/>
      <c r="BK2681" s="13"/>
      <c r="BL2681" s="13"/>
      <c r="BM2681" s="13"/>
      <c r="BN2681" s="13"/>
    </row>
    <row r="2682" spans="1:66" x14ac:dyDescent="0.25">
      <c r="A2682" s="10"/>
      <c r="B2682" s="10"/>
      <c r="C2682" s="10"/>
      <c r="D2682" s="18"/>
      <c r="E2682" s="10"/>
      <c r="F2682" s="10"/>
      <c r="G2682" s="10"/>
      <c r="H2682" s="10"/>
      <c r="I2682" s="10"/>
      <c r="J2682" s="10"/>
      <c r="K2682" s="11"/>
      <c r="L2682" s="11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  <c r="AE2682" s="12"/>
      <c r="AF2682" s="12"/>
      <c r="AG2682" s="12"/>
      <c r="AH2682" s="12"/>
      <c r="AI2682" s="12"/>
      <c r="AJ2682" s="12"/>
      <c r="AK2682" s="12"/>
      <c r="AL2682" s="12"/>
      <c r="AM2682" s="12"/>
      <c r="AN2682" s="12"/>
      <c r="AO2682" s="12"/>
      <c r="AP2682" s="12"/>
      <c r="AQ2682" s="12"/>
      <c r="AR2682" s="12"/>
      <c r="AS2682" s="12"/>
      <c r="AT2682" s="12"/>
      <c r="AU2682" s="12"/>
      <c r="AV2682" s="12"/>
      <c r="AW2682" s="12"/>
      <c r="AX2682" s="12"/>
      <c r="AY2682" s="12"/>
      <c r="AZ2682" s="12"/>
      <c r="BA2682" s="12"/>
      <c r="BB2682" s="12"/>
      <c r="BC2682" s="12"/>
      <c r="BD2682" s="12"/>
      <c r="BE2682" s="12"/>
      <c r="BF2682" s="12"/>
      <c r="BG2682" s="12"/>
      <c r="BH2682" s="12"/>
      <c r="BI2682" s="12"/>
      <c r="BJ2682" s="13"/>
      <c r="BK2682" s="13"/>
      <c r="BL2682" s="13"/>
      <c r="BM2682" s="13"/>
      <c r="BN2682" s="13"/>
    </row>
    <row r="2683" spans="1:66" x14ac:dyDescent="0.25">
      <c r="A2683" s="10"/>
      <c r="B2683" s="10"/>
      <c r="C2683" s="10"/>
      <c r="D2683" s="18"/>
      <c r="E2683" s="10"/>
      <c r="F2683" s="10"/>
      <c r="G2683" s="10"/>
      <c r="H2683" s="10"/>
      <c r="I2683" s="10"/>
      <c r="J2683" s="10"/>
      <c r="K2683" s="11"/>
      <c r="L2683" s="11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2"/>
      <c r="AS2683" s="12"/>
      <c r="AT2683" s="12"/>
      <c r="AU2683" s="12"/>
      <c r="AV2683" s="12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12"/>
      <c r="BG2683" s="12"/>
      <c r="BH2683" s="12"/>
      <c r="BI2683" s="12"/>
      <c r="BJ2683" s="13"/>
      <c r="BK2683" s="13"/>
      <c r="BL2683" s="13"/>
      <c r="BM2683" s="13"/>
      <c r="BN2683" s="13"/>
    </row>
    <row r="2684" spans="1:66" x14ac:dyDescent="0.25">
      <c r="A2684" s="10"/>
      <c r="B2684" s="10"/>
      <c r="C2684" s="10"/>
      <c r="D2684" s="18"/>
      <c r="E2684" s="10"/>
      <c r="F2684" s="10"/>
      <c r="G2684" s="10"/>
      <c r="H2684" s="10"/>
      <c r="I2684" s="10"/>
      <c r="J2684" s="10"/>
      <c r="K2684" s="11"/>
      <c r="L2684" s="11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  <c r="AE2684" s="12"/>
      <c r="AF2684" s="12"/>
      <c r="AG2684" s="12"/>
      <c r="AH2684" s="12"/>
      <c r="AI2684" s="12"/>
      <c r="AJ2684" s="12"/>
      <c r="AK2684" s="12"/>
      <c r="AL2684" s="12"/>
      <c r="AM2684" s="12"/>
      <c r="AN2684" s="12"/>
      <c r="AO2684" s="12"/>
      <c r="AP2684" s="12"/>
      <c r="AQ2684" s="12"/>
      <c r="AR2684" s="12"/>
      <c r="AS2684" s="12"/>
      <c r="AT2684" s="12"/>
      <c r="AU2684" s="12"/>
      <c r="AV2684" s="12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12"/>
      <c r="BG2684" s="12"/>
      <c r="BH2684" s="12"/>
      <c r="BI2684" s="12"/>
      <c r="BJ2684" s="13"/>
      <c r="BK2684" s="13"/>
      <c r="BL2684" s="13"/>
      <c r="BM2684" s="13"/>
      <c r="BN2684" s="13"/>
    </row>
    <row r="2685" spans="1:66" x14ac:dyDescent="0.25">
      <c r="A2685" s="10"/>
      <c r="B2685" s="10"/>
      <c r="C2685" s="10"/>
      <c r="D2685" s="18"/>
      <c r="E2685" s="10"/>
      <c r="F2685" s="10"/>
      <c r="G2685" s="10"/>
      <c r="H2685" s="10"/>
      <c r="I2685" s="10"/>
      <c r="J2685" s="10"/>
      <c r="K2685" s="11"/>
      <c r="L2685" s="11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2"/>
      <c r="AS2685" s="12"/>
      <c r="AT2685" s="12"/>
      <c r="AU2685" s="12"/>
      <c r="AV2685" s="12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12"/>
      <c r="BG2685" s="12"/>
      <c r="BH2685" s="12"/>
      <c r="BI2685" s="12"/>
      <c r="BJ2685" s="13"/>
      <c r="BK2685" s="13"/>
      <c r="BL2685" s="13"/>
      <c r="BM2685" s="13"/>
      <c r="BN2685" s="13"/>
    </row>
    <row r="2686" spans="1:66" x14ac:dyDescent="0.25">
      <c r="A2686" s="10"/>
      <c r="B2686" s="10"/>
      <c r="C2686" s="10"/>
      <c r="D2686" s="18"/>
      <c r="E2686" s="10"/>
      <c r="F2686" s="10"/>
      <c r="G2686" s="10"/>
      <c r="H2686" s="10"/>
      <c r="I2686" s="10"/>
      <c r="J2686" s="10"/>
      <c r="K2686" s="11"/>
      <c r="L2686" s="11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12"/>
      <c r="AE2686" s="12"/>
      <c r="AF2686" s="12"/>
      <c r="AG2686" s="12"/>
      <c r="AH2686" s="12"/>
      <c r="AI2686" s="12"/>
      <c r="AJ2686" s="12"/>
      <c r="AK2686" s="12"/>
      <c r="AL2686" s="12"/>
      <c r="AM2686" s="12"/>
      <c r="AN2686" s="12"/>
      <c r="AO2686" s="12"/>
      <c r="AP2686" s="12"/>
      <c r="AQ2686" s="12"/>
      <c r="AR2686" s="12"/>
      <c r="AS2686" s="12"/>
      <c r="AT2686" s="12"/>
      <c r="AU2686" s="12"/>
      <c r="AV2686" s="12"/>
      <c r="AW2686" s="12"/>
      <c r="AX2686" s="12"/>
      <c r="AY2686" s="12"/>
      <c r="AZ2686" s="12"/>
      <c r="BA2686" s="12"/>
      <c r="BB2686" s="12"/>
      <c r="BC2686" s="12"/>
      <c r="BD2686" s="12"/>
      <c r="BE2686" s="12"/>
      <c r="BF2686" s="12"/>
      <c r="BG2686" s="12"/>
      <c r="BH2686" s="12"/>
      <c r="BI2686" s="12"/>
      <c r="BJ2686" s="13"/>
      <c r="BK2686" s="13"/>
      <c r="BL2686" s="13"/>
      <c r="BM2686" s="13"/>
      <c r="BN2686" s="13"/>
    </row>
    <row r="2687" spans="1:66" x14ac:dyDescent="0.25">
      <c r="A2687" s="10"/>
      <c r="B2687" s="10"/>
      <c r="C2687" s="10"/>
      <c r="D2687" s="18"/>
      <c r="E2687" s="10"/>
      <c r="F2687" s="10"/>
      <c r="G2687" s="10"/>
      <c r="H2687" s="10"/>
      <c r="I2687" s="10"/>
      <c r="J2687" s="10"/>
      <c r="K2687" s="11"/>
      <c r="L2687" s="11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2"/>
      <c r="AS2687" s="12"/>
      <c r="AT2687" s="12"/>
      <c r="AU2687" s="12"/>
      <c r="AV2687" s="12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12"/>
      <c r="BG2687" s="12"/>
      <c r="BH2687" s="12"/>
      <c r="BI2687" s="12"/>
      <c r="BJ2687" s="13"/>
      <c r="BK2687" s="13"/>
      <c r="BL2687" s="13"/>
      <c r="BM2687" s="13"/>
      <c r="BN2687" s="13"/>
    </row>
    <row r="2688" spans="1:66" x14ac:dyDescent="0.25">
      <c r="A2688" s="10"/>
      <c r="B2688" s="10"/>
      <c r="C2688" s="10"/>
      <c r="D2688" s="18"/>
      <c r="E2688" s="10"/>
      <c r="F2688" s="10"/>
      <c r="G2688" s="10"/>
      <c r="H2688" s="10"/>
      <c r="I2688" s="10"/>
      <c r="J2688" s="10"/>
      <c r="K2688" s="11"/>
      <c r="L2688" s="11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12"/>
      <c r="AF2688" s="12"/>
      <c r="AG2688" s="12"/>
      <c r="AH2688" s="12"/>
      <c r="AI2688" s="12"/>
      <c r="AJ2688" s="12"/>
      <c r="AK2688" s="12"/>
      <c r="AL2688" s="12"/>
      <c r="AM2688" s="12"/>
      <c r="AN2688" s="12"/>
      <c r="AO2688" s="12"/>
      <c r="AP2688" s="12"/>
      <c r="AQ2688" s="12"/>
      <c r="AR2688" s="12"/>
      <c r="AS2688" s="12"/>
      <c r="AT2688" s="12"/>
      <c r="AU2688" s="12"/>
      <c r="AV2688" s="12"/>
      <c r="AW2688" s="12"/>
      <c r="AX2688" s="12"/>
      <c r="AY2688" s="12"/>
      <c r="AZ2688" s="12"/>
      <c r="BA2688" s="12"/>
      <c r="BB2688" s="12"/>
      <c r="BC2688" s="12"/>
      <c r="BD2688" s="12"/>
      <c r="BE2688" s="12"/>
      <c r="BF2688" s="12"/>
      <c r="BG2688" s="12"/>
      <c r="BH2688" s="12"/>
      <c r="BI2688" s="12"/>
      <c r="BJ2688" s="13"/>
      <c r="BK2688" s="13"/>
      <c r="BL2688" s="13"/>
      <c r="BM2688" s="13"/>
      <c r="BN2688" s="13"/>
    </row>
    <row r="2689" spans="1:66" x14ac:dyDescent="0.25">
      <c r="A2689" s="10"/>
      <c r="B2689" s="10"/>
      <c r="C2689" s="10"/>
      <c r="D2689" s="18"/>
      <c r="E2689" s="10"/>
      <c r="F2689" s="10"/>
      <c r="G2689" s="10"/>
      <c r="H2689" s="10"/>
      <c r="I2689" s="10"/>
      <c r="J2689" s="10"/>
      <c r="K2689" s="11"/>
      <c r="L2689" s="11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2"/>
      <c r="AS2689" s="12"/>
      <c r="AT2689" s="12"/>
      <c r="AU2689" s="12"/>
      <c r="AV2689" s="12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12"/>
      <c r="BG2689" s="12"/>
      <c r="BH2689" s="12"/>
      <c r="BI2689" s="12"/>
      <c r="BJ2689" s="13"/>
      <c r="BK2689" s="13"/>
      <c r="BL2689" s="13"/>
      <c r="BM2689" s="13"/>
      <c r="BN2689" s="13"/>
    </row>
    <row r="2690" spans="1:66" s="14" customFormat="1" x14ac:dyDescent="0.25">
      <c r="A2690" s="10"/>
      <c r="B2690" s="10"/>
      <c r="C2690" s="10"/>
      <c r="D2690" s="18"/>
      <c r="E2690" s="10"/>
      <c r="F2690" s="10"/>
      <c r="G2690" s="10"/>
      <c r="H2690" s="10"/>
      <c r="I2690" s="10"/>
      <c r="J2690" s="10"/>
      <c r="K2690" s="11"/>
      <c r="L2690" s="11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2"/>
      <c r="AF2690" s="12"/>
      <c r="AG2690" s="12"/>
      <c r="AH2690" s="12"/>
      <c r="AI2690" s="12"/>
      <c r="AJ2690" s="12"/>
      <c r="AK2690" s="12"/>
      <c r="AL2690" s="12"/>
      <c r="AM2690" s="12"/>
      <c r="AN2690" s="12"/>
      <c r="AO2690" s="12"/>
      <c r="AP2690" s="12"/>
      <c r="AQ2690" s="12"/>
      <c r="AR2690" s="12"/>
      <c r="AS2690" s="12"/>
      <c r="AT2690" s="12"/>
      <c r="AU2690" s="12"/>
      <c r="AV2690" s="12"/>
      <c r="AW2690" s="12"/>
      <c r="AX2690" s="12"/>
      <c r="AY2690" s="12"/>
      <c r="AZ2690" s="12"/>
      <c r="BA2690" s="12"/>
      <c r="BB2690" s="12"/>
      <c r="BC2690" s="12"/>
      <c r="BD2690" s="12"/>
      <c r="BE2690" s="12"/>
      <c r="BF2690" s="12"/>
      <c r="BG2690" s="12"/>
      <c r="BH2690" s="12"/>
      <c r="BI2690" s="12"/>
      <c r="BJ2690" s="13"/>
      <c r="BK2690" s="13"/>
      <c r="BL2690" s="13"/>
      <c r="BM2690" s="13"/>
      <c r="BN2690" s="13"/>
    </row>
    <row r="2691" spans="1:66" x14ac:dyDescent="0.25">
      <c r="A2691" s="10"/>
      <c r="B2691" s="10"/>
      <c r="C2691" s="10"/>
      <c r="D2691" s="18"/>
      <c r="E2691" s="10"/>
      <c r="F2691" s="10"/>
      <c r="G2691" s="10"/>
      <c r="H2691" s="10"/>
      <c r="I2691" s="10"/>
      <c r="J2691" s="10"/>
      <c r="K2691" s="11"/>
      <c r="L2691" s="11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2"/>
      <c r="AS2691" s="12"/>
      <c r="AT2691" s="12"/>
      <c r="AU2691" s="12"/>
      <c r="AV2691" s="12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12"/>
      <c r="BG2691" s="12"/>
      <c r="BH2691" s="12"/>
      <c r="BI2691" s="12"/>
      <c r="BJ2691" s="13"/>
      <c r="BK2691" s="13"/>
      <c r="BL2691" s="13"/>
      <c r="BM2691" s="13"/>
      <c r="BN2691" s="13"/>
    </row>
    <row r="2692" spans="1:66" x14ac:dyDescent="0.25">
      <c r="A2692" s="10"/>
      <c r="B2692" s="10"/>
      <c r="C2692" s="10"/>
      <c r="D2692" s="18"/>
      <c r="E2692" s="10"/>
      <c r="F2692" s="10"/>
      <c r="G2692" s="10"/>
      <c r="H2692" s="10"/>
      <c r="I2692" s="10"/>
      <c r="J2692" s="10"/>
      <c r="K2692" s="11"/>
      <c r="L2692" s="11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  <c r="AE2692" s="12"/>
      <c r="AF2692" s="12"/>
      <c r="AG2692" s="12"/>
      <c r="AH2692" s="12"/>
      <c r="AI2692" s="12"/>
      <c r="AJ2692" s="12"/>
      <c r="AK2692" s="12"/>
      <c r="AL2692" s="12"/>
      <c r="AM2692" s="12"/>
      <c r="AN2692" s="12"/>
      <c r="AO2692" s="12"/>
      <c r="AP2692" s="12"/>
      <c r="AQ2692" s="12"/>
      <c r="AR2692" s="12"/>
      <c r="AS2692" s="12"/>
      <c r="AT2692" s="12"/>
      <c r="AU2692" s="12"/>
      <c r="AV2692" s="12"/>
      <c r="AW2692" s="12"/>
      <c r="AX2692" s="12"/>
      <c r="AY2692" s="12"/>
      <c r="AZ2692" s="12"/>
      <c r="BA2692" s="12"/>
      <c r="BB2692" s="12"/>
      <c r="BC2692" s="12"/>
      <c r="BD2692" s="12"/>
      <c r="BE2692" s="12"/>
      <c r="BF2692" s="12"/>
      <c r="BG2692" s="12"/>
      <c r="BH2692" s="12"/>
      <c r="BI2692" s="12"/>
      <c r="BJ2692" s="13"/>
      <c r="BK2692" s="13"/>
      <c r="BL2692" s="13"/>
      <c r="BM2692" s="13"/>
      <c r="BN2692" s="13"/>
    </row>
    <row r="2693" spans="1:66" x14ac:dyDescent="0.25">
      <c r="A2693" s="10"/>
      <c r="B2693" s="10"/>
      <c r="C2693" s="10"/>
      <c r="D2693" s="18"/>
      <c r="E2693" s="10"/>
      <c r="F2693" s="10"/>
      <c r="G2693" s="10"/>
      <c r="H2693" s="10"/>
      <c r="I2693" s="10"/>
      <c r="J2693" s="10"/>
      <c r="K2693" s="11"/>
      <c r="L2693" s="11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2"/>
      <c r="AS2693" s="12"/>
      <c r="AT2693" s="12"/>
      <c r="AU2693" s="12"/>
      <c r="AV2693" s="12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12"/>
      <c r="BG2693" s="12"/>
      <c r="BH2693" s="12"/>
      <c r="BI2693" s="12"/>
      <c r="BJ2693" s="13"/>
      <c r="BK2693" s="13"/>
      <c r="BL2693" s="13"/>
      <c r="BM2693" s="13"/>
      <c r="BN2693" s="13"/>
    </row>
    <row r="2694" spans="1:66" x14ac:dyDescent="0.25">
      <c r="A2694" s="10"/>
      <c r="B2694" s="10"/>
      <c r="C2694" s="10"/>
      <c r="D2694" s="18"/>
      <c r="E2694" s="10"/>
      <c r="F2694" s="10"/>
      <c r="G2694" s="10"/>
      <c r="H2694" s="10"/>
      <c r="I2694" s="10"/>
      <c r="J2694" s="10"/>
      <c r="K2694" s="11"/>
      <c r="L2694" s="11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  <c r="AE2694" s="12"/>
      <c r="AF2694" s="12"/>
      <c r="AG2694" s="12"/>
      <c r="AH2694" s="12"/>
      <c r="AI2694" s="12"/>
      <c r="AJ2694" s="12"/>
      <c r="AK2694" s="12"/>
      <c r="AL2694" s="12"/>
      <c r="AM2694" s="12"/>
      <c r="AN2694" s="12"/>
      <c r="AO2694" s="12"/>
      <c r="AP2694" s="12"/>
      <c r="AQ2694" s="12"/>
      <c r="AR2694" s="12"/>
      <c r="AS2694" s="12"/>
      <c r="AT2694" s="12"/>
      <c r="AU2694" s="12"/>
      <c r="AV2694" s="12"/>
      <c r="AW2694" s="12"/>
      <c r="AX2694" s="12"/>
      <c r="AY2694" s="12"/>
      <c r="AZ2694" s="12"/>
      <c r="BA2694" s="12"/>
      <c r="BB2694" s="12"/>
      <c r="BC2694" s="12"/>
      <c r="BD2694" s="12"/>
      <c r="BE2694" s="12"/>
      <c r="BF2694" s="12"/>
      <c r="BG2694" s="12"/>
      <c r="BH2694" s="12"/>
      <c r="BI2694" s="12"/>
      <c r="BJ2694" s="13"/>
      <c r="BK2694" s="13"/>
      <c r="BL2694" s="13"/>
      <c r="BM2694" s="13"/>
      <c r="BN2694" s="13"/>
    </row>
    <row r="2695" spans="1:66" x14ac:dyDescent="0.25">
      <c r="A2695" s="10"/>
      <c r="B2695" s="10"/>
      <c r="C2695" s="10"/>
      <c r="D2695" s="18"/>
      <c r="E2695" s="10"/>
      <c r="F2695" s="10"/>
      <c r="G2695" s="10"/>
      <c r="H2695" s="10"/>
      <c r="I2695" s="10"/>
      <c r="J2695" s="10"/>
      <c r="K2695" s="11"/>
      <c r="L2695" s="11"/>
      <c r="M2695" s="12"/>
      <c r="N2695" s="12"/>
      <c r="O2695" s="12"/>
      <c r="P2695" s="12"/>
      <c r="Q2695" s="12"/>
      <c r="R2695" s="12"/>
      <c r="S2695" s="12"/>
      <c r="T2695" s="12"/>
      <c r="U2695" s="12"/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2"/>
      <c r="AS2695" s="12"/>
      <c r="AT2695" s="12"/>
      <c r="AU2695" s="12"/>
      <c r="AV2695" s="12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12"/>
      <c r="BG2695" s="12"/>
      <c r="BH2695" s="12"/>
      <c r="BI2695" s="12"/>
      <c r="BJ2695" s="13"/>
      <c r="BK2695" s="13"/>
      <c r="BL2695" s="13"/>
      <c r="BM2695" s="13"/>
      <c r="BN2695" s="13"/>
    </row>
    <row r="2696" spans="1:66" x14ac:dyDescent="0.25">
      <c r="A2696" s="10"/>
      <c r="B2696" s="10"/>
      <c r="C2696" s="10"/>
      <c r="D2696" s="18"/>
      <c r="E2696" s="10"/>
      <c r="F2696" s="10"/>
      <c r="G2696" s="10"/>
      <c r="H2696" s="10"/>
      <c r="I2696" s="10"/>
      <c r="J2696" s="10"/>
      <c r="K2696" s="11"/>
      <c r="L2696" s="11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12"/>
      <c r="AF2696" s="12"/>
      <c r="AG2696" s="12"/>
      <c r="AH2696" s="12"/>
      <c r="AI2696" s="12"/>
      <c r="AJ2696" s="12"/>
      <c r="AK2696" s="12"/>
      <c r="AL2696" s="12"/>
      <c r="AM2696" s="12"/>
      <c r="AN2696" s="12"/>
      <c r="AO2696" s="12"/>
      <c r="AP2696" s="12"/>
      <c r="AQ2696" s="12"/>
      <c r="AR2696" s="12"/>
      <c r="AS2696" s="12"/>
      <c r="AT2696" s="12"/>
      <c r="AU2696" s="12"/>
      <c r="AV2696" s="12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12"/>
      <c r="BG2696" s="12"/>
      <c r="BH2696" s="12"/>
      <c r="BI2696" s="12"/>
      <c r="BJ2696" s="13"/>
      <c r="BK2696" s="13"/>
      <c r="BL2696" s="13"/>
      <c r="BM2696" s="13"/>
      <c r="BN2696" s="13"/>
    </row>
    <row r="2697" spans="1:66" x14ac:dyDescent="0.25">
      <c r="A2697" s="10"/>
      <c r="B2697" s="10"/>
      <c r="C2697" s="10"/>
      <c r="D2697" s="18"/>
      <c r="E2697" s="10"/>
      <c r="F2697" s="10"/>
      <c r="G2697" s="10"/>
      <c r="H2697" s="10"/>
      <c r="I2697" s="10"/>
      <c r="J2697" s="10"/>
      <c r="K2697" s="11"/>
      <c r="L2697" s="11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2"/>
      <c r="AS2697" s="12"/>
      <c r="AT2697" s="12"/>
      <c r="AU2697" s="12"/>
      <c r="AV2697" s="12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12"/>
      <c r="BG2697" s="12"/>
      <c r="BH2697" s="12"/>
      <c r="BI2697" s="12"/>
      <c r="BJ2697" s="13"/>
      <c r="BK2697" s="13"/>
      <c r="BL2697" s="13"/>
      <c r="BM2697" s="13"/>
      <c r="BN2697" s="13"/>
    </row>
    <row r="2698" spans="1:66" x14ac:dyDescent="0.25">
      <c r="A2698" s="10"/>
      <c r="B2698" s="10"/>
      <c r="C2698" s="10"/>
      <c r="D2698" s="18"/>
      <c r="E2698" s="10"/>
      <c r="F2698" s="10"/>
      <c r="G2698" s="10"/>
      <c r="H2698" s="10"/>
      <c r="I2698" s="10"/>
      <c r="J2698" s="10"/>
      <c r="K2698" s="11"/>
      <c r="L2698" s="11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  <c r="AE2698" s="12"/>
      <c r="AF2698" s="12"/>
      <c r="AG2698" s="12"/>
      <c r="AH2698" s="12"/>
      <c r="AI2698" s="12"/>
      <c r="AJ2698" s="12"/>
      <c r="AK2698" s="12"/>
      <c r="AL2698" s="12"/>
      <c r="AM2698" s="12"/>
      <c r="AN2698" s="12"/>
      <c r="AO2698" s="12"/>
      <c r="AP2698" s="12"/>
      <c r="AQ2698" s="12"/>
      <c r="AR2698" s="12"/>
      <c r="AS2698" s="12"/>
      <c r="AT2698" s="12"/>
      <c r="AU2698" s="12"/>
      <c r="AV2698" s="12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12"/>
      <c r="BG2698" s="12"/>
      <c r="BH2698" s="12"/>
      <c r="BI2698" s="12"/>
      <c r="BJ2698" s="13"/>
      <c r="BK2698" s="13"/>
      <c r="BL2698" s="13"/>
      <c r="BM2698" s="13"/>
      <c r="BN2698" s="13"/>
    </row>
    <row r="2699" spans="1:66" x14ac:dyDescent="0.25">
      <c r="A2699" s="10"/>
      <c r="B2699" s="10"/>
      <c r="C2699" s="10"/>
      <c r="D2699" s="18"/>
      <c r="E2699" s="10"/>
      <c r="F2699" s="10"/>
      <c r="G2699" s="10"/>
      <c r="H2699" s="10"/>
      <c r="I2699" s="10"/>
      <c r="J2699" s="10"/>
      <c r="K2699" s="11"/>
      <c r="L2699" s="11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2"/>
      <c r="AS2699" s="12"/>
      <c r="AT2699" s="12"/>
      <c r="AU2699" s="12"/>
      <c r="AV2699" s="12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12"/>
      <c r="BG2699" s="12"/>
      <c r="BH2699" s="12"/>
      <c r="BI2699" s="12"/>
      <c r="BJ2699" s="13"/>
      <c r="BK2699" s="13"/>
      <c r="BL2699" s="13"/>
      <c r="BM2699" s="13"/>
      <c r="BN2699" s="13"/>
    </row>
    <row r="2700" spans="1:66" x14ac:dyDescent="0.25">
      <c r="A2700" s="10"/>
      <c r="B2700" s="10"/>
      <c r="C2700" s="10"/>
      <c r="D2700" s="18"/>
      <c r="E2700" s="10"/>
      <c r="F2700" s="10"/>
      <c r="G2700" s="10"/>
      <c r="H2700" s="10"/>
      <c r="I2700" s="10"/>
      <c r="J2700" s="10"/>
      <c r="K2700" s="11"/>
      <c r="L2700" s="11"/>
      <c r="M2700" s="12"/>
      <c r="N2700" s="12"/>
      <c r="O2700" s="12"/>
      <c r="P2700" s="12"/>
      <c r="Q2700" s="12"/>
      <c r="R2700" s="12"/>
      <c r="S2700" s="12"/>
      <c r="T2700" s="12"/>
      <c r="U2700" s="12"/>
      <c r="V2700" s="12"/>
      <c r="W2700" s="12"/>
      <c r="X2700" s="12"/>
      <c r="Y2700" s="12"/>
      <c r="Z2700" s="12"/>
      <c r="AA2700" s="12"/>
      <c r="AB2700" s="12"/>
      <c r="AC2700" s="12"/>
      <c r="AD2700" s="12"/>
      <c r="AE2700" s="12"/>
      <c r="AF2700" s="12"/>
      <c r="AG2700" s="12"/>
      <c r="AH2700" s="12"/>
      <c r="AI2700" s="12"/>
      <c r="AJ2700" s="12"/>
      <c r="AK2700" s="12"/>
      <c r="AL2700" s="12"/>
      <c r="AM2700" s="12"/>
      <c r="AN2700" s="12"/>
      <c r="AO2700" s="12"/>
      <c r="AP2700" s="12"/>
      <c r="AQ2700" s="12"/>
      <c r="AR2700" s="12"/>
      <c r="AS2700" s="12"/>
      <c r="AT2700" s="12"/>
      <c r="AU2700" s="12"/>
      <c r="AV2700" s="12"/>
      <c r="AW2700" s="12"/>
      <c r="AX2700" s="12"/>
      <c r="AY2700" s="12"/>
      <c r="AZ2700" s="12"/>
      <c r="BA2700" s="12"/>
      <c r="BB2700" s="12"/>
      <c r="BC2700" s="12"/>
      <c r="BD2700" s="12"/>
      <c r="BE2700" s="12"/>
      <c r="BF2700" s="12"/>
      <c r="BG2700" s="12"/>
      <c r="BH2700" s="12"/>
      <c r="BI2700" s="12"/>
      <c r="BJ2700" s="13"/>
      <c r="BK2700" s="13"/>
      <c r="BL2700" s="13"/>
      <c r="BM2700" s="13"/>
      <c r="BN2700" s="13"/>
    </row>
    <row r="2701" spans="1:66" x14ac:dyDescent="0.25">
      <c r="A2701" s="10"/>
      <c r="B2701" s="10"/>
      <c r="C2701" s="10"/>
      <c r="D2701" s="18"/>
      <c r="E2701" s="10"/>
      <c r="F2701" s="10"/>
      <c r="G2701" s="10"/>
      <c r="H2701" s="10"/>
      <c r="I2701" s="10"/>
      <c r="J2701" s="10"/>
      <c r="K2701" s="11"/>
      <c r="L2701" s="11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2"/>
      <c r="AS2701" s="12"/>
      <c r="AT2701" s="12"/>
      <c r="AU2701" s="12"/>
      <c r="AV2701" s="12"/>
      <c r="AW2701" s="12"/>
      <c r="AX2701" s="12"/>
      <c r="AY2701" s="12"/>
      <c r="AZ2701" s="12"/>
      <c r="BA2701" s="12"/>
      <c r="BB2701" s="12"/>
      <c r="BC2701" s="12"/>
      <c r="BD2701" s="12"/>
      <c r="BE2701" s="12"/>
      <c r="BF2701" s="12"/>
      <c r="BG2701" s="12"/>
      <c r="BH2701" s="12"/>
      <c r="BI2701" s="12"/>
      <c r="BJ2701" s="13"/>
      <c r="BK2701" s="13"/>
      <c r="BL2701" s="13"/>
      <c r="BM2701" s="13"/>
      <c r="BN2701" s="13"/>
    </row>
    <row r="2702" spans="1:66" x14ac:dyDescent="0.25">
      <c r="A2702" s="10"/>
      <c r="B2702" s="10"/>
      <c r="C2702" s="10"/>
      <c r="D2702" s="18"/>
      <c r="E2702" s="10"/>
      <c r="F2702" s="10"/>
      <c r="G2702" s="10"/>
      <c r="H2702" s="10"/>
      <c r="I2702" s="10"/>
      <c r="J2702" s="10"/>
      <c r="K2702" s="11"/>
      <c r="L2702" s="11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12"/>
      <c r="AF2702" s="12"/>
      <c r="AG2702" s="12"/>
      <c r="AH2702" s="12"/>
      <c r="AI2702" s="12"/>
      <c r="AJ2702" s="12"/>
      <c r="AK2702" s="12"/>
      <c r="AL2702" s="12"/>
      <c r="AM2702" s="12"/>
      <c r="AN2702" s="12"/>
      <c r="AO2702" s="12"/>
      <c r="AP2702" s="12"/>
      <c r="AQ2702" s="12"/>
      <c r="AR2702" s="12"/>
      <c r="AS2702" s="12"/>
      <c r="AT2702" s="12"/>
      <c r="AU2702" s="12"/>
      <c r="AV2702" s="12"/>
      <c r="AW2702" s="12"/>
      <c r="AX2702" s="12"/>
      <c r="AY2702" s="12"/>
      <c r="AZ2702" s="12"/>
      <c r="BA2702" s="12"/>
      <c r="BB2702" s="12"/>
      <c r="BC2702" s="12"/>
      <c r="BD2702" s="12"/>
      <c r="BE2702" s="12"/>
      <c r="BF2702" s="12"/>
      <c r="BG2702" s="12"/>
      <c r="BH2702" s="12"/>
      <c r="BI2702" s="12"/>
      <c r="BJ2702" s="13"/>
      <c r="BK2702" s="13"/>
      <c r="BL2702" s="13"/>
      <c r="BM2702" s="13"/>
      <c r="BN2702" s="13"/>
    </row>
    <row r="2703" spans="1:66" x14ac:dyDescent="0.25">
      <c r="A2703" s="10"/>
      <c r="B2703" s="10"/>
      <c r="C2703" s="10"/>
      <c r="D2703" s="18"/>
      <c r="E2703" s="10"/>
      <c r="F2703" s="10"/>
      <c r="G2703" s="10"/>
      <c r="H2703" s="10"/>
      <c r="I2703" s="10"/>
      <c r="J2703" s="10"/>
      <c r="K2703" s="11"/>
      <c r="L2703" s="11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2"/>
      <c r="AS2703" s="12"/>
      <c r="AT2703" s="12"/>
      <c r="AU2703" s="12"/>
      <c r="AV2703" s="12"/>
      <c r="AW2703" s="12"/>
      <c r="AX2703" s="12"/>
      <c r="AY2703" s="12"/>
      <c r="AZ2703" s="12"/>
      <c r="BA2703" s="12"/>
      <c r="BB2703" s="12"/>
      <c r="BC2703" s="12"/>
      <c r="BD2703" s="12"/>
      <c r="BE2703" s="12"/>
      <c r="BF2703" s="12"/>
      <c r="BG2703" s="12"/>
      <c r="BH2703" s="12"/>
      <c r="BI2703" s="12"/>
      <c r="BJ2703" s="13"/>
      <c r="BK2703" s="13"/>
      <c r="BL2703" s="13"/>
      <c r="BM2703" s="13"/>
      <c r="BN2703" s="13"/>
    </row>
    <row r="2704" spans="1:66" x14ac:dyDescent="0.25">
      <c r="A2704" s="10"/>
      <c r="B2704" s="10"/>
      <c r="C2704" s="10"/>
      <c r="D2704" s="18"/>
      <c r="E2704" s="10"/>
      <c r="F2704" s="10"/>
      <c r="G2704" s="10"/>
      <c r="H2704" s="10"/>
      <c r="I2704" s="10"/>
      <c r="J2704" s="10"/>
      <c r="K2704" s="11"/>
      <c r="L2704" s="11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  <c r="AE2704" s="12"/>
      <c r="AF2704" s="12"/>
      <c r="AG2704" s="12"/>
      <c r="AH2704" s="12"/>
      <c r="AI2704" s="12"/>
      <c r="AJ2704" s="12"/>
      <c r="AK2704" s="12"/>
      <c r="AL2704" s="12"/>
      <c r="AM2704" s="12"/>
      <c r="AN2704" s="12"/>
      <c r="AO2704" s="12"/>
      <c r="AP2704" s="12"/>
      <c r="AQ2704" s="12"/>
      <c r="AR2704" s="12"/>
      <c r="AS2704" s="12"/>
      <c r="AT2704" s="12"/>
      <c r="AU2704" s="12"/>
      <c r="AV2704" s="12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12"/>
      <c r="BG2704" s="12"/>
      <c r="BH2704" s="12"/>
      <c r="BI2704" s="12"/>
      <c r="BJ2704" s="13"/>
      <c r="BK2704" s="13"/>
      <c r="BL2704" s="13"/>
      <c r="BM2704" s="13"/>
      <c r="BN2704" s="13"/>
    </row>
    <row r="2705" spans="1:66" x14ac:dyDescent="0.25">
      <c r="A2705" s="10"/>
      <c r="B2705" s="10"/>
      <c r="C2705" s="10"/>
      <c r="D2705" s="18"/>
      <c r="E2705" s="10"/>
      <c r="F2705" s="10"/>
      <c r="G2705" s="10"/>
      <c r="H2705" s="10"/>
      <c r="I2705" s="10"/>
      <c r="J2705" s="10"/>
      <c r="K2705" s="11"/>
      <c r="L2705" s="11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2"/>
      <c r="AS2705" s="12"/>
      <c r="AT2705" s="12"/>
      <c r="AU2705" s="12"/>
      <c r="AV2705" s="12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12"/>
      <c r="BG2705" s="12"/>
      <c r="BH2705" s="12"/>
      <c r="BI2705" s="12"/>
      <c r="BJ2705" s="13"/>
      <c r="BK2705" s="13"/>
      <c r="BL2705" s="13"/>
      <c r="BM2705" s="13"/>
      <c r="BN2705" s="13"/>
    </row>
    <row r="2706" spans="1:66" x14ac:dyDescent="0.25">
      <c r="A2706" s="10"/>
      <c r="B2706" s="10"/>
      <c r="C2706" s="10"/>
      <c r="D2706" s="18"/>
      <c r="E2706" s="10"/>
      <c r="F2706" s="10"/>
      <c r="G2706" s="10"/>
      <c r="H2706" s="10"/>
      <c r="I2706" s="10"/>
      <c r="J2706" s="10"/>
      <c r="K2706" s="11"/>
      <c r="L2706" s="11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2"/>
      <c r="AF2706" s="12"/>
      <c r="AG2706" s="12"/>
      <c r="AH2706" s="12"/>
      <c r="AI2706" s="12"/>
      <c r="AJ2706" s="12"/>
      <c r="AK2706" s="12"/>
      <c r="AL2706" s="12"/>
      <c r="AM2706" s="12"/>
      <c r="AN2706" s="12"/>
      <c r="AO2706" s="12"/>
      <c r="AP2706" s="12"/>
      <c r="AQ2706" s="12"/>
      <c r="AR2706" s="12"/>
      <c r="AS2706" s="12"/>
      <c r="AT2706" s="12"/>
      <c r="AU2706" s="12"/>
      <c r="AV2706" s="12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12"/>
      <c r="BG2706" s="12"/>
      <c r="BH2706" s="12"/>
      <c r="BI2706" s="12"/>
      <c r="BJ2706" s="13"/>
      <c r="BK2706" s="13"/>
      <c r="BL2706" s="13"/>
      <c r="BM2706" s="13"/>
      <c r="BN2706" s="13"/>
    </row>
    <row r="2707" spans="1:66" x14ac:dyDescent="0.25">
      <c r="A2707" s="10"/>
      <c r="B2707" s="10"/>
      <c r="C2707" s="10"/>
      <c r="D2707" s="18"/>
      <c r="E2707" s="10"/>
      <c r="F2707" s="10"/>
      <c r="G2707" s="10"/>
      <c r="H2707" s="10"/>
      <c r="I2707" s="10"/>
      <c r="J2707" s="10"/>
      <c r="K2707" s="11"/>
      <c r="L2707" s="11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2"/>
      <c r="AS2707" s="12"/>
      <c r="AT2707" s="12"/>
      <c r="AU2707" s="12"/>
      <c r="AV2707" s="12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12"/>
      <c r="BG2707" s="12"/>
      <c r="BH2707" s="12"/>
      <c r="BI2707" s="12"/>
      <c r="BJ2707" s="13"/>
      <c r="BK2707" s="13"/>
      <c r="BL2707" s="13"/>
      <c r="BM2707" s="13"/>
      <c r="BN2707" s="13"/>
    </row>
    <row r="2708" spans="1:66" x14ac:dyDescent="0.25">
      <c r="A2708" s="10"/>
      <c r="B2708" s="10"/>
      <c r="C2708" s="10"/>
      <c r="D2708" s="18"/>
      <c r="E2708" s="10"/>
      <c r="F2708" s="10"/>
      <c r="G2708" s="10"/>
      <c r="H2708" s="10"/>
      <c r="I2708" s="10"/>
      <c r="J2708" s="10"/>
      <c r="K2708" s="11"/>
      <c r="L2708" s="11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2"/>
      <c r="AF2708" s="12"/>
      <c r="AG2708" s="12"/>
      <c r="AH2708" s="12"/>
      <c r="AI2708" s="12"/>
      <c r="AJ2708" s="12"/>
      <c r="AK2708" s="12"/>
      <c r="AL2708" s="12"/>
      <c r="AM2708" s="12"/>
      <c r="AN2708" s="12"/>
      <c r="AO2708" s="12"/>
      <c r="AP2708" s="12"/>
      <c r="AQ2708" s="12"/>
      <c r="AR2708" s="12"/>
      <c r="AS2708" s="12"/>
      <c r="AT2708" s="12"/>
      <c r="AU2708" s="12"/>
      <c r="AV2708" s="12"/>
      <c r="AW2708" s="12"/>
      <c r="AX2708" s="12"/>
      <c r="AY2708" s="12"/>
      <c r="AZ2708" s="12"/>
      <c r="BA2708" s="12"/>
      <c r="BB2708" s="12"/>
      <c r="BC2708" s="12"/>
      <c r="BD2708" s="12"/>
      <c r="BE2708" s="12"/>
      <c r="BF2708" s="12"/>
      <c r="BG2708" s="12"/>
      <c r="BH2708" s="12"/>
      <c r="BI2708" s="12"/>
      <c r="BJ2708" s="13"/>
      <c r="BK2708" s="13"/>
      <c r="BL2708" s="13"/>
      <c r="BM2708" s="13"/>
      <c r="BN2708" s="13"/>
    </row>
    <row r="2709" spans="1:66" x14ac:dyDescent="0.25">
      <c r="A2709" s="10"/>
      <c r="B2709" s="10"/>
      <c r="C2709" s="10"/>
      <c r="D2709" s="18"/>
      <c r="E2709" s="10"/>
      <c r="F2709" s="10"/>
      <c r="G2709" s="10"/>
      <c r="H2709" s="10"/>
      <c r="I2709" s="10"/>
      <c r="J2709" s="10"/>
      <c r="K2709" s="11"/>
      <c r="L2709" s="11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2"/>
      <c r="AS2709" s="12"/>
      <c r="AT2709" s="12"/>
      <c r="AU2709" s="12"/>
      <c r="AV2709" s="12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12"/>
      <c r="BG2709" s="12"/>
      <c r="BH2709" s="12"/>
      <c r="BI2709" s="12"/>
      <c r="BJ2709" s="13"/>
      <c r="BK2709" s="13"/>
      <c r="BL2709" s="13"/>
      <c r="BM2709" s="13"/>
      <c r="BN2709" s="13"/>
    </row>
    <row r="2710" spans="1:66" x14ac:dyDescent="0.25">
      <c r="A2710" s="10"/>
      <c r="B2710" s="10"/>
      <c r="C2710" s="10"/>
      <c r="D2710" s="18"/>
      <c r="E2710" s="10"/>
      <c r="F2710" s="10"/>
      <c r="G2710" s="10"/>
      <c r="H2710" s="10"/>
      <c r="I2710" s="10"/>
      <c r="J2710" s="10"/>
      <c r="K2710" s="11"/>
      <c r="L2710" s="11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  <c r="AE2710" s="12"/>
      <c r="AF2710" s="12"/>
      <c r="AG2710" s="12"/>
      <c r="AH2710" s="12"/>
      <c r="AI2710" s="12"/>
      <c r="AJ2710" s="12"/>
      <c r="AK2710" s="12"/>
      <c r="AL2710" s="12"/>
      <c r="AM2710" s="12"/>
      <c r="AN2710" s="12"/>
      <c r="AO2710" s="12"/>
      <c r="AP2710" s="12"/>
      <c r="AQ2710" s="12"/>
      <c r="AR2710" s="12"/>
      <c r="AS2710" s="12"/>
      <c r="AT2710" s="12"/>
      <c r="AU2710" s="12"/>
      <c r="AV2710" s="12"/>
      <c r="AW2710" s="12"/>
      <c r="AX2710" s="12"/>
      <c r="AY2710" s="12"/>
      <c r="AZ2710" s="12"/>
      <c r="BA2710" s="12"/>
      <c r="BB2710" s="12"/>
      <c r="BC2710" s="12"/>
      <c r="BD2710" s="12"/>
      <c r="BE2710" s="12"/>
      <c r="BF2710" s="12"/>
      <c r="BG2710" s="12"/>
      <c r="BH2710" s="12"/>
      <c r="BI2710" s="12"/>
      <c r="BJ2710" s="13"/>
      <c r="BK2710" s="13"/>
      <c r="BL2710" s="13"/>
      <c r="BM2710" s="13"/>
      <c r="BN2710" s="13"/>
    </row>
    <row r="2711" spans="1:66" x14ac:dyDescent="0.25">
      <c r="A2711" s="10"/>
      <c r="B2711" s="10"/>
      <c r="C2711" s="10"/>
      <c r="D2711" s="18"/>
      <c r="E2711" s="10"/>
      <c r="F2711" s="10"/>
      <c r="G2711" s="10"/>
      <c r="H2711" s="10"/>
      <c r="I2711" s="10"/>
      <c r="J2711" s="10"/>
      <c r="K2711" s="11"/>
      <c r="L2711" s="11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2"/>
      <c r="AS2711" s="12"/>
      <c r="AT2711" s="12"/>
      <c r="AU2711" s="12"/>
      <c r="AV2711" s="12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12"/>
      <c r="BG2711" s="12"/>
      <c r="BH2711" s="12"/>
      <c r="BI2711" s="12"/>
      <c r="BJ2711" s="13"/>
      <c r="BK2711" s="13"/>
      <c r="BL2711" s="13"/>
      <c r="BM2711" s="13"/>
      <c r="BN2711" s="13"/>
    </row>
    <row r="2712" spans="1:66" x14ac:dyDescent="0.25">
      <c r="A2712" s="10"/>
      <c r="B2712" s="10"/>
      <c r="C2712" s="10"/>
      <c r="D2712" s="18"/>
      <c r="E2712" s="10"/>
      <c r="F2712" s="10"/>
      <c r="G2712" s="10"/>
      <c r="H2712" s="10"/>
      <c r="I2712" s="10"/>
      <c r="J2712" s="10"/>
      <c r="K2712" s="11"/>
      <c r="L2712" s="11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2"/>
      <c r="AF2712" s="12"/>
      <c r="AG2712" s="12"/>
      <c r="AH2712" s="12"/>
      <c r="AI2712" s="12"/>
      <c r="AJ2712" s="12"/>
      <c r="AK2712" s="12"/>
      <c r="AL2712" s="12"/>
      <c r="AM2712" s="12"/>
      <c r="AN2712" s="12"/>
      <c r="AO2712" s="12"/>
      <c r="AP2712" s="12"/>
      <c r="AQ2712" s="12"/>
      <c r="AR2712" s="12"/>
      <c r="AS2712" s="12"/>
      <c r="AT2712" s="12"/>
      <c r="AU2712" s="12"/>
      <c r="AV2712" s="12"/>
      <c r="AW2712" s="12"/>
      <c r="AX2712" s="12"/>
      <c r="AY2712" s="12"/>
      <c r="AZ2712" s="12"/>
      <c r="BA2712" s="12"/>
      <c r="BB2712" s="12"/>
      <c r="BC2712" s="12"/>
      <c r="BD2712" s="12"/>
      <c r="BE2712" s="12"/>
      <c r="BF2712" s="12"/>
      <c r="BG2712" s="12"/>
      <c r="BH2712" s="12"/>
      <c r="BI2712" s="12"/>
      <c r="BJ2712" s="13"/>
      <c r="BK2712" s="13"/>
      <c r="BL2712" s="13"/>
      <c r="BM2712" s="13"/>
      <c r="BN2712" s="13"/>
    </row>
    <row r="2713" spans="1:66" x14ac:dyDescent="0.25">
      <c r="A2713" s="10"/>
      <c r="B2713" s="10"/>
      <c r="C2713" s="10"/>
      <c r="D2713" s="18"/>
      <c r="E2713" s="10"/>
      <c r="F2713" s="10"/>
      <c r="G2713" s="10"/>
      <c r="H2713" s="10"/>
      <c r="I2713" s="10"/>
      <c r="J2713" s="10"/>
      <c r="K2713" s="11"/>
      <c r="L2713" s="11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2"/>
      <c r="AS2713" s="12"/>
      <c r="AT2713" s="12"/>
      <c r="AU2713" s="12"/>
      <c r="AV2713" s="12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12"/>
      <c r="BG2713" s="12"/>
      <c r="BH2713" s="12"/>
      <c r="BI2713" s="12"/>
      <c r="BJ2713" s="13"/>
      <c r="BK2713" s="13"/>
      <c r="BL2713" s="13"/>
      <c r="BM2713" s="13"/>
      <c r="BN2713" s="13"/>
    </row>
    <row r="2714" spans="1:66" x14ac:dyDescent="0.25">
      <c r="A2714" s="10"/>
      <c r="B2714" s="10"/>
      <c r="C2714" s="10"/>
      <c r="D2714" s="18"/>
      <c r="E2714" s="10"/>
      <c r="F2714" s="10"/>
      <c r="G2714" s="10"/>
      <c r="H2714" s="10"/>
      <c r="I2714" s="10"/>
      <c r="J2714" s="10"/>
      <c r="K2714" s="11"/>
      <c r="L2714" s="11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  <c r="AE2714" s="12"/>
      <c r="AF2714" s="12"/>
      <c r="AG2714" s="12"/>
      <c r="AH2714" s="12"/>
      <c r="AI2714" s="12"/>
      <c r="AJ2714" s="12"/>
      <c r="AK2714" s="12"/>
      <c r="AL2714" s="12"/>
      <c r="AM2714" s="12"/>
      <c r="AN2714" s="12"/>
      <c r="AO2714" s="12"/>
      <c r="AP2714" s="12"/>
      <c r="AQ2714" s="12"/>
      <c r="AR2714" s="12"/>
      <c r="AS2714" s="12"/>
      <c r="AT2714" s="12"/>
      <c r="AU2714" s="12"/>
      <c r="AV2714" s="12"/>
      <c r="AW2714" s="12"/>
      <c r="AX2714" s="12"/>
      <c r="AY2714" s="12"/>
      <c r="AZ2714" s="12"/>
      <c r="BA2714" s="12"/>
      <c r="BB2714" s="12"/>
      <c r="BC2714" s="12"/>
      <c r="BD2714" s="12"/>
      <c r="BE2714" s="12"/>
      <c r="BF2714" s="12"/>
      <c r="BG2714" s="12"/>
      <c r="BH2714" s="12"/>
      <c r="BI2714" s="12"/>
      <c r="BJ2714" s="13"/>
      <c r="BK2714" s="13"/>
      <c r="BL2714" s="13"/>
      <c r="BM2714" s="13"/>
      <c r="BN2714" s="13"/>
    </row>
    <row r="2715" spans="1:66" x14ac:dyDescent="0.25">
      <c r="A2715" s="10"/>
      <c r="B2715" s="10"/>
      <c r="C2715" s="10"/>
      <c r="D2715" s="18"/>
      <c r="E2715" s="10"/>
      <c r="F2715" s="10"/>
      <c r="G2715" s="10"/>
      <c r="H2715" s="10"/>
      <c r="I2715" s="10"/>
      <c r="J2715" s="10"/>
      <c r="K2715" s="11"/>
      <c r="L2715" s="11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2"/>
      <c r="AS2715" s="12"/>
      <c r="AT2715" s="12"/>
      <c r="AU2715" s="12"/>
      <c r="AV2715" s="12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12"/>
      <c r="BG2715" s="12"/>
      <c r="BH2715" s="12"/>
      <c r="BI2715" s="12"/>
      <c r="BJ2715" s="13"/>
      <c r="BK2715" s="13"/>
      <c r="BL2715" s="13"/>
      <c r="BM2715" s="13"/>
      <c r="BN2715" s="13"/>
    </row>
    <row r="2716" spans="1:66" x14ac:dyDescent="0.25">
      <c r="A2716" s="10"/>
      <c r="B2716" s="10"/>
      <c r="C2716" s="10"/>
      <c r="D2716" s="18"/>
      <c r="E2716" s="10"/>
      <c r="F2716" s="10"/>
      <c r="G2716" s="10"/>
      <c r="H2716" s="10"/>
      <c r="I2716" s="10"/>
      <c r="J2716" s="10"/>
      <c r="K2716" s="11"/>
      <c r="L2716" s="11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  <c r="AE2716" s="12"/>
      <c r="AF2716" s="12"/>
      <c r="AG2716" s="12"/>
      <c r="AH2716" s="12"/>
      <c r="AI2716" s="12"/>
      <c r="AJ2716" s="12"/>
      <c r="AK2716" s="12"/>
      <c r="AL2716" s="12"/>
      <c r="AM2716" s="12"/>
      <c r="AN2716" s="12"/>
      <c r="AO2716" s="12"/>
      <c r="AP2716" s="12"/>
      <c r="AQ2716" s="12"/>
      <c r="AR2716" s="12"/>
      <c r="AS2716" s="12"/>
      <c r="AT2716" s="12"/>
      <c r="AU2716" s="12"/>
      <c r="AV2716" s="12"/>
      <c r="AW2716" s="12"/>
      <c r="AX2716" s="12"/>
      <c r="AY2716" s="12"/>
      <c r="AZ2716" s="12"/>
      <c r="BA2716" s="12"/>
      <c r="BB2716" s="12"/>
      <c r="BC2716" s="12"/>
      <c r="BD2716" s="12"/>
      <c r="BE2716" s="12"/>
      <c r="BF2716" s="12"/>
      <c r="BG2716" s="12"/>
      <c r="BH2716" s="12"/>
      <c r="BI2716" s="12"/>
      <c r="BJ2716" s="13"/>
      <c r="BK2716" s="13"/>
      <c r="BL2716" s="13"/>
      <c r="BM2716" s="13"/>
      <c r="BN2716" s="13"/>
    </row>
    <row r="2717" spans="1:66" x14ac:dyDescent="0.25">
      <c r="A2717" s="10"/>
      <c r="B2717" s="10"/>
      <c r="C2717" s="10"/>
      <c r="D2717" s="18"/>
      <c r="E2717" s="10"/>
      <c r="F2717" s="10"/>
      <c r="G2717" s="10"/>
      <c r="H2717" s="10"/>
      <c r="I2717" s="10"/>
      <c r="J2717" s="10"/>
      <c r="K2717" s="11"/>
      <c r="L2717" s="11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2"/>
      <c r="AS2717" s="12"/>
      <c r="AT2717" s="12"/>
      <c r="AU2717" s="12"/>
      <c r="AV2717" s="12"/>
      <c r="AW2717" s="12"/>
      <c r="AX2717" s="12"/>
      <c r="AY2717" s="12"/>
      <c r="AZ2717" s="12"/>
      <c r="BA2717" s="12"/>
      <c r="BB2717" s="12"/>
      <c r="BC2717" s="12"/>
      <c r="BD2717" s="12"/>
      <c r="BE2717" s="12"/>
      <c r="BF2717" s="12"/>
      <c r="BG2717" s="12"/>
      <c r="BH2717" s="12"/>
      <c r="BI2717" s="12"/>
      <c r="BJ2717" s="13"/>
      <c r="BK2717" s="13"/>
      <c r="BL2717" s="13"/>
      <c r="BM2717" s="13"/>
      <c r="BN2717" s="13"/>
    </row>
    <row r="2718" spans="1:66" x14ac:dyDescent="0.25">
      <c r="A2718" s="10"/>
      <c r="B2718" s="10"/>
      <c r="C2718" s="10"/>
      <c r="D2718" s="18"/>
      <c r="E2718" s="10"/>
      <c r="F2718" s="10"/>
      <c r="G2718" s="10"/>
      <c r="H2718" s="10"/>
      <c r="I2718" s="10"/>
      <c r="J2718" s="10"/>
      <c r="K2718" s="11"/>
      <c r="L2718" s="11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12"/>
      <c r="AF2718" s="12"/>
      <c r="AG2718" s="12"/>
      <c r="AH2718" s="12"/>
      <c r="AI2718" s="12"/>
      <c r="AJ2718" s="12"/>
      <c r="AK2718" s="12"/>
      <c r="AL2718" s="12"/>
      <c r="AM2718" s="12"/>
      <c r="AN2718" s="12"/>
      <c r="AO2718" s="12"/>
      <c r="AP2718" s="12"/>
      <c r="AQ2718" s="12"/>
      <c r="AR2718" s="12"/>
      <c r="AS2718" s="12"/>
      <c r="AT2718" s="12"/>
      <c r="AU2718" s="12"/>
      <c r="AV2718" s="12"/>
      <c r="AW2718" s="12"/>
      <c r="AX2718" s="12"/>
      <c r="AY2718" s="12"/>
      <c r="AZ2718" s="12"/>
      <c r="BA2718" s="12"/>
      <c r="BB2718" s="12"/>
      <c r="BC2718" s="12"/>
      <c r="BD2718" s="12"/>
      <c r="BE2718" s="12"/>
      <c r="BF2718" s="12"/>
      <c r="BG2718" s="12"/>
      <c r="BH2718" s="12"/>
      <c r="BI2718" s="12"/>
      <c r="BJ2718" s="13"/>
      <c r="BK2718" s="13"/>
      <c r="BL2718" s="13"/>
      <c r="BM2718" s="13"/>
      <c r="BN2718" s="13"/>
    </row>
    <row r="2719" spans="1:66" x14ac:dyDescent="0.25">
      <c r="A2719" s="10"/>
      <c r="B2719" s="10"/>
      <c r="C2719" s="10"/>
      <c r="D2719" s="18"/>
      <c r="E2719" s="10"/>
      <c r="F2719" s="10"/>
      <c r="G2719" s="10"/>
      <c r="H2719" s="10"/>
      <c r="I2719" s="10"/>
      <c r="J2719" s="10"/>
      <c r="K2719" s="11"/>
      <c r="L2719" s="11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2"/>
      <c r="AS2719" s="12"/>
      <c r="AT2719" s="12"/>
      <c r="AU2719" s="12"/>
      <c r="AV2719" s="12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12"/>
      <c r="BG2719" s="12"/>
      <c r="BH2719" s="12"/>
      <c r="BI2719" s="12"/>
      <c r="BJ2719" s="13"/>
      <c r="BK2719" s="13"/>
      <c r="BL2719" s="13"/>
      <c r="BM2719" s="13"/>
      <c r="BN2719" s="13"/>
    </row>
    <row r="2720" spans="1:66" x14ac:dyDescent="0.25">
      <c r="A2720" s="10"/>
      <c r="B2720" s="10"/>
      <c r="C2720" s="10"/>
      <c r="D2720" s="18"/>
      <c r="E2720" s="10"/>
      <c r="F2720" s="10"/>
      <c r="G2720" s="10"/>
      <c r="H2720" s="10"/>
      <c r="I2720" s="10"/>
      <c r="J2720" s="10"/>
      <c r="K2720" s="11"/>
      <c r="L2720" s="11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12"/>
      <c r="AF2720" s="12"/>
      <c r="AG2720" s="12"/>
      <c r="AH2720" s="12"/>
      <c r="AI2720" s="12"/>
      <c r="AJ2720" s="12"/>
      <c r="AK2720" s="12"/>
      <c r="AL2720" s="12"/>
      <c r="AM2720" s="12"/>
      <c r="AN2720" s="12"/>
      <c r="AO2720" s="12"/>
      <c r="AP2720" s="12"/>
      <c r="AQ2720" s="12"/>
      <c r="AR2720" s="12"/>
      <c r="AS2720" s="12"/>
      <c r="AT2720" s="12"/>
      <c r="AU2720" s="12"/>
      <c r="AV2720" s="12"/>
      <c r="AW2720" s="12"/>
      <c r="AX2720" s="12"/>
      <c r="AY2720" s="12"/>
      <c r="AZ2720" s="12"/>
      <c r="BA2720" s="12"/>
      <c r="BB2720" s="12"/>
      <c r="BC2720" s="12"/>
      <c r="BD2720" s="12"/>
      <c r="BE2720" s="12"/>
      <c r="BF2720" s="12"/>
      <c r="BG2720" s="12"/>
      <c r="BH2720" s="12"/>
      <c r="BI2720" s="12"/>
      <c r="BJ2720" s="13"/>
      <c r="BK2720" s="13"/>
      <c r="BL2720" s="13"/>
      <c r="BM2720" s="13"/>
      <c r="BN2720" s="13"/>
    </row>
    <row r="2721" spans="1:66" x14ac:dyDescent="0.25">
      <c r="A2721" s="10"/>
      <c r="B2721" s="10"/>
      <c r="C2721" s="10"/>
      <c r="D2721" s="18"/>
      <c r="E2721" s="10"/>
      <c r="F2721" s="10"/>
      <c r="G2721" s="10"/>
      <c r="H2721" s="10"/>
      <c r="I2721" s="10"/>
      <c r="J2721" s="10"/>
      <c r="K2721" s="11"/>
      <c r="L2721" s="11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2"/>
      <c r="AS2721" s="12"/>
      <c r="AT2721" s="12"/>
      <c r="AU2721" s="12"/>
      <c r="AV2721" s="12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12"/>
      <c r="BG2721" s="12"/>
      <c r="BH2721" s="12"/>
      <c r="BI2721" s="12"/>
      <c r="BJ2721" s="13"/>
      <c r="BK2721" s="13"/>
      <c r="BL2721" s="13"/>
      <c r="BM2721" s="13"/>
      <c r="BN2721" s="13"/>
    </row>
    <row r="2722" spans="1:66" x14ac:dyDescent="0.25">
      <c r="A2722" s="10"/>
      <c r="B2722" s="10"/>
      <c r="C2722" s="10"/>
      <c r="D2722" s="18"/>
      <c r="E2722" s="10"/>
      <c r="F2722" s="10"/>
      <c r="G2722" s="10"/>
      <c r="H2722" s="10"/>
      <c r="I2722" s="10"/>
      <c r="J2722" s="10"/>
      <c r="K2722" s="11"/>
      <c r="L2722" s="11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  <c r="AE2722" s="12"/>
      <c r="AF2722" s="12"/>
      <c r="AG2722" s="12"/>
      <c r="AH2722" s="12"/>
      <c r="AI2722" s="12"/>
      <c r="AJ2722" s="12"/>
      <c r="AK2722" s="12"/>
      <c r="AL2722" s="12"/>
      <c r="AM2722" s="12"/>
      <c r="AN2722" s="12"/>
      <c r="AO2722" s="12"/>
      <c r="AP2722" s="12"/>
      <c r="AQ2722" s="12"/>
      <c r="AR2722" s="12"/>
      <c r="AS2722" s="12"/>
      <c r="AT2722" s="12"/>
      <c r="AU2722" s="12"/>
      <c r="AV2722" s="12"/>
      <c r="AW2722" s="12"/>
      <c r="AX2722" s="12"/>
      <c r="AY2722" s="12"/>
      <c r="AZ2722" s="12"/>
      <c r="BA2722" s="12"/>
      <c r="BB2722" s="12"/>
      <c r="BC2722" s="12"/>
      <c r="BD2722" s="12"/>
      <c r="BE2722" s="12"/>
      <c r="BF2722" s="12"/>
      <c r="BG2722" s="12"/>
      <c r="BH2722" s="12"/>
      <c r="BI2722" s="12"/>
      <c r="BJ2722" s="13"/>
      <c r="BK2722" s="13"/>
      <c r="BL2722" s="13"/>
      <c r="BM2722" s="13"/>
      <c r="BN2722" s="13"/>
    </row>
    <row r="2723" spans="1:66" x14ac:dyDescent="0.25">
      <c r="A2723" s="10"/>
      <c r="B2723" s="10"/>
      <c r="C2723" s="10"/>
      <c r="D2723" s="18"/>
      <c r="E2723" s="10"/>
      <c r="F2723" s="10"/>
      <c r="G2723" s="10"/>
      <c r="H2723" s="10"/>
      <c r="I2723" s="10"/>
      <c r="J2723" s="10"/>
      <c r="K2723" s="11"/>
      <c r="L2723" s="11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2"/>
      <c r="AS2723" s="12"/>
      <c r="AT2723" s="12"/>
      <c r="AU2723" s="12"/>
      <c r="AV2723" s="12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12"/>
      <c r="BG2723" s="12"/>
      <c r="BH2723" s="12"/>
      <c r="BI2723" s="12"/>
      <c r="BJ2723" s="13"/>
      <c r="BK2723" s="13"/>
      <c r="BL2723" s="13"/>
      <c r="BM2723" s="13"/>
      <c r="BN2723" s="13"/>
    </row>
    <row r="2724" spans="1:66" x14ac:dyDescent="0.25">
      <c r="A2724" s="10"/>
      <c r="B2724" s="10"/>
      <c r="C2724" s="10"/>
      <c r="D2724" s="18"/>
      <c r="E2724" s="10"/>
      <c r="F2724" s="10"/>
      <c r="G2724" s="10"/>
      <c r="H2724" s="10"/>
      <c r="I2724" s="10"/>
      <c r="J2724" s="10"/>
      <c r="K2724" s="11"/>
      <c r="L2724" s="11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  <c r="AE2724" s="12"/>
      <c r="AF2724" s="12"/>
      <c r="AG2724" s="12"/>
      <c r="AH2724" s="12"/>
      <c r="AI2724" s="12"/>
      <c r="AJ2724" s="12"/>
      <c r="AK2724" s="12"/>
      <c r="AL2724" s="12"/>
      <c r="AM2724" s="12"/>
      <c r="AN2724" s="12"/>
      <c r="AO2724" s="12"/>
      <c r="AP2724" s="12"/>
      <c r="AQ2724" s="12"/>
      <c r="AR2724" s="12"/>
      <c r="AS2724" s="12"/>
      <c r="AT2724" s="12"/>
      <c r="AU2724" s="12"/>
      <c r="AV2724" s="12"/>
      <c r="AW2724" s="12"/>
      <c r="AX2724" s="12"/>
      <c r="AY2724" s="12"/>
      <c r="AZ2724" s="12"/>
      <c r="BA2724" s="12"/>
      <c r="BB2724" s="12"/>
      <c r="BC2724" s="12"/>
      <c r="BD2724" s="12"/>
      <c r="BE2724" s="12"/>
      <c r="BF2724" s="12"/>
      <c r="BG2724" s="12"/>
      <c r="BH2724" s="12"/>
      <c r="BI2724" s="12"/>
      <c r="BJ2724" s="13"/>
      <c r="BK2724" s="13"/>
      <c r="BL2724" s="13"/>
      <c r="BM2724" s="13"/>
      <c r="BN2724" s="13"/>
    </row>
    <row r="2725" spans="1:66" x14ac:dyDescent="0.25">
      <c r="A2725" s="10"/>
      <c r="B2725" s="10"/>
      <c r="C2725" s="10"/>
      <c r="D2725" s="18"/>
      <c r="E2725" s="10"/>
      <c r="F2725" s="10"/>
      <c r="G2725" s="10"/>
      <c r="H2725" s="10"/>
      <c r="I2725" s="10"/>
      <c r="J2725" s="10"/>
      <c r="K2725" s="11"/>
      <c r="L2725" s="11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2"/>
      <c r="AS2725" s="12"/>
      <c r="AT2725" s="12"/>
      <c r="AU2725" s="12"/>
      <c r="AV2725" s="12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12"/>
      <c r="BG2725" s="12"/>
      <c r="BH2725" s="12"/>
      <c r="BI2725" s="12"/>
      <c r="BJ2725" s="13"/>
      <c r="BK2725" s="13"/>
      <c r="BL2725" s="13"/>
      <c r="BM2725" s="13"/>
      <c r="BN2725" s="13"/>
    </row>
    <row r="2726" spans="1:66" x14ac:dyDescent="0.25">
      <c r="A2726" s="10"/>
      <c r="B2726" s="10"/>
      <c r="C2726" s="10"/>
      <c r="D2726" s="18"/>
      <c r="E2726" s="10"/>
      <c r="F2726" s="10"/>
      <c r="G2726" s="10"/>
      <c r="H2726" s="10"/>
      <c r="I2726" s="10"/>
      <c r="J2726" s="10"/>
      <c r="K2726" s="11"/>
      <c r="L2726" s="11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  <c r="AE2726" s="12"/>
      <c r="AF2726" s="12"/>
      <c r="AG2726" s="12"/>
      <c r="AH2726" s="12"/>
      <c r="AI2726" s="12"/>
      <c r="AJ2726" s="12"/>
      <c r="AK2726" s="12"/>
      <c r="AL2726" s="12"/>
      <c r="AM2726" s="12"/>
      <c r="AN2726" s="12"/>
      <c r="AO2726" s="12"/>
      <c r="AP2726" s="12"/>
      <c r="AQ2726" s="12"/>
      <c r="AR2726" s="12"/>
      <c r="AS2726" s="12"/>
      <c r="AT2726" s="12"/>
      <c r="AU2726" s="12"/>
      <c r="AV2726" s="12"/>
      <c r="AW2726" s="12"/>
      <c r="AX2726" s="12"/>
      <c r="AY2726" s="12"/>
      <c r="AZ2726" s="12"/>
      <c r="BA2726" s="12"/>
      <c r="BB2726" s="12"/>
      <c r="BC2726" s="12"/>
      <c r="BD2726" s="12"/>
      <c r="BE2726" s="12"/>
      <c r="BF2726" s="12"/>
      <c r="BG2726" s="12"/>
      <c r="BH2726" s="12"/>
      <c r="BI2726" s="12"/>
      <c r="BJ2726" s="13"/>
      <c r="BK2726" s="13"/>
      <c r="BL2726" s="13"/>
      <c r="BM2726" s="13"/>
      <c r="BN2726" s="13"/>
    </row>
    <row r="2727" spans="1:66" x14ac:dyDescent="0.25">
      <c r="A2727" s="10"/>
      <c r="B2727" s="10"/>
      <c r="C2727" s="10"/>
      <c r="D2727" s="18"/>
      <c r="E2727" s="10"/>
      <c r="F2727" s="10"/>
      <c r="G2727" s="10"/>
      <c r="H2727" s="10"/>
      <c r="I2727" s="10"/>
      <c r="J2727" s="10"/>
      <c r="K2727" s="11"/>
      <c r="L2727" s="11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2"/>
      <c r="AS2727" s="12"/>
      <c r="AT2727" s="12"/>
      <c r="AU2727" s="12"/>
      <c r="AV2727" s="12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12"/>
      <c r="BG2727" s="12"/>
      <c r="BH2727" s="12"/>
      <c r="BI2727" s="12"/>
      <c r="BJ2727" s="13"/>
      <c r="BK2727" s="13"/>
      <c r="BL2727" s="13"/>
      <c r="BM2727" s="13"/>
      <c r="BN2727" s="13"/>
    </row>
    <row r="2728" spans="1:66" x14ac:dyDescent="0.25">
      <c r="A2728" s="10"/>
      <c r="B2728" s="10"/>
      <c r="C2728" s="10"/>
      <c r="D2728" s="18"/>
      <c r="E2728" s="10"/>
      <c r="F2728" s="10"/>
      <c r="G2728" s="10"/>
      <c r="H2728" s="10"/>
      <c r="I2728" s="10"/>
      <c r="J2728" s="10"/>
      <c r="K2728" s="11"/>
      <c r="L2728" s="11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2"/>
      <c r="AF2728" s="12"/>
      <c r="AG2728" s="12"/>
      <c r="AH2728" s="12"/>
      <c r="AI2728" s="12"/>
      <c r="AJ2728" s="12"/>
      <c r="AK2728" s="12"/>
      <c r="AL2728" s="12"/>
      <c r="AM2728" s="12"/>
      <c r="AN2728" s="12"/>
      <c r="AO2728" s="12"/>
      <c r="AP2728" s="12"/>
      <c r="AQ2728" s="12"/>
      <c r="AR2728" s="12"/>
      <c r="AS2728" s="12"/>
      <c r="AT2728" s="12"/>
      <c r="AU2728" s="12"/>
      <c r="AV2728" s="12"/>
      <c r="AW2728" s="12"/>
      <c r="AX2728" s="12"/>
      <c r="AY2728" s="12"/>
      <c r="AZ2728" s="12"/>
      <c r="BA2728" s="12"/>
      <c r="BB2728" s="12"/>
      <c r="BC2728" s="12"/>
      <c r="BD2728" s="12"/>
      <c r="BE2728" s="12"/>
      <c r="BF2728" s="12"/>
      <c r="BG2728" s="12"/>
      <c r="BH2728" s="12"/>
      <c r="BI2728" s="12"/>
      <c r="BJ2728" s="13"/>
      <c r="BK2728" s="13"/>
      <c r="BL2728" s="13"/>
      <c r="BM2728" s="13"/>
      <c r="BN2728" s="13"/>
    </row>
    <row r="2729" spans="1:66" s="14" customFormat="1" x14ac:dyDescent="0.25">
      <c r="A2729" s="10"/>
      <c r="B2729" s="10"/>
      <c r="C2729" s="10"/>
      <c r="D2729" s="18"/>
      <c r="E2729" s="10"/>
      <c r="F2729" s="10"/>
      <c r="G2729" s="10"/>
      <c r="H2729" s="10"/>
      <c r="I2729" s="10"/>
      <c r="J2729" s="10"/>
      <c r="K2729" s="11"/>
      <c r="L2729" s="11"/>
      <c r="M2729" s="12"/>
      <c r="N2729" s="12"/>
      <c r="O2729" s="12"/>
      <c r="P2729" s="12"/>
      <c r="Q2729" s="12"/>
      <c r="R2729" s="12"/>
      <c r="S2729" s="12"/>
      <c r="T2729" s="12"/>
      <c r="U2729" s="12"/>
      <c r="V2729" s="12"/>
      <c r="W2729" s="12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2"/>
      <c r="AS2729" s="12"/>
      <c r="AT2729" s="12"/>
      <c r="AU2729" s="12"/>
      <c r="AV2729" s="12"/>
      <c r="AW2729" s="12"/>
      <c r="AX2729" s="12"/>
      <c r="AY2729" s="12"/>
      <c r="AZ2729" s="12"/>
      <c r="BA2729" s="12"/>
      <c r="BB2729" s="12"/>
      <c r="BC2729" s="12"/>
      <c r="BD2729" s="12"/>
      <c r="BE2729" s="12"/>
      <c r="BF2729" s="12"/>
      <c r="BG2729" s="12"/>
      <c r="BH2729" s="12"/>
      <c r="BI2729" s="12"/>
      <c r="BJ2729" s="13"/>
      <c r="BK2729" s="13"/>
      <c r="BL2729" s="13"/>
      <c r="BM2729" s="13"/>
      <c r="BN2729" s="13"/>
    </row>
    <row r="2730" spans="1:66" x14ac:dyDescent="0.25">
      <c r="A2730" s="10"/>
      <c r="B2730" s="10"/>
      <c r="C2730" s="10"/>
      <c r="D2730" s="10"/>
      <c r="E2730" s="10"/>
      <c r="F2730" s="10"/>
      <c r="G2730" s="10"/>
      <c r="H2730" s="10"/>
      <c r="I2730" s="10"/>
      <c r="J2730" s="10"/>
      <c r="K2730" s="11"/>
      <c r="L2730" s="11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  <c r="AE2730" s="12"/>
      <c r="AF2730" s="12"/>
      <c r="AG2730" s="12"/>
      <c r="AH2730" s="12"/>
      <c r="AI2730" s="12"/>
      <c r="AJ2730" s="12"/>
      <c r="AK2730" s="12"/>
      <c r="AL2730" s="12"/>
      <c r="AM2730" s="12"/>
      <c r="AN2730" s="12"/>
      <c r="AO2730" s="12"/>
      <c r="AP2730" s="12"/>
      <c r="AQ2730" s="12"/>
      <c r="AR2730" s="12"/>
      <c r="AS2730" s="12"/>
      <c r="AT2730" s="12"/>
      <c r="AU2730" s="12"/>
      <c r="AV2730" s="12"/>
      <c r="AW2730" s="12"/>
      <c r="AX2730" s="12"/>
      <c r="AY2730" s="12"/>
      <c r="AZ2730" s="12"/>
      <c r="BA2730" s="12"/>
      <c r="BB2730" s="12"/>
      <c r="BC2730" s="12"/>
      <c r="BD2730" s="12"/>
      <c r="BE2730" s="12"/>
      <c r="BF2730" s="12"/>
      <c r="BG2730" s="12"/>
      <c r="BH2730" s="12"/>
      <c r="BI2730" s="12"/>
      <c r="BJ2730" s="13"/>
      <c r="BK2730" s="13"/>
      <c r="BL2730" s="13"/>
      <c r="BM2730" s="13"/>
      <c r="BN2730" s="13"/>
    </row>
    <row r="2731" spans="1:66" x14ac:dyDescent="0.25">
      <c r="A2731" s="10"/>
      <c r="B2731" s="10"/>
      <c r="C2731" s="10"/>
      <c r="D2731" s="10"/>
      <c r="E2731" s="10"/>
      <c r="F2731" s="10"/>
      <c r="G2731" s="10"/>
      <c r="H2731" s="10"/>
      <c r="I2731" s="10"/>
      <c r="J2731" s="10"/>
      <c r="K2731" s="11"/>
      <c r="L2731" s="11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2"/>
      <c r="AS2731" s="12"/>
      <c r="AT2731" s="12"/>
      <c r="AU2731" s="12"/>
      <c r="AV2731" s="12"/>
      <c r="AW2731" s="12"/>
      <c r="AX2731" s="12"/>
      <c r="AY2731" s="12"/>
      <c r="AZ2731" s="12"/>
      <c r="BA2731" s="12"/>
      <c r="BB2731" s="12"/>
      <c r="BC2731" s="12"/>
      <c r="BD2731" s="12"/>
      <c r="BE2731" s="12"/>
      <c r="BF2731" s="12"/>
      <c r="BG2731" s="12"/>
      <c r="BH2731" s="12"/>
      <c r="BI2731" s="12"/>
      <c r="BJ2731" s="13"/>
      <c r="BK2731" s="13"/>
      <c r="BL2731" s="13"/>
      <c r="BM2731" s="13"/>
      <c r="BN2731" s="13"/>
    </row>
    <row r="2732" spans="1:66" x14ac:dyDescent="0.25">
      <c r="A2732" s="10"/>
      <c r="B2732" s="10"/>
      <c r="C2732" s="10"/>
      <c r="D2732" s="10"/>
      <c r="E2732" s="10"/>
      <c r="F2732" s="10"/>
      <c r="G2732" s="10"/>
      <c r="H2732" s="10"/>
      <c r="I2732" s="10"/>
      <c r="J2732" s="10"/>
      <c r="K2732" s="11"/>
      <c r="L2732" s="11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12"/>
      <c r="AF2732" s="12"/>
      <c r="AG2732" s="12"/>
      <c r="AH2732" s="12"/>
      <c r="AI2732" s="12"/>
      <c r="AJ2732" s="12"/>
      <c r="AK2732" s="12"/>
      <c r="AL2732" s="12"/>
      <c r="AM2732" s="12"/>
      <c r="AN2732" s="12"/>
      <c r="AO2732" s="12"/>
      <c r="AP2732" s="12"/>
      <c r="AQ2732" s="12"/>
      <c r="AR2732" s="12"/>
      <c r="AS2732" s="12"/>
      <c r="AT2732" s="12"/>
      <c r="AU2732" s="12"/>
      <c r="AV2732" s="12"/>
      <c r="AW2732" s="12"/>
      <c r="AX2732" s="12"/>
      <c r="AY2732" s="12"/>
      <c r="AZ2732" s="12"/>
      <c r="BA2732" s="12"/>
      <c r="BB2732" s="12"/>
      <c r="BC2732" s="12"/>
      <c r="BD2732" s="12"/>
      <c r="BE2732" s="12"/>
      <c r="BF2732" s="12"/>
      <c r="BG2732" s="12"/>
      <c r="BH2732" s="12"/>
      <c r="BI2732" s="12"/>
      <c r="BJ2732" s="13"/>
      <c r="BK2732" s="13"/>
      <c r="BL2732" s="13"/>
      <c r="BM2732" s="13"/>
      <c r="BN2732" s="13"/>
    </row>
    <row r="2733" spans="1:66" x14ac:dyDescent="0.25">
      <c r="A2733" s="10"/>
      <c r="B2733" s="10"/>
      <c r="C2733" s="10"/>
      <c r="D2733" s="10"/>
      <c r="E2733" s="10"/>
      <c r="F2733" s="10"/>
      <c r="G2733" s="10"/>
      <c r="H2733" s="10"/>
      <c r="I2733" s="10"/>
      <c r="J2733" s="10"/>
      <c r="K2733" s="11"/>
      <c r="L2733" s="11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2"/>
      <c r="AS2733" s="12"/>
      <c r="AT2733" s="12"/>
      <c r="AU2733" s="12"/>
      <c r="AV2733" s="12"/>
      <c r="AW2733" s="12"/>
      <c r="AX2733" s="12"/>
      <c r="AY2733" s="12"/>
      <c r="AZ2733" s="12"/>
      <c r="BA2733" s="12"/>
      <c r="BB2733" s="12"/>
      <c r="BC2733" s="12"/>
      <c r="BD2733" s="12"/>
      <c r="BE2733" s="12"/>
      <c r="BF2733" s="12"/>
      <c r="BG2733" s="12"/>
      <c r="BH2733" s="12"/>
      <c r="BI2733" s="12"/>
      <c r="BJ2733" s="13"/>
      <c r="BK2733" s="13"/>
      <c r="BL2733" s="13"/>
      <c r="BM2733" s="13"/>
      <c r="BN2733" s="13"/>
    </row>
    <row r="2734" spans="1:66" x14ac:dyDescent="0.25">
      <c r="A2734" s="10"/>
      <c r="B2734" s="10"/>
      <c r="C2734" s="10"/>
      <c r="D2734" s="10"/>
      <c r="E2734" s="10"/>
      <c r="F2734" s="10"/>
      <c r="G2734" s="10"/>
      <c r="H2734" s="10"/>
      <c r="I2734" s="10"/>
      <c r="J2734" s="10"/>
      <c r="K2734" s="11"/>
      <c r="L2734" s="11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  <c r="AE2734" s="12"/>
      <c r="AF2734" s="12"/>
      <c r="AG2734" s="12"/>
      <c r="AH2734" s="12"/>
      <c r="AI2734" s="12"/>
      <c r="AJ2734" s="12"/>
      <c r="AK2734" s="12"/>
      <c r="AL2734" s="12"/>
      <c r="AM2734" s="12"/>
      <c r="AN2734" s="12"/>
      <c r="AO2734" s="12"/>
      <c r="AP2734" s="12"/>
      <c r="AQ2734" s="12"/>
      <c r="AR2734" s="12"/>
      <c r="AS2734" s="12"/>
      <c r="AT2734" s="12"/>
      <c r="AU2734" s="12"/>
      <c r="AV2734" s="12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12"/>
      <c r="BG2734" s="12"/>
      <c r="BH2734" s="12"/>
      <c r="BI2734" s="12"/>
      <c r="BJ2734" s="13"/>
      <c r="BK2734" s="13"/>
      <c r="BL2734" s="13"/>
      <c r="BM2734" s="13"/>
      <c r="BN2734" s="13"/>
    </row>
    <row r="2735" spans="1:66" x14ac:dyDescent="0.25">
      <c r="A2735" s="10"/>
      <c r="B2735" s="10"/>
      <c r="C2735" s="10"/>
      <c r="D2735" s="10"/>
      <c r="E2735" s="10"/>
      <c r="F2735" s="10"/>
      <c r="G2735" s="10"/>
      <c r="H2735" s="10"/>
      <c r="I2735" s="10"/>
      <c r="J2735" s="10"/>
      <c r="K2735" s="11"/>
      <c r="L2735" s="11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2"/>
      <c r="AS2735" s="12"/>
      <c r="AT2735" s="12"/>
      <c r="AU2735" s="12"/>
      <c r="AV2735" s="12"/>
      <c r="AW2735" s="12"/>
      <c r="AX2735" s="12"/>
      <c r="AY2735" s="12"/>
      <c r="AZ2735" s="12"/>
      <c r="BA2735" s="12"/>
      <c r="BB2735" s="12"/>
      <c r="BC2735" s="12"/>
      <c r="BD2735" s="12"/>
      <c r="BE2735" s="12"/>
      <c r="BF2735" s="12"/>
      <c r="BG2735" s="12"/>
      <c r="BH2735" s="12"/>
      <c r="BI2735" s="12"/>
      <c r="BJ2735" s="13"/>
      <c r="BK2735" s="13"/>
      <c r="BL2735" s="13"/>
      <c r="BM2735" s="13"/>
      <c r="BN2735" s="13"/>
    </row>
    <row r="2736" spans="1:66" x14ac:dyDescent="0.25">
      <c r="A2736" s="10"/>
      <c r="B2736" s="10"/>
      <c r="C2736" s="10"/>
      <c r="D2736" s="10"/>
      <c r="E2736" s="10"/>
      <c r="F2736" s="10"/>
      <c r="G2736" s="10"/>
      <c r="H2736" s="10"/>
      <c r="I2736" s="10"/>
      <c r="J2736" s="10"/>
      <c r="K2736" s="11"/>
      <c r="L2736" s="11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12"/>
      <c r="AD2736" s="12"/>
      <c r="AE2736" s="12"/>
      <c r="AF2736" s="12"/>
      <c r="AG2736" s="12"/>
      <c r="AH2736" s="12"/>
      <c r="AI2736" s="12"/>
      <c r="AJ2736" s="12"/>
      <c r="AK2736" s="12"/>
      <c r="AL2736" s="12"/>
      <c r="AM2736" s="12"/>
      <c r="AN2736" s="12"/>
      <c r="AO2736" s="12"/>
      <c r="AP2736" s="12"/>
      <c r="AQ2736" s="12"/>
      <c r="AR2736" s="12"/>
      <c r="AS2736" s="12"/>
      <c r="AT2736" s="12"/>
      <c r="AU2736" s="12"/>
      <c r="AV2736" s="12"/>
      <c r="AW2736" s="12"/>
      <c r="AX2736" s="12"/>
      <c r="AY2736" s="12"/>
      <c r="AZ2736" s="12"/>
      <c r="BA2736" s="12"/>
      <c r="BB2736" s="12"/>
      <c r="BC2736" s="12"/>
      <c r="BD2736" s="12"/>
      <c r="BE2736" s="12"/>
      <c r="BF2736" s="12"/>
      <c r="BG2736" s="12"/>
      <c r="BH2736" s="12"/>
      <c r="BI2736" s="12"/>
      <c r="BJ2736" s="13"/>
      <c r="BK2736" s="13"/>
      <c r="BL2736" s="13"/>
      <c r="BM2736" s="13"/>
      <c r="BN2736" s="13"/>
    </row>
    <row r="2737" spans="1:66" x14ac:dyDescent="0.25">
      <c r="A2737" s="10"/>
      <c r="B2737" s="10"/>
      <c r="C2737" s="10"/>
      <c r="D2737" s="10"/>
      <c r="E2737" s="10"/>
      <c r="F2737" s="10"/>
      <c r="G2737" s="10"/>
      <c r="H2737" s="10"/>
      <c r="I2737" s="10"/>
      <c r="J2737" s="10"/>
      <c r="K2737" s="11"/>
      <c r="L2737" s="11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2"/>
      <c r="AS2737" s="12"/>
      <c r="AT2737" s="12"/>
      <c r="AU2737" s="12"/>
      <c r="AV2737" s="12"/>
      <c r="AW2737" s="12"/>
      <c r="AX2737" s="12"/>
      <c r="AY2737" s="12"/>
      <c r="AZ2737" s="12"/>
      <c r="BA2737" s="12"/>
      <c r="BB2737" s="12"/>
      <c r="BC2737" s="12"/>
      <c r="BD2737" s="12"/>
      <c r="BE2737" s="12"/>
      <c r="BF2737" s="12"/>
      <c r="BG2737" s="12"/>
      <c r="BH2737" s="12"/>
      <c r="BI2737" s="12"/>
      <c r="BJ2737" s="13"/>
      <c r="BK2737" s="13"/>
      <c r="BL2737" s="13"/>
      <c r="BM2737" s="13"/>
      <c r="BN2737" s="13"/>
    </row>
    <row r="2738" spans="1:66" x14ac:dyDescent="0.25">
      <c r="A2738" s="10"/>
      <c r="B2738" s="10"/>
      <c r="C2738" s="10"/>
      <c r="D2738" s="10"/>
      <c r="E2738" s="10"/>
      <c r="F2738" s="10"/>
      <c r="G2738" s="10"/>
      <c r="H2738" s="10"/>
      <c r="I2738" s="10"/>
      <c r="J2738" s="10"/>
      <c r="K2738" s="11"/>
      <c r="L2738" s="11"/>
      <c r="M2738" s="12"/>
      <c r="N2738" s="12"/>
      <c r="O2738" s="12"/>
      <c r="P2738" s="12"/>
      <c r="Q2738" s="12"/>
      <c r="R2738" s="12"/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/>
      <c r="AC2738" s="12"/>
      <c r="AD2738" s="12"/>
      <c r="AE2738" s="12"/>
      <c r="AF2738" s="12"/>
      <c r="AG2738" s="12"/>
      <c r="AH2738" s="12"/>
      <c r="AI2738" s="12"/>
      <c r="AJ2738" s="12"/>
      <c r="AK2738" s="12"/>
      <c r="AL2738" s="12"/>
      <c r="AM2738" s="12"/>
      <c r="AN2738" s="12"/>
      <c r="AO2738" s="12"/>
      <c r="AP2738" s="12"/>
      <c r="AQ2738" s="12"/>
      <c r="AR2738" s="12"/>
      <c r="AS2738" s="12"/>
      <c r="AT2738" s="12"/>
      <c r="AU2738" s="12"/>
      <c r="AV2738" s="12"/>
      <c r="AW2738" s="12"/>
      <c r="AX2738" s="12"/>
      <c r="AY2738" s="12"/>
      <c r="AZ2738" s="12"/>
      <c r="BA2738" s="12"/>
      <c r="BB2738" s="12"/>
      <c r="BC2738" s="12"/>
      <c r="BD2738" s="12"/>
      <c r="BE2738" s="12"/>
      <c r="BF2738" s="12"/>
      <c r="BG2738" s="12"/>
      <c r="BH2738" s="12"/>
      <c r="BI2738" s="12"/>
      <c r="BJ2738" s="13"/>
      <c r="BK2738" s="13"/>
      <c r="BL2738" s="13"/>
      <c r="BM2738" s="13"/>
      <c r="BN2738" s="13"/>
    </row>
    <row r="2739" spans="1:66" x14ac:dyDescent="0.25">
      <c r="A2739" s="10"/>
      <c r="B2739" s="10"/>
      <c r="C2739" s="10"/>
      <c r="D2739" s="10"/>
      <c r="E2739" s="10"/>
      <c r="F2739" s="10"/>
      <c r="G2739" s="10"/>
      <c r="H2739" s="10"/>
      <c r="I2739" s="10"/>
      <c r="J2739" s="10"/>
      <c r="K2739" s="11"/>
      <c r="L2739" s="11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2"/>
      <c r="AS2739" s="12"/>
      <c r="AT2739" s="12"/>
      <c r="AU2739" s="12"/>
      <c r="AV2739" s="12"/>
      <c r="AW2739" s="12"/>
      <c r="AX2739" s="12"/>
      <c r="AY2739" s="12"/>
      <c r="AZ2739" s="12"/>
      <c r="BA2739" s="12"/>
      <c r="BB2739" s="12"/>
      <c r="BC2739" s="12"/>
      <c r="BD2739" s="12"/>
      <c r="BE2739" s="12"/>
      <c r="BF2739" s="12"/>
      <c r="BG2739" s="12"/>
      <c r="BH2739" s="12"/>
      <c r="BI2739" s="12"/>
      <c r="BJ2739" s="13"/>
      <c r="BK2739" s="13"/>
      <c r="BL2739" s="13"/>
      <c r="BM2739" s="13"/>
      <c r="BN2739" s="13"/>
    </row>
    <row r="2740" spans="1:66" x14ac:dyDescent="0.25">
      <c r="A2740" s="10"/>
      <c r="B2740" s="10"/>
      <c r="C2740" s="10"/>
      <c r="D2740" s="10"/>
      <c r="E2740" s="10"/>
      <c r="F2740" s="10"/>
      <c r="G2740" s="10"/>
      <c r="H2740" s="10"/>
      <c r="I2740" s="10"/>
      <c r="J2740" s="10"/>
      <c r="K2740" s="11"/>
      <c r="L2740" s="11"/>
      <c r="M2740" s="12"/>
      <c r="N2740" s="12"/>
      <c r="O2740" s="12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  <c r="AE2740" s="12"/>
      <c r="AF2740" s="12"/>
      <c r="AG2740" s="12"/>
      <c r="AH2740" s="12"/>
      <c r="AI2740" s="12"/>
      <c r="AJ2740" s="12"/>
      <c r="AK2740" s="12"/>
      <c r="AL2740" s="12"/>
      <c r="AM2740" s="12"/>
      <c r="AN2740" s="12"/>
      <c r="AO2740" s="12"/>
      <c r="AP2740" s="12"/>
      <c r="AQ2740" s="12"/>
      <c r="AR2740" s="12"/>
      <c r="AS2740" s="12"/>
      <c r="AT2740" s="12"/>
      <c r="AU2740" s="12"/>
      <c r="AV2740" s="12"/>
      <c r="AW2740" s="12"/>
      <c r="AX2740" s="12"/>
      <c r="AY2740" s="12"/>
      <c r="AZ2740" s="12"/>
      <c r="BA2740" s="12"/>
      <c r="BB2740" s="12"/>
      <c r="BC2740" s="12"/>
      <c r="BD2740" s="12"/>
      <c r="BE2740" s="12"/>
      <c r="BF2740" s="12"/>
      <c r="BG2740" s="12"/>
      <c r="BH2740" s="12"/>
      <c r="BI2740" s="12"/>
      <c r="BJ2740" s="13"/>
      <c r="BK2740" s="13"/>
      <c r="BL2740" s="13"/>
      <c r="BM2740" s="13"/>
      <c r="BN2740" s="13"/>
    </row>
    <row r="2741" spans="1:66" x14ac:dyDescent="0.25">
      <c r="A2741" s="10"/>
      <c r="B2741" s="10"/>
      <c r="C2741" s="10"/>
      <c r="D2741" s="10"/>
      <c r="E2741" s="10"/>
      <c r="F2741" s="10"/>
      <c r="G2741" s="10"/>
      <c r="H2741" s="10"/>
      <c r="I2741" s="10"/>
      <c r="J2741" s="10"/>
      <c r="K2741" s="11"/>
      <c r="L2741" s="11"/>
      <c r="M2741" s="12"/>
      <c r="N2741" s="12"/>
      <c r="O2741" s="12"/>
      <c r="P2741" s="12"/>
      <c r="Q2741" s="12"/>
      <c r="R2741" s="12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2"/>
      <c r="AS2741" s="12"/>
      <c r="AT2741" s="12"/>
      <c r="AU2741" s="12"/>
      <c r="AV2741" s="12"/>
      <c r="AW2741" s="12"/>
      <c r="AX2741" s="12"/>
      <c r="AY2741" s="12"/>
      <c r="AZ2741" s="12"/>
      <c r="BA2741" s="12"/>
      <c r="BB2741" s="12"/>
      <c r="BC2741" s="12"/>
      <c r="BD2741" s="12"/>
      <c r="BE2741" s="12"/>
      <c r="BF2741" s="12"/>
      <c r="BG2741" s="12"/>
      <c r="BH2741" s="12"/>
      <c r="BI2741" s="12"/>
      <c r="BJ2741" s="13"/>
      <c r="BK2741" s="13"/>
      <c r="BL2741" s="13"/>
      <c r="BM2741" s="13"/>
      <c r="BN2741" s="13"/>
    </row>
    <row r="2742" spans="1:66" x14ac:dyDescent="0.25">
      <c r="A2742" s="10"/>
      <c r="B2742" s="10"/>
      <c r="C2742" s="10"/>
      <c r="D2742" s="10"/>
      <c r="E2742" s="10"/>
      <c r="F2742" s="10"/>
      <c r="G2742" s="10"/>
      <c r="H2742" s="10"/>
      <c r="I2742" s="10"/>
      <c r="J2742" s="10"/>
      <c r="K2742" s="11"/>
      <c r="L2742" s="11"/>
      <c r="M2742" s="12"/>
      <c r="N2742" s="12"/>
      <c r="O2742" s="12"/>
      <c r="P2742" s="12"/>
      <c r="Q2742" s="12"/>
      <c r="R2742" s="12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12"/>
      <c r="AD2742" s="12"/>
      <c r="AE2742" s="12"/>
      <c r="AF2742" s="12"/>
      <c r="AG2742" s="12"/>
      <c r="AH2742" s="12"/>
      <c r="AI2742" s="12"/>
      <c r="AJ2742" s="12"/>
      <c r="AK2742" s="12"/>
      <c r="AL2742" s="12"/>
      <c r="AM2742" s="12"/>
      <c r="AN2742" s="12"/>
      <c r="AO2742" s="12"/>
      <c r="AP2742" s="12"/>
      <c r="AQ2742" s="12"/>
      <c r="AR2742" s="12"/>
      <c r="AS2742" s="12"/>
      <c r="AT2742" s="12"/>
      <c r="AU2742" s="12"/>
      <c r="AV2742" s="12"/>
      <c r="AW2742" s="12"/>
      <c r="AX2742" s="12"/>
      <c r="AY2742" s="12"/>
      <c r="AZ2742" s="12"/>
      <c r="BA2742" s="12"/>
      <c r="BB2742" s="12"/>
      <c r="BC2742" s="12"/>
      <c r="BD2742" s="12"/>
      <c r="BE2742" s="12"/>
      <c r="BF2742" s="12"/>
      <c r="BG2742" s="12"/>
      <c r="BH2742" s="12"/>
      <c r="BI2742" s="12"/>
      <c r="BJ2742" s="13"/>
      <c r="BK2742" s="13"/>
      <c r="BL2742" s="13"/>
      <c r="BM2742" s="13"/>
      <c r="BN2742" s="13"/>
    </row>
    <row r="2743" spans="1:66" x14ac:dyDescent="0.25">
      <c r="A2743" s="10"/>
      <c r="B2743" s="10"/>
      <c r="C2743" s="10"/>
      <c r="D2743" s="10"/>
      <c r="E2743" s="10"/>
      <c r="F2743" s="10"/>
      <c r="G2743" s="10"/>
      <c r="H2743" s="10"/>
      <c r="I2743" s="10"/>
      <c r="J2743" s="10"/>
      <c r="K2743" s="11"/>
      <c r="L2743" s="11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2"/>
      <c r="AS2743" s="12"/>
      <c r="AT2743" s="12"/>
      <c r="AU2743" s="12"/>
      <c r="AV2743" s="12"/>
      <c r="AW2743" s="12"/>
      <c r="AX2743" s="12"/>
      <c r="AY2743" s="12"/>
      <c r="AZ2743" s="12"/>
      <c r="BA2743" s="12"/>
      <c r="BB2743" s="12"/>
      <c r="BC2743" s="12"/>
      <c r="BD2743" s="12"/>
      <c r="BE2743" s="12"/>
      <c r="BF2743" s="12"/>
      <c r="BG2743" s="12"/>
      <c r="BH2743" s="12"/>
      <c r="BI2743" s="12"/>
      <c r="BJ2743" s="13"/>
      <c r="BK2743" s="13"/>
      <c r="BL2743" s="13"/>
      <c r="BM2743" s="13"/>
      <c r="BN2743" s="13"/>
    </row>
    <row r="2744" spans="1:66" x14ac:dyDescent="0.25">
      <c r="A2744" s="10"/>
      <c r="B2744" s="10"/>
      <c r="C2744" s="10"/>
      <c r="D2744" s="10"/>
      <c r="E2744" s="10"/>
      <c r="F2744" s="10"/>
      <c r="G2744" s="10"/>
      <c r="H2744" s="10"/>
      <c r="I2744" s="10"/>
      <c r="J2744" s="10"/>
      <c r="K2744" s="11"/>
      <c r="L2744" s="11"/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2"/>
      <c r="AF2744" s="12"/>
      <c r="AG2744" s="12"/>
      <c r="AH2744" s="12"/>
      <c r="AI2744" s="12"/>
      <c r="AJ2744" s="12"/>
      <c r="AK2744" s="12"/>
      <c r="AL2744" s="12"/>
      <c r="AM2744" s="12"/>
      <c r="AN2744" s="12"/>
      <c r="AO2744" s="12"/>
      <c r="AP2744" s="12"/>
      <c r="AQ2744" s="12"/>
      <c r="AR2744" s="12"/>
      <c r="AS2744" s="12"/>
      <c r="AT2744" s="12"/>
      <c r="AU2744" s="12"/>
      <c r="AV2744" s="12"/>
      <c r="AW2744" s="12"/>
      <c r="AX2744" s="12"/>
      <c r="AY2744" s="12"/>
      <c r="AZ2744" s="12"/>
      <c r="BA2744" s="12"/>
      <c r="BB2744" s="12"/>
      <c r="BC2744" s="12"/>
      <c r="BD2744" s="12"/>
      <c r="BE2744" s="12"/>
      <c r="BF2744" s="12"/>
      <c r="BG2744" s="12"/>
      <c r="BH2744" s="12"/>
      <c r="BI2744" s="12"/>
      <c r="BJ2744" s="13"/>
      <c r="BK2744" s="13"/>
      <c r="BL2744" s="13"/>
      <c r="BM2744" s="13"/>
      <c r="BN2744" s="13"/>
    </row>
    <row r="2745" spans="1:66" x14ac:dyDescent="0.25">
      <c r="A2745" s="10"/>
      <c r="B2745" s="10"/>
      <c r="C2745" s="10"/>
      <c r="D2745" s="10"/>
      <c r="E2745" s="10"/>
      <c r="F2745" s="10"/>
      <c r="G2745" s="10"/>
      <c r="H2745" s="10"/>
      <c r="I2745" s="10"/>
      <c r="J2745" s="10"/>
      <c r="K2745" s="11"/>
      <c r="L2745" s="11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2"/>
      <c r="AS2745" s="12"/>
      <c r="AT2745" s="12"/>
      <c r="AU2745" s="12"/>
      <c r="AV2745" s="12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12"/>
      <c r="BG2745" s="12"/>
      <c r="BH2745" s="12"/>
      <c r="BI2745" s="12"/>
      <c r="BJ2745" s="13"/>
      <c r="BK2745" s="13"/>
      <c r="BL2745" s="13"/>
      <c r="BM2745" s="13"/>
      <c r="BN2745" s="13"/>
    </row>
    <row r="2746" spans="1:66" x14ac:dyDescent="0.25">
      <c r="A2746" s="10"/>
      <c r="B2746" s="10"/>
      <c r="C2746" s="10"/>
      <c r="D2746" s="10"/>
      <c r="E2746" s="10"/>
      <c r="F2746" s="10"/>
      <c r="G2746" s="10"/>
      <c r="H2746" s="10"/>
      <c r="I2746" s="10"/>
      <c r="J2746" s="10"/>
      <c r="K2746" s="11"/>
      <c r="L2746" s="11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  <c r="AE2746" s="12"/>
      <c r="AF2746" s="12"/>
      <c r="AG2746" s="12"/>
      <c r="AH2746" s="12"/>
      <c r="AI2746" s="12"/>
      <c r="AJ2746" s="12"/>
      <c r="AK2746" s="12"/>
      <c r="AL2746" s="12"/>
      <c r="AM2746" s="12"/>
      <c r="AN2746" s="12"/>
      <c r="AO2746" s="12"/>
      <c r="AP2746" s="12"/>
      <c r="AQ2746" s="12"/>
      <c r="AR2746" s="12"/>
      <c r="AS2746" s="12"/>
      <c r="AT2746" s="12"/>
      <c r="AU2746" s="12"/>
      <c r="AV2746" s="12"/>
      <c r="AW2746" s="12"/>
      <c r="AX2746" s="12"/>
      <c r="AY2746" s="12"/>
      <c r="AZ2746" s="12"/>
      <c r="BA2746" s="12"/>
      <c r="BB2746" s="12"/>
      <c r="BC2746" s="12"/>
      <c r="BD2746" s="12"/>
      <c r="BE2746" s="12"/>
      <c r="BF2746" s="12"/>
      <c r="BG2746" s="12"/>
      <c r="BH2746" s="12"/>
      <c r="BI2746" s="12"/>
      <c r="BJ2746" s="13"/>
      <c r="BK2746" s="13"/>
      <c r="BL2746" s="13"/>
      <c r="BM2746" s="13"/>
      <c r="BN2746" s="13"/>
    </row>
    <row r="2747" spans="1:66" x14ac:dyDescent="0.25">
      <c r="A2747" s="10"/>
      <c r="B2747" s="10"/>
      <c r="C2747" s="10"/>
      <c r="D2747" s="10"/>
      <c r="E2747" s="10"/>
      <c r="F2747" s="10"/>
      <c r="G2747" s="10"/>
      <c r="H2747" s="10"/>
      <c r="I2747" s="10"/>
      <c r="J2747" s="10"/>
      <c r="K2747" s="11"/>
      <c r="L2747" s="11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2"/>
      <c r="AS2747" s="12"/>
      <c r="AT2747" s="12"/>
      <c r="AU2747" s="12"/>
      <c r="AV2747" s="12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12"/>
      <c r="BG2747" s="12"/>
      <c r="BH2747" s="12"/>
      <c r="BI2747" s="12"/>
      <c r="BJ2747" s="13"/>
      <c r="BK2747" s="13"/>
      <c r="BL2747" s="13"/>
      <c r="BM2747" s="13"/>
      <c r="BN2747" s="13"/>
    </row>
    <row r="2748" spans="1:66" x14ac:dyDescent="0.25">
      <c r="A2748" s="10"/>
      <c r="B2748" s="10"/>
      <c r="C2748" s="10"/>
      <c r="D2748" s="10"/>
      <c r="E2748" s="10"/>
      <c r="F2748" s="10"/>
      <c r="G2748" s="10"/>
      <c r="H2748" s="10"/>
      <c r="I2748" s="10"/>
      <c r="J2748" s="10"/>
      <c r="K2748" s="11"/>
      <c r="L2748" s="11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  <c r="AE2748" s="12"/>
      <c r="AF2748" s="12"/>
      <c r="AG2748" s="12"/>
      <c r="AH2748" s="12"/>
      <c r="AI2748" s="12"/>
      <c r="AJ2748" s="12"/>
      <c r="AK2748" s="12"/>
      <c r="AL2748" s="12"/>
      <c r="AM2748" s="12"/>
      <c r="AN2748" s="12"/>
      <c r="AO2748" s="12"/>
      <c r="AP2748" s="12"/>
      <c r="AQ2748" s="12"/>
      <c r="AR2748" s="12"/>
      <c r="AS2748" s="12"/>
      <c r="AT2748" s="12"/>
      <c r="AU2748" s="12"/>
      <c r="AV2748" s="12"/>
      <c r="AW2748" s="12"/>
      <c r="AX2748" s="12"/>
      <c r="AY2748" s="12"/>
      <c r="AZ2748" s="12"/>
      <c r="BA2748" s="12"/>
      <c r="BB2748" s="12"/>
      <c r="BC2748" s="12"/>
      <c r="BD2748" s="12"/>
      <c r="BE2748" s="12"/>
      <c r="BF2748" s="12"/>
      <c r="BG2748" s="12"/>
      <c r="BH2748" s="12"/>
      <c r="BI2748" s="12"/>
      <c r="BJ2748" s="13"/>
      <c r="BK2748" s="13"/>
      <c r="BL2748" s="13"/>
      <c r="BM2748" s="13"/>
      <c r="BN2748" s="13"/>
    </row>
    <row r="2749" spans="1:66" x14ac:dyDescent="0.25">
      <c r="A2749" s="10"/>
      <c r="B2749" s="10"/>
      <c r="C2749" s="10"/>
      <c r="D2749" s="10"/>
      <c r="E2749" s="10"/>
      <c r="F2749" s="10"/>
      <c r="G2749" s="10"/>
      <c r="H2749" s="10"/>
      <c r="I2749" s="10"/>
      <c r="J2749" s="10"/>
      <c r="K2749" s="11"/>
      <c r="L2749" s="11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2"/>
      <c r="AS2749" s="12"/>
      <c r="AT2749" s="12"/>
      <c r="AU2749" s="12"/>
      <c r="AV2749" s="12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12"/>
      <c r="BG2749" s="12"/>
      <c r="BH2749" s="12"/>
      <c r="BI2749" s="12"/>
      <c r="BJ2749" s="13"/>
      <c r="BK2749" s="13"/>
      <c r="BL2749" s="13"/>
      <c r="BM2749" s="13"/>
      <c r="BN2749" s="13"/>
    </row>
    <row r="2750" spans="1:66" x14ac:dyDescent="0.25">
      <c r="A2750" s="10"/>
      <c r="B2750" s="10"/>
      <c r="C2750" s="10"/>
      <c r="D2750" s="10"/>
      <c r="E2750" s="10"/>
      <c r="F2750" s="10"/>
      <c r="G2750" s="10"/>
      <c r="H2750" s="10"/>
      <c r="I2750" s="10"/>
      <c r="J2750" s="10"/>
      <c r="K2750" s="11"/>
      <c r="L2750" s="11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12"/>
      <c r="AD2750" s="12"/>
      <c r="AE2750" s="12"/>
      <c r="AF2750" s="12"/>
      <c r="AG2750" s="12"/>
      <c r="AH2750" s="12"/>
      <c r="AI2750" s="12"/>
      <c r="AJ2750" s="12"/>
      <c r="AK2750" s="12"/>
      <c r="AL2750" s="12"/>
      <c r="AM2750" s="12"/>
      <c r="AN2750" s="12"/>
      <c r="AO2750" s="12"/>
      <c r="AP2750" s="12"/>
      <c r="AQ2750" s="12"/>
      <c r="AR2750" s="12"/>
      <c r="AS2750" s="12"/>
      <c r="AT2750" s="12"/>
      <c r="AU2750" s="12"/>
      <c r="AV2750" s="12"/>
      <c r="AW2750" s="12"/>
      <c r="AX2750" s="12"/>
      <c r="AY2750" s="12"/>
      <c r="AZ2750" s="12"/>
      <c r="BA2750" s="12"/>
      <c r="BB2750" s="12"/>
      <c r="BC2750" s="12"/>
      <c r="BD2750" s="12"/>
      <c r="BE2750" s="12"/>
      <c r="BF2750" s="12"/>
      <c r="BG2750" s="12"/>
      <c r="BH2750" s="12"/>
      <c r="BI2750" s="12"/>
      <c r="BJ2750" s="13"/>
      <c r="BK2750" s="13"/>
      <c r="BL2750" s="13"/>
      <c r="BM2750" s="13"/>
      <c r="BN2750" s="13"/>
    </row>
    <row r="2751" spans="1:66" x14ac:dyDescent="0.25">
      <c r="A2751" s="10"/>
      <c r="B2751" s="10"/>
      <c r="C2751" s="10"/>
      <c r="D2751" s="10"/>
      <c r="E2751" s="10"/>
      <c r="F2751" s="10"/>
      <c r="G2751" s="10"/>
      <c r="H2751" s="10"/>
      <c r="I2751" s="10"/>
      <c r="J2751" s="10"/>
      <c r="K2751" s="11"/>
      <c r="L2751" s="11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2"/>
      <c r="AS2751" s="12"/>
      <c r="AT2751" s="12"/>
      <c r="AU2751" s="12"/>
      <c r="AV2751" s="12"/>
      <c r="AW2751" s="12"/>
      <c r="AX2751" s="12"/>
      <c r="AY2751" s="12"/>
      <c r="AZ2751" s="12"/>
      <c r="BA2751" s="12"/>
      <c r="BB2751" s="12"/>
      <c r="BC2751" s="12"/>
      <c r="BD2751" s="12"/>
      <c r="BE2751" s="12"/>
      <c r="BF2751" s="12"/>
      <c r="BG2751" s="12"/>
      <c r="BH2751" s="12"/>
      <c r="BI2751" s="12"/>
      <c r="BJ2751" s="13"/>
      <c r="BK2751" s="13"/>
      <c r="BL2751" s="13"/>
      <c r="BM2751" s="13"/>
      <c r="BN2751" s="13"/>
    </row>
    <row r="2752" spans="1:66" x14ac:dyDescent="0.25">
      <c r="A2752" s="10"/>
      <c r="B2752" s="10"/>
      <c r="C2752" s="10"/>
      <c r="D2752" s="10"/>
      <c r="E2752" s="10"/>
      <c r="F2752" s="10"/>
      <c r="G2752" s="10"/>
      <c r="H2752" s="10"/>
      <c r="I2752" s="10"/>
      <c r="J2752" s="10"/>
      <c r="K2752" s="11"/>
      <c r="L2752" s="11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  <c r="AE2752" s="12"/>
      <c r="AF2752" s="12"/>
      <c r="AG2752" s="12"/>
      <c r="AH2752" s="12"/>
      <c r="AI2752" s="12"/>
      <c r="AJ2752" s="12"/>
      <c r="AK2752" s="12"/>
      <c r="AL2752" s="12"/>
      <c r="AM2752" s="12"/>
      <c r="AN2752" s="12"/>
      <c r="AO2752" s="12"/>
      <c r="AP2752" s="12"/>
      <c r="AQ2752" s="12"/>
      <c r="AR2752" s="12"/>
      <c r="AS2752" s="12"/>
      <c r="AT2752" s="12"/>
      <c r="AU2752" s="12"/>
      <c r="AV2752" s="12"/>
      <c r="AW2752" s="12"/>
      <c r="AX2752" s="12"/>
      <c r="AY2752" s="12"/>
      <c r="AZ2752" s="12"/>
      <c r="BA2752" s="12"/>
      <c r="BB2752" s="12"/>
      <c r="BC2752" s="12"/>
      <c r="BD2752" s="12"/>
      <c r="BE2752" s="12"/>
      <c r="BF2752" s="12"/>
      <c r="BG2752" s="12"/>
      <c r="BH2752" s="12"/>
      <c r="BI2752" s="12"/>
      <c r="BJ2752" s="13"/>
      <c r="BK2752" s="13"/>
      <c r="BL2752" s="13"/>
      <c r="BM2752" s="13"/>
      <c r="BN2752" s="13"/>
    </row>
    <row r="2753" spans="1:66" x14ac:dyDescent="0.25">
      <c r="A2753" s="10"/>
      <c r="B2753" s="10"/>
      <c r="C2753" s="10"/>
      <c r="D2753" s="10"/>
      <c r="E2753" s="10"/>
      <c r="F2753" s="10"/>
      <c r="G2753" s="10"/>
      <c r="H2753" s="10"/>
      <c r="I2753" s="10"/>
      <c r="J2753" s="10"/>
      <c r="K2753" s="11"/>
      <c r="L2753" s="11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2"/>
      <c r="AS2753" s="12"/>
      <c r="AT2753" s="12"/>
      <c r="AU2753" s="12"/>
      <c r="AV2753" s="12"/>
      <c r="AW2753" s="12"/>
      <c r="AX2753" s="12"/>
      <c r="AY2753" s="12"/>
      <c r="AZ2753" s="12"/>
      <c r="BA2753" s="12"/>
      <c r="BB2753" s="12"/>
      <c r="BC2753" s="12"/>
      <c r="BD2753" s="12"/>
      <c r="BE2753" s="12"/>
      <c r="BF2753" s="12"/>
      <c r="BG2753" s="12"/>
      <c r="BH2753" s="12"/>
      <c r="BI2753" s="12"/>
      <c r="BJ2753" s="13"/>
      <c r="BK2753" s="13"/>
      <c r="BL2753" s="13"/>
      <c r="BM2753" s="13"/>
      <c r="BN2753" s="13"/>
    </row>
    <row r="2754" spans="1:66" x14ac:dyDescent="0.25">
      <c r="A2754" s="10"/>
      <c r="B2754" s="10"/>
      <c r="C2754" s="10"/>
      <c r="D2754" s="10"/>
      <c r="E2754" s="10"/>
      <c r="F2754" s="10"/>
      <c r="G2754" s="10"/>
      <c r="H2754" s="10"/>
      <c r="I2754" s="10"/>
      <c r="J2754" s="10"/>
      <c r="K2754" s="11"/>
      <c r="L2754" s="11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12"/>
      <c r="AF2754" s="12"/>
      <c r="AG2754" s="12"/>
      <c r="AH2754" s="12"/>
      <c r="AI2754" s="12"/>
      <c r="AJ2754" s="12"/>
      <c r="AK2754" s="12"/>
      <c r="AL2754" s="12"/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12"/>
      <c r="BG2754" s="12"/>
      <c r="BH2754" s="12"/>
      <c r="BI2754" s="12"/>
      <c r="BJ2754" s="13"/>
      <c r="BK2754" s="13"/>
      <c r="BL2754" s="13"/>
      <c r="BM2754" s="13"/>
      <c r="BN2754" s="13"/>
    </row>
    <row r="2755" spans="1:66" x14ac:dyDescent="0.25">
      <c r="A2755" s="10"/>
      <c r="B2755" s="10"/>
      <c r="C2755" s="10"/>
      <c r="D2755" s="10"/>
      <c r="E2755" s="10"/>
      <c r="F2755" s="10"/>
      <c r="G2755" s="10"/>
      <c r="H2755" s="10"/>
      <c r="I2755" s="10"/>
      <c r="J2755" s="10"/>
      <c r="K2755" s="11"/>
      <c r="L2755" s="11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2"/>
      <c r="AS2755" s="12"/>
      <c r="AT2755" s="12"/>
      <c r="AU2755" s="12"/>
      <c r="AV2755" s="12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12"/>
      <c r="BG2755" s="12"/>
      <c r="BH2755" s="12"/>
      <c r="BI2755" s="12"/>
      <c r="BJ2755" s="13"/>
      <c r="BK2755" s="13"/>
      <c r="BL2755" s="13"/>
      <c r="BM2755" s="13"/>
      <c r="BN2755" s="13"/>
    </row>
    <row r="2756" spans="1:66" x14ac:dyDescent="0.25">
      <c r="A2756" s="10"/>
      <c r="B2756" s="10"/>
      <c r="C2756" s="10"/>
      <c r="D2756" s="10"/>
      <c r="E2756" s="10"/>
      <c r="F2756" s="10"/>
      <c r="G2756" s="10"/>
      <c r="H2756" s="10"/>
      <c r="I2756" s="10"/>
      <c r="J2756" s="10"/>
      <c r="K2756" s="11"/>
      <c r="L2756" s="11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12"/>
      <c r="AF2756" s="12"/>
      <c r="AG2756" s="12"/>
      <c r="AH2756" s="12"/>
      <c r="AI2756" s="12"/>
      <c r="AJ2756" s="12"/>
      <c r="AK2756" s="12"/>
      <c r="AL2756" s="12"/>
      <c r="AM2756" s="12"/>
      <c r="AN2756" s="12"/>
      <c r="AO2756" s="12"/>
      <c r="AP2756" s="12"/>
      <c r="AQ2756" s="12"/>
      <c r="AR2756" s="12"/>
      <c r="AS2756" s="12"/>
      <c r="AT2756" s="12"/>
      <c r="AU2756" s="12"/>
      <c r="AV2756" s="12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12"/>
      <c r="BG2756" s="12"/>
      <c r="BH2756" s="12"/>
      <c r="BI2756" s="12"/>
      <c r="BJ2756" s="13"/>
      <c r="BK2756" s="13"/>
      <c r="BL2756" s="13"/>
      <c r="BM2756" s="13"/>
      <c r="BN2756" s="13"/>
    </row>
    <row r="2757" spans="1:66" x14ac:dyDescent="0.25">
      <c r="A2757" s="10"/>
      <c r="B2757" s="10"/>
      <c r="C2757" s="10"/>
      <c r="D2757" s="10"/>
      <c r="E2757" s="10"/>
      <c r="F2757" s="10"/>
      <c r="G2757" s="10"/>
      <c r="H2757" s="10"/>
      <c r="I2757" s="10"/>
      <c r="J2757" s="10"/>
      <c r="K2757" s="11"/>
      <c r="L2757" s="11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2"/>
      <c r="AS2757" s="12"/>
      <c r="AT2757" s="12"/>
      <c r="AU2757" s="12"/>
      <c r="AV2757" s="12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12"/>
      <c r="BG2757" s="12"/>
      <c r="BH2757" s="12"/>
      <c r="BI2757" s="12"/>
      <c r="BJ2757" s="13"/>
      <c r="BK2757" s="13"/>
      <c r="BL2757" s="13"/>
      <c r="BM2757" s="13"/>
      <c r="BN2757" s="13"/>
    </row>
    <row r="2758" spans="1:66" x14ac:dyDescent="0.25">
      <c r="A2758" s="10"/>
      <c r="B2758" s="10"/>
      <c r="C2758" s="10"/>
      <c r="D2758" s="10"/>
      <c r="E2758" s="10"/>
      <c r="F2758" s="10"/>
      <c r="G2758" s="10"/>
      <c r="H2758" s="10"/>
      <c r="I2758" s="10"/>
      <c r="J2758" s="10"/>
      <c r="K2758" s="11"/>
      <c r="L2758" s="11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12"/>
      <c r="AE2758" s="12"/>
      <c r="AF2758" s="12"/>
      <c r="AG2758" s="12"/>
      <c r="AH2758" s="12"/>
      <c r="AI2758" s="12"/>
      <c r="AJ2758" s="12"/>
      <c r="AK2758" s="12"/>
      <c r="AL2758" s="12"/>
      <c r="AM2758" s="12"/>
      <c r="AN2758" s="12"/>
      <c r="AO2758" s="12"/>
      <c r="AP2758" s="12"/>
      <c r="AQ2758" s="12"/>
      <c r="AR2758" s="12"/>
      <c r="AS2758" s="12"/>
      <c r="AT2758" s="12"/>
      <c r="AU2758" s="12"/>
      <c r="AV2758" s="12"/>
      <c r="AW2758" s="12"/>
      <c r="AX2758" s="12"/>
      <c r="AY2758" s="12"/>
      <c r="AZ2758" s="12"/>
      <c r="BA2758" s="12"/>
      <c r="BB2758" s="12"/>
      <c r="BC2758" s="12"/>
      <c r="BD2758" s="12"/>
      <c r="BE2758" s="12"/>
      <c r="BF2758" s="12"/>
      <c r="BG2758" s="12"/>
      <c r="BH2758" s="12"/>
      <c r="BI2758" s="12"/>
      <c r="BJ2758" s="13"/>
      <c r="BK2758" s="13"/>
      <c r="BL2758" s="13"/>
      <c r="BM2758" s="13"/>
      <c r="BN2758" s="13"/>
    </row>
    <row r="2759" spans="1:66" x14ac:dyDescent="0.25">
      <c r="A2759" s="10"/>
      <c r="B2759" s="10"/>
      <c r="C2759" s="10"/>
      <c r="D2759" s="10"/>
      <c r="E2759" s="10"/>
      <c r="F2759" s="10"/>
      <c r="G2759" s="10"/>
      <c r="H2759" s="10"/>
      <c r="I2759" s="10"/>
      <c r="J2759" s="10"/>
      <c r="K2759" s="11"/>
      <c r="L2759" s="11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2"/>
      <c r="AS2759" s="12"/>
      <c r="AT2759" s="12"/>
      <c r="AU2759" s="12"/>
      <c r="AV2759" s="12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12"/>
      <c r="BG2759" s="12"/>
      <c r="BH2759" s="12"/>
      <c r="BI2759" s="12"/>
      <c r="BJ2759" s="13"/>
      <c r="BK2759" s="13"/>
      <c r="BL2759" s="13"/>
      <c r="BM2759" s="13"/>
      <c r="BN2759" s="13"/>
    </row>
    <row r="2760" spans="1:66" x14ac:dyDescent="0.25">
      <c r="A2760" s="10"/>
      <c r="B2760" s="10"/>
      <c r="C2760" s="10"/>
      <c r="D2760" s="10"/>
      <c r="E2760" s="10"/>
      <c r="F2760" s="10"/>
      <c r="G2760" s="10"/>
      <c r="H2760" s="10"/>
      <c r="I2760" s="10"/>
      <c r="J2760" s="10"/>
      <c r="K2760" s="11"/>
      <c r="L2760" s="11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12"/>
      <c r="AD2760" s="12"/>
      <c r="AE2760" s="12"/>
      <c r="AF2760" s="12"/>
      <c r="AG2760" s="12"/>
      <c r="AH2760" s="12"/>
      <c r="AI2760" s="12"/>
      <c r="AJ2760" s="12"/>
      <c r="AK2760" s="12"/>
      <c r="AL2760" s="12"/>
      <c r="AM2760" s="12"/>
      <c r="AN2760" s="12"/>
      <c r="AO2760" s="12"/>
      <c r="AP2760" s="12"/>
      <c r="AQ2760" s="12"/>
      <c r="AR2760" s="12"/>
      <c r="AS2760" s="12"/>
      <c r="AT2760" s="12"/>
      <c r="AU2760" s="12"/>
      <c r="AV2760" s="12"/>
      <c r="AW2760" s="12"/>
      <c r="AX2760" s="12"/>
      <c r="AY2760" s="12"/>
      <c r="AZ2760" s="12"/>
      <c r="BA2760" s="12"/>
      <c r="BB2760" s="12"/>
      <c r="BC2760" s="12"/>
      <c r="BD2760" s="12"/>
      <c r="BE2760" s="12"/>
      <c r="BF2760" s="12"/>
      <c r="BG2760" s="12"/>
      <c r="BH2760" s="12"/>
      <c r="BI2760" s="12"/>
      <c r="BJ2760" s="13"/>
      <c r="BK2760" s="13"/>
      <c r="BL2760" s="13"/>
      <c r="BM2760" s="13"/>
      <c r="BN2760" s="13"/>
    </row>
    <row r="2761" spans="1:66" x14ac:dyDescent="0.25">
      <c r="A2761" s="10"/>
      <c r="B2761" s="10"/>
      <c r="C2761" s="10"/>
      <c r="D2761" s="10"/>
      <c r="E2761" s="10"/>
      <c r="F2761" s="10"/>
      <c r="G2761" s="10"/>
      <c r="H2761" s="10"/>
      <c r="I2761" s="10"/>
      <c r="J2761" s="10"/>
      <c r="K2761" s="11"/>
      <c r="L2761" s="11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2"/>
      <c r="AS2761" s="12"/>
      <c r="AT2761" s="12"/>
      <c r="AU2761" s="12"/>
      <c r="AV2761" s="12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12"/>
      <c r="BG2761" s="12"/>
      <c r="BH2761" s="12"/>
      <c r="BI2761" s="12"/>
      <c r="BJ2761" s="13"/>
      <c r="BK2761" s="13"/>
      <c r="BL2761" s="13"/>
      <c r="BM2761" s="13"/>
      <c r="BN2761" s="13"/>
    </row>
    <row r="2762" spans="1:66" x14ac:dyDescent="0.25">
      <c r="A2762" s="10"/>
      <c r="B2762" s="10"/>
      <c r="C2762" s="10"/>
      <c r="D2762" s="10"/>
      <c r="E2762" s="10"/>
      <c r="F2762" s="10"/>
      <c r="G2762" s="10"/>
      <c r="H2762" s="10"/>
      <c r="I2762" s="10"/>
      <c r="J2762" s="10"/>
      <c r="K2762" s="11"/>
      <c r="L2762" s="11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  <c r="AE2762" s="12"/>
      <c r="AF2762" s="12"/>
      <c r="AG2762" s="12"/>
      <c r="AH2762" s="12"/>
      <c r="AI2762" s="12"/>
      <c r="AJ2762" s="12"/>
      <c r="AK2762" s="12"/>
      <c r="AL2762" s="12"/>
      <c r="AM2762" s="12"/>
      <c r="AN2762" s="12"/>
      <c r="AO2762" s="12"/>
      <c r="AP2762" s="12"/>
      <c r="AQ2762" s="12"/>
      <c r="AR2762" s="12"/>
      <c r="AS2762" s="12"/>
      <c r="AT2762" s="12"/>
      <c r="AU2762" s="12"/>
      <c r="AV2762" s="12"/>
      <c r="AW2762" s="12"/>
      <c r="AX2762" s="12"/>
      <c r="AY2762" s="12"/>
      <c r="AZ2762" s="12"/>
      <c r="BA2762" s="12"/>
      <c r="BB2762" s="12"/>
      <c r="BC2762" s="12"/>
      <c r="BD2762" s="12"/>
      <c r="BE2762" s="12"/>
      <c r="BF2762" s="12"/>
      <c r="BG2762" s="12"/>
      <c r="BH2762" s="12"/>
      <c r="BI2762" s="12"/>
      <c r="BJ2762" s="13"/>
      <c r="BK2762" s="13"/>
      <c r="BL2762" s="13"/>
      <c r="BM2762" s="13"/>
      <c r="BN2762" s="13"/>
    </row>
    <row r="2763" spans="1:66" x14ac:dyDescent="0.25">
      <c r="A2763" s="10"/>
      <c r="B2763" s="10"/>
      <c r="C2763" s="10"/>
      <c r="D2763" s="10"/>
      <c r="E2763" s="10"/>
      <c r="F2763" s="10"/>
      <c r="G2763" s="10"/>
      <c r="H2763" s="10"/>
      <c r="I2763" s="10"/>
      <c r="J2763" s="10"/>
      <c r="K2763" s="11"/>
      <c r="L2763" s="11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2"/>
      <c r="AS2763" s="12"/>
      <c r="AT2763" s="12"/>
      <c r="AU2763" s="12"/>
      <c r="AV2763" s="12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12"/>
      <c r="BG2763" s="12"/>
      <c r="BH2763" s="12"/>
      <c r="BI2763" s="12"/>
      <c r="BJ2763" s="13"/>
      <c r="BK2763" s="13"/>
      <c r="BL2763" s="13"/>
      <c r="BM2763" s="13"/>
      <c r="BN2763" s="13"/>
    </row>
    <row r="2764" spans="1:66" x14ac:dyDescent="0.25">
      <c r="A2764" s="10"/>
      <c r="B2764" s="10"/>
      <c r="C2764" s="10"/>
      <c r="D2764" s="10"/>
      <c r="E2764" s="10"/>
      <c r="F2764" s="10"/>
      <c r="G2764" s="10"/>
      <c r="H2764" s="10"/>
      <c r="I2764" s="10"/>
      <c r="J2764" s="10"/>
      <c r="K2764" s="11"/>
      <c r="L2764" s="11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12"/>
      <c r="AF2764" s="12"/>
      <c r="AG2764" s="12"/>
      <c r="AH2764" s="12"/>
      <c r="AI2764" s="12"/>
      <c r="AJ2764" s="12"/>
      <c r="AK2764" s="12"/>
      <c r="AL2764" s="12"/>
      <c r="AM2764" s="12"/>
      <c r="AN2764" s="12"/>
      <c r="AO2764" s="12"/>
      <c r="AP2764" s="12"/>
      <c r="AQ2764" s="12"/>
      <c r="AR2764" s="12"/>
      <c r="AS2764" s="12"/>
      <c r="AT2764" s="12"/>
      <c r="AU2764" s="12"/>
      <c r="AV2764" s="12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12"/>
      <c r="BG2764" s="12"/>
      <c r="BH2764" s="12"/>
      <c r="BI2764" s="12"/>
      <c r="BJ2764" s="13"/>
      <c r="BK2764" s="13"/>
      <c r="BL2764" s="13"/>
      <c r="BM2764" s="13"/>
      <c r="BN2764" s="13"/>
    </row>
    <row r="2765" spans="1:66" x14ac:dyDescent="0.25">
      <c r="A2765" s="10"/>
      <c r="B2765" s="10"/>
      <c r="C2765" s="10"/>
      <c r="D2765" s="10"/>
      <c r="E2765" s="10"/>
      <c r="F2765" s="10"/>
      <c r="G2765" s="10"/>
      <c r="H2765" s="10"/>
      <c r="I2765" s="10"/>
      <c r="J2765" s="10"/>
      <c r="K2765" s="11"/>
      <c r="L2765" s="11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2"/>
      <c r="AS2765" s="12"/>
      <c r="AT2765" s="12"/>
      <c r="AU2765" s="12"/>
      <c r="AV2765" s="12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12"/>
      <c r="BG2765" s="12"/>
      <c r="BH2765" s="12"/>
      <c r="BI2765" s="12"/>
      <c r="BJ2765" s="13"/>
      <c r="BK2765" s="13"/>
      <c r="BL2765" s="13"/>
      <c r="BM2765" s="13"/>
      <c r="BN2765" s="13"/>
    </row>
    <row r="2766" spans="1:66" x14ac:dyDescent="0.25">
      <c r="A2766" s="10"/>
      <c r="B2766" s="10"/>
      <c r="C2766" s="10"/>
      <c r="D2766" s="10"/>
      <c r="E2766" s="10"/>
      <c r="F2766" s="10"/>
      <c r="G2766" s="10"/>
      <c r="H2766" s="10"/>
      <c r="I2766" s="10"/>
      <c r="J2766" s="10"/>
      <c r="K2766" s="11"/>
      <c r="L2766" s="11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12"/>
      <c r="AD2766" s="12"/>
      <c r="AE2766" s="12"/>
      <c r="AF2766" s="12"/>
      <c r="AG2766" s="12"/>
      <c r="AH2766" s="12"/>
      <c r="AI2766" s="12"/>
      <c r="AJ2766" s="12"/>
      <c r="AK2766" s="12"/>
      <c r="AL2766" s="12"/>
      <c r="AM2766" s="12"/>
      <c r="AN2766" s="12"/>
      <c r="AO2766" s="12"/>
      <c r="AP2766" s="12"/>
      <c r="AQ2766" s="12"/>
      <c r="AR2766" s="12"/>
      <c r="AS2766" s="12"/>
      <c r="AT2766" s="12"/>
      <c r="AU2766" s="12"/>
      <c r="AV2766" s="12"/>
      <c r="AW2766" s="12"/>
      <c r="AX2766" s="12"/>
      <c r="AY2766" s="12"/>
      <c r="AZ2766" s="12"/>
      <c r="BA2766" s="12"/>
      <c r="BB2766" s="12"/>
      <c r="BC2766" s="12"/>
      <c r="BD2766" s="12"/>
      <c r="BE2766" s="12"/>
      <c r="BF2766" s="12"/>
      <c r="BG2766" s="12"/>
      <c r="BH2766" s="12"/>
      <c r="BI2766" s="12"/>
      <c r="BJ2766" s="13"/>
      <c r="BK2766" s="13"/>
      <c r="BL2766" s="13"/>
      <c r="BM2766" s="13"/>
      <c r="BN2766" s="13"/>
    </row>
    <row r="2767" spans="1:66" x14ac:dyDescent="0.25">
      <c r="A2767" s="10"/>
      <c r="B2767" s="10"/>
      <c r="C2767" s="10"/>
      <c r="D2767" s="10"/>
      <c r="E2767" s="10"/>
      <c r="F2767" s="10"/>
      <c r="G2767" s="10"/>
      <c r="H2767" s="10"/>
      <c r="I2767" s="10"/>
      <c r="J2767" s="10"/>
      <c r="K2767" s="11"/>
      <c r="L2767" s="11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2"/>
      <c r="AS2767" s="12"/>
      <c r="AT2767" s="12"/>
      <c r="AU2767" s="12"/>
      <c r="AV2767" s="12"/>
      <c r="AW2767" s="12"/>
      <c r="AX2767" s="12"/>
      <c r="AY2767" s="12"/>
      <c r="AZ2767" s="12"/>
      <c r="BA2767" s="12"/>
      <c r="BB2767" s="12"/>
      <c r="BC2767" s="12"/>
      <c r="BD2767" s="12"/>
      <c r="BE2767" s="12"/>
      <c r="BF2767" s="12"/>
      <c r="BG2767" s="12"/>
      <c r="BH2767" s="12"/>
      <c r="BI2767" s="12"/>
      <c r="BJ2767" s="13"/>
      <c r="BK2767" s="13"/>
      <c r="BL2767" s="13"/>
      <c r="BM2767" s="13"/>
      <c r="BN2767" s="13"/>
    </row>
    <row r="2768" spans="1:66" x14ac:dyDescent="0.25">
      <c r="A2768" s="10"/>
      <c r="B2768" s="10"/>
      <c r="C2768" s="10"/>
      <c r="D2768" s="10"/>
      <c r="E2768" s="10"/>
      <c r="F2768" s="10"/>
      <c r="G2768" s="10"/>
      <c r="H2768" s="10"/>
      <c r="I2768" s="10"/>
      <c r="J2768" s="10"/>
      <c r="K2768" s="11"/>
      <c r="L2768" s="11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12"/>
      <c r="AD2768" s="12"/>
      <c r="AE2768" s="12"/>
      <c r="AF2768" s="12"/>
      <c r="AG2768" s="12"/>
      <c r="AH2768" s="12"/>
      <c r="AI2768" s="12"/>
      <c r="AJ2768" s="12"/>
      <c r="AK2768" s="12"/>
      <c r="AL2768" s="12"/>
      <c r="AM2768" s="12"/>
      <c r="AN2768" s="12"/>
      <c r="AO2768" s="12"/>
      <c r="AP2768" s="12"/>
      <c r="AQ2768" s="12"/>
      <c r="AR2768" s="12"/>
      <c r="AS2768" s="12"/>
      <c r="AT2768" s="12"/>
      <c r="AU2768" s="12"/>
      <c r="AV2768" s="12"/>
      <c r="AW2768" s="12"/>
      <c r="AX2768" s="12"/>
      <c r="AY2768" s="12"/>
      <c r="AZ2768" s="12"/>
      <c r="BA2768" s="12"/>
      <c r="BB2768" s="12"/>
      <c r="BC2768" s="12"/>
      <c r="BD2768" s="12"/>
      <c r="BE2768" s="12"/>
      <c r="BF2768" s="12"/>
      <c r="BG2768" s="12"/>
      <c r="BH2768" s="12"/>
      <c r="BI2768" s="12"/>
      <c r="BJ2768" s="13"/>
      <c r="BK2768" s="13"/>
      <c r="BL2768" s="13"/>
      <c r="BM2768" s="13"/>
      <c r="BN2768" s="13"/>
    </row>
    <row r="2769" spans="1:66" x14ac:dyDescent="0.25">
      <c r="A2769" s="10"/>
      <c r="B2769" s="10"/>
      <c r="C2769" s="10"/>
      <c r="D2769" s="10"/>
      <c r="E2769" s="10"/>
      <c r="F2769" s="10"/>
      <c r="G2769" s="10"/>
      <c r="H2769" s="10"/>
      <c r="I2769" s="10"/>
      <c r="J2769" s="10"/>
      <c r="K2769" s="11"/>
      <c r="L2769" s="11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2"/>
      <c r="AS2769" s="12"/>
      <c r="AT2769" s="12"/>
      <c r="AU2769" s="12"/>
      <c r="AV2769" s="12"/>
      <c r="AW2769" s="12"/>
      <c r="AX2769" s="12"/>
      <c r="AY2769" s="12"/>
      <c r="AZ2769" s="12"/>
      <c r="BA2769" s="12"/>
      <c r="BB2769" s="12"/>
      <c r="BC2769" s="12"/>
      <c r="BD2769" s="12"/>
      <c r="BE2769" s="12"/>
      <c r="BF2769" s="12"/>
      <c r="BG2769" s="12"/>
      <c r="BH2769" s="12"/>
      <c r="BI2769" s="12"/>
      <c r="BJ2769" s="13"/>
      <c r="BK2769" s="13"/>
      <c r="BL2769" s="13"/>
      <c r="BM2769" s="13"/>
      <c r="BN2769" s="13"/>
    </row>
    <row r="2770" spans="1:66" x14ac:dyDescent="0.25">
      <c r="A2770" s="10"/>
      <c r="B2770" s="10"/>
      <c r="C2770" s="10"/>
      <c r="D2770" s="10"/>
      <c r="E2770" s="10"/>
      <c r="F2770" s="10"/>
      <c r="G2770" s="10"/>
      <c r="H2770" s="10"/>
      <c r="I2770" s="10"/>
      <c r="J2770" s="10"/>
      <c r="K2770" s="11"/>
      <c r="L2770" s="11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  <c r="AE2770" s="12"/>
      <c r="AF2770" s="12"/>
      <c r="AG2770" s="12"/>
      <c r="AH2770" s="12"/>
      <c r="AI2770" s="12"/>
      <c r="AJ2770" s="12"/>
      <c r="AK2770" s="12"/>
      <c r="AL2770" s="12"/>
      <c r="AM2770" s="12"/>
      <c r="AN2770" s="12"/>
      <c r="AO2770" s="12"/>
      <c r="AP2770" s="12"/>
      <c r="AQ2770" s="12"/>
      <c r="AR2770" s="12"/>
      <c r="AS2770" s="12"/>
      <c r="AT2770" s="12"/>
      <c r="AU2770" s="12"/>
      <c r="AV2770" s="12"/>
      <c r="AW2770" s="12"/>
      <c r="AX2770" s="12"/>
      <c r="AY2770" s="12"/>
      <c r="AZ2770" s="12"/>
      <c r="BA2770" s="12"/>
      <c r="BB2770" s="12"/>
      <c r="BC2770" s="12"/>
      <c r="BD2770" s="12"/>
      <c r="BE2770" s="12"/>
      <c r="BF2770" s="12"/>
      <c r="BG2770" s="12"/>
      <c r="BH2770" s="12"/>
      <c r="BI2770" s="12"/>
      <c r="BJ2770" s="13"/>
      <c r="BK2770" s="13"/>
      <c r="BL2770" s="13"/>
      <c r="BM2770" s="13"/>
      <c r="BN2770" s="13"/>
    </row>
    <row r="2771" spans="1:66" x14ac:dyDescent="0.25">
      <c r="A2771" s="10"/>
      <c r="B2771" s="10"/>
      <c r="C2771" s="10"/>
      <c r="D2771" s="10"/>
      <c r="E2771" s="10"/>
      <c r="F2771" s="10"/>
      <c r="G2771" s="10"/>
      <c r="H2771" s="10"/>
      <c r="I2771" s="10"/>
      <c r="J2771" s="10"/>
      <c r="K2771" s="11"/>
      <c r="L2771" s="11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2"/>
      <c r="AS2771" s="12"/>
      <c r="AT2771" s="12"/>
      <c r="AU2771" s="12"/>
      <c r="AV2771" s="12"/>
      <c r="AW2771" s="12"/>
      <c r="AX2771" s="12"/>
      <c r="AY2771" s="12"/>
      <c r="AZ2771" s="12"/>
      <c r="BA2771" s="12"/>
      <c r="BB2771" s="12"/>
      <c r="BC2771" s="12"/>
      <c r="BD2771" s="12"/>
      <c r="BE2771" s="12"/>
      <c r="BF2771" s="12"/>
      <c r="BG2771" s="12"/>
      <c r="BH2771" s="12"/>
      <c r="BI2771" s="12"/>
      <c r="BJ2771" s="13"/>
      <c r="BK2771" s="13"/>
      <c r="BL2771" s="13"/>
      <c r="BM2771" s="13"/>
      <c r="BN2771" s="13"/>
    </row>
    <row r="2772" spans="1:66" x14ac:dyDescent="0.25">
      <c r="A2772" s="10"/>
      <c r="B2772" s="10"/>
      <c r="C2772" s="10"/>
      <c r="D2772" s="10"/>
      <c r="E2772" s="10"/>
      <c r="F2772" s="10"/>
      <c r="G2772" s="10"/>
      <c r="H2772" s="10"/>
      <c r="I2772" s="10"/>
      <c r="J2772" s="10"/>
      <c r="K2772" s="11"/>
      <c r="L2772" s="11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12"/>
      <c r="AD2772" s="12"/>
      <c r="AE2772" s="12"/>
      <c r="AF2772" s="12"/>
      <c r="AG2772" s="12"/>
      <c r="AH2772" s="12"/>
      <c r="AI2772" s="12"/>
      <c r="AJ2772" s="12"/>
      <c r="AK2772" s="12"/>
      <c r="AL2772" s="12"/>
      <c r="AM2772" s="12"/>
      <c r="AN2772" s="12"/>
      <c r="AO2772" s="12"/>
      <c r="AP2772" s="12"/>
      <c r="AQ2772" s="12"/>
      <c r="AR2772" s="12"/>
      <c r="AS2772" s="12"/>
      <c r="AT2772" s="12"/>
      <c r="AU2772" s="12"/>
      <c r="AV2772" s="12"/>
      <c r="AW2772" s="12"/>
      <c r="AX2772" s="12"/>
      <c r="AY2772" s="12"/>
      <c r="AZ2772" s="12"/>
      <c r="BA2772" s="12"/>
      <c r="BB2772" s="12"/>
      <c r="BC2772" s="12"/>
      <c r="BD2772" s="12"/>
      <c r="BE2772" s="12"/>
      <c r="BF2772" s="12"/>
      <c r="BG2772" s="12"/>
      <c r="BH2772" s="12"/>
      <c r="BI2772" s="12"/>
      <c r="BJ2772" s="13"/>
      <c r="BK2772" s="13"/>
      <c r="BL2772" s="13"/>
      <c r="BM2772" s="13"/>
      <c r="BN2772" s="13"/>
    </row>
    <row r="2773" spans="1:66" x14ac:dyDescent="0.25">
      <c r="A2773" s="10"/>
      <c r="B2773" s="10"/>
      <c r="C2773" s="10"/>
      <c r="D2773" s="10"/>
      <c r="E2773" s="10"/>
      <c r="F2773" s="10"/>
      <c r="G2773" s="10"/>
      <c r="H2773" s="10"/>
      <c r="I2773" s="10"/>
      <c r="J2773" s="10"/>
      <c r="K2773" s="11"/>
      <c r="L2773" s="11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2"/>
      <c r="AS2773" s="12"/>
      <c r="AT2773" s="12"/>
      <c r="AU2773" s="12"/>
      <c r="AV2773" s="12"/>
      <c r="AW2773" s="12"/>
      <c r="AX2773" s="12"/>
      <c r="AY2773" s="12"/>
      <c r="AZ2773" s="12"/>
      <c r="BA2773" s="12"/>
      <c r="BB2773" s="12"/>
      <c r="BC2773" s="12"/>
      <c r="BD2773" s="12"/>
      <c r="BE2773" s="12"/>
      <c r="BF2773" s="12"/>
      <c r="BG2773" s="12"/>
      <c r="BH2773" s="12"/>
      <c r="BI2773" s="12"/>
      <c r="BJ2773" s="13"/>
      <c r="BK2773" s="13"/>
      <c r="BL2773" s="13"/>
      <c r="BM2773" s="13"/>
      <c r="BN2773" s="13"/>
    </row>
    <row r="2774" spans="1:66" x14ac:dyDescent="0.25">
      <c r="A2774" s="10"/>
      <c r="B2774" s="10"/>
      <c r="C2774" s="10"/>
      <c r="D2774" s="10"/>
      <c r="E2774" s="10"/>
      <c r="F2774" s="10"/>
      <c r="G2774" s="10"/>
      <c r="H2774" s="10"/>
      <c r="I2774" s="10"/>
      <c r="J2774" s="10"/>
      <c r="K2774" s="11"/>
      <c r="L2774" s="11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2"/>
      <c r="AE2774" s="12"/>
      <c r="AF2774" s="12"/>
      <c r="AG2774" s="12"/>
      <c r="AH2774" s="12"/>
      <c r="AI2774" s="12"/>
      <c r="AJ2774" s="12"/>
      <c r="AK2774" s="12"/>
      <c r="AL2774" s="12"/>
      <c r="AM2774" s="12"/>
      <c r="AN2774" s="12"/>
      <c r="AO2774" s="12"/>
      <c r="AP2774" s="12"/>
      <c r="AQ2774" s="12"/>
      <c r="AR2774" s="12"/>
      <c r="AS2774" s="12"/>
      <c r="AT2774" s="12"/>
      <c r="AU2774" s="12"/>
      <c r="AV2774" s="12"/>
      <c r="AW2774" s="12"/>
      <c r="AX2774" s="12"/>
      <c r="AY2774" s="12"/>
      <c r="AZ2774" s="12"/>
      <c r="BA2774" s="12"/>
      <c r="BB2774" s="12"/>
      <c r="BC2774" s="12"/>
      <c r="BD2774" s="12"/>
      <c r="BE2774" s="12"/>
      <c r="BF2774" s="12"/>
      <c r="BG2774" s="12"/>
      <c r="BH2774" s="12"/>
      <c r="BI2774" s="12"/>
      <c r="BJ2774" s="13"/>
      <c r="BK2774" s="13"/>
      <c r="BL2774" s="13"/>
      <c r="BM2774" s="13"/>
      <c r="BN2774" s="13"/>
    </row>
    <row r="2775" spans="1:66" x14ac:dyDescent="0.25">
      <c r="A2775" s="10"/>
      <c r="B2775" s="10"/>
      <c r="C2775" s="10"/>
      <c r="D2775" s="10"/>
      <c r="E2775" s="10"/>
      <c r="F2775" s="10"/>
      <c r="G2775" s="10"/>
      <c r="H2775" s="10"/>
      <c r="I2775" s="10"/>
      <c r="J2775" s="10"/>
      <c r="K2775" s="11"/>
      <c r="L2775" s="11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2"/>
      <c r="AS2775" s="12"/>
      <c r="AT2775" s="12"/>
      <c r="AU2775" s="12"/>
      <c r="AV2775" s="12"/>
      <c r="AW2775" s="12"/>
      <c r="AX2775" s="12"/>
      <c r="AY2775" s="12"/>
      <c r="AZ2775" s="12"/>
      <c r="BA2775" s="12"/>
      <c r="BB2775" s="12"/>
      <c r="BC2775" s="12"/>
      <c r="BD2775" s="12"/>
      <c r="BE2775" s="12"/>
      <c r="BF2775" s="12"/>
      <c r="BG2775" s="12"/>
      <c r="BH2775" s="12"/>
      <c r="BI2775" s="12"/>
      <c r="BJ2775" s="13"/>
      <c r="BK2775" s="13"/>
      <c r="BL2775" s="13"/>
      <c r="BM2775" s="13"/>
      <c r="BN2775" s="13"/>
    </row>
    <row r="2776" spans="1:66" x14ac:dyDescent="0.25">
      <c r="A2776" s="10"/>
      <c r="B2776" s="10"/>
      <c r="C2776" s="10"/>
      <c r="D2776" s="10"/>
      <c r="E2776" s="10"/>
      <c r="F2776" s="10"/>
      <c r="G2776" s="10"/>
      <c r="H2776" s="10"/>
      <c r="I2776" s="10"/>
      <c r="J2776" s="10"/>
      <c r="K2776" s="11"/>
      <c r="L2776" s="11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12"/>
      <c r="AE2776" s="12"/>
      <c r="AF2776" s="12"/>
      <c r="AG2776" s="12"/>
      <c r="AH2776" s="12"/>
      <c r="AI2776" s="12"/>
      <c r="AJ2776" s="12"/>
      <c r="AK2776" s="12"/>
      <c r="AL2776" s="12"/>
      <c r="AM2776" s="12"/>
      <c r="AN2776" s="12"/>
      <c r="AO2776" s="12"/>
      <c r="AP2776" s="12"/>
      <c r="AQ2776" s="12"/>
      <c r="AR2776" s="12"/>
      <c r="AS2776" s="12"/>
      <c r="AT2776" s="12"/>
      <c r="AU2776" s="12"/>
      <c r="AV2776" s="12"/>
      <c r="AW2776" s="12"/>
      <c r="AX2776" s="12"/>
      <c r="AY2776" s="12"/>
      <c r="AZ2776" s="12"/>
      <c r="BA2776" s="12"/>
      <c r="BB2776" s="12"/>
      <c r="BC2776" s="12"/>
      <c r="BD2776" s="12"/>
      <c r="BE2776" s="12"/>
      <c r="BF2776" s="12"/>
      <c r="BG2776" s="12"/>
      <c r="BH2776" s="12"/>
      <c r="BI2776" s="12"/>
      <c r="BJ2776" s="13"/>
      <c r="BK2776" s="13"/>
      <c r="BL2776" s="13"/>
      <c r="BM2776" s="13"/>
      <c r="BN2776" s="13"/>
    </row>
    <row r="2777" spans="1:66" x14ac:dyDescent="0.25">
      <c r="A2777" s="10"/>
      <c r="B2777" s="10"/>
      <c r="C2777" s="10"/>
      <c r="D2777" s="10"/>
      <c r="E2777" s="10"/>
      <c r="F2777" s="10"/>
      <c r="G2777" s="10"/>
      <c r="H2777" s="10"/>
      <c r="I2777" s="10"/>
      <c r="J2777" s="10"/>
      <c r="K2777" s="11"/>
      <c r="L2777" s="11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2"/>
      <c r="AS2777" s="12"/>
      <c r="AT2777" s="12"/>
      <c r="AU2777" s="12"/>
      <c r="AV2777" s="12"/>
      <c r="AW2777" s="12"/>
      <c r="AX2777" s="12"/>
      <c r="AY2777" s="12"/>
      <c r="AZ2777" s="12"/>
      <c r="BA2777" s="12"/>
      <c r="BB2777" s="12"/>
      <c r="BC2777" s="12"/>
      <c r="BD2777" s="12"/>
      <c r="BE2777" s="12"/>
      <c r="BF2777" s="12"/>
      <c r="BG2777" s="12"/>
      <c r="BH2777" s="12"/>
      <c r="BI2777" s="12"/>
      <c r="BJ2777" s="13"/>
      <c r="BK2777" s="13"/>
      <c r="BL2777" s="13"/>
      <c r="BM2777" s="13"/>
      <c r="BN2777" s="13"/>
    </row>
    <row r="2778" spans="1:66" x14ac:dyDescent="0.25">
      <c r="A2778" s="10"/>
      <c r="B2778" s="10"/>
      <c r="C2778" s="10"/>
      <c r="D2778" s="10"/>
      <c r="E2778" s="10"/>
      <c r="F2778" s="10"/>
      <c r="G2778" s="10"/>
      <c r="H2778" s="10"/>
      <c r="I2778" s="10"/>
      <c r="J2778" s="10"/>
      <c r="K2778" s="11"/>
      <c r="L2778" s="11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12"/>
      <c r="AF2778" s="12"/>
      <c r="AG2778" s="12"/>
      <c r="AH2778" s="12"/>
      <c r="AI2778" s="12"/>
      <c r="AJ2778" s="12"/>
      <c r="AK2778" s="12"/>
      <c r="AL2778" s="12"/>
      <c r="AM2778" s="12"/>
      <c r="AN2778" s="12"/>
      <c r="AO2778" s="12"/>
      <c r="AP2778" s="12"/>
      <c r="AQ2778" s="12"/>
      <c r="AR2778" s="12"/>
      <c r="AS2778" s="12"/>
      <c r="AT2778" s="12"/>
      <c r="AU2778" s="12"/>
      <c r="AV2778" s="12"/>
      <c r="AW2778" s="12"/>
      <c r="AX2778" s="12"/>
      <c r="AY2778" s="12"/>
      <c r="AZ2778" s="12"/>
      <c r="BA2778" s="12"/>
      <c r="BB2778" s="12"/>
      <c r="BC2778" s="12"/>
      <c r="BD2778" s="12"/>
      <c r="BE2778" s="12"/>
      <c r="BF2778" s="12"/>
      <c r="BG2778" s="12"/>
      <c r="BH2778" s="12"/>
      <c r="BI2778" s="12"/>
      <c r="BJ2778" s="13"/>
      <c r="BK2778" s="13"/>
      <c r="BL2778" s="13"/>
      <c r="BM2778" s="13"/>
      <c r="BN2778" s="13"/>
    </row>
    <row r="2779" spans="1:66" x14ac:dyDescent="0.25">
      <c r="A2779" s="10"/>
      <c r="B2779" s="10"/>
      <c r="C2779" s="10"/>
      <c r="D2779" s="10"/>
      <c r="E2779" s="10"/>
      <c r="F2779" s="10"/>
      <c r="G2779" s="10"/>
      <c r="H2779" s="10"/>
      <c r="I2779" s="10"/>
      <c r="J2779" s="10"/>
      <c r="K2779" s="11"/>
      <c r="L2779" s="11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2"/>
      <c r="AS2779" s="12"/>
      <c r="AT2779" s="12"/>
      <c r="AU2779" s="12"/>
      <c r="AV2779" s="12"/>
      <c r="AW2779" s="12"/>
      <c r="AX2779" s="12"/>
      <c r="AY2779" s="12"/>
      <c r="AZ2779" s="12"/>
      <c r="BA2779" s="12"/>
      <c r="BB2779" s="12"/>
      <c r="BC2779" s="12"/>
      <c r="BD2779" s="12"/>
      <c r="BE2779" s="12"/>
      <c r="BF2779" s="12"/>
      <c r="BG2779" s="12"/>
      <c r="BH2779" s="12"/>
      <c r="BI2779" s="12"/>
      <c r="BJ2779" s="13"/>
      <c r="BK2779" s="13"/>
      <c r="BL2779" s="13"/>
      <c r="BM2779" s="13"/>
      <c r="BN2779" s="13"/>
    </row>
    <row r="2780" spans="1:66" x14ac:dyDescent="0.25">
      <c r="A2780" s="10"/>
      <c r="B2780" s="10"/>
      <c r="C2780" s="10"/>
      <c r="D2780" s="10"/>
      <c r="E2780" s="10"/>
      <c r="F2780" s="10"/>
      <c r="G2780" s="10"/>
      <c r="H2780" s="10"/>
      <c r="I2780" s="10"/>
      <c r="J2780" s="10"/>
      <c r="K2780" s="11"/>
      <c r="L2780" s="11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  <c r="AM2780" s="12"/>
      <c r="AN2780" s="12"/>
      <c r="AO2780" s="12"/>
      <c r="AP2780" s="12"/>
      <c r="AQ2780" s="12"/>
      <c r="AR2780" s="12"/>
      <c r="AS2780" s="12"/>
      <c r="AT2780" s="12"/>
      <c r="AU2780" s="12"/>
      <c r="AV2780" s="12"/>
      <c r="AW2780" s="12"/>
      <c r="AX2780" s="12"/>
      <c r="AY2780" s="12"/>
      <c r="AZ2780" s="12"/>
      <c r="BA2780" s="12"/>
      <c r="BB2780" s="12"/>
      <c r="BC2780" s="12"/>
      <c r="BD2780" s="12"/>
      <c r="BE2780" s="12"/>
      <c r="BF2780" s="12"/>
      <c r="BG2780" s="12"/>
      <c r="BH2780" s="12"/>
      <c r="BI2780" s="12"/>
      <c r="BJ2780" s="13"/>
      <c r="BK2780" s="13"/>
      <c r="BL2780" s="13"/>
      <c r="BM2780" s="13"/>
      <c r="BN2780" s="13"/>
    </row>
    <row r="2781" spans="1:66" x14ac:dyDescent="0.25">
      <c r="A2781" s="10"/>
      <c r="B2781" s="10"/>
      <c r="C2781" s="10"/>
      <c r="D2781" s="10"/>
      <c r="E2781" s="10"/>
      <c r="F2781" s="10"/>
      <c r="G2781" s="10"/>
      <c r="H2781" s="10"/>
      <c r="I2781" s="10"/>
      <c r="J2781" s="10"/>
      <c r="K2781" s="11"/>
      <c r="L2781" s="11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2"/>
      <c r="AS2781" s="12"/>
      <c r="AT2781" s="12"/>
      <c r="AU2781" s="12"/>
      <c r="AV2781" s="12"/>
      <c r="AW2781" s="12"/>
      <c r="AX2781" s="12"/>
      <c r="AY2781" s="12"/>
      <c r="AZ2781" s="12"/>
      <c r="BA2781" s="12"/>
      <c r="BB2781" s="12"/>
      <c r="BC2781" s="12"/>
      <c r="BD2781" s="12"/>
      <c r="BE2781" s="12"/>
      <c r="BF2781" s="12"/>
      <c r="BG2781" s="12"/>
      <c r="BH2781" s="12"/>
      <c r="BI2781" s="12"/>
      <c r="BJ2781" s="13"/>
      <c r="BK2781" s="13"/>
      <c r="BL2781" s="13"/>
      <c r="BM2781" s="13"/>
      <c r="BN2781" s="13"/>
    </row>
    <row r="2782" spans="1:66" x14ac:dyDescent="0.25">
      <c r="A2782" s="10"/>
      <c r="B2782" s="10"/>
      <c r="C2782" s="10"/>
      <c r="D2782" s="10"/>
      <c r="E2782" s="10"/>
      <c r="F2782" s="10"/>
      <c r="G2782" s="10"/>
      <c r="H2782" s="10"/>
      <c r="I2782" s="10"/>
      <c r="J2782" s="10"/>
      <c r="K2782" s="11"/>
      <c r="L2782" s="11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/>
      <c r="AR2782" s="12"/>
      <c r="AS2782" s="12"/>
      <c r="AT2782" s="12"/>
      <c r="AU2782" s="12"/>
      <c r="AV2782" s="12"/>
      <c r="AW2782" s="12"/>
      <c r="AX2782" s="12"/>
      <c r="AY2782" s="12"/>
      <c r="AZ2782" s="12"/>
      <c r="BA2782" s="12"/>
      <c r="BB2782" s="12"/>
      <c r="BC2782" s="12"/>
      <c r="BD2782" s="12"/>
      <c r="BE2782" s="12"/>
      <c r="BF2782" s="12"/>
      <c r="BG2782" s="12"/>
      <c r="BH2782" s="12"/>
      <c r="BI2782" s="12"/>
      <c r="BJ2782" s="13"/>
      <c r="BK2782" s="13"/>
      <c r="BL2782" s="13"/>
      <c r="BM2782" s="13"/>
      <c r="BN2782" s="13"/>
    </row>
    <row r="2783" spans="1:66" x14ac:dyDescent="0.25">
      <c r="A2783" s="10"/>
      <c r="B2783" s="10"/>
      <c r="C2783" s="10"/>
      <c r="D2783" s="10"/>
      <c r="E2783" s="10"/>
      <c r="F2783" s="10"/>
      <c r="G2783" s="10"/>
      <c r="H2783" s="10"/>
      <c r="I2783" s="10"/>
      <c r="J2783" s="10"/>
      <c r="K2783" s="11"/>
      <c r="L2783" s="11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2"/>
      <c r="AS2783" s="12"/>
      <c r="AT2783" s="12"/>
      <c r="AU2783" s="12"/>
      <c r="AV2783" s="12"/>
      <c r="AW2783" s="12"/>
      <c r="AX2783" s="12"/>
      <c r="AY2783" s="12"/>
      <c r="AZ2783" s="12"/>
      <c r="BA2783" s="12"/>
      <c r="BB2783" s="12"/>
      <c r="BC2783" s="12"/>
      <c r="BD2783" s="12"/>
      <c r="BE2783" s="12"/>
      <c r="BF2783" s="12"/>
      <c r="BG2783" s="12"/>
      <c r="BH2783" s="12"/>
      <c r="BI2783" s="12"/>
      <c r="BJ2783" s="13"/>
      <c r="BK2783" s="13"/>
      <c r="BL2783" s="13"/>
      <c r="BM2783" s="13"/>
      <c r="BN2783" s="13"/>
    </row>
    <row r="2784" spans="1:66" x14ac:dyDescent="0.25">
      <c r="A2784" s="10"/>
      <c r="B2784" s="10"/>
      <c r="C2784" s="10"/>
      <c r="D2784" s="10"/>
      <c r="E2784" s="10"/>
      <c r="F2784" s="10"/>
      <c r="G2784" s="10"/>
      <c r="H2784" s="10"/>
      <c r="I2784" s="10"/>
      <c r="J2784" s="10"/>
      <c r="K2784" s="11"/>
      <c r="L2784" s="11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12"/>
      <c r="AF2784" s="12"/>
      <c r="AG2784" s="12"/>
      <c r="AH2784" s="12"/>
      <c r="AI2784" s="12"/>
      <c r="AJ2784" s="12"/>
      <c r="AK2784" s="12"/>
      <c r="AL2784" s="12"/>
      <c r="AM2784" s="12"/>
      <c r="AN2784" s="12"/>
      <c r="AO2784" s="12"/>
      <c r="AP2784" s="12"/>
      <c r="AQ2784" s="12"/>
      <c r="AR2784" s="12"/>
      <c r="AS2784" s="12"/>
      <c r="AT2784" s="12"/>
      <c r="AU2784" s="12"/>
      <c r="AV2784" s="12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12"/>
      <c r="BG2784" s="12"/>
      <c r="BH2784" s="12"/>
      <c r="BI2784" s="12"/>
      <c r="BJ2784" s="13"/>
      <c r="BK2784" s="13"/>
      <c r="BL2784" s="13"/>
      <c r="BM2784" s="13"/>
      <c r="BN2784" s="13"/>
    </row>
    <row r="2785" spans="1:66" x14ac:dyDescent="0.25">
      <c r="A2785" s="10"/>
      <c r="B2785" s="10"/>
      <c r="C2785" s="10"/>
      <c r="D2785" s="10"/>
      <c r="E2785" s="10"/>
      <c r="F2785" s="10"/>
      <c r="G2785" s="10"/>
      <c r="H2785" s="10"/>
      <c r="I2785" s="10"/>
      <c r="J2785" s="10"/>
      <c r="K2785" s="11"/>
      <c r="L2785" s="11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2"/>
      <c r="AS2785" s="12"/>
      <c r="AT2785" s="12"/>
      <c r="AU2785" s="12"/>
      <c r="AV2785" s="12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12"/>
      <c r="BG2785" s="12"/>
      <c r="BH2785" s="12"/>
      <c r="BI2785" s="12"/>
      <c r="BJ2785" s="13"/>
      <c r="BK2785" s="13"/>
      <c r="BL2785" s="13"/>
      <c r="BM2785" s="13"/>
      <c r="BN2785" s="13"/>
    </row>
    <row r="2786" spans="1:66" x14ac:dyDescent="0.25">
      <c r="A2786" s="10"/>
      <c r="B2786" s="10"/>
      <c r="C2786" s="10"/>
      <c r="D2786" s="10"/>
      <c r="E2786" s="10"/>
      <c r="F2786" s="10"/>
      <c r="G2786" s="10"/>
      <c r="H2786" s="10"/>
      <c r="I2786" s="10"/>
      <c r="J2786" s="10"/>
      <c r="K2786" s="11"/>
      <c r="L2786" s="11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  <c r="AE2786" s="12"/>
      <c r="AF2786" s="12"/>
      <c r="AG2786" s="12"/>
      <c r="AH2786" s="12"/>
      <c r="AI2786" s="12"/>
      <c r="AJ2786" s="12"/>
      <c r="AK2786" s="12"/>
      <c r="AL2786" s="12"/>
      <c r="AM2786" s="12"/>
      <c r="AN2786" s="12"/>
      <c r="AO2786" s="12"/>
      <c r="AP2786" s="12"/>
      <c r="AQ2786" s="12"/>
      <c r="AR2786" s="12"/>
      <c r="AS2786" s="12"/>
      <c r="AT2786" s="12"/>
      <c r="AU2786" s="12"/>
      <c r="AV2786" s="12"/>
      <c r="AW2786" s="12"/>
      <c r="AX2786" s="12"/>
      <c r="AY2786" s="12"/>
      <c r="AZ2786" s="12"/>
      <c r="BA2786" s="12"/>
      <c r="BB2786" s="12"/>
      <c r="BC2786" s="12"/>
      <c r="BD2786" s="12"/>
      <c r="BE2786" s="12"/>
      <c r="BF2786" s="12"/>
      <c r="BG2786" s="12"/>
      <c r="BH2786" s="12"/>
      <c r="BI2786" s="12"/>
      <c r="BJ2786" s="13"/>
      <c r="BK2786" s="13"/>
      <c r="BL2786" s="13"/>
      <c r="BM2786" s="13"/>
      <c r="BN2786" s="13"/>
    </row>
    <row r="2787" spans="1:66" x14ac:dyDescent="0.25">
      <c r="A2787" s="10"/>
      <c r="B2787" s="10"/>
      <c r="C2787" s="10"/>
      <c r="D2787" s="10"/>
      <c r="E2787" s="10"/>
      <c r="F2787" s="10"/>
      <c r="G2787" s="10"/>
      <c r="H2787" s="10"/>
      <c r="I2787" s="10"/>
      <c r="J2787" s="10"/>
      <c r="K2787" s="11"/>
      <c r="L2787" s="11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2"/>
      <c r="AS2787" s="12"/>
      <c r="AT2787" s="12"/>
      <c r="AU2787" s="12"/>
      <c r="AV2787" s="12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12"/>
      <c r="BG2787" s="12"/>
      <c r="BH2787" s="12"/>
      <c r="BI2787" s="12"/>
      <c r="BJ2787" s="13"/>
      <c r="BK2787" s="13"/>
      <c r="BL2787" s="13"/>
      <c r="BM2787" s="13"/>
      <c r="BN2787" s="13"/>
    </row>
    <row r="2788" spans="1:66" x14ac:dyDescent="0.25">
      <c r="A2788" s="10"/>
      <c r="B2788" s="10"/>
      <c r="C2788" s="10"/>
      <c r="D2788" s="10"/>
      <c r="E2788" s="10"/>
      <c r="F2788" s="10"/>
      <c r="G2788" s="10"/>
      <c r="H2788" s="10"/>
      <c r="I2788" s="10"/>
      <c r="J2788" s="10"/>
      <c r="K2788" s="11"/>
      <c r="L2788" s="11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  <c r="AE2788" s="12"/>
      <c r="AF2788" s="12"/>
      <c r="AG2788" s="12"/>
      <c r="AH2788" s="12"/>
      <c r="AI2788" s="12"/>
      <c r="AJ2788" s="12"/>
      <c r="AK2788" s="12"/>
      <c r="AL2788" s="12"/>
      <c r="AM2788" s="12"/>
      <c r="AN2788" s="12"/>
      <c r="AO2788" s="12"/>
      <c r="AP2788" s="12"/>
      <c r="AQ2788" s="12"/>
      <c r="AR2788" s="12"/>
      <c r="AS2788" s="12"/>
      <c r="AT2788" s="12"/>
      <c r="AU2788" s="12"/>
      <c r="AV2788" s="12"/>
      <c r="AW2788" s="12"/>
      <c r="AX2788" s="12"/>
      <c r="AY2788" s="12"/>
      <c r="AZ2788" s="12"/>
      <c r="BA2788" s="12"/>
      <c r="BB2788" s="12"/>
      <c r="BC2788" s="12"/>
      <c r="BD2788" s="12"/>
      <c r="BE2788" s="12"/>
      <c r="BF2788" s="12"/>
      <c r="BG2788" s="12"/>
      <c r="BH2788" s="12"/>
      <c r="BI2788" s="12"/>
      <c r="BJ2788" s="13"/>
      <c r="BK2788" s="13"/>
      <c r="BL2788" s="13"/>
      <c r="BM2788" s="13"/>
      <c r="BN2788" s="13"/>
    </row>
    <row r="2789" spans="1:66" x14ac:dyDescent="0.25">
      <c r="A2789" s="10"/>
      <c r="B2789" s="10"/>
      <c r="C2789" s="10"/>
      <c r="D2789" s="10"/>
      <c r="E2789" s="10"/>
      <c r="F2789" s="10"/>
      <c r="G2789" s="10"/>
      <c r="H2789" s="10"/>
      <c r="I2789" s="10"/>
      <c r="J2789" s="10"/>
      <c r="K2789" s="11"/>
      <c r="L2789" s="11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2"/>
      <c r="AS2789" s="12"/>
      <c r="AT2789" s="12"/>
      <c r="AU2789" s="12"/>
      <c r="AV2789" s="12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12"/>
      <c r="BG2789" s="12"/>
      <c r="BH2789" s="12"/>
      <c r="BI2789" s="12"/>
      <c r="BJ2789" s="13"/>
      <c r="BK2789" s="13"/>
      <c r="BL2789" s="13"/>
      <c r="BM2789" s="13"/>
      <c r="BN2789" s="13"/>
    </row>
    <row r="2790" spans="1:66" x14ac:dyDescent="0.25">
      <c r="A2790" s="10"/>
      <c r="B2790" s="10"/>
      <c r="C2790" s="10"/>
      <c r="D2790" s="10"/>
      <c r="E2790" s="10"/>
      <c r="F2790" s="10"/>
      <c r="G2790" s="10"/>
      <c r="H2790" s="10"/>
      <c r="I2790" s="10"/>
      <c r="J2790" s="10"/>
      <c r="K2790" s="11"/>
      <c r="L2790" s="11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  <c r="AQ2790" s="12"/>
      <c r="AR2790" s="12"/>
      <c r="AS2790" s="12"/>
      <c r="AT2790" s="12"/>
      <c r="AU2790" s="12"/>
      <c r="AV2790" s="12"/>
      <c r="AW2790" s="12"/>
      <c r="AX2790" s="12"/>
      <c r="AY2790" s="12"/>
      <c r="AZ2790" s="12"/>
      <c r="BA2790" s="12"/>
      <c r="BB2790" s="12"/>
      <c r="BC2790" s="12"/>
      <c r="BD2790" s="12"/>
      <c r="BE2790" s="12"/>
      <c r="BF2790" s="12"/>
      <c r="BG2790" s="12"/>
      <c r="BH2790" s="12"/>
      <c r="BI2790" s="12"/>
      <c r="BJ2790" s="13"/>
      <c r="BK2790" s="13"/>
      <c r="BL2790" s="13"/>
      <c r="BM2790" s="13"/>
      <c r="BN2790" s="13"/>
    </row>
    <row r="2791" spans="1:66" x14ac:dyDescent="0.25">
      <c r="A2791" s="10"/>
      <c r="B2791" s="10"/>
      <c r="C2791" s="10"/>
      <c r="D2791" s="10"/>
      <c r="E2791" s="10"/>
      <c r="F2791" s="10"/>
      <c r="G2791" s="10"/>
      <c r="H2791" s="10"/>
      <c r="I2791" s="10"/>
      <c r="J2791" s="10"/>
      <c r="K2791" s="11"/>
      <c r="L2791" s="11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2"/>
      <c r="AS2791" s="12"/>
      <c r="AT2791" s="12"/>
      <c r="AU2791" s="12"/>
      <c r="AV2791" s="12"/>
      <c r="AW2791" s="12"/>
      <c r="AX2791" s="12"/>
      <c r="AY2791" s="12"/>
      <c r="AZ2791" s="12"/>
      <c r="BA2791" s="12"/>
      <c r="BB2791" s="12"/>
      <c r="BC2791" s="12"/>
      <c r="BD2791" s="12"/>
      <c r="BE2791" s="12"/>
      <c r="BF2791" s="12"/>
      <c r="BG2791" s="12"/>
      <c r="BH2791" s="12"/>
      <c r="BI2791" s="12"/>
      <c r="BJ2791" s="13"/>
      <c r="BK2791" s="13"/>
      <c r="BL2791" s="13"/>
      <c r="BM2791" s="13"/>
      <c r="BN2791" s="13"/>
    </row>
    <row r="2792" spans="1:66" x14ac:dyDescent="0.25">
      <c r="A2792" s="10"/>
      <c r="B2792" s="10"/>
      <c r="C2792" s="10"/>
      <c r="D2792" s="10"/>
      <c r="E2792" s="10"/>
      <c r="F2792" s="10"/>
      <c r="G2792" s="10"/>
      <c r="H2792" s="10"/>
      <c r="I2792" s="10"/>
      <c r="J2792" s="10"/>
      <c r="K2792" s="11"/>
      <c r="L2792" s="11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  <c r="AQ2792" s="12"/>
      <c r="AR2792" s="12"/>
      <c r="AS2792" s="12"/>
      <c r="AT2792" s="12"/>
      <c r="AU2792" s="12"/>
      <c r="AV2792" s="12"/>
      <c r="AW2792" s="12"/>
      <c r="AX2792" s="12"/>
      <c r="AY2792" s="12"/>
      <c r="AZ2792" s="12"/>
      <c r="BA2792" s="12"/>
      <c r="BB2792" s="12"/>
      <c r="BC2792" s="12"/>
      <c r="BD2792" s="12"/>
      <c r="BE2792" s="12"/>
      <c r="BF2792" s="12"/>
      <c r="BG2792" s="12"/>
      <c r="BH2792" s="12"/>
      <c r="BI2792" s="12"/>
      <c r="BJ2792" s="13"/>
      <c r="BK2792" s="13"/>
      <c r="BL2792" s="13"/>
      <c r="BM2792" s="13"/>
      <c r="BN2792" s="13"/>
    </row>
    <row r="2793" spans="1:66" x14ac:dyDescent="0.25">
      <c r="A2793" s="10"/>
      <c r="B2793" s="10"/>
      <c r="C2793" s="10"/>
      <c r="D2793" s="10"/>
      <c r="E2793" s="10"/>
      <c r="F2793" s="10"/>
      <c r="G2793" s="10"/>
      <c r="H2793" s="10"/>
      <c r="I2793" s="10"/>
      <c r="J2793" s="10"/>
      <c r="K2793" s="11"/>
      <c r="L2793" s="11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2"/>
      <c r="AS2793" s="12"/>
      <c r="AT2793" s="12"/>
      <c r="AU2793" s="12"/>
      <c r="AV2793" s="12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12"/>
      <c r="BG2793" s="12"/>
      <c r="BH2793" s="12"/>
      <c r="BI2793" s="12"/>
      <c r="BJ2793" s="13"/>
      <c r="BK2793" s="13"/>
      <c r="BL2793" s="13"/>
      <c r="BM2793" s="13"/>
      <c r="BN2793" s="13"/>
    </row>
    <row r="2794" spans="1:66" x14ac:dyDescent="0.25">
      <c r="A2794" s="10"/>
      <c r="B2794" s="10"/>
      <c r="C2794" s="10"/>
      <c r="D2794" s="10"/>
      <c r="E2794" s="10"/>
      <c r="F2794" s="10"/>
      <c r="G2794" s="10"/>
      <c r="H2794" s="10"/>
      <c r="I2794" s="10"/>
      <c r="J2794" s="10"/>
      <c r="K2794" s="11"/>
      <c r="L2794" s="11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/>
      <c r="AV2794" s="12"/>
      <c r="AW2794" s="12"/>
      <c r="AX2794" s="12"/>
      <c r="AY2794" s="12"/>
      <c r="AZ2794" s="12"/>
      <c r="BA2794" s="12"/>
      <c r="BB2794" s="12"/>
      <c r="BC2794" s="12"/>
      <c r="BD2794" s="12"/>
      <c r="BE2794" s="12"/>
      <c r="BF2794" s="12"/>
      <c r="BG2794" s="12"/>
      <c r="BH2794" s="12"/>
      <c r="BI2794" s="12"/>
      <c r="BJ2794" s="13"/>
      <c r="BK2794" s="13"/>
      <c r="BL2794" s="13"/>
      <c r="BM2794" s="13"/>
      <c r="BN2794" s="13"/>
    </row>
    <row r="2795" spans="1:66" x14ac:dyDescent="0.25">
      <c r="A2795" s="10"/>
      <c r="B2795" s="10"/>
      <c r="C2795" s="10"/>
      <c r="D2795" s="10"/>
      <c r="E2795" s="10"/>
      <c r="F2795" s="10"/>
      <c r="G2795" s="10"/>
      <c r="H2795" s="10"/>
      <c r="I2795" s="10"/>
      <c r="J2795" s="10"/>
      <c r="K2795" s="11"/>
      <c r="L2795" s="11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2"/>
      <c r="AS2795" s="12"/>
      <c r="AT2795" s="12"/>
      <c r="AU2795" s="12"/>
      <c r="AV2795" s="12"/>
      <c r="AW2795" s="12"/>
      <c r="AX2795" s="12"/>
      <c r="AY2795" s="12"/>
      <c r="AZ2795" s="12"/>
      <c r="BA2795" s="12"/>
      <c r="BB2795" s="12"/>
      <c r="BC2795" s="12"/>
      <c r="BD2795" s="12"/>
      <c r="BE2795" s="12"/>
      <c r="BF2795" s="12"/>
      <c r="BG2795" s="12"/>
      <c r="BH2795" s="12"/>
      <c r="BI2795" s="12"/>
      <c r="BJ2795" s="13"/>
      <c r="BK2795" s="13"/>
      <c r="BL2795" s="13"/>
      <c r="BM2795" s="13"/>
      <c r="BN2795" s="13"/>
    </row>
    <row r="2796" spans="1:66" x14ac:dyDescent="0.25">
      <c r="A2796" s="10"/>
      <c r="B2796" s="10"/>
      <c r="C2796" s="10"/>
      <c r="D2796" s="10"/>
      <c r="E2796" s="10"/>
      <c r="F2796" s="10"/>
      <c r="G2796" s="10"/>
      <c r="H2796" s="10"/>
      <c r="I2796" s="10"/>
      <c r="J2796" s="10"/>
      <c r="K2796" s="11"/>
      <c r="L2796" s="11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  <c r="AL2796" s="12"/>
      <c r="AM2796" s="12"/>
      <c r="AN2796" s="12"/>
      <c r="AO2796" s="12"/>
      <c r="AP2796" s="12"/>
      <c r="AQ2796" s="12"/>
      <c r="AR2796" s="12"/>
      <c r="AS2796" s="12"/>
      <c r="AT2796" s="12"/>
      <c r="AU2796" s="12"/>
      <c r="AV2796" s="12"/>
      <c r="AW2796" s="12"/>
      <c r="AX2796" s="12"/>
      <c r="AY2796" s="12"/>
      <c r="AZ2796" s="12"/>
      <c r="BA2796" s="12"/>
      <c r="BB2796" s="12"/>
      <c r="BC2796" s="12"/>
      <c r="BD2796" s="12"/>
      <c r="BE2796" s="12"/>
      <c r="BF2796" s="12"/>
      <c r="BG2796" s="12"/>
      <c r="BH2796" s="12"/>
      <c r="BI2796" s="12"/>
      <c r="BJ2796" s="13"/>
      <c r="BK2796" s="13"/>
      <c r="BL2796" s="13"/>
      <c r="BM2796" s="13"/>
      <c r="BN2796" s="13"/>
    </row>
    <row r="2797" spans="1:66" x14ac:dyDescent="0.25">
      <c r="A2797" s="10"/>
      <c r="B2797" s="10"/>
      <c r="C2797" s="10"/>
      <c r="D2797" s="10"/>
      <c r="E2797" s="10"/>
      <c r="F2797" s="10"/>
      <c r="G2797" s="10"/>
      <c r="H2797" s="10"/>
      <c r="I2797" s="10"/>
      <c r="J2797" s="10"/>
      <c r="K2797" s="11"/>
      <c r="L2797" s="11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2"/>
      <c r="AS2797" s="12"/>
      <c r="AT2797" s="12"/>
      <c r="AU2797" s="12"/>
      <c r="AV2797" s="12"/>
      <c r="AW2797" s="12"/>
      <c r="AX2797" s="12"/>
      <c r="AY2797" s="12"/>
      <c r="AZ2797" s="12"/>
      <c r="BA2797" s="12"/>
      <c r="BB2797" s="12"/>
      <c r="BC2797" s="12"/>
      <c r="BD2797" s="12"/>
      <c r="BE2797" s="12"/>
      <c r="BF2797" s="12"/>
      <c r="BG2797" s="12"/>
      <c r="BH2797" s="12"/>
      <c r="BI2797" s="12"/>
      <c r="BJ2797" s="13"/>
      <c r="BK2797" s="13"/>
      <c r="BL2797" s="13"/>
      <c r="BM2797" s="13"/>
      <c r="BN2797" s="13"/>
    </row>
    <row r="2798" spans="1:66" x14ac:dyDescent="0.25">
      <c r="A2798" s="10"/>
      <c r="B2798" s="10"/>
      <c r="C2798" s="10"/>
      <c r="D2798" s="10"/>
      <c r="E2798" s="10"/>
      <c r="F2798" s="10"/>
      <c r="G2798" s="10"/>
      <c r="H2798" s="10"/>
      <c r="I2798" s="10"/>
      <c r="J2798" s="10"/>
      <c r="K2798" s="11"/>
      <c r="L2798" s="11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  <c r="AM2798" s="12"/>
      <c r="AN2798" s="12"/>
      <c r="AO2798" s="12"/>
      <c r="AP2798" s="12"/>
      <c r="AQ2798" s="12"/>
      <c r="AR2798" s="12"/>
      <c r="AS2798" s="12"/>
      <c r="AT2798" s="12"/>
      <c r="AU2798" s="12"/>
      <c r="AV2798" s="12"/>
      <c r="AW2798" s="12"/>
      <c r="AX2798" s="12"/>
      <c r="AY2798" s="12"/>
      <c r="AZ2798" s="12"/>
      <c r="BA2798" s="12"/>
      <c r="BB2798" s="12"/>
      <c r="BC2798" s="12"/>
      <c r="BD2798" s="12"/>
      <c r="BE2798" s="12"/>
      <c r="BF2798" s="12"/>
      <c r="BG2798" s="12"/>
      <c r="BH2798" s="12"/>
      <c r="BI2798" s="12"/>
      <c r="BJ2798" s="13"/>
      <c r="BK2798" s="13"/>
      <c r="BL2798" s="13"/>
      <c r="BM2798" s="13"/>
      <c r="BN2798" s="13"/>
    </row>
    <row r="2799" spans="1:66" x14ac:dyDescent="0.25">
      <c r="A2799" s="10"/>
      <c r="B2799" s="10"/>
      <c r="C2799" s="10"/>
      <c r="D2799" s="10"/>
      <c r="E2799" s="10"/>
      <c r="F2799" s="10"/>
      <c r="G2799" s="10"/>
      <c r="H2799" s="10"/>
      <c r="I2799" s="10"/>
      <c r="J2799" s="10"/>
      <c r="K2799" s="11"/>
      <c r="L2799" s="11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2"/>
      <c r="AS2799" s="12"/>
      <c r="AT2799" s="12"/>
      <c r="AU2799" s="12"/>
      <c r="AV2799" s="12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12"/>
      <c r="BG2799" s="12"/>
      <c r="BH2799" s="12"/>
      <c r="BI2799" s="12"/>
      <c r="BJ2799" s="13"/>
      <c r="BK2799" s="13"/>
      <c r="BL2799" s="13"/>
      <c r="BM2799" s="13"/>
      <c r="BN2799" s="13"/>
    </row>
    <row r="2800" spans="1:66" x14ac:dyDescent="0.25">
      <c r="A2800" s="10"/>
      <c r="B2800" s="10"/>
      <c r="C2800" s="10"/>
      <c r="D2800" s="10"/>
      <c r="E2800" s="10"/>
      <c r="F2800" s="10"/>
      <c r="G2800" s="10"/>
      <c r="H2800" s="10"/>
      <c r="I2800" s="10"/>
      <c r="J2800" s="10"/>
      <c r="K2800" s="11"/>
      <c r="L2800" s="11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  <c r="AE2800" s="12"/>
      <c r="AF2800" s="12"/>
      <c r="AG2800" s="12"/>
      <c r="AH2800" s="12"/>
      <c r="AI2800" s="12"/>
      <c r="AJ2800" s="12"/>
      <c r="AK2800" s="12"/>
      <c r="AL2800" s="12"/>
      <c r="AM2800" s="12"/>
      <c r="AN2800" s="12"/>
      <c r="AO2800" s="12"/>
      <c r="AP2800" s="12"/>
      <c r="AQ2800" s="12"/>
      <c r="AR2800" s="12"/>
      <c r="AS2800" s="12"/>
      <c r="AT2800" s="12"/>
      <c r="AU2800" s="12"/>
      <c r="AV2800" s="12"/>
      <c r="AW2800" s="12"/>
      <c r="AX2800" s="12"/>
      <c r="AY2800" s="12"/>
      <c r="AZ2800" s="12"/>
      <c r="BA2800" s="12"/>
      <c r="BB2800" s="12"/>
      <c r="BC2800" s="12"/>
      <c r="BD2800" s="12"/>
      <c r="BE2800" s="12"/>
      <c r="BF2800" s="12"/>
      <c r="BG2800" s="12"/>
      <c r="BH2800" s="12"/>
      <c r="BI2800" s="12"/>
      <c r="BJ2800" s="13"/>
      <c r="BK2800" s="13"/>
      <c r="BL2800" s="13"/>
      <c r="BM2800" s="13"/>
      <c r="BN2800" s="13"/>
    </row>
    <row r="2801" spans="1:66" x14ac:dyDescent="0.25">
      <c r="A2801" s="10"/>
      <c r="B2801" s="10"/>
      <c r="C2801" s="10"/>
      <c r="D2801" s="10"/>
      <c r="E2801" s="10"/>
      <c r="F2801" s="10"/>
      <c r="G2801" s="10"/>
      <c r="H2801" s="10"/>
      <c r="I2801" s="10"/>
      <c r="J2801" s="10"/>
      <c r="K2801" s="11"/>
      <c r="L2801" s="11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2"/>
      <c r="AT2801" s="12"/>
      <c r="AU2801" s="12"/>
      <c r="AV2801" s="12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12"/>
      <c r="BG2801" s="12"/>
      <c r="BH2801" s="12"/>
      <c r="BI2801" s="12"/>
      <c r="BJ2801" s="13"/>
      <c r="BK2801" s="13"/>
      <c r="BL2801" s="13"/>
      <c r="BM2801" s="13"/>
      <c r="BN2801" s="13"/>
    </row>
    <row r="2802" spans="1:66" x14ac:dyDescent="0.25">
      <c r="A2802" s="10"/>
      <c r="B2802" s="10"/>
      <c r="C2802" s="10"/>
      <c r="D2802" s="10"/>
      <c r="E2802" s="10"/>
      <c r="F2802" s="10"/>
      <c r="G2802" s="10"/>
      <c r="H2802" s="10"/>
      <c r="I2802" s="10"/>
      <c r="J2802" s="10"/>
      <c r="K2802" s="11"/>
      <c r="L2802" s="11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12"/>
      <c r="AF2802" s="12"/>
      <c r="AG2802" s="12"/>
      <c r="AH2802" s="12"/>
      <c r="AI2802" s="12"/>
      <c r="AJ2802" s="12"/>
      <c r="AK2802" s="12"/>
      <c r="AL2802" s="12"/>
      <c r="AM2802" s="12"/>
      <c r="AN2802" s="12"/>
      <c r="AO2802" s="12"/>
      <c r="AP2802" s="12"/>
      <c r="AQ2802" s="12"/>
      <c r="AR2802" s="12"/>
      <c r="AS2802" s="12"/>
      <c r="AT2802" s="12"/>
      <c r="AU2802" s="12"/>
      <c r="AV2802" s="12"/>
      <c r="AW2802" s="12"/>
      <c r="AX2802" s="12"/>
      <c r="AY2802" s="12"/>
      <c r="AZ2802" s="12"/>
      <c r="BA2802" s="12"/>
      <c r="BB2802" s="12"/>
      <c r="BC2802" s="12"/>
      <c r="BD2802" s="12"/>
      <c r="BE2802" s="12"/>
      <c r="BF2802" s="12"/>
      <c r="BG2802" s="12"/>
      <c r="BH2802" s="12"/>
      <c r="BI2802" s="12"/>
      <c r="BJ2802" s="13"/>
      <c r="BK2802" s="13"/>
      <c r="BL2802" s="13"/>
      <c r="BM2802" s="13"/>
      <c r="BN2802" s="13"/>
    </row>
    <row r="2803" spans="1:66" x14ac:dyDescent="0.25">
      <c r="A2803" s="10"/>
      <c r="B2803" s="10"/>
      <c r="C2803" s="10"/>
      <c r="D2803" s="10"/>
      <c r="E2803" s="10"/>
      <c r="F2803" s="10"/>
      <c r="G2803" s="10"/>
      <c r="H2803" s="10"/>
      <c r="I2803" s="10"/>
      <c r="J2803" s="10"/>
      <c r="K2803" s="11"/>
      <c r="L2803" s="11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2"/>
      <c r="AS2803" s="12"/>
      <c r="AT2803" s="12"/>
      <c r="AU2803" s="12"/>
      <c r="AV2803" s="12"/>
      <c r="AW2803" s="12"/>
      <c r="AX2803" s="12"/>
      <c r="AY2803" s="12"/>
      <c r="AZ2803" s="12"/>
      <c r="BA2803" s="12"/>
      <c r="BB2803" s="12"/>
      <c r="BC2803" s="12"/>
      <c r="BD2803" s="12"/>
      <c r="BE2803" s="12"/>
      <c r="BF2803" s="12"/>
      <c r="BG2803" s="12"/>
      <c r="BH2803" s="12"/>
      <c r="BI2803" s="12"/>
      <c r="BJ2803" s="13"/>
      <c r="BK2803" s="13"/>
      <c r="BL2803" s="13"/>
      <c r="BM2803" s="13"/>
      <c r="BN2803" s="13"/>
    </row>
    <row r="2804" spans="1:66" x14ac:dyDescent="0.25">
      <c r="A2804" s="10"/>
      <c r="B2804" s="10"/>
      <c r="C2804" s="10"/>
      <c r="D2804" s="10"/>
      <c r="E2804" s="10"/>
      <c r="F2804" s="10"/>
      <c r="G2804" s="10"/>
      <c r="H2804" s="10"/>
      <c r="I2804" s="10"/>
      <c r="J2804" s="10"/>
      <c r="K2804" s="11"/>
      <c r="L2804" s="11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/>
      <c r="AS2804" s="12"/>
      <c r="AT2804" s="12"/>
      <c r="AU2804" s="12"/>
      <c r="AV2804" s="12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12"/>
      <c r="BG2804" s="12"/>
      <c r="BH2804" s="12"/>
      <c r="BI2804" s="12"/>
      <c r="BJ2804" s="13"/>
      <c r="BK2804" s="13"/>
      <c r="BL2804" s="13"/>
      <c r="BM2804" s="13"/>
      <c r="BN2804" s="13"/>
    </row>
    <row r="2805" spans="1:66" x14ac:dyDescent="0.25">
      <c r="A2805" s="10"/>
      <c r="B2805" s="10"/>
      <c r="C2805" s="10"/>
      <c r="D2805" s="10"/>
      <c r="E2805" s="10"/>
      <c r="F2805" s="10"/>
      <c r="G2805" s="10"/>
      <c r="H2805" s="10"/>
      <c r="I2805" s="10"/>
      <c r="J2805" s="10"/>
      <c r="K2805" s="11"/>
      <c r="L2805" s="11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2"/>
      <c r="AS2805" s="12"/>
      <c r="AT2805" s="12"/>
      <c r="AU2805" s="12"/>
      <c r="AV2805" s="12"/>
      <c r="AW2805" s="12"/>
      <c r="AX2805" s="12"/>
      <c r="AY2805" s="12"/>
      <c r="AZ2805" s="12"/>
      <c r="BA2805" s="12"/>
      <c r="BB2805" s="12"/>
      <c r="BC2805" s="12"/>
      <c r="BD2805" s="12"/>
      <c r="BE2805" s="12"/>
      <c r="BF2805" s="12"/>
      <c r="BG2805" s="12"/>
      <c r="BH2805" s="12"/>
      <c r="BI2805" s="12"/>
      <c r="BJ2805" s="13"/>
      <c r="BK2805" s="13"/>
      <c r="BL2805" s="13"/>
      <c r="BM2805" s="13"/>
      <c r="BN2805" s="13"/>
    </row>
    <row r="2806" spans="1:66" x14ac:dyDescent="0.25">
      <c r="A2806" s="10"/>
      <c r="B2806" s="10"/>
      <c r="C2806" s="10"/>
      <c r="D2806" s="10"/>
      <c r="E2806" s="10"/>
      <c r="F2806" s="10"/>
      <c r="G2806" s="10"/>
      <c r="H2806" s="10"/>
      <c r="I2806" s="10"/>
      <c r="J2806" s="10"/>
      <c r="K2806" s="11"/>
      <c r="L2806" s="11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  <c r="AE2806" s="12"/>
      <c r="AF2806" s="12"/>
      <c r="AG2806" s="12"/>
      <c r="AH2806" s="12"/>
      <c r="AI2806" s="12"/>
      <c r="AJ2806" s="12"/>
      <c r="AK2806" s="12"/>
      <c r="AL2806" s="12"/>
      <c r="AM2806" s="12"/>
      <c r="AN2806" s="12"/>
      <c r="AO2806" s="12"/>
      <c r="AP2806" s="12"/>
      <c r="AQ2806" s="12"/>
      <c r="AR2806" s="12"/>
      <c r="AS2806" s="12"/>
      <c r="AT2806" s="12"/>
      <c r="AU2806" s="12"/>
      <c r="AV2806" s="12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12"/>
      <c r="BG2806" s="12"/>
      <c r="BH2806" s="12"/>
      <c r="BI2806" s="12"/>
      <c r="BJ2806" s="13"/>
      <c r="BK2806" s="13"/>
      <c r="BL2806" s="13"/>
      <c r="BM2806" s="13"/>
      <c r="BN2806" s="13"/>
    </row>
    <row r="2807" spans="1:66" x14ac:dyDescent="0.25">
      <c r="A2807" s="10"/>
      <c r="B2807" s="10"/>
      <c r="C2807" s="10"/>
      <c r="D2807" s="10"/>
      <c r="E2807" s="10"/>
      <c r="F2807" s="10"/>
      <c r="G2807" s="10"/>
      <c r="H2807" s="10"/>
      <c r="I2807" s="10"/>
      <c r="J2807" s="10"/>
      <c r="K2807" s="11"/>
      <c r="L2807" s="11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2"/>
      <c r="AS2807" s="12"/>
      <c r="AT2807" s="12"/>
      <c r="AU2807" s="12"/>
      <c r="AV2807" s="12"/>
      <c r="AW2807" s="12"/>
      <c r="AX2807" s="12"/>
      <c r="AY2807" s="12"/>
      <c r="AZ2807" s="12"/>
      <c r="BA2807" s="12"/>
      <c r="BB2807" s="12"/>
      <c r="BC2807" s="12"/>
      <c r="BD2807" s="12"/>
      <c r="BE2807" s="12"/>
      <c r="BF2807" s="12"/>
      <c r="BG2807" s="12"/>
      <c r="BH2807" s="12"/>
      <c r="BI2807" s="12"/>
      <c r="BJ2807" s="13"/>
      <c r="BK2807" s="13"/>
      <c r="BL2807" s="13"/>
      <c r="BM2807" s="13"/>
      <c r="BN2807" s="13"/>
    </row>
    <row r="2808" spans="1:66" x14ac:dyDescent="0.25">
      <c r="A2808" s="10"/>
      <c r="B2808" s="10"/>
      <c r="C2808" s="10"/>
      <c r="D2808" s="10"/>
      <c r="E2808" s="10"/>
      <c r="F2808" s="10"/>
      <c r="G2808" s="10"/>
      <c r="H2808" s="10"/>
      <c r="I2808" s="10"/>
      <c r="J2808" s="10"/>
      <c r="K2808" s="11"/>
      <c r="L2808" s="11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  <c r="AE2808" s="12"/>
      <c r="AF2808" s="12"/>
      <c r="AG2808" s="12"/>
      <c r="AH2808" s="12"/>
      <c r="AI2808" s="12"/>
      <c r="AJ2808" s="12"/>
      <c r="AK2808" s="12"/>
      <c r="AL2808" s="12"/>
      <c r="AM2808" s="12"/>
      <c r="AN2808" s="12"/>
      <c r="AO2808" s="12"/>
      <c r="AP2808" s="12"/>
      <c r="AQ2808" s="12"/>
      <c r="AR2808" s="12"/>
      <c r="AS2808" s="12"/>
      <c r="AT2808" s="12"/>
      <c r="AU2808" s="12"/>
      <c r="AV2808" s="12"/>
      <c r="AW2808" s="12"/>
      <c r="AX2808" s="12"/>
      <c r="AY2808" s="12"/>
      <c r="AZ2808" s="12"/>
      <c r="BA2808" s="12"/>
      <c r="BB2808" s="12"/>
      <c r="BC2808" s="12"/>
      <c r="BD2808" s="12"/>
      <c r="BE2808" s="12"/>
      <c r="BF2808" s="12"/>
      <c r="BG2808" s="12"/>
      <c r="BH2808" s="12"/>
      <c r="BI2808" s="12"/>
      <c r="BJ2808" s="13"/>
      <c r="BK2808" s="13"/>
      <c r="BL2808" s="13"/>
      <c r="BM2808" s="13"/>
      <c r="BN2808" s="13"/>
    </row>
    <row r="2809" spans="1:66" x14ac:dyDescent="0.25">
      <c r="A2809" s="10"/>
      <c r="B2809" s="10"/>
      <c r="C2809" s="10"/>
      <c r="D2809" s="10"/>
      <c r="E2809" s="10"/>
      <c r="F2809" s="10"/>
      <c r="G2809" s="10"/>
      <c r="H2809" s="10"/>
      <c r="I2809" s="10"/>
      <c r="J2809" s="10"/>
      <c r="K2809" s="11"/>
      <c r="L2809" s="11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2"/>
      <c r="AS2809" s="12"/>
      <c r="AT2809" s="12"/>
      <c r="AU2809" s="12"/>
      <c r="AV2809" s="12"/>
      <c r="AW2809" s="12"/>
      <c r="AX2809" s="12"/>
      <c r="AY2809" s="12"/>
      <c r="AZ2809" s="12"/>
      <c r="BA2809" s="12"/>
      <c r="BB2809" s="12"/>
      <c r="BC2809" s="12"/>
      <c r="BD2809" s="12"/>
      <c r="BE2809" s="12"/>
      <c r="BF2809" s="12"/>
      <c r="BG2809" s="12"/>
      <c r="BH2809" s="12"/>
      <c r="BI2809" s="12"/>
      <c r="BJ2809" s="13"/>
      <c r="BK2809" s="13"/>
      <c r="BL2809" s="13"/>
      <c r="BM2809" s="13"/>
      <c r="BN2809" s="13"/>
    </row>
    <row r="2810" spans="1:66" x14ac:dyDescent="0.25">
      <c r="A2810" s="10"/>
      <c r="B2810" s="10"/>
      <c r="C2810" s="10"/>
      <c r="D2810" s="10"/>
      <c r="E2810" s="10"/>
      <c r="F2810" s="10"/>
      <c r="G2810" s="10"/>
      <c r="H2810" s="10"/>
      <c r="I2810" s="10"/>
      <c r="J2810" s="10"/>
      <c r="K2810" s="11"/>
      <c r="L2810" s="11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  <c r="AE2810" s="12"/>
      <c r="AF2810" s="12"/>
      <c r="AG2810" s="12"/>
      <c r="AH2810" s="12"/>
      <c r="AI2810" s="12"/>
      <c r="AJ2810" s="12"/>
      <c r="AK2810" s="12"/>
      <c r="AL2810" s="12"/>
      <c r="AM2810" s="12"/>
      <c r="AN2810" s="12"/>
      <c r="AO2810" s="12"/>
      <c r="AP2810" s="12"/>
      <c r="AQ2810" s="12"/>
      <c r="AR2810" s="12"/>
      <c r="AS2810" s="12"/>
      <c r="AT2810" s="12"/>
      <c r="AU2810" s="12"/>
      <c r="AV2810" s="12"/>
      <c r="AW2810" s="12"/>
      <c r="AX2810" s="12"/>
      <c r="AY2810" s="12"/>
      <c r="AZ2810" s="12"/>
      <c r="BA2810" s="12"/>
      <c r="BB2810" s="12"/>
      <c r="BC2810" s="12"/>
      <c r="BD2810" s="12"/>
      <c r="BE2810" s="12"/>
      <c r="BF2810" s="12"/>
      <c r="BG2810" s="12"/>
      <c r="BH2810" s="12"/>
      <c r="BI2810" s="12"/>
      <c r="BJ2810" s="13"/>
      <c r="BK2810" s="13"/>
      <c r="BL2810" s="13"/>
      <c r="BM2810" s="13"/>
      <c r="BN2810" s="13"/>
    </row>
    <row r="2811" spans="1:66" x14ac:dyDescent="0.25">
      <c r="A2811" s="10"/>
      <c r="B2811" s="10"/>
      <c r="C2811" s="10"/>
      <c r="D2811" s="10"/>
      <c r="E2811" s="10"/>
      <c r="F2811" s="10"/>
      <c r="G2811" s="10"/>
      <c r="H2811" s="10"/>
      <c r="I2811" s="10"/>
      <c r="J2811" s="10"/>
      <c r="K2811" s="11"/>
      <c r="L2811" s="11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2"/>
      <c r="AS2811" s="12"/>
      <c r="AT2811" s="12"/>
      <c r="AU2811" s="12"/>
      <c r="AV2811" s="12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12"/>
      <c r="BG2811" s="12"/>
      <c r="BH2811" s="12"/>
      <c r="BI2811" s="12"/>
      <c r="BJ2811" s="13"/>
      <c r="BK2811" s="13"/>
      <c r="BL2811" s="13"/>
      <c r="BM2811" s="13"/>
      <c r="BN2811" s="13"/>
    </row>
    <row r="2812" spans="1:66" x14ac:dyDescent="0.25">
      <c r="A2812" s="10"/>
      <c r="B2812" s="10"/>
      <c r="C2812" s="10"/>
      <c r="D2812" s="10"/>
      <c r="E2812" s="10"/>
      <c r="F2812" s="10"/>
      <c r="G2812" s="10"/>
      <c r="H2812" s="10"/>
      <c r="I2812" s="10"/>
      <c r="J2812" s="10"/>
      <c r="K2812" s="11"/>
      <c r="L2812" s="11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  <c r="AE2812" s="12"/>
      <c r="AF2812" s="12"/>
      <c r="AG2812" s="12"/>
      <c r="AH2812" s="12"/>
      <c r="AI2812" s="12"/>
      <c r="AJ2812" s="12"/>
      <c r="AK2812" s="12"/>
      <c r="AL2812" s="12"/>
      <c r="AM2812" s="12"/>
      <c r="AN2812" s="12"/>
      <c r="AO2812" s="12"/>
      <c r="AP2812" s="12"/>
      <c r="AQ2812" s="12"/>
      <c r="AR2812" s="12"/>
      <c r="AS2812" s="12"/>
      <c r="AT2812" s="12"/>
      <c r="AU2812" s="12"/>
      <c r="AV2812" s="12"/>
      <c r="AW2812" s="12"/>
      <c r="AX2812" s="12"/>
      <c r="AY2812" s="12"/>
      <c r="AZ2812" s="12"/>
      <c r="BA2812" s="12"/>
      <c r="BB2812" s="12"/>
      <c r="BC2812" s="12"/>
      <c r="BD2812" s="12"/>
      <c r="BE2812" s="12"/>
      <c r="BF2812" s="12"/>
      <c r="BG2812" s="12"/>
      <c r="BH2812" s="12"/>
      <c r="BI2812" s="12"/>
      <c r="BJ2812" s="13"/>
      <c r="BK2812" s="13"/>
      <c r="BL2812" s="13"/>
      <c r="BM2812" s="13"/>
      <c r="BN2812" s="13"/>
    </row>
    <row r="2813" spans="1:66" x14ac:dyDescent="0.25">
      <c r="A2813" s="10"/>
      <c r="B2813" s="10"/>
      <c r="C2813" s="10"/>
      <c r="D2813" s="10"/>
      <c r="E2813" s="10"/>
      <c r="F2813" s="10"/>
      <c r="G2813" s="10"/>
      <c r="H2813" s="10"/>
      <c r="I2813" s="10"/>
      <c r="J2813" s="10"/>
      <c r="K2813" s="11"/>
      <c r="L2813" s="11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2"/>
      <c r="AS2813" s="12"/>
      <c r="AT2813" s="12"/>
      <c r="AU2813" s="12"/>
      <c r="AV2813" s="12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12"/>
      <c r="BG2813" s="12"/>
      <c r="BH2813" s="12"/>
      <c r="BI2813" s="12"/>
      <c r="BJ2813" s="13"/>
      <c r="BK2813" s="13"/>
      <c r="BL2813" s="13"/>
      <c r="BM2813" s="13"/>
      <c r="BN2813" s="13"/>
    </row>
    <row r="2814" spans="1:66" x14ac:dyDescent="0.25">
      <c r="A2814" s="10"/>
      <c r="B2814" s="10"/>
      <c r="C2814" s="10"/>
      <c r="D2814" s="10"/>
      <c r="E2814" s="10"/>
      <c r="F2814" s="10"/>
      <c r="G2814" s="10"/>
      <c r="H2814" s="10"/>
      <c r="I2814" s="10"/>
      <c r="J2814" s="10"/>
      <c r="K2814" s="11"/>
      <c r="L2814" s="11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  <c r="AE2814" s="12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12"/>
      <c r="AP2814" s="12"/>
      <c r="AQ2814" s="12"/>
      <c r="AR2814" s="12"/>
      <c r="AS2814" s="12"/>
      <c r="AT2814" s="12"/>
      <c r="AU2814" s="12"/>
      <c r="AV2814" s="12"/>
      <c r="AW2814" s="12"/>
      <c r="AX2814" s="12"/>
      <c r="AY2814" s="12"/>
      <c r="AZ2814" s="12"/>
      <c r="BA2814" s="12"/>
      <c r="BB2814" s="12"/>
      <c r="BC2814" s="12"/>
      <c r="BD2814" s="12"/>
      <c r="BE2814" s="12"/>
      <c r="BF2814" s="12"/>
      <c r="BG2814" s="12"/>
      <c r="BH2814" s="12"/>
      <c r="BI2814" s="12"/>
      <c r="BJ2814" s="13"/>
      <c r="BK2814" s="13"/>
      <c r="BL2814" s="13"/>
      <c r="BM2814" s="13"/>
      <c r="BN2814" s="13"/>
    </row>
    <row r="2815" spans="1:66" x14ac:dyDescent="0.25">
      <c r="A2815" s="10"/>
      <c r="B2815" s="10"/>
      <c r="C2815" s="10"/>
      <c r="D2815" s="10"/>
      <c r="E2815" s="10"/>
      <c r="F2815" s="10"/>
      <c r="G2815" s="10"/>
      <c r="H2815" s="10"/>
      <c r="I2815" s="10"/>
      <c r="J2815" s="10"/>
      <c r="K2815" s="11"/>
      <c r="L2815" s="11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2"/>
      <c r="AS2815" s="12"/>
      <c r="AT2815" s="12"/>
      <c r="AU2815" s="12"/>
      <c r="AV2815" s="12"/>
      <c r="AW2815" s="12"/>
      <c r="AX2815" s="12"/>
      <c r="AY2815" s="12"/>
      <c r="AZ2815" s="12"/>
      <c r="BA2815" s="12"/>
      <c r="BB2815" s="12"/>
      <c r="BC2815" s="12"/>
      <c r="BD2815" s="12"/>
      <c r="BE2815" s="12"/>
      <c r="BF2815" s="12"/>
      <c r="BG2815" s="12"/>
      <c r="BH2815" s="12"/>
      <c r="BI2815" s="12"/>
      <c r="BJ2815" s="13"/>
      <c r="BK2815" s="13"/>
      <c r="BL2815" s="13"/>
      <c r="BM2815" s="13"/>
      <c r="BN2815" s="13"/>
    </row>
    <row r="2816" spans="1:66" x14ac:dyDescent="0.25">
      <c r="A2816" s="10"/>
      <c r="B2816" s="10"/>
      <c r="C2816" s="10"/>
      <c r="D2816" s="10"/>
      <c r="E2816" s="10"/>
      <c r="F2816" s="10"/>
      <c r="G2816" s="10"/>
      <c r="H2816" s="10"/>
      <c r="I2816" s="10"/>
      <c r="J2816" s="10"/>
      <c r="K2816" s="11"/>
      <c r="L2816" s="11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  <c r="AA2816" s="12"/>
      <c r="AB2816" s="12"/>
      <c r="AC2816" s="12"/>
      <c r="AD2816" s="12"/>
      <c r="AE2816" s="12"/>
      <c r="AF2816" s="12"/>
      <c r="AG2816" s="12"/>
      <c r="AH2816" s="12"/>
      <c r="AI2816" s="12"/>
      <c r="AJ2816" s="12"/>
      <c r="AK2816" s="12"/>
      <c r="AL2816" s="12"/>
      <c r="AM2816" s="12"/>
      <c r="AN2816" s="12"/>
      <c r="AO2816" s="12"/>
      <c r="AP2816" s="12"/>
      <c r="AQ2816" s="12"/>
      <c r="AR2816" s="12"/>
      <c r="AS2816" s="12"/>
      <c r="AT2816" s="12"/>
      <c r="AU2816" s="12"/>
      <c r="AV2816" s="12"/>
      <c r="AW2816" s="12"/>
      <c r="AX2816" s="12"/>
      <c r="AY2816" s="12"/>
      <c r="AZ2816" s="12"/>
      <c r="BA2816" s="12"/>
      <c r="BB2816" s="12"/>
      <c r="BC2816" s="12"/>
      <c r="BD2816" s="12"/>
      <c r="BE2816" s="12"/>
      <c r="BF2816" s="12"/>
      <c r="BG2816" s="12"/>
      <c r="BH2816" s="12"/>
      <c r="BI2816" s="12"/>
      <c r="BJ2816" s="13"/>
      <c r="BK2816" s="13"/>
      <c r="BL2816" s="13"/>
      <c r="BM2816" s="13"/>
      <c r="BN2816" s="13"/>
    </row>
    <row r="2817" spans="1:66" x14ac:dyDescent="0.25">
      <c r="A2817" s="10"/>
      <c r="B2817" s="10"/>
      <c r="C2817" s="10"/>
      <c r="D2817" s="10"/>
      <c r="E2817" s="10"/>
      <c r="F2817" s="10"/>
      <c r="G2817" s="10"/>
      <c r="H2817" s="10"/>
      <c r="I2817" s="10"/>
      <c r="J2817" s="10"/>
      <c r="K2817" s="11"/>
      <c r="L2817" s="11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2"/>
      <c r="AS2817" s="12"/>
      <c r="AT2817" s="12"/>
      <c r="AU2817" s="12"/>
      <c r="AV2817" s="12"/>
      <c r="AW2817" s="12"/>
      <c r="AX2817" s="12"/>
      <c r="AY2817" s="12"/>
      <c r="AZ2817" s="12"/>
      <c r="BA2817" s="12"/>
      <c r="BB2817" s="12"/>
      <c r="BC2817" s="12"/>
      <c r="BD2817" s="12"/>
      <c r="BE2817" s="12"/>
      <c r="BF2817" s="12"/>
      <c r="BG2817" s="12"/>
      <c r="BH2817" s="12"/>
      <c r="BI2817" s="12"/>
      <c r="BJ2817" s="13"/>
      <c r="BK2817" s="13"/>
      <c r="BL2817" s="13"/>
      <c r="BM2817" s="13"/>
      <c r="BN2817" s="13"/>
    </row>
    <row r="2818" spans="1:66" x14ac:dyDescent="0.25">
      <c r="A2818" s="10"/>
      <c r="B2818" s="10"/>
      <c r="C2818" s="10"/>
      <c r="D2818" s="10"/>
      <c r="E2818" s="10"/>
      <c r="F2818" s="10"/>
      <c r="G2818" s="10"/>
      <c r="H2818" s="10"/>
      <c r="I2818" s="10"/>
      <c r="J2818" s="10"/>
      <c r="K2818" s="11"/>
      <c r="L2818" s="11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12"/>
      <c r="AE2818" s="12"/>
      <c r="AF2818" s="12"/>
      <c r="AG2818" s="12"/>
      <c r="AH2818" s="12"/>
      <c r="AI2818" s="12"/>
      <c r="AJ2818" s="12"/>
      <c r="AK2818" s="12"/>
      <c r="AL2818" s="12"/>
      <c r="AM2818" s="12"/>
      <c r="AN2818" s="12"/>
      <c r="AO2818" s="12"/>
      <c r="AP2818" s="12"/>
      <c r="AQ2818" s="12"/>
      <c r="AR2818" s="12"/>
      <c r="AS2818" s="12"/>
      <c r="AT2818" s="12"/>
      <c r="AU2818" s="12"/>
      <c r="AV2818" s="12"/>
      <c r="AW2818" s="12"/>
      <c r="AX2818" s="12"/>
      <c r="AY2818" s="12"/>
      <c r="AZ2818" s="12"/>
      <c r="BA2818" s="12"/>
      <c r="BB2818" s="12"/>
      <c r="BC2818" s="12"/>
      <c r="BD2818" s="12"/>
      <c r="BE2818" s="12"/>
      <c r="BF2818" s="12"/>
      <c r="BG2818" s="12"/>
      <c r="BH2818" s="12"/>
      <c r="BI2818" s="12"/>
      <c r="BJ2818" s="13"/>
      <c r="BK2818" s="13"/>
      <c r="BL2818" s="13"/>
      <c r="BM2818" s="13"/>
      <c r="BN2818" s="13"/>
    </row>
    <row r="2819" spans="1:66" x14ac:dyDescent="0.25">
      <c r="A2819" s="10"/>
      <c r="B2819" s="10"/>
      <c r="C2819" s="10"/>
      <c r="D2819" s="10"/>
      <c r="E2819" s="10"/>
      <c r="F2819" s="10"/>
      <c r="G2819" s="10"/>
      <c r="H2819" s="10"/>
      <c r="I2819" s="10"/>
      <c r="J2819" s="10"/>
      <c r="K2819" s="11"/>
      <c r="L2819" s="11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2"/>
      <c r="AS2819" s="12"/>
      <c r="AT2819" s="12"/>
      <c r="AU2819" s="12"/>
      <c r="AV2819" s="12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12"/>
      <c r="BG2819" s="12"/>
      <c r="BH2819" s="12"/>
      <c r="BI2819" s="12"/>
      <c r="BJ2819" s="13"/>
      <c r="BK2819" s="13"/>
      <c r="BL2819" s="13"/>
      <c r="BM2819" s="13"/>
      <c r="BN2819" s="13"/>
    </row>
    <row r="2820" spans="1:66" x14ac:dyDescent="0.25">
      <c r="A2820" s="10"/>
      <c r="B2820" s="10"/>
      <c r="C2820" s="10"/>
      <c r="D2820" s="10"/>
      <c r="E2820" s="10"/>
      <c r="F2820" s="10"/>
      <c r="G2820" s="10"/>
      <c r="H2820" s="10"/>
      <c r="I2820" s="10"/>
      <c r="J2820" s="10"/>
      <c r="K2820" s="11"/>
      <c r="L2820" s="11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12"/>
      <c r="AP2820" s="12"/>
      <c r="AQ2820" s="12"/>
      <c r="AR2820" s="12"/>
      <c r="AS2820" s="12"/>
      <c r="AT2820" s="12"/>
      <c r="AU2820" s="12"/>
      <c r="AV2820" s="12"/>
      <c r="AW2820" s="12"/>
      <c r="AX2820" s="12"/>
      <c r="AY2820" s="12"/>
      <c r="AZ2820" s="12"/>
      <c r="BA2820" s="12"/>
      <c r="BB2820" s="12"/>
      <c r="BC2820" s="12"/>
      <c r="BD2820" s="12"/>
      <c r="BE2820" s="12"/>
      <c r="BF2820" s="12"/>
      <c r="BG2820" s="12"/>
      <c r="BH2820" s="12"/>
      <c r="BI2820" s="12"/>
      <c r="BJ2820" s="13"/>
      <c r="BK2820" s="13"/>
      <c r="BL2820" s="13"/>
      <c r="BM2820" s="13"/>
      <c r="BN2820" s="13"/>
    </row>
    <row r="2821" spans="1:66" x14ac:dyDescent="0.25">
      <c r="A2821" s="10"/>
      <c r="B2821" s="10"/>
      <c r="C2821" s="10"/>
      <c r="D2821" s="10"/>
      <c r="E2821" s="10"/>
      <c r="F2821" s="10"/>
      <c r="G2821" s="10"/>
      <c r="H2821" s="10"/>
      <c r="I2821" s="10"/>
      <c r="J2821" s="10"/>
      <c r="K2821" s="11"/>
      <c r="L2821" s="11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2"/>
      <c r="AS2821" s="12"/>
      <c r="AT2821" s="12"/>
      <c r="AU2821" s="12"/>
      <c r="AV2821" s="12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12"/>
      <c r="BG2821" s="12"/>
      <c r="BH2821" s="12"/>
      <c r="BI2821" s="12"/>
      <c r="BJ2821" s="13"/>
      <c r="BK2821" s="13"/>
      <c r="BL2821" s="13"/>
      <c r="BM2821" s="13"/>
      <c r="BN2821" s="13"/>
    </row>
    <row r="2822" spans="1:66" x14ac:dyDescent="0.25">
      <c r="A2822" s="10"/>
      <c r="B2822" s="10"/>
      <c r="C2822" s="10"/>
      <c r="D2822" s="10"/>
      <c r="E2822" s="10"/>
      <c r="F2822" s="10"/>
      <c r="G2822" s="10"/>
      <c r="H2822" s="10"/>
      <c r="I2822" s="10"/>
      <c r="J2822" s="10"/>
      <c r="K2822" s="11"/>
      <c r="L2822" s="11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2"/>
      <c r="AF2822" s="12"/>
      <c r="AG2822" s="12"/>
      <c r="AH2822" s="12"/>
      <c r="AI2822" s="12"/>
      <c r="AJ2822" s="12"/>
      <c r="AK2822" s="12"/>
      <c r="AL2822" s="12"/>
      <c r="AM2822" s="12"/>
      <c r="AN2822" s="12"/>
      <c r="AO2822" s="12"/>
      <c r="AP2822" s="12"/>
      <c r="AQ2822" s="12"/>
      <c r="AR2822" s="12"/>
      <c r="AS2822" s="12"/>
      <c r="AT2822" s="12"/>
      <c r="AU2822" s="12"/>
      <c r="AV2822" s="12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12"/>
      <c r="BG2822" s="12"/>
      <c r="BH2822" s="12"/>
      <c r="BI2822" s="12"/>
      <c r="BJ2822" s="13"/>
      <c r="BK2822" s="13"/>
      <c r="BL2822" s="13"/>
      <c r="BM2822" s="13"/>
      <c r="BN2822" s="13"/>
    </row>
    <row r="2823" spans="1:66" x14ac:dyDescent="0.25">
      <c r="A2823" s="10"/>
      <c r="B2823" s="10"/>
      <c r="C2823" s="10"/>
      <c r="D2823" s="10"/>
      <c r="E2823" s="10"/>
      <c r="F2823" s="10"/>
      <c r="G2823" s="10"/>
      <c r="H2823" s="10"/>
      <c r="I2823" s="10"/>
      <c r="J2823" s="10"/>
      <c r="K2823" s="11"/>
      <c r="L2823" s="11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2"/>
      <c r="AS2823" s="12"/>
      <c r="AT2823" s="12"/>
      <c r="AU2823" s="12"/>
      <c r="AV2823" s="12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12"/>
      <c r="BG2823" s="12"/>
      <c r="BH2823" s="12"/>
      <c r="BI2823" s="12"/>
      <c r="BJ2823" s="13"/>
      <c r="BK2823" s="13"/>
      <c r="BL2823" s="13"/>
      <c r="BM2823" s="13"/>
      <c r="BN2823" s="13"/>
    </row>
    <row r="2824" spans="1:66" x14ac:dyDescent="0.25">
      <c r="A2824" s="10"/>
      <c r="B2824" s="10"/>
      <c r="C2824" s="10"/>
      <c r="D2824" s="10"/>
      <c r="E2824" s="10"/>
      <c r="F2824" s="10"/>
      <c r="G2824" s="10"/>
      <c r="H2824" s="10"/>
      <c r="I2824" s="10"/>
      <c r="J2824" s="10"/>
      <c r="K2824" s="11"/>
      <c r="L2824" s="11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  <c r="AE2824" s="12"/>
      <c r="AF2824" s="12"/>
      <c r="AG2824" s="12"/>
      <c r="AH2824" s="12"/>
      <c r="AI2824" s="12"/>
      <c r="AJ2824" s="12"/>
      <c r="AK2824" s="12"/>
      <c r="AL2824" s="12"/>
      <c r="AM2824" s="12"/>
      <c r="AN2824" s="12"/>
      <c r="AO2824" s="12"/>
      <c r="AP2824" s="12"/>
      <c r="AQ2824" s="12"/>
      <c r="AR2824" s="12"/>
      <c r="AS2824" s="12"/>
      <c r="AT2824" s="12"/>
      <c r="AU2824" s="12"/>
      <c r="AV2824" s="12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12"/>
      <c r="BG2824" s="12"/>
      <c r="BH2824" s="12"/>
      <c r="BI2824" s="12"/>
      <c r="BJ2824" s="13"/>
      <c r="BK2824" s="13"/>
      <c r="BL2824" s="13"/>
      <c r="BM2824" s="13"/>
      <c r="BN2824" s="13"/>
    </row>
    <row r="2825" spans="1:66" x14ac:dyDescent="0.25">
      <c r="A2825" s="10"/>
      <c r="B2825" s="10"/>
      <c r="C2825" s="10"/>
      <c r="D2825" s="10"/>
      <c r="E2825" s="10"/>
      <c r="F2825" s="10"/>
      <c r="G2825" s="10"/>
      <c r="H2825" s="10"/>
      <c r="I2825" s="10"/>
      <c r="J2825" s="10"/>
      <c r="K2825" s="11"/>
      <c r="L2825" s="11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2"/>
      <c r="AS2825" s="12"/>
      <c r="AT2825" s="12"/>
      <c r="AU2825" s="12"/>
      <c r="AV2825" s="12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12"/>
      <c r="BG2825" s="12"/>
      <c r="BH2825" s="12"/>
      <c r="BI2825" s="12"/>
      <c r="BJ2825" s="13"/>
      <c r="BK2825" s="13"/>
      <c r="BL2825" s="13"/>
      <c r="BM2825" s="13"/>
      <c r="BN2825" s="13"/>
    </row>
    <row r="2826" spans="1:66" x14ac:dyDescent="0.25">
      <c r="A2826" s="10"/>
      <c r="B2826" s="10"/>
      <c r="C2826" s="10"/>
      <c r="D2826" s="10"/>
      <c r="E2826" s="10"/>
      <c r="F2826" s="10"/>
      <c r="G2826" s="10"/>
      <c r="H2826" s="10"/>
      <c r="I2826" s="10"/>
      <c r="J2826" s="10"/>
      <c r="K2826" s="11"/>
      <c r="L2826" s="11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2"/>
      <c r="AF2826" s="12"/>
      <c r="AG2826" s="12"/>
      <c r="AH2826" s="12"/>
      <c r="AI2826" s="12"/>
      <c r="AJ2826" s="12"/>
      <c r="AK2826" s="12"/>
      <c r="AL2826" s="12"/>
      <c r="AM2826" s="12"/>
      <c r="AN2826" s="12"/>
      <c r="AO2826" s="12"/>
      <c r="AP2826" s="12"/>
      <c r="AQ2826" s="12"/>
      <c r="AR2826" s="12"/>
      <c r="AS2826" s="12"/>
      <c r="AT2826" s="12"/>
      <c r="AU2826" s="12"/>
      <c r="AV2826" s="12"/>
      <c r="AW2826" s="12"/>
      <c r="AX2826" s="12"/>
      <c r="AY2826" s="12"/>
      <c r="AZ2826" s="12"/>
      <c r="BA2826" s="12"/>
      <c r="BB2826" s="12"/>
      <c r="BC2826" s="12"/>
      <c r="BD2826" s="12"/>
      <c r="BE2826" s="12"/>
      <c r="BF2826" s="12"/>
      <c r="BG2826" s="12"/>
      <c r="BH2826" s="12"/>
      <c r="BI2826" s="12"/>
      <c r="BJ2826" s="13"/>
      <c r="BK2826" s="13"/>
      <c r="BL2826" s="13"/>
      <c r="BM2826" s="13"/>
      <c r="BN2826" s="13"/>
    </row>
    <row r="2827" spans="1:66" x14ac:dyDescent="0.25">
      <c r="A2827" s="10"/>
      <c r="B2827" s="10"/>
      <c r="C2827" s="10"/>
      <c r="D2827" s="10"/>
      <c r="E2827" s="10"/>
      <c r="F2827" s="10"/>
      <c r="G2827" s="10"/>
      <c r="H2827" s="10"/>
      <c r="I2827" s="10"/>
      <c r="J2827" s="10"/>
      <c r="K2827" s="11"/>
      <c r="L2827" s="11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2"/>
      <c r="AS2827" s="12"/>
      <c r="AT2827" s="12"/>
      <c r="AU2827" s="12"/>
      <c r="AV2827" s="12"/>
      <c r="AW2827" s="12"/>
      <c r="AX2827" s="12"/>
      <c r="AY2827" s="12"/>
      <c r="AZ2827" s="12"/>
      <c r="BA2827" s="12"/>
      <c r="BB2827" s="12"/>
      <c r="BC2827" s="12"/>
      <c r="BD2827" s="12"/>
      <c r="BE2827" s="12"/>
      <c r="BF2827" s="12"/>
      <c r="BG2827" s="12"/>
      <c r="BH2827" s="12"/>
      <c r="BI2827" s="12"/>
      <c r="BJ2827" s="13"/>
      <c r="BK2827" s="13"/>
      <c r="BL2827" s="13"/>
      <c r="BM2827" s="13"/>
      <c r="BN2827" s="13"/>
    </row>
    <row r="2828" spans="1:66" x14ac:dyDescent="0.25">
      <c r="A2828" s="10"/>
      <c r="B2828" s="10"/>
      <c r="C2828" s="10"/>
      <c r="D2828" s="10"/>
      <c r="E2828" s="10"/>
      <c r="F2828" s="10"/>
      <c r="G2828" s="10"/>
      <c r="H2828" s="10"/>
      <c r="I2828" s="10"/>
      <c r="J2828" s="10"/>
      <c r="K2828" s="11"/>
      <c r="L2828" s="11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  <c r="AQ2828" s="12"/>
      <c r="AR2828" s="12"/>
      <c r="AS2828" s="12"/>
      <c r="AT2828" s="12"/>
      <c r="AU2828" s="12"/>
      <c r="AV2828" s="12"/>
      <c r="AW2828" s="12"/>
      <c r="AX2828" s="12"/>
      <c r="AY2828" s="12"/>
      <c r="AZ2828" s="12"/>
      <c r="BA2828" s="12"/>
      <c r="BB2828" s="12"/>
      <c r="BC2828" s="12"/>
      <c r="BD2828" s="12"/>
      <c r="BE2828" s="12"/>
      <c r="BF2828" s="12"/>
      <c r="BG2828" s="12"/>
      <c r="BH2828" s="12"/>
      <c r="BI2828" s="12"/>
      <c r="BJ2828" s="13"/>
      <c r="BK2828" s="13"/>
      <c r="BL2828" s="13"/>
      <c r="BM2828" s="13"/>
      <c r="BN2828" s="13"/>
    </row>
    <row r="2829" spans="1:66" x14ac:dyDescent="0.25">
      <c r="A2829" s="10"/>
      <c r="B2829" s="10"/>
      <c r="C2829" s="10"/>
      <c r="D2829" s="10"/>
      <c r="E2829" s="10"/>
      <c r="F2829" s="10"/>
      <c r="G2829" s="10"/>
      <c r="H2829" s="10"/>
      <c r="I2829" s="10"/>
      <c r="J2829" s="10"/>
      <c r="K2829" s="11"/>
      <c r="L2829" s="11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2"/>
      <c r="AS2829" s="12"/>
      <c r="AT2829" s="12"/>
      <c r="AU2829" s="12"/>
      <c r="AV2829" s="12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12"/>
      <c r="BG2829" s="12"/>
      <c r="BH2829" s="12"/>
      <c r="BI2829" s="12"/>
      <c r="BJ2829" s="13"/>
      <c r="BK2829" s="13"/>
      <c r="BL2829" s="13"/>
      <c r="BM2829" s="13"/>
      <c r="BN2829" s="13"/>
    </row>
    <row r="2830" spans="1:66" x14ac:dyDescent="0.25">
      <c r="A2830" s="10"/>
      <c r="B2830" s="10"/>
      <c r="C2830" s="10"/>
      <c r="D2830" s="10"/>
      <c r="E2830" s="10"/>
      <c r="F2830" s="10"/>
      <c r="G2830" s="10"/>
      <c r="H2830" s="10"/>
      <c r="I2830" s="10"/>
      <c r="J2830" s="10"/>
      <c r="K2830" s="11"/>
      <c r="L2830" s="11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12"/>
      <c r="AF2830" s="12"/>
      <c r="AG2830" s="12"/>
      <c r="AH2830" s="12"/>
      <c r="AI2830" s="12"/>
      <c r="AJ2830" s="12"/>
      <c r="AK2830" s="12"/>
      <c r="AL2830" s="12"/>
      <c r="AM2830" s="12"/>
      <c r="AN2830" s="12"/>
      <c r="AO2830" s="12"/>
      <c r="AP2830" s="12"/>
      <c r="AQ2830" s="12"/>
      <c r="AR2830" s="12"/>
      <c r="AS2830" s="12"/>
      <c r="AT2830" s="12"/>
      <c r="AU2830" s="12"/>
      <c r="AV2830" s="12"/>
      <c r="AW2830" s="12"/>
      <c r="AX2830" s="12"/>
      <c r="AY2830" s="12"/>
      <c r="AZ2830" s="12"/>
      <c r="BA2830" s="12"/>
      <c r="BB2830" s="12"/>
      <c r="BC2830" s="12"/>
      <c r="BD2830" s="12"/>
      <c r="BE2830" s="12"/>
      <c r="BF2830" s="12"/>
      <c r="BG2830" s="12"/>
      <c r="BH2830" s="12"/>
      <c r="BI2830" s="12"/>
      <c r="BJ2830" s="13"/>
      <c r="BK2830" s="13"/>
      <c r="BL2830" s="13"/>
      <c r="BM2830" s="13"/>
      <c r="BN2830" s="13"/>
    </row>
    <row r="2831" spans="1:66" x14ac:dyDescent="0.25">
      <c r="A2831" s="10"/>
      <c r="B2831" s="10"/>
      <c r="C2831" s="10"/>
      <c r="D2831" s="10"/>
      <c r="E2831" s="10"/>
      <c r="F2831" s="10"/>
      <c r="G2831" s="10"/>
      <c r="H2831" s="10"/>
      <c r="I2831" s="10"/>
      <c r="J2831" s="10"/>
      <c r="K2831" s="11"/>
      <c r="L2831" s="11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2"/>
      <c r="AS2831" s="12"/>
      <c r="AT2831" s="12"/>
      <c r="AU2831" s="12"/>
      <c r="AV2831" s="12"/>
      <c r="AW2831" s="12"/>
      <c r="AX2831" s="12"/>
      <c r="AY2831" s="12"/>
      <c r="AZ2831" s="12"/>
      <c r="BA2831" s="12"/>
      <c r="BB2831" s="12"/>
      <c r="BC2831" s="12"/>
      <c r="BD2831" s="12"/>
      <c r="BE2831" s="12"/>
      <c r="BF2831" s="12"/>
      <c r="BG2831" s="12"/>
      <c r="BH2831" s="12"/>
      <c r="BI2831" s="12"/>
      <c r="BJ2831" s="13"/>
      <c r="BK2831" s="13"/>
      <c r="BL2831" s="13"/>
      <c r="BM2831" s="13"/>
      <c r="BN2831" s="13"/>
    </row>
    <row r="2832" spans="1:66" x14ac:dyDescent="0.25">
      <c r="A2832" s="10"/>
      <c r="B2832" s="10"/>
      <c r="C2832" s="10"/>
      <c r="D2832" s="10"/>
      <c r="E2832" s="10"/>
      <c r="F2832" s="10"/>
      <c r="G2832" s="10"/>
      <c r="H2832" s="10"/>
      <c r="I2832" s="10"/>
      <c r="J2832" s="10"/>
      <c r="K2832" s="11"/>
      <c r="L2832" s="11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/>
      <c r="AQ2832" s="12"/>
      <c r="AR2832" s="12"/>
      <c r="AS2832" s="12"/>
      <c r="AT2832" s="12"/>
      <c r="AU2832" s="12"/>
      <c r="AV2832" s="12"/>
      <c r="AW2832" s="12"/>
      <c r="AX2832" s="12"/>
      <c r="AY2832" s="12"/>
      <c r="AZ2832" s="12"/>
      <c r="BA2832" s="12"/>
      <c r="BB2832" s="12"/>
      <c r="BC2832" s="12"/>
      <c r="BD2832" s="12"/>
      <c r="BE2832" s="12"/>
      <c r="BF2832" s="12"/>
      <c r="BG2832" s="12"/>
      <c r="BH2832" s="12"/>
      <c r="BI2832" s="12"/>
      <c r="BJ2832" s="13"/>
      <c r="BK2832" s="13"/>
      <c r="BL2832" s="13"/>
      <c r="BM2832" s="13"/>
      <c r="BN2832" s="13"/>
    </row>
    <row r="2833" spans="1:66" x14ac:dyDescent="0.25">
      <c r="A2833" s="10"/>
      <c r="B2833" s="10"/>
      <c r="C2833" s="10"/>
      <c r="D2833" s="10"/>
      <c r="E2833" s="10"/>
      <c r="F2833" s="10"/>
      <c r="G2833" s="10"/>
      <c r="H2833" s="10"/>
      <c r="I2833" s="10"/>
      <c r="J2833" s="10"/>
      <c r="K2833" s="11"/>
      <c r="L2833" s="11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2"/>
      <c r="AS2833" s="12"/>
      <c r="AT2833" s="12"/>
      <c r="AU2833" s="12"/>
      <c r="AV2833" s="12"/>
      <c r="AW2833" s="12"/>
      <c r="AX2833" s="12"/>
      <c r="AY2833" s="12"/>
      <c r="AZ2833" s="12"/>
      <c r="BA2833" s="12"/>
      <c r="BB2833" s="12"/>
      <c r="BC2833" s="12"/>
      <c r="BD2833" s="12"/>
      <c r="BE2833" s="12"/>
      <c r="BF2833" s="12"/>
      <c r="BG2833" s="12"/>
      <c r="BH2833" s="12"/>
      <c r="BI2833" s="12"/>
      <c r="BJ2833" s="13"/>
      <c r="BK2833" s="13"/>
      <c r="BL2833" s="13"/>
      <c r="BM2833" s="13"/>
      <c r="BN2833" s="13"/>
    </row>
    <row r="2834" spans="1:66" x14ac:dyDescent="0.25">
      <c r="A2834" s="10"/>
      <c r="B2834" s="10"/>
      <c r="C2834" s="10"/>
      <c r="D2834" s="10"/>
      <c r="E2834" s="10"/>
      <c r="F2834" s="10"/>
      <c r="G2834" s="10"/>
      <c r="H2834" s="10"/>
      <c r="I2834" s="10"/>
      <c r="J2834" s="10"/>
      <c r="K2834" s="11"/>
      <c r="L2834" s="11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2"/>
      <c r="AF2834" s="12"/>
      <c r="AG2834" s="12"/>
      <c r="AH2834" s="12"/>
      <c r="AI2834" s="12"/>
      <c r="AJ2834" s="12"/>
      <c r="AK2834" s="12"/>
      <c r="AL2834" s="12"/>
      <c r="AM2834" s="12"/>
      <c r="AN2834" s="12"/>
      <c r="AO2834" s="12"/>
      <c r="AP2834" s="12"/>
      <c r="AQ2834" s="12"/>
      <c r="AR2834" s="12"/>
      <c r="AS2834" s="12"/>
      <c r="AT2834" s="12"/>
      <c r="AU2834" s="12"/>
      <c r="AV2834" s="12"/>
      <c r="AW2834" s="12"/>
      <c r="AX2834" s="12"/>
      <c r="AY2834" s="12"/>
      <c r="AZ2834" s="12"/>
      <c r="BA2834" s="12"/>
      <c r="BB2834" s="12"/>
      <c r="BC2834" s="12"/>
      <c r="BD2834" s="12"/>
      <c r="BE2834" s="12"/>
      <c r="BF2834" s="12"/>
      <c r="BG2834" s="12"/>
      <c r="BH2834" s="12"/>
      <c r="BI2834" s="12"/>
      <c r="BJ2834" s="13"/>
      <c r="BK2834" s="13"/>
      <c r="BL2834" s="13"/>
      <c r="BM2834" s="13"/>
      <c r="BN2834" s="13"/>
    </row>
    <row r="2835" spans="1:66" x14ac:dyDescent="0.25">
      <c r="A2835" s="10"/>
      <c r="B2835" s="10"/>
      <c r="C2835" s="10"/>
      <c r="D2835" s="10"/>
      <c r="E2835" s="10"/>
      <c r="F2835" s="10"/>
      <c r="G2835" s="10"/>
      <c r="H2835" s="10"/>
      <c r="I2835" s="10"/>
      <c r="J2835" s="10"/>
      <c r="K2835" s="11"/>
      <c r="L2835" s="11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2"/>
      <c r="AS2835" s="12"/>
      <c r="AT2835" s="12"/>
      <c r="AU2835" s="12"/>
      <c r="AV2835" s="12"/>
      <c r="AW2835" s="12"/>
      <c r="AX2835" s="12"/>
      <c r="AY2835" s="12"/>
      <c r="AZ2835" s="12"/>
      <c r="BA2835" s="12"/>
      <c r="BB2835" s="12"/>
      <c r="BC2835" s="12"/>
      <c r="BD2835" s="12"/>
      <c r="BE2835" s="12"/>
      <c r="BF2835" s="12"/>
      <c r="BG2835" s="12"/>
      <c r="BH2835" s="12"/>
      <c r="BI2835" s="12"/>
      <c r="BJ2835" s="13"/>
      <c r="BK2835" s="13"/>
      <c r="BL2835" s="13"/>
      <c r="BM2835" s="13"/>
      <c r="BN2835" s="13"/>
    </row>
    <row r="2836" spans="1:66" x14ac:dyDescent="0.25">
      <c r="A2836" s="10"/>
      <c r="B2836" s="10"/>
      <c r="C2836" s="10"/>
      <c r="D2836" s="10"/>
      <c r="E2836" s="10"/>
      <c r="F2836" s="10"/>
      <c r="G2836" s="10"/>
      <c r="H2836" s="10"/>
      <c r="I2836" s="10"/>
      <c r="J2836" s="10"/>
      <c r="K2836" s="11"/>
      <c r="L2836" s="11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/>
      <c r="AQ2836" s="12"/>
      <c r="AR2836" s="12"/>
      <c r="AS2836" s="12"/>
      <c r="AT2836" s="12"/>
      <c r="AU2836" s="12"/>
      <c r="AV2836" s="12"/>
      <c r="AW2836" s="12"/>
      <c r="AX2836" s="12"/>
      <c r="AY2836" s="12"/>
      <c r="AZ2836" s="12"/>
      <c r="BA2836" s="12"/>
      <c r="BB2836" s="12"/>
      <c r="BC2836" s="12"/>
      <c r="BD2836" s="12"/>
      <c r="BE2836" s="12"/>
      <c r="BF2836" s="12"/>
      <c r="BG2836" s="12"/>
      <c r="BH2836" s="12"/>
      <c r="BI2836" s="12"/>
      <c r="BJ2836" s="13"/>
      <c r="BK2836" s="13"/>
      <c r="BL2836" s="13"/>
      <c r="BM2836" s="13"/>
      <c r="BN2836" s="13"/>
    </row>
    <row r="2837" spans="1:66" x14ac:dyDescent="0.25">
      <c r="A2837" s="10"/>
      <c r="B2837" s="10"/>
      <c r="C2837" s="10"/>
      <c r="D2837" s="10"/>
      <c r="E2837" s="10"/>
      <c r="F2837" s="10"/>
      <c r="G2837" s="10"/>
      <c r="H2837" s="10"/>
      <c r="I2837" s="10"/>
      <c r="J2837" s="10"/>
      <c r="K2837" s="11"/>
      <c r="L2837" s="11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2"/>
      <c r="AS2837" s="12"/>
      <c r="AT2837" s="12"/>
      <c r="AU2837" s="12"/>
      <c r="AV2837" s="12"/>
      <c r="AW2837" s="12"/>
      <c r="AX2837" s="12"/>
      <c r="AY2837" s="12"/>
      <c r="AZ2837" s="12"/>
      <c r="BA2837" s="12"/>
      <c r="BB2837" s="12"/>
      <c r="BC2837" s="12"/>
      <c r="BD2837" s="12"/>
      <c r="BE2837" s="12"/>
      <c r="BF2837" s="12"/>
      <c r="BG2837" s="12"/>
      <c r="BH2837" s="12"/>
      <c r="BI2837" s="12"/>
      <c r="BJ2837" s="13"/>
      <c r="BK2837" s="13"/>
      <c r="BL2837" s="13"/>
      <c r="BM2837" s="13"/>
      <c r="BN2837" s="13"/>
    </row>
    <row r="2838" spans="1:66" x14ac:dyDescent="0.25">
      <c r="A2838" s="10"/>
      <c r="B2838" s="10"/>
      <c r="C2838" s="10"/>
      <c r="D2838" s="10"/>
      <c r="E2838" s="10"/>
      <c r="F2838" s="10"/>
      <c r="G2838" s="10"/>
      <c r="H2838" s="10"/>
      <c r="I2838" s="10"/>
      <c r="J2838" s="10"/>
      <c r="K2838" s="11"/>
      <c r="L2838" s="11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12"/>
      <c r="AF2838" s="12"/>
      <c r="AG2838" s="12"/>
      <c r="AH2838" s="12"/>
      <c r="AI2838" s="12"/>
      <c r="AJ2838" s="12"/>
      <c r="AK2838" s="12"/>
      <c r="AL2838" s="12"/>
      <c r="AM2838" s="12"/>
      <c r="AN2838" s="12"/>
      <c r="AO2838" s="12"/>
      <c r="AP2838" s="12"/>
      <c r="AQ2838" s="12"/>
      <c r="AR2838" s="12"/>
      <c r="AS2838" s="12"/>
      <c r="AT2838" s="12"/>
      <c r="AU2838" s="12"/>
      <c r="AV2838" s="12"/>
      <c r="AW2838" s="12"/>
      <c r="AX2838" s="12"/>
      <c r="AY2838" s="12"/>
      <c r="AZ2838" s="12"/>
      <c r="BA2838" s="12"/>
      <c r="BB2838" s="12"/>
      <c r="BC2838" s="12"/>
      <c r="BD2838" s="12"/>
      <c r="BE2838" s="12"/>
      <c r="BF2838" s="12"/>
      <c r="BG2838" s="12"/>
      <c r="BH2838" s="12"/>
      <c r="BI2838" s="12"/>
      <c r="BJ2838" s="13"/>
      <c r="BK2838" s="13"/>
      <c r="BL2838" s="13"/>
      <c r="BM2838" s="13"/>
      <c r="BN2838" s="13"/>
    </row>
    <row r="2839" spans="1:66" x14ac:dyDescent="0.25">
      <c r="A2839" s="10"/>
      <c r="B2839" s="10"/>
      <c r="C2839" s="10"/>
      <c r="D2839" s="10"/>
      <c r="E2839" s="10"/>
      <c r="F2839" s="10"/>
      <c r="G2839" s="10"/>
      <c r="H2839" s="10"/>
      <c r="I2839" s="10"/>
      <c r="J2839" s="10"/>
      <c r="K2839" s="11"/>
      <c r="L2839" s="11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2"/>
      <c r="AS2839" s="12"/>
      <c r="AT2839" s="12"/>
      <c r="AU2839" s="12"/>
      <c r="AV2839" s="12"/>
      <c r="AW2839" s="12"/>
      <c r="AX2839" s="12"/>
      <c r="AY2839" s="12"/>
      <c r="AZ2839" s="12"/>
      <c r="BA2839" s="12"/>
      <c r="BB2839" s="12"/>
      <c r="BC2839" s="12"/>
      <c r="BD2839" s="12"/>
      <c r="BE2839" s="12"/>
      <c r="BF2839" s="12"/>
      <c r="BG2839" s="12"/>
      <c r="BH2839" s="12"/>
      <c r="BI2839" s="12"/>
      <c r="BJ2839" s="13"/>
      <c r="BK2839" s="13"/>
      <c r="BL2839" s="13"/>
      <c r="BM2839" s="13"/>
      <c r="BN2839" s="13"/>
    </row>
    <row r="2840" spans="1:66" x14ac:dyDescent="0.25">
      <c r="A2840" s="10"/>
      <c r="B2840" s="10"/>
      <c r="C2840" s="10"/>
      <c r="D2840" s="10"/>
      <c r="E2840" s="10"/>
      <c r="F2840" s="10"/>
      <c r="G2840" s="10"/>
      <c r="H2840" s="10"/>
      <c r="I2840" s="10"/>
      <c r="J2840" s="10"/>
      <c r="K2840" s="11"/>
      <c r="L2840" s="11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  <c r="AE2840" s="12"/>
      <c r="AF2840" s="12"/>
      <c r="AG2840" s="12"/>
      <c r="AH2840" s="12"/>
      <c r="AI2840" s="12"/>
      <c r="AJ2840" s="12"/>
      <c r="AK2840" s="12"/>
      <c r="AL2840" s="12"/>
      <c r="AM2840" s="12"/>
      <c r="AN2840" s="12"/>
      <c r="AO2840" s="12"/>
      <c r="AP2840" s="12"/>
      <c r="AQ2840" s="12"/>
      <c r="AR2840" s="12"/>
      <c r="AS2840" s="12"/>
      <c r="AT2840" s="12"/>
      <c r="AU2840" s="12"/>
      <c r="AV2840" s="12"/>
      <c r="AW2840" s="12"/>
      <c r="AX2840" s="12"/>
      <c r="AY2840" s="12"/>
      <c r="AZ2840" s="12"/>
      <c r="BA2840" s="12"/>
      <c r="BB2840" s="12"/>
      <c r="BC2840" s="12"/>
      <c r="BD2840" s="12"/>
      <c r="BE2840" s="12"/>
      <c r="BF2840" s="12"/>
      <c r="BG2840" s="12"/>
      <c r="BH2840" s="12"/>
      <c r="BI2840" s="12"/>
      <c r="BJ2840" s="13"/>
      <c r="BK2840" s="13"/>
      <c r="BL2840" s="13"/>
      <c r="BM2840" s="13"/>
      <c r="BN2840" s="13"/>
    </row>
    <row r="2841" spans="1:66" x14ac:dyDescent="0.25">
      <c r="A2841" s="10"/>
      <c r="B2841" s="10"/>
      <c r="C2841" s="10"/>
      <c r="D2841" s="10"/>
      <c r="E2841" s="10"/>
      <c r="F2841" s="10"/>
      <c r="G2841" s="10"/>
      <c r="H2841" s="10"/>
      <c r="I2841" s="10"/>
      <c r="J2841" s="10"/>
      <c r="K2841" s="11"/>
      <c r="L2841" s="11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2"/>
      <c r="AS2841" s="12"/>
      <c r="AT2841" s="12"/>
      <c r="AU2841" s="12"/>
      <c r="AV2841" s="12"/>
      <c r="AW2841" s="12"/>
      <c r="AX2841" s="12"/>
      <c r="AY2841" s="12"/>
      <c r="AZ2841" s="12"/>
      <c r="BA2841" s="12"/>
      <c r="BB2841" s="12"/>
      <c r="BC2841" s="12"/>
      <c r="BD2841" s="12"/>
      <c r="BE2841" s="12"/>
      <c r="BF2841" s="12"/>
      <c r="BG2841" s="12"/>
      <c r="BH2841" s="12"/>
      <c r="BI2841" s="12"/>
      <c r="BJ2841" s="13"/>
      <c r="BK2841" s="13"/>
      <c r="BL2841" s="13"/>
      <c r="BM2841" s="13"/>
      <c r="BN2841" s="13"/>
    </row>
    <row r="2842" spans="1:66" x14ac:dyDescent="0.25">
      <c r="A2842" s="10"/>
      <c r="B2842" s="10"/>
      <c r="C2842" s="10"/>
      <c r="D2842" s="10"/>
      <c r="E2842" s="10"/>
      <c r="F2842" s="10"/>
      <c r="G2842" s="10"/>
      <c r="H2842" s="10"/>
      <c r="I2842" s="10"/>
      <c r="J2842" s="10"/>
      <c r="K2842" s="11"/>
      <c r="L2842" s="11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  <c r="AE2842" s="12"/>
      <c r="AF2842" s="12"/>
      <c r="AG2842" s="12"/>
      <c r="AH2842" s="12"/>
      <c r="AI2842" s="12"/>
      <c r="AJ2842" s="12"/>
      <c r="AK2842" s="12"/>
      <c r="AL2842" s="12"/>
      <c r="AM2842" s="12"/>
      <c r="AN2842" s="12"/>
      <c r="AO2842" s="12"/>
      <c r="AP2842" s="12"/>
      <c r="AQ2842" s="12"/>
      <c r="AR2842" s="12"/>
      <c r="AS2842" s="12"/>
      <c r="AT2842" s="12"/>
      <c r="AU2842" s="12"/>
      <c r="AV2842" s="12"/>
      <c r="AW2842" s="12"/>
      <c r="AX2842" s="12"/>
      <c r="AY2842" s="12"/>
      <c r="AZ2842" s="12"/>
      <c r="BA2842" s="12"/>
      <c r="BB2842" s="12"/>
      <c r="BC2842" s="12"/>
      <c r="BD2842" s="12"/>
      <c r="BE2842" s="12"/>
      <c r="BF2842" s="12"/>
      <c r="BG2842" s="12"/>
      <c r="BH2842" s="12"/>
      <c r="BI2842" s="12"/>
      <c r="BJ2842" s="13"/>
      <c r="BK2842" s="13"/>
      <c r="BL2842" s="13"/>
      <c r="BM2842" s="13"/>
      <c r="BN2842" s="13"/>
    </row>
    <row r="2843" spans="1:66" x14ac:dyDescent="0.25">
      <c r="A2843" s="10"/>
      <c r="B2843" s="10"/>
      <c r="C2843" s="10"/>
      <c r="D2843" s="10"/>
      <c r="E2843" s="10"/>
      <c r="F2843" s="10"/>
      <c r="G2843" s="10"/>
      <c r="H2843" s="10"/>
      <c r="I2843" s="10"/>
      <c r="J2843" s="10"/>
      <c r="K2843" s="11"/>
      <c r="L2843" s="11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2"/>
      <c r="AS2843" s="12"/>
      <c r="AT2843" s="12"/>
      <c r="AU2843" s="12"/>
      <c r="AV2843" s="12"/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12"/>
      <c r="BG2843" s="12"/>
      <c r="BH2843" s="12"/>
      <c r="BI2843" s="12"/>
      <c r="BJ2843" s="13"/>
      <c r="BK2843" s="13"/>
      <c r="BL2843" s="13"/>
      <c r="BM2843" s="13"/>
      <c r="BN2843" s="13"/>
    </row>
    <row r="2844" spans="1:66" x14ac:dyDescent="0.25">
      <c r="A2844" s="10"/>
      <c r="B2844" s="10"/>
      <c r="C2844" s="10"/>
      <c r="D2844" s="10"/>
      <c r="E2844" s="10"/>
      <c r="F2844" s="10"/>
      <c r="G2844" s="10"/>
      <c r="H2844" s="10"/>
      <c r="I2844" s="10"/>
      <c r="J2844" s="10"/>
      <c r="K2844" s="11"/>
      <c r="L2844" s="11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12"/>
      <c r="AF2844" s="12"/>
      <c r="AG2844" s="12"/>
      <c r="AH2844" s="12"/>
      <c r="AI2844" s="12"/>
      <c r="AJ2844" s="12"/>
      <c r="AK2844" s="12"/>
      <c r="AL2844" s="12"/>
      <c r="AM2844" s="12"/>
      <c r="AN2844" s="12"/>
      <c r="AO2844" s="12"/>
      <c r="AP2844" s="12"/>
      <c r="AQ2844" s="12"/>
      <c r="AR2844" s="12"/>
      <c r="AS2844" s="12"/>
      <c r="AT2844" s="12"/>
      <c r="AU2844" s="12"/>
      <c r="AV2844" s="12"/>
      <c r="AW2844" s="12"/>
      <c r="AX2844" s="12"/>
      <c r="AY2844" s="12"/>
      <c r="AZ2844" s="12"/>
      <c r="BA2844" s="12"/>
      <c r="BB2844" s="12"/>
      <c r="BC2844" s="12"/>
      <c r="BD2844" s="12"/>
      <c r="BE2844" s="12"/>
      <c r="BF2844" s="12"/>
      <c r="BG2844" s="12"/>
      <c r="BH2844" s="12"/>
      <c r="BI2844" s="12"/>
      <c r="BJ2844" s="13"/>
      <c r="BK2844" s="13"/>
      <c r="BL2844" s="13"/>
      <c r="BM2844" s="13"/>
      <c r="BN2844" s="13"/>
    </row>
    <row r="2845" spans="1:66" x14ac:dyDescent="0.25">
      <c r="A2845" s="10"/>
      <c r="B2845" s="10"/>
      <c r="C2845" s="10"/>
      <c r="D2845" s="10"/>
      <c r="E2845" s="10"/>
      <c r="F2845" s="10"/>
      <c r="G2845" s="10"/>
      <c r="H2845" s="10"/>
      <c r="I2845" s="10"/>
      <c r="J2845" s="10"/>
      <c r="K2845" s="11"/>
      <c r="L2845" s="11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2"/>
      <c r="AS2845" s="12"/>
      <c r="AT2845" s="12"/>
      <c r="AU2845" s="12"/>
      <c r="AV2845" s="12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12"/>
      <c r="BG2845" s="12"/>
      <c r="BH2845" s="12"/>
      <c r="BI2845" s="12"/>
      <c r="BJ2845" s="13"/>
      <c r="BK2845" s="13"/>
      <c r="BL2845" s="13"/>
      <c r="BM2845" s="13"/>
      <c r="BN2845" s="13"/>
    </row>
    <row r="2846" spans="1:66" x14ac:dyDescent="0.25">
      <c r="A2846" s="10"/>
      <c r="B2846" s="10"/>
      <c r="C2846" s="10"/>
      <c r="D2846" s="10"/>
      <c r="E2846" s="10"/>
      <c r="F2846" s="10"/>
      <c r="G2846" s="10"/>
      <c r="H2846" s="10"/>
      <c r="I2846" s="10"/>
      <c r="J2846" s="10"/>
      <c r="K2846" s="11"/>
      <c r="L2846" s="11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  <c r="AM2846" s="12"/>
      <c r="AN2846" s="12"/>
      <c r="AO2846" s="12"/>
      <c r="AP2846" s="12"/>
      <c r="AQ2846" s="12"/>
      <c r="AR2846" s="12"/>
      <c r="AS2846" s="12"/>
      <c r="AT2846" s="12"/>
      <c r="AU2846" s="12"/>
      <c r="AV2846" s="12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12"/>
      <c r="BG2846" s="12"/>
      <c r="BH2846" s="12"/>
      <c r="BI2846" s="12"/>
      <c r="BJ2846" s="13"/>
      <c r="BK2846" s="13"/>
      <c r="BL2846" s="13"/>
      <c r="BM2846" s="13"/>
      <c r="BN2846" s="13"/>
    </row>
    <row r="2847" spans="1:66" x14ac:dyDescent="0.25">
      <c r="A2847" s="10"/>
      <c r="B2847" s="10"/>
      <c r="C2847" s="10"/>
      <c r="D2847" s="10"/>
      <c r="E2847" s="10"/>
      <c r="F2847" s="10"/>
      <c r="G2847" s="10"/>
      <c r="H2847" s="10"/>
      <c r="I2847" s="10"/>
      <c r="J2847" s="10"/>
      <c r="K2847" s="11"/>
      <c r="L2847" s="11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2"/>
      <c r="AS2847" s="12"/>
      <c r="AT2847" s="12"/>
      <c r="AU2847" s="12"/>
      <c r="AV2847" s="12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12"/>
      <c r="BG2847" s="12"/>
      <c r="BH2847" s="12"/>
      <c r="BI2847" s="12"/>
      <c r="BJ2847" s="13"/>
      <c r="BK2847" s="13"/>
      <c r="BL2847" s="13"/>
      <c r="BM2847" s="13"/>
      <c r="BN2847" s="13"/>
    </row>
    <row r="2848" spans="1:66" x14ac:dyDescent="0.25">
      <c r="A2848" s="10"/>
      <c r="B2848" s="10"/>
      <c r="C2848" s="10"/>
      <c r="D2848" s="10"/>
      <c r="E2848" s="10"/>
      <c r="F2848" s="10"/>
      <c r="G2848" s="10"/>
      <c r="H2848" s="10"/>
      <c r="I2848" s="10"/>
      <c r="J2848" s="10"/>
      <c r="K2848" s="11"/>
      <c r="L2848" s="11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2"/>
      <c r="AF2848" s="12"/>
      <c r="AG2848" s="12"/>
      <c r="AH2848" s="12"/>
      <c r="AI2848" s="12"/>
      <c r="AJ2848" s="12"/>
      <c r="AK2848" s="12"/>
      <c r="AL2848" s="12"/>
      <c r="AM2848" s="12"/>
      <c r="AN2848" s="12"/>
      <c r="AO2848" s="12"/>
      <c r="AP2848" s="12"/>
      <c r="AQ2848" s="12"/>
      <c r="AR2848" s="12"/>
      <c r="AS2848" s="12"/>
      <c r="AT2848" s="12"/>
      <c r="AU2848" s="12"/>
      <c r="AV2848" s="12"/>
      <c r="AW2848" s="12"/>
      <c r="AX2848" s="12"/>
      <c r="AY2848" s="12"/>
      <c r="AZ2848" s="12"/>
      <c r="BA2848" s="12"/>
      <c r="BB2848" s="12"/>
      <c r="BC2848" s="12"/>
      <c r="BD2848" s="12"/>
      <c r="BE2848" s="12"/>
      <c r="BF2848" s="12"/>
      <c r="BG2848" s="12"/>
      <c r="BH2848" s="12"/>
      <c r="BI2848" s="12"/>
      <c r="BJ2848" s="13"/>
      <c r="BK2848" s="13"/>
      <c r="BL2848" s="13"/>
      <c r="BM2848" s="13"/>
      <c r="BN2848" s="13"/>
    </row>
    <row r="2849" spans="1:66" x14ac:dyDescent="0.25">
      <c r="A2849" s="10"/>
      <c r="B2849" s="10"/>
      <c r="C2849" s="10"/>
      <c r="D2849" s="10"/>
      <c r="E2849" s="10"/>
      <c r="F2849" s="10"/>
      <c r="G2849" s="10"/>
      <c r="H2849" s="10"/>
      <c r="I2849" s="10"/>
      <c r="J2849" s="10"/>
      <c r="K2849" s="11"/>
      <c r="L2849" s="11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2"/>
      <c r="AS2849" s="12"/>
      <c r="AT2849" s="12"/>
      <c r="AU2849" s="12"/>
      <c r="AV2849" s="12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12"/>
      <c r="BG2849" s="12"/>
      <c r="BH2849" s="12"/>
      <c r="BI2849" s="12"/>
      <c r="BJ2849" s="13"/>
      <c r="BK2849" s="13"/>
      <c r="BL2849" s="13"/>
      <c r="BM2849" s="13"/>
      <c r="BN2849" s="13"/>
    </row>
    <row r="2850" spans="1:66" x14ac:dyDescent="0.25">
      <c r="A2850" s="10"/>
      <c r="B2850" s="10"/>
      <c r="C2850" s="10"/>
      <c r="D2850" s="10"/>
      <c r="E2850" s="10"/>
      <c r="F2850" s="10"/>
      <c r="G2850" s="10"/>
      <c r="H2850" s="10"/>
      <c r="I2850" s="10"/>
      <c r="J2850" s="10"/>
      <c r="K2850" s="11"/>
      <c r="L2850" s="11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  <c r="AE2850" s="12"/>
      <c r="AF2850" s="12"/>
      <c r="AG2850" s="12"/>
      <c r="AH2850" s="12"/>
      <c r="AI2850" s="12"/>
      <c r="AJ2850" s="12"/>
      <c r="AK2850" s="12"/>
      <c r="AL2850" s="12"/>
      <c r="AM2850" s="12"/>
      <c r="AN2850" s="12"/>
      <c r="AO2850" s="12"/>
      <c r="AP2850" s="12"/>
      <c r="AQ2850" s="12"/>
      <c r="AR2850" s="12"/>
      <c r="AS2850" s="12"/>
      <c r="AT2850" s="12"/>
      <c r="AU2850" s="12"/>
      <c r="AV2850" s="12"/>
      <c r="AW2850" s="12"/>
      <c r="AX2850" s="12"/>
      <c r="AY2850" s="12"/>
      <c r="AZ2850" s="12"/>
      <c r="BA2850" s="12"/>
      <c r="BB2850" s="12"/>
      <c r="BC2850" s="12"/>
      <c r="BD2850" s="12"/>
      <c r="BE2850" s="12"/>
      <c r="BF2850" s="12"/>
      <c r="BG2850" s="12"/>
      <c r="BH2850" s="12"/>
      <c r="BI2850" s="12"/>
      <c r="BJ2850" s="13"/>
      <c r="BK2850" s="13"/>
      <c r="BL2850" s="13"/>
      <c r="BM2850" s="13"/>
      <c r="BN2850" s="13"/>
    </row>
    <row r="2851" spans="1:66" x14ac:dyDescent="0.25">
      <c r="A2851" s="10"/>
      <c r="B2851" s="10"/>
      <c r="C2851" s="10"/>
      <c r="D2851" s="10"/>
      <c r="E2851" s="10"/>
      <c r="F2851" s="10"/>
      <c r="G2851" s="10"/>
      <c r="H2851" s="10"/>
      <c r="I2851" s="10"/>
      <c r="J2851" s="10"/>
      <c r="K2851" s="11"/>
      <c r="L2851" s="11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2"/>
      <c r="AS2851" s="12"/>
      <c r="AT2851" s="12"/>
      <c r="AU2851" s="12"/>
      <c r="AV2851" s="12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12"/>
      <c r="BG2851" s="12"/>
      <c r="BH2851" s="12"/>
      <c r="BI2851" s="12"/>
      <c r="BJ2851" s="13"/>
      <c r="BK2851" s="13"/>
      <c r="BL2851" s="13"/>
      <c r="BM2851" s="13"/>
      <c r="BN2851" s="13"/>
    </row>
    <row r="2852" spans="1:66" x14ac:dyDescent="0.25">
      <c r="A2852" s="10"/>
      <c r="B2852" s="10"/>
      <c r="C2852" s="10"/>
      <c r="D2852" s="10"/>
      <c r="E2852" s="10"/>
      <c r="F2852" s="10"/>
      <c r="G2852" s="10"/>
      <c r="H2852" s="10"/>
      <c r="I2852" s="10"/>
      <c r="J2852" s="10"/>
      <c r="K2852" s="11"/>
      <c r="L2852" s="11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2"/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12"/>
      <c r="AP2852" s="12"/>
      <c r="AQ2852" s="12"/>
      <c r="AR2852" s="12"/>
      <c r="AS2852" s="12"/>
      <c r="AT2852" s="12"/>
      <c r="AU2852" s="12"/>
      <c r="AV2852" s="12"/>
      <c r="AW2852" s="12"/>
      <c r="AX2852" s="12"/>
      <c r="AY2852" s="12"/>
      <c r="AZ2852" s="12"/>
      <c r="BA2852" s="12"/>
      <c r="BB2852" s="12"/>
      <c r="BC2852" s="12"/>
      <c r="BD2852" s="12"/>
      <c r="BE2852" s="12"/>
      <c r="BF2852" s="12"/>
      <c r="BG2852" s="12"/>
      <c r="BH2852" s="12"/>
      <c r="BI2852" s="12"/>
      <c r="BJ2852" s="13"/>
      <c r="BK2852" s="13"/>
      <c r="BL2852" s="13"/>
      <c r="BM2852" s="13"/>
      <c r="BN2852" s="13"/>
    </row>
    <row r="2853" spans="1:66" x14ac:dyDescent="0.25">
      <c r="A2853" s="10"/>
      <c r="B2853" s="10"/>
      <c r="C2853" s="10"/>
      <c r="D2853" s="10"/>
      <c r="E2853" s="10"/>
      <c r="F2853" s="10"/>
      <c r="G2853" s="10"/>
      <c r="H2853" s="10"/>
      <c r="I2853" s="10"/>
      <c r="J2853" s="10"/>
      <c r="K2853" s="11"/>
      <c r="L2853" s="11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2"/>
      <c r="AS2853" s="12"/>
      <c r="AT2853" s="12"/>
      <c r="AU2853" s="12"/>
      <c r="AV2853" s="12"/>
      <c r="AW2853" s="12"/>
      <c r="AX2853" s="12"/>
      <c r="AY2853" s="12"/>
      <c r="AZ2853" s="12"/>
      <c r="BA2853" s="12"/>
      <c r="BB2853" s="12"/>
      <c r="BC2853" s="12"/>
      <c r="BD2853" s="12"/>
      <c r="BE2853" s="12"/>
      <c r="BF2853" s="12"/>
      <c r="BG2853" s="12"/>
      <c r="BH2853" s="12"/>
      <c r="BI2853" s="12"/>
      <c r="BJ2853" s="13"/>
      <c r="BK2853" s="13"/>
      <c r="BL2853" s="13"/>
      <c r="BM2853" s="13"/>
      <c r="BN2853" s="13"/>
    </row>
    <row r="2854" spans="1:66" x14ac:dyDescent="0.25">
      <c r="A2854" s="10"/>
      <c r="B2854" s="10"/>
      <c r="C2854" s="10"/>
      <c r="D2854" s="10"/>
      <c r="E2854" s="10"/>
      <c r="F2854" s="10"/>
      <c r="G2854" s="10"/>
      <c r="H2854" s="10"/>
      <c r="I2854" s="10"/>
      <c r="J2854" s="10"/>
      <c r="K2854" s="11"/>
      <c r="L2854" s="11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2"/>
      <c r="AF2854" s="12"/>
      <c r="AG2854" s="12"/>
      <c r="AH2854" s="12"/>
      <c r="AI2854" s="12"/>
      <c r="AJ2854" s="12"/>
      <c r="AK2854" s="12"/>
      <c r="AL2854" s="12"/>
      <c r="AM2854" s="12"/>
      <c r="AN2854" s="12"/>
      <c r="AO2854" s="12"/>
      <c r="AP2854" s="12"/>
      <c r="AQ2854" s="12"/>
      <c r="AR2854" s="12"/>
      <c r="AS2854" s="12"/>
      <c r="AT2854" s="12"/>
      <c r="AU2854" s="12"/>
      <c r="AV2854" s="12"/>
      <c r="AW2854" s="12"/>
      <c r="AX2854" s="12"/>
      <c r="AY2854" s="12"/>
      <c r="AZ2854" s="12"/>
      <c r="BA2854" s="12"/>
      <c r="BB2854" s="12"/>
      <c r="BC2854" s="12"/>
      <c r="BD2854" s="12"/>
      <c r="BE2854" s="12"/>
      <c r="BF2854" s="12"/>
      <c r="BG2854" s="12"/>
      <c r="BH2854" s="12"/>
      <c r="BI2854" s="12"/>
      <c r="BJ2854" s="13"/>
      <c r="BK2854" s="13"/>
      <c r="BL2854" s="13"/>
      <c r="BM2854" s="13"/>
      <c r="BN2854" s="13"/>
    </row>
    <row r="2855" spans="1:66" x14ac:dyDescent="0.25">
      <c r="A2855" s="10"/>
      <c r="B2855" s="10"/>
      <c r="C2855" s="10"/>
      <c r="D2855" s="10"/>
      <c r="E2855" s="10"/>
      <c r="F2855" s="10"/>
      <c r="G2855" s="10"/>
      <c r="H2855" s="10"/>
      <c r="I2855" s="10"/>
      <c r="J2855" s="10"/>
      <c r="K2855" s="11"/>
      <c r="L2855" s="11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2"/>
      <c r="AS2855" s="12"/>
      <c r="AT2855" s="12"/>
      <c r="AU2855" s="12"/>
      <c r="AV2855" s="12"/>
      <c r="AW2855" s="12"/>
      <c r="AX2855" s="12"/>
      <c r="AY2855" s="12"/>
      <c r="AZ2855" s="12"/>
      <c r="BA2855" s="12"/>
      <c r="BB2855" s="12"/>
      <c r="BC2855" s="12"/>
      <c r="BD2855" s="12"/>
      <c r="BE2855" s="12"/>
      <c r="BF2855" s="12"/>
      <c r="BG2855" s="12"/>
      <c r="BH2855" s="12"/>
      <c r="BI2855" s="12"/>
      <c r="BJ2855" s="13"/>
      <c r="BK2855" s="13"/>
      <c r="BL2855" s="13"/>
      <c r="BM2855" s="13"/>
      <c r="BN2855" s="13"/>
    </row>
    <row r="2856" spans="1:66" x14ac:dyDescent="0.25">
      <c r="A2856" s="10"/>
      <c r="B2856" s="10"/>
      <c r="C2856" s="10"/>
      <c r="D2856" s="10"/>
      <c r="E2856" s="10"/>
      <c r="F2856" s="10"/>
      <c r="G2856" s="10"/>
      <c r="H2856" s="10"/>
      <c r="I2856" s="10"/>
      <c r="J2856" s="10"/>
      <c r="K2856" s="11"/>
      <c r="L2856" s="11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12"/>
      <c r="AF2856" s="12"/>
      <c r="AG2856" s="12"/>
      <c r="AH2856" s="12"/>
      <c r="AI2856" s="12"/>
      <c r="AJ2856" s="12"/>
      <c r="AK2856" s="12"/>
      <c r="AL2856" s="12"/>
      <c r="AM2856" s="12"/>
      <c r="AN2856" s="12"/>
      <c r="AO2856" s="12"/>
      <c r="AP2856" s="12"/>
      <c r="AQ2856" s="12"/>
      <c r="AR2856" s="12"/>
      <c r="AS2856" s="12"/>
      <c r="AT2856" s="12"/>
      <c r="AU2856" s="12"/>
      <c r="AV2856" s="12"/>
      <c r="AW2856" s="12"/>
      <c r="AX2856" s="12"/>
      <c r="AY2856" s="12"/>
      <c r="AZ2856" s="12"/>
      <c r="BA2856" s="12"/>
      <c r="BB2856" s="12"/>
      <c r="BC2856" s="12"/>
      <c r="BD2856" s="12"/>
      <c r="BE2856" s="12"/>
      <c r="BF2856" s="12"/>
      <c r="BG2856" s="12"/>
      <c r="BH2856" s="12"/>
      <c r="BI2856" s="12"/>
      <c r="BJ2856" s="13"/>
      <c r="BK2856" s="13"/>
      <c r="BL2856" s="13"/>
      <c r="BM2856" s="13"/>
      <c r="BN2856" s="13"/>
    </row>
    <row r="2857" spans="1:66" x14ac:dyDescent="0.25">
      <c r="A2857" s="10"/>
      <c r="B2857" s="10"/>
      <c r="C2857" s="10"/>
      <c r="D2857" s="10"/>
      <c r="E2857" s="10"/>
      <c r="F2857" s="10"/>
      <c r="G2857" s="10"/>
      <c r="H2857" s="10"/>
      <c r="I2857" s="10"/>
      <c r="J2857" s="10"/>
      <c r="K2857" s="11"/>
      <c r="L2857" s="11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2"/>
      <c r="AS2857" s="12"/>
      <c r="AT2857" s="12"/>
      <c r="AU2857" s="12"/>
      <c r="AV2857" s="12"/>
      <c r="AW2857" s="12"/>
      <c r="AX2857" s="12"/>
      <c r="AY2857" s="12"/>
      <c r="AZ2857" s="12"/>
      <c r="BA2857" s="12"/>
      <c r="BB2857" s="12"/>
      <c r="BC2857" s="12"/>
      <c r="BD2857" s="12"/>
      <c r="BE2857" s="12"/>
      <c r="BF2857" s="12"/>
      <c r="BG2857" s="12"/>
      <c r="BH2857" s="12"/>
      <c r="BI2857" s="12"/>
      <c r="BJ2857" s="13"/>
      <c r="BK2857" s="13"/>
      <c r="BL2857" s="13"/>
      <c r="BM2857" s="13"/>
      <c r="BN2857" s="13"/>
    </row>
    <row r="2858" spans="1:66" x14ac:dyDescent="0.25">
      <c r="A2858" s="10"/>
      <c r="B2858" s="10"/>
      <c r="C2858" s="10"/>
      <c r="D2858" s="10"/>
      <c r="E2858" s="10"/>
      <c r="F2858" s="10"/>
      <c r="G2858" s="10"/>
      <c r="H2858" s="10"/>
      <c r="I2858" s="10"/>
      <c r="J2858" s="10"/>
      <c r="K2858" s="11"/>
      <c r="L2858" s="11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12"/>
      <c r="AF2858" s="12"/>
      <c r="AG2858" s="12"/>
      <c r="AH2858" s="12"/>
      <c r="AI2858" s="12"/>
      <c r="AJ2858" s="12"/>
      <c r="AK2858" s="12"/>
      <c r="AL2858" s="12"/>
      <c r="AM2858" s="12"/>
      <c r="AN2858" s="12"/>
      <c r="AO2858" s="12"/>
      <c r="AP2858" s="12"/>
      <c r="AQ2858" s="12"/>
      <c r="AR2858" s="12"/>
      <c r="AS2858" s="12"/>
      <c r="AT2858" s="12"/>
      <c r="AU2858" s="12"/>
      <c r="AV2858" s="12"/>
      <c r="AW2858" s="12"/>
      <c r="AX2858" s="12"/>
      <c r="AY2858" s="12"/>
      <c r="AZ2858" s="12"/>
      <c r="BA2858" s="12"/>
      <c r="BB2858" s="12"/>
      <c r="BC2858" s="12"/>
      <c r="BD2858" s="12"/>
      <c r="BE2858" s="12"/>
      <c r="BF2858" s="12"/>
      <c r="BG2858" s="12"/>
      <c r="BH2858" s="12"/>
      <c r="BI2858" s="12"/>
      <c r="BJ2858" s="13"/>
      <c r="BK2858" s="13"/>
      <c r="BL2858" s="13"/>
      <c r="BM2858" s="13"/>
      <c r="BN2858" s="13"/>
    </row>
    <row r="2859" spans="1:66" x14ac:dyDescent="0.25">
      <c r="A2859" s="10"/>
      <c r="B2859" s="10"/>
      <c r="C2859" s="10"/>
      <c r="D2859" s="10"/>
      <c r="E2859" s="10"/>
      <c r="F2859" s="10"/>
      <c r="G2859" s="10"/>
      <c r="H2859" s="10"/>
      <c r="I2859" s="10"/>
      <c r="J2859" s="10"/>
      <c r="K2859" s="11"/>
      <c r="L2859" s="11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2"/>
      <c r="AS2859" s="12"/>
      <c r="AT2859" s="12"/>
      <c r="AU2859" s="12"/>
      <c r="AV2859" s="12"/>
      <c r="AW2859" s="12"/>
      <c r="AX2859" s="12"/>
      <c r="AY2859" s="12"/>
      <c r="AZ2859" s="12"/>
      <c r="BA2859" s="12"/>
      <c r="BB2859" s="12"/>
      <c r="BC2859" s="12"/>
      <c r="BD2859" s="12"/>
      <c r="BE2859" s="12"/>
      <c r="BF2859" s="12"/>
      <c r="BG2859" s="12"/>
      <c r="BH2859" s="12"/>
      <c r="BI2859" s="12"/>
      <c r="BJ2859" s="13"/>
      <c r="BK2859" s="13"/>
      <c r="BL2859" s="13"/>
      <c r="BM2859" s="13"/>
      <c r="BN2859" s="13"/>
    </row>
    <row r="2860" spans="1:66" x14ac:dyDescent="0.25">
      <c r="A2860" s="10"/>
      <c r="B2860" s="10"/>
      <c r="C2860" s="10"/>
      <c r="D2860" s="10"/>
      <c r="E2860" s="10"/>
      <c r="F2860" s="10"/>
      <c r="G2860" s="10"/>
      <c r="H2860" s="10"/>
      <c r="I2860" s="10"/>
      <c r="J2860" s="10"/>
      <c r="K2860" s="11"/>
      <c r="L2860" s="11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  <c r="AE2860" s="12"/>
      <c r="AF2860" s="12"/>
      <c r="AG2860" s="12"/>
      <c r="AH2860" s="12"/>
      <c r="AI2860" s="12"/>
      <c r="AJ2860" s="12"/>
      <c r="AK2860" s="12"/>
      <c r="AL2860" s="12"/>
      <c r="AM2860" s="12"/>
      <c r="AN2860" s="12"/>
      <c r="AO2860" s="12"/>
      <c r="AP2860" s="12"/>
      <c r="AQ2860" s="12"/>
      <c r="AR2860" s="12"/>
      <c r="AS2860" s="12"/>
      <c r="AT2860" s="12"/>
      <c r="AU2860" s="12"/>
      <c r="AV2860" s="12"/>
      <c r="AW2860" s="12"/>
      <c r="AX2860" s="12"/>
      <c r="AY2860" s="12"/>
      <c r="AZ2860" s="12"/>
      <c r="BA2860" s="12"/>
      <c r="BB2860" s="12"/>
      <c r="BC2860" s="12"/>
      <c r="BD2860" s="12"/>
      <c r="BE2860" s="12"/>
      <c r="BF2860" s="12"/>
      <c r="BG2860" s="12"/>
      <c r="BH2860" s="12"/>
      <c r="BI2860" s="12"/>
      <c r="BJ2860" s="13"/>
      <c r="BK2860" s="13"/>
      <c r="BL2860" s="13"/>
      <c r="BM2860" s="13"/>
      <c r="BN2860" s="13"/>
    </row>
    <row r="2861" spans="1:66" x14ac:dyDescent="0.25">
      <c r="A2861" s="10"/>
      <c r="B2861" s="10"/>
      <c r="C2861" s="10"/>
      <c r="D2861" s="10"/>
      <c r="E2861" s="10"/>
      <c r="F2861" s="10"/>
      <c r="G2861" s="10"/>
      <c r="H2861" s="10"/>
      <c r="I2861" s="10"/>
      <c r="J2861" s="10"/>
      <c r="K2861" s="11"/>
      <c r="L2861" s="11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2"/>
      <c r="AS2861" s="12"/>
      <c r="AT2861" s="12"/>
      <c r="AU2861" s="12"/>
      <c r="AV2861" s="12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12"/>
      <c r="BG2861" s="12"/>
      <c r="BH2861" s="12"/>
      <c r="BI2861" s="12"/>
      <c r="BJ2861" s="13"/>
      <c r="BK2861" s="13"/>
      <c r="BL2861" s="13"/>
      <c r="BM2861" s="13"/>
      <c r="BN2861" s="13"/>
    </row>
    <row r="2862" spans="1:66" x14ac:dyDescent="0.25">
      <c r="A2862" s="10"/>
      <c r="B2862" s="10"/>
      <c r="C2862" s="10"/>
      <c r="D2862" s="10"/>
      <c r="E2862" s="10"/>
      <c r="F2862" s="10"/>
      <c r="G2862" s="10"/>
      <c r="H2862" s="10"/>
      <c r="I2862" s="10"/>
      <c r="J2862" s="10"/>
      <c r="K2862" s="11"/>
      <c r="L2862" s="11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  <c r="AM2862" s="12"/>
      <c r="AN2862" s="12"/>
      <c r="AO2862" s="12"/>
      <c r="AP2862" s="12"/>
      <c r="AQ2862" s="12"/>
      <c r="AR2862" s="12"/>
      <c r="AS2862" s="12"/>
      <c r="AT2862" s="12"/>
      <c r="AU2862" s="12"/>
      <c r="AV2862" s="12"/>
      <c r="AW2862" s="12"/>
      <c r="AX2862" s="12"/>
      <c r="AY2862" s="12"/>
      <c r="AZ2862" s="12"/>
      <c r="BA2862" s="12"/>
      <c r="BB2862" s="12"/>
      <c r="BC2862" s="12"/>
      <c r="BD2862" s="12"/>
      <c r="BE2862" s="12"/>
      <c r="BF2862" s="12"/>
      <c r="BG2862" s="12"/>
      <c r="BH2862" s="12"/>
      <c r="BI2862" s="12"/>
      <c r="BJ2862" s="13"/>
      <c r="BK2862" s="13"/>
      <c r="BL2862" s="13"/>
      <c r="BM2862" s="13"/>
      <c r="BN2862" s="13"/>
    </row>
    <row r="2863" spans="1:66" x14ac:dyDescent="0.25">
      <c r="A2863" s="10"/>
      <c r="B2863" s="10"/>
      <c r="C2863" s="10"/>
      <c r="D2863" s="10"/>
      <c r="E2863" s="10"/>
      <c r="F2863" s="10"/>
      <c r="G2863" s="10"/>
      <c r="H2863" s="10"/>
      <c r="I2863" s="10"/>
      <c r="J2863" s="10"/>
      <c r="K2863" s="11"/>
      <c r="L2863" s="11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2"/>
      <c r="AS2863" s="12"/>
      <c r="AT2863" s="12"/>
      <c r="AU2863" s="12"/>
      <c r="AV2863" s="12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12"/>
      <c r="BG2863" s="12"/>
      <c r="BH2863" s="12"/>
      <c r="BI2863" s="12"/>
      <c r="BJ2863" s="13"/>
      <c r="BK2863" s="13"/>
      <c r="BL2863" s="13"/>
      <c r="BM2863" s="13"/>
      <c r="BN2863" s="13"/>
    </row>
    <row r="2864" spans="1:66" x14ac:dyDescent="0.25">
      <c r="A2864" s="10"/>
      <c r="B2864" s="10"/>
      <c r="C2864" s="10"/>
      <c r="D2864" s="10"/>
      <c r="E2864" s="10"/>
      <c r="F2864" s="10"/>
      <c r="G2864" s="10"/>
      <c r="H2864" s="10"/>
      <c r="I2864" s="10"/>
      <c r="J2864" s="10"/>
      <c r="K2864" s="11"/>
      <c r="L2864" s="11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/>
      <c r="AH2864" s="12"/>
      <c r="AI2864" s="12"/>
      <c r="AJ2864" s="12"/>
      <c r="AK2864" s="12"/>
      <c r="AL2864" s="12"/>
      <c r="AM2864" s="12"/>
      <c r="AN2864" s="12"/>
      <c r="AO2864" s="12"/>
      <c r="AP2864" s="12"/>
      <c r="AQ2864" s="12"/>
      <c r="AR2864" s="12"/>
      <c r="AS2864" s="12"/>
      <c r="AT2864" s="12"/>
      <c r="AU2864" s="12"/>
      <c r="AV2864" s="12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12"/>
      <c r="BG2864" s="12"/>
      <c r="BH2864" s="12"/>
      <c r="BI2864" s="12"/>
      <c r="BJ2864" s="13"/>
      <c r="BK2864" s="13"/>
      <c r="BL2864" s="13"/>
      <c r="BM2864" s="13"/>
      <c r="BN2864" s="13"/>
    </row>
    <row r="2865" spans="1:66" x14ac:dyDescent="0.25">
      <c r="A2865" s="10"/>
      <c r="B2865" s="10"/>
      <c r="C2865" s="10"/>
      <c r="D2865" s="10"/>
      <c r="E2865" s="10"/>
      <c r="F2865" s="10"/>
      <c r="G2865" s="10"/>
      <c r="H2865" s="10"/>
      <c r="I2865" s="10"/>
      <c r="J2865" s="10"/>
      <c r="K2865" s="11"/>
      <c r="L2865" s="11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2"/>
      <c r="AS2865" s="12"/>
      <c r="AT2865" s="12"/>
      <c r="AU2865" s="12"/>
      <c r="AV2865" s="12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12"/>
      <c r="BG2865" s="12"/>
      <c r="BH2865" s="12"/>
      <c r="BI2865" s="12"/>
      <c r="BJ2865" s="13"/>
      <c r="BK2865" s="13"/>
      <c r="BL2865" s="13"/>
      <c r="BM2865" s="13"/>
      <c r="BN2865" s="13"/>
    </row>
    <row r="2866" spans="1:66" x14ac:dyDescent="0.25">
      <c r="A2866" s="10"/>
      <c r="B2866" s="10"/>
      <c r="C2866" s="10"/>
      <c r="D2866" s="10"/>
      <c r="E2866" s="10"/>
      <c r="F2866" s="10"/>
      <c r="G2866" s="10"/>
      <c r="H2866" s="10"/>
      <c r="I2866" s="10"/>
      <c r="J2866" s="10"/>
      <c r="K2866" s="11"/>
      <c r="L2866" s="11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  <c r="AM2866" s="12"/>
      <c r="AN2866" s="12"/>
      <c r="AO2866" s="12"/>
      <c r="AP2866" s="12"/>
      <c r="AQ2866" s="12"/>
      <c r="AR2866" s="12"/>
      <c r="AS2866" s="12"/>
      <c r="AT2866" s="12"/>
      <c r="AU2866" s="12"/>
      <c r="AV2866" s="12"/>
      <c r="AW2866" s="12"/>
      <c r="AX2866" s="12"/>
      <c r="AY2866" s="12"/>
      <c r="AZ2866" s="12"/>
      <c r="BA2866" s="12"/>
      <c r="BB2866" s="12"/>
      <c r="BC2866" s="12"/>
      <c r="BD2866" s="12"/>
      <c r="BE2866" s="12"/>
      <c r="BF2866" s="12"/>
      <c r="BG2866" s="12"/>
      <c r="BH2866" s="12"/>
      <c r="BI2866" s="12"/>
      <c r="BJ2866" s="13"/>
      <c r="BK2866" s="13"/>
      <c r="BL2866" s="13"/>
      <c r="BM2866" s="13"/>
      <c r="BN2866" s="13"/>
    </row>
    <row r="2867" spans="1:66" x14ac:dyDescent="0.25">
      <c r="A2867" s="10"/>
      <c r="B2867" s="10"/>
      <c r="C2867" s="10"/>
      <c r="D2867" s="10"/>
      <c r="E2867" s="10"/>
      <c r="F2867" s="10"/>
      <c r="G2867" s="10"/>
      <c r="H2867" s="10"/>
      <c r="I2867" s="10"/>
      <c r="J2867" s="10"/>
      <c r="K2867" s="11"/>
      <c r="L2867" s="11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2"/>
      <c r="AS2867" s="12"/>
      <c r="AT2867" s="12"/>
      <c r="AU2867" s="12"/>
      <c r="AV2867" s="12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12"/>
      <c r="BG2867" s="12"/>
      <c r="BH2867" s="12"/>
      <c r="BI2867" s="12"/>
      <c r="BJ2867" s="13"/>
      <c r="BK2867" s="13"/>
      <c r="BL2867" s="13"/>
      <c r="BM2867" s="13"/>
      <c r="BN2867" s="13"/>
    </row>
    <row r="2868" spans="1:66" x14ac:dyDescent="0.25">
      <c r="A2868" s="10"/>
      <c r="B2868" s="10"/>
      <c r="C2868" s="10"/>
      <c r="D2868" s="10"/>
      <c r="E2868" s="10"/>
      <c r="F2868" s="10"/>
      <c r="G2868" s="10"/>
      <c r="H2868" s="10"/>
      <c r="I2868" s="10"/>
      <c r="J2868" s="10"/>
      <c r="K2868" s="11"/>
      <c r="L2868" s="11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12"/>
      <c r="AF2868" s="12"/>
      <c r="AG2868" s="12"/>
      <c r="AH2868" s="12"/>
      <c r="AI2868" s="12"/>
      <c r="AJ2868" s="12"/>
      <c r="AK2868" s="12"/>
      <c r="AL2868" s="12"/>
      <c r="AM2868" s="12"/>
      <c r="AN2868" s="12"/>
      <c r="AO2868" s="12"/>
      <c r="AP2868" s="12"/>
      <c r="AQ2868" s="12"/>
      <c r="AR2868" s="12"/>
      <c r="AS2868" s="12"/>
      <c r="AT2868" s="12"/>
      <c r="AU2868" s="12"/>
      <c r="AV2868" s="12"/>
      <c r="AW2868" s="12"/>
      <c r="AX2868" s="12"/>
      <c r="AY2868" s="12"/>
      <c r="AZ2868" s="12"/>
      <c r="BA2868" s="12"/>
      <c r="BB2868" s="12"/>
      <c r="BC2868" s="12"/>
      <c r="BD2868" s="12"/>
      <c r="BE2868" s="12"/>
      <c r="BF2868" s="12"/>
      <c r="BG2868" s="12"/>
      <c r="BH2868" s="12"/>
      <c r="BI2868" s="12"/>
      <c r="BJ2868" s="13"/>
      <c r="BK2868" s="13"/>
      <c r="BL2868" s="13"/>
      <c r="BM2868" s="13"/>
      <c r="BN2868" s="13"/>
    </row>
    <row r="2869" spans="1:66" x14ac:dyDescent="0.25">
      <c r="A2869" s="10"/>
      <c r="B2869" s="10"/>
      <c r="C2869" s="10"/>
      <c r="D2869" s="10"/>
      <c r="E2869" s="10"/>
      <c r="F2869" s="10"/>
      <c r="G2869" s="10"/>
      <c r="H2869" s="10"/>
      <c r="I2869" s="10"/>
      <c r="J2869" s="10"/>
      <c r="K2869" s="11"/>
      <c r="L2869" s="11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2"/>
      <c r="AS2869" s="12"/>
      <c r="AT2869" s="12"/>
      <c r="AU2869" s="12"/>
      <c r="AV2869" s="12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12"/>
      <c r="BG2869" s="12"/>
      <c r="BH2869" s="12"/>
      <c r="BI2869" s="12"/>
      <c r="BJ2869" s="13"/>
      <c r="BK2869" s="13"/>
      <c r="BL2869" s="13"/>
      <c r="BM2869" s="13"/>
      <c r="BN2869" s="13"/>
    </row>
    <row r="2870" spans="1:66" x14ac:dyDescent="0.25">
      <c r="A2870" s="10"/>
      <c r="B2870" s="10"/>
      <c r="C2870" s="10"/>
      <c r="D2870" s="10"/>
      <c r="E2870" s="10"/>
      <c r="F2870" s="10"/>
      <c r="G2870" s="10"/>
      <c r="H2870" s="10"/>
      <c r="I2870" s="10"/>
      <c r="J2870" s="10"/>
      <c r="K2870" s="11"/>
      <c r="L2870" s="11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  <c r="AF2870" s="12"/>
      <c r="AG2870" s="12"/>
      <c r="AH2870" s="12"/>
      <c r="AI2870" s="12"/>
      <c r="AJ2870" s="12"/>
      <c r="AK2870" s="12"/>
      <c r="AL2870" s="12"/>
      <c r="AM2870" s="12"/>
      <c r="AN2870" s="12"/>
      <c r="AO2870" s="12"/>
      <c r="AP2870" s="12"/>
      <c r="AQ2870" s="12"/>
      <c r="AR2870" s="12"/>
      <c r="AS2870" s="12"/>
      <c r="AT2870" s="12"/>
      <c r="AU2870" s="12"/>
      <c r="AV2870" s="12"/>
      <c r="AW2870" s="12"/>
      <c r="AX2870" s="12"/>
      <c r="AY2870" s="12"/>
      <c r="AZ2870" s="12"/>
      <c r="BA2870" s="12"/>
      <c r="BB2870" s="12"/>
      <c r="BC2870" s="12"/>
      <c r="BD2870" s="12"/>
      <c r="BE2870" s="12"/>
      <c r="BF2870" s="12"/>
      <c r="BG2870" s="12"/>
      <c r="BH2870" s="12"/>
      <c r="BI2870" s="12"/>
      <c r="BJ2870" s="13"/>
      <c r="BK2870" s="13"/>
      <c r="BL2870" s="13"/>
      <c r="BM2870" s="13"/>
      <c r="BN2870" s="13"/>
    </row>
    <row r="2871" spans="1:66" x14ac:dyDescent="0.25">
      <c r="A2871" s="10"/>
      <c r="B2871" s="10"/>
      <c r="C2871" s="10"/>
      <c r="D2871" s="10"/>
      <c r="E2871" s="10"/>
      <c r="F2871" s="10"/>
      <c r="G2871" s="10"/>
      <c r="H2871" s="10"/>
      <c r="I2871" s="10"/>
      <c r="J2871" s="10"/>
      <c r="K2871" s="11"/>
      <c r="L2871" s="11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2"/>
      <c r="AT2871" s="12"/>
      <c r="AU2871" s="12"/>
      <c r="AV2871" s="12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12"/>
      <c r="BG2871" s="12"/>
      <c r="BH2871" s="12"/>
      <c r="BI2871" s="12"/>
      <c r="BJ2871" s="13"/>
      <c r="BK2871" s="13"/>
      <c r="BL2871" s="13"/>
      <c r="BM2871" s="13"/>
      <c r="BN2871" s="13"/>
    </row>
    <row r="2872" spans="1:66" x14ac:dyDescent="0.25">
      <c r="A2872" s="10"/>
      <c r="B2872" s="10"/>
      <c r="C2872" s="10"/>
      <c r="D2872" s="10"/>
      <c r="E2872" s="10"/>
      <c r="F2872" s="10"/>
      <c r="G2872" s="10"/>
      <c r="H2872" s="10"/>
      <c r="I2872" s="10"/>
      <c r="J2872" s="10"/>
      <c r="K2872" s="11"/>
      <c r="L2872" s="11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2"/>
      <c r="AF2872" s="12"/>
      <c r="AG2872" s="12"/>
      <c r="AH2872" s="12"/>
      <c r="AI2872" s="12"/>
      <c r="AJ2872" s="12"/>
      <c r="AK2872" s="12"/>
      <c r="AL2872" s="12"/>
      <c r="AM2872" s="12"/>
      <c r="AN2872" s="12"/>
      <c r="AO2872" s="12"/>
      <c r="AP2872" s="12"/>
      <c r="AQ2872" s="12"/>
      <c r="AR2872" s="12"/>
      <c r="AS2872" s="12"/>
      <c r="AT2872" s="12"/>
      <c r="AU2872" s="12"/>
      <c r="AV2872" s="12"/>
      <c r="AW2872" s="12"/>
      <c r="AX2872" s="12"/>
      <c r="AY2872" s="12"/>
      <c r="AZ2872" s="12"/>
      <c r="BA2872" s="12"/>
      <c r="BB2872" s="12"/>
      <c r="BC2872" s="12"/>
      <c r="BD2872" s="12"/>
      <c r="BE2872" s="12"/>
      <c r="BF2872" s="12"/>
      <c r="BG2872" s="12"/>
      <c r="BH2872" s="12"/>
      <c r="BI2872" s="12"/>
      <c r="BJ2872" s="13"/>
      <c r="BK2872" s="13"/>
      <c r="BL2872" s="13"/>
      <c r="BM2872" s="13"/>
      <c r="BN2872" s="13"/>
    </row>
    <row r="2873" spans="1:66" x14ac:dyDescent="0.25">
      <c r="A2873" s="10"/>
      <c r="B2873" s="10"/>
      <c r="C2873" s="10"/>
      <c r="D2873" s="10"/>
      <c r="E2873" s="10"/>
      <c r="F2873" s="10"/>
      <c r="G2873" s="10"/>
      <c r="H2873" s="10"/>
      <c r="I2873" s="10"/>
      <c r="J2873" s="10"/>
      <c r="K2873" s="11"/>
      <c r="L2873" s="11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2"/>
      <c r="AS2873" s="12"/>
      <c r="AT2873" s="12"/>
      <c r="AU2873" s="12"/>
      <c r="AV2873" s="12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12"/>
      <c r="BG2873" s="12"/>
      <c r="BH2873" s="12"/>
      <c r="BI2873" s="12"/>
      <c r="BJ2873" s="13"/>
      <c r="BK2873" s="13"/>
      <c r="BL2873" s="13"/>
      <c r="BM2873" s="13"/>
      <c r="BN2873" s="13"/>
    </row>
    <row r="2874" spans="1:66" x14ac:dyDescent="0.25">
      <c r="A2874" s="10"/>
      <c r="B2874" s="10"/>
      <c r="C2874" s="10"/>
      <c r="D2874" s="10"/>
      <c r="E2874" s="10"/>
      <c r="F2874" s="10"/>
      <c r="G2874" s="10"/>
      <c r="H2874" s="10"/>
      <c r="I2874" s="10"/>
      <c r="J2874" s="10"/>
      <c r="K2874" s="11"/>
      <c r="L2874" s="11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/>
      <c r="AL2874" s="12"/>
      <c r="AM2874" s="12"/>
      <c r="AN2874" s="12"/>
      <c r="AO2874" s="12"/>
      <c r="AP2874" s="12"/>
      <c r="AQ2874" s="12"/>
      <c r="AR2874" s="12"/>
      <c r="AS2874" s="12"/>
      <c r="AT2874" s="12"/>
      <c r="AU2874" s="12"/>
      <c r="AV2874" s="12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12"/>
      <c r="BG2874" s="12"/>
      <c r="BH2874" s="12"/>
      <c r="BI2874" s="12"/>
      <c r="BJ2874" s="13"/>
      <c r="BK2874" s="13"/>
      <c r="BL2874" s="13"/>
      <c r="BM2874" s="13"/>
      <c r="BN2874" s="13"/>
    </row>
    <row r="2875" spans="1:66" x14ac:dyDescent="0.25">
      <c r="A2875" s="10"/>
      <c r="B2875" s="10"/>
      <c r="C2875" s="10"/>
      <c r="D2875" s="10"/>
      <c r="E2875" s="10"/>
      <c r="F2875" s="10"/>
      <c r="G2875" s="10"/>
      <c r="H2875" s="10"/>
      <c r="I2875" s="10"/>
      <c r="J2875" s="10"/>
      <c r="K2875" s="11"/>
      <c r="L2875" s="11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2"/>
      <c r="AS2875" s="12"/>
      <c r="AT2875" s="12"/>
      <c r="AU2875" s="12"/>
      <c r="AV2875" s="12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12"/>
      <c r="BG2875" s="12"/>
      <c r="BH2875" s="12"/>
      <c r="BI2875" s="12"/>
      <c r="BJ2875" s="13"/>
      <c r="BK2875" s="13"/>
      <c r="BL2875" s="13"/>
      <c r="BM2875" s="13"/>
      <c r="BN2875" s="13"/>
    </row>
    <row r="2876" spans="1:66" x14ac:dyDescent="0.25">
      <c r="A2876" s="10"/>
      <c r="B2876" s="10"/>
      <c r="C2876" s="10"/>
      <c r="D2876" s="10"/>
      <c r="E2876" s="10"/>
      <c r="F2876" s="10"/>
      <c r="G2876" s="10"/>
      <c r="H2876" s="10"/>
      <c r="I2876" s="10"/>
      <c r="J2876" s="10"/>
      <c r="K2876" s="11"/>
      <c r="L2876" s="11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  <c r="AE2876" s="12"/>
      <c r="AF2876" s="12"/>
      <c r="AG2876" s="12"/>
      <c r="AH2876" s="12"/>
      <c r="AI2876" s="12"/>
      <c r="AJ2876" s="12"/>
      <c r="AK2876" s="12"/>
      <c r="AL2876" s="12"/>
      <c r="AM2876" s="12"/>
      <c r="AN2876" s="12"/>
      <c r="AO2876" s="12"/>
      <c r="AP2876" s="12"/>
      <c r="AQ2876" s="12"/>
      <c r="AR2876" s="12"/>
      <c r="AS2876" s="12"/>
      <c r="AT2876" s="12"/>
      <c r="AU2876" s="12"/>
      <c r="AV2876" s="12"/>
      <c r="AW2876" s="12"/>
      <c r="AX2876" s="12"/>
      <c r="AY2876" s="12"/>
      <c r="AZ2876" s="12"/>
      <c r="BA2876" s="12"/>
      <c r="BB2876" s="12"/>
      <c r="BC2876" s="12"/>
      <c r="BD2876" s="12"/>
      <c r="BE2876" s="12"/>
      <c r="BF2876" s="12"/>
      <c r="BG2876" s="12"/>
      <c r="BH2876" s="12"/>
      <c r="BI2876" s="12"/>
      <c r="BJ2876" s="13"/>
      <c r="BK2876" s="13"/>
      <c r="BL2876" s="13"/>
      <c r="BM2876" s="13"/>
      <c r="BN2876" s="13"/>
    </row>
    <row r="2877" spans="1:66" x14ac:dyDescent="0.25">
      <c r="A2877" s="10"/>
      <c r="B2877" s="10"/>
      <c r="C2877" s="10"/>
      <c r="D2877" s="10"/>
      <c r="E2877" s="10"/>
      <c r="F2877" s="10"/>
      <c r="G2877" s="10"/>
      <c r="H2877" s="10"/>
      <c r="I2877" s="10"/>
      <c r="J2877" s="10"/>
      <c r="K2877" s="11"/>
      <c r="L2877" s="11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2"/>
      <c r="AS2877" s="12"/>
      <c r="AT2877" s="12"/>
      <c r="AU2877" s="12"/>
      <c r="AV2877" s="12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12"/>
      <c r="BG2877" s="12"/>
      <c r="BH2877" s="12"/>
      <c r="BI2877" s="12"/>
      <c r="BJ2877" s="13"/>
      <c r="BK2877" s="13"/>
      <c r="BL2877" s="13"/>
      <c r="BM2877" s="13"/>
      <c r="BN2877" s="13"/>
    </row>
    <row r="2878" spans="1:66" x14ac:dyDescent="0.25">
      <c r="A2878" s="10"/>
      <c r="B2878" s="10"/>
      <c r="C2878" s="10"/>
      <c r="D2878" s="10"/>
      <c r="E2878" s="10"/>
      <c r="F2878" s="10"/>
      <c r="G2878" s="10"/>
      <c r="H2878" s="10"/>
      <c r="I2878" s="10"/>
      <c r="J2878" s="10"/>
      <c r="K2878" s="11"/>
      <c r="L2878" s="11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  <c r="AQ2878" s="12"/>
      <c r="AR2878" s="12"/>
      <c r="AS2878" s="12"/>
      <c r="AT2878" s="12"/>
      <c r="AU2878" s="12"/>
      <c r="AV2878" s="12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12"/>
      <c r="BG2878" s="12"/>
      <c r="BH2878" s="12"/>
      <c r="BI2878" s="12"/>
      <c r="BJ2878" s="13"/>
      <c r="BK2878" s="13"/>
      <c r="BL2878" s="13"/>
      <c r="BM2878" s="13"/>
      <c r="BN2878" s="13"/>
    </row>
    <row r="2879" spans="1:66" x14ac:dyDescent="0.25">
      <c r="A2879" s="10"/>
      <c r="B2879" s="10"/>
      <c r="C2879" s="10"/>
      <c r="D2879" s="10"/>
      <c r="E2879" s="10"/>
      <c r="F2879" s="10"/>
      <c r="G2879" s="10"/>
      <c r="H2879" s="10"/>
      <c r="I2879" s="10"/>
      <c r="J2879" s="10"/>
      <c r="K2879" s="11"/>
      <c r="L2879" s="11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2"/>
      <c r="AS2879" s="12"/>
      <c r="AT2879" s="12"/>
      <c r="AU2879" s="12"/>
      <c r="AV2879" s="12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12"/>
      <c r="BG2879" s="12"/>
      <c r="BH2879" s="12"/>
      <c r="BI2879" s="12"/>
      <c r="BJ2879" s="13"/>
      <c r="BK2879" s="13"/>
      <c r="BL2879" s="13"/>
      <c r="BM2879" s="13"/>
      <c r="BN2879" s="13"/>
    </row>
    <row r="2880" spans="1:66" x14ac:dyDescent="0.25">
      <c r="A2880" s="10"/>
      <c r="B2880" s="10"/>
      <c r="C2880" s="10"/>
      <c r="D2880" s="10"/>
      <c r="E2880" s="10"/>
      <c r="F2880" s="10"/>
      <c r="G2880" s="10"/>
      <c r="H2880" s="10"/>
      <c r="I2880" s="10"/>
      <c r="J2880" s="10"/>
      <c r="K2880" s="11"/>
      <c r="L2880" s="11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2"/>
      <c r="AF2880" s="12"/>
      <c r="AG2880" s="12"/>
      <c r="AH2880" s="12"/>
      <c r="AI2880" s="12"/>
      <c r="AJ2880" s="12"/>
      <c r="AK2880" s="12"/>
      <c r="AL2880" s="12"/>
      <c r="AM2880" s="12"/>
      <c r="AN2880" s="12"/>
      <c r="AO2880" s="12"/>
      <c r="AP2880" s="12"/>
      <c r="AQ2880" s="12"/>
      <c r="AR2880" s="12"/>
      <c r="AS2880" s="12"/>
      <c r="AT2880" s="12"/>
      <c r="AU2880" s="12"/>
      <c r="AV2880" s="12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12"/>
      <c r="BG2880" s="12"/>
      <c r="BH2880" s="12"/>
      <c r="BI2880" s="12"/>
      <c r="BJ2880" s="13"/>
      <c r="BK2880" s="13"/>
      <c r="BL2880" s="13"/>
      <c r="BM2880" s="13"/>
      <c r="BN2880" s="13"/>
    </row>
    <row r="2881" spans="1:66" x14ac:dyDescent="0.25">
      <c r="A2881" s="10"/>
      <c r="B2881" s="10"/>
      <c r="C2881" s="10"/>
      <c r="D2881" s="10"/>
      <c r="E2881" s="10"/>
      <c r="F2881" s="10"/>
      <c r="G2881" s="10"/>
      <c r="H2881" s="10"/>
      <c r="I2881" s="10"/>
      <c r="J2881" s="10"/>
      <c r="K2881" s="11"/>
      <c r="L2881" s="11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2"/>
      <c r="AS2881" s="12"/>
      <c r="AT2881" s="12"/>
      <c r="AU2881" s="12"/>
      <c r="AV2881" s="12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12"/>
      <c r="BG2881" s="12"/>
      <c r="BH2881" s="12"/>
      <c r="BI2881" s="12"/>
      <c r="BJ2881" s="13"/>
      <c r="BK2881" s="13"/>
      <c r="BL2881" s="13"/>
      <c r="BM2881" s="13"/>
      <c r="BN2881" s="13"/>
    </row>
    <row r="2882" spans="1:66" x14ac:dyDescent="0.25">
      <c r="A2882" s="10"/>
      <c r="B2882" s="10"/>
      <c r="C2882" s="10"/>
      <c r="D2882" s="10"/>
      <c r="E2882" s="10"/>
      <c r="F2882" s="10"/>
      <c r="G2882" s="10"/>
      <c r="H2882" s="10"/>
      <c r="I2882" s="10"/>
      <c r="J2882" s="10"/>
      <c r="K2882" s="11"/>
      <c r="L2882" s="11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  <c r="AE2882" s="12"/>
      <c r="AF2882" s="12"/>
      <c r="AG2882" s="12"/>
      <c r="AH2882" s="12"/>
      <c r="AI2882" s="12"/>
      <c r="AJ2882" s="12"/>
      <c r="AK2882" s="12"/>
      <c r="AL2882" s="12"/>
      <c r="AM2882" s="12"/>
      <c r="AN2882" s="12"/>
      <c r="AO2882" s="12"/>
      <c r="AP2882" s="12"/>
      <c r="AQ2882" s="12"/>
      <c r="AR2882" s="12"/>
      <c r="AS2882" s="12"/>
      <c r="AT2882" s="12"/>
      <c r="AU2882" s="12"/>
      <c r="AV2882" s="12"/>
      <c r="AW2882" s="12"/>
      <c r="AX2882" s="12"/>
      <c r="AY2882" s="12"/>
      <c r="AZ2882" s="12"/>
      <c r="BA2882" s="12"/>
      <c r="BB2882" s="12"/>
      <c r="BC2882" s="12"/>
      <c r="BD2882" s="12"/>
      <c r="BE2882" s="12"/>
      <c r="BF2882" s="12"/>
      <c r="BG2882" s="12"/>
      <c r="BH2882" s="12"/>
      <c r="BI2882" s="12"/>
      <c r="BJ2882" s="13"/>
      <c r="BK2882" s="13"/>
      <c r="BL2882" s="13"/>
      <c r="BM2882" s="13"/>
      <c r="BN2882" s="13"/>
    </row>
    <row r="2883" spans="1:66" x14ac:dyDescent="0.25">
      <c r="A2883" s="10"/>
      <c r="B2883" s="10"/>
      <c r="C2883" s="10"/>
      <c r="D2883" s="10"/>
      <c r="E2883" s="10"/>
      <c r="F2883" s="10"/>
      <c r="G2883" s="10"/>
      <c r="H2883" s="10"/>
      <c r="I2883" s="10"/>
      <c r="J2883" s="10"/>
      <c r="K2883" s="11"/>
      <c r="L2883" s="11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2"/>
      <c r="AS2883" s="12"/>
      <c r="AT2883" s="12"/>
      <c r="AU2883" s="12"/>
      <c r="AV2883" s="12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12"/>
      <c r="BG2883" s="12"/>
      <c r="BH2883" s="12"/>
      <c r="BI2883" s="12"/>
      <c r="BJ2883" s="13"/>
      <c r="BK2883" s="13"/>
      <c r="BL2883" s="13"/>
      <c r="BM2883" s="13"/>
      <c r="BN2883" s="13"/>
    </row>
    <row r="2884" spans="1:66" x14ac:dyDescent="0.25">
      <c r="A2884" s="10"/>
      <c r="B2884" s="10"/>
      <c r="C2884" s="10"/>
      <c r="D2884" s="10"/>
      <c r="E2884" s="10"/>
      <c r="F2884" s="10"/>
      <c r="G2884" s="10"/>
      <c r="H2884" s="10"/>
      <c r="I2884" s="10"/>
      <c r="J2884" s="10"/>
      <c r="K2884" s="11"/>
      <c r="L2884" s="11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  <c r="AE2884" s="12"/>
      <c r="AF2884" s="12"/>
      <c r="AG2884" s="12"/>
      <c r="AH2884" s="12"/>
      <c r="AI2884" s="12"/>
      <c r="AJ2884" s="12"/>
      <c r="AK2884" s="12"/>
      <c r="AL2884" s="12"/>
      <c r="AM2884" s="12"/>
      <c r="AN2884" s="12"/>
      <c r="AO2884" s="12"/>
      <c r="AP2884" s="12"/>
      <c r="AQ2884" s="12"/>
      <c r="AR2884" s="12"/>
      <c r="AS2884" s="12"/>
      <c r="AT2884" s="12"/>
      <c r="AU2884" s="12"/>
      <c r="AV2884" s="12"/>
      <c r="AW2884" s="12"/>
      <c r="AX2884" s="12"/>
      <c r="AY2884" s="12"/>
      <c r="AZ2884" s="12"/>
      <c r="BA2884" s="12"/>
      <c r="BB2884" s="12"/>
      <c r="BC2884" s="12"/>
      <c r="BD2884" s="12"/>
      <c r="BE2884" s="12"/>
      <c r="BF2884" s="12"/>
      <c r="BG2884" s="12"/>
      <c r="BH2884" s="12"/>
      <c r="BI2884" s="12"/>
      <c r="BJ2884" s="13"/>
      <c r="BK2884" s="13"/>
      <c r="BL2884" s="13"/>
      <c r="BM2884" s="13"/>
      <c r="BN2884" s="13"/>
    </row>
    <row r="2885" spans="1:66" x14ac:dyDescent="0.25">
      <c r="A2885" s="10"/>
      <c r="B2885" s="10"/>
      <c r="C2885" s="10"/>
      <c r="D2885" s="10"/>
      <c r="E2885" s="10"/>
      <c r="F2885" s="10"/>
      <c r="G2885" s="10"/>
      <c r="H2885" s="10"/>
      <c r="I2885" s="10"/>
      <c r="J2885" s="10"/>
      <c r="K2885" s="11"/>
      <c r="L2885" s="11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2"/>
      <c r="AS2885" s="12"/>
      <c r="AT2885" s="12"/>
      <c r="AU2885" s="12"/>
      <c r="AV2885" s="12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12"/>
      <c r="BG2885" s="12"/>
      <c r="BH2885" s="12"/>
      <c r="BI2885" s="12"/>
      <c r="BJ2885" s="13"/>
      <c r="BK2885" s="13"/>
      <c r="BL2885" s="13"/>
      <c r="BM2885" s="13"/>
      <c r="BN2885" s="13"/>
    </row>
    <row r="2886" spans="1:66" x14ac:dyDescent="0.25">
      <c r="A2886" s="10"/>
      <c r="B2886" s="10"/>
      <c r="C2886" s="10"/>
      <c r="D2886" s="10"/>
      <c r="E2886" s="10"/>
      <c r="F2886" s="10"/>
      <c r="G2886" s="10"/>
      <c r="H2886" s="10"/>
      <c r="I2886" s="10"/>
      <c r="J2886" s="10"/>
      <c r="K2886" s="11"/>
      <c r="L2886" s="11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  <c r="AE2886" s="12"/>
      <c r="AF2886" s="12"/>
      <c r="AG2886" s="12"/>
      <c r="AH2886" s="12"/>
      <c r="AI2886" s="12"/>
      <c r="AJ2886" s="12"/>
      <c r="AK2886" s="12"/>
      <c r="AL2886" s="12"/>
      <c r="AM2886" s="12"/>
      <c r="AN2886" s="12"/>
      <c r="AO2886" s="12"/>
      <c r="AP2886" s="12"/>
      <c r="AQ2886" s="12"/>
      <c r="AR2886" s="12"/>
      <c r="AS2886" s="12"/>
      <c r="AT2886" s="12"/>
      <c r="AU2886" s="12"/>
      <c r="AV2886" s="12"/>
      <c r="AW2886" s="12"/>
      <c r="AX2886" s="12"/>
      <c r="AY2886" s="12"/>
      <c r="AZ2886" s="12"/>
      <c r="BA2886" s="12"/>
      <c r="BB2886" s="12"/>
      <c r="BC2886" s="12"/>
      <c r="BD2886" s="12"/>
      <c r="BE2886" s="12"/>
      <c r="BF2886" s="12"/>
      <c r="BG2886" s="12"/>
      <c r="BH2886" s="12"/>
      <c r="BI2886" s="12"/>
      <c r="BJ2886" s="13"/>
      <c r="BK2886" s="13"/>
      <c r="BL2886" s="13"/>
      <c r="BM2886" s="13"/>
      <c r="BN2886" s="13"/>
    </row>
    <row r="2887" spans="1:66" x14ac:dyDescent="0.25">
      <c r="A2887" s="10"/>
      <c r="B2887" s="10"/>
      <c r="C2887" s="10"/>
      <c r="D2887" s="10"/>
      <c r="E2887" s="10"/>
      <c r="F2887" s="10"/>
      <c r="G2887" s="10"/>
      <c r="H2887" s="10"/>
      <c r="I2887" s="10"/>
      <c r="J2887" s="10"/>
      <c r="K2887" s="11"/>
      <c r="L2887" s="11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2"/>
      <c r="AS2887" s="12"/>
      <c r="AT2887" s="12"/>
      <c r="AU2887" s="12"/>
      <c r="AV2887" s="12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12"/>
      <c r="BG2887" s="12"/>
      <c r="BH2887" s="12"/>
      <c r="BI2887" s="12"/>
      <c r="BJ2887" s="13"/>
      <c r="BK2887" s="13"/>
      <c r="BL2887" s="13"/>
      <c r="BM2887" s="13"/>
      <c r="BN2887" s="13"/>
    </row>
    <row r="2888" spans="1:66" x14ac:dyDescent="0.25">
      <c r="A2888" s="10"/>
      <c r="B2888" s="10"/>
      <c r="C2888" s="10"/>
      <c r="D2888" s="10"/>
      <c r="E2888" s="10"/>
      <c r="F2888" s="10"/>
      <c r="G2888" s="10"/>
      <c r="H2888" s="10"/>
      <c r="I2888" s="10"/>
      <c r="J2888" s="10"/>
      <c r="K2888" s="11"/>
      <c r="L2888" s="11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  <c r="AE2888" s="12"/>
      <c r="AF2888" s="12"/>
      <c r="AG2888" s="12"/>
      <c r="AH2888" s="12"/>
      <c r="AI2888" s="12"/>
      <c r="AJ2888" s="12"/>
      <c r="AK2888" s="12"/>
      <c r="AL2888" s="12"/>
      <c r="AM2888" s="12"/>
      <c r="AN2888" s="12"/>
      <c r="AO2888" s="12"/>
      <c r="AP2888" s="12"/>
      <c r="AQ2888" s="12"/>
      <c r="AR2888" s="12"/>
      <c r="AS2888" s="12"/>
      <c r="AT2888" s="12"/>
      <c r="AU2888" s="12"/>
      <c r="AV2888" s="12"/>
      <c r="AW2888" s="12"/>
      <c r="AX2888" s="12"/>
      <c r="AY2888" s="12"/>
      <c r="AZ2888" s="12"/>
      <c r="BA2888" s="12"/>
      <c r="BB2888" s="12"/>
      <c r="BC2888" s="12"/>
      <c r="BD2888" s="12"/>
      <c r="BE2888" s="12"/>
      <c r="BF2888" s="12"/>
      <c r="BG2888" s="12"/>
      <c r="BH2888" s="12"/>
      <c r="BI2888" s="12"/>
      <c r="BJ2888" s="13"/>
      <c r="BK2888" s="13"/>
      <c r="BL2888" s="13"/>
      <c r="BM2888" s="13"/>
      <c r="BN2888" s="13"/>
    </row>
    <row r="2889" spans="1:66" x14ac:dyDescent="0.25">
      <c r="A2889" s="10"/>
      <c r="B2889" s="10"/>
      <c r="C2889" s="10"/>
      <c r="D2889" s="10"/>
      <c r="E2889" s="10"/>
      <c r="F2889" s="10"/>
      <c r="G2889" s="10"/>
      <c r="H2889" s="10"/>
      <c r="I2889" s="10"/>
      <c r="J2889" s="10"/>
      <c r="K2889" s="11"/>
      <c r="L2889" s="11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2"/>
      <c r="AS2889" s="12"/>
      <c r="AT2889" s="12"/>
      <c r="AU2889" s="12"/>
      <c r="AV2889" s="12"/>
      <c r="AW2889" s="12"/>
      <c r="AX2889" s="12"/>
      <c r="AY2889" s="12"/>
      <c r="AZ2889" s="12"/>
      <c r="BA2889" s="12"/>
      <c r="BB2889" s="12"/>
      <c r="BC2889" s="12"/>
      <c r="BD2889" s="12"/>
      <c r="BE2889" s="12"/>
      <c r="BF2889" s="12"/>
      <c r="BG2889" s="12"/>
      <c r="BH2889" s="12"/>
      <c r="BI2889" s="12"/>
      <c r="BJ2889" s="13"/>
      <c r="BK2889" s="13"/>
      <c r="BL2889" s="13"/>
      <c r="BM2889" s="13"/>
      <c r="BN2889" s="13"/>
    </row>
    <row r="2890" spans="1:66" x14ac:dyDescent="0.25">
      <c r="A2890" s="10"/>
      <c r="B2890" s="10"/>
      <c r="C2890" s="10"/>
      <c r="D2890" s="10"/>
      <c r="E2890" s="10"/>
      <c r="F2890" s="10"/>
      <c r="G2890" s="10"/>
      <c r="H2890" s="10"/>
      <c r="I2890" s="10"/>
      <c r="J2890" s="10"/>
      <c r="K2890" s="11"/>
      <c r="L2890" s="11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/>
      <c r="AJ2890" s="12"/>
      <c r="AK2890" s="12"/>
      <c r="AL2890" s="12"/>
      <c r="AM2890" s="12"/>
      <c r="AN2890" s="12"/>
      <c r="AO2890" s="12"/>
      <c r="AP2890" s="12"/>
      <c r="AQ2890" s="12"/>
      <c r="AR2890" s="12"/>
      <c r="AS2890" s="12"/>
      <c r="AT2890" s="12"/>
      <c r="AU2890" s="12"/>
      <c r="AV2890" s="12"/>
      <c r="AW2890" s="12"/>
      <c r="AX2890" s="12"/>
      <c r="AY2890" s="12"/>
      <c r="AZ2890" s="12"/>
      <c r="BA2890" s="12"/>
      <c r="BB2890" s="12"/>
      <c r="BC2890" s="12"/>
      <c r="BD2890" s="12"/>
      <c r="BE2890" s="12"/>
      <c r="BF2890" s="12"/>
      <c r="BG2890" s="12"/>
      <c r="BH2890" s="12"/>
      <c r="BI2890" s="12"/>
      <c r="BJ2890" s="13"/>
      <c r="BK2890" s="13"/>
      <c r="BL2890" s="13"/>
      <c r="BM2890" s="13"/>
      <c r="BN2890" s="13"/>
    </row>
    <row r="2891" spans="1:66" x14ac:dyDescent="0.25">
      <c r="A2891" s="10"/>
      <c r="B2891" s="10"/>
      <c r="C2891" s="10"/>
      <c r="D2891" s="10"/>
      <c r="E2891" s="10"/>
      <c r="F2891" s="10"/>
      <c r="G2891" s="10"/>
      <c r="H2891" s="10"/>
      <c r="I2891" s="10"/>
      <c r="J2891" s="10"/>
      <c r="K2891" s="11"/>
      <c r="L2891" s="11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2"/>
      <c r="AS2891" s="12"/>
      <c r="AT2891" s="12"/>
      <c r="AU2891" s="12"/>
      <c r="AV2891" s="12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12"/>
      <c r="BG2891" s="12"/>
      <c r="BH2891" s="12"/>
      <c r="BI2891" s="12"/>
      <c r="BJ2891" s="13"/>
      <c r="BK2891" s="13"/>
      <c r="BL2891" s="13"/>
      <c r="BM2891" s="13"/>
      <c r="BN2891" s="13"/>
    </row>
    <row r="2892" spans="1:66" x14ac:dyDescent="0.25">
      <c r="A2892" s="10"/>
      <c r="B2892" s="10"/>
      <c r="C2892" s="10"/>
      <c r="D2892" s="10"/>
      <c r="E2892" s="10"/>
      <c r="F2892" s="10"/>
      <c r="G2892" s="10"/>
      <c r="H2892" s="10"/>
      <c r="I2892" s="10"/>
      <c r="J2892" s="10"/>
      <c r="K2892" s="11"/>
      <c r="L2892" s="11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  <c r="AE2892" s="12"/>
      <c r="AF2892" s="12"/>
      <c r="AG2892" s="12"/>
      <c r="AH2892" s="12"/>
      <c r="AI2892" s="12"/>
      <c r="AJ2892" s="12"/>
      <c r="AK2892" s="12"/>
      <c r="AL2892" s="12"/>
      <c r="AM2892" s="12"/>
      <c r="AN2892" s="12"/>
      <c r="AO2892" s="12"/>
      <c r="AP2892" s="12"/>
      <c r="AQ2892" s="12"/>
      <c r="AR2892" s="12"/>
      <c r="AS2892" s="12"/>
      <c r="AT2892" s="12"/>
      <c r="AU2892" s="12"/>
      <c r="AV2892" s="12"/>
      <c r="AW2892" s="12"/>
      <c r="AX2892" s="12"/>
      <c r="AY2892" s="12"/>
      <c r="AZ2892" s="12"/>
      <c r="BA2892" s="12"/>
      <c r="BB2892" s="12"/>
      <c r="BC2892" s="12"/>
      <c r="BD2892" s="12"/>
      <c r="BE2892" s="12"/>
      <c r="BF2892" s="12"/>
      <c r="BG2892" s="12"/>
      <c r="BH2892" s="12"/>
      <c r="BI2892" s="12"/>
      <c r="BJ2892" s="13"/>
      <c r="BK2892" s="13"/>
      <c r="BL2892" s="13"/>
      <c r="BM2892" s="13"/>
      <c r="BN2892" s="13"/>
    </row>
    <row r="2893" spans="1:66" x14ac:dyDescent="0.25">
      <c r="A2893" s="10"/>
      <c r="B2893" s="10"/>
      <c r="C2893" s="10"/>
      <c r="D2893" s="10"/>
      <c r="E2893" s="10"/>
      <c r="F2893" s="10"/>
      <c r="G2893" s="10"/>
      <c r="H2893" s="10"/>
      <c r="I2893" s="10"/>
      <c r="J2893" s="10"/>
      <c r="K2893" s="11"/>
      <c r="L2893" s="11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2"/>
      <c r="AS2893" s="12"/>
      <c r="AT2893" s="12"/>
      <c r="AU2893" s="12"/>
      <c r="AV2893" s="12"/>
      <c r="AW2893" s="12"/>
      <c r="AX2893" s="12"/>
      <c r="AY2893" s="12"/>
      <c r="AZ2893" s="12"/>
      <c r="BA2893" s="12"/>
      <c r="BB2893" s="12"/>
      <c r="BC2893" s="12"/>
      <c r="BD2893" s="12"/>
      <c r="BE2893" s="12"/>
      <c r="BF2893" s="12"/>
      <c r="BG2893" s="12"/>
      <c r="BH2893" s="12"/>
      <c r="BI2893" s="12"/>
      <c r="BJ2893" s="13"/>
      <c r="BK2893" s="13"/>
      <c r="BL2893" s="13"/>
      <c r="BM2893" s="13"/>
      <c r="BN2893" s="13"/>
    </row>
    <row r="2894" spans="1:66" s="14" customFormat="1" x14ac:dyDescent="0.25">
      <c r="A2894" s="10"/>
      <c r="B2894" s="10"/>
      <c r="C2894" s="10"/>
      <c r="D2894" s="10"/>
      <c r="E2894" s="10"/>
      <c r="F2894" s="10"/>
      <c r="G2894" s="10"/>
      <c r="H2894" s="10"/>
      <c r="I2894" s="10"/>
      <c r="J2894" s="10"/>
      <c r="K2894" s="11"/>
      <c r="L2894" s="11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12"/>
      <c r="AF2894" s="12"/>
      <c r="AG2894" s="12"/>
      <c r="AH2894" s="12"/>
      <c r="AI2894" s="12"/>
      <c r="AJ2894" s="12"/>
      <c r="AK2894" s="12"/>
      <c r="AL2894" s="12"/>
      <c r="AM2894" s="12"/>
      <c r="AN2894" s="12"/>
      <c r="AO2894" s="12"/>
      <c r="AP2894" s="12"/>
      <c r="AQ2894" s="12"/>
      <c r="AR2894" s="12"/>
      <c r="AS2894" s="12"/>
      <c r="AT2894" s="12"/>
      <c r="AU2894" s="12"/>
      <c r="AV2894" s="12"/>
      <c r="AW2894" s="12"/>
      <c r="AX2894" s="12"/>
      <c r="AY2894" s="12"/>
      <c r="AZ2894" s="12"/>
      <c r="BA2894" s="12"/>
      <c r="BB2894" s="12"/>
      <c r="BC2894" s="12"/>
      <c r="BD2894" s="12"/>
      <c r="BE2894" s="12"/>
      <c r="BF2894" s="12"/>
      <c r="BG2894" s="12"/>
      <c r="BH2894" s="12"/>
      <c r="BI2894" s="12"/>
      <c r="BJ2894" s="13"/>
      <c r="BK2894" s="13"/>
      <c r="BL2894" s="13"/>
      <c r="BM2894" s="13"/>
      <c r="BN2894" s="13"/>
    </row>
    <row r="2895" spans="1:66" x14ac:dyDescent="0.25">
      <c r="A2895" s="10"/>
      <c r="B2895" s="10"/>
      <c r="C2895" s="10"/>
      <c r="D2895" s="10"/>
      <c r="E2895" s="10"/>
      <c r="F2895" s="10"/>
      <c r="G2895" s="10"/>
      <c r="H2895" s="10"/>
      <c r="I2895" s="10"/>
      <c r="J2895" s="10"/>
      <c r="K2895" s="11"/>
      <c r="L2895" s="11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2"/>
      <c r="AS2895" s="12"/>
      <c r="AT2895" s="12"/>
      <c r="AU2895" s="12"/>
      <c r="AV2895" s="12"/>
      <c r="AW2895" s="12"/>
      <c r="AX2895" s="12"/>
      <c r="AY2895" s="12"/>
      <c r="AZ2895" s="12"/>
      <c r="BA2895" s="12"/>
      <c r="BB2895" s="12"/>
      <c r="BC2895" s="12"/>
      <c r="BD2895" s="12"/>
      <c r="BE2895" s="12"/>
      <c r="BF2895" s="12"/>
      <c r="BG2895" s="12"/>
      <c r="BH2895" s="12"/>
      <c r="BI2895" s="12"/>
      <c r="BJ2895" s="13"/>
      <c r="BK2895" s="13"/>
      <c r="BL2895" s="13"/>
      <c r="BM2895" s="13"/>
      <c r="BN2895" s="13"/>
    </row>
    <row r="2896" spans="1:66" x14ac:dyDescent="0.25">
      <c r="A2896" s="10"/>
      <c r="B2896" s="10"/>
      <c r="C2896" s="10"/>
      <c r="D2896" s="10"/>
      <c r="E2896" s="10"/>
      <c r="F2896" s="10"/>
      <c r="G2896" s="10"/>
      <c r="H2896" s="10"/>
      <c r="I2896" s="10"/>
      <c r="J2896" s="10"/>
      <c r="K2896" s="11"/>
      <c r="L2896" s="11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  <c r="AE2896" s="12"/>
      <c r="AF2896" s="12"/>
      <c r="AG2896" s="12"/>
      <c r="AH2896" s="12"/>
      <c r="AI2896" s="12"/>
      <c r="AJ2896" s="12"/>
      <c r="AK2896" s="12"/>
      <c r="AL2896" s="12"/>
      <c r="AM2896" s="12"/>
      <c r="AN2896" s="12"/>
      <c r="AO2896" s="12"/>
      <c r="AP2896" s="12"/>
      <c r="AQ2896" s="12"/>
      <c r="AR2896" s="12"/>
      <c r="AS2896" s="12"/>
      <c r="AT2896" s="12"/>
      <c r="AU2896" s="12"/>
      <c r="AV2896" s="12"/>
      <c r="AW2896" s="12"/>
      <c r="AX2896" s="12"/>
      <c r="AY2896" s="12"/>
      <c r="AZ2896" s="12"/>
      <c r="BA2896" s="12"/>
      <c r="BB2896" s="12"/>
      <c r="BC2896" s="12"/>
      <c r="BD2896" s="12"/>
      <c r="BE2896" s="12"/>
      <c r="BF2896" s="12"/>
      <c r="BG2896" s="12"/>
      <c r="BH2896" s="12"/>
      <c r="BI2896" s="12"/>
      <c r="BJ2896" s="13"/>
      <c r="BK2896" s="13"/>
      <c r="BL2896" s="13"/>
      <c r="BM2896" s="13"/>
      <c r="BN2896" s="13"/>
    </row>
    <row r="2897" spans="1:66" x14ac:dyDescent="0.25">
      <c r="A2897" s="10"/>
      <c r="B2897" s="10"/>
      <c r="C2897" s="10"/>
      <c r="D2897" s="10"/>
      <c r="E2897" s="10"/>
      <c r="F2897" s="10"/>
      <c r="G2897" s="10"/>
      <c r="H2897" s="10"/>
      <c r="I2897" s="10"/>
      <c r="J2897" s="10"/>
      <c r="K2897" s="11"/>
      <c r="L2897" s="11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2"/>
      <c r="AS2897" s="12"/>
      <c r="AT2897" s="12"/>
      <c r="AU2897" s="12"/>
      <c r="AV2897" s="12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12"/>
      <c r="BG2897" s="12"/>
      <c r="BH2897" s="12"/>
      <c r="BI2897" s="12"/>
      <c r="BJ2897" s="13"/>
      <c r="BK2897" s="13"/>
      <c r="BL2897" s="13"/>
      <c r="BM2897" s="13"/>
      <c r="BN2897" s="13"/>
    </row>
    <row r="2898" spans="1:66" x14ac:dyDescent="0.25">
      <c r="A2898" s="10"/>
      <c r="B2898" s="10"/>
      <c r="C2898" s="10"/>
      <c r="D2898" s="10"/>
      <c r="E2898" s="10"/>
      <c r="F2898" s="10"/>
      <c r="G2898" s="10"/>
      <c r="H2898" s="10"/>
      <c r="I2898" s="10"/>
      <c r="J2898" s="10"/>
      <c r="K2898" s="11"/>
      <c r="L2898" s="11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12"/>
      <c r="AG2898" s="12"/>
      <c r="AH2898" s="12"/>
      <c r="AI2898" s="12"/>
      <c r="AJ2898" s="12"/>
      <c r="AK2898" s="12"/>
      <c r="AL2898" s="12"/>
      <c r="AM2898" s="12"/>
      <c r="AN2898" s="12"/>
      <c r="AO2898" s="12"/>
      <c r="AP2898" s="12"/>
      <c r="AQ2898" s="12"/>
      <c r="AR2898" s="12"/>
      <c r="AS2898" s="12"/>
      <c r="AT2898" s="12"/>
      <c r="AU2898" s="12"/>
      <c r="AV2898" s="12"/>
      <c r="AW2898" s="12"/>
      <c r="AX2898" s="12"/>
      <c r="AY2898" s="12"/>
      <c r="AZ2898" s="12"/>
      <c r="BA2898" s="12"/>
      <c r="BB2898" s="12"/>
      <c r="BC2898" s="12"/>
      <c r="BD2898" s="12"/>
      <c r="BE2898" s="12"/>
      <c r="BF2898" s="12"/>
      <c r="BG2898" s="12"/>
      <c r="BH2898" s="12"/>
      <c r="BI2898" s="12"/>
      <c r="BJ2898" s="13"/>
      <c r="BK2898" s="13"/>
      <c r="BL2898" s="13"/>
      <c r="BM2898" s="13"/>
      <c r="BN2898" s="13"/>
    </row>
    <row r="2899" spans="1:66" x14ac:dyDescent="0.25">
      <c r="A2899" s="10"/>
      <c r="B2899" s="10"/>
      <c r="C2899" s="10"/>
      <c r="D2899" s="10"/>
      <c r="E2899" s="10"/>
      <c r="F2899" s="10"/>
      <c r="G2899" s="10"/>
      <c r="H2899" s="10"/>
      <c r="I2899" s="10"/>
      <c r="J2899" s="10"/>
      <c r="K2899" s="11"/>
      <c r="L2899" s="11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2"/>
      <c r="AS2899" s="12"/>
      <c r="AT2899" s="12"/>
      <c r="AU2899" s="12"/>
      <c r="AV2899" s="12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12"/>
      <c r="BG2899" s="12"/>
      <c r="BH2899" s="12"/>
      <c r="BI2899" s="12"/>
      <c r="BJ2899" s="13"/>
      <c r="BK2899" s="13"/>
      <c r="BL2899" s="13"/>
      <c r="BM2899" s="13"/>
      <c r="BN2899" s="13"/>
    </row>
    <row r="2900" spans="1:66" x14ac:dyDescent="0.25">
      <c r="A2900" s="10"/>
      <c r="B2900" s="10"/>
      <c r="C2900" s="10"/>
      <c r="D2900" s="10"/>
      <c r="E2900" s="10"/>
      <c r="F2900" s="10"/>
      <c r="G2900" s="10"/>
      <c r="H2900" s="10"/>
      <c r="I2900" s="10"/>
      <c r="J2900" s="10"/>
      <c r="K2900" s="11"/>
      <c r="L2900" s="11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  <c r="AE2900" s="12"/>
      <c r="AF2900" s="12"/>
      <c r="AG2900" s="12"/>
      <c r="AH2900" s="12"/>
      <c r="AI2900" s="12"/>
      <c r="AJ2900" s="12"/>
      <c r="AK2900" s="12"/>
      <c r="AL2900" s="12"/>
      <c r="AM2900" s="12"/>
      <c r="AN2900" s="12"/>
      <c r="AO2900" s="12"/>
      <c r="AP2900" s="12"/>
      <c r="AQ2900" s="12"/>
      <c r="AR2900" s="12"/>
      <c r="AS2900" s="12"/>
      <c r="AT2900" s="12"/>
      <c r="AU2900" s="12"/>
      <c r="AV2900" s="12"/>
      <c r="AW2900" s="12"/>
      <c r="AX2900" s="12"/>
      <c r="AY2900" s="12"/>
      <c r="AZ2900" s="12"/>
      <c r="BA2900" s="12"/>
      <c r="BB2900" s="12"/>
      <c r="BC2900" s="12"/>
      <c r="BD2900" s="12"/>
      <c r="BE2900" s="12"/>
      <c r="BF2900" s="12"/>
      <c r="BG2900" s="12"/>
      <c r="BH2900" s="12"/>
      <c r="BI2900" s="12"/>
      <c r="BJ2900" s="13"/>
      <c r="BK2900" s="13"/>
      <c r="BL2900" s="13"/>
      <c r="BM2900" s="13"/>
      <c r="BN2900" s="13"/>
    </row>
    <row r="2901" spans="1:66" x14ac:dyDescent="0.25">
      <c r="A2901" s="10"/>
      <c r="B2901" s="10"/>
      <c r="C2901" s="10"/>
      <c r="D2901" s="10"/>
      <c r="E2901" s="10"/>
      <c r="F2901" s="10"/>
      <c r="G2901" s="10"/>
      <c r="H2901" s="10"/>
      <c r="I2901" s="10"/>
      <c r="J2901" s="10"/>
      <c r="K2901" s="11"/>
      <c r="L2901" s="11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2"/>
      <c r="AS2901" s="12"/>
      <c r="AT2901" s="12"/>
      <c r="AU2901" s="12"/>
      <c r="AV2901" s="12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12"/>
      <c r="BG2901" s="12"/>
      <c r="BH2901" s="12"/>
      <c r="BI2901" s="12"/>
      <c r="BJ2901" s="13"/>
      <c r="BK2901" s="13"/>
      <c r="BL2901" s="13"/>
      <c r="BM2901" s="13"/>
      <c r="BN2901" s="13"/>
    </row>
    <row r="2902" spans="1:66" x14ac:dyDescent="0.25">
      <c r="A2902" s="10"/>
      <c r="B2902" s="10"/>
      <c r="C2902" s="10"/>
      <c r="D2902" s="10"/>
      <c r="E2902" s="10"/>
      <c r="F2902" s="10"/>
      <c r="G2902" s="10"/>
      <c r="H2902" s="10"/>
      <c r="I2902" s="10"/>
      <c r="J2902" s="10"/>
      <c r="K2902" s="11"/>
      <c r="L2902" s="11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2"/>
      <c r="AF2902" s="12"/>
      <c r="AG2902" s="12"/>
      <c r="AH2902" s="12"/>
      <c r="AI2902" s="12"/>
      <c r="AJ2902" s="12"/>
      <c r="AK2902" s="12"/>
      <c r="AL2902" s="12"/>
      <c r="AM2902" s="12"/>
      <c r="AN2902" s="12"/>
      <c r="AO2902" s="12"/>
      <c r="AP2902" s="12"/>
      <c r="AQ2902" s="12"/>
      <c r="AR2902" s="12"/>
      <c r="AS2902" s="12"/>
      <c r="AT2902" s="12"/>
      <c r="AU2902" s="12"/>
      <c r="AV2902" s="12"/>
      <c r="AW2902" s="12"/>
      <c r="AX2902" s="12"/>
      <c r="AY2902" s="12"/>
      <c r="AZ2902" s="12"/>
      <c r="BA2902" s="12"/>
      <c r="BB2902" s="12"/>
      <c r="BC2902" s="12"/>
      <c r="BD2902" s="12"/>
      <c r="BE2902" s="12"/>
      <c r="BF2902" s="12"/>
      <c r="BG2902" s="12"/>
      <c r="BH2902" s="12"/>
      <c r="BI2902" s="12"/>
      <c r="BJ2902" s="13"/>
      <c r="BK2902" s="13"/>
      <c r="BL2902" s="13"/>
      <c r="BM2902" s="13"/>
      <c r="BN2902" s="13"/>
    </row>
    <row r="2903" spans="1:66" x14ac:dyDescent="0.25">
      <c r="A2903" s="10"/>
      <c r="B2903" s="10"/>
      <c r="C2903" s="10"/>
      <c r="D2903" s="10"/>
      <c r="E2903" s="10"/>
      <c r="F2903" s="10"/>
      <c r="G2903" s="10"/>
      <c r="H2903" s="10"/>
      <c r="I2903" s="10"/>
      <c r="J2903" s="10"/>
      <c r="K2903" s="11"/>
      <c r="L2903" s="11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2"/>
      <c r="AS2903" s="12"/>
      <c r="AT2903" s="12"/>
      <c r="AU2903" s="12"/>
      <c r="AV2903" s="12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12"/>
      <c r="BG2903" s="12"/>
      <c r="BH2903" s="12"/>
      <c r="BI2903" s="12"/>
      <c r="BJ2903" s="13"/>
      <c r="BK2903" s="13"/>
      <c r="BL2903" s="13"/>
      <c r="BM2903" s="13"/>
      <c r="BN2903" s="13"/>
    </row>
    <row r="2904" spans="1:66" x14ac:dyDescent="0.25">
      <c r="A2904" s="10"/>
      <c r="B2904" s="10"/>
      <c r="C2904" s="10"/>
      <c r="D2904" s="10"/>
      <c r="E2904" s="10"/>
      <c r="F2904" s="10"/>
      <c r="G2904" s="10"/>
      <c r="H2904" s="10"/>
      <c r="I2904" s="10"/>
      <c r="J2904" s="10"/>
      <c r="K2904" s="11"/>
      <c r="L2904" s="11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12"/>
      <c r="AH2904" s="12"/>
      <c r="AI2904" s="12"/>
      <c r="AJ2904" s="12"/>
      <c r="AK2904" s="12"/>
      <c r="AL2904" s="12"/>
      <c r="AM2904" s="12"/>
      <c r="AN2904" s="12"/>
      <c r="AO2904" s="12"/>
      <c r="AP2904" s="12"/>
      <c r="AQ2904" s="12"/>
      <c r="AR2904" s="12"/>
      <c r="AS2904" s="12"/>
      <c r="AT2904" s="12"/>
      <c r="AU2904" s="12"/>
      <c r="AV2904" s="12"/>
      <c r="AW2904" s="12"/>
      <c r="AX2904" s="12"/>
      <c r="AY2904" s="12"/>
      <c r="AZ2904" s="12"/>
      <c r="BA2904" s="12"/>
      <c r="BB2904" s="12"/>
      <c r="BC2904" s="12"/>
      <c r="BD2904" s="12"/>
      <c r="BE2904" s="12"/>
      <c r="BF2904" s="12"/>
      <c r="BG2904" s="12"/>
      <c r="BH2904" s="12"/>
      <c r="BI2904" s="12"/>
      <c r="BJ2904" s="13"/>
      <c r="BK2904" s="13"/>
      <c r="BL2904" s="13"/>
      <c r="BM2904" s="13"/>
      <c r="BN2904" s="13"/>
    </row>
    <row r="2905" spans="1:66" x14ac:dyDescent="0.25">
      <c r="A2905" s="10"/>
      <c r="B2905" s="10"/>
      <c r="C2905" s="10"/>
      <c r="D2905" s="10"/>
      <c r="E2905" s="10"/>
      <c r="F2905" s="10"/>
      <c r="G2905" s="10"/>
      <c r="H2905" s="10"/>
      <c r="I2905" s="10"/>
      <c r="J2905" s="10"/>
      <c r="K2905" s="11"/>
      <c r="L2905" s="11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2"/>
      <c r="AS2905" s="12"/>
      <c r="AT2905" s="12"/>
      <c r="AU2905" s="12"/>
      <c r="AV2905" s="12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12"/>
      <c r="BG2905" s="12"/>
      <c r="BH2905" s="12"/>
      <c r="BI2905" s="12"/>
      <c r="BJ2905" s="13"/>
      <c r="BK2905" s="13"/>
      <c r="BL2905" s="13"/>
      <c r="BM2905" s="13"/>
      <c r="BN2905" s="13"/>
    </row>
    <row r="2906" spans="1:66" x14ac:dyDescent="0.25">
      <c r="A2906" s="10"/>
      <c r="B2906" s="10"/>
      <c r="C2906" s="10"/>
      <c r="D2906" s="10"/>
      <c r="E2906" s="10"/>
      <c r="F2906" s="10"/>
      <c r="G2906" s="10"/>
      <c r="H2906" s="10"/>
      <c r="I2906" s="10"/>
      <c r="J2906" s="10"/>
      <c r="K2906" s="11"/>
      <c r="L2906" s="11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  <c r="AE2906" s="12"/>
      <c r="AF2906" s="12"/>
      <c r="AG2906" s="12"/>
      <c r="AH2906" s="12"/>
      <c r="AI2906" s="12"/>
      <c r="AJ2906" s="12"/>
      <c r="AK2906" s="12"/>
      <c r="AL2906" s="12"/>
      <c r="AM2906" s="12"/>
      <c r="AN2906" s="12"/>
      <c r="AO2906" s="12"/>
      <c r="AP2906" s="12"/>
      <c r="AQ2906" s="12"/>
      <c r="AR2906" s="12"/>
      <c r="AS2906" s="12"/>
      <c r="AT2906" s="12"/>
      <c r="AU2906" s="12"/>
      <c r="AV2906" s="12"/>
      <c r="AW2906" s="12"/>
      <c r="AX2906" s="12"/>
      <c r="AY2906" s="12"/>
      <c r="AZ2906" s="12"/>
      <c r="BA2906" s="12"/>
      <c r="BB2906" s="12"/>
      <c r="BC2906" s="12"/>
      <c r="BD2906" s="12"/>
      <c r="BE2906" s="12"/>
      <c r="BF2906" s="12"/>
      <c r="BG2906" s="12"/>
      <c r="BH2906" s="12"/>
      <c r="BI2906" s="12"/>
      <c r="BJ2906" s="13"/>
      <c r="BK2906" s="13"/>
      <c r="BL2906" s="13"/>
      <c r="BM2906" s="13"/>
      <c r="BN2906" s="13"/>
    </row>
    <row r="2907" spans="1:66" x14ac:dyDescent="0.25">
      <c r="A2907" s="10"/>
      <c r="B2907" s="10"/>
      <c r="C2907" s="10"/>
      <c r="D2907" s="10"/>
      <c r="E2907" s="10"/>
      <c r="F2907" s="10"/>
      <c r="G2907" s="10"/>
      <c r="H2907" s="10"/>
      <c r="I2907" s="10"/>
      <c r="J2907" s="10"/>
      <c r="K2907" s="11"/>
      <c r="L2907" s="11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2"/>
      <c r="AS2907" s="12"/>
      <c r="AT2907" s="12"/>
      <c r="AU2907" s="12"/>
      <c r="AV2907" s="12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12"/>
      <c r="BG2907" s="12"/>
      <c r="BH2907" s="12"/>
      <c r="BI2907" s="12"/>
      <c r="BJ2907" s="13"/>
      <c r="BK2907" s="13"/>
      <c r="BL2907" s="13"/>
      <c r="BM2907" s="13"/>
      <c r="BN2907" s="13"/>
    </row>
    <row r="2908" spans="1:66" x14ac:dyDescent="0.25">
      <c r="A2908" s="10"/>
      <c r="B2908" s="10"/>
      <c r="C2908" s="10"/>
      <c r="D2908" s="10"/>
      <c r="E2908" s="10"/>
      <c r="F2908" s="10"/>
      <c r="G2908" s="10"/>
      <c r="H2908" s="10"/>
      <c r="I2908" s="10"/>
      <c r="J2908" s="10"/>
      <c r="K2908" s="11"/>
      <c r="L2908" s="11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  <c r="AE2908" s="12"/>
      <c r="AF2908" s="12"/>
      <c r="AG2908" s="12"/>
      <c r="AH2908" s="12"/>
      <c r="AI2908" s="12"/>
      <c r="AJ2908" s="12"/>
      <c r="AK2908" s="12"/>
      <c r="AL2908" s="12"/>
      <c r="AM2908" s="12"/>
      <c r="AN2908" s="12"/>
      <c r="AO2908" s="12"/>
      <c r="AP2908" s="12"/>
      <c r="AQ2908" s="12"/>
      <c r="AR2908" s="12"/>
      <c r="AS2908" s="12"/>
      <c r="AT2908" s="12"/>
      <c r="AU2908" s="12"/>
      <c r="AV2908" s="12"/>
      <c r="AW2908" s="12"/>
      <c r="AX2908" s="12"/>
      <c r="AY2908" s="12"/>
      <c r="AZ2908" s="12"/>
      <c r="BA2908" s="12"/>
      <c r="BB2908" s="12"/>
      <c r="BC2908" s="12"/>
      <c r="BD2908" s="12"/>
      <c r="BE2908" s="12"/>
      <c r="BF2908" s="12"/>
      <c r="BG2908" s="12"/>
      <c r="BH2908" s="12"/>
      <c r="BI2908" s="12"/>
      <c r="BJ2908" s="13"/>
      <c r="BK2908" s="13"/>
      <c r="BL2908" s="13"/>
      <c r="BM2908" s="13"/>
      <c r="BN2908" s="13"/>
    </row>
    <row r="2909" spans="1:66" x14ac:dyDescent="0.25">
      <c r="A2909" s="10"/>
      <c r="B2909" s="10"/>
      <c r="C2909" s="10"/>
      <c r="D2909" s="10"/>
      <c r="E2909" s="10"/>
      <c r="F2909" s="10"/>
      <c r="G2909" s="10"/>
      <c r="H2909" s="10"/>
      <c r="I2909" s="10"/>
      <c r="J2909" s="10"/>
      <c r="K2909" s="11"/>
      <c r="L2909" s="11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2"/>
      <c r="AS2909" s="12"/>
      <c r="AT2909" s="12"/>
      <c r="AU2909" s="12"/>
      <c r="AV2909" s="12"/>
      <c r="AW2909" s="12"/>
      <c r="AX2909" s="12"/>
      <c r="AY2909" s="12"/>
      <c r="AZ2909" s="12"/>
      <c r="BA2909" s="12"/>
      <c r="BB2909" s="12"/>
      <c r="BC2909" s="12"/>
      <c r="BD2909" s="12"/>
      <c r="BE2909" s="12"/>
      <c r="BF2909" s="12"/>
      <c r="BG2909" s="12"/>
      <c r="BH2909" s="12"/>
      <c r="BI2909" s="12"/>
      <c r="BJ2909" s="13"/>
      <c r="BK2909" s="13"/>
      <c r="BL2909" s="13"/>
      <c r="BM2909" s="13"/>
      <c r="BN2909" s="13"/>
    </row>
    <row r="2910" spans="1:66" x14ac:dyDescent="0.25">
      <c r="A2910" s="10"/>
      <c r="B2910" s="10"/>
      <c r="C2910" s="10"/>
      <c r="D2910" s="10"/>
      <c r="E2910" s="10"/>
      <c r="F2910" s="10"/>
      <c r="G2910" s="10"/>
      <c r="H2910" s="10"/>
      <c r="I2910" s="10"/>
      <c r="J2910" s="10"/>
      <c r="K2910" s="11"/>
      <c r="L2910" s="11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  <c r="AE2910" s="12"/>
      <c r="AF2910" s="12"/>
      <c r="AG2910" s="12"/>
      <c r="AH2910" s="12"/>
      <c r="AI2910" s="12"/>
      <c r="AJ2910" s="12"/>
      <c r="AK2910" s="12"/>
      <c r="AL2910" s="12"/>
      <c r="AM2910" s="12"/>
      <c r="AN2910" s="12"/>
      <c r="AO2910" s="12"/>
      <c r="AP2910" s="12"/>
      <c r="AQ2910" s="12"/>
      <c r="AR2910" s="12"/>
      <c r="AS2910" s="12"/>
      <c r="AT2910" s="12"/>
      <c r="AU2910" s="12"/>
      <c r="AV2910" s="12"/>
      <c r="AW2910" s="12"/>
      <c r="AX2910" s="12"/>
      <c r="AY2910" s="12"/>
      <c r="AZ2910" s="12"/>
      <c r="BA2910" s="12"/>
      <c r="BB2910" s="12"/>
      <c r="BC2910" s="12"/>
      <c r="BD2910" s="12"/>
      <c r="BE2910" s="12"/>
      <c r="BF2910" s="12"/>
      <c r="BG2910" s="12"/>
      <c r="BH2910" s="12"/>
      <c r="BI2910" s="12"/>
      <c r="BJ2910" s="13"/>
      <c r="BK2910" s="13"/>
      <c r="BL2910" s="13"/>
      <c r="BM2910" s="13"/>
      <c r="BN2910" s="13"/>
    </row>
    <row r="2911" spans="1:66" x14ac:dyDescent="0.25">
      <c r="A2911" s="10"/>
      <c r="B2911" s="10"/>
      <c r="C2911" s="10"/>
      <c r="D2911" s="10"/>
      <c r="E2911" s="10"/>
      <c r="F2911" s="10"/>
      <c r="G2911" s="10"/>
      <c r="H2911" s="10"/>
      <c r="I2911" s="10"/>
      <c r="J2911" s="10"/>
      <c r="K2911" s="11"/>
      <c r="L2911" s="11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2"/>
      <c r="AS2911" s="12"/>
      <c r="AT2911" s="12"/>
      <c r="AU2911" s="12"/>
      <c r="AV2911" s="12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12"/>
      <c r="BG2911" s="12"/>
      <c r="BH2911" s="12"/>
      <c r="BI2911" s="12"/>
      <c r="BJ2911" s="13"/>
      <c r="BK2911" s="13"/>
      <c r="BL2911" s="13"/>
      <c r="BM2911" s="13"/>
      <c r="BN2911" s="13"/>
    </row>
    <row r="2912" spans="1:66" x14ac:dyDescent="0.25">
      <c r="A2912" s="10"/>
      <c r="B2912" s="10"/>
      <c r="C2912" s="10"/>
      <c r="D2912" s="10"/>
      <c r="E2912" s="10"/>
      <c r="F2912" s="10"/>
      <c r="G2912" s="10"/>
      <c r="H2912" s="10"/>
      <c r="I2912" s="10"/>
      <c r="J2912" s="10"/>
      <c r="K2912" s="11"/>
      <c r="L2912" s="11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12"/>
      <c r="AG2912" s="12"/>
      <c r="AH2912" s="12"/>
      <c r="AI2912" s="12"/>
      <c r="AJ2912" s="12"/>
      <c r="AK2912" s="12"/>
      <c r="AL2912" s="12"/>
      <c r="AM2912" s="12"/>
      <c r="AN2912" s="12"/>
      <c r="AO2912" s="12"/>
      <c r="AP2912" s="12"/>
      <c r="AQ2912" s="12"/>
      <c r="AR2912" s="12"/>
      <c r="AS2912" s="12"/>
      <c r="AT2912" s="12"/>
      <c r="AU2912" s="12"/>
      <c r="AV2912" s="12"/>
      <c r="AW2912" s="12"/>
      <c r="AX2912" s="12"/>
      <c r="AY2912" s="12"/>
      <c r="AZ2912" s="12"/>
      <c r="BA2912" s="12"/>
      <c r="BB2912" s="12"/>
      <c r="BC2912" s="12"/>
      <c r="BD2912" s="12"/>
      <c r="BE2912" s="12"/>
      <c r="BF2912" s="12"/>
      <c r="BG2912" s="12"/>
      <c r="BH2912" s="12"/>
      <c r="BI2912" s="12"/>
      <c r="BJ2912" s="13"/>
      <c r="BK2912" s="13"/>
      <c r="BL2912" s="13"/>
      <c r="BM2912" s="13"/>
      <c r="BN2912" s="13"/>
    </row>
    <row r="2913" spans="1:66" x14ac:dyDescent="0.25">
      <c r="A2913" s="10"/>
      <c r="B2913" s="10"/>
      <c r="C2913" s="10"/>
      <c r="D2913" s="10"/>
      <c r="E2913" s="10"/>
      <c r="F2913" s="10"/>
      <c r="G2913" s="10"/>
      <c r="H2913" s="10"/>
      <c r="I2913" s="10"/>
      <c r="J2913" s="10"/>
      <c r="K2913" s="11"/>
      <c r="L2913" s="11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2"/>
      <c r="AS2913" s="12"/>
      <c r="AT2913" s="12"/>
      <c r="AU2913" s="12"/>
      <c r="AV2913" s="12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12"/>
      <c r="BG2913" s="12"/>
      <c r="BH2913" s="12"/>
      <c r="BI2913" s="12"/>
      <c r="BJ2913" s="13"/>
      <c r="BK2913" s="13"/>
      <c r="BL2913" s="13"/>
      <c r="BM2913" s="13"/>
      <c r="BN2913" s="13"/>
    </row>
    <row r="2914" spans="1:66" x14ac:dyDescent="0.25">
      <c r="A2914" s="10"/>
      <c r="B2914" s="10"/>
      <c r="C2914" s="10"/>
      <c r="D2914" s="10"/>
      <c r="E2914" s="10"/>
      <c r="F2914" s="10"/>
      <c r="G2914" s="10"/>
      <c r="H2914" s="10"/>
      <c r="I2914" s="10"/>
      <c r="J2914" s="10"/>
      <c r="K2914" s="11"/>
      <c r="L2914" s="11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12"/>
      <c r="AH2914" s="12"/>
      <c r="AI2914" s="12"/>
      <c r="AJ2914" s="12"/>
      <c r="AK2914" s="12"/>
      <c r="AL2914" s="12"/>
      <c r="AM2914" s="12"/>
      <c r="AN2914" s="12"/>
      <c r="AO2914" s="12"/>
      <c r="AP2914" s="12"/>
      <c r="AQ2914" s="12"/>
      <c r="AR2914" s="12"/>
      <c r="AS2914" s="12"/>
      <c r="AT2914" s="12"/>
      <c r="AU2914" s="12"/>
      <c r="AV2914" s="12"/>
      <c r="AW2914" s="12"/>
      <c r="AX2914" s="12"/>
      <c r="AY2914" s="12"/>
      <c r="AZ2914" s="12"/>
      <c r="BA2914" s="12"/>
      <c r="BB2914" s="12"/>
      <c r="BC2914" s="12"/>
      <c r="BD2914" s="12"/>
      <c r="BE2914" s="12"/>
      <c r="BF2914" s="12"/>
      <c r="BG2914" s="12"/>
      <c r="BH2914" s="12"/>
      <c r="BI2914" s="12"/>
      <c r="BJ2914" s="13"/>
      <c r="BK2914" s="13"/>
      <c r="BL2914" s="13"/>
      <c r="BM2914" s="13"/>
      <c r="BN2914" s="13"/>
    </row>
    <row r="2915" spans="1:66" x14ac:dyDescent="0.25">
      <c r="A2915" s="10"/>
      <c r="B2915" s="10"/>
      <c r="C2915" s="10"/>
      <c r="D2915" s="10"/>
      <c r="E2915" s="10"/>
      <c r="F2915" s="10"/>
      <c r="G2915" s="10"/>
      <c r="H2915" s="10"/>
      <c r="I2915" s="10"/>
      <c r="J2915" s="10"/>
      <c r="K2915" s="11"/>
      <c r="L2915" s="11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2"/>
      <c r="AS2915" s="12"/>
      <c r="AT2915" s="12"/>
      <c r="AU2915" s="12"/>
      <c r="AV2915" s="12"/>
      <c r="AW2915" s="12"/>
      <c r="AX2915" s="12"/>
      <c r="AY2915" s="12"/>
      <c r="AZ2915" s="12"/>
      <c r="BA2915" s="12"/>
      <c r="BB2915" s="12"/>
      <c r="BC2915" s="12"/>
      <c r="BD2915" s="12"/>
      <c r="BE2915" s="12"/>
      <c r="BF2915" s="12"/>
      <c r="BG2915" s="12"/>
      <c r="BH2915" s="12"/>
      <c r="BI2915" s="12"/>
      <c r="BJ2915" s="13"/>
      <c r="BK2915" s="13"/>
      <c r="BL2915" s="13"/>
      <c r="BM2915" s="13"/>
      <c r="BN2915" s="13"/>
    </row>
    <row r="2916" spans="1:66" x14ac:dyDescent="0.25">
      <c r="A2916" s="10"/>
      <c r="B2916" s="10"/>
      <c r="C2916" s="10"/>
      <c r="D2916" s="10"/>
      <c r="E2916" s="10"/>
      <c r="F2916" s="10"/>
      <c r="G2916" s="10"/>
      <c r="H2916" s="10"/>
      <c r="I2916" s="10"/>
      <c r="J2916" s="10"/>
      <c r="K2916" s="11"/>
      <c r="L2916" s="11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12"/>
      <c r="AF2916" s="12"/>
      <c r="AG2916" s="12"/>
      <c r="AH2916" s="12"/>
      <c r="AI2916" s="12"/>
      <c r="AJ2916" s="12"/>
      <c r="AK2916" s="12"/>
      <c r="AL2916" s="12"/>
      <c r="AM2916" s="12"/>
      <c r="AN2916" s="12"/>
      <c r="AO2916" s="12"/>
      <c r="AP2916" s="12"/>
      <c r="AQ2916" s="12"/>
      <c r="AR2916" s="12"/>
      <c r="AS2916" s="12"/>
      <c r="AT2916" s="12"/>
      <c r="AU2916" s="12"/>
      <c r="AV2916" s="12"/>
      <c r="AW2916" s="12"/>
      <c r="AX2916" s="12"/>
      <c r="AY2916" s="12"/>
      <c r="AZ2916" s="12"/>
      <c r="BA2916" s="12"/>
      <c r="BB2916" s="12"/>
      <c r="BC2916" s="12"/>
      <c r="BD2916" s="12"/>
      <c r="BE2916" s="12"/>
      <c r="BF2916" s="12"/>
      <c r="BG2916" s="12"/>
      <c r="BH2916" s="12"/>
      <c r="BI2916" s="12"/>
      <c r="BJ2916" s="13"/>
      <c r="BK2916" s="13"/>
      <c r="BL2916" s="13"/>
      <c r="BM2916" s="13"/>
      <c r="BN2916" s="13"/>
    </row>
    <row r="2917" spans="1:66" x14ac:dyDescent="0.25">
      <c r="A2917" s="10"/>
      <c r="B2917" s="10"/>
      <c r="C2917" s="10"/>
      <c r="D2917" s="10"/>
      <c r="E2917" s="10"/>
      <c r="F2917" s="10"/>
      <c r="G2917" s="10"/>
      <c r="H2917" s="10"/>
      <c r="I2917" s="10"/>
      <c r="J2917" s="10"/>
      <c r="K2917" s="11"/>
      <c r="L2917" s="11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2"/>
      <c r="AS2917" s="12"/>
      <c r="AT2917" s="12"/>
      <c r="AU2917" s="12"/>
      <c r="AV2917" s="12"/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12"/>
      <c r="BG2917" s="12"/>
      <c r="BH2917" s="12"/>
      <c r="BI2917" s="12"/>
      <c r="BJ2917" s="13"/>
      <c r="BK2917" s="13"/>
      <c r="BL2917" s="13"/>
      <c r="BM2917" s="13"/>
      <c r="BN2917" s="13"/>
    </row>
    <row r="2918" spans="1:66" s="10" customFormat="1" x14ac:dyDescent="0.25">
      <c r="K2918" s="11"/>
      <c r="L2918" s="11"/>
      <c r="M2918" s="12"/>
      <c r="N2918" s="12"/>
      <c r="O2918" s="12"/>
      <c r="P2918" s="12"/>
      <c r="Q2918" s="12"/>
      <c r="R2918" s="12"/>
      <c r="S2918" s="12"/>
      <c r="T2918" s="12"/>
      <c r="U2918" s="12"/>
      <c r="V2918" s="12"/>
      <c r="W2918" s="12"/>
      <c r="X2918" s="12"/>
      <c r="Y2918" s="12"/>
      <c r="Z2918" s="12"/>
      <c r="AA2918" s="12"/>
      <c r="AB2918" s="12"/>
      <c r="AC2918" s="12"/>
      <c r="AD2918" s="12"/>
      <c r="AE2918" s="12"/>
      <c r="AF2918" s="12"/>
      <c r="AG2918" s="12"/>
      <c r="AH2918" s="12"/>
      <c r="AI2918" s="12"/>
      <c r="AJ2918" s="12"/>
      <c r="AK2918" s="12"/>
      <c r="AL2918" s="12"/>
      <c r="AM2918" s="12"/>
      <c r="AN2918" s="12"/>
      <c r="AO2918" s="12"/>
      <c r="AP2918" s="12"/>
      <c r="AQ2918" s="12"/>
      <c r="AR2918" s="12"/>
      <c r="AS2918" s="12"/>
      <c r="AT2918" s="12"/>
      <c r="AU2918" s="12"/>
      <c r="AV2918" s="12"/>
      <c r="AW2918" s="12"/>
      <c r="AX2918" s="12"/>
      <c r="AY2918" s="12"/>
      <c r="AZ2918" s="12"/>
      <c r="BA2918" s="12"/>
      <c r="BB2918" s="12"/>
      <c r="BC2918" s="12"/>
      <c r="BD2918" s="12"/>
      <c r="BE2918" s="12"/>
      <c r="BF2918" s="12"/>
      <c r="BG2918" s="12"/>
      <c r="BH2918" s="12"/>
      <c r="BI2918" s="12"/>
      <c r="BJ2918" s="13"/>
      <c r="BK2918" s="13"/>
      <c r="BL2918" s="13"/>
      <c r="BM2918" s="13"/>
      <c r="BN2918" s="13"/>
    </row>
    <row r="2919" spans="1:66" x14ac:dyDescent="0.25">
      <c r="A2919" s="10"/>
      <c r="B2919" s="10"/>
      <c r="C2919" s="10"/>
      <c r="D2919" s="10"/>
      <c r="E2919" s="10"/>
      <c r="F2919" s="10"/>
      <c r="G2919" s="10"/>
      <c r="H2919" s="10"/>
      <c r="I2919" s="10"/>
      <c r="J2919" s="10"/>
      <c r="K2919" s="11"/>
      <c r="L2919" s="11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2"/>
      <c r="AS2919" s="12"/>
      <c r="AT2919" s="12"/>
      <c r="AU2919" s="12"/>
      <c r="AV2919" s="12"/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12"/>
      <c r="BG2919" s="12"/>
      <c r="BH2919" s="12"/>
      <c r="BI2919" s="12"/>
      <c r="BJ2919" s="13"/>
      <c r="BK2919" s="13"/>
      <c r="BL2919" s="13"/>
      <c r="BM2919" s="13"/>
      <c r="BN2919" s="13"/>
    </row>
    <row r="2920" spans="1:66" x14ac:dyDescent="0.25">
      <c r="A2920" s="10"/>
      <c r="B2920" s="10"/>
      <c r="C2920" s="10"/>
      <c r="D2920" s="10"/>
      <c r="E2920" s="10"/>
      <c r="F2920" s="10"/>
      <c r="G2920" s="10"/>
      <c r="H2920" s="10"/>
      <c r="I2920" s="10"/>
      <c r="J2920" s="10"/>
      <c r="K2920" s="11"/>
      <c r="L2920" s="11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12"/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12"/>
      <c r="AP2920" s="12"/>
      <c r="AQ2920" s="12"/>
      <c r="AR2920" s="12"/>
      <c r="AS2920" s="12"/>
      <c r="AT2920" s="12"/>
      <c r="AU2920" s="12"/>
      <c r="AV2920" s="12"/>
      <c r="AW2920" s="12"/>
      <c r="AX2920" s="12"/>
      <c r="AY2920" s="12"/>
      <c r="AZ2920" s="12"/>
      <c r="BA2920" s="12"/>
      <c r="BB2920" s="12"/>
      <c r="BC2920" s="12"/>
      <c r="BD2920" s="12"/>
      <c r="BE2920" s="12"/>
      <c r="BF2920" s="12"/>
      <c r="BG2920" s="12"/>
      <c r="BH2920" s="12"/>
      <c r="BI2920" s="12"/>
      <c r="BJ2920" s="13"/>
      <c r="BK2920" s="13"/>
      <c r="BL2920" s="13"/>
      <c r="BM2920" s="13"/>
      <c r="BN2920" s="13"/>
    </row>
    <row r="2921" spans="1:66" x14ac:dyDescent="0.25">
      <c r="A2921" s="10"/>
      <c r="B2921" s="10"/>
      <c r="C2921" s="10"/>
      <c r="D2921" s="10"/>
      <c r="E2921" s="10"/>
      <c r="F2921" s="10"/>
      <c r="G2921" s="10"/>
      <c r="H2921" s="10"/>
      <c r="I2921" s="10"/>
      <c r="J2921" s="10"/>
      <c r="K2921" s="11"/>
      <c r="L2921" s="11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2"/>
      <c r="AS2921" s="12"/>
      <c r="AT2921" s="12"/>
      <c r="AU2921" s="12"/>
      <c r="AV2921" s="12"/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12"/>
      <c r="BG2921" s="12"/>
      <c r="BH2921" s="12"/>
      <c r="BI2921" s="12"/>
      <c r="BJ2921" s="13"/>
      <c r="BK2921" s="13"/>
      <c r="BL2921" s="13"/>
      <c r="BM2921" s="13"/>
      <c r="BN2921" s="13"/>
    </row>
    <row r="2922" spans="1:66" x14ac:dyDescent="0.25">
      <c r="A2922" s="10"/>
      <c r="B2922" s="10"/>
      <c r="C2922" s="10"/>
      <c r="D2922" s="10"/>
      <c r="E2922" s="10"/>
      <c r="F2922" s="10"/>
      <c r="G2922" s="10"/>
      <c r="H2922" s="10"/>
      <c r="I2922" s="10"/>
      <c r="J2922" s="10"/>
      <c r="K2922" s="11"/>
      <c r="L2922" s="11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  <c r="AE2922" s="12"/>
      <c r="AF2922" s="12"/>
      <c r="AG2922" s="12"/>
      <c r="AH2922" s="12"/>
      <c r="AI2922" s="12"/>
      <c r="AJ2922" s="12"/>
      <c r="AK2922" s="12"/>
      <c r="AL2922" s="12"/>
      <c r="AM2922" s="12"/>
      <c r="AN2922" s="12"/>
      <c r="AO2922" s="12"/>
      <c r="AP2922" s="12"/>
      <c r="AQ2922" s="12"/>
      <c r="AR2922" s="12"/>
      <c r="AS2922" s="12"/>
      <c r="AT2922" s="12"/>
      <c r="AU2922" s="12"/>
      <c r="AV2922" s="12"/>
      <c r="AW2922" s="12"/>
      <c r="AX2922" s="12"/>
      <c r="AY2922" s="12"/>
      <c r="AZ2922" s="12"/>
      <c r="BA2922" s="12"/>
      <c r="BB2922" s="12"/>
      <c r="BC2922" s="12"/>
      <c r="BD2922" s="12"/>
      <c r="BE2922" s="12"/>
      <c r="BF2922" s="12"/>
      <c r="BG2922" s="12"/>
      <c r="BH2922" s="12"/>
      <c r="BI2922" s="12"/>
      <c r="BJ2922" s="13"/>
      <c r="BK2922" s="13"/>
      <c r="BL2922" s="13"/>
      <c r="BM2922" s="13"/>
      <c r="BN2922" s="13"/>
    </row>
    <row r="2923" spans="1:66" x14ac:dyDescent="0.25">
      <c r="A2923" s="10"/>
      <c r="B2923" s="10"/>
      <c r="C2923" s="10"/>
      <c r="D2923" s="10"/>
      <c r="E2923" s="10"/>
      <c r="F2923" s="10"/>
      <c r="G2923" s="10"/>
      <c r="H2923" s="10"/>
      <c r="I2923" s="10"/>
      <c r="J2923" s="10"/>
      <c r="K2923" s="11"/>
      <c r="L2923" s="11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2"/>
      <c r="AS2923" s="12"/>
      <c r="AT2923" s="12"/>
      <c r="AU2923" s="12"/>
      <c r="AV2923" s="12"/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12"/>
      <c r="BG2923" s="12"/>
      <c r="BH2923" s="12"/>
      <c r="BI2923" s="12"/>
      <c r="BJ2923" s="13"/>
      <c r="BK2923" s="13"/>
      <c r="BL2923" s="13"/>
      <c r="BM2923" s="13"/>
      <c r="BN2923" s="13"/>
    </row>
    <row r="2924" spans="1:66" x14ac:dyDescent="0.25">
      <c r="A2924" s="10"/>
      <c r="B2924" s="10"/>
      <c r="C2924" s="10"/>
      <c r="D2924" s="10"/>
      <c r="E2924" s="10"/>
      <c r="F2924" s="10"/>
      <c r="G2924" s="10"/>
      <c r="H2924" s="10"/>
      <c r="I2924" s="10"/>
      <c r="J2924" s="10"/>
      <c r="K2924" s="11"/>
      <c r="L2924" s="11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  <c r="AQ2924" s="12"/>
      <c r="AR2924" s="12"/>
      <c r="AS2924" s="12"/>
      <c r="AT2924" s="12"/>
      <c r="AU2924" s="12"/>
      <c r="AV2924" s="12"/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12"/>
      <c r="BG2924" s="12"/>
      <c r="BH2924" s="12"/>
      <c r="BI2924" s="12"/>
      <c r="BJ2924" s="13"/>
      <c r="BK2924" s="13"/>
      <c r="BL2924" s="13"/>
      <c r="BM2924" s="13"/>
      <c r="BN2924" s="13"/>
    </row>
    <row r="2925" spans="1:66" x14ac:dyDescent="0.25">
      <c r="A2925" s="10"/>
      <c r="B2925" s="10"/>
      <c r="C2925" s="10"/>
      <c r="D2925" s="10"/>
      <c r="E2925" s="10"/>
      <c r="F2925" s="10"/>
      <c r="G2925" s="10"/>
      <c r="H2925" s="10"/>
      <c r="I2925" s="10"/>
      <c r="J2925" s="10"/>
      <c r="K2925" s="11"/>
      <c r="L2925" s="11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2"/>
      <c r="AS2925" s="12"/>
      <c r="AT2925" s="12"/>
      <c r="AU2925" s="12"/>
      <c r="AV2925" s="12"/>
      <c r="AW2925" s="12"/>
      <c r="AX2925" s="12"/>
      <c r="AY2925" s="12"/>
      <c r="AZ2925" s="12"/>
      <c r="BA2925" s="12"/>
      <c r="BB2925" s="12"/>
      <c r="BC2925" s="12"/>
      <c r="BD2925" s="12"/>
      <c r="BE2925" s="12"/>
      <c r="BF2925" s="12"/>
      <c r="BG2925" s="12"/>
      <c r="BH2925" s="12"/>
      <c r="BI2925" s="12"/>
      <c r="BJ2925" s="13"/>
      <c r="BK2925" s="13"/>
      <c r="BL2925" s="13"/>
      <c r="BM2925" s="13"/>
      <c r="BN2925" s="13"/>
    </row>
    <row r="2926" spans="1:66" x14ac:dyDescent="0.25">
      <c r="A2926" s="10"/>
      <c r="B2926" s="10"/>
      <c r="C2926" s="10"/>
      <c r="D2926" s="10"/>
      <c r="E2926" s="10"/>
      <c r="F2926" s="10"/>
      <c r="G2926" s="10"/>
      <c r="H2926" s="10"/>
      <c r="I2926" s="10"/>
      <c r="J2926" s="10"/>
      <c r="K2926" s="11"/>
      <c r="L2926" s="11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  <c r="AE2926" s="12"/>
      <c r="AF2926" s="12"/>
      <c r="AG2926" s="12"/>
      <c r="AH2926" s="12"/>
      <c r="AI2926" s="12"/>
      <c r="AJ2926" s="12"/>
      <c r="AK2926" s="12"/>
      <c r="AL2926" s="12"/>
      <c r="AM2926" s="12"/>
      <c r="AN2926" s="12"/>
      <c r="AO2926" s="12"/>
      <c r="AP2926" s="12"/>
      <c r="AQ2926" s="12"/>
      <c r="AR2926" s="12"/>
      <c r="AS2926" s="12"/>
      <c r="AT2926" s="12"/>
      <c r="AU2926" s="12"/>
      <c r="AV2926" s="12"/>
      <c r="AW2926" s="12"/>
      <c r="AX2926" s="12"/>
      <c r="AY2926" s="12"/>
      <c r="AZ2926" s="12"/>
      <c r="BA2926" s="12"/>
      <c r="BB2926" s="12"/>
      <c r="BC2926" s="12"/>
      <c r="BD2926" s="12"/>
      <c r="BE2926" s="12"/>
      <c r="BF2926" s="12"/>
      <c r="BG2926" s="12"/>
      <c r="BH2926" s="12"/>
      <c r="BI2926" s="12"/>
      <c r="BJ2926" s="13"/>
      <c r="BK2926" s="13"/>
      <c r="BL2926" s="13"/>
      <c r="BM2926" s="13"/>
      <c r="BN2926" s="13"/>
    </row>
    <row r="2927" spans="1:66" x14ac:dyDescent="0.25">
      <c r="A2927" s="10"/>
      <c r="B2927" s="10"/>
      <c r="C2927" s="10"/>
      <c r="D2927" s="10"/>
      <c r="E2927" s="10"/>
      <c r="F2927" s="10"/>
      <c r="G2927" s="10"/>
      <c r="H2927" s="10"/>
      <c r="I2927" s="10"/>
      <c r="J2927" s="10"/>
      <c r="K2927" s="11"/>
      <c r="L2927" s="11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2"/>
      <c r="AS2927" s="12"/>
      <c r="AT2927" s="12"/>
      <c r="AU2927" s="12"/>
      <c r="AV2927" s="12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12"/>
      <c r="BG2927" s="12"/>
      <c r="BH2927" s="12"/>
      <c r="BI2927" s="12"/>
      <c r="BJ2927" s="13"/>
      <c r="BK2927" s="13"/>
      <c r="BL2927" s="13"/>
      <c r="BM2927" s="13"/>
      <c r="BN2927" s="13"/>
    </row>
    <row r="2928" spans="1:66" x14ac:dyDescent="0.25">
      <c r="A2928" s="10"/>
      <c r="B2928" s="10"/>
      <c r="C2928" s="10"/>
      <c r="D2928" s="10"/>
      <c r="E2928" s="10"/>
      <c r="F2928" s="10"/>
      <c r="G2928" s="10"/>
      <c r="H2928" s="10"/>
      <c r="I2928" s="10"/>
      <c r="J2928" s="10"/>
      <c r="K2928" s="11"/>
      <c r="L2928" s="11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  <c r="AA2928" s="12"/>
      <c r="AB2928" s="12"/>
      <c r="AC2928" s="12"/>
      <c r="AD2928" s="12"/>
      <c r="AE2928" s="12"/>
      <c r="AF2928" s="12"/>
      <c r="AG2928" s="12"/>
      <c r="AH2928" s="12"/>
      <c r="AI2928" s="12"/>
      <c r="AJ2928" s="12"/>
      <c r="AK2928" s="12"/>
      <c r="AL2928" s="12"/>
      <c r="AM2928" s="12"/>
      <c r="AN2928" s="12"/>
      <c r="AO2928" s="12"/>
      <c r="AP2928" s="12"/>
      <c r="AQ2928" s="12"/>
      <c r="AR2928" s="12"/>
      <c r="AS2928" s="12"/>
      <c r="AT2928" s="12"/>
      <c r="AU2928" s="12"/>
      <c r="AV2928" s="12"/>
      <c r="AW2928" s="12"/>
      <c r="AX2928" s="12"/>
      <c r="AY2928" s="12"/>
      <c r="AZ2928" s="12"/>
      <c r="BA2928" s="12"/>
      <c r="BB2928" s="12"/>
      <c r="BC2928" s="12"/>
      <c r="BD2928" s="12"/>
      <c r="BE2928" s="12"/>
      <c r="BF2928" s="12"/>
      <c r="BG2928" s="12"/>
      <c r="BH2928" s="12"/>
      <c r="BI2928" s="12"/>
      <c r="BJ2928" s="13"/>
      <c r="BK2928" s="13"/>
      <c r="BL2928" s="13"/>
      <c r="BM2928" s="13"/>
      <c r="BN2928" s="13"/>
    </row>
    <row r="2929" spans="1:66" x14ac:dyDescent="0.25">
      <c r="A2929" s="10"/>
      <c r="B2929" s="10"/>
      <c r="C2929" s="10"/>
      <c r="D2929" s="10"/>
      <c r="E2929" s="10"/>
      <c r="F2929" s="10"/>
      <c r="G2929" s="10"/>
      <c r="H2929" s="10"/>
      <c r="I2929" s="10"/>
      <c r="J2929" s="10"/>
      <c r="K2929" s="11"/>
      <c r="L2929" s="11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2"/>
      <c r="AS2929" s="12"/>
      <c r="AT2929" s="12"/>
      <c r="AU2929" s="12"/>
      <c r="AV2929" s="12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12"/>
      <c r="BG2929" s="12"/>
      <c r="BH2929" s="12"/>
      <c r="BI2929" s="12"/>
      <c r="BJ2929" s="13"/>
      <c r="BK2929" s="13"/>
      <c r="BL2929" s="13"/>
      <c r="BM2929" s="13"/>
      <c r="BN2929" s="13"/>
    </row>
    <row r="2930" spans="1:66" x14ac:dyDescent="0.25">
      <c r="A2930" s="10"/>
      <c r="B2930" s="10"/>
      <c r="C2930" s="10"/>
      <c r="D2930" s="10"/>
      <c r="E2930" s="10"/>
      <c r="F2930" s="10"/>
      <c r="G2930" s="10"/>
      <c r="H2930" s="10"/>
      <c r="I2930" s="10"/>
      <c r="J2930" s="10"/>
      <c r="K2930" s="11"/>
      <c r="L2930" s="11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12"/>
      <c r="AF2930" s="12"/>
      <c r="AG2930" s="12"/>
      <c r="AH2930" s="12"/>
      <c r="AI2930" s="12"/>
      <c r="AJ2930" s="12"/>
      <c r="AK2930" s="12"/>
      <c r="AL2930" s="12"/>
      <c r="AM2930" s="12"/>
      <c r="AN2930" s="12"/>
      <c r="AO2930" s="12"/>
      <c r="AP2930" s="12"/>
      <c r="AQ2930" s="12"/>
      <c r="AR2930" s="12"/>
      <c r="AS2930" s="12"/>
      <c r="AT2930" s="12"/>
      <c r="AU2930" s="12"/>
      <c r="AV2930" s="12"/>
      <c r="AW2930" s="12"/>
      <c r="AX2930" s="12"/>
      <c r="AY2930" s="12"/>
      <c r="AZ2930" s="12"/>
      <c r="BA2930" s="12"/>
      <c r="BB2930" s="12"/>
      <c r="BC2930" s="12"/>
      <c r="BD2930" s="12"/>
      <c r="BE2930" s="12"/>
      <c r="BF2930" s="12"/>
      <c r="BG2930" s="12"/>
      <c r="BH2930" s="12"/>
      <c r="BI2930" s="12"/>
      <c r="BJ2930" s="13"/>
      <c r="BK2930" s="13"/>
      <c r="BL2930" s="13"/>
      <c r="BM2930" s="13"/>
      <c r="BN2930" s="13"/>
    </row>
    <row r="2931" spans="1:66" x14ac:dyDescent="0.25">
      <c r="A2931" s="10"/>
      <c r="B2931" s="10"/>
      <c r="C2931" s="10"/>
      <c r="D2931" s="10"/>
      <c r="E2931" s="10"/>
      <c r="F2931" s="10"/>
      <c r="G2931" s="10"/>
      <c r="H2931" s="10"/>
      <c r="I2931" s="10"/>
      <c r="J2931" s="10"/>
      <c r="K2931" s="11"/>
      <c r="L2931" s="11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2"/>
      <c r="AS2931" s="12"/>
      <c r="AT2931" s="12"/>
      <c r="AU2931" s="12"/>
      <c r="AV2931" s="12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12"/>
      <c r="BG2931" s="12"/>
      <c r="BH2931" s="12"/>
      <c r="BI2931" s="12"/>
      <c r="BJ2931" s="13"/>
      <c r="BK2931" s="13"/>
      <c r="BL2931" s="13"/>
      <c r="BM2931" s="13"/>
      <c r="BN2931" s="13"/>
    </row>
    <row r="2932" spans="1:66" x14ac:dyDescent="0.25">
      <c r="A2932" s="10"/>
      <c r="B2932" s="10"/>
      <c r="C2932" s="10"/>
      <c r="D2932" s="10"/>
      <c r="E2932" s="10"/>
      <c r="F2932" s="10"/>
      <c r="G2932" s="10"/>
      <c r="H2932" s="10"/>
      <c r="I2932" s="10"/>
      <c r="J2932" s="10"/>
      <c r="K2932" s="11"/>
      <c r="L2932" s="11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  <c r="AM2932" s="12"/>
      <c r="AN2932" s="12"/>
      <c r="AO2932" s="12"/>
      <c r="AP2932" s="12"/>
      <c r="AQ2932" s="12"/>
      <c r="AR2932" s="12"/>
      <c r="AS2932" s="12"/>
      <c r="AT2932" s="12"/>
      <c r="AU2932" s="12"/>
      <c r="AV2932" s="12"/>
      <c r="AW2932" s="12"/>
      <c r="AX2932" s="12"/>
      <c r="AY2932" s="12"/>
      <c r="AZ2932" s="12"/>
      <c r="BA2932" s="12"/>
      <c r="BB2932" s="12"/>
      <c r="BC2932" s="12"/>
      <c r="BD2932" s="12"/>
      <c r="BE2932" s="12"/>
      <c r="BF2932" s="12"/>
      <c r="BG2932" s="12"/>
      <c r="BH2932" s="12"/>
      <c r="BI2932" s="12"/>
      <c r="BJ2932" s="13"/>
      <c r="BK2932" s="13"/>
      <c r="BL2932" s="13"/>
      <c r="BM2932" s="13"/>
      <c r="BN2932" s="13"/>
    </row>
    <row r="2933" spans="1:66" x14ac:dyDescent="0.25">
      <c r="A2933" s="10"/>
      <c r="B2933" s="10"/>
      <c r="C2933" s="10"/>
      <c r="D2933" s="10"/>
      <c r="E2933" s="10"/>
      <c r="F2933" s="10"/>
      <c r="G2933" s="10"/>
      <c r="H2933" s="10"/>
      <c r="I2933" s="10"/>
      <c r="J2933" s="10"/>
      <c r="K2933" s="11"/>
      <c r="L2933" s="11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2"/>
      <c r="AS2933" s="12"/>
      <c r="AT2933" s="12"/>
      <c r="AU2933" s="12"/>
      <c r="AV2933" s="12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12"/>
      <c r="BG2933" s="12"/>
      <c r="BH2933" s="12"/>
      <c r="BI2933" s="12"/>
      <c r="BJ2933" s="13"/>
      <c r="BK2933" s="13"/>
      <c r="BL2933" s="13"/>
      <c r="BM2933" s="13"/>
      <c r="BN2933" s="13"/>
    </row>
    <row r="2934" spans="1:66" x14ac:dyDescent="0.25">
      <c r="A2934" s="10"/>
      <c r="B2934" s="10"/>
      <c r="C2934" s="10"/>
      <c r="D2934" s="10"/>
      <c r="E2934" s="10"/>
      <c r="F2934" s="10"/>
      <c r="G2934" s="10"/>
      <c r="H2934" s="10"/>
      <c r="I2934" s="10"/>
      <c r="J2934" s="10"/>
      <c r="K2934" s="11"/>
      <c r="L2934" s="11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12"/>
      <c r="AF2934" s="12"/>
      <c r="AG2934" s="12"/>
      <c r="AH2934" s="12"/>
      <c r="AI2934" s="12"/>
      <c r="AJ2934" s="12"/>
      <c r="AK2934" s="12"/>
      <c r="AL2934" s="12"/>
      <c r="AM2934" s="12"/>
      <c r="AN2934" s="12"/>
      <c r="AO2934" s="12"/>
      <c r="AP2934" s="12"/>
      <c r="AQ2934" s="12"/>
      <c r="AR2934" s="12"/>
      <c r="AS2934" s="12"/>
      <c r="AT2934" s="12"/>
      <c r="AU2934" s="12"/>
      <c r="AV2934" s="12"/>
      <c r="AW2934" s="12"/>
      <c r="AX2934" s="12"/>
      <c r="AY2934" s="12"/>
      <c r="AZ2934" s="12"/>
      <c r="BA2934" s="12"/>
      <c r="BB2934" s="12"/>
      <c r="BC2934" s="12"/>
      <c r="BD2934" s="12"/>
      <c r="BE2934" s="12"/>
      <c r="BF2934" s="12"/>
      <c r="BG2934" s="12"/>
      <c r="BH2934" s="12"/>
      <c r="BI2934" s="12"/>
      <c r="BJ2934" s="13"/>
      <c r="BK2934" s="13"/>
      <c r="BL2934" s="13"/>
      <c r="BM2934" s="13"/>
      <c r="BN2934" s="13"/>
    </row>
    <row r="2935" spans="1:66" x14ac:dyDescent="0.25">
      <c r="A2935" s="10"/>
      <c r="B2935" s="10"/>
      <c r="C2935" s="10"/>
      <c r="D2935" s="10"/>
      <c r="E2935" s="10"/>
      <c r="F2935" s="10"/>
      <c r="G2935" s="10"/>
      <c r="H2935" s="10"/>
      <c r="I2935" s="10"/>
      <c r="J2935" s="10"/>
      <c r="K2935" s="11"/>
      <c r="L2935" s="11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2"/>
      <c r="AS2935" s="12"/>
      <c r="AT2935" s="12"/>
      <c r="AU2935" s="12"/>
      <c r="AV2935" s="12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12"/>
      <c r="BG2935" s="12"/>
      <c r="BH2935" s="12"/>
      <c r="BI2935" s="12"/>
      <c r="BJ2935" s="13"/>
      <c r="BK2935" s="13"/>
      <c r="BL2935" s="13"/>
      <c r="BM2935" s="13"/>
      <c r="BN2935" s="13"/>
    </row>
    <row r="2936" spans="1:66" x14ac:dyDescent="0.25">
      <c r="A2936" s="10"/>
      <c r="B2936" s="10"/>
      <c r="C2936" s="10"/>
      <c r="D2936" s="10"/>
      <c r="E2936" s="10"/>
      <c r="F2936" s="10"/>
      <c r="G2936" s="10"/>
      <c r="H2936" s="10"/>
      <c r="I2936" s="10"/>
      <c r="J2936" s="10"/>
      <c r="K2936" s="11"/>
      <c r="L2936" s="11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  <c r="AE2936" s="12"/>
      <c r="AF2936" s="12"/>
      <c r="AG2936" s="12"/>
      <c r="AH2936" s="12"/>
      <c r="AI2936" s="12"/>
      <c r="AJ2936" s="12"/>
      <c r="AK2936" s="12"/>
      <c r="AL2936" s="12"/>
      <c r="AM2936" s="12"/>
      <c r="AN2936" s="12"/>
      <c r="AO2936" s="12"/>
      <c r="AP2936" s="12"/>
      <c r="AQ2936" s="12"/>
      <c r="AR2936" s="12"/>
      <c r="AS2936" s="12"/>
      <c r="AT2936" s="12"/>
      <c r="AU2936" s="12"/>
      <c r="AV2936" s="12"/>
      <c r="AW2936" s="12"/>
      <c r="AX2936" s="12"/>
      <c r="AY2936" s="12"/>
      <c r="AZ2936" s="12"/>
      <c r="BA2936" s="12"/>
      <c r="BB2936" s="12"/>
      <c r="BC2936" s="12"/>
      <c r="BD2936" s="12"/>
      <c r="BE2936" s="12"/>
      <c r="BF2936" s="12"/>
      <c r="BG2936" s="12"/>
      <c r="BH2936" s="12"/>
      <c r="BI2936" s="12"/>
      <c r="BJ2936" s="13"/>
      <c r="BK2936" s="13"/>
      <c r="BL2936" s="13"/>
      <c r="BM2936" s="13"/>
      <c r="BN2936" s="13"/>
    </row>
    <row r="2937" spans="1:66" x14ac:dyDescent="0.25">
      <c r="A2937" s="10"/>
      <c r="B2937" s="10"/>
      <c r="C2937" s="10"/>
      <c r="D2937" s="10"/>
      <c r="E2937" s="10"/>
      <c r="F2937" s="10"/>
      <c r="G2937" s="10"/>
      <c r="H2937" s="10"/>
      <c r="I2937" s="10"/>
      <c r="J2937" s="10"/>
      <c r="K2937" s="11"/>
      <c r="L2937" s="11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2"/>
      <c r="AS2937" s="12"/>
      <c r="AT2937" s="12"/>
      <c r="AU2937" s="12"/>
      <c r="AV2937" s="12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12"/>
      <c r="BG2937" s="12"/>
      <c r="BH2937" s="12"/>
      <c r="BI2937" s="12"/>
      <c r="BJ2937" s="13"/>
      <c r="BK2937" s="13"/>
      <c r="BL2937" s="13"/>
      <c r="BM2937" s="13"/>
      <c r="BN2937" s="13"/>
    </row>
    <row r="2938" spans="1:66" x14ac:dyDescent="0.25">
      <c r="A2938" s="10"/>
      <c r="B2938" s="10"/>
      <c r="C2938" s="10"/>
      <c r="D2938" s="10"/>
      <c r="E2938" s="10"/>
      <c r="F2938" s="10"/>
      <c r="G2938" s="10"/>
      <c r="H2938" s="10"/>
      <c r="I2938" s="10"/>
      <c r="J2938" s="10"/>
      <c r="K2938" s="11"/>
      <c r="L2938" s="11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  <c r="AQ2938" s="12"/>
      <c r="AR2938" s="12"/>
      <c r="AS2938" s="12"/>
      <c r="AT2938" s="12"/>
      <c r="AU2938" s="12"/>
      <c r="AV2938" s="12"/>
      <c r="AW2938" s="12"/>
      <c r="AX2938" s="12"/>
      <c r="AY2938" s="12"/>
      <c r="AZ2938" s="12"/>
      <c r="BA2938" s="12"/>
      <c r="BB2938" s="12"/>
      <c r="BC2938" s="12"/>
      <c r="BD2938" s="12"/>
      <c r="BE2938" s="12"/>
      <c r="BF2938" s="12"/>
      <c r="BG2938" s="12"/>
      <c r="BH2938" s="12"/>
      <c r="BI2938" s="12"/>
      <c r="BJ2938" s="13"/>
      <c r="BK2938" s="13"/>
      <c r="BL2938" s="13"/>
      <c r="BM2938" s="13"/>
      <c r="BN2938" s="13"/>
    </row>
    <row r="2939" spans="1:66" x14ac:dyDescent="0.25">
      <c r="A2939" s="10"/>
      <c r="B2939" s="10"/>
      <c r="C2939" s="10"/>
      <c r="D2939" s="10"/>
      <c r="E2939" s="10"/>
      <c r="F2939" s="10"/>
      <c r="G2939" s="10"/>
      <c r="H2939" s="10"/>
      <c r="I2939" s="10"/>
      <c r="J2939" s="10"/>
      <c r="K2939" s="11"/>
      <c r="L2939" s="11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2"/>
      <c r="AS2939" s="12"/>
      <c r="AT2939" s="12"/>
      <c r="AU2939" s="12"/>
      <c r="AV2939" s="12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12"/>
      <c r="BG2939" s="12"/>
      <c r="BH2939" s="12"/>
      <c r="BI2939" s="12"/>
      <c r="BJ2939" s="13"/>
      <c r="BK2939" s="13"/>
      <c r="BL2939" s="13"/>
      <c r="BM2939" s="13"/>
      <c r="BN2939" s="13"/>
    </row>
    <row r="2940" spans="1:66" x14ac:dyDescent="0.25">
      <c r="A2940" s="10"/>
      <c r="B2940" s="10"/>
      <c r="C2940" s="10"/>
      <c r="D2940" s="10"/>
      <c r="E2940" s="10"/>
      <c r="F2940" s="10"/>
      <c r="G2940" s="10"/>
      <c r="H2940" s="10"/>
      <c r="I2940" s="10"/>
      <c r="J2940" s="10"/>
      <c r="K2940" s="11"/>
      <c r="L2940" s="11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  <c r="AE2940" s="12"/>
      <c r="AF2940" s="12"/>
      <c r="AG2940" s="12"/>
      <c r="AH2940" s="12"/>
      <c r="AI2940" s="12"/>
      <c r="AJ2940" s="12"/>
      <c r="AK2940" s="12"/>
      <c r="AL2940" s="12"/>
      <c r="AM2940" s="12"/>
      <c r="AN2940" s="12"/>
      <c r="AO2940" s="12"/>
      <c r="AP2940" s="12"/>
      <c r="AQ2940" s="12"/>
      <c r="AR2940" s="12"/>
      <c r="AS2940" s="12"/>
      <c r="AT2940" s="12"/>
      <c r="AU2940" s="12"/>
      <c r="AV2940" s="12"/>
      <c r="AW2940" s="12"/>
      <c r="AX2940" s="12"/>
      <c r="AY2940" s="12"/>
      <c r="AZ2940" s="12"/>
      <c r="BA2940" s="12"/>
      <c r="BB2940" s="12"/>
      <c r="BC2940" s="12"/>
      <c r="BD2940" s="12"/>
      <c r="BE2940" s="12"/>
      <c r="BF2940" s="12"/>
      <c r="BG2940" s="12"/>
      <c r="BH2940" s="12"/>
      <c r="BI2940" s="12"/>
      <c r="BJ2940" s="13"/>
      <c r="BK2940" s="13"/>
      <c r="BL2940" s="13"/>
      <c r="BM2940" s="13"/>
      <c r="BN2940" s="13"/>
    </row>
    <row r="2941" spans="1:66" x14ac:dyDescent="0.25">
      <c r="A2941" s="10"/>
      <c r="B2941" s="10"/>
      <c r="C2941" s="10"/>
      <c r="D2941" s="10"/>
      <c r="E2941" s="10"/>
      <c r="F2941" s="10"/>
      <c r="G2941" s="10"/>
      <c r="H2941" s="10"/>
      <c r="I2941" s="10"/>
      <c r="J2941" s="10"/>
      <c r="K2941" s="11"/>
      <c r="L2941" s="11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2"/>
      <c r="AS2941" s="12"/>
      <c r="AT2941" s="12"/>
      <c r="AU2941" s="12"/>
      <c r="AV2941" s="12"/>
      <c r="AW2941" s="12"/>
      <c r="AX2941" s="12"/>
      <c r="AY2941" s="12"/>
      <c r="AZ2941" s="12"/>
      <c r="BA2941" s="12"/>
      <c r="BB2941" s="12"/>
      <c r="BC2941" s="12"/>
      <c r="BD2941" s="12"/>
      <c r="BE2941" s="12"/>
      <c r="BF2941" s="12"/>
      <c r="BG2941" s="12"/>
      <c r="BH2941" s="12"/>
      <c r="BI2941" s="12"/>
      <c r="BJ2941" s="13"/>
      <c r="BK2941" s="13"/>
      <c r="BL2941" s="13"/>
      <c r="BM2941" s="13"/>
      <c r="BN2941" s="13"/>
    </row>
    <row r="2942" spans="1:66" x14ac:dyDescent="0.25">
      <c r="A2942" s="10"/>
      <c r="B2942" s="10"/>
      <c r="C2942" s="10"/>
      <c r="D2942" s="10"/>
      <c r="E2942" s="10"/>
      <c r="F2942" s="10"/>
      <c r="G2942" s="10"/>
      <c r="H2942" s="10"/>
      <c r="I2942" s="10"/>
      <c r="J2942" s="10"/>
      <c r="K2942" s="11"/>
      <c r="L2942" s="11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12"/>
      <c r="AF2942" s="12"/>
      <c r="AG2942" s="12"/>
      <c r="AH2942" s="12"/>
      <c r="AI2942" s="12"/>
      <c r="AJ2942" s="12"/>
      <c r="AK2942" s="12"/>
      <c r="AL2942" s="12"/>
      <c r="AM2942" s="12"/>
      <c r="AN2942" s="12"/>
      <c r="AO2942" s="12"/>
      <c r="AP2942" s="12"/>
      <c r="AQ2942" s="12"/>
      <c r="AR2942" s="12"/>
      <c r="AS2942" s="12"/>
      <c r="AT2942" s="12"/>
      <c r="AU2942" s="12"/>
      <c r="AV2942" s="12"/>
      <c r="AW2942" s="12"/>
      <c r="AX2942" s="12"/>
      <c r="AY2942" s="12"/>
      <c r="AZ2942" s="12"/>
      <c r="BA2942" s="12"/>
      <c r="BB2942" s="12"/>
      <c r="BC2942" s="12"/>
      <c r="BD2942" s="12"/>
      <c r="BE2942" s="12"/>
      <c r="BF2942" s="12"/>
      <c r="BG2942" s="12"/>
      <c r="BH2942" s="12"/>
      <c r="BI2942" s="12"/>
      <c r="BJ2942" s="13"/>
      <c r="BK2942" s="13"/>
      <c r="BL2942" s="13"/>
      <c r="BM2942" s="13"/>
      <c r="BN2942" s="13"/>
    </row>
    <row r="2943" spans="1:66" x14ac:dyDescent="0.25">
      <c r="A2943" s="10"/>
      <c r="B2943" s="10"/>
      <c r="C2943" s="10"/>
      <c r="D2943" s="10"/>
      <c r="E2943" s="10"/>
      <c r="F2943" s="10"/>
      <c r="G2943" s="10"/>
      <c r="H2943" s="10"/>
      <c r="I2943" s="10"/>
      <c r="J2943" s="10"/>
      <c r="K2943" s="11"/>
      <c r="L2943" s="11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2"/>
      <c r="AS2943" s="12"/>
      <c r="AT2943" s="12"/>
      <c r="AU2943" s="12"/>
      <c r="AV2943" s="12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12"/>
      <c r="BG2943" s="12"/>
      <c r="BH2943" s="12"/>
      <c r="BI2943" s="12"/>
      <c r="BJ2943" s="13"/>
      <c r="BK2943" s="13"/>
      <c r="BL2943" s="13"/>
      <c r="BM2943" s="13"/>
      <c r="BN2943" s="13"/>
    </row>
    <row r="2944" spans="1:66" x14ac:dyDescent="0.25">
      <c r="A2944" s="10"/>
      <c r="B2944" s="10"/>
      <c r="C2944" s="10"/>
      <c r="D2944" s="10"/>
      <c r="E2944" s="10"/>
      <c r="F2944" s="10"/>
      <c r="G2944" s="10"/>
      <c r="H2944" s="10"/>
      <c r="I2944" s="10"/>
      <c r="J2944" s="10"/>
      <c r="K2944" s="11"/>
      <c r="L2944" s="11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  <c r="AE2944" s="12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12"/>
      <c r="AP2944" s="12"/>
      <c r="AQ2944" s="12"/>
      <c r="AR2944" s="12"/>
      <c r="AS2944" s="12"/>
      <c r="AT2944" s="12"/>
      <c r="AU2944" s="12"/>
      <c r="AV2944" s="12"/>
      <c r="AW2944" s="12"/>
      <c r="AX2944" s="12"/>
      <c r="AY2944" s="12"/>
      <c r="AZ2944" s="12"/>
      <c r="BA2944" s="12"/>
      <c r="BB2944" s="12"/>
      <c r="BC2944" s="12"/>
      <c r="BD2944" s="12"/>
      <c r="BE2944" s="12"/>
      <c r="BF2944" s="12"/>
      <c r="BG2944" s="12"/>
      <c r="BH2944" s="12"/>
      <c r="BI2944" s="12"/>
      <c r="BJ2944" s="13"/>
      <c r="BK2944" s="13"/>
      <c r="BL2944" s="13"/>
      <c r="BM2944" s="13"/>
      <c r="BN2944" s="13"/>
    </row>
    <row r="2945" spans="1:66" x14ac:dyDescent="0.25">
      <c r="A2945" s="10"/>
      <c r="B2945" s="10"/>
      <c r="C2945" s="10"/>
      <c r="D2945" s="10"/>
      <c r="E2945" s="10"/>
      <c r="F2945" s="10"/>
      <c r="G2945" s="10"/>
      <c r="H2945" s="10"/>
      <c r="I2945" s="10"/>
      <c r="J2945" s="10"/>
      <c r="K2945" s="11"/>
      <c r="L2945" s="11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2"/>
      <c r="AS2945" s="12"/>
      <c r="AT2945" s="12"/>
      <c r="AU2945" s="12"/>
      <c r="AV2945" s="12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12"/>
      <c r="BG2945" s="12"/>
      <c r="BH2945" s="12"/>
      <c r="BI2945" s="12"/>
      <c r="BJ2945" s="13"/>
      <c r="BK2945" s="13"/>
      <c r="BL2945" s="13"/>
      <c r="BM2945" s="13"/>
      <c r="BN2945" s="13"/>
    </row>
    <row r="2946" spans="1:66" x14ac:dyDescent="0.25">
      <c r="A2946" s="10"/>
      <c r="B2946" s="10"/>
      <c r="C2946" s="10"/>
      <c r="D2946" s="10"/>
      <c r="E2946" s="10"/>
      <c r="F2946" s="10"/>
      <c r="G2946" s="10"/>
      <c r="H2946" s="10"/>
      <c r="I2946" s="10"/>
      <c r="J2946" s="10"/>
      <c r="K2946" s="11"/>
      <c r="L2946" s="11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12"/>
      <c r="AP2946" s="12"/>
      <c r="AQ2946" s="12"/>
      <c r="AR2946" s="12"/>
      <c r="AS2946" s="12"/>
      <c r="AT2946" s="12"/>
      <c r="AU2946" s="12"/>
      <c r="AV2946" s="12"/>
      <c r="AW2946" s="12"/>
      <c r="AX2946" s="12"/>
      <c r="AY2946" s="12"/>
      <c r="AZ2946" s="12"/>
      <c r="BA2946" s="12"/>
      <c r="BB2946" s="12"/>
      <c r="BC2946" s="12"/>
      <c r="BD2946" s="12"/>
      <c r="BE2946" s="12"/>
      <c r="BF2946" s="12"/>
      <c r="BG2946" s="12"/>
      <c r="BH2946" s="12"/>
      <c r="BI2946" s="12"/>
      <c r="BJ2946" s="13"/>
      <c r="BK2946" s="13"/>
      <c r="BL2946" s="13"/>
      <c r="BM2946" s="13"/>
      <c r="BN2946" s="13"/>
    </row>
    <row r="2947" spans="1:66" x14ac:dyDescent="0.25">
      <c r="A2947" s="10"/>
      <c r="B2947" s="10"/>
      <c r="C2947" s="10"/>
      <c r="D2947" s="10"/>
      <c r="E2947" s="10"/>
      <c r="F2947" s="10"/>
      <c r="G2947" s="10"/>
      <c r="H2947" s="10"/>
      <c r="I2947" s="10"/>
      <c r="J2947" s="10"/>
      <c r="K2947" s="11"/>
      <c r="L2947" s="11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2"/>
      <c r="AS2947" s="12"/>
      <c r="AT2947" s="12"/>
      <c r="AU2947" s="12"/>
      <c r="AV2947" s="12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12"/>
      <c r="BG2947" s="12"/>
      <c r="BH2947" s="12"/>
      <c r="BI2947" s="12"/>
      <c r="BJ2947" s="13"/>
      <c r="BK2947" s="13"/>
      <c r="BL2947" s="13"/>
      <c r="BM2947" s="13"/>
      <c r="BN2947" s="13"/>
    </row>
    <row r="2948" spans="1:66" x14ac:dyDescent="0.25">
      <c r="A2948" s="10"/>
      <c r="B2948" s="10"/>
      <c r="C2948" s="10"/>
      <c r="D2948" s="10"/>
      <c r="E2948" s="10"/>
      <c r="F2948" s="10"/>
      <c r="G2948" s="10"/>
      <c r="H2948" s="10"/>
      <c r="I2948" s="10"/>
      <c r="J2948" s="10"/>
      <c r="K2948" s="11"/>
      <c r="L2948" s="11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12"/>
      <c r="AF2948" s="12"/>
      <c r="AG2948" s="12"/>
      <c r="AH2948" s="12"/>
      <c r="AI2948" s="12"/>
      <c r="AJ2948" s="12"/>
      <c r="AK2948" s="12"/>
      <c r="AL2948" s="12"/>
      <c r="AM2948" s="12"/>
      <c r="AN2948" s="12"/>
      <c r="AO2948" s="12"/>
      <c r="AP2948" s="12"/>
      <c r="AQ2948" s="12"/>
      <c r="AR2948" s="12"/>
      <c r="AS2948" s="12"/>
      <c r="AT2948" s="12"/>
      <c r="AU2948" s="12"/>
      <c r="AV2948" s="12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12"/>
      <c r="BG2948" s="12"/>
      <c r="BH2948" s="12"/>
      <c r="BI2948" s="12"/>
      <c r="BJ2948" s="13"/>
      <c r="BK2948" s="13"/>
      <c r="BL2948" s="13"/>
      <c r="BM2948" s="13"/>
      <c r="BN2948" s="13"/>
    </row>
    <row r="2949" spans="1:66" x14ac:dyDescent="0.25">
      <c r="A2949" s="10"/>
      <c r="B2949" s="10"/>
      <c r="C2949" s="10"/>
      <c r="D2949" s="10"/>
      <c r="E2949" s="10"/>
      <c r="F2949" s="10"/>
      <c r="G2949" s="10"/>
      <c r="H2949" s="10"/>
      <c r="I2949" s="10"/>
      <c r="J2949" s="10"/>
      <c r="K2949" s="11"/>
      <c r="L2949" s="11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2"/>
      <c r="AS2949" s="12"/>
      <c r="AT2949" s="12"/>
      <c r="AU2949" s="12"/>
      <c r="AV2949" s="12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12"/>
      <c r="BG2949" s="12"/>
      <c r="BH2949" s="12"/>
      <c r="BI2949" s="12"/>
      <c r="BJ2949" s="13"/>
      <c r="BK2949" s="13"/>
      <c r="BL2949" s="13"/>
      <c r="BM2949" s="13"/>
      <c r="BN2949" s="13"/>
    </row>
    <row r="2950" spans="1:66" x14ac:dyDescent="0.25">
      <c r="A2950" s="10"/>
      <c r="B2950" s="10"/>
      <c r="C2950" s="10"/>
      <c r="D2950" s="10"/>
      <c r="E2950" s="10"/>
      <c r="F2950" s="10"/>
      <c r="G2950" s="10"/>
      <c r="H2950" s="10"/>
      <c r="I2950" s="10"/>
      <c r="J2950" s="10"/>
      <c r="K2950" s="11"/>
      <c r="L2950" s="11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  <c r="AE2950" s="12"/>
      <c r="AF2950" s="12"/>
      <c r="AG2950" s="12"/>
      <c r="AH2950" s="12"/>
      <c r="AI2950" s="12"/>
      <c r="AJ2950" s="12"/>
      <c r="AK2950" s="12"/>
      <c r="AL2950" s="12"/>
      <c r="AM2950" s="12"/>
      <c r="AN2950" s="12"/>
      <c r="AO2950" s="12"/>
      <c r="AP2950" s="12"/>
      <c r="AQ2950" s="12"/>
      <c r="AR2950" s="12"/>
      <c r="AS2950" s="12"/>
      <c r="AT2950" s="12"/>
      <c r="AU2950" s="12"/>
      <c r="AV2950" s="12"/>
      <c r="AW2950" s="12"/>
      <c r="AX2950" s="12"/>
      <c r="AY2950" s="12"/>
      <c r="AZ2950" s="12"/>
      <c r="BA2950" s="12"/>
      <c r="BB2950" s="12"/>
      <c r="BC2950" s="12"/>
      <c r="BD2950" s="12"/>
      <c r="BE2950" s="12"/>
      <c r="BF2950" s="12"/>
      <c r="BG2950" s="12"/>
      <c r="BH2950" s="12"/>
      <c r="BI2950" s="12"/>
      <c r="BJ2950" s="13"/>
      <c r="BK2950" s="13"/>
      <c r="BL2950" s="13"/>
      <c r="BM2950" s="13"/>
      <c r="BN2950" s="13"/>
    </row>
    <row r="2951" spans="1:66" x14ac:dyDescent="0.25">
      <c r="A2951" s="10"/>
      <c r="B2951" s="10"/>
      <c r="C2951" s="10"/>
      <c r="D2951" s="10"/>
      <c r="E2951" s="10"/>
      <c r="F2951" s="10"/>
      <c r="G2951" s="10"/>
      <c r="H2951" s="10"/>
      <c r="I2951" s="10"/>
      <c r="J2951" s="10"/>
      <c r="K2951" s="11"/>
      <c r="L2951" s="11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2"/>
      <c r="AS2951" s="12"/>
      <c r="AT2951" s="12"/>
      <c r="AU2951" s="12"/>
      <c r="AV2951" s="12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12"/>
      <c r="BG2951" s="12"/>
      <c r="BH2951" s="12"/>
      <c r="BI2951" s="12"/>
      <c r="BJ2951" s="13"/>
      <c r="BK2951" s="13"/>
      <c r="BL2951" s="13"/>
      <c r="BM2951" s="13"/>
      <c r="BN2951" s="13"/>
    </row>
    <row r="2952" spans="1:66" x14ac:dyDescent="0.25">
      <c r="A2952" s="10"/>
      <c r="B2952" s="10"/>
      <c r="C2952" s="10"/>
      <c r="D2952" s="10"/>
      <c r="E2952" s="10"/>
      <c r="F2952" s="10"/>
      <c r="G2952" s="10"/>
      <c r="H2952" s="10"/>
      <c r="I2952" s="10"/>
      <c r="J2952" s="10"/>
      <c r="K2952" s="11"/>
      <c r="L2952" s="11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  <c r="AE2952" s="12"/>
      <c r="AF2952" s="12"/>
      <c r="AG2952" s="12"/>
      <c r="AH2952" s="12"/>
      <c r="AI2952" s="12"/>
      <c r="AJ2952" s="12"/>
      <c r="AK2952" s="12"/>
      <c r="AL2952" s="12"/>
      <c r="AM2952" s="12"/>
      <c r="AN2952" s="12"/>
      <c r="AO2952" s="12"/>
      <c r="AP2952" s="12"/>
      <c r="AQ2952" s="12"/>
      <c r="AR2952" s="12"/>
      <c r="AS2952" s="12"/>
      <c r="AT2952" s="12"/>
      <c r="AU2952" s="12"/>
      <c r="AV2952" s="12"/>
      <c r="AW2952" s="12"/>
      <c r="AX2952" s="12"/>
      <c r="AY2952" s="12"/>
      <c r="AZ2952" s="12"/>
      <c r="BA2952" s="12"/>
      <c r="BB2952" s="12"/>
      <c r="BC2952" s="12"/>
      <c r="BD2952" s="12"/>
      <c r="BE2952" s="12"/>
      <c r="BF2952" s="12"/>
      <c r="BG2952" s="12"/>
      <c r="BH2952" s="12"/>
      <c r="BI2952" s="12"/>
      <c r="BJ2952" s="13"/>
      <c r="BK2952" s="13"/>
      <c r="BL2952" s="13"/>
      <c r="BM2952" s="13"/>
      <c r="BN2952" s="13"/>
    </row>
    <row r="2953" spans="1:66" x14ac:dyDescent="0.25">
      <c r="A2953" s="10"/>
      <c r="B2953" s="10"/>
      <c r="C2953" s="10"/>
      <c r="D2953" s="10"/>
      <c r="E2953" s="10"/>
      <c r="F2953" s="10"/>
      <c r="G2953" s="10"/>
      <c r="H2953" s="10"/>
      <c r="I2953" s="10"/>
      <c r="J2953" s="10"/>
      <c r="K2953" s="11"/>
      <c r="L2953" s="11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2"/>
      <c r="AS2953" s="12"/>
      <c r="AT2953" s="12"/>
      <c r="AU2953" s="12"/>
      <c r="AV2953" s="12"/>
      <c r="AW2953" s="12"/>
      <c r="AX2953" s="12"/>
      <c r="AY2953" s="12"/>
      <c r="AZ2953" s="12"/>
      <c r="BA2953" s="12"/>
      <c r="BB2953" s="12"/>
      <c r="BC2953" s="12"/>
      <c r="BD2953" s="12"/>
      <c r="BE2953" s="12"/>
      <c r="BF2953" s="12"/>
      <c r="BG2953" s="12"/>
      <c r="BH2953" s="12"/>
      <c r="BI2953" s="12"/>
      <c r="BJ2953" s="13"/>
      <c r="BK2953" s="13"/>
      <c r="BL2953" s="13"/>
      <c r="BM2953" s="13"/>
      <c r="BN2953" s="13"/>
    </row>
    <row r="2954" spans="1:66" x14ac:dyDescent="0.25">
      <c r="A2954" s="10"/>
      <c r="B2954" s="10"/>
      <c r="C2954" s="10"/>
      <c r="D2954" s="10"/>
      <c r="E2954" s="10"/>
      <c r="F2954" s="10"/>
      <c r="G2954" s="10"/>
      <c r="H2954" s="10"/>
      <c r="I2954" s="10"/>
      <c r="J2954" s="10"/>
      <c r="K2954" s="11"/>
      <c r="L2954" s="11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  <c r="AE2954" s="12"/>
      <c r="AF2954" s="12"/>
      <c r="AG2954" s="12"/>
      <c r="AH2954" s="12"/>
      <c r="AI2954" s="12"/>
      <c r="AJ2954" s="12"/>
      <c r="AK2954" s="12"/>
      <c r="AL2954" s="12"/>
      <c r="AM2954" s="12"/>
      <c r="AN2954" s="12"/>
      <c r="AO2954" s="12"/>
      <c r="AP2954" s="12"/>
      <c r="AQ2954" s="12"/>
      <c r="AR2954" s="12"/>
      <c r="AS2954" s="12"/>
      <c r="AT2954" s="12"/>
      <c r="AU2954" s="12"/>
      <c r="AV2954" s="12"/>
      <c r="AW2954" s="12"/>
      <c r="AX2954" s="12"/>
      <c r="AY2954" s="12"/>
      <c r="AZ2954" s="12"/>
      <c r="BA2954" s="12"/>
      <c r="BB2954" s="12"/>
      <c r="BC2954" s="12"/>
      <c r="BD2954" s="12"/>
      <c r="BE2954" s="12"/>
      <c r="BF2954" s="12"/>
      <c r="BG2954" s="12"/>
      <c r="BH2954" s="12"/>
      <c r="BI2954" s="12"/>
      <c r="BJ2954" s="13"/>
      <c r="BK2954" s="13"/>
      <c r="BL2954" s="13"/>
      <c r="BM2954" s="13"/>
      <c r="BN2954" s="13"/>
    </row>
    <row r="2955" spans="1:66" x14ac:dyDescent="0.25">
      <c r="A2955" s="10"/>
      <c r="B2955" s="10"/>
      <c r="C2955" s="10"/>
      <c r="D2955" s="10"/>
      <c r="E2955" s="10"/>
      <c r="F2955" s="10"/>
      <c r="G2955" s="10"/>
      <c r="H2955" s="10"/>
      <c r="I2955" s="10"/>
      <c r="J2955" s="10"/>
      <c r="K2955" s="11"/>
      <c r="L2955" s="11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2"/>
      <c r="AS2955" s="12"/>
      <c r="AT2955" s="12"/>
      <c r="AU2955" s="12"/>
      <c r="AV2955" s="12"/>
      <c r="AW2955" s="12"/>
      <c r="AX2955" s="12"/>
      <c r="AY2955" s="12"/>
      <c r="AZ2955" s="12"/>
      <c r="BA2955" s="12"/>
      <c r="BB2955" s="12"/>
      <c r="BC2955" s="12"/>
      <c r="BD2955" s="12"/>
      <c r="BE2955" s="12"/>
      <c r="BF2955" s="12"/>
      <c r="BG2955" s="12"/>
      <c r="BH2955" s="12"/>
      <c r="BI2955" s="12"/>
      <c r="BJ2955" s="13"/>
      <c r="BK2955" s="13"/>
      <c r="BL2955" s="13"/>
      <c r="BM2955" s="13"/>
      <c r="BN2955" s="13"/>
    </row>
    <row r="2956" spans="1:66" x14ac:dyDescent="0.25">
      <c r="A2956" s="10"/>
      <c r="B2956" s="10"/>
      <c r="C2956" s="10"/>
      <c r="D2956" s="10"/>
      <c r="E2956" s="10"/>
      <c r="F2956" s="10"/>
      <c r="G2956" s="10"/>
      <c r="H2956" s="10"/>
      <c r="I2956" s="10"/>
      <c r="J2956" s="10"/>
      <c r="K2956" s="11"/>
      <c r="L2956" s="11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2"/>
      <c r="AF2956" s="12"/>
      <c r="AG2956" s="12"/>
      <c r="AH2956" s="12"/>
      <c r="AI2956" s="12"/>
      <c r="AJ2956" s="12"/>
      <c r="AK2956" s="12"/>
      <c r="AL2956" s="12"/>
      <c r="AM2956" s="12"/>
      <c r="AN2956" s="12"/>
      <c r="AO2956" s="12"/>
      <c r="AP2956" s="12"/>
      <c r="AQ2956" s="12"/>
      <c r="AR2956" s="12"/>
      <c r="AS2956" s="12"/>
      <c r="AT2956" s="12"/>
      <c r="AU2956" s="12"/>
      <c r="AV2956" s="12"/>
      <c r="AW2956" s="12"/>
      <c r="AX2956" s="12"/>
      <c r="AY2956" s="12"/>
      <c r="AZ2956" s="12"/>
      <c r="BA2956" s="12"/>
      <c r="BB2956" s="12"/>
      <c r="BC2956" s="12"/>
      <c r="BD2956" s="12"/>
      <c r="BE2956" s="12"/>
      <c r="BF2956" s="12"/>
      <c r="BG2956" s="12"/>
      <c r="BH2956" s="12"/>
      <c r="BI2956" s="12"/>
      <c r="BJ2956" s="13"/>
      <c r="BK2956" s="13"/>
      <c r="BL2956" s="13"/>
      <c r="BM2956" s="13"/>
      <c r="BN2956" s="13"/>
    </row>
    <row r="2957" spans="1:66" x14ac:dyDescent="0.25">
      <c r="A2957" s="10"/>
      <c r="B2957" s="10"/>
      <c r="C2957" s="10"/>
      <c r="D2957" s="10"/>
      <c r="E2957" s="10"/>
      <c r="F2957" s="10"/>
      <c r="G2957" s="10"/>
      <c r="H2957" s="10"/>
      <c r="I2957" s="10"/>
      <c r="J2957" s="10"/>
      <c r="K2957" s="11"/>
      <c r="L2957" s="11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2"/>
      <c r="AS2957" s="12"/>
      <c r="AT2957" s="12"/>
      <c r="AU2957" s="12"/>
      <c r="AV2957" s="12"/>
      <c r="AW2957" s="12"/>
      <c r="AX2957" s="12"/>
      <c r="AY2957" s="12"/>
      <c r="AZ2957" s="12"/>
      <c r="BA2957" s="12"/>
      <c r="BB2957" s="12"/>
      <c r="BC2957" s="12"/>
      <c r="BD2957" s="12"/>
      <c r="BE2957" s="12"/>
      <c r="BF2957" s="12"/>
      <c r="BG2957" s="12"/>
      <c r="BH2957" s="12"/>
      <c r="BI2957" s="12"/>
      <c r="BJ2957" s="13"/>
      <c r="BK2957" s="13"/>
      <c r="BL2957" s="13"/>
      <c r="BM2957" s="13"/>
      <c r="BN2957" s="13"/>
    </row>
    <row r="2958" spans="1:66" x14ac:dyDescent="0.25">
      <c r="A2958" s="10"/>
      <c r="B2958" s="10"/>
      <c r="C2958" s="10"/>
      <c r="D2958" s="10"/>
      <c r="E2958" s="10"/>
      <c r="F2958" s="10"/>
      <c r="G2958" s="10"/>
      <c r="H2958" s="10"/>
      <c r="I2958" s="10"/>
      <c r="J2958" s="10"/>
      <c r="K2958" s="11"/>
      <c r="L2958" s="11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  <c r="AE2958" s="12"/>
      <c r="AF2958" s="12"/>
      <c r="AG2958" s="12"/>
      <c r="AH2958" s="12"/>
      <c r="AI2958" s="12"/>
      <c r="AJ2958" s="12"/>
      <c r="AK2958" s="12"/>
      <c r="AL2958" s="12"/>
      <c r="AM2958" s="12"/>
      <c r="AN2958" s="12"/>
      <c r="AO2958" s="12"/>
      <c r="AP2958" s="12"/>
      <c r="AQ2958" s="12"/>
      <c r="AR2958" s="12"/>
      <c r="AS2958" s="12"/>
      <c r="AT2958" s="12"/>
      <c r="AU2958" s="12"/>
      <c r="AV2958" s="12"/>
      <c r="AW2958" s="12"/>
      <c r="AX2958" s="12"/>
      <c r="AY2958" s="12"/>
      <c r="AZ2958" s="12"/>
      <c r="BA2958" s="12"/>
      <c r="BB2958" s="12"/>
      <c r="BC2958" s="12"/>
      <c r="BD2958" s="12"/>
      <c r="BE2958" s="12"/>
      <c r="BF2958" s="12"/>
      <c r="BG2958" s="12"/>
      <c r="BH2958" s="12"/>
      <c r="BI2958" s="12"/>
      <c r="BJ2958" s="13"/>
      <c r="BK2958" s="13"/>
      <c r="BL2958" s="13"/>
      <c r="BM2958" s="13"/>
      <c r="BN2958" s="13"/>
    </row>
    <row r="2959" spans="1:66" x14ac:dyDescent="0.25">
      <c r="A2959" s="10"/>
      <c r="B2959" s="10"/>
      <c r="C2959" s="10"/>
      <c r="D2959" s="10"/>
      <c r="E2959" s="10"/>
      <c r="F2959" s="10"/>
      <c r="G2959" s="10"/>
      <c r="H2959" s="10"/>
      <c r="I2959" s="10"/>
      <c r="J2959" s="10"/>
      <c r="K2959" s="11"/>
      <c r="L2959" s="11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2"/>
      <c r="AS2959" s="12"/>
      <c r="AT2959" s="12"/>
      <c r="AU2959" s="12"/>
      <c r="AV2959" s="12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12"/>
      <c r="BG2959" s="12"/>
      <c r="BH2959" s="12"/>
      <c r="BI2959" s="12"/>
      <c r="BJ2959" s="13"/>
      <c r="BK2959" s="13"/>
      <c r="BL2959" s="13"/>
      <c r="BM2959" s="13"/>
      <c r="BN2959" s="13"/>
    </row>
    <row r="2960" spans="1:66" x14ac:dyDescent="0.25">
      <c r="A2960" s="10"/>
      <c r="B2960" s="10"/>
      <c r="C2960" s="10"/>
      <c r="D2960" s="10"/>
      <c r="E2960" s="10"/>
      <c r="F2960" s="10"/>
      <c r="G2960" s="10"/>
      <c r="H2960" s="10"/>
      <c r="I2960" s="10"/>
      <c r="J2960" s="10"/>
      <c r="K2960" s="11"/>
      <c r="L2960" s="11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12"/>
      <c r="AF2960" s="12"/>
      <c r="AG2960" s="12"/>
      <c r="AH2960" s="12"/>
      <c r="AI2960" s="12"/>
      <c r="AJ2960" s="12"/>
      <c r="AK2960" s="12"/>
      <c r="AL2960" s="12"/>
      <c r="AM2960" s="12"/>
      <c r="AN2960" s="12"/>
      <c r="AO2960" s="12"/>
      <c r="AP2960" s="12"/>
      <c r="AQ2960" s="12"/>
      <c r="AR2960" s="12"/>
      <c r="AS2960" s="12"/>
      <c r="AT2960" s="12"/>
      <c r="AU2960" s="12"/>
      <c r="AV2960" s="12"/>
      <c r="AW2960" s="12"/>
      <c r="AX2960" s="12"/>
      <c r="AY2960" s="12"/>
      <c r="AZ2960" s="12"/>
      <c r="BA2960" s="12"/>
      <c r="BB2960" s="12"/>
      <c r="BC2960" s="12"/>
      <c r="BD2960" s="12"/>
      <c r="BE2960" s="12"/>
      <c r="BF2960" s="12"/>
      <c r="BG2960" s="12"/>
      <c r="BH2960" s="12"/>
      <c r="BI2960" s="12"/>
      <c r="BJ2960" s="13"/>
      <c r="BK2960" s="13"/>
      <c r="BL2960" s="13"/>
      <c r="BM2960" s="13"/>
      <c r="BN2960" s="13"/>
    </row>
    <row r="2961" spans="1:66" x14ac:dyDescent="0.25">
      <c r="A2961" s="10"/>
      <c r="B2961" s="10"/>
      <c r="C2961" s="10"/>
      <c r="D2961" s="10"/>
      <c r="E2961" s="10"/>
      <c r="F2961" s="10"/>
      <c r="G2961" s="10"/>
      <c r="H2961" s="10"/>
      <c r="I2961" s="10"/>
      <c r="J2961" s="10"/>
      <c r="K2961" s="11"/>
      <c r="L2961" s="11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2"/>
      <c r="AS2961" s="12"/>
      <c r="AT2961" s="12"/>
      <c r="AU2961" s="12"/>
      <c r="AV2961" s="12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12"/>
      <c r="BG2961" s="12"/>
      <c r="BH2961" s="12"/>
      <c r="BI2961" s="12"/>
      <c r="BJ2961" s="13"/>
      <c r="BK2961" s="13"/>
      <c r="BL2961" s="13"/>
      <c r="BM2961" s="13"/>
      <c r="BN2961" s="13"/>
    </row>
    <row r="2962" spans="1:66" x14ac:dyDescent="0.25">
      <c r="A2962" s="10"/>
      <c r="B2962" s="10"/>
      <c r="C2962" s="10"/>
      <c r="D2962" s="10"/>
      <c r="E2962" s="10"/>
      <c r="F2962" s="10"/>
      <c r="G2962" s="10"/>
      <c r="H2962" s="10"/>
      <c r="I2962" s="10"/>
      <c r="J2962" s="10"/>
      <c r="K2962" s="11"/>
      <c r="L2962" s="11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12"/>
      <c r="AE2962" s="12"/>
      <c r="AF2962" s="12"/>
      <c r="AG2962" s="12"/>
      <c r="AH2962" s="12"/>
      <c r="AI2962" s="12"/>
      <c r="AJ2962" s="12"/>
      <c r="AK2962" s="12"/>
      <c r="AL2962" s="12"/>
      <c r="AM2962" s="12"/>
      <c r="AN2962" s="12"/>
      <c r="AO2962" s="12"/>
      <c r="AP2962" s="12"/>
      <c r="AQ2962" s="12"/>
      <c r="AR2962" s="12"/>
      <c r="AS2962" s="12"/>
      <c r="AT2962" s="12"/>
      <c r="AU2962" s="12"/>
      <c r="AV2962" s="12"/>
      <c r="AW2962" s="12"/>
      <c r="AX2962" s="12"/>
      <c r="AY2962" s="12"/>
      <c r="AZ2962" s="12"/>
      <c r="BA2962" s="12"/>
      <c r="BB2962" s="12"/>
      <c r="BC2962" s="12"/>
      <c r="BD2962" s="12"/>
      <c r="BE2962" s="12"/>
      <c r="BF2962" s="12"/>
      <c r="BG2962" s="12"/>
      <c r="BH2962" s="12"/>
      <c r="BI2962" s="12"/>
      <c r="BJ2962" s="13"/>
      <c r="BK2962" s="13"/>
      <c r="BL2962" s="13"/>
      <c r="BM2962" s="13"/>
      <c r="BN2962" s="13"/>
    </row>
    <row r="2963" spans="1:66" x14ac:dyDescent="0.25">
      <c r="A2963" s="10"/>
      <c r="B2963" s="10"/>
      <c r="C2963" s="10"/>
      <c r="D2963" s="10"/>
      <c r="E2963" s="10"/>
      <c r="F2963" s="10"/>
      <c r="G2963" s="10"/>
      <c r="H2963" s="10"/>
      <c r="I2963" s="10"/>
      <c r="J2963" s="10"/>
      <c r="K2963" s="11"/>
      <c r="L2963" s="11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2"/>
      <c r="AS2963" s="12"/>
      <c r="AT2963" s="12"/>
      <c r="AU2963" s="12"/>
      <c r="AV2963" s="12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12"/>
      <c r="BG2963" s="12"/>
      <c r="BH2963" s="12"/>
      <c r="BI2963" s="12"/>
      <c r="BJ2963" s="13"/>
      <c r="BK2963" s="13"/>
      <c r="BL2963" s="13"/>
      <c r="BM2963" s="13"/>
      <c r="BN2963" s="13"/>
    </row>
    <row r="2964" spans="1:66" x14ac:dyDescent="0.25">
      <c r="A2964" s="10"/>
      <c r="B2964" s="10"/>
      <c r="C2964" s="10"/>
      <c r="D2964" s="10"/>
      <c r="E2964" s="10"/>
      <c r="F2964" s="10"/>
      <c r="G2964" s="10"/>
      <c r="H2964" s="10"/>
      <c r="I2964" s="10"/>
      <c r="J2964" s="10"/>
      <c r="K2964" s="11"/>
      <c r="L2964" s="11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2"/>
      <c r="AF2964" s="12"/>
      <c r="AG2964" s="12"/>
      <c r="AH2964" s="12"/>
      <c r="AI2964" s="12"/>
      <c r="AJ2964" s="12"/>
      <c r="AK2964" s="12"/>
      <c r="AL2964" s="12"/>
      <c r="AM2964" s="12"/>
      <c r="AN2964" s="12"/>
      <c r="AO2964" s="12"/>
      <c r="AP2964" s="12"/>
      <c r="AQ2964" s="12"/>
      <c r="AR2964" s="12"/>
      <c r="AS2964" s="12"/>
      <c r="AT2964" s="12"/>
      <c r="AU2964" s="12"/>
      <c r="AV2964" s="12"/>
      <c r="AW2964" s="12"/>
      <c r="AX2964" s="12"/>
      <c r="AY2964" s="12"/>
      <c r="AZ2964" s="12"/>
      <c r="BA2964" s="12"/>
      <c r="BB2964" s="12"/>
      <c r="BC2964" s="12"/>
      <c r="BD2964" s="12"/>
      <c r="BE2964" s="12"/>
      <c r="BF2964" s="12"/>
      <c r="BG2964" s="12"/>
      <c r="BH2964" s="12"/>
      <c r="BI2964" s="12"/>
      <c r="BJ2964" s="13"/>
      <c r="BK2964" s="13"/>
      <c r="BL2964" s="13"/>
      <c r="BM2964" s="13"/>
      <c r="BN2964" s="13"/>
    </row>
    <row r="2965" spans="1:66" x14ac:dyDescent="0.25">
      <c r="A2965" s="10"/>
      <c r="B2965" s="10"/>
      <c r="C2965" s="10"/>
      <c r="D2965" s="10"/>
      <c r="E2965" s="10"/>
      <c r="F2965" s="10"/>
      <c r="G2965" s="10"/>
      <c r="H2965" s="10"/>
      <c r="I2965" s="10"/>
      <c r="J2965" s="10"/>
      <c r="K2965" s="11"/>
      <c r="L2965" s="11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2"/>
      <c r="AS2965" s="12"/>
      <c r="AT2965" s="12"/>
      <c r="AU2965" s="12"/>
      <c r="AV2965" s="12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12"/>
      <c r="BG2965" s="12"/>
      <c r="BH2965" s="12"/>
      <c r="BI2965" s="12"/>
      <c r="BJ2965" s="13"/>
      <c r="BK2965" s="13"/>
      <c r="BL2965" s="13"/>
      <c r="BM2965" s="13"/>
      <c r="BN2965" s="13"/>
    </row>
    <row r="2966" spans="1:66" x14ac:dyDescent="0.25">
      <c r="A2966" s="10"/>
      <c r="B2966" s="10"/>
      <c r="C2966" s="10"/>
      <c r="D2966" s="10"/>
      <c r="E2966" s="10"/>
      <c r="F2966" s="10"/>
      <c r="G2966" s="10"/>
      <c r="H2966" s="10"/>
      <c r="I2966" s="10"/>
      <c r="J2966" s="10"/>
      <c r="K2966" s="11"/>
      <c r="L2966" s="11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  <c r="AE2966" s="12"/>
      <c r="AF2966" s="12"/>
      <c r="AG2966" s="12"/>
      <c r="AH2966" s="12"/>
      <c r="AI2966" s="12"/>
      <c r="AJ2966" s="12"/>
      <c r="AK2966" s="12"/>
      <c r="AL2966" s="12"/>
      <c r="AM2966" s="12"/>
      <c r="AN2966" s="12"/>
      <c r="AO2966" s="12"/>
      <c r="AP2966" s="12"/>
      <c r="AQ2966" s="12"/>
      <c r="AR2966" s="12"/>
      <c r="AS2966" s="12"/>
      <c r="AT2966" s="12"/>
      <c r="AU2966" s="12"/>
      <c r="AV2966" s="12"/>
      <c r="AW2966" s="12"/>
      <c r="AX2966" s="12"/>
      <c r="AY2966" s="12"/>
      <c r="AZ2966" s="12"/>
      <c r="BA2966" s="12"/>
      <c r="BB2966" s="12"/>
      <c r="BC2966" s="12"/>
      <c r="BD2966" s="12"/>
      <c r="BE2966" s="12"/>
      <c r="BF2966" s="12"/>
      <c r="BG2966" s="12"/>
      <c r="BH2966" s="12"/>
      <c r="BI2966" s="12"/>
      <c r="BJ2966" s="13"/>
      <c r="BK2966" s="13"/>
      <c r="BL2966" s="13"/>
      <c r="BM2966" s="13"/>
      <c r="BN2966" s="13"/>
    </row>
    <row r="2967" spans="1:66" x14ac:dyDescent="0.25">
      <c r="A2967" s="10"/>
      <c r="B2967" s="10"/>
      <c r="C2967" s="10"/>
      <c r="D2967" s="10"/>
      <c r="E2967" s="10"/>
      <c r="F2967" s="10"/>
      <c r="G2967" s="10"/>
      <c r="H2967" s="10"/>
      <c r="I2967" s="10"/>
      <c r="J2967" s="10"/>
      <c r="K2967" s="11"/>
      <c r="L2967" s="11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2"/>
      <c r="AS2967" s="12"/>
      <c r="AT2967" s="12"/>
      <c r="AU2967" s="12"/>
      <c r="AV2967" s="12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12"/>
      <c r="BG2967" s="12"/>
      <c r="BH2967" s="12"/>
      <c r="BI2967" s="12"/>
      <c r="BJ2967" s="13"/>
      <c r="BK2967" s="13"/>
      <c r="BL2967" s="13"/>
      <c r="BM2967" s="13"/>
      <c r="BN2967" s="13"/>
    </row>
    <row r="2968" spans="1:66" s="14" customFormat="1" x14ac:dyDescent="0.25">
      <c r="A2968" s="10"/>
      <c r="B2968" s="10"/>
      <c r="C2968" s="10"/>
      <c r="D2968" s="10"/>
      <c r="E2968" s="10"/>
      <c r="F2968" s="10"/>
      <c r="G2968" s="10"/>
      <c r="H2968" s="10"/>
      <c r="I2968" s="10"/>
      <c r="J2968" s="10"/>
      <c r="K2968" s="11"/>
      <c r="L2968" s="11"/>
      <c r="M2968" s="12"/>
      <c r="N2968" s="12"/>
      <c r="O2968" s="12"/>
      <c r="P2968" s="12"/>
      <c r="Q2968" s="12"/>
      <c r="R2968" s="12"/>
      <c r="S2968" s="12"/>
      <c r="T2968" s="12"/>
      <c r="U2968" s="12"/>
      <c r="V2968" s="12"/>
      <c r="W2968" s="12"/>
      <c r="X2968" s="12"/>
      <c r="Y2968" s="12"/>
      <c r="Z2968" s="12"/>
      <c r="AA2968" s="12"/>
      <c r="AB2968" s="12"/>
      <c r="AC2968" s="12"/>
      <c r="AD2968" s="12"/>
      <c r="AE2968" s="12"/>
      <c r="AF2968" s="12"/>
      <c r="AG2968" s="12"/>
      <c r="AH2968" s="12"/>
      <c r="AI2968" s="12"/>
      <c r="AJ2968" s="12"/>
      <c r="AK2968" s="12"/>
      <c r="AL2968" s="12"/>
      <c r="AM2968" s="12"/>
      <c r="AN2968" s="12"/>
      <c r="AO2968" s="12"/>
      <c r="AP2968" s="12"/>
      <c r="AQ2968" s="12"/>
      <c r="AR2968" s="12"/>
      <c r="AS2968" s="12"/>
      <c r="AT2968" s="12"/>
      <c r="AU2968" s="12"/>
      <c r="AV2968" s="12"/>
      <c r="AW2968" s="12"/>
      <c r="AX2968" s="12"/>
      <c r="AY2968" s="12"/>
      <c r="AZ2968" s="12"/>
      <c r="BA2968" s="12"/>
      <c r="BB2968" s="12"/>
      <c r="BC2968" s="12"/>
      <c r="BD2968" s="12"/>
      <c r="BE2968" s="12"/>
      <c r="BF2968" s="12"/>
      <c r="BG2968" s="12"/>
      <c r="BH2968" s="12"/>
      <c r="BI2968" s="12"/>
      <c r="BJ2968" s="13"/>
      <c r="BK2968" s="13"/>
      <c r="BL2968" s="13"/>
      <c r="BM2968" s="13"/>
      <c r="BN2968" s="13"/>
    </row>
    <row r="2969" spans="1:66" x14ac:dyDescent="0.25">
      <c r="A2969" s="10"/>
      <c r="B2969" s="10"/>
      <c r="C2969" s="10"/>
      <c r="D2969" s="10"/>
      <c r="E2969" s="10"/>
      <c r="F2969" s="10"/>
      <c r="G2969" s="10"/>
      <c r="H2969" s="10"/>
      <c r="I2969" s="10"/>
      <c r="J2969" s="10"/>
      <c r="K2969" s="11"/>
      <c r="L2969" s="11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2"/>
      <c r="AS2969" s="12"/>
      <c r="AT2969" s="12"/>
      <c r="AU2969" s="12"/>
      <c r="AV2969" s="12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12"/>
      <c r="BG2969" s="12"/>
      <c r="BH2969" s="12"/>
      <c r="BI2969" s="12"/>
      <c r="BJ2969" s="13"/>
      <c r="BK2969" s="13"/>
      <c r="BL2969" s="13"/>
      <c r="BM2969" s="13"/>
      <c r="BN2969" s="13"/>
    </row>
    <row r="2970" spans="1:66" s="14" customFormat="1" x14ac:dyDescent="0.25">
      <c r="A2970" s="10"/>
      <c r="B2970" s="10"/>
      <c r="C2970" s="10"/>
      <c r="D2970" s="10"/>
      <c r="E2970" s="10"/>
      <c r="F2970" s="10"/>
      <c r="G2970" s="10"/>
      <c r="H2970" s="10"/>
      <c r="I2970" s="10"/>
      <c r="J2970" s="10"/>
      <c r="K2970" s="11"/>
      <c r="L2970" s="11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/>
      <c r="AJ2970" s="12"/>
      <c r="AK2970" s="12"/>
      <c r="AL2970" s="12"/>
      <c r="AM2970" s="12"/>
      <c r="AN2970" s="12"/>
      <c r="AO2970" s="12"/>
      <c r="AP2970" s="12"/>
      <c r="AQ2970" s="12"/>
      <c r="AR2970" s="12"/>
      <c r="AS2970" s="12"/>
      <c r="AT2970" s="12"/>
      <c r="AU2970" s="12"/>
      <c r="AV2970" s="12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12"/>
      <c r="BG2970" s="12"/>
      <c r="BH2970" s="12"/>
      <c r="BI2970" s="12"/>
      <c r="BJ2970" s="13"/>
      <c r="BK2970" s="13"/>
      <c r="BL2970" s="13"/>
      <c r="BM2970" s="13"/>
      <c r="BN2970" s="13"/>
    </row>
    <row r="2971" spans="1:66" x14ac:dyDescent="0.25">
      <c r="A2971" s="10"/>
      <c r="B2971" s="10"/>
      <c r="C2971" s="10"/>
      <c r="D2971" s="18"/>
      <c r="E2971" s="10"/>
      <c r="F2971" s="10"/>
      <c r="G2971" s="10"/>
      <c r="H2971" s="10"/>
      <c r="I2971" s="10"/>
      <c r="J2971" s="10"/>
      <c r="K2971" s="11"/>
      <c r="L2971" s="11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2"/>
      <c r="AS2971" s="12"/>
      <c r="AT2971" s="12"/>
      <c r="AU2971" s="12"/>
      <c r="AV2971" s="12"/>
      <c r="AW2971" s="12"/>
      <c r="AX2971" s="12"/>
      <c r="AY2971" s="12"/>
      <c r="AZ2971" s="12"/>
      <c r="BA2971" s="12"/>
      <c r="BB2971" s="12"/>
      <c r="BC2971" s="12"/>
      <c r="BD2971" s="12"/>
      <c r="BE2971" s="12"/>
      <c r="BF2971" s="12"/>
      <c r="BG2971" s="12"/>
      <c r="BH2971" s="12"/>
      <c r="BI2971" s="12"/>
      <c r="BJ2971" s="13"/>
      <c r="BK2971" s="13"/>
      <c r="BL2971" s="13"/>
      <c r="BM2971" s="13"/>
      <c r="BN2971" s="13"/>
    </row>
    <row r="2972" spans="1:66" x14ac:dyDescent="0.25">
      <c r="A2972" s="10"/>
      <c r="B2972" s="10"/>
      <c r="C2972" s="10"/>
      <c r="D2972" s="18"/>
      <c r="E2972" s="10"/>
      <c r="F2972" s="10"/>
      <c r="G2972" s="10"/>
      <c r="H2972" s="10"/>
      <c r="I2972" s="10"/>
      <c r="J2972" s="10"/>
      <c r="K2972" s="11"/>
      <c r="L2972" s="11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  <c r="AE2972" s="12"/>
      <c r="AF2972" s="12"/>
      <c r="AG2972" s="12"/>
      <c r="AH2972" s="12"/>
      <c r="AI2972" s="12"/>
      <c r="AJ2972" s="12"/>
      <c r="AK2972" s="12"/>
      <c r="AL2972" s="12"/>
      <c r="AM2972" s="12"/>
      <c r="AN2972" s="12"/>
      <c r="AO2972" s="12"/>
      <c r="AP2972" s="12"/>
      <c r="AQ2972" s="12"/>
      <c r="AR2972" s="12"/>
      <c r="AS2972" s="12"/>
      <c r="AT2972" s="12"/>
      <c r="AU2972" s="12"/>
      <c r="AV2972" s="12"/>
      <c r="AW2972" s="12"/>
      <c r="AX2972" s="12"/>
      <c r="AY2972" s="12"/>
      <c r="AZ2972" s="12"/>
      <c r="BA2972" s="12"/>
      <c r="BB2972" s="12"/>
      <c r="BC2972" s="12"/>
      <c r="BD2972" s="12"/>
      <c r="BE2972" s="12"/>
      <c r="BF2972" s="12"/>
      <c r="BG2972" s="12"/>
      <c r="BH2972" s="12"/>
      <c r="BI2972" s="12"/>
      <c r="BJ2972" s="13"/>
      <c r="BK2972" s="13"/>
      <c r="BL2972" s="13"/>
      <c r="BM2972" s="13"/>
      <c r="BN2972" s="13"/>
    </row>
    <row r="2973" spans="1:66" x14ac:dyDescent="0.25">
      <c r="A2973" s="10"/>
      <c r="B2973" s="10"/>
      <c r="C2973" s="10"/>
      <c r="D2973" s="18"/>
      <c r="E2973" s="10"/>
      <c r="F2973" s="10"/>
      <c r="G2973" s="10"/>
      <c r="H2973" s="10"/>
      <c r="I2973" s="10"/>
      <c r="J2973" s="10"/>
      <c r="K2973" s="11"/>
      <c r="L2973" s="11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2"/>
      <c r="AS2973" s="12"/>
      <c r="AT2973" s="12"/>
      <c r="AU2973" s="12"/>
      <c r="AV2973" s="12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12"/>
      <c r="BG2973" s="12"/>
      <c r="BH2973" s="12"/>
      <c r="BI2973" s="12"/>
      <c r="BJ2973" s="13"/>
      <c r="BK2973" s="13"/>
      <c r="BL2973" s="13"/>
      <c r="BM2973" s="13"/>
      <c r="BN2973" s="13"/>
    </row>
    <row r="2974" spans="1:66" x14ac:dyDescent="0.25">
      <c r="A2974" s="10"/>
      <c r="B2974" s="10"/>
      <c r="C2974" s="10"/>
      <c r="D2974" s="18"/>
      <c r="E2974" s="10"/>
      <c r="F2974" s="10"/>
      <c r="G2974" s="10"/>
      <c r="H2974" s="10"/>
      <c r="I2974" s="10"/>
      <c r="J2974" s="10"/>
      <c r="K2974" s="11"/>
      <c r="L2974" s="11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  <c r="AE2974" s="12"/>
      <c r="AF2974" s="12"/>
      <c r="AG2974" s="12"/>
      <c r="AH2974" s="12"/>
      <c r="AI2974" s="12"/>
      <c r="AJ2974" s="12"/>
      <c r="AK2974" s="12"/>
      <c r="AL2974" s="12"/>
      <c r="AM2974" s="12"/>
      <c r="AN2974" s="12"/>
      <c r="AO2974" s="12"/>
      <c r="AP2974" s="12"/>
      <c r="AQ2974" s="12"/>
      <c r="AR2974" s="12"/>
      <c r="AS2974" s="12"/>
      <c r="AT2974" s="12"/>
      <c r="AU2974" s="12"/>
      <c r="AV2974" s="12"/>
      <c r="AW2974" s="12"/>
      <c r="AX2974" s="12"/>
      <c r="AY2974" s="12"/>
      <c r="AZ2974" s="12"/>
      <c r="BA2974" s="12"/>
      <c r="BB2974" s="12"/>
      <c r="BC2974" s="12"/>
      <c r="BD2974" s="12"/>
      <c r="BE2974" s="12"/>
      <c r="BF2974" s="12"/>
      <c r="BG2974" s="12"/>
      <c r="BH2974" s="12"/>
      <c r="BI2974" s="12"/>
      <c r="BJ2974" s="13"/>
      <c r="BK2974" s="13"/>
      <c r="BL2974" s="13"/>
      <c r="BM2974" s="13"/>
      <c r="BN2974" s="13"/>
    </row>
    <row r="2975" spans="1:66" x14ac:dyDescent="0.25">
      <c r="A2975" s="10"/>
      <c r="B2975" s="10"/>
      <c r="C2975" s="10"/>
      <c r="D2975" s="18"/>
      <c r="E2975" s="10"/>
      <c r="F2975" s="10"/>
      <c r="G2975" s="10"/>
      <c r="H2975" s="10"/>
      <c r="I2975" s="10"/>
      <c r="J2975" s="10"/>
      <c r="K2975" s="11"/>
      <c r="L2975" s="11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2"/>
      <c r="AS2975" s="12"/>
      <c r="AT2975" s="12"/>
      <c r="AU2975" s="12"/>
      <c r="AV2975" s="12"/>
      <c r="AW2975" s="12"/>
      <c r="AX2975" s="12"/>
      <c r="AY2975" s="12"/>
      <c r="AZ2975" s="12"/>
      <c r="BA2975" s="12"/>
      <c r="BB2975" s="12"/>
      <c r="BC2975" s="12"/>
      <c r="BD2975" s="12"/>
      <c r="BE2975" s="12"/>
      <c r="BF2975" s="12"/>
      <c r="BG2975" s="12"/>
      <c r="BH2975" s="12"/>
      <c r="BI2975" s="12"/>
      <c r="BJ2975" s="13"/>
      <c r="BK2975" s="13"/>
      <c r="BL2975" s="13"/>
      <c r="BM2975" s="13"/>
      <c r="BN2975" s="13"/>
    </row>
    <row r="2976" spans="1:66" x14ac:dyDescent="0.25">
      <c r="A2976" s="10"/>
      <c r="B2976" s="10"/>
      <c r="C2976" s="10"/>
      <c r="D2976" s="18"/>
      <c r="E2976" s="10"/>
      <c r="F2976" s="10"/>
      <c r="G2976" s="10"/>
      <c r="H2976" s="10"/>
      <c r="I2976" s="10"/>
      <c r="J2976" s="10"/>
      <c r="K2976" s="11"/>
      <c r="L2976" s="11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2"/>
      <c r="AF2976" s="12"/>
      <c r="AG2976" s="12"/>
      <c r="AH2976" s="12"/>
      <c r="AI2976" s="12"/>
      <c r="AJ2976" s="12"/>
      <c r="AK2976" s="12"/>
      <c r="AL2976" s="12"/>
      <c r="AM2976" s="12"/>
      <c r="AN2976" s="12"/>
      <c r="AO2976" s="12"/>
      <c r="AP2976" s="12"/>
      <c r="AQ2976" s="12"/>
      <c r="AR2976" s="12"/>
      <c r="AS2976" s="12"/>
      <c r="AT2976" s="12"/>
      <c r="AU2976" s="12"/>
      <c r="AV2976" s="12"/>
      <c r="AW2976" s="12"/>
      <c r="AX2976" s="12"/>
      <c r="AY2976" s="12"/>
      <c r="AZ2976" s="12"/>
      <c r="BA2976" s="12"/>
      <c r="BB2976" s="12"/>
      <c r="BC2976" s="12"/>
      <c r="BD2976" s="12"/>
      <c r="BE2976" s="12"/>
      <c r="BF2976" s="12"/>
      <c r="BG2976" s="12"/>
      <c r="BH2976" s="12"/>
      <c r="BI2976" s="12"/>
      <c r="BJ2976" s="13"/>
      <c r="BK2976" s="13"/>
      <c r="BL2976" s="13"/>
      <c r="BM2976" s="13"/>
      <c r="BN2976" s="13"/>
    </row>
    <row r="2977" spans="1:66" x14ac:dyDescent="0.25">
      <c r="A2977" s="10"/>
      <c r="B2977" s="10"/>
      <c r="C2977" s="10"/>
      <c r="D2977" s="18"/>
      <c r="E2977" s="10"/>
      <c r="F2977" s="10"/>
      <c r="G2977" s="10"/>
      <c r="H2977" s="10"/>
      <c r="I2977" s="10"/>
      <c r="J2977" s="10"/>
      <c r="K2977" s="11"/>
      <c r="L2977" s="11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2"/>
      <c r="AS2977" s="12"/>
      <c r="AT2977" s="12"/>
      <c r="AU2977" s="12"/>
      <c r="AV2977" s="12"/>
      <c r="AW2977" s="12"/>
      <c r="AX2977" s="12"/>
      <c r="AY2977" s="12"/>
      <c r="AZ2977" s="12"/>
      <c r="BA2977" s="12"/>
      <c r="BB2977" s="12"/>
      <c r="BC2977" s="12"/>
      <c r="BD2977" s="12"/>
      <c r="BE2977" s="12"/>
      <c r="BF2977" s="12"/>
      <c r="BG2977" s="12"/>
      <c r="BH2977" s="12"/>
      <c r="BI2977" s="12"/>
      <c r="BJ2977" s="13"/>
      <c r="BK2977" s="13"/>
      <c r="BL2977" s="13"/>
      <c r="BM2977" s="13"/>
      <c r="BN2977" s="13"/>
    </row>
    <row r="2978" spans="1:66" x14ac:dyDescent="0.25">
      <c r="A2978" s="10"/>
      <c r="B2978" s="10"/>
      <c r="C2978" s="10"/>
      <c r="D2978" s="18"/>
      <c r="E2978" s="10"/>
      <c r="F2978" s="10"/>
      <c r="G2978" s="10"/>
      <c r="H2978" s="10"/>
      <c r="I2978" s="10"/>
      <c r="J2978" s="10"/>
      <c r="K2978" s="11"/>
      <c r="L2978" s="11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  <c r="AE2978" s="12"/>
      <c r="AF2978" s="12"/>
      <c r="AG2978" s="12"/>
      <c r="AH2978" s="12"/>
      <c r="AI2978" s="12"/>
      <c r="AJ2978" s="12"/>
      <c r="AK2978" s="12"/>
      <c r="AL2978" s="12"/>
      <c r="AM2978" s="12"/>
      <c r="AN2978" s="12"/>
      <c r="AO2978" s="12"/>
      <c r="AP2978" s="12"/>
      <c r="AQ2978" s="12"/>
      <c r="AR2978" s="12"/>
      <c r="AS2978" s="12"/>
      <c r="AT2978" s="12"/>
      <c r="AU2978" s="12"/>
      <c r="AV2978" s="12"/>
      <c r="AW2978" s="12"/>
      <c r="AX2978" s="12"/>
      <c r="AY2978" s="12"/>
      <c r="AZ2978" s="12"/>
      <c r="BA2978" s="12"/>
      <c r="BB2978" s="12"/>
      <c r="BC2978" s="12"/>
      <c r="BD2978" s="12"/>
      <c r="BE2978" s="12"/>
      <c r="BF2978" s="12"/>
      <c r="BG2978" s="12"/>
      <c r="BH2978" s="12"/>
      <c r="BI2978" s="12"/>
      <c r="BJ2978" s="13"/>
      <c r="BK2978" s="13"/>
      <c r="BL2978" s="13"/>
      <c r="BM2978" s="13"/>
      <c r="BN2978" s="13"/>
    </row>
    <row r="2979" spans="1:66" x14ac:dyDescent="0.25">
      <c r="A2979" s="10"/>
      <c r="B2979" s="10"/>
      <c r="C2979" s="10"/>
      <c r="D2979" s="18"/>
      <c r="E2979" s="10"/>
      <c r="F2979" s="10"/>
      <c r="G2979" s="10"/>
      <c r="H2979" s="10"/>
      <c r="I2979" s="10"/>
      <c r="J2979" s="10"/>
      <c r="K2979" s="11"/>
      <c r="L2979" s="11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2"/>
      <c r="AS2979" s="12"/>
      <c r="AT2979" s="12"/>
      <c r="AU2979" s="12"/>
      <c r="AV2979" s="12"/>
      <c r="AW2979" s="12"/>
      <c r="AX2979" s="12"/>
      <c r="AY2979" s="12"/>
      <c r="AZ2979" s="12"/>
      <c r="BA2979" s="12"/>
      <c r="BB2979" s="12"/>
      <c r="BC2979" s="12"/>
      <c r="BD2979" s="12"/>
      <c r="BE2979" s="12"/>
      <c r="BF2979" s="12"/>
      <c r="BG2979" s="12"/>
      <c r="BH2979" s="12"/>
      <c r="BI2979" s="12"/>
      <c r="BJ2979" s="13"/>
      <c r="BK2979" s="13"/>
      <c r="BL2979" s="13"/>
      <c r="BM2979" s="13"/>
      <c r="BN2979" s="13"/>
    </row>
    <row r="2980" spans="1:66" x14ac:dyDescent="0.25">
      <c r="A2980" s="10"/>
      <c r="B2980" s="10"/>
      <c r="C2980" s="10"/>
      <c r="D2980" s="18"/>
      <c r="E2980" s="10"/>
      <c r="F2980" s="10"/>
      <c r="G2980" s="10"/>
      <c r="H2980" s="10"/>
      <c r="I2980" s="10"/>
      <c r="J2980" s="10"/>
      <c r="K2980" s="11"/>
      <c r="L2980" s="11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12"/>
      <c r="AF2980" s="12"/>
      <c r="AG2980" s="12"/>
      <c r="AH2980" s="12"/>
      <c r="AI2980" s="12"/>
      <c r="AJ2980" s="12"/>
      <c r="AK2980" s="12"/>
      <c r="AL2980" s="12"/>
      <c r="AM2980" s="12"/>
      <c r="AN2980" s="12"/>
      <c r="AO2980" s="12"/>
      <c r="AP2980" s="12"/>
      <c r="AQ2980" s="12"/>
      <c r="AR2980" s="12"/>
      <c r="AS2980" s="12"/>
      <c r="AT2980" s="12"/>
      <c r="AU2980" s="12"/>
      <c r="AV2980" s="12"/>
      <c r="AW2980" s="12"/>
      <c r="AX2980" s="12"/>
      <c r="AY2980" s="12"/>
      <c r="AZ2980" s="12"/>
      <c r="BA2980" s="12"/>
      <c r="BB2980" s="12"/>
      <c r="BC2980" s="12"/>
      <c r="BD2980" s="12"/>
      <c r="BE2980" s="12"/>
      <c r="BF2980" s="12"/>
      <c r="BG2980" s="12"/>
      <c r="BH2980" s="12"/>
      <c r="BI2980" s="12"/>
      <c r="BJ2980" s="13"/>
      <c r="BK2980" s="13"/>
      <c r="BL2980" s="13"/>
      <c r="BM2980" s="13"/>
      <c r="BN2980" s="13"/>
    </row>
    <row r="2981" spans="1:66" x14ac:dyDescent="0.25">
      <c r="A2981" s="10"/>
      <c r="B2981" s="10"/>
      <c r="C2981" s="10"/>
      <c r="D2981" s="18"/>
      <c r="E2981" s="10"/>
      <c r="F2981" s="10"/>
      <c r="G2981" s="10"/>
      <c r="H2981" s="10"/>
      <c r="I2981" s="10"/>
      <c r="J2981" s="10"/>
      <c r="K2981" s="11"/>
      <c r="L2981" s="11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2"/>
      <c r="AS2981" s="12"/>
      <c r="AT2981" s="12"/>
      <c r="AU2981" s="12"/>
      <c r="AV2981" s="12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12"/>
      <c r="BG2981" s="12"/>
      <c r="BH2981" s="12"/>
      <c r="BI2981" s="12"/>
      <c r="BJ2981" s="13"/>
      <c r="BK2981" s="13"/>
      <c r="BL2981" s="13"/>
      <c r="BM2981" s="13"/>
      <c r="BN2981" s="13"/>
    </row>
    <row r="2982" spans="1:66" x14ac:dyDescent="0.25">
      <c r="A2982" s="10"/>
      <c r="B2982" s="10"/>
      <c r="C2982" s="10"/>
      <c r="D2982" s="18"/>
      <c r="E2982" s="10"/>
      <c r="F2982" s="10"/>
      <c r="G2982" s="10"/>
      <c r="H2982" s="10"/>
      <c r="I2982" s="10"/>
      <c r="J2982" s="10"/>
      <c r="K2982" s="11"/>
      <c r="L2982" s="11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  <c r="AE2982" s="12"/>
      <c r="AF2982" s="12"/>
      <c r="AG2982" s="12"/>
      <c r="AH2982" s="12"/>
      <c r="AI2982" s="12"/>
      <c r="AJ2982" s="12"/>
      <c r="AK2982" s="12"/>
      <c r="AL2982" s="12"/>
      <c r="AM2982" s="12"/>
      <c r="AN2982" s="12"/>
      <c r="AO2982" s="12"/>
      <c r="AP2982" s="12"/>
      <c r="AQ2982" s="12"/>
      <c r="AR2982" s="12"/>
      <c r="AS2982" s="12"/>
      <c r="AT2982" s="12"/>
      <c r="AU2982" s="12"/>
      <c r="AV2982" s="12"/>
      <c r="AW2982" s="12"/>
      <c r="AX2982" s="12"/>
      <c r="AY2982" s="12"/>
      <c r="AZ2982" s="12"/>
      <c r="BA2982" s="12"/>
      <c r="BB2982" s="12"/>
      <c r="BC2982" s="12"/>
      <c r="BD2982" s="12"/>
      <c r="BE2982" s="12"/>
      <c r="BF2982" s="12"/>
      <c r="BG2982" s="12"/>
      <c r="BH2982" s="12"/>
      <c r="BI2982" s="12"/>
      <c r="BJ2982" s="13"/>
      <c r="BK2982" s="13"/>
      <c r="BL2982" s="13"/>
      <c r="BM2982" s="13"/>
      <c r="BN2982" s="13"/>
    </row>
    <row r="2983" spans="1:66" x14ac:dyDescent="0.25">
      <c r="A2983" s="10"/>
      <c r="B2983" s="10"/>
      <c r="C2983" s="10"/>
      <c r="D2983" s="18"/>
      <c r="E2983" s="10"/>
      <c r="F2983" s="10"/>
      <c r="G2983" s="10"/>
      <c r="H2983" s="10"/>
      <c r="I2983" s="10"/>
      <c r="J2983" s="10"/>
      <c r="K2983" s="11"/>
      <c r="L2983" s="11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2"/>
      <c r="AS2983" s="12"/>
      <c r="AT2983" s="12"/>
      <c r="AU2983" s="12"/>
      <c r="AV2983" s="12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12"/>
      <c r="BG2983" s="12"/>
      <c r="BH2983" s="12"/>
      <c r="BI2983" s="12"/>
      <c r="BJ2983" s="13"/>
      <c r="BK2983" s="13"/>
      <c r="BL2983" s="13"/>
      <c r="BM2983" s="13"/>
      <c r="BN2983" s="13"/>
    </row>
    <row r="2984" spans="1:66" x14ac:dyDescent="0.25">
      <c r="A2984" s="10"/>
      <c r="B2984" s="10"/>
      <c r="C2984" s="10"/>
      <c r="D2984" s="18"/>
      <c r="E2984" s="10"/>
      <c r="F2984" s="10"/>
      <c r="G2984" s="10"/>
      <c r="H2984" s="10"/>
      <c r="I2984" s="10"/>
      <c r="J2984" s="10"/>
      <c r="K2984" s="11"/>
      <c r="L2984" s="11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  <c r="AE2984" s="12"/>
      <c r="AF2984" s="12"/>
      <c r="AG2984" s="12"/>
      <c r="AH2984" s="12"/>
      <c r="AI2984" s="12"/>
      <c r="AJ2984" s="12"/>
      <c r="AK2984" s="12"/>
      <c r="AL2984" s="12"/>
      <c r="AM2984" s="12"/>
      <c r="AN2984" s="12"/>
      <c r="AO2984" s="12"/>
      <c r="AP2984" s="12"/>
      <c r="AQ2984" s="12"/>
      <c r="AR2984" s="12"/>
      <c r="AS2984" s="12"/>
      <c r="AT2984" s="12"/>
      <c r="AU2984" s="12"/>
      <c r="AV2984" s="12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12"/>
      <c r="BG2984" s="12"/>
      <c r="BH2984" s="12"/>
      <c r="BI2984" s="12"/>
      <c r="BJ2984" s="13"/>
      <c r="BK2984" s="13"/>
      <c r="BL2984" s="13"/>
      <c r="BM2984" s="13"/>
      <c r="BN2984" s="13"/>
    </row>
    <row r="2985" spans="1:66" x14ac:dyDescent="0.25">
      <c r="A2985" s="10"/>
      <c r="B2985" s="10"/>
      <c r="C2985" s="10"/>
      <c r="D2985" s="18"/>
      <c r="E2985" s="10"/>
      <c r="F2985" s="10"/>
      <c r="G2985" s="10"/>
      <c r="H2985" s="10"/>
      <c r="I2985" s="10"/>
      <c r="J2985" s="10"/>
      <c r="K2985" s="11"/>
      <c r="L2985" s="11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2"/>
      <c r="AS2985" s="12"/>
      <c r="AT2985" s="12"/>
      <c r="AU2985" s="12"/>
      <c r="AV2985" s="12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12"/>
      <c r="BG2985" s="12"/>
      <c r="BH2985" s="12"/>
      <c r="BI2985" s="12"/>
      <c r="BJ2985" s="13"/>
      <c r="BK2985" s="13"/>
      <c r="BL2985" s="13"/>
      <c r="BM2985" s="13"/>
      <c r="BN2985" s="13"/>
    </row>
    <row r="2986" spans="1:66" x14ac:dyDescent="0.25">
      <c r="A2986" s="10"/>
      <c r="B2986" s="10"/>
      <c r="C2986" s="10"/>
      <c r="D2986" s="18"/>
      <c r="E2986" s="10"/>
      <c r="F2986" s="10"/>
      <c r="G2986" s="10"/>
      <c r="H2986" s="10"/>
      <c r="I2986" s="10"/>
      <c r="J2986" s="10"/>
      <c r="K2986" s="11"/>
      <c r="L2986" s="11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  <c r="AL2986" s="12"/>
      <c r="AM2986" s="12"/>
      <c r="AN2986" s="12"/>
      <c r="AO2986" s="12"/>
      <c r="AP2986" s="12"/>
      <c r="AQ2986" s="12"/>
      <c r="AR2986" s="12"/>
      <c r="AS2986" s="12"/>
      <c r="AT2986" s="12"/>
      <c r="AU2986" s="12"/>
      <c r="AV2986" s="12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12"/>
      <c r="BG2986" s="12"/>
      <c r="BH2986" s="12"/>
      <c r="BI2986" s="12"/>
      <c r="BJ2986" s="13"/>
      <c r="BK2986" s="13"/>
      <c r="BL2986" s="13"/>
      <c r="BM2986" s="13"/>
      <c r="BN2986" s="13"/>
    </row>
    <row r="2987" spans="1:66" x14ac:dyDescent="0.25">
      <c r="A2987" s="10"/>
      <c r="B2987" s="10"/>
      <c r="C2987" s="10"/>
      <c r="D2987" s="18"/>
      <c r="E2987" s="10"/>
      <c r="F2987" s="10"/>
      <c r="G2987" s="10"/>
      <c r="H2987" s="10"/>
      <c r="I2987" s="10"/>
      <c r="J2987" s="10"/>
      <c r="K2987" s="11"/>
      <c r="L2987" s="11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2"/>
      <c r="AS2987" s="12"/>
      <c r="AT2987" s="12"/>
      <c r="AU2987" s="12"/>
      <c r="AV2987" s="12"/>
      <c r="AW2987" s="12"/>
      <c r="AX2987" s="12"/>
      <c r="AY2987" s="12"/>
      <c r="AZ2987" s="12"/>
      <c r="BA2987" s="12"/>
      <c r="BB2987" s="12"/>
      <c r="BC2987" s="12"/>
      <c r="BD2987" s="12"/>
      <c r="BE2987" s="12"/>
      <c r="BF2987" s="12"/>
      <c r="BG2987" s="12"/>
      <c r="BH2987" s="12"/>
      <c r="BI2987" s="12"/>
      <c r="BJ2987" s="13"/>
      <c r="BK2987" s="13"/>
      <c r="BL2987" s="13"/>
      <c r="BM2987" s="13"/>
      <c r="BN2987" s="13"/>
    </row>
    <row r="2988" spans="1:66" x14ac:dyDescent="0.25">
      <c r="A2988" s="10"/>
      <c r="B2988" s="10"/>
      <c r="C2988" s="10"/>
      <c r="D2988" s="18"/>
      <c r="E2988" s="10"/>
      <c r="F2988" s="10"/>
      <c r="G2988" s="10"/>
      <c r="H2988" s="10"/>
      <c r="I2988" s="10"/>
      <c r="J2988" s="10"/>
      <c r="K2988" s="11"/>
      <c r="L2988" s="11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  <c r="AE2988" s="12"/>
      <c r="AF2988" s="12"/>
      <c r="AG2988" s="12"/>
      <c r="AH2988" s="12"/>
      <c r="AI2988" s="12"/>
      <c r="AJ2988" s="12"/>
      <c r="AK2988" s="12"/>
      <c r="AL2988" s="12"/>
      <c r="AM2988" s="12"/>
      <c r="AN2988" s="12"/>
      <c r="AO2988" s="12"/>
      <c r="AP2988" s="12"/>
      <c r="AQ2988" s="12"/>
      <c r="AR2988" s="12"/>
      <c r="AS2988" s="12"/>
      <c r="AT2988" s="12"/>
      <c r="AU2988" s="12"/>
      <c r="AV2988" s="12"/>
      <c r="AW2988" s="12"/>
      <c r="AX2988" s="12"/>
      <c r="AY2988" s="12"/>
      <c r="AZ2988" s="12"/>
      <c r="BA2988" s="12"/>
      <c r="BB2988" s="12"/>
      <c r="BC2988" s="12"/>
      <c r="BD2988" s="12"/>
      <c r="BE2988" s="12"/>
      <c r="BF2988" s="12"/>
      <c r="BG2988" s="12"/>
      <c r="BH2988" s="12"/>
      <c r="BI2988" s="12"/>
      <c r="BJ2988" s="13"/>
      <c r="BK2988" s="13"/>
      <c r="BL2988" s="13"/>
      <c r="BM2988" s="13"/>
      <c r="BN2988" s="13"/>
    </row>
    <row r="2989" spans="1:66" x14ac:dyDescent="0.25">
      <c r="A2989" s="10"/>
      <c r="B2989" s="10"/>
      <c r="C2989" s="10"/>
      <c r="D2989" s="18"/>
      <c r="E2989" s="10"/>
      <c r="F2989" s="10"/>
      <c r="G2989" s="10"/>
      <c r="H2989" s="10"/>
      <c r="I2989" s="10"/>
      <c r="J2989" s="10"/>
      <c r="K2989" s="11"/>
      <c r="L2989" s="11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2"/>
      <c r="AS2989" s="12"/>
      <c r="AT2989" s="12"/>
      <c r="AU2989" s="12"/>
      <c r="AV2989" s="12"/>
      <c r="AW2989" s="12"/>
      <c r="AX2989" s="12"/>
      <c r="AY2989" s="12"/>
      <c r="AZ2989" s="12"/>
      <c r="BA2989" s="12"/>
      <c r="BB2989" s="12"/>
      <c r="BC2989" s="12"/>
      <c r="BD2989" s="12"/>
      <c r="BE2989" s="12"/>
      <c r="BF2989" s="12"/>
      <c r="BG2989" s="12"/>
      <c r="BH2989" s="12"/>
      <c r="BI2989" s="12"/>
      <c r="BJ2989" s="13"/>
      <c r="BK2989" s="13"/>
      <c r="BL2989" s="13"/>
      <c r="BM2989" s="13"/>
      <c r="BN2989" s="13"/>
    </row>
    <row r="2990" spans="1:66" x14ac:dyDescent="0.25">
      <c r="A2990" s="10"/>
      <c r="B2990" s="10"/>
      <c r="C2990" s="10"/>
      <c r="D2990" s="18"/>
      <c r="E2990" s="10"/>
      <c r="F2990" s="10"/>
      <c r="G2990" s="10"/>
      <c r="H2990" s="10"/>
      <c r="I2990" s="10"/>
      <c r="J2990" s="10"/>
      <c r="K2990" s="11"/>
      <c r="L2990" s="11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  <c r="AE2990" s="12"/>
      <c r="AF2990" s="12"/>
      <c r="AG2990" s="12"/>
      <c r="AH2990" s="12"/>
      <c r="AI2990" s="12"/>
      <c r="AJ2990" s="12"/>
      <c r="AK2990" s="12"/>
      <c r="AL2990" s="12"/>
      <c r="AM2990" s="12"/>
      <c r="AN2990" s="12"/>
      <c r="AO2990" s="12"/>
      <c r="AP2990" s="12"/>
      <c r="AQ2990" s="12"/>
      <c r="AR2990" s="12"/>
      <c r="AS2990" s="12"/>
      <c r="AT2990" s="12"/>
      <c r="AU2990" s="12"/>
      <c r="AV2990" s="12"/>
      <c r="AW2990" s="12"/>
      <c r="AX2990" s="12"/>
      <c r="AY2990" s="12"/>
      <c r="AZ2990" s="12"/>
      <c r="BA2990" s="12"/>
      <c r="BB2990" s="12"/>
      <c r="BC2990" s="12"/>
      <c r="BD2990" s="12"/>
      <c r="BE2990" s="12"/>
      <c r="BF2990" s="12"/>
      <c r="BG2990" s="12"/>
      <c r="BH2990" s="12"/>
      <c r="BI2990" s="12"/>
      <c r="BJ2990" s="13"/>
      <c r="BK2990" s="13"/>
      <c r="BL2990" s="13"/>
      <c r="BM2990" s="13"/>
      <c r="BN2990" s="13"/>
    </row>
    <row r="2991" spans="1:66" x14ac:dyDescent="0.25">
      <c r="A2991" s="10"/>
      <c r="B2991" s="10"/>
      <c r="C2991" s="10"/>
      <c r="D2991" s="18"/>
      <c r="E2991" s="10"/>
      <c r="F2991" s="10"/>
      <c r="G2991" s="10"/>
      <c r="H2991" s="10"/>
      <c r="I2991" s="10"/>
      <c r="J2991" s="10"/>
      <c r="K2991" s="11"/>
      <c r="L2991" s="11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2"/>
      <c r="AS2991" s="12"/>
      <c r="AT2991" s="12"/>
      <c r="AU2991" s="12"/>
      <c r="AV2991" s="12"/>
      <c r="AW2991" s="12"/>
      <c r="AX2991" s="12"/>
      <c r="AY2991" s="12"/>
      <c r="AZ2991" s="12"/>
      <c r="BA2991" s="12"/>
      <c r="BB2991" s="12"/>
      <c r="BC2991" s="12"/>
      <c r="BD2991" s="12"/>
      <c r="BE2991" s="12"/>
      <c r="BF2991" s="12"/>
      <c r="BG2991" s="12"/>
      <c r="BH2991" s="12"/>
      <c r="BI2991" s="12"/>
      <c r="BJ2991" s="13"/>
      <c r="BK2991" s="13"/>
      <c r="BL2991" s="13"/>
      <c r="BM2991" s="13"/>
      <c r="BN2991" s="13"/>
    </row>
    <row r="2992" spans="1:66" x14ac:dyDescent="0.25">
      <c r="A2992" s="10"/>
      <c r="B2992" s="10"/>
      <c r="C2992" s="10"/>
      <c r="D2992" s="18"/>
      <c r="E2992" s="10"/>
      <c r="F2992" s="10"/>
      <c r="G2992" s="10"/>
      <c r="H2992" s="10"/>
      <c r="I2992" s="10"/>
      <c r="J2992" s="10"/>
      <c r="K2992" s="11"/>
      <c r="L2992" s="11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12"/>
      <c r="AF2992" s="12"/>
      <c r="AG2992" s="12"/>
      <c r="AH2992" s="12"/>
      <c r="AI2992" s="12"/>
      <c r="AJ2992" s="12"/>
      <c r="AK2992" s="12"/>
      <c r="AL2992" s="12"/>
      <c r="AM2992" s="12"/>
      <c r="AN2992" s="12"/>
      <c r="AO2992" s="12"/>
      <c r="AP2992" s="12"/>
      <c r="AQ2992" s="12"/>
      <c r="AR2992" s="12"/>
      <c r="AS2992" s="12"/>
      <c r="AT2992" s="12"/>
      <c r="AU2992" s="12"/>
      <c r="AV2992" s="12"/>
      <c r="AW2992" s="12"/>
      <c r="AX2992" s="12"/>
      <c r="AY2992" s="12"/>
      <c r="AZ2992" s="12"/>
      <c r="BA2992" s="12"/>
      <c r="BB2992" s="12"/>
      <c r="BC2992" s="12"/>
      <c r="BD2992" s="12"/>
      <c r="BE2992" s="12"/>
      <c r="BF2992" s="12"/>
      <c r="BG2992" s="12"/>
      <c r="BH2992" s="12"/>
      <c r="BI2992" s="12"/>
      <c r="BJ2992" s="13"/>
      <c r="BK2992" s="13"/>
      <c r="BL2992" s="13"/>
      <c r="BM2992" s="13"/>
      <c r="BN2992" s="13"/>
    </row>
    <row r="2993" spans="1:66" x14ac:dyDescent="0.25">
      <c r="A2993" s="10"/>
      <c r="B2993" s="10"/>
      <c r="C2993" s="10"/>
      <c r="D2993" s="18"/>
      <c r="E2993" s="10"/>
      <c r="F2993" s="10"/>
      <c r="G2993" s="10"/>
      <c r="H2993" s="10"/>
      <c r="I2993" s="10"/>
      <c r="J2993" s="10"/>
      <c r="K2993" s="11"/>
      <c r="L2993" s="11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2"/>
      <c r="AS2993" s="12"/>
      <c r="AT2993" s="12"/>
      <c r="AU2993" s="12"/>
      <c r="AV2993" s="12"/>
      <c r="AW2993" s="12"/>
      <c r="AX2993" s="12"/>
      <c r="AY2993" s="12"/>
      <c r="AZ2993" s="12"/>
      <c r="BA2993" s="12"/>
      <c r="BB2993" s="12"/>
      <c r="BC2993" s="12"/>
      <c r="BD2993" s="12"/>
      <c r="BE2993" s="12"/>
      <c r="BF2993" s="12"/>
      <c r="BG2993" s="12"/>
      <c r="BH2993" s="12"/>
      <c r="BI2993" s="12"/>
      <c r="BJ2993" s="13"/>
      <c r="BK2993" s="13"/>
      <c r="BL2993" s="13"/>
      <c r="BM2993" s="13"/>
      <c r="BN2993" s="13"/>
    </row>
    <row r="2994" spans="1:66" x14ac:dyDescent="0.25">
      <c r="A2994" s="10"/>
      <c r="B2994" s="10"/>
      <c r="C2994" s="10"/>
      <c r="D2994" s="18"/>
      <c r="E2994" s="10"/>
      <c r="F2994" s="10"/>
      <c r="G2994" s="10"/>
      <c r="H2994" s="10"/>
      <c r="I2994" s="10"/>
      <c r="J2994" s="10"/>
      <c r="K2994" s="11"/>
      <c r="L2994" s="11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/>
      <c r="AJ2994" s="12"/>
      <c r="AK2994" s="12"/>
      <c r="AL2994" s="12"/>
      <c r="AM2994" s="12"/>
      <c r="AN2994" s="12"/>
      <c r="AO2994" s="12"/>
      <c r="AP2994" s="12"/>
      <c r="AQ2994" s="12"/>
      <c r="AR2994" s="12"/>
      <c r="AS2994" s="12"/>
      <c r="AT2994" s="12"/>
      <c r="AU2994" s="12"/>
      <c r="AV2994" s="12"/>
      <c r="AW2994" s="12"/>
      <c r="AX2994" s="12"/>
      <c r="AY2994" s="12"/>
      <c r="AZ2994" s="12"/>
      <c r="BA2994" s="12"/>
      <c r="BB2994" s="12"/>
      <c r="BC2994" s="12"/>
      <c r="BD2994" s="12"/>
      <c r="BE2994" s="12"/>
      <c r="BF2994" s="12"/>
      <c r="BG2994" s="12"/>
      <c r="BH2994" s="12"/>
      <c r="BI2994" s="12"/>
      <c r="BJ2994" s="13"/>
      <c r="BK2994" s="13"/>
      <c r="BL2994" s="13"/>
      <c r="BM2994" s="13"/>
      <c r="BN2994" s="13"/>
    </row>
    <row r="2995" spans="1:66" x14ac:dyDescent="0.25">
      <c r="A2995" s="10"/>
      <c r="B2995" s="10"/>
      <c r="C2995" s="10"/>
      <c r="D2995" s="18"/>
      <c r="E2995" s="10"/>
      <c r="F2995" s="10"/>
      <c r="G2995" s="10"/>
      <c r="H2995" s="10"/>
      <c r="I2995" s="10"/>
      <c r="J2995" s="10"/>
      <c r="K2995" s="11"/>
      <c r="L2995" s="11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2"/>
      <c r="AS2995" s="12"/>
      <c r="AT2995" s="12"/>
      <c r="AU2995" s="12"/>
      <c r="AV2995" s="12"/>
      <c r="AW2995" s="12"/>
      <c r="AX2995" s="12"/>
      <c r="AY2995" s="12"/>
      <c r="AZ2995" s="12"/>
      <c r="BA2995" s="12"/>
      <c r="BB2995" s="12"/>
      <c r="BC2995" s="12"/>
      <c r="BD2995" s="12"/>
      <c r="BE2995" s="12"/>
      <c r="BF2995" s="12"/>
      <c r="BG2995" s="12"/>
      <c r="BH2995" s="12"/>
      <c r="BI2995" s="12"/>
      <c r="BJ2995" s="13"/>
      <c r="BK2995" s="13"/>
      <c r="BL2995" s="13"/>
      <c r="BM2995" s="13"/>
      <c r="BN2995" s="13"/>
    </row>
    <row r="2996" spans="1:66" x14ac:dyDescent="0.25">
      <c r="A2996" s="10"/>
      <c r="B2996" s="10"/>
      <c r="C2996" s="10"/>
      <c r="D2996" s="18"/>
      <c r="E2996" s="10"/>
      <c r="F2996" s="10"/>
      <c r="G2996" s="10"/>
      <c r="H2996" s="10"/>
      <c r="I2996" s="10"/>
      <c r="J2996" s="10"/>
      <c r="K2996" s="11"/>
      <c r="L2996" s="11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  <c r="AE2996" s="12"/>
      <c r="AF2996" s="12"/>
      <c r="AG2996" s="12"/>
      <c r="AH2996" s="12"/>
      <c r="AI2996" s="12"/>
      <c r="AJ2996" s="12"/>
      <c r="AK2996" s="12"/>
      <c r="AL2996" s="12"/>
      <c r="AM2996" s="12"/>
      <c r="AN2996" s="12"/>
      <c r="AO2996" s="12"/>
      <c r="AP2996" s="12"/>
      <c r="AQ2996" s="12"/>
      <c r="AR2996" s="12"/>
      <c r="AS2996" s="12"/>
      <c r="AT2996" s="12"/>
      <c r="AU2996" s="12"/>
      <c r="AV2996" s="12"/>
      <c r="AW2996" s="12"/>
      <c r="AX2996" s="12"/>
      <c r="AY2996" s="12"/>
      <c r="AZ2996" s="12"/>
      <c r="BA2996" s="12"/>
      <c r="BB2996" s="12"/>
      <c r="BC2996" s="12"/>
      <c r="BD2996" s="12"/>
      <c r="BE2996" s="12"/>
      <c r="BF2996" s="12"/>
      <c r="BG2996" s="12"/>
      <c r="BH2996" s="12"/>
      <c r="BI2996" s="12"/>
      <c r="BJ2996" s="13"/>
      <c r="BK2996" s="13"/>
      <c r="BL2996" s="13"/>
      <c r="BM2996" s="13"/>
      <c r="BN2996" s="13"/>
    </row>
    <row r="2997" spans="1:66" x14ac:dyDescent="0.25">
      <c r="A2997" s="10"/>
      <c r="B2997" s="10"/>
      <c r="C2997" s="10"/>
      <c r="D2997" s="18"/>
      <c r="E2997" s="10"/>
      <c r="F2997" s="10"/>
      <c r="G2997" s="10"/>
      <c r="H2997" s="10"/>
      <c r="I2997" s="10"/>
      <c r="J2997" s="10"/>
      <c r="K2997" s="11"/>
      <c r="L2997" s="11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2"/>
      <c r="AS2997" s="12"/>
      <c r="AT2997" s="12"/>
      <c r="AU2997" s="12"/>
      <c r="AV2997" s="12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12"/>
      <c r="BG2997" s="12"/>
      <c r="BH2997" s="12"/>
      <c r="BI2997" s="12"/>
      <c r="BJ2997" s="13"/>
      <c r="BK2997" s="13"/>
      <c r="BL2997" s="13"/>
      <c r="BM2997" s="13"/>
      <c r="BN2997" s="13"/>
    </row>
    <row r="2998" spans="1:66" x14ac:dyDescent="0.25">
      <c r="A2998" s="10"/>
      <c r="B2998" s="10"/>
      <c r="C2998" s="10"/>
      <c r="D2998" s="18"/>
      <c r="E2998" s="10"/>
      <c r="F2998" s="10"/>
      <c r="G2998" s="10"/>
      <c r="H2998" s="10"/>
      <c r="I2998" s="10"/>
      <c r="J2998" s="10"/>
      <c r="K2998" s="11"/>
      <c r="L2998" s="11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  <c r="AE2998" s="12"/>
      <c r="AF2998" s="12"/>
      <c r="AG2998" s="12"/>
      <c r="AH2998" s="12"/>
      <c r="AI2998" s="12"/>
      <c r="AJ2998" s="12"/>
      <c r="AK2998" s="12"/>
      <c r="AL2998" s="12"/>
      <c r="AM2998" s="12"/>
      <c r="AN2998" s="12"/>
      <c r="AO2998" s="12"/>
      <c r="AP2998" s="12"/>
      <c r="AQ2998" s="12"/>
      <c r="AR2998" s="12"/>
      <c r="AS2998" s="12"/>
      <c r="AT2998" s="12"/>
      <c r="AU2998" s="12"/>
      <c r="AV2998" s="12"/>
      <c r="AW2998" s="12"/>
      <c r="AX2998" s="12"/>
      <c r="AY2998" s="12"/>
      <c r="AZ2998" s="12"/>
      <c r="BA2998" s="12"/>
      <c r="BB2998" s="12"/>
      <c r="BC2998" s="12"/>
      <c r="BD2998" s="12"/>
      <c r="BE2998" s="12"/>
      <c r="BF2998" s="12"/>
      <c r="BG2998" s="12"/>
      <c r="BH2998" s="12"/>
      <c r="BI2998" s="12"/>
      <c r="BJ2998" s="13"/>
      <c r="BK2998" s="13"/>
      <c r="BL2998" s="13"/>
      <c r="BM2998" s="13"/>
      <c r="BN2998" s="13"/>
    </row>
    <row r="2999" spans="1:66" x14ac:dyDescent="0.25">
      <c r="A2999" s="10"/>
      <c r="B2999" s="10"/>
      <c r="C2999" s="10"/>
      <c r="D2999" s="18"/>
      <c r="E2999" s="10"/>
      <c r="F2999" s="10"/>
      <c r="G2999" s="10"/>
      <c r="H2999" s="10"/>
      <c r="I2999" s="10"/>
      <c r="J2999" s="10"/>
      <c r="K2999" s="11"/>
      <c r="L2999" s="11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2"/>
      <c r="AS2999" s="12"/>
      <c r="AT2999" s="12"/>
      <c r="AU2999" s="12"/>
      <c r="AV2999" s="12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12"/>
      <c r="BG2999" s="12"/>
      <c r="BH2999" s="12"/>
      <c r="BI2999" s="12"/>
      <c r="BJ2999" s="13"/>
      <c r="BK2999" s="13"/>
      <c r="BL2999" s="13"/>
      <c r="BM2999" s="13"/>
      <c r="BN2999" s="13"/>
    </row>
    <row r="3000" spans="1:66" x14ac:dyDescent="0.25">
      <c r="A3000" s="10"/>
      <c r="B3000" s="10"/>
      <c r="C3000" s="10"/>
      <c r="D3000" s="18"/>
      <c r="E3000" s="10"/>
      <c r="F3000" s="10"/>
      <c r="G3000" s="10"/>
      <c r="H3000" s="10"/>
      <c r="I3000" s="10"/>
      <c r="J3000" s="10"/>
      <c r="K3000" s="11"/>
      <c r="L3000" s="11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  <c r="AE3000" s="12"/>
      <c r="AF3000" s="12"/>
      <c r="AG3000" s="12"/>
      <c r="AH3000" s="12"/>
      <c r="AI3000" s="12"/>
      <c r="AJ3000" s="12"/>
      <c r="AK3000" s="12"/>
      <c r="AL3000" s="12"/>
      <c r="AM3000" s="12"/>
      <c r="AN3000" s="12"/>
      <c r="AO3000" s="12"/>
      <c r="AP3000" s="12"/>
      <c r="AQ3000" s="12"/>
      <c r="AR3000" s="12"/>
      <c r="AS3000" s="12"/>
      <c r="AT3000" s="12"/>
      <c r="AU3000" s="12"/>
      <c r="AV3000" s="12"/>
      <c r="AW3000" s="12"/>
      <c r="AX3000" s="12"/>
      <c r="AY3000" s="12"/>
      <c r="AZ3000" s="12"/>
      <c r="BA3000" s="12"/>
      <c r="BB3000" s="12"/>
      <c r="BC3000" s="12"/>
      <c r="BD3000" s="12"/>
      <c r="BE3000" s="12"/>
      <c r="BF3000" s="12"/>
      <c r="BG3000" s="12"/>
      <c r="BH3000" s="12"/>
      <c r="BI3000" s="12"/>
      <c r="BJ3000" s="13"/>
      <c r="BK3000" s="13"/>
      <c r="BL3000" s="13"/>
      <c r="BM3000" s="13"/>
      <c r="BN3000" s="13"/>
    </row>
    <row r="3001" spans="1:66" x14ac:dyDescent="0.25">
      <c r="A3001" s="10"/>
      <c r="B3001" s="10"/>
      <c r="C3001" s="10"/>
      <c r="D3001" s="18"/>
      <c r="E3001" s="10"/>
      <c r="F3001" s="10"/>
      <c r="G3001" s="10"/>
      <c r="H3001" s="10"/>
      <c r="I3001" s="10"/>
      <c r="J3001" s="10"/>
      <c r="K3001" s="11"/>
      <c r="L3001" s="11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2"/>
      <c r="AS3001" s="12"/>
      <c r="AT3001" s="12"/>
      <c r="AU3001" s="12"/>
      <c r="AV3001" s="12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12"/>
      <c r="BG3001" s="12"/>
      <c r="BH3001" s="12"/>
      <c r="BI3001" s="12"/>
      <c r="BJ3001" s="13"/>
      <c r="BK3001" s="13"/>
      <c r="BL3001" s="13"/>
      <c r="BM3001" s="13"/>
      <c r="BN3001" s="13"/>
    </row>
    <row r="3002" spans="1:66" x14ac:dyDescent="0.25">
      <c r="A3002" s="10"/>
      <c r="B3002" s="10"/>
      <c r="C3002" s="10"/>
      <c r="D3002" s="18"/>
      <c r="E3002" s="10"/>
      <c r="F3002" s="10"/>
      <c r="G3002" s="10"/>
      <c r="H3002" s="10"/>
      <c r="I3002" s="10"/>
      <c r="J3002" s="10"/>
      <c r="K3002" s="11"/>
      <c r="L3002" s="11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/>
      <c r="AQ3002" s="12"/>
      <c r="AR3002" s="12"/>
      <c r="AS3002" s="12"/>
      <c r="AT3002" s="12"/>
      <c r="AU3002" s="12"/>
      <c r="AV3002" s="12"/>
      <c r="AW3002" s="12"/>
      <c r="AX3002" s="12"/>
      <c r="AY3002" s="12"/>
      <c r="AZ3002" s="12"/>
      <c r="BA3002" s="12"/>
      <c r="BB3002" s="12"/>
      <c r="BC3002" s="12"/>
      <c r="BD3002" s="12"/>
      <c r="BE3002" s="12"/>
      <c r="BF3002" s="12"/>
      <c r="BG3002" s="12"/>
      <c r="BH3002" s="12"/>
      <c r="BI3002" s="12"/>
      <c r="BJ3002" s="13"/>
      <c r="BK3002" s="13"/>
      <c r="BL3002" s="13"/>
      <c r="BM3002" s="13"/>
      <c r="BN3002" s="13"/>
    </row>
    <row r="3003" spans="1:66" x14ac:dyDescent="0.25">
      <c r="A3003" s="10"/>
      <c r="B3003" s="10"/>
      <c r="C3003" s="10"/>
      <c r="D3003" s="18"/>
      <c r="E3003" s="10"/>
      <c r="F3003" s="10"/>
      <c r="G3003" s="10"/>
      <c r="H3003" s="10"/>
      <c r="I3003" s="10"/>
      <c r="J3003" s="10"/>
      <c r="K3003" s="11"/>
      <c r="L3003" s="11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2"/>
      <c r="AS3003" s="12"/>
      <c r="AT3003" s="12"/>
      <c r="AU3003" s="12"/>
      <c r="AV3003" s="12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12"/>
      <c r="BG3003" s="12"/>
      <c r="BH3003" s="12"/>
      <c r="BI3003" s="12"/>
      <c r="BJ3003" s="13"/>
      <c r="BK3003" s="13"/>
      <c r="BL3003" s="13"/>
      <c r="BM3003" s="13"/>
      <c r="BN3003" s="13"/>
    </row>
    <row r="3004" spans="1:66" x14ac:dyDescent="0.25">
      <c r="A3004" s="10"/>
      <c r="B3004" s="10"/>
      <c r="C3004" s="10"/>
      <c r="D3004" s="18"/>
      <c r="E3004" s="10"/>
      <c r="F3004" s="10"/>
      <c r="G3004" s="10"/>
      <c r="H3004" s="10"/>
      <c r="I3004" s="10"/>
      <c r="J3004" s="10"/>
      <c r="K3004" s="11"/>
      <c r="L3004" s="11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12"/>
      <c r="AP3004" s="12"/>
      <c r="AQ3004" s="12"/>
      <c r="AR3004" s="12"/>
      <c r="AS3004" s="12"/>
      <c r="AT3004" s="12"/>
      <c r="AU3004" s="12"/>
      <c r="AV3004" s="12"/>
      <c r="AW3004" s="12"/>
      <c r="AX3004" s="12"/>
      <c r="AY3004" s="12"/>
      <c r="AZ3004" s="12"/>
      <c r="BA3004" s="12"/>
      <c r="BB3004" s="12"/>
      <c r="BC3004" s="12"/>
      <c r="BD3004" s="12"/>
      <c r="BE3004" s="12"/>
      <c r="BF3004" s="12"/>
      <c r="BG3004" s="12"/>
      <c r="BH3004" s="12"/>
      <c r="BI3004" s="12"/>
      <c r="BJ3004" s="13"/>
      <c r="BK3004" s="13"/>
      <c r="BL3004" s="13"/>
      <c r="BM3004" s="13"/>
      <c r="BN3004" s="13"/>
    </row>
    <row r="3005" spans="1:66" x14ac:dyDescent="0.25">
      <c r="A3005" s="10"/>
      <c r="B3005" s="10"/>
      <c r="C3005" s="10"/>
      <c r="D3005" s="18"/>
      <c r="E3005" s="10"/>
      <c r="F3005" s="10"/>
      <c r="G3005" s="10"/>
      <c r="H3005" s="10"/>
      <c r="I3005" s="10"/>
      <c r="J3005" s="10"/>
      <c r="K3005" s="11"/>
      <c r="L3005" s="11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2"/>
      <c r="AS3005" s="12"/>
      <c r="AT3005" s="12"/>
      <c r="AU3005" s="12"/>
      <c r="AV3005" s="12"/>
      <c r="AW3005" s="12"/>
      <c r="AX3005" s="12"/>
      <c r="AY3005" s="12"/>
      <c r="AZ3005" s="12"/>
      <c r="BA3005" s="12"/>
      <c r="BB3005" s="12"/>
      <c r="BC3005" s="12"/>
      <c r="BD3005" s="12"/>
      <c r="BE3005" s="12"/>
      <c r="BF3005" s="12"/>
      <c r="BG3005" s="12"/>
      <c r="BH3005" s="12"/>
      <c r="BI3005" s="12"/>
      <c r="BJ3005" s="13"/>
      <c r="BK3005" s="13"/>
      <c r="BL3005" s="13"/>
      <c r="BM3005" s="13"/>
      <c r="BN3005" s="13"/>
    </row>
    <row r="3006" spans="1:66" x14ac:dyDescent="0.25">
      <c r="A3006" s="10"/>
      <c r="B3006" s="10"/>
      <c r="C3006" s="10"/>
      <c r="D3006" s="18"/>
      <c r="E3006" s="10"/>
      <c r="F3006" s="10"/>
      <c r="G3006" s="10"/>
      <c r="H3006" s="10"/>
      <c r="I3006" s="10"/>
      <c r="J3006" s="10"/>
      <c r="K3006" s="11"/>
      <c r="L3006" s="11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  <c r="AE3006" s="12"/>
      <c r="AF3006" s="12"/>
      <c r="AG3006" s="12"/>
      <c r="AH3006" s="12"/>
      <c r="AI3006" s="12"/>
      <c r="AJ3006" s="12"/>
      <c r="AK3006" s="12"/>
      <c r="AL3006" s="12"/>
      <c r="AM3006" s="12"/>
      <c r="AN3006" s="12"/>
      <c r="AO3006" s="12"/>
      <c r="AP3006" s="12"/>
      <c r="AQ3006" s="12"/>
      <c r="AR3006" s="12"/>
      <c r="AS3006" s="12"/>
      <c r="AT3006" s="12"/>
      <c r="AU3006" s="12"/>
      <c r="AV3006" s="12"/>
      <c r="AW3006" s="12"/>
      <c r="AX3006" s="12"/>
      <c r="AY3006" s="12"/>
      <c r="AZ3006" s="12"/>
      <c r="BA3006" s="12"/>
      <c r="BB3006" s="12"/>
      <c r="BC3006" s="12"/>
      <c r="BD3006" s="12"/>
      <c r="BE3006" s="12"/>
      <c r="BF3006" s="12"/>
      <c r="BG3006" s="12"/>
      <c r="BH3006" s="12"/>
      <c r="BI3006" s="12"/>
      <c r="BJ3006" s="13"/>
      <c r="BK3006" s="13"/>
      <c r="BL3006" s="13"/>
      <c r="BM3006" s="13"/>
      <c r="BN3006" s="13"/>
    </row>
    <row r="3007" spans="1:66" x14ac:dyDescent="0.25">
      <c r="A3007" s="10"/>
      <c r="B3007" s="10"/>
      <c r="C3007" s="10"/>
      <c r="D3007" s="18"/>
      <c r="E3007" s="10"/>
      <c r="F3007" s="10"/>
      <c r="G3007" s="10"/>
      <c r="H3007" s="10"/>
      <c r="I3007" s="10"/>
      <c r="J3007" s="10"/>
      <c r="K3007" s="11"/>
      <c r="L3007" s="11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2"/>
      <c r="AS3007" s="12"/>
      <c r="AT3007" s="12"/>
      <c r="AU3007" s="12"/>
      <c r="AV3007" s="12"/>
      <c r="AW3007" s="12"/>
      <c r="AX3007" s="12"/>
      <c r="AY3007" s="12"/>
      <c r="AZ3007" s="12"/>
      <c r="BA3007" s="12"/>
      <c r="BB3007" s="12"/>
      <c r="BC3007" s="12"/>
      <c r="BD3007" s="12"/>
      <c r="BE3007" s="12"/>
      <c r="BF3007" s="12"/>
      <c r="BG3007" s="12"/>
      <c r="BH3007" s="12"/>
      <c r="BI3007" s="12"/>
      <c r="BJ3007" s="13"/>
      <c r="BK3007" s="13"/>
      <c r="BL3007" s="13"/>
      <c r="BM3007" s="13"/>
      <c r="BN3007" s="13"/>
    </row>
    <row r="3008" spans="1:66" x14ac:dyDescent="0.25">
      <c r="A3008" s="10"/>
      <c r="B3008" s="10"/>
      <c r="C3008" s="10"/>
      <c r="D3008" s="18"/>
      <c r="E3008" s="10"/>
      <c r="F3008" s="10"/>
      <c r="G3008" s="10"/>
      <c r="H3008" s="10"/>
      <c r="I3008" s="10"/>
      <c r="J3008" s="10"/>
      <c r="K3008" s="11"/>
      <c r="L3008" s="11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/>
      <c r="AJ3008" s="12"/>
      <c r="AK3008" s="12"/>
      <c r="AL3008" s="12"/>
      <c r="AM3008" s="12"/>
      <c r="AN3008" s="12"/>
      <c r="AO3008" s="12"/>
      <c r="AP3008" s="12"/>
      <c r="AQ3008" s="12"/>
      <c r="AR3008" s="12"/>
      <c r="AS3008" s="12"/>
      <c r="AT3008" s="12"/>
      <c r="AU3008" s="12"/>
      <c r="AV3008" s="12"/>
      <c r="AW3008" s="12"/>
      <c r="AX3008" s="12"/>
      <c r="AY3008" s="12"/>
      <c r="AZ3008" s="12"/>
      <c r="BA3008" s="12"/>
      <c r="BB3008" s="12"/>
      <c r="BC3008" s="12"/>
      <c r="BD3008" s="12"/>
      <c r="BE3008" s="12"/>
      <c r="BF3008" s="12"/>
      <c r="BG3008" s="12"/>
      <c r="BH3008" s="12"/>
      <c r="BI3008" s="12"/>
      <c r="BJ3008" s="13"/>
      <c r="BK3008" s="13"/>
      <c r="BL3008" s="13"/>
      <c r="BM3008" s="13"/>
      <c r="BN3008" s="13"/>
    </row>
    <row r="3009" spans="1:66" x14ac:dyDescent="0.25">
      <c r="A3009" s="10"/>
      <c r="B3009" s="10"/>
      <c r="C3009" s="10"/>
      <c r="D3009" s="18"/>
      <c r="E3009" s="10"/>
      <c r="F3009" s="10"/>
      <c r="G3009" s="10"/>
      <c r="H3009" s="10"/>
      <c r="I3009" s="10"/>
      <c r="J3009" s="10"/>
      <c r="K3009" s="11"/>
      <c r="L3009" s="11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2"/>
      <c r="AS3009" s="12"/>
      <c r="AT3009" s="12"/>
      <c r="AU3009" s="12"/>
      <c r="AV3009" s="12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12"/>
      <c r="BG3009" s="12"/>
      <c r="BH3009" s="12"/>
      <c r="BI3009" s="12"/>
      <c r="BJ3009" s="13"/>
      <c r="BK3009" s="13"/>
      <c r="BL3009" s="13"/>
      <c r="BM3009" s="13"/>
      <c r="BN3009" s="13"/>
    </row>
    <row r="3010" spans="1:66" x14ac:dyDescent="0.25">
      <c r="A3010" s="10"/>
      <c r="B3010" s="10"/>
      <c r="C3010" s="10"/>
      <c r="D3010" s="18"/>
      <c r="E3010" s="10"/>
      <c r="F3010" s="10"/>
      <c r="G3010" s="10"/>
      <c r="H3010" s="10"/>
      <c r="I3010" s="10"/>
      <c r="J3010" s="10"/>
      <c r="K3010" s="11"/>
      <c r="L3010" s="11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  <c r="AU3010" s="12"/>
      <c r="AV3010" s="12"/>
      <c r="AW3010" s="12"/>
      <c r="AX3010" s="12"/>
      <c r="AY3010" s="12"/>
      <c r="AZ3010" s="12"/>
      <c r="BA3010" s="12"/>
      <c r="BB3010" s="12"/>
      <c r="BC3010" s="12"/>
      <c r="BD3010" s="12"/>
      <c r="BE3010" s="12"/>
      <c r="BF3010" s="12"/>
      <c r="BG3010" s="12"/>
      <c r="BH3010" s="12"/>
      <c r="BI3010" s="12"/>
      <c r="BJ3010" s="13"/>
      <c r="BK3010" s="13"/>
      <c r="BL3010" s="13"/>
      <c r="BM3010" s="13"/>
      <c r="BN3010" s="13"/>
    </row>
    <row r="3011" spans="1:66" x14ac:dyDescent="0.25">
      <c r="A3011" s="10"/>
      <c r="B3011" s="10"/>
      <c r="C3011" s="10"/>
      <c r="D3011" s="18"/>
      <c r="E3011" s="10"/>
      <c r="F3011" s="10"/>
      <c r="G3011" s="10"/>
      <c r="H3011" s="10"/>
      <c r="I3011" s="10"/>
      <c r="J3011" s="10"/>
      <c r="K3011" s="11"/>
      <c r="L3011" s="11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2"/>
      <c r="AS3011" s="12"/>
      <c r="AT3011" s="12"/>
      <c r="AU3011" s="12"/>
      <c r="AV3011" s="12"/>
      <c r="AW3011" s="12"/>
      <c r="AX3011" s="12"/>
      <c r="AY3011" s="12"/>
      <c r="AZ3011" s="12"/>
      <c r="BA3011" s="12"/>
      <c r="BB3011" s="12"/>
      <c r="BC3011" s="12"/>
      <c r="BD3011" s="12"/>
      <c r="BE3011" s="12"/>
      <c r="BF3011" s="12"/>
      <c r="BG3011" s="12"/>
      <c r="BH3011" s="12"/>
      <c r="BI3011" s="12"/>
      <c r="BJ3011" s="13"/>
      <c r="BK3011" s="13"/>
      <c r="BL3011" s="13"/>
      <c r="BM3011" s="13"/>
      <c r="BN3011" s="13"/>
    </row>
    <row r="3012" spans="1:66" x14ac:dyDescent="0.25">
      <c r="A3012" s="10"/>
      <c r="B3012" s="10"/>
      <c r="C3012" s="10"/>
      <c r="D3012" s="18"/>
      <c r="E3012" s="10"/>
      <c r="F3012" s="10"/>
      <c r="G3012" s="10"/>
      <c r="H3012" s="10"/>
      <c r="I3012" s="10"/>
      <c r="J3012" s="10"/>
      <c r="K3012" s="11"/>
      <c r="L3012" s="11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2"/>
      <c r="AF3012" s="12"/>
      <c r="AG3012" s="12"/>
      <c r="AH3012" s="12"/>
      <c r="AI3012" s="12"/>
      <c r="AJ3012" s="12"/>
      <c r="AK3012" s="12"/>
      <c r="AL3012" s="12"/>
      <c r="AM3012" s="12"/>
      <c r="AN3012" s="12"/>
      <c r="AO3012" s="12"/>
      <c r="AP3012" s="12"/>
      <c r="AQ3012" s="12"/>
      <c r="AR3012" s="12"/>
      <c r="AS3012" s="12"/>
      <c r="AT3012" s="12"/>
      <c r="AU3012" s="12"/>
      <c r="AV3012" s="12"/>
      <c r="AW3012" s="12"/>
      <c r="AX3012" s="12"/>
      <c r="AY3012" s="12"/>
      <c r="AZ3012" s="12"/>
      <c r="BA3012" s="12"/>
      <c r="BB3012" s="12"/>
      <c r="BC3012" s="12"/>
      <c r="BD3012" s="12"/>
      <c r="BE3012" s="12"/>
      <c r="BF3012" s="12"/>
      <c r="BG3012" s="12"/>
      <c r="BH3012" s="12"/>
      <c r="BI3012" s="12"/>
      <c r="BJ3012" s="13"/>
      <c r="BK3012" s="13"/>
      <c r="BL3012" s="13"/>
      <c r="BM3012" s="13"/>
      <c r="BN3012" s="13"/>
    </row>
    <row r="3013" spans="1:66" x14ac:dyDescent="0.25">
      <c r="A3013" s="10"/>
      <c r="B3013" s="10"/>
      <c r="C3013" s="10"/>
      <c r="D3013" s="18"/>
      <c r="E3013" s="10"/>
      <c r="F3013" s="10"/>
      <c r="G3013" s="10"/>
      <c r="H3013" s="10"/>
      <c r="I3013" s="10"/>
      <c r="J3013" s="10"/>
      <c r="K3013" s="11"/>
      <c r="L3013" s="11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2"/>
      <c r="AS3013" s="12"/>
      <c r="AT3013" s="12"/>
      <c r="AU3013" s="12"/>
      <c r="AV3013" s="12"/>
      <c r="AW3013" s="12"/>
      <c r="AX3013" s="12"/>
      <c r="AY3013" s="12"/>
      <c r="AZ3013" s="12"/>
      <c r="BA3013" s="12"/>
      <c r="BB3013" s="12"/>
      <c r="BC3013" s="12"/>
      <c r="BD3013" s="12"/>
      <c r="BE3013" s="12"/>
      <c r="BF3013" s="12"/>
      <c r="BG3013" s="12"/>
      <c r="BH3013" s="12"/>
      <c r="BI3013" s="12"/>
      <c r="BJ3013" s="13"/>
      <c r="BK3013" s="13"/>
      <c r="BL3013" s="13"/>
      <c r="BM3013" s="13"/>
      <c r="BN3013" s="13"/>
    </row>
    <row r="3014" spans="1:66" x14ac:dyDescent="0.25">
      <c r="A3014" s="10"/>
      <c r="B3014" s="10"/>
      <c r="C3014" s="10"/>
      <c r="D3014" s="18"/>
      <c r="E3014" s="10"/>
      <c r="F3014" s="10"/>
      <c r="G3014" s="10"/>
      <c r="H3014" s="10"/>
      <c r="I3014" s="10"/>
      <c r="J3014" s="10"/>
      <c r="K3014" s="11"/>
      <c r="L3014" s="11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12"/>
      <c r="AF3014" s="12"/>
      <c r="AG3014" s="12"/>
      <c r="AH3014" s="12"/>
      <c r="AI3014" s="12"/>
      <c r="AJ3014" s="12"/>
      <c r="AK3014" s="12"/>
      <c r="AL3014" s="12"/>
      <c r="AM3014" s="12"/>
      <c r="AN3014" s="12"/>
      <c r="AO3014" s="12"/>
      <c r="AP3014" s="12"/>
      <c r="AQ3014" s="12"/>
      <c r="AR3014" s="12"/>
      <c r="AS3014" s="12"/>
      <c r="AT3014" s="12"/>
      <c r="AU3014" s="12"/>
      <c r="AV3014" s="12"/>
      <c r="AW3014" s="12"/>
      <c r="AX3014" s="12"/>
      <c r="AY3014" s="12"/>
      <c r="AZ3014" s="12"/>
      <c r="BA3014" s="12"/>
      <c r="BB3014" s="12"/>
      <c r="BC3014" s="12"/>
      <c r="BD3014" s="12"/>
      <c r="BE3014" s="12"/>
      <c r="BF3014" s="12"/>
      <c r="BG3014" s="12"/>
      <c r="BH3014" s="12"/>
      <c r="BI3014" s="12"/>
      <c r="BJ3014" s="13"/>
      <c r="BK3014" s="13"/>
      <c r="BL3014" s="13"/>
      <c r="BM3014" s="13"/>
      <c r="BN3014" s="13"/>
    </row>
    <row r="3015" spans="1:66" x14ac:dyDescent="0.25">
      <c r="A3015" s="10"/>
      <c r="B3015" s="10"/>
      <c r="C3015" s="10"/>
      <c r="D3015" s="18"/>
      <c r="E3015" s="10"/>
      <c r="F3015" s="10"/>
      <c r="G3015" s="10"/>
      <c r="H3015" s="10"/>
      <c r="I3015" s="10"/>
      <c r="J3015" s="10"/>
      <c r="K3015" s="11"/>
      <c r="L3015" s="11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2"/>
      <c r="AS3015" s="12"/>
      <c r="AT3015" s="12"/>
      <c r="AU3015" s="12"/>
      <c r="AV3015" s="12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12"/>
      <c r="BG3015" s="12"/>
      <c r="BH3015" s="12"/>
      <c r="BI3015" s="12"/>
      <c r="BJ3015" s="13"/>
      <c r="BK3015" s="13"/>
      <c r="BL3015" s="13"/>
      <c r="BM3015" s="13"/>
      <c r="BN3015" s="13"/>
    </row>
    <row r="3016" spans="1:66" x14ac:dyDescent="0.25">
      <c r="A3016" s="10"/>
      <c r="B3016" s="10"/>
      <c r="C3016" s="10"/>
      <c r="D3016" s="18"/>
      <c r="E3016" s="10"/>
      <c r="F3016" s="10"/>
      <c r="G3016" s="10"/>
      <c r="H3016" s="10"/>
      <c r="I3016" s="10"/>
      <c r="J3016" s="10"/>
      <c r="K3016" s="11"/>
      <c r="L3016" s="11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2"/>
      <c r="AF3016" s="12"/>
      <c r="AG3016" s="12"/>
      <c r="AH3016" s="12"/>
      <c r="AI3016" s="12"/>
      <c r="AJ3016" s="12"/>
      <c r="AK3016" s="12"/>
      <c r="AL3016" s="12"/>
      <c r="AM3016" s="12"/>
      <c r="AN3016" s="12"/>
      <c r="AO3016" s="12"/>
      <c r="AP3016" s="12"/>
      <c r="AQ3016" s="12"/>
      <c r="AR3016" s="12"/>
      <c r="AS3016" s="12"/>
      <c r="AT3016" s="12"/>
      <c r="AU3016" s="12"/>
      <c r="AV3016" s="12"/>
      <c r="AW3016" s="12"/>
      <c r="AX3016" s="12"/>
      <c r="AY3016" s="12"/>
      <c r="AZ3016" s="12"/>
      <c r="BA3016" s="12"/>
      <c r="BB3016" s="12"/>
      <c r="BC3016" s="12"/>
      <c r="BD3016" s="12"/>
      <c r="BE3016" s="12"/>
      <c r="BF3016" s="12"/>
      <c r="BG3016" s="12"/>
      <c r="BH3016" s="12"/>
      <c r="BI3016" s="12"/>
      <c r="BJ3016" s="13"/>
      <c r="BK3016" s="13"/>
      <c r="BL3016" s="13"/>
      <c r="BM3016" s="13"/>
      <c r="BN3016" s="13"/>
    </row>
    <row r="3017" spans="1:66" x14ac:dyDescent="0.25">
      <c r="A3017" s="10"/>
      <c r="B3017" s="10"/>
      <c r="C3017" s="10"/>
      <c r="D3017" s="18"/>
      <c r="E3017" s="10"/>
      <c r="F3017" s="10"/>
      <c r="G3017" s="10"/>
      <c r="H3017" s="10"/>
      <c r="I3017" s="10"/>
      <c r="J3017" s="10"/>
      <c r="K3017" s="11"/>
      <c r="L3017" s="11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2"/>
      <c r="AS3017" s="12"/>
      <c r="AT3017" s="12"/>
      <c r="AU3017" s="12"/>
      <c r="AV3017" s="12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12"/>
      <c r="BG3017" s="12"/>
      <c r="BH3017" s="12"/>
      <c r="BI3017" s="12"/>
      <c r="BJ3017" s="13"/>
      <c r="BK3017" s="13"/>
      <c r="BL3017" s="13"/>
      <c r="BM3017" s="13"/>
      <c r="BN3017" s="13"/>
    </row>
    <row r="3018" spans="1:66" x14ac:dyDescent="0.25">
      <c r="A3018" s="10"/>
      <c r="B3018" s="10"/>
      <c r="C3018" s="10"/>
      <c r="D3018" s="18"/>
      <c r="E3018" s="10"/>
      <c r="F3018" s="10"/>
      <c r="G3018" s="10"/>
      <c r="H3018" s="10"/>
      <c r="I3018" s="10"/>
      <c r="J3018" s="10"/>
      <c r="K3018" s="11"/>
      <c r="L3018" s="11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12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12"/>
      <c r="AP3018" s="12"/>
      <c r="AQ3018" s="12"/>
      <c r="AR3018" s="12"/>
      <c r="AS3018" s="12"/>
      <c r="AT3018" s="12"/>
      <c r="AU3018" s="12"/>
      <c r="AV3018" s="12"/>
      <c r="AW3018" s="12"/>
      <c r="AX3018" s="12"/>
      <c r="AY3018" s="12"/>
      <c r="AZ3018" s="12"/>
      <c r="BA3018" s="12"/>
      <c r="BB3018" s="12"/>
      <c r="BC3018" s="12"/>
      <c r="BD3018" s="12"/>
      <c r="BE3018" s="12"/>
      <c r="BF3018" s="12"/>
      <c r="BG3018" s="12"/>
      <c r="BH3018" s="12"/>
      <c r="BI3018" s="12"/>
      <c r="BJ3018" s="13"/>
      <c r="BK3018" s="13"/>
      <c r="BL3018" s="13"/>
      <c r="BM3018" s="13"/>
      <c r="BN3018" s="13"/>
    </row>
    <row r="3019" spans="1:66" x14ac:dyDescent="0.25">
      <c r="A3019" s="10"/>
      <c r="B3019" s="10"/>
      <c r="C3019" s="10"/>
      <c r="D3019" s="18"/>
      <c r="E3019" s="10"/>
      <c r="F3019" s="10"/>
      <c r="G3019" s="10"/>
      <c r="H3019" s="10"/>
      <c r="I3019" s="10"/>
      <c r="J3019" s="10"/>
      <c r="K3019" s="11"/>
      <c r="L3019" s="11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2"/>
      <c r="AS3019" s="12"/>
      <c r="AT3019" s="12"/>
      <c r="AU3019" s="12"/>
      <c r="AV3019" s="12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12"/>
      <c r="BG3019" s="12"/>
      <c r="BH3019" s="12"/>
      <c r="BI3019" s="12"/>
      <c r="BJ3019" s="13"/>
      <c r="BK3019" s="13"/>
      <c r="BL3019" s="13"/>
      <c r="BM3019" s="13"/>
      <c r="BN3019" s="13"/>
    </row>
    <row r="3020" spans="1:66" x14ac:dyDescent="0.25">
      <c r="A3020" s="10"/>
      <c r="B3020" s="10"/>
      <c r="C3020" s="10"/>
      <c r="D3020" s="18"/>
      <c r="E3020" s="10"/>
      <c r="F3020" s="10"/>
      <c r="G3020" s="10"/>
      <c r="H3020" s="10"/>
      <c r="I3020" s="10"/>
      <c r="J3020" s="10"/>
      <c r="K3020" s="11"/>
      <c r="L3020" s="11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12"/>
      <c r="AF3020" s="12"/>
      <c r="AG3020" s="12"/>
      <c r="AH3020" s="12"/>
      <c r="AI3020" s="12"/>
      <c r="AJ3020" s="12"/>
      <c r="AK3020" s="12"/>
      <c r="AL3020" s="12"/>
      <c r="AM3020" s="12"/>
      <c r="AN3020" s="12"/>
      <c r="AO3020" s="12"/>
      <c r="AP3020" s="12"/>
      <c r="AQ3020" s="12"/>
      <c r="AR3020" s="12"/>
      <c r="AS3020" s="12"/>
      <c r="AT3020" s="12"/>
      <c r="AU3020" s="12"/>
      <c r="AV3020" s="12"/>
      <c r="AW3020" s="12"/>
      <c r="AX3020" s="12"/>
      <c r="AY3020" s="12"/>
      <c r="AZ3020" s="12"/>
      <c r="BA3020" s="12"/>
      <c r="BB3020" s="12"/>
      <c r="BC3020" s="12"/>
      <c r="BD3020" s="12"/>
      <c r="BE3020" s="12"/>
      <c r="BF3020" s="12"/>
      <c r="BG3020" s="12"/>
      <c r="BH3020" s="12"/>
      <c r="BI3020" s="12"/>
      <c r="BJ3020" s="13"/>
      <c r="BK3020" s="13"/>
      <c r="BL3020" s="13"/>
      <c r="BM3020" s="13"/>
      <c r="BN3020" s="13"/>
    </row>
    <row r="3021" spans="1:66" x14ac:dyDescent="0.25">
      <c r="A3021" s="10"/>
      <c r="B3021" s="10"/>
      <c r="C3021" s="10"/>
      <c r="D3021" s="18"/>
      <c r="E3021" s="10"/>
      <c r="F3021" s="10"/>
      <c r="G3021" s="10"/>
      <c r="H3021" s="10"/>
      <c r="I3021" s="10"/>
      <c r="J3021" s="10"/>
      <c r="K3021" s="11"/>
      <c r="L3021" s="11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2"/>
      <c r="AS3021" s="12"/>
      <c r="AT3021" s="12"/>
      <c r="AU3021" s="12"/>
      <c r="AV3021" s="12"/>
      <c r="AW3021" s="12"/>
      <c r="AX3021" s="12"/>
      <c r="AY3021" s="12"/>
      <c r="AZ3021" s="12"/>
      <c r="BA3021" s="12"/>
      <c r="BB3021" s="12"/>
      <c r="BC3021" s="12"/>
      <c r="BD3021" s="12"/>
      <c r="BE3021" s="12"/>
      <c r="BF3021" s="12"/>
      <c r="BG3021" s="12"/>
      <c r="BH3021" s="12"/>
      <c r="BI3021" s="12"/>
      <c r="BJ3021" s="13"/>
      <c r="BK3021" s="13"/>
      <c r="BL3021" s="13"/>
      <c r="BM3021" s="13"/>
      <c r="BN3021" s="13"/>
    </row>
    <row r="3022" spans="1:66" x14ac:dyDescent="0.25">
      <c r="A3022" s="10"/>
      <c r="B3022" s="10"/>
      <c r="C3022" s="10"/>
      <c r="D3022" s="18"/>
      <c r="E3022" s="10"/>
      <c r="F3022" s="10"/>
      <c r="G3022" s="10"/>
      <c r="H3022" s="10"/>
      <c r="I3022" s="10"/>
      <c r="J3022" s="10"/>
      <c r="K3022" s="11"/>
      <c r="L3022" s="11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2"/>
      <c r="AF3022" s="12"/>
      <c r="AG3022" s="12"/>
      <c r="AH3022" s="12"/>
      <c r="AI3022" s="12"/>
      <c r="AJ3022" s="12"/>
      <c r="AK3022" s="12"/>
      <c r="AL3022" s="12"/>
      <c r="AM3022" s="12"/>
      <c r="AN3022" s="12"/>
      <c r="AO3022" s="12"/>
      <c r="AP3022" s="12"/>
      <c r="AQ3022" s="12"/>
      <c r="AR3022" s="12"/>
      <c r="AS3022" s="12"/>
      <c r="AT3022" s="12"/>
      <c r="AU3022" s="12"/>
      <c r="AV3022" s="12"/>
      <c r="AW3022" s="12"/>
      <c r="AX3022" s="12"/>
      <c r="AY3022" s="12"/>
      <c r="AZ3022" s="12"/>
      <c r="BA3022" s="12"/>
      <c r="BB3022" s="12"/>
      <c r="BC3022" s="12"/>
      <c r="BD3022" s="12"/>
      <c r="BE3022" s="12"/>
      <c r="BF3022" s="12"/>
      <c r="BG3022" s="12"/>
      <c r="BH3022" s="12"/>
      <c r="BI3022" s="12"/>
      <c r="BJ3022" s="13"/>
      <c r="BK3022" s="13"/>
      <c r="BL3022" s="13"/>
      <c r="BM3022" s="13"/>
      <c r="BN3022" s="13"/>
    </row>
    <row r="3023" spans="1:66" x14ac:dyDescent="0.25">
      <c r="A3023" s="10"/>
      <c r="B3023" s="10"/>
      <c r="C3023" s="10"/>
      <c r="D3023" s="18"/>
      <c r="E3023" s="10"/>
      <c r="F3023" s="10"/>
      <c r="G3023" s="10"/>
      <c r="H3023" s="10"/>
      <c r="I3023" s="10"/>
      <c r="J3023" s="10"/>
      <c r="K3023" s="11"/>
      <c r="L3023" s="11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2"/>
      <c r="AS3023" s="12"/>
      <c r="AT3023" s="12"/>
      <c r="AU3023" s="12"/>
      <c r="AV3023" s="12"/>
      <c r="AW3023" s="12"/>
      <c r="AX3023" s="12"/>
      <c r="AY3023" s="12"/>
      <c r="AZ3023" s="12"/>
      <c r="BA3023" s="12"/>
      <c r="BB3023" s="12"/>
      <c r="BC3023" s="12"/>
      <c r="BD3023" s="12"/>
      <c r="BE3023" s="12"/>
      <c r="BF3023" s="12"/>
      <c r="BG3023" s="12"/>
      <c r="BH3023" s="12"/>
      <c r="BI3023" s="12"/>
      <c r="BJ3023" s="13"/>
      <c r="BK3023" s="13"/>
      <c r="BL3023" s="13"/>
      <c r="BM3023" s="13"/>
      <c r="BN3023" s="13"/>
    </row>
    <row r="3024" spans="1:66" x14ac:dyDescent="0.25">
      <c r="A3024" s="10"/>
      <c r="B3024" s="10"/>
      <c r="C3024" s="10"/>
      <c r="D3024" s="18"/>
      <c r="E3024" s="10"/>
      <c r="F3024" s="10"/>
      <c r="G3024" s="10"/>
      <c r="H3024" s="10"/>
      <c r="I3024" s="10"/>
      <c r="J3024" s="10"/>
      <c r="K3024" s="11"/>
      <c r="L3024" s="11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  <c r="AL3024" s="12"/>
      <c r="AM3024" s="12"/>
      <c r="AN3024" s="12"/>
      <c r="AO3024" s="12"/>
      <c r="AP3024" s="12"/>
      <c r="AQ3024" s="12"/>
      <c r="AR3024" s="12"/>
      <c r="AS3024" s="12"/>
      <c r="AT3024" s="12"/>
      <c r="AU3024" s="12"/>
      <c r="AV3024" s="12"/>
      <c r="AW3024" s="12"/>
      <c r="AX3024" s="12"/>
      <c r="AY3024" s="12"/>
      <c r="AZ3024" s="12"/>
      <c r="BA3024" s="12"/>
      <c r="BB3024" s="12"/>
      <c r="BC3024" s="12"/>
      <c r="BD3024" s="12"/>
      <c r="BE3024" s="12"/>
      <c r="BF3024" s="12"/>
      <c r="BG3024" s="12"/>
      <c r="BH3024" s="12"/>
      <c r="BI3024" s="12"/>
      <c r="BJ3024" s="13"/>
      <c r="BK3024" s="13"/>
      <c r="BL3024" s="13"/>
      <c r="BM3024" s="13"/>
      <c r="BN3024" s="13"/>
    </row>
    <row r="3025" spans="1:66" x14ac:dyDescent="0.25">
      <c r="A3025" s="10"/>
      <c r="B3025" s="10"/>
      <c r="C3025" s="10"/>
      <c r="D3025" s="18"/>
      <c r="E3025" s="10"/>
      <c r="F3025" s="10"/>
      <c r="G3025" s="10"/>
      <c r="H3025" s="10"/>
      <c r="I3025" s="10"/>
      <c r="J3025" s="10"/>
      <c r="K3025" s="11"/>
      <c r="L3025" s="11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2"/>
      <c r="AS3025" s="12"/>
      <c r="AT3025" s="12"/>
      <c r="AU3025" s="12"/>
      <c r="AV3025" s="12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12"/>
      <c r="BG3025" s="12"/>
      <c r="BH3025" s="12"/>
      <c r="BI3025" s="12"/>
      <c r="BJ3025" s="13"/>
      <c r="BK3025" s="13"/>
      <c r="BL3025" s="13"/>
      <c r="BM3025" s="13"/>
      <c r="BN3025" s="13"/>
    </row>
    <row r="3026" spans="1:66" x14ac:dyDescent="0.25">
      <c r="A3026" s="10"/>
      <c r="B3026" s="10"/>
      <c r="C3026" s="10"/>
      <c r="D3026" s="18"/>
      <c r="E3026" s="10"/>
      <c r="F3026" s="10"/>
      <c r="G3026" s="10"/>
      <c r="H3026" s="10"/>
      <c r="I3026" s="10"/>
      <c r="J3026" s="10"/>
      <c r="K3026" s="11"/>
      <c r="L3026" s="11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  <c r="AE3026" s="12"/>
      <c r="AF3026" s="12"/>
      <c r="AG3026" s="12"/>
      <c r="AH3026" s="12"/>
      <c r="AI3026" s="12"/>
      <c r="AJ3026" s="12"/>
      <c r="AK3026" s="12"/>
      <c r="AL3026" s="12"/>
      <c r="AM3026" s="12"/>
      <c r="AN3026" s="12"/>
      <c r="AO3026" s="12"/>
      <c r="AP3026" s="12"/>
      <c r="AQ3026" s="12"/>
      <c r="AR3026" s="12"/>
      <c r="AS3026" s="12"/>
      <c r="AT3026" s="12"/>
      <c r="AU3026" s="12"/>
      <c r="AV3026" s="12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12"/>
      <c r="BG3026" s="12"/>
      <c r="BH3026" s="12"/>
      <c r="BI3026" s="12"/>
      <c r="BJ3026" s="13"/>
      <c r="BK3026" s="13"/>
      <c r="BL3026" s="13"/>
      <c r="BM3026" s="13"/>
      <c r="BN3026" s="13"/>
    </row>
    <row r="3027" spans="1:66" x14ac:dyDescent="0.25">
      <c r="A3027" s="10"/>
      <c r="B3027" s="10"/>
      <c r="C3027" s="10"/>
      <c r="D3027" s="18"/>
      <c r="E3027" s="10"/>
      <c r="F3027" s="10"/>
      <c r="G3027" s="10"/>
      <c r="H3027" s="10"/>
      <c r="I3027" s="10"/>
      <c r="J3027" s="10"/>
      <c r="K3027" s="11"/>
      <c r="L3027" s="11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2"/>
      <c r="AS3027" s="12"/>
      <c r="AT3027" s="12"/>
      <c r="AU3027" s="12"/>
      <c r="AV3027" s="12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12"/>
      <c r="BG3027" s="12"/>
      <c r="BH3027" s="12"/>
      <c r="BI3027" s="12"/>
      <c r="BJ3027" s="13"/>
      <c r="BK3027" s="13"/>
      <c r="BL3027" s="13"/>
      <c r="BM3027" s="13"/>
      <c r="BN3027" s="13"/>
    </row>
    <row r="3028" spans="1:66" x14ac:dyDescent="0.25">
      <c r="A3028" s="10"/>
      <c r="B3028" s="10"/>
      <c r="C3028" s="10"/>
      <c r="D3028" s="18"/>
      <c r="E3028" s="10"/>
      <c r="F3028" s="10"/>
      <c r="G3028" s="10"/>
      <c r="H3028" s="10"/>
      <c r="I3028" s="10"/>
      <c r="J3028" s="10"/>
      <c r="K3028" s="11"/>
      <c r="L3028" s="11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12"/>
      <c r="AF3028" s="12"/>
      <c r="AG3028" s="12"/>
      <c r="AH3028" s="12"/>
      <c r="AI3028" s="12"/>
      <c r="AJ3028" s="12"/>
      <c r="AK3028" s="12"/>
      <c r="AL3028" s="12"/>
      <c r="AM3028" s="12"/>
      <c r="AN3028" s="12"/>
      <c r="AO3028" s="12"/>
      <c r="AP3028" s="12"/>
      <c r="AQ3028" s="12"/>
      <c r="AR3028" s="12"/>
      <c r="AS3028" s="12"/>
      <c r="AT3028" s="12"/>
      <c r="AU3028" s="12"/>
      <c r="AV3028" s="12"/>
      <c r="AW3028" s="12"/>
      <c r="AX3028" s="12"/>
      <c r="AY3028" s="12"/>
      <c r="AZ3028" s="12"/>
      <c r="BA3028" s="12"/>
      <c r="BB3028" s="12"/>
      <c r="BC3028" s="12"/>
      <c r="BD3028" s="12"/>
      <c r="BE3028" s="12"/>
      <c r="BF3028" s="12"/>
      <c r="BG3028" s="12"/>
      <c r="BH3028" s="12"/>
      <c r="BI3028" s="12"/>
      <c r="BJ3028" s="13"/>
      <c r="BK3028" s="13"/>
      <c r="BL3028" s="13"/>
      <c r="BM3028" s="13"/>
      <c r="BN3028" s="13"/>
    </row>
    <row r="3029" spans="1:66" x14ac:dyDescent="0.25">
      <c r="A3029" s="10"/>
      <c r="B3029" s="10"/>
      <c r="C3029" s="10"/>
      <c r="D3029" s="18"/>
      <c r="E3029" s="10"/>
      <c r="F3029" s="10"/>
      <c r="G3029" s="10"/>
      <c r="H3029" s="10"/>
      <c r="I3029" s="10"/>
      <c r="J3029" s="10"/>
      <c r="K3029" s="11"/>
      <c r="L3029" s="11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2"/>
      <c r="AS3029" s="12"/>
      <c r="AT3029" s="12"/>
      <c r="AU3029" s="12"/>
      <c r="AV3029" s="12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12"/>
      <c r="BG3029" s="12"/>
      <c r="BH3029" s="12"/>
      <c r="BI3029" s="12"/>
      <c r="BJ3029" s="13"/>
      <c r="BK3029" s="13"/>
      <c r="BL3029" s="13"/>
      <c r="BM3029" s="13"/>
      <c r="BN3029" s="13"/>
    </row>
    <row r="3030" spans="1:66" x14ac:dyDescent="0.25">
      <c r="A3030" s="10"/>
      <c r="B3030" s="10"/>
      <c r="C3030" s="10"/>
      <c r="D3030" s="18"/>
      <c r="E3030" s="10"/>
      <c r="F3030" s="10"/>
      <c r="G3030" s="10"/>
      <c r="H3030" s="10"/>
      <c r="I3030" s="10"/>
      <c r="J3030" s="10"/>
      <c r="K3030" s="11"/>
      <c r="L3030" s="11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/>
      <c r="AH3030" s="12"/>
      <c r="AI3030" s="12"/>
      <c r="AJ3030" s="12"/>
      <c r="AK3030" s="12"/>
      <c r="AL3030" s="12"/>
      <c r="AM3030" s="12"/>
      <c r="AN3030" s="12"/>
      <c r="AO3030" s="12"/>
      <c r="AP3030" s="12"/>
      <c r="AQ3030" s="12"/>
      <c r="AR3030" s="12"/>
      <c r="AS3030" s="12"/>
      <c r="AT3030" s="12"/>
      <c r="AU3030" s="12"/>
      <c r="AV3030" s="12"/>
      <c r="AW3030" s="12"/>
      <c r="AX3030" s="12"/>
      <c r="AY3030" s="12"/>
      <c r="AZ3030" s="12"/>
      <c r="BA3030" s="12"/>
      <c r="BB3030" s="12"/>
      <c r="BC3030" s="12"/>
      <c r="BD3030" s="12"/>
      <c r="BE3030" s="12"/>
      <c r="BF3030" s="12"/>
      <c r="BG3030" s="12"/>
      <c r="BH3030" s="12"/>
      <c r="BI3030" s="12"/>
      <c r="BJ3030" s="13"/>
      <c r="BK3030" s="13"/>
      <c r="BL3030" s="13"/>
      <c r="BM3030" s="13"/>
      <c r="BN3030" s="13"/>
    </row>
    <row r="3031" spans="1:66" x14ac:dyDescent="0.25">
      <c r="A3031" s="10"/>
      <c r="B3031" s="10"/>
      <c r="C3031" s="10"/>
      <c r="D3031" s="18"/>
      <c r="E3031" s="10"/>
      <c r="F3031" s="10"/>
      <c r="G3031" s="10"/>
      <c r="H3031" s="10"/>
      <c r="I3031" s="10"/>
      <c r="J3031" s="10"/>
      <c r="K3031" s="11"/>
      <c r="L3031" s="11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2"/>
      <c r="AS3031" s="12"/>
      <c r="AT3031" s="12"/>
      <c r="AU3031" s="12"/>
      <c r="AV3031" s="12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12"/>
      <c r="BG3031" s="12"/>
      <c r="BH3031" s="12"/>
      <c r="BI3031" s="12"/>
      <c r="BJ3031" s="13"/>
      <c r="BK3031" s="13"/>
      <c r="BL3031" s="13"/>
      <c r="BM3031" s="13"/>
      <c r="BN3031" s="13"/>
    </row>
    <row r="3032" spans="1:66" x14ac:dyDescent="0.25">
      <c r="A3032" s="10"/>
      <c r="B3032" s="10"/>
      <c r="C3032" s="10"/>
      <c r="D3032" s="18"/>
      <c r="E3032" s="10"/>
      <c r="F3032" s="10"/>
      <c r="G3032" s="10"/>
      <c r="H3032" s="10"/>
      <c r="I3032" s="10"/>
      <c r="J3032" s="10"/>
      <c r="K3032" s="11"/>
      <c r="L3032" s="11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12"/>
      <c r="AF3032" s="12"/>
      <c r="AG3032" s="12"/>
      <c r="AH3032" s="12"/>
      <c r="AI3032" s="12"/>
      <c r="AJ3032" s="12"/>
      <c r="AK3032" s="12"/>
      <c r="AL3032" s="12"/>
      <c r="AM3032" s="12"/>
      <c r="AN3032" s="12"/>
      <c r="AO3032" s="12"/>
      <c r="AP3032" s="12"/>
      <c r="AQ3032" s="12"/>
      <c r="AR3032" s="12"/>
      <c r="AS3032" s="12"/>
      <c r="AT3032" s="12"/>
      <c r="AU3032" s="12"/>
      <c r="AV3032" s="12"/>
      <c r="AW3032" s="12"/>
      <c r="AX3032" s="12"/>
      <c r="AY3032" s="12"/>
      <c r="AZ3032" s="12"/>
      <c r="BA3032" s="12"/>
      <c r="BB3032" s="12"/>
      <c r="BC3032" s="12"/>
      <c r="BD3032" s="12"/>
      <c r="BE3032" s="12"/>
      <c r="BF3032" s="12"/>
      <c r="BG3032" s="12"/>
      <c r="BH3032" s="12"/>
      <c r="BI3032" s="12"/>
      <c r="BJ3032" s="13"/>
      <c r="BK3032" s="13"/>
      <c r="BL3032" s="13"/>
      <c r="BM3032" s="13"/>
      <c r="BN3032" s="13"/>
    </row>
    <row r="3033" spans="1:66" x14ac:dyDescent="0.25">
      <c r="A3033" s="10"/>
      <c r="B3033" s="10"/>
      <c r="C3033" s="10"/>
      <c r="D3033" s="18"/>
      <c r="E3033" s="10"/>
      <c r="F3033" s="10"/>
      <c r="G3033" s="10"/>
      <c r="H3033" s="10"/>
      <c r="I3033" s="10"/>
      <c r="J3033" s="10"/>
      <c r="K3033" s="11"/>
      <c r="L3033" s="11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2"/>
      <c r="AS3033" s="12"/>
      <c r="AT3033" s="12"/>
      <c r="AU3033" s="12"/>
      <c r="AV3033" s="12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12"/>
      <c r="BG3033" s="12"/>
      <c r="BH3033" s="12"/>
      <c r="BI3033" s="12"/>
      <c r="BJ3033" s="13"/>
      <c r="BK3033" s="13"/>
      <c r="BL3033" s="13"/>
      <c r="BM3033" s="13"/>
      <c r="BN3033" s="13"/>
    </row>
    <row r="3034" spans="1:66" x14ac:dyDescent="0.25">
      <c r="A3034" s="10"/>
      <c r="B3034" s="10"/>
      <c r="C3034" s="10"/>
      <c r="D3034" s="18"/>
      <c r="E3034" s="10"/>
      <c r="F3034" s="10"/>
      <c r="G3034" s="10"/>
      <c r="H3034" s="10"/>
      <c r="I3034" s="10"/>
      <c r="J3034" s="10"/>
      <c r="K3034" s="11"/>
      <c r="L3034" s="11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  <c r="AE3034" s="12"/>
      <c r="AF3034" s="12"/>
      <c r="AG3034" s="12"/>
      <c r="AH3034" s="12"/>
      <c r="AI3034" s="12"/>
      <c r="AJ3034" s="12"/>
      <c r="AK3034" s="12"/>
      <c r="AL3034" s="12"/>
      <c r="AM3034" s="12"/>
      <c r="AN3034" s="12"/>
      <c r="AO3034" s="12"/>
      <c r="AP3034" s="12"/>
      <c r="AQ3034" s="12"/>
      <c r="AR3034" s="12"/>
      <c r="AS3034" s="12"/>
      <c r="AT3034" s="12"/>
      <c r="AU3034" s="12"/>
      <c r="AV3034" s="12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12"/>
      <c r="BG3034" s="12"/>
      <c r="BH3034" s="12"/>
      <c r="BI3034" s="12"/>
      <c r="BJ3034" s="13"/>
      <c r="BK3034" s="13"/>
      <c r="BL3034" s="13"/>
      <c r="BM3034" s="13"/>
      <c r="BN3034" s="13"/>
    </row>
    <row r="3035" spans="1:66" x14ac:dyDescent="0.25">
      <c r="A3035" s="10"/>
      <c r="B3035" s="10"/>
      <c r="C3035" s="10"/>
      <c r="D3035" s="18"/>
      <c r="E3035" s="10"/>
      <c r="F3035" s="10"/>
      <c r="G3035" s="10"/>
      <c r="H3035" s="10"/>
      <c r="I3035" s="10"/>
      <c r="J3035" s="10"/>
      <c r="K3035" s="11"/>
      <c r="L3035" s="11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2"/>
      <c r="AS3035" s="12"/>
      <c r="AT3035" s="12"/>
      <c r="AU3035" s="12"/>
      <c r="AV3035" s="12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12"/>
      <c r="BG3035" s="12"/>
      <c r="BH3035" s="12"/>
      <c r="BI3035" s="12"/>
      <c r="BJ3035" s="13"/>
      <c r="BK3035" s="13"/>
      <c r="BL3035" s="13"/>
      <c r="BM3035" s="13"/>
      <c r="BN3035" s="13"/>
    </row>
    <row r="3036" spans="1:66" x14ac:dyDescent="0.25">
      <c r="A3036" s="10"/>
      <c r="B3036" s="10"/>
      <c r="C3036" s="10"/>
      <c r="D3036" s="18"/>
      <c r="E3036" s="10"/>
      <c r="F3036" s="10"/>
      <c r="G3036" s="10"/>
      <c r="H3036" s="10"/>
      <c r="I3036" s="10"/>
      <c r="J3036" s="10"/>
      <c r="K3036" s="11"/>
      <c r="L3036" s="11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2"/>
      <c r="AF3036" s="12"/>
      <c r="AG3036" s="12"/>
      <c r="AH3036" s="12"/>
      <c r="AI3036" s="12"/>
      <c r="AJ3036" s="12"/>
      <c r="AK3036" s="12"/>
      <c r="AL3036" s="12"/>
      <c r="AM3036" s="12"/>
      <c r="AN3036" s="12"/>
      <c r="AO3036" s="12"/>
      <c r="AP3036" s="12"/>
      <c r="AQ3036" s="12"/>
      <c r="AR3036" s="12"/>
      <c r="AS3036" s="12"/>
      <c r="AT3036" s="12"/>
      <c r="AU3036" s="12"/>
      <c r="AV3036" s="12"/>
      <c r="AW3036" s="12"/>
      <c r="AX3036" s="12"/>
      <c r="AY3036" s="12"/>
      <c r="AZ3036" s="12"/>
      <c r="BA3036" s="12"/>
      <c r="BB3036" s="12"/>
      <c r="BC3036" s="12"/>
      <c r="BD3036" s="12"/>
      <c r="BE3036" s="12"/>
      <c r="BF3036" s="12"/>
      <c r="BG3036" s="12"/>
      <c r="BH3036" s="12"/>
      <c r="BI3036" s="12"/>
      <c r="BJ3036" s="13"/>
      <c r="BK3036" s="13"/>
      <c r="BL3036" s="13"/>
      <c r="BM3036" s="13"/>
      <c r="BN3036" s="13"/>
    </row>
    <row r="3037" spans="1:66" x14ac:dyDescent="0.25">
      <c r="A3037" s="10"/>
      <c r="B3037" s="10"/>
      <c r="C3037" s="10"/>
      <c r="D3037" s="18"/>
      <c r="E3037" s="10"/>
      <c r="F3037" s="10"/>
      <c r="G3037" s="10"/>
      <c r="H3037" s="10"/>
      <c r="I3037" s="10"/>
      <c r="J3037" s="10"/>
      <c r="K3037" s="11"/>
      <c r="L3037" s="11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2"/>
      <c r="AS3037" s="12"/>
      <c r="AT3037" s="12"/>
      <c r="AU3037" s="12"/>
      <c r="AV3037" s="12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12"/>
      <c r="BG3037" s="12"/>
      <c r="BH3037" s="12"/>
      <c r="BI3037" s="12"/>
      <c r="BJ3037" s="13"/>
      <c r="BK3037" s="13"/>
      <c r="BL3037" s="13"/>
      <c r="BM3037" s="13"/>
      <c r="BN3037" s="13"/>
    </row>
    <row r="3038" spans="1:66" x14ac:dyDescent="0.25">
      <c r="A3038" s="10"/>
      <c r="B3038" s="10"/>
      <c r="C3038" s="10"/>
      <c r="D3038" s="18"/>
      <c r="E3038" s="10"/>
      <c r="F3038" s="10"/>
      <c r="G3038" s="10"/>
      <c r="H3038" s="10"/>
      <c r="I3038" s="10"/>
      <c r="J3038" s="10"/>
      <c r="K3038" s="11"/>
      <c r="L3038" s="11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2"/>
      <c r="AF3038" s="12"/>
      <c r="AG3038" s="12"/>
      <c r="AH3038" s="12"/>
      <c r="AI3038" s="12"/>
      <c r="AJ3038" s="12"/>
      <c r="AK3038" s="12"/>
      <c r="AL3038" s="12"/>
      <c r="AM3038" s="12"/>
      <c r="AN3038" s="12"/>
      <c r="AO3038" s="12"/>
      <c r="AP3038" s="12"/>
      <c r="AQ3038" s="12"/>
      <c r="AR3038" s="12"/>
      <c r="AS3038" s="12"/>
      <c r="AT3038" s="12"/>
      <c r="AU3038" s="12"/>
      <c r="AV3038" s="12"/>
      <c r="AW3038" s="12"/>
      <c r="AX3038" s="12"/>
      <c r="AY3038" s="12"/>
      <c r="AZ3038" s="12"/>
      <c r="BA3038" s="12"/>
      <c r="BB3038" s="12"/>
      <c r="BC3038" s="12"/>
      <c r="BD3038" s="12"/>
      <c r="BE3038" s="12"/>
      <c r="BF3038" s="12"/>
      <c r="BG3038" s="12"/>
      <c r="BH3038" s="12"/>
      <c r="BI3038" s="12"/>
      <c r="BJ3038" s="13"/>
      <c r="BK3038" s="13"/>
      <c r="BL3038" s="13"/>
      <c r="BM3038" s="13"/>
      <c r="BN3038" s="13"/>
    </row>
    <row r="3039" spans="1:66" x14ac:dyDescent="0.25">
      <c r="A3039" s="10"/>
      <c r="B3039" s="10"/>
      <c r="C3039" s="10"/>
      <c r="D3039" s="18"/>
      <c r="E3039" s="10"/>
      <c r="F3039" s="10"/>
      <c r="G3039" s="10"/>
      <c r="H3039" s="10"/>
      <c r="I3039" s="10"/>
      <c r="J3039" s="10"/>
      <c r="K3039" s="11"/>
      <c r="L3039" s="11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2"/>
      <c r="AS3039" s="12"/>
      <c r="AT3039" s="12"/>
      <c r="AU3039" s="12"/>
      <c r="AV3039" s="12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12"/>
      <c r="BG3039" s="12"/>
      <c r="BH3039" s="12"/>
      <c r="BI3039" s="12"/>
      <c r="BJ3039" s="13"/>
      <c r="BK3039" s="13"/>
      <c r="BL3039" s="13"/>
      <c r="BM3039" s="13"/>
      <c r="BN3039" s="13"/>
    </row>
    <row r="3040" spans="1:66" x14ac:dyDescent="0.25">
      <c r="A3040" s="10"/>
      <c r="B3040" s="10"/>
      <c r="C3040" s="10"/>
      <c r="D3040" s="18"/>
      <c r="E3040" s="10"/>
      <c r="F3040" s="10"/>
      <c r="G3040" s="10"/>
      <c r="H3040" s="10"/>
      <c r="I3040" s="10"/>
      <c r="J3040" s="10"/>
      <c r="K3040" s="11"/>
      <c r="L3040" s="11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12"/>
      <c r="AF3040" s="12"/>
      <c r="AG3040" s="12"/>
      <c r="AH3040" s="12"/>
      <c r="AI3040" s="12"/>
      <c r="AJ3040" s="12"/>
      <c r="AK3040" s="12"/>
      <c r="AL3040" s="12"/>
      <c r="AM3040" s="12"/>
      <c r="AN3040" s="12"/>
      <c r="AO3040" s="12"/>
      <c r="AP3040" s="12"/>
      <c r="AQ3040" s="12"/>
      <c r="AR3040" s="12"/>
      <c r="AS3040" s="12"/>
      <c r="AT3040" s="12"/>
      <c r="AU3040" s="12"/>
      <c r="AV3040" s="12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12"/>
      <c r="BG3040" s="12"/>
      <c r="BH3040" s="12"/>
      <c r="BI3040" s="12"/>
      <c r="BJ3040" s="13"/>
      <c r="BK3040" s="13"/>
      <c r="BL3040" s="13"/>
      <c r="BM3040" s="13"/>
      <c r="BN3040" s="13"/>
    </row>
    <row r="3041" spans="1:66" x14ac:dyDescent="0.25">
      <c r="A3041" s="10"/>
      <c r="B3041" s="10"/>
      <c r="C3041" s="10"/>
      <c r="D3041" s="18"/>
      <c r="E3041" s="10"/>
      <c r="F3041" s="10"/>
      <c r="G3041" s="10"/>
      <c r="H3041" s="10"/>
      <c r="I3041" s="10"/>
      <c r="J3041" s="10"/>
      <c r="K3041" s="11"/>
      <c r="L3041" s="11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2"/>
      <c r="AS3041" s="12"/>
      <c r="AT3041" s="12"/>
      <c r="AU3041" s="12"/>
      <c r="AV3041" s="12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12"/>
      <c r="BG3041" s="12"/>
      <c r="BH3041" s="12"/>
      <c r="BI3041" s="12"/>
      <c r="BJ3041" s="13"/>
      <c r="BK3041" s="13"/>
      <c r="BL3041" s="13"/>
      <c r="BM3041" s="13"/>
      <c r="BN3041" s="13"/>
    </row>
    <row r="3042" spans="1:66" x14ac:dyDescent="0.25">
      <c r="A3042" s="10"/>
      <c r="B3042" s="10"/>
      <c r="C3042" s="10"/>
      <c r="D3042" s="18"/>
      <c r="E3042" s="10"/>
      <c r="F3042" s="10"/>
      <c r="G3042" s="10"/>
      <c r="H3042" s="10"/>
      <c r="I3042" s="10"/>
      <c r="J3042" s="10"/>
      <c r="K3042" s="11"/>
      <c r="L3042" s="11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  <c r="AL3042" s="12"/>
      <c r="AM3042" s="12"/>
      <c r="AN3042" s="12"/>
      <c r="AO3042" s="12"/>
      <c r="AP3042" s="12"/>
      <c r="AQ3042" s="12"/>
      <c r="AR3042" s="12"/>
      <c r="AS3042" s="12"/>
      <c r="AT3042" s="12"/>
      <c r="AU3042" s="12"/>
      <c r="AV3042" s="12"/>
      <c r="AW3042" s="12"/>
      <c r="AX3042" s="12"/>
      <c r="AY3042" s="12"/>
      <c r="AZ3042" s="12"/>
      <c r="BA3042" s="12"/>
      <c r="BB3042" s="12"/>
      <c r="BC3042" s="12"/>
      <c r="BD3042" s="12"/>
      <c r="BE3042" s="12"/>
      <c r="BF3042" s="12"/>
      <c r="BG3042" s="12"/>
      <c r="BH3042" s="12"/>
      <c r="BI3042" s="12"/>
      <c r="BJ3042" s="13"/>
      <c r="BK3042" s="13"/>
      <c r="BL3042" s="13"/>
      <c r="BM3042" s="13"/>
      <c r="BN3042" s="13"/>
    </row>
    <row r="3043" spans="1:66" x14ac:dyDescent="0.25">
      <c r="A3043" s="10"/>
      <c r="B3043" s="10"/>
      <c r="C3043" s="10"/>
      <c r="D3043" s="18"/>
      <c r="E3043" s="10"/>
      <c r="F3043" s="10"/>
      <c r="G3043" s="10"/>
      <c r="H3043" s="10"/>
      <c r="I3043" s="10"/>
      <c r="J3043" s="10"/>
      <c r="K3043" s="11"/>
      <c r="L3043" s="11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2"/>
      <c r="AS3043" s="12"/>
      <c r="AT3043" s="12"/>
      <c r="AU3043" s="12"/>
      <c r="AV3043" s="12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12"/>
      <c r="BG3043" s="12"/>
      <c r="BH3043" s="12"/>
      <c r="BI3043" s="12"/>
      <c r="BJ3043" s="13"/>
      <c r="BK3043" s="13"/>
      <c r="BL3043" s="13"/>
      <c r="BM3043" s="13"/>
      <c r="BN3043" s="13"/>
    </row>
    <row r="3044" spans="1:66" x14ac:dyDescent="0.25">
      <c r="A3044" s="10"/>
      <c r="B3044" s="10"/>
      <c r="C3044" s="10"/>
      <c r="D3044" s="18"/>
      <c r="E3044" s="10"/>
      <c r="F3044" s="10"/>
      <c r="G3044" s="10"/>
      <c r="H3044" s="10"/>
      <c r="I3044" s="10"/>
      <c r="J3044" s="10"/>
      <c r="K3044" s="11"/>
      <c r="L3044" s="11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12"/>
      <c r="AP3044" s="12"/>
      <c r="AQ3044" s="12"/>
      <c r="AR3044" s="12"/>
      <c r="AS3044" s="12"/>
      <c r="AT3044" s="12"/>
      <c r="AU3044" s="12"/>
      <c r="AV3044" s="12"/>
      <c r="AW3044" s="12"/>
      <c r="AX3044" s="12"/>
      <c r="AY3044" s="12"/>
      <c r="AZ3044" s="12"/>
      <c r="BA3044" s="12"/>
      <c r="BB3044" s="12"/>
      <c r="BC3044" s="12"/>
      <c r="BD3044" s="12"/>
      <c r="BE3044" s="12"/>
      <c r="BF3044" s="12"/>
      <c r="BG3044" s="12"/>
      <c r="BH3044" s="12"/>
      <c r="BI3044" s="12"/>
      <c r="BJ3044" s="13"/>
      <c r="BK3044" s="13"/>
      <c r="BL3044" s="13"/>
      <c r="BM3044" s="13"/>
      <c r="BN3044" s="13"/>
    </row>
    <row r="3045" spans="1:66" x14ac:dyDescent="0.25">
      <c r="A3045" s="10"/>
      <c r="B3045" s="10"/>
      <c r="C3045" s="10"/>
      <c r="D3045" s="18"/>
      <c r="E3045" s="10"/>
      <c r="F3045" s="10"/>
      <c r="G3045" s="10"/>
      <c r="H3045" s="10"/>
      <c r="I3045" s="10"/>
      <c r="J3045" s="10"/>
      <c r="K3045" s="11"/>
      <c r="L3045" s="11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2"/>
      <c r="AS3045" s="12"/>
      <c r="AT3045" s="12"/>
      <c r="AU3045" s="12"/>
      <c r="AV3045" s="12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12"/>
      <c r="BG3045" s="12"/>
      <c r="BH3045" s="12"/>
      <c r="BI3045" s="12"/>
      <c r="BJ3045" s="13"/>
      <c r="BK3045" s="13"/>
      <c r="BL3045" s="13"/>
      <c r="BM3045" s="13"/>
      <c r="BN3045" s="13"/>
    </row>
    <row r="3046" spans="1:66" x14ac:dyDescent="0.25">
      <c r="A3046" s="10"/>
      <c r="B3046" s="10"/>
      <c r="C3046" s="10"/>
      <c r="D3046" s="18"/>
      <c r="E3046" s="10"/>
      <c r="F3046" s="10"/>
      <c r="G3046" s="10"/>
      <c r="H3046" s="10"/>
      <c r="I3046" s="10"/>
      <c r="J3046" s="10"/>
      <c r="K3046" s="11"/>
      <c r="L3046" s="11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  <c r="AL3046" s="12"/>
      <c r="AM3046" s="12"/>
      <c r="AN3046" s="12"/>
      <c r="AO3046" s="12"/>
      <c r="AP3046" s="12"/>
      <c r="AQ3046" s="12"/>
      <c r="AR3046" s="12"/>
      <c r="AS3046" s="12"/>
      <c r="AT3046" s="12"/>
      <c r="AU3046" s="12"/>
      <c r="AV3046" s="12"/>
      <c r="AW3046" s="12"/>
      <c r="AX3046" s="12"/>
      <c r="AY3046" s="12"/>
      <c r="AZ3046" s="12"/>
      <c r="BA3046" s="12"/>
      <c r="BB3046" s="12"/>
      <c r="BC3046" s="12"/>
      <c r="BD3046" s="12"/>
      <c r="BE3046" s="12"/>
      <c r="BF3046" s="12"/>
      <c r="BG3046" s="12"/>
      <c r="BH3046" s="12"/>
      <c r="BI3046" s="12"/>
      <c r="BJ3046" s="13"/>
      <c r="BK3046" s="13"/>
      <c r="BL3046" s="13"/>
      <c r="BM3046" s="13"/>
      <c r="BN3046" s="13"/>
    </row>
    <row r="3047" spans="1:66" x14ac:dyDescent="0.25">
      <c r="A3047" s="10"/>
      <c r="B3047" s="10"/>
      <c r="C3047" s="10"/>
      <c r="D3047" s="18"/>
      <c r="E3047" s="10"/>
      <c r="F3047" s="10"/>
      <c r="G3047" s="10"/>
      <c r="H3047" s="10"/>
      <c r="I3047" s="10"/>
      <c r="J3047" s="10"/>
      <c r="K3047" s="11"/>
      <c r="L3047" s="11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2"/>
      <c r="AS3047" s="12"/>
      <c r="AT3047" s="12"/>
      <c r="AU3047" s="12"/>
      <c r="AV3047" s="12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12"/>
      <c r="BG3047" s="12"/>
      <c r="BH3047" s="12"/>
      <c r="BI3047" s="12"/>
      <c r="BJ3047" s="13"/>
      <c r="BK3047" s="13"/>
      <c r="BL3047" s="13"/>
      <c r="BM3047" s="13"/>
      <c r="BN3047" s="13"/>
    </row>
    <row r="3048" spans="1:66" x14ac:dyDescent="0.25">
      <c r="A3048" s="10"/>
      <c r="B3048" s="10"/>
      <c r="C3048" s="10"/>
      <c r="D3048" s="18"/>
      <c r="E3048" s="10"/>
      <c r="F3048" s="10"/>
      <c r="G3048" s="10"/>
      <c r="H3048" s="10"/>
      <c r="I3048" s="10"/>
      <c r="J3048" s="10"/>
      <c r="K3048" s="11"/>
      <c r="L3048" s="11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/>
      <c r="AR3048" s="12"/>
      <c r="AS3048" s="12"/>
      <c r="AT3048" s="12"/>
      <c r="AU3048" s="12"/>
      <c r="AV3048" s="12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12"/>
      <c r="BG3048" s="12"/>
      <c r="BH3048" s="12"/>
      <c r="BI3048" s="12"/>
      <c r="BJ3048" s="13"/>
      <c r="BK3048" s="13"/>
      <c r="BL3048" s="13"/>
      <c r="BM3048" s="13"/>
      <c r="BN3048" s="13"/>
    </row>
    <row r="3049" spans="1:66" x14ac:dyDescent="0.25">
      <c r="A3049" s="10"/>
      <c r="B3049" s="10"/>
      <c r="C3049" s="10"/>
      <c r="D3049" s="18"/>
      <c r="E3049" s="10"/>
      <c r="F3049" s="10"/>
      <c r="G3049" s="10"/>
      <c r="H3049" s="10"/>
      <c r="I3049" s="10"/>
      <c r="J3049" s="10"/>
      <c r="K3049" s="11"/>
      <c r="L3049" s="11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2"/>
      <c r="AS3049" s="12"/>
      <c r="AT3049" s="12"/>
      <c r="AU3049" s="12"/>
      <c r="AV3049" s="12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12"/>
      <c r="BG3049" s="12"/>
      <c r="BH3049" s="12"/>
      <c r="BI3049" s="12"/>
      <c r="BJ3049" s="13"/>
      <c r="BK3049" s="13"/>
      <c r="BL3049" s="13"/>
      <c r="BM3049" s="13"/>
      <c r="BN3049" s="13"/>
    </row>
    <row r="3050" spans="1:66" x14ac:dyDescent="0.25">
      <c r="A3050" s="10"/>
      <c r="B3050" s="10"/>
      <c r="C3050" s="10"/>
      <c r="D3050" s="18"/>
      <c r="E3050" s="10"/>
      <c r="F3050" s="10"/>
      <c r="G3050" s="10"/>
      <c r="H3050" s="10"/>
      <c r="I3050" s="10"/>
      <c r="J3050" s="10"/>
      <c r="K3050" s="11"/>
      <c r="L3050" s="11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/>
      <c r="AJ3050" s="12"/>
      <c r="AK3050" s="12"/>
      <c r="AL3050" s="12"/>
      <c r="AM3050" s="12"/>
      <c r="AN3050" s="12"/>
      <c r="AO3050" s="12"/>
      <c r="AP3050" s="12"/>
      <c r="AQ3050" s="12"/>
      <c r="AR3050" s="12"/>
      <c r="AS3050" s="12"/>
      <c r="AT3050" s="12"/>
      <c r="AU3050" s="12"/>
      <c r="AV3050" s="12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12"/>
      <c r="BG3050" s="12"/>
      <c r="BH3050" s="12"/>
      <c r="BI3050" s="12"/>
      <c r="BJ3050" s="13"/>
      <c r="BK3050" s="13"/>
      <c r="BL3050" s="13"/>
      <c r="BM3050" s="13"/>
      <c r="BN3050" s="13"/>
    </row>
    <row r="3051" spans="1:66" x14ac:dyDescent="0.25">
      <c r="A3051" s="10"/>
      <c r="B3051" s="10"/>
      <c r="C3051" s="10"/>
      <c r="D3051" s="18"/>
      <c r="E3051" s="10"/>
      <c r="F3051" s="10"/>
      <c r="G3051" s="10"/>
      <c r="H3051" s="10"/>
      <c r="I3051" s="10"/>
      <c r="J3051" s="10"/>
      <c r="K3051" s="11"/>
      <c r="L3051" s="11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2"/>
      <c r="AS3051" s="12"/>
      <c r="AT3051" s="12"/>
      <c r="AU3051" s="12"/>
      <c r="AV3051" s="12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12"/>
      <c r="BG3051" s="12"/>
      <c r="BH3051" s="12"/>
      <c r="BI3051" s="12"/>
      <c r="BJ3051" s="13"/>
      <c r="BK3051" s="13"/>
      <c r="BL3051" s="13"/>
      <c r="BM3051" s="13"/>
      <c r="BN3051" s="13"/>
    </row>
    <row r="3052" spans="1:66" x14ac:dyDescent="0.25">
      <c r="A3052" s="10"/>
      <c r="B3052" s="10"/>
      <c r="C3052" s="10"/>
      <c r="D3052" s="18"/>
      <c r="E3052" s="10"/>
      <c r="F3052" s="10"/>
      <c r="G3052" s="10"/>
      <c r="H3052" s="10"/>
      <c r="I3052" s="10"/>
      <c r="J3052" s="10"/>
      <c r="K3052" s="11"/>
      <c r="L3052" s="11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12"/>
      <c r="AF3052" s="12"/>
      <c r="AG3052" s="12"/>
      <c r="AH3052" s="12"/>
      <c r="AI3052" s="12"/>
      <c r="AJ3052" s="12"/>
      <c r="AK3052" s="12"/>
      <c r="AL3052" s="12"/>
      <c r="AM3052" s="12"/>
      <c r="AN3052" s="12"/>
      <c r="AO3052" s="12"/>
      <c r="AP3052" s="12"/>
      <c r="AQ3052" s="12"/>
      <c r="AR3052" s="12"/>
      <c r="AS3052" s="12"/>
      <c r="AT3052" s="12"/>
      <c r="AU3052" s="12"/>
      <c r="AV3052" s="12"/>
      <c r="AW3052" s="12"/>
      <c r="AX3052" s="12"/>
      <c r="AY3052" s="12"/>
      <c r="AZ3052" s="12"/>
      <c r="BA3052" s="12"/>
      <c r="BB3052" s="12"/>
      <c r="BC3052" s="12"/>
      <c r="BD3052" s="12"/>
      <c r="BE3052" s="12"/>
      <c r="BF3052" s="12"/>
      <c r="BG3052" s="12"/>
      <c r="BH3052" s="12"/>
      <c r="BI3052" s="12"/>
      <c r="BJ3052" s="13"/>
      <c r="BK3052" s="13"/>
      <c r="BL3052" s="13"/>
      <c r="BM3052" s="13"/>
      <c r="BN3052" s="13"/>
    </row>
    <row r="3053" spans="1:66" x14ac:dyDescent="0.25">
      <c r="A3053" s="10"/>
      <c r="B3053" s="10"/>
      <c r="C3053" s="10"/>
      <c r="D3053" s="18"/>
      <c r="E3053" s="10"/>
      <c r="F3053" s="10"/>
      <c r="G3053" s="10"/>
      <c r="H3053" s="10"/>
      <c r="I3053" s="10"/>
      <c r="J3053" s="10"/>
      <c r="K3053" s="11"/>
      <c r="L3053" s="11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2"/>
      <c r="AS3053" s="12"/>
      <c r="AT3053" s="12"/>
      <c r="AU3053" s="12"/>
      <c r="AV3053" s="12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12"/>
      <c r="BG3053" s="12"/>
      <c r="BH3053" s="12"/>
      <c r="BI3053" s="12"/>
      <c r="BJ3053" s="13"/>
      <c r="BK3053" s="13"/>
      <c r="BL3053" s="13"/>
      <c r="BM3053" s="13"/>
      <c r="BN3053" s="13"/>
    </row>
    <row r="3054" spans="1:66" x14ac:dyDescent="0.25">
      <c r="A3054" s="10"/>
      <c r="B3054" s="10"/>
      <c r="C3054" s="10"/>
      <c r="D3054" s="18"/>
      <c r="E3054" s="10"/>
      <c r="F3054" s="10"/>
      <c r="G3054" s="10"/>
      <c r="H3054" s="10"/>
      <c r="I3054" s="10"/>
      <c r="J3054" s="10"/>
      <c r="K3054" s="11"/>
      <c r="L3054" s="11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/>
      <c r="AJ3054" s="12"/>
      <c r="AK3054" s="12"/>
      <c r="AL3054" s="12"/>
      <c r="AM3054" s="12"/>
      <c r="AN3054" s="12"/>
      <c r="AO3054" s="12"/>
      <c r="AP3054" s="12"/>
      <c r="AQ3054" s="12"/>
      <c r="AR3054" s="12"/>
      <c r="AS3054" s="12"/>
      <c r="AT3054" s="12"/>
      <c r="AU3054" s="12"/>
      <c r="AV3054" s="12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12"/>
      <c r="BG3054" s="12"/>
      <c r="BH3054" s="12"/>
      <c r="BI3054" s="12"/>
      <c r="BJ3054" s="13"/>
      <c r="BK3054" s="13"/>
      <c r="BL3054" s="13"/>
      <c r="BM3054" s="13"/>
      <c r="BN3054" s="13"/>
    </row>
    <row r="3055" spans="1:66" x14ac:dyDescent="0.25">
      <c r="A3055" s="10"/>
      <c r="B3055" s="10"/>
      <c r="C3055" s="10"/>
      <c r="D3055" s="18"/>
      <c r="E3055" s="10"/>
      <c r="F3055" s="10"/>
      <c r="G3055" s="10"/>
      <c r="H3055" s="10"/>
      <c r="I3055" s="10"/>
      <c r="J3055" s="10"/>
      <c r="K3055" s="11"/>
      <c r="L3055" s="11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2"/>
      <c r="AS3055" s="12"/>
      <c r="AT3055" s="12"/>
      <c r="AU3055" s="12"/>
      <c r="AV3055" s="12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12"/>
      <c r="BG3055" s="12"/>
      <c r="BH3055" s="12"/>
      <c r="BI3055" s="12"/>
      <c r="BJ3055" s="13"/>
      <c r="BK3055" s="13"/>
      <c r="BL3055" s="13"/>
      <c r="BM3055" s="13"/>
      <c r="BN3055" s="13"/>
    </row>
    <row r="3056" spans="1:66" x14ac:dyDescent="0.25">
      <c r="A3056" s="10"/>
      <c r="B3056" s="10"/>
      <c r="C3056" s="10"/>
      <c r="D3056" s="18"/>
      <c r="E3056" s="10"/>
      <c r="F3056" s="10"/>
      <c r="G3056" s="10"/>
      <c r="H3056" s="10"/>
      <c r="I3056" s="10"/>
      <c r="J3056" s="10"/>
      <c r="K3056" s="11"/>
      <c r="L3056" s="11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2"/>
      <c r="AF3056" s="12"/>
      <c r="AG3056" s="12"/>
      <c r="AH3056" s="12"/>
      <c r="AI3056" s="12"/>
      <c r="AJ3056" s="12"/>
      <c r="AK3056" s="12"/>
      <c r="AL3056" s="12"/>
      <c r="AM3056" s="12"/>
      <c r="AN3056" s="12"/>
      <c r="AO3056" s="12"/>
      <c r="AP3056" s="12"/>
      <c r="AQ3056" s="12"/>
      <c r="AR3056" s="12"/>
      <c r="AS3056" s="12"/>
      <c r="AT3056" s="12"/>
      <c r="AU3056" s="12"/>
      <c r="AV3056" s="12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12"/>
      <c r="BG3056" s="12"/>
      <c r="BH3056" s="12"/>
      <c r="BI3056" s="12"/>
      <c r="BJ3056" s="13"/>
      <c r="BK3056" s="13"/>
      <c r="BL3056" s="13"/>
      <c r="BM3056" s="13"/>
      <c r="BN3056" s="13"/>
    </row>
    <row r="3057" spans="1:66" x14ac:dyDescent="0.25">
      <c r="A3057" s="10"/>
      <c r="B3057" s="10"/>
      <c r="C3057" s="10"/>
      <c r="D3057" s="18"/>
      <c r="E3057" s="10"/>
      <c r="F3057" s="10"/>
      <c r="G3057" s="10"/>
      <c r="H3057" s="10"/>
      <c r="I3057" s="10"/>
      <c r="J3057" s="10"/>
      <c r="K3057" s="11"/>
      <c r="L3057" s="11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2"/>
      <c r="AS3057" s="12"/>
      <c r="AT3057" s="12"/>
      <c r="AU3057" s="12"/>
      <c r="AV3057" s="12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12"/>
      <c r="BG3057" s="12"/>
      <c r="BH3057" s="12"/>
      <c r="BI3057" s="12"/>
      <c r="BJ3057" s="13"/>
      <c r="BK3057" s="13"/>
      <c r="BL3057" s="13"/>
      <c r="BM3057" s="13"/>
      <c r="BN3057" s="13"/>
    </row>
    <row r="3058" spans="1:66" x14ac:dyDescent="0.25">
      <c r="A3058" s="10"/>
      <c r="B3058" s="10"/>
      <c r="C3058" s="10"/>
      <c r="D3058" s="18"/>
      <c r="E3058" s="10"/>
      <c r="F3058" s="10"/>
      <c r="G3058" s="10"/>
      <c r="H3058" s="10"/>
      <c r="I3058" s="10"/>
      <c r="J3058" s="10"/>
      <c r="K3058" s="11"/>
      <c r="L3058" s="11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  <c r="AE3058" s="12"/>
      <c r="AF3058" s="12"/>
      <c r="AG3058" s="12"/>
      <c r="AH3058" s="12"/>
      <c r="AI3058" s="12"/>
      <c r="AJ3058" s="12"/>
      <c r="AK3058" s="12"/>
      <c r="AL3058" s="12"/>
      <c r="AM3058" s="12"/>
      <c r="AN3058" s="12"/>
      <c r="AO3058" s="12"/>
      <c r="AP3058" s="12"/>
      <c r="AQ3058" s="12"/>
      <c r="AR3058" s="12"/>
      <c r="AS3058" s="12"/>
      <c r="AT3058" s="12"/>
      <c r="AU3058" s="12"/>
      <c r="AV3058" s="12"/>
      <c r="AW3058" s="12"/>
      <c r="AX3058" s="12"/>
      <c r="AY3058" s="12"/>
      <c r="AZ3058" s="12"/>
      <c r="BA3058" s="12"/>
      <c r="BB3058" s="12"/>
      <c r="BC3058" s="12"/>
      <c r="BD3058" s="12"/>
      <c r="BE3058" s="12"/>
      <c r="BF3058" s="12"/>
      <c r="BG3058" s="12"/>
      <c r="BH3058" s="12"/>
      <c r="BI3058" s="12"/>
      <c r="BJ3058" s="13"/>
      <c r="BK3058" s="13"/>
      <c r="BL3058" s="13"/>
      <c r="BM3058" s="13"/>
      <c r="BN3058" s="13"/>
    </row>
    <row r="3059" spans="1:66" x14ac:dyDescent="0.25">
      <c r="A3059" s="10"/>
      <c r="B3059" s="10"/>
      <c r="C3059" s="10"/>
      <c r="D3059" s="18"/>
      <c r="E3059" s="10"/>
      <c r="F3059" s="10"/>
      <c r="G3059" s="10"/>
      <c r="H3059" s="10"/>
      <c r="I3059" s="10"/>
      <c r="J3059" s="10"/>
      <c r="K3059" s="11"/>
      <c r="L3059" s="11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2"/>
      <c r="AS3059" s="12"/>
      <c r="AT3059" s="12"/>
      <c r="AU3059" s="12"/>
      <c r="AV3059" s="12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12"/>
      <c r="BG3059" s="12"/>
      <c r="BH3059" s="12"/>
      <c r="BI3059" s="12"/>
      <c r="BJ3059" s="13"/>
      <c r="BK3059" s="13"/>
      <c r="BL3059" s="13"/>
      <c r="BM3059" s="13"/>
      <c r="BN3059" s="13"/>
    </row>
    <row r="3060" spans="1:66" x14ac:dyDescent="0.25">
      <c r="A3060" s="10"/>
      <c r="B3060" s="10"/>
      <c r="C3060" s="10"/>
      <c r="D3060" s="18"/>
      <c r="E3060" s="10"/>
      <c r="F3060" s="10"/>
      <c r="G3060" s="10"/>
      <c r="H3060" s="10"/>
      <c r="I3060" s="10"/>
      <c r="J3060" s="10"/>
      <c r="K3060" s="11"/>
      <c r="L3060" s="11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12"/>
      <c r="AF3060" s="12"/>
      <c r="AG3060" s="12"/>
      <c r="AH3060" s="12"/>
      <c r="AI3060" s="12"/>
      <c r="AJ3060" s="12"/>
      <c r="AK3060" s="12"/>
      <c r="AL3060" s="12"/>
      <c r="AM3060" s="12"/>
      <c r="AN3060" s="12"/>
      <c r="AO3060" s="12"/>
      <c r="AP3060" s="12"/>
      <c r="AQ3060" s="12"/>
      <c r="AR3060" s="12"/>
      <c r="AS3060" s="12"/>
      <c r="AT3060" s="12"/>
      <c r="AU3060" s="12"/>
      <c r="AV3060" s="12"/>
      <c r="AW3060" s="12"/>
      <c r="AX3060" s="12"/>
      <c r="AY3060" s="12"/>
      <c r="AZ3060" s="12"/>
      <c r="BA3060" s="12"/>
      <c r="BB3060" s="12"/>
      <c r="BC3060" s="12"/>
      <c r="BD3060" s="12"/>
      <c r="BE3060" s="12"/>
      <c r="BF3060" s="12"/>
      <c r="BG3060" s="12"/>
      <c r="BH3060" s="12"/>
      <c r="BI3060" s="12"/>
      <c r="BJ3060" s="13"/>
      <c r="BK3060" s="13"/>
      <c r="BL3060" s="13"/>
      <c r="BM3060" s="13"/>
      <c r="BN3060" s="13"/>
    </row>
    <row r="3061" spans="1:66" x14ac:dyDescent="0.25">
      <c r="A3061" s="10"/>
      <c r="B3061" s="10"/>
      <c r="C3061" s="10"/>
      <c r="D3061" s="18"/>
      <c r="E3061" s="10"/>
      <c r="F3061" s="10"/>
      <c r="G3061" s="10"/>
      <c r="H3061" s="10"/>
      <c r="I3061" s="10"/>
      <c r="J3061" s="10"/>
      <c r="K3061" s="11"/>
      <c r="L3061" s="11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2"/>
      <c r="AS3061" s="12"/>
      <c r="AT3061" s="12"/>
      <c r="AU3061" s="12"/>
      <c r="AV3061" s="12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12"/>
      <c r="BG3061" s="12"/>
      <c r="BH3061" s="12"/>
      <c r="BI3061" s="12"/>
      <c r="BJ3061" s="13"/>
      <c r="BK3061" s="13"/>
      <c r="BL3061" s="13"/>
      <c r="BM3061" s="13"/>
      <c r="BN3061" s="13"/>
    </row>
    <row r="3062" spans="1:66" x14ac:dyDescent="0.25">
      <c r="A3062" s="10"/>
      <c r="B3062" s="10"/>
      <c r="C3062" s="10"/>
      <c r="D3062" s="18"/>
      <c r="E3062" s="10"/>
      <c r="F3062" s="10"/>
      <c r="G3062" s="10"/>
      <c r="H3062" s="10"/>
      <c r="I3062" s="10"/>
      <c r="J3062" s="10"/>
      <c r="K3062" s="11"/>
      <c r="L3062" s="11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12"/>
      <c r="AF3062" s="12"/>
      <c r="AG3062" s="12"/>
      <c r="AH3062" s="12"/>
      <c r="AI3062" s="12"/>
      <c r="AJ3062" s="12"/>
      <c r="AK3062" s="12"/>
      <c r="AL3062" s="12"/>
      <c r="AM3062" s="12"/>
      <c r="AN3062" s="12"/>
      <c r="AO3062" s="12"/>
      <c r="AP3062" s="12"/>
      <c r="AQ3062" s="12"/>
      <c r="AR3062" s="12"/>
      <c r="AS3062" s="12"/>
      <c r="AT3062" s="12"/>
      <c r="AU3062" s="12"/>
      <c r="AV3062" s="12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12"/>
      <c r="BG3062" s="12"/>
      <c r="BH3062" s="12"/>
      <c r="BI3062" s="12"/>
      <c r="BJ3062" s="13"/>
      <c r="BK3062" s="13"/>
      <c r="BL3062" s="13"/>
      <c r="BM3062" s="13"/>
      <c r="BN3062" s="13"/>
    </row>
    <row r="3063" spans="1:66" x14ac:dyDescent="0.25">
      <c r="A3063" s="10"/>
      <c r="B3063" s="10"/>
      <c r="C3063" s="10"/>
      <c r="D3063" s="18"/>
      <c r="E3063" s="10"/>
      <c r="F3063" s="10"/>
      <c r="G3063" s="10"/>
      <c r="H3063" s="10"/>
      <c r="I3063" s="10"/>
      <c r="J3063" s="10"/>
      <c r="K3063" s="11"/>
      <c r="L3063" s="11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2"/>
      <c r="AS3063" s="12"/>
      <c r="AT3063" s="12"/>
      <c r="AU3063" s="12"/>
      <c r="AV3063" s="12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12"/>
      <c r="BG3063" s="12"/>
      <c r="BH3063" s="12"/>
      <c r="BI3063" s="12"/>
      <c r="BJ3063" s="13"/>
      <c r="BK3063" s="13"/>
      <c r="BL3063" s="13"/>
      <c r="BM3063" s="13"/>
      <c r="BN3063" s="13"/>
    </row>
    <row r="3064" spans="1:66" x14ac:dyDescent="0.25">
      <c r="A3064" s="10"/>
      <c r="B3064" s="10"/>
      <c r="C3064" s="10"/>
      <c r="D3064" s="18"/>
      <c r="E3064" s="10"/>
      <c r="F3064" s="10"/>
      <c r="G3064" s="10"/>
      <c r="H3064" s="10"/>
      <c r="I3064" s="10"/>
      <c r="J3064" s="10"/>
      <c r="K3064" s="11"/>
      <c r="L3064" s="11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12"/>
      <c r="AF3064" s="12"/>
      <c r="AG3064" s="12"/>
      <c r="AH3064" s="12"/>
      <c r="AI3064" s="12"/>
      <c r="AJ3064" s="12"/>
      <c r="AK3064" s="12"/>
      <c r="AL3064" s="12"/>
      <c r="AM3064" s="12"/>
      <c r="AN3064" s="12"/>
      <c r="AO3064" s="12"/>
      <c r="AP3064" s="12"/>
      <c r="AQ3064" s="12"/>
      <c r="AR3064" s="12"/>
      <c r="AS3064" s="12"/>
      <c r="AT3064" s="12"/>
      <c r="AU3064" s="12"/>
      <c r="AV3064" s="12"/>
      <c r="AW3064" s="12"/>
      <c r="AX3064" s="12"/>
      <c r="AY3064" s="12"/>
      <c r="AZ3064" s="12"/>
      <c r="BA3064" s="12"/>
      <c r="BB3064" s="12"/>
      <c r="BC3064" s="12"/>
      <c r="BD3064" s="12"/>
      <c r="BE3064" s="12"/>
      <c r="BF3064" s="12"/>
      <c r="BG3064" s="12"/>
      <c r="BH3064" s="12"/>
      <c r="BI3064" s="12"/>
      <c r="BJ3064" s="13"/>
      <c r="BK3064" s="13"/>
      <c r="BL3064" s="13"/>
      <c r="BM3064" s="13"/>
      <c r="BN3064" s="13"/>
    </row>
    <row r="3065" spans="1:66" x14ac:dyDescent="0.25">
      <c r="A3065" s="10"/>
      <c r="B3065" s="10"/>
      <c r="C3065" s="10"/>
      <c r="D3065" s="18"/>
      <c r="E3065" s="10"/>
      <c r="F3065" s="10"/>
      <c r="G3065" s="10"/>
      <c r="H3065" s="10"/>
      <c r="I3065" s="10"/>
      <c r="J3065" s="10"/>
      <c r="K3065" s="11"/>
      <c r="L3065" s="11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2"/>
      <c r="AS3065" s="12"/>
      <c r="AT3065" s="12"/>
      <c r="AU3065" s="12"/>
      <c r="AV3065" s="12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12"/>
      <c r="BG3065" s="12"/>
      <c r="BH3065" s="12"/>
      <c r="BI3065" s="12"/>
      <c r="BJ3065" s="13"/>
      <c r="BK3065" s="13"/>
      <c r="BL3065" s="13"/>
      <c r="BM3065" s="13"/>
      <c r="BN3065" s="13"/>
    </row>
    <row r="3066" spans="1:66" x14ac:dyDescent="0.25">
      <c r="A3066" s="10"/>
      <c r="B3066" s="10"/>
      <c r="C3066" s="10"/>
      <c r="D3066" s="18"/>
      <c r="E3066" s="10"/>
      <c r="F3066" s="10"/>
      <c r="G3066" s="10"/>
      <c r="H3066" s="10"/>
      <c r="I3066" s="10"/>
      <c r="J3066" s="10"/>
      <c r="K3066" s="11"/>
      <c r="L3066" s="11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  <c r="AE3066" s="12"/>
      <c r="AF3066" s="12"/>
      <c r="AG3066" s="12"/>
      <c r="AH3066" s="12"/>
      <c r="AI3066" s="12"/>
      <c r="AJ3066" s="12"/>
      <c r="AK3066" s="12"/>
      <c r="AL3066" s="12"/>
      <c r="AM3066" s="12"/>
      <c r="AN3066" s="12"/>
      <c r="AO3066" s="12"/>
      <c r="AP3066" s="12"/>
      <c r="AQ3066" s="12"/>
      <c r="AR3066" s="12"/>
      <c r="AS3066" s="12"/>
      <c r="AT3066" s="12"/>
      <c r="AU3066" s="12"/>
      <c r="AV3066" s="12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12"/>
      <c r="BG3066" s="12"/>
      <c r="BH3066" s="12"/>
      <c r="BI3066" s="12"/>
      <c r="BJ3066" s="13"/>
      <c r="BK3066" s="13"/>
      <c r="BL3066" s="13"/>
      <c r="BM3066" s="13"/>
      <c r="BN3066" s="13"/>
    </row>
    <row r="3067" spans="1:66" x14ac:dyDescent="0.25">
      <c r="A3067" s="10"/>
      <c r="B3067" s="10"/>
      <c r="C3067" s="10"/>
      <c r="D3067" s="18"/>
      <c r="E3067" s="10"/>
      <c r="F3067" s="10"/>
      <c r="G3067" s="10"/>
      <c r="H3067" s="10"/>
      <c r="I3067" s="10"/>
      <c r="J3067" s="10"/>
      <c r="K3067" s="11"/>
      <c r="L3067" s="11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2"/>
      <c r="AS3067" s="12"/>
      <c r="AT3067" s="12"/>
      <c r="AU3067" s="12"/>
      <c r="AV3067" s="12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12"/>
      <c r="BG3067" s="12"/>
      <c r="BH3067" s="12"/>
      <c r="BI3067" s="12"/>
      <c r="BJ3067" s="13"/>
      <c r="BK3067" s="13"/>
      <c r="BL3067" s="13"/>
      <c r="BM3067" s="13"/>
      <c r="BN3067" s="13"/>
    </row>
    <row r="3068" spans="1:66" x14ac:dyDescent="0.25">
      <c r="A3068" s="10"/>
      <c r="B3068" s="10"/>
      <c r="C3068" s="10"/>
      <c r="D3068" s="18"/>
      <c r="E3068" s="10"/>
      <c r="F3068" s="10"/>
      <c r="G3068" s="10"/>
      <c r="H3068" s="10"/>
      <c r="I3068" s="10"/>
      <c r="J3068" s="10"/>
      <c r="K3068" s="11"/>
      <c r="L3068" s="11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/>
      <c r="AH3068" s="12"/>
      <c r="AI3068" s="12"/>
      <c r="AJ3068" s="12"/>
      <c r="AK3068" s="12"/>
      <c r="AL3068" s="12"/>
      <c r="AM3068" s="12"/>
      <c r="AN3068" s="12"/>
      <c r="AO3068" s="12"/>
      <c r="AP3068" s="12"/>
      <c r="AQ3068" s="12"/>
      <c r="AR3068" s="12"/>
      <c r="AS3068" s="12"/>
      <c r="AT3068" s="12"/>
      <c r="AU3068" s="12"/>
      <c r="AV3068" s="12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12"/>
      <c r="BG3068" s="12"/>
      <c r="BH3068" s="12"/>
      <c r="BI3068" s="12"/>
      <c r="BJ3068" s="13"/>
      <c r="BK3068" s="13"/>
      <c r="BL3068" s="13"/>
      <c r="BM3068" s="13"/>
      <c r="BN3068" s="13"/>
    </row>
    <row r="3069" spans="1:66" x14ac:dyDescent="0.25">
      <c r="A3069" s="10"/>
      <c r="B3069" s="10"/>
      <c r="C3069" s="10"/>
      <c r="D3069" s="18"/>
      <c r="E3069" s="10"/>
      <c r="F3069" s="10"/>
      <c r="G3069" s="10"/>
      <c r="H3069" s="10"/>
      <c r="I3069" s="10"/>
      <c r="J3069" s="10"/>
      <c r="K3069" s="11"/>
      <c r="L3069" s="11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2"/>
      <c r="AS3069" s="12"/>
      <c r="AT3069" s="12"/>
      <c r="AU3069" s="12"/>
      <c r="AV3069" s="12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12"/>
      <c r="BG3069" s="12"/>
      <c r="BH3069" s="12"/>
      <c r="BI3069" s="12"/>
      <c r="BJ3069" s="13"/>
      <c r="BK3069" s="13"/>
      <c r="BL3069" s="13"/>
      <c r="BM3069" s="13"/>
      <c r="BN3069" s="13"/>
    </row>
    <row r="3070" spans="1:66" x14ac:dyDescent="0.25">
      <c r="A3070" s="10"/>
      <c r="B3070" s="10"/>
      <c r="C3070" s="10"/>
      <c r="D3070" s="18"/>
      <c r="E3070" s="10"/>
      <c r="F3070" s="10"/>
      <c r="G3070" s="10"/>
      <c r="H3070" s="10"/>
      <c r="I3070" s="10"/>
      <c r="J3070" s="10"/>
      <c r="K3070" s="11"/>
      <c r="L3070" s="11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/>
      <c r="AJ3070" s="12"/>
      <c r="AK3070" s="12"/>
      <c r="AL3070" s="12"/>
      <c r="AM3070" s="12"/>
      <c r="AN3070" s="12"/>
      <c r="AO3070" s="12"/>
      <c r="AP3070" s="12"/>
      <c r="AQ3070" s="12"/>
      <c r="AR3070" s="12"/>
      <c r="AS3070" s="12"/>
      <c r="AT3070" s="12"/>
      <c r="AU3070" s="12"/>
      <c r="AV3070" s="12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12"/>
      <c r="BG3070" s="12"/>
      <c r="BH3070" s="12"/>
      <c r="BI3070" s="12"/>
      <c r="BJ3070" s="13"/>
      <c r="BK3070" s="13"/>
      <c r="BL3070" s="13"/>
      <c r="BM3070" s="13"/>
      <c r="BN3070" s="13"/>
    </row>
    <row r="3071" spans="1:66" x14ac:dyDescent="0.25">
      <c r="A3071" s="10"/>
      <c r="B3071" s="10"/>
      <c r="C3071" s="10"/>
      <c r="D3071" s="18"/>
      <c r="E3071" s="10"/>
      <c r="F3071" s="10"/>
      <c r="G3071" s="10"/>
      <c r="H3071" s="10"/>
      <c r="I3071" s="10"/>
      <c r="J3071" s="10"/>
      <c r="K3071" s="11"/>
      <c r="L3071" s="11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2"/>
      <c r="AS3071" s="12"/>
      <c r="AT3071" s="12"/>
      <c r="AU3071" s="12"/>
      <c r="AV3071" s="12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12"/>
      <c r="BG3071" s="12"/>
      <c r="BH3071" s="12"/>
      <c r="BI3071" s="12"/>
      <c r="BJ3071" s="13"/>
      <c r="BK3071" s="13"/>
      <c r="BL3071" s="13"/>
      <c r="BM3071" s="13"/>
      <c r="BN3071" s="13"/>
    </row>
    <row r="3072" spans="1:66" x14ac:dyDescent="0.25">
      <c r="A3072" s="10"/>
      <c r="B3072" s="10"/>
      <c r="C3072" s="10"/>
      <c r="D3072" s="18"/>
      <c r="E3072" s="10"/>
      <c r="F3072" s="10"/>
      <c r="G3072" s="10"/>
      <c r="H3072" s="10"/>
      <c r="I3072" s="10"/>
      <c r="J3072" s="10"/>
      <c r="K3072" s="11"/>
      <c r="L3072" s="11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  <c r="AE3072" s="12"/>
      <c r="AF3072" s="12"/>
      <c r="AG3072" s="12"/>
      <c r="AH3072" s="12"/>
      <c r="AI3072" s="12"/>
      <c r="AJ3072" s="12"/>
      <c r="AK3072" s="12"/>
      <c r="AL3072" s="12"/>
      <c r="AM3072" s="12"/>
      <c r="AN3072" s="12"/>
      <c r="AO3072" s="12"/>
      <c r="AP3072" s="12"/>
      <c r="AQ3072" s="12"/>
      <c r="AR3072" s="12"/>
      <c r="AS3072" s="12"/>
      <c r="AT3072" s="12"/>
      <c r="AU3072" s="12"/>
      <c r="AV3072" s="12"/>
      <c r="AW3072" s="12"/>
      <c r="AX3072" s="12"/>
      <c r="AY3072" s="12"/>
      <c r="AZ3072" s="12"/>
      <c r="BA3072" s="12"/>
      <c r="BB3072" s="12"/>
      <c r="BC3072" s="12"/>
      <c r="BD3072" s="12"/>
      <c r="BE3072" s="12"/>
      <c r="BF3072" s="12"/>
      <c r="BG3072" s="12"/>
      <c r="BH3072" s="12"/>
      <c r="BI3072" s="12"/>
      <c r="BJ3072" s="13"/>
      <c r="BK3072" s="13"/>
      <c r="BL3072" s="13"/>
      <c r="BM3072" s="13"/>
      <c r="BN3072" s="13"/>
    </row>
    <row r="3073" spans="1:66" x14ac:dyDescent="0.25">
      <c r="A3073" s="10"/>
      <c r="B3073" s="10"/>
      <c r="C3073" s="10"/>
      <c r="D3073" s="18"/>
      <c r="E3073" s="10"/>
      <c r="F3073" s="10"/>
      <c r="G3073" s="10"/>
      <c r="H3073" s="10"/>
      <c r="I3073" s="10"/>
      <c r="J3073" s="10"/>
      <c r="K3073" s="11"/>
      <c r="L3073" s="11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2"/>
      <c r="AS3073" s="12"/>
      <c r="AT3073" s="12"/>
      <c r="AU3073" s="12"/>
      <c r="AV3073" s="12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12"/>
      <c r="BG3073" s="12"/>
      <c r="BH3073" s="12"/>
      <c r="BI3073" s="12"/>
      <c r="BJ3073" s="13"/>
      <c r="BK3073" s="13"/>
      <c r="BL3073" s="13"/>
      <c r="BM3073" s="13"/>
      <c r="BN3073" s="13"/>
    </row>
    <row r="3074" spans="1:66" x14ac:dyDescent="0.25">
      <c r="A3074" s="10"/>
      <c r="B3074" s="10"/>
      <c r="C3074" s="10"/>
      <c r="D3074" s="18"/>
      <c r="E3074" s="10"/>
      <c r="F3074" s="10"/>
      <c r="G3074" s="10"/>
      <c r="H3074" s="10"/>
      <c r="I3074" s="10"/>
      <c r="J3074" s="10"/>
      <c r="K3074" s="11"/>
      <c r="L3074" s="11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12"/>
      <c r="AD3074" s="12"/>
      <c r="AE3074" s="12"/>
      <c r="AF3074" s="12"/>
      <c r="AG3074" s="12"/>
      <c r="AH3074" s="12"/>
      <c r="AI3074" s="12"/>
      <c r="AJ3074" s="12"/>
      <c r="AK3074" s="12"/>
      <c r="AL3074" s="12"/>
      <c r="AM3074" s="12"/>
      <c r="AN3074" s="12"/>
      <c r="AO3074" s="12"/>
      <c r="AP3074" s="12"/>
      <c r="AQ3074" s="12"/>
      <c r="AR3074" s="12"/>
      <c r="AS3074" s="12"/>
      <c r="AT3074" s="12"/>
      <c r="AU3074" s="12"/>
      <c r="AV3074" s="12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12"/>
      <c r="BG3074" s="12"/>
      <c r="BH3074" s="12"/>
      <c r="BI3074" s="12"/>
      <c r="BJ3074" s="13"/>
      <c r="BK3074" s="13"/>
      <c r="BL3074" s="13"/>
      <c r="BM3074" s="13"/>
      <c r="BN3074" s="13"/>
    </row>
    <row r="3075" spans="1:66" x14ac:dyDescent="0.25">
      <c r="A3075" s="10"/>
      <c r="B3075" s="10"/>
      <c r="C3075" s="10"/>
      <c r="D3075" s="18"/>
      <c r="E3075" s="10"/>
      <c r="F3075" s="10"/>
      <c r="G3075" s="10"/>
      <c r="H3075" s="10"/>
      <c r="I3075" s="10"/>
      <c r="J3075" s="10"/>
      <c r="K3075" s="11"/>
      <c r="L3075" s="11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2"/>
      <c r="AS3075" s="12"/>
      <c r="AT3075" s="12"/>
      <c r="AU3075" s="12"/>
      <c r="AV3075" s="12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12"/>
      <c r="BG3075" s="12"/>
      <c r="BH3075" s="12"/>
      <c r="BI3075" s="12"/>
      <c r="BJ3075" s="13"/>
      <c r="BK3075" s="13"/>
      <c r="BL3075" s="13"/>
      <c r="BM3075" s="13"/>
      <c r="BN3075" s="13"/>
    </row>
    <row r="3076" spans="1:66" x14ac:dyDescent="0.25">
      <c r="A3076" s="10"/>
      <c r="B3076" s="10"/>
      <c r="C3076" s="10"/>
      <c r="D3076" s="18"/>
      <c r="E3076" s="10"/>
      <c r="F3076" s="10"/>
      <c r="G3076" s="10"/>
      <c r="H3076" s="10"/>
      <c r="I3076" s="10"/>
      <c r="J3076" s="10"/>
      <c r="K3076" s="11"/>
      <c r="L3076" s="11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12"/>
      <c r="AP3076" s="12"/>
      <c r="AQ3076" s="12"/>
      <c r="AR3076" s="12"/>
      <c r="AS3076" s="12"/>
      <c r="AT3076" s="12"/>
      <c r="AU3076" s="12"/>
      <c r="AV3076" s="12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12"/>
      <c r="BG3076" s="12"/>
      <c r="BH3076" s="12"/>
      <c r="BI3076" s="12"/>
      <c r="BJ3076" s="13"/>
      <c r="BK3076" s="13"/>
      <c r="BL3076" s="13"/>
      <c r="BM3076" s="13"/>
      <c r="BN3076" s="13"/>
    </row>
    <row r="3077" spans="1:66" x14ac:dyDescent="0.25">
      <c r="A3077" s="10"/>
      <c r="B3077" s="10"/>
      <c r="C3077" s="10"/>
      <c r="D3077" s="18"/>
      <c r="E3077" s="10"/>
      <c r="F3077" s="10"/>
      <c r="G3077" s="10"/>
      <c r="H3077" s="10"/>
      <c r="I3077" s="10"/>
      <c r="J3077" s="10"/>
      <c r="K3077" s="11"/>
      <c r="L3077" s="11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2"/>
      <c r="AS3077" s="12"/>
      <c r="AT3077" s="12"/>
      <c r="AU3077" s="12"/>
      <c r="AV3077" s="12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12"/>
      <c r="BG3077" s="12"/>
      <c r="BH3077" s="12"/>
      <c r="BI3077" s="12"/>
      <c r="BJ3077" s="13"/>
      <c r="BK3077" s="13"/>
      <c r="BL3077" s="13"/>
      <c r="BM3077" s="13"/>
      <c r="BN3077" s="13"/>
    </row>
    <row r="3078" spans="1:66" x14ac:dyDescent="0.25">
      <c r="A3078" s="10"/>
      <c r="B3078" s="10"/>
      <c r="C3078" s="10"/>
      <c r="D3078" s="18"/>
      <c r="E3078" s="10"/>
      <c r="F3078" s="10"/>
      <c r="G3078" s="10"/>
      <c r="H3078" s="10"/>
      <c r="I3078" s="10"/>
      <c r="J3078" s="10"/>
      <c r="K3078" s="11"/>
      <c r="L3078" s="11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/>
      <c r="AH3078" s="12"/>
      <c r="AI3078" s="12"/>
      <c r="AJ3078" s="12"/>
      <c r="AK3078" s="12"/>
      <c r="AL3078" s="12"/>
      <c r="AM3078" s="12"/>
      <c r="AN3078" s="12"/>
      <c r="AO3078" s="12"/>
      <c r="AP3078" s="12"/>
      <c r="AQ3078" s="12"/>
      <c r="AR3078" s="12"/>
      <c r="AS3078" s="12"/>
      <c r="AT3078" s="12"/>
      <c r="AU3078" s="12"/>
      <c r="AV3078" s="12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12"/>
      <c r="BG3078" s="12"/>
      <c r="BH3078" s="12"/>
      <c r="BI3078" s="12"/>
      <c r="BJ3078" s="13"/>
      <c r="BK3078" s="13"/>
      <c r="BL3078" s="13"/>
      <c r="BM3078" s="13"/>
      <c r="BN3078" s="13"/>
    </row>
    <row r="3079" spans="1:66" x14ac:dyDescent="0.25">
      <c r="A3079" s="10"/>
      <c r="B3079" s="10"/>
      <c r="C3079" s="10"/>
      <c r="D3079" s="18"/>
      <c r="E3079" s="10"/>
      <c r="F3079" s="10"/>
      <c r="G3079" s="10"/>
      <c r="H3079" s="10"/>
      <c r="I3079" s="10"/>
      <c r="J3079" s="10"/>
      <c r="K3079" s="11"/>
      <c r="L3079" s="11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2"/>
      <c r="AS3079" s="12"/>
      <c r="AT3079" s="12"/>
      <c r="AU3079" s="12"/>
      <c r="AV3079" s="12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12"/>
      <c r="BG3079" s="12"/>
      <c r="BH3079" s="12"/>
      <c r="BI3079" s="12"/>
      <c r="BJ3079" s="13"/>
      <c r="BK3079" s="13"/>
      <c r="BL3079" s="13"/>
      <c r="BM3079" s="13"/>
      <c r="BN3079" s="13"/>
    </row>
    <row r="3080" spans="1:66" x14ac:dyDescent="0.25">
      <c r="A3080" s="10"/>
      <c r="B3080" s="10"/>
      <c r="C3080" s="10"/>
      <c r="D3080" s="18"/>
      <c r="E3080" s="10"/>
      <c r="F3080" s="10"/>
      <c r="G3080" s="10"/>
      <c r="H3080" s="10"/>
      <c r="I3080" s="10"/>
      <c r="J3080" s="10"/>
      <c r="K3080" s="11"/>
      <c r="L3080" s="11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  <c r="AE3080" s="12"/>
      <c r="AF3080" s="12"/>
      <c r="AG3080" s="12"/>
      <c r="AH3080" s="12"/>
      <c r="AI3080" s="12"/>
      <c r="AJ3080" s="12"/>
      <c r="AK3080" s="12"/>
      <c r="AL3080" s="12"/>
      <c r="AM3080" s="12"/>
      <c r="AN3080" s="12"/>
      <c r="AO3080" s="12"/>
      <c r="AP3080" s="12"/>
      <c r="AQ3080" s="12"/>
      <c r="AR3080" s="12"/>
      <c r="AS3080" s="12"/>
      <c r="AT3080" s="12"/>
      <c r="AU3080" s="12"/>
      <c r="AV3080" s="12"/>
      <c r="AW3080" s="12"/>
      <c r="AX3080" s="12"/>
      <c r="AY3080" s="12"/>
      <c r="AZ3080" s="12"/>
      <c r="BA3080" s="12"/>
      <c r="BB3080" s="12"/>
      <c r="BC3080" s="12"/>
      <c r="BD3080" s="12"/>
      <c r="BE3080" s="12"/>
      <c r="BF3080" s="12"/>
      <c r="BG3080" s="12"/>
      <c r="BH3080" s="12"/>
      <c r="BI3080" s="12"/>
      <c r="BJ3080" s="13"/>
      <c r="BK3080" s="13"/>
      <c r="BL3080" s="13"/>
      <c r="BM3080" s="13"/>
      <c r="BN3080" s="13"/>
    </row>
    <row r="3081" spans="1:66" x14ac:dyDescent="0.25">
      <c r="A3081" s="10"/>
      <c r="B3081" s="10"/>
      <c r="C3081" s="10"/>
      <c r="D3081" s="18"/>
      <c r="E3081" s="10"/>
      <c r="F3081" s="10"/>
      <c r="G3081" s="10"/>
      <c r="H3081" s="10"/>
      <c r="I3081" s="10"/>
      <c r="J3081" s="10"/>
      <c r="K3081" s="11"/>
      <c r="L3081" s="11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2"/>
      <c r="AS3081" s="12"/>
      <c r="AT3081" s="12"/>
      <c r="AU3081" s="12"/>
      <c r="AV3081" s="12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12"/>
      <c r="BG3081" s="12"/>
      <c r="BH3081" s="12"/>
      <c r="BI3081" s="12"/>
      <c r="BJ3081" s="13"/>
      <c r="BK3081" s="13"/>
      <c r="BL3081" s="13"/>
      <c r="BM3081" s="13"/>
      <c r="BN3081" s="13"/>
    </row>
    <row r="3082" spans="1:66" x14ac:dyDescent="0.25">
      <c r="A3082" s="10"/>
      <c r="B3082" s="10"/>
      <c r="C3082" s="10"/>
      <c r="D3082" s="18"/>
      <c r="E3082" s="10"/>
      <c r="F3082" s="10"/>
      <c r="G3082" s="10"/>
      <c r="H3082" s="10"/>
      <c r="I3082" s="10"/>
      <c r="J3082" s="10"/>
      <c r="K3082" s="11"/>
      <c r="L3082" s="11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  <c r="AE3082" s="12"/>
      <c r="AF3082" s="12"/>
      <c r="AG3082" s="12"/>
      <c r="AH3082" s="12"/>
      <c r="AI3082" s="12"/>
      <c r="AJ3082" s="12"/>
      <c r="AK3082" s="12"/>
      <c r="AL3082" s="12"/>
      <c r="AM3082" s="12"/>
      <c r="AN3082" s="12"/>
      <c r="AO3082" s="12"/>
      <c r="AP3082" s="12"/>
      <c r="AQ3082" s="12"/>
      <c r="AR3082" s="12"/>
      <c r="AS3082" s="12"/>
      <c r="AT3082" s="12"/>
      <c r="AU3082" s="12"/>
      <c r="AV3082" s="12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12"/>
      <c r="BG3082" s="12"/>
      <c r="BH3082" s="12"/>
      <c r="BI3082" s="12"/>
      <c r="BJ3082" s="13"/>
      <c r="BK3082" s="13"/>
      <c r="BL3082" s="13"/>
      <c r="BM3082" s="13"/>
      <c r="BN3082" s="13"/>
    </row>
    <row r="3083" spans="1:66" x14ac:dyDescent="0.25">
      <c r="A3083" s="10"/>
      <c r="B3083" s="10"/>
      <c r="C3083" s="10"/>
      <c r="D3083" s="18"/>
      <c r="E3083" s="10"/>
      <c r="F3083" s="10"/>
      <c r="G3083" s="10"/>
      <c r="H3083" s="10"/>
      <c r="I3083" s="10"/>
      <c r="J3083" s="10"/>
      <c r="K3083" s="11"/>
      <c r="L3083" s="11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2"/>
      <c r="AS3083" s="12"/>
      <c r="AT3083" s="12"/>
      <c r="AU3083" s="12"/>
      <c r="AV3083" s="12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12"/>
      <c r="BG3083" s="12"/>
      <c r="BH3083" s="12"/>
      <c r="BI3083" s="12"/>
      <c r="BJ3083" s="13"/>
      <c r="BK3083" s="13"/>
      <c r="BL3083" s="13"/>
      <c r="BM3083" s="13"/>
      <c r="BN3083" s="13"/>
    </row>
    <row r="3084" spans="1:66" x14ac:dyDescent="0.25">
      <c r="A3084" s="10"/>
      <c r="B3084" s="10"/>
      <c r="C3084" s="10"/>
      <c r="D3084" s="18"/>
      <c r="E3084" s="10"/>
      <c r="F3084" s="10"/>
      <c r="G3084" s="10"/>
      <c r="H3084" s="10"/>
      <c r="I3084" s="10"/>
      <c r="J3084" s="10"/>
      <c r="K3084" s="11"/>
      <c r="L3084" s="11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2"/>
      <c r="AF3084" s="12"/>
      <c r="AG3084" s="12"/>
      <c r="AH3084" s="12"/>
      <c r="AI3084" s="12"/>
      <c r="AJ3084" s="12"/>
      <c r="AK3084" s="12"/>
      <c r="AL3084" s="12"/>
      <c r="AM3084" s="12"/>
      <c r="AN3084" s="12"/>
      <c r="AO3084" s="12"/>
      <c r="AP3084" s="12"/>
      <c r="AQ3084" s="12"/>
      <c r="AR3084" s="12"/>
      <c r="AS3084" s="12"/>
      <c r="AT3084" s="12"/>
      <c r="AU3084" s="12"/>
      <c r="AV3084" s="12"/>
      <c r="AW3084" s="12"/>
      <c r="AX3084" s="12"/>
      <c r="AY3084" s="12"/>
      <c r="AZ3084" s="12"/>
      <c r="BA3084" s="12"/>
      <c r="BB3084" s="12"/>
      <c r="BC3084" s="12"/>
      <c r="BD3084" s="12"/>
      <c r="BE3084" s="12"/>
      <c r="BF3084" s="12"/>
      <c r="BG3084" s="12"/>
      <c r="BH3084" s="12"/>
      <c r="BI3084" s="12"/>
      <c r="BJ3084" s="13"/>
      <c r="BK3084" s="13"/>
      <c r="BL3084" s="13"/>
      <c r="BM3084" s="13"/>
      <c r="BN3084" s="13"/>
    </row>
    <row r="3085" spans="1:66" x14ac:dyDescent="0.25">
      <c r="A3085" s="10"/>
      <c r="B3085" s="10"/>
      <c r="C3085" s="10"/>
      <c r="D3085" s="18"/>
      <c r="E3085" s="10"/>
      <c r="F3085" s="10"/>
      <c r="G3085" s="10"/>
      <c r="H3085" s="10"/>
      <c r="I3085" s="10"/>
      <c r="J3085" s="10"/>
      <c r="K3085" s="11"/>
      <c r="L3085" s="11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2"/>
      <c r="AS3085" s="12"/>
      <c r="AT3085" s="12"/>
      <c r="AU3085" s="12"/>
      <c r="AV3085" s="12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12"/>
      <c r="BG3085" s="12"/>
      <c r="BH3085" s="12"/>
      <c r="BI3085" s="12"/>
      <c r="BJ3085" s="13"/>
      <c r="BK3085" s="13"/>
      <c r="BL3085" s="13"/>
      <c r="BM3085" s="13"/>
      <c r="BN3085" s="13"/>
    </row>
    <row r="3086" spans="1:66" x14ac:dyDescent="0.25">
      <c r="A3086" s="10"/>
      <c r="B3086" s="10"/>
      <c r="C3086" s="10"/>
      <c r="D3086" s="18"/>
      <c r="E3086" s="10"/>
      <c r="F3086" s="10"/>
      <c r="G3086" s="10"/>
      <c r="H3086" s="10"/>
      <c r="I3086" s="10"/>
      <c r="J3086" s="10"/>
      <c r="K3086" s="11"/>
      <c r="L3086" s="11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12"/>
      <c r="AD3086" s="12"/>
      <c r="AE3086" s="12"/>
      <c r="AF3086" s="12"/>
      <c r="AG3086" s="12"/>
      <c r="AH3086" s="12"/>
      <c r="AI3086" s="12"/>
      <c r="AJ3086" s="12"/>
      <c r="AK3086" s="12"/>
      <c r="AL3086" s="12"/>
      <c r="AM3086" s="12"/>
      <c r="AN3086" s="12"/>
      <c r="AO3086" s="12"/>
      <c r="AP3086" s="12"/>
      <c r="AQ3086" s="12"/>
      <c r="AR3086" s="12"/>
      <c r="AS3086" s="12"/>
      <c r="AT3086" s="12"/>
      <c r="AU3086" s="12"/>
      <c r="AV3086" s="12"/>
      <c r="AW3086" s="12"/>
      <c r="AX3086" s="12"/>
      <c r="AY3086" s="12"/>
      <c r="AZ3086" s="12"/>
      <c r="BA3086" s="12"/>
      <c r="BB3086" s="12"/>
      <c r="BC3086" s="12"/>
      <c r="BD3086" s="12"/>
      <c r="BE3086" s="12"/>
      <c r="BF3086" s="12"/>
      <c r="BG3086" s="12"/>
      <c r="BH3086" s="12"/>
      <c r="BI3086" s="12"/>
      <c r="BJ3086" s="13"/>
      <c r="BK3086" s="13"/>
      <c r="BL3086" s="13"/>
      <c r="BM3086" s="13"/>
      <c r="BN3086" s="13"/>
    </row>
    <row r="3087" spans="1:66" x14ac:dyDescent="0.25">
      <c r="A3087" s="10"/>
      <c r="B3087" s="10"/>
      <c r="C3087" s="10"/>
      <c r="D3087" s="18"/>
      <c r="E3087" s="10"/>
      <c r="F3087" s="10"/>
      <c r="G3087" s="10"/>
      <c r="H3087" s="10"/>
      <c r="I3087" s="10"/>
      <c r="J3087" s="10"/>
      <c r="K3087" s="11"/>
      <c r="L3087" s="11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2"/>
      <c r="AS3087" s="12"/>
      <c r="AT3087" s="12"/>
      <c r="AU3087" s="12"/>
      <c r="AV3087" s="12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12"/>
      <c r="BG3087" s="12"/>
      <c r="BH3087" s="12"/>
      <c r="BI3087" s="12"/>
      <c r="BJ3087" s="13"/>
      <c r="BK3087" s="13"/>
      <c r="BL3087" s="13"/>
      <c r="BM3087" s="13"/>
      <c r="BN3087" s="13"/>
    </row>
    <row r="3088" spans="1:66" x14ac:dyDescent="0.25">
      <c r="A3088" s="10"/>
      <c r="B3088" s="10"/>
      <c r="C3088" s="10"/>
      <c r="D3088" s="18"/>
      <c r="E3088" s="10"/>
      <c r="F3088" s="10"/>
      <c r="G3088" s="10"/>
      <c r="H3088" s="10"/>
      <c r="I3088" s="10"/>
      <c r="J3088" s="10"/>
      <c r="K3088" s="11"/>
      <c r="L3088" s="11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/>
      <c r="AH3088" s="12"/>
      <c r="AI3088" s="12"/>
      <c r="AJ3088" s="12"/>
      <c r="AK3088" s="12"/>
      <c r="AL3088" s="12"/>
      <c r="AM3088" s="12"/>
      <c r="AN3088" s="12"/>
      <c r="AO3088" s="12"/>
      <c r="AP3088" s="12"/>
      <c r="AQ3088" s="12"/>
      <c r="AR3088" s="12"/>
      <c r="AS3088" s="12"/>
      <c r="AT3088" s="12"/>
      <c r="AU3088" s="12"/>
      <c r="AV3088" s="12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12"/>
      <c r="BG3088" s="12"/>
      <c r="BH3088" s="12"/>
      <c r="BI3088" s="12"/>
      <c r="BJ3088" s="13"/>
      <c r="BK3088" s="13"/>
      <c r="BL3088" s="13"/>
      <c r="BM3088" s="13"/>
      <c r="BN3088" s="13"/>
    </row>
    <row r="3089" spans="1:66" x14ac:dyDescent="0.25">
      <c r="A3089" s="10"/>
      <c r="B3089" s="10"/>
      <c r="C3089" s="10"/>
      <c r="D3089" s="18"/>
      <c r="E3089" s="10"/>
      <c r="F3089" s="10"/>
      <c r="G3089" s="10"/>
      <c r="H3089" s="10"/>
      <c r="I3089" s="10"/>
      <c r="J3089" s="10"/>
      <c r="K3089" s="11"/>
      <c r="L3089" s="11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2"/>
      <c r="AS3089" s="12"/>
      <c r="AT3089" s="12"/>
      <c r="AU3089" s="12"/>
      <c r="AV3089" s="12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12"/>
      <c r="BG3089" s="12"/>
      <c r="BH3089" s="12"/>
      <c r="BI3089" s="12"/>
      <c r="BJ3089" s="13"/>
      <c r="BK3089" s="13"/>
      <c r="BL3089" s="13"/>
      <c r="BM3089" s="13"/>
      <c r="BN3089" s="13"/>
    </row>
    <row r="3090" spans="1:66" x14ac:dyDescent="0.25">
      <c r="A3090" s="10"/>
      <c r="B3090" s="10"/>
      <c r="C3090" s="10"/>
      <c r="D3090" s="18"/>
      <c r="E3090" s="10"/>
      <c r="F3090" s="10"/>
      <c r="G3090" s="10"/>
      <c r="H3090" s="10"/>
      <c r="I3090" s="10"/>
      <c r="J3090" s="10"/>
      <c r="K3090" s="11"/>
      <c r="L3090" s="11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  <c r="AE3090" s="12"/>
      <c r="AF3090" s="12"/>
      <c r="AG3090" s="12"/>
      <c r="AH3090" s="12"/>
      <c r="AI3090" s="12"/>
      <c r="AJ3090" s="12"/>
      <c r="AK3090" s="12"/>
      <c r="AL3090" s="12"/>
      <c r="AM3090" s="12"/>
      <c r="AN3090" s="12"/>
      <c r="AO3090" s="12"/>
      <c r="AP3090" s="12"/>
      <c r="AQ3090" s="12"/>
      <c r="AR3090" s="12"/>
      <c r="AS3090" s="12"/>
      <c r="AT3090" s="12"/>
      <c r="AU3090" s="12"/>
      <c r="AV3090" s="12"/>
      <c r="AW3090" s="12"/>
      <c r="AX3090" s="12"/>
      <c r="AY3090" s="12"/>
      <c r="AZ3090" s="12"/>
      <c r="BA3090" s="12"/>
      <c r="BB3090" s="12"/>
      <c r="BC3090" s="12"/>
      <c r="BD3090" s="12"/>
      <c r="BE3090" s="12"/>
      <c r="BF3090" s="12"/>
      <c r="BG3090" s="12"/>
      <c r="BH3090" s="12"/>
      <c r="BI3090" s="12"/>
      <c r="BJ3090" s="13"/>
      <c r="BK3090" s="13"/>
      <c r="BL3090" s="13"/>
      <c r="BM3090" s="13"/>
      <c r="BN3090" s="13"/>
    </row>
    <row r="3091" spans="1:66" x14ac:dyDescent="0.25">
      <c r="A3091" s="10"/>
      <c r="B3091" s="10"/>
      <c r="C3091" s="10"/>
      <c r="D3091" s="18"/>
      <c r="E3091" s="10"/>
      <c r="F3091" s="10"/>
      <c r="G3091" s="10"/>
      <c r="H3091" s="10"/>
      <c r="I3091" s="10"/>
      <c r="J3091" s="10"/>
      <c r="K3091" s="11"/>
      <c r="L3091" s="11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2"/>
      <c r="AS3091" s="12"/>
      <c r="AT3091" s="12"/>
      <c r="AU3091" s="12"/>
      <c r="AV3091" s="12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12"/>
      <c r="BG3091" s="12"/>
      <c r="BH3091" s="12"/>
      <c r="BI3091" s="12"/>
      <c r="BJ3091" s="13"/>
      <c r="BK3091" s="13"/>
      <c r="BL3091" s="13"/>
      <c r="BM3091" s="13"/>
      <c r="BN3091" s="13"/>
    </row>
    <row r="3092" spans="1:66" x14ac:dyDescent="0.25">
      <c r="A3092" s="10"/>
      <c r="B3092" s="10"/>
      <c r="C3092" s="10"/>
      <c r="D3092" s="18"/>
      <c r="E3092" s="10"/>
      <c r="F3092" s="10"/>
      <c r="G3092" s="10"/>
      <c r="H3092" s="10"/>
      <c r="I3092" s="10"/>
      <c r="J3092" s="10"/>
      <c r="K3092" s="11"/>
      <c r="L3092" s="11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  <c r="AE3092" s="12"/>
      <c r="AF3092" s="12"/>
      <c r="AG3092" s="12"/>
      <c r="AH3092" s="12"/>
      <c r="AI3092" s="12"/>
      <c r="AJ3092" s="12"/>
      <c r="AK3092" s="12"/>
      <c r="AL3092" s="12"/>
      <c r="AM3092" s="12"/>
      <c r="AN3092" s="12"/>
      <c r="AO3092" s="12"/>
      <c r="AP3092" s="12"/>
      <c r="AQ3092" s="12"/>
      <c r="AR3092" s="12"/>
      <c r="AS3092" s="12"/>
      <c r="AT3092" s="12"/>
      <c r="AU3092" s="12"/>
      <c r="AV3092" s="12"/>
      <c r="AW3092" s="12"/>
      <c r="AX3092" s="12"/>
      <c r="AY3092" s="12"/>
      <c r="AZ3092" s="12"/>
      <c r="BA3092" s="12"/>
      <c r="BB3092" s="12"/>
      <c r="BC3092" s="12"/>
      <c r="BD3092" s="12"/>
      <c r="BE3092" s="12"/>
      <c r="BF3092" s="12"/>
      <c r="BG3092" s="12"/>
      <c r="BH3092" s="12"/>
      <c r="BI3092" s="12"/>
      <c r="BJ3092" s="13"/>
      <c r="BK3092" s="13"/>
      <c r="BL3092" s="13"/>
      <c r="BM3092" s="13"/>
      <c r="BN3092" s="13"/>
    </row>
    <row r="3093" spans="1:66" x14ac:dyDescent="0.25">
      <c r="A3093" s="10"/>
      <c r="B3093" s="10"/>
      <c r="C3093" s="10"/>
      <c r="D3093" s="18"/>
      <c r="E3093" s="10"/>
      <c r="F3093" s="10"/>
      <c r="G3093" s="10"/>
      <c r="H3093" s="10"/>
      <c r="I3093" s="10"/>
      <c r="J3093" s="10"/>
      <c r="K3093" s="11"/>
      <c r="L3093" s="11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2"/>
      <c r="AS3093" s="12"/>
      <c r="AT3093" s="12"/>
      <c r="AU3093" s="12"/>
      <c r="AV3093" s="12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12"/>
      <c r="BG3093" s="12"/>
      <c r="BH3093" s="12"/>
      <c r="BI3093" s="12"/>
      <c r="BJ3093" s="13"/>
      <c r="BK3093" s="13"/>
      <c r="BL3093" s="13"/>
      <c r="BM3093" s="13"/>
      <c r="BN3093" s="13"/>
    </row>
    <row r="3094" spans="1:66" x14ac:dyDescent="0.25">
      <c r="A3094" s="10"/>
      <c r="B3094" s="10"/>
      <c r="C3094" s="10"/>
      <c r="D3094" s="18"/>
      <c r="E3094" s="10"/>
      <c r="F3094" s="10"/>
      <c r="G3094" s="10"/>
      <c r="H3094" s="10"/>
      <c r="I3094" s="10"/>
      <c r="J3094" s="10"/>
      <c r="K3094" s="11"/>
      <c r="L3094" s="11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  <c r="AE3094" s="12"/>
      <c r="AF3094" s="12"/>
      <c r="AG3094" s="12"/>
      <c r="AH3094" s="12"/>
      <c r="AI3094" s="12"/>
      <c r="AJ3094" s="12"/>
      <c r="AK3094" s="12"/>
      <c r="AL3094" s="12"/>
      <c r="AM3094" s="12"/>
      <c r="AN3094" s="12"/>
      <c r="AO3094" s="12"/>
      <c r="AP3094" s="12"/>
      <c r="AQ3094" s="12"/>
      <c r="AR3094" s="12"/>
      <c r="AS3094" s="12"/>
      <c r="AT3094" s="12"/>
      <c r="AU3094" s="12"/>
      <c r="AV3094" s="12"/>
      <c r="AW3094" s="12"/>
      <c r="AX3094" s="12"/>
      <c r="AY3094" s="12"/>
      <c r="AZ3094" s="12"/>
      <c r="BA3094" s="12"/>
      <c r="BB3094" s="12"/>
      <c r="BC3094" s="12"/>
      <c r="BD3094" s="12"/>
      <c r="BE3094" s="12"/>
      <c r="BF3094" s="12"/>
      <c r="BG3094" s="12"/>
      <c r="BH3094" s="12"/>
      <c r="BI3094" s="12"/>
      <c r="BJ3094" s="13"/>
      <c r="BK3094" s="13"/>
      <c r="BL3094" s="13"/>
      <c r="BM3094" s="13"/>
      <c r="BN3094" s="13"/>
    </row>
    <row r="3095" spans="1:66" x14ac:dyDescent="0.25">
      <c r="A3095" s="10"/>
      <c r="B3095" s="10"/>
      <c r="C3095" s="10"/>
      <c r="D3095" s="18"/>
      <c r="E3095" s="10"/>
      <c r="F3095" s="10"/>
      <c r="G3095" s="10"/>
      <c r="H3095" s="10"/>
      <c r="I3095" s="10"/>
      <c r="J3095" s="10"/>
      <c r="K3095" s="11"/>
      <c r="L3095" s="11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2"/>
      <c r="AS3095" s="12"/>
      <c r="AT3095" s="12"/>
      <c r="AU3095" s="12"/>
      <c r="AV3095" s="12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12"/>
      <c r="BG3095" s="12"/>
      <c r="BH3095" s="12"/>
      <c r="BI3095" s="12"/>
      <c r="BJ3095" s="13"/>
      <c r="BK3095" s="13"/>
      <c r="BL3095" s="13"/>
      <c r="BM3095" s="13"/>
      <c r="BN3095" s="13"/>
    </row>
    <row r="3096" spans="1:66" x14ac:dyDescent="0.25">
      <c r="A3096" s="10"/>
      <c r="B3096" s="10"/>
      <c r="C3096" s="10"/>
      <c r="D3096" s="18"/>
      <c r="E3096" s="10"/>
      <c r="F3096" s="10"/>
      <c r="G3096" s="10"/>
      <c r="H3096" s="10"/>
      <c r="I3096" s="10"/>
      <c r="J3096" s="10"/>
      <c r="K3096" s="11"/>
      <c r="L3096" s="11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  <c r="AE3096" s="12"/>
      <c r="AF3096" s="12"/>
      <c r="AG3096" s="12"/>
      <c r="AH3096" s="12"/>
      <c r="AI3096" s="12"/>
      <c r="AJ3096" s="12"/>
      <c r="AK3096" s="12"/>
      <c r="AL3096" s="12"/>
      <c r="AM3096" s="12"/>
      <c r="AN3096" s="12"/>
      <c r="AO3096" s="12"/>
      <c r="AP3096" s="12"/>
      <c r="AQ3096" s="12"/>
      <c r="AR3096" s="12"/>
      <c r="AS3096" s="12"/>
      <c r="AT3096" s="12"/>
      <c r="AU3096" s="12"/>
      <c r="AV3096" s="12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12"/>
      <c r="BG3096" s="12"/>
      <c r="BH3096" s="12"/>
      <c r="BI3096" s="12"/>
      <c r="BJ3096" s="13"/>
      <c r="BK3096" s="13"/>
      <c r="BL3096" s="13"/>
      <c r="BM3096" s="13"/>
      <c r="BN3096" s="13"/>
    </row>
    <row r="3097" spans="1:66" x14ac:dyDescent="0.25">
      <c r="A3097" s="10"/>
      <c r="B3097" s="10"/>
      <c r="C3097" s="10"/>
      <c r="D3097" s="18"/>
      <c r="E3097" s="10"/>
      <c r="F3097" s="10"/>
      <c r="G3097" s="10"/>
      <c r="H3097" s="10"/>
      <c r="I3097" s="10"/>
      <c r="J3097" s="10"/>
      <c r="K3097" s="11"/>
      <c r="L3097" s="11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2"/>
      <c r="AS3097" s="12"/>
      <c r="AT3097" s="12"/>
      <c r="AU3097" s="12"/>
      <c r="AV3097" s="12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12"/>
      <c r="BG3097" s="12"/>
      <c r="BH3097" s="12"/>
      <c r="BI3097" s="12"/>
      <c r="BJ3097" s="13"/>
      <c r="BK3097" s="13"/>
      <c r="BL3097" s="13"/>
      <c r="BM3097" s="13"/>
      <c r="BN3097" s="13"/>
    </row>
    <row r="3098" spans="1:66" x14ac:dyDescent="0.25">
      <c r="A3098" s="10"/>
      <c r="B3098" s="10"/>
      <c r="C3098" s="10"/>
      <c r="D3098" s="18"/>
      <c r="E3098" s="10"/>
      <c r="F3098" s="10"/>
      <c r="G3098" s="10"/>
      <c r="H3098" s="10"/>
      <c r="I3098" s="10"/>
      <c r="J3098" s="10"/>
      <c r="K3098" s="11"/>
      <c r="L3098" s="11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12"/>
      <c r="AF3098" s="12"/>
      <c r="AG3098" s="12"/>
      <c r="AH3098" s="12"/>
      <c r="AI3098" s="12"/>
      <c r="AJ3098" s="12"/>
      <c r="AK3098" s="12"/>
      <c r="AL3098" s="12"/>
      <c r="AM3098" s="12"/>
      <c r="AN3098" s="12"/>
      <c r="AO3098" s="12"/>
      <c r="AP3098" s="12"/>
      <c r="AQ3098" s="12"/>
      <c r="AR3098" s="12"/>
      <c r="AS3098" s="12"/>
      <c r="AT3098" s="12"/>
      <c r="AU3098" s="12"/>
      <c r="AV3098" s="12"/>
      <c r="AW3098" s="12"/>
      <c r="AX3098" s="12"/>
      <c r="AY3098" s="12"/>
      <c r="AZ3098" s="12"/>
      <c r="BA3098" s="12"/>
      <c r="BB3098" s="12"/>
      <c r="BC3098" s="12"/>
      <c r="BD3098" s="12"/>
      <c r="BE3098" s="12"/>
      <c r="BF3098" s="12"/>
      <c r="BG3098" s="12"/>
      <c r="BH3098" s="12"/>
      <c r="BI3098" s="12"/>
      <c r="BJ3098" s="13"/>
      <c r="BK3098" s="13"/>
      <c r="BL3098" s="13"/>
      <c r="BM3098" s="13"/>
      <c r="BN3098" s="13"/>
    </row>
    <row r="3099" spans="1:66" x14ac:dyDescent="0.25">
      <c r="A3099" s="10"/>
      <c r="B3099" s="10"/>
      <c r="C3099" s="10"/>
      <c r="D3099" s="18"/>
      <c r="E3099" s="10"/>
      <c r="F3099" s="10"/>
      <c r="G3099" s="10"/>
      <c r="H3099" s="10"/>
      <c r="I3099" s="10"/>
      <c r="J3099" s="10"/>
      <c r="K3099" s="11"/>
      <c r="L3099" s="11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2"/>
      <c r="AS3099" s="12"/>
      <c r="AT3099" s="12"/>
      <c r="AU3099" s="12"/>
      <c r="AV3099" s="12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12"/>
      <c r="BG3099" s="12"/>
      <c r="BH3099" s="12"/>
      <c r="BI3099" s="12"/>
      <c r="BJ3099" s="13"/>
      <c r="BK3099" s="13"/>
      <c r="BL3099" s="13"/>
      <c r="BM3099" s="13"/>
      <c r="BN3099" s="13"/>
    </row>
    <row r="3100" spans="1:66" x14ac:dyDescent="0.25">
      <c r="A3100" s="10"/>
      <c r="B3100" s="10"/>
      <c r="C3100" s="10"/>
      <c r="D3100" s="18"/>
      <c r="E3100" s="10"/>
      <c r="F3100" s="10"/>
      <c r="G3100" s="10"/>
      <c r="H3100" s="10"/>
      <c r="I3100" s="10"/>
      <c r="J3100" s="10"/>
      <c r="K3100" s="11"/>
      <c r="L3100" s="11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/>
      <c r="AJ3100" s="12"/>
      <c r="AK3100" s="12"/>
      <c r="AL3100" s="12"/>
      <c r="AM3100" s="12"/>
      <c r="AN3100" s="12"/>
      <c r="AO3100" s="12"/>
      <c r="AP3100" s="12"/>
      <c r="AQ3100" s="12"/>
      <c r="AR3100" s="12"/>
      <c r="AS3100" s="12"/>
      <c r="AT3100" s="12"/>
      <c r="AU3100" s="12"/>
      <c r="AV3100" s="12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12"/>
      <c r="BG3100" s="12"/>
      <c r="BH3100" s="12"/>
      <c r="BI3100" s="12"/>
      <c r="BJ3100" s="13"/>
      <c r="BK3100" s="13"/>
      <c r="BL3100" s="13"/>
      <c r="BM3100" s="13"/>
      <c r="BN3100" s="13"/>
    </row>
    <row r="3101" spans="1:66" x14ac:dyDescent="0.25">
      <c r="A3101" s="10"/>
      <c r="B3101" s="10"/>
      <c r="C3101" s="10"/>
      <c r="D3101" s="18"/>
      <c r="E3101" s="10"/>
      <c r="F3101" s="10"/>
      <c r="G3101" s="10"/>
      <c r="H3101" s="10"/>
      <c r="I3101" s="10"/>
      <c r="J3101" s="10"/>
      <c r="K3101" s="11"/>
      <c r="L3101" s="11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2"/>
      <c r="AS3101" s="12"/>
      <c r="AT3101" s="12"/>
      <c r="AU3101" s="12"/>
      <c r="AV3101" s="12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12"/>
      <c r="BG3101" s="12"/>
      <c r="BH3101" s="12"/>
      <c r="BI3101" s="12"/>
      <c r="BJ3101" s="13"/>
      <c r="BK3101" s="13"/>
      <c r="BL3101" s="13"/>
      <c r="BM3101" s="13"/>
      <c r="BN3101" s="13"/>
    </row>
    <row r="3102" spans="1:66" x14ac:dyDescent="0.25">
      <c r="A3102" s="10"/>
      <c r="B3102" s="10"/>
      <c r="C3102" s="10"/>
      <c r="D3102" s="18"/>
      <c r="E3102" s="10"/>
      <c r="F3102" s="10"/>
      <c r="G3102" s="10"/>
      <c r="H3102" s="10"/>
      <c r="I3102" s="10"/>
      <c r="J3102" s="10"/>
      <c r="K3102" s="11"/>
      <c r="L3102" s="11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/>
      <c r="AH3102" s="12"/>
      <c r="AI3102" s="12"/>
      <c r="AJ3102" s="12"/>
      <c r="AK3102" s="12"/>
      <c r="AL3102" s="12"/>
      <c r="AM3102" s="12"/>
      <c r="AN3102" s="12"/>
      <c r="AO3102" s="12"/>
      <c r="AP3102" s="12"/>
      <c r="AQ3102" s="12"/>
      <c r="AR3102" s="12"/>
      <c r="AS3102" s="12"/>
      <c r="AT3102" s="12"/>
      <c r="AU3102" s="12"/>
      <c r="AV3102" s="12"/>
      <c r="AW3102" s="12"/>
      <c r="AX3102" s="12"/>
      <c r="AY3102" s="12"/>
      <c r="AZ3102" s="12"/>
      <c r="BA3102" s="12"/>
      <c r="BB3102" s="12"/>
      <c r="BC3102" s="12"/>
      <c r="BD3102" s="12"/>
      <c r="BE3102" s="12"/>
      <c r="BF3102" s="12"/>
      <c r="BG3102" s="12"/>
      <c r="BH3102" s="12"/>
      <c r="BI3102" s="12"/>
      <c r="BJ3102" s="13"/>
      <c r="BK3102" s="13"/>
      <c r="BL3102" s="13"/>
      <c r="BM3102" s="13"/>
      <c r="BN3102" s="13"/>
    </row>
    <row r="3103" spans="1:66" x14ac:dyDescent="0.25">
      <c r="A3103" s="10"/>
      <c r="B3103" s="10"/>
      <c r="C3103" s="10"/>
      <c r="D3103" s="18"/>
      <c r="E3103" s="10"/>
      <c r="F3103" s="10"/>
      <c r="G3103" s="10"/>
      <c r="H3103" s="10"/>
      <c r="I3103" s="10"/>
      <c r="J3103" s="10"/>
      <c r="K3103" s="11"/>
      <c r="L3103" s="11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2"/>
      <c r="AS3103" s="12"/>
      <c r="AT3103" s="12"/>
      <c r="AU3103" s="12"/>
      <c r="AV3103" s="12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12"/>
      <c r="BG3103" s="12"/>
      <c r="BH3103" s="12"/>
      <c r="BI3103" s="12"/>
      <c r="BJ3103" s="13"/>
      <c r="BK3103" s="13"/>
      <c r="BL3103" s="13"/>
      <c r="BM3103" s="13"/>
      <c r="BN3103" s="13"/>
    </row>
    <row r="3104" spans="1:66" x14ac:dyDescent="0.25">
      <c r="A3104" s="10"/>
      <c r="B3104" s="10"/>
      <c r="C3104" s="10"/>
      <c r="D3104" s="18"/>
      <c r="E3104" s="10"/>
      <c r="F3104" s="10"/>
      <c r="G3104" s="10"/>
      <c r="H3104" s="10"/>
      <c r="I3104" s="10"/>
      <c r="J3104" s="10"/>
      <c r="K3104" s="11"/>
      <c r="L3104" s="11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/>
      <c r="AJ3104" s="12"/>
      <c r="AK3104" s="12"/>
      <c r="AL3104" s="12"/>
      <c r="AM3104" s="12"/>
      <c r="AN3104" s="12"/>
      <c r="AO3104" s="12"/>
      <c r="AP3104" s="12"/>
      <c r="AQ3104" s="12"/>
      <c r="AR3104" s="12"/>
      <c r="AS3104" s="12"/>
      <c r="AT3104" s="12"/>
      <c r="AU3104" s="12"/>
      <c r="AV3104" s="12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12"/>
      <c r="BG3104" s="12"/>
      <c r="BH3104" s="12"/>
      <c r="BI3104" s="12"/>
      <c r="BJ3104" s="13"/>
      <c r="BK3104" s="13"/>
      <c r="BL3104" s="13"/>
      <c r="BM3104" s="13"/>
      <c r="BN3104" s="13"/>
    </row>
    <row r="3105" spans="1:66" x14ac:dyDescent="0.25">
      <c r="A3105" s="10"/>
      <c r="B3105" s="10"/>
      <c r="C3105" s="10"/>
      <c r="D3105" s="18"/>
      <c r="E3105" s="10"/>
      <c r="F3105" s="10"/>
      <c r="G3105" s="10"/>
      <c r="H3105" s="10"/>
      <c r="I3105" s="10"/>
      <c r="J3105" s="10"/>
      <c r="K3105" s="11"/>
      <c r="L3105" s="11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2"/>
      <c r="AS3105" s="12"/>
      <c r="AT3105" s="12"/>
      <c r="AU3105" s="12"/>
      <c r="AV3105" s="12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12"/>
      <c r="BG3105" s="12"/>
      <c r="BH3105" s="12"/>
      <c r="BI3105" s="12"/>
      <c r="BJ3105" s="13"/>
      <c r="BK3105" s="13"/>
      <c r="BL3105" s="13"/>
      <c r="BM3105" s="13"/>
      <c r="BN3105" s="13"/>
    </row>
    <row r="3106" spans="1:66" x14ac:dyDescent="0.25">
      <c r="A3106" s="10"/>
      <c r="B3106" s="10"/>
      <c r="C3106" s="10"/>
      <c r="D3106" s="18"/>
      <c r="E3106" s="10"/>
      <c r="F3106" s="10"/>
      <c r="G3106" s="10"/>
      <c r="H3106" s="10"/>
      <c r="I3106" s="10"/>
      <c r="J3106" s="10"/>
      <c r="K3106" s="11"/>
      <c r="L3106" s="11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  <c r="AL3106" s="12"/>
      <c r="AM3106" s="12"/>
      <c r="AN3106" s="12"/>
      <c r="AO3106" s="12"/>
      <c r="AP3106" s="12"/>
      <c r="AQ3106" s="12"/>
      <c r="AR3106" s="12"/>
      <c r="AS3106" s="12"/>
      <c r="AT3106" s="12"/>
      <c r="AU3106" s="12"/>
      <c r="AV3106" s="12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12"/>
      <c r="BG3106" s="12"/>
      <c r="BH3106" s="12"/>
      <c r="BI3106" s="12"/>
      <c r="BJ3106" s="13"/>
      <c r="BK3106" s="13"/>
      <c r="BL3106" s="13"/>
      <c r="BM3106" s="13"/>
      <c r="BN3106" s="13"/>
    </row>
    <row r="3107" spans="1:66" x14ac:dyDescent="0.25">
      <c r="A3107" s="10"/>
      <c r="B3107" s="10"/>
      <c r="C3107" s="10"/>
      <c r="D3107" s="18"/>
      <c r="E3107" s="10"/>
      <c r="F3107" s="10"/>
      <c r="G3107" s="10"/>
      <c r="H3107" s="10"/>
      <c r="I3107" s="10"/>
      <c r="J3107" s="10"/>
      <c r="K3107" s="11"/>
      <c r="L3107" s="11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2"/>
      <c r="AS3107" s="12"/>
      <c r="AT3107" s="12"/>
      <c r="AU3107" s="12"/>
      <c r="AV3107" s="12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12"/>
      <c r="BG3107" s="12"/>
      <c r="BH3107" s="12"/>
      <c r="BI3107" s="12"/>
      <c r="BJ3107" s="13"/>
      <c r="BK3107" s="13"/>
      <c r="BL3107" s="13"/>
      <c r="BM3107" s="13"/>
      <c r="BN3107" s="13"/>
    </row>
    <row r="3108" spans="1:66" x14ac:dyDescent="0.25">
      <c r="A3108" s="10"/>
      <c r="B3108" s="10"/>
      <c r="C3108" s="10"/>
      <c r="D3108" s="18"/>
      <c r="E3108" s="10"/>
      <c r="F3108" s="10"/>
      <c r="G3108" s="10"/>
      <c r="H3108" s="10"/>
      <c r="I3108" s="10"/>
      <c r="J3108" s="10"/>
      <c r="K3108" s="11"/>
      <c r="L3108" s="11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12"/>
      <c r="AD3108" s="12"/>
      <c r="AE3108" s="12"/>
      <c r="AF3108" s="12"/>
      <c r="AG3108" s="12"/>
      <c r="AH3108" s="12"/>
      <c r="AI3108" s="12"/>
      <c r="AJ3108" s="12"/>
      <c r="AK3108" s="12"/>
      <c r="AL3108" s="12"/>
      <c r="AM3108" s="12"/>
      <c r="AN3108" s="12"/>
      <c r="AO3108" s="12"/>
      <c r="AP3108" s="12"/>
      <c r="AQ3108" s="12"/>
      <c r="AR3108" s="12"/>
      <c r="AS3108" s="12"/>
      <c r="AT3108" s="12"/>
      <c r="AU3108" s="12"/>
      <c r="AV3108" s="12"/>
      <c r="AW3108" s="12"/>
      <c r="AX3108" s="12"/>
      <c r="AY3108" s="12"/>
      <c r="AZ3108" s="12"/>
      <c r="BA3108" s="12"/>
      <c r="BB3108" s="12"/>
      <c r="BC3108" s="12"/>
      <c r="BD3108" s="12"/>
      <c r="BE3108" s="12"/>
      <c r="BF3108" s="12"/>
      <c r="BG3108" s="12"/>
      <c r="BH3108" s="12"/>
      <c r="BI3108" s="12"/>
      <c r="BJ3108" s="13"/>
      <c r="BK3108" s="13"/>
      <c r="BL3108" s="13"/>
      <c r="BM3108" s="13"/>
      <c r="BN3108" s="13"/>
    </row>
    <row r="3109" spans="1:66" x14ac:dyDescent="0.25">
      <c r="A3109" s="10"/>
      <c r="B3109" s="10"/>
      <c r="C3109" s="10"/>
      <c r="D3109" s="18"/>
      <c r="E3109" s="10"/>
      <c r="F3109" s="10"/>
      <c r="G3109" s="10"/>
      <c r="H3109" s="10"/>
      <c r="I3109" s="10"/>
      <c r="J3109" s="10"/>
      <c r="K3109" s="11"/>
      <c r="L3109" s="11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2"/>
      <c r="AS3109" s="12"/>
      <c r="AT3109" s="12"/>
      <c r="AU3109" s="12"/>
      <c r="AV3109" s="12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12"/>
      <c r="BG3109" s="12"/>
      <c r="BH3109" s="12"/>
      <c r="BI3109" s="12"/>
      <c r="BJ3109" s="13"/>
      <c r="BK3109" s="13"/>
      <c r="BL3109" s="13"/>
      <c r="BM3109" s="13"/>
      <c r="BN3109" s="13"/>
    </row>
    <row r="3110" spans="1:66" x14ac:dyDescent="0.25">
      <c r="A3110" s="10"/>
      <c r="B3110" s="10"/>
      <c r="C3110" s="10"/>
      <c r="D3110" s="18"/>
      <c r="E3110" s="10"/>
      <c r="F3110" s="10"/>
      <c r="G3110" s="10"/>
      <c r="H3110" s="10"/>
      <c r="I3110" s="10"/>
      <c r="J3110" s="10"/>
      <c r="K3110" s="11"/>
      <c r="L3110" s="11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/>
      <c r="AJ3110" s="12"/>
      <c r="AK3110" s="12"/>
      <c r="AL3110" s="12"/>
      <c r="AM3110" s="12"/>
      <c r="AN3110" s="12"/>
      <c r="AO3110" s="12"/>
      <c r="AP3110" s="12"/>
      <c r="AQ3110" s="12"/>
      <c r="AR3110" s="12"/>
      <c r="AS3110" s="12"/>
      <c r="AT3110" s="12"/>
      <c r="AU3110" s="12"/>
      <c r="AV3110" s="12"/>
      <c r="AW3110" s="12"/>
      <c r="AX3110" s="12"/>
      <c r="AY3110" s="12"/>
      <c r="AZ3110" s="12"/>
      <c r="BA3110" s="12"/>
      <c r="BB3110" s="12"/>
      <c r="BC3110" s="12"/>
      <c r="BD3110" s="12"/>
      <c r="BE3110" s="12"/>
      <c r="BF3110" s="12"/>
      <c r="BG3110" s="12"/>
      <c r="BH3110" s="12"/>
      <c r="BI3110" s="12"/>
      <c r="BJ3110" s="13"/>
      <c r="BK3110" s="13"/>
      <c r="BL3110" s="13"/>
      <c r="BM3110" s="13"/>
      <c r="BN3110" s="13"/>
    </row>
    <row r="3111" spans="1:66" x14ac:dyDescent="0.25">
      <c r="A3111" s="10"/>
      <c r="B3111" s="10"/>
      <c r="C3111" s="10"/>
      <c r="D3111" s="18"/>
      <c r="E3111" s="10"/>
      <c r="F3111" s="10"/>
      <c r="G3111" s="10"/>
      <c r="H3111" s="10"/>
      <c r="I3111" s="10"/>
      <c r="J3111" s="10"/>
      <c r="K3111" s="11"/>
      <c r="L3111" s="11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2"/>
      <c r="AS3111" s="12"/>
      <c r="AT3111" s="12"/>
      <c r="AU3111" s="12"/>
      <c r="AV3111" s="12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12"/>
      <c r="BG3111" s="12"/>
      <c r="BH3111" s="12"/>
      <c r="BI3111" s="12"/>
      <c r="BJ3111" s="13"/>
      <c r="BK3111" s="13"/>
      <c r="BL3111" s="13"/>
      <c r="BM3111" s="13"/>
      <c r="BN3111" s="13"/>
    </row>
    <row r="3112" spans="1:66" x14ac:dyDescent="0.25">
      <c r="A3112" s="10"/>
      <c r="B3112" s="10"/>
      <c r="C3112" s="10"/>
      <c r="D3112" s="18"/>
      <c r="E3112" s="10"/>
      <c r="F3112" s="10"/>
      <c r="G3112" s="10"/>
      <c r="H3112" s="10"/>
      <c r="I3112" s="10"/>
      <c r="J3112" s="10"/>
      <c r="K3112" s="11"/>
      <c r="L3112" s="11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/>
      <c r="AJ3112" s="12"/>
      <c r="AK3112" s="12"/>
      <c r="AL3112" s="12"/>
      <c r="AM3112" s="12"/>
      <c r="AN3112" s="12"/>
      <c r="AO3112" s="12"/>
      <c r="AP3112" s="12"/>
      <c r="AQ3112" s="12"/>
      <c r="AR3112" s="12"/>
      <c r="AS3112" s="12"/>
      <c r="AT3112" s="12"/>
      <c r="AU3112" s="12"/>
      <c r="AV3112" s="12"/>
      <c r="AW3112" s="12"/>
      <c r="AX3112" s="12"/>
      <c r="AY3112" s="12"/>
      <c r="AZ3112" s="12"/>
      <c r="BA3112" s="12"/>
      <c r="BB3112" s="12"/>
      <c r="BC3112" s="12"/>
      <c r="BD3112" s="12"/>
      <c r="BE3112" s="12"/>
      <c r="BF3112" s="12"/>
      <c r="BG3112" s="12"/>
      <c r="BH3112" s="12"/>
      <c r="BI3112" s="12"/>
      <c r="BJ3112" s="13"/>
      <c r="BK3112" s="13"/>
      <c r="BL3112" s="13"/>
      <c r="BM3112" s="13"/>
      <c r="BN3112" s="13"/>
    </row>
    <row r="3113" spans="1:66" x14ac:dyDescent="0.25">
      <c r="A3113" s="10"/>
      <c r="B3113" s="10"/>
      <c r="C3113" s="10"/>
      <c r="D3113" s="18"/>
      <c r="E3113" s="10"/>
      <c r="F3113" s="10"/>
      <c r="G3113" s="10"/>
      <c r="H3113" s="10"/>
      <c r="I3113" s="10"/>
      <c r="J3113" s="10"/>
      <c r="K3113" s="11"/>
      <c r="L3113" s="11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2"/>
      <c r="AS3113" s="12"/>
      <c r="AT3113" s="12"/>
      <c r="AU3113" s="12"/>
      <c r="AV3113" s="12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12"/>
      <c r="BG3113" s="12"/>
      <c r="BH3113" s="12"/>
      <c r="BI3113" s="12"/>
      <c r="BJ3113" s="13"/>
      <c r="BK3113" s="13"/>
      <c r="BL3113" s="13"/>
      <c r="BM3113" s="13"/>
      <c r="BN3113" s="13"/>
    </row>
    <row r="3114" spans="1:66" x14ac:dyDescent="0.25">
      <c r="A3114" s="10"/>
      <c r="B3114" s="10"/>
      <c r="C3114" s="10"/>
      <c r="D3114" s="18"/>
      <c r="E3114" s="10"/>
      <c r="F3114" s="10"/>
      <c r="G3114" s="10"/>
      <c r="H3114" s="10"/>
      <c r="I3114" s="10"/>
      <c r="J3114" s="10"/>
      <c r="K3114" s="11"/>
      <c r="L3114" s="11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12"/>
      <c r="AF3114" s="12"/>
      <c r="AG3114" s="12"/>
      <c r="AH3114" s="12"/>
      <c r="AI3114" s="12"/>
      <c r="AJ3114" s="12"/>
      <c r="AK3114" s="12"/>
      <c r="AL3114" s="12"/>
      <c r="AM3114" s="12"/>
      <c r="AN3114" s="12"/>
      <c r="AO3114" s="12"/>
      <c r="AP3114" s="12"/>
      <c r="AQ3114" s="12"/>
      <c r="AR3114" s="12"/>
      <c r="AS3114" s="12"/>
      <c r="AT3114" s="12"/>
      <c r="AU3114" s="12"/>
      <c r="AV3114" s="12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12"/>
      <c r="BG3114" s="12"/>
      <c r="BH3114" s="12"/>
      <c r="BI3114" s="12"/>
      <c r="BJ3114" s="13"/>
      <c r="BK3114" s="13"/>
      <c r="BL3114" s="13"/>
      <c r="BM3114" s="13"/>
      <c r="BN3114" s="13"/>
    </row>
    <row r="3115" spans="1:66" x14ac:dyDescent="0.25">
      <c r="A3115" s="10"/>
      <c r="B3115" s="10"/>
      <c r="C3115" s="10"/>
      <c r="D3115" s="18"/>
      <c r="E3115" s="10"/>
      <c r="F3115" s="10"/>
      <c r="G3115" s="10"/>
      <c r="H3115" s="10"/>
      <c r="I3115" s="10"/>
      <c r="J3115" s="10"/>
      <c r="K3115" s="11"/>
      <c r="L3115" s="11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2"/>
      <c r="AS3115" s="12"/>
      <c r="AT3115" s="12"/>
      <c r="AU3115" s="12"/>
      <c r="AV3115" s="12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12"/>
      <c r="BG3115" s="12"/>
      <c r="BH3115" s="12"/>
      <c r="BI3115" s="12"/>
      <c r="BJ3115" s="13"/>
      <c r="BK3115" s="13"/>
      <c r="BL3115" s="13"/>
      <c r="BM3115" s="13"/>
      <c r="BN3115" s="13"/>
    </row>
    <row r="3116" spans="1:66" x14ac:dyDescent="0.25">
      <c r="A3116" s="10"/>
      <c r="B3116" s="10"/>
      <c r="C3116" s="10"/>
      <c r="D3116" s="18"/>
      <c r="E3116" s="10"/>
      <c r="F3116" s="10"/>
      <c r="G3116" s="10"/>
      <c r="H3116" s="10"/>
      <c r="I3116" s="10"/>
      <c r="J3116" s="10"/>
      <c r="K3116" s="11"/>
      <c r="L3116" s="11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/>
      <c r="AJ3116" s="12"/>
      <c r="AK3116" s="12"/>
      <c r="AL3116" s="12"/>
      <c r="AM3116" s="12"/>
      <c r="AN3116" s="12"/>
      <c r="AO3116" s="12"/>
      <c r="AP3116" s="12"/>
      <c r="AQ3116" s="12"/>
      <c r="AR3116" s="12"/>
      <c r="AS3116" s="12"/>
      <c r="AT3116" s="12"/>
      <c r="AU3116" s="12"/>
      <c r="AV3116" s="12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12"/>
      <c r="BG3116" s="12"/>
      <c r="BH3116" s="12"/>
      <c r="BI3116" s="12"/>
      <c r="BJ3116" s="13"/>
      <c r="BK3116" s="13"/>
      <c r="BL3116" s="13"/>
      <c r="BM3116" s="13"/>
      <c r="BN3116" s="13"/>
    </row>
    <row r="3117" spans="1:66" x14ac:dyDescent="0.25">
      <c r="A3117" s="10"/>
      <c r="B3117" s="10"/>
      <c r="C3117" s="10"/>
      <c r="D3117" s="18"/>
      <c r="E3117" s="10"/>
      <c r="F3117" s="10"/>
      <c r="G3117" s="10"/>
      <c r="H3117" s="10"/>
      <c r="I3117" s="10"/>
      <c r="J3117" s="10"/>
      <c r="K3117" s="11"/>
      <c r="L3117" s="11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2"/>
      <c r="AS3117" s="12"/>
      <c r="AT3117" s="12"/>
      <c r="AU3117" s="12"/>
      <c r="AV3117" s="12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12"/>
      <c r="BG3117" s="12"/>
      <c r="BH3117" s="12"/>
      <c r="BI3117" s="12"/>
      <c r="BJ3117" s="13"/>
      <c r="BK3117" s="13"/>
      <c r="BL3117" s="13"/>
      <c r="BM3117" s="13"/>
      <c r="BN3117" s="13"/>
    </row>
    <row r="3118" spans="1:66" x14ac:dyDescent="0.25">
      <c r="A3118" s="10"/>
      <c r="B3118" s="10"/>
      <c r="C3118" s="10"/>
      <c r="D3118" s="18"/>
      <c r="E3118" s="10"/>
      <c r="F3118" s="10"/>
      <c r="G3118" s="10"/>
      <c r="H3118" s="10"/>
      <c r="I3118" s="10"/>
      <c r="J3118" s="10"/>
      <c r="K3118" s="11"/>
      <c r="L3118" s="11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  <c r="AU3118" s="12"/>
      <c r="AV3118" s="12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12"/>
      <c r="BG3118" s="12"/>
      <c r="BH3118" s="12"/>
      <c r="BI3118" s="12"/>
      <c r="BJ3118" s="13"/>
      <c r="BK3118" s="13"/>
      <c r="BL3118" s="13"/>
      <c r="BM3118" s="13"/>
      <c r="BN3118" s="13"/>
    </row>
    <row r="3119" spans="1:66" x14ac:dyDescent="0.25">
      <c r="A3119" s="10"/>
      <c r="B3119" s="10"/>
      <c r="C3119" s="10"/>
      <c r="D3119" s="18"/>
      <c r="E3119" s="10"/>
      <c r="F3119" s="10"/>
      <c r="G3119" s="10"/>
      <c r="H3119" s="10"/>
      <c r="I3119" s="10"/>
      <c r="J3119" s="10"/>
      <c r="K3119" s="11"/>
      <c r="L3119" s="11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2"/>
      <c r="AS3119" s="12"/>
      <c r="AT3119" s="12"/>
      <c r="AU3119" s="12"/>
      <c r="AV3119" s="12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12"/>
      <c r="BG3119" s="12"/>
      <c r="BH3119" s="12"/>
      <c r="BI3119" s="12"/>
      <c r="BJ3119" s="13"/>
      <c r="BK3119" s="13"/>
      <c r="BL3119" s="13"/>
      <c r="BM3119" s="13"/>
      <c r="BN3119" s="13"/>
    </row>
    <row r="3120" spans="1:66" x14ac:dyDescent="0.25">
      <c r="A3120" s="10"/>
      <c r="B3120" s="10"/>
      <c r="C3120" s="10"/>
      <c r="D3120" s="18"/>
      <c r="E3120" s="10"/>
      <c r="F3120" s="10"/>
      <c r="G3120" s="10"/>
      <c r="H3120" s="10"/>
      <c r="I3120" s="10"/>
      <c r="J3120" s="10"/>
      <c r="K3120" s="11"/>
      <c r="L3120" s="11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12"/>
      <c r="AD3120" s="12"/>
      <c r="AE3120" s="12"/>
      <c r="AF3120" s="12"/>
      <c r="AG3120" s="12"/>
      <c r="AH3120" s="12"/>
      <c r="AI3120" s="12"/>
      <c r="AJ3120" s="12"/>
      <c r="AK3120" s="12"/>
      <c r="AL3120" s="12"/>
      <c r="AM3120" s="12"/>
      <c r="AN3120" s="12"/>
      <c r="AO3120" s="12"/>
      <c r="AP3120" s="12"/>
      <c r="AQ3120" s="12"/>
      <c r="AR3120" s="12"/>
      <c r="AS3120" s="12"/>
      <c r="AT3120" s="12"/>
      <c r="AU3120" s="12"/>
      <c r="AV3120" s="12"/>
      <c r="AW3120" s="12"/>
      <c r="AX3120" s="12"/>
      <c r="AY3120" s="12"/>
      <c r="AZ3120" s="12"/>
      <c r="BA3120" s="12"/>
      <c r="BB3120" s="12"/>
      <c r="BC3120" s="12"/>
      <c r="BD3120" s="12"/>
      <c r="BE3120" s="12"/>
      <c r="BF3120" s="12"/>
      <c r="BG3120" s="12"/>
      <c r="BH3120" s="12"/>
      <c r="BI3120" s="12"/>
      <c r="BJ3120" s="13"/>
      <c r="BK3120" s="13"/>
      <c r="BL3120" s="13"/>
      <c r="BM3120" s="13"/>
      <c r="BN3120" s="13"/>
    </row>
    <row r="3121" spans="1:66" x14ac:dyDescent="0.25">
      <c r="A3121" s="10"/>
      <c r="B3121" s="10"/>
      <c r="C3121" s="10"/>
      <c r="D3121" s="18"/>
      <c r="E3121" s="10"/>
      <c r="F3121" s="10"/>
      <c r="G3121" s="10"/>
      <c r="H3121" s="10"/>
      <c r="I3121" s="10"/>
      <c r="J3121" s="10"/>
      <c r="K3121" s="11"/>
      <c r="L3121" s="11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2"/>
      <c r="AS3121" s="12"/>
      <c r="AT3121" s="12"/>
      <c r="AU3121" s="12"/>
      <c r="AV3121" s="12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12"/>
      <c r="BG3121" s="12"/>
      <c r="BH3121" s="12"/>
      <c r="BI3121" s="12"/>
      <c r="BJ3121" s="13"/>
      <c r="BK3121" s="13"/>
      <c r="BL3121" s="13"/>
      <c r="BM3121" s="13"/>
      <c r="BN3121" s="13"/>
    </row>
    <row r="3122" spans="1:66" x14ac:dyDescent="0.25">
      <c r="A3122" s="10"/>
      <c r="B3122" s="10"/>
      <c r="C3122" s="10"/>
      <c r="D3122" s="18"/>
      <c r="E3122" s="10"/>
      <c r="F3122" s="10"/>
      <c r="G3122" s="10"/>
      <c r="H3122" s="10"/>
      <c r="I3122" s="10"/>
      <c r="J3122" s="10"/>
      <c r="K3122" s="11"/>
      <c r="L3122" s="11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12"/>
      <c r="AH3122" s="12"/>
      <c r="AI3122" s="12"/>
      <c r="AJ3122" s="12"/>
      <c r="AK3122" s="12"/>
      <c r="AL3122" s="12"/>
      <c r="AM3122" s="12"/>
      <c r="AN3122" s="12"/>
      <c r="AO3122" s="12"/>
      <c r="AP3122" s="12"/>
      <c r="AQ3122" s="12"/>
      <c r="AR3122" s="12"/>
      <c r="AS3122" s="12"/>
      <c r="AT3122" s="12"/>
      <c r="AU3122" s="12"/>
      <c r="AV3122" s="12"/>
      <c r="AW3122" s="12"/>
      <c r="AX3122" s="12"/>
      <c r="AY3122" s="12"/>
      <c r="AZ3122" s="12"/>
      <c r="BA3122" s="12"/>
      <c r="BB3122" s="12"/>
      <c r="BC3122" s="12"/>
      <c r="BD3122" s="12"/>
      <c r="BE3122" s="12"/>
      <c r="BF3122" s="12"/>
      <c r="BG3122" s="12"/>
      <c r="BH3122" s="12"/>
      <c r="BI3122" s="12"/>
      <c r="BJ3122" s="13"/>
      <c r="BK3122" s="13"/>
      <c r="BL3122" s="13"/>
      <c r="BM3122" s="13"/>
      <c r="BN3122" s="13"/>
    </row>
    <row r="3123" spans="1:66" x14ac:dyDescent="0.25">
      <c r="A3123" s="10"/>
      <c r="B3123" s="10"/>
      <c r="C3123" s="10"/>
      <c r="D3123" s="18"/>
      <c r="E3123" s="10"/>
      <c r="F3123" s="10"/>
      <c r="G3123" s="10"/>
      <c r="H3123" s="10"/>
      <c r="I3123" s="10"/>
      <c r="J3123" s="10"/>
      <c r="K3123" s="11"/>
      <c r="L3123" s="11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2"/>
      <c r="AS3123" s="12"/>
      <c r="AT3123" s="12"/>
      <c r="AU3123" s="12"/>
      <c r="AV3123" s="12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12"/>
      <c r="BG3123" s="12"/>
      <c r="BH3123" s="12"/>
      <c r="BI3123" s="12"/>
      <c r="BJ3123" s="13"/>
      <c r="BK3123" s="13"/>
      <c r="BL3123" s="13"/>
      <c r="BM3123" s="13"/>
      <c r="BN3123" s="13"/>
    </row>
    <row r="3124" spans="1:66" x14ac:dyDescent="0.25">
      <c r="A3124" s="10"/>
      <c r="B3124" s="10"/>
      <c r="C3124" s="10"/>
      <c r="D3124" s="18"/>
      <c r="E3124" s="10"/>
      <c r="F3124" s="10"/>
      <c r="G3124" s="10"/>
      <c r="H3124" s="10"/>
      <c r="I3124" s="10"/>
      <c r="J3124" s="10"/>
      <c r="K3124" s="11"/>
      <c r="L3124" s="11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  <c r="AE3124" s="12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12"/>
      <c r="AP3124" s="12"/>
      <c r="AQ3124" s="12"/>
      <c r="AR3124" s="12"/>
      <c r="AS3124" s="12"/>
      <c r="AT3124" s="12"/>
      <c r="AU3124" s="12"/>
      <c r="AV3124" s="12"/>
      <c r="AW3124" s="12"/>
      <c r="AX3124" s="12"/>
      <c r="AY3124" s="12"/>
      <c r="AZ3124" s="12"/>
      <c r="BA3124" s="12"/>
      <c r="BB3124" s="12"/>
      <c r="BC3124" s="12"/>
      <c r="BD3124" s="12"/>
      <c r="BE3124" s="12"/>
      <c r="BF3124" s="12"/>
      <c r="BG3124" s="12"/>
      <c r="BH3124" s="12"/>
      <c r="BI3124" s="12"/>
      <c r="BJ3124" s="13"/>
      <c r="BK3124" s="13"/>
      <c r="BL3124" s="13"/>
      <c r="BM3124" s="13"/>
      <c r="BN3124" s="13"/>
    </row>
    <row r="3125" spans="1:66" x14ac:dyDescent="0.25">
      <c r="A3125" s="10"/>
      <c r="B3125" s="10"/>
      <c r="C3125" s="10"/>
      <c r="D3125" s="18"/>
      <c r="E3125" s="10"/>
      <c r="F3125" s="10"/>
      <c r="G3125" s="10"/>
      <c r="H3125" s="10"/>
      <c r="I3125" s="10"/>
      <c r="J3125" s="10"/>
      <c r="K3125" s="11"/>
      <c r="L3125" s="11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2"/>
      <c r="AS3125" s="12"/>
      <c r="AT3125" s="12"/>
      <c r="AU3125" s="12"/>
      <c r="AV3125" s="12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12"/>
      <c r="BG3125" s="12"/>
      <c r="BH3125" s="12"/>
      <c r="BI3125" s="12"/>
      <c r="BJ3125" s="13"/>
      <c r="BK3125" s="13"/>
      <c r="BL3125" s="13"/>
      <c r="BM3125" s="13"/>
      <c r="BN3125" s="13"/>
    </row>
    <row r="3126" spans="1:66" x14ac:dyDescent="0.25">
      <c r="A3126" s="10"/>
      <c r="B3126" s="10"/>
      <c r="C3126" s="10"/>
      <c r="D3126" s="18"/>
      <c r="E3126" s="10"/>
      <c r="F3126" s="10"/>
      <c r="G3126" s="10"/>
      <c r="H3126" s="10"/>
      <c r="I3126" s="10"/>
      <c r="J3126" s="10"/>
      <c r="K3126" s="11"/>
      <c r="L3126" s="11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  <c r="AE3126" s="12"/>
      <c r="AF3126" s="12"/>
      <c r="AG3126" s="12"/>
      <c r="AH3126" s="12"/>
      <c r="AI3126" s="12"/>
      <c r="AJ3126" s="12"/>
      <c r="AK3126" s="12"/>
      <c r="AL3126" s="12"/>
      <c r="AM3126" s="12"/>
      <c r="AN3126" s="12"/>
      <c r="AO3126" s="12"/>
      <c r="AP3126" s="12"/>
      <c r="AQ3126" s="12"/>
      <c r="AR3126" s="12"/>
      <c r="AS3126" s="12"/>
      <c r="AT3126" s="12"/>
      <c r="AU3126" s="12"/>
      <c r="AV3126" s="12"/>
      <c r="AW3126" s="12"/>
      <c r="AX3126" s="12"/>
      <c r="AY3126" s="12"/>
      <c r="AZ3126" s="12"/>
      <c r="BA3126" s="12"/>
      <c r="BB3126" s="12"/>
      <c r="BC3126" s="12"/>
      <c r="BD3126" s="12"/>
      <c r="BE3126" s="12"/>
      <c r="BF3126" s="12"/>
      <c r="BG3126" s="12"/>
      <c r="BH3126" s="12"/>
      <c r="BI3126" s="12"/>
      <c r="BJ3126" s="13"/>
      <c r="BK3126" s="13"/>
      <c r="BL3126" s="13"/>
      <c r="BM3126" s="13"/>
      <c r="BN3126" s="13"/>
    </row>
    <row r="3127" spans="1:66" x14ac:dyDescent="0.25">
      <c r="A3127" s="10"/>
      <c r="B3127" s="10"/>
      <c r="C3127" s="10"/>
      <c r="D3127" s="18"/>
      <c r="E3127" s="10"/>
      <c r="F3127" s="10"/>
      <c r="G3127" s="10"/>
      <c r="H3127" s="10"/>
      <c r="I3127" s="10"/>
      <c r="J3127" s="10"/>
      <c r="K3127" s="11"/>
      <c r="L3127" s="11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2"/>
      <c r="AS3127" s="12"/>
      <c r="AT3127" s="12"/>
      <c r="AU3127" s="12"/>
      <c r="AV3127" s="12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12"/>
      <c r="BG3127" s="12"/>
      <c r="BH3127" s="12"/>
      <c r="BI3127" s="12"/>
      <c r="BJ3127" s="13"/>
      <c r="BK3127" s="13"/>
      <c r="BL3127" s="13"/>
      <c r="BM3127" s="13"/>
      <c r="BN3127" s="13"/>
    </row>
    <row r="3128" spans="1:66" x14ac:dyDescent="0.25">
      <c r="A3128" s="10"/>
      <c r="B3128" s="10"/>
      <c r="C3128" s="10"/>
      <c r="D3128" s="18"/>
      <c r="E3128" s="10"/>
      <c r="F3128" s="10"/>
      <c r="G3128" s="10"/>
      <c r="H3128" s="10"/>
      <c r="I3128" s="10"/>
      <c r="J3128" s="10"/>
      <c r="K3128" s="11"/>
      <c r="L3128" s="11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  <c r="AQ3128" s="12"/>
      <c r="AR3128" s="12"/>
      <c r="AS3128" s="12"/>
      <c r="AT3128" s="12"/>
      <c r="AU3128" s="12"/>
      <c r="AV3128" s="12"/>
      <c r="AW3128" s="12"/>
      <c r="AX3128" s="12"/>
      <c r="AY3128" s="12"/>
      <c r="AZ3128" s="12"/>
      <c r="BA3128" s="12"/>
      <c r="BB3128" s="12"/>
      <c r="BC3128" s="12"/>
      <c r="BD3128" s="12"/>
      <c r="BE3128" s="12"/>
      <c r="BF3128" s="12"/>
      <c r="BG3128" s="12"/>
      <c r="BH3128" s="12"/>
      <c r="BI3128" s="12"/>
      <c r="BJ3128" s="13"/>
      <c r="BK3128" s="13"/>
      <c r="BL3128" s="13"/>
      <c r="BM3128" s="13"/>
      <c r="BN3128" s="13"/>
    </row>
    <row r="3129" spans="1:66" x14ac:dyDescent="0.25">
      <c r="A3129" s="10"/>
      <c r="B3129" s="10"/>
      <c r="C3129" s="10"/>
      <c r="D3129" s="18"/>
      <c r="E3129" s="10"/>
      <c r="F3129" s="10"/>
      <c r="G3129" s="10"/>
      <c r="H3129" s="10"/>
      <c r="I3129" s="10"/>
      <c r="J3129" s="10"/>
      <c r="K3129" s="11"/>
      <c r="L3129" s="11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2"/>
      <c r="AS3129" s="12"/>
      <c r="AT3129" s="12"/>
      <c r="AU3129" s="12"/>
      <c r="AV3129" s="12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12"/>
      <c r="BG3129" s="12"/>
      <c r="BH3129" s="12"/>
      <c r="BI3129" s="12"/>
      <c r="BJ3129" s="13"/>
      <c r="BK3129" s="13"/>
      <c r="BL3129" s="13"/>
      <c r="BM3129" s="13"/>
      <c r="BN3129" s="13"/>
    </row>
    <row r="3130" spans="1:66" x14ac:dyDescent="0.25">
      <c r="A3130" s="10"/>
      <c r="B3130" s="10"/>
      <c r="C3130" s="10"/>
      <c r="D3130" s="18"/>
      <c r="E3130" s="10"/>
      <c r="F3130" s="10"/>
      <c r="G3130" s="10"/>
      <c r="H3130" s="10"/>
      <c r="I3130" s="10"/>
      <c r="J3130" s="10"/>
      <c r="K3130" s="11"/>
      <c r="L3130" s="11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  <c r="AE3130" s="12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12"/>
      <c r="AP3130" s="12"/>
      <c r="AQ3130" s="12"/>
      <c r="AR3130" s="12"/>
      <c r="AS3130" s="12"/>
      <c r="AT3130" s="12"/>
      <c r="AU3130" s="12"/>
      <c r="AV3130" s="12"/>
      <c r="AW3130" s="12"/>
      <c r="AX3130" s="12"/>
      <c r="AY3130" s="12"/>
      <c r="AZ3130" s="12"/>
      <c r="BA3130" s="12"/>
      <c r="BB3130" s="12"/>
      <c r="BC3130" s="12"/>
      <c r="BD3130" s="12"/>
      <c r="BE3130" s="12"/>
      <c r="BF3130" s="12"/>
      <c r="BG3130" s="12"/>
      <c r="BH3130" s="12"/>
      <c r="BI3130" s="12"/>
      <c r="BJ3130" s="13"/>
      <c r="BK3130" s="13"/>
      <c r="BL3130" s="13"/>
      <c r="BM3130" s="13"/>
      <c r="BN3130" s="13"/>
    </row>
    <row r="3131" spans="1:66" x14ac:dyDescent="0.25">
      <c r="A3131" s="10"/>
      <c r="B3131" s="10"/>
      <c r="C3131" s="10"/>
      <c r="D3131" s="18"/>
      <c r="E3131" s="10"/>
      <c r="F3131" s="10"/>
      <c r="G3131" s="10"/>
      <c r="H3131" s="10"/>
      <c r="I3131" s="10"/>
      <c r="J3131" s="10"/>
      <c r="K3131" s="11"/>
      <c r="L3131" s="11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2"/>
      <c r="AS3131" s="12"/>
      <c r="AT3131" s="12"/>
      <c r="AU3131" s="12"/>
      <c r="AV3131" s="12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12"/>
      <c r="BG3131" s="12"/>
      <c r="BH3131" s="12"/>
      <c r="BI3131" s="12"/>
      <c r="BJ3131" s="13"/>
      <c r="BK3131" s="13"/>
      <c r="BL3131" s="13"/>
      <c r="BM3131" s="13"/>
      <c r="BN3131" s="13"/>
    </row>
    <row r="3132" spans="1:66" x14ac:dyDescent="0.25">
      <c r="A3132" s="10"/>
      <c r="B3132" s="10"/>
      <c r="C3132" s="10"/>
      <c r="D3132" s="18"/>
      <c r="E3132" s="10"/>
      <c r="F3132" s="10"/>
      <c r="G3132" s="10"/>
      <c r="H3132" s="10"/>
      <c r="I3132" s="10"/>
      <c r="J3132" s="10"/>
      <c r="K3132" s="11"/>
      <c r="L3132" s="11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/>
      <c r="AH3132" s="12"/>
      <c r="AI3132" s="12"/>
      <c r="AJ3132" s="12"/>
      <c r="AK3132" s="12"/>
      <c r="AL3132" s="12"/>
      <c r="AM3132" s="12"/>
      <c r="AN3132" s="12"/>
      <c r="AO3132" s="12"/>
      <c r="AP3132" s="12"/>
      <c r="AQ3132" s="12"/>
      <c r="AR3132" s="12"/>
      <c r="AS3132" s="12"/>
      <c r="AT3132" s="12"/>
      <c r="AU3132" s="12"/>
      <c r="AV3132" s="12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12"/>
      <c r="BG3132" s="12"/>
      <c r="BH3132" s="12"/>
      <c r="BI3132" s="12"/>
      <c r="BJ3132" s="13"/>
      <c r="BK3132" s="13"/>
      <c r="BL3132" s="13"/>
      <c r="BM3132" s="13"/>
      <c r="BN3132" s="13"/>
    </row>
    <row r="3133" spans="1:66" x14ac:dyDescent="0.25">
      <c r="A3133" s="10"/>
      <c r="B3133" s="10"/>
      <c r="C3133" s="10"/>
      <c r="D3133" s="18"/>
      <c r="E3133" s="10"/>
      <c r="F3133" s="10"/>
      <c r="G3133" s="10"/>
      <c r="H3133" s="10"/>
      <c r="I3133" s="10"/>
      <c r="J3133" s="10"/>
      <c r="K3133" s="11"/>
      <c r="L3133" s="11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2"/>
      <c r="AS3133" s="12"/>
      <c r="AT3133" s="12"/>
      <c r="AU3133" s="12"/>
      <c r="AV3133" s="12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12"/>
      <c r="BG3133" s="12"/>
      <c r="BH3133" s="12"/>
      <c r="BI3133" s="12"/>
      <c r="BJ3133" s="13"/>
      <c r="BK3133" s="13"/>
      <c r="BL3133" s="13"/>
      <c r="BM3133" s="13"/>
      <c r="BN3133" s="13"/>
    </row>
    <row r="3134" spans="1:66" x14ac:dyDescent="0.25">
      <c r="A3134" s="10"/>
      <c r="B3134" s="10"/>
      <c r="C3134" s="10"/>
      <c r="D3134" s="18"/>
      <c r="E3134" s="10"/>
      <c r="F3134" s="10"/>
      <c r="G3134" s="10"/>
      <c r="H3134" s="10"/>
      <c r="I3134" s="10"/>
      <c r="J3134" s="10"/>
      <c r="K3134" s="11"/>
      <c r="L3134" s="11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  <c r="AE3134" s="12"/>
      <c r="AF3134" s="12"/>
      <c r="AG3134" s="12"/>
      <c r="AH3134" s="12"/>
      <c r="AI3134" s="12"/>
      <c r="AJ3134" s="12"/>
      <c r="AK3134" s="12"/>
      <c r="AL3134" s="12"/>
      <c r="AM3134" s="12"/>
      <c r="AN3134" s="12"/>
      <c r="AO3134" s="12"/>
      <c r="AP3134" s="12"/>
      <c r="AQ3134" s="12"/>
      <c r="AR3134" s="12"/>
      <c r="AS3134" s="12"/>
      <c r="AT3134" s="12"/>
      <c r="AU3134" s="12"/>
      <c r="AV3134" s="12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12"/>
      <c r="BG3134" s="12"/>
      <c r="BH3134" s="12"/>
      <c r="BI3134" s="12"/>
      <c r="BJ3134" s="13"/>
      <c r="BK3134" s="13"/>
      <c r="BL3134" s="13"/>
      <c r="BM3134" s="13"/>
      <c r="BN3134" s="13"/>
    </row>
    <row r="3135" spans="1:66" x14ac:dyDescent="0.25">
      <c r="A3135" s="10"/>
      <c r="B3135" s="10"/>
      <c r="C3135" s="10"/>
      <c r="D3135" s="18"/>
      <c r="E3135" s="10"/>
      <c r="F3135" s="10"/>
      <c r="G3135" s="10"/>
      <c r="H3135" s="10"/>
      <c r="I3135" s="10"/>
      <c r="J3135" s="10"/>
      <c r="K3135" s="11"/>
      <c r="L3135" s="11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2"/>
      <c r="AS3135" s="12"/>
      <c r="AT3135" s="12"/>
      <c r="AU3135" s="12"/>
      <c r="AV3135" s="12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12"/>
      <c r="BG3135" s="12"/>
      <c r="BH3135" s="12"/>
      <c r="BI3135" s="12"/>
      <c r="BJ3135" s="13"/>
      <c r="BK3135" s="13"/>
      <c r="BL3135" s="13"/>
      <c r="BM3135" s="13"/>
      <c r="BN3135" s="13"/>
    </row>
    <row r="3136" spans="1:66" x14ac:dyDescent="0.25">
      <c r="A3136" s="10"/>
      <c r="B3136" s="10"/>
      <c r="C3136" s="10"/>
      <c r="D3136" s="18"/>
      <c r="E3136" s="10"/>
      <c r="F3136" s="10"/>
      <c r="G3136" s="10"/>
      <c r="H3136" s="10"/>
      <c r="I3136" s="10"/>
      <c r="J3136" s="10"/>
      <c r="K3136" s="11"/>
      <c r="L3136" s="11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  <c r="AQ3136" s="12"/>
      <c r="AR3136" s="12"/>
      <c r="AS3136" s="12"/>
      <c r="AT3136" s="12"/>
      <c r="AU3136" s="12"/>
      <c r="AV3136" s="12"/>
      <c r="AW3136" s="12"/>
      <c r="AX3136" s="12"/>
      <c r="AY3136" s="12"/>
      <c r="AZ3136" s="12"/>
      <c r="BA3136" s="12"/>
      <c r="BB3136" s="12"/>
      <c r="BC3136" s="12"/>
      <c r="BD3136" s="12"/>
      <c r="BE3136" s="12"/>
      <c r="BF3136" s="12"/>
      <c r="BG3136" s="12"/>
      <c r="BH3136" s="12"/>
      <c r="BI3136" s="12"/>
      <c r="BJ3136" s="13"/>
      <c r="BK3136" s="13"/>
      <c r="BL3136" s="13"/>
      <c r="BM3136" s="13"/>
      <c r="BN3136" s="13"/>
    </row>
    <row r="3137" spans="1:66" x14ac:dyDescent="0.25">
      <c r="A3137" s="10"/>
      <c r="B3137" s="10"/>
      <c r="C3137" s="10"/>
      <c r="D3137" s="18"/>
      <c r="E3137" s="10"/>
      <c r="F3137" s="10"/>
      <c r="G3137" s="10"/>
      <c r="H3137" s="10"/>
      <c r="I3137" s="10"/>
      <c r="J3137" s="10"/>
      <c r="K3137" s="11"/>
      <c r="L3137" s="11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2"/>
      <c r="AS3137" s="12"/>
      <c r="AT3137" s="12"/>
      <c r="AU3137" s="12"/>
      <c r="AV3137" s="12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12"/>
      <c r="BG3137" s="12"/>
      <c r="BH3137" s="12"/>
      <c r="BI3137" s="12"/>
      <c r="BJ3137" s="13"/>
      <c r="BK3137" s="13"/>
      <c r="BL3137" s="13"/>
      <c r="BM3137" s="13"/>
      <c r="BN3137" s="13"/>
    </row>
    <row r="3138" spans="1:66" x14ac:dyDescent="0.25">
      <c r="A3138" s="10"/>
      <c r="B3138" s="10"/>
      <c r="C3138" s="10"/>
      <c r="D3138" s="18"/>
      <c r="E3138" s="10"/>
      <c r="F3138" s="10"/>
      <c r="G3138" s="10"/>
      <c r="H3138" s="10"/>
      <c r="I3138" s="10"/>
      <c r="J3138" s="10"/>
      <c r="K3138" s="11"/>
      <c r="L3138" s="11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  <c r="AQ3138" s="12"/>
      <c r="AR3138" s="12"/>
      <c r="AS3138" s="12"/>
      <c r="AT3138" s="12"/>
      <c r="AU3138" s="12"/>
      <c r="AV3138" s="12"/>
      <c r="AW3138" s="12"/>
      <c r="AX3138" s="12"/>
      <c r="AY3138" s="12"/>
      <c r="AZ3138" s="12"/>
      <c r="BA3138" s="12"/>
      <c r="BB3138" s="12"/>
      <c r="BC3138" s="12"/>
      <c r="BD3138" s="12"/>
      <c r="BE3138" s="12"/>
      <c r="BF3138" s="12"/>
      <c r="BG3138" s="12"/>
      <c r="BH3138" s="12"/>
      <c r="BI3138" s="12"/>
      <c r="BJ3138" s="13"/>
      <c r="BK3138" s="13"/>
      <c r="BL3138" s="13"/>
      <c r="BM3138" s="13"/>
      <c r="BN3138" s="13"/>
    </row>
    <row r="3139" spans="1:66" x14ac:dyDescent="0.25">
      <c r="A3139" s="10"/>
      <c r="B3139" s="10"/>
      <c r="C3139" s="10"/>
      <c r="D3139" s="18"/>
      <c r="E3139" s="10"/>
      <c r="F3139" s="10"/>
      <c r="G3139" s="10"/>
      <c r="H3139" s="10"/>
      <c r="I3139" s="10"/>
      <c r="J3139" s="10"/>
      <c r="K3139" s="11"/>
      <c r="L3139" s="11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2"/>
      <c r="AS3139" s="12"/>
      <c r="AT3139" s="12"/>
      <c r="AU3139" s="12"/>
      <c r="AV3139" s="12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12"/>
      <c r="BG3139" s="12"/>
      <c r="BH3139" s="12"/>
      <c r="BI3139" s="12"/>
      <c r="BJ3139" s="13"/>
      <c r="BK3139" s="13"/>
      <c r="BL3139" s="13"/>
      <c r="BM3139" s="13"/>
      <c r="BN3139" s="13"/>
    </row>
    <row r="3140" spans="1:66" x14ac:dyDescent="0.25">
      <c r="A3140" s="10"/>
      <c r="B3140" s="10"/>
      <c r="C3140" s="10"/>
      <c r="D3140" s="18"/>
      <c r="E3140" s="10"/>
      <c r="F3140" s="10"/>
      <c r="G3140" s="10"/>
      <c r="H3140" s="10"/>
      <c r="I3140" s="10"/>
      <c r="J3140" s="10"/>
      <c r="K3140" s="11"/>
      <c r="L3140" s="11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  <c r="AQ3140" s="12"/>
      <c r="AR3140" s="12"/>
      <c r="AS3140" s="12"/>
      <c r="AT3140" s="12"/>
      <c r="AU3140" s="12"/>
      <c r="AV3140" s="12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12"/>
      <c r="BG3140" s="12"/>
      <c r="BH3140" s="12"/>
      <c r="BI3140" s="12"/>
      <c r="BJ3140" s="13"/>
      <c r="BK3140" s="13"/>
      <c r="BL3140" s="13"/>
      <c r="BM3140" s="13"/>
      <c r="BN3140" s="13"/>
    </row>
    <row r="3141" spans="1:66" x14ac:dyDescent="0.25">
      <c r="A3141" s="10"/>
      <c r="B3141" s="10"/>
      <c r="C3141" s="10"/>
      <c r="D3141" s="18"/>
      <c r="E3141" s="10"/>
      <c r="F3141" s="10"/>
      <c r="G3141" s="10"/>
      <c r="H3141" s="10"/>
      <c r="I3141" s="10"/>
      <c r="J3141" s="10"/>
      <c r="K3141" s="11"/>
      <c r="L3141" s="11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2"/>
      <c r="AS3141" s="12"/>
      <c r="AT3141" s="12"/>
      <c r="AU3141" s="12"/>
      <c r="AV3141" s="12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12"/>
      <c r="BG3141" s="12"/>
      <c r="BH3141" s="12"/>
      <c r="BI3141" s="12"/>
      <c r="BJ3141" s="13"/>
      <c r="BK3141" s="13"/>
      <c r="BL3141" s="13"/>
      <c r="BM3141" s="13"/>
      <c r="BN3141" s="13"/>
    </row>
    <row r="3142" spans="1:66" x14ac:dyDescent="0.25">
      <c r="A3142" s="10"/>
      <c r="B3142" s="10"/>
      <c r="C3142" s="10"/>
      <c r="D3142" s="18"/>
      <c r="E3142" s="10"/>
      <c r="F3142" s="10"/>
      <c r="G3142" s="10"/>
      <c r="H3142" s="10"/>
      <c r="I3142" s="10"/>
      <c r="J3142" s="10"/>
      <c r="K3142" s="11"/>
      <c r="L3142" s="11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/>
      <c r="AH3142" s="12"/>
      <c r="AI3142" s="12"/>
      <c r="AJ3142" s="12"/>
      <c r="AK3142" s="12"/>
      <c r="AL3142" s="12"/>
      <c r="AM3142" s="12"/>
      <c r="AN3142" s="12"/>
      <c r="AO3142" s="12"/>
      <c r="AP3142" s="12"/>
      <c r="AQ3142" s="12"/>
      <c r="AR3142" s="12"/>
      <c r="AS3142" s="12"/>
      <c r="AT3142" s="12"/>
      <c r="AU3142" s="12"/>
      <c r="AV3142" s="12"/>
      <c r="AW3142" s="12"/>
      <c r="AX3142" s="12"/>
      <c r="AY3142" s="12"/>
      <c r="AZ3142" s="12"/>
      <c r="BA3142" s="12"/>
      <c r="BB3142" s="12"/>
      <c r="BC3142" s="12"/>
      <c r="BD3142" s="12"/>
      <c r="BE3142" s="12"/>
      <c r="BF3142" s="12"/>
      <c r="BG3142" s="12"/>
      <c r="BH3142" s="12"/>
      <c r="BI3142" s="12"/>
      <c r="BJ3142" s="13"/>
      <c r="BK3142" s="13"/>
      <c r="BL3142" s="13"/>
      <c r="BM3142" s="13"/>
      <c r="BN3142" s="13"/>
    </row>
    <row r="3143" spans="1:66" x14ac:dyDescent="0.25">
      <c r="A3143" s="10"/>
      <c r="B3143" s="10"/>
      <c r="C3143" s="10"/>
      <c r="D3143" s="18"/>
      <c r="E3143" s="10"/>
      <c r="F3143" s="10"/>
      <c r="G3143" s="10"/>
      <c r="H3143" s="10"/>
      <c r="I3143" s="10"/>
      <c r="J3143" s="10"/>
      <c r="K3143" s="11"/>
      <c r="L3143" s="11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2"/>
      <c r="AS3143" s="12"/>
      <c r="AT3143" s="12"/>
      <c r="AU3143" s="12"/>
      <c r="AV3143" s="12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12"/>
      <c r="BG3143" s="12"/>
      <c r="BH3143" s="12"/>
      <c r="BI3143" s="12"/>
      <c r="BJ3143" s="13"/>
      <c r="BK3143" s="13"/>
      <c r="BL3143" s="13"/>
      <c r="BM3143" s="13"/>
      <c r="BN3143" s="13"/>
    </row>
    <row r="3144" spans="1:66" s="14" customFormat="1" x14ac:dyDescent="0.25">
      <c r="A3144" s="10"/>
      <c r="B3144" s="10"/>
      <c r="C3144" s="10"/>
      <c r="D3144" s="18"/>
      <c r="E3144" s="10"/>
      <c r="F3144" s="10"/>
      <c r="G3144" s="10"/>
      <c r="H3144" s="10"/>
      <c r="I3144" s="10"/>
      <c r="J3144" s="10"/>
      <c r="K3144" s="11"/>
      <c r="L3144" s="11"/>
      <c r="M3144" s="12"/>
      <c r="N3144" s="12"/>
      <c r="O3144" s="12"/>
      <c r="P3144" s="12"/>
      <c r="Q3144" s="12"/>
      <c r="R3144" s="12"/>
      <c r="S3144" s="12"/>
      <c r="T3144" s="12"/>
      <c r="U3144" s="12"/>
      <c r="V3144" s="12"/>
      <c r="W3144" s="12"/>
      <c r="X3144" s="12"/>
      <c r="Y3144" s="12"/>
      <c r="Z3144" s="12"/>
      <c r="AA3144" s="12"/>
      <c r="AB3144" s="12"/>
      <c r="AC3144" s="12"/>
      <c r="AD3144" s="12"/>
      <c r="AE3144" s="12"/>
      <c r="AF3144" s="12"/>
      <c r="AG3144" s="12"/>
      <c r="AH3144" s="12"/>
      <c r="AI3144" s="12"/>
      <c r="AJ3144" s="12"/>
      <c r="AK3144" s="12"/>
      <c r="AL3144" s="12"/>
      <c r="AM3144" s="12"/>
      <c r="AN3144" s="12"/>
      <c r="AO3144" s="12"/>
      <c r="AP3144" s="12"/>
      <c r="AQ3144" s="12"/>
      <c r="AR3144" s="12"/>
      <c r="AS3144" s="12"/>
      <c r="AT3144" s="12"/>
      <c r="AU3144" s="12"/>
      <c r="AV3144" s="12"/>
      <c r="AW3144" s="12"/>
      <c r="AX3144" s="12"/>
      <c r="AY3144" s="12"/>
      <c r="AZ3144" s="12"/>
      <c r="BA3144" s="12"/>
      <c r="BB3144" s="12"/>
      <c r="BC3144" s="12"/>
      <c r="BD3144" s="12"/>
      <c r="BE3144" s="12"/>
      <c r="BF3144" s="12"/>
      <c r="BG3144" s="12"/>
      <c r="BH3144" s="12"/>
      <c r="BI3144" s="12"/>
      <c r="BJ3144" s="13"/>
      <c r="BK3144" s="13"/>
      <c r="BL3144" s="13"/>
      <c r="BM3144" s="13"/>
      <c r="BN3144" s="13"/>
    </row>
    <row r="3145" spans="1:66" x14ac:dyDescent="0.25">
      <c r="A3145" s="10"/>
      <c r="B3145" s="10"/>
      <c r="C3145" s="10"/>
      <c r="D3145" s="18"/>
      <c r="E3145" s="10"/>
      <c r="F3145" s="10"/>
      <c r="G3145" s="10"/>
      <c r="H3145" s="10"/>
      <c r="I3145" s="10"/>
      <c r="J3145" s="10"/>
      <c r="K3145" s="11"/>
      <c r="L3145" s="11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2"/>
      <c r="AS3145" s="12"/>
      <c r="AT3145" s="12"/>
      <c r="AU3145" s="12"/>
      <c r="AV3145" s="12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12"/>
      <c r="BG3145" s="12"/>
      <c r="BH3145" s="12"/>
      <c r="BI3145" s="12"/>
      <c r="BJ3145" s="13"/>
      <c r="BK3145" s="13"/>
      <c r="BL3145" s="13"/>
      <c r="BM3145" s="13"/>
      <c r="BN3145" s="13"/>
    </row>
    <row r="3146" spans="1:66" x14ac:dyDescent="0.25">
      <c r="A3146" s="10"/>
      <c r="B3146" s="10"/>
      <c r="C3146" s="10"/>
      <c r="D3146" s="18"/>
      <c r="E3146" s="10"/>
      <c r="F3146" s="10"/>
      <c r="G3146" s="10"/>
      <c r="H3146" s="10"/>
      <c r="I3146" s="10"/>
      <c r="J3146" s="10"/>
      <c r="K3146" s="11"/>
      <c r="L3146" s="11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  <c r="AE3146" s="12"/>
      <c r="AF3146" s="12"/>
      <c r="AG3146" s="12"/>
      <c r="AH3146" s="12"/>
      <c r="AI3146" s="12"/>
      <c r="AJ3146" s="12"/>
      <c r="AK3146" s="12"/>
      <c r="AL3146" s="12"/>
      <c r="AM3146" s="12"/>
      <c r="AN3146" s="12"/>
      <c r="AO3146" s="12"/>
      <c r="AP3146" s="12"/>
      <c r="AQ3146" s="12"/>
      <c r="AR3146" s="12"/>
      <c r="AS3146" s="12"/>
      <c r="AT3146" s="12"/>
      <c r="AU3146" s="12"/>
      <c r="AV3146" s="12"/>
      <c r="AW3146" s="12"/>
      <c r="AX3146" s="12"/>
      <c r="AY3146" s="12"/>
      <c r="AZ3146" s="12"/>
      <c r="BA3146" s="12"/>
      <c r="BB3146" s="12"/>
      <c r="BC3146" s="12"/>
      <c r="BD3146" s="12"/>
      <c r="BE3146" s="12"/>
      <c r="BF3146" s="12"/>
      <c r="BG3146" s="12"/>
      <c r="BH3146" s="12"/>
      <c r="BI3146" s="12"/>
      <c r="BJ3146" s="13"/>
      <c r="BK3146" s="13"/>
      <c r="BL3146" s="13"/>
      <c r="BM3146" s="13"/>
      <c r="BN3146" s="13"/>
    </row>
    <row r="3147" spans="1:66" x14ac:dyDescent="0.25">
      <c r="A3147" s="10"/>
      <c r="B3147" s="10"/>
      <c r="C3147" s="10"/>
      <c r="D3147" s="18"/>
      <c r="E3147" s="10"/>
      <c r="F3147" s="10"/>
      <c r="G3147" s="10"/>
      <c r="H3147" s="10"/>
      <c r="I3147" s="10"/>
      <c r="J3147" s="10"/>
      <c r="K3147" s="11"/>
      <c r="L3147" s="11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2"/>
      <c r="AS3147" s="12"/>
      <c r="AT3147" s="12"/>
      <c r="AU3147" s="12"/>
      <c r="AV3147" s="12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12"/>
      <c r="BG3147" s="12"/>
      <c r="BH3147" s="12"/>
      <c r="BI3147" s="12"/>
      <c r="BJ3147" s="13"/>
      <c r="BK3147" s="13"/>
      <c r="BL3147" s="13"/>
      <c r="BM3147" s="13"/>
      <c r="BN3147" s="13"/>
    </row>
    <row r="3148" spans="1:66" x14ac:dyDescent="0.25">
      <c r="A3148" s="10"/>
      <c r="B3148" s="10"/>
      <c r="C3148" s="10"/>
      <c r="D3148" s="18"/>
      <c r="E3148" s="10"/>
      <c r="F3148" s="10"/>
      <c r="G3148" s="10"/>
      <c r="H3148" s="10"/>
      <c r="I3148" s="10"/>
      <c r="J3148" s="10"/>
      <c r="K3148" s="11"/>
      <c r="L3148" s="11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12"/>
      <c r="AP3148" s="12"/>
      <c r="AQ3148" s="12"/>
      <c r="AR3148" s="12"/>
      <c r="AS3148" s="12"/>
      <c r="AT3148" s="12"/>
      <c r="AU3148" s="12"/>
      <c r="AV3148" s="12"/>
      <c r="AW3148" s="12"/>
      <c r="AX3148" s="12"/>
      <c r="AY3148" s="12"/>
      <c r="AZ3148" s="12"/>
      <c r="BA3148" s="12"/>
      <c r="BB3148" s="12"/>
      <c r="BC3148" s="12"/>
      <c r="BD3148" s="12"/>
      <c r="BE3148" s="12"/>
      <c r="BF3148" s="12"/>
      <c r="BG3148" s="12"/>
      <c r="BH3148" s="12"/>
      <c r="BI3148" s="12"/>
      <c r="BJ3148" s="13"/>
      <c r="BK3148" s="13"/>
      <c r="BL3148" s="13"/>
      <c r="BM3148" s="13"/>
      <c r="BN3148" s="13"/>
    </row>
    <row r="3149" spans="1:66" x14ac:dyDescent="0.25">
      <c r="A3149" s="10"/>
      <c r="B3149" s="10"/>
      <c r="C3149" s="10"/>
      <c r="D3149" s="18"/>
      <c r="E3149" s="10"/>
      <c r="F3149" s="10"/>
      <c r="G3149" s="10"/>
      <c r="H3149" s="10"/>
      <c r="I3149" s="10"/>
      <c r="J3149" s="10"/>
      <c r="K3149" s="11"/>
      <c r="L3149" s="11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2"/>
      <c r="AS3149" s="12"/>
      <c r="AT3149" s="12"/>
      <c r="AU3149" s="12"/>
      <c r="AV3149" s="12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12"/>
      <c r="BG3149" s="12"/>
      <c r="BH3149" s="12"/>
      <c r="BI3149" s="12"/>
      <c r="BJ3149" s="13"/>
      <c r="BK3149" s="13"/>
      <c r="BL3149" s="13"/>
      <c r="BM3149" s="13"/>
      <c r="BN3149" s="13"/>
    </row>
    <row r="3150" spans="1:66" s="14" customFormat="1" x14ac:dyDescent="0.25">
      <c r="A3150" s="10"/>
      <c r="B3150" s="10"/>
      <c r="C3150" s="10"/>
      <c r="D3150" s="18"/>
      <c r="E3150" s="10"/>
      <c r="F3150" s="10"/>
      <c r="G3150" s="10"/>
      <c r="H3150" s="10"/>
      <c r="I3150" s="10"/>
      <c r="J3150" s="10"/>
      <c r="K3150" s="11"/>
      <c r="L3150" s="11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  <c r="AQ3150" s="12"/>
      <c r="AR3150" s="12"/>
      <c r="AS3150" s="12"/>
      <c r="AT3150" s="12"/>
      <c r="AU3150" s="12"/>
      <c r="AV3150" s="12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12"/>
      <c r="BG3150" s="12"/>
      <c r="BH3150" s="12"/>
      <c r="BI3150" s="12"/>
      <c r="BJ3150" s="13"/>
      <c r="BK3150" s="13"/>
      <c r="BL3150" s="13"/>
      <c r="BM3150" s="13"/>
      <c r="BN3150" s="13"/>
    </row>
    <row r="3151" spans="1:66" x14ac:dyDescent="0.25">
      <c r="A3151" s="10"/>
      <c r="B3151" s="10"/>
      <c r="C3151" s="10"/>
      <c r="D3151" s="10"/>
      <c r="E3151" s="10"/>
      <c r="F3151" s="10"/>
      <c r="G3151" s="10"/>
      <c r="H3151" s="10"/>
      <c r="I3151" s="10"/>
      <c r="J3151" s="10"/>
      <c r="K3151" s="11"/>
      <c r="L3151" s="11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2"/>
      <c r="AS3151" s="12"/>
      <c r="AT3151" s="12"/>
      <c r="AU3151" s="12"/>
      <c r="AV3151" s="12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12"/>
      <c r="BG3151" s="12"/>
      <c r="BH3151" s="12"/>
      <c r="BI3151" s="12"/>
      <c r="BJ3151" s="13"/>
      <c r="BK3151" s="13"/>
      <c r="BL3151" s="13"/>
      <c r="BM3151" s="13"/>
      <c r="BN3151" s="13"/>
    </row>
    <row r="3152" spans="1:66" x14ac:dyDescent="0.25">
      <c r="A3152" s="10"/>
      <c r="B3152" s="10"/>
      <c r="C3152" s="10"/>
      <c r="D3152" s="10"/>
      <c r="E3152" s="10"/>
      <c r="F3152" s="10"/>
      <c r="G3152" s="10"/>
      <c r="H3152" s="10"/>
      <c r="I3152" s="10"/>
      <c r="J3152" s="10"/>
      <c r="K3152" s="11"/>
      <c r="L3152" s="11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/>
      <c r="AH3152" s="12"/>
      <c r="AI3152" s="12"/>
      <c r="AJ3152" s="12"/>
      <c r="AK3152" s="12"/>
      <c r="AL3152" s="12"/>
      <c r="AM3152" s="12"/>
      <c r="AN3152" s="12"/>
      <c r="AO3152" s="12"/>
      <c r="AP3152" s="12"/>
      <c r="AQ3152" s="12"/>
      <c r="AR3152" s="12"/>
      <c r="AS3152" s="12"/>
      <c r="AT3152" s="12"/>
      <c r="AU3152" s="12"/>
      <c r="AV3152" s="12"/>
      <c r="AW3152" s="12"/>
      <c r="AX3152" s="12"/>
      <c r="AY3152" s="12"/>
      <c r="AZ3152" s="12"/>
      <c r="BA3152" s="12"/>
      <c r="BB3152" s="12"/>
      <c r="BC3152" s="12"/>
      <c r="BD3152" s="12"/>
      <c r="BE3152" s="12"/>
      <c r="BF3152" s="12"/>
      <c r="BG3152" s="12"/>
      <c r="BH3152" s="12"/>
      <c r="BI3152" s="12"/>
      <c r="BJ3152" s="13"/>
      <c r="BK3152" s="13"/>
      <c r="BL3152" s="13"/>
      <c r="BM3152" s="13"/>
      <c r="BN3152" s="13"/>
    </row>
    <row r="3153" spans="1:66" x14ac:dyDescent="0.25">
      <c r="A3153" s="10"/>
      <c r="B3153" s="10"/>
      <c r="C3153" s="10"/>
      <c r="D3153" s="10"/>
      <c r="E3153" s="10"/>
      <c r="F3153" s="10"/>
      <c r="G3153" s="10"/>
      <c r="H3153" s="10"/>
      <c r="I3153" s="10"/>
      <c r="J3153" s="10"/>
      <c r="K3153" s="11"/>
      <c r="L3153" s="11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2"/>
      <c r="AS3153" s="12"/>
      <c r="AT3153" s="12"/>
      <c r="AU3153" s="12"/>
      <c r="AV3153" s="12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12"/>
      <c r="BG3153" s="12"/>
      <c r="BH3153" s="12"/>
      <c r="BI3153" s="12"/>
      <c r="BJ3153" s="13"/>
      <c r="BK3153" s="13"/>
      <c r="BL3153" s="13"/>
      <c r="BM3153" s="13"/>
      <c r="BN3153" s="13"/>
    </row>
    <row r="3154" spans="1:66" x14ac:dyDescent="0.25">
      <c r="A3154" s="10"/>
      <c r="B3154" s="10"/>
      <c r="C3154" s="10"/>
      <c r="D3154" s="10"/>
      <c r="E3154" s="10"/>
      <c r="F3154" s="10"/>
      <c r="G3154" s="10"/>
      <c r="H3154" s="10"/>
      <c r="I3154" s="10"/>
      <c r="J3154" s="10"/>
      <c r="K3154" s="11"/>
      <c r="L3154" s="11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  <c r="AE3154" s="12"/>
      <c r="AF3154" s="12"/>
      <c r="AG3154" s="12"/>
      <c r="AH3154" s="12"/>
      <c r="AI3154" s="12"/>
      <c r="AJ3154" s="12"/>
      <c r="AK3154" s="12"/>
      <c r="AL3154" s="12"/>
      <c r="AM3154" s="12"/>
      <c r="AN3154" s="12"/>
      <c r="AO3154" s="12"/>
      <c r="AP3154" s="12"/>
      <c r="AQ3154" s="12"/>
      <c r="AR3154" s="12"/>
      <c r="AS3154" s="12"/>
      <c r="AT3154" s="12"/>
      <c r="AU3154" s="12"/>
      <c r="AV3154" s="12"/>
      <c r="AW3154" s="12"/>
      <c r="AX3154" s="12"/>
      <c r="AY3154" s="12"/>
      <c r="AZ3154" s="12"/>
      <c r="BA3154" s="12"/>
      <c r="BB3154" s="12"/>
      <c r="BC3154" s="12"/>
      <c r="BD3154" s="12"/>
      <c r="BE3154" s="12"/>
      <c r="BF3154" s="12"/>
      <c r="BG3154" s="12"/>
      <c r="BH3154" s="12"/>
      <c r="BI3154" s="12"/>
      <c r="BJ3154" s="13"/>
      <c r="BK3154" s="13"/>
      <c r="BL3154" s="13"/>
      <c r="BM3154" s="13"/>
      <c r="BN3154" s="13"/>
    </row>
    <row r="3155" spans="1:66" x14ac:dyDescent="0.25">
      <c r="A3155" s="10"/>
      <c r="B3155" s="10"/>
      <c r="C3155" s="10"/>
      <c r="D3155" s="10"/>
      <c r="E3155" s="10"/>
      <c r="F3155" s="10"/>
      <c r="G3155" s="10"/>
      <c r="H3155" s="10"/>
      <c r="I3155" s="10"/>
      <c r="J3155" s="10"/>
      <c r="K3155" s="11"/>
      <c r="L3155" s="11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2"/>
      <c r="AS3155" s="12"/>
      <c r="AT3155" s="12"/>
      <c r="AU3155" s="12"/>
      <c r="AV3155" s="12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12"/>
      <c r="BG3155" s="12"/>
      <c r="BH3155" s="12"/>
      <c r="BI3155" s="12"/>
      <c r="BJ3155" s="13"/>
      <c r="BK3155" s="13"/>
      <c r="BL3155" s="13"/>
      <c r="BM3155" s="13"/>
      <c r="BN3155" s="13"/>
    </row>
    <row r="3156" spans="1:66" x14ac:dyDescent="0.25">
      <c r="A3156" s="10"/>
      <c r="B3156" s="10"/>
      <c r="C3156" s="10"/>
      <c r="D3156" s="10"/>
      <c r="E3156" s="10"/>
      <c r="F3156" s="10"/>
      <c r="G3156" s="10"/>
      <c r="H3156" s="10"/>
      <c r="I3156" s="10"/>
      <c r="J3156" s="10"/>
      <c r="K3156" s="11"/>
      <c r="L3156" s="11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  <c r="AQ3156" s="12"/>
      <c r="AR3156" s="12"/>
      <c r="AS3156" s="12"/>
      <c r="AT3156" s="12"/>
      <c r="AU3156" s="12"/>
      <c r="AV3156" s="12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12"/>
      <c r="BG3156" s="12"/>
      <c r="BH3156" s="12"/>
      <c r="BI3156" s="12"/>
      <c r="BJ3156" s="13"/>
      <c r="BK3156" s="13"/>
      <c r="BL3156" s="13"/>
      <c r="BM3156" s="13"/>
      <c r="BN3156" s="13"/>
    </row>
    <row r="3157" spans="1:66" x14ac:dyDescent="0.25">
      <c r="A3157" s="10"/>
      <c r="B3157" s="10"/>
      <c r="C3157" s="10"/>
      <c r="D3157" s="10"/>
      <c r="E3157" s="10"/>
      <c r="F3157" s="10"/>
      <c r="G3157" s="10"/>
      <c r="H3157" s="10"/>
      <c r="I3157" s="10"/>
      <c r="J3157" s="10"/>
      <c r="K3157" s="11"/>
      <c r="L3157" s="11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2"/>
      <c r="AS3157" s="12"/>
      <c r="AT3157" s="12"/>
      <c r="AU3157" s="12"/>
      <c r="AV3157" s="12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12"/>
      <c r="BG3157" s="12"/>
      <c r="BH3157" s="12"/>
      <c r="BI3157" s="12"/>
      <c r="BJ3157" s="13"/>
      <c r="BK3157" s="13"/>
      <c r="BL3157" s="13"/>
      <c r="BM3157" s="13"/>
      <c r="BN3157" s="13"/>
    </row>
    <row r="3158" spans="1:66" x14ac:dyDescent="0.25">
      <c r="A3158" s="10"/>
      <c r="B3158" s="10"/>
      <c r="C3158" s="10"/>
      <c r="D3158" s="10"/>
      <c r="E3158" s="10"/>
      <c r="F3158" s="10"/>
      <c r="G3158" s="10"/>
      <c r="H3158" s="10"/>
      <c r="I3158" s="10"/>
      <c r="J3158" s="10"/>
      <c r="K3158" s="11"/>
      <c r="L3158" s="11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  <c r="AE3158" s="12"/>
      <c r="AF3158" s="12"/>
      <c r="AG3158" s="12"/>
      <c r="AH3158" s="12"/>
      <c r="AI3158" s="12"/>
      <c r="AJ3158" s="12"/>
      <c r="AK3158" s="12"/>
      <c r="AL3158" s="12"/>
      <c r="AM3158" s="12"/>
      <c r="AN3158" s="12"/>
      <c r="AO3158" s="12"/>
      <c r="AP3158" s="12"/>
      <c r="AQ3158" s="12"/>
      <c r="AR3158" s="12"/>
      <c r="AS3158" s="12"/>
      <c r="AT3158" s="12"/>
      <c r="AU3158" s="12"/>
      <c r="AV3158" s="12"/>
      <c r="AW3158" s="12"/>
      <c r="AX3158" s="12"/>
      <c r="AY3158" s="12"/>
      <c r="AZ3158" s="12"/>
      <c r="BA3158" s="12"/>
      <c r="BB3158" s="12"/>
      <c r="BC3158" s="12"/>
      <c r="BD3158" s="12"/>
      <c r="BE3158" s="12"/>
      <c r="BF3158" s="12"/>
      <c r="BG3158" s="12"/>
      <c r="BH3158" s="12"/>
      <c r="BI3158" s="12"/>
      <c r="BJ3158" s="13"/>
      <c r="BK3158" s="13"/>
      <c r="BL3158" s="13"/>
      <c r="BM3158" s="13"/>
      <c r="BN3158" s="13"/>
    </row>
    <row r="3159" spans="1:66" x14ac:dyDescent="0.25">
      <c r="A3159" s="10"/>
      <c r="B3159" s="10"/>
      <c r="C3159" s="10"/>
      <c r="D3159" s="10"/>
      <c r="E3159" s="10"/>
      <c r="F3159" s="10"/>
      <c r="G3159" s="10"/>
      <c r="H3159" s="10"/>
      <c r="I3159" s="10"/>
      <c r="J3159" s="10"/>
      <c r="K3159" s="11"/>
      <c r="L3159" s="11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2"/>
      <c r="AS3159" s="12"/>
      <c r="AT3159" s="12"/>
      <c r="AU3159" s="12"/>
      <c r="AV3159" s="12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12"/>
      <c r="BG3159" s="12"/>
      <c r="BH3159" s="12"/>
      <c r="BI3159" s="12"/>
      <c r="BJ3159" s="13"/>
      <c r="BK3159" s="13"/>
      <c r="BL3159" s="13"/>
      <c r="BM3159" s="13"/>
      <c r="BN3159" s="13"/>
    </row>
    <row r="3160" spans="1:66" x14ac:dyDescent="0.25">
      <c r="A3160" s="10"/>
      <c r="B3160" s="10"/>
      <c r="C3160" s="10"/>
      <c r="D3160" s="10"/>
      <c r="E3160" s="10"/>
      <c r="F3160" s="10"/>
      <c r="G3160" s="10"/>
      <c r="H3160" s="10"/>
      <c r="I3160" s="10"/>
      <c r="J3160" s="10"/>
      <c r="K3160" s="11"/>
      <c r="L3160" s="11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12"/>
      <c r="AP3160" s="12"/>
      <c r="AQ3160" s="12"/>
      <c r="AR3160" s="12"/>
      <c r="AS3160" s="12"/>
      <c r="AT3160" s="12"/>
      <c r="AU3160" s="12"/>
      <c r="AV3160" s="12"/>
      <c r="AW3160" s="12"/>
      <c r="AX3160" s="12"/>
      <c r="AY3160" s="12"/>
      <c r="AZ3160" s="12"/>
      <c r="BA3160" s="12"/>
      <c r="BB3160" s="12"/>
      <c r="BC3160" s="12"/>
      <c r="BD3160" s="12"/>
      <c r="BE3160" s="12"/>
      <c r="BF3160" s="12"/>
      <c r="BG3160" s="12"/>
      <c r="BH3160" s="12"/>
      <c r="BI3160" s="12"/>
      <c r="BJ3160" s="13"/>
      <c r="BK3160" s="13"/>
      <c r="BL3160" s="13"/>
      <c r="BM3160" s="13"/>
      <c r="BN3160" s="13"/>
    </row>
    <row r="3161" spans="1:66" x14ac:dyDescent="0.25">
      <c r="A3161" s="10"/>
      <c r="B3161" s="10"/>
      <c r="C3161" s="10"/>
      <c r="D3161" s="10"/>
      <c r="E3161" s="10"/>
      <c r="F3161" s="10"/>
      <c r="G3161" s="10"/>
      <c r="H3161" s="10"/>
      <c r="I3161" s="10"/>
      <c r="J3161" s="10"/>
      <c r="K3161" s="11"/>
      <c r="L3161" s="11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2"/>
      <c r="AS3161" s="12"/>
      <c r="AT3161" s="12"/>
      <c r="AU3161" s="12"/>
      <c r="AV3161" s="12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12"/>
      <c r="BG3161" s="12"/>
      <c r="BH3161" s="12"/>
      <c r="BI3161" s="12"/>
      <c r="BJ3161" s="13"/>
      <c r="BK3161" s="13"/>
      <c r="BL3161" s="13"/>
      <c r="BM3161" s="13"/>
      <c r="BN3161" s="13"/>
    </row>
    <row r="3162" spans="1:66" x14ac:dyDescent="0.25">
      <c r="A3162" s="10"/>
      <c r="B3162" s="10"/>
      <c r="C3162" s="10"/>
      <c r="D3162" s="10"/>
      <c r="E3162" s="10"/>
      <c r="F3162" s="10"/>
      <c r="G3162" s="10"/>
      <c r="H3162" s="10"/>
      <c r="I3162" s="10"/>
      <c r="J3162" s="10"/>
      <c r="K3162" s="11"/>
      <c r="L3162" s="11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12"/>
      <c r="AP3162" s="12"/>
      <c r="AQ3162" s="12"/>
      <c r="AR3162" s="12"/>
      <c r="AS3162" s="12"/>
      <c r="AT3162" s="12"/>
      <c r="AU3162" s="12"/>
      <c r="AV3162" s="12"/>
      <c r="AW3162" s="12"/>
      <c r="AX3162" s="12"/>
      <c r="AY3162" s="12"/>
      <c r="AZ3162" s="12"/>
      <c r="BA3162" s="12"/>
      <c r="BB3162" s="12"/>
      <c r="BC3162" s="12"/>
      <c r="BD3162" s="12"/>
      <c r="BE3162" s="12"/>
      <c r="BF3162" s="12"/>
      <c r="BG3162" s="12"/>
      <c r="BH3162" s="12"/>
      <c r="BI3162" s="12"/>
      <c r="BJ3162" s="13"/>
      <c r="BK3162" s="13"/>
      <c r="BL3162" s="13"/>
      <c r="BM3162" s="13"/>
      <c r="BN3162" s="13"/>
    </row>
    <row r="3163" spans="1:66" x14ac:dyDescent="0.25">
      <c r="A3163" s="10"/>
      <c r="B3163" s="10"/>
      <c r="C3163" s="10"/>
      <c r="D3163" s="10"/>
      <c r="E3163" s="10"/>
      <c r="F3163" s="10"/>
      <c r="G3163" s="10"/>
      <c r="H3163" s="10"/>
      <c r="I3163" s="10"/>
      <c r="J3163" s="10"/>
      <c r="K3163" s="11"/>
      <c r="L3163" s="11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2"/>
      <c r="AS3163" s="12"/>
      <c r="AT3163" s="12"/>
      <c r="AU3163" s="12"/>
      <c r="AV3163" s="12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12"/>
      <c r="BG3163" s="12"/>
      <c r="BH3163" s="12"/>
      <c r="BI3163" s="12"/>
      <c r="BJ3163" s="13"/>
      <c r="BK3163" s="13"/>
      <c r="BL3163" s="13"/>
      <c r="BM3163" s="13"/>
      <c r="BN3163" s="13"/>
    </row>
    <row r="3164" spans="1:66" x14ac:dyDescent="0.25">
      <c r="A3164" s="10"/>
      <c r="B3164" s="10"/>
      <c r="C3164" s="10"/>
      <c r="D3164" s="10"/>
      <c r="E3164" s="10"/>
      <c r="F3164" s="10"/>
      <c r="G3164" s="10"/>
      <c r="H3164" s="10"/>
      <c r="I3164" s="10"/>
      <c r="J3164" s="10"/>
      <c r="K3164" s="11"/>
      <c r="L3164" s="11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12"/>
      <c r="AP3164" s="12"/>
      <c r="AQ3164" s="12"/>
      <c r="AR3164" s="12"/>
      <c r="AS3164" s="12"/>
      <c r="AT3164" s="12"/>
      <c r="AU3164" s="12"/>
      <c r="AV3164" s="12"/>
      <c r="AW3164" s="12"/>
      <c r="AX3164" s="12"/>
      <c r="AY3164" s="12"/>
      <c r="AZ3164" s="12"/>
      <c r="BA3164" s="12"/>
      <c r="BB3164" s="12"/>
      <c r="BC3164" s="12"/>
      <c r="BD3164" s="12"/>
      <c r="BE3164" s="12"/>
      <c r="BF3164" s="12"/>
      <c r="BG3164" s="12"/>
      <c r="BH3164" s="12"/>
      <c r="BI3164" s="12"/>
      <c r="BJ3164" s="13"/>
      <c r="BK3164" s="13"/>
      <c r="BL3164" s="13"/>
      <c r="BM3164" s="13"/>
      <c r="BN3164" s="13"/>
    </row>
    <row r="3165" spans="1:66" x14ac:dyDescent="0.25">
      <c r="A3165" s="10"/>
      <c r="B3165" s="10"/>
      <c r="C3165" s="10"/>
      <c r="D3165" s="10"/>
      <c r="E3165" s="10"/>
      <c r="F3165" s="10"/>
      <c r="G3165" s="10"/>
      <c r="H3165" s="10"/>
      <c r="I3165" s="10"/>
      <c r="J3165" s="10"/>
      <c r="K3165" s="11"/>
      <c r="L3165" s="11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2"/>
      <c r="AS3165" s="12"/>
      <c r="AT3165" s="12"/>
      <c r="AU3165" s="12"/>
      <c r="AV3165" s="12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12"/>
      <c r="BG3165" s="12"/>
      <c r="BH3165" s="12"/>
      <c r="BI3165" s="12"/>
      <c r="BJ3165" s="13"/>
      <c r="BK3165" s="13"/>
      <c r="BL3165" s="13"/>
      <c r="BM3165" s="13"/>
      <c r="BN3165" s="13"/>
    </row>
    <row r="3166" spans="1:66" x14ac:dyDescent="0.25">
      <c r="A3166" s="10"/>
      <c r="B3166" s="10"/>
      <c r="C3166" s="10"/>
      <c r="D3166" s="10"/>
      <c r="E3166" s="10"/>
      <c r="F3166" s="10"/>
      <c r="G3166" s="10"/>
      <c r="H3166" s="10"/>
      <c r="I3166" s="10"/>
      <c r="J3166" s="10"/>
      <c r="K3166" s="11"/>
      <c r="L3166" s="11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  <c r="AE3166" s="12"/>
      <c r="AF3166" s="12"/>
      <c r="AG3166" s="12"/>
      <c r="AH3166" s="12"/>
      <c r="AI3166" s="12"/>
      <c r="AJ3166" s="12"/>
      <c r="AK3166" s="12"/>
      <c r="AL3166" s="12"/>
      <c r="AM3166" s="12"/>
      <c r="AN3166" s="12"/>
      <c r="AO3166" s="12"/>
      <c r="AP3166" s="12"/>
      <c r="AQ3166" s="12"/>
      <c r="AR3166" s="12"/>
      <c r="AS3166" s="12"/>
      <c r="AT3166" s="12"/>
      <c r="AU3166" s="12"/>
      <c r="AV3166" s="12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12"/>
      <c r="BG3166" s="12"/>
      <c r="BH3166" s="12"/>
      <c r="BI3166" s="12"/>
      <c r="BJ3166" s="13"/>
      <c r="BK3166" s="13"/>
      <c r="BL3166" s="13"/>
      <c r="BM3166" s="13"/>
      <c r="BN3166" s="13"/>
    </row>
    <row r="3167" spans="1:66" x14ac:dyDescent="0.25">
      <c r="A3167" s="10"/>
      <c r="B3167" s="10"/>
      <c r="C3167" s="10"/>
      <c r="D3167" s="10"/>
      <c r="E3167" s="10"/>
      <c r="F3167" s="10"/>
      <c r="G3167" s="10"/>
      <c r="H3167" s="10"/>
      <c r="I3167" s="10"/>
      <c r="J3167" s="10"/>
      <c r="K3167" s="11"/>
      <c r="L3167" s="11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2"/>
      <c r="AS3167" s="12"/>
      <c r="AT3167" s="12"/>
      <c r="AU3167" s="12"/>
      <c r="AV3167" s="12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12"/>
      <c r="BG3167" s="12"/>
      <c r="BH3167" s="12"/>
      <c r="BI3167" s="12"/>
      <c r="BJ3167" s="13"/>
      <c r="BK3167" s="13"/>
      <c r="BL3167" s="13"/>
      <c r="BM3167" s="13"/>
      <c r="BN3167" s="13"/>
    </row>
    <row r="3168" spans="1:66" x14ac:dyDescent="0.25">
      <c r="A3168" s="10"/>
      <c r="B3168" s="10"/>
      <c r="C3168" s="10"/>
      <c r="D3168" s="10"/>
      <c r="E3168" s="10"/>
      <c r="F3168" s="10"/>
      <c r="G3168" s="10"/>
      <c r="H3168" s="10"/>
      <c r="I3168" s="10"/>
      <c r="J3168" s="10"/>
      <c r="K3168" s="11"/>
      <c r="L3168" s="11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/>
      <c r="AJ3168" s="12"/>
      <c r="AK3168" s="12"/>
      <c r="AL3168" s="12"/>
      <c r="AM3168" s="12"/>
      <c r="AN3168" s="12"/>
      <c r="AO3168" s="12"/>
      <c r="AP3168" s="12"/>
      <c r="AQ3168" s="12"/>
      <c r="AR3168" s="12"/>
      <c r="AS3168" s="12"/>
      <c r="AT3168" s="12"/>
      <c r="AU3168" s="12"/>
      <c r="AV3168" s="12"/>
      <c r="AW3168" s="12"/>
      <c r="AX3168" s="12"/>
      <c r="AY3168" s="12"/>
      <c r="AZ3168" s="12"/>
      <c r="BA3168" s="12"/>
      <c r="BB3168" s="12"/>
      <c r="BC3168" s="12"/>
      <c r="BD3168" s="12"/>
      <c r="BE3168" s="12"/>
      <c r="BF3168" s="12"/>
      <c r="BG3168" s="12"/>
      <c r="BH3168" s="12"/>
      <c r="BI3168" s="12"/>
      <c r="BJ3168" s="13"/>
      <c r="BK3168" s="13"/>
      <c r="BL3168" s="13"/>
      <c r="BM3168" s="13"/>
      <c r="BN3168" s="13"/>
    </row>
    <row r="3169" spans="1:66" x14ac:dyDescent="0.25">
      <c r="A3169" s="10"/>
      <c r="B3169" s="10"/>
      <c r="C3169" s="10"/>
      <c r="D3169" s="10"/>
      <c r="E3169" s="10"/>
      <c r="F3169" s="10"/>
      <c r="G3169" s="10"/>
      <c r="H3169" s="10"/>
      <c r="I3169" s="10"/>
      <c r="J3169" s="10"/>
      <c r="K3169" s="11"/>
      <c r="L3169" s="11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2"/>
      <c r="AS3169" s="12"/>
      <c r="AT3169" s="12"/>
      <c r="AU3169" s="12"/>
      <c r="AV3169" s="12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12"/>
      <c r="BG3169" s="12"/>
      <c r="BH3169" s="12"/>
      <c r="BI3169" s="12"/>
      <c r="BJ3169" s="13"/>
      <c r="BK3169" s="13"/>
      <c r="BL3169" s="13"/>
      <c r="BM3169" s="13"/>
      <c r="BN3169" s="13"/>
    </row>
    <row r="3170" spans="1:66" x14ac:dyDescent="0.25">
      <c r="A3170" s="10"/>
      <c r="B3170" s="10"/>
      <c r="C3170" s="10"/>
      <c r="D3170" s="10"/>
      <c r="E3170" s="10"/>
      <c r="F3170" s="10"/>
      <c r="G3170" s="10"/>
      <c r="H3170" s="10"/>
      <c r="I3170" s="10"/>
      <c r="J3170" s="10"/>
      <c r="K3170" s="11"/>
      <c r="L3170" s="11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  <c r="AE3170" s="12"/>
      <c r="AF3170" s="12"/>
      <c r="AG3170" s="12"/>
      <c r="AH3170" s="12"/>
      <c r="AI3170" s="12"/>
      <c r="AJ3170" s="12"/>
      <c r="AK3170" s="12"/>
      <c r="AL3170" s="12"/>
      <c r="AM3170" s="12"/>
      <c r="AN3170" s="12"/>
      <c r="AO3170" s="12"/>
      <c r="AP3170" s="12"/>
      <c r="AQ3170" s="12"/>
      <c r="AR3170" s="12"/>
      <c r="AS3170" s="12"/>
      <c r="AT3170" s="12"/>
      <c r="AU3170" s="12"/>
      <c r="AV3170" s="12"/>
      <c r="AW3170" s="12"/>
      <c r="AX3170" s="12"/>
      <c r="AY3170" s="12"/>
      <c r="AZ3170" s="12"/>
      <c r="BA3170" s="12"/>
      <c r="BB3170" s="12"/>
      <c r="BC3170" s="12"/>
      <c r="BD3170" s="12"/>
      <c r="BE3170" s="12"/>
      <c r="BF3170" s="12"/>
      <c r="BG3170" s="12"/>
      <c r="BH3170" s="12"/>
      <c r="BI3170" s="12"/>
      <c r="BJ3170" s="13"/>
      <c r="BK3170" s="13"/>
      <c r="BL3170" s="13"/>
      <c r="BM3170" s="13"/>
      <c r="BN3170" s="13"/>
    </row>
    <row r="3171" spans="1:66" x14ac:dyDescent="0.25">
      <c r="A3171" s="10"/>
      <c r="B3171" s="10"/>
      <c r="C3171" s="10"/>
      <c r="D3171" s="10"/>
      <c r="E3171" s="10"/>
      <c r="F3171" s="10"/>
      <c r="G3171" s="10"/>
      <c r="H3171" s="10"/>
      <c r="I3171" s="10"/>
      <c r="J3171" s="10"/>
      <c r="K3171" s="11"/>
      <c r="L3171" s="11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2"/>
      <c r="AS3171" s="12"/>
      <c r="AT3171" s="12"/>
      <c r="AU3171" s="12"/>
      <c r="AV3171" s="12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12"/>
      <c r="BG3171" s="12"/>
      <c r="BH3171" s="12"/>
      <c r="BI3171" s="12"/>
      <c r="BJ3171" s="13"/>
      <c r="BK3171" s="13"/>
      <c r="BL3171" s="13"/>
      <c r="BM3171" s="13"/>
      <c r="BN3171" s="13"/>
    </row>
    <row r="3172" spans="1:66" x14ac:dyDescent="0.25">
      <c r="A3172" s="10"/>
      <c r="B3172" s="10"/>
      <c r="C3172" s="10"/>
      <c r="D3172" s="10"/>
      <c r="E3172" s="10"/>
      <c r="F3172" s="10"/>
      <c r="G3172" s="10"/>
      <c r="H3172" s="10"/>
      <c r="I3172" s="10"/>
      <c r="J3172" s="10"/>
      <c r="K3172" s="11"/>
      <c r="L3172" s="11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/>
      <c r="AH3172" s="12"/>
      <c r="AI3172" s="12"/>
      <c r="AJ3172" s="12"/>
      <c r="AK3172" s="12"/>
      <c r="AL3172" s="12"/>
      <c r="AM3172" s="12"/>
      <c r="AN3172" s="12"/>
      <c r="AO3172" s="12"/>
      <c r="AP3172" s="12"/>
      <c r="AQ3172" s="12"/>
      <c r="AR3172" s="12"/>
      <c r="AS3172" s="12"/>
      <c r="AT3172" s="12"/>
      <c r="AU3172" s="12"/>
      <c r="AV3172" s="12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12"/>
      <c r="BG3172" s="12"/>
      <c r="BH3172" s="12"/>
      <c r="BI3172" s="12"/>
      <c r="BJ3172" s="13"/>
      <c r="BK3172" s="13"/>
      <c r="BL3172" s="13"/>
      <c r="BM3172" s="13"/>
      <c r="BN3172" s="13"/>
    </row>
    <row r="3173" spans="1:66" x14ac:dyDescent="0.25">
      <c r="A3173" s="10"/>
      <c r="B3173" s="10"/>
      <c r="C3173" s="10"/>
      <c r="D3173" s="10"/>
      <c r="E3173" s="10"/>
      <c r="F3173" s="10"/>
      <c r="G3173" s="10"/>
      <c r="H3173" s="10"/>
      <c r="I3173" s="10"/>
      <c r="J3173" s="10"/>
      <c r="K3173" s="11"/>
      <c r="L3173" s="11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2"/>
      <c r="AS3173" s="12"/>
      <c r="AT3173" s="12"/>
      <c r="AU3173" s="12"/>
      <c r="AV3173" s="12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12"/>
      <c r="BG3173" s="12"/>
      <c r="BH3173" s="12"/>
      <c r="BI3173" s="12"/>
      <c r="BJ3173" s="13"/>
      <c r="BK3173" s="13"/>
      <c r="BL3173" s="13"/>
      <c r="BM3173" s="13"/>
      <c r="BN3173" s="13"/>
    </row>
    <row r="3174" spans="1:66" x14ac:dyDescent="0.25">
      <c r="A3174" s="10"/>
      <c r="B3174" s="10"/>
      <c r="C3174" s="10"/>
      <c r="D3174" s="10"/>
      <c r="E3174" s="10"/>
      <c r="F3174" s="10"/>
      <c r="G3174" s="10"/>
      <c r="H3174" s="10"/>
      <c r="I3174" s="10"/>
      <c r="J3174" s="10"/>
      <c r="K3174" s="11"/>
      <c r="L3174" s="11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  <c r="AE3174" s="12"/>
      <c r="AF3174" s="12"/>
      <c r="AG3174" s="12"/>
      <c r="AH3174" s="12"/>
      <c r="AI3174" s="12"/>
      <c r="AJ3174" s="12"/>
      <c r="AK3174" s="12"/>
      <c r="AL3174" s="12"/>
      <c r="AM3174" s="12"/>
      <c r="AN3174" s="12"/>
      <c r="AO3174" s="12"/>
      <c r="AP3174" s="12"/>
      <c r="AQ3174" s="12"/>
      <c r="AR3174" s="12"/>
      <c r="AS3174" s="12"/>
      <c r="AT3174" s="12"/>
      <c r="AU3174" s="12"/>
      <c r="AV3174" s="12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12"/>
      <c r="BG3174" s="12"/>
      <c r="BH3174" s="12"/>
      <c r="BI3174" s="12"/>
      <c r="BJ3174" s="13"/>
      <c r="BK3174" s="13"/>
      <c r="BL3174" s="13"/>
      <c r="BM3174" s="13"/>
      <c r="BN3174" s="13"/>
    </row>
    <row r="3175" spans="1:66" x14ac:dyDescent="0.25">
      <c r="A3175" s="10"/>
      <c r="B3175" s="10"/>
      <c r="C3175" s="10"/>
      <c r="D3175" s="10"/>
      <c r="E3175" s="10"/>
      <c r="F3175" s="10"/>
      <c r="G3175" s="10"/>
      <c r="H3175" s="10"/>
      <c r="I3175" s="10"/>
      <c r="J3175" s="10"/>
      <c r="K3175" s="11"/>
      <c r="L3175" s="11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2"/>
      <c r="AT3175" s="12"/>
      <c r="AU3175" s="12"/>
      <c r="AV3175" s="12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12"/>
      <c r="BG3175" s="12"/>
      <c r="BH3175" s="12"/>
      <c r="BI3175" s="12"/>
      <c r="BJ3175" s="13"/>
      <c r="BK3175" s="13"/>
      <c r="BL3175" s="13"/>
      <c r="BM3175" s="13"/>
      <c r="BN3175" s="13"/>
    </row>
    <row r="3176" spans="1:66" x14ac:dyDescent="0.25">
      <c r="A3176" s="10"/>
      <c r="B3176" s="10"/>
      <c r="C3176" s="10"/>
      <c r="D3176" s="10"/>
      <c r="E3176" s="10"/>
      <c r="F3176" s="10"/>
      <c r="G3176" s="10"/>
      <c r="H3176" s="10"/>
      <c r="I3176" s="10"/>
      <c r="J3176" s="10"/>
      <c r="K3176" s="11"/>
      <c r="L3176" s="11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/>
      <c r="AJ3176" s="12"/>
      <c r="AK3176" s="12"/>
      <c r="AL3176" s="12"/>
      <c r="AM3176" s="12"/>
      <c r="AN3176" s="12"/>
      <c r="AO3176" s="12"/>
      <c r="AP3176" s="12"/>
      <c r="AQ3176" s="12"/>
      <c r="AR3176" s="12"/>
      <c r="AS3176" s="12"/>
      <c r="AT3176" s="12"/>
      <c r="AU3176" s="12"/>
      <c r="AV3176" s="12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12"/>
      <c r="BG3176" s="12"/>
      <c r="BH3176" s="12"/>
      <c r="BI3176" s="12"/>
      <c r="BJ3176" s="13"/>
      <c r="BK3176" s="13"/>
      <c r="BL3176" s="13"/>
      <c r="BM3176" s="13"/>
      <c r="BN3176" s="13"/>
    </row>
    <row r="3177" spans="1:66" x14ac:dyDescent="0.25">
      <c r="A3177" s="10"/>
      <c r="B3177" s="10"/>
      <c r="C3177" s="10"/>
      <c r="D3177" s="10"/>
      <c r="E3177" s="10"/>
      <c r="F3177" s="10"/>
      <c r="G3177" s="10"/>
      <c r="H3177" s="10"/>
      <c r="I3177" s="10"/>
      <c r="J3177" s="10"/>
      <c r="K3177" s="11"/>
      <c r="L3177" s="11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2"/>
      <c r="AS3177" s="12"/>
      <c r="AT3177" s="12"/>
      <c r="AU3177" s="12"/>
      <c r="AV3177" s="12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12"/>
      <c r="BG3177" s="12"/>
      <c r="BH3177" s="12"/>
      <c r="BI3177" s="12"/>
      <c r="BJ3177" s="13"/>
      <c r="BK3177" s="13"/>
      <c r="BL3177" s="13"/>
      <c r="BM3177" s="13"/>
      <c r="BN3177" s="13"/>
    </row>
    <row r="3178" spans="1:66" x14ac:dyDescent="0.25">
      <c r="A3178" s="10"/>
      <c r="B3178" s="10"/>
      <c r="C3178" s="10"/>
      <c r="D3178" s="10"/>
      <c r="E3178" s="10"/>
      <c r="F3178" s="10"/>
      <c r="G3178" s="10"/>
      <c r="H3178" s="10"/>
      <c r="I3178" s="10"/>
      <c r="J3178" s="10"/>
      <c r="K3178" s="11"/>
      <c r="L3178" s="11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12"/>
      <c r="AF3178" s="12"/>
      <c r="AG3178" s="12"/>
      <c r="AH3178" s="12"/>
      <c r="AI3178" s="12"/>
      <c r="AJ3178" s="12"/>
      <c r="AK3178" s="12"/>
      <c r="AL3178" s="12"/>
      <c r="AM3178" s="12"/>
      <c r="AN3178" s="12"/>
      <c r="AO3178" s="12"/>
      <c r="AP3178" s="12"/>
      <c r="AQ3178" s="12"/>
      <c r="AR3178" s="12"/>
      <c r="AS3178" s="12"/>
      <c r="AT3178" s="12"/>
      <c r="AU3178" s="12"/>
      <c r="AV3178" s="12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12"/>
      <c r="BG3178" s="12"/>
      <c r="BH3178" s="12"/>
      <c r="BI3178" s="12"/>
      <c r="BJ3178" s="13"/>
      <c r="BK3178" s="13"/>
      <c r="BL3178" s="13"/>
      <c r="BM3178" s="13"/>
      <c r="BN3178" s="13"/>
    </row>
    <row r="3179" spans="1:66" x14ac:dyDescent="0.25">
      <c r="A3179" s="10"/>
      <c r="B3179" s="10"/>
      <c r="C3179" s="10"/>
      <c r="D3179" s="10"/>
      <c r="E3179" s="10"/>
      <c r="F3179" s="10"/>
      <c r="G3179" s="10"/>
      <c r="H3179" s="10"/>
      <c r="I3179" s="10"/>
      <c r="J3179" s="10"/>
      <c r="K3179" s="11"/>
      <c r="L3179" s="11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2"/>
      <c r="AS3179" s="12"/>
      <c r="AT3179" s="12"/>
      <c r="AU3179" s="12"/>
      <c r="AV3179" s="12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12"/>
      <c r="BG3179" s="12"/>
      <c r="BH3179" s="12"/>
      <c r="BI3179" s="12"/>
      <c r="BJ3179" s="13"/>
      <c r="BK3179" s="13"/>
      <c r="BL3179" s="13"/>
      <c r="BM3179" s="13"/>
      <c r="BN3179" s="13"/>
    </row>
    <row r="3180" spans="1:66" x14ac:dyDescent="0.25">
      <c r="A3180" s="10"/>
      <c r="B3180" s="10"/>
      <c r="C3180" s="10"/>
      <c r="D3180" s="10"/>
      <c r="E3180" s="10"/>
      <c r="F3180" s="10"/>
      <c r="G3180" s="10"/>
      <c r="H3180" s="10"/>
      <c r="I3180" s="10"/>
      <c r="J3180" s="10"/>
      <c r="K3180" s="11"/>
      <c r="L3180" s="11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12"/>
      <c r="AD3180" s="12"/>
      <c r="AE3180" s="12"/>
      <c r="AF3180" s="12"/>
      <c r="AG3180" s="12"/>
      <c r="AH3180" s="12"/>
      <c r="AI3180" s="12"/>
      <c r="AJ3180" s="12"/>
      <c r="AK3180" s="12"/>
      <c r="AL3180" s="12"/>
      <c r="AM3180" s="12"/>
      <c r="AN3180" s="12"/>
      <c r="AO3180" s="12"/>
      <c r="AP3180" s="12"/>
      <c r="AQ3180" s="12"/>
      <c r="AR3180" s="12"/>
      <c r="AS3180" s="12"/>
      <c r="AT3180" s="12"/>
      <c r="AU3180" s="12"/>
      <c r="AV3180" s="12"/>
      <c r="AW3180" s="12"/>
      <c r="AX3180" s="12"/>
      <c r="AY3180" s="12"/>
      <c r="AZ3180" s="12"/>
      <c r="BA3180" s="12"/>
      <c r="BB3180" s="12"/>
      <c r="BC3180" s="12"/>
      <c r="BD3180" s="12"/>
      <c r="BE3180" s="12"/>
      <c r="BF3180" s="12"/>
      <c r="BG3180" s="12"/>
      <c r="BH3180" s="12"/>
      <c r="BI3180" s="12"/>
      <c r="BJ3180" s="13"/>
      <c r="BK3180" s="13"/>
      <c r="BL3180" s="13"/>
      <c r="BM3180" s="13"/>
      <c r="BN3180" s="13"/>
    </row>
    <row r="3181" spans="1:66" x14ac:dyDescent="0.25">
      <c r="A3181" s="10"/>
      <c r="B3181" s="10"/>
      <c r="C3181" s="10"/>
      <c r="D3181" s="10"/>
      <c r="E3181" s="10"/>
      <c r="F3181" s="10"/>
      <c r="G3181" s="10"/>
      <c r="H3181" s="10"/>
      <c r="I3181" s="10"/>
      <c r="J3181" s="10"/>
      <c r="K3181" s="11"/>
      <c r="L3181" s="11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2"/>
      <c r="AS3181" s="12"/>
      <c r="AT3181" s="12"/>
      <c r="AU3181" s="12"/>
      <c r="AV3181" s="12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12"/>
      <c r="BG3181" s="12"/>
      <c r="BH3181" s="12"/>
      <c r="BI3181" s="12"/>
      <c r="BJ3181" s="13"/>
      <c r="BK3181" s="13"/>
      <c r="BL3181" s="13"/>
      <c r="BM3181" s="13"/>
      <c r="BN3181" s="13"/>
    </row>
    <row r="3182" spans="1:66" x14ac:dyDescent="0.25">
      <c r="A3182" s="10"/>
      <c r="B3182" s="10"/>
      <c r="C3182" s="10"/>
      <c r="D3182" s="10"/>
      <c r="E3182" s="10"/>
      <c r="F3182" s="10"/>
      <c r="G3182" s="10"/>
      <c r="H3182" s="10"/>
      <c r="I3182" s="10"/>
      <c r="J3182" s="10"/>
      <c r="K3182" s="11"/>
      <c r="L3182" s="11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/>
      <c r="AH3182" s="12"/>
      <c r="AI3182" s="12"/>
      <c r="AJ3182" s="12"/>
      <c r="AK3182" s="12"/>
      <c r="AL3182" s="12"/>
      <c r="AM3182" s="12"/>
      <c r="AN3182" s="12"/>
      <c r="AO3182" s="12"/>
      <c r="AP3182" s="12"/>
      <c r="AQ3182" s="12"/>
      <c r="AR3182" s="12"/>
      <c r="AS3182" s="12"/>
      <c r="AT3182" s="12"/>
      <c r="AU3182" s="12"/>
      <c r="AV3182" s="12"/>
      <c r="AW3182" s="12"/>
      <c r="AX3182" s="12"/>
      <c r="AY3182" s="12"/>
      <c r="AZ3182" s="12"/>
      <c r="BA3182" s="12"/>
      <c r="BB3182" s="12"/>
      <c r="BC3182" s="12"/>
      <c r="BD3182" s="12"/>
      <c r="BE3182" s="12"/>
      <c r="BF3182" s="12"/>
      <c r="BG3182" s="12"/>
      <c r="BH3182" s="12"/>
      <c r="BI3182" s="12"/>
      <c r="BJ3182" s="13"/>
      <c r="BK3182" s="13"/>
      <c r="BL3182" s="13"/>
      <c r="BM3182" s="13"/>
      <c r="BN3182" s="13"/>
    </row>
    <row r="3183" spans="1:66" x14ac:dyDescent="0.25">
      <c r="A3183" s="10"/>
      <c r="B3183" s="10"/>
      <c r="C3183" s="10"/>
      <c r="D3183" s="10"/>
      <c r="E3183" s="10"/>
      <c r="F3183" s="10"/>
      <c r="G3183" s="10"/>
      <c r="H3183" s="10"/>
      <c r="I3183" s="10"/>
      <c r="J3183" s="10"/>
      <c r="K3183" s="11"/>
      <c r="L3183" s="11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2"/>
      <c r="AS3183" s="12"/>
      <c r="AT3183" s="12"/>
      <c r="AU3183" s="12"/>
      <c r="AV3183" s="12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12"/>
      <c r="BG3183" s="12"/>
      <c r="BH3183" s="12"/>
      <c r="BI3183" s="12"/>
      <c r="BJ3183" s="13"/>
      <c r="BK3183" s="13"/>
      <c r="BL3183" s="13"/>
      <c r="BM3183" s="13"/>
      <c r="BN3183" s="13"/>
    </row>
    <row r="3184" spans="1:66" x14ac:dyDescent="0.25">
      <c r="A3184" s="10"/>
      <c r="B3184" s="10"/>
      <c r="C3184" s="10"/>
      <c r="D3184" s="10"/>
      <c r="E3184" s="10"/>
      <c r="F3184" s="10"/>
      <c r="G3184" s="10"/>
      <c r="H3184" s="10"/>
      <c r="I3184" s="10"/>
      <c r="J3184" s="10"/>
      <c r="K3184" s="11"/>
      <c r="L3184" s="11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12"/>
      <c r="AF3184" s="12"/>
      <c r="AG3184" s="12"/>
      <c r="AH3184" s="12"/>
      <c r="AI3184" s="12"/>
      <c r="AJ3184" s="12"/>
      <c r="AK3184" s="12"/>
      <c r="AL3184" s="12"/>
      <c r="AM3184" s="12"/>
      <c r="AN3184" s="12"/>
      <c r="AO3184" s="12"/>
      <c r="AP3184" s="12"/>
      <c r="AQ3184" s="12"/>
      <c r="AR3184" s="12"/>
      <c r="AS3184" s="12"/>
      <c r="AT3184" s="12"/>
      <c r="AU3184" s="12"/>
      <c r="AV3184" s="12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12"/>
      <c r="BG3184" s="12"/>
      <c r="BH3184" s="12"/>
      <c r="BI3184" s="12"/>
      <c r="BJ3184" s="13"/>
      <c r="BK3184" s="13"/>
      <c r="BL3184" s="13"/>
      <c r="BM3184" s="13"/>
      <c r="BN3184" s="13"/>
    </row>
    <row r="3185" spans="1:66" x14ac:dyDescent="0.25">
      <c r="A3185" s="10"/>
      <c r="B3185" s="10"/>
      <c r="C3185" s="10"/>
      <c r="D3185" s="10"/>
      <c r="E3185" s="10"/>
      <c r="F3185" s="10"/>
      <c r="G3185" s="10"/>
      <c r="H3185" s="10"/>
      <c r="I3185" s="10"/>
      <c r="J3185" s="10"/>
      <c r="K3185" s="11"/>
      <c r="L3185" s="11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2"/>
      <c r="AS3185" s="12"/>
      <c r="AT3185" s="12"/>
      <c r="AU3185" s="12"/>
      <c r="AV3185" s="12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12"/>
      <c r="BG3185" s="12"/>
      <c r="BH3185" s="12"/>
      <c r="BI3185" s="12"/>
      <c r="BJ3185" s="13"/>
      <c r="BK3185" s="13"/>
      <c r="BL3185" s="13"/>
      <c r="BM3185" s="13"/>
      <c r="BN3185" s="13"/>
    </row>
    <row r="3186" spans="1:66" x14ac:dyDescent="0.25">
      <c r="A3186" s="10"/>
      <c r="B3186" s="10"/>
      <c r="C3186" s="10"/>
      <c r="D3186" s="10"/>
      <c r="E3186" s="10"/>
      <c r="F3186" s="10"/>
      <c r="G3186" s="10"/>
      <c r="H3186" s="10"/>
      <c r="I3186" s="10"/>
      <c r="J3186" s="10"/>
      <c r="K3186" s="11"/>
      <c r="L3186" s="11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  <c r="AQ3186" s="12"/>
      <c r="AR3186" s="12"/>
      <c r="AS3186" s="12"/>
      <c r="AT3186" s="12"/>
      <c r="AU3186" s="12"/>
      <c r="AV3186" s="12"/>
      <c r="AW3186" s="12"/>
      <c r="AX3186" s="12"/>
      <c r="AY3186" s="12"/>
      <c r="AZ3186" s="12"/>
      <c r="BA3186" s="12"/>
      <c r="BB3186" s="12"/>
      <c r="BC3186" s="12"/>
      <c r="BD3186" s="12"/>
      <c r="BE3186" s="12"/>
      <c r="BF3186" s="12"/>
      <c r="BG3186" s="12"/>
      <c r="BH3186" s="12"/>
      <c r="BI3186" s="12"/>
      <c r="BJ3186" s="13"/>
      <c r="BK3186" s="13"/>
      <c r="BL3186" s="13"/>
      <c r="BM3186" s="13"/>
      <c r="BN3186" s="13"/>
    </row>
    <row r="3187" spans="1:66" x14ac:dyDescent="0.25">
      <c r="A3187" s="10"/>
      <c r="B3187" s="10"/>
      <c r="C3187" s="10"/>
      <c r="D3187" s="10"/>
      <c r="E3187" s="10"/>
      <c r="F3187" s="10"/>
      <c r="G3187" s="10"/>
      <c r="H3187" s="10"/>
      <c r="I3187" s="10"/>
      <c r="J3187" s="10"/>
      <c r="K3187" s="11"/>
      <c r="L3187" s="11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2"/>
      <c r="AS3187" s="12"/>
      <c r="AT3187" s="12"/>
      <c r="AU3187" s="12"/>
      <c r="AV3187" s="12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12"/>
      <c r="BG3187" s="12"/>
      <c r="BH3187" s="12"/>
      <c r="BI3187" s="12"/>
      <c r="BJ3187" s="13"/>
      <c r="BK3187" s="13"/>
      <c r="BL3187" s="13"/>
      <c r="BM3187" s="13"/>
      <c r="BN3187" s="13"/>
    </row>
    <row r="3188" spans="1:66" x14ac:dyDescent="0.25">
      <c r="A3188" s="10"/>
      <c r="B3188" s="10"/>
      <c r="C3188" s="10"/>
      <c r="D3188" s="10"/>
      <c r="E3188" s="10"/>
      <c r="F3188" s="10"/>
      <c r="G3188" s="10"/>
      <c r="H3188" s="10"/>
      <c r="I3188" s="10"/>
      <c r="J3188" s="10"/>
      <c r="K3188" s="11"/>
      <c r="L3188" s="11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/>
      <c r="AJ3188" s="12"/>
      <c r="AK3188" s="12"/>
      <c r="AL3188" s="12"/>
      <c r="AM3188" s="12"/>
      <c r="AN3188" s="12"/>
      <c r="AO3188" s="12"/>
      <c r="AP3188" s="12"/>
      <c r="AQ3188" s="12"/>
      <c r="AR3188" s="12"/>
      <c r="AS3188" s="12"/>
      <c r="AT3188" s="12"/>
      <c r="AU3188" s="12"/>
      <c r="AV3188" s="12"/>
      <c r="AW3188" s="12"/>
      <c r="AX3188" s="12"/>
      <c r="AY3188" s="12"/>
      <c r="AZ3188" s="12"/>
      <c r="BA3188" s="12"/>
      <c r="BB3188" s="12"/>
      <c r="BC3188" s="12"/>
      <c r="BD3188" s="12"/>
      <c r="BE3188" s="12"/>
      <c r="BF3188" s="12"/>
      <c r="BG3188" s="12"/>
      <c r="BH3188" s="12"/>
      <c r="BI3188" s="12"/>
      <c r="BJ3188" s="13"/>
      <c r="BK3188" s="13"/>
      <c r="BL3188" s="13"/>
      <c r="BM3188" s="13"/>
      <c r="BN3188" s="13"/>
    </row>
    <row r="3189" spans="1:66" x14ac:dyDescent="0.25">
      <c r="A3189" s="10"/>
      <c r="B3189" s="10"/>
      <c r="C3189" s="10"/>
      <c r="D3189" s="10"/>
      <c r="E3189" s="10"/>
      <c r="F3189" s="10"/>
      <c r="G3189" s="10"/>
      <c r="H3189" s="10"/>
      <c r="I3189" s="10"/>
      <c r="J3189" s="10"/>
      <c r="K3189" s="11"/>
      <c r="L3189" s="11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2"/>
      <c r="AS3189" s="12"/>
      <c r="AT3189" s="12"/>
      <c r="AU3189" s="12"/>
      <c r="AV3189" s="12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12"/>
      <c r="BG3189" s="12"/>
      <c r="BH3189" s="12"/>
      <c r="BI3189" s="12"/>
      <c r="BJ3189" s="13"/>
      <c r="BK3189" s="13"/>
      <c r="BL3189" s="13"/>
      <c r="BM3189" s="13"/>
      <c r="BN3189" s="13"/>
    </row>
    <row r="3190" spans="1:66" x14ac:dyDescent="0.25">
      <c r="A3190" s="10"/>
      <c r="B3190" s="10"/>
      <c r="C3190" s="10"/>
      <c r="D3190" s="10"/>
      <c r="E3190" s="10"/>
      <c r="F3190" s="10"/>
      <c r="G3190" s="10"/>
      <c r="H3190" s="10"/>
      <c r="I3190" s="10"/>
      <c r="J3190" s="10"/>
      <c r="K3190" s="11"/>
      <c r="L3190" s="11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12"/>
      <c r="AP3190" s="12"/>
      <c r="AQ3190" s="12"/>
      <c r="AR3190" s="12"/>
      <c r="AS3190" s="12"/>
      <c r="AT3190" s="12"/>
      <c r="AU3190" s="12"/>
      <c r="AV3190" s="12"/>
      <c r="AW3190" s="12"/>
      <c r="AX3190" s="12"/>
      <c r="AY3190" s="12"/>
      <c r="AZ3190" s="12"/>
      <c r="BA3190" s="12"/>
      <c r="BB3190" s="12"/>
      <c r="BC3190" s="12"/>
      <c r="BD3190" s="12"/>
      <c r="BE3190" s="12"/>
      <c r="BF3190" s="12"/>
      <c r="BG3190" s="12"/>
      <c r="BH3190" s="12"/>
      <c r="BI3190" s="12"/>
      <c r="BJ3190" s="13"/>
      <c r="BK3190" s="13"/>
      <c r="BL3190" s="13"/>
      <c r="BM3190" s="13"/>
      <c r="BN3190" s="13"/>
    </row>
    <row r="3191" spans="1:66" x14ac:dyDescent="0.25">
      <c r="A3191" s="10"/>
      <c r="B3191" s="10"/>
      <c r="C3191" s="10"/>
      <c r="D3191" s="10"/>
      <c r="E3191" s="10"/>
      <c r="F3191" s="10"/>
      <c r="G3191" s="10"/>
      <c r="H3191" s="10"/>
      <c r="I3191" s="10"/>
      <c r="J3191" s="10"/>
      <c r="K3191" s="11"/>
      <c r="L3191" s="11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2"/>
      <c r="AS3191" s="12"/>
      <c r="AT3191" s="12"/>
      <c r="AU3191" s="12"/>
      <c r="AV3191" s="12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12"/>
      <c r="BG3191" s="12"/>
      <c r="BH3191" s="12"/>
      <c r="BI3191" s="12"/>
      <c r="BJ3191" s="13"/>
      <c r="BK3191" s="13"/>
      <c r="BL3191" s="13"/>
      <c r="BM3191" s="13"/>
      <c r="BN3191" s="13"/>
    </row>
    <row r="3192" spans="1:66" x14ac:dyDescent="0.25">
      <c r="A3192" s="10"/>
      <c r="B3192" s="10"/>
      <c r="C3192" s="10"/>
      <c r="D3192" s="10"/>
      <c r="E3192" s="10"/>
      <c r="F3192" s="10"/>
      <c r="G3192" s="10"/>
      <c r="H3192" s="10"/>
      <c r="I3192" s="10"/>
      <c r="J3192" s="10"/>
      <c r="K3192" s="11"/>
      <c r="L3192" s="11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  <c r="AE3192" s="12"/>
      <c r="AF3192" s="12"/>
      <c r="AG3192" s="12"/>
      <c r="AH3192" s="12"/>
      <c r="AI3192" s="12"/>
      <c r="AJ3192" s="12"/>
      <c r="AK3192" s="12"/>
      <c r="AL3192" s="12"/>
      <c r="AM3192" s="12"/>
      <c r="AN3192" s="12"/>
      <c r="AO3192" s="12"/>
      <c r="AP3192" s="12"/>
      <c r="AQ3192" s="12"/>
      <c r="AR3192" s="12"/>
      <c r="AS3192" s="12"/>
      <c r="AT3192" s="12"/>
      <c r="AU3192" s="12"/>
      <c r="AV3192" s="12"/>
      <c r="AW3192" s="12"/>
      <c r="AX3192" s="12"/>
      <c r="AY3192" s="12"/>
      <c r="AZ3192" s="12"/>
      <c r="BA3192" s="12"/>
      <c r="BB3192" s="12"/>
      <c r="BC3192" s="12"/>
      <c r="BD3192" s="12"/>
      <c r="BE3192" s="12"/>
      <c r="BF3192" s="12"/>
      <c r="BG3192" s="12"/>
      <c r="BH3192" s="12"/>
      <c r="BI3192" s="12"/>
      <c r="BJ3192" s="13"/>
      <c r="BK3192" s="13"/>
      <c r="BL3192" s="13"/>
      <c r="BM3192" s="13"/>
      <c r="BN3192" s="13"/>
    </row>
    <row r="3193" spans="1:66" x14ac:dyDescent="0.25">
      <c r="A3193" s="10"/>
      <c r="B3193" s="10"/>
      <c r="C3193" s="10"/>
      <c r="D3193" s="10"/>
      <c r="E3193" s="10"/>
      <c r="F3193" s="10"/>
      <c r="G3193" s="10"/>
      <c r="H3193" s="10"/>
      <c r="I3193" s="10"/>
      <c r="J3193" s="10"/>
      <c r="K3193" s="11"/>
      <c r="L3193" s="11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2"/>
      <c r="AS3193" s="12"/>
      <c r="AT3193" s="12"/>
      <c r="AU3193" s="12"/>
      <c r="AV3193" s="12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12"/>
      <c r="BG3193" s="12"/>
      <c r="BH3193" s="12"/>
      <c r="BI3193" s="12"/>
      <c r="BJ3193" s="13"/>
      <c r="BK3193" s="13"/>
      <c r="BL3193" s="13"/>
      <c r="BM3193" s="13"/>
      <c r="BN3193" s="13"/>
    </row>
    <row r="3194" spans="1:66" x14ac:dyDescent="0.25">
      <c r="A3194" s="10"/>
      <c r="B3194" s="10"/>
      <c r="C3194" s="10"/>
      <c r="D3194" s="10"/>
      <c r="E3194" s="10"/>
      <c r="F3194" s="10"/>
      <c r="G3194" s="10"/>
      <c r="H3194" s="10"/>
      <c r="I3194" s="10"/>
      <c r="J3194" s="10"/>
      <c r="K3194" s="11"/>
      <c r="L3194" s="11"/>
      <c r="M3194" s="12"/>
      <c r="N3194" s="12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12"/>
      <c r="AD3194" s="12"/>
      <c r="AE3194" s="12"/>
      <c r="AF3194" s="12"/>
      <c r="AG3194" s="12"/>
      <c r="AH3194" s="12"/>
      <c r="AI3194" s="12"/>
      <c r="AJ3194" s="12"/>
      <c r="AK3194" s="12"/>
      <c r="AL3194" s="12"/>
      <c r="AM3194" s="12"/>
      <c r="AN3194" s="12"/>
      <c r="AO3194" s="12"/>
      <c r="AP3194" s="12"/>
      <c r="AQ3194" s="12"/>
      <c r="AR3194" s="12"/>
      <c r="AS3194" s="12"/>
      <c r="AT3194" s="12"/>
      <c r="AU3194" s="12"/>
      <c r="AV3194" s="12"/>
      <c r="AW3194" s="12"/>
      <c r="AX3194" s="12"/>
      <c r="AY3194" s="12"/>
      <c r="AZ3194" s="12"/>
      <c r="BA3194" s="12"/>
      <c r="BB3194" s="12"/>
      <c r="BC3194" s="12"/>
      <c r="BD3194" s="12"/>
      <c r="BE3194" s="12"/>
      <c r="BF3194" s="12"/>
      <c r="BG3194" s="12"/>
      <c r="BH3194" s="12"/>
      <c r="BI3194" s="12"/>
      <c r="BJ3194" s="13"/>
      <c r="BK3194" s="13"/>
      <c r="BL3194" s="13"/>
      <c r="BM3194" s="13"/>
      <c r="BN3194" s="13"/>
    </row>
    <row r="3195" spans="1:66" s="14" customFormat="1" x14ac:dyDescent="0.25">
      <c r="A3195" s="10"/>
      <c r="B3195" s="10"/>
      <c r="C3195" s="10"/>
      <c r="D3195" s="10"/>
      <c r="E3195" s="10"/>
      <c r="F3195" s="10"/>
      <c r="G3195" s="10"/>
      <c r="H3195" s="10"/>
      <c r="I3195" s="10"/>
      <c r="J3195" s="10"/>
      <c r="K3195" s="11"/>
      <c r="L3195" s="11"/>
      <c r="M3195" s="12"/>
      <c r="N3195" s="12"/>
      <c r="O3195" s="12"/>
      <c r="P3195" s="12"/>
      <c r="Q3195" s="12"/>
      <c r="R3195" s="12"/>
      <c r="S3195" s="12"/>
      <c r="T3195" s="12"/>
      <c r="U3195" s="12"/>
      <c r="V3195" s="12"/>
      <c r="W3195" s="12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2"/>
      <c r="AS3195" s="12"/>
      <c r="AT3195" s="12"/>
      <c r="AU3195" s="12"/>
      <c r="AV3195" s="12"/>
      <c r="AW3195" s="12"/>
      <c r="AX3195" s="12"/>
      <c r="AY3195" s="12"/>
      <c r="AZ3195" s="12"/>
      <c r="BA3195" s="12"/>
      <c r="BB3195" s="12"/>
      <c r="BC3195" s="12"/>
      <c r="BD3195" s="12"/>
      <c r="BE3195" s="12"/>
      <c r="BF3195" s="12"/>
      <c r="BG3195" s="12"/>
      <c r="BH3195" s="12"/>
      <c r="BI3195" s="12"/>
      <c r="BJ3195" s="13"/>
      <c r="BK3195" s="13"/>
      <c r="BL3195" s="13"/>
      <c r="BM3195" s="13"/>
      <c r="BN3195" s="13"/>
    </row>
    <row r="3196" spans="1:66" x14ac:dyDescent="0.25">
      <c r="A3196" s="10"/>
      <c r="B3196" s="10"/>
      <c r="C3196" s="10"/>
      <c r="D3196" s="10"/>
      <c r="E3196" s="10"/>
      <c r="F3196" s="10"/>
      <c r="G3196" s="10"/>
      <c r="H3196" s="10"/>
      <c r="I3196" s="10"/>
      <c r="J3196" s="10"/>
      <c r="K3196" s="11"/>
      <c r="L3196" s="11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12"/>
      <c r="AE3196" s="12"/>
      <c r="AF3196" s="12"/>
      <c r="AG3196" s="12"/>
      <c r="AH3196" s="12"/>
      <c r="AI3196" s="12"/>
      <c r="AJ3196" s="12"/>
      <c r="AK3196" s="12"/>
      <c r="AL3196" s="12"/>
      <c r="AM3196" s="12"/>
      <c r="AN3196" s="12"/>
      <c r="AO3196" s="12"/>
      <c r="AP3196" s="12"/>
      <c r="AQ3196" s="12"/>
      <c r="AR3196" s="12"/>
      <c r="AS3196" s="12"/>
      <c r="AT3196" s="12"/>
      <c r="AU3196" s="12"/>
      <c r="AV3196" s="12"/>
      <c r="AW3196" s="12"/>
      <c r="AX3196" s="12"/>
      <c r="AY3196" s="12"/>
      <c r="AZ3196" s="12"/>
      <c r="BA3196" s="12"/>
      <c r="BB3196" s="12"/>
      <c r="BC3196" s="12"/>
      <c r="BD3196" s="12"/>
      <c r="BE3196" s="12"/>
      <c r="BF3196" s="12"/>
      <c r="BG3196" s="12"/>
      <c r="BH3196" s="12"/>
      <c r="BI3196" s="12"/>
      <c r="BJ3196" s="13"/>
      <c r="BK3196" s="13"/>
      <c r="BL3196" s="13"/>
      <c r="BM3196" s="13"/>
      <c r="BN3196" s="13"/>
    </row>
    <row r="3197" spans="1:66" x14ac:dyDescent="0.25">
      <c r="A3197" s="10"/>
      <c r="B3197" s="10"/>
      <c r="C3197" s="10"/>
      <c r="D3197" s="10"/>
      <c r="E3197" s="10"/>
      <c r="F3197" s="10"/>
      <c r="G3197" s="10"/>
      <c r="H3197" s="10"/>
      <c r="I3197" s="10"/>
      <c r="J3197" s="10"/>
      <c r="K3197" s="11"/>
      <c r="L3197" s="11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2"/>
      <c r="AS3197" s="12"/>
      <c r="AT3197" s="12"/>
      <c r="AU3197" s="12"/>
      <c r="AV3197" s="12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12"/>
      <c r="BG3197" s="12"/>
      <c r="BH3197" s="12"/>
      <c r="BI3197" s="12"/>
      <c r="BJ3197" s="13"/>
      <c r="BK3197" s="13"/>
      <c r="BL3197" s="13"/>
      <c r="BM3197" s="13"/>
      <c r="BN3197" s="13"/>
    </row>
    <row r="3198" spans="1:66" x14ac:dyDescent="0.25">
      <c r="A3198" s="10"/>
      <c r="B3198" s="10"/>
      <c r="C3198" s="10"/>
      <c r="D3198" s="10"/>
      <c r="E3198" s="10"/>
      <c r="F3198" s="10"/>
      <c r="G3198" s="10"/>
      <c r="H3198" s="10"/>
      <c r="I3198" s="10"/>
      <c r="J3198" s="10"/>
      <c r="K3198" s="11"/>
      <c r="L3198" s="11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12"/>
      <c r="AD3198" s="12"/>
      <c r="AE3198" s="12"/>
      <c r="AF3198" s="12"/>
      <c r="AG3198" s="12"/>
      <c r="AH3198" s="12"/>
      <c r="AI3198" s="12"/>
      <c r="AJ3198" s="12"/>
      <c r="AK3198" s="12"/>
      <c r="AL3198" s="12"/>
      <c r="AM3198" s="12"/>
      <c r="AN3198" s="12"/>
      <c r="AO3198" s="12"/>
      <c r="AP3198" s="12"/>
      <c r="AQ3198" s="12"/>
      <c r="AR3198" s="12"/>
      <c r="AS3198" s="12"/>
      <c r="AT3198" s="12"/>
      <c r="AU3198" s="12"/>
      <c r="AV3198" s="12"/>
      <c r="AW3198" s="12"/>
      <c r="AX3198" s="12"/>
      <c r="AY3198" s="12"/>
      <c r="AZ3198" s="12"/>
      <c r="BA3198" s="12"/>
      <c r="BB3198" s="12"/>
      <c r="BC3198" s="12"/>
      <c r="BD3198" s="12"/>
      <c r="BE3198" s="12"/>
      <c r="BF3198" s="12"/>
      <c r="BG3198" s="12"/>
      <c r="BH3198" s="12"/>
      <c r="BI3198" s="12"/>
      <c r="BJ3198" s="13"/>
      <c r="BK3198" s="13"/>
      <c r="BL3198" s="13"/>
      <c r="BM3198" s="13"/>
      <c r="BN3198" s="13"/>
    </row>
    <row r="3199" spans="1:66" x14ac:dyDescent="0.25">
      <c r="A3199" s="10"/>
      <c r="B3199" s="10"/>
      <c r="C3199" s="10"/>
      <c r="D3199" s="10"/>
      <c r="E3199" s="10"/>
      <c r="F3199" s="10"/>
      <c r="G3199" s="10"/>
      <c r="H3199" s="10"/>
      <c r="I3199" s="10"/>
      <c r="J3199" s="10"/>
      <c r="K3199" s="11"/>
      <c r="L3199" s="11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2"/>
      <c r="AS3199" s="12"/>
      <c r="AT3199" s="12"/>
      <c r="AU3199" s="12"/>
      <c r="AV3199" s="12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12"/>
      <c r="BG3199" s="12"/>
      <c r="BH3199" s="12"/>
      <c r="BI3199" s="12"/>
      <c r="BJ3199" s="13"/>
      <c r="BK3199" s="13"/>
      <c r="BL3199" s="13"/>
      <c r="BM3199" s="13"/>
      <c r="BN3199" s="13"/>
    </row>
    <row r="3200" spans="1:66" x14ac:dyDescent="0.25">
      <c r="A3200" s="10"/>
      <c r="B3200" s="10"/>
      <c r="C3200" s="10"/>
      <c r="D3200" s="10"/>
      <c r="E3200" s="10"/>
      <c r="F3200" s="10"/>
      <c r="G3200" s="10"/>
      <c r="H3200" s="10"/>
      <c r="I3200" s="10"/>
      <c r="J3200" s="10"/>
      <c r="K3200" s="11"/>
      <c r="L3200" s="11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  <c r="AA3200" s="12"/>
      <c r="AB3200" s="12"/>
      <c r="AC3200" s="12"/>
      <c r="AD3200" s="12"/>
      <c r="AE3200" s="12"/>
      <c r="AF3200" s="12"/>
      <c r="AG3200" s="12"/>
      <c r="AH3200" s="12"/>
      <c r="AI3200" s="12"/>
      <c r="AJ3200" s="12"/>
      <c r="AK3200" s="12"/>
      <c r="AL3200" s="12"/>
      <c r="AM3200" s="12"/>
      <c r="AN3200" s="12"/>
      <c r="AO3200" s="12"/>
      <c r="AP3200" s="12"/>
      <c r="AQ3200" s="12"/>
      <c r="AR3200" s="12"/>
      <c r="AS3200" s="12"/>
      <c r="AT3200" s="12"/>
      <c r="AU3200" s="12"/>
      <c r="AV3200" s="12"/>
      <c r="AW3200" s="12"/>
      <c r="AX3200" s="12"/>
      <c r="AY3200" s="12"/>
      <c r="AZ3200" s="12"/>
      <c r="BA3200" s="12"/>
      <c r="BB3200" s="12"/>
      <c r="BC3200" s="12"/>
      <c r="BD3200" s="12"/>
      <c r="BE3200" s="12"/>
      <c r="BF3200" s="12"/>
      <c r="BG3200" s="12"/>
      <c r="BH3200" s="12"/>
      <c r="BI3200" s="12"/>
      <c r="BJ3200" s="13"/>
      <c r="BK3200" s="13"/>
      <c r="BL3200" s="13"/>
      <c r="BM3200" s="13"/>
      <c r="BN3200" s="13"/>
    </row>
    <row r="3201" spans="1:66" x14ac:dyDescent="0.25">
      <c r="A3201" s="10"/>
      <c r="B3201" s="10"/>
      <c r="C3201" s="10"/>
      <c r="D3201" s="10"/>
      <c r="E3201" s="10"/>
      <c r="F3201" s="10"/>
      <c r="G3201" s="10"/>
      <c r="H3201" s="10"/>
      <c r="I3201" s="10"/>
      <c r="J3201" s="10"/>
      <c r="K3201" s="11"/>
      <c r="L3201" s="11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2"/>
      <c r="AS3201" s="12"/>
      <c r="AT3201" s="12"/>
      <c r="AU3201" s="12"/>
      <c r="AV3201" s="12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12"/>
      <c r="BG3201" s="12"/>
      <c r="BH3201" s="12"/>
      <c r="BI3201" s="12"/>
      <c r="BJ3201" s="13"/>
      <c r="BK3201" s="13"/>
      <c r="BL3201" s="13"/>
      <c r="BM3201" s="13"/>
      <c r="BN3201" s="13"/>
    </row>
    <row r="3202" spans="1:66" x14ac:dyDescent="0.25">
      <c r="A3202" s="10"/>
      <c r="B3202" s="10"/>
      <c r="C3202" s="10"/>
      <c r="D3202" s="10"/>
      <c r="E3202" s="10"/>
      <c r="F3202" s="10"/>
      <c r="G3202" s="10"/>
      <c r="H3202" s="10"/>
      <c r="I3202" s="10"/>
      <c r="J3202" s="10"/>
      <c r="K3202" s="11"/>
      <c r="L3202" s="11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12"/>
      <c r="AF3202" s="12"/>
      <c r="AG3202" s="12"/>
      <c r="AH3202" s="12"/>
      <c r="AI3202" s="12"/>
      <c r="AJ3202" s="12"/>
      <c r="AK3202" s="12"/>
      <c r="AL3202" s="12"/>
      <c r="AM3202" s="12"/>
      <c r="AN3202" s="12"/>
      <c r="AO3202" s="12"/>
      <c r="AP3202" s="12"/>
      <c r="AQ3202" s="12"/>
      <c r="AR3202" s="12"/>
      <c r="AS3202" s="12"/>
      <c r="AT3202" s="12"/>
      <c r="AU3202" s="12"/>
      <c r="AV3202" s="12"/>
      <c r="AW3202" s="12"/>
      <c r="AX3202" s="12"/>
      <c r="AY3202" s="12"/>
      <c r="AZ3202" s="12"/>
      <c r="BA3202" s="12"/>
      <c r="BB3202" s="12"/>
      <c r="BC3202" s="12"/>
      <c r="BD3202" s="12"/>
      <c r="BE3202" s="12"/>
      <c r="BF3202" s="12"/>
      <c r="BG3202" s="12"/>
      <c r="BH3202" s="12"/>
      <c r="BI3202" s="12"/>
      <c r="BJ3202" s="13"/>
      <c r="BK3202" s="13"/>
      <c r="BL3202" s="13"/>
      <c r="BM3202" s="13"/>
      <c r="BN3202" s="13"/>
    </row>
    <row r="3203" spans="1:66" x14ac:dyDescent="0.25">
      <c r="A3203" s="10"/>
      <c r="B3203" s="10"/>
      <c r="C3203" s="10"/>
      <c r="D3203" s="10"/>
      <c r="E3203" s="10"/>
      <c r="F3203" s="10"/>
      <c r="G3203" s="10"/>
      <c r="H3203" s="10"/>
      <c r="I3203" s="10"/>
      <c r="J3203" s="10"/>
      <c r="K3203" s="11"/>
      <c r="L3203" s="11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2"/>
      <c r="AS3203" s="12"/>
      <c r="AT3203" s="12"/>
      <c r="AU3203" s="12"/>
      <c r="AV3203" s="12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12"/>
      <c r="BG3203" s="12"/>
      <c r="BH3203" s="12"/>
      <c r="BI3203" s="12"/>
      <c r="BJ3203" s="13"/>
      <c r="BK3203" s="13"/>
      <c r="BL3203" s="13"/>
      <c r="BM3203" s="13"/>
      <c r="BN3203" s="13"/>
    </row>
    <row r="3204" spans="1:66" x14ac:dyDescent="0.25">
      <c r="A3204" s="10"/>
      <c r="B3204" s="10"/>
      <c r="C3204" s="10"/>
      <c r="D3204" s="10"/>
      <c r="E3204" s="10"/>
      <c r="F3204" s="10"/>
      <c r="G3204" s="10"/>
      <c r="H3204" s="10"/>
      <c r="I3204" s="10"/>
      <c r="J3204" s="10"/>
      <c r="K3204" s="11"/>
      <c r="L3204" s="11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12"/>
      <c r="AD3204" s="12"/>
      <c r="AE3204" s="12"/>
      <c r="AF3204" s="12"/>
      <c r="AG3204" s="12"/>
      <c r="AH3204" s="12"/>
      <c r="AI3204" s="12"/>
      <c r="AJ3204" s="12"/>
      <c r="AK3204" s="12"/>
      <c r="AL3204" s="12"/>
      <c r="AM3204" s="12"/>
      <c r="AN3204" s="12"/>
      <c r="AO3204" s="12"/>
      <c r="AP3204" s="12"/>
      <c r="AQ3204" s="12"/>
      <c r="AR3204" s="12"/>
      <c r="AS3204" s="12"/>
      <c r="AT3204" s="12"/>
      <c r="AU3204" s="12"/>
      <c r="AV3204" s="12"/>
      <c r="AW3204" s="12"/>
      <c r="AX3204" s="12"/>
      <c r="AY3204" s="12"/>
      <c r="AZ3204" s="12"/>
      <c r="BA3204" s="12"/>
      <c r="BB3204" s="12"/>
      <c r="BC3204" s="12"/>
      <c r="BD3204" s="12"/>
      <c r="BE3204" s="12"/>
      <c r="BF3204" s="12"/>
      <c r="BG3204" s="12"/>
      <c r="BH3204" s="12"/>
      <c r="BI3204" s="12"/>
      <c r="BJ3204" s="13"/>
      <c r="BK3204" s="13"/>
      <c r="BL3204" s="13"/>
      <c r="BM3204" s="13"/>
      <c r="BN3204" s="13"/>
    </row>
    <row r="3205" spans="1:66" x14ac:dyDescent="0.25">
      <c r="A3205" s="10"/>
      <c r="B3205" s="10"/>
      <c r="C3205" s="10"/>
      <c r="D3205" s="10"/>
      <c r="E3205" s="10"/>
      <c r="F3205" s="10"/>
      <c r="G3205" s="10"/>
      <c r="H3205" s="10"/>
      <c r="I3205" s="10"/>
      <c r="J3205" s="10"/>
      <c r="K3205" s="11"/>
      <c r="L3205" s="11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2"/>
      <c r="AS3205" s="12"/>
      <c r="AT3205" s="12"/>
      <c r="AU3205" s="12"/>
      <c r="AV3205" s="12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12"/>
      <c r="BG3205" s="12"/>
      <c r="BH3205" s="12"/>
      <c r="BI3205" s="12"/>
      <c r="BJ3205" s="13"/>
      <c r="BK3205" s="13"/>
      <c r="BL3205" s="13"/>
      <c r="BM3205" s="13"/>
      <c r="BN3205" s="13"/>
    </row>
    <row r="3206" spans="1:66" x14ac:dyDescent="0.25">
      <c r="A3206" s="10"/>
      <c r="B3206" s="10"/>
      <c r="C3206" s="10"/>
      <c r="D3206" s="10"/>
      <c r="E3206" s="10"/>
      <c r="F3206" s="10"/>
      <c r="G3206" s="10"/>
      <c r="H3206" s="10"/>
      <c r="I3206" s="10"/>
      <c r="J3206" s="10"/>
      <c r="K3206" s="11"/>
      <c r="L3206" s="11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  <c r="AE3206" s="12"/>
      <c r="AF3206" s="12"/>
      <c r="AG3206" s="12"/>
      <c r="AH3206" s="12"/>
      <c r="AI3206" s="12"/>
      <c r="AJ3206" s="12"/>
      <c r="AK3206" s="12"/>
      <c r="AL3206" s="12"/>
      <c r="AM3206" s="12"/>
      <c r="AN3206" s="12"/>
      <c r="AO3206" s="12"/>
      <c r="AP3206" s="12"/>
      <c r="AQ3206" s="12"/>
      <c r="AR3206" s="12"/>
      <c r="AS3206" s="12"/>
      <c r="AT3206" s="12"/>
      <c r="AU3206" s="12"/>
      <c r="AV3206" s="12"/>
      <c r="AW3206" s="12"/>
      <c r="AX3206" s="12"/>
      <c r="AY3206" s="12"/>
      <c r="AZ3206" s="12"/>
      <c r="BA3206" s="12"/>
      <c r="BB3206" s="12"/>
      <c r="BC3206" s="12"/>
      <c r="BD3206" s="12"/>
      <c r="BE3206" s="12"/>
      <c r="BF3206" s="12"/>
      <c r="BG3206" s="12"/>
      <c r="BH3206" s="12"/>
      <c r="BI3206" s="12"/>
      <c r="BJ3206" s="13"/>
      <c r="BK3206" s="13"/>
      <c r="BL3206" s="13"/>
      <c r="BM3206" s="13"/>
      <c r="BN3206" s="13"/>
    </row>
    <row r="3207" spans="1:66" x14ac:dyDescent="0.25">
      <c r="A3207" s="10"/>
      <c r="B3207" s="10"/>
      <c r="C3207" s="10"/>
      <c r="D3207" s="10"/>
      <c r="E3207" s="10"/>
      <c r="F3207" s="10"/>
      <c r="G3207" s="10"/>
      <c r="H3207" s="10"/>
      <c r="I3207" s="10"/>
      <c r="J3207" s="10"/>
      <c r="K3207" s="11"/>
      <c r="L3207" s="11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2"/>
      <c r="AS3207" s="12"/>
      <c r="AT3207" s="12"/>
      <c r="AU3207" s="12"/>
      <c r="AV3207" s="12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12"/>
      <c r="BG3207" s="12"/>
      <c r="BH3207" s="12"/>
      <c r="BI3207" s="12"/>
      <c r="BJ3207" s="13"/>
      <c r="BK3207" s="13"/>
      <c r="BL3207" s="13"/>
      <c r="BM3207" s="13"/>
      <c r="BN3207" s="13"/>
    </row>
    <row r="3208" spans="1:66" x14ac:dyDescent="0.25">
      <c r="A3208" s="10"/>
      <c r="B3208" s="10"/>
      <c r="C3208" s="10"/>
      <c r="D3208" s="10"/>
      <c r="E3208" s="10"/>
      <c r="F3208" s="10"/>
      <c r="G3208" s="10"/>
      <c r="H3208" s="10"/>
      <c r="I3208" s="10"/>
      <c r="J3208" s="10"/>
      <c r="K3208" s="11"/>
      <c r="L3208" s="11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12"/>
      <c r="AE3208" s="12"/>
      <c r="AF3208" s="12"/>
      <c r="AG3208" s="12"/>
      <c r="AH3208" s="12"/>
      <c r="AI3208" s="12"/>
      <c r="AJ3208" s="12"/>
      <c r="AK3208" s="12"/>
      <c r="AL3208" s="12"/>
      <c r="AM3208" s="12"/>
      <c r="AN3208" s="12"/>
      <c r="AO3208" s="12"/>
      <c r="AP3208" s="12"/>
      <c r="AQ3208" s="12"/>
      <c r="AR3208" s="12"/>
      <c r="AS3208" s="12"/>
      <c r="AT3208" s="12"/>
      <c r="AU3208" s="12"/>
      <c r="AV3208" s="12"/>
      <c r="AW3208" s="12"/>
      <c r="AX3208" s="12"/>
      <c r="AY3208" s="12"/>
      <c r="AZ3208" s="12"/>
      <c r="BA3208" s="12"/>
      <c r="BB3208" s="12"/>
      <c r="BC3208" s="12"/>
      <c r="BD3208" s="12"/>
      <c r="BE3208" s="12"/>
      <c r="BF3208" s="12"/>
      <c r="BG3208" s="12"/>
      <c r="BH3208" s="12"/>
      <c r="BI3208" s="12"/>
      <c r="BJ3208" s="13"/>
      <c r="BK3208" s="13"/>
      <c r="BL3208" s="13"/>
      <c r="BM3208" s="13"/>
      <c r="BN3208" s="13"/>
    </row>
    <row r="3209" spans="1:66" x14ac:dyDescent="0.25">
      <c r="A3209" s="10"/>
      <c r="B3209" s="10"/>
      <c r="C3209" s="10"/>
      <c r="D3209" s="10"/>
      <c r="E3209" s="10"/>
      <c r="F3209" s="10"/>
      <c r="G3209" s="10"/>
      <c r="H3209" s="10"/>
      <c r="I3209" s="10"/>
      <c r="J3209" s="10"/>
      <c r="K3209" s="11"/>
      <c r="L3209" s="11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2"/>
      <c r="AS3209" s="12"/>
      <c r="AT3209" s="12"/>
      <c r="AU3209" s="12"/>
      <c r="AV3209" s="12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12"/>
      <c r="BG3209" s="12"/>
      <c r="BH3209" s="12"/>
      <c r="BI3209" s="12"/>
      <c r="BJ3209" s="13"/>
      <c r="BK3209" s="13"/>
      <c r="BL3209" s="13"/>
      <c r="BM3209" s="13"/>
      <c r="BN3209" s="13"/>
    </row>
    <row r="3210" spans="1:66" x14ac:dyDescent="0.25">
      <c r="A3210" s="10"/>
      <c r="B3210" s="10"/>
      <c r="C3210" s="10"/>
      <c r="D3210" s="10"/>
      <c r="E3210" s="10"/>
      <c r="F3210" s="10"/>
      <c r="G3210" s="10"/>
      <c r="H3210" s="10"/>
      <c r="I3210" s="10"/>
      <c r="J3210" s="10"/>
      <c r="K3210" s="11"/>
      <c r="L3210" s="11"/>
      <c r="M3210" s="12"/>
      <c r="N3210" s="12"/>
      <c r="O3210" s="12"/>
      <c r="P3210" s="12"/>
      <c r="Q3210" s="12"/>
      <c r="R3210" s="12"/>
      <c r="S3210" s="12"/>
      <c r="T3210" s="12"/>
      <c r="U3210" s="12"/>
      <c r="V3210" s="12"/>
      <c r="W3210" s="12"/>
      <c r="X3210" s="12"/>
      <c r="Y3210" s="12"/>
      <c r="Z3210" s="12"/>
      <c r="AA3210" s="12"/>
      <c r="AB3210" s="12"/>
      <c r="AC3210" s="12"/>
      <c r="AD3210" s="12"/>
      <c r="AE3210" s="12"/>
      <c r="AF3210" s="12"/>
      <c r="AG3210" s="12"/>
      <c r="AH3210" s="12"/>
      <c r="AI3210" s="12"/>
      <c r="AJ3210" s="12"/>
      <c r="AK3210" s="12"/>
      <c r="AL3210" s="12"/>
      <c r="AM3210" s="12"/>
      <c r="AN3210" s="12"/>
      <c r="AO3210" s="12"/>
      <c r="AP3210" s="12"/>
      <c r="AQ3210" s="12"/>
      <c r="AR3210" s="12"/>
      <c r="AS3210" s="12"/>
      <c r="AT3210" s="12"/>
      <c r="AU3210" s="12"/>
      <c r="AV3210" s="12"/>
      <c r="AW3210" s="12"/>
      <c r="AX3210" s="12"/>
      <c r="AY3210" s="12"/>
      <c r="AZ3210" s="12"/>
      <c r="BA3210" s="12"/>
      <c r="BB3210" s="12"/>
      <c r="BC3210" s="12"/>
      <c r="BD3210" s="12"/>
      <c r="BE3210" s="12"/>
      <c r="BF3210" s="12"/>
      <c r="BG3210" s="12"/>
      <c r="BH3210" s="12"/>
      <c r="BI3210" s="12"/>
      <c r="BJ3210" s="13"/>
      <c r="BK3210" s="13"/>
      <c r="BL3210" s="13"/>
      <c r="BM3210" s="13"/>
      <c r="BN3210" s="13"/>
    </row>
    <row r="3211" spans="1:66" x14ac:dyDescent="0.25">
      <c r="A3211" s="10"/>
      <c r="B3211" s="10"/>
      <c r="C3211" s="10"/>
      <c r="D3211" s="10"/>
      <c r="E3211" s="10"/>
      <c r="F3211" s="10"/>
      <c r="G3211" s="10"/>
      <c r="H3211" s="10"/>
      <c r="I3211" s="10"/>
      <c r="J3211" s="10"/>
      <c r="K3211" s="11"/>
      <c r="L3211" s="11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2"/>
      <c r="AS3211" s="12"/>
      <c r="AT3211" s="12"/>
      <c r="AU3211" s="12"/>
      <c r="AV3211" s="12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12"/>
      <c r="BG3211" s="12"/>
      <c r="BH3211" s="12"/>
      <c r="BI3211" s="12"/>
      <c r="BJ3211" s="13"/>
      <c r="BK3211" s="13"/>
      <c r="BL3211" s="13"/>
      <c r="BM3211" s="13"/>
      <c r="BN3211" s="13"/>
    </row>
    <row r="3212" spans="1:66" s="14" customFormat="1" x14ac:dyDescent="0.25">
      <c r="A3212" s="10"/>
      <c r="B3212" s="10"/>
      <c r="C3212" s="10"/>
      <c r="D3212" s="10"/>
      <c r="E3212" s="10"/>
      <c r="F3212" s="10"/>
      <c r="G3212" s="10"/>
      <c r="H3212" s="10"/>
      <c r="I3212" s="10"/>
      <c r="J3212" s="10"/>
      <c r="K3212" s="11"/>
      <c r="L3212" s="11"/>
      <c r="M3212" s="12"/>
      <c r="N3212" s="12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  <c r="AL3212" s="12"/>
      <c r="AM3212" s="12"/>
      <c r="AN3212" s="12"/>
      <c r="AO3212" s="12"/>
      <c r="AP3212" s="12"/>
      <c r="AQ3212" s="12"/>
      <c r="AR3212" s="12"/>
      <c r="AS3212" s="12"/>
      <c r="AT3212" s="12"/>
      <c r="AU3212" s="12"/>
      <c r="AV3212" s="12"/>
      <c r="AW3212" s="12"/>
      <c r="AX3212" s="12"/>
      <c r="AY3212" s="12"/>
      <c r="AZ3212" s="12"/>
      <c r="BA3212" s="12"/>
      <c r="BB3212" s="12"/>
      <c r="BC3212" s="12"/>
      <c r="BD3212" s="12"/>
      <c r="BE3212" s="12"/>
      <c r="BF3212" s="12"/>
      <c r="BG3212" s="12"/>
      <c r="BH3212" s="12"/>
      <c r="BI3212" s="12"/>
      <c r="BJ3212" s="13"/>
      <c r="BK3212" s="13"/>
      <c r="BL3212" s="13"/>
      <c r="BM3212" s="13"/>
      <c r="BN3212" s="13"/>
    </row>
    <row r="3213" spans="1:66" ht="12.75" customHeight="1" x14ac:dyDescent="0.25">
      <c r="A3213" s="10"/>
      <c r="B3213" s="10"/>
      <c r="C3213" s="10"/>
      <c r="D3213" s="10"/>
      <c r="E3213" s="10"/>
      <c r="F3213" s="10"/>
      <c r="G3213" s="10"/>
      <c r="H3213" s="10"/>
      <c r="I3213" s="10"/>
      <c r="J3213" s="10"/>
      <c r="K3213" s="11"/>
      <c r="L3213" s="11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2"/>
      <c r="AS3213" s="12"/>
      <c r="AT3213" s="12"/>
      <c r="AU3213" s="12"/>
      <c r="AV3213" s="12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12"/>
      <c r="BG3213" s="12"/>
      <c r="BH3213" s="12"/>
      <c r="BI3213" s="12"/>
      <c r="BJ3213" s="13"/>
      <c r="BK3213" s="13"/>
      <c r="BL3213" s="13"/>
      <c r="BM3213" s="13"/>
      <c r="BN3213" s="13"/>
    </row>
    <row r="3214" spans="1:66" x14ac:dyDescent="0.25">
      <c r="A3214" s="10"/>
      <c r="B3214" s="10"/>
      <c r="C3214" s="10"/>
      <c r="D3214" s="10"/>
      <c r="E3214" s="10"/>
      <c r="F3214" s="10"/>
      <c r="G3214" s="10"/>
      <c r="H3214" s="10"/>
      <c r="I3214" s="10"/>
      <c r="J3214" s="10"/>
      <c r="K3214" s="11"/>
      <c r="L3214" s="11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12"/>
      <c r="AE3214" s="12"/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12"/>
      <c r="AP3214" s="12"/>
      <c r="AQ3214" s="12"/>
      <c r="AR3214" s="12"/>
      <c r="AS3214" s="12"/>
      <c r="AT3214" s="12"/>
      <c r="AU3214" s="12"/>
      <c r="AV3214" s="12"/>
      <c r="AW3214" s="12"/>
      <c r="AX3214" s="12"/>
      <c r="AY3214" s="12"/>
      <c r="AZ3214" s="12"/>
      <c r="BA3214" s="12"/>
      <c r="BB3214" s="12"/>
      <c r="BC3214" s="12"/>
      <c r="BD3214" s="12"/>
      <c r="BE3214" s="12"/>
      <c r="BF3214" s="12"/>
      <c r="BG3214" s="12"/>
      <c r="BH3214" s="12"/>
      <c r="BI3214" s="12"/>
      <c r="BJ3214" s="13"/>
      <c r="BK3214" s="13"/>
      <c r="BL3214" s="13"/>
      <c r="BM3214" s="13"/>
      <c r="BN3214" s="13"/>
    </row>
    <row r="3215" spans="1:66" x14ac:dyDescent="0.25">
      <c r="A3215" s="10"/>
      <c r="B3215" s="10"/>
      <c r="C3215" s="10"/>
      <c r="D3215" s="10"/>
      <c r="E3215" s="10"/>
      <c r="F3215" s="10"/>
      <c r="G3215" s="10"/>
      <c r="H3215" s="10"/>
      <c r="I3215" s="10"/>
      <c r="J3215" s="10"/>
      <c r="K3215" s="11"/>
      <c r="L3215" s="11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2"/>
      <c r="AS3215" s="12"/>
      <c r="AT3215" s="12"/>
      <c r="AU3215" s="12"/>
      <c r="AV3215" s="12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12"/>
      <c r="BG3215" s="12"/>
      <c r="BH3215" s="12"/>
      <c r="BI3215" s="12"/>
      <c r="BJ3215" s="13"/>
      <c r="BK3215" s="13"/>
      <c r="BL3215" s="13"/>
      <c r="BM3215" s="13"/>
      <c r="BN3215" s="13"/>
    </row>
    <row r="3216" spans="1:66" x14ac:dyDescent="0.25">
      <c r="A3216" s="10"/>
      <c r="B3216" s="10"/>
      <c r="C3216" s="10"/>
      <c r="D3216" s="10"/>
      <c r="E3216" s="10"/>
      <c r="F3216" s="10"/>
      <c r="G3216" s="10"/>
      <c r="H3216" s="10"/>
      <c r="I3216" s="10"/>
      <c r="J3216" s="10"/>
      <c r="K3216" s="11"/>
      <c r="L3216" s="11"/>
      <c r="M3216" s="12"/>
      <c r="N3216" s="12"/>
      <c r="O3216" s="12"/>
      <c r="P3216" s="12"/>
      <c r="Q3216" s="12"/>
      <c r="R3216" s="12"/>
      <c r="S3216" s="12"/>
      <c r="T3216" s="12"/>
      <c r="U3216" s="12"/>
      <c r="V3216" s="12"/>
      <c r="W3216" s="12"/>
      <c r="X3216" s="12"/>
      <c r="Y3216" s="12"/>
      <c r="Z3216" s="12"/>
      <c r="AA3216" s="12"/>
      <c r="AB3216" s="12"/>
      <c r="AC3216" s="12"/>
      <c r="AD3216" s="12"/>
      <c r="AE3216" s="12"/>
      <c r="AF3216" s="12"/>
      <c r="AG3216" s="12"/>
      <c r="AH3216" s="12"/>
      <c r="AI3216" s="12"/>
      <c r="AJ3216" s="12"/>
      <c r="AK3216" s="12"/>
      <c r="AL3216" s="12"/>
      <c r="AM3216" s="12"/>
      <c r="AN3216" s="12"/>
      <c r="AO3216" s="12"/>
      <c r="AP3216" s="12"/>
      <c r="AQ3216" s="12"/>
      <c r="AR3216" s="12"/>
      <c r="AS3216" s="12"/>
      <c r="AT3216" s="12"/>
      <c r="AU3216" s="12"/>
      <c r="AV3216" s="12"/>
      <c r="AW3216" s="12"/>
      <c r="AX3216" s="12"/>
      <c r="AY3216" s="12"/>
      <c r="AZ3216" s="12"/>
      <c r="BA3216" s="12"/>
      <c r="BB3216" s="12"/>
      <c r="BC3216" s="12"/>
      <c r="BD3216" s="12"/>
      <c r="BE3216" s="12"/>
      <c r="BF3216" s="12"/>
      <c r="BG3216" s="12"/>
      <c r="BH3216" s="12"/>
      <c r="BI3216" s="12"/>
      <c r="BJ3216" s="13"/>
      <c r="BK3216" s="13"/>
      <c r="BL3216" s="13"/>
      <c r="BM3216" s="13"/>
      <c r="BN3216" s="13"/>
    </row>
    <row r="3217" spans="1:66" x14ac:dyDescent="0.25">
      <c r="A3217" s="10"/>
      <c r="B3217" s="10"/>
      <c r="C3217" s="10"/>
      <c r="D3217" s="10"/>
      <c r="E3217" s="10"/>
      <c r="F3217" s="10"/>
      <c r="G3217" s="10"/>
      <c r="H3217" s="10"/>
      <c r="I3217" s="10"/>
      <c r="J3217" s="10"/>
      <c r="K3217" s="11"/>
      <c r="L3217" s="11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  <c r="W3217" s="12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2"/>
      <c r="AS3217" s="12"/>
      <c r="AT3217" s="12"/>
      <c r="AU3217" s="12"/>
      <c r="AV3217" s="12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12"/>
      <c r="BG3217" s="12"/>
      <c r="BH3217" s="12"/>
      <c r="BI3217" s="12"/>
      <c r="BJ3217" s="13"/>
      <c r="BK3217" s="13"/>
      <c r="BL3217" s="13"/>
      <c r="BM3217" s="13"/>
      <c r="BN3217" s="13"/>
    </row>
    <row r="3218" spans="1:66" x14ac:dyDescent="0.25">
      <c r="A3218" s="10"/>
      <c r="B3218" s="10"/>
      <c r="C3218" s="10"/>
      <c r="D3218" s="10"/>
      <c r="E3218" s="10"/>
      <c r="F3218" s="10"/>
      <c r="G3218" s="10"/>
      <c r="H3218" s="10"/>
      <c r="I3218" s="10"/>
      <c r="J3218" s="10"/>
      <c r="K3218" s="11"/>
      <c r="L3218" s="11"/>
      <c r="M3218" s="12"/>
      <c r="N3218" s="12"/>
      <c r="O3218" s="12"/>
      <c r="P3218" s="12"/>
      <c r="Q3218" s="12"/>
      <c r="R3218" s="12"/>
      <c r="S3218" s="12"/>
      <c r="T3218" s="12"/>
      <c r="U3218" s="12"/>
      <c r="V3218" s="12"/>
      <c r="W3218" s="12"/>
      <c r="X3218" s="12"/>
      <c r="Y3218" s="12"/>
      <c r="Z3218" s="12"/>
      <c r="AA3218" s="12"/>
      <c r="AB3218" s="12"/>
      <c r="AC3218" s="12"/>
      <c r="AD3218" s="12"/>
      <c r="AE3218" s="12"/>
      <c r="AF3218" s="12"/>
      <c r="AG3218" s="12"/>
      <c r="AH3218" s="12"/>
      <c r="AI3218" s="12"/>
      <c r="AJ3218" s="12"/>
      <c r="AK3218" s="12"/>
      <c r="AL3218" s="12"/>
      <c r="AM3218" s="12"/>
      <c r="AN3218" s="12"/>
      <c r="AO3218" s="12"/>
      <c r="AP3218" s="12"/>
      <c r="AQ3218" s="12"/>
      <c r="AR3218" s="12"/>
      <c r="AS3218" s="12"/>
      <c r="AT3218" s="12"/>
      <c r="AU3218" s="12"/>
      <c r="AV3218" s="12"/>
      <c r="AW3218" s="12"/>
      <c r="AX3218" s="12"/>
      <c r="AY3218" s="12"/>
      <c r="AZ3218" s="12"/>
      <c r="BA3218" s="12"/>
      <c r="BB3218" s="12"/>
      <c r="BC3218" s="12"/>
      <c r="BD3218" s="12"/>
      <c r="BE3218" s="12"/>
      <c r="BF3218" s="12"/>
      <c r="BG3218" s="12"/>
      <c r="BH3218" s="12"/>
      <c r="BI3218" s="12"/>
      <c r="BJ3218" s="13"/>
      <c r="BK3218" s="13"/>
      <c r="BL3218" s="13"/>
      <c r="BM3218" s="13"/>
      <c r="BN3218" s="13"/>
    </row>
    <row r="3219" spans="1:66" x14ac:dyDescent="0.25">
      <c r="A3219" s="10"/>
      <c r="B3219" s="10"/>
      <c r="C3219" s="10"/>
      <c r="D3219" s="10"/>
      <c r="E3219" s="10"/>
      <c r="F3219" s="10"/>
      <c r="G3219" s="10"/>
      <c r="H3219" s="10"/>
      <c r="I3219" s="10"/>
      <c r="J3219" s="10"/>
      <c r="K3219" s="11"/>
      <c r="L3219" s="11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2"/>
      <c r="AS3219" s="12"/>
      <c r="AT3219" s="12"/>
      <c r="AU3219" s="12"/>
      <c r="AV3219" s="12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12"/>
      <c r="BG3219" s="12"/>
      <c r="BH3219" s="12"/>
      <c r="BI3219" s="12"/>
      <c r="BJ3219" s="13"/>
      <c r="BK3219" s="13"/>
      <c r="BL3219" s="13"/>
      <c r="BM3219" s="13"/>
      <c r="BN3219" s="13"/>
    </row>
    <row r="3220" spans="1:66" x14ac:dyDescent="0.25">
      <c r="A3220" s="10"/>
      <c r="B3220" s="10"/>
      <c r="C3220" s="10"/>
      <c r="D3220" s="10"/>
      <c r="E3220" s="10"/>
      <c r="F3220" s="10"/>
      <c r="G3220" s="10"/>
      <c r="H3220" s="10"/>
      <c r="I3220" s="10"/>
      <c r="J3220" s="10"/>
      <c r="K3220" s="11"/>
      <c r="L3220" s="11"/>
      <c r="M3220" s="12"/>
      <c r="N3220" s="12"/>
      <c r="O3220" s="12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12"/>
      <c r="AE3220" s="12"/>
      <c r="AF3220" s="12"/>
      <c r="AG3220" s="12"/>
      <c r="AH3220" s="12"/>
      <c r="AI3220" s="12"/>
      <c r="AJ3220" s="12"/>
      <c r="AK3220" s="12"/>
      <c r="AL3220" s="12"/>
      <c r="AM3220" s="12"/>
      <c r="AN3220" s="12"/>
      <c r="AO3220" s="12"/>
      <c r="AP3220" s="12"/>
      <c r="AQ3220" s="12"/>
      <c r="AR3220" s="12"/>
      <c r="AS3220" s="12"/>
      <c r="AT3220" s="12"/>
      <c r="AU3220" s="12"/>
      <c r="AV3220" s="12"/>
      <c r="AW3220" s="12"/>
      <c r="AX3220" s="12"/>
      <c r="AY3220" s="12"/>
      <c r="AZ3220" s="12"/>
      <c r="BA3220" s="12"/>
      <c r="BB3220" s="12"/>
      <c r="BC3220" s="12"/>
      <c r="BD3220" s="12"/>
      <c r="BE3220" s="12"/>
      <c r="BF3220" s="12"/>
      <c r="BG3220" s="12"/>
      <c r="BH3220" s="12"/>
      <c r="BI3220" s="12"/>
      <c r="BJ3220" s="13"/>
      <c r="BK3220" s="13"/>
      <c r="BL3220" s="13"/>
      <c r="BM3220" s="13"/>
      <c r="BN3220" s="13"/>
    </row>
    <row r="3221" spans="1:66" x14ac:dyDescent="0.25">
      <c r="A3221" s="10"/>
      <c r="B3221" s="10"/>
      <c r="C3221" s="10"/>
      <c r="D3221" s="10"/>
      <c r="E3221" s="10"/>
      <c r="F3221" s="10"/>
      <c r="G3221" s="10"/>
      <c r="H3221" s="10"/>
      <c r="I3221" s="10"/>
      <c r="J3221" s="10"/>
      <c r="K3221" s="11"/>
      <c r="L3221" s="11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2"/>
      <c r="AS3221" s="12"/>
      <c r="AT3221" s="12"/>
      <c r="AU3221" s="12"/>
      <c r="AV3221" s="12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12"/>
      <c r="BG3221" s="12"/>
      <c r="BH3221" s="12"/>
      <c r="BI3221" s="12"/>
      <c r="BJ3221" s="13"/>
      <c r="BK3221" s="13"/>
      <c r="BL3221" s="13"/>
      <c r="BM3221" s="13"/>
      <c r="BN3221" s="13"/>
    </row>
    <row r="3222" spans="1:66" x14ac:dyDescent="0.25">
      <c r="A3222" s="10"/>
      <c r="B3222" s="10"/>
      <c r="C3222" s="10"/>
      <c r="D3222" s="10"/>
      <c r="E3222" s="10"/>
      <c r="F3222" s="10"/>
      <c r="G3222" s="10"/>
      <c r="H3222" s="10"/>
      <c r="I3222" s="10"/>
      <c r="J3222" s="10"/>
      <c r="K3222" s="11"/>
      <c r="L3222" s="11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12"/>
      <c r="AD3222" s="12"/>
      <c r="AE3222" s="12"/>
      <c r="AF3222" s="12"/>
      <c r="AG3222" s="12"/>
      <c r="AH3222" s="12"/>
      <c r="AI3222" s="12"/>
      <c r="AJ3222" s="12"/>
      <c r="AK3222" s="12"/>
      <c r="AL3222" s="12"/>
      <c r="AM3222" s="12"/>
      <c r="AN3222" s="12"/>
      <c r="AO3222" s="12"/>
      <c r="AP3222" s="12"/>
      <c r="AQ3222" s="12"/>
      <c r="AR3222" s="12"/>
      <c r="AS3222" s="12"/>
      <c r="AT3222" s="12"/>
      <c r="AU3222" s="12"/>
      <c r="AV3222" s="12"/>
      <c r="AW3222" s="12"/>
      <c r="AX3222" s="12"/>
      <c r="AY3222" s="12"/>
      <c r="AZ3222" s="12"/>
      <c r="BA3222" s="12"/>
      <c r="BB3222" s="12"/>
      <c r="BC3222" s="12"/>
      <c r="BD3222" s="12"/>
      <c r="BE3222" s="12"/>
      <c r="BF3222" s="12"/>
      <c r="BG3222" s="12"/>
      <c r="BH3222" s="12"/>
      <c r="BI3222" s="12"/>
      <c r="BJ3222" s="13"/>
      <c r="BK3222" s="13"/>
      <c r="BL3222" s="13"/>
      <c r="BM3222" s="13"/>
      <c r="BN3222" s="13"/>
    </row>
    <row r="3223" spans="1:66" x14ac:dyDescent="0.25">
      <c r="A3223" s="10"/>
      <c r="B3223" s="10"/>
      <c r="C3223" s="10"/>
      <c r="D3223" s="10"/>
      <c r="E3223" s="10"/>
      <c r="F3223" s="10"/>
      <c r="G3223" s="10"/>
      <c r="H3223" s="10"/>
      <c r="I3223" s="10"/>
      <c r="J3223" s="10"/>
      <c r="K3223" s="11"/>
      <c r="L3223" s="11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2"/>
      <c r="AS3223" s="12"/>
      <c r="AT3223" s="12"/>
      <c r="AU3223" s="12"/>
      <c r="AV3223" s="12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12"/>
      <c r="BG3223" s="12"/>
      <c r="BH3223" s="12"/>
      <c r="BI3223" s="12"/>
      <c r="BJ3223" s="13"/>
      <c r="BK3223" s="13"/>
      <c r="BL3223" s="13"/>
      <c r="BM3223" s="13"/>
      <c r="BN3223" s="13"/>
    </row>
    <row r="3224" spans="1:66" x14ac:dyDescent="0.25">
      <c r="A3224" s="10"/>
      <c r="B3224" s="10"/>
      <c r="C3224" s="10"/>
      <c r="D3224" s="10"/>
      <c r="E3224" s="10"/>
      <c r="F3224" s="10"/>
      <c r="G3224" s="10"/>
      <c r="H3224" s="10"/>
      <c r="I3224" s="10"/>
      <c r="J3224" s="10"/>
      <c r="K3224" s="11"/>
      <c r="L3224" s="11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  <c r="AE3224" s="12"/>
      <c r="AF3224" s="12"/>
      <c r="AG3224" s="12"/>
      <c r="AH3224" s="12"/>
      <c r="AI3224" s="12"/>
      <c r="AJ3224" s="12"/>
      <c r="AK3224" s="12"/>
      <c r="AL3224" s="12"/>
      <c r="AM3224" s="12"/>
      <c r="AN3224" s="12"/>
      <c r="AO3224" s="12"/>
      <c r="AP3224" s="12"/>
      <c r="AQ3224" s="12"/>
      <c r="AR3224" s="12"/>
      <c r="AS3224" s="12"/>
      <c r="AT3224" s="12"/>
      <c r="AU3224" s="12"/>
      <c r="AV3224" s="12"/>
      <c r="AW3224" s="12"/>
      <c r="AX3224" s="12"/>
      <c r="AY3224" s="12"/>
      <c r="AZ3224" s="12"/>
      <c r="BA3224" s="12"/>
      <c r="BB3224" s="12"/>
      <c r="BC3224" s="12"/>
      <c r="BD3224" s="12"/>
      <c r="BE3224" s="12"/>
      <c r="BF3224" s="12"/>
      <c r="BG3224" s="12"/>
      <c r="BH3224" s="12"/>
      <c r="BI3224" s="12"/>
      <c r="BJ3224" s="13"/>
      <c r="BK3224" s="13"/>
      <c r="BL3224" s="13"/>
      <c r="BM3224" s="13"/>
      <c r="BN3224" s="13"/>
    </row>
    <row r="3225" spans="1:66" x14ac:dyDescent="0.25">
      <c r="A3225" s="10"/>
      <c r="B3225" s="10"/>
      <c r="C3225" s="10"/>
      <c r="D3225" s="10"/>
      <c r="E3225" s="10"/>
      <c r="F3225" s="10"/>
      <c r="G3225" s="10"/>
      <c r="H3225" s="10"/>
      <c r="I3225" s="10"/>
      <c r="J3225" s="10"/>
      <c r="K3225" s="11"/>
      <c r="L3225" s="11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2"/>
      <c r="AS3225" s="12"/>
      <c r="AT3225" s="12"/>
      <c r="AU3225" s="12"/>
      <c r="AV3225" s="12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12"/>
      <c r="BG3225" s="12"/>
      <c r="BH3225" s="12"/>
      <c r="BI3225" s="12"/>
      <c r="BJ3225" s="13"/>
      <c r="BK3225" s="13"/>
      <c r="BL3225" s="13"/>
      <c r="BM3225" s="13"/>
      <c r="BN3225" s="13"/>
    </row>
    <row r="3226" spans="1:66" x14ac:dyDescent="0.25">
      <c r="A3226" s="10"/>
      <c r="B3226" s="10"/>
      <c r="C3226" s="10"/>
      <c r="D3226" s="10"/>
      <c r="E3226" s="10"/>
      <c r="F3226" s="10"/>
      <c r="G3226" s="10"/>
      <c r="H3226" s="10"/>
      <c r="I3226" s="10"/>
      <c r="J3226" s="10"/>
      <c r="K3226" s="11"/>
      <c r="L3226" s="11"/>
      <c r="M3226" s="12"/>
      <c r="N3226" s="12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/>
      <c r="AH3226" s="12"/>
      <c r="AI3226" s="12"/>
      <c r="AJ3226" s="12"/>
      <c r="AK3226" s="12"/>
      <c r="AL3226" s="12"/>
      <c r="AM3226" s="12"/>
      <c r="AN3226" s="12"/>
      <c r="AO3226" s="12"/>
      <c r="AP3226" s="12"/>
      <c r="AQ3226" s="12"/>
      <c r="AR3226" s="12"/>
      <c r="AS3226" s="12"/>
      <c r="AT3226" s="12"/>
      <c r="AU3226" s="12"/>
      <c r="AV3226" s="12"/>
      <c r="AW3226" s="12"/>
      <c r="AX3226" s="12"/>
      <c r="AY3226" s="12"/>
      <c r="AZ3226" s="12"/>
      <c r="BA3226" s="12"/>
      <c r="BB3226" s="12"/>
      <c r="BC3226" s="12"/>
      <c r="BD3226" s="12"/>
      <c r="BE3226" s="12"/>
      <c r="BF3226" s="12"/>
      <c r="BG3226" s="12"/>
      <c r="BH3226" s="12"/>
      <c r="BI3226" s="12"/>
      <c r="BJ3226" s="13"/>
      <c r="BK3226" s="13"/>
      <c r="BL3226" s="13"/>
      <c r="BM3226" s="13"/>
      <c r="BN3226" s="13"/>
    </row>
    <row r="3227" spans="1:66" x14ac:dyDescent="0.25">
      <c r="A3227" s="10"/>
      <c r="B3227" s="10"/>
      <c r="C3227" s="10"/>
      <c r="D3227" s="10"/>
      <c r="E3227" s="10"/>
      <c r="F3227" s="10"/>
      <c r="G3227" s="10"/>
      <c r="H3227" s="10"/>
      <c r="I3227" s="10"/>
      <c r="J3227" s="10"/>
      <c r="K3227" s="11"/>
      <c r="L3227" s="11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2"/>
      <c r="AS3227" s="12"/>
      <c r="AT3227" s="12"/>
      <c r="AU3227" s="12"/>
      <c r="AV3227" s="12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12"/>
      <c r="BG3227" s="12"/>
      <c r="BH3227" s="12"/>
      <c r="BI3227" s="12"/>
      <c r="BJ3227" s="13"/>
      <c r="BK3227" s="13"/>
      <c r="BL3227" s="13"/>
      <c r="BM3227" s="13"/>
      <c r="BN3227" s="13"/>
    </row>
    <row r="3228" spans="1:66" x14ac:dyDescent="0.25">
      <c r="A3228" s="10"/>
      <c r="B3228" s="10"/>
      <c r="C3228" s="10"/>
      <c r="D3228" s="10"/>
      <c r="E3228" s="10"/>
      <c r="F3228" s="10"/>
      <c r="G3228" s="10"/>
      <c r="H3228" s="10"/>
      <c r="I3228" s="10"/>
      <c r="J3228" s="10"/>
      <c r="K3228" s="11"/>
      <c r="L3228" s="11"/>
      <c r="M3228" s="12"/>
      <c r="N3228" s="12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  <c r="AL3228" s="12"/>
      <c r="AM3228" s="12"/>
      <c r="AN3228" s="12"/>
      <c r="AO3228" s="12"/>
      <c r="AP3228" s="12"/>
      <c r="AQ3228" s="12"/>
      <c r="AR3228" s="12"/>
      <c r="AS3228" s="12"/>
      <c r="AT3228" s="12"/>
      <c r="AU3228" s="12"/>
      <c r="AV3228" s="12"/>
      <c r="AW3228" s="12"/>
      <c r="AX3228" s="12"/>
      <c r="AY3228" s="12"/>
      <c r="AZ3228" s="12"/>
      <c r="BA3228" s="12"/>
      <c r="BB3228" s="12"/>
      <c r="BC3228" s="12"/>
      <c r="BD3228" s="12"/>
      <c r="BE3228" s="12"/>
      <c r="BF3228" s="12"/>
      <c r="BG3228" s="12"/>
      <c r="BH3228" s="12"/>
      <c r="BI3228" s="12"/>
      <c r="BJ3228" s="13"/>
      <c r="BK3228" s="13"/>
      <c r="BL3228" s="13"/>
      <c r="BM3228" s="13"/>
      <c r="BN3228" s="13"/>
    </row>
    <row r="3229" spans="1:66" x14ac:dyDescent="0.25">
      <c r="A3229" s="10"/>
      <c r="B3229" s="10"/>
      <c r="C3229" s="10"/>
      <c r="D3229" s="10"/>
      <c r="E3229" s="10"/>
      <c r="F3229" s="10"/>
      <c r="G3229" s="10"/>
      <c r="H3229" s="10"/>
      <c r="I3229" s="10"/>
      <c r="J3229" s="10"/>
      <c r="K3229" s="11"/>
      <c r="L3229" s="11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2"/>
      <c r="AS3229" s="12"/>
      <c r="AT3229" s="12"/>
      <c r="AU3229" s="12"/>
      <c r="AV3229" s="12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12"/>
      <c r="BG3229" s="12"/>
      <c r="BH3229" s="12"/>
      <c r="BI3229" s="12"/>
      <c r="BJ3229" s="13"/>
      <c r="BK3229" s="13"/>
      <c r="BL3229" s="13"/>
      <c r="BM3229" s="13"/>
      <c r="BN3229" s="13"/>
    </row>
    <row r="3230" spans="1:66" x14ac:dyDescent="0.25">
      <c r="A3230" s="10"/>
      <c r="B3230" s="10"/>
      <c r="C3230" s="10"/>
      <c r="D3230" s="10"/>
      <c r="E3230" s="10"/>
      <c r="F3230" s="10"/>
      <c r="G3230" s="10"/>
      <c r="H3230" s="10"/>
      <c r="I3230" s="10"/>
      <c r="J3230" s="10"/>
      <c r="K3230" s="11"/>
      <c r="L3230" s="11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  <c r="AE3230" s="12"/>
      <c r="AF3230" s="12"/>
      <c r="AG3230" s="12"/>
      <c r="AH3230" s="12"/>
      <c r="AI3230" s="12"/>
      <c r="AJ3230" s="12"/>
      <c r="AK3230" s="12"/>
      <c r="AL3230" s="12"/>
      <c r="AM3230" s="12"/>
      <c r="AN3230" s="12"/>
      <c r="AO3230" s="12"/>
      <c r="AP3230" s="12"/>
      <c r="AQ3230" s="12"/>
      <c r="AR3230" s="12"/>
      <c r="AS3230" s="12"/>
      <c r="AT3230" s="12"/>
      <c r="AU3230" s="12"/>
      <c r="AV3230" s="12"/>
      <c r="AW3230" s="12"/>
      <c r="AX3230" s="12"/>
      <c r="AY3230" s="12"/>
      <c r="AZ3230" s="12"/>
      <c r="BA3230" s="12"/>
      <c r="BB3230" s="12"/>
      <c r="BC3230" s="12"/>
      <c r="BD3230" s="12"/>
      <c r="BE3230" s="12"/>
      <c r="BF3230" s="12"/>
      <c r="BG3230" s="12"/>
      <c r="BH3230" s="12"/>
      <c r="BI3230" s="12"/>
      <c r="BJ3230" s="13"/>
      <c r="BK3230" s="13"/>
      <c r="BL3230" s="13"/>
      <c r="BM3230" s="13"/>
      <c r="BN3230" s="13"/>
    </row>
    <row r="3231" spans="1:66" x14ac:dyDescent="0.25">
      <c r="A3231" s="10"/>
      <c r="B3231" s="10"/>
      <c r="C3231" s="10"/>
      <c r="D3231" s="10"/>
      <c r="E3231" s="10"/>
      <c r="F3231" s="10"/>
      <c r="G3231" s="10"/>
      <c r="H3231" s="10"/>
      <c r="I3231" s="10"/>
      <c r="J3231" s="10"/>
      <c r="K3231" s="11"/>
      <c r="L3231" s="11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2"/>
      <c r="AS3231" s="12"/>
      <c r="AT3231" s="12"/>
      <c r="AU3231" s="12"/>
      <c r="AV3231" s="12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12"/>
      <c r="BG3231" s="12"/>
      <c r="BH3231" s="12"/>
      <c r="BI3231" s="12"/>
      <c r="BJ3231" s="13"/>
      <c r="BK3231" s="13"/>
      <c r="BL3231" s="13"/>
      <c r="BM3231" s="13"/>
      <c r="BN3231" s="13"/>
    </row>
    <row r="3232" spans="1:66" x14ac:dyDescent="0.25">
      <c r="A3232" s="10"/>
      <c r="B3232" s="10"/>
      <c r="C3232" s="10"/>
      <c r="D3232" s="10"/>
      <c r="E3232" s="10"/>
      <c r="F3232" s="10"/>
      <c r="G3232" s="10"/>
      <c r="H3232" s="10"/>
      <c r="I3232" s="10"/>
      <c r="J3232" s="10"/>
      <c r="K3232" s="11"/>
      <c r="L3232" s="11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12"/>
      <c r="AE3232" s="12"/>
      <c r="AF3232" s="12"/>
      <c r="AG3232" s="12"/>
      <c r="AH3232" s="12"/>
      <c r="AI3232" s="12"/>
      <c r="AJ3232" s="12"/>
      <c r="AK3232" s="12"/>
      <c r="AL3232" s="12"/>
      <c r="AM3232" s="12"/>
      <c r="AN3232" s="12"/>
      <c r="AO3232" s="12"/>
      <c r="AP3232" s="12"/>
      <c r="AQ3232" s="12"/>
      <c r="AR3232" s="12"/>
      <c r="AS3232" s="12"/>
      <c r="AT3232" s="12"/>
      <c r="AU3232" s="12"/>
      <c r="AV3232" s="12"/>
      <c r="AW3232" s="12"/>
      <c r="AX3232" s="12"/>
      <c r="AY3232" s="12"/>
      <c r="AZ3232" s="12"/>
      <c r="BA3232" s="12"/>
      <c r="BB3232" s="12"/>
      <c r="BC3232" s="12"/>
      <c r="BD3232" s="12"/>
      <c r="BE3232" s="12"/>
      <c r="BF3232" s="12"/>
      <c r="BG3232" s="12"/>
      <c r="BH3232" s="12"/>
      <c r="BI3232" s="12"/>
      <c r="BJ3232" s="13"/>
      <c r="BK3232" s="13"/>
      <c r="BL3232" s="13"/>
      <c r="BM3232" s="13"/>
      <c r="BN3232" s="13"/>
    </row>
    <row r="3233" spans="1:66" x14ac:dyDescent="0.25">
      <c r="A3233" s="10"/>
      <c r="B3233" s="10"/>
      <c r="C3233" s="10"/>
      <c r="D3233" s="10"/>
      <c r="E3233" s="10"/>
      <c r="F3233" s="10"/>
      <c r="G3233" s="10"/>
      <c r="H3233" s="10"/>
      <c r="I3233" s="10"/>
      <c r="J3233" s="10"/>
      <c r="K3233" s="11"/>
      <c r="L3233" s="11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2"/>
      <c r="AS3233" s="12"/>
      <c r="AT3233" s="12"/>
      <c r="AU3233" s="12"/>
      <c r="AV3233" s="12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12"/>
      <c r="BG3233" s="12"/>
      <c r="BH3233" s="12"/>
      <c r="BI3233" s="12"/>
      <c r="BJ3233" s="13"/>
      <c r="BK3233" s="13"/>
      <c r="BL3233" s="13"/>
      <c r="BM3233" s="13"/>
      <c r="BN3233" s="13"/>
    </row>
    <row r="3234" spans="1:66" x14ac:dyDescent="0.25">
      <c r="A3234" s="10"/>
      <c r="B3234" s="10"/>
      <c r="C3234" s="10"/>
      <c r="D3234" s="10"/>
      <c r="E3234" s="10"/>
      <c r="F3234" s="10"/>
      <c r="G3234" s="10"/>
      <c r="H3234" s="10"/>
      <c r="I3234" s="10"/>
      <c r="J3234" s="10"/>
      <c r="K3234" s="11"/>
      <c r="L3234" s="11"/>
      <c r="M3234" s="12"/>
      <c r="N3234" s="12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  <c r="AA3234" s="12"/>
      <c r="AB3234" s="12"/>
      <c r="AC3234" s="12"/>
      <c r="AD3234" s="12"/>
      <c r="AE3234" s="12"/>
      <c r="AF3234" s="12"/>
      <c r="AG3234" s="12"/>
      <c r="AH3234" s="12"/>
      <c r="AI3234" s="12"/>
      <c r="AJ3234" s="12"/>
      <c r="AK3234" s="12"/>
      <c r="AL3234" s="12"/>
      <c r="AM3234" s="12"/>
      <c r="AN3234" s="12"/>
      <c r="AO3234" s="12"/>
      <c r="AP3234" s="12"/>
      <c r="AQ3234" s="12"/>
      <c r="AR3234" s="12"/>
      <c r="AS3234" s="12"/>
      <c r="AT3234" s="12"/>
      <c r="AU3234" s="12"/>
      <c r="AV3234" s="12"/>
      <c r="AW3234" s="12"/>
      <c r="AX3234" s="12"/>
      <c r="AY3234" s="12"/>
      <c r="AZ3234" s="12"/>
      <c r="BA3234" s="12"/>
      <c r="BB3234" s="12"/>
      <c r="BC3234" s="12"/>
      <c r="BD3234" s="12"/>
      <c r="BE3234" s="12"/>
      <c r="BF3234" s="12"/>
      <c r="BG3234" s="12"/>
      <c r="BH3234" s="12"/>
      <c r="BI3234" s="12"/>
      <c r="BJ3234" s="13"/>
      <c r="BK3234" s="13"/>
      <c r="BL3234" s="13"/>
      <c r="BM3234" s="13"/>
      <c r="BN3234" s="13"/>
    </row>
    <row r="3235" spans="1:66" x14ac:dyDescent="0.25">
      <c r="A3235" s="10"/>
      <c r="B3235" s="10"/>
      <c r="C3235" s="10"/>
      <c r="D3235" s="10"/>
      <c r="E3235" s="10"/>
      <c r="F3235" s="10"/>
      <c r="G3235" s="10"/>
      <c r="H3235" s="10"/>
      <c r="I3235" s="10"/>
      <c r="J3235" s="10"/>
      <c r="K3235" s="11"/>
      <c r="L3235" s="11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2"/>
      <c r="AS3235" s="12"/>
      <c r="AT3235" s="12"/>
      <c r="AU3235" s="12"/>
      <c r="AV3235" s="12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12"/>
      <c r="BG3235" s="12"/>
      <c r="BH3235" s="12"/>
      <c r="BI3235" s="12"/>
      <c r="BJ3235" s="13"/>
      <c r="BK3235" s="13"/>
      <c r="BL3235" s="13"/>
      <c r="BM3235" s="13"/>
      <c r="BN3235" s="13"/>
    </row>
    <row r="3236" spans="1:66" x14ac:dyDescent="0.25">
      <c r="A3236" s="10"/>
      <c r="B3236" s="10"/>
      <c r="C3236" s="10"/>
      <c r="D3236" s="10"/>
      <c r="E3236" s="10"/>
      <c r="F3236" s="10"/>
      <c r="G3236" s="10"/>
      <c r="H3236" s="10"/>
      <c r="I3236" s="10"/>
      <c r="J3236" s="10"/>
      <c r="K3236" s="11"/>
      <c r="L3236" s="11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/>
      <c r="AH3236" s="12"/>
      <c r="AI3236" s="12"/>
      <c r="AJ3236" s="12"/>
      <c r="AK3236" s="12"/>
      <c r="AL3236" s="12"/>
      <c r="AM3236" s="12"/>
      <c r="AN3236" s="12"/>
      <c r="AO3236" s="12"/>
      <c r="AP3236" s="12"/>
      <c r="AQ3236" s="12"/>
      <c r="AR3236" s="12"/>
      <c r="AS3236" s="12"/>
      <c r="AT3236" s="12"/>
      <c r="AU3236" s="12"/>
      <c r="AV3236" s="12"/>
      <c r="AW3236" s="12"/>
      <c r="AX3236" s="12"/>
      <c r="AY3236" s="12"/>
      <c r="AZ3236" s="12"/>
      <c r="BA3236" s="12"/>
      <c r="BB3236" s="12"/>
      <c r="BC3236" s="12"/>
      <c r="BD3236" s="12"/>
      <c r="BE3236" s="12"/>
      <c r="BF3236" s="12"/>
      <c r="BG3236" s="12"/>
      <c r="BH3236" s="12"/>
      <c r="BI3236" s="12"/>
      <c r="BJ3236" s="13"/>
      <c r="BK3236" s="13"/>
      <c r="BL3236" s="13"/>
      <c r="BM3236" s="13"/>
      <c r="BN3236" s="13"/>
    </row>
    <row r="3237" spans="1:66" x14ac:dyDescent="0.25">
      <c r="A3237" s="10"/>
      <c r="B3237" s="10"/>
      <c r="C3237" s="10"/>
      <c r="D3237" s="10"/>
      <c r="E3237" s="10"/>
      <c r="F3237" s="10"/>
      <c r="G3237" s="10"/>
      <c r="H3237" s="10"/>
      <c r="I3237" s="10"/>
      <c r="J3237" s="10"/>
      <c r="K3237" s="11"/>
      <c r="L3237" s="11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2"/>
      <c r="AS3237" s="12"/>
      <c r="AT3237" s="12"/>
      <c r="AU3237" s="12"/>
      <c r="AV3237" s="12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12"/>
      <c r="BG3237" s="12"/>
      <c r="BH3237" s="12"/>
      <c r="BI3237" s="12"/>
      <c r="BJ3237" s="13"/>
      <c r="BK3237" s="13"/>
      <c r="BL3237" s="13"/>
      <c r="BM3237" s="13"/>
      <c r="BN3237" s="13"/>
    </row>
    <row r="3238" spans="1:66" x14ac:dyDescent="0.25">
      <c r="A3238" s="10"/>
      <c r="B3238" s="10"/>
      <c r="C3238" s="10"/>
      <c r="D3238" s="10"/>
      <c r="E3238" s="10"/>
      <c r="F3238" s="10"/>
      <c r="G3238" s="10"/>
      <c r="H3238" s="10"/>
      <c r="I3238" s="10"/>
      <c r="J3238" s="10"/>
      <c r="K3238" s="11"/>
      <c r="L3238" s="11"/>
      <c r="M3238" s="12"/>
      <c r="N3238" s="12"/>
      <c r="O3238" s="12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12"/>
      <c r="AE3238" s="12"/>
      <c r="AF3238" s="12"/>
      <c r="AG3238" s="12"/>
      <c r="AH3238" s="12"/>
      <c r="AI3238" s="12"/>
      <c r="AJ3238" s="12"/>
      <c r="AK3238" s="12"/>
      <c r="AL3238" s="12"/>
      <c r="AM3238" s="12"/>
      <c r="AN3238" s="12"/>
      <c r="AO3238" s="12"/>
      <c r="AP3238" s="12"/>
      <c r="AQ3238" s="12"/>
      <c r="AR3238" s="12"/>
      <c r="AS3238" s="12"/>
      <c r="AT3238" s="12"/>
      <c r="AU3238" s="12"/>
      <c r="AV3238" s="12"/>
      <c r="AW3238" s="12"/>
      <c r="AX3238" s="12"/>
      <c r="AY3238" s="12"/>
      <c r="AZ3238" s="12"/>
      <c r="BA3238" s="12"/>
      <c r="BB3238" s="12"/>
      <c r="BC3238" s="12"/>
      <c r="BD3238" s="12"/>
      <c r="BE3238" s="12"/>
      <c r="BF3238" s="12"/>
      <c r="BG3238" s="12"/>
      <c r="BH3238" s="12"/>
      <c r="BI3238" s="12"/>
      <c r="BJ3238" s="13"/>
      <c r="BK3238" s="13"/>
      <c r="BL3238" s="13"/>
      <c r="BM3238" s="13"/>
      <c r="BN3238" s="13"/>
    </row>
    <row r="3239" spans="1:66" x14ac:dyDescent="0.25">
      <c r="A3239" s="10"/>
      <c r="B3239" s="10"/>
      <c r="C3239" s="10"/>
      <c r="D3239" s="10"/>
      <c r="E3239" s="10"/>
      <c r="F3239" s="10"/>
      <c r="G3239" s="10"/>
      <c r="H3239" s="10"/>
      <c r="I3239" s="10"/>
      <c r="J3239" s="10"/>
      <c r="K3239" s="11"/>
      <c r="L3239" s="11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2"/>
      <c r="AS3239" s="12"/>
      <c r="AT3239" s="12"/>
      <c r="AU3239" s="12"/>
      <c r="AV3239" s="12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12"/>
      <c r="BG3239" s="12"/>
      <c r="BH3239" s="12"/>
      <c r="BI3239" s="12"/>
      <c r="BJ3239" s="13"/>
      <c r="BK3239" s="13"/>
      <c r="BL3239" s="13"/>
      <c r="BM3239" s="13"/>
      <c r="BN3239" s="13"/>
    </row>
    <row r="3240" spans="1:66" x14ac:dyDescent="0.25">
      <c r="A3240" s="10"/>
      <c r="B3240" s="10"/>
      <c r="C3240" s="10"/>
      <c r="D3240" s="10"/>
      <c r="E3240" s="10"/>
      <c r="F3240" s="10"/>
      <c r="G3240" s="10"/>
      <c r="H3240" s="10"/>
      <c r="I3240" s="10"/>
      <c r="J3240" s="10"/>
      <c r="K3240" s="11"/>
      <c r="L3240" s="11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12"/>
      <c r="AD3240" s="12"/>
      <c r="AE3240" s="12"/>
      <c r="AF3240" s="12"/>
      <c r="AG3240" s="12"/>
      <c r="AH3240" s="12"/>
      <c r="AI3240" s="12"/>
      <c r="AJ3240" s="12"/>
      <c r="AK3240" s="12"/>
      <c r="AL3240" s="12"/>
      <c r="AM3240" s="12"/>
      <c r="AN3240" s="12"/>
      <c r="AO3240" s="12"/>
      <c r="AP3240" s="12"/>
      <c r="AQ3240" s="12"/>
      <c r="AR3240" s="12"/>
      <c r="AS3240" s="12"/>
      <c r="AT3240" s="12"/>
      <c r="AU3240" s="12"/>
      <c r="AV3240" s="12"/>
      <c r="AW3240" s="12"/>
      <c r="AX3240" s="12"/>
      <c r="AY3240" s="12"/>
      <c r="AZ3240" s="12"/>
      <c r="BA3240" s="12"/>
      <c r="BB3240" s="12"/>
      <c r="BC3240" s="12"/>
      <c r="BD3240" s="12"/>
      <c r="BE3240" s="12"/>
      <c r="BF3240" s="12"/>
      <c r="BG3240" s="12"/>
      <c r="BH3240" s="12"/>
      <c r="BI3240" s="12"/>
      <c r="BJ3240" s="13"/>
      <c r="BK3240" s="13"/>
      <c r="BL3240" s="13"/>
      <c r="BM3240" s="13"/>
      <c r="BN3240" s="13"/>
    </row>
    <row r="3241" spans="1:66" s="14" customFormat="1" x14ac:dyDescent="0.25">
      <c r="A3241" s="10"/>
      <c r="B3241" s="10"/>
      <c r="C3241" s="10"/>
      <c r="D3241" s="10"/>
      <c r="E3241" s="10"/>
      <c r="F3241" s="10"/>
      <c r="G3241" s="10"/>
      <c r="H3241" s="10"/>
      <c r="I3241" s="10"/>
      <c r="J3241" s="10"/>
      <c r="K3241" s="11"/>
      <c r="L3241" s="11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2"/>
      <c r="AS3241" s="12"/>
      <c r="AT3241" s="12"/>
      <c r="AU3241" s="12"/>
      <c r="AV3241" s="12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12"/>
      <c r="BG3241" s="12"/>
      <c r="BH3241" s="12"/>
      <c r="BI3241" s="12"/>
      <c r="BJ3241" s="13"/>
      <c r="BK3241" s="13"/>
      <c r="BL3241" s="13"/>
      <c r="BM3241" s="13"/>
      <c r="BN3241" s="13"/>
    </row>
    <row r="3242" spans="1:66" x14ac:dyDescent="0.25">
      <c r="A3242" s="10"/>
      <c r="B3242" s="10"/>
      <c r="C3242" s="10"/>
      <c r="D3242" s="18"/>
      <c r="E3242" s="10"/>
      <c r="F3242" s="10"/>
      <c r="G3242" s="10"/>
      <c r="H3242" s="10"/>
      <c r="I3242" s="10"/>
      <c r="J3242" s="10"/>
      <c r="K3242" s="11"/>
      <c r="L3242" s="11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12"/>
      <c r="AF3242" s="12"/>
      <c r="AG3242" s="12"/>
      <c r="AH3242" s="12"/>
      <c r="AI3242" s="12"/>
      <c r="AJ3242" s="12"/>
      <c r="AK3242" s="12"/>
      <c r="AL3242" s="12"/>
      <c r="AM3242" s="12"/>
      <c r="AN3242" s="12"/>
      <c r="AO3242" s="12"/>
      <c r="AP3242" s="12"/>
      <c r="AQ3242" s="12"/>
      <c r="AR3242" s="12"/>
      <c r="AS3242" s="12"/>
      <c r="AT3242" s="12"/>
      <c r="AU3242" s="12"/>
      <c r="AV3242" s="12"/>
      <c r="AW3242" s="12"/>
      <c r="AX3242" s="12"/>
      <c r="AY3242" s="12"/>
      <c r="AZ3242" s="12"/>
      <c r="BA3242" s="12"/>
      <c r="BB3242" s="12"/>
      <c r="BC3242" s="12"/>
      <c r="BD3242" s="12"/>
      <c r="BE3242" s="12"/>
      <c r="BF3242" s="12"/>
      <c r="BG3242" s="12"/>
      <c r="BH3242" s="12"/>
      <c r="BI3242" s="12"/>
      <c r="BJ3242" s="13"/>
      <c r="BK3242" s="13"/>
      <c r="BL3242" s="13"/>
      <c r="BM3242" s="13"/>
      <c r="BN3242" s="13"/>
    </row>
    <row r="3243" spans="1:66" x14ac:dyDescent="0.25">
      <c r="A3243" s="10"/>
      <c r="B3243" s="10"/>
      <c r="C3243" s="10"/>
      <c r="D3243" s="18"/>
      <c r="E3243" s="10"/>
      <c r="F3243" s="10"/>
      <c r="G3243" s="10"/>
      <c r="H3243" s="10"/>
      <c r="I3243" s="10"/>
      <c r="J3243" s="10"/>
      <c r="K3243" s="11"/>
      <c r="L3243" s="11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2"/>
      <c r="AS3243" s="12"/>
      <c r="AT3243" s="12"/>
      <c r="AU3243" s="12"/>
      <c r="AV3243" s="12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12"/>
      <c r="BG3243" s="12"/>
      <c r="BH3243" s="12"/>
      <c r="BI3243" s="12"/>
      <c r="BJ3243" s="13"/>
      <c r="BK3243" s="13"/>
      <c r="BL3243" s="13"/>
      <c r="BM3243" s="13"/>
      <c r="BN3243" s="13"/>
    </row>
    <row r="3244" spans="1:66" x14ac:dyDescent="0.25">
      <c r="A3244" s="10"/>
      <c r="B3244" s="10"/>
      <c r="C3244" s="10"/>
      <c r="D3244" s="18"/>
      <c r="E3244" s="10"/>
      <c r="F3244" s="10"/>
      <c r="G3244" s="10"/>
      <c r="H3244" s="10"/>
      <c r="I3244" s="10"/>
      <c r="J3244" s="10"/>
      <c r="K3244" s="11"/>
      <c r="L3244" s="11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  <c r="AE3244" s="12"/>
      <c r="AF3244" s="12"/>
      <c r="AG3244" s="12"/>
      <c r="AH3244" s="12"/>
      <c r="AI3244" s="12"/>
      <c r="AJ3244" s="12"/>
      <c r="AK3244" s="12"/>
      <c r="AL3244" s="12"/>
      <c r="AM3244" s="12"/>
      <c r="AN3244" s="12"/>
      <c r="AO3244" s="12"/>
      <c r="AP3244" s="12"/>
      <c r="AQ3244" s="12"/>
      <c r="AR3244" s="12"/>
      <c r="AS3244" s="12"/>
      <c r="AT3244" s="12"/>
      <c r="AU3244" s="12"/>
      <c r="AV3244" s="12"/>
      <c r="AW3244" s="12"/>
      <c r="AX3244" s="12"/>
      <c r="AY3244" s="12"/>
      <c r="AZ3244" s="12"/>
      <c r="BA3244" s="12"/>
      <c r="BB3244" s="12"/>
      <c r="BC3244" s="12"/>
      <c r="BD3244" s="12"/>
      <c r="BE3244" s="12"/>
      <c r="BF3244" s="12"/>
      <c r="BG3244" s="12"/>
      <c r="BH3244" s="12"/>
      <c r="BI3244" s="12"/>
      <c r="BJ3244" s="13"/>
      <c r="BK3244" s="13"/>
      <c r="BL3244" s="13"/>
      <c r="BM3244" s="13"/>
      <c r="BN3244" s="13"/>
    </row>
    <row r="3245" spans="1:66" x14ac:dyDescent="0.25">
      <c r="A3245" s="10"/>
      <c r="B3245" s="10"/>
      <c r="C3245" s="10"/>
      <c r="D3245" s="18"/>
      <c r="E3245" s="10"/>
      <c r="F3245" s="10"/>
      <c r="G3245" s="10"/>
      <c r="H3245" s="10"/>
      <c r="I3245" s="10"/>
      <c r="J3245" s="10"/>
      <c r="K3245" s="11"/>
      <c r="L3245" s="11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2"/>
      <c r="AS3245" s="12"/>
      <c r="AT3245" s="12"/>
      <c r="AU3245" s="12"/>
      <c r="AV3245" s="12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12"/>
      <c r="BG3245" s="12"/>
      <c r="BH3245" s="12"/>
      <c r="BI3245" s="12"/>
      <c r="BJ3245" s="13"/>
      <c r="BK3245" s="13"/>
      <c r="BL3245" s="13"/>
      <c r="BM3245" s="13"/>
      <c r="BN3245" s="13"/>
    </row>
    <row r="3246" spans="1:66" x14ac:dyDescent="0.25">
      <c r="A3246" s="10"/>
      <c r="B3246" s="10"/>
      <c r="C3246" s="10"/>
      <c r="D3246" s="18"/>
      <c r="E3246" s="10"/>
      <c r="F3246" s="10"/>
      <c r="G3246" s="10"/>
      <c r="H3246" s="10"/>
      <c r="I3246" s="10"/>
      <c r="J3246" s="10"/>
      <c r="K3246" s="11"/>
      <c r="L3246" s="11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  <c r="AE3246" s="12"/>
      <c r="AF3246" s="12"/>
      <c r="AG3246" s="12"/>
      <c r="AH3246" s="12"/>
      <c r="AI3246" s="12"/>
      <c r="AJ3246" s="12"/>
      <c r="AK3246" s="12"/>
      <c r="AL3246" s="12"/>
      <c r="AM3246" s="12"/>
      <c r="AN3246" s="12"/>
      <c r="AO3246" s="12"/>
      <c r="AP3246" s="12"/>
      <c r="AQ3246" s="12"/>
      <c r="AR3246" s="12"/>
      <c r="AS3246" s="12"/>
      <c r="AT3246" s="12"/>
      <c r="AU3246" s="12"/>
      <c r="AV3246" s="12"/>
      <c r="AW3246" s="12"/>
      <c r="AX3246" s="12"/>
      <c r="AY3246" s="12"/>
      <c r="AZ3246" s="12"/>
      <c r="BA3246" s="12"/>
      <c r="BB3246" s="12"/>
      <c r="BC3246" s="12"/>
      <c r="BD3246" s="12"/>
      <c r="BE3246" s="12"/>
      <c r="BF3246" s="12"/>
      <c r="BG3246" s="12"/>
      <c r="BH3246" s="12"/>
      <c r="BI3246" s="12"/>
      <c r="BJ3246" s="13"/>
      <c r="BK3246" s="13"/>
      <c r="BL3246" s="13"/>
      <c r="BM3246" s="13"/>
      <c r="BN3246" s="13"/>
    </row>
    <row r="3247" spans="1:66" x14ac:dyDescent="0.25">
      <c r="A3247" s="10"/>
      <c r="B3247" s="10"/>
      <c r="C3247" s="10"/>
      <c r="D3247" s="18"/>
      <c r="E3247" s="10"/>
      <c r="F3247" s="10"/>
      <c r="G3247" s="10"/>
      <c r="H3247" s="10"/>
      <c r="I3247" s="10"/>
      <c r="J3247" s="10"/>
      <c r="K3247" s="11"/>
      <c r="L3247" s="11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2"/>
      <c r="AS3247" s="12"/>
      <c r="AT3247" s="12"/>
      <c r="AU3247" s="12"/>
      <c r="AV3247" s="12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12"/>
      <c r="BG3247" s="12"/>
      <c r="BH3247" s="12"/>
      <c r="BI3247" s="12"/>
      <c r="BJ3247" s="13"/>
      <c r="BK3247" s="13"/>
      <c r="BL3247" s="13"/>
      <c r="BM3247" s="13"/>
      <c r="BN3247" s="13"/>
    </row>
    <row r="3248" spans="1:66" x14ac:dyDescent="0.25">
      <c r="A3248" s="10"/>
      <c r="B3248" s="10"/>
      <c r="C3248" s="10"/>
      <c r="D3248" s="18"/>
      <c r="E3248" s="10"/>
      <c r="F3248" s="10"/>
      <c r="G3248" s="10"/>
      <c r="H3248" s="10"/>
      <c r="I3248" s="10"/>
      <c r="J3248" s="10"/>
      <c r="K3248" s="11"/>
      <c r="L3248" s="11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12"/>
      <c r="AP3248" s="12"/>
      <c r="AQ3248" s="12"/>
      <c r="AR3248" s="12"/>
      <c r="AS3248" s="12"/>
      <c r="AT3248" s="12"/>
      <c r="AU3248" s="12"/>
      <c r="AV3248" s="12"/>
      <c r="AW3248" s="12"/>
      <c r="AX3248" s="12"/>
      <c r="AY3248" s="12"/>
      <c r="AZ3248" s="12"/>
      <c r="BA3248" s="12"/>
      <c r="BB3248" s="12"/>
      <c r="BC3248" s="12"/>
      <c r="BD3248" s="12"/>
      <c r="BE3248" s="12"/>
      <c r="BF3248" s="12"/>
      <c r="BG3248" s="12"/>
      <c r="BH3248" s="12"/>
      <c r="BI3248" s="12"/>
      <c r="BJ3248" s="13"/>
      <c r="BK3248" s="13"/>
      <c r="BL3248" s="13"/>
      <c r="BM3248" s="13"/>
      <c r="BN3248" s="13"/>
    </row>
    <row r="3249" spans="1:66" x14ac:dyDescent="0.25">
      <c r="A3249" s="10"/>
      <c r="B3249" s="10"/>
      <c r="C3249" s="10"/>
      <c r="D3249" s="18"/>
      <c r="E3249" s="10"/>
      <c r="F3249" s="10"/>
      <c r="G3249" s="10"/>
      <c r="H3249" s="10"/>
      <c r="I3249" s="10"/>
      <c r="J3249" s="10"/>
      <c r="K3249" s="11"/>
      <c r="L3249" s="11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2"/>
      <c r="AS3249" s="12"/>
      <c r="AT3249" s="12"/>
      <c r="AU3249" s="12"/>
      <c r="AV3249" s="12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12"/>
      <c r="BG3249" s="12"/>
      <c r="BH3249" s="12"/>
      <c r="BI3249" s="12"/>
      <c r="BJ3249" s="13"/>
      <c r="BK3249" s="13"/>
      <c r="BL3249" s="13"/>
      <c r="BM3249" s="13"/>
      <c r="BN3249" s="13"/>
    </row>
    <row r="3250" spans="1:66" x14ac:dyDescent="0.25">
      <c r="A3250" s="10"/>
      <c r="B3250" s="10"/>
      <c r="C3250" s="10"/>
      <c r="D3250" s="18"/>
      <c r="E3250" s="10"/>
      <c r="F3250" s="10"/>
      <c r="G3250" s="10"/>
      <c r="H3250" s="10"/>
      <c r="I3250" s="10"/>
      <c r="J3250" s="10"/>
      <c r="K3250" s="11"/>
      <c r="L3250" s="11"/>
      <c r="M3250" s="12"/>
      <c r="N3250" s="12"/>
      <c r="O3250" s="12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12"/>
      <c r="AE3250" s="12"/>
      <c r="AF3250" s="12"/>
      <c r="AG3250" s="12"/>
      <c r="AH3250" s="12"/>
      <c r="AI3250" s="12"/>
      <c r="AJ3250" s="12"/>
      <c r="AK3250" s="12"/>
      <c r="AL3250" s="12"/>
      <c r="AM3250" s="12"/>
      <c r="AN3250" s="12"/>
      <c r="AO3250" s="12"/>
      <c r="AP3250" s="12"/>
      <c r="AQ3250" s="12"/>
      <c r="AR3250" s="12"/>
      <c r="AS3250" s="12"/>
      <c r="AT3250" s="12"/>
      <c r="AU3250" s="12"/>
      <c r="AV3250" s="12"/>
      <c r="AW3250" s="12"/>
      <c r="AX3250" s="12"/>
      <c r="AY3250" s="12"/>
      <c r="AZ3250" s="12"/>
      <c r="BA3250" s="12"/>
      <c r="BB3250" s="12"/>
      <c r="BC3250" s="12"/>
      <c r="BD3250" s="12"/>
      <c r="BE3250" s="12"/>
      <c r="BF3250" s="12"/>
      <c r="BG3250" s="12"/>
      <c r="BH3250" s="12"/>
      <c r="BI3250" s="12"/>
      <c r="BJ3250" s="13"/>
      <c r="BK3250" s="13"/>
      <c r="BL3250" s="13"/>
      <c r="BM3250" s="13"/>
      <c r="BN3250" s="13"/>
    </row>
    <row r="3251" spans="1:66" x14ac:dyDescent="0.25">
      <c r="A3251" s="10"/>
      <c r="B3251" s="10"/>
      <c r="C3251" s="10"/>
      <c r="D3251" s="18"/>
      <c r="E3251" s="10"/>
      <c r="F3251" s="10"/>
      <c r="G3251" s="10"/>
      <c r="H3251" s="10"/>
      <c r="I3251" s="10"/>
      <c r="J3251" s="10"/>
      <c r="K3251" s="11"/>
      <c r="L3251" s="11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2"/>
      <c r="AS3251" s="12"/>
      <c r="AT3251" s="12"/>
      <c r="AU3251" s="12"/>
      <c r="AV3251" s="12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12"/>
      <c r="BG3251" s="12"/>
      <c r="BH3251" s="12"/>
      <c r="BI3251" s="12"/>
      <c r="BJ3251" s="13"/>
      <c r="BK3251" s="13"/>
      <c r="BL3251" s="13"/>
      <c r="BM3251" s="13"/>
      <c r="BN3251" s="13"/>
    </row>
    <row r="3252" spans="1:66" x14ac:dyDescent="0.25">
      <c r="A3252" s="10"/>
      <c r="B3252" s="10"/>
      <c r="C3252" s="10"/>
      <c r="D3252" s="18"/>
      <c r="E3252" s="10"/>
      <c r="F3252" s="10"/>
      <c r="G3252" s="10"/>
      <c r="H3252" s="10"/>
      <c r="I3252" s="10"/>
      <c r="J3252" s="10"/>
      <c r="K3252" s="11"/>
      <c r="L3252" s="11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  <c r="AE3252" s="12"/>
      <c r="AF3252" s="12"/>
      <c r="AG3252" s="12"/>
      <c r="AH3252" s="12"/>
      <c r="AI3252" s="12"/>
      <c r="AJ3252" s="12"/>
      <c r="AK3252" s="12"/>
      <c r="AL3252" s="12"/>
      <c r="AM3252" s="12"/>
      <c r="AN3252" s="12"/>
      <c r="AO3252" s="12"/>
      <c r="AP3252" s="12"/>
      <c r="AQ3252" s="12"/>
      <c r="AR3252" s="12"/>
      <c r="AS3252" s="12"/>
      <c r="AT3252" s="12"/>
      <c r="AU3252" s="12"/>
      <c r="AV3252" s="12"/>
      <c r="AW3252" s="12"/>
      <c r="AX3252" s="12"/>
      <c r="AY3252" s="12"/>
      <c r="AZ3252" s="12"/>
      <c r="BA3252" s="12"/>
      <c r="BB3252" s="12"/>
      <c r="BC3252" s="12"/>
      <c r="BD3252" s="12"/>
      <c r="BE3252" s="12"/>
      <c r="BF3252" s="12"/>
      <c r="BG3252" s="12"/>
      <c r="BH3252" s="12"/>
      <c r="BI3252" s="12"/>
      <c r="BJ3252" s="13"/>
      <c r="BK3252" s="13"/>
      <c r="BL3252" s="13"/>
      <c r="BM3252" s="13"/>
      <c r="BN3252" s="13"/>
    </row>
    <row r="3253" spans="1:66" x14ac:dyDescent="0.25">
      <c r="A3253" s="10"/>
      <c r="B3253" s="10"/>
      <c r="C3253" s="10"/>
      <c r="D3253" s="18"/>
      <c r="E3253" s="10"/>
      <c r="F3253" s="10"/>
      <c r="G3253" s="10"/>
      <c r="H3253" s="10"/>
      <c r="I3253" s="10"/>
      <c r="J3253" s="10"/>
      <c r="K3253" s="11"/>
      <c r="L3253" s="11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2"/>
      <c r="AS3253" s="12"/>
      <c r="AT3253" s="12"/>
      <c r="AU3253" s="12"/>
      <c r="AV3253" s="12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12"/>
      <c r="BG3253" s="12"/>
      <c r="BH3253" s="12"/>
      <c r="BI3253" s="12"/>
      <c r="BJ3253" s="13"/>
      <c r="BK3253" s="13"/>
      <c r="BL3253" s="13"/>
      <c r="BM3253" s="13"/>
      <c r="BN3253" s="13"/>
    </row>
    <row r="3254" spans="1:66" x14ac:dyDescent="0.25">
      <c r="A3254" s="10"/>
      <c r="B3254" s="10"/>
      <c r="C3254" s="10"/>
      <c r="D3254" s="18"/>
      <c r="E3254" s="10"/>
      <c r="F3254" s="10"/>
      <c r="G3254" s="10"/>
      <c r="H3254" s="10"/>
      <c r="I3254" s="10"/>
      <c r="J3254" s="10"/>
      <c r="K3254" s="11"/>
      <c r="L3254" s="11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12"/>
      <c r="AH3254" s="12"/>
      <c r="AI3254" s="12"/>
      <c r="AJ3254" s="12"/>
      <c r="AK3254" s="12"/>
      <c r="AL3254" s="12"/>
      <c r="AM3254" s="12"/>
      <c r="AN3254" s="12"/>
      <c r="AO3254" s="12"/>
      <c r="AP3254" s="12"/>
      <c r="AQ3254" s="12"/>
      <c r="AR3254" s="12"/>
      <c r="AS3254" s="12"/>
      <c r="AT3254" s="12"/>
      <c r="AU3254" s="12"/>
      <c r="AV3254" s="12"/>
      <c r="AW3254" s="12"/>
      <c r="AX3254" s="12"/>
      <c r="AY3254" s="12"/>
      <c r="AZ3254" s="12"/>
      <c r="BA3254" s="12"/>
      <c r="BB3254" s="12"/>
      <c r="BC3254" s="12"/>
      <c r="BD3254" s="12"/>
      <c r="BE3254" s="12"/>
      <c r="BF3254" s="12"/>
      <c r="BG3254" s="12"/>
      <c r="BH3254" s="12"/>
      <c r="BI3254" s="12"/>
      <c r="BJ3254" s="13"/>
      <c r="BK3254" s="13"/>
      <c r="BL3254" s="13"/>
      <c r="BM3254" s="13"/>
      <c r="BN3254" s="13"/>
    </row>
    <row r="3255" spans="1:66" x14ac:dyDescent="0.25">
      <c r="A3255" s="10"/>
      <c r="B3255" s="10"/>
      <c r="C3255" s="10"/>
      <c r="D3255" s="18"/>
      <c r="E3255" s="10"/>
      <c r="F3255" s="10"/>
      <c r="G3255" s="10"/>
      <c r="H3255" s="10"/>
      <c r="I3255" s="10"/>
      <c r="J3255" s="10"/>
      <c r="K3255" s="11"/>
      <c r="L3255" s="11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2"/>
      <c r="AS3255" s="12"/>
      <c r="AT3255" s="12"/>
      <c r="AU3255" s="12"/>
      <c r="AV3255" s="12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12"/>
      <c r="BG3255" s="12"/>
      <c r="BH3255" s="12"/>
      <c r="BI3255" s="12"/>
      <c r="BJ3255" s="13"/>
      <c r="BK3255" s="13"/>
      <c r="BL3255" s="13"/>
      <c r="BM3255" s="13"/>
      <c r="BN3255" s="13"/>
    </row>
    <row r="3256" spans="1:66" x14ac:dyDescent="0.25">
      <c r="A3256" s="10"/>
      <c r="B3256" s="10"/>
      <c r="C3256" s="10"/>
      <c r="D3256" s="18"/>
      <c r="E3256" s="10"/>
      <c r="F3256" s="10"/>
      <c r="G3256" s="10"/>
      <c r="H3256" s="10"/>
      <c r="I3256" s="10"/>
      <c r="J3256" s="10"/>
      <c r="K3256" s="11"/>
      <c r="L3256" s="11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  <c r="AE3256" s="12"/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12"/>
      <c r="AP3256" s="12"/>
      <c r="AQ3256" s="12"/>
      <c r="AR3256" s="12"/>
      <c r="AS3256" s="12"/>
      <c r="AT3256" s="12"/>
      <c r="AU3256" s="12"/>
      <c r="AV3256" s="12"/>
      <c r="AW3256" s="12"/>
      <c r="AX3256" s="12"/>
      <c r="AY3256" s="12"/>
      <c r="AZ3256" s="12"/>
      <c r="BA3256" s="12"/>
      <c r="BB3256" s="12"/>
      <c r="BC3256" s="12"/>
      <c r="BD3256" s="12"/>
      <c r="BE3256" s="12"/>
      <c r="BF3256" s="12"/>
      <c r="BG3256" s="12"/>
      <c r="BH3256" s="12"/>
      <c r="BI3256" s="12"/>
      <c r="BJ3256" s="13"/>
      <c r="BK3256" s="13"/>
      <c r="BL3256" s="13"/>
      <c r="BM3256" s="13"/>
      <c r="BN3256" s="13"/>
    </row>
    <row r="3257" spans="1:66" x14ac:dyDescent="0.25">
      <c r="A3257" s="10"/>
      <c r="B3257" s="10"/>
      <c r="C3257" s="10"/>
      <c r="D3257" s="18"/>
      <c r="E3257" s="10"/>
      <c r="F3257" s="10"/>
      <c r="G3257" s="10"/>
      <c r="H3257" s="10"/>
      <c r="I3257" s="10"/>
      <c r="J3257" s="10"/>
      <c r="K3257" s="11"/>
      <c r="L3257" s="11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2"/>
      <c r="AS3257" s="12"/>
      <c r="AT3257" s="12"/>
      <c r="AU3257" s="12"/>
      <c r="AV3257" s="12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12"/>
      <c r="BG3257" s="12"/>
      <c r="BH3257" s="12"/>
      <c r="BI3257" s="12"/>
      <c r="BJ3257" s="13"/>
      <c r="BK3257" s="13"/>
      <c r="BL3257" s="13"/>
      <c r="BM3257" s="13"/>
      <c r="BN3257" s="13"/>
    </row>
    <row r="3258" spans="1:66" x14ac:dyDescent="0.25">
      <c r="A3258" s="10"/>
      <c r="B3258" s="10"/>
      <c r="C3258" s="10"/>
      <c r="D3258" s="18"/>
      <c r="E3258" s="10"/>
      <c r="F3258" s="10"/>
      <c r="G3258" s="10"/>
      <c r="H3258" s="10"/>
      <c r="I3258" s="10"/>
      <c r="J3258" s="10"/>
      <c r="K3258" s="11"/>
      <c r="L3258" s="11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  <c r="AE3258" s="12"/>
      <c r="AF3258" s="12"/>
      <c r="AG3258" s="12"/>
      <c r="AH3258" s="12"/>
      <c r="AI3258" s="12"/>
      <c r="AJ3258" s="12"/>
      <c r="AK3258" s="12"/>
      <c r="AL3258" s="12"/>
      <c r="AM3258" s="12"/>
      <c r="AN3258" s="12"/>
      <c r="AO3258" s="12"/>
      <c r="AP3258" s="12"/>
      <c r="AQ3258" s="12"/>
      <c r="AR3258" s="12"/>
      <c r="AS3258" s="12"/>
      <c r="AT3258" s="12"/>
      <c r="AU3258" s="12"/>
      <c r="AV3258" s="12"/>
      <c r="AW3258" s="12"/>
      <c r="AX3258" s="12"/>
      <c r="AY3258" s="12"/>
      <c r="AZ3258" s="12"/>
      <c r="BA3258" s="12"/>
      <c r="BB3258" s="12"/>
      <c r="BC3258" s="12"/>
      <c r="BD3258" s="12"/>
      <c r="BE3258" s="12"/>
      <c r="BF3258" s="12"/>
      <c r="BG3258" s="12"/>
      <c r="BH3258" s="12"/>
      <c r="BI3258" s="12"/>
      <c r="BJ3258" s="13"/>
      <c r="BK3258" s="13"/>
      <c r="BL3258" s="13"/>
      <c r="BM3258" s="13"/>
      <c r="BN3258" s="13"/>
    </row>
    <row r="3259" spans="1:66" x14ac:dyDescent="0.25">
      <c r="A3259" s="10"/>
      <c r="B3259" s="10"/>
      <c r="C3259" s="10"/>
      <c r="D3259" s="18"/>
      <c r="E3259" s="10"/>
      <c r="F3259" s="10"/>
      <c r="G3259" s="10"/>
      <c r="H3259" s="10"/>
      <c r="I3259" s="10"/>
      <c r="J3259" s="10"/>
      <c r="K3259" s="11"/>
      <c r="L3259" s="11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2"/>
      <c r="AS3259" s="12"/>
      <c r="AT3259" s="12"/>
      <c r="AU3259" s="12"/>
      <c r="AV3259" s="12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12"/>
      <c r="BG3259" s="12"/>
      <c r="BH3259" s="12"/>
      <c r="BI3259" s="12"/>
      <c r="BJ3259" s="13"/>
      <c r="BK3259" s="13"/>
      <c r="BL3259" s="13"/>
      <c r="BM3259" s="13"/>
      <c r="BN3259" s="13"/>
    </row>
    <row r="3260" spans="1:66" x14ac:dyDescent="0.25">
      <c r="A3260" s="10"/>
      <c r="B3260" s="10"/>
      <c r="C3260" s="10"/>
      <c r="D3260" s="18"/>
      <c r="E3260" s="10"/>
      <c r="F3260" s="10"/>
      <c r="G3260" s="10"/>
      <c r="H3260" s="10"/>
      <c r="I3260" s="10"/>
      <c r="J3260" s="10"/>
      <c r="K3260" s="11"/>
      <c r="L3260" s="11"/>
      <c r="M3260" s="12"/>
      <c r="N3260" s="12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/>
      <c r="AJ3260" s="12"/>
      <c r="AK3260" s="12"/>
      <c r="AL3260" s="12"/>
      <c r="AM3260" s="12"/>
      <c r="AN3260" s="12"/>
      <c r="AO3260" s="12"/>
      <c r="AP3260" s="12"/>
      <c r="AQ3260" s="12"/>
      <c r="AR3260" s="12"/>
      <c r="AS3260" s="12"/>
      <c r="AT3260" s="12"/>
      <c r="AU3260" s="12"/>
      <c r="AV3260" s="12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12"/>
      <c r="BG3260" s="12"/>
      <c r="BH3260" s="12"/>
      <c r="BI3260" s="12"/>
      <c r="BJ3260" s="13"/>
      <c r="BK3260" s="13"/>
      <c r="BL3260" s="13"/>
      <c r="BM3260" s="13"/>
      <c r="BN3260" s="13"/>
    </row>
    <row r="3261" spans="1:66" x14ac:dyDescent="0.25">
      <c r="A3261" s="10"/>
      <c r="B3261" s="10"/>
      <c r="C3261" s="10"/>
      <c r="D3261" s="18"/>
      <c r="E3261" s="10"/>
      <c r="F3261" s="10"/>
      <c r="G3261" s="10"/>
      <c r="H3261" s="10"/>
      <c r="I3261" s="10"/>
      <c r="J3261" s="10"/>
      <c r="K3261" s="11"/>
      <c r="L3261" s="11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2"/>
      <c r="AS3261" s="12"/>
      <c r="AT3261" s="12"/>
      <c r="AU3261" s="12"/>
      <c r="AV3261" s="12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12"/>
      <c r="BG3261" s="12"/>
      <c r="BH3261" s="12"/>
      <c r="BI3261" s="12"/>
      <c r="BJ3261" s="13"/>
      <c r="BK3261" s="13"/>
      <c r="BL3261" s="13"/>
      <c r="BM3261" s="13"/>
      <c r="BN3261" s="13"/>
    </row>
    <row r="3262" spans="1:66" x14ac:dyDescent="0.25">
      <c r="A3262" s="10"/>
      <c r="B3262" s="10"/>
      <c r="C3262" s="10"/>
      <c r="D3262" s="18"/>
      <c r="E3262" s="10"/>
      <c r="F3262" s="10"/>
      <c r="G3262" s="10"/>
      <c r="H3262" s="10"/>
      <c r="I3262" s="10"/>
      <c r="J3262" s="10"/>
      <c r="K3262" s="11"/>
      <c r="L3262" s="11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12"/>
      <c r="AE3262" s="12"/>
      <c r="AF3262" s="12"/>
      <c r="AG3262" s="12"/>
      <c r="AH3262" s="12"/>
      <c r="AI3262" s="12"/>
      <c r="AJ3262" s="12"/>
      <c r="AK3262" s="12"/>
      <c r="AL3262" s="12"/>
      <c r="AM3262" s="12"/>
      <c r="AN3262" s="12"/>
      <c r="AO3262" s="12"/>
      <c r="AP3262" s="12"/>
      <c r="AQ3262" s="12"/>
      <c r="AR3262" s="12"/>
      <c r="AS3262" s="12"/>
      <c r="AT3262" s="12"/>
      <c r="AU3262" s="12"/>
      <c r="AV3262" s="12"/>
      <c r="AW3262" s="12"/>
      <c r="AX3262" s="12"/>
      <c r="AY3262" s="12"/>
      <c r="AZ3262" s="12"/>
      <c r="BA3262" s="12"/>
      <c r="BB3262" s="12"/>
      <c r="BC3262" s="12"/>
      <c r="BD3262" s="12"/>
      <c r="BE3262" s="12"/>
      <c r="BF3262" s="12"/>
      <c r="BG3262" s="12"/>
      <c r="BH3262" s="12"/>
      <c r="BI3262" s="12"/>
      <c r="BJ3262" s="13"/>
      <c r="BK3262" s="13"/>
      <c r="BL3262" s="13"/>
      <c r="BM3262" s="13"/>
      <c r="BN3262" s="13"/>
    </row>
    <row r="3263" spans="1:66" x14ac:dyDescent="0.25">
      <c r="A3263" s="10"/>
      <c r="B3263" s="10"/>
      <c r="C3263" s="10"/>
      <c r="D3263" s="18"/>
      <c r="E3263" s="10"/>
      <c r="F3263" s="10"/>
      <c r="G3263" s="10"/>
      <c r="H3263" s="10"/>
      <c r="I3263" s="10"/>
      <c r="J3263" s="10"/>
      <c r="K3263" s="11"/>
      <c r="L3263" s="11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2"/>
      <c r="AS3263" s="12"/>
      <c r="AT3263" s="12"/>
      <c r="AU3263" s="12"/>
      <c r="AV3263" s="12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12"/>
      <c r="BG3263" s="12"/>
      <c r="BH3263" s="12"/>
      <c r="BI3263" s="12"/>
      <c r="BJ3263" s="13"/>
      <c r="BK3263" s="13"/>
      <c r="BL3263" s="13"/>
      <c r="BM3263" s="13"/>
      <c r="BN3263" s="13"/>
    </row>
    <row r="3264" spans="1:66" x14ac:dyDescent="0.25">
      <c r="A3264" s="10"/>
      <c r="B3264" s="10"/>
      <c r="C3264" s="10"/>
      <c r="D3264" s="18"/>
      <c r="E3264" s="10"/>
      <c r="F3264" s="10"/>
      <c r="G3264" s="10"/>
      <c r="H3264" s="10"/>
      <c r="I3264" s="10"/>
      <c r="J3264" s="10"/>
      <c r="K3264" s="11"/>
      <c r="L3264" s="11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12"/>
      <c r="AF3264" s="12"/>
      <c r="AG3264" s="12"/>
      <c r="AH3264" s="12"/>
      <c r="AI3264" s="12"/>
      <c r="AJ3264" s="12"/>
      <c r="AK3264" s="12"/>
      <c r="AL3264" s="12"/>
      <c r="AM3264" s="12"/>
      <c r="AN3264" s="12"/>
      <c r="AO3264" s="12"/>
      <c r="AP3264" s="12"/>
      <c r="AQ3264" s="12"/>
      <c r="AR3264" s="12"/>
      <c r="AS3264" s="12"/>
      <c r="AT3264" s="12"/>
      <c r="AU3264" s="12"/>
      <c r="AV3264" s="12"/>
      <c r="AW3264" s="12"/>
      <c r="AX3264" s="12"/>
      <c r="AY3264" s="12"/>
      <c r="AZ3264" s="12"/>
      <c r="BA3264" s="12"/>
      <c r="BB3264" s="12"/>
      <c r="BC3264" s="12"/>
      <c r="BD3264" s="12"/>
      <c r="BE3264" s="12"/>
      <c r="BF3264" s="12"/>
      <c r="BG3264" s="12"/>
      <c r="BH3264" s="12"/>
      <c r="BI3264" s="12"/>
      <c r="BJ3264" s="13"/>
      <c r="BK3264" s="13"/>
      <c r="BL3264" s="13"/>
      <c r="BM3264" s="13"/>
      <c r="BN3264" s="13"/>
    </row>
    <row r="3265" spans="1:66" x14ac:dyDescent="0.25">
      <c r="A3265" s="10"/>
      <c r="B3265" s="10"/>
      <c r="C3265" s="10"/>
      <c r="D3265" s="18"/>
      <c r="E3265" s="10"/>
      <c r="F3265" s="10"/>
      <c r="G3265" s="10"/>
      <c r="H3265" s="10"/>
      <c r="I3265" s="10"/>
      <c r="J3265" s="10"/>
      <c r="K3265" s="11"/>
      <c r="L3265" s="11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2"/>
      <c r="AS3265" s="12"/>
      <c r="AT3265" s="12"/>
      <c r="AU3265" s="12"/>
      <c r="AV3265" s="12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12"/>
      <c r="BG3265" s="12"/>
      <c r="BH3265" s="12"/>
      <c r="BI3265" s="12"/>
      <c r="BJ3265" s="13"/>
      <c r="BK3265" s="13"/>
      <c r="BL3265" s="13"/>
      <c r="BM3265" s="13"/>
      <c r="BN3265" s="13"/>
    </row>
    <row r="3266" spans="1:66" x14ac:dyDescent="0.25">
      <c r="A3266" s="10"/>
      <c r="B3266" s="10"/>
      <c r="C3266" s="10"/>
      <c r="D3266" s="18"/>
      <c r="E3266" s="10"/>
      <c r="F3266" s="10"/>
      <c r="G3266" s="10"/>
      <c r="H3266" s="10"/>
      <c r="I3266" s="10"/>
      <c r="J3266" s="10"/>
      <c r="K3266" s="11"/>
      <c r="L3266" s="11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  <c r="AE3266" s="12"/>
      <c r="AF3266" s="12"/>
      <c r="AG3266" s="12"/>
      <c r="AH3266" s="12"/>
      <c r="AI3266" s="12"/>
      <c r="AJ3266" s="12"/>
      <c r="AK3266" s="12"/>
      <c r="AL3266" s="12"/>
      <c r="AM3266" s="12"/>
      <c r="AN3266" s="12"/>
      <c r="AO3266" s="12"/>
      <c r="AP3266" s="12"/>
      <c r="AQ3266" s="12"/>
      <c r="AR3266" s="12"/>
      <c r="AS3266" s="12"/>
      <c r="AT3266" s="12"/>
      <c r="AU3266" s="12"/>
      <c r="AV3266" s="12"/>
      <c r="AW3266" s="12"/>
      <c r="AX3266" s="12"/>
      <c r="AY3266" s="12"/>
      <c r="AZ3266" s="12"/>
      <c r="BA3266" s="12"/>
      <c r="BB3266" s="12"/>
      <c r="BC3266" s="12"/>
      <c r="BD3266" s="12"/>
      <c r="BE3266" s="12"/>
      <c r="BF3266" s="12"/>
      <c r="BG3266" s="12"/>
      <c r="BH3266" s="12"/>
      <c r="BI3266" s="12"/>
      <c r="BJ3266" s="13"/>
      <c r="BK3266" s="13"/>
      <c r="BL3266" s="13"/>
      <c r="BM3266" s="13"/>
      <c r="BN3266" s="13"/>
    </row>
    <row r="3267" spans="1:66" x14ac:dyDescent="0.25">
      <c r="A3267" s="10"/>
      <c r="B3267" s="10"/>
      <c r="C3267" s="10"/>
      <c r="D3267" s="18"/>
      <c r="E3267" s="10"/>
      <c r="F3267" s="10"/>
      <c r="G3267" s="10"/>
      <c r="H3267" s="10"/>
      <c r="I3267" s="10"/>
      <c r="J3267" s="10"/>
      <c r="K3267" s="11"/>
      <c r="L3267" s="11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2"/>
      <c r="AS3267" s="12"/>
      <c r="AT3267" s="12"/>
      <c r="AU3267" s="12"/>
      <c r="AV3267" s="12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12"/>
      <c r="BG3267" s="12"/>
      <c r="BH3267" s="12"/>
      <c r="BI3267" s="12"/>
      <c r="BJ3267" s="13"/>
      <c r="BK3267" s="13"/>
      <c r="BL3267" s="13"/>
      <c r="BM3267" s="13"/>
      <c r="BN3267" s="13"/>
    </row>
    <row r="3268" spans="1:66" x14ac:dyDescent="0.25">
      <c r="A3268" s="10"/>
      <c r="B3268" s="10"/>
      <c r="C3268" s="10"/>
      <c r="D3268" s="18"/>
      <c r="E3268" s="10"/>
      <c r="F3268" s="10"/>
      <c r="G3268" s="10"/>
      <c r="H3268" s="10"/>
      <c r="I3268" s="10"/>
      <c r="J3268" s="10"/>
      <c r="K3268" s="11"/>
      <c r="L3268" s="11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12"/>
      <c r="AF3268" s="12"/>
      <c r="AG3268" s="12"/>
      <c r="AH3268" s="12"/>
      <c r="AI3268" s="12"/>
      <c r="AJ3268" s="12"/>
      <c r="AK3268" s="12"/>
      <c r="AL3268" s="12"/>
      <c r="AM3268" s="12"/>
      <c r="AN3268" s="12"/>
      <c r="AO3268" s="12"/>
      <c r="AP3268" s="12"/>
      <c r="AQ3268" s="12"/>
      <c r="AR3268" s="12"/>
      <c r="AS3268" s="12"/>
      <c r="AT3268" s="12"/>
      <c r="AU3268" s="12"/>
      <c r="AV3268" s="12"/>
      <c r="AW3268" s="12"/>
      <c r="AX3268" s="12"/>
      <c r="AY3268" s="12"/>
      <c r="AZ3268" s="12"/>
      <c r="BA3268" s="12"/>
      <c r="BB3268" s="12"/>
      <c r="BC3268" s="12"/>
      <c r="BD3268" s="12"/>
      <c r="BE3268" s="12"/>
      <c r="BF3268" s="12"/>
      <c r="BG3268" s="12"/>
      <c r="BH3268" s="12"/>
      <c r="BI3268" s="12"/>
      <c r="BJ3268" s="13"/>
      <c r="BK3268" s="13"/>
      <c r="BL3268" s="13"/>
      <c r="BM3268" s="13"/>
      <c r="BN3268" s="13"/>
    </row>
    <row r="3269" spans="1:66" x14ac:dyDescent="0.25">
      <c r="A3269" s="10"/>
      <c r="B3269" s="10"/>
      <c r="C3269" s="10"/>
      <c r="D3269" s="18"/>
      <c r="E3269" s="10"/>
      <c r="F3269" s="10"/>
      <c r="G3269" s="10"/>
      <c r="H3269" s="10"/>
      <c r="I3269" s="10"/>
      <c r="J3269" s="10"/>
      <c r="K3269" s="11"/>
      <c r="L3269" s="11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2"/>
      <c r="AS3269" s="12"/>
      <c r="AT3269" s="12"/>
      <c r="AU3269" s="12"/>
      <c r="AV3269" s="12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12"/>
      <c r="BG3269" s="12"/>
      <c r="BH3269" s="12"/>
      <c r="BI3269" s="12"/>
      <c r="BJ3269" s="13"/>
      <c r="BK3269" s="13"/>
      <c r="BL3269" s="13"/>
      <c r="BM3269" s="13"/>
      <c r="BN3269" s="13"/>
    </row>
    <row r="3270" spans="1:66" x14ac:dyDescent="0.25">
      <c r="A3270" s="10"/>
      <c r="B3270" s="10"/>
      <c r="C3270" s="10"/>
      <c r="D3270" s="18"/>
      <c r="E3270" s="10"/>
      <c r="F3270" s="10"/>
      <c r="G3270" s="10"/>
      <c r="H3270" s="10"/>
      <c r="I3270" s="10"/>
      <c r="J3270" s="10"/>
      <c r="K3270" s="11"/>
      <c r="L3270" s="11"/>
      <c r="M3270" s="12"/>
      <c r="N3270" s="12"/>
      <c r="O3270" s="12"/>
      <c r="P3270" s="12"/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  <c r="AE3270" s="12"/>
      <c r="AF3270" s="12"/>
      <c r="AG3270" s="12"/>
      <c r="AH3270" s="12"/>
      <c r="AI3270" s="12"/>
      <c r="AJ3270" s="12"/>
      <c r="AK3270" s="12"/>
      <c r="AL3270" s="12"/>
      <c r="AM3270" s="12"/>
      <c r="AN3270" s="12"/>
      <c r="AO3270" s="12"/>
      <c r="AP3270" s="12"/>
      <c r="AQ3270" s="12"/>
      <c r="AR3270" s="12"/>
      <c r="AS3270" s="12"/>
      <c r="AT3270" s="12"/>
      <c r="AU3270" s="12"/>
      <c r="AV3270" s="12"/>
      <c r="AW3270" s="12"/>
      <c r="AX3270" s="12"/>
      <c r="AY3270" s="12"/>
      <c r="AZ3270" s="12"/>
      <c r="BA3270" s="12"/>
      <c r="BB3270" s="12"/>
      <c r="BC3270" s="12"/>
      <c r="BD3270" s="12"/>
      <c r="BE3270" s="12"/>
      <c r="BF3270" s="12"/>
      <c r="BG3270" s="12"/>
      <c r="BH3270" s="12"/>
      <c r="BI3270" s="12"/>
      <c r="BJ3270" s="13"/>
      <c r="BK3270" s="13"/>
      <c r="BL3270" s="13"/>
      <c r="BM3270" s="13"/>
      <c r="BN3270" s="13"/>
    </row>
    <row r="3271" spans="1:66" x14ac:dyDescent="0.25">
      <c r="A3271" s="10"/>
      <c r="B3271" s="10"/>
      <c r="C3271" s="10"/>
      <c r="D3271" s="18"/>
      <c r="E3271" s="10"/>
      <c r="F3271" s="10"/>
      <c r="G3271" s="10"/>
      <c r="H3271" s="10"/>
      <c r="I3271" s="10"/>
      <c r="J3271" s="10"/>
      <c r="K3271" s="11"/>
      <c r="L3271" s="11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2"/>
      <c r="AS3271" s="12"/>
      <c r="AT3271" s="12"/>
      <c r="AU3271" s="12"/>
      <c r="AV3271" s="12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12"/>
      <c r="BG3271" s="12"/>
      <c r="BH3271" s="12"/>
      <c r="BI3271" s="12"/>
      <c r="BJ3271" s="13"/>
      <c r="BK3271" s="13"/>
      <c r="BL3271" s="13"/>
      <c r="BM3271" s="13"/>
      <c r="BN3271" s="13"/>
    </row>
    <row r="3272" spans="1:66" x14ac:dyDescent="0.25">
      <c r="A3272" s="10"/>
      <c r="B3272" s="10"/>
      <c r="C3272" s="10"/>
      <c r="D3272" s="18"/>
      <c r="E3272" s="10"/>
      <c r="F3272" s="10"/>
      <c r="G3272" s="10"/>
      <c r="H3272" s="10"/>
      <c r="I3272" s="10"/>
      <c r="J3272" s="10"/>
      <c r="K3272" s="11"/>
      <c r="L3272" s="11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  <c r="AE3272" s="12"/>
      <c r="AF3272" s="12"/>
      <c r="AG3272" s="12"/>
      <c r="AH3272" s="12"/>
      <c r="AI3272" s="12"/>
      <c r="AJ3272" s="12"/>
      <c r="AK3272" s="12"/>
      <c r="AL3272" s="12"/>
      <c r="AM3272" s="12"/>
      <c r="AN3272" s="12"/>
      <c r="AO3272" s="12"/>
      <c r="AP3272" s="12"/>
      <c r="AQ3272" s="12"/>
      <c r="AR3272" s="12"/>
      <c r="AS3272" s="12"/>
      <c r="AT3272" s="12"/>
      <c r="AU3272" s="12"/>
      <c r="AV3272" s="12"/>
      <c r="AW3272" s="12"/>
      <c r="AX3272" s="12"/>
      <c r="AY3272" s="12"/>
      <c r="AZ3272" s="12"/>
      <c r="BA3272" s="12"/>
      <c r="BB3272" s="12"/>
      <c r="BC3272" s="12"/>
      <c r="BD3272" s="12"/>
      <c r="BE3272" s="12"/>
      <c r="BF3272" s="12"/>
      <c r="BG3272" s="12"/>
      <c r="BH3272" s="12"/>
      <c r="BI3272" s="12"/>
      <c r="BJ3272" s="13"/>
      <c r="BK3272" s="13"/>
      <c r="BL3272" s="13"/>
      <c r="BM3272" s="13"/>
      <c r="BN3272" s="13"/>
    </row>
    <row r="3273" spans="1:66" x14ac:dyDescent="0.25">
      <c r="A3273" s="10"/>
      <c r="B3273" s="10"/>
      <c r="C3273" s="10"/>
      <c r="D3273" s="18"/>
      <c r="E3273" s="10"/>
      <c r="F3273" s="10"/>
      <c r="G3273" s="10"/>
      <c r="H3273" s="10"/>
      <c r="I3273" s="10"/>
      <c r="J3273" s="10"/>
      <c r="K3273" s="11"/>
      <c r="L3273" s="11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2"/>
      <c r="AS3273" s="12"/>
      <c r="AT3273" s="12"/>
      <c r="AU3273" s="12"/>
      <c r="AV3273" s="12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12"/>
      <c r="BG3273" s="12"/>
      <c r="BH3273" s="12"/>
      <c r="BI3273" s="12"/>
      <c r="BJ3273" s="13"/>
      <c r="BK3273" s="13"/>
      <c r="BL3273" s="13"/>
      <c r="BM3273" s="13"/>
      <c r="BN3273" s="13"/>
    </row>
    <row r="3274" spans="1:66" x14ac:dyDescent="0.25">
      <c r="A3274" s="10"/>
      <c r="B3274" s="10"/>
      <c r="C3274" s="10"/>
      <c r="D3274" s="18"/>
      <c r="E3274" s="10"/>
      <c r="F3274" s="10"/>
      <c r="G3274" s="10"/>
      <c r="H3274" s="10"/>
      <c r="I3274" s="10"/>
      <c r="J3274" s="10"/>
      <c r="K3274" s="11"/>
      <c r="L3274" s="11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12"/>
      <c r="AE3274" s="12"/>
      <c r="AF3274" s="12"/>
      <c r="AG3274" s="12"/>
      <c r="AH3274" s="12"/>
      <c r="AI3274" s="12"/>
      <c r="AJ3274" s="12"/>
      <c r="AK3274" s="12"/>
      <c r="AL3274" s="12"/>
      <c r="AM3274" s="12"/>
      <c r="AN3274" s="12"/>
      <c r="AO3274" s="12"/>
      <c r="AP3274" s="12"/>
      <c r="AQ3274" s="12"/>
      <c r="AR3274" s="12"/>
      <c r="AS3274" s="12"/>
      <c r="AT3274" s="12"/>
      <c r="AU3274" s="12"/>
      <c r="AV3274" s="12"/>
      <c r="AW3274" s="12"/>
      <c r="AX3274" s="12"/>
      <c r="AY3274" s="12"/>
      <c r="AZ3274" s="12"/>
      <c r="BA3274" s="12"/>
      <c r="BB3274" s="12"/>
      <c r="BC3274" s="12"/>
      <c r="BD3274" s="12"/>
      <c r="BE3274" s="12"/>
      <c r="BF3274" s="12"/>
      <c r="BG3274" s="12"/>
      <c r="BH3274" s="12"/>
      <c r="BI3274" s="12"/>
      <c r="BJ3274" s="13"/>
      <c r="BK3274" s="13"/>
      <c r="BL3274" s="13"/>
      <c r="BM3274" s="13"/>
      <c r="BN3274" s="13"/>
    </row>
    <row r="3275" spans="1:66" x14ac:dyDescent="0.25">
      <c r="A3275" s="10"/>
      <c r="B3275" s="10"/>
      <c r="C3275" s="10"/>
      <c r="D3275" s="18"/>
      <c r="E3275" s="10"/>
      <c r="F3275" s="10"/>
      <c r="G3275" s="10"/>
      <c r="H3275" s="10"/>
      <c r="I3275" s="10"/>
      <c r="J3275" s="10"/>
      <c r="K3275" s="11"/>
      <c r="L3275" s="11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2"/>
      <c r="AS3275" s="12"/>
      <c r="AT3275" s="12"/>
      <c r="AU3275" s="12"/>
      <c r="AV3275" s="12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12"/>
      <c r="BG3275" s="12"/>
      <c r="BH3275" s="12"/>
      <c r="BI3275" s="12"/>
      <c r="BJ3275" s="13"/>
      <c r="BK3275" s="13"/>
      <c r="BL3275" s="13"/>
      <c r="BM3275" s="13"/>
      <c r="BN3275" s="13"/>
    </row>
    <row r="3276" spans="1:66" x14ac:dyDescent="0.25">
      <c r="A3276" s="10"/>
      <c r="B3276" s="10"/>
      <c r="C3276" s="10"/>
      <c r="D3276" s="18"/>
      <c r="E3276" s="10"/>
      <c r="F3276" s="10"/>
      <c r="G3276" s="10"/>
      <c r="H3276" s="10"/>
      <c r="I3276" s="10"/>
      <c r="J3276" s="10"/>
      <c r="K3276" s="11"/>
      <c r="L3276" s="11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12"/>
      <c r="AD3276" s="12"/>
      <c r="AE3276" s="12"/>
      <c r="AF3276" s="12"/>
      <c r="AG3276" s="12"/>
      <c r="AH3276" s="12"/>
      <c r="AI3276" s="12"/>
      <c r="AJ3276" s="12"/>
      <c r="AK3276" s="12"/>
      <c r="AL3276" s="12"/>
      <c r="AM3276" s="12"/>
      <c r="AN3276" s="12"/>
      <c r="AO3276" s="12"/>
      <c r="AP3276" s="12"/>
      <c r="AQ3276" s="12"/>
      <c r="AR3276" s="12"/>
      <c r="AS3276" s="12"/>
      <c r="AT3276" s="12"/>
      <c r="AU3276" s="12"/>
      <c r="AV3276" s="12"/>
      <c r="AW3276" s="12"/>
      <c r="AX3276" s="12"/>
      <c r="AY3276" s="12"/>
      <c r="AZ3276" s="12"/>
      <c r="BA3276" s="12"/>
      <c r="BB3276" s="12"/>
      <c r="BC3276" s="12"/>
      <c r="BD3276" s="12"/>
      <c r="BE3276" s="12"/>
      <c r="BF3276" s="12"/>
      <c r="BG3276" s="12"/>
      <c r="BH3276" s="12"/>
      <c r="BI3276" s="12"/>
      <c r="BJ3276" s="13"/>
      <c r="BK3276" s="13"/>
      <c r="BL3276" s="13"/>
      <c r="BM3276" s="13"/>
      <c r="BN3276" s="13"/>
    </row>
    <row r="3277" spans="1:66" x14ac:dyDescent="0.25">
      <c r="A3277" s="10"/>
      <c r="B3277" s="10"/>
      <c r="C3277" s="10"/>
      <c r="D3277" s="18"/>
      <c r="E3277" s="10"/>
      <c r="F3277" s="10"/>
      <c r="G3277" s="10"/>
      <c r="H3277" s="10"/>
      <c r="I3277" s="10"/>
      <c r="J3277" s="10"/>
      <c r="K3277" s="11"/>
      <c r="L3277" s="11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2"/>
      <c r="AS3277" s="12"/>
      <c r="AT3277" s="12"/>
      <c r="AU3277" s="12"/>
      <c r="AV3277" s="12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12"/>
      <c r="BG3277" s="12"/>
      <c r="BH3277" s="12"/>
      <c r="BI3277" s="12"/>
      <c r="BJ3277" s="13"/>
      <c r="BK3277" s="13"/>
      <c r="BL3277" s="13"/>
      <c r="BM3277" s="13"/>
      <c r="BN3277" s="13"/>
    </row>
    <row r="3278" spans="1:66" x14ac:dyDescent="0.25">
      <c r="A3278" s="10"/>
      <c r="B3278" s="10"/>
      <c r="C3278" s="10"/>
      <c r="D3278" s="18"/>
      <c r="E3278" s="10"/>
      <c r="F3278" s="10"/>
      <c r="G3278" s="10"/>
      <c r="H3278" s="10"/>
      <c r="I3278" s="10"/>
      <c r="J3278" s="10"/>
      <c r="K3278" s="11"/>
      <c r="L3278" s="11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  <c r="AE3278" s="12"/>
      <c r="AF3278" s="12"/>
      <c r="AG3278" s="12"/>
      <c r="AH3278" s="12"/>
      <c r="AI3278" s="12"/>
      <c r="AJ3278" s="12"/>
      <c r="AK3278" s="12"/>
      <c r="AL3278" s="12"/>
      <c r="AM3278" s="12"/>
      <c r="AN3278" s="12"/>
      <c r="AO3278" s="12"/>
      <c r="AP3278" s="12"/>
      <c r="AQ3278" s="12"/>
      <c r="AR3278" s="12"/>
      <c r="AS3278" s="12"/>
      <c r="AT3278" s="12"/>
      <c r="AU3278" s="12"/>
      <c r="AV3278" s="12"/>
      <c r="AW3278" s="12"/>
      <c r="AX3278" s="12"/>
      <c r="AY3278" s="12"/>
      <c r="AZ3278" s="12"/>
      <c r="BA3278" s="12"/>
      <c r="BB3278" s="12"/>
      <c r="BC3278" s="12"/>
      <c r="BD3278" s="12"/>
      <c r="BE3278" s="12"/>
      <c r="BF3278" s="12"/>
      <c r="BG3278" s="12"/>
      <c r="BH3278" s="12"/>
      <c r="BI3278" s="12"/>
      <c r="BJ3278" s="13"/>
      <c r="BK3278" s="13"/>
      <c r="BL3278" s="13"/>
      <c r="BM3278" s="13"/>
      <c r="BN3278" s="13"/>
    </row>
    <row r="3279" spans="1:66" x14ac:dyDescent="0.25">
      <c r="A3279" s="10"/>
      <c r="B3279" s="10"/>
      <c r="C3279" s="10"/>
      <c r="D3279" s="18"/>
      <c r="E3279" s="10"/>
      <c r="F3279" s="10"/>
      <c r="G3279" s="10"/>
      <c r="H3279" s="10"/>
      <c r="I3279" s="10"/>
      <c r="J3279" s="10"/>
      <c r="K3279" s="11"/>
      <c r="L3279" s="11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2"/>
      <c r="AS3279" s="12"/>
      <c r="AT3279" s="12"/>
      <c r="AU3279" s="12"/>
      <c r="AV3279" s="12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12"/>
      <c r="BG3279" s="12"/>
      <c r="BH3279" s="12"/>
      <c r="BI3279" s="12"/>
      <c r="BJ3279" s="13"/>
      <c r="BK3279" s="13"/>
      <c r="BL3279" s="13"/>
      <c r="BM3279" s="13"/>
      <c r="BN3279" s="13"/>
    </row>
    <row r="3280" spans="1:66" x14ac:dyDescent="0.25">
      <c r="A3280" s="10"/>
      <c r="B3280" s="10"/>
      <c r="C3280" s="10"/>
      <c r="D3280" s="18"/>
      <c r="E3280" s="10"/>
      <c r="F3280" s="10"/>
      <c r="G3280" s="10"/>
      <c r="H3280" s="10"/>
      <c r="I3280" s="10"/>
      <c r="J3280" s="10"/>
      <c r="K3280" s="11"/>
      <c r="L3280" s="11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  <c r="AE3280" s="12"/>
      <c r="AF3280" s="12"/>
      <c r="AG3280" s="12"/>
      <c r="AH3280" s="12"/>
      <c r="AI3280" s="12"/>
      <c r="AJ3280" s="12"/>
      <c r="AK3280" s="12"/>
      <c r="AL3280" s="12"/>
      <c r="AM3280" s="12"/>
      <c r="AN3280" s="12"/>
      <c r="AO3280" s="12"/>
      <c r="AP3280" s="12"/>
      <c r="AQ3280" s="12"/>
      <c r="AR3280" s="12"/>
      <c r="AS3280" s="12"/>
      <c r="AT3280" s="12"/>
      <c r="AU3280" s="12"/>
      <c r="AV3280" s="12"/>
      <c r="AW3280" s="12"/>
      <c r="AX3280" s="12"/>
      <c r="AY3280" s="12"/>
      <c r="AZ3280" s="12"/>
      <c r="BA3280" s="12"/>
      <c r="BB3280" s="12"/>
      <c r="BC3280" s="12"/>
      <c r="BD3280" s="12"/>
      <c r="BE3280" s="12"/>
      <c r="BF3280" s="12"/>
      <c r="BG3280" s="12"/>
      <c r="BH3280" s="12"/>
      <c r="BI3280" s="12"/>
      <c r="BJ3280" s="13"/>
      <c r="BK3280" s="13"/>
      <c r="BL3280" s="13"/>
      <c r="BM3280" s="13"/>
      <c r="BN3280" s="13"/>
    </row>
    <row r="3281" spans="1:66" x14ac:dyDescent="0.25">
      <c r="A3281" s="10"/>
      <c r="B3281" s="10"/>
      <c r="C3281" s="10"/>
      <c r="D3281" s="18"/>
      <c r="E3281" s="10"/>
      <c r="F3281" s="10"/>
      <c r="G3281" s="10"/>
      <c r="H3281" s="10"/>
      <c r="I3281" s="10"/>
      <c r="J3281" s="10"/>
      <c r="K3281" s="11"/>
      <c r="L3281" s="11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2"/>
      <c r="AS3281" s="12"/>
      <c r="AT3281" s="12"/>
      <c r="AU3281" s="12"/>
      <c r="AV3281" s="12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12"/>
      <c r="BG3281" s="12"/>
      <c r="BH3281" s="12"/>
      <c r="BI3281" s="12"/>
      <c r="BJ3281" s="13"/>
      <c r="BK3281" s="13"/>
      <c r="BL3281" s="13"/>
      <c r="BM3281" s="13"/>
      <c r="BN3281" s="13"/>
    </row>
    <row r="3282" spans="1:66" x14ac:dyDescent="0.25">
      <c r="A3282" s="10"/>
      <c r="B3282" s="10"/>
      <c r="C3282" s="10"/>
      <c r="D3282" s="18"/>
      <c r="E3282" s="10"/>
      <c r="F3282" s="10"/>
      <c r="G3282" s="10"/>
      <c r="H3282" s="10"/>
      <c r="I3282" s="10"/>
      <c r="J3282" s="10"/>
      <c r="K3282" s="11"/>
      <c r="L3282" s="11"/>
      <c r="M3282" s="12"/>
      <c r="N3282" s="12"/>
      <c r="O3282" s="12"/>
      <c r="P3282" s="12"/>
      <c r="Q3282" s="12"/>
      <c r="R3282" s="12"/>
      <c r="S3282" s="12"/>
      <c r="T3282" s="12"/>
      <c r="U3282" s="12"/>
      <c r="V3282" s="12"/>
      <c r="W3282" s="12"/>
      <c r="X3282" s="12"/>
      <c r="Y3282" s="12"/>
      <c r="Z3282" s="12"/>
      <c r="AA3282" s="12"/>
      <c r="AB3282" s="12"/>
      <c r="AC3282" s="12"/>
      <c r="AD3282" s="12"/>
      <c r="AE3282" s="12"/>
      <c r="AF3282" s="12"/>
      <c r="AG3282" s="12"/>
      <c r="AH3282" s="12"/>
      <c r="AI3282" s="12"/>
      <c r="AJ3282" s="12"/>
      <c r="AK3282" s="12"/>
      <c r="AL3282" s="12"/>
      <c r="AM3282" s="12"/>
      <c r="AN3282" s="12"/>
      <c r="AO3282" s="12"/>
      <c r="AP3282" s="12"/>
      <c r="AQ3282" s="12"/>
      <c r="AR3282" s="12"/>
      <c r="AS3282" s="12"/>
      <c r="AT3282" s="12"/>
      <c r="AU3282" s="12"/>
      <c r="AV3282" s="12"/>
      <c r="AW3282" s="12"/>
      <c r="AX3282" s="12"/>
      <c r="AY3282" s="12"/>
      <c r="AZ3282" s="12"/>
      <c r="BA3282" s="12"/>
      <c r="BB3282" s="12"/>
      <c r="BC3282" s="12"/>
      <c r="BD3282" s="12"/>
      <c r="BE3282" s="12"/>
      <c r="BF3282" s="12"/>
      <c r="BG3282" s="12"/>
      <c r="BH3282" s="12"/>
      <c r="BI3282" s="12"/>
      <c r="BJ3282" s="13"/>
      <c r="BK3282" s="13"/>
      <c r="BL3282" s="13"/>
      <c r="BM3282" s="13"/>
      <c r="BN3282" s="13"/>
    </row>
    <row r="3283" spans="1:66" x14ac:dyDescent="0.25">
      <c r="A3283" s="10"/>
      <c r="B3283" s="10"/>
      <c r="C3283" s="10"/>
      <c r="D3283" s="18"/>
      <c r="E3283" s="10"/>
      <c r="F3283" s="10"/>
      <c r="G3283" s="10"/>
      <c r="H3283" s="10"/>
      <c r="I3283" s="10"/>
      <c r="J3283" s="10"/>
      <c r="K3283" s="11"/>
      <c r="L3283" s="11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2"/>
      <c r="AS3283" s="12"/>
      <c r="AT3283" s="12"/>
      <c r="AU3283" s="12"/>
      <c r="AV3283" s="12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12"/>
      <c r="BG3283" s="12"/>
      <c r="BH3283" s="12"/>
      <c r="BI3283" s="12"/>
      <c r="BJ3283" s="13"/>
      <c r="BK3283" s="13"/>
      <c r="BL3283" s="13"/>
      <c r="BM3283" s="13"/>
      <c r="BN3283" s="13"/>
    </row>
    <row r="3284" spans="1:66" x14ac:dyDescent="0.25">
      <c r="A3284" s="10"/>
      <c r="B3284" s="10"/>
      <c r="C3284" s="10"/>
      <c r="D3284" s="18"/>
      <c r="E3284" s="10"/>
      <c r="F3284" s="10"/>
      <c r="G3284" s="10"/>
      <c r="H3284" s="10"/>
      <c r="I3284" s="10"/>
      <c r="J3284" s="10"/>
      <c r="K3284" s="11"/>
      <c r="L3284" s="11"/>
      <c r="M3284" s="12"/>
      <c r="N3284" s="12"/>
      <c r="O3284" s="12"/>
      <c r="P3284" s="12"/>
      <c r="Q3284" s="12"/>
      <c r="R3284" s="12"/>
      <c r="S3284" s="12"/>
      <c r="T3284" s="12"/>
      <c r="U3284" s="12"/>
      <c r="V3284" s="12"/>
      <c r="W3284" s="12"/>
      <c r="X3284" s="12"/>
      <c r="Y3284" s="12"/>
      <c r="Z3284" s="12"/>
      <c r="AA3284" s="12"/>
      <c r="AB3284" s="12"/>
      <c r="AC3284" s="12"/>
      <c r="AD3284" s="12"/>
      <c r="AE3284" s="12"/>
      <c r="AF3284" s="12"/>
      <c r="AG3284" s="12"/>
      <c r="AH3284" s="12"/>
      <c r="AI3284" s="12"/>
      <c r="AJ3284" s="12"/>
      <c r="AK3284" s="12"/>
      <c r="AL3284" s="12"/>
      <c r="AM3284" s="12"/>
      <c r="AN3284" s="12"/>
      <c r="AO3284" s="12"/>
      <c r="AP3284" s="12"/>
      <c r="AQ3284" s="12"/>
      <c r="AR3284" s="12"/>
      <c r="AS3284" s="12"/>
      <c r="AT3284" s="12"/>
      <c r="AU3284" s="12"/>
      <c r="AV3284" s="12"/>
      <c r="AW3284" s="12"/>
      <c r="AX3284" s="12"/>
      <c r="AY3284" s="12"/>
      <c r="AZ3284" s="12"/>
      <c r="BA3284" s="12"/>
      <c r="BB3284" s="12"/>
      <c r="BC3284" s="12"/>
      <c r="BD3284" s="12"/>
      <c r="BE3284" s="12"/>
      <c r="BF3284" s="12"/>
      <c r="BG3284" s="12"/>
      <c r="BH3284" s="12"/>
      <c r="BI3284" s="12"/>
      <c r="BJ3284" s="13"/>
      <c r="BK3284" s="13"/>
      <c r="BL3284" s="13"/>
      <c r="BM3284" s="13"/>
      <c r="BN3284" s="13"/>
    </row>
    <row r="3285" spans="1:66" x14ac:dyDescent="0.25">
      <c r="A3285" s="10"/>
      <c r="B3285" s="10"/>
      <c r="C3285" s="10"/>
      <c r="D3285" s="18"/>
      <c r="E3285" s="10"/>
      <c r="F3285" s="10"/>
      <c r="G3285" s="10"/>
      <c r="H3285" s="10"/>
      <c r="I3285" s="10"/>
      <c r="J3285" s="10"/>
      <c r="K3285" s="11"/>
      <c r="L3285" s="11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  <c r="W3285" s="12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2"/>
      <c r="AS3285" s="12"/>
      <c r="AT3285" s="12"/>
      <c r="AU3285" s="12"/>
      <c r="AV3285" s="12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12"/>
      <c r="BG3285" s="12"/>
      <c r="BH3285" s="12"/>
      <c r="BI3285" s="12"/>
      <c r="BJ3285" s="13"/>
      <c r="BK3285" s="13"/>
      <c r="BL3285" s="13"/>
      <c r="BM3285" s="13"/>
      <c r="BN3285" s="13"/>
    </row>
    <row r="3286" spans="1:66" x14ac:dyDescent="0.25">
      <c r="A3286" s="10"/>
      <c r="B3286" s="10"/>
      <c r="C3286" s="10"/>
      <c r="D3286" s="18"/>
      <c r="E3286" s="10"/>
      <c r="F3286" s="10"/>
      <c r="G3286" s="10"/>
      <c r="H3286" s="10"/>
      <c r="I3286" s="10"/>
      <c r="J3286" s="10"/>
      <c r="K3286" s="11"/>
      <c r="L3286" s="11"/>
      <c r="M3286" s="12"/>
      <c r="N3286" s="12"/>
      <c r="O3286" s="12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12"/>
      <c r="AE3286" s="12"/>
      <c r="AF3286" s="12"/>
      <c r="AG3286" s="12"/>
      <c r="AH3286" s="12"/>
      <c r="AI3286" s="12"/>
      <c r="AJ3286" s="12"/>
      <c r="AK3286" s="12"/>
      <c r="AL3286" s="12"/>
      <c r="AM3286" s="12"/>
      <c r="AN3286" s="12"/>
      <c r="AO3286" s="12"/>
      <c r="AP3286" s="12"/>
      <c r="AQ3286" s="12"/>
      <c r="AR3286" s="12"/>
      <c r="AS3286" s="12"/>
      <c r="AT3286" s="12"/>
      <c r="AU3286" s="12"/>
      <c r="AV3286" s="12"/>
      <c r="AW3286" s="12"/>
      <c r="AX3286" s="12"/>
      <c r="AY3286" s="12"/>
      <c r="AZ3286" s="12"/>
      <c r="BA3286" s="12"/>
      <c r="BB3286" s="12"/>
      <c r="BC3286" s="12"/>
      <c r="BD3286" s="12"/>
      <c r="BE3286" s="12"/>
      <c r="BF3286" s="12"/>
      <c r="BG3286" s="12"/>
      <c r="BH3286" s="12"/>
      <c r="BI3286" s="12"/>
      <c r="BJ3286" s="13"/>
      <c r="BK3286" s="13"/>
      <c r="BL3286" s="13"/>
      <c r="BM3286" s="13"/>
      <c r="BN3286" s="13"/>
    </row>
    <row r="3287" spans="1:66" x14ac:dyDescent="0.25">
      <c r="A3287" s="10"/>
      <c r="B3287" s="10"/>
      <c r="C3287" s="10"/>
      <c r="D3287" s="18"/>
      <c r="E3287" s="10"/>
      <c r="F3287" s="10"/>
      <c r="G3287" s="10"/>
      <c r="H3287" s="10"/>
      <c r="I3287" s="10"/>
      <c r="J3287" s="10"/>
      <c r="K3287" s="11"/>
      <c r="L3287" s="11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  <c r="W3287" s="12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2"/>
      <c r="AS3287" s="12"/>
      <c r="AT3287" s="12"/>
      <c r="AU3287" s="12"/>
      <c r="AV3287" s="12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12"/>
      <c r="BG3287" s="12"/>
      <c r="BH3287" s="12"/>
      <c r="BI3287" s="12"/>
      <c r="BJ3287" s="13"/>
      <c r="BK3287" s="13"/>
      <c r="BL3287" s="13"/>
      <c r="BM3287" s="13"/>
      <c r="BN3287" s="13"/>
    </row>
    <row r="3288" spans="1:66" x14ac:dyDescent="0.25">
      <c r="A3288" s="10"/>
      <c r="B3288" s="10"/>
      <c r="C3288" s="10"/>
      <c r="D3288" s="18"/>
      <c r="E3288" s="10"/>
      <c r="F3288" s="10"/>
      <c r="G3288" s="10"/>
      <c r="H3288" s="10"/>
      <c r="I3288" s="10"/>
      <c r="J3288" s="10"/>
      <c r="K3288" s="11"/>
      <c r="L3288" s="11"/>
      <c r="M3288" s="12"/>
      <c r="N3288" s="12"/>
      <c r="O3288" s="12"/>
      <c r="P3288" s="12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  <c r="AE3288" s="12"/>
      <c r="AF3288" s="12"/>
      <c r="AG3288" s="12"/>
      <c r="AH3288" s="12"/>
      <c r="AI3288" s="12"/>
      <c r="AJ3288" s="12"/>
      <c r="AK3288" s="12"/>
      <c r="AL3288" s="12"/>
      <c r="AM3288" s="12"/>
      <c r="AN3288" s="12"/>
      <c r="AO3288" s="12"/>
      <c r="AP3288" s="12"/>
      <c r="AQ3288" s="12"/>
      <c r="AR3288" s="12"/>
      <c r="AS3288" s="12"/>
      <c r="AT3288" s="12"/>
      <c r="AU3288" s="12"/>
      <c r="AV3288" s="12"/>
      <c r="AW3288" s="12"/>
      <c r="AX3288" s="12"/>
      <c r="AY3288" s="12"/>
      <c r="AZ3288" s="12"/>
      <c r="BA3288" s="12"/>
      <c r="BB3288" s="12"/>
      <c r="BC3288" s="12"/>
      <c r="BD3288" s="12"/>
      <c r="BE3288" s="12"/>
      <c r="BF3288" s="12"/>
      <c r="BG3288" s="12"/>
      <c r="BH3288" s="12"/>
      <c r="BI3288" s="12"/>
      <c r="BJ3288" s="13"/>
      <c r="BK3288" s="13"/>
      <c r="BL3288" s="13"/>
      <c r="BM3288" s="13"/>
      <c r="BN3288" s="13"/>
    </row>
    <row r="3289" spans="1:66" x14ac:dyDescent="0.25">
      <c r="A3289" s="10"/>
      <c r="B3289" s="10"/>
      <c r="C3289" s="10"/>
      <c r="D3289" s="18"/>
      <c r="E3289" s="10"/>
      <c r="F3289" s="10"/>
      <c r="G3289" s="10"/>
      <c r="H3289" s="10"/>
      <c r="I3289" s="10"/>
      <c r="J3289" s="10"/>
      <c r="K3289" s="11"/>
      <c r="L3289" s="11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2"/>
      <c r="AS3289" s="12"/>
      <c r="AT3289" s="12"/>
      <c r="AU3289" s="12"/>
      <c r="AV3289" s="12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12"/>
      <c r="BG3289" s="12"/>
      <c r="BH3289" s="12"/>
      <c r="BI3289" s="12"/>
      <c r="BJ3289" s="13"/>
      <c r="BK3289" s="13"/>
      <c r="BL3289" s="13"/>
      <c r="BM3289" s="13"/>
      <c r="BN3289" s="13"/>
    </row>
    <row r="3290" spans="1:66" x14ac:dyDescent="0.25">
      <c r="A3290" s="10"/>
      <c r="B3290" s="10"/>
      <c r="C3290" s="10"/>
      <c r="D3290" s="18"/>
      <c r="E3290" s="10"/>
      <c r="F3290" s="10"/>
      <c r="G3290" s="10"/>
      <c r="H3290" s="10"/>
      <c r="I3290" s="10"/>
      <c r="J3290" s="10"/>
      <c r="K3290" s="11"/>
      <c r="L3290" s="11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12"/>
      <c r="AF3290" s="12"/>
      <c r="AG3290" s="12"/>
      <c r="AH3290" s="12"/>
      <c r="AI3290" s="12"/>
      <c r="AJ3290" s="12"/>
      <c r="AK3290" s="12"/>
      <c r="AL3290" s="12"/>
      <c r="AM3290" s="12"/>
      <c r="AN3290" s="12"/>
      <c r="AO3290" s="12"/>
      <c r="AP3290" s="12"/>
      <c r="AQ3290" s="12"/>
      <c r="AR3290" s="12"/>
      <c r="AS3290" s="12"/>
      <c r="AT3290" s="12"/>
      <c r="AU3290" s="12"/>
      <c r="AV3290" s="12"/>
      <c r="AW3290" s="12"/>
      <c r="AX3290" s="12"/>
      <c r="AY3290" s="12"/>
      <c r="AZ3290" s="12"/>
      <c r="BA3290" s="12"/>
      <c r="BB3290" s="12"/>
      <c r="BC3290" s="12"/>
      <c r="BD3290" s="12"/>
      <c r="BE3290" s="12"/>
      <c r="BF3290" s="12"/>
      <c r="BG3290" s="12"/>
      <c r="BH3290" s="12"/>
      <c r="BI3290" s="12"/>
      <c r="BJ3290" s="13"/>
      <c r="BK3290" s="13"/>
      <c r="BL3290" s="13"/>
      <c r="BM3290" s="13"/>
      <c r="BN3290" s="13"/>
    </row>
    <row r="3291" spans="1:66" x14ac:dyDescent="0.25">
      <c r="A3291" s="10"/>
      <c r="B3291" s="10"/>
      <c r="C3291" s="10"/>
      <c r="D3291" s="18"/>
      <c r="E3291" s="10"/>
      <c r="F3291" s="10"/>
      <c r="G3291" s="10"/>
      <c r="H3291" s="10"/>
      <c r="I3291" s="10"/>
      <c r="J3291" s="10"/>
      <c r="K3291" s="11"/>
      <c r="L3291" s="11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2"/>
      <c r="AS3291" s="12"/>
      <c r="AT3291" s="12"/>
      <c r="AU3291" s="12"/>
      <c r="AV3291" s="12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12"/>
      <c r="BG3291" s="12"/>
      <c r="BH3291" s="12"/>
      <c r="BI3291" s="12"/>
      <c r="BJ3291" s="13"/>
      <c r="BK3291" s="13"/>
      <c r="BL3291" s="13"/>
      <c r="BM3291" s="13"/>
      <c r="BN3291" s="13"/>
    </row>
    <row r="3292" spans="1:66" x14ac:dyDescent="0.25">
      <c r="A3292" s="10"/>
      <c r="B3292" s="10"/>
      <c r="C3292" s="10"/>
      <c r="D3292" s="18"/>
      <c r="E3292" s="10"/>
      <c r="F3292" s="10"/>
      <c r="G3292" s="10"/>
      <c r="H3292" s="10"/>
      <c r="I3292" s="10"/>
      <c r="J3292" s="10"/>
      <c r="K3292" s="11"/>
      <c r="L3292" s="11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12"/>
      <c r="AF3292" s="12"/>
      <c r="AG3292" s="12"/>
      <c r="AH3292" s="12"/>
      <c r="AI3292" s="12"/>
      <c r="AJ3292" s="12"/>
      <c r="AK3292" s="12"/>
      <c r="AL3292" s="12"/>
      <c r="AM3292" s="12"/>
      <c r="AN3292" s="12"/>
      <c r="AO3292" s="12"/>
      <c r="AP3292" s="12"/>
      <c r="AQ3292" s="12"/>
      <c r="AR3292" s="12"/>
      <c r="AS3292" s="12"/>
      <c r="AT3292" s="12"/>
      <c r="AU3292" s="12"/>
      <c r="AV3292" s="12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12"/>
      <c r="BG3292" s="12"/>
      <c r="BH3292" s="12"/>
      <c r="BI3292" s="12"/>
      <c r="BJ3292" s="13"/>
      <c r="BK3292" s="13"/>
      <c r="BL3292" s="13"/>
      <c r="BM3292" s="13"/>
      <c r="BN3292" s="13"/>
    </row>
    <row r="3293" spans="1:66" x14ac:dyDescent="0.25">
      <c r="A3293" s="10"/>
      <c r="B3293" s="10"/>
      <c r="C3293" s="10"/>
      <c r="D3293" s="18"/>
      <c r="E3293" s="10"/>
      <c r="F3293" s="10"/>
      <c r="G3293" s="10"/>
      <c r="H3293" s="10"/>
      <c r="I3293" s="10"/>
      <c r="J3293" s="10"/>
      <c r="K3293" s="11"/>
      <c r="L3293" s="11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2"/>
      <c r="AS3293" s="12"/>
      <c r="AT3293" s="12"/>
      <c r="AU3293" s="12"/>
      <c r="AV3293" s="12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12"/>
      <c r="BG3293" s="12"/>
      <c r="BH3293" s="12"/>
      <c r="BI3293" s="12"/>
      <c r="BJ3293" s="13"/>
      <c r="BK3293" s="13"/>
      <c r="BL3293" s="13"/>
      <c r="BM3293" s="13"/>
      <c r="BN3293" s="13"/>
    </row>
    <row r="3294" spans="1:66" x14ac:dyDescent="0.25">
      <c r="A3294" s="10"/>
      <c r="B3294" s="10"/>
      <c r="C3294" s="10"/>
      <c r="D3294" s="18"/>
      <c r="E3294" s="10"/>
      <c r="F3294" s="10"/>
      <c r="G3294" s="10"/>
      <c r="H3294" s="10"/>
      <c r="I3294" s="10"/>
      <c r="J3294" s="10"/>
      <c r="K3294" s="11"/>
      <c r="L3294" s="11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12"/>
      <c r="AD3294" s="12"/>
      <c r="AE3294" s="12"/>
      <c r="AF3294" s="12"/>
      <c r="AG3294" s="12"/>
      <c r="AH3294" s="12"/>
      <c r="AI3294" s="12"/>
      <c r="AJ3294" s="12"/>
      <c r="AK3294" s="12"/>
      <c r="AL3294" s="12"/>
      <c r="AM3294" s="12"/>
      <c r="AN3294" s="12"/>
      <c r="AO3294" s="12"/>
      <c r="AP3294" s="12"/>
      <c r="AQ3294" s="12"/>
      <c r="AR3294" s="12"/>
      <c r="AS3294" s="12"/>
      <c r="AT3294" s="12"/>
      <c r="AU3294" s="12"/>
      <c r="AV3294" s="12"/>
      <c r="AW3294" s="12"/>
      <c r="AX3294" s="12"/>
      <c r="AY3294" s="12"/>
      <c r="AZ3294" s="12"/>
      <c r="BA3294" s="12"/>
      <c r="BB3294" s="12"/>
      <c r="BC3294" s="12"/>
      <c r="BD3294" s="12"/>
      <c r="BE3294" s="12"/>
      <c r="BF3294" s="12"/>
      <c r="BG3294" s="12"/>
      <c r="BH3294" s="12"/>
      <c r="BI3294" s="12"/>
      <c r="BJ3294" s="13"/>
      <c r="BK3294" s="13"/>
      <c r="BL3294" s="13"/>
      <c r="BM3294" s="13"/>
      <c r="BN3294" s="13"/>
    </row>
    <row r="3295" spans="1:66" x14ac:dyDescent="0.25">
      <c r="A3295" s="10"/>
      <c r="B3295" s="10"/>
      <c r="C3295" s="10"/>
      <c r="D3295" s="18"/>
      <c r="E3295" s="10"/>
      <c r="F3295" s="10"/>
      <c r="G3295" s="10"/>
      <c r="H3295" s="10"/>
      <c r="I3295" s="10"/>
      <c r="J3295" s="10"/>
      <c r="K3295" s="11"/>
      <c r="L3295" s="11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2"/>
      <c r="AS3295" s="12"/>
      <c r="AT3295" s="12"/>
      <c r="AU3295" s="12"/>
      <c r="AV3295" s="12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12"/>
      <c r="BG3295" s="12"/>
      <c r="BH3295" s="12"/>
      <c r="BI3295" s="12"/>
      <c r="BJ3295" s="13"/>
      <c r="BK3295" s="13"/>
      <c r="BL3295" s="13"/>
      <c r="BM3295" s="13"/>
      <c r="BN3295" s="13"/>
    </row>
    <row r="3296" spans="1:66" x14ac:dyDescent="0.25">
      <c r="A3296" s="10"/>
      <c r="B3296" s="10"/>
      <c r="C3296" s="10"/>
      <c r="D3296" s="18"/>
      <c r="E3296" s="10"/>
      <c r="F3296" s="10"/>
      <c r="G3296" s="10"/>
      <c r="H3296" s="10"/>
      <c r="I3296" s="10"/>
      <c r="J3296" s="10"/>
      <c r="K3296" s="11"/>
      <c r="L3296" s="11"/>
      <c r="M3296" s="12"/>
      <c r="N3296" s="12"/>
      <c r="O3296" s="12"/>
      <c r="P3296" s="12"/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  <c r="AE3296" s="12"/>
      <c r="AF3296" s="12"/>
      <c r="AG3296" s="12"/>
      <c r="AH3296" s="12"/>
      <c r="AI3296" s="12"/>
      <c r="AJ3296" s="12"/>
      <c r="AK3296" s="12"/>
      <c r="AL3296" s="12"/>
      <c r="AM3296" s="12"/>
      <c r="AN3296" s="12"/>
      <c r="AO3296" s="12"/>
      <c r="AP3296" s="12"/>
      <c r="AQ3296" s="12"/>
      <c r="AR3296" s="12"/>
      <c r="AS3296" s="12"/>
      <c r="AT3296" s="12"/>
      <c r="AU3296" s="12"/>
      <c r="AV3296" s="12"/>
      <c r="AW3296" s="12"/>
      <c r="AX3296" s="12"/>
      <c r="AY3296" s="12"/>
      <c r="AZ3296" s="12"/>
      <c r="BA3296" s="12"/>
      <c r="BB3296" s="12"/>
      <c r="BC3296" s="12"/>
      <c r="BD3296" s="12"/>
      <c r="BE3296" s="12"/>
      <c r="BF3296" s="12"/>
      <c r="BG3296" s="12"/>
      <c r="BH3296" s="12"/>
      <c r="BI3296" s="12"/>
      <c r="BJ3296" s="13"/>
      <c r="BK3296" s="13"/>
      <c r="BL3296" s="13"/>
      <c r="BM3296" s="13"/>
      <c r="BN3296" s="13"/>
    </row>
    <row r="3297" spans="1:66" x14ac:dyDescent="0.25">
      <c r="A3297" s="10"/>
      <c r="B3297" s="10"/>
      <c r="C3297" s="10"/>
      <c r="D3297" s="18"/>
      <c r="E3297" s="10"/>
      <c r="F3297" s="10"/>
      <c r="G3297" s="10"/>
      <c r="H3297" s="10"/>
      <c r="I3297" s="10"/>
      <c r="J3297" s="10"/>
      <c r="K3297" s="11"/>
      <c r="L3297" s="11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2"/>
      <c r="AS3297" s="12"/>
      <c r="AT3297" s="12"/>
      <c r="AU3297" s="12"/>
      <c r="AV3297" s="12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12"/>
      <c r="BG3297" s="12"/>
      <c r="BH3297" s="12"/>
      <c r="BI3297" s="12"/>
      <c r="BJ3297" s="13"/>
      <c r="BK3297" s="13"/>
      <c r="BL3297" s="13"/>
      <c r="BM3297" s="13"/>
      <c r="BN3297" s="13"/>
    </row>
    <row r="3298" spans="1:66" x14ac:dyDescent="0.25">
      <c r="A3298" s="10"/>
      <c r="B3298" s="10"/>
      <c r="C3298" s="10"/>
      <c r="D3298" s="18"/>
      <c r="E3298" s="10"/>
      <c r="F3298" s="10"/>
      <c r="G3298" s="10"/>
      <c r="H3298" s="10"/>
      <c r="I3298" s="10"/>
      <c r="J3298" s="10"/>
      <c r="K3298" s="11"/>
      <c r="L3298" s="11"/>
      <c r="M3298" s="12"/>
      <c r="N3298" s="12"/>
      <c r="O3298" s="12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12"/>
      <c r="AE3298" s="12"/>
      <c r="AF3298" s="12"/>
      <c r="AG3298" s="12"/>
      <c r="AH3298" s="12"/>
      <c r="AI3298" s="12"/>
      <c r="AJ3298" s="12"/>
      <c r="AK3298" s="12"/>
      <c r="AL3298" s="12"/>
      <c r="AM3298" s="12"/>
      <c r="AN3298" s="12"/>
      <c r="AO3298" s="12"/>
      <c r="AP3298" s="12"/>
      <c r="AQ3298" s="12"/>
      <c r="AR3298" s="12"/>
      <c r="AS3298" s="12"/>
      <c r="AT3298" s="12"/>
      <c r="AU3298" s="12"/>
      <c r="AV3298" s="12"/>
      <c r="AW3298" s="12"/>
      <c r="AX3298" s="12"/>
      <c r="AY3298" s="12"/>
      <c r="AZ3298" s="12"/>
      <c r="BA3298" s="12"/>
      <c r="BB3298" s="12"/>
      <c r="BC3298" s="12"/>
      <c r="BD3298" s="12"/>
      <c r="BE3298" s="12"/>
      <c r="BF3298" s="12"/>
      <c r="BG3298" s="12"/>
      <c r="BH3298" s="12"/>
      <c r="BI3298" s="12"/>
      <c r="BJ3298" s="13"/>
      <c r="BK3298" s="13"/>
      <c r="BL3298" s="13"/>
      <c r="BM3298" s="13"/>
      <c r="BN3298" s="13"/>
    </row>
    <row r="3299" spans="1:66" x14ac:dyDescent="0.25">
      <c r="A3299" s="10"/>
      <c r="B3299" s="10"/>
      <c r="C3299" s="10"/>
      <c r="D3299" s="18"/>
      <c r="E3299" s="10"/>
      <c r="F3299" s="10"/>
      <c r="G3299" s="10"/>
      <c r="H3299" s="10"/>
      <c r="I3299" s="10"/>
      <c r="J3299" s="10"/>
      <c r="K3299" s="11"/>
      <c r="L3299" s="11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2"/>
      <c r="AS3299" s="12"/>
      <c r="AT3299" s="12"/>
      <c r="AU3299" s="12"/>
      <c r="AV3299" s="12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12"/>
      <c r="BG3299" s="12"/>
      <c r="BH3299" s="12"/>
      <c r="BI3299" s="12"/>
      <c r="BJ3299" s="13"/>
      <c r="BK3299" s="13"/>
      <c r="BL3299" s="13"/>
      <c r="BM3299" s="13"/>
      <c r="BN3299" s="13"/>
    </row>
    <row r="3300" spans="1:66" x14ac:dyDescent="0.25">
      <c r="A3300" s="10"/>
      <c r="B3300" s="10"/>
      <c r="C3300" s="10"/>
      <c r="D3300" s="18"/>
      <c r="E3300" s="10"/>
      <c r="F3300" s="10"/>
      <c r="G3300" s="10"/>
      <c r="H3300" s="10"/>
      <c r="I3300" s="10"/>
      <c r="J3300" s="10"/>
      <c r="K3300" s="11"/>
      <c r="L3300" s="11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  <c r="AE3300" s="12"/>
      <c r="AF3300" s="12"/>
      <c r="AG3300" s="12"/>
      <c r="AH3300" s="12"/>
      <c r="AI3300" s="12"/>
      <c r="AJ3300" s="12"/>
      <c r="AK3300" s="12"/>
      <c r="AL3300" s="12"/>
      <c r="AM3300" s="12"/>
      <c r="AN3300" s="12"/>
      <c r="AO3300" s="12"/>
      <c r="AP3300" s="12"/>
      <c r="AQ3300" s="12"/>
      <c r="AR3300" s="12"/>
      <c r="AS3300" s="12"/>
      <c r="AT3300" s="12"/>
      <c r="AU3300" s="12"/>
      <c r="AV3300" s="12"/>
      <c r="AW3300" s="12"/>
      <c r="AX3300" s="12"/>
      <c r="AY3300" s="12"/>
      <c r="AZ3300" s="12"/>
      <c r="BA3300" s="12"/>
      <c r="BB3300" s="12"/>
      <c r="BC3300" s="12"/>
      <c r="BD3300" s="12"/>
      <c r="BE3300" s="12"/>
      <c r="BF3300" s="12"/>
      <c r="BG3300" s="12"/>
      <c r="BH3300" s="12"/>
      <c r="BI3300" s="12"/>
      <c r="BJ3300" s="13"/>
      <c r="BK3300" s="13"/>
      <c r="BL3300" s="13"/>
      <c r="BM3300" s="13"/>
      <c r="BN3300" s="13"/>
    </row>
    <row r="3301" spans="1:66" x14ac:dyDescent="0.25">
      <c r="A3301" s="10"/>
      <c r="B3301" s="10"/>
      <c r="C3301" s="10"/>
      <c r="D3301" s="18"/>
      <c r="E3301" s="10"/>
      <c r="F3301" s="10"/>
      <c r="G3301" s="10"/>
      <c r="H3301" s="10"/>
      <c r="I3301" s="10"/>
      <c r="J3301" s="10"/>
      <c r="K3301" s="11"/>
      <c r="L3301" s="11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2"/>
      <c r="AS3301" s="12"/>
      <c r="AT3301" s="12"/>
      <c r="AU3301" s="12"/>
      <c r="AV3301" s="12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12"/>
      <c r="BG3301" s="12"/>
      <c r="BH3301" s="12"/>
      <c r="BI3301" s="12"/>
      <c r="BJ3301" s="13"/>
      <c r="BK3301" s="13"/>
      <c r="BL3301" s="13"/>
      <c r="BM3301" s="13"/>
      <c r="BN3301" s="13"/>
    </row>
    <row r="3302" spans="1:66" x14ac:dyDescent="0.25">
      <c r="A3302" s="10"/>
      <c r="B3302" s="10"/>
      <c r="C3302" s="10"/>
      <c r="D3302" s="18"/>
      <c r="E3302" s="10"/>
      <c r="F3302" s="10"/>
      <c r="G3302" s="10"/>
      <c r="H3302" s="10"/>
      <c r="I3302" s="10"/>
      <c r="J3302" s="10"/>
      <c r="K3302" s="11"/>
      <c r="L3302" s="11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  <c r="AA3302" s="12"/>
      <c r="AB3302" s="12"/>
      <c r="AC3302" s="12"/>
      <c r="AD3302" s="12"/>
      <c r="AE3302" s="12"/>
      <c r="AF3302" s="12"/>
      <c r="AG3302" s="12"/>
      <c r="AH3302" s="12"/>
      <c r="AI3302" s="12"/>
      <c r="AJ3302" s="12"/>
      <c r="AK3302" s="12"/>
      <c r="AL3302" s="12"/>
      <c r="AM3302" s="12"/>
      <c r="AN3302" s="12"/>
      <c r="AO3302" s="12"/>
      <c r="AP3302" s="12"/>
      <c r="AQ3302" s="12"/>
      <c r="AR3302" s="12"/>
      <c r="AS3302" s="12"/>
      <c r="AT3302" s="12"/>
      <c r="AU3302" s="12"/>
      <c r="AV3302" s="12"/>
      <c r="AW3302" s="12"/>
      <c r="AX3302" s="12"/>
      <c r="AY3302" s="12"/>
      <c r="AZ3302" s="12"/>
      <c r="BA3302" s="12"/>
      <c r="BB3302" s="12"/>
      <c r="BC3302" s="12"/>
      <c r="BD3302" s="12"/>
      <c r="BE3302" s="12"/>
      <c r="BF3302" s="12"/>
      <c r="BG3302" s="12"/>
      <c r="BH3302" s="12"/>
      <c r="BI3302" s="12"/>
      <c r="BJ3302" s="13"/>
      <c r="BK3302" s="13"/>
      <c r="BL3302" s="13"/>
      <c r="BM3302" s="13"/>
      <c r="BN3302" s="13"/>
    </row>
    <row r="3303" spans="1:66" x14ac:dyDescent="0.25">
      <c r="A3303" s="10"/>
      <c r="B3303" s="10"/>
      <c r="C3303" s="10"/>
      <c r="D3303" s="18"/>
      <c r="E3303" s="10"/>
      <c r="F3303" s="10"/>
      <c r="G3303" s="10"/>
      <c r="H3303" s="10"/>
      <c r="I3303" s="10"/>
      <c r="J3303" s="10"/>
      <c r="K3303" s="11"/>
      <c r="L3303" s="11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2"/>
      <c r="AS3303" s="12"/>
      <c r="AT3303" s="12"/>
      <c r="AU3303" s="12"/>
      <c r="AV3303" s="12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12"/>
      <c r="BG3303" s="12"/>
      <c r="BH3303" s="12"/>
      <c r="BI3303" s="12"/>
      <c r="BJ3303" s="13"/>
      <c r="BK3303" s="13"/>
      <c r="BL3303" s="13"/>
      <c r="BM3303" s="13"/>
      <c r="BN3303" s="13"/>
    </row>
    <row r="3304" spans="1:66" x14ac:dyDescent="0.25">
      <c r="A3304" s="10"/>
      <c r="B3304" s="10"/>
      <c r="C3304" s="10"/>
      <c r="D3304" s="18"/>
      <c r="E3304" s="10"/>
      <c r="F3304" s="10"/>
      <c r="G3304" s="10"/>
      <c r="H3304" s="10"/>
      <c r="I3304" s="10"/>
      <c r="J3304" s="10"/>
      <c r="K3304" s="11"/>
      <c r="L3304" s="11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  <c r="AE3304" s="12"/>
      <c r="AF3304" s="12"/>
      <c r="AG3304" s="12"/>
      <c r="AH3304" s="12"/>
      <c r="AI3304" s="12"/>
      <c r="AJ3304" s="12"/>
      <c r="AK3304" s="12"/>
      <c r="AL3304" s="12"/>
      <c r="AM3304" s="12"/>
      <c r="AN3304" s="12"/>
      <c r="AO3304" s="12"/>
      <c r="AP3304" s="12"/>
      <c r="AQ3304" s="12"/>
      <c r="AR3304" s="12"/>
      <c r="AS3304" s="12"/>
      <c r="AT3304" s="12"/>
      <c r="AU3304" s="12"/>
      <c r="AV3304" s="12"/>
      <c r="AW3304" s="12"/>
      <c r="AX3304" s="12"/>
      <c r="AY3304" s="12"/>
      <c r="AZ3304" s="12"/>
      <c r="BA3304" s="12"/>
      <c r="BB3304" s="12"/>
      <c r="BC3304" s="12"/>
      <c r="BD3304" s="12"/>
      <c r="BE3304" s="12"/>
      <c r="BF3304" s="12"/>
      <c r="BG3304" s="12"/>
      <c r="BH3304" s="12"/>
      <c r="BI3304" s="12"/>
      <c r="BJ3304" s="13"/>
      <c r="BK3304" s="13"/>
      <c r="BL3304" s="13"/>
      <c r="BM3304" s="13"/>
      <c r="BN3304" s="13"/>
    </row>
    <row r="3305" spans="1:66" x14ac:dyDescent="0.25">
      <c r="A3305" s="10"/>
      <c r="B3305" s="10"/>
      <c r="C3305" s="10"/>
      <c r="D3305" s="18"/>
      <c r="E3305" s="10"/>
      <c r="F3305" s="10"/>
      <c r="G3305" s="10"/>
      <c r="H3305" s="10"/>
      <c r="I3305" s="10"/>
      <c r="J3305" s="10"/>
      <c r="K3305" s="11"/>
      <c r="L3305" s="11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2"/>
      <c r="AS3305" s="12"/>
      <c r="AT3305" s="12"/>
      <c r="AU3305" s="12"/>
      <c r="AV3305" s="12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12"/>
      <c r="BG3305" s="12"/>
      <c r="BH3305" s="12"/>
      <c r="BI3305" s="12"/>
      <c r="BJ3305" s="13"/>
      <c r="BK3305" s="13"/>
      <c r="BL3305" s="13"/>
      <c r="BM3305" s="13"/>
      <c r="BN3305" s="13"/>
    </row>
    <row r="3306" spans="1:66" x14ac:dyDescent="0.25">
      <c r="A3306" s="10"/>
      <c r="B3306" s="10"/>
      <c r="C3306" s="10"/>
      <c r="D3306" s="18"/>
      <c r="E3306" s="10"/>
      <c r="F3306" s="10"/>
      <c r="G3306" s="10"/>
      <c r="H3306" s="10"/>
      <c r="I3306" s="10"/>
      <c r="J3306" s="10"/>
      <c r="K3306" s="11"/>
      <c r="L3306" s="11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12"/>
      <c r="AF3306" s="12"/>
      <c r="AG3306" s="12"/>
      <c r="AH3306" s="12"/>
      <c r="AI3306" s="12"/>
      <c r="AJ3306" s="12"/>
      <c r="AK3306" s="12"/>
      <c r="AL3306" s="12"/>
      <c r="AM3306" s="12"/>
      <c r="AN3306" s="12"/>
      <c r="AO3306" s="12"/>
      <c r="AP3306" s="12"/>
      <c r="AQ3306" s="12"/>
      <c r="AR3306" s="12"/>
      <c r="AS3306" s="12"/>
      <c r="AT3306" s="12"/>
      <c r="AU3306" s="12"/>
      <c r="AV3306" s="12"/>
      <c r="AW3306" s="12"/>
      <c r="AX3306" s="12"/>
      <c r="AY3306" s="12"/>
      <c r="AZ3306" s="12"/>
      <c r="BA3306" s="12"/>
      <c r="BB3306" s="12"/>
      <c r="BC3306" s="12"/>
      <c r="BD3306" s="12"/>
      <c r="BE3306" s="12"/>
      <c r="BF3306" s="12"/>
      <c r="BG3306" s="12"/>
      <c r="BH3306" s="12"/>
      <c r="BI3306" s="12"/>
      <c r="BJ3306" s="13"/>
      <c r="BK3306" s="13"/>
      <c r="BL3306" s="13"/>
      <c r="BM3306" s="13"/>
      <c r="BN3306" s="13"/>
    </row>
    <row r="3307" spans="1:66" x14ac:dyDescent="0.25">
      <c r="A3307" s="10"/>
      <c r="B3307" s="10"/>
      <c r="C3307" s="10"/>
      <c r="D3307" s="18"/>
      <c r="E3307" s="10"/>
      <c r="F3307" s="10"/>
      <c r="G3307" s="10"/>
      <c r="H3307" s="10"/>
      <c r="I3307" s="10"/>
      <c r="J3307" s="10"/>
      <c r="K3307" s="11"/>
      <c r="L3307" s="11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2"/>
      <c r="AS3307" s="12"/>
      <c r="AT3307" s="12"/>
      <c r="AU3307" s="12"/>
      <c r="AV3307" s="12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12"/>
      <c r="BG3307" s="12"/>
      <c r="BH3307" s="12"/>
      <c r="BI3307" s="12"/>
      <c r="BJ3307" s="13"/>
      <c r="BK3307" s="13"/>
      <c r="BL3307" s="13"/>
      <c r="BM3307" s="13"/>
      <c r="BN3307" s="13"/>
    </row>
    <row r="3308" spans="1:66" x14ac:dyDescent="0.25">
      <c r="A3308" s="10"/>
      <c r="B3308" s="10"/>
      <c r="C3308" s="10"/>
      <c r="D3308" s="18"/>
      <c r="E3308" s="10"/>
      <c r="F3308" s="10"/>
      <c r="G3308" s="10"/>
      <c r="H3308" s="10"/>
      <c r="I3308" s="10"/>
      <c r="J3308" s="10"/>
      <c r="K3308" s="11"/>
      <c r="L3308" s="11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12"/>
      <c r="AG3308" s="12"/>
      <c r="AH3308" s="12"/>
      <c r="AI3308" s="12"/>
      <c r="AJ3308" s="12"/>
      <c r="AK3308" s="12"/>
      <c r="AL3308" s="12"/>
      <c r="AM3308" s="12"/>
      <c r="AN3308" s="12"/>
      <c r="AO3308" s="12"/>
      <c r="AP3308" s="12"/>
      <c r="AQ3308" s="12"/>
      <c r="AR3308" s="12"/>
      <c r="AS3308" s="12"/>
      <c r="AT3308" s="12"/>
      <c r="AU3308" s="12"/>
      <c r="AV3308" s="12"/>
      <c r="AW3308" s="12"/>
      <c r="AX3308" s="12"/>
      <c r="AY3308" s="12"/>
      <c r="AZ3308" s="12"/>
      <c r="BA3308" s="12"/>
      <c r="BB3308" s="12"/>
      <c r="BC3308" s="12"/>
      <c r="BD3308" s="12"/>
      <c r="BE3308" s="12"/>
      <c r="BF3308" s="12"/>
      <c r="BG3308" s="12"/>
      <c r="BH3308" s="12"/>
      <c r="BI3308" s="12"/>
      <c r="BJ3308" s="13"/>
      <c r="BK3308" s="13"/>
      <c r="BL3308" s="13"/>
      <c r="BM3308" s="13"/>
      <c r="BN3308" s="13"/>
    </row>
    <row r="3309" spans="1:66" x14ac:dyDescent="0.25">
      <c r="A3309" s="10"/>
      <c r="B3309" s="10"/>
      <c r="C3309" s="10"/>
      <c r="D3309" s="18"/>
      <c r="E3309" s="10"/>
      <c r="F3309" s="10"/>
      <c r="G3309" s="10"/>
      <c r="H3309" s="10"/>
      <c r="I3309" s="10"/>
      <c r="J3309" s="10"/>
      <c r="K3309" s="11"/>
      <c r="L3309" s="11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2"/>
      <c r="AS3309" s="12"/>
      <c r="AT3309" s="12"/>
      <c r="AU3309" s="12"/>
      <c r="AV3309" s="12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12"/>
      <c r="BG3309" s="12"/>
      <c r="BH3309" s="12"/>
      <c r="BI3309" s="12"/>
      <c r="BJ3309" s="13"/>
      <c r="BK3309" s="13"/>
      <c r="BL3309" s="13"/>
      <c r="BM3309" s="13"/>
      <c r="BN3309" s="13"/>
    </row>
    <row r="3310" spans="1:66" x14ac:dyDescent="0.25">
      <c r="A3310" s="10"/>
      <c r="B3310" s="10"/>
      <c r="C3310" s="10"/>
      <c r="D3310" s="18"/>
      <c r="E3310" s="10"/>
      <c r="F3310" s="10"/>
      <c r="G3310" s="10"/>
      <c r="H3310" s="10"/>
      <c r="I3310" s="10"/>
      <c r="J3310" s="10"/>
      <c r="K3310" s="11"/>
      <c r="L3310" s="11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12"/>
      <c r="AF3310" s="12"/>
      <c r="AG3310" s="12"/>
      <c r="AH3310" s="12"/>
      <c r="AI3310" s="12"/>
      <c r="AJ3310" s="12"/>
      <c r="AK3310" s="12"/>
      <c r="AL3310" s="12"/>
      <c r="AM3310" s="12"/>
      <c r="AN3310" s="12"/>
      <c r="AO3310" s="12"/>
      <c r="AP3310" s="12"/>
      <c r="AQ3310" s="12"/>
      <c r="AR3310" s="12"/>
      <c r="AS3310" s="12"/>
      <c r="AT3310" s="12"/>
      <c r="AU3310" s="12"/>
      <c r="AV3310" s="12"/>
      <c r="AW3310" s="12"/>
      <c r="AX3310" s="12"/>
      <c r="AY3310" s="12"/>
      <c r="AZ3310" s="12"/>
      <c r="BA3310" s="12"/>
      <c r="BB3310" s="12"/>
      <c r="BC3310" s="12"/>
      <c r="BD3310" s="12"/>
      <c r="BE3310" s="12"/>
      <c r="BF3310" s="12"/>
      <c r="BG3310" s="12"/>
      <c r="BH3310" s="12"/>
      <c r="BI3310" s="12"/>
      <c r="BJ3310" s="13"/>
      <c r="BK3310" s="13"/>
      <c r="BL3310" s="13"/>
      <c r="BM3310" s="13"/>
      <c r="BN3310" s="13"/>
    </row>
    <row r="3311" spans="1:66" x14ac:dyDescent="0.25">
      <c r="A3311" s="10"/>
      <c r="B3311" s="10"/>
      <c r="C3311" s="10"/>
      <c r="D3311" s="18"/>
      <c r="E3311" s="10"/>
      <c r="F3311" s="10"/>
      <c r="G3311" s="10"/>
      <c r="H3311" s="10"/>
      <c r="I3311" s="10"/>
      <c r="J3311" s="10"/>
      <c r="K3311" s="11"/>
      <c r="L3311" s="11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2"/>
      <c r="AS3311" s="12"/>
      <c r="AT3311" s="12"/>
      <c r="AU3311" s="12"/>
      <c r="AV3311" s="12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12"/>
      <c r="BG3311" s="12"/>
      <c r="BH3311" s="12"/>
      <c r="BI3311" s="12"/>
      <c r="BJ3311" s="13"/>
      <c r="BK3311" s="13"/>
      <c r="BL3311" s="13"/>
      <c r="BM3311" s="13"/>
      <c r="BN3311" s="13"/>
    </row>
    <row r="3312" spans="1:66" x14ac:dyDescent="0.25">
      <c r="A3312" s="10"/>
      <c r="B3312" s="10"/>
      <c r="C3312" s="10"/>
      <c r="D3312" s="18"/>
      <c r="E3312" s="10"/>
      <c r="F3312" s="10"/>
      <c r="G3312" s="10"/>
      <c r="H3312" s="10"/>
      <c r="I3312" s="10"/>
      <c r="J3312" s="10"/>
      <c r="K3312" s="11"/>
      <c r="L3312" s="11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  <c r="AC3312" s="12"/>
      <c r="AD3312" s="12"/>
      <c r="AE3312" s="12"/>
      <c r="AF3312" s="12"/>
      <c r="AG3312" s="12"/>
      <c r="AH3312" s="12"/>
      <c r="AI3312" s="12"/>
      <c r="AJ3312" s="12"/>
      <c r="AK3312" s="12"/>
      <c r="AL3312" s="12"/>
      <c r="AM3312" s="12"/>
      <c r="AN3312" s="12"/>
      <c r="AO3312" s="12"/>
      <c r="AP3312" s="12"/>
      <c r="AQ3312" s="12"/>
      <c r="AR3312" s="12"/>
      <c r="AS3312" s="12"/>
      <c r="AT3312" s="12"/>
      <c r="AU3312" s="12"/>
      <c r="AV3312" s="12"/>
      <c r="AW3312" s="12"/>
      <c r="AX3312" s="12"/>
      <c r="AY3312" s="12"/>
      <c r="AZ3312" s="12"/>
      <c r="BA3312" s="12"/>
      <c r="BB3312" s="12"/>
      <c r="BC3312" s="12"/>
      <c r="BD3312" s="12"/>
      <c r="BE3312" s="12"/>
      <c r="BF3312" s="12"/>
      <c r="BG3312" s="12"/>
      <c r="BH3312" s="12"/>
      <c r="BI3312" s="12"/>
      <c r="BJ3312" s="13"/>
      <c r="BK3312" s="13"/>
      <c r="BL3312" s="13"/>
      <c r="BM3312" s="13"/>
      <c r="BN3312" s="13"/>
    </row>
    <row r="3313" spans="1:66" s="14" customFormat="1" x14ac:dyDescent="0.25">
      <c r="A3313" s="10"/>
      <c r="B3313" s="10"/>
      <c r="C3313" s="10"/>
      <c r="D3313" s="18"/>
      <c r="E3313" s="10"/>
      <c r="F3313" s="10"/>
      <c r="G3313" s="10"/>
      <c r="H3313" s="10"/>
      <c r="I3313" s="10"/>
      <c r="J3313" s="10"/>
      <c r="K3313" s="11"/>
      <c r="L3313" s="11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2"/>
      <c r="AS3313" s="12"/>
      <c r="AT3313" s="12"/>
      <c r="AU3313" s="12"/>
      <c r="AV3313" s="12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12"/>
      <c r="BG3313" s="12"/>
      <c r="BH3313" s="12"/>
      <c r="BI3313" s="12"/>
      <c r="BJ3313" s="13"/>
      <c r="BK3313" s="13"/>
      <c r="BL3313" s="13"/>
      <c r="BM3313" s="13"/>
      <c r="BN3313" s="13"/>
    </row>
    <row r="3314" spans="1:66" x14ac:dyDescent="0.25">
      <c r="A3314" s="10"/>
      <c r="B3314" s="10"/>
      <c r="C3314" s="10"/>
      <c r="D3314" s="18"/>
      <c r="E3314" s="10"/>
      <c r="F3314" s="10"/>
      <c r="G3314" s="10"/>
      <c r="H3314" s="10"/>
      <c r="I3314" s="10"/>
      <c r="J3314" s="10"/>
      <c r="K3314" s="11"/>
      <c r="L3314" s="11"/>
      <c r="M3314" s="12"/>
      <c r="N3314" s="12"/>
      <c r="O3314" s="12"/>
      <c r="P3314" s="12"/>
      <c r="Q3314" s="12"/>
      <c r="R3314" s="12"/>
      <c r="S3314" s="12"/>
      <c r="T3314" s="12"/>
      <c r="U3314" s="12"/>
      <c r="V3314" s="12"/>
      <c r="W3314" s="12"/>
      <c r="X3314" s="12"/>
      <c r="Y3314" s="12"/>
      <c r="Z3314" s="12"/>
      <c r="AA3314" s="12"/>
      <c r="AB3314" s="12"/>
      <c r="AC3314" s="12"/>
      <c r="AD3314" s="12"/>
      <c r="AE3314" s="12"/>
      <c r="AF3314" s="12"/>
      <c r="AG3314" s="12"/>
      <c r="AH3314" s="12"/>
      <c r="AI3314" s="12"/>
      <c r="AJ3314" s="12"/>
      <c r="AK3314" s="12"/>
      <c r="AL3314" s="12"/>
      <c r="AM3314" s="12"/>
      <c r="AN3314" s="12"/>
      <c r="AO3314" s="12"/>
      <c r="AP3314" s="12"/>
      <c r="AQ3314" s="12"/>
      <c r="AR3314" s="12"/>
      <c r="AS3314" s="12"/>
      <c r="AT3314" s="12"/>
      <c r="AU3314" s="12"/>
      <c r="AV3314" s="12"/>
      <c r="AW3314" s="12"/>
      <c r="AX3314" s="12"/>
      <c r="AY3314" s="12"/>
      <c r="AZ3314" s="12"/>
      <c r="BA3314" s="12"/>
      <c r="BB3314" s="12"/>
      <c r="BC3314" s="12"/>
      <c r="BD3314" s="12"/>
      <c r="BE3314" s="12"/>
      <c r="BF3314" s="12"/>
      <c r="BG3314" s="12"/>
      <c r="BH3314" s="12"/>
      <c r="BI3314" s="12"/>
      <c r="BJ3314" s="13"/>
      <c r="BK3314" s="13"/>
      <c r="BL3314" s="13"/>
      <c r="BM3314" s="13"/>
      <c r="BN3314" s="13"/>
    </row>
    <row r="3315" spans="1:66" x14ac:dyDescent="0.25">
      <c r="A3315" s="10"/>
      <c r="B3315" s="10"/>
      <c r="C3315" s="10"/>
      <c r="D3315" s="18"/>
      <c r="E3315" s="10"/>
      <c r="F3315" s="10"/>
      <c r="G3315" s="10"/>
      <c r="H3315" s="10"/>
      <c r="I3315" s="10"/>
      <c r="J3315" s="10"/>
      <c r="K3315" s="11"/>
      <c r="L3315" s="11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2"/>
      <c r="AS3315" s="12"/>
      <c r="AT3315" s="12"/>
      <c r="AU3315" s="12"/>
      <c r="AV3315" s="12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12"/>
      <c r="BG3315" s="12"/>
      <c r="BH3315" s="12"/>
      <c r="BI3315" s="12"/>
      <c r="BJ3315" s="13"/>
      <c r="BK3315" s="13"/>
      <c r="BL3315" s="13"/>
      <c r="BM3315" s="13"/>
      <c r="BN3315" s="13"/>
    </row>
    <row r="3316" spans="1:66" x14ac:dyDescent="0.25">
      <c r="A3316" s="10"/>
      <c r="B3316" s="10"/>
      <c r="C3316" s="10"/>
      <c r="D3316" s="18"/>
      <c r="E3316" s="10"/>
      <c r="F3316" s="10"/>
      <c r="G3316" s="10"/>
      <c r="H3316" s="10"/>
      <c r="I3316" s="10"/>
      <c r="J3316" s="10"/>
      <c r="K3316" s="11"/>
      <c r="L3316" s="11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12"/>
      <c r="AE3316" s="12"/>
      <c r="AF3316" s="12"/>
      <c r="AG3316" s="12"/>
      <c r="AH3316" s="12"/>
      <c r="AI3316" s="12"/>
      <c r="AJ3316" s="12"/>
      <c r="AK3316" s="12"/>
      <c r="AL3316" s="12"/>
      <c r="AM3316" s="12"/>
      <c r="AN3316" s="12"/>
      <c r="AO3316" s="12"/>
      <c r="AP3316" s="12"/>
      <c r="AQ3316" s="12"/>
      <c r="AR3316" s="12"/>
      <c r="AS3316" s="12"/>
      <c r="AT3316" s="12"/>
      <c r="AU3316" s="12"/>
      <c r="AV3316" s="12"/>
      <c r="AW3316" s="12"/>
      <c r="AX3316" s="12"/>
      <c r="AY3316" s="12"/>
      <c r="AZ3316" s="12"/>
      <c r="BA3316" s="12"/>
      <c r="BB3316" s="12"/>
      <c r="BC3316" s="12"/>
      <c r="BD3316" s="12"/>
      <c r="BE3316" s="12"/>
      <c r="BF3316" s="12"/>
      <c r="BG3316" s="12"/>
      <c r="BH3316" s="12"/>
      <c r="BI3316" s="12"/>
      <c r="BJ3316" s="13"/>
      <c r="BK3316" s="13"/>
      <c r="BL3316" s="13"/>
      <c r="BM3316" s="13"/>
      <c r="BN3316" s="13"/>
    </row>
    <row r="3317" spans="1:66" x14ac:dyDescent="0.25">
      <c r="A3317" s="10"/>
      <c r="B3317" s="10"/>
      <c r="C3317" s="10"/>
      <c r="D3317" s="18"/>
      <c r="E3317" s="10"/>
      <c r="F3317" s="10"/>
      <c r="G3317" s="10"/>
      <c r="H3317" s="10"/>
      <c r="I3317" s="10"/>
      <c r="J3317" s="10"/>
      <c r="K3317" s="11"/>
      <c r="L3317" s="11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2"/>
      <c r="AS3317" s="12"/>
      <c r="AT3317" s="12"/>
      <c r="AU3317" s="12"/>
      <c r="AV3317" s="12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12"/>
      <c r="BG3317" s="12"/>
      <c r="BH3317" s="12"/>
      <c r="BI3317" s="12"/>
      <c r="BJ3317" s="13"/>
      <c r="BK3317" s="13"/>
      <c r="BL3317" s="13"/>
      <c r="BM3317" s="13"/>
      <c r="BN3317" s="13"/>
    </row>
    <row r="3318" spans="1:66" x14ac:dyDescent="0.25">
      <c r="A3318" s="10"/>
      <c r="B3318" s="10"/>
      <c r="C3318" s="10"/>
      <c r="D3318" s="18"/>
      <c r="E3318" s="10"/>
      <c r="F3318" s="10"/>
      <c r="G3318" s="10"/>
      <c r="H3318" s="10"/>
      <c r="I3318" s="10"/>
      <c r="J3318" s="10"/>
      <c r="K3318" s="11"/>
      <c r="L3318" s="11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  <c r="AE3318" s="12"/>
      <c r="AF3318" s="12"/>
      <c r="AG3318" s="12"/>
      <c r="AH3318" s="12"/>
      <c r="AI3318" s="12"/>
      <c r="AJ3318" s="12"/>
      <c r="AK3318" s="12"/>
      <c r="AL3318" s="12"/>
      <c r="AM3318" s="12"/>
      <c r="AN3318" s="12"/>
      <c r="AO3318" s="12"/>
      <c r="AP3318" s="12"/>
      <c r="AQ3318" s="12"/>
      <c r="AR3318" s="12"/>
      <c r="AS3318" s="12"/>
      <c r="AT3318" s="12"/>
      <c r="AU3318" s="12"/>
      <c r="AV3318" s="12"/>
      <c r="AW3318" s="12"/>
      <c r="AX3318" s="12"/>
      <c r="AY3318" s="12"/>
      <c r="AZ3318" s="12"/>
      <c r="BA3318" s="12"/>
      <c r="BB3318" s="12"/>
      <c r="BC3318" s="12"/>
      <c r="BD3318" s="12"/>
      <c r="BE3318" s="12"/>
      <c r="BF3318" s="12"/>
      <c r="BG3318" s="12"/>
      <c r="BH3318" s="12"/>
      <c r="BI3318" s="12"/>
      <c r="BJ3318" s="13"/>
      <c r="BK3318" s="13"/>
      <c r="BL3318" s="13"/>
      <c r="BM3318" s="13"/>
      <c r="BN3318" s="13"/>
    </row>
    <row r="3319" spans="1:66" x14ac:dyDescent="0.25">
      <c r="A3319" s="10"/>
      <c r="B3319" s="10"/>
      <c r="C3319" s="10"/>
      <c r="D3319" s="18"/>
      <c r="E3319" s="10"/>
      <c r="F3319" s="10"/>
      <c r="G3319" s="10"/>
      <c r="H3319" s="10"/>
      <c r="I3319" s="10"/>
      <c r="J3319" s="10"/>
      <c r="K3319" s="11"/>
      <c r="L3319" s="11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2"/>
      <c r="AS3319" s="12"/>
      <c r="AT3319" s="12"/>
      <c r="AU3319" s="12"/>
      <c r="AV3319" s="12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12"/>
      <c r="BG3319" s="12"/>
      <c r="BH3319" s="12"/>
      <c r="BI3319" s="12"/>
      <c r="BJ3319" s="13"/>
      <c r="BK3319" s="13"/>
      <c r="BL3319" s="13"/>
      <c r="BM3319" s="13"/>
      <c r="BN3319" s="13"/>
    </row>
    <row r="3320" spans="1:66" x14ac:dyDescent="0.25">
      <c r="A3320" s="10"/>
      <c r="B3320" s="10"/>
      <c r="C3320" s="10"/>
      <c r="D3320" s="18"/>
      <c r="E3320" s="10"/>
      <c r="F3320" s="10"/>
      <c r="G3320" s="10"/>
      <c r="H3320" s="10"/>
      <c r="I3320" s="10"/>
      <c r="J3320" s="10"/>
      <c r="K3320" s="11"/>
      <c r="L3320" s="11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  <c r="AF3320" s="12"/>
      <c r="AG3320" s="12"/>
      <c r="AH3320" s="12"/>
      <c r="AI3320" s="12"/>
      <c r="AJ3320" s="12"/>
      <c r="AK3320" s="12"/>
      <c r="AL3320" s="12"/>
      <c r="AM3320" s="12"/>
      <c r="AN3320" s="12"/>
      <c r="AO3320" s="12"/>
      <c r="AP3320" s="12"/>
      <c r="AQ3320" s="12"/>
      <c r="AR3320" s="12"/>
      <c r="AS3320" s="12"/>
      <c r="AT3320" s="12"/>
      <c r="AU3320" s="12"/>
      <c r="AV3320" s="12"/>
      <c r="AW3320" s="12"/>
      <c r="AX3320" s="12"/>
      <c r="AY3320" s="12"/>
      <c r="AZ3320" s="12"/>
      <c r="BA3320" s="12"/>
      <c r="BB3320" s="12"/>
      <c r="BC3320" s="12"/>
      <c r="BD3320" s="12"/>
      <c r="BE3320" s="12"/>
      <c r="BF3320" s="12"/>
      <c r="BG3320" s="12"/>
      <c r="BH3320" s="12"/>
      <c r="BI3320" s="12"/>
      <c r="BJ3320" s="13"/>
      <c r="BK3320" s="13"/>
      <c r="BL3320" s="13"/>
      <c r="BM3320" s="13"/>
      <c r="BN3320" s="13"/>
    </row>
    <row r="3321" spans="1:66" x14ac:dyDescent="0.25">
      <c r="A3321" s="10"/>
      <c r="B3321" s="10"/>
      <c r="C3321" s="10"/>
      <c r="D3321" s="18"/>
      <c r="E3321" s="10"/>
      <c r="F3321" s="10"/>
      <c r="G3321" s="10"/>
      <c r="H3321" s="10"/>
      <c r="I3321" s="10"/>
      <c r="J3321" s="10"/>
      <c r="K3321" s="11"/>
      <c r="L3321" s="11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2"/>
      <c r="AS3321" s="12"/>
      <c r="AT3321" s="12"/>
      <c r="AU3321" s="12"/>
      <c r="AV3321" s="12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12"/>
      <c r="BG3321" s="12"/>
      <c r="BH3321" s="12"/>
      <c r="BI3321" s="12"/>
      <c r="BJ3321" s="13"/>
      <c r="BK3321" s="13"/>
      <c r="BL3321" s="13"/>
      <c r="BM3321" s="13"/>
      <c r="BN3321" s="13"/>
    </row>
    <row r="3322" spans="1:66" x14ac:dyDescent="0.25">
      <c r="A3322" s="10"/>
      <c r="B3322" s="10"/>
      <c r="C3322" s="10"/>
      <c r="D3322" s="18"/>
      <c r="E3322" s="10"/>
      <c r="F3322" s="10"/>
      <c r="G3322" s="10"/>
      <c r="H3322" s="10"/>
      <c r="I3322" s="10"/>
      <c r="J3322" s="10"/>
      <c r="K3322" s="11"/>
      <c r="L3322" s="11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2"/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12"/>
      <c r="AP3322" s="12"/>
      <c r="AQ3322" s="12"/>
      <c r="AR3322" s="12"/>
      <c r="AS3322" s="12"/>
      <c r="AT3322" s="12"/>
      <c r="AU3322" s="12"/>
      <c r="AV3322" s="12"/>
      <c r="AW3322" s="12"/>
      <c r="AX3322" s="12"/>
      <c r="AY3322" s="12"/>
      <c r="AZ3322" s="12"/>
      <c r="BA3322" s="12"/>
      <c r="BB3322" s="12"/>
      <c r="BC3322" s="12"/>
      <c r="BD3322" s="12"/>
      <c r="BE3322" s="12"/>
      <c r="BF3322" s="12"/>
      <c r="BG3322" s="12"/>
      <c r="BH3322" s="12"/>
      <c r="BI3322" s="12"/>
      <c r="BJ3322" s="13"/>
      <c r="BK3322" s="13"/>
      <c r="BL3322" s="13"/>
      <c r="BM3322" s="13"/>
      <c r="BN3322" s="13"/>
    </row>
    <row r="3323" spans="1:66" x14ac:dyDescent="0.25">
      <c r="A3323" s="10"/>
      <c r="B3323" s="10"/>
      <c r="C3323" s="10"/>
      <c r="D3323" s="18"/>
      <c r="E3323" s="10"/>
      <c r="F3323" s="10"/>
      <c r="G3323" s="10"/>
      <c r="H3323" s="10"/>
      <c r="I3323" s="10"/>
      <c r="J3323" s="10"/>
      <c r="K3323" s="11"/>
      <c r="L3323" s="11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2"/>
      <c r="AS3323" s="12"/>
      <c r="AT3323" s="12"/>
      <c r="AU3323" s="12"/>
      <c r="AV3323" s="12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12"/>
      <c r="BG3323" s="12"/>
      <c r="BH3323" s="12"/>
      <c r="BI3323" s="12"/>
      <c r="BJ3323" s="13"/>
      <c r="BK3323" s="13"/>
      <c r="BL3323" s="13"/>
      <c r="BM3323" s="13"/>
      <c r="BN3323" s="13"/>
    </row>
    <row r="3324" spans="1:66" x14ac:dyDescent="0.25">
      <c r="A3324" s="10"/>
      <c r="B3324" s="10"/>
      <c r="C3324" s="10"/>
      <c r="D3324" s="18"/>
      <c r="E3324" s="10"/>
      <c r="F3324" s="10"/>
      <c r="G3324" s="10"/>
      <c r="H3324" s="10"/>
      <c r="I3324" s="10"/>
      <c r="J3324" s="10"/>
      <c r="K3324" s="11"/>
      <c r="L3324" s="11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  <c r="AF3324" s="12"/>
      <c r="AG3324" s="12"/>
      <c r="AH3324" s="12"/>
      <c r="AI3324" s="12"/>
      <c r="AJ3324" s="12"/>
      <c r="AK3324" s="12"/>
      <c r="AL3324" s="12"/>
      <c r="AM3324" s="12"/>
      <c r="AN3324" s="12"/>
      <c r="AO3324" s="12"/>
      <c r="AP3324" s="12"/>
      <c r="AQ3324" s="12"/>
      <c r="AR3324" s="12"/>
      <c r="AS3324" s="12"/>
      <c r="AT3324" s="12"/>
      <c r="AU3324" s="12"/>
      <c r="AV3324" s="12"/>
      <c r="AW3324" s="12"/>
      <c r="AX3324" s="12"/>
      <c r="AY3324" s="12"/>
      <c r="AZ3324" s="12"/>
      <c r="BA3324" s="12"/>
      <c r="BB3324" s="12"/>
      <c r="BC3324" s="12"/>
      <c r="BD3324" s="12"/>
      <c r="BE3324" s="12"/>
      <c r="BF3324" s="12"/>
      <c r="BG3324" s="12"/>
      <c r="BH3324" s="12"/>
      <c r="BI3324" s="12"/>
      <c r="BJ3324" s="13"/>
      <c r="BK3324" s="13"/>
      <c r="BL3324" s="13"/>
      <c r="BM3324" s="13"/>
      <c r="BN3324" s="13"/>
    </row>
    <row r="3325" spans="1:66" x14ac:dyDescent="0.25">
      <c r="A3325" s="10"/>
      <c r="B3325" s="10"/>
      <c r="C3325" s="10"/>
      <c r="D3325" s="18"/>
      <c r="E3325" s="10"/>
      <c r="F3325" s="10"/>
      <c r="G3325" s="10"/>
      <c r="H3325" s="10"/>
      <c r="I3325" s="10"/>
      <c r="J3325" s="10"/>
      <c r="K3325" s="11"/>
      <c r="L3325" s="11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2"/>
      <c r="AS3325" s="12"/>
      <c r="AT3325" s="12"/>
      <c r="AU3325" s="12"/>
      <c r="AV3325" s="12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12"/>
      <c r="BG3325" s="12"/>
      <c r="BH3325" s="12"/>
      <c r="BI3325" s="12"/>
      <c r="BJ3325" s="13"/>
      <c r="BK3325" s="13"/>
      <c r="BL3325" s="13"/>
      <c r="BM3325" s="13"/>
      <c r="BN3325" s="13"/>
    </row>
    <row r="3326" spans="1:66" x14ac:dyDescent="0.25">
      <c r="A3326" s="10"/>
      <c r="B3326" s="10"/>
      <c r="C3326" s="10"/>
      <c r="D3326" s="18"/>
      <c r="E3326" s="10"/>
      <c r="F3326" s="10"/>
      <c r="G3326" s="10"/>
      <c r="H3326" s="10"/>
      <c r="I3326" s="10"/>
      <c r="J3326" s="10"/>
      <c r="K3326" s="11"/>
      <c r="L3326" s="11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  <c r="AF3326" s="12"/>
      <c r="AG3326" s="12"/>
      <c r="AH3326" s="12"/>
      <c r="AI3326" s="12"/>
      <c r="AJ3326" s="12"/>
      <c r="AK3326" s="12"/>
      <c r="AL3326" s="12"/>
      <c r="AM3326" s="12"/>
      <c r="AN3326" s="12"/>
      <c r="AO3326" s="12"/>
      <c r="AP3326" s="12"/>
      <c r="AQ3326" s="12"/>
      <c r="AR3326" s="12"/>
      <c r="AS3326" s="12"/>
      <c r="AT3326" s="12"/>
      <c r="AU3326" s="12"/>
      <c r="AV3326" s="12"/>
      <c r="AW3326" s="12"/>
      <c r="AX3326" s="12"/>
      <c r="AY3326" s="12"/>
      <c r="AZ3326" s="12"/>
      <c r="BA3326" s="12"/>
      <c r="BB3326" s="12"/>
      <c r="BC3326" s="12"/>
      <c r="BD3326" s="12"/>
      <c r="BE3326" s="12"/>
      <c r="BF3326" s="12"/>
      <c r="BG3326" s="12"/>
      <c r="BH3326" s="12"/>
      <c r="BI3326" s="12"/>
      <c r="BJ3326" s="13"/>
      <c r="BK3326" s="13"/>
      <c r="BL3326" s="13"/>
      <c r="BM3326" s="13"/>
      <c r="BN3326" s="13"/>
    </row>
    <row r="3327" spans="1:66" x14ac:dyDescent="0.25">
      <c r="A3327" s="10"/>
      <c r="B3327" s="10"/>
      <c r="C3327" s="10"/>
      <c r="D3327" s="18"/>
      <c r="E3327" s="10"/>
      <c r="F3327" s="10"/>
      <c r="G3327" s="10"/>
      <c r="H3327" s="10"/>
      <c r="I3327" s="10"/>
      <c r="J3327" s="10"/>
      <c r="K3327" s="11"/>
      <c r="L3327" s="11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2"/>
      <c r="AS3327" s="12"/>
      <c r="AT3327" s="12"/>
      <c r="AU3327" s="12"/>
      <c r="AV3327" s="12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12"/>
      <c r="BG3327" s="12"/>
      <c r="BH3327" s="12"/>
      <c r="BI3327" s="12"/>
      <c r="BJ3327" s="13"/>
      <c r="BK3327" s="13"/>
      <c r="BL3327" s="13"/>
      <c r="BM3327" s="13"/>
      <c r="BN3327" s="13"/>
    </row>
    <row r="3328" spans="1:66" x14ac:dyDescent="0.25">
      <c r="A3328" s="10"/>
      <c r="B3328" s="10"/>
      <c r="C3328" s="10"/>
      <c r="D3328" s="18"/>
      <c r="E3328" s="10"/>
      <c r="F3328" s="10"/>
      <c r="G3328" s="10"/>
      <c r="H3328" s="10"/>
      <c r="I3328" s="10"/>
      <c r="J3328" s="10"/>
      <c r="K3328" s="11"/>
      <c r="L3328" s="11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  <c r="AF3328" s="12"/>
      <c r="AG3328" s="12"/>
      <c r="AH3328" s="12"/>
      <c r="AI3328" s="12"/>
      <c r="AJ3328" s="12"/>
      <c r="AK3328" s="12"/>
      <c r="AL3328" s="12"/>
      <c r="AM3328" s="12"/>
      <c r="AN3328" s="12"/>
      <c r="AO3328" s="12"/>
      <c r="AP3328" s="12"/>
      <c r="AQ3328" s="12"/>
      <c r="AR3328" s="12"/>
      <c r="AS3328" s="12"/>
      <c r="AT3328" s="12"/>
      <c r="AU3328" s="12"/>
      <c r="AV3328" s="12"/>
      <c r="AW3328" s="12"/>
      <c r="AX3328" s="12"/>
      <c r="AY3328" s="12"/>
      <c r="AZ3328" s="12"/>
      <c r="BA3328" s="12"/>
      <c r="BB3328" s="12"/>
      <c r="BC3328" s="12"/>
      <c r="BD3328" s="12"/>
      <c r="BE3328" s="12"/>
      <c r="BF3328" s="12"/>
      <c r="BG3328" s="12"/>
      <c r="BH3328" s="12"/>
      <c r="BI3328" s="12"/>
      <c r="BJ3328" s="13"/>
      <c r="BK3328" s="13"/>
      <c r="BL3328" s="13"/>
      <c r="BM3328" s="13"/>
      <c r="BN3328" s="13"/>
    </row>
    <row r="3329" spans="1:66" x14ac:dyDescent="0.25">
      <c r="A3329" s="10"/>
      <c r="B3329" s="10"/>
      <c r="C3329" s="10"/>
      <c r="D3329" s="18"/>
      <c r="E3329" s="10"/>
      <c r="F3329" s="10"/>
      <c r="G3329" s="10"/>
      <c r="H3329" s="10"/>
      <c r="I3329" s="10"/>
      <c r="J3329" s="10"/>
      <c r="K3329" s="11"/>
      <c r="L3329" s="11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2"/>
      <c r="AS3329" s="12"/>
      <c r="AT3329" s="12"/>
      <c r="AU3329" s="12"/>
      <c r="AV3329" s="12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12"/>
      <c r="BG3329" s="12"/>
      <c r="BH3329" s="12"/>
      <c r="BI3329" s="12"/>
      <c r="BJ3329" s="13"/>
      <c r="BK3329" s="13"/>
      <c r="BL3329" s="13"/>
      <c r="BM3329" s="13"/>
      <c r="BN3329" s="13"/>
    </row>
    <row r="3330" spans="1:66" x14ac:dyDescent="0.25">
      <c r="A3330" s="10"/>
      <c r="B3330" s="10"/>
      <c r="C3330" s="10"/>
      <c r="D3330" s="18"/>
      <c r="E3330" s="10"/>
      <c r="F3330" s="10"/>
      <c r="G3330" s="10"/>
      <c r="H3330" s="10"/>
      <c r="I3330" s="10"/>
      <c r="J3330" s="10"/>
      <c r="K3330" s="11"/>
      <c r="L3330" s="11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12"/>
      <c r="AF3330" s="12"/>
      <c r="AG3330" s="12"/>
      <c r="AH3330" s="12"/>
      <c r="AI3330" s="12"/>
      <c r="AJ3330" s="12"/>
      <c r="AK3330" s="12"/>
      <c r="AL3330" s="12"/>
      <c r="AM3330" s="12"/>
      <c r="AN3330" s="12"/>
      <c r="AO3330" s="12"/>
      <c r="AP3330" s="12"/>
      <c r="AQ3330" s="12"/>
      <c r="AR3330" s="12"/>
      <c r="AS3330" s="12"/>
      <c r="AT3330" s="12"/>
      <c r="AU3330" s="12"/>
      <c r="AV3330" s="12"/>
      <c r="AW3330" s="12"/>
      <c r="AX3330" s="12"/>
      <c r="AY3330" s="12"/>
      <c r="AZ3330" s="12"/>
      <c r="BA3330" s="12"/>
      <c r="BB3330" s="12"/>
      <c r="BC3330" s="12"/>
      <c r="BD3330" s="12"/>
      <c r="BE3330" s="12"/>
      <c r="BF3330" s="12"/>
      <c r="BG3330" s="12"/>
      <c r="BH3330" s="12"/>
      <c r="BI3330" s="12"/>
      <c r="BJ3330" s="13"/>
      <c r="BK3330" s="13"/>
      <c r="BL3330" s="13"/>
      <c r="BM3330" s="13"/>
      <c r="BN3330" s="13"/>
    </row>
    <row r="3331" spans="1:66" x14ac:dyDescent="0.25">
      <c r="A3331" s="10"/>
      <c r="B3331" s="10"/>
      <c r="C3331" s="10"/>
      <c r="D3331" s="18"/>
      <c r="E3331" s="10"/>
      <c r="F3331" s="10"/>
      <c r="G3331" s="10"/>
      <c r="H3331" s="10"/>
      <c r="I3331" s="10"/>
      <c r="J3331" s="10"/>
      <c r="K3331" s="11"/>
      <c r="L3331" s="11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2"/>
      <c r="AS3331" s="12"/>
      <c r="AT3331" s="12"/>
      <c r="AU3331" s="12"/>
      <c r="AV3331" s="12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12"/>
      <c r="BG3331" s="12"/>
      <c r="BH3331" s="12"/>
      <c r="BI3331" s="12"/>
      <c r="BJ3331" s="13"/>
      <c r="BK3331" s="13"/>
      <c r="BL3331" s="13"/>
      <c r="BM3331" s="13"/>
      <c r="BN3331" s="13"/>
    </row>
    <row r="3332" spans="1:66" x14ac:dyDescent="0.25">
      <c r="A3332" s="10"/>
      <c r="B3332" s="10"/>
      <c r="C3332" s="10"/>
      <c r="D3332" s="18"/>
      <c r="E3332" s="10"/>
      <c r="F3332" s="10"/>
      <c r="G3332" s="10"/>
      <c r="H3332" s="10"/>
      <c r="I3332" s="10"/>
      <c r="J3332" s="10"/>
      <c r="K3332" s="11"/>
      <c r="L3332" s="11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  <c r="AF3332" s="12"/>
      <c r="AG3332" s="12"/>
      <c r="AH3332" s="12"/>
      <c r="AI3332" s="12"/>
      <c r="AJ3332" s="12"/>
      <c r="AK3332" s="12"/>
      <c r="AL3332" s="12"/>
      <c r="AM3332" s="12"/>
      <c r="AN3332" s="12"/>
      <c r="AO3332" s="12"/>
      <c r="AP3332" s="12"/>
      <c r="AQ3332" s="12"/>
      <c r="AR3332" s="12"/>
      <c r="AS3332" s="12"/>
      <c r="AT3332" s="12"/>
      <c r="AU3332" s="12"/>
      <c r="AV3332" s="12"/>
      <c r="AW3332" s="12"/>
      <c r="AX3332" s="12"/>
      <c r="AY3332" s="12"/>
      <c r="AZ3332" s="12"/>
      <c r="BA3332" s="12"/>
      <c r="BB3332" s="12"/>
      <c r="BC3332" s="12"/>
      <c r="BD3332" s="12"/>
      <c r="BE3332" s="12"/>
      <c r="BF3332" s="12"/>
      <c r="BG3332" s="12"/>
      <c r="BH3332" s="12"/>
      <c r="BI3332" s="12"/>
      <c r="BJ3332" s="13"/>
      <c r="BK3332" s="13"/>
      <c r="BL3332" s="13"/>
      <c r="BM3332" s="13"/>
      <c r="BN3332" s="13"/>
    </row>
    <row r="3333" spans="1:66" x14ac:dyDescent="0.25">
      <c r="A3333" s="10"/>
      <c r="B3333" s="10"/>
      <c r="C3333" s="10"/>
      <c r="D3333" s="18"/>
      <c r="E3333" s="10"/>
      <c r="F3333" s="10"/>
      <c r="G3333" s="10"/>
      <c r="H3333" s="10"/>
      <c r="I3333" s="10"/>
      <c r="J3333" s="10"/>
      <c r="K3333" s="11"/>
      <c r="L3333" s="11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2"/>
      <c r="AS3333" s="12"/>
      <c r="AT3333" s="12"/>
      <c r="AU3333" s="12"/>
      <c r="AV3333" s="12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12"/>
      <c r="BG3333" s="12"/>
      <c r="BH3333" s="12"/>
      <c r="BI3333" s="12"/>
      <c r="BJ3333" s="13"/>
      <c r="BK3333" s="13"/>
      <c r="BL3333" s="13"/>
      <c r="BM3333" s="13"/>
      <c r="BN3333" s="13"/>
    </row>
    <row r="3334" spans="1:66" x14ac:dyDescent="0.25">
      <c r="A3334" s="10"/>
      <c r="B3334" s="10"/>
      <c r="C3334" s="10"/>
      <c r="D3334" s="25"/>
      <c r="E3334" s="10"/>
      <c r="F3334" s="10"/>
      <c r="G3334" s="10"/>
      <c r="H3334" s="10"/>
      <c r="I3334" s="10"/>
      <c r="J3334" s="10"/>
      <c r="K3334" s="11"/>
      <c r="L3334" s="11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  <c r="AF3334" s="12"/>
      <c r="AG3334" s="12"/>
      <c r="AH3334" s="12"/>
      <c r="AI3334" s="12"/>
      <c r="AJ3334" s="12"/>
      <c r="AK3334" s="12"/>
      <c r="AL3334" s="12"/>
      <c r="AM3334" s="12"/>
      <c r="AN3334" s="12"/>
      <c r="AO3334" s="12"/>
      <c r="AP3334" s="12"/>
      <c r="AQ3334" s="12"/>
      <c r="AR3334" s="12"/>
      <c r="AS3334" s="12"/>
      <c r="AT3334" s="12"/>
      <c r="AU3334" s="12"/>
      <c r="AV3334" s="12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12"/>
      <c r="BG3334" s="12"/>
      <c r="BH3334" s="12"/>
      <c r="BI3334" s="12"/>
      <c r="BJ3334" s="13"/>
      <c r="BK3334" s="13"/>
      <c r="BL3334" s="13"/>
      <c r="BM3334" s="13"/>
      <c r="BN3334" s="13"/>
    </row>
    <row r="3335" spans="1:66" x14ac:dyDescent="0.25">
      <c r="A3335" s="10"/>
      <c r="B3335" s="10"/>
      <c r="C3335" s="10"/>
      <c r="D3335" s="25"/>
      <c r="E3335" s="10"/>
      <c r="F3335" s="10"/>
      <c r="G3335" s="10"/>
      <c r="H3335" s="10"/>
      <c r="I3335" s="10"/>
      <c r="J3335" s="10"/>
      <c r="K3335" s="11"/>
      <c r="L3335" s="11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2"/>
      <c r="AS3335" s="12"/>
      <c r="AT3335" s="12"/>
      <c r="AU3335" s="12"/>
      <c r="AV3335" s="12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12"/>
      <c r="BG3335" s="12"/>
      <c r="BH3335" s="12"/>
      <c r="BI3335" s="12"/>
      <c r="BJ3335" s="13"/>
      <c r="BK3335" s="13"/>
      <c r="BL3335" s="13"/>
      <c r="BM3335" s="13"/>
      <c r="BN3335" s="13"/>
    </row>
    <row r="3336" spans="1:66" s="14" customFormat="1" x14ac:dyDescent="0.25">
      <c r="A3336" s="10"/>
      <c r="B3336" s="10"/>
      <c r="C3336" s="10"/>
      <c r="D3336" s="25"/>
      <c r="E3336" s="10"/>
      <c r="F3336" s="10"/>
      <c r="G3336" s="10"/>
      <c r="H3336" s="10"/>
      <c r="I3336" s="10"/>
      <c r="J3336" s="10"/>
      <c r="K3336" s="11"/>
      <c r="L3336" s="11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12"/>
      <c r="AP3336" s="12"/>
      <c r="AQ3336" s="12"/>
      <c r="AR3336" s="12"/>
      <c r="AS3336" s="12"/>
      <c r="AT3336" s="12"/>
      <c r="AU3336" s="12"/>
      <c r="AV3336" s="12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12"/>
      <c r="BG3336" s="12"/>
      <c r="BH3336" s="12"/>
      <c r="BI3336" s="12"/>
      <c r="BJ3336" s="13"/>
      <c r="BK3336" s="13"/>
      <c r="BL3336" s="13"/>
      <c r="BM3336" s="13"/>
      <c r="BN3336" s="13"/>
    </row>
    <row r="3337" spans="1:66" x14ac:dyDescent="0.25">
      <c r="A3337" s="10"/>
      <c r="B3337" s="10"/>
      <c r="C3337" s="10"/>
      <c r="D3337" s="25"/>
      <c r="E3337" s="10"/>
      <c r="F3337" s="10"/>
      <c r="G3337" s="10"/>
      <c r="H3337" s="10"/>
      <c r="I3337" s="10"/>
      <c r="J3337" s="10"/>
      <c r="K3337" s="11"/>
      <c r="L3337" s="11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2"/>
      <c r="AS3337" s="12"/>
      <c r="AT3337" s="12"/>
      <c r="AU3337" s="12"/>
      <c r="AV3337" s="12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12"/>
      <c r="BG3337" s="12"/>
      <c r="BH3337" s="12"/>
      <c r="BI3337" s="12"/>
      <c r="BJ3337" s="13"/>
      <c r="BK3337" s="13"/>
      <c r="BL3337" s="13"/>
      <c r="BM3337" s="13"/>
      <c r="BN3337" s="13"/>
    </row>
    <row r="3338" spans="1:66" x14ac:dyDescent="0.25">
      <c r="A3338" s="10"/>
      <c r="B3338" s="10"/>
      <c r="C3338" s="10"/>
      <c r="D3338" s="25"/>
      <c r="E3338" s="10"/>
      <c r="F3338" s="10"/>
      <c r="G3338" s="10"/>
      <c r="H3338" s="10"/>
      <c r="I3338" s="10"/>
      <c r="J3338" s="10"/>
      <c r="K3338" s="11"/>
      <c r="L3338" s="11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2"/>
      <c r="AF3338" s="12"/>
      <c r="AG3338" s="12"/>
      <c r="AH3338" s="12"/>
      <c r="AI3338" s="12"/>
      <c r="AJ3338" s="12"/>
      <c r="AK3338" s="12"/>
      <c r="AL3338" s="12"/>
      <c r="AM3338" s="12"/>
      <c r="AN3338" s="12"/>
      <c r="AO3338" s="12"/>
      <c r="AP3338" s="12"/>
      <c r="AQ3338" s="12"/>
      <c r="AR3338" s="12"/>
      <c r="AS3338" s="12"/>
      <c r="AT3338" s="12"/>
      <c r="AU3338" s="12"/>
      <c r="AV3338" s="12"/>
      <c r="AW3338" s="12"/>
      <c r="AX3338" s="12"/>
      <c r="AY3338" s="12"/>
      <c r="AZ3338" s="12"/>
      <c r="BA3338" s="12"/>
      <c r="BB3338" s="12"/>
      <c r="BC3338" s="12"/>
      <c r="BD3338" s="12"/>
      <c r="BE3338" s="12"/>
      <c r="BF3338" s="12"/>
      <c r="BG3338" s="12"/>
      <c r="BH3338" s="12"/>
      <c r="BI3338" s="12"/>
      <c r="BJ3338" s="13"/>
      <c r="BK3338" s="13"/>
      <c r="BL3338" s="13"/>
      <c r="BM3338" s="13"/>
      <c r="BN3338" s="13"/>
    </row>
    <row r="3339" spans="1:66" x14ac:dyDescent="0.25">
      <c r="A3339" s="10"/>
      <c r="B3339" s="10"/>
      <c r="C3339" s="10"/>
      <c r="D3339" s="25"/>
      <c r="E3339" s="10"/>
      <c r="F3339" s="10"/>
      <c r="G3339" s="10"/>
      <c r="H3339" s="10"/>
      <c r="I3339" s="10"/>
      <c r="J3339" s="10"/>
      <c r="K3339" s="11"/>
      <c r="L3339" s="11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2"/>
      <c r="AS3339" s="12"/>
      <c r="AT3339" s="12"/>
      <c r="AU3339" s="12"/>
      <c r="AV3339" s="12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12"/>
      <c r="BG3339" s="12"/>
      <c r="BH3339" s="12"/>
      <c r="BI3339" s="12"/>
      <c r="BJ3339" s="13"/>
      <c r="BK3339" s="13"/>
      <c r="BL3339" s="13"/>
      <c r="BM3339" s="13"/>
      <c r="BN3339" s="13"/>
    </row>
    <row r="3340" spans="1:66" x14ac:dyDescent="0.25">
      <c r="A3340" s="10"/>
      <c r="B3340" s="10"/>
      <c r="C3340" s="10"/>
      <c r="D3340" s="25"/>
      <c r="E3340" s="10"/>
      <c r="F3340" s="10"/>
      <c r="G3340" s="10"/>
      <c r="H3340" s="10"/>
      <c r="I3340" s="10"/>
      <c r="J3340" s="10"/>
      <c r="K3340" s="11"/>
      <c r="L3340" s="11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/>
      <c r="AR3340" s="12"/>
      <c r="AS3340" s="12"/>
      <c r="AT3340" s="12"/>
      <c r="AU3340" s="12"/>
      <c r="AV3340" s="12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12"/>
      <c r="BG3340" s="12"/>
      <c r="BH3340" s="12"/>
      <c r="BI3340" s="12"/>
      <c r="BJ3340" s="13"/>
      <c r="BK3340" s="13"/>
      <c r="BL3340" s="13"/>
      <c r="BM3340" s="13"/>
      <c r="BN3340" s="13"/>
    </row>
    <row r="3341" spans="1:66" x14ac:dyDescent="0.25">
      <c r="A3341" s="10"/>
      <c r="B3341" s="10"/>
      <c r="C3341" s="10"/>
      <c r="D3341" s="25"/>
      <c r="E3341" s="10"/>
      <c r="F3341" s="10"/>
      <c r="G3341" s="10"/>
      <c r="H3341" s="10"/>
      <c r="I3341" s="10"/>
      <c r="J3341" s="10"/>
      <c r="K3341" s="11"/>
      <c r="L3341" s="11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2"/>
      <c r="AS3341" s="12"/>
      <c r="AT3341" s="12"/>
      <c r="AU3341" s="12"/>
      <c r="AV3341" s="12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12"/>
      <c r="BG3341" s="12"/>
      <c r="BH3341" s="12"/>
      <c r="BI3341" s="12"/>
      <c r="BJ3341" s="13"/>
      <c r="BK3341" s="13"/>
      <c r="BL3341" s="13"/>
      <c r="BM3341" s="13"/>
      <c r="BN3341" s="13"/>
    </row>
    <row r="3342" spans="1:66" x14ac:dyDescent="0.25">
      <c r="A3342" s="10"/>
      <c r="B3342" s="10"/>
      <c r="C3342" s="10"/>
      <c r="D3342" s="25"/>
      <c r="E3342" s="10"/>
      <c r="F3342" s="10"/>
      <c r="G3342" s="10"/>
      <c r="H3342" s="10"/>
      <c r="I3342" s="10"/>
      <c r="J3342" s="10"/>
      <c r="K3342" s="11"/>
      <c r="L3342" s="11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  <c r="AF3342" s="12"/>
      <c r="AG3342" s="12"/>
      <c r="AH3342" s="12"/>
      <c r="AI3342" s="12"/>
      <c r="AJ3342" s="12"/>
      <c r="AK3342" s="12"/>
      <c r="AL3342" s="12"/>
      <c r="AM3342" s="12"/>
      <c r="AN3342" s="12"/>
      <c r="AO3342" s="12"/>
      <c r="AP3342" s="12"/>
      <c r="AQ3342" s="12"/>
      <c r="AR3342" s="12"/>
      <c r="AS3342" s="12"/>
      <c r="AT3342" s="12"/>
      <c r="AU3342" s="12"/>
      <c r="AV3342" s="12"/>
      <c r="AW3342" s="12"/>
      <c r="AX3342" s="12"/>
      <c r="AY3342" s="12"/>
      <c r="AZ3342" s="12"/>
      <c r="BA3342" s="12"/>
      <c r="BB3342" s="12"/>
      <c r="BC3342" s="12"/>
      <c r="BD3342" s="12"/>
      <c r="BE3342" s="12"/>
      <c r="BF3342" s="12"/>
      <c r="BG3342" s="12"/>
      <c r="BH3342" s="12"/>
      <c r="BI3342" s="12"/>
      <c r="BJ3342" s="13"/>
      <c r="BK3342" s="13"/>
      <c r="BL3342" s="13"/>
      <c r="BM3342" s="13"/>
      <c r="BN3342" s="13"/>
    </row>
    <row r="3343" spans="1:66" x14ac:dyDescent="0.25">
      <c r="A3343" s="10"/>
      <c r="B3343" s="10"/>
      <c r="C3343" s="10"/>
      <c r="D3343" s="25"/>
      <c r="E3343" s="10"/>
      <c r="F3343" s="10"/>
      <c r="G3343" s="10"/>
      <c r="H3343" s="10"/>
      <c r="I3343" s="10"/>
      <c r="J3343" s="10"/>
      <c r="K3343" s="11"/>
      <c r="L3343" s="11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2"/>
      <c r="AS3343" s="12"/>
      <c r="AT3343" s="12"/>
      <c r="AU3343" s="12"/>
      <c r="AV3343" s="12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12"/>
      <c r="BG3343" s="12"/>
      <c r="BH3343" s="12"/>
      <c r="BI3343" s="12"/>
      <c r="BJ3343" s="13"/>
      <c r="BK3343" s="13"/>
      <c r="BL3343" s="13"/>
      <c r="BM3343" s="13"/>
      <c r="BN3343" s="13"/>
    </row>
    <row r="3344" spans="1:66" x14ac:dyDescent="0.25">
      <c r="A3344" s="10"/>
      <c r="B3344" s="10"/>
      <c r="C3344" s="10"/>
      <c r="D3344" s="25"/>
      <c r="E3344" s="10"/>
      <c r="F3344" s="10"/>
      <c r="G3344" s="10"/>
      <c r="H3344" s="10"/>
      <c r="I3344" s="10"/>
      <c r="J3344" s="10"/>
      <c r="K3344" s="11"/>
      <c r="L3344" s="11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2"/>
      <c r="AF3344" s="12"/>
      <c r="AG3344" s="12"/>
      <c r="AH3344" s="12"/>
      <c r="AI3344" s="12"/>
      <c r="AJ3344" s="12"/>
      <c r="AK3344" s="12"/>
      <c r="AL3344" s="12"/>
      <c r="AM3344" s="12"/>
      <c r="AN3344" s="12"/>
      <c r="AO3344" s="12"/>
      <c r="AP3344" s="12"/>
      <c r="AQ3344" s="12"/>
      <c r="AR3344" s="12"/>
      <c r="AS3344" s="12"/>
      <c r="AT3344" s="12"/>
      <c r="AU3344" s="12"/>
      <c r="AV3344" s="12"/>
      <c r="AW3344" s="12"/>
      <c r="AX3344" s="12"/>
      <c r="AY3344" s="12"/>
      <c r="AZ3344" s="12"/>
      <c r="BA3344" s="12"/>
      <c r="BB3344" s="12"/>
      <c r="BC3344" s="12"/>
      <c r="BD3344" s="12"/>
      <c r="BE3344" s="12"/>
      <c r="BF3344" s="12"/>
      <c r="BG3344" s="12"/>
      <c r="BH3344" s="12"/>
      <c r="BI3344" s="12"/>
      <c r="BJ3344" s="13"/>
      <c r="BK3344" s="13"/>
      <c r="BL3344" s="13"/>
      <c r="BM3344" s="13"/>
      <c r="BN3344" s="13"/>
    </row>
    <row r="3345" spans="1:66" x14ac:dyDescent="0.25">
      <c r="A3345" s="10"/>
      <c r="B3345" s="10"/>
      <c r="C3345" s="10"/>
      <c r="D3345" s="25"/>
      <c r="E3345" s="10"/>
      <c r="F3345" s="10"/>
      <c r="G3345" s="10"/>
      <c r="H3345" s="10"/>
      <c r="I3345" s="10"/>
      <c r="J3345" s="10"/>
      <c r="K3345" s="11"/>
      <c r="L3345" s="11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2"/>
      <c r="AS3345" s="12"/>
      <c r="AT3345" s="12"/>
      <c r="AU3345" s="12"/>
      <c r="AV3345" s="12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12"/>
      <c r="BG3345" s="12"/>
      <c r="BH3345" s="12"/>
      <c r="BI3345" s="12"/>
      <c r="BJ3345" s="13"/>
      <c r="BK3345" s="13"/>
      <c r="BL3345" s="13"/>
      <c r="BM3345" s="13"/>
      <c r="BN3345" s="13"/>
    </row>
    <row r="3346" spans="1:66" x14ac:dyDescent="0.25">
      <c r="A3346" s="10"/>
      <c r="B3346" s="10"/>
      <c r="C3346" s="10"/>
      <c r="D3346" s="25"/>
      <c r="E3346" s="10"/>
      <c r="F3346" s="10"/>
      <c r="G3346" s="10"/>
      <c r="H3346" s="10"/>
      <c r="I3346" s="10"/>
      <c r="J3346" s="10"/>
      <c r="K3346" s="11"/>
      <c r="L3346" s="11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2"/>
      <c r="AF3346" s="12"/>
      <c r="AG3346" s="12"/>
      <c r="AH3346" s="12"/>
      <c r="AI3346" s="12"/>
      <c r="AJ3346" s="12"/>
      <c r="AK3346" s="12"/>
      <c r="AL3346" s="12"/>
      <c r="AM3346" s="12"/>
      <c r="AN3346" s="12"/>
      <c r="AO3346" s="12"/>
      <c r="AP3346" s="12"/>
      <c r="AQ3346" s="12"/>
      <c r="AR3346" s="12"/>
      <c r="AS3346" s="12"/>
      <c r="AT3346" s="12"/>
      <c r="AU3346" s="12"/>
      <c r="AV3346" s="12"/>
      <c r="AW3346" s="12"/>
      <c r="AX3346" s="12"/>
      <c r="AY3346" s="12"/>
      <c r="AZ3346" s="12"/>
      <c r="BA3346" s="12"/>
      <c r="BB3346" s="12"/>
      <c r="BC3346" s="12"/>
      <c r="BD3346" s="12"/>
      <c r="BE3346" s="12"/>
      <c r="BF3346" s="12"/>
      <c r="BG3346" s="12"/>
      <c r="BH3346" s="12"/>
      <c r="BI3346" s="12"/>
      <c r="BJ3346" s="13"/>
      <c r="BK3346" s="13"/>
      <c r="BL3346" s="13"/>
      <c r="BM3346" s="13"/>
      <c r="BN3346" s="13"/>
    </row>
    <row r="3347" spans="1:66" x14ac:dyDescent="0.25">
      <c r="A3347" s="10"/>
      <c r="B3347" s="10"/>
      <c r="C3347" s="10"/>
      <c r="D3347" s="25"/>
      <c r="E3347" s="10"/>
      <c r="F3347" s="10"/>
      <c r="G3347" s="10"/>
      <c r="H3347" s="10"/>
      <c r="I3347" s="10"/>
      <c r="J3347" s="10"/>
      <c r="K3347" s="11"/>
      <c r="L3347" s="11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2"/>
      <c r="AS3347" s="12"/>
      <c r="AT3347" s="12"/>
      <c r="AU3347" s="12"/>
      <c r="AV3347" s="12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12"/>
      <c r="BG3347" s="12"/>
      <c r="BH3347" s="12"/>
      <c r="BI3347" s="12"/>
      <c r="BJ3347" s="13"/>
      <c r="BK3347" s="13"/>
      <c r="BL3347" s="13"/>
      <c r="BM3347" s="13"/>
      <c r="BN3347" s="13"/>
    </row>
    <row r="3348" spans="1:66" x14ac:dyDescent="0.25">
      <c r="A3348" s="10"/>
      <c r="B3348" s="10"/>
      <c r="C3348" s="10"/>
      <c r="D3348" s="25"/>
      <c r="E3348" s="10"/>
      <c r="F3348" s="10"/>
      <c r="G3348" s="10"/>
      <c r="H3348" s="10"/>
      <c r="I3348" s="10"/>
      <c r="J3348" s="10"/>
      <c r="K3348" s="11"/>
      <c r="L3348" s="11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  <c r="AE3348" s="12"/>
      <c r="AF3348" s="12"/>
      <c r="AG3348" s="12"/>
      <c r="AH3348" s="12"/>
      <c r="AI3348" s="12"/>
      <c r="AJ3348" s="12"/>
      <c r="AK3348" s="12"/>
      <c r="AL3348" s="12"/>
      <c r="AM3348" s="12"/>
      <c r="AN3348" s="12"/>
      <c r="AO3348" s="12"/>
      <c r="AP3348" s="12"/>
      <c r="AQ3348" s="12"/>
      <c r="AR3348" s="12"/>
      <c r="AS3348" s="12"/>
      <c r="AT3348" s="12"/>
      <c r="AU3348" s="12"/>
      <c r="AV3348" s="12"/>
      <c r="AW3348" s="12"/>
      <c r="AX3348" s="12"/>
      <c r="AY3348" s="12"/>
      <c r="AZ3348" s="12"/>
      <c r="BA3348" s="12"/>
      <c r="BB3348" s="12"/>
      <c r="BC3348" s="12"/>
      <c r="BD3348" s="12"/>
      <c r="BE3348" s="12"/>
      <c r="BF3348" s="12"/>
      <c r="BG3348" s="12"/>
      <c r="BH3348" s="12"/>
      <c r="BI3348" s="12"/>
      <c r="BJ3348" s="13"/>
      <c r="BK3348" s="13"/>
      <c r="BL3348" s="13"/>
      <c r="BM3348" s="13"/>
      <c r="BN3348" s="13"/>
    </row>
    <row r="3349" spans="1:66" x14ac:dyDescent="0.25">
      <c r="A3349" s="10"/>
      <c r="B3349" s="10"/>
      <c r="C3349" s="10"/>
      <c r="D3349" s="25"/>
      <c r="E3349" s="10"/>
      <c r="F3349" s="10"/>
      <c r="G3349" s="10"/>
      <c r="H3349" s="10"/>
      <c r="I3349" s="10"/>
      <c r="J3349" s="10"/>
      <c r="K3349" s="11"/>
      <c r="L3349" s="11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2"/>
      <c r="AS3349" s="12"/>
      <c r="AT3349" s="12"/>
      <c r="AU3349" s="12"/>
      <c r="AV3349" s="12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12"/>
      <c r="BG3349" s="12"/>
      <c r="BH3349" s="12"/>
      <c r="BI3349" s="12"/>
      <c r="BJ3349" s="13"/>
      <c r="BK3349" s="13"/>
      <c r="BL3349" s="13"/>
      <c r="BM3349" s="13"/>
      <c r="BN3349" s="13"/>
    </row>
    <row r="3350" spans="1:66" x14ac:dyDescent="0.25">
      <c r="A3350" s="10"/>
      <c r="B3350" s="10"/>
      <c r="C3350" s="10"/>
      <c r="D3350" s="25"/>
      <c r="E3350" s="10"/>
      <c r="F3350" s="10"/>
      <c r="G3350" s="10"/>
      <c r="H3350" s="10"/>
      <c r="I3350" s="10"/>
      <c r="J3350" s="10"/>
      <c r="K3350" s="11"/>
      <c r="L3350" s="11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  <c r="AE3350" s="12"/>
      <c r="AF3350" s="12"/>
      <c r="AG3350" s="12"/>
      <c r="AH3350" s="12"/>
      <c r="AI3350" s="12"/>
      <c r="AJ3350" s="12"/>
      <c r="AK3350" s="12"/>
      <c r="AL3350" s="12"/>
      <c r="AM3350" s="12"/>
      <c r="AN3350" s="12"/>
      <c r="AO3350" s="12"/>
      <c r="AP3350" s="12"/>
      <c r="AQ3350" s="12"/>
      <c r="AR3350" s="12"/>
      <c r="AS3350" s="12"/>
      <c r="AT3350" s="12"/>
      <c r="AU3350" s="12"/>
      <c r="AV3350" s="12"/>
      <c r="AW3350" s="12"/>
      <c r="AX3350" s="12"/>
      <c r="AY3350" s="12"/>
      <c r="AZ3350" s="12"/>
      <c r="BA3350" s="12"/>
      <c r="BB3350" s="12"/>
      <c r="BC3350" s="12"/>
      <c r="BD3350" s="12"/>
      <c r="BE3350" s="12"/>
      <c r="BF3350" s="12"/>
      <c r="BG3350" s="12"/>
      <c r="BH3350" s="12"/>
      <c r="BI3350" s="12"/>
      <c r="BJ3350" s="13"/>
      <c r="BK3350" s="13"/>
      <c r="BL3350" s="13"/>
      <c r="BM3350" s="13"/>
      <c r="BN3350" s="13"/>
    </row>
    <row r="3351" spans="1:66" x14ac:dyDescent="0.25">
      <c r="A3351" s="10"/>
      <c r="B3351" s="10"/>
      <c r="C3351" s="10"/>
      <c r="D3351" s="25"/>
      <c r="E3351" s="10"/>
      <c r="F3351" s="10"/>
      <c r="G3351" s="10"/>
      <c r="H3351" s="10"/>
      <c r="I3351" s="10"/>
      <c r="J3351" s="10"/>
      <c r="K3351" s="11"/>
      <c r="L3351" s="11"/>
      <c r="M3351" s="12"/>
      <c r="N3351" s="12"/>
      <c r="O3351" s="12"/>
      <c r="P3351" s="12"/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2"/>
      <c r="AS3351" s="12"/>
      <c r="AT3351" s="12"/>
      <c r="AU3351" s="12"/>
      <c r="AV3351" s="12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12"/>
      <c r="BG3351" s="12"/>
      <c r="BH3351" s="12"/>
      <c r="BI3351" s="12"/>
      <c r="BJ3351" s="13"/>
      <c r="BK3351" s="13"/>
      <c r="BL3351" s="13"/>
      <c r="BM3351" s="13"/>
      <c r="BN3351" s="13"/>
    </row>
    <row r="3352" spans="1:66" x14ac:dyDescent="0.25">
      <c r="A3352" s="10"/>
      <c r="B3352" s="10"/>
      <c r="C3352" s="10"/>
      <c r="D3352" s="25"/>
      <c r="E3352" s="10"/>
      <c r="F3352" s="10"/>
      <c r="G3352" s="10"/>
      <c r="H3352" s="10"/>
      <c r="I3352" s="10"/>
      <c r="J3352" s="10"/>
      <c r="K3352" s="11"/>
      <c r="L3352" s="11"/>
      <c r="M3352" s="12"/>
      <c r="N3352" s="12"/>
      <c r="O3352" s="12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12"/>
      <c r="AE3352" s="12"/>
      <c r="AF3352" s="12"/>
      <c r="AG3352" s="12"/>
      <c r="AH3352" s="12"/>
      <c r="AI3352" s="12"/>
      <c r="AJ3352" s="12"/>
      <c r="AK3352" s="12"/>
      <c r="AL3352" s="12"/>
      <c r="AM3352" s="12"/>
      <c r="AN3352" s="12"/>
      <c r="AO3352" s="12"/>
      <c r="AP3352" s="12"/>
      <c r="AQ3352" s="12"/>
      <c r="AR3352" s="12"/>
      <c r="AS3352" s="12"/>
      <c r="AT3352" s="12"/>
      <c r="AU3352" s="12"/>
      <c r="AV3352" s="12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12"/>
      <c r="BG3352" s="12"/>
      <c r="BH3352" s="12"/>
      <c r="BI3352" s="12"/>
      <c r="BJ3352" s="13"/>
      <c r="BK3352" s="13"/>
      <c r="BL3352" s="13"/>
      <c r="BM3352" s="13"/>
      <c r="BN3352" s="13"/>
    </row>
    <row r="3353" spans="1:66" x14ac:dyDescent="0.25">
      <c r="A3353" s="10"/>
      <c r="B3353" s="10"/>
      <c r="C3353" s="10"/>
      <c r="D3353" s="25"/>
      <c r="E3353" s="10"/>
      <c r="F3353" s="10"/>
      <c r="G3353" s="10"/>
      <c r="H3353" s="10"/>
      <c r="I3353" s="10"/>
      <c r="J3353" s="10"/>
      <c r="K3353" s="11"/>
      <c r="L3353" s="11"/>
      <c r="M3353" s="12"/>
      <c r="N3353" s="12"/>
      <c r="O3353" s="12"/>
      <c r="P3353" s="12"/>
      <c r="Q3353" s="12"/>
      <c r="R3353" s="12"/>
      <c r="S3353" s="12"/>
      <c r="T3353" s="12"/>
      <c r="U3353" s="12"/>
      <c r="V3353" s="12"/>
      <c r="W3353" s="12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2"/>
      <c r="AS3353" s="12"/>
      <c r="AT3353" s="12"/>
      <c r="AU3353" s="12"/>
      <c r="AV3353" s="12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12"/>
      <c r="BG3353" s="12"/>
      <c r="BH3353" s="12"/>
      <c r="BI3353" s="12"/>
      <c r="BJ3353" s="13"/>
      <c r="BK3353" s="13"/>
      <c r="BL3353" s="13"/>
      <c r="BM3353" s="13"/>
      <c r="BN3353" s="13"/>
    </row>
    <row r="3354" spans="1:66" x14ac:dyDescent="0.25">
      <c r="A3354" s="10"/>
      <c r="B3354" s="10"/>
      <c r="C3354" s="10"/>
      <c r="D3354" s="25"/>
      <c r="E3354" s="10"/>
      <c r="F3354" s="10"/>
      <c r="G3354" s="10"/>
      <c r="H3354" s="10"/>
      <c r="I3354" s="10"/>
      <c r="J3354" s="10"/>
      <c r="K3354" s="11"/>
      <c r="L3354" s="11"/>
      <c r="M3354" s="12"/>
      <c r="N3354" s="12"/>
      <c r="O3354" s="12"/>
      <c r="P3354" s="12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12"/>
      <c r="AF3354" s="12"/>
      <c r="AG3354" s="12"/>
      <c r="AH3354" s="12"/>
      <c r="AI3354" s="12"/>
      <c r="AJ3354" s="12"/>
      <c r="AK3354" s="12"/>
      <c r="AL3354" s="12"/>
      <c r="AM3354" s="12"/>
      <c r="AN3354" s="12"/>
      <c r="AO3354" s="12"/>
      <c r="AP3354" s="12"/>
      <c r="AQ3354" s="12"/>
      <c r="AR3354" s="12"/>
      <c r="AS3354" s="12"/>
      <c r="AT3354" s="12"/>
      <c r="AU3354" s="12"/>
      <c r="AV3354" s="12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12"/>
      <c r="BG3354" s="12"/>
      <c r="BH3354" s="12"/>
      <c r="BI3354" s="12"/>
      <c r="BJ3354" s="13"/>
      <c r="BK3354" s="13"/>
      <c r="BL3354" s="13"/>
      <c r="BM3354" s="13"/>
      <c r="BN3354" s="13"/>
    </row>
    <row r="3355" spans="1:66" x14ac:dyDescent="0.25">
      <c r="A3355" s="10"/>
      <c r="B3355" s="10"/>
      <c r="C3355" s="10"/>
      <c r="D3355" s="25"/>
      <c r="E3355" s="10"/>
      <c r="F3355" s="10"/>
      <c r="G3355" s="10"/>
      <c r="H3355" s="10"/>
      <c r="I3355" s="10"/>
      <c r="J3355" s="10"/>
      <c r="K3355" s="11"/>
      <c r="L3355" s="11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2"/>
      <c r="AS3355" s="12"/>
      <c r="AT3355" s="12"/>
      <c r="AU3355" s="12"/>
      <c r="AV3355" s="12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12"/>
      <c r="BG3355" s="12"/>
      <c r="BH3355" s="12"/>
      <c r="BI3355" s="12"/>
      <c r="BJ3355" s="13"/>
      <c r="BK3355" s="13"/>
      <c r="BL3355" s="13"/>
      <c r="BM3355" s="13"/>
      <c r="BN3355" s="13"/>
    </row>
    <row r="3356" spans="1:66" x14ac:dyDescent="0.25">
      <c r="A3356" s="10"/>
      <c r="B3356" s="10"/>
      <c r="C3356" s="10"/>
      <c r="D3356" s="25"/>
      <c r="E3356" s="10"/>
      <c r="F3356" s="10"/>
      <c r="G3356" s="10"/>
      <c r="H3356" s="10"/>
      <c r="I3356" s="10"/>
      <c r="J3356" s="10"/>
      <c r="K3356" s="11"/>
      <c r="L3356" s="11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12"/>
      <c r="AF3356" s="12"/>
      <c r="AG3356" s="12"/>
      <c r="AH3356" s="12"/>
      <c r="AI3356" s="12"/>
      <c r="AJ3356" s="12"/>
      <c r="AK3356" s="12"/>
      <c r="AL3356" s="12"/>
      <c r="AM3356" s="12"/>
      <c r="AN3356" s="12"/>
      <c r="AO3356" s="12"/>
      <c r="AP3356" s="12"/>
      <c r="AQ3356" s="12"/>
      <c r="AR3356" s="12"/>
      <c r="AS3356" s="12"/>
      <c r="AT3356" s="12"/>
      <c r="AU3356" s="12"/>
      <c r="AV3356" s="12"/>
      <c r="AW3356" s="12"/>
      <c r="AX3356" s="12"/>
      <c r="AY3356" s="12"/>
      <c r="AZ3356" s="12"/>
      <c r="BA3356" s="12"/>
      <c r="BB3356" s="12"/>
      <c r="BC3356" s="12"/>
      <c r="BD3356" s="12"/>
      <c r="BE3356" s="12"/>
      <c r="BF3356" s="12"/>
      <c r="BG3356" s="12"/>
      <c r="BH3356" s="12"/>
      <c r="BI3356" s="12"/>
      <c r="BJ3356" s="13"/>
      <c r="BK3356" s="13"/>
      <c r="BL3356" s="13"/>
      <c r="BM3356" s="13"/>
      <c r="BN3356" s="13"/>
    </row>
    <row r="3357" spans="1:66" x14ac:dyDescent="0.25">
      <c r="A3357" s="10"/>
      <c r="B3357" s="10"/>
      <c r="C3357" s="10"/>
      <c r="D3357" s="25"/>
      <c r="E3357" s="10"/>
      <c r="F3357" s="10"/>
      <c r="G3357" s="10"/>
      <c r="H3357" s="10"/>
      <c r="I3357" s="10"/>
      <c r="J3357" s="10"/>
      <c r="K3357" s="11"/>
      <c r="L3357" s="11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2"/>
      <c r="AS3357" s="12"/>
      <c r="AT3357" s="12"/>
      <c r="AU3357" s="12"/>
      <c r="AV3357" s="12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12"/>
      <c r="BG3357" s="12"/>
      <c r="BH3357" s="12"/>
      <c r="BI3357" s="12"/>
      <c r="BJ3357" s="13"/>
      <c r="BK3357" s="13"/>
      <c r="BL3357" s="13"/>
      <c r="BM3357" s="13"/>
      <c r="BN3357" s="13"/>
    </row>
    <row r="3358" spans="1:66" x14ac:dyDescent="0.25">
      <c r="A3358" s="10"/>
      <c r="B3358" s="10"/>
      <c r="C3358" s="10"/>
      <c r="D3358" s="25"/>
      <c r="E3358" s="10"/>
      <c r="F3358" s="10"/>
      <c r="G3358" s="10"/>
      <c r="H3358" s="10"/>
      <c r="I3358" s="10"/>
      <c r="J3358" s="10"/>
      <c r="K3358" s="11"/>
      <c r="L3358" s="11"/>
      <c r="M3358" s="12"/>
      <c r="N3358" s="12"/>
      <c r="O3358" s="12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12"/>
      <c r="AF3358" s="12"/>
      <c r="AG3358" s="12"/>
      <c r="AH3358" s="12"/>
      <c r="AI3358" s="12"/>
      <c r="AJ3358" s="12"/>
      <c r="AK3358" s="12"/>
      <c r="AL3358" s="12"/>
      <c r="AM3358" s="12"/>
      <c r="AN3358" s="12"/>
      <c r="AO3358" s="12"/>
      <c r="AP3358" s="12"/>
      <c r="AQ3358" s="12"/>
      <c r="AR3358" s="12"/>
      <c r="AS3358" s="12"/>
      <c r="AT3358" s="12"/>
      <c r="AU3358" s="12"/>
      <c r="AV3358" s="12"/>
      <c r="AW3358" s="12"/>
      <c r="AX3358" s="12"/>
      <c r="AY3358" s="12"/>
      <c r="AZ3358" s="12"/>
      <c r="BA3358" s="12"/>
      <c r="BB3358" s="12"/>
      <c r="BC3358" s="12"/>
      <c r="BD3358" s="12"/>
      <c r="BE3358" s="12"/>
      <c r="BF3358" s="12"/>
      <c r="BG3358" s="12"/>
      <c r="BH3358" s="12"/>
      <c r="BI3358" s="12"/>
      <c r="BJ3358" s="13"/>
      <c r="BK3358" s="13"/>
      <c r="BL3358" s="13"/>
      <c r="BM3358" s="13"/>
      <c r="BN3358" s="13"/>
    </row>
    <row r="3359" spans="1:66" x14ac:dyDescent="0.25">
      <c r="A3359" s="10"/>
      <c r="B3359" s="10"/>
      <c r="C3359" s="10"/>
      <c r="D3359" s="25"/>
      <c r="E3359" s="10"/>
      <c r="F3359" s="10"/>
      <c r="G3359" s="10"/>
      <c r="H3359" s="10"/>
      <c r="I3359" s="10"/>
      <c r="J3359" s="10"/>
      <c r="K3359" s="11"/>
      <c r="L3359" s="11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2"/>
      <c r="AS3359" s="12"/>
      <c r="AT3359" s="12"/>
      <c r="AU3359" s="12"/>
      <c r="AV3359" s="12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12"/>
      <c r="BG3359" s="12"/>
      <c r="BH3359" s="12"/>
      <c r="BI3359" s="12"/>
      <c r="BJ3359" s="13"/>
      <c r="BK3359" s="13"/>
      <c r="BL3359" s="13"/>
      <c r="BM3359" s="13"/>
      <c r="BN3359" s="13"/>
    </row>
    <row r="3360" spans="1:66" x14ac:dyDescent="0.25">
      <c r="A3360" s="10"/>
      <c r="B3360" s="10"/>
      <c r="C3360" s="10"/>
      <c r="D3360" s="25"/>
      <c r="E3360" s="10"/>
      <c r="F3360" s="10"/>
      <c r="G3360" s="10"/>
      <c r="H3360" s="10"/>
      <c r="I3360" s="10"/>
      <c r="J3360" s="10"/>
      <c r="K3360" s="11"/>
      <c r="L3360" s="11"/>
      <c r="M3360" s="12"/>
      <c r="N3360" s="12"/>
      <c r="O3360" s="12"/>
      <c r="P3360" s="12"/>
      <c r="Q3360" s="12"/>
      <c r="R3360" s="12"/>
      <c r="S3360" s="12"/>
      <c r="T3360" s="12"/>
      <c r="U3360" s="12"/>
      <c r="V3360" s="12"/>
      <c r="W3360" s="12"/>
      <c r="X3360" s="12"/>
      <c r="Y3360" s="12"/>
      <c r="Z3360" s="12"/>
      <c r="AA3360" s="12"/>
      <c r="AB3360" s="12"/>
      <c r="AC3360" s="12"/>
      <c r="AD3360" s="12"/>
      <c r="AE3360" s="12"/>
      <c r="AF3360" s="12"/>
      <c r="AG3360" s="12"/>
      <c r="AH3360" s="12"/>
      <c r="AI3360" s="12"/>
      <c r="AJ3360" s="12"/>
      <c r="AK3360" s="12"/>
      <c r="AL3360" s="12"/>
      <c r="AM3360" s="12"/>
      <c r="AN3360" s="12"/>
      <c r="AO3360" s="12"/>
      <c r="AP3360" s="12"/>
      <c r="AQ3360" s="12"/>
      <c r="AR3360" s="12"/>
      <c r="AS3360" s="12"/>
      <c r="AT3360" s="12"/>
      <c r="AU3360" s="12"/>
      <c r="AV3360" s="12"/>
      <c r="AW3360" s="12"/>
      <c r="AX3360" s="12"/>
      <c r="AY3360" s="12"/>
      <c r="AZ3360" s="12"/>
      <c r="BA3360" s="12"/>
      <c r="BB3360" s="12"/>
      <c r="BC3360" s="12"/>
      <c r="BD3360" s="12"/>
      <c r="BE3360" s="12"/>
      <c r="BF3360" s="12"/>
      <c r="BG3360" s="12"/>
      <c r="BH3360" s="12"/>
      <c r="BI3360" s="12"/>
      <c r="BJ3360" s="13"/>
      <c r="BK3360" s="13"/>
      <c r="BL3360" s="13"/>
      <c r="BM3360" s="13"/>
      <c r="BN3360" s="13"/>
    </row>
    <row r="3361" spans="1:66" x14ac:dyDescent="0.25">
      <c r="A3361" s="10"/>
      <c r="B3361" s="10"/>
      <c r="C3361" s="10"/>
      <c r="D3361" s="25"/>
      <c r="E3361" s="10"/>
      <c r="F3361" s="10"/>
      <c r="G3361" s="10"/>
      <c r="H3361" s="10"/>
      <c r="I3361" s="10"/>
      <c r="J3361" s="10"/>
      <c r="K3361" s="11"/>
      <c r="L3361" s="11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2"/>
      <c r="AS3361" s="12"/>
      <c r="AT3361" s="12"/>
      <c r="AU3361" s="12"/>
      <c r="AV3361" s="12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12"/>
      <c r="BG3361" s="12"/>
      <c r="BH3361" s="12"/>
      <c r="BI3361" s="12"/>
      <c r="BJ3361" s="13"/>
      <c r="BK3361" s="13"/>
      <c r="BL3361" s="13"/>
      <c r="BM3361" s="13"/>
      <c r="BN3361" s="13"/>
    </row>
    <row r="3362" spans="1:66" x14ac:dyDescent="0.25">
      <c r="A3362" s="10"/>
      <c r="B3362" s="10"/>
      <c r="C3362" s="10"/>
      <c r="D3362" s="18"/>
      <c r="E3362" s="10"/>
      <c r="F3362" s="10"/>
      <c r="G3362" s="10"/>
      <c r="H3362" s="10"/>
      <c r="I3362" s="10"/>
      <c r="J3362" s="10"/>
      <c r="K3362" s="11"/>
      <c r="L3362" s="11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/>
      <c r="AH3362" s="12"/>
      <c r="AI3362" s="12"/>
      <c r="AJ3362" s="12"/>
      <c r="AK3362" s="12"/>
      <c r="AL3362" s="12"/>
      <c r="AM3362" s="12"/>
      <c r="AN3362" s="12"/>
      <c r="AO3362" s="12"/>
      <c r="AP3362" s="12"/>
      <c r="AQ3362" s="12"/>
      <c r="AR3362" s="12"/>
      <c r="AS3362" s="12"/>
      <c r="AT3362" s="12"/>
      <c r="AU3362" s="12"/>
      <c r="AV3362" s="12"/>
      <c r="AW3362" s="12"/>
      <c r="AX3362" s="12"/>
      <c r="AY3362" s="12"/>
      <c r="AZ3362" s="12"/>
      <c r="BA3362" s="12"/>
      <c r="BB3362" s="12"/>
      <c r="BC3362" s="12"/>
      <c r="BD3362" s="12"/>
      <c r="BE3362" s="12"/>
      <c r="BF3362" s="12"/>
      <c r="BG3362" s="12"/>
      <c r="BH3362" s="12"/>
      <c r="BI3362" s="12"/>
      <c r="BJ3362" s="13"/>
      <c r="BK3362" s="13"/>
      <c r="BL3362" s="13"/>
      <c r="BM3362" s="13"/>
      <c r="BN3362" s="13"/>
    </row>
    <row r="3363" spans="1:66" x14ac:dyDescent="0.25">
      <c r="A3363" s="10"/>
      <c r="B3363" s="10"/>
      <c r="C3363" s="10"/>
      <c r="D3363" s="18"/>
      <c r="E3363" s="10"/>
      <c r="F3363" s="10"/>
      <c r="G3363" s="10"/>
      <c r="H3363" s="10"/>
      <c r="I3363" s="10"/>
      <c r="J3363" s="10"/>
      <c r="K3363" s="11"/>
      <c r="L3363" s="11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2"/>
      <c r="AS3363" s="12"/>
      <c r="AT3363" s="12"/>
      <c r="AU3363" s="12"/>
      <c r="AV3363" s="12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12"/>
      <c r="BG3363" s="12"/>
      <c r="BH3363" s="12"/>
      <c r="BI3363" s="12"/>
      <c r="BJ3363" s="13"/>
      <c r="BK3363" s="13"/>
      <c r="BL3363" s="13"/>
      <c r="BM3363" s="13"/>
      <c r="BN3363" s="13"/>
    </row>
    <row r="3364" spans="1:66" x14ac:dyDescent="0.25">
      <c r="A3364" s="10"/>
      <c r="B3364" s="10"/>
      <c r="C3364" s="10"/>
      <c r="D3364" s="18"/>
      <c r="E3364" s="10"/>
      <c r="F3364" s="10"/>
      <c r="G3364" s="10"/>
      <c r="H3364" s="10"/>
      <c r="I3364" s="10"/>
      <c r="J3364" s="10"/>
      <c r="K3364" s="11"/>
      <c r="L3364" s="11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  <c r="AE3364" s="12"/>
      <c r="AF3364" s="12"/>
      <c r="AG3364" s="12"/>
      <c r="AH3364" s="12"/>
      <c r="AI3364" s="12"/>
      <c r="AJ3364" s="12"/>
      <c r="AK3364" s="12"/>
      <c r="AL3364" s="12"/>
      <c r="AM3364" s="12"/>
      <c r="AN3364" s="12"/>
      <c r="AO3364" s="12"/>
      <c r="AP3364" s="12"/>
      <c r="AQ3364" s="12"/>
      <c r="AR3364" s="12"/>
      <c r="AS3364" s="12"/>
      <c r="AT3364" s="12"/>
      <c r="AU3364" s="12"/>
      <c r="AV3364" s="12"/>
      <c r="AW3364" s="12"/>
      <c r="AX3364" s="12"/>
      <c r="AY3364" s="12"/>
      <c r="AZ3364" s="12"/>
      <c r="BA3364" s="12"/>
      <c r="BB3364" s="12"/>
      <c r="BC3364" s="12"/>
      <c r="BD3364" s="12"/>
      <c r="BE3364" s="12"/>
      <c r="BF3364" s="12"/>
      <c r="BG3364" s="12"/>
      <c r="BH3364" s="12"/>
      <c r="BI3364" s="12"/>
      <c r="BJ3364" s="13"/>
      <c r="BK3364" s="13"/>
      <c r="BL3364" s="13"/>
      <c r="BM3364" s="13"/>
      <c r="BN3364" s="13"/>
    </row>
    <row r="3365" spans="1:66" s="10" customFormat="1" x14ac:dyDescent="0.25">
      <c r="D3365" s="18"/>
      <c r="K3365" s="11"/>
      <c r="L3365" s="11"/>
      <c r="M3365" s="12"/>
      <c r="N3365" s="12"/>
      <c r="O3365" s="12"/>
      <c r="P3365" s="12"/>
      <c r="Q3365" s="12"/>
      <c r="R3365" s="12"/>
      <c r="S3365" s="12"/>
      <c r="T3365" s="12"/>
      <c r="U3365" s="12"/>
      <c r="V3365" s="12"/>
      <c r="W3365" s="12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2"/>
      <c r="AS3365" s="12"/>
      <c r="AT3365" s="12"/>
      <c r="AU3365" s="12"/>
      <c r="AV3365" s="12"/>
      <c r="AW3365" s="12"/>
      <c r="AX3365" s="12"/>
      <c r="AY3365" s="12"/>
      <c r="AZ3365" s="12"/>
      <c r="BA3365" s="12"/>
      <c r="BB3365" s="12"/>
      <c r="BC3365" s="12"/>
      <c r="BD3365" s="12"/>
      <c r="BE3365" s="12"/>
      <c r="BF3365" s="12"/>
      <c r="BG3365" s="12"/>
      <c r="BH3365" s="12"/>
      <c r="BI3365" s="12"/>
      <c r="BJ3365" s="13"/>
      <c r="BK3365" s="13"/>
      <c r="BL3365" s="13"/>
      <c r="BM3365" s="13"/>
      <c r="BN3365" s="13"/>
    </row>
    <row r="3366" spans="1:66" x14ac:dyDescent="0.25">
      <c r="A3366" s="10"/>
      <c r="B3366" s="10"/>
      <c r="C3366" s="10"/>
      <c r="D3366" s="18"/>
      <c r="E3366" s="10"/>
      <c r="F3366" s="10"/>
      <c r="G3366" s="10"/>
      <c r="H3366" s="10"/>
      <c r="I3366" s="10"/>
      <c r="J3366" s="10"/>
      <c r="K3366" s="11"/>
      <c r="L3366" s="11"/>
      <c r="M3366" s="12"/>
      <c r="N3366" s="12"/>
      <c r="O3366" s="12"/>
      <c r="P3366" s="12"/>
      <c r="Q3366" s="12"/>
      <c r="R3366" s="12"/>
      <c r="S3366" s="12"/>
      <c r="T3366" s="12"/>
      <c r="U3366" s="12"/>
      <c r="V3366" s="12"/>
      <c r="W3366" s="12"/>
      <c r="X3366" s="12"/>
      <c r="Y3366" s="12"/>
      <c r="Z3366" s="12"/>
      <c r="AA3366" s="12"/>
      <c r="AB3366" s="12"/>
      <c r="AC3366" s="12"/>
      <c r="AD3366" s="12"/>
      <c r="AE3366" s="12"/>
      <c r="AF3366" s="12"/>
      <c r="AG3366" s="12"/>
      <c r="AH3366" s="12"/>
      <c r="AI3366" s="12"/>
      <c r="AJ3366" s="12"/>
      <c r="AK3366" s="12"/>
      <c r="AL3366" s="12"/>
      <c r="AM3366" s="12"/>
      <c r="AN3366" s="12"/>
      <c r="AO3366" s="12"/>
      <c r="AP3366" s="12"/>
      <c r="AQ3366" s="12"/>
      <c r="AR3366" s="12"/>
      <c r="AS3366" s="12"/>
      <c r="AT3366" s="12"/>
      <c r="AU3366" s="12"/>
      <c r="AV3366" s="12"/>
      <c r="AW3366" s="12"/>
      <c r="AX3366" s="12"/>
      <c r="AY3366" s="12"/>
      <c r="AZ3366" s="12"/>
      <c r="BA3366" s="12"/>
      <c r="BB3366" s="12"/>
      <c r="BC3366" s="12"/>
      <c r="BD3366" s="12"/>
      <c r="BE3366" s="12"/>
      <c r="BF3366" s="12"/>
      <c r="BG3366" s="12"/>
      <c r="BH3366" s="12"/>
      <c r="BI3366" s="12"/>
      <c r="BJ3366" s="13"/>
      <c r="BK3366" s="13"/>
      <c r="BL3366" s="13"/>
      <c r="BM3366" s="13"/>
      <c r="BN3366" s="13"/>
    </row>
    <row r="3367" spans="1:66" x14ac:dyDescent="0.25">
      <c r="A3367" s="10"/>
      <c r="B3367" s="10"/>
      <c r="C3367" s="10"/>
      <c r="D3367" s="18"/>
      <c r="E3367" s="10"/>
      <c r="F3367" s="10"/>
      <c r="G3367" s="10"/>
      <c r="H3367" s="10"/>
      <c r="I3367" s="10"/>
      <c r="J3367" s="10"/>
      <c r="K3367" s="11"/>
      <c r="L3367" s="11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  <c r="W3367" s="12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2"/>
      <c r="AS3367" s="12"/>
      <c r="AT3367" s="12"/>
      <c r="AU3367" s="12"/>
      <c r="AV3367" s="12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12"/>
      <c r="BG3367" s="12"/>
      <c r="BH3367" s="12"/>
      <c r="BI3367" s="12"/>
      <c r="BJ3367" s="13"/>
      <c r="BK3367" s="13"/>
      <c r="BL3367" s="13"/>
      <c r="BM3367" s="13"/>
      <c r="BN3367" s="13"/>
    </row>
    <row r="3368" spans="1:66" x14ac:dyDescent="0.25">
      <c r="A3368" s="10"/>
      <c r="B3368" s="10"/>
      <c r="C3368" s="10"/>
      <c r="D3368" s="18"/>
      <c r="E3368" s="10"/>
      <c r="F3368" s="10"/>
      <c r="G3368" s="10"/>
      <c r="H3368" s="10"/>
      <c r="I3368" s="10"/>
      <c r="J3368" s="10"/>
      <c r="K3368" s="11"/>
      <c r="L3368" s="11"/>
      <c r="M3368" s="12"/>
      <c r="N3368" s="12"/>
      <c r="O3368" s="12"/>
      <c r="P3368" s="12"/>
      <c r="Q3368" s="12"/>
      <c r="R3368" s="12"/>
      <c r="S3368" s="12"/>
      <c r="T3368" s="12"/>
      <c r="U3368" s="12"/>
      <c r="V3368" s="12"/>
      <c r="W3368" s="12"/>
      <c r="X3368" s="12"/>
      <c r="Y3368" s="12"/>
      <c r="Z3368" s="12"/>
      <c r="AA3368" s="12"/>
      <c r="AB3368" s="12"/>
      <c r="AC3368" s="12"/>
      <c r="AD3368" s="12"/>
      <c r="AE3368" s="12"/>
      <c r="AF3368" s="12"/>
      <c r="AG3368" s="12"/>
      <c r="AH3368" s="12"/>
      <c r="AI3368" s="12"/>
      <c r="AJ3368" s="12"/>
      <c r="AK3368" s="12"/>
      <c r="AL3368" s="12"/>
      <c r="AM3368" s="12"/>
      <c r="AN3368" s="12"/>
      <c r="AO3368" s="12"/>
      <c r="AP3368" s="12"/>
      <c r="AQ3368" s="12"/>
      <c r="AR3368" s="12"/>
      <c r="AS3368" s="12"/>
      <c r="AT3368" s="12"/>
      <c r="AU3368" s="12"/>
      <c r="AV3368" s="12"/>
      <c r="AW3368" s="12"/>
      <c r="AX3368" s="12"/>
      <c r="AY3368" s="12"/>
      <c r="AZ3368" s="12"/>
      <c r="BA3368" s="12"/>
      <c r="BB3368" s="12"/>
      <c r="BC3368" s="12"/>
      <c r="BD3368" s="12"/>
      <c r="BE3368" s="12"/>
      <c r="BF3368" s="12"/>
      <c r="BG3368" s="12"/>
      <c r="BH3368" s="12"/>
      <c r="BI3368" s="12"/>
      <c r="BJ3368" s="13"/>
      <c r="BK3368" s="13"/>
      <c r="BL3368" s="13"/>
      <c r="BM3368" s="13"/>
      <c r="BN3368" s="13"/>
    </row>
    <row r="3369" spans="1:66" x14ac:dyDescent="0.25">
      <c r="A3369" s="10"/>
      <c r="B3369" s="10"/>
      <c r="C3369" s="10"/>
      <c r="D3369" s="18"/>
      <c r="E3369" s="10"/>
      <c r="F3369" s="10"/>
      <c r="G3369" s="10"/>
      <c r="H3369" s="10"/>
      <c r="I3369" s="10"/>
      <c r="J3369" s="10"/>
      <c r="K3369" s="11"/>
      <c r="L3369" s="11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2"/>
      <c r="AS3369" s="12"/>
      <c r="AT3369" s="12"/>
      <c r="AU3369" s="12"/>
      <c r="AV3369" s="12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12"/>
      <c r="BG3369" s="12"/>
      <c r="BH3369" s="12"/>
      <c r="BI3369" s="12"/>
      <c r="BJ3369" s="13"/>
      <c r="BK3369" s="13"/>
      <c r="BL3369" s="13"/>
      <c r="BM3369" s="13"/>
      <c r="BN3369" s="13"/>
    </row>
    <row r="3370" spans="1:66" x14ac:dyDescent="0.25">
      <c r="A3370" s="10"/>
      <c r="B3370" s="10"/>
      <c r="C3370" s="10"/>
      <c r="D3370" s="18"/>
      <c r="E3370" s="10"/>
      <c r="F3370" s="10"/>
      <c r="G3370" s="10"/>
      <c r="H3370" s="10"/>
      <c r="I3370" s="10"/>
      <c r="J3370" s="10"/>
      <c r="K3370" s="11"/>
      <c r="L3370" s="11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12"/>
      <c r="AF3370" s="12"/>
      <c r="AG3370" s="12"/>
      <c r="AH3370" s="12"/>
      <c r="AI3370" s="12"/>
      <c r="AJ3370" s="12"/>
      <c r="AK3370" s="12"/>
      <c r="AL3370" s="12"/>
      <c r="AM3370" s="12"/>
      <c r="AN3370" s="12"/>
      <c r="AO3370" s="12"/>
      <c r="AP3370" s="12"/>
      <c r="AQ3370" s="12"/>
      <c r="AR3370" s="12"/>
      <c r="AS3370" s="12"/>
      <c r="AT3370" s="12"/>
      <c r="AU3370" s="12"/>
      <c r="AV3370" s="12"/>
      <c r="AW3370" s="12"/>
      <c r="AX3370" s="12"/>
      <c r="AY3370" s="12"/>
      <c r="AZ3370" s="12"/>
      <c r="BA3370" s="12"/>
      <c r="BB3370" s="12"/>
      <c r="BC3370" s="12"/>
      <c r="BD3370" s="12"/>
      <c r="BE3370" s="12"/>
      <c r="BF3370" s="12"/>
      <c r="BG3370" s="12"/>
      <c r="BH3370" s="12"/>
      <c r="BI3370" s="12"/>
      <c r="BJ3370" s="13"/>
      <c r="BK3370" s="13"/>
      <c r="BL3370" s="13"/>
      <c r="BM3370" s="13"/>
      <c r="BN3370" s="13"/>
    </row>
    <row r="3371" spans="1:66" x14ac:dyDescent="0.25">
      <c r="A3371" s="10"/>
      <c r="B3371" s="10"/>
      <c r="C3371" s="10"/>
      <c r="D3371" s="18"/>
      <c r="E3371" s="10"/>
      <c r="F3371" s="10"/>
      <c r="G3371" s="10"/>
      <c r="H3371" s="10"/>
      <c r="I3371" s="10"/>
      <c r="J3371" s="10"/>
      <c r="K3371" s="11"/>
      <c r="L3371" s="11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2"/>
      <c r="AS3371" s="12"/>
      <c r="AT3371" s="12"/>
      <c r="AU3371" s="12"/>
      <c r="AV3371" s="12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12"/>
      <c r="BG3371" s="12"/>
      <c r="BH3371" s="12"/>
      <c r="BI3371" s="12"/>
      <c r="BJ3371" s="13"/>
      <c r="BK3371" s="13"/>
      <c r="BL3371" s="13"/>
      <c r="BM3371" s="13"/>
      <c r="BN3371" s="13"/>
    </row>
    <row r="3372" spans="1:66" x14ac:dyDescent="0.25">
      <c r="A3372" s="10"/>
      <c r="B3372" s="10"/>
      <c r="C3372" s="10"/>
      <c r="D3372" s="18"/>
      <c r="E3372" s="10"/>
      <c r="F3372" s="10"/>
      <c r="G3372" s="10"/>
      <c r="H3372" s="10"/>
      <c r="I3372" s="10"/>
      <c r="J3372" s="10"/>
      <c r="K3372" s="11"/>
      <c r="L3372" s="11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12"/>
      <c r="AD3372" s="12"/>
      <c r="AE3372" s="12"/>
      <c r="AF3372" s="12"/>
      <c r="AG3372" s="12"/>
      <c r="AH3372" s="12"/>
      <c r="AI3372" s="12"/>
      <c r="AJ3372" s="12"/>
      <c r="AK3372" s="12"/>
      <c r="AL3372" s="12"/>
      <c r="AM3372" s="12"/>
      <c r="AN3372" s="12"/>
      <c r="AO3372" s="12"/>
      <c r="AP3372" s="12"/>
      <c r="AQ3372" s="12"/>
      <c r="AR3372" s="12"/>
      <c r="AS3372" s="12"/>
      <c r="AT3372" s="12"/>
      <c r="AU3372" s="12"/>
      <c r="AV3372" s="12"/>
      <c r="AW3372" s="12"/>
      <c r="AX3372" s="12"/>
      <c r="AY3372" s="12"/>
      <c r="AZ3372" s="12"/>
      <c r="BA3372" s="12"/>
      <c r="BB3372" s="12"/>
      <c r="BC3372" s="12"/>
      <c r="BD3372" s="12"/>
      <c r="BE3372" s="12"/>
      <c r="BF3372" s="12"/>
      <c r="BG3372" s="12"/>
      <c r="BH3372" s="12"/>
      <c r="BI3372" s="12"/>
      <c r="BJ3372" s="13"/>
      <c r="BK3372" s="13"/>
      <c r="BL3372" s="13"/>
      <c r="BM3372" s="13"/>
      <c r="BN3372" s="13"/>
    </row>
    <row r="3373" spans="1:66" x14ac:dyDescent="0.25">
      <c r="A3373" s="10"/>
      <c r="B3373" s="10"/>
      <c r="C3373" s="10"/>
      <c r="D3373" s="18"/>
      <c r="E3373" s="10"/>
      <c r="F3373" s="10"/>
      <c r="G3373" s="10"/>
      <c r="H3373" s="10"/>
      <c r="I3373" s="10"/>
      <c r="J3373" s="10"/>
      <c r="K3373" s="11"/>
      <c r="L3373" s="11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2"/>
      <c r="AS3373" s="12"/>
      <c r="AT3373" s="12"/>
      <c r="AU3373" s="12"/>
      <c r="AV3373" s="12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12"/>
      <c r="BG3373" s="12"/>
      <c r="BH3373" s="12"/>
      <c r="BI3373" s="12"/>
      <c r="BJ3373" s="13"/>
      <c r="BK3373" s="13"/>
      <c r="BL3373" s="13"/>
      <c r="BM3373" s="13"/>
      <c r="BN3373" s="13"/>
    </row>
    <row r="3374" spans="1:66" x14ac:dyDescent="0.25">
      <c r="A3374" s="10"/>
      <c r="B3374" s="10"/>
      <c r="C3374" s="10"/>
      <c r="D3374" s="18"/>
      <c r="E3374" s="10"/>
      <c r="F3374" s="10"/>
      <c r="G3374" s="10"/>
      <c r="H3374" s="10"/>
      <c r="I3374" s="10"/>
      <c r="J3374" s="10"/>
      <c r="K3374" s="11"/>
      <c r="L3374" s="11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  <c r="AE3374" s="12"/>
      <c r="AF3374" s="12"/>
      <c r="AG3374" s="12"/>
      <c r="AH3374" s="12"/>
      <c r="AI3374" s="12"/>
      <c r="AJ3374" s="12"/>
      <c r="AK3374" s="12"/>
      <c r="AL3374" s="12"/>
      <c r="AM3374" s="12"/>
      <c r="AN3374" s="12"/>
      <c r="AO3374" s="12"/>
      <c r="AP3374" s="12"/>
      <c r="AQ3374" s="12"/>
      <c r="AR3374" s="12"/>
      <c r="AS3374" s="12"/>
      <c r="AT3374" s="12"/>
      <c r="AU3374" s="12"/>
      <c r="AV3374" s="12"/>
      <c r="AW3374" s="12"/>
      <c r="AX3374" s="12"/>
      <c r="AY3374" s="12"/>
      <c r="AZ3374" s="12"/>
      <c r="BA3374" s="12"/>
      <c r="BB3374" s="12"/>
      <c r="BC3374" s="12"/>
      <c r="BD3374" s="12"/>
      <c r="BE3374" s="12"/>
      <c r="BF3374" s="12"/>
      <c r="BG3374" s="12"/>
      <c r="BH3374" s="12"/>
      <c r="BI3374" s="12"/>
      <c r="BJ3374" s="13"/>
      <c r="BK3374" s="13"/>
      <c r="BL3374" s="13"/>
      <c r="BM3374" s="13"/>
      <c r="BN3374" s="13"/>
    </row>
    <row r="3375" spans="1:66" x14ac:dyDescent="0.25">
      <c r="A3375" s="10"/>
      <c r="B3375" s="10"/>
      <c r="C3375" s="10"/>
      <c r="D3375" s="18"/>
      <c r="E3375" s="10"/>
      <c r="F3375" s="10"/>
      <c r="G3375" s="10"/>
      <c r="H3375" s="10"/>
      <c r="I3375" s="10"/>
      <c r="J3375" s="10"/>
      <c r="K3375" s="11"/>
      <c r="L3375" s="11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2"/>
      <c r="AS3375" s="12"/>
      <c r="AT3375" s="12"/>
      <c r="AU3375" s="12"/>
      <c r="AV3375" s="12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12"/>
      <c r="BG3375" s="12"/>
      <c r="BH3375" s="12"/>
      <c r="BI3375" s="12"/>
      <c r="BJ3375" s="13"/>
      <c r="BK3375" s="13"/>
      <c r="BL3375" s="13"/>
      <c r="BM3375" s="13"/>
      <c r="BN3375" s="13"/>
    </row>
    <row r="3376" spans="1:66" x14ac:dyDescent="0.25">
      <c r="A3376" s="10"/>
      <c r="B3376" s="10"/>
      <c r="C3376" s="10"/>
      <c r="D3376" s="18"/>
      <c r="E3376" s="10"/>
      <c r="F3376" s="10"/>
      <c r="G3376" s="10"/>
      <c r="H3376" s="10"/>
      <c r="I3376" s="10"/>
      <c r="J3376" s="10"/>
      <c r="K3376" s="11"/>
      <c r="L3376" s="11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  <c r="AE3376" s="12"/>
      <c r="AF3376" s="12"/>
      <c r="AG3376" s="12"/>
      <c r="AH3376" s="12"/>
      <c r="AI3376" s="12"/>
      <c r="AJ3376" s="12"/>
      <c r="AK3376" s="12"/>
      <c r="AL3376" s="12"/>
      <c r="AM3376" s="12"/>
      <c r="AN3376" s="12"/>
      <c r="AO3376" s="12"/>
      <c r="AP3376" s="12"/>
      <c r="AQ3376" s="12"/>
      <c r="AR3376" s="12"/>
      <c r="AS3376" s="12"/>
      <c r="AT3376" s="12"/>
      <c r="AU3376" s="12"/>
      <c r="AV3376" s="12"/>
      <c r="AW3376" s="12"/>
      <c r="AX3376" s="12"/>
      <c r="AY3376" s="12"/>
      <c r="AZ3376" s="12"/>
      <c r="BA3376" s="12"/>
      <c r="BB3376" s="12"/>
      <c r="BC3376" s="12"/>
      <c r="BD3376" s="12"/>
      <c r="BE3376" s="12"/>
      <c r="BF3376" s="12"/>
      <c r="BG3376" s="12"/>
      <c r="BH3376" s="12"/>
      <c r="BI3376" s="12"/>
      <c r="BJ3376" s="13"/>
      <c r="BK3376" s="13"/>
      <c r="BL3376" s="13"/>
      <c r="BM3376" s="13"/>
      <c r="BN3376" s="13"/>
    </row>
    <row r="3377" spans="1:66" x14ac:dyDescent="0.25">
      <c r="A3377" s="10"/>
      <c r="B3377" s="10"/>
      <c r="C3377" s="10"/>
      <c r="D3377" s="18"/>
      <c r="E3377" s="10"/>
      <c r="F3377" s="10"/>
      <c r="G3377" s="10"/>
      <c r="H3377" s="10"/>
      <c r="I3377" s="10"/>
      <c r="J3377" s="10"/>
      <c r="K3377" s="11"/>
      <c r="L3377" s="11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2"/>
      <c r="AS3377" s="12"/>
      <c r="AT3377" s="12"/>
      <c r="AU3377" s="12"/>
      <c r="AV3377" s="12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12"/>
      <c r="BG3377" s="12"/>
      <c r="BH3377" s="12"/>
      <c r="BI3377" s="12"/>
      <c r="BJ3377" s="13"/>
      <c r="BK3377" s="13"/>
      <c r="BL3377" s="13"/>
      <c r="BM3377" s="13"/>
      <c r="BN3377" s="13"/>
    </row>
    <row r="3378" spans="1:66" x14ac:dyDescent="0.25">
      <c r="A3378" s="10"/>
      <c r="B3378" s="10"/>
      <c r="C3378" s="10"/>
      <c r="D3378" s="18"/>
      <c r="E3378" s="10"/>
      <c r="F3378" s="10"/>
      <c r="G3378" s="10"/>
      <c r="H3378" s="10"/>
      <c r="I3378" s="10"/>
      <c r="J3378" s="10"/>
      <c r="K3378" s="11"/>
      <c r="L3378" s="11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  <c r="AE3378" s="12"/>
      <c r="AF3378" s="12"/>
      <c r="AG3378" s="12"/>
      <c r="AH3378" s="12"/>
      <c r="AI3378" s="12"/>
      <c r="AJ3378" s="12"/>
      <c r="AK3378" s="12"/>
      <c r="AL3378" s="12"/>
      <c r="AM3378" s="12"/>
      <c r="AN3378" s="12"/>
      <c r="AO3378" s="12"/>
      <c r="AP3378" s="12"/>
      <c r="AQ3378" s="12"/>
      <c r="AR3378" s="12"/>
      <c r="AS3378" s="12"/>
      <c r="AT3378" s="12"/>
      <c r="AU3378" s="12"/>
      <c r="AV3378" s="12"/>
      <c r="AW3378" s="12"/>
      <c r="AX3378" s="12"/>
      <c r="AY3378" s="12"/>
      <c r="AZ3378" s="12"/>
      <c r="BA3378" s="12"/>
      <c r="BB3378" s="12"/>
      <c r="BC3378" s="12"/>
      <c r="BD3378" s="12"/>
      <c r="BE3378" s="12"/>
      <c r="BF3378" s="12"/>
      <c r="BG3378" s="12"/>
      <c r="BH3378" s="12"/>
      <c r="BI3378" s="12"/>
      <c r="BJ3378" s="13"/>
      <c r="BK3378" s="13"/>
      <c r="BL3378" s="13"/>
      <c r="BM3378" s="13"/>
      <c r="BN3378" s="13"/>
    </row>
    <row r="3379" spans="1:66" x14ac:dyDescent="0.25">
      <c r="A3379" s="10"/>
      <c r="B3379" s="10"/>
      <c r="C3379" s="10"/>
      <c r="D3379" s="18"/>
      <c r="E3379" s="10"/>
      <c r="F3379" s="10"/>
      <c r="G3379" s="10"/>
      <c r="H3379" s="10"/>
      <c r="I3379" s="10"/>
      <c r="J3379" s="10"/>
      <c r="K3379" s="11"/>
      <c r="L3379" s="11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2"/>
      <c r="AS3379" s="12"/>
      <c r="AT3379" s="12"/>
      <c r="AU3379" s="12"/>
      <c r="AV3379" s="12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12"/>
      <c r="BG3379" s="12"/>
      <c r="BH3379" s="12"/>
      <c r="BI3379" s="12"/>
      <c r="BJ3379" s="13"/>
      <c r="BK3379" s="13"/>
      <c r="BL3379" s="13"/>
      <c r="BM3379" s="13"/>
      <c r="BN3379" s="13"/>
    </row>
    <row r="3380" spans="1:66" x14ac:dyDescent="0.25">
      <c r="A3380" s="10"/>
      <c r="B3380" s="10"/>
      <c r="C3380" s="10"/>
      <c r="D3380" s="18"/>
      <c r="E3380" s="10"/>
      <c r="F3380" s="10"/>
      <c r="G3380" s="10"/>
      <c r="H3380" s="10"/>
      <c r="I3380" s="10"/>
      <c r="J3380" s="10"/>
      <c r="K3380" s="11"/>
      <c r="L3380" s="11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  <c r="AE3380" s="12"/>
      <c r="AF3380" s="12"/>
      <c r="AG3380" s="12"/>
      <c r="AH3380" s="12"/>
      <c r="AI3380" s="12"/>
      <c r="AJ3380" s="12"/>
      <c r="AK3380" s="12"/>
      <c r="AL3380" s="12"/>
      <c r="AM3380" s="12"/>
      <c r="AN3380" s="12"/>
      <c r="AO3380" s="12"/>
      <c r="AP3380" s="12"/>
      <c r="AQ3380" s="12"/>
      <c r="AR3380" s="12"/>
      <c r="AS3380" s="12"/>
      <c r="AT3380" s="12"/>
      <c r="AU3380" s="12"/>
      <c r="AV3380" s="12"/>
      <c r="AW3380" s="12"/>
      <c r="AX3380" s="12"/>
      <c r="AY3380" s="12"/>
      <c r="AZ3380" s="12"/>
      <c r="BA3380" s="12"/>
      <c r="BB3380" s="12"/>
      <c r="BC3380" s="12"/>
      <c r="BD3380" s="12"/>
      <c r="BE3380" s="12"/>
      <c r="BF3380" s="12"/>
      <c r="BG3380" s="12"/>
      <c r="BH3380" s="12"/>
      <c r="BI3380" s="12"/>
      <c r="BJ3380" s="13"/>
      <c r="BK3380" s="13"/>
      <c r="BL3380" s="13"/>
      <c r="BM3380" s="13"/>
      <c r="BN3380" s="13"/>
    </row>
    <row r="3381" spans="1:66" x14ac:dyDescent="0.25">
      <c r="A3381" s="10"/>
      <c r="B3381" s="10"/>
      <c r="C3381" s="10"/>
      <c r="D3381" s="18"/>
      <c r="E3381" s="10"/>
      <c r="F3381" s="10"/>
      <c r="G3381" s="10"/>
      <c r="H3381" s="10"/>
      <c r="I3381" s="10"/>
      <c r="J3381" s="10"/>
      <c r="K3381" s="11"/>
      <c r="L3381" s="11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2"/>
      <c r="AS3381" s="12"/>
      <c r="AT3381" s="12"/>
      <c r="AU3381" s="12"/>
      <c r="AV3381" s="12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12"/>
      <c r="BG3381" s="12"/>
      <c r="BH3381" s="12"/>
      <c r="BI3381" s="12"/>
      <c r="BJ3381" s="13"/>
      <c r="BK3381" s="13"/>
      <c r="BL3381" s="13"/>
      <c r="BM3381" s="13"/>
      <c r="BN3381" s="13"/>
    </row>
    <row r="3382" spans="1:66" x14ac:dyDescent="0.25">
      <c r="A3382" s="10"/>
      <c r="B3382" s="10"/>
      <c r="C3382" s="10"/>
      <c r="D3382" s="18"/>
      <c r="E3382" s="10"/>
      <c r="F3382" s="10"/>
      <c r="G3382" s="10"/>
      <c r="H3382" s="10"/>
      <c r="I3382" s="10"/>
      <c r="J3382" s="10"/>
      <c r="K3382" s="11"/>
      <c r="L3382" s="11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  <c r="AE3382" s="12"/>
      <c r="AF3382" s="12"/>
      <c r="AG3382" s="12"/>
      <c r="AH3382" s="12"/>
      <c r="AI3382" s="12"/>
      <c r="AJ3382" s="12"/>
      <c r="AK3382" s="12"/>
      <c r="AL3382" s="12"/>
      <c r="AM3382" s="12"/>
      <c r="AN3382" s="12"/>
      <c r="AO3382" s="12"/>
      <c r="AP3382" s="12"/>
      <c r="AQ3382" s="12"/>
      <c r="AR3382" s="12"/>
      <c r="AS3382" s="12"/>
      <c r="AT3382" s="12"/>
      <c r="AU3382" s="12"/>
      <c r="AV3382" s="12"/>
      <c r="AW3382" s="12"/>
      <c r="AX3382" s="12"/>
      <c r="AY3382" s="12"/>
      <c r="AZ3382" s="12"/>
      <c r="BA3382" s="12"/>
      <c r="BB3382" s="12"/>
      <c r="BC3382" s="12"/>
      <c r="BD3382" s="12"/>
      <c r="BE3382" s="12"/>
      <c r="BF3382" s="12"/>
      <c r="BG3382" s="12"/>
      <c r="BH3382" s="12"/>
      <c r="BI3382" s="12"/>
      <c r="BJ3382" s="13"/>
      <c r="BK3382" s="13"/>
      <c r="BL3382" s="13"/>
      <c r="BM3382" s="13"/>
      <c r="BN3382" s="13"/>
    </row>
    <row r="3383" spans="1:66" x14ac:dyDescent="0.25">
      <c r="A3383" s="10"/>
      <c r="B3383" s="10"/>
      <c r="C3383" s="10"/>
      <c r="D3383" s="18"/>
      <c r="E3383" s="10"/>
      <c r="F3383" s="10"/>
      <c r="G3383" s="10"/>
      <c r="H3383" s="10"/>
      <c r="I3383" s="10"/>
      <c r="J3383" s="10"/>
      <c r="K3383" s="11"/>
      <c r="L3383" s="11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2"/>
      <c r="AS3383" s="12"/>
      <c r="AT3383" s="12"/>
      <c r="AU3383" s="12"/>
      <c r="AV3383" s="12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12"/>
      <c r="BG3383" s="12"/>
      <c r="BH3383" s="12"/>
      <c r="BI3383" s="12"/>
      <c r="BJ3383" s="13"/>
      <c r="BK3383" s="13"/>
      <c r="BL3383" s="13"/>
      <c r="BM3383" s="13"/>
      <c r="BN3383" s="13"/>
    </row>
    <row r="3384" spans="1:66" x14ac:dyDescent="0.25">
      <c r="A3384" s="10"/>
      <c r="B3384" s="10"/>
      <c r="C3384" s="10"/>
      <c r="D3384" s="18"/>
      <c r="E3384" s="10"/>
      <c r="F3384" s="10"/>
      <c r="G3384" s="10"/>
      <c r="H3384" s="10"/>
      <c r="I3384" s="10"/>
      <c r="J3384" s="10"/>
      <c r="K3384" s="11"/>
      <c r="L3384" s="11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12"/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12"/>
      <c r="AP3384" s="12"/>
      <c r="AQ3384" s="12"/>
      <c r="AR3384" s="12"/>
      <c r="AS3384" s="12"/>
      <c r="AT3384" s="12"/>
      <c r="AU3384" s="12"/>
      <c r="AV3384" s="12"/>
      <c r="AW3384" s="12"/>
      <c r="AX3384" s="12"/>
      <c r="AY3384" s="12"/>
      <c r="AZ3384" s="12"/>
      <c r="BA3384" s="12"/>
      <c r="BB3384" s="12"/>
      <c r="BC3384" s="12"/>
      <c r="BD3384" s="12"/>
      <c r="BE3384" s="12"/>
      <c r="BF3384" s="12"/>
      <c r="BG3384" s="12"/>
      <c r="BH3384" s="12"/>
      <c r="BI3384" s="12"/>
      <c r="BJ3384" s="13"/>
      <c r="BK3384" s="13"/>
      <c r="BL3384" s="13"/>
      <c r="BM3384" s="13"/>
      <c r="BN3384" s="13"/>
    </row>
    <row r="3385" spans="1:66" x14ac:dyDescent="0.25">
      <c r="A3385" s="10"/>
      <c r="B3385" s="10"/>
      <c r="C3385" s="10"/>
      <c r="D3385" s="18"/>
      <c r="E3385" s="10"/>
      <c r="F3385" s="10"/>
      <c r="G3385" s="10"/>
      <c r="H3385" s="10"/>
      <c r="I3385" s="10"/>
      <c r="J3385" s="10"/>
      <c r="K3385" s="11"/>
      <c r="L3385" s="11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2"/>
      <c r="AS3385" s="12"/>
      <c r="AT3385" s="12"/>
      <c r="AU3385" s="12"/>
      <c r="AV3385" s="12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12"/>
      <c r="BG3385" s="12"/>
      <c r="BH3385" s="12"/>
      <c r="BI3385" s="12"/>
      <c r="BJ3385" s="13"/>
      <c r="BK3385" s="13"/>
      <c r="BL3385" s="13"/>
      <c r="BM3385" s="13"/>
      <c r="BN3385" s="13"/>
    </row>
    <row r="3386" spans="1:66" x14ac:dyDescent="0.25">
      <c r="A3386" s="10"/>
      <c r="B3386" s="10"/>
      <c r="C3386" s="10"/>
      <c r="D3386" s="18"/>
      <c r="E3386" s="10"/>
      <c r="F3386" s="10"/>
      <c r="G3386" s="10"/>
      <c r="H3386" s="10"/>
      <c r="I3386" s="10"/>
      <c r="J3386" s="10"/>
      <c r="K3386" s="11"/>
      <c r="L3386" s="11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12"/>
      <c r="AD3386" s="12"/>
      <c r="AE3386" s="12"/>
      <c r="AF3386" s="12"/>
      <c r="AG3386" s="12"/>
      <c r="AH3386" s="12"/>
      <c r="AI3386" s="12"/>
      <c r="AJ3386" s="12"/>
      <c r="AK3386" s="12"/>
      <c r="AL3386" s="12"/>
      <c r="AM3386" s="12"/>
      <c r="AN3386" s="12"/>
      <c r="AO3386" s="12"/>
      <c r="AP3386" s="12"/>
      <c r="AQ3386" s="12"/>
      <c r="AR3386" s="12"/>
      <c r="AS3386" s="12"/>
      <c r="AT3386" s="12"/>
      <c r="AU3386" s="12"/>
      <c r="AV3386" s="12"/>
      <c r="AW3386" s="12"/>
      <c r="AX3386" s="12"/>
      <c r="AY3386" s="12"/>
      <c r="AZ3386" s="12"/>
      <c r="BA3386" s="12"/>
      <c r="BB3386" s="12"/>
      <c r="BC3386" s="12"/>
      <c r="BD3386" s="12"/>
      <c r="BE3386" s="12"/>
      <c r="BF3386" s="12"/>
      <c r="BG3386" s="12"/>
      <c r="BH3386" s="12"/>
      <c r="BI3386" s="12"/>
      <c r="BJ3386" s="13"/>
      <c r="BK3386" s="13"/>
      <c r="BL3386" s="13"/>
      <c r="BM3386" s="13"/>
      <c r="BN3386" s="13"/>
    </row>
    <row r="3387" spans="1:66" x14ac:dyDescent="0.25">
      <c r="A3387" s="10"/>
      <c r="B3387" s="10"/>
      <c r="C3387" s="10"/>
      <c r="D3387" s="18"/>
      <c r="E3387" s="10"/>
      <c r="F3387" s="10"/>
      <c r="G3387" s="10"/>
      <c r="H3387" s="10"/>
      <c r="I3387" s="10"/>
      <c r="J3387" s="10"/>
      <c r="K3387" s="11"/>
      <c r="L3387" s="11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2"/>
      <c r="AS3387" s="12"/>
      <c r="AT3387" s="12"/>
      <c r="AU3387" s="12"/>
      <c r="AV3387" s="12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12"/>
      <c r="BG3387" s="12"/>
      <c r="BH3387" s="12"/>
      <c r="BI3387" s="12"/>
      <c r="BJ3387" s="13"/>
      <c r="BK3387" s="13"/>
      <c r="BL3387" s="13"/>
      <c r="BM3387" s="13"/>
      <c r="BN3387" s="13"/>
    </row>
    <row r="3388" spans="1:66" x14ac:dyDescent="0.25">
      <c r="A3388" s="10"/>
      <c r="B3388" s="10"/>
      <c r="C3388" s="10"/>
      <c r="D3388" s="18"/>
      <c r="E3388" s="10"/>
      <c r="F3388" s="10"/>
      <c r="G3388" s="10"/>
      <c r="H3388" s="10"/>
      <c r="I3388" s="10"/>
      <c r="J3388" s="10"/>
      <c r="K3388" s="11"/>
      <c r="L3388" s="11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12"/>
      <c r="AH3388" s="12"/>
      <c r="AI3388" s="12"/>
      <c r="AJ3388" s="12"/>
      <c r="AK3388" s="12"/>
      <c r="AL3388" s="12"/>
      <c r="AM3388" s="12"/>
      <c r="AN3388" s="12"/>
      <c r="AO3388" s="12"/>
      <c r="AP3388" s="12"/>
      <c r="AQ3388" s="12"/>
      <c r="AR3388" s="12"/>
      <c r="AS3388" s="12"/>
      <c r="AT3388" s="12"/>
      <c r="AU3388" s="12"/>
      <c r="AV3388" s="12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12"/>
      <c r="BG3388" s="12"/>
      <c r="BH3388" s="12"/>
      <c r="BI3388" s="12"/>
      <c r="BJ3388" s="13"/>
      <c r="BK3388" s="13"/>
      <c r="BL3388" s="13"/>
      <c r="BM3388" s="13"/>
      <c r="BN3388" s="13"/>
    </row>
    <row r="3389" spans="1:66" x14ac:dyDescent="0.25">
      <c r="A3389" s="10"/>
      <c r="B3389" s="10"/>
      <c r="C3389" s="10"/>
      <c r="D3389" s="18"/>
      <c r="E3389" s="10"/>
      <c r="F3389" s="10"/>
      <c r="G3389" s="10"/>
      <c r="H3389" s="10"/>
      <c r="I3389" s="10"/>
      <c r="J3389" s="10"/>
      <c r="K3389" s="11"/>
      <c r="L3389" s="11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2"/>
      <c r="AS3389" s="12"/>
      <c r="AT3389" s="12"/>
      <c r="AU3389" s="12"/>
      <c r="AV3389" s="12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12"/>
      <c r="BG3389" s="12"/>
      <c r="BH3389" s="12"/>
      <c r="BI3389" s="12"/>
      <c r="BJ3389" s="13"/>
      <c r="BK3389" s="13"/>
      <c r="BL3389" s="13"/>
      <c r="BM3389" s="13"/>
      <c r="BN3389" s="13"/>
    </row>
    <row r="3390" spans="1:66" x14ac:dyDescent="0.25">
      <c r="A3390" s="10"/>
      <c r="B3390" s="10"/>
      <c r="C3390" s="10"/>
      <c r="D3390" s="18"/>
      <c r="E3390" s="10"/>
      <c r="F3390" s="10"/>
      <c r="G3390" s="10"/>
      <c r="H3390" s="10"/>
      <c r="I3390" s="10"/>
      <c r="J3390" s="10"/>
      <c r="K3390" s="11"/>
      <c r="L3390" s="11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  <c r="AE3390" s="12"/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12"/>
      <c r="AP3390" s="12"/>
      <c r="AQ3390" s="12"/>
      <c r="AR3390" s="12"/>
      <c r="AS3390" s="12"/>
      <c r="AT3390" s="12"/>
      <c r="AU3390" s="12"/>
      <c r="AV3390" s="12"/>
      <c r="AW3390" s="12"/>
      <c r="AX3390" s="12"/>
      <c r="AY3390" s="12"/>
      <c r="AZ3390" s="12"/>
      <c r="BA3390" s="12"/>
      <c r="BB3390" s="12"/>
      <c r="BC3390" s="12"/>
      <c r="BD3390" s="12"/>
      <c r="BE3390" s="12"/>
      <c r="BF3390" s="12"/>
      <c r="BG3390" s="12"/>
      <c r="BH3390" s="12"/>
      <c r="BI3390" s="12"/>
      <c r="BJ3390" s="13"/>
      <c r="BK3390" s="13"/>
      <c r="BL3390" s="13"/>
      <c r="BM3390" s="13"/>
      <c r="BN3390" s="13"/>
    </row>
    <row r="3391" spans="1:66" x14ac:dyDescent="0.25">
      <c r="A3391" s="10"/>
      <c r="B3391" s="10"/>
      <c r="C3391" s="10"/>
      <c r="D3391" s="18"/>
      <c r="E3391" s="10"/>
      <c r="F3391" s="10"/>
      <c r="G3391" s="10"/>
      <c r="H3391" s="10"/>
      <c r="I3391" s="10"/>
      <c r="J3391" s="10"/>
      <c r="K3391" s="11"/>
      <c r="L3391" s="11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2"/>
      <c r="AS3391" s="12"/>
      <c r="AT3391" s="12"/>
      <c r="AU3391" s="12"/>
      <c r="AV3391" s="12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12"/>
      <c r="BG3391" s="12"/>
      <c r="BH3391" s="12"/>
      <c r="BI3391" s="12"/>
      <c r="BJ3391" s="13"/>
      <c r="BK3391" s="13"/>
      <c r="BL3391" s="13"/>
      <c r="BM3391" s="13"/>
      <c r="BN3391" s="13"/>
    </row>
    <row r="3392" spans="1:66" x14ac:dyDescent="0.25">
      <c r="A3392" s="10"/>
      <c r="B3392" s="10"/>
      <c r="C3392" s="10"/>
      <c r="D3392" s="18"/>
      <c r="E3392" s="10"/>
      <c r="F3392" s="10"/>
      <c r="G3392" s="10"/>
      <c r="H3392" s="10"/>
      <c r="I3392" s="10"/>
      <c r="J3392" s="10"/>
      <c r="K3392" s="11"/>
      <c r="L3392" s="11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  <c r="AE3392" s="12"/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12"/>
      <c r="AP3392" s="12"/>
      <c r="AQ3392" s="12"/>
      <c r="AR3392" s="12"/>
      <c r="AS3392" s="12"/>
      <c r="AT3392" s="12"/>
      <c r="AU3392" s="12"/>
      <c r="AV3392" s="12"/>
      <c r="AW3392" s="12"/>
      <c r="AX3392" s="12"/>
      <c r="AY3392" s="12"/>
      <c r="AZ3392" s="12"/>
      <c r="BA3392" s="12"/>
      <c r="BB3392" s="12"/>
      <c r="BC3392" s="12"/>
      <c r="BD3392" s="12"/>
      <c r="BE3392" s="12"/>
      <c r="BF3392" s="12"/>
      <c r="BG3392" s="12"/>
      <c r="BH3392" s="12"/>
      <c r="BI3392" s="12"/>
      <c r="BJ3392" s="13"/>
      <c r="BK3392" s="13"/>
      <c r="BL3392" s="13"/>
      <c r="BM3392" s="13"/>
      <c r="BN3392" s="13"/>
    </row>
    <row r="3393" spans="1:66" s="14" customFormat="1" x14ac:dyDescent="0.25">
      <c r="A3393" s="10"/>
      <c r="B3393" s="10"/>
      <c r="C3393" s="10"/>
      <c r="D3393" s="18"/>
      <c r="E3393" s="10"/>
      <c r="F3393" s="10"/>
      <c r="G3393" s="10"/>
      <c r="H3393" s="10"/>
      <c r="I3393" s="10"/>
      <c r="J3393" s="10"/>
      <c r="K3393" s="11"/>
      <c r="L3393" s="11"/>
      <c r="M3393" s="12"/>
      <c r="N3393" s="12"/>
      <c r="O3393" s="12"/>
      <c r="P3393" s="12"/>
      <c r="Q3393" s="12"/>
      <c r="R3393" s="12"/>
      <c r="S3393" s="12"/>
      <c r="T3393" s="12"/>
      <c r="U3393" s="12"/>
      <c r="V3393" s="12"/>
      <c r="W3393" s="12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2"/>
      <c r="AS3393" s="12"/>
      <c r="AT3393" s="12"/>
      <c r="AU3393" s="12"/>
      <c r="AV3393" s="12"/>
      <c r="AW3393" s="12"/>
      <c r="AX3393" s="12"/>
      <c r="AY3393" s="12"/>
      <c r="AZ3393" s="12"/>
      <c r="BA3393" s="12"/>
      <c r="BB3393" s="12"/>
      <c r="BC3393" s="12"/>
      <c r="BD3393" s="12"/>
      <c r="BE3393" s="12"/>
      <c r="BF3393" s="12"/>
      <c r="BG3393" s="12"/>
      <c r="BH3393" s="12"/>
      <c r="BI3393" s="12"/>
      <c r="BJ3393" s="13"/>
      <c r="BK3393" s="13"/>
      <c r="BL3393" s="13"/>
      <c r="BM3393" s="13"/>
      <c r="BN3393" s="13"/>
    </row>
    <row r="3394" spans="1:66" x14ac:dyDescent="0.25">
      <c r="A3394" s="10"/>
      <c r="B3394" s="10"/>
      <c r="C3394" s="10"/>
      <c r="D3394" s="18"/>
      <c r="E3394" s="10"/>
      <c r="F3394" s="10"/>
      <c r="G3394" s="10"/>
      <c r="H3394" s="10"/>
      <c r="I3394" s="10"/>
      <c r="J3394" s="10"/>
      <c r="K3394" s="11"/>
      <c r="L3394" s="11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12"/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2"/>
      <c r="AT3394" s="12"/>
      <c r="AU3394" s="12"/>
      <c r="AV3394" s="12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12"/>
      <c r="BG3394" s="12"/>
      <c r="BH3394" s="12"/>
      <c r="BI3394" s="12"/>
      <c r="BJ3394" s="13"/>
      <c r="BK3394" s="13"/>
      <c r="BL3394" s="13"/>
      <c r="BM3394" s="13"/>
      <c r="BN3394" s="13"/>
    </row>
    <row r="3395" spans="1:66" x14ac:dyDescent="0.25">
      <c r="A3395" s="10"/>
      <c r="B3395" s="10"/>
      <c r="C3395" s="10"/>
      <c r="D3395" s="18"/>
      <c r="E3395" s="10"/>
      <c r="F3395" s="10"/>
      <c r="G3395" s="10"/>
      <c r="H3395" s="10"/>
      <c r="I3395" s="10"/>
      <c r="J3395" s="10"/>
      <c r="K3395" s="11"/>
      <c r="L3395" s="11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2"/>
      <c r="AS3395" s="12"/>
      <c r="AT3395" s="12"/>
      <c r="AU3395" s="12"/>
      <c r="AV3395" s="12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12"/>
      <c r="BG3395" s="12"/>
      <c r="BH3395" s="12"/>
      <c r="BI3395" s="12"/>
      <c r="BJ3395" s="13"/>
      <c r="BK3395" s="13"/>
      <c r="BL3395" s="13"/>
      <c r="BM3395" s="13"/>
      <c r="BN3395" s="13"/>
    </row>
    <row r="3396" spans="1:66" x14ac:dyDescent="0.25">
      <c r="A3396" s="10"/>
      <c r="B3396" s="10"/>
      <c r="C3396" s="10"/>
      <c r="D3396" s="18"/>
      <c r="E3396" s="10"/>
      <c r="F3396" s="10"/>
      <c r="G3396" s="10"/>
      <c r="H3396" s="10"/>
      <c r="I3396" s="10"/>
      <c r="J3396" s="10"/>
      <c r="K3396" s="11"/>
      <c r="L3396" s="11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12"/>
      <c r="AD3396" s="12"/>
      <c r="AE3396" s="12"/>
      <c r="AF3396" s="12"/>
      <c r="AG3396" s="12"/>
      <c r="AH3396" s="12"/>
      <c r="AI3396" s="12"/>
      <c r="AJ3396" s="12"/>
      <c r="AK3396" s="12"/>
      <c r="AL3396" s="12"/>
      <c r="AM3396" s="12"/>
      <c r="AN3396" s="12"/>
      <c r="AO3396" s="12"/>
      <c r="AP3396" s="12"/>
      <c r="AQ3396" s="12"/>
      <c r="AR3396" s="12"/>
      <c r="AS3396" s="12"/>
      <c r="AT3396" s="12"/>
      <c r="AU3396" s="12"/>
      <c r="AV3396" s="12"/>
      <c r="AW3396" s="12"/>
      <c r="AX3396" s="12"/>
      <c r="AY3396" s="12"/>
      <c r="AZ3396" s="12"/>
      <c r="BA3396" s="12"/>
      <c r="BB3396" s="12"/>
      <c r="BC3396" s="12"/>
      <c r="BD3396" s="12"/>
      <c r="BE3396" s="12"/>
      <c r="BF3396" s="12"/>
      <c r="BG3396" s="12"/>
      <c r="BH3396" s="12"/>
      <c r="BI3396" s="12"/>
      <c r="BJ3396" s="13"/>
      <c r="BK3396" s="13"/>
      <c r="BL3396" s="13"/>
      <c r="BM3396" s="13"/>
      <c r="BN3396" s="13"/>
    </row>
    <row r="3397" spans="1:66" x14ac:dyDescent="0.25">
      <c r="A3397" s="10"/>
      <c r="B3397" s="10"/>
      <c r="C3397" s="10"/>
      <c r="D3397" s="18"/>
      <c r="E3397" s="10"/>
      <c r="F3397" s="10"/>
      <c r="G3397" s="10"/>
      <c r="H3397" s="10"/>
      <c r="I3397" s="10"/>
      <c r="J3397" s="10"/>
      <c r="K3397" s="11"/>
      <c r="L3397" s="11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2"/>
      <c r="AS3397" s="12"/>
      <c r="AT3397" s="12"/>
      <c r="AU3397" s="12"/>
      <c r="AV3397" s="12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12"/>
      <c r="BG3397" s="12"/>
      <c r="BH3397" s="12"/>
      <c r="BI3397" s="12"/>
      <c r="BJ3397" s="13"/>
      <c r="BK3397" s="13"/>
      <c r="BL3397" s="13"/>
      <c r="BM3397" s="13"/>
      <c r="BN3397" s="13"/>
    </row>
    <row r="3398" spans="1:66" x14ac:dyDescent="0.25">
      <c r="A3398" s="10"/>
      <c r="B3398" s="10"/>
      <c r="C3398" s="10"/>
      <c r="D3398" s="18"/>
      <c r="E3398" s="10"/>
      <c r="F3398" s="10"/>
      <c r="G3398" s="10"/>
      <c r="H3398" s="10"/>
      <c r="I3398" s="10"/>
      <c r="J3398" s="10"/>
      <c r="K3398" s="11"/>
      <c r="L3398" s="11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12"/>
      <c r="AD3398" s="12"/>
      <c r="AE3398" s="12"/>
      <c r="AF3398" s="12"/>
      <c r="AG3398" s="12"/>
      <c r="AH3398" s="12"/>
      <c r="AI3398" s="12"/>
      <c r="AJ3398" s="12"/>
      <c r="AK3398" s="12"/>
      <c r="AL3398" s="12"/>
      <c r="AM3398" s="12"/>
      <c r="AN3398" s="12"/>
      <c r="AO3398" s="12"/>
      <c r="AP3398" s="12"/>
      <c r="AQ3398" s="12"/>
      <c r="AR3398" s="12"/>
      <c r="AS3398" s="12"/>
      <c r="AT3398" s="12"/>
      <c r="AU3398" s="12"/>
      <c r="AV3398" s="12"/>
      <c r="AW3398" s="12"/>
      <c r="AX3398" s="12"/>
      <c r="AY3398" s="12"/>
      <c r="AZ3398" s="12"/>
      <c r="BA3398" s="12"/>
      <c r="BB3398" s="12"/>
      <c r="BC3398" s="12"/>
      <c r="BD3398" s="12"/>
      <c r="BE3398" s="12"/>
      <c r="BF3398" s="12"/>
      <c r="BG3398" s="12"/>
      <c r="BH3398" s="12"/>
      <c r="BI3398" s="12"/>
      <c r="BJ3398" s="13"/>
      <c r="BK3398" s="13"/>
      <c r="BL3398" s="13"/>
      <c r="BM3398" s="13"/>
      <c r="BN3398" s="13"/>
    </row>
    <row r="3399" spans="1:66" x14ac:dyDescent="0.25">
      <c r="A3399" s="10"/>
      <c r="B3399" s="10"/>
      <c r="C3399" s="10"/>
      <c r="D3399" s="18"/>
      <c r="E3399" s="10"/>
      <c r="F3399" s="10"/>
      <c r="G3399" s="10"/>
      <c r="H3399" s="10"/>
      <c r="I3399" s="10"/>
      <c r="J3399" s="10"/>
      <c r="K3399" s="11"/>
      <c r="L3399" s="11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2"/>
      <c r="AS3399" s="12"/>
      <c r="AT3399" s="12"/>
      <c r="AU3399" s="12"/>
      <c r="AV3399" s="12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12"/>
      <c r="BG3399" s="12"/>
      <c r="BH3399" s="12"/>
      <c r="BI3399" s="12"/>
      <c r="BJ3399" s="13"/>
      <c r="BK3399" s="13"/>
      <c r="BL3399" s="13"/>
      <c r="BM3399" s="13"/>
      <c r="BN3399" s="13"/>
    </row>
    <row r="3400" spans="1:66" x14ac:dyDescent="0.25">
      <c r="A3400" s="10"/>
      <c r="B3400" s="10"/>
      <c r="C3400" s="10"/>
      <c r="D3400" s="18"/>
      <c r="E3400" s="10"/>
      <c r="F3400" s="10"/>
      <c r="G3400" s="10"/>
      <c r="H3400" s="10"/>
      <c r="I3400" s="10"/>
      <c r="J3400" s="10"/>
      <c r="K3400" s="11"/>
      <c r="L3400" s="11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12"/>
      <c r="AE3400" s="12"/>
      <c r="AF3400" s="12"/>
      <c r="AG3400" s="12"/>
      <c r="AH3400" s="12"/>
      <c r="AI3400" s="12"/>
      <c r="AJ3400" s="12"/>
      <c r="AK3400" s="12"/>
      <c r="AL3400" s="12"/>
      <c r="AM3400" s="12"/>
      <c r="AN3400" s="12"/>
      <c r="AO3400" s="12"/>
      <c r="AP3400" s="12"/>
      <c r="AQ3400" s="12"/>
      <c r="AR3400" s="12"/>
      <c r="AS3400" s="12"/>
      <c r="AT3400" s="12"/>
      <c r="AU3400" s="12"/>
      <c r="AV3400" s="12"/>
      <c r="AW3400" s="12"/>
      <c r="AX3400" s="12"/>
      <c r="AY3400" s="12"/>
      <c r="AZ3400" s="12"/>
      <c r="BA3400" s="12"/>
      <c r="BB3400" s="12"/>
      <c r="BC3400" s="12"/>
      <c r="BD3400" s="12"/>
      <c r="BE3400" s="12"/>
      <c r="BF3400" s="12"/>
      <c r="BG3400" s="12"/>
      <c r="BH3400" s="12"/>
      <c r="BI3400" s="12"/>
      <c r="BJ3400" s="13"/>
      <c r="BK3400" s="13"/>
      <c r="BL3400" s="13"/>
      <c r="BM3400" s="13"/>
      <c r="BN3400" s="13"/>
    </row>
    <row r="3401" spans="1:66" s="14" customFormat="1" x14ac:dyDescent="0.25">
      <c r="A3401" s="10"/>
      <c r="B3401" s="10"/>
      <c r="C3401" s="10"/>
      <c r="D3401" s="18"/>
      <c r="E3401" s="10"/>
      <c r="F3401" s="10"/>
      <c r="G3401" s="10"/>
      <c r="H3401" s="10"/>
      <c r="I3401" s="10"/>
      <c r="J3401" s="10"/>
      <c r="K3401" s="11"/>
      <c r="L3401" s="11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2"/>
      <c r="AS3401" s="12"/>
      <c r="AT3401" s="12"/>
      <c r="AU3401" s="12"/>
      <c r="AV3401" s="12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12"/>
      <c r="BG3401" s="12"/>
      <c r="BH3401" s="12"/>
      <c r="BI3401" s="12"/>
      <c r="BJ3401" s="13"/>
      <c r="BK3401" s="13"/>
      <c r="BL3401" s="13"/>
      <c r="BM3401" s="13"/>
      <c r="BN3401" s="13"/>
    </row>
    <row r="3402" spans="1:66" x14ac:dyDescent="0.25">
      <c r="A3402" s="10"/>
      <c r="B3402" s="10"/>
      <c r="C3402" s="10"/>
      <c r="D3402" s="18"/>
      <c r="E3402" s="10"/>
      <c r="F3402" s="10"/>
      <c r="G3402" s="10"/>
      <c r="H3402" s="10"/>
      <c r="I3402" s="10"/>
      <c r="J3402" s="10"/>
      <c r="K3402" s="11"/>
      <c r="L3402" s="11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  <c r="AE3402" s="12"/>
      <c r="AF3402" s="12"/>
      <c r="AG3402" s="12"/>
      <c r="AH3402" s="12"/>
      <c r="AI3402" s="12"/>
      <c r="AJ3402" s="12"/>
      <c r="AK3402" s="12"/>
      <c r="AL3402" s="12"/>
      <c r="AM3402" s="12"/>
      <c r="AN3402" s="12"/>
      <c r="AO3402" s="12"/>
      <c r="AP3402" s="12"/>
      <c r="AQ3402" s="12"/>
      <c r="AR3402" s="12"/>
      <c r="AS3402" s="12"/>
      <c r="AT3402" s="12"/>
      <c r="AU3402" s="12"/>
      <c r="AV3402" s="12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12"/>
      <c r="BG3402" s="12"/>
      <c r="BH3402" s="12"/>
      <c r="BI3402" s="12"/>
      <c r="BJ3402" s="13"/>
      <c r="BK3402" s="13"/>
      <c r="BL3402" s="13"/>
      <c r="BM3402" s="13"/>
      <c r="BN3402" s="13"/>
    </row>
    <row r="3403" spans="1:66" x14ac:dyDescent="0.25">
      <c r="A3403" s="10"/>
      <c r="B3403" s="10"/>
      <c r="C3403" s="10"/>
      <c r="D3403" s="18"/>
      <c r="E3403" s="10"/>
      <c r="F3403" s="10"/>
      <c r="G3403" s="10"/>
      <c r="H3403" s="10"/>
      <c r="I3403" s="10"/>
      <c r="J3403" s="10"/>
      <c r="K3403" s="11"/>
      <c r="L3403" s="11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2"/>
      <c r="AS3403" s="12"/>
      <c r="AT3403" s="12"/>
      <c r="AU3403" s="12"/>
      <c r="AV3403" s="12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12"/>
      <c r="BG3403" s="12"/>
      <c r="BH3403" s="12"/>
      <c r="BI3403" s="12"/>
      <c r="BJ3403" s="13"/>
      <c r="BK3403" s="13"/>
      <c r="BL3403" s="13"/>
      <c r="BM3403" s="13"/>
      <c r="BN3403" s="13"/>
    </row>
    <row r="3404" spans="1:66" x14ac:dyDescent="0.25">
      <c r="A3404" s="10"/>
      <c r="B3404" s="10"/>
      <c r="C3404" s="10"/>
      <c r="D3404" s="18"/>
      <c r="E3404" s="10"/>
      <c r="F3404" s="10"/>
      <c r="G3404" s="10"/>
      <c r="H3404" s="10"/>
      <c r="I3404" s="10"/>
      <c r="J3404" s="10"/>
      <c r="K3404" s="11"/>
      <c r="L3404" s="11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  <c r="AA3404" s="12"/>
      <c r="AB3404" s="12"/>
      <c r="AC3404" s="12"/>
      <c r="AD3404" s="12"/>
      <c r="AE3404" s="12"/>
      <c r="AF3404" s="12"/>
      <c r="AG3404" s="12"/>
      <c r="AH3404" s="12"/>
      <c r="AI3404" s="12"/>
      <c r="AJ3404" s="12"/>
      <c r="AK3404" s="12"/>
      <c r="AL3404" s="12"/>
      <c r="AM3404" s="12"/>
      <c r="AN3404" s="12"/>
      <c r="AO3404" s="12"/>
      <c r="AP3404" s="12"/>
      <c r="AQ3404" s="12"/>
      <c r="AR3404" s="12"/>
      <c r="AS3404" s="12"/>
      <c r="AT3404" s="12"/>
      <c r="AU3404" s="12"/>
      <c r="AV3404" s="12"/>
      <c r="AW3404" s="12"/>
      <c r="AX3404" s="12"/>
      <c r="AY3404" s="12"/>
      <c r="AZ3404" s="12"/>
      <c r="BA3404" s="12"/>
      <c r="BB3404" s="12"/>
      <c r="BC3404" s="12"/>
      <c r="BD3404" s="12"/>
      <c r="BE3404" s="12"/>
      <c r="BF3404" s="12"/>
      <c r="BG3404" s="12"/>
      <c r="BH3404" s="12"/>
      <c r="BI3404" s="12"/>
      <c r="BJ3404" s="13"/>
      <c r="BK3404" s="13"/>
      <c r="BL3404" s="13"/>
      <c r="BM3404" s="13"/>
      <c r="BN3404" s="13"/>
    </row>
    <row r="3405" spans="1:66" x14ac:dyDescent="0.25">
      <c r="A3405" s="10"/>
      <c r="B3405" s="10"/>
      <c r="C3405" s="10"/>
      <c r="D3405" s="18"/>
      <c r="E3405" s="10"/>
      <c r="F3405" s="10"/>
      <c r="G3405" s="10"/>
      <c r="H3405" s="10"/>
      <c r="I3405" s="10"/>
      <c r="J3405" s="10"/>
      <c r="K3405" s="11"/>
      <c r="L3405" s="11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2"/>
      <c r="AS3405" s="12"/>
      <c r="AT3405" s="12"/>
      <c r="AU3405" s="12"/>
      <c r="AV3405" s="12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12"/>
      <c r="BG3405" s="12"/>
      <c r="BH3405" s="12"/>
      <c r="BI3405" s="12"/>
      <c r="BJ3405" s="13"/>
      <c r="BK3405" s="13"/>
      <c r="BL3405" s="13"/>
      <c r="BM3405" s="13"/>
      <c r="BN3405" s="13"/>
    </row>
    <row r="3406" spans="1:66" x14ac:dyDescent="0.25">
      <c r="A3406" s="10"/>
      <c r="B3406" s="10"/>
      <c r="C3406" s="10"/>
      <c r="D3406" s="18"/>
      <c r="E3406" s="10"/>
      <c r="F3406" s="10"/>
      <c r="G3406" s="10"/>
      <c r="H3406" s="10"/>
      <c r="I3406" s="10"/>
      <c r="J3406" s="10"/>
      <c r="K3406" s="11"/>
      <c r="L3406" s="11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  <c r="AE3406" s="12"/>
      <c r="AF3406" s="12"/>
      <c r="AG3406" s="12"/>
      <c r="AH3406" s="12"/>
      <c r="AI3406" s="12"/>
      <c r="AJ3406" s="12"/>
      <c r="AK3406" s="12"/>
      <c r="AL3406" s="12"/>
      <c r="AM3406" s="12"/>
      <c r="AN3406" s="12"/>
      <c r="AO3406" s="12"/>
      <c r="AP3406" s="12"/>
      <c r="AQ3406" s="12"/>
      <c r="AR3406" s="12"/>
      <c r="AS3406" s="12"/>
      <c r="AT3406" s="12"/>
      <c r="AU3406" s="12"/>
      <c r="AV3406" s="12"/>
      <c r="AW3406" s="12"/>
      <c r="AX3406" s="12"/>
      <c r="AY3406" s="12"/>
      <c r="AZ3406" s="12"/>
      <c r="BA3406" s="12"/>
      <c r="BB3406" s="12"/>
      <c r="BC3406" s="12"/>
      <c r="BD3406" s="12"/>
      <c r="BE3406" s="12"/>
      <c r="BF3406" s="12"/>
      <c r="BG3406" s="12"/>
      <c r="BH3406" s="12"/>
      <c r="BI3406" s="12"/>
      <c r="BJ3406" s="13"/>
      <c r="BK3406" s="13"/>
      <c r="BL3406" s="13"/>
      <c r="BM3406" s="13"/>
      <c r="BN3406" s="13"/>
    </row>
    <row r="3407" spans="1:66" x14ac:dyDescent="0.25">
      <c r="A3407" s="10"/>
      <c r="B3407" s="10"/>
      <c r="C3407" s="10"/>
      <c r="D3407" s="18"/>
      <c r="E3407" s="10"/>
      <c r="F3407" s="10"/>
      <c r="G3407" s="10"/>
      <c r="H3407" s="10"/>
      <c r="I3407" s="10"/>
      <c r="J3407" s="10"/>
      <c r="K3407" s="11"/>
      <c r="L3407" s="11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2"/>
      <c r="AS3407" s="12"/>
      <c r="AT3407" s="12"/>
      <c r="AU3407" s="12"/>
      <c r="AV3407" s="12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12"/>
      <c r="BG3407" s="12"/>
      <c r="BH3407" s="12"/>
      <c r="BI3407" s="12"/>
      <c r="BJ3407" s="13"/>
      <c r="BK3407" s="13"/>
      <c r="BL3407" s="13"/>
      <c r="BM3407" s="13"/>
      <c r="BN3407" s="13"/>
    </row>
    <row r="3408" spans="1:66" x14ac:dyDescent="0.25">
      <c r="A3408" s="10"/>
      <c r="B3408" s="10"/>
      <c r="C3408" s="10"/>
      <c r="D3408" s="18"/>
      <c r="E3408" s="10"/>
      <c r="F3408" s="10"/>
      <c r="G3408" s="10"/>
      <c r="H3408" s="10"/>
      <c r="I3408" s="10"/>
      <c r="J3408" s="10"/>
      <c r="K3408" s="11"/>
      <c r="L3408" s="11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  <c r="AE3408" s="12"/>
      <c r="AF3408" s="12"/>
      <c r="AG3408" s="12"/>
      <c r="AH3408" s="12"/>
      <c r="AI3408" s="12"/>
      <c r="AJ3408" s="12"/>
      <c r="AK3408" s="12"/>
      <c r="AL3408" s="12"/>
      <c r="AM3408" s="12"/>
      <c r="AN3408" s="12"/>
      <c r="AO3408" s="12"/>
      <c r="AP3408" s="12"/>
      <c r="AQ3408" s="12"/>
      <c r="AR3408" s="12"/>
      <c r="AS3408" s="12"/>
      <c r="AT3408" s="12"/>
      <c r="AU3408" s="12"/>
      <c r="AV3408" s="12"/>
      <c r="AW3408" s="12"/>
      <c r="AX3408" s="12"/>
      <c r="AY3408" s="12"/>
      <c r="AZ3408" s="12"/>
      <c r="BA3408" s="12"/>
      <c r="BB3408" s="12"/>
      <c r="BC3408" s="12"/>
      <c r="BD3408" s="12"/>
      <c r="BE3408" s="12"/>
      <c r="BF3408" s="12"/>
      <c r="BG3408" s="12"/>
      <c r="BH3408" s="12"/>
      <c r="BI3408" s="12"/>
      <c r="BJ3408" s="13"/>
      <c r="BK3408" s="13"/>
      <c r="BL3408" s="13"/>
      <c r="BM3408" s="13"/>
      <c r="BN3408" s="13"/>
    </row>
    <row r="3409" spans="1:66" x14ac:dyDescent="0.25">
      <c r="A3409" s="10"/>
      <c r="B3409" s="10"/>
      <c r="C3409" s="10"/>
      <c r="D3409" s="18"/>
      <c r="E3409" s="10"/>
      <c r="F3409" s="10"/>
      <c r="G3409" s="10"/>
      <c r="H3409" s="10"/>
      <c r="I3409" s="10"/>
      <c r="J3409" s="10"/>
      <c r="K3409" s="11"/>
      <c r="L3409" s="11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2"/>
      <c r="AS3409" s="12"/>
      <c r="AT3409" s="12"/>
      <c r="AU3409" s="12"/>
      <c r="AV3409" s="12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12"/>
      <c r="BG3409" s="12"/>
      <c r="BH3409" s="12"/>
      <c r="BI3409" s="12"/>
      <c r="BJ3409" s="13"/>
      <c r="BK3409" s="13"/>
      <c r="BL3409" s="13"/>
      <c r="BM3409" s="13"/>
      <c r="BN3409" s="13"/>
    </row>
    <row r="3410" spans="1:66" x14ac:dyDescent="0.25">
      <c r="A3410" s="10"/>
      <c r="B3410" s="10"/>
      <c r="C3410" s="10"/>
      <c r="D3410" s="18"/>
      <c r="E3410" s="10"/>
      <c r="F3410" s="10"/>
      <c r="G3410" s="10"/>
      <c r="H3410" s="10"/>
      <c r="I3410" s="10"/>
      <c r="J3410" s="10"/>
      <c r="K3410" s="11"/>
      <c r="L3410" s="11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12"/>
      <c r="AF3410" s="12"/>
      <c r="AG3410" s="12"/>
      <c r="AH3410" s="12"/>
      <c r="AI3410" s="12"/>
      <c r="AJ3410" s="12"/>
      <c r="AK3410" s="12"/>
      <c r="AL3410" s="12"/>
      <c r="AM3410" s="12"/>
      <c r="AN3410" s="12"/>
      <c r="AO3410" s="12"/>
      <c r="AP3410" s="12"/>
      <c r="AQ3410" s="12"/>
      <c r="AR3410" s="12"/>
      <c r="AS3410" s="12"/>
      <c r="AT3410" s="12"/>
      <c r="AU3410" s="12"/>
      <c r="AV3410" s="12"/>
      <c r="AW3410" s="12"/>
      <c r="AX3410" s="12"/>
      <c r="AY3410" s="12"/>
      <c r="AZ3410" s="12"/>
      <c r="BA3410" s="12"/>
      <c r="BB3410" s="12"/>
      <c r="BC3410" s="12"/>
      <c r="BD3410" s="12"/>
      <c r="BE3410" s="12"/>
      <c r="BF3410" s="12"/>
      <c r="BG3410" s="12"/>
      <c r="BH3410" s="12"/>
      <c r="BI3410" s="12"/>
      <c r="BJ3410" s="13"/>
      <c r="BK3410" s="13"/>
      <c r="BL3410" s="13"/>
      <c r="BM3410" s="13"/>
      <c r="BN3410" s="13"/>
    </row>
    <row r="3411" spans="1:66" x14ac:dyDescent="0.25">
      <c r="A3411" s="10"/>
      <c r="B3411" s="10"/>
      <c r="C3411" s="10"/>
      <c r="D3411" s="18"/>
      <c r="E3411" s="10"/>
      <c r="F3411" s="10"/>
      <c r="G3411" s="10"/>
      <c r="H3411" s="10"/>
      <c r="I3411" s="10"/>
      <c r="J3411" s="10"/>
      <c r="K3411" s="11"/>
      <c r="L3411" s="11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2"/>
      <c r="AS3411" s="12"/>
      <c r="AT3411" s="12"/>
      <c r="AU3411" s="12"/>
      <c r="AV3411" s="12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12"/>
      <c r="BG3411" s="12"/>
      <c r="BH3411" s="12"/>
      <c r="BI3411" s="12"/>
      <c r="BJ3411" s="13"/>
      <c r="BK3411" s="13"/>
      <c r="BL3411" s="13"/>
      <c r="BM3411" s="13"/>
      <c r="BN3411" s="13"/>
    </row>
    <row r="3412" spans="1:66" x14ac:dyDescent="0.25">
      <c r="A3412" s="10"/>
      <c r="B3412" s="10"/>
      <c r="C3412" s="10"/>
      <c r="D3412" s="18"/>
      <c r="E3412" s="10"/>
      <c r="F3412" s="10"/>
      <c r="G3412" s="10"/>
      <c r="H3412" s="10"/>
      <c r="I3412" s="10"/>
      <c r="J3412" s="10"/>
      <c r="K3412" s="11"/>
      <c r="L3412" s="11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  <c r="AE3412" s="12"/>
      <c r="AF3412" s="12"/>
      <c r="AG3412" s="12"/>
      <c r="AH3412" s="12"/>
      <c r="AI3412" s="12"/>
      <c r="AJ3412" s="12"/>
      <c r="AK3412" s="12"/>
      <c r="AL3412" s="12"/>
      <c r="AM3412" s="12"/>
      <c r="AN3412" s="12"/>
      <c r="AO3412" s="12"/>
      <c r="AP3412" s="12"/>
      <c r="AQ3412" s="12"/>
      <c r="AR3412" s="12"/>
      <c r="AS3412" s="12"/>
      <c r="AT3412" s="12"/>
      <c r="AU3412" s="12"/>
      <c r="AV3412" s="12"/>
      <c r="AW3412" s="12"/>
      <c r="AX3412" s="12"/>
      <c r="AY3412" s="12"/>
      <c r="AZ3412" s="12"/>
      <c r="BA3412" s="12"/>
      <c r="BB3412" s="12"/>
      <c r="BC3412" s="12"/>
      <c r="BD3412" s="12"/>
      <c r="BE3412" s="12"/>
      <c r="BF3412" s="12"/>
      <c r="BG3412" s="12"/>
      <c r="BH3412" s="12"/>
      <c r="BI3412" s="12"/>
      <c r="BJ3412" s="13"/>
      <c r="BK3412" s="13"/>
      <c r="BL3412" s="13"/>
      <c r="BM3412" s="13"/>
      <c r="BN3412" s="13"/>
    </row>
    <row r="3413" spans="1:66" x14ac:dyDescent="0.25">
      <c r="A3413" s="10"/>
      <c r="B3413" s="10"/>
      <c r="C3413" s="10"/>
      <c r="D3413" s="18"/>
      <c r="E3413" s="10"/>
      <c r="F3413" s="10"/>
      <c r="G3413" s="10"/>
      <c r="H3413" s="10"/>
      <c r="I3413" s="10"/>
      <c r="J3413" s="10"/>
      <c r="K3413" s="11"/>
      <c r="L3413" s="11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2"/>
      <c r="AS3413" s="12"/>
      <c r="AT3413" s="12"/>
      <c r="AU3413" s="12"/>
      <c r="AV3413" s="12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12"/>
      <c r="BG3413" s="12"/>
      <c r="BH3413" s="12"/>
      <c r="BI3413" s="12"/>
      <c r="BJ3413" s="13"/>
      <c r="BK3413" s="13"/>
      <c r="BL3413" s="13"/>
      <c r="BM3413" s="13"/>
      <c r="BN3413" s="13"/>
    </row>
    <row r="3414" spans="1:66" x14ac:dyDescent="0.25">
      <c r="A3414" s="10"/>
      <c r="B3414" s="10"/>
      <c r="C3414" s="10"/>
      <c r="D3414" s="18"/>
      <c r="E3414" s="10"/>
      <c r="F3414" s="10"/>
      <c r="G3414" s="10"/>
      <c r="H3414" s="10"/>
      <c r="I3414" s="10"/>
      <c r="J3414" s="10"/>
      <c r="K3414" s="11"/>
      <c r="L3414" s="11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  <c r="AA3414" s="12"/>
      <c r="AB3414" s="12"/>
      <c r="AC3414" s="12"/>
      <c r="AD3414" s="12"/>
      <c r="AE3414" s="12"/>
      <c r="AF3414" s="12"/>
      <c r="AG3414" s="12"/>
      <c r="AH3414" s="12"/>
      <c r="AI3414" s="12"/>
      <c r="AJ3414" s="12"/>
      <c r="AK3414" s="12"/>
      <c r="AL3414" s="12"/>
      <c r="AM3414" s="12"/>
      <c r="AN3414" s="12"/>
      <c r="AO3414" s="12"/>
      <c r="AP3414" s="12"/>
      <c r="AQ3414" s="12"/>
      <c r="AR3414" s="12"/>
      <c r="AS3414" s="12"/>
      <c r="AT3414" s="12"/>
      <c r="AU3414" s="12"/>
      <c r="AV3414" s="12"/>
      <c r="AW3414" s="12"/>
      <c r="AX3414" s="12"/>
      <c r="AY3414" s="12"/>
      <c r="AZ3414" s="12"/>
      <c r="BA3414" s="12"/>
      <c r="BB3414" s="12"/>
      <c r="BC3414" s="12"/>
      <c r="BD3414" s="12"/>
      <c r="BE3414" s="12"/>
      <c r="BF3414" s="12"/>
      <c r="BG3414" s="12"/>
      <c r="BH3414" s="12"/>
      <c r="BI3414" s="12"/>
      <c r="BJ3414" s="13"/>
      <c r="BK3414" s="13"/>
      <c r="BL3414" s="13"/>
      <c r="BM3414" s="13"/>
      <c r="BN3414" s="13"/>
    </row>
    <row r="3415" spans="1:66" x14ac:dyDescent="0.25">
      <c r="A3415" s="10"/>
      <c r="B3415" s="10"/>
      <c r="C3415" s="10"/>
      <c r="D3415" s="18"/>
      <c r="E3415" s="10"/>
      <c r="F3415" s="10"/>
      <c r="G3415" s="10"/>
      <c r="H3415" s="10"/>
      <c r="I3415" s="10"/>
      <c r="J3415" s="10"/>
      <c r="K3415" s="11"/>
      <c r="L3415" s="11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2"/>
      <c r="AS3415" s="12"/>
      <c r="AT3415" s="12"/>
      <c r="AU3415" s="12"/>
      <c r="AV3415" s="12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12"/>
      <c r="BG3415" s="12"/>
      <c r="BH3415" s="12"/>
      <c r="BI3415" s="12"/>
      <c r="BJ3415" s="13"/>
      <c r="BK3415" s="13"/>
      <c r="BL3415" s="13"/>
      <c r="BM3415" s="13"/>
      <c r="BN3415" s="13"/>
    </row>
    <row r="3416" spans="1:66" x14ac:dyDescent="0.25">
      <c r="A3416" s="10"/>
      <c r="B3416" s="10"/>
      <c r="C3416" s="10"/>
      <c r="D3416" s="18"/>
      <c r="E3416" s="10"/>
      <c r="F3416" s="10"/>
      <c r="G3416" s="10"/>
      <c r="H3416" s="10"/>
      <c r="I3416" s="10"/>
      <c r="J3416" s="10"/>
      <c r="K3416" s="11"/>
      <c r="L3416" s="11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  <c r="W3416" s="12"/>
      <c r="X3416" s="12"/>
      <c r="Y3416" s="12"/>
      <c r="Z3416" s="12"/>
      <c r="AA3416" s="12"/>
      <c r="AB3416" s="12"/>
      <c r="AC3416" s="12"/>
      <c r="AD3416" s="12"/>
      <c r="AE3416" s="12"/>
      <c r="AF3416" s="12"/>
      <c r="AG3416" s="12"/>
      <c r="AH3416" s="12"/>
      <c r="AI3416" s="12"/>
      <c r="AJ3416" s="12"/>
      <c r="AK3416" s="12"/>
      <c r="AL3416" s="12"/>
      <c r="AM3416" s="12"/>
      <c r="AN3416" s="12"/>
      <c r="AO3416" s="12"/>
      <c r="AP3416" s="12"/>
      <c r="AQ3416" s="12"/>
      <c r="AR3416" s="12"/>
      <c r="AS3416" s="12"/>
      <c r="AT3416" s="12"/>
      <c r="AU3416" s="12"/>
      <c r="AV3416" s="12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12"/>
      <c r="BG3416" s="12"/>
      <c r="BH3416" s="12"/>
      <c r="BI3416" s="12"/>
      <c r="BJ3416" s="13"/>
      <c r="BK3416" s="13"/>
      <c r="BL3416" s="13"/>
      <c r="BM3416" s="13"/>
      <c r="BN3416" s="13"/>
    </row>
    <row r="3417" spans="1:66" x14ac:dyDescent="0.25">
      <c r="A3417" s="10"/>
      <c r="B3417" s="10"/>
      <c r="C3417" s="10"/>
      <c r="D3417" s="18"/>
      <c r="E3417" s="10"/>
      <c r="F3417" s="10"/>
      <c r="G3417" s="10"/>
      <c r="H3417" s="10"/>
      <c r="I3417" s="10"/>
      <c r="J3417" s="10"/>
      <c r="K3417" s="11"/>
      <c r="L3417" s="11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2"/>
      <c r="AS3417" s="12"/>
      <c r="AT3417" s="12"/>
      <c r="AU3417" s="12"/>
      <c r="AV3417" s="12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12"/>
      <c r="BG3417" s="12"/>
      <c r="BH3417" s="12"/>
      <c r="BI3417" s="12"/>
      <c r="BJ3417" s="13"/>
      <c r="BK3417" s="13"/>
      <c r="BL3417" s="13"/>
      <c r="BM3417" s="13"/>
      <c r="BN3417" s="13"/>
    </row>
    <row r="3418" spans="1:66" x14ac:dyDescent="0.25">
      <c r="A3418" s="10"/>
      <c r="B3418" s="10"/>
      <c r="C3418" s="10"/>
      <c r="D3418" s="18"/>
      <c r="E3418" s="10"/>
      <c r="F3418" s="10"/>
      <c r="G3418" s="10"/>
      <c r="H3418" s="10"/>
      <c r="I3418" s="10"/>
      <c r="J3418" s="10"/>
      <c r="K3418" s="11"/>
      <c r="L3418" s="11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  <c r="AE3418" s="12"/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12"/>
      <c r="AP3418" s="12"/>
      <c r="AQ3418" s="12"/>
      <c r="AR3418" s="12"/>
      <c r="AS3418" s="12"/>
      <c r="AT3418" s="12"/>
      <c r="AU3418" s="12"/>
      <c r="AV3418" s="12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12"/>
      <c r="BG3418" s="12"/>
      <c r="BH3418" s="12"/>
      <c r="BI3418" s="12"/>
      <c r="BJ3418" s="13"/>
      <c r="BK3418" s="13"/>
      <c r="BL3418" s="13"/>
      <c r="BM3418" s="13"/>
      <c r="BN3418" s="13"/>
    </row>
    <row r="3419" spans="1:66" x14ac:dyDescent="0.25">
      <c r="A3419" s="10"/>
      <c r="B3419" s="10"/>
      <c r="C3419" s="10"/>
      <c r="D3419" s="18"/>
      <c r="E3419" s="10"/>
      <c r="F3419" s="10"/>
      <c r="G3419" s="10"/>
      <c r="H3419" s="10"/>
      <c r="I3419" s="10"/>
      <c r="J3419" s="10"/>
      <c r="K3419" s="11"/>
      <c r="L3419" s="11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2"/>
      <c r="AS3419" s="12"/>
      <c r="AT3419" s="12"/>
      <c r="AU3419" s="12"/>
      <c r="AV3419" s="12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12"/>
      <c r="BG3419" s="12"/>
      <c r="BH3419" s="12"/>
      <c r="BI3419" s="12"/>
      <c r="BJ3419" s="13"/>
      <c r="BK3419" s="13"/>
      <c r="BL3419" s="13"/>
      <c r="BM3419" s="13"/>
      <c r="BN3419" s="13"/>
    </row>
    <row r="3420" spans="1:66" x14ac:dyDescent="0.25">
      <c r="A3420" s="10"/>
      <c r="B3420" s="10"/>
      <c r="C3420" s="10"/>
      <c r="D3420" s="18"/>
      <c r="E3420" s="10"/>
      <c r="F3420" s="10"/>
      <c r="G3420" s="10"/>
      <c r="H3420" s="10"/>
      <c r="I3420" s="10"/>
      <c r="J3420" s="10"/>
      <c r="K3420" s="11"/>
      <c r="L3420" s="11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  <c r="AE3420" s="12"/>
      <c r="AF3420" s="12"/>
      <c r="AG3420" s="12"/>
      <c r="AH3420" s="12"/>
      <c r="AI3420" s="12"/>
      <c r="AJ3420" s="12"/>
      <c r="AK3420" s="12"/>
      <c r="AL3420" s="12"/>
      <c r="AM3420" s="12"/>
      <c r="AN3420" s="12"/>
      <c r="AO3420" s="12"/>
      <c r="AP3420" s="12"/>
      <c r="AQ3420" s="12"/>
      <c r="AR3420" s="12"/>
      <c r="AS3420" s="12"/>
      <c r="AT3420" s="12"/>
      <c r="AU3420" s="12"/>
      <c r="AV3420" s="12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12"/>
      <c r="BG3420" s="12"/>
      <c r="BH3420" s="12"/>
      <c r="BI3420" s="12"/>
      <c r="BJ3420" s="13"/>
      <c r="BK3420" s="13"/>
      <c r="BL3420" s="13"/>
      <c r="BM3420" s="13"/>
      <c r="BN3420" s="13"/>
    </row>
    <row r="3421" spans="1:66" x14ac:dyDescent="0.25">
      <c r="A3421" s="10"/>
      <c r="B3421" s="10"/>
      <c r="C3421" s="10"/>
      <c r="D3421" s="18"/>
      <c r="E3421" s="10"/>
      <c r="F3421" s="10"/>
      <c r="G3421" s="10"/>
      <c r="H3421" s="10"/>
      <c r="I3421" s="10"/>
      <c r="J3421" s="10"/>
      <c r="K3421" s="11"/>
      <c r="L3421" s="11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2"/>
      <c r="AS3421" s="12"/>
      <c r="AT3421" s="12"/>
      <c r="AU3421" s="12"/>
      <c r="AV3421" s="12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12"/>
      <c r="BG3421" s="12"/>
      <c r="BH3421" s="12"/>
      <c r="BI3421" s="12"/>
      <c r="BJ3421" s="13"/>
      <c r="BK3421" s="13"/>
      <c r="BL3421" s="13"/>
      <c r="BM3421" s="13"/>
      <c r="BN3421" s="13"/>
    </row>
    <row r="3422" spans="1:66" x14ac:dyDescent="0.25">
      <c r="A3422" s="10"/>
      <c r="B3422" s="10"/>
      <c r="C3422" s="10"/>
      <c r="D3422" s="18"/>
      <c r="E3422" s="10"/>
      <c r="F3422" s="10"/>
      <c r="G3422" s="10"/>
      <c r="H3422" s="10"/>
      <c r="I3422" s="10"/>
      <c r="J3422" s="10"/>
      <c r="K3422" s="11"/>
      <c r="L3422" s="11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  <c r="AE3422" s="12"/>
      <c r="AF3422" s="12"/>
      <c r="AG3422" s="12"/>
      <c r="AH3422" s="12"/>
      <c r="AI3422" s="12"/>
      <c r="AJ3422" s="12"/>
      <c r="AK3422" s="12"/>
      <c r="AL3422" s="12"/>
      <c r="AM3422" s="12"/>
      <c r="AN3422" s="12"/>
      <c r="AO3422" s="12"/>
      <c r="AP3422" s="12"/>
      <c r="AQ3422" s="12"/>
      <c r="AR3422" s="12"/>
      <c r="AS3422" s="12"/>
      <c r="AT3422" s="12"/>
      <c r="AU3422" s="12"/>
      <c r="AV3422" s="12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12"/>
      <c r="BG3422" s="12"/>
      <c r="BH3422" s="12"/>
      <c r="BI3422" s="12"/>
      <c r="BJ3422" s="13"/>
      <c r="BK3422" s="13"/>
      <c r="BL3422" s="13"/>
      <c r="BM3422" s="13"/>
      <c r="BN3422" s="13"/>
    </row>
    <row r="3423" spans="1:66" x14ac:dyDescent="0.25">
      <c r="A3423" s="10"/>
      <c r="B3423" s="10"/>
      <c r="C3423" s="10"/>
      <c r="D3423" s="18"/>
      <c r="E3423" s="10"/>
      <c r="F3423" s="10"/>
      <c r="G3423" s="10"/>
      <c r="H3423" s="10"/>
      <c r="I3423" s="10"/>
      <c r="J3423" s="10"/>
      <c r="K3423" s="11"/>
      <c r="L3423" s="11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2"/>
      <c r="AS3423" s="12"/>
      <c r="AT3423" s="12"/>
      <c r="AU3423" s="12"/>
      <c r="AV3423" s="12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12"/>
      <c r="BG3423" s="12"/>
      <c r="BH3423" s="12"/>
      <c r="BI3423" s="12"/>
      <c r="BJ3423" s="13"/>
      <c r="BK3423" s="13"/>
      <c r="BL3423" s="13"/>
      <c r="BM3423" s="13"/>
      <c r="BN3423" s="13"/>
    </row>
    <row r="3424" spans="1:66" x14ac:dyDescent="0.25">
      <c r="A3424" s="10"/>
      <c r="B3424" s="10"/>
      <c r="C3424" s="10"/>
      <c r="D3424" s="18"/>
      <c r="E3424" s="10"/>
      <c r="F3424" s="10"/>
      <c r="G3424" s="10"/>
      <c r="H3424" s="10"/>
      <c r="I3424" s="10"/>
      <c r="J3424" s="10"/>
      <c r="K3424" s="11"/>
      <c r="L3424" s="11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  <c r="AE3424" s="12"/>
      <c r="AF3424" s="12"/>
      <c r="AG3424" s="12"/>
      <c r="AH3424" s="12"/>
      <c r="AI3424" s="12"/>
      <c r="AJ3424" s="12"/>
      <c r="AK3424" s="12"/>
      <c r="AL3424" s="12"/>
      <c r="AM3424" s="12"/>
      <c r="AN3424" s="12"/>
      <c r="AO3424" s="12"/>
      <c r="AP3424" s="12"/>
      <c r="AQ3424" s="12"/>
      <c r="AR3424" s="12"/>
      <c r="AS3424" s="12"/>
      <c r="AT3424" s="12"/>
      <c r="AU3424" s="12"/>
      <c r="AV3424" s="12"/>
      <c r="AW3424" s="12"/>
      <c r="AX3424" s="12"/>
      <c r="AY3424" s="12"/>
      <c r="AZ3424" s="12"/>
      <c r="BA3424" s="12"/>
      <c r="BB3424" s="12"/>
      <c r="BC3424" s="12"/>
      <c r="BD3424" s="12"/>
      <c r="BE3424" s="12"/>
      <c r="BF3424" s="12"/>
      <c r="BG3424" s="12"/>
      <c r="BH3424" s="12"/>
      <c r="BI3424" s="12"/>
      <c r="BJ3424" s="13"/>
      <c r="BK3424" s="13"/>
      <c r="BL3424" s="13"/>
      <c r="BM3424" s="13"/>
      <c r="BN3424" s="13"/>
    </row>
    <row r="3425" spans="1:66" x14ac:dyDescent="0.25">
      <c r="A3425" s="10"/>
      <c r="B3425" s="10"/>
      <c r="C3425" s="10"/>
      <c r="D3425" s="18"/>
      <c r="E3425" s="10"/>
      <c r="F3425" s="10"/>
      <c r="G3425" s="10"/>
      <c r="H3425" s="10"/>
      <c r="I3425" s="10"/>
      <c r="J3425" s="10"/>
      <c r="K3425" s="11"/>
      <c r="L3425" s="11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2"/>
      <c r="AS3425" s="12"/>
      <c r="AT3425" s="12"/>
      <c r="AU3425" s="12"/>
      <c r="AV3425" s="12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12"/>
      <c r="BG3425" s="12"/>
      <c r="BH3425" s="12"/>
      <c r="BI3425" s="12"/>
      <c r="BJ3425" s="13"/>
      <c r="BK3425" s="13"/>
      <c r="BL3425" s="13"/>
      <c r="BM3425" s="13"/>
      <c r="BN3425" s="13"/>
    </row>
    <row r="3426" spans="1:66" x14ac:dyDescent="0.25">
      <c r="A3426" s="10"/>
      <c r="B3426" s="10"/>
      <c r="C3426" s="10"/>
      <c r="D3426" s="18"/>
      <c r="E3426" s="10"/>
      <c r="F3426" s="10"/>
      <c r="G3426" s="10"/>
      <c r="H3426" s="10"/>
      <c r="I3426" s="10"/>
      <c r="J3426" s="10"/>
      <c r="K3426" s="11"/>
      <c r="L3426" s="11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  <c r="AE3426" s="12"/>
      <c r="AF3426" s="12"/>
      <c r="AG3426" s="12"/>
      <c r="AH3426" s="12"/>
      <c r="AI3426" s="12"/>
      <c r="AJ3426" s="12"/>
      <c r="AK3426" s="12"/>
      <c r="AL3426" s="12"/>
      <c r="AM3426" s="12"/>
      <c r="AN3426" s="12"/>
      <c r="AO3426" s="12"/>
      <c r="AP3426" s="12"/>
      <c r="AQ3426" s="12"/>
      <c r="AR3426" s="12"/>
      <c r="AS3426" s="12"/>
      <c r="AT3426" s="12"/>
      <c r="AU3426" s="12"/>
      <c r="AV3426" s="12"/>
      <c r="AW3426" s="12"/>
      <c r="AX3426" s="12"/>
      <c r="AY3426" s="12"/>
      <c r="AZ3426" s="12"/>
      <c r="BA3426" s="12"/>
      <c r="BB3426" s="12"/>
      <c r="BC3426" s="12"/>
      <c r="BD3426" s="12"/>
      <c r="BE3426" s="12"/>
      <c r="BF3426" s="12"/>
      <c r="BG3426" s="12"/>
      <c r="BH3426" s="12"/>
      <c r="BI3426" s="12"/>
      <c r="BJ3426" s="13"/>
      <c r="BK3426" s="13"/>
      <c r="BL3426" s="13"/>
      <c r="BM3426" s="13"/>
      <c r="BN3426" s="13"/>
    </row>
    <row r="3427" spans="1:66" x14ac:dyDescent="0.25">
      <c r="A3427" s="10"/>
      <c r="B3427" s="10"/>
      <c r="C3427" s="10"/>
      <c r="D3427" s="18"/>
      <c r="E3427" s="10"/>
      <c r="F3427" s="10"/>
      <c r="G3427" s="10"/>
      <c r="H3427" s="10"/>
      <c r="I3427" s="10"/>
      <c r="J3427" s="10"/>
      <c r="K3427" s="11"/>
      <c r="L3427" s="11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2"/>
      <c r="AS3427" s="12"/>
      <c r="AT3427" s="12"/>
      <c r="AU3427" s="12"/>
      <c r="AV3427" s="12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12"/>
      <c r="BG3427" s="12"/>
      <c r="BH3427" s="12"/>
      <c r="BI3427" s="12"/>
      <c r="BJ3427" s="13"/>
      <c r="BK3427" s="13"/>
      <c r="BL3427" s="13"/>
      <c r="BM3427" s="13"/>
      <c r="BN3427" s="13"/>
    </row>
    <row r="3428" spans="1:66" x14ac:dyDescent="0.25">
      <c r="A3428" s="10"/>
      <c r="B3428" s="10"/>
      <c r="C3428" s="10"/>
      <c r="D3428" s="18"/>
      <c r="E3428" s="10"/>
      <c r="F3428" s="10"/>
      <c r="G3428" s="10"/>
      <c r="H3428" s="10"/>
      <c r="I3428" s="10"/>
      <c r="J3428" s="10"/>
      <c r="K3428" s="11"/>
      <c r="L3428" s="11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  <c r="AE3428" s="12"/>
      <c r="AF3428" s="12"/>
      <c r="AG3428" s="12"/>
      <c r="AH3428" s="12"/>
      <c r="AI3428" s="12"/>
      <c r="AJ3428" s="12"/>
      <c r="AK3428" s="12"/>
      <c r="AL3428" s="12"/>
      <c r="AM3428" s="12"/>
      <c r="AN3428" s="12"/>
      <c r="AO3428" s="12"/>
      <c r="AP3428" s="12"/>
      <c r="AQ3428" s="12"/>
      <c r="AR3428" s="12"/>
      <c r="AS3428" s="12"/>
      <c r="AT3428" s="12"/>
      <c r="AU3428" s="12"/>
      <c r="AV3428" s="12"/>
      <c r="AW3428" s="12"/>
      <c r="AX3428" s="12"/>
      <c r="AY3428" s="12"/>
      <c r="AZ3428" s="12"/>
      <c r="BA3428" s="12"/>
      <c r="BB3428" s="12"/>
      <c r="BC3428" s="12"/>
      <c r="BD3428" s="12"/>
      <c r="BE3428" s="12"/>
      <c r="BF3428" s="12"/>
      <c r="BG3428" s="12"/>
      <c r="BH3428" s="12"/>
      <c r="BI3428" s="12"/>
      <c r="BJ3428" s="13"/>
      <c r="BK3428" s="13"/>
      <c r="BL3428" s="13"/>
      <c r="BM3428" s="13"/>
      <c r="BN3428" s="13"/>
    </row>
    <row r="3429" spans="1:66" x14ac:dyDescent="0.25">
      <c r="A3429" s="10"/>
      <c r="B3429" s="10"/>
      <c r="C3429" s="10"/>
      <c r="D3429" s="18"/>
      <c r="E3429" s="10"/>
      <c r="F3429" s="10"/>
      <c r="G3429" s="10"/>
      <c r="H3429" s="10"/>
      <c r="I3429" s="10"/>
      <c r="J3429" s="10"/>
      <c r="K3429" s="11"/>
      <c r="L3429" s="11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2"/>
      <c r="AS3429" s="12"/>
      <c r="AT3429" s="12"/>
      <c r="AU3429" s="12"/>
      <c r="AV3429" s="12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12"/>
      <c r="BG3429" s="12"/>
      <c r="BH3429" s="12"/>
      <c r="BI3429" s="12"/>
      <c r="BJ3429" s="13"/>
      <c r="BK3429" s="13"/>
      <c r="BL3429" s="13"/>
      <c r="BM3429" s="13"/>
      <c r="BN3429" s="13"/>
    </row>
    <row r="3430" spans="1:66" x14ac:dyDescent="0.25">
      <c r="A3430" s="10"/>
      <c r="B3430" s="10"/>
      <c r="C3430" s="10"/>
      <c r="D3430" s="18"/>
      <c r="E3430" s="10"/>
      <c r="F3430" s="10"/>
      <c r="G3430" s="10"/>
      <c r="H3430" s="10"/>
      <c r="I3430" s="10"/>
      <c r="J3430" s="10"/>
      <c r="K3430" s="11"/>
      <c r="L3430" s="11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  <c r="AE3430" s="12"/>
      <c r="AF3430" s="12"/>
      <c r="AG3430" s="12"/>
      <c r="AH3430" s="12"/>
      <c r="AI3430" s="12"/>
      <c r="AJ3430" s="12"/>
      <c r="AK3430" s="12"/>
      <c r="AL3430" s="12"/>
      <c r="AM3430" s="12"/>
      <c r="AN3430" s="12"/>
      <c r="AO3430" s="12"/>
      <c r="AP3430" s="12"/>
      <c r="AQ3430" s="12"/>
      <c r="AR3430" s="12"/>
      <c r="AS3430" s="12"/>
      <c r="AT3430" s="12"/>
      <c r="AU3430" s="12"/>
      <c r="AV3430" s="12"/>
      <c r="AW3430" s="12"/>
      <c r="AX3430" s="12"/>
      <c r="AY3430" s="12"/>
      <c r="AZ3430" s="12"/>
      <c r="BA3430" s="12"/>
      <c r="BB3430" s="12"/>
      <c r="BC3430" s="12"/>
      <c r="BD3430" s="12"/>
      <c r="BE3430" s="12"/>
      <c r="BF3430" s="12"/>
      <c r="BG3430" s="12"/>
      <c r="BH3430" s="12"/>
      <c r="BI3430" s="12"/>
      <c r="BJ3430" s="13"/>
      <c r="BK3430" s="13"/>
      <c r="BL3430" s="13"/>
      <c r="BM3430" s="13"/>
      <c r="BN3430" s="13"/>
    </row>
    <row r="3431" spans="1:66" x14ac:dyDescent="0.25">
      <c r="A3431" s="10"/>
      <c r="B3431" s="10"/>
      <c r="C3431" s="10"/>
      <c r="D3431" s="18"/>
      <c r="E3431" s="10"/>
      <c r="F3431" s="10"/>
      <c r="G3431" s="10"/>
      <c r="H3431" s="10"/>
      <c r="I3431" s="10"/>
      <c r="J3431" s="10"/>
      <c r="K3431" s="11"/>
      <c r="L3431" s="11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2"/>
      <c r="AS3431" s="12"/>
      <c r="AT3431" s="12"/>
      <c r="AU3431" s="12"/>
      <c r="AV3431" s="12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12"/>
      <c r="BG3431" s="12"/>
      <c r="BH3431" s="12"/>
      <c r="BI3431" s="12"/>
      <c r="BJ3431" s="13"/>
      <c r="BK3431" s="13"/>
      <c r="BL3431" s="13"/>
      <c r="BM3431" s="13"/>
      <c r="BN3431" s="13"/>
    </row>
    <row r="3432" spans="1:66" x14ac:dyDescent="0.25">
      <c r="A3432" s="10"/>
      <c r="B3432" s="10"/>
      <c r="C3432" s="10"/>
      <c r="D3432" s="18"/>
      <c r="E3432" s="10"/>
      <c r="F3432" s="10"/>
      <c r="G3432" s="10"/>
      <c r="H3432" s="10"/>
      <c r="I3432" s="10"/>
      <c r="J3432" s="10"/>
      <c r="K3432" s="11"/>
      <c r="L3432" s="11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  <c r="AE3432" s="12"/>
      <c r="AF3432" s="12"/>
      <c r="AG3432" s="12"/>
      <c r="AH3432" s="12"/>
      <c r="AI3432" s="12"/>
      <c r="AJ3432" s="12"/>
      <c r="AK3432" s="12"/>
      <c r="AL3432" s="12"/>
      <c r="AM3432" s="12"/>
      <c r="AN3432" s="12"/>
      <c r="AO3432" s="12"/>
      <c r="AP3432" s="12"/>
      <c r="AQ3432" s="12"/>
      <c r="AR3432" s="12"/>
      <c r="AS3432" s="12"/>
      <c r="AT3432" s="12"/>
      <c r="AU3432" s="12"/>
      <c r="AV3432" s="12"/>
      <c r="AW3432" s="12"/>
      <c r="AX3432" s="12"/>
      <c r="AY3432" s="12"/>
      <c r="AZ3432" s="12"/>
      <c r="BA3432" s="12"/>
      <c r="BB3432" s="12"/>
      <c r="BC3432" s="12"/>
      <c r="BD3432" s="12"/>
      <c r="BE3432" s="12"/>
      <c r="BF3432" s="12"/>
      <c r="BG3432" s="12"/>
      <c r="BH3432" s="12"/>
      <c r="BI3432" s="12"/>
      <c r="BJ3432" s="13"/>
      <c r="BK3432" s="13"/>
      <c r="BL3432" s="13"/>
      <c r="BM3432" s="13"/>
      <c r="BN3432" s="13"/>
    </row>
    <row r="3433" spans="1:66" x14ac:dyDescent="0.25">
      <c r="A3433" s="10"/>
      <c r="B3433" s="10"/>
      <c r="C3433" s="10"/>
      <c r="D3433" s="18"/>
      <c r="E3433" s="10"/>
      <c r="F3433" s="10"/>
      <c r="G3433" s="10"/>
      <c r="H3433" s="10"/>
      <c r="I3433" s="10"/>
      <c r="J3433" s="10"/>
      <c r="K3433" s="11"/>
      <c r="L3433" s="11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2"/>
      <c r="AS3433" s="12"/>
      <c r="AT3433" s="12"/>
      <c r="AU3433" s="12"/>
      <c r="AV3433" s="12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12"/>
      <c r="BG3433" s="12"/>
      <c r="BH3433" s="12"/>
      <c r="BI3433" s="12"/>
      <c r="BJ3433" s="13"/>
      <c r="BK3433" s="13"/>
      <c r="BL3433" s="13"/>
      <c r="BM3433" s="13"/>
      <c r="BN3433" s="13"/>
    </row>
    <row r="3434" spans="1:66" x14ac:dyDescent="0.25">
      <c r="A3434" s="10"/>
      <c r="B3434" s="10"/>
      <c r="C3434" s="10"/>
      <c r="D3434" s="18"/>
      <c r="E3434" s="10"/>
      <c r="F3434" s="10"/>
      <c r="G3434" s="10"/>
      <c r="H3434" s="10"/>
      <c r="I3434" s="10"/>
      <c r="J3434" s="10"/>
      <c r="K3434" s="11"/>
      <c r="L3434" s="11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12"/>
      <c r="AP3434" s="12"/>
      <c r="AQ3434" s="12"/>
      <c r="AR3434" s="12"/>
      <c r="AS3434" s="12"/>
      <c r="AT3434" s="12"/>
      <c r="AU3434" s="12"/>
      <c r="AV3434" s="12"/>
      <c r="AW3434" s="12"/>
      <c r="AX3434" s="12"/>
      <c r="AY3434" s="12"/>
      <c r="AZ3434" s="12"/>
      <c r="BA3434" s="12"/>
      <c r="BB3434" s="12"/>
      <c r="BC3434" s="12"/>
      <c r="BD3434" s="12"/>
      <c r="BE3434" s="12"/>
      <c r="BF3434" s="12"/>
      <c r="BG3434" s="12"/>
      <c r="BH3434" s="12"/>
      <c r="BI3434" s="12"/>
      <c r="BJ3434" s="13"/>
      <c r="BK3434" s="13"/>
      <c r="BL3434" s="13"/>
      <c r="BM3434" s="13"/>
      <c r="BN3434" s="13"/>
    </row>
    <row r="3435" spans="1:66" x14ac:dyDescent="0.25">
      <c r="A3435" s="10"/>
      <c r="B3435" s="10"/>
      <c r="C3435" s="10"/>
      <c r="D3435" s="18"/>
      <c r="E3435" s="10"/>
      <c r="F3435" s="10"/>
      <c r="G3435" s="10"/>
      <c r="H3435" s="10"/>
      <c r="I3435" s="10"/>
      <c r="J3435" s="10"/>
      <c r="K3435" s="11"/>
      <c r="L3435" s="11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2"/>
      <c r="AS3435" s="12"/>
      <c r="AT3435" s="12"/>
      <c r="AU3435" s="12"/>
      <c r="AV3435" s="12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12"/>
      <c r="BG3435" s="12"/>
      <c r="BH3435" s="12"/>
      <c r="BI3435" s="12"/>
      <c r="BJ3435" s="13"/>
      <c r="BK3435" s="13"/>
      <c r="BL3435" s="13"/>
      <c r="BM3435" s="13"/>
      <c r="BN3435" s="13"/>
    </row>
    <row r="3436" spans="1:66" x14ac:dyDescent="0.25">
      <c r="A3436" s="10"/>
      <c r="B3436" s="10"/>
      <c r="C3436" s="10"/>
      <c r="D3436" s="18"/>
      <c r="E3436" s="10"/>
      <c r="F3436" s="10"/>
      <c r="G3436" s="10"/>
      <c r="H3436" s="10"/>
      <c r="I3436" s="10"/>
      <c r="J3436" s="10"/>
      <c r="K3436" s="11"/>
      <c r="L3436" s="11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12"/>
      <c r="AE3436" s="12"/>
      <c r="AF3436" s="12"/>
      <c r="AG3436" s="12"/>
      <c r="AH3436" s="12"/>
      <c r="AI3436" s="12"/>
      <c r="AJ3436" s="12"/>
      <c r="AK3436" s="12"/>
      <c r="AL3436" s="12"/>
      <c r="AM3436" s="12"/>
      <c r="AN3436" s="12"/>
      <c r="AO3436" s="12"/>
      <c r="AP3436" s="12"/>
      <c r="AQ3436" s="12"/>
      <c r="AR3436" s="12"/>
      <c r="AS3436" s="12"/>
      <c r="AT3436" s="12"/>
      <c r="AU3436" s="12"/>
      <c r="AV3436" s="12"/>
      <c r="AW3436" s="12"/>
      <c r="AX3436" s="12"/>
      <c r="AY3436" s="12"/>
      <c r="AZ3436" s="12"/>
      <c r="BA3436" s="12"/>
      <c r="BB3436" s="12"/>
      <c r="BC3436" s="12"/>
      <c r="BD3436" s="12"/>
      <c r="BE3436" s="12"/>
      <c r="BF3436" s="12"/>
      <c r="BG3436" s="12"/>
      <c r="BH3436" s="12"/>
      <c r="BI3436" s="12"/>
      <c r="BJ3436" s="13"/>
      <c r="BK3436" s="13"/>
      <c r="BL3436" s="13"/>
      <c r="BM3436" s="13"/>
      <c r="BN3436" s="13"/>
    </row>
    <row r="3437" spans="1:66" x14ac:dyDescent="0.25">
      <c r="A3437" s="10"/>
      <c r="B3437" s="10"/>
      <c r="C3437" s="10"/>
      <c r="D3437" s="18"/>
      <c r="E3437" s="10"/>
      <c r="F3437" s="10"/>
      <c r="G3437" s="10"/>
      <c r="H3437" s="10"/>
      <c r="I3437" s="10"/>
      <c r="J3437" s="10"/>
      <c r="K3437" s="11"/>
      <c r="L3437" s="11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2"/>
      <c r="AS3437" s="12"/>
      <c r="AT3437" s="12"/>
      <c r="AU3437" s="12"/>
      <c r="AV3437" s="12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12"/>
      <c r="BG3437" s="12"/>
      <c r="BH3437" s="12"/>
      <c r="BI3437" s="12"/>
      <c r="BJ3437" s="13"/>
      <c r="BK3437" s="13"/>
      <c r="BL3437" s="13"/>
      <c r="BM3437" s="13"/>
      <c r="BN3437" s="13"/>
    </row>
    <row r="3438" spans="1:66" x14ac:dyDescent="0.25">
      <c r="A3438" s="10"/>
      <c r="B3438" s="10"/>
      <c r="C3438" s="10"/>
      <c r="D3438" s="18"/>
      <c r="E3438" s="10"/>
      <c r="F3438" s="10"/>
      <c r="G3438" s="10"/>
      <c r="H3438" s="10"/>
      <c r="I3438" s="10"/>
      <c r="J3438" s="10"/>
      <c r="K3438" s="11"/>
      <c r="L3438" s="11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  <c r="AE3438" s="12"/>
      <c r="AF3438" s="12"/>
      <c r="AG3438" s="12"/>
      <c r="AH3438" s="12"/>
      <c r="AI3438" s="12"/>
      <c r="AJ3438" s="12"/>
      <c r="AK3438" s="12"/>
      <c r="AL3438" s="12"/>
      <c r="AM3438" s="12"/>
      <c r="AN3438" s="12"/>
      <c r="AO3438" s="12"/>
      <c r="AP3438" s="12"/>
      <c r="AQ3438" s="12"/>
      <c r="AR3438" s="12"/>
      <c r="AS3438" s="12"/>
      <c r="AT3438" s="12"/>
      <c r="AU3438" s="12"/>
      <c r="AV3438" s="12"/>
      <c r="AW3438" s="12"/>
      <c r="AX3438" s="12"/>
      <c r="AY3438" s="12"/>
      <c r="AZ3438" s="12"/>
      <c r="BA3438" s="12"/>
      <c r="BB3438" s="12"/>
      <c r="BC3438" s="12"/>
      <c r="BD3438" s="12"/>
      <c r="BE3438" s="12"/>
      <c r="BF3438" s="12"/>
      <c r="BG3438" s="12"/>
      <c r="BH3438" s="12"/>
      <c r="BI3438" s="12"/>
      <c r="BJ3438" s="13"/>
      <c r="BK3438" s="13"/>
      <c r="BL3438" s="13"/>
      <c r="BM3438" s="13"/>
      <c r="BN3438" s="13"/>
    </row>
    <row r="3439" spans="1:66" x14ac:dyDescent="0.25">
      <c r="A3439" s="10"/>
      <c r="B3439" s="10"/>
      <c r="C3439" s="10"/>
      <c r="D3439" s="18"/>
      <c r="E3439" s="10"/>
      <c r="F3439" s="10"/>
      <c r="G3439" s="10"/>
      <c r="H3439" s="10"/>
      <c r="I3439" s="10"/>
      <c r="J3439" s="10"/>
      <c r="K3439" s="11"/>
      <c r="L3439" s="11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2"/>
      <c r="AS3439" s="12"/>
      <c r="AT3439" s="12"/>
      <c r="AU3439" s="12"/>
      <c r="AV3439" s="12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12"/>
      <c r="BG3439" s="12"/>
      <c r="BH3439" s="12"/>
      <c r="BI3439" s="12"/>
      <c r="BJ3439" s="13"/>
      <c r="BK3439" s="13"/>
      <c r="BL3439" s="13"/>
      <c r="BM3439" s="13"/>
      <c r="BN3439" s="13"/>
    </row>
    <row r="3440" spans="1:66" x14ac:dyDescent="0.25">
      <c r="A3440" s="10"/>
      <c r="B3440" s="10"/>
      <c r="C3440" s="10"/>
      <c r="D3440" s="18"/>
      <c r="E3440" s="10"/>
      <c r="F3440" s="10"/>
      <c r="G3440" s="10"/>
      <c r="H3440" s="10"/>
      <c r="I3440" s="10"/>
      <c r="J3440" s="10"/>
      <c r="K3440" s="11"/>
      <c r="L3440" s="11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  <c r="AE3440" s="12"/>
      <c r="AF3440" s="12"/>
      <c r="AG3440" s="12"/>
      <c r="AH3440" s="12"/>
      <c r="AI3440" s="12"/>
      <c r="AJ3440" s="12"/>
      <c r="AK3440" s="12"/>
      <c r="AL3440" s="12"/>
      <c r="AM3440" s="12"/>
      <c r="AN3440" s="12"/>
      <c r="AO3440" s="12"/>
      <c r="AP3440" s="12"/>
      <c r="AQ3440" s="12"/>
      <c r="AR3440" s="12"/>
      <c r="AS3440" s="12"/>
      <c r="AT3440" s="12"/>
      <c r="AU3440" s="12"/>
      <c r="AV3440" s="12"/>
      <c r="AW3440" s="12"/>
      <c r="AX3440" s="12"/>
      <c r="AY3440" s="12"/>
      <c r="AZ3440" s="12"/>
      <c r="BA3440" s="12"/>
      <c r="BB3440" s="12"/>
      <c r="BC3440" s="12"/>
      <c r="BD3440" s="12"/>
      <c r="BE3440" s="12"/>
      <c r="BF3440" s="12"/>
      <c r="BG3440" s="12"/>
      <c r="BH3440" s="12"/>
      <c r="BI3440" s="12"/>
      <c r="BJ3440" s="13"/>
      <c r="BK3440" s="13"/>
      <c r="BL3440" s="13"/>
      <c r="BM3440" s="13"/>
      <c r="BN3440" s="13"/>
    </row>
    <row r="3441" spans="1:66" x14ac:dyDescent="0.25">
      <c r="A3441" s="10"/>
      <c r="B3441" s="10"/>
      <c r="C3441" s="10"/>
      <c r="D3441" s="18"/>
      <c r="E3441" s="10"/>
      <c r="F3441" s="10"/>
      <c r="G3441" s="10"/>
      <c r="H3441" s="10"/>
      <c r="I3441" s="10"/>
      <c r="J3441" s="10"/>
      <c r="K3441" s="11"/>
      <c r="L3441" s="11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2"/>
      <c r="AS3441" s="12"/>
      <c r="AT3441" s="12"/>
      <c r="AU3441" s="12"/>
      <c r="AV3441" s="12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12"/>
      <c r="BG3441" s="12"/>
      <c r="BH3441" s="12"/>
      <c r="BI3441" s="12"/>
      <c r="BJ3441" s="13"/>
      <c r="BK3441" s="13"/>
      <c r="BL3441" s="13"/>
      <c r="BM3441" s="13"/>
      <c r="BN3441" s="13"/>
    </row>
    <row r="3442" spans="1:66" x14ac:dyDescent="0.25">
      <c r="A3442" s="10"/>
      <c r="B3442" s="10"/>
      <c r="C3442" s="10"/>
      <c r="D3442" s="18"/>
      <c r="E3442" s="10"/>
      <c r="F3442" s="10"/>
      <c r="G3442" s="10"/>
      <c r="H3442" s="10"/>
      <c r="I3442" s="10"/>
      <c r="J3442" s="10"/>
      <c r="K3442" s="11"/>
      <c r="L3442" s="11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  <c r="AE3442" s="12"/>
      <c r="AF3442" s="12"/>
      <c r="AG3442" s="12"/>
      <c r="AH3442" s="12"/>
      <c r="AI3442" s="12"/>
      <c r="AJ3442" s="12"/>
      <c r="AK3442" s="12"/>
      <c r="AL3442" s="12"/>
      <c r="AM3442" s="12"/>
      <c r="AN3442" s="12"/>
      <c r="AO3442" s="12"/>
      <c r="AP3442" s="12"/>
      <c r="AQ3442" s="12"/>
      <c r="AR3442" s="12"/>
      <c r="AS3442" s="12"/>
      <c r="AT3442" s="12"/>
      <c r="AU3442" s="12"/>
      <c r="AV3442" s="12"/>
      <c r="AW3442" s="12"/>
      <c r="AX3442" s="12"/>
      <c r="AY3442" s="12"/>
      <c r="AZ3442" s="12"/>
      <c r="BA3442" s="12"/>
      <c r="BB3442" s="12"/>
      <c r="BC3442" s="12"/>
      <c r="BD3442" s="12"/>
      <c r="BE3442" s="12"/>
      <c r="BF3442" s="12"/>
      <c r="BG3442" s="12"/>
      <c r="BH3442" s="12"/>
      <c r="BI3442" s="12"/>
      <c r="BJ3442" s="13"/>
      <c r="BK3442" s="13"/>
      <c r="BL3442" s="13"/>
      <c r="BM3442" s="13"/>
      <c r="BN3442" s="13"/>
    </row>
    <row r="3443" spans="1:66" x14ac:dyDescent="0.25">
      <c r="A3443" s="10"/>
      <c r="B3443" s="10"/>
      <c r="C3443" s="10"/>
      <c r="D3443" s="18"/>
      <c r="E3443" s="10"/>
      <c r="F3443" s="10"/>
      <c r="G3443" s="10"/>
      <c r="H3443" s="10"/>
      <c r="I3443" s="10"/>
      <c r="J3443" s="10"/>
      <c r="K3443" s="11"/>
      <c r="L3443" s="11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2"/>
      <c r="AS3443" s="12"/>
      <c r="AT3443" s="12"/>
      <c r="AU3443" s="12"/>
      <c r="AV3443" s="12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12"/>
      <c r="BG3443" s="12"/>
      <c r="BH3443" s="12"/>
      <c r="BI3443" s="12"/>
      <c r="BJ3443" s="13"/>
      <c r="BK3443" s="13"/>
      <c r="BL3443" s="13"/>
      <c r="BM3443" s="13"/>
      <c r="BN3443" s="13"/>
    </row>
    <row r="3444" spans="1:66" x14ac:dyDescent="0.25">
      <c r="A3444" s="10"/>
      <c r="B3444" s="10"/>
      <c r="C3444" s="10"/>
      <c r="D3444" s="18"/>
      <c r="E3444" s="10"/>
      <c r="F3444" s="10"/>
      <c r="G3444" s="10"/>
      <c r="H3444" s="10"/>
      <c r="I3444" s="10"/>
      <c r="J3444" s="10"/>
      <c r="K3444" s="11"/>
      <c r="L3444" s="11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  <c r="AE3444" s="12"/>
      <c r="AF3444" s="12"/>
      <c r="AG3444" s="12"/>
      <c r="AH3444" s="12"/>
      <c r="AI3444" s="12"/>
      <c r="AJ3444" s="12"/>
      <c r="AK3444" s="12"/>
      <c r="AL3444" s="12"/>
      <c r="AM3444" s="12"/>
      <c r="AN3444" s="12"/>
      <c r="AO3444" s="12"/>
      <c r="AP3444" s="12"/>
      <c r="AQ3444" s="12"/>
      <c r="AR3444" s="12"/>
      <c r="AS3444" s="12"/>
      <c r="AT3444" s="12"/>
      <c r="AU3444" s="12"/>
      <c r="AV3444" s="12"/>
      <c r="AW3444" s="12"/>
      <c r="AX3444" s="12"/>
      <c r="AY3444" s="12"/>
      <c r="AZ3444" s="12"/>
      <c r="BA3444" s="12"/>
      <c r="BB3444" s="12"/>
      <c r="BC3444" s="12"/>
      <c r="BD3444" s="12"/>
      <c r="BE3444" s="12"/>
      <c r="BF3444" s="12"/>
      <c r="BG3444" s="12"/>
      <c r="BH3444" s="12"/>
      <c r="BI3444" s="12"/>
      <c r="BJ3444" s="13"/>
      <c r="BK3444" s="13"/>
      <c r="BL3444" s="13"/>
      <c r="BM3444" s="13"/>
      <c r="BN3444" s="13"/>
    </row>
    <row r="3445" spans="1:66" x14ac:dyDescent="0.25">
      <c r="A3445" s="10"/>
      <c r="B3445" s="10"/>
      <c r="C3445" s="10"/>
      <c r="D3445" s="18"/>
      <c r="E3445" s="10"/>
      <c r="F3445" s="10"/>
      <c r="G3445" s="10"/>
      <c r="H3445" s="10"/>
      <c r="I3445" s="10"/>
      <c r="J3445" s="10"/>
      <c r="K3445" s="11"/>
      <c r="L3445" s="11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2"/>
      <c r="AS3445" s="12"/>
      <c r="AT3445" s="12"/>
      <c r="AU3445" s="12"/>
      <c r="AV3445" s="12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12"/>
      <c r="BG3445" s="12"/>
      <c r="BH3445" s="12"/>
      <c r="BI3445" s="12"/>
      <c r="BJ3445" s="13"/>
      <c r="BK3445" s="13"/>
      <c r="BL3445" s="13"/>
      <c r="BM3445" s="13"/>
      <c r="BN3445" s="13"/>
    </row>
    <row r="3446" spans="1:66" x14ac:dyDescent="0.25">
      <c r="A3446" s="10"/>
      <c r="B3446" s="10"/>
      <c r="C3446" s="10"/>
      <c r="D3446" s="18"/>
      <c r="E3446" s="10"/>
      <c r="F3446" s="10"/>
      <c r="G3446" s="10"/>
      <c r="H3446" s="10"/>
      <c r="I3446" s="10"/>
      <c r="J3446" s="10"/>
      <c r="K3446" s="11"/>
      <c r="L3446" s="11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  <c r="AE3446" s="12"/>
      <c r="AF3446" s="12"/>
      <c r="AG3446" s="12"/>
      <c r="AH3446" s="12"/>
      <c r="AI3446" s="12"/>
      <c r="AJ3446" s="12"/>
      <c r="AK3446" s="12"/>
      <c r="AL3446" s="12"/>
      <c r="AM3446" s="12"/>
      <c r="AN3446" s="12"/>
      <c r="AO3446" s="12"/>
      <c r="AP3446" s="12"/>
      <c r="AQ3446" s="12"/>
      <c r="AR3446" s="12"/>
      <c r="AS3446" s="12"/>
      <c r="AT3446" s="12"/>
      <c r="AU3446" s="12"/>
      <c r="AV3446" s="12"/>
      <c r="AW3446" s="12"/>
      <c r="AX3446" s="12"/>
      <c r="AY3446" s="12"/>
      <c r="AZ3446" s="12"/>
      <c r="BA3446" s="12"/>
      <c r="BB3446" s="12"/>
      <c r="BC3446" s="12"/>
      <c r="BD3446" s="12"/>
      <c r="BE3446" s="12"/>
      <c r="BF3446" s="12"/>
      <c r="BG3446" s="12"/>
      <c r="BH3446" s="12"/>
      <c r="BI3446" s="12"/>
      <c r="BJ3446" s="13"/>
      <c r="BK3446" s="13"/>
      <c r="BL3446" s="13"/>
      <c r="BM3446" s="13"/>
      <c r="BN3446" s="13"/>
    </row>
    <row r="3447" spans="1:66" x14ac:dyDescent="0.25">
      <c r="A3447" s="10"/>
      <c r="B3447" s="10"/>
      <c r="C3447" s="10"/>
      <c r="D3447" s="18"/>
      <c r="E3447" s="10"/>
      <c r="F3447" s="10"/>
      <c r="G3447" s="10"/>
      <c r="H3447" s="10"/>
      <c r="I3447" s="10"/>
      <c r="J3447" s="10"/>
      <c r="K3447" s="11"/>
      <c r="L3447" s="11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2"/>
      <c r="AS3447" s="12"/>
      <c r="AT3447" s="12"/>
      <c r="AU3447" s="12"/>
      <c r="AV3447" s="12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12"/>
      <c r="BG3447" s="12"/>
      <c r="BH3447" s="12"/>
      <c r="BI3447" s="12"/>
      <c r="BJ3447" s="13"/>
      <c r="BK3447" s="13"/>
      <c r="BL3447" s="13"/>
      <c r="BM3447" s="13"/>
      <c r="BN3447" s="13"/>
    </row>
    <row r="3448" spans="1:66" x14ac:dyDescent="0.25">
      <c r="A3448" s="10"/>
      <c r="B3448" s="10"/>
      <c r="C3448" s="10"/>
      <c r="D3448" s="18"/>
      <c r="E3448" s="10"/>
      <c r="F3448" s="10"/>
      <c r="G3448" s="10"/>
      <c r="H3448" s="10"/>
      <c r="I3448" s="10"/>
      <c r="J3448" s="10"/>
      <c r="K3448" s="11"/>
      <c r="L3448" s="11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  <c r="AE3448" s="12"/>
      <c r="AF3448" s="12"/>
      <c r="AG3448" s="12"/>
      <c r="AH3448" s="12"/>
      <c r="AI3448" s="12"/>
      <c r="AJ3448" s="12"/>
      <c r="AK3448" s="12"/>
      <c r="AL3448" s="12"/>
      <c r="AM3448" s="12"/>
      <c r="AN3448" s="12"/>
      <c r="AO3448" s="12"/>
      <c r="AP3448" s="12"/>
      <c r="AQ3448" s="12"/>
      <c r="AR3448" s="12"/>
      <c r="AS3448" s="12"/>
      <c r="AT3448" s="12"/>
      <c r="AU3448" s="12"/>
      <c r="AV3448" s="12"/>
      <c r="AW3448" s="12"/>
      <c r="AX3448" s="12"/>
      <c r="AY3448" s="12"/>
      <c r="AZ3448" s="12"/>
      <c r="BA3448" s="12"/>
      <c r="BB3448" s="12"/>
      <c r="BC3448" s="12"/>
      <c r="BD3448" s="12"/>
      <c r="BE3448" s="12"/>
      <c r="BF3448" s="12"/>
      <c r="BG3448" s="12"/>
      <c r="BH3448" s="12"/>
      <c r="BI3448" s="12"/>
      <c r="BJ3448" s="13"/>
      <c r="BK3448" s="13"/>
      <c r="BL3448" s="13"/>
      <c r="BM3448" s="13"/>
      <c r="BN3448" s="13"/>
    </row>
    <row r="3449" spans="1:66" x14ac:dyDescent="0.25">
      <c r="A3449" s="10"/>
      <c r="B3449" s="10"/>
      <c r="C3449" s="10"/>
      <c r="D3449" s="18"/>
      <c r="E3449" s="10"/>
      <c r="F3449" s="10"/>
      <c r="G3449" s="10"/>
      <c r="H3449" s="10"/>
      <c r="I3449" s="10"/>
      <c r="J3449" s="10"/>
      <c r="K3449" s="11"/>
      <c r="L3449" s="11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2"/>
      <c r="AS3449" s="12"/>
      <c r="AT3449" s="12"/>
      <c r="AU3449" s="12"/>
      <c r="AV3449" s="12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12"/>
      <c r="BG3449" s="12"/>
      <c r="BH3449" s="12"/>
      <c r="BI3449" s="12"/>
      <c r="BJ3449" s="13"/>
      <c r="BK3449" s="13"/>
      <c r="BL3449" s="13"/>
      <c r="BM3449" s="13"/>
      <c r="BN3449" s="13"/>
    </row>
    <row r="3450" spans="1:66" x14ac:dyDescent="0.25">
      <c r="A3450" s="10"/>
      <c r="B3450" s="10"/>
      <c r="C3450" s="10"/>
      <c r="D3450" s="18"/>
      <c r="E3450" s="10"/>
      <c r="F3450" s="10"/>
      <c r="G3450" s="10"/>
      <c r="H3450" s="10"/>
      <c r="I3450" s="10"/>
      <c r="J3450" s="10"/>
      <c r="K3450" s="11"/>
      <c r="L3450" s="11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  <c r="AE3450" s="12"/>
      <c r="AF3450" s="12"/>
      <c r="AG3450" s="12"/>
      <c r="AH3450" s="12"/>
      <c r="AI3450" s="12"/>
      <c r="AJ3450" s="12"/>
      <c r="AK3450" s="12"/>
      <c r="AL3450" s="12"/>
      <c r="AM3450" s="12"/>
      <c r="AN3450" s="12"/>
      <c r="AO3450" s="12"/>
      <c r="AP3450" s="12"/>
      <c r="AQ3450" s="12"/>
      <c r="AR3450" s="12"/>
      <c r="AS3450" s="12"/>
      <c r="AT3450" s="12"/>
      <c r="AU3450" s="12"/>
      <c r="AV3450" s="12"/>
      <c r="AW3450" s="12"/>
      <c r="AX3450" s="12"/>
      <c r="AY3450" s="12"/>
      <c r="AZ3450" s="12"/>
      <c r="BA3450" s="12"/>
      <c r="BB3450" s="12"/>
      <c r="BC3450" s="12"/>
      <c r="BD3450" s="12"/>
      <c r="BE3450" s="12"/>
      <c r="BF3450" s="12"/>
      <c r="BG3450" s="12"/>
      <c r="BH3450" s="12"/>
      <c r="BI3450" s="12"/>
      <c r="BJ3450" s="13"/>
      <c r="BK3450" s="13"/>
      <c r="BL3450" s="13"/>
      <c r="BM3450" s="13"/>
      <c r="BN3450" s="13"/>
    </row>
    <row r="3451" spans="1:66" x14ac:dyDescent="0.25">
      <c r="A3451" s="10"/>
      <c r="B3451" s="10"/>
      <c r="C3451" s="10"/>
      <c r="D3451" s="18"/>
      <c r="E3451" s="10"/>
      <c r="F3451" s="10"/>
      <c r="G3451" s="10"/>
      <c r="H3451" s="10"/>
      <c r="I3451" s="10"/>
      <c r="J3451" s="10"/>
      <c r="K3451" s="11"/>
      <c r="L3451" s="11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2"/>
      <c r="AS3451" s="12"/>
      <c r="AT3451" s="12"/>
      <c r="AU3451" s="12"/>
      <c r="AV3451" s="12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12"/>
      <c r="BG3451" s="12"/>
      <c r="BH3451" s="12"/>
      <c r="BI3451" s="12"/>
      <c r="BJ3451" s="13"/>
      <c r="BK3451" s="13"/>
      <c r="BL3451" s="13"/>
      <c r="BM3451" s="13"/>
      <c r="BN3451" s="13"/>
    </row>
    <row r="3452" spans="1:66" x14ac:dyDescent="0.25">
      <c r="A3452" s="10"/>
      <c r="B3452" s="10"/>
      <c r="C3452" s="10"/>
      <c r="D3452" s="18"/>
      <c r="E3452" s="10"/>
      <c r="F3452" s="10"/>
      <c r="G3452" s="10"/>
      <c r="H3452" s="10"/>
      <c r="I3452" s="10"/>
      <c r="J3452" s="10"/>
      <c r="K3452" s="11"/>
      <c r="L3452" s="11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  <c r="AE3452" s="12"/>
      <c r="AF3452" s="12"/>
      <c r="AG3452" s="12"/>
      <c r="AH3452" s="12"/>
      <c r="AI3452" s="12"/>
      <c r="AJ3452" s="12"/>
      <c r="AK3452" s="12"/>
      <c r="AL3452" s="12"/>
      <c r="AM3452" s="12"/>
      <c r="AN3452" s="12"/>
      <c r="AO3452" s="12"/>
      <c r="AP3452" s="12"/>
      <c r="AQ3452" s="12"/>
      <c r="AR3452" s="12"/>
      <c r="AS3452" s="12"/>
      <c r="AT3452" s="12"/>
      <c r="AU3452" s="12"/>
      <c r="AV3452" s="12"/>
      <c r="AW3452" s="12"/>
      <c r="AX3452" s="12"/>
      <c r="AY3452" s="12"/>
      <c r="AZ3452" s="12"/>
      <c r="BA3452" s="12"/>
      <c r="BB3452" s="12"/>
      <c r="BC3452" s="12"/>
      <c r="BD3452" s="12"/>
      <c r="BE3452" s="12"/>
      <c r="BF3452" s="12"/>
      <c r="BG3452" s="12"/>
      <c r="BH3452" s="12"/>
      <c r="BI3452" s="12"/>
      <c r="BJ3452" s="13"/>
      <c r="BK3452" s="13"/>
      <c r="BL3452" s="13"/>
      <c r="BM3452" s="13"/>
      <c r="BN3452" s="13"/>
    </row>
    <row r="3453" spans="1:66" x14ac:dyDescent="0.25">
      <c r="A3453" s="10"/>
      <c r="B3453" s="10"/>
      <c r="C3453" s="10"/>
      <c r="D3453" s="18"/>
      <c r="E3453" s="10"/>
      <c r="F3453" s="10"/>
      <c r="G3453" s="10"/>
      <c r="H3453" s="10"/>
      <c r="I3453" s="10"/>
      <c r="J3453" s="10"/>
      <c r="K3453" s="11"/>
      <c r="L3453" s="11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2"/>
      <c r="AS3453" s="12"/>
      <c r="AT3453" s="12"/>
      <c r="AU3453" s="12"/>
      <c r="AV3453" s="12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12"/>
      <c r="BG3453" s="12"/>
      <c r="BH3453" s="12"/>
      <c r="BI3453" s="12"/>
      <c r="BJ3453" s="13"/>
      <c r="BK3453" s="13"/>
      <c r="BL3453" s="13"/>
      <c r="BM3453" s="13"/>
      <c r="BN3453" s="13"/>
    </row>
    <row r="3454" spans="1:66" x14ac:dyDescent="0.25">
      <c r="A3454" s="10"/>
      <c r="B3454" s="10"/>
      <c r="C3454" s="10"/>
      <c r="D3454" s="18"/>
      <c r="E3454" s="10"/>
      <c r="F3454" s="10"/>
      <c r="G3454" s="10"/>
      <c r="H3454" s="10"/>
      <c r="I3454" s="10"/>
      <c r="J3454" s="10"/>
      <c r="K3454" s="11"/>
      <c r="L3454" s="11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12"/>
      <c r="AE3454" s="12"/>
      <c r="AF3454" s="12"/>
      <c r="AG3454" s="12"/>
      <c r="AH3454" s="12"/>
      <c r="AI3454" s="12"/>
      <c r="AJ3454" s="12"/>
      <c r="AK3454" s="12"/>
      <c r="AL3454" s="12"/>
      <c r="AM3454" s="12"/>
      <c r="AN3454" s="12"/>
      <c r="AO3454" s="12"/>
      <c r="AP3454" s="12"/>
      <c r="AQ3454" s="12"/>
      <c r="AR3454" s="12"/>
      <c r="AS3454" s="12"/>
      <c r="AT3454" s="12"/>
      <c r="AU3454" s="12"/>
      <c r="AV3454" s="12"/>
      <c r="AW3454" s="12"/>
      <c r="AX3454" s="12"/>
      <c r="AY3454" s="12"/>
      <c r="AZ3454" s="12"/>
      <c r="BA3454" s="12"/>
      <c r="BB3454" s="12"/>
      <c r="BC3454" s="12"/>
      <c r="BD3454" s="12"/>
      <c r="BE3454" s="12"/>
      <c r="BF3454" s="12"/>
      <c r="BG3454" s="12"/>
      <c r="BH3454" s="12"/>
      <c r="BI3454" s="12"/>
      <c r="BJ3454" s="13"/>
      <c r="BK3454" s="13"/>
      <c r="BL3454" s="13"/>
      <c r="BM3454" s="13"/>
      <c r="BN3454" s="13"/>
    </row>
    <row r="3455" spans="1:66" x14ac:dyDescent="0.25">
      <c r="A3455" s="10"/>
      <c r="B3455" s="10"/>
      <c r="C3455" s="10"/>
      <c r="D3455" s="18"/>
      <c r="E3455" s="10"/>
      <c r="F3455" s="10"/>
      <c r="G3455" s="10"/>
      <c r="H3455" s="10"/>
      <c r="I3455" s="10"/>
      <c r="J3455" s="10"/>
      <c r="K3455" s="11"/>
      <c r="L3455" s="11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2"/>
      <c r="AS3455" s="12"/>
      <c r="AT3455" s="12"/>
      <c r="AU3455" s="12"/>
      <c r="AV3455" s="12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12"/>
      <c r="BG3455" s="12"/>
      <c r="BH3455" s="12"/>
      <c r="BI3455" s="12"/>
      <c r="BJ3455" s="13"/>
      <c r="BK3455" s="13"/>
      <c r="BL3455" s="13"/>
      <c r="BM3455" s="13"/>
      <c r="BN3455" s="13"/>
    </row>
    <row r="3456" spans="1:66" x14ac:dyDescent="0.25">
      <c r="A3456" s="10"/>
      <c r="B3456" s="10"/>
      <c r="C3456" s="10"/>
      <c r="D3456" s="18"/>
      <c r="E3456" s="10"/>
      <c r="F3456" s="10"/>
      <c r="G3456" s="10"/>
      <c r="H3456" s="10"/>
      <c r="I3456" s="10"/>
      <c r="J3456" s="10"/>
      <c r="K3456" s="11"/>
      <c r="L3456" s="11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  <c r="AE3456" s="12"/>
      <c r="AF3456" s="12"/>
      <c r="AG3456" s="12"/>
      <c r="AH3456" s="12"/>
      <c r="AI3456" s="12"/>
      <c r="AJ3456" s="12"/>
      <c r="AK3456" s="12"/>
      <c r="AL3456" s="12"/>
      <c r="AM3456" s="12"/>
      <c r="AN3456" s="12"/>
      <c r="AO3456" s="12"/>
      <c r="AP3456" s="12"/>
      <c r="AQ3456" s="12"/>
      <c r="AR3456" s="12"/>
      <c r="AS3456" s="12"/>
      <c r="AT3456" s="12"/>
      <c r="AU3456" s="12"/>
      <c r="AV3456" s="12"/>
      <c r="AW3456" s="12"/>
      <c r="AX3456" s="12"/>
      <c r="AY3456" s="12"/>
      <c r="AZ3456" s="12"/>
      <c r="BA3456" s="12"/>
      <c r="BB3456" s="12"/>
      <c r="BC3456" s="12"/>
      <c r="BD3456" s="12"/>
      <c r="BE3456" s="12"/>
      <c r="BF3456" s="12"/>
      <c r="BG3456" s="12"/>
      <c r="BH3456" s="12"/>
      <c r="BI3456" s="12"/>
      <c r="BJ3456" s="13"/>
      <c r="BK3456" s="13"/>
      <c r="BL3456" s="13"/>
      <c r="BM3456" s="13"/>
      <c r="BN3456" s="13"/>
    </row>
    <row r="3457" spans="1:66" x14ac:dyDescent="0.25">
      <c r="A3457" s="10"/>
      <c r="B3457" s="10"/>
      <c r="C3457" s="10"/>
      <c r="D3457" s="18"/>
      <c r="E3457" s="10"/>
      <c r="F3457" s="10"/>
      <c r="G3457" s="10"/>
      <c r="H3457" s="10"/>
      <c r="I3457" s="10"/>
      <c r="J3457" s="10"/>
      <c r="K3457" s="11"/>
      <c r="L3457" s="11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2"/>
      <c r="AS3457" s="12"/>
      <c r="AT3457" s="12"/>
      <c r="AU3457" s="12"/>
      <c r="AV3457" s="12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12"/>
      <c r="BG3457" s="12"/>
      <c r="BH3457" s="12"/>
      <c r="BI3457" s="12"/>
      <c r="BJ3457" s="13"/>
      <c r="BK3457" s="13"/>
      <c r="BL3457" s="13"/>
      <c r="BM3457" s="13"/>
      <c r="BN3457" s="13"/>
    </row>
    <row r="3458" spans="1:66" x14ac:dyDescent="0.25">
      <c r="A3458" s="10"/>
      <c r="B3458" s="10"/>
      <c r="C3458" s="10"/>
      <c r="D3458" s="18"/>
      <c r="E3458" s="10"/>
      <c r="F3458" s="10"/>
      <c r="G3458" s="10"/>
      <c r="H3458" s="10"/>
      <c r="I3458" s="10"/>
      <c r="J3458" s="10"/>
      <c r="K3458" s="11"/>
      <c r="L3458" s="11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  <c r="AE3458" s="12"/>
      <c r="AF3458" s="12"/>
      <c r="AG3458" s="12"/>
      <c r="AH3458" s="12"/>
      <c r="AI3458" s="12"/>
      <c r="AJ3458" s="12"/>
      <c r="AK3458" s="12"/>
      <c r="AL3458" s="12"/>
      <c r="AM3458" s="12"/>
      <c r="AN3458" s="12"/>
      <c r="AO3458" s="12"/>
      <c r="AP3458" s="12"/>
      <c r="AQ3458" s="12"/>
      <c r="AR3458" s="12"/>
      <c r="AS3458" s="12"/>
      <c r="AT3458" s="12"/>
      <c r="AU3458" s="12"/>
      <c r="AV3458" s="12"/>
      <c r="AW3458" s="12"/>
      <c r="AX3458" s="12"/>
      <c r="AY3458" s="12"/>
      <c r="AZ3458" s="12"/>
      <c r="BA3458" s="12"/>
      <c r="BB3458" s="12"/>
      <c r="BC3458" s="12"/>
      <c r="BD3458" s="12"/>
      <c r="BE3458" s="12"/>
      <c r="BF3458" s="12"/>
      <c r="BG3458" s="12"/>
      <c r="BH3458" s="12"/>
      <c r="BI3458" s="12"/>
      <c r="BJ3458" s="13"/>
      <c r="BK3458" s="13"/>
      <c r="BL3458" s="13"/>
      <c r="BM3458" s="13"/>
      <c r="BN3458" s="13"/>
    </row>
    <row r="3459" spans="1:66" x14ac:dyDescent="0.25">
      <c r="A3459" s="10"/>
      <c r="B3459" s="10"/>
      <c r="C3459" s="10"/>
      <c r="D3459" s="18"/>
      <c r="E3459" s="10"/>
      <c r="F3459" s="10"/>
      <c r="G3459" s="10"/>
      <c r="H3459" s="10"/>
      <c r="I3459" s="10"/>
      <c r="J3459" s="10"/>
      <c r="K3459" s="11"/>
      <c r="L3459" s="11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2"/>
      <c r="AS3459" s="12"/>
      <c r="AT3459" s="12"/>
      <c r="AU3459" s="12"/>
      <c r="AV3459" s="12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12"/>
      <c r="BG3459" s="12"/>
      <c r="BH3459" s="12"/>
      <c r="BI3459" s="12"/>
      <c r="BJ3459" s="13"/>
      <c r="BK3459" s="13"/>
      <c r="BL3459" s="13"/>
      <c r="BM3459" s="13"/>
      <c r="BN3459" s="13"/>
    </row>
    <row r="3460" spans="1:66" x14ac:dyDescent="0.25">
      <c r="A3460" s="10"/>
      <c r="B3460" s="10"/>
      <c r="C3460" s="10"/>
      <c r="D3460" s="18"/>
      <c r="E3460" s="10"/>
      <c r="F3460" s="10"/>
      <c r="G3460" s="10"/>
      <c r="H3460" s="10"/>
      <c r="I3460" s="10"/>
      <c r="J3460" s="10"/>
      <c r="K3460" s="11"/>
      <c r="L3460" s="11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  <c r="AE3460" s="12"/>
      <c r="AF3460" s="12"/>
      <c r="AG3460" s="12"/>
      <c r="AH3460" s="12"/>
      <c r="AI3460" s="12"/>
      <c r="AJ3460" s="12"/>
      <c r="AK3460" s="12"/>
      <c r="AL3460" s="12"/>
      <c r="AM3460" s="12"/>
      <c r="AN3460" s="12"/>
      <c r="AO3460" s="12"/>
      <c r="AP3460" s="12"/>
      <c r="AQ3460" s="12"/>
      <c r="AR3460" s="12"/>
      <c r="AS3460" s="12"/>
      <c r="AT3460" s="12"/>
      <c r="AU3460" s="12"/>
      <c r="AV3460" s="12"/>
      <c r="AW3460" s="12"/>
      <c r="AX3460" s="12"/>
      <c r="AY3460" s="12"/>
      <c r="AZ3460" s="12"/>
      <c r="BA3460" s="12"/>
      <c r="BB3460" s="12"/>
      <c r="BC3460" s="12"/>
      <c r="BD3460" s="12"/>
      <c r="BE3460" s="12"/>
      <c r="BF3460" s="12"/>
      <c r="BG3460" s="12"/>
      <c r="BH3460" s="12"/>
      <c r="BI3460" s="12"/>
      <c r="BJ3460" s="13"/>
      <c r="BK3460" s="13"/>
      <c r="BL3460" s="13"/>
      <c r="BM3460" s="13"/>
      <c r="BN3460" s="13"/>
    </row>
    <row r="3461" spans="1:66" x14ac:dyDescent="0.25">
      <c r="A3461" s="10"/>
      <c r="B3461" s="10"/>
      <c r="C3461" s="10"/>
      <c r="D3461" s="18"/>
      <c r="E3461" s="10"/>
      <c r="F3461" s="10"/>
      <c r="G3461" s="10"/>
      <c r="H3461" s="10"/>
      <c r="I3461" s="10"/>
      <c r="J3461" s="10"/>
      <c r="K3461" s="11"/>
      <c r="L3461" s="11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2"/>
      <c r="AS3461" s="12"/>
      <c r="AT3461" s="12"/>
      <c r="AU3461" s="12"/>
      <c r="AV3461" s="12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12"/>
      <c r="BG3461" s="12"/>
      <c r="BH3461" s="12"/>
      <c r="BI3461" s="12"/>
      <c r="BJ3461" s="13"/>
      <c r="BK3461" s="13"/>
      <c r="BL3461" s="13"/>
      <c r="BM3461" s="13"/>
      <c r="BN3461" s="13"/>
    </row>
    <row r="3462" spans="1:66" x14ac:dyDescent="0.25">
      <c r="A3462" s="10"/>
      <c r="B3462" s="10"/>
      <c r="C3462" s="10"/>
      <c r="D3462" s="18"/>
      <c r="E3462" s="10"/>
      <c r="F3462" s="10"/>
      <c r="G3462" s="10"/>
      <c r="H3462" s="10"/>
      <c r="I3462" s="10"/>
      <c r="J3462" s="10"/>
      <c r="K3462" s="11"/>
      <c r="L3462" s="11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  <c r="AE3462" s="12"/>
      <c r="AF3462" s="12"/>
      <c r="AG3462" s="12"/>
      <c r="AH3462" s="12"/>
      <c r="AI3462" s="12"/>
      <c r="AJ3462" s="12"/>
      <c r="AK3462" s="12"/>
      <c r="AL3462" s="12"/>
      <c r="AM3462" s="12"/>
      <c r="AN3462" s="12"/>
      <c r="AO3462" s="12"/>
      <c r="AP3462" s="12"/>
      <c r="AQ3462" s="12"/>
      <c r="AR3462" s="12"/>
      <c r="AS3462" s="12"/>
      <c r="AT3462" s="12"/>
      <c r="AU3462" s="12"/>
      <c r="AV3462" s="12"/>
      <c r="AW3462" s="12"/>
      <c r="AX3462" s="12"/>
      <c r="AY3462" s="12"/>
      <c r="AZ3462" s="12"/>
      <c r="BA3462" s="12"/>
      <c r="BB3462" s="12"/>
      <c r="BC3462" s="12"/>
      <c r="BD3462" s="12"/>
      <c r="BE3462" s="12"/>
      <c r="BF3462" s="12"/>
      <c r="BG3462" s="12"/>
      <c r="BH3462" s="12"/>
      <c r="BI3462" s="12"/>
      <c r="BJ3462" s="13"/>
      <c r="BK3462" s="13"/>
      <c r="BL3462" s="13"/>
      <c r="BM3462" s="13"/>
      <c r="BN3462" s="13"/>
    </row>
    <row r="3463" spans="1:66" x14ac:dyDescent="0.25">
      <c r="A3463" s="10"/>
      <c r="B3463" s="10"/>
      <c r="C3463" s="10"/>
      <c r="D3463" s="18"/>
      <c r="E3463" s="10"/>
      <c r="F3463" s="10"/>
      <c r="G3463" s="10"/>
      <c r="H3463" s="10"/>
      <c r="I3463" s="10"/>
      <c r="J3463" s="10"/>
      <c r="K3463" s="11"/>
      <c r="L3463" s="11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2"/>
      <c r="AS3463" s="12"/>
      <c r="AT3463" s="12"/>
      <c r="AU3463" s="12"/>
      <c r="AV3463" s="12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12"/>
      <c r="BG3463" s="12"/>
      <c r="BH3463" s="12"/>
      <c r="BI3463" s="12"/>
      <c r="BJ3463" s="13"/>
      <c r="BK3463" s="13"/>
      <c r="BL3463" s="13"/>
      <c r="BM3463" s="13"/>
      <c r="BN3463" s="13"/>
    </row>
    <row r="3464" spans="1:66" x14ac:dyDescent="0.25">
      <c r="A3464" s="10"/>
      <c r="B3464" s="10"/>
      <c r="C3464" s="10"/>
      <c r="D3464" s="18"/>
      <c r="E3464" s="10"/>
      <c r="F3464" s="10"/>
      <c r="G3464" s="10"/>
      <c r="H3464" s="10"/>
      <c r="I3464" s="10"/>
      <c r="J3464" s="10"/>
      <c r="K3464" s="11"/>
      <c r="L3464" s="11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  <c r="AE3464" s="12"/>
      <c r="AF3464" s="12"/>
      <c r="AG3464" s="12"/>
      <c r="AH3464" s="12"/>
      <c r="AI3464" s="12"/>
      <c r="AJ3464" s="12"/>
      <c r="AK3464" s="12"/>
      <c r="AL3464" s="12"/>
      <c r="AM3464" s="12"/>
      <c r="AN3464" s="12"/>
      <c r="AO3464" s="12"/>
      <c r="AP3464" s="12"/>
      <c r="AQ3464" s="12"/>
      <c r="AR3464" s="12"/>
      <c r="AS3464" s="12"/>
      <c r="AT3464" s="12"/>
      <c r="AU3464" s="12"/>
      <c r="AV3464" s="12"/>
      <c r="AW3464" s="12"/>
      <c r="AX3464" s="12"/>
      <c r="AY3464" s="12"/>
      <c r="AZ3464" s="12"/>
      <c r="BA3464" s="12"/>
      <c r="BB3464" s="12"/>
      <c r="BC3464" s="12"/>
      <c r="BD3464" s="12"/>
      <c r="BE3464" s="12"/>
      <c r="BF3464" s="12"/>
      <c r="BG3464" s="12"/>
      <c r="BH3464" s="12"/>
      <c r="BI3464" s="12"/>
      <c r="BJ3464" s="13"/>
      <c r="BK3464" s="13"/>
      <c r="BL3464" s="13"/>
      <c r="BM3464" s="13"/>
      <c r="BN3464" s="13"/>
    </row>
    <row r="3465" spans="1:66" x14ac:dyDescent="0.25">
      <c r="A3465" s="10"/>
      <c r="B3465" s="10"/>
      <c r="C3465" s="10"/>
      <c r="D3465" s="18"/>
      <c r="E3465" s="10"/>
      <c r="F3465" s="10"/>
      <c r="G3465" s="10"/>
      <c r="H3465" s="10"/>
      <c r="I3465" s="10"/>
      <c r="J3465" s="10"/>
      <c r="K3465" s="11"/>
      <c r="L3465" s="11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2"/>
      <c r="AS3465" s="12"/>
      <c r="AT3465" s="12"/>
      <c r="AU3465" s="12"/>
      <c r="AV3465" s="12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12"/>
      <c r="BG3465" s="12"/>
      <c r="BH3465" s="12"/>
      <c r="BI3465" s="12"/>
      <c r="BJ3465" s="13"/>
      <c r="BK3465" s="13"/>
      <c r="BL3465" s="13"/>
      <c r="BM3465" s="13"/>
      <c r="BN3465" s="13"/>
    </row>
    <row r="3466" spans="1:66" x14ac:dyDescent="0.25">
      <c r="A3466" s="10"/>
      <c r="B3466" s="10"/>
      <c r="C3466" s="10"/>
      <c r="D3466" s="18"/>
      <c r="E3466" s="10"/>
      <c r="F3466" s="10"/>
      <c r="G3466" s="10"/>
      <c r="H3466" s="10"/>
      <c r="I3466" s="10"/>
      <c r="J3466" s="10"/>
      <c r="K3466" s="11"/>
      <c r="L3466" s="11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12"/>
      <c r="AF3466" s="12"/>
      <c r="AG3466" s="12"/>
      <c r="AH3466" s="12"/>
      <c r="AI3466" s="12"/>
      <c r="AJ3466" s="12"/>
      <c r="AK3466" s="12"/>
      <c r="AL3466" s="12"/>
      <c r="AM3466" s="12"/>
      <c r="AN3466" s="12"/>
      <c r="AO3466" s="12"/>
      <c r="AP3466" s="12"/>
      <c r="AQ3466" s="12"/>
      <c r="AR3466" s="12"/>
      <c r="AS3466" s="12"/>
      <c r="AT3466" s="12"/>
      <c r="AU3466" s="12"/>
      <c r="AV3466" s="12"/>
      <c r="AW3466" s="12"/>
      <c r="AX3466" s="12"/>
      <c r="AY3466" s="12"/>
      <c r="AZ3466" s="12"/>
      <c r="BA3466" s="12"/>
      <c r="BB3466" s="12"/>
      <c r="BC3466" s="12"/>
      <c r="BD3466" s="12"/>
      <c r="BE3466" s="12"/>
      <c r="BF3466" s="12"/>
      <c r="BG3466" s="12"/>
      <c r="BH3466" s="12"/>
      <c r="BI3466" s="12"/>
      <c r="BJ3466" s="13"/>
      <c r="BK3466" s="13"/>
      <c r="BL3466" s="13"/>
      <c r="BM3466" s="13"/>
      <c r="BN3466" s="13"/>
    </row>
    <row r="3467" spans="1:66" x14ac:dyDescent="0.25">
      <c r="A3467" s="10"/>
      <c r="B3467" s="10"/>
      <c r="C3467" s="10"/>
      <c r="D3467" s="18"/>
      <c r="E3467" s="10"/>
      <c r="F3467" s="10"/>
      <c r="G3467" s="10"/>
      <c r="H3467" s="10"/>
      <c r="I3467" s="10"/>
      <c r="J3467" s="10"/>
      <c r="K3467" s="11"/>
      <c r="L3467" s="11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2"/>
      <c r="AS3467" s="12"/>
      <c r="AT3467" s="12"/>
      <c r="AU3467" s="12"/>
      <c r="AV3467" s="12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12"/>
      <c r="BG3467" s="12"/>
      <c r="BH3467" s="12"/>
      <c r="BI3467" s="12"/>
      <c r="BJ3467" s="13"/>
      <c r="BK3467" s="13"/>
      <c r="BL3467" s="13"/>
      <c r="BM3467" s="13"/>
      <c r="BN3467" s="13"/>
    </row>
    <row r="3468" spans="1:66" x14ac:dyDescent="0.25">
      <c r="A3468" s="10"/>
      <c r="B3468" s="10"/>
      <c r="C3468" s="10"/>
      <c r="D3468" s="18"/>
      <c r="E3468" s="10"/>
      <c r="F3468" s="10"/>
      <c r="G3468" s="10"/>
      <c r="H3468" s="10"/>
      <c r="I3468" s="10"/>
      <c r="J3468" s="10"/>
      <c r="K3468" s="11"/>
      <c r="L3468" s="11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2"/>
      <c r="AF3468" s="12"/>
      <c r="AG3468" s="12"/>
      <c r="AH3468" s="12"/>
      <c r="AI3468" s="12"/>
      <c r="AJ3468" s="12"/>
      <c r="AK3468" s="12"/>
      <c r="AL3468" s="12"/>
      <c r="AM3468" s="12"/>
      <c r="AN3468" s="12"/>
      <c r="AO3468" s="12"/>
      <c r="AP3468" s="12"/>
      <c r="AQ3468" s="12"/>
      <c r="AR3468" s="12"/>
      <c r="AS3468" s="12"/>
      <c r="AT3468" s="12"/>
      <c r="AU3468" s="12"/>
      <c r="AV3468" s="12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12"/>
      <c r="BG3468" s="12"/>
      <c r="BH3468" s="12"/>
      <c r="BI3468" s="12"/>
      <c r="BJ3468" s="13"/>
      <c r="BK3468" s="13"/>
      <c r="BL3468" s="13"/>
      <c r="BM3468" s="13"/>
      <c r="BN3468" s="13"/>
    </row>
    <row r="3469" spans="1:66" x14ac:dyDescent="0.25">
      <c r="A3469" s="10"/>
      <c r="B3469" s="10"/>
      <c r="C3469" s="10"/>
      <c r="D3469" s="18"/>
      <c r="E3469" s="10"/>
      <c r="F3469" s="10"/>
      <c r="G3469" s="10"/>
      <c r="H3469" s="10"/>
      <c r="I3469" s="10"/>
      <c r="J3469" s="10"/>
      <c r="K3469" s="11"/>
      <c r="L3469" s="11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2"/>
      <c r="AS3469" s="12"/>
      <c r="AT3469" s="12"/>
      <c r="AU3469" s="12"/>
      <c r="AV3469" s="12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12"/>
      <c r="BG3469" s="12"/>
      <c r="BH3469" s="12"/>
      <c r="BI3469" s="12"/>
      <c r="BJ3469" s="13"/>
      <c r="BK3469" s="13"/>
      <c r="BL3469" s="13"/>
      <c r="BM3469" s="13"/>
      <c r="BN3469" s="13"/>
    </row>
    <row r="3470" spans="1:66" x14ac:dyDescent="0.25">
      <c r="A3470" s="10"/>
      <c r="B3470" s="10"/>
      <c r="C3470" s="10"/>
      <c r="D3470" s="18"/>
      <c r="E3470" s="10"/>
      <c r="F3470" s="10"/>
      <c r="G3470" s="10"/>
      <c r="H3470" s="10"/>
      <c r="I3470" s="10"/>
      <c r="J3470" s="10"/>
      <c r="K3470" s="11"/>
      <c r="L3470" s="11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/>
      <c r="AH3470" s="12"/>
      <c r="AI3470" s="12"/>
      <c r="AJ3470" s="12"/>
      <c r="AK3470" s="12"/>
      <c r="AL3470" s="12"/>
      <c r="AM3470" s="12"/>
      <c r="AN3470" s="12"/>
      <c r="AO3470" s="12"/>
      <c r="AP3470" s="12"/>
      <c r="AQ3470" s="12"/>
      <c r="AR3470" s="12"/>
      <c r="AS3470" s="12"/>
      <c r="AT3470" s="12"/>
      <c r="AU3470" s="12"/>
      <c r="AV3470" s="12"/>
      <c r="AW3470" s="12"/>
      <c r="AX3470" s="12"/>
      <c r="AY3470" s="12"/>
      <c r="AZ3470" s="12"/>
      <c r="BA3470" s="12"/>
      <c r="BB3470" s="12"/>
      <c r="BC3470" s="12"/>
      <c r="BD3470" s="12"/>
      <c r="BE3470" s="12"/>
      <c r="BF3470" s="12"/>
      <c r="BG3470" s="12"/>
      <c r="BH3470" s="12"/>
      <c r="BI3470" s="12"/>
      <c r="BJ3470" s="13"/>
      <c r="BK3470" s="13"/>
      <c r="BL3470" s="13"/>
      <c r="BM3470" s="13"/>
      <c r="BN3470" s="13"/>
    </row>
    <row r="3471" spans="1:66" x14ac:dyDescent="0.25">
      <c r="A3471" s="10"/>
      <c r="B3471" s="10"/>
      <c r="C3471" s="10"/>
      <c r="D3471" s="18"/>
      <c r="E3471" s="10"/>
      <c r="F3471" s="10"/>
      <c r="G3471" s="10"/>
      <c r="H3471" s="10"/>
      <c r="I3471" s="10"/>
      <c r="J3471" s="10"/>
      <c r="K3471" s="11"/>
      <c r="L3471" s="11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2"/>
      <c r="AS3471" s="12"/>
      <c r="AT3471" s="12"/>
      <c r="AU3471" s="12"/>
      <c r="AV3471" s="12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12"/>
      <c r="BG3471" s="12"/>
      <c r="BH3471" s="12"/>
      <c r="BI3471" s="12"/>
      <c r="BJ3471" s="13"/>
      <c r="BK3471" s="13"/>
      <c r="BL3471" s="13"/>
      <c r="BM3471" s="13"/>
      <c r="BN3471" s="13"/>
    </row>
    <row r="3472" spans="1:66" x14ac:dyDescent="0.25">
      <c r="A3472" s="10"/>
      <c r="B3472" s="10"/>
      <c r="C3472" s="10"/>
      <c r="D3472" s="18"/>
      <c r="E3472" s="10"/>
      <c r="F3472" s="10"/>
      <c r="G3472" s="10"/>
      <c r="H3472" s="10"/>
      <c r="I3472" s="10"/>
      <c r="J3472" s="10"/>
      <c r="K3472" s="11"/>
      <c r="L3472" s="11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  <c r="AE3472" s="12"/>
      <c r="AF3472" s="12"/>
      <c r="AG3472" s="12"/>
      <c r="AH3472" s="12"/>
      <c r="AI3472" s="12"/>
      <c r="AJ3472" s="12"/>
      <c r="AK3472" s="12"/>
      <c r="AL3472" s="12"/>
      <c r="AM3472" s="12"/>
      <c r="AN3472" s="12"/>
      <c r="AO3472" s="12"/>
      <c r="AP3472" s="12"/>
      <c r="AQ3472" s="12"/>
      <c r="AR3472" s="12"/>
      <c r="AS3472" s="12"/>
      <c r="AT3472" s="12"/>
      <c r="AU3472" s="12"/>
      <c r="AV3472" s="12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12"/>
      <c r="BG3472" s="12"/>
      <c r="BH3472" s="12"/>
      <c r="BI3472" s="12"/>
      <c r="BJ3472" s="13"/>
      <c r="BK3472" s="13"/>
      <c r="BL3472" s="13"/>
      <c r="BM3472" s="13"/>
      <c r="BN3472" s="13"/>
    </row>
    <row r="3473" spans="1:66" x14ac:dyDescent="0.25">
      <c r="A3473" s="10"/>
      <c r="B3473" s="10"/>
      <c r="C3473" s="10"/>
      <c r="D3473" s="18"/>
      <c r="E3473" s="10"/>
      <c r="F3473" s="10"/>
      <c r="G3473" s="10"/>
      <c r="H3473" s="10"/>
      <c r="I3473" s="10"/>
      <c r="J3473" s="10"/>
      <c r="K3473" s="11"/>
      <c r="L3473" s="11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2"/>
      <c r="AS3473" s="12"/>
      <c r="AT3473" s="12"/>
      <c r="AU3473" s="12"/>
      <c r="AV3473" s="12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12"/>
      <c r="BG3473" s="12"/>
      <c r="BH3473" s="12"/>
      <c r="BI3473" s="12"/>
      <c r="BJ3473" s="13"/>
      <c r="BK3473" s="13"/>
      <c r="BL3473" s="13"/>
      <c r="BM3473" s="13"/>
      <c r="BN3473" s="13"/>
    </row>
    <row r="3474" spans="1:66" x14ac:dyDescent="0.25">
      <c r="A3474" s="10"/>
      <c r="B3474" s="10"/>
      <c r="C3474" s="10"/>
      <c r="D3474" s="18"/>
      <c r="E3474" s="10"/>
      <c r="F3474" s="10"/>
      <c r="G3474" s="10"/>
      <c r="H3474" s="10"/>
      <c r="I3474" s="10"/>
      <c r="J3474" s="10"/>
      <c r="K3474" s="11"/>
      <c r="L3474" s="11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  <c r="AE3474" s="12"/>
      <c r="AF3474" s="12"/>
      <c r="AG3474" s="12"/>
      <c r="AH3474" s="12"/>
      <c r="AI3474" s="12"/>
      <c r="AJ3474" s="12"/>
      <c r="AK3474" s="12"/>
      <c r="AL3474" s="12"/>
      <c r="AM3474" s="12"/>
      <c r="AN3474" s="12"/>
      <c r="AO3474" s="12"/>
      <c r="AP3474" s="12"/>
      <c r="AQ3474" s="12"/>
      <c r="AR3474" s="12"/>
      <c r="AS3474" s="12"/>
      <c r="AT3474" s="12"/>
      <c r="AU3474" s="12"/>
      <c r="AV3474" s="12"/>
      <c r="AW3474" s="12"/>
      <c r="AX3474" s="12"/>
      <c r="AY3474" s="12"/>
      <c r="AZ3474" s="12"/>
      <c r="BA3474" s="12"/>
      <c r="BB3474" s="12"/>
      <c r="BC3474" s="12"/>
      <c r="BD3474" s="12"/>
      <c r="BE3474" s="12"/>
      <c r="BF3474" s="12"/>
      <c r="BG3474" s="12"/>
      <c r="BH3474" s="12"/>
      <c r="BI3474" s="12"/>
      <c r="BJ3474" s="13"/>
      <c r="BK3474" s="13"/>
      <c r="BL3474" s="13"/>
      <c r="BM3474" s="13"/>
      <c r="BN3474" s="13"/>
    </row>
    <row r="3475" spans="1:66" x14ac:dyDescent="0.25">
      <c r="A3475" s="10"/>
      <c r="B3475" s="10"/>
      <c r="C3475" s="10"/>
      <c r="D3475" s="18"/>
      <c r="E3475" s="10"/>
      <c r="F3475" s="10"/>
      <c r="G3475" s="10"/>
      <c r="H3475" s="10"/>
      <c r="I3475" s="10"/>
      <c r="J3475" s="10"/>
      <c r="K3475" s="11"/>
      <c r="L3475" s="11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2"/>
      <c r="AS3475" s="12"/>
      <c r="AT3475" s="12"/>
      <c r="AU3475" s="12"/>
      <c r="AV3475" s="12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12"/>
      <c r="BG3475" s="12"/>
      <c r="BH3475" s="12"/>
      <c r="BI3475" s="12"/>
      <c r="BJ3475" s="13"/>
      <c r="BK3475" s="13"/>
      <c r="BL3475" s="13"/>
      <c r="BM3475" s="13"/>
      <c r="BN3475" s="13"/>
    </row>
    <row r="3476" spans="1:66" x14ac:dyDescent="0.25">
      <c r="A3476" s="10"/>
      <c r="B3476" s="10"/>
      <c r="C3476" s="10"/>
      <c r="D3476" s="18"/>
      <c r="E3476" s="10"/>
      <c r="F3476" s="10"/>
      <c r="G3476" s="10"/>
      <c r="H3476" s="10"/>
      <c r="I3476" s="10"/>
      <c r="J3476" s="10"/>
      <c r="K3476" s="11"/>
      <c r="L3476" s="11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12"/>
      <c r="AF3476" s="12"/>
      <c r="AG3476" s="12"/>
      <c r="AH3476" s="12"/>
      <c r="AI3476" s="12"/>
      <c r="AJ3476" s="12"/>
      <c r="AK3476" s="12"/>
      <c r="AL3476" s="12"/>
      <c r="AM3476" s="12"/>
      <c r="AN3476" s="12"/>
      <c r="AO3476" s="12"/>
      <c r="AP3476" s="12"/>
      <c r="AQ3476" s="12"/>
      <c r="AR3476" s="12"/>
      <c r="AS3476" s="12"/>
      <c r="AT3476" s="12"/>
      <c r="AU3476" s="12"/>
      <c r="AV3476" s="12"/>
      <c r="AW3476" s="12"/>
      <c r="AX3476" s="12"/>
      <c r="AY3476" s="12"/>
      <c r="AZ3476" s="12"/>
      <c r="BA3476" s="12"/>
      <c r="BB3476" s="12"/>
      <c r="BC3476" s="12"/>
      <c r="BD3476" s="12"/>
      <c r="BE3476" s="12"/>
      <c r="BF3476" s="12"/>
      <c r="BG3476" s="12"/>
      <c r="BH3476" s="12"/>
      <c r="BI3476" s="12"/>
      <c r="BJ3476" s="13"/>
      <c r="BK3476" s="13"/>
      <c r="BL3476" s="13"/>
      <c r="BM3476" s="13"/>
      <c r="BN3476" s="13"/>
    </row>
    <row r="3477" spans="1:66" x14ac:dyDescent="0.25">
      <c r="A3477" s="10"/>
      <c r="B3477" s="10"/>
      <c r="C3477" s="10"/>
      <c r="D3477" s="18"/>
      <c r="E3477" s="10"/>
      <c r="F3477" s="10"/>
      <c r="G3477" s="10"/>
      <c r="H3477" s="10"/>
      <c r="I3477" s="10"/>
      <c r="J3477" s="10"/>
      <c r="K3477" s="11"/>
      <c r="L3477" s="11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2"/>
      <c r="AS3477" s="12"/>
      <c r="AT3477" s="12"/>
      <c r="AU3477" s="12"/>
      <c r="AV3477" s="12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12"/>
      <c r="BG3477" s="12"/>
      <c r="BH3477" s="12"/>
      <c r="BI3477" s="12"/>
      <c r="BJ3477" s="13"/>
      <c r="BK3477" s="13"/>
      <c r="BL3477" s="13"/>
      <c r="BM3477" s="13"/>
      <c r="BN3477" s="13"/>
    </row>
    <row r="3478" spans="1:66" s="14" customFormat="1" x14ac:dyDescent="0.25">
      <c r="A3478" s="10"/>
      <c r="B3478" s="10"/>
      <c r="C3478" s="10"/>
      <c r="D3478" s="18"/>
      <c r="E3478" s="10"/>
      <c r="F3478" s="10"/>
      <c r="G3478" s="10"/>
      <c r="H3478" s="10"/>
      <c r="I3478" s="10"/>
      <c r="J3478" s="10"/>
      <c r="K3478" s="11"/>
      <c r="L3478" s="11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12"/>
      <c r="AF3478" s="12"/>
      <c r="AG3478" s="12"/>
      <c r="AH3478" s="12"/>
      <c r="AI3478" s="12"/>
      <c r="AJ3478" s="12"/>
      <c r="AK3478" s="12"/>
      <c r="AL3478" s="12"/>
      <c r="AM3478" s="12"/>
      <c r="AN3478" s="12"/>
      <c r="AO3478" s="12"/>
      <c r="AP3478" s="12"/>
      <c r="AQ3478" s="12"/>
      <c r="AR3478" s="12"/>
      <c r="AS3478" s="12"/>
      <c r="AT3478" s="12"/>
      <c r="AU3478" s="12"/>
      <c r="AV3478" s="12"/>
      <c r="AW3478" s="12"/>
      <c r="AX3478" s="12"/>
      <c r="AY3478" s="12"/>
      <c r="AZ3478" s="12"/>
      <c r="BA3478" s="12"/>
      <c r="BB3478" s="12"/>
      <c r="BC3478" s="12"/>
      <c r="BD3478" s="12"/>
      <c r="BE3478" s="12"/>
      <c r="BF3478" s="12"/>
      <c r="BG3478" s="12"/>
      <c r="BH3478" s="12"/>
      <c r="BI3478" s="12"/>
      <c r="BJ3478" s="13"/>
      <c r="BK3478" s="13"/>
      <c r="BL3478" s="13"/>
      <c r="BM3478" s="13"/>
      <c r="BN3478" s="13"/>
    </row>
    <row r="3479" spans="1:66" x14ac:dyDescent="0.25">
      <c r="A3479" s="10"/>
      <c r="B3479" s="10"/>
      <c r="C3479" s="10"/>
      <c r="D3479" s="24"/>
      <c r="E3479" s="10"/>
      <c r="F3479" s="10"/>
      <c r="G3479" s="10"/>
      <c r="H3479" s="10"/>
      <c r="I3479" s="10"/>
      <c r="J3479" s="10"/>
      <c r="K3479" s="11"/>
      <c r="L3479" s="11"/>
      <c r="M3479" s="12"/>
      <c r="N3479" s="12"/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2"/>
      <c r="AS3479" s="12"/>
      <c r="AT3479" s="12"/>
      <c r="AU3479" s="12"/>
      <c r="AV3479" s="12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12"/>
      <c r="BG3479" s="12"/>
      <c r="BH3479" s="12"/>
      <c r="BI3479" s="12"/>
      <c r="BJ3479" s="13"/>
      <c r="BK3479" s="13"/>
      <c r="BL3479" s="13"/>
      <c r="BM3479" s="13"/>
      <c r="BN3479" s="13"/>
    </row>
    <row r="3480" spans="1:66" x14ac:dyDescent="0.25">
      <c r="A3480" s="10"/>
      <c r="B3480" s="10"/>
      <c r="C3480" s="10"/>
      <c r="D3480" s="24"/>
      <c r="E3480" s="10"/>
      <c r="F3480" s="10"/>
      <c r="G3480" s="10"/>
      <c r="H3480" s="10"/>
      <c r="I3480" s="10"/>
      <c r="J3480" s="10"/>
      <c r="K3480" s="11"/>
      <c r="L3480" s="11"/>
      <c r="M3480" s="12"/>
      <c r="N3480" s="12"/>
      <c r="O3480" s="12"/>
      <c r="P3480" s="12"/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12"/>
      <c r="AD3480" s="12"/>
      <c r="AE3480" s="12"/>
      <c r="AF3480" s="12"/>
      <c r="AG3480" s="12"/>
      <c r="AH3480" s="12"/>
      <c r="AI3480" s="12"/>
      <c r="AJ3480" s="12"/>
      <c r="AK3480" s="12"/>
      <c r="AL3480" s="12"/>
      <c r="AM3480" s="12"/>
      <c r="AN3480" s="12"/>
      <c r="AO3480" s="12"/>
      <c r="AP3480" s="12"/>
      <c r="AQ3480" s="12"/>
      <c r="AR3480" s="12"/>
      <c r="AS3480" s="12"/>
      <c r="AT3480" s="12"/>
      <c r="AU3480" s="12"/>
      <c r="AV3480" s="12"/>
      <c r="AW3480" s="12"/>
      <c r="AX3480" s="12"/>
      <c r="AY3480" s="12"/>
      <c r="AZ3480" s="12"/>
      <c r="BA3480" s="12"/>
      <c r="BB3480" s="12"/>
      <c r="BC3480" s="12"/>
      <c r="BD3480" s="12"/>
      <c r="BE3480" s="12"/>
      <c r="BF3480" s="12"/>
      <c r="BG3480" s="12"/>
      <c r="BH3480" s="12"/>
      <c r="BI3480" s="12"/>
      <c r="BJ3480" s="13"/>
      <c r="BK3480" s="13"/>
      <c r="BL3480" s="13"/>
      <c r="BM3480" s="13"/>
      <c r="BN3480" s="13"/>
    </row>
    <row r="3481" spans="1:66" x14ac:dyDescent="0.25">
      <c r="A3481" s="10"/>
      <c r="B3481" s="10"/>
      <c r="C3481" s="10"/>
      <c r="D3481" s="24"/>
      <c r="E3481" s="10"/>
      <c r="F3481" s="10"/>
      <c r="G3481" s="10"/>
      <c r="H3481" s="10"/>
      <c r="I3481" s="10"/>
      <c r="J3481" s="10"/>
      <c r="K3481" s="11"/>
      <c r="L3481" s="11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2"/>
      <c r="AS3481" s="12"/>
      <c r="AT3481" s="12"/>
      <c r="AU3481" s="12"/>
      <c r="AV3481" s="12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12"/>
      <c r="BG3481" s="12"/>
      <c r="BH3481" s="12"/>
      <c r="BI3481" s="12"/>
      <c r="BJ3481" s="13"/>
      <c r="BK3481" s="13"/>
      <c r="BL3481" s="13"/>
      <c r="BM3481" s="13"/>
      <c r="BN3481" s="13"/>
    </row>
    <row r="3482" spans="1:66" x14ac:dyDescent="0.25">
      <c r="A3482" s="10"/>
      <c r="B3482" s="10"/>
      <c r="C3482" s="10"/>
      <c r="D3482" s="24"/>
      <c r="E3482" s="10"/>
      <c r="F3482" s="10"/>
      <c r="G3482" s="10"/>
      <c r="H3482" s="10"/>
      <c r="I3482" s="10"/>
      <c r="J3482" s="10"/>
      <c r="K3482" s="11"/>
      <c r="L3482" s="11"/>
      <c r="M3482" s="12"/>
      <c r="N3482" s="12"/>
      <c r="O3482" s="12"/>
      <c r="P3482" s="12"/>
      <c r="Q3482" s="12"/>
      <c r="R3482" s="12"/>
      <c r="S3482" s="12"/>
      <c r="T3482" s="12"/>
      <c r="U3482" s="12"/>
      <c r="V3482" s="12"/>
      <c r="W3482" s="12"/>
      <c r="X3482" s="12"/>
      <c r="Y3482" s="12"/>
      <c r="Z3482" s="12"/>
      <c r="AA3482" s="12"/>
      <c r="AB3482" s="12"/>
      <c r="AC3482" s="12"/>
      <c r="AD3482" s="12"/>
      <c r="AE3482" s="12"/>
      <c r="AF3482" s="12"/>
      <c r="AG3482" s="12"/>
      <c r="AH3482" s="12"/>
      <c r="AI3482" s="12"/>
      <c r="AJ3482" s="12"/>
      <c r="AK3482" s="12"/>
      <c r="AL3482" s="12"/>
      <c r="AM3482" s="12"/>
      <c r="AN3482" s="12"/>
      <c r="AO3482" s="12"/>
      <c r="AP3482" s="12"/>
      <c r="AQ3482" s="12"/>
      <c r="AR3482" s="12"/>
      <c r="AS3482" s="12"/>
      <c r="AT3482" s="12"/>
      <c r="AU3482" s="12"/>
      <c r="AV3482" s="12"/>
      <c r="AW3482" s="12"/>
      <c r="AX3482" s="12"/>
      <c r="AY3482" s="12"/>
      <c r="AZ3482" s="12"/>
      <c r="BA3482" s="12"/>
      <c r="BB3482" s="12"/>
      <c r="BC3482" s="12"/>
      <c r="BD3482" s="12"/>
      <c r="BE3482" s="12"/>
      <c r="BF3482" s="12"/>
      <c r="BG3482" s="12"/>
      <c r="BH3482" s="12"/>
      <c r="BI3482" s="12"/>
      <c r="BJ3482" s="13"/>
      <c r="BK3482" s="13"/>
      <c r="BL3482" s="13"/>
      <c r="BM3482" s="13"/>
      <c r="BN3482" s="13"/>
    </row>
    <row r="3483" spans="1:66" x14ac:dyDescent="0.25">
      <c r="A3483" s="10"/>
      <c r="B3483" s="10"/>
      <c r="C3483" s="10"/>
      <c r="D3483" s="24"/>
      <c r="E3483" s="10"/>
      <c r="F3483" s="10"/>
      <c r="G3483" s="10"/>
      <c r="H3483" s="10"/>
      <c r="I3483" s="10"/>
      <c r="J3483" s="10"/>
      <c r="K3483" s="11"/>
      <c r="L3483" s="11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2"/>
      <c r="AS3483" s="12"/>
      <c r="AT3483" s="12"/>
      <c r="AU3483" s="12"/>
      <c r="AV3483" s="12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12"/>
      <c r="BG3483" s="12"/>
      <c r="BH3483" s="12"/>
      <c r="BI3483" s="12"/>
      <c r="BJ3483" s="13"/>
      <c r="BK3483" s="13"/>
      <c r="BL3483" s="13"/>
      <c r="BM3483" s="13"/>
      <c r="BN3483" s="13"/>
    </row>
    <row r="3484" spans="1:66" x14ac:dyDescent="0.25">
      <c r="A3484" s="10"/>
      <c r="B3484" s="10"/>
      <c r="C3484" s="10"/>
      <c r="D3484" s="24"/>
      <c r="E3484" s="10"/>
      <c r="F3484" s="10"/>
      <c r="G3484" s="10"/>
      <c r="H3484" s="10"/>
      <c r="I3484" s="10"/>
      <c r="J3484" s="10"/>
      <c r="K3484" s="11"/>
      <c r="L3484" s="11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12"/>
      <c r="AF3484" s="12"/>
      <c r="AG3484" s="12"/>
      <c r="AH3484" s="12"/>
      <c r="AI3484" s="12"/>
      <c r="AJ3484" s="12"/>
      <c r="AK3484" s="12"/>
      <c r="AL3484" s="12"/>
      <c r="AM3484" s="12"/>
      <c r="AN3484" s="12"/>
      <c r="AO3484" s="12"/>
      <c r="AP3484" s="12"/>
      <c r="AQ3484" s="12"/>
      <c r="AR3484" s="12"/>
      <c r="AS3484" s="12"/>
      <c r="AT3484" s="12"/>
      <c r="AU3484" s="12"/>
      <c r="AV3484" s="12"/>
      <c r="AW3484" s="12"/>
      <c r="AX3484" s="12"/>
      <c r="AY3484" s="12"/>
      <c r="AZ3484" s="12"/>
      <c r="BA3484" s="12"/>
      <c r="BB3484" s="12"/>
      <c r="BC3484" s="12"/>
      <c r="BD3484" s="12"/>
      <c r="BE3484" s="12"/>
      <c r="BF3484" s="12"/>
      <c r="BG3484" s="12"/>
      <c r="BH3484" s="12"/>
      <c r="BI3484" s="12"/>
      <c r="BJ3484" s="13"/>
      <c r="BK3484" s="13"/>
      <c r="BL3484" s="13"/>
      <c r="BM3484" s="13"/>
      <c r="BN3484" s="13"/>
    </row>
    <row r="3485" spans="1:66" x14ac:dyDescent="0.25">
      <c r="A3485" s="10"/>
      <c r="B3485" s="10"/>
      <c r="C3485" s="10"/>
      <c r="D3485" s="24"/>
      <c r="E3485" s="10"/>
      <c r="F3485" s="10"/>
      <c r="G3485" s="10"/>
      <c r="H3485" s="10"/>
      <c r="I3485" s="10"/>
      <c r="J3485" s="10"/>
      <c r="K3485" s="11"/>
      <c r="L3485" s="11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2"/>
      <c r="AS3485" s="12"/>
      <c r="AT3485" s="12"/>
      <c r="AU3485" s="12"/>
      <c r="AV3485" s="12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12"/>
      <c r="BG3485" s="12"/>
      <c r="BH3485" s="12"/>
      <c r="BI3485" s="12"/>
      <c r="BJ3485" s="13"/>
      <c r="BK3485" s="13"/>
      <c r="BL3485" s="13"/>
      <c r="BM3485" s="13"/>
      <c r="BN3485" s="13"/>
    </row>
    <row r="3486" spans="1:66" x14ac:dyDescent="0.25">
      <c r="A3486" s="10"/>
      <c r="B3486" s="10"/>
      <c r="C3486" s="10"/>
      <c r="D3486" s="24"/>
      <c r="E3486" s="10"/>
      <c r="F3486" s="10"/>
      <c r="G3486" s="10"/>
      <c r="H3486" s="10"/>
      <c r="I3486" s="10"/>
      <c r="J3486" s="10"/>
      <c r="K3486" s="11"/>
      <c r="L3486" s="11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  <c r="AA3486" s="12"/>
      <c r="AB3486" s="12"/>
      <c r="AC3486" s="12"/>
      <c r="AD3486" s="12"/>
      <c r="AE3486" s="12"/>
      <c r="AF3486" s="12"/>
      <c r="AG3486" s="12"/>
      <c r="AH3486" s="12"/>
      <c r="AI3486" s="12"/>
      <c r="AJ3486" s="12"/>
      <c r="AK3486" s="12"/>
      <c r="AL3486" s="12"/>
      <c r="AM3486" s="12"/>
      <c r="AN3486" s="12"/>
      <c r="AO3486" s="12"/>
      <c r="AP3486" s="12"/>
      <c r="AQ3486" s="12"/>
      <c r="AR3486" s="12"/>
      <c r="AS3486" s="12"/>
      <c r="AT3486" s="12"/>
      <c r="AU3486" s="12"/>
      <c r="AV3486" s="12"/>
      <c r="AW3486" s="12"/>
      <c r="AX3486" s="12"/>
      <c r="AY3486" s="12"/>
      <c r="AZ3486" s="12"/>
      <c r="BA3486" s="12"/>
      <c r="BB3486" s="12"/>
      <c r="BC3486" s="12"/>
      <c r="BD3486" s="12"/>
      <c r="BE3486" s="12"/>
      <c r="BF3486" s="12"/>
      <c r="BG3486" s="12"/>
      <c r="BH3486" s="12"/>
      <c r="BI3486" s="12"/>
      <c r="BJ3486" s="13"/>
      <c r="BK3486" s="13"/>
      <c r="BL3486" s="13"/>
      <c r="BM3486" s="13"/>
      <c r="BN3486" s="13"/>
    </row>
    <row r="3487" spans="1:66" x14ac:dyDescent="0.25">
      <c r="A3487" s="10"/>
      <c r="B3487" s="10"/>
      <c r="C3487" s="10"/>
      <c r="D3487" s="24"/>
      <c r="E3487" s="10"/>
      <c r="F3487" s="10"/>
      <c r="G3487" s="10"/>
      <c r="H3487" s="10"/>
      <c r="I3487" s="10"/>
      <c r="J3487" s="10"/>
      <c r="K3487" s="11"/>
      <c r="L3487" s="11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  <c r="W3487" s="12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2"/>
      <c r="AS3487" s="12"/>
      <c r="AT3487" s="12"/>
      <c r="AU3487" s="12"/>
      <c r="AV3487" s="12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12"/>
      <c r="BG3487" s="12"/>
      <c r="BH3487" s="12"/>
      <c r="BI3487" s="12"/>
      <c r="BJ3487" s="13"/>
      <c r="BK3487" s="13"/>
      <c r="BL3487" s="13"/>
      <c r="BM3487" s="13"/>
      <c r="BN3487" s="13"/>
    </row>
    <row r="3488" spans="1:66" x14ac:dyDescent="0.25">
      <c r="A3488" s="10"/>
      <c r="B3488" s="10"/>
      <c r="C3488" s="10"/>
      <c r="D3488" s="24"/>
      <c r="E3488" s="10"/>
      <c r="F3488" s="10"/>
      <c r="G3488" s="10"/>
      <c r="H3488" s="10"/>
      <c r="I3488" s="10"/>
      <c r="J3488" s="10"/>
      <c r="K3488" s="11"/>
      <c r="L3488" s="11"/>
      <c r="M3488" s="12"/>
      <c r="N3488" s="12"/>
      <c r="O3488" s="12"/>
      <c r="P3488" s="12"/>
      <c r="Q3488" s="12"/>
      <c r="R3488" s="12"/>
      <c r="S3488" s="12"/>
      <c r="T3488" s="12"/>
      <c r="U3488" s="12"/>
      <c r="V3488" s="12"/>
      <c r="W3488" s="12"/>
      <c r="X3488" s="12"/>
      <c r="Y3488" s="12"/>
      <c r="Z3488" s="12"/>
      <c r="AA3488" s="12"/>
      <c r="AB3488" s="12"/>
      <c r="AC3488" s="12"/>
      <c r="AD3488" s="12"/>
      <c r="AE3488" s="12"/>
      <c r="AF3488" s="12"/>
      <c r="AG3488" s="12"/>
      <c r="AH3488" s="12"/>
      <c r="AI3488" s="12"/>
      <c r="AJ3488" s="12"/>
      <c r="AK3488" s="12"/>
      <c r="AL3488" s="12"/>
      <c r="AM3488" s="12"/>
      <c r="AN3488" s="12"/>
      <c r="AO3488" s="12"/>
      <c r="AP3488" s="12"/>
      <c r="AQ3488" s="12"/>
      <c r="AR3488" s="12"/>
      <c r="AS3488" s="12"/>
      <c r="AT3488" s="12"/>
      <c r="AU3488" s="12"/>
      <c r="AV3488" s="12"/>
      <c r="AW3488" s="12"/>
      <c r="AX3488" s="12"/>
      <c r="AY3488" s="12"/>
      <c r="AZ3488" s="12"/>
      <c r="BA3488" s="12"/>
      <c r="BB3488" s="12"/>
      <c r="BC3488" s="12"/>
      <c r="BD3488" s="12"/>
      <c r="BE3488" s="12"/>
      <c r="BF3488" s="12"/>
      <c r="BG3488" s="12"/>
      <c r="BH3488" s="12"/>
      <c r="BI3488" s="12"/>
      <c r="BJ3488" s="13"/>
      <c r="BK3488" s="13"/>
      <c r="BL3488" s="13"/>
      <c r="BM3488" s="13"/>
      <c r="BN3488" s="13"/>
    </row>
    <row r="3489" spans="1:66" x14ac:dyDescent="0.25">
      <c r="A3489" s="10"/>
      <c r="B3489" s="10"/>
      <c r="C3489" s="10"/>
      <c r="D3489" s="24"/>
      <c r="E3489" s="10"/>
      <c r="F3489" s="10"/>
      <c r="G3489" s="10"/>
      <c r="H3489" s="10"/>
      <c r="I3489" s="10"/>
      <c r="J3489" s="10"/>
      <c r="K3489" s="11"/>
      <c r="L3489" s="11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2"/>
      <c r="AS3489" s="12"/>
      <c r="AT3489" s="12"/>
      <c r="AU3489" s="12"/>
      <c r="AV3489" s="12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12"/>
      <c r="BG3489" s="12"/>
      <c r="BH3489" s="12"/>
      <c r="BI3489" s="12"/>
      <c r="BJ3489" s="13"/>
      <c r="BK3489" s="13"/>
      <c r="BL3489" s="13"/>
      <c r="BM3489" s="13"/>
      <c r="BN3489" s="13"/>
    </row>
    <row r="3490" spans="1:66" x14ac:dyDescent="0.25">
      <c r="A3490" s="10"/>
      <c r="B3490" s="10"/>
      <c r="C3490" s="10"/>
      <c r="D3490" s="24"/>
      <c r="E3490" s="10"/>
      <c r="F3490" s="10"/>
      <c r="G3490" s="10"/>
      <c r="H3490" s="10"/>
      <c r="I3490" s="10"/>
      <c r="J3490" s="10"/>
      <c r="K3490" s="11"/>
      <c r="L3490" s="11"/>
      <c r="M3490" s="12"/>
      <c r="N3490" s="12"/>
      <c r="O3490" s="12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12"/>
      <c r="AE3490" s="12"/>
      <c r="AF3490" s="12"/>
      <c r="AG3490" s="12"/>
      <c r="AH3490" s="12"/>
      <c r="AI3490" s="12"/>
      <c r="AJ3490" s="12"/>
      <c r="AK3490" s="12"/>
      <c r="AL3490" s="12"/>
      <c r="AM3490" s="12"/>
      <c r="AN3490" s="12"/>
      <c r="AO3490" s="12"/>
      <c r="AP3490" s="12"/>
      <c r="AQ3490" s="12"/>
      <c r="AR3490" s="12"/>
      <c r="AS3490" s="12"/>
      <c r="AT3490" s="12"/>
      <c r="AU3490" s="12"/>
      <c r="AV3490" s="12"/>
      <c r="AW3490" s="12"/>
      <c r="AX3490" s="12"/>
      <c r="AY3490" s="12"/>
      <c r="AZ3490" s="12"/>
      <c r="BA3490" s="12"/>
      <c r="BB3490" s="12"/>
      <c r="BC3490" s="12"/>
      <c r="BD3490" s="12"/>
      <c r="BE3490" s="12"/>
      <c r="BF3490" s="12"/>
      <c r="BG3490" s="12"/>
      <c r="BH3490" s="12"/>
      <c r="BI3490" s="12"/>
      <c r="BJ3490" s="13"/>
      <c r="BK3490" s="13"/>
      <c r="BL3490" s="13"/>
      <c r="BM3490" s="13"/>
      <c r="BN3490" s="13"/>
    </row>
    <row r="3491" spans="1:66" x14ac:dyDescent="0.25">
      <c r="A3491" s="10"/>
      <c r="B3491" s="10"/>
      <c r="C3491" s="10"/>
      <c r="D3491" s="24"/>
      <c r="E3491" s="10"/>
      <c r="F3491" s="10"/>
      <c r="G3491" s="10"/>
      <c r="H3491" s="10"/>
      <c r="I3491" s="10"/>
      <c r="J3491" s="10"/>
      <c r="K3491" s="11"/>
      <c r="L3491" s="11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2"/>
      <c r="AS3491" s="12"/>
      <c r="AT3491" s="12"/>
      <c r="AU3491" s="12"/>
      <c r="AV3491" s="12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12"/>
      <c r="BG3491" s="12"/>
      <c r="BH3491" s="12"/>
      <c r="BI3491" s="12"/>
      <c r="BJ3491" s="13"/>
      <c r="BK3491" s="13"/>
      <c r="BL3491" s="13"/>
      <c r="BM3491" s="13"/>
      <c r="BN3491" s="13"/>
    </row>
    <row r="3492" spans="1:66" x14ac:dyDescent="0.25">
      <c r="A3492" s="10"/>
      <c r="B3492" s="10"/>
      <c r="C3492" s="10"/>
      <c r="D3492" s="24"/>
      <c r="E3492" s="10"/>
      <c r="F3492" s="10"/>
      <c r="G3492" s="10"/>
      <c r="H3492" s="10"/>
      <c r="I3492" s="10"/>
      <c r="J3492" s="10"/>
      <c r="K3492" s="11"/>
      <c r="L3492" s="11"/>
      <c r="M3492" s="12"/>
      <c r="N3492" s="12"/>
      <c r="O3492" s="12"/>
      <c r="P3492" s="12"/>
      <c r="Q3492" s="12"/>
      <c r="R3492" s="12"/>
      <c r="S3492" s="12"/>
      <c r="T3492" s="12"/>
      <c r="U3492" s="12"/>
      <c r="V3492" s="12"/>
      <c r="W3492" s="12"/>
      <c r="X3492" s="12"/>
      <c r="Y3492" s="12"/>
      <c r="Z3492" s="12"/>
      <c r="AA3492" s="12"/>
      <c r="AB3492" s="12"/>
      <c r="AC3492" s="12"/>
      <c r="AD3492" s="12"/>
      <c r="AE3492" s="12"/>
      <c r="AF3492" s="12"/>
      <c r="AG3492" s="12"/>
      <c r="AH3492" s="12"/>
      <c r="AI3492" s="12"/>
      <c r="AJ3492" s="12"/>
      <c r="AK3492" s="12"/>
      <c r="AL3492" s="12"/>
      <c r="AM3492" s="12"/>
      <c r="AN3492" s="12"/>
      <c r="AO3492" s="12"/>
      <c r="AP3492" s="12"/>
      <c r="AQ3492" s="12"/>
      <c r="AR3492" s="12"/>
      <c r="AS3492" s="12"/>
      <c r="AT3492" s="12"/>
      <c r="AU3492" s="12"/>
      <c r="AV3492" s="12"/>
      <c r="AW3492" s="12"/>
      <c r="AX3492" s="12"/>
      <c r="AY3492" s="12"/>
      <c r="AZ3492" s="12"/>
      <c r="BA3492" s="12"/>
      <c r="BB3492" s="12"/>
      <c r="BC3492" s="12"/>
      <c r="BD3492" s="12"/>
      <c r="BE3492" s="12"/>
      <c r="BF3492" s="12"/>
      <c r="BG3492" s="12"/>
      <c r="BH3492" s="12"/>
      <c r="BI3492" s="12"/>
      <c r="BJ3492" s="13"/>
      <c r="BK3492" s="13"/>
      <c r="BL3492" s="13"/>
      <c r="BM3492" s="13"/>
      <c r="BN3492" s="13"/>
    </row>
    <row r="3493" spans="1:66" x14ac:dyDescent="0.25">
      <c r="A3493" s="10"/>
      <c r="B3493" s="10"/>
      <c r="C3493" s="10"/>
      <c r="D3493" s="24"/>
      <c r="E3493" s="10"/>
      <c r="F3493" s="10"/>
      <c r="G3493" s="10"/>
      <c r="H3493" s="10"/>
      <c r="I3493" s="10"/>
      <c r="J3493" s="10"/>
      <c r="K3493" s="11"/>
      <c r="L3493" s="11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2"/>
      <c r="AS3493" s="12"/>
      <c r="AT3493" s="12"/>
      <c r="AU3493" s="12"/>
      <c r="AV3493" s="12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12"/>
      <c r="BG3493" s="12"/>
      <c r="BH3493" s="12"/>
      <c r="BI3493" s="12"/>
      <c r="BJ3493" s="13"/>
      <c r="BK3493" s="13"/>
      <c r="BL3493" s="13"/>
      <c r="BM3493" s="13"/>
      <c r="BN3493" s="13"/>
    </row>
    <row r="3494" spans="1:66" x14ac:dyDescent="0.25">
      <c r="A3494" s="10"/>
      <c r="B3494" s="10"/>
      <c r="C3494" s="10"/>
      <c r="D3494" s="24"/>
      <c r="E3494" s="10"/>
      <c r="F3494" s="10"/>
      <c r="G3494" s="10"/>
      <c r="H3494" s="10"/>
      <c r="I3494" s="10"/>
      <c r="J3494" s="10"/>
      <c r="K3494" s="11"/>
      <c r="L3494" s="11"/>
      <c r="M3494" s="12"/>
      <c r="N3494" s="12"/>
      <c r="O3494" s="12"/>
      <c r="P3494" s="12"/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12"/>
      <c r="AD3494" s="12"/>
      <c r="AE3494" s="12"/>
      <c r="AF3494" s="12"/>
      <c r="AG3494" s="12"/>
      <c r="AH3494" s="12"/>
      <c r="AI3494" s="12"/>
      <c r="AJ3494" s="12"/>
      <c r="AK3494" s="12"/>
      <c r="AL3494" s="12"/>
      <c r="AM3494" s="12"/>
      <c r="AN3494" s="12"/>
      <c r="AO3494" s="12"/>
      <c r="AP3494" s="12"/>
      <c r="AQ3494" s="12"/>
      <c r="AR3494" s="12"/>
      <c r="AS3494" s="12"/>
      <c r="AT3494" s="12"/>
      <c r="AU3494" s="12"/>
      <c r="AV3494" s="12"/>
      <c r="AW3494" s="12"/>
      <c r="AX3494" s="12"/>
      <c r="AY3494" s="12"/>
      <c r="AZ3494" s="12"/>
      <c r="BA3494" s="12"/>
      <c r="BB3494" s="12"/>
      <c r="BC3494" s="12"/>
      <c r="BD3494" s="12"/>
      <c r="BE3494" s="12"/>
      <c r="BF3494" s="12"/>
      <c r="BG3494" s="12"/>
      <c r="BH3494" s="12"/>
      <c r="BI3494" s="12"/>
      <c r="BJ3494" s="13"/>
      <c r="BK3494" s="13"/>
      <c r="BL3494" s="13"/>
      <c r="BM3494" s="13"/>
      <c r="BN3494" s="13"/>
    </row>
    <row r="3495" spans="1:66" x14ac:dyDescent="0.25">
      <c r="A3495" s="10"/>
      <c r="B3495" s="10"/>
      <c r="C3495" s="10"/>
      <c r="D3495" s="24"/>
      <c r="E3495" s="10"/>
      <c r="F3495" s="10"/>
      <c r="G3495" s="10"/>
      <c r="H3495" s="10"/>
      <c r="I3495" s="10"/>
      <c r="J3495" s="10"/>
      <c r="K3495" s="11"/>
      <c r="L3495" s="11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2"/>
      <c r="AS3495" s="12"/>
      <c r="AT3495" s="12"/>
      <c r="AU3495" s="12"/>
      <c r="AV3495" s="12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12"/>
      <c r="BG3495" s="12"/>
      <c r="BH3495" s="12"/>
      <c r="BI3495" s="12"/>
      <c r="BJ3495" s="13"/>
      <c r="BK3495" s="13"/>
      <c r="BL3495" s="13"/>
      <c r="BM3495" s="13"/>
      <c r="BN3495" s="13"/>
    </row>
    <row r="3496" spans="1:66" x14ac:dyDescent="0.25">
      <c r="A3496" s="10"/>
      <c r="B3496" s="10"/>
      <c r="C3496" s="10"/>
      <c r="D3496" s="24"/>
      <c r="E3496" s="10"/>
      <c r="F3496" s="10"/>
      <c r="G3496" s="10"/>
      <c r="H3496" s="10"/>
      <c r="I3496" s="10"/>
      <c r="J3496" s="10"/>
      <c r="K3496" s="11"/>
      <c r="L3496" s="11"/>
      <c r="M3496" s="12"/>
      <c r="N3496" s="12"/>
      <c r="O3496" s="12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12"/>
      <c r="AE3496" s="12"/>
      <c r="AF3496" s="12"/>
      <c r="AG3496" s="12"/>
      <c r="AH3496" s="12"/>
      <c r="AI3496" s="12"/>
      <c r="AJ3496" s="12"/>
      <c r="AK3496" s="12"/>
      <c r="AL3496" s="12"/>
      <c r="AM3496" s="12"/>
      <c r="AN3496" s="12"/>
      <c r="AO3496" s="12"/>
      <c r="AP3496" s="12"/>
      <c r="AQ3496" s="12"/>
      <c r="AR3496" s="12"/>
      <c r="AS3496" s="12"/>
      <c r="AT3496" s="12"/>
      <c r="AU3496" s="12"/>
      <c r="AV3496" s="12"/>
      <c r="AW3496" s="12"/>
      <c r="AX3496" s="12"/>
      <c r="AY3496" s="12"/>
      <c r="AZ3496" s="12"/>
      <c r="BA3496" s="12"/>
      <c r="BB3496" s="12"/>
      <c r="BC3496" s="12"/>
      <c r="BD3496" s="12"/>
      <c r="BE3496" s="12"/>
      <c r="BF3496" s="12"/>
      <c r="BG3496" s="12"/>
      <c r="BH3496" s="12"/>
      <c r="BI3496" s="12"/>
      <c r="BJ3496" s="13"/>
      <c r="BK3496" s="13"/>
      <c r="BL3496" s="13"/>
      <c r="BM3496" s="13"/>
      <c r="BN3496" s="13"/>
    </row>
    <row r="3497" spans="1:66" x14ac:dyDescent="0.25">
      <c r="A3497" s="10"/>
      <c r="B3497" s="10"/>
      <c r="C3497" s="10"/>
      <c r="D3497" s="24"/>
      <c r="E3497" s="10"/>
      <c r="F3497" s="10"/>
      <c r="G3497" s="10"/>
      <c r="H3497" s="10"/>
      <c r="I3497" s="10"/>
      <c r="J3497" s="10"/>
      <c r="K3497" s="11"/>
      <c r="L3497" s="11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2"/>
      <c r="AS3497" s="12"/>
      <c r="AT3497" s="12"/>
      <c r="AU3497" s="12"/>
      <c r="AV3497" s="12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12"/>
      <c r="BG3497" s="12"/>
      <c r="BH3497" s="12"/>
      <c r="BI3497" s="12"/>
      <c r="BJ3497" s="13"/>
      <c r="BK3497" s="13"/>
      <c r="BL3497" s="13"/>
      <c r="BM3497" s="13"/>
      <c r="BN3497" s="13"/>
    </row>
    <row r="3498" spans="1:66" x14ac:dyDescent="0.25">
      <c r="A3498" s="10"/>
      <c r="B3498" s="10"/>
      <c r="C3498" s="10"/>
      <c r="D3498" s="24"/>
      <c r="E3498" s="10"/>
      <c r="F3498" s="10"/>
      <c r="G3498" s="10"/>
      <c r="H3498" s="10"/>
      <c r="I3498" s="10"/>
      <c r="J3498" s="10"/>
      <c r="K3498" s="11"/>
      <c r="L3498" s="11"/>
      <c r="M3498" s="12"/>
      <c r="N3498" s="12"/>
      <c r="O3498" s="12"/>
      <c r="P3498" s="12"/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  <c r="AE3498" s="12"/>
      <c r="AF3498" s="12"/>
      <c r="AG3498" s="12"/>
      <c r="AH3498" s="12"/>
      <c r="AI3498" s="12"/>
      <c r="AJ3498" s="12"/>
      <c r="AK3498" s="12"/>
      <c r="AL3498" s="12"/>
      <c r="AM3498" s="12"/>
      <c r="AN3498" s="12"/>
      <c r="AO3498" s="12"/>
      <c r="AP3498" s="12"/>
      <c r="AQ3498" s="12"/>
      <c r="AR3498" s="12"/>
      <c r="AS3498" s="12"/>
      <c r="AT3498" s="12"/>
      <c r="AU3498" s="12"/>
      <c r="AV3498" s="12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12"/>
      <c r="BG3498" s="12"/>
      <c r="BH3498" s="12"/>
      <c r="BI3498" s="12"/>
      <c r="BJ3498" s="13"/>
      <c r="BK3498" s="13"/>
      <c r="BL3498" s="13"/>
      <c r="BM3498" s="13"/>
      <c r="BN3498" s="13"/>
    </row>
    <row r="3499" spans="1:66" x14ac:dyDescent="0.25">
      <c r="A3499" s="10"/>
      <c r="B3499" s="10"/>
      <c r="C3499" s="10"/>
      <c r="D3499" s="24"/>
      <c r="E3499" s="10"/>
      <c r="F3499" s="10"/>
      <c r="G3499" s="10"/>
      <c r="H3499" s="10"/>
      <c r="I3499" s="10"/>
      <c r="J3499" s="10"/>
      <c r="K3499" s="11"/>
      <c r="L3499" s="11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2"/>
      <c r="AS3499" s="12"/>
      <c r="AT3499" s="12"/>
      <c r="AU3499" s="12"/>
      <c r="AV3499" s="12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12"/>
      <c r="BG3499" s="12"/>
      <c r="BH3499" s="12"/>
      <c r="BI3499" s="12"/>
      <c r="BJ3499" s="13"/>
      <c r="BK3499" s="13"/>
      <c r="BL3499" s="13"/>
      <c r="BM3499" s="13"/>
      <c r="BN3499" s="13"/>
    </row>
    <row r="3500" spans="1:66" x14ac:dyDescent="0.25">
      <c r="A3500" s="10"/>
      <c r="B3500" s="10"/>
      <c r="C3500" s="10"/>
      <c r="D3500" s="24"/>
      <c r="E3500" s="10"/>
      <c r="F3500" s="10"/>
      <c r="G3500" s="10"/>
      <c r="H3500" s="10"/>
      <c r="I3500" s="10"/>
      <c r="J3500" s="10"/>
      <c r="K3500" s="11"/>
      <c r="L3500" s="11"/>
      <c r="M3500" s="12"/>
      <c r="N3500" s="12"/>
      <c r="O3500" s="12"/>
      <c r="P3500" s="12"/>
      <c r="Q3500" s="12"/>
      <c r="R3500" s="12"/>
      <c r="S3500" s="12"/>
      <c r="T3500" s="12"/>
      <c r="U3500" s="12"/>
      <c r="V3500" s="12"/>
      <c r="W3500" s="12"/>
      <c r="X3500" s="12"/>
      <c r="Y3500" s="12"/>
      <c r="Z3500" s="12"/>
      <c r="AA3500" s="12"/>
      <c r="AB3500" s="12"/>
      <c r="AC3500" s="12"/>
      <c r="AD3500" s="12"/>
      <c r="AE3500" s="12"/>
      <c r="AF3500" s="12"/>
      <c r="AG3500" s="12"/>
      <c r="AH3500" s="12"/>
      <c r="AI3500" s="12"/>
      <c r="AJ3500" s="12"/>
      <c r="AK3500" s="12"/>
      <c r="AL3500" s="12"/>
      <c r="AM3500" s="12"/>
      <c r="AN3500" s="12"/>
      <c r="AO3500" s="12"/>
      <c r="AP3500" s="12"/>
      <c r="AQ3500" s="12"/>
      <c r="AR3500" s="12"/>
      <c r="AS3500" s="12"/>
      <c r="AT3500" s="12"/>
      <c r="AU3500" s="12"/>
      <c r="AV3500" s="12"/>
      <c r="AW3500" s="12"/>
      <c r="AX3500" s="12"/>
      <c r="AY3500" s="12"/>
      <c r="AZ3500" s="12"/>
      <c r="BA3500" s="12"/>
      <c r="BB3500" s="12"/>
      <c r="BC3500" s="12"/>
      <c r="BD3500" s="12"/>
      <c r="BE3500" s="12"/>
      <c r="BF3500" s="12"/>
      <c r="BG3500" s="12"/>
      <c r="BH3500" s="12"/>
      <c r="BI3500" s="12"/>
      <c r="BJ3500" s="13"/>
      <c r="BK3500" s="13"/>
      <c r="BL3500" s="13"/>
      <c r="BM3500" s="13"/>
      <c r="BN3500" s="13"/>
    </row>
    <row r="3501" spans="1:66" x14ac:dyDescent="0.25">
      <c r="A3501" s="10"/>
      <c r="B3501" s="10"/>
      <c r="C3501" s="10"/>
      <c r="D3501" s="24"/>
      <c r="E3501" s="10"/>
      <c r="F3501" s="10"/>
      <c r="G3501" s="10"/>
      <c r="H3501" s="10"/>
      <c r="I3501" s="10"/>
      <c r="J3501" s="10"/>
      <c r="K3501" s="11"/>
      <c r="L3501" s="11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2"/>
      <c r="AS3501" s="12"/>
      <c r="AT3501" s="12"/>
      <c r="AU3501" s="12"/>
      <c r="AV3501" s="12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12"/>
      <c r="BG3501" s="12"/>
      <c r="BH3501" s="12"/>
      <c r="BI3501" s="12"/>
      <c r="BJ3501" s="13"/>
      <c r="BK3501" s="13"/>
      <c r="BL3501" s="13"/>
      <c r="BM3501" s="13"/>
      <c r="BN3501" s="13"/>
    </row>
    <row r="3502" spans="1:66" x14ac:dyDescent="0.25">
      <c r="A3502" s="10"/>
      <c r="B3502" s="10"/>
      <c r="C3502" s="10"/>
      <c r="D3502" s="24"/>
      <c r="E3502" s="10"/>
      <c r="F3502" s="10"/>
      <c r="G3502" s="10"/>
      <c r="H3502" s="10"/>
      <c r="I3502" s="10"/>
      <c r="J3502" s="10"/>
      <c r="K3502" s="11"/>
      <c r="L3502" s="11"/>
      <c r="M3502" s="12"/>
      <c r="N3502" s="12"/>
      <c r="O3502" s="12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12"/>
      <c r="AE3502" s="12"/>
      <c r="AF3502" s="12"/>
      <c r="AG3502" s="12"/>
      <c r="AH3502" s="12"/>
      <c r="AI3502" s="12"/>
      <c r="AJ3502" s="12"/>
      <c r="AK3502" s="12"/>
      <c r="AL3502" s="12"/>
      <c r="AM3502" s="12"/>
      <c r="AN3502" s="12"/>
      <c r="AO3502" s="12"/>
      <c r="AP3502" s="12"/>
      <c r="AQ3502" s="12"/>
      <c r="AR3502" s="12"/>
      <c r="AS3502" s="12"/>
      <c r="AT3502" s="12"/>
      <c r="AU3502" s="12"/>
      <c r="AV3502" s="12"/>
      <c r="AW3502" s="12"/>
      <c r="AX3502" s="12"/>
      <c r="AY3502" s="12"/>
      <c r="AZ3502" s="12"/>
      <c r="BA3502" s="12"/>
      <c r="BB3502" s="12"/>
      <c r="BC3502" s="12"/>
      <c r="BD3502" s="12"/>
      <c r="BE3502" s="12"/>
      <c r="BF3502" s="12"/>
      <c r="BG3502" s="12"/>
      <c r="BH3502" s="12"/>
      <c r="BI3502" s="12"/>
      <c r="BJ3502" s="13"/>
      <c r="BK3502" s="13"/>
      <c r="BL3502" s="13"/>
      <c r="BM3502" s="13"/>
      <c r="BN3502" s="13"/>
    </row>
    <row r="3503" spans="1:66" x14ac:dyDescent="0.25">
      <c r="A3503" s="10"/>
      <c r="B3503" s="10"/>
      <c r="C3503" s="10"/>
      <c r="D3503" s="24"/>
      <c r="E3503" s="10"/>
      <c r="F3503" s="10"/>
      <c r="G3503" s="10"/>
      <c r="H3503" s="10"/>
      <c r="I3503" s="10"/>
      <c r="J3503" s="10"/>
      <c r="K3503" s="11"/>
      <c r="L3503" s="11"/>
      <c r="M3503" s="12"/>
      <c r="N3503" s="12"/>
      <c r="O3503" s="12"/>
      <c r="P3503" s="12"/>
      <c r="Q3503" s="12"/>
      <c r="R3503" s="12"/>
      <c r="S3503" s="12"/>
      <c r="T3503" s="12"/>
      <c r="U3503" s="12"/>
      <c r="V3503" s="12"/>
      <c r="W3503" s="12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2"/>
      <c r="AS3503" s="12"/>
      <c r="AT3503" s="12"/>
      <c r="AU3503" s="12"/>
      <c r="AV3503" s="12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12"/>
      <c r="BG3503" s="12"/>
      <c r="BH3503" s="12"/>
      <c r="BI3503" s="12"/>
      <c r="BJ3503" s="13"/>
      <c r="BK3503" s="13"/>
      <c r="BL3503" s="13"/>
      <c r="BM3503" s="13"/>
      <c r="BN3503" s="13"/>
    </row>
    <row r="3504" spans="1:66" x14ac:dyDescent="0.25">
      <c r="A3504" s="10"/>
      <c r="B3504" s="10"/>
      <c r="C3504" s="10"/>
      <c r="D3504" s="24"/>
      <c r="E3504" s="10"/>
      <c r="F3504" s="10"/>
      <c r="G3504" s="10"/>
      <c r="H3504" s="10"/>
      <c r="I3504" s="10"/>
      <c r="J3504" s="10"/>
      <c r="K3504" s="11"/>
      <c r="L3504" s="11"/>
      <c r="M3504" s="12"/>
      <c r="N3504" s="12"/>
      <c r="O3504" s="12"/>
      <c r="P3504" s="12"/>
      <c r="Q3504" s="12"/>
      <c r="R3504" s="12"/>
      <c r="S3504" s="12"/>
      <c r="T3504" s="12"/>
      <c r="U3504" s="12"/>
      <c r="V3504" s="12"/>
      <c r="W3504" s="12"/>
      <c r="X3504" s="12"/>
      <c r="Y3504" s="12"/>
      <c r="Z3504" s="12"/>
      <c r="AA3504" s="12"/>
      <c r="AB3504" s="12"/>
      <c r="AC3504" s="12"/>
      <c r="AD3504" s="12"/>
      <c r="AE3504" s="12"/>
      <c r="AF3504" s="12"/>
      <c r="AG3504" s="12"/>
      <c r="AH3504" s="12"/>
      <c r="AI3504" s="12"/>
      <c r="AJ3504" s="12"/>
      <c r="AK3504" s="12"/>
      <c r="AL3504" s="12"/>
      <c r="AM3504" s="12"/>
      <c r="AN3504" s="12"/>
      <c r="AO3504" s="12"/>
      <c r="AP3504" s="12"/>
      <c r="AQ3504" s="12"/>
      <c r="AR3504" s="12"/>
      <c r="AS3504" s="12"/>
      <c r="AT3504" s="12"/>
      <c r="AU3504" s="12"/>
      <c r="AV3504" s="12"/>
      <c r="AW3504" s="12"/>
      <c r="AX3504" s="12"/>
      <c r="AY3504" s="12"/>
      <c r="AZ3504" s="12"/>
      <c r="BA3504" s="12"/>
      <c r="BB3504" s="12"/>
      <c r="BC3504" s="12"/>
      <c r="BD3504" s="12"/>
      <c r="BE3504" s="12"/>
      <c r="BF3504" s="12"/>
      <c r="BG3504" s="12"/>
      <c r="BH3504" s="12"/>
      <c r="BI3504" s="12"/>
      <c r="BJ3504" s="13"/>
      <c r="BK3504" s="13"/>
      <c r="BL3504" s="13"/>
      <c r="BM3504" s="13"/>
      <c r="BN3504" s="13"/>
    </row>
    <row r="3505" spans="1:66" x14ac:dyDescent="0.25">
      <c r="A3505" s="10"/>
      <c r="B3505" s="10"/>
      <c r="C3505" s="10"/>
      <c r="D3505" s="24"/>
      <c r="E3505" s="10"/>
      <c r="F3505" s="10"/>
      <c r="G3505" s="10"/>
      <c r="H3505" s="10"/>
      <c r="I3505" s="10"/>
      <c r="J3505" s="10"/>
      <c r="K3505" s="11"/>
      <c r="L3505" s="11"/>
      <c r="M3505" s="12"/>
      <c r="N3505" s="12"/>
      <c r="O3505" s="12"/>
      <c r="P3505" s="12"/>
      <c r="Q3505" s="12"/>
      <c r="R3505" s="12"/>
      <c r="S3505" s="12"/>
      <c r="T3505" s="12"/>
      <c r="U3505" s="12"/>
      <c r="V3505" s="12"/>
      <c r="W3505" s="12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2"/>
      <c r="AS3505" s="12"/>
      <c r="AT3505" s="12"/>
      <c r="AU3505" s="12"/>
      <c r="AV3505" s="12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12"/>
      <c r="BG3505" s="12"/>
      <c r="BH3505" s="12"/>
      <c r="BI3505" s="12"/>
      <c r="BJ3505" s="13"/>
      <c r="BK3505" s="13"/>
      <c r="BL3505" s="13"/>
      <c r="BM3505" s="13"/>
      <c r="BN3505" s="13"/>
    </row>
    <row r="3506" spans="1:66" x14ac:dyDescent="0.25">
      <c r="A3506" s="10"/>
      <c r="B3506" s="10"/>
      <c r="C3506" s="10"/>
      <c r="D3506" s="24"/>
      <c r="E3506" s="10"/>
      <c r="F3506" s="10"/>
      <c r="G3506" s="10"/>
      <c r="H3506" s="10"/>
      <c r="I3506" s="10"/>
      <c r="J3506" s="10"/>
      <c r="K3506" s="11"/>
      <c r="L3506" s="11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  <c r="W3506" s="12"/>
      <c r="X3506" s="12"/>
      <c r="Y3506" s="12"/>
      <c r="Z3506" s="12"/>
      <c r="AA3506" s="12"/>
      <c r="AB3506" s="12"/>
      <c r="AC3506" s="12"/>
      <c r="AD3506" s="12"/>
      <c r="AE3506" s="12"/>
      <c r="AF3506" s="12"/>
      <c r="AG3506" s="12"/>
      <c r="AH3506" s="12"/>
      <c r="AI3506" s="12"/>
      <c r="AJ3506" s="12"/>
      <c r="AK3506" s="12"/>
      <c r="AL3506" s="12"/>
      <c r="AM3506" s="12"/>
      <c r="AN3506" s="12"/>
      <c r="AO3506" s="12"/>
      <c r="AP3506" s="12"/>
      <c r="AQ3506" s="12"/>
      <c r="AR3506" s="12"/>
      <c r="AS3506" s="12"/>
      <c r="AT3506" s="12"/>
      <c r="AU3506" s="12"/>
      <c r="AV3506" s="12"/>
      <c r="AW3506" s="12"/>
      <c r="AX3506" s="12"/>
      <c r="AY3506" s="12"/>
      <c r="AZ3506" s="12"/>
      <c r="BA3506" s="12"/>
      <c r="BB3506" s="12"/>
      <c r="BC3506" s="12"/>
      <c r="BD3506" s="12"/>
      <c r="BE3506" s="12"/>
      <c r="BF3506" s="12"/>
      <c r="BG3506" s="12"/>
      <c r="BH3506" s="12"/>
      <c r="BI3506" s="12"/>
      <c r="BJ3506" s="13"/>
      <c r="BK3506" s="13"/>
      <c r="BL3506" s="13"/>
      <c r="BM3506" s="13"/>
      <c r="BN3506" s="13"/>
    </row>
    <row r="3507" spans="1:66" x14ac:dyDescent="0.25">
      <c r="A3507" s="10"/>
      <c r="B3507" s="10"/>
      <c r="C3507" s="10"/>
      <c r="D3507" s="24"/>
      <c r="E3507" s="10"/>
      <c r="F3507" s="10"/>
      <c r="G3507" s="10"/>
      <c r="H3507" s="10"/>
      <c r="I3507" s="10"/>
      <c r="J3507" s="10"/>
      <c r="K3507" s="11"/>
      <c r="L3507" s="11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  <c r="W3507" s="12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2"/>
      <c r="AS3507" s="12"/>
      <c r="AT3507" s="12"/>
      <c r="AU3507" s="12"/>
      <c r="AV3507" s="12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12"/>
      <c r="BG3507" s="12"/>
      <c r="BH3507" s="12"/>
      <c r="BI3507" s="12"/>
      <c r="BJ3507" s="13"/>
      <c r="BK3507" s="13"/>
      <c r="BL3507" s="13"/>
      <c r="BM3507" s="13"/>
      <c r="BN3507" s="13"/>
    </row>
    <row r="3508" spans="1:66" x14ac:dyDescent="0.25">
      <c r="A3508" s="10"/>
      <c r="B3508" s="10"/>
      <c r="C3508" s="10"/>
      <c r="D3508" s="24"/>
      <c r="E3508" s="10"/>
      <c r="F3508" s="10"/>
      <c r="G3508" s="10"/>
      <c r="H3508" s="10"/>
      <c r="I3508" s="10"/>
      <c r="J3508" s="10"/>
      <c r="K3508" s="11"/>
      <c r="L3508" s="11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  <c r="AE3508" s="12"/>
      <c r="AF3508" s="12"/>
      <c r="AG3508" s="12"/>
      <c r="AH3508" s="12"/>
      <c r="AI3508" s="12"/>
      <c r="AJ3508" s="12"/>
      <c r="AK3508" s="12"/>
      <c r="AL3508" s="12"/>
      <c r="AM3508" s="12"/>
      <c r="AN3508" s="12"/>
      <c r="AO3508" s="12"/>
      <c r="AP3508" s="12"/>
      <c r="AQ3508" s="12"/>
      <c r="AR3508" s="12"/>
      <c r="AS3508" s="12"/>
      <c r="AT3508" s="12"/>
      <c r="AU3508" s="12"/>
      <c r="AV3508" s="12"/>
      <c r="AW3508" s="12"/>
      <c r="AX3508" s="12"/>
      <c r="AY3508" s="12"/>
      <c r="AZ3508" s="12"/>
      <c r="BA3508" s="12"/>
      <c r="BB3508" s="12"/>
      <c r="BC3508" s="12"/>
      <c r="BD3508" s="12"/>
      <c r="BE3508" s="12"/>
      <c r="BF3508" s="12"/>
      <c r="BG3508" s="12"/>
      <c r="BH3508" s="12"/>
      <c r="BI3508" s="12"/>
      <c r="BJ3508" s="13"/>
      <c r="BK3508" s="13"/>
      <c r="BL3508" s="13"/>
      <c r="BM3508" s="13"/>
      <c r="BN3508" s="13"/>
    </row>
    <row r="3509" spans="1:66" x14ac:dyDescent="0.25">
      <c r="A3509" s="10"/>
      <c r="B3509" s="10"/>
      <c r="C3509" s="10"/>
      <c r="D3509" s="24"/>
      <c r="E3509" s="10"/>
      <c r="F3509" s="10"/>
      <c r="G3509" s="10"/>
      <c r="H3509" s="10"/>
      <c r="I3509" s="10"/>
      <c r="J3509" s="10"/>
      <c r="K3509" s="11"/>
      <c r="L3509" s="11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2"/>
      <c r="AS3509" s="12"/>
      <c r="AT3509" s="12"/>
      <c r="AU3509" s="12"/>
      <c r="AV3509" s="12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12"/>
      <c r="BG3509" s="12"/>
      <c r="BH3509" s="12"/>
      <c r="BI3509" s="12"/>
      <c r="BJ3509" s="13"/>
      <c r="BK3509" s="13"/>
      <c r="BL3509" s="13"/>
      <c r="BM3509" s="13"/>
      <c r="BN3509" s="13"/>
    </row>
    <row r="3510" spans="1:66" x14ac:dyDescent="0.25">
      <c r="A3510" s="10"/>
      <c r="B3510" s="10"/>
      <c r="C3510" s="10"/>
      <c r="D3510" s="24"/>
      <c r="E3510" s="10"/>
      <c r="F3510" s="10"/>
      <c r="G3510" s="10"/>
      <c r="H3510" s="10"/>
      <c r="I3510" s="10"/>
      <c r="J3510" s="10"/>
      <c r="K3510" s="11"/>
      <c r="L3510" s="11"/>
      <c r="M3510" s="12"/>
      <c r="N3510" s="12"/>
      <c r="O3510" s="12"/>
      <c r="P3510" s="12"/>
      <c r="Q3510" s="12"/>
      <c r="R3510" s="12"/>
      <c r="S3510" s="12"/>
      <c r="T3510" s="12"/>
      <c r="U3510" s="12"/>
      <c r="V3510" s="12"/>
      <c r="W3510" s="12"/>
      <c r="X3510" s="12"/>
      <c r="Y3510" s="12"/>
      <c r="Z3510" s="12"/>
      <c r="AA3510" s="12"/>
      <c r="AB3510" s="12"/>
      <c r="AC3510" s="12"/>
      <c r="AD3510" s="12"/>
      <c r="AE3510" s="12"/>
      <c r="AF3510" s="12"/>
      <c r="AG3510" s="12"/>
      <c r="AH3510" s="12"/>
      <c r="AI3510" s="12"/>
      <c r="AJ3510" s="12"/>
      <c r="AK3510" s="12"/>
      <c r="AL3510" s="12"/>
      <c r="AM3510" s="12"/>
      <c r="AN3510" s="12"/>
      <c r="AO3510" s="12"/>
      <c r="AP3510" s="12"/>
      <c r="AQ3510" s="12"/>
      <c r="AR3510" s="12"/>
      <c r="AS3510" s="12"/>
      <c r="AT3510" s="12"/>
      <c r="AU3510" s="12"/>
      <c r="AV3510" s="12"/>
      <c r="AW3510" s="12"/>
      <c r="AX3510" s="12"/>
      <c r="AY3510" s="12"/>
      <c r="AZ3510" s="12"/>
      <c r="BA3510" s="12"/>
      <c r="BB3510" s="12"/>
      <c r="BC3510" s="12"/>
      <c r="BD3510" s="12"/>
      <c r="BE3510" s="12"/>
      <c r="BF3510" s="12"/>
      <c r="BG3510" s="12"/>
      <c r="BH3510" s="12"/>
      <c r="BI3510" s="12"/>
      <c r="BJ3510" s="13"/>
      <c r="BK3510" s="13"/>
      <c r="BL3510" s="13"/>
      <c r="BM3510" s="13"/>
      <c r="BN3510" s="13"/>
    </row>
    <row r="3511" spans="1:66" x14ac:dyDescent="0.25">
      <c r="A3511" s="10"/>
      <c r="B3511" s="10"/>
      <c r="C3511" s="10"/>
      <c r="D3511" s="24"/>
      <c r="E3511" s="10"/>
      <c r="F3511" s="10"/>
      <c r="G3511" s="10"/>
      <c r="H3511" s="10"/>
      <c r="I3511" s="10"/>
      <c r="J3511" s="10"/>
      <c r="K3511" s="11"/>
      <c r="L3511" s="11"/>
      <c r="M3511" s="12"/>
      <c r="N3511" s="12"/>
      <c r="O3511" s="12"/>
      <c r="P3511" s="12"/>
      <c r="Q3511" s="12"/>
      <c r="R3511" s="12"/>
      <c r="S3511" s="12"/>
      <c r="T3511" s="12"/>
      <c r="U3511" s="12"/>
      <c r="V3511" s="12"/>
      <c r="W3511" s="12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2"/>
      <c r="AS3511" s="12"/>
      <c r="AT3511" s="12"/>
      <c r="AU3511" s="12"/>
      <c r="AV3511" s="12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12"/>
      <c r="BG3511" s="12"/>
      <c r="BH3511" s="12"/>
      <c r="BI3511" s="12"/>
      <c r="BJ3511" s="13"/>
      <c r="BK3511" s="13"/>
      <c r="BL3511" s="13"/>
      <c r="BM3511" s="13"/>
      <c r="BN3511" s="13"/>
    </row>
    <row r="3512" spans="1:66" x14ac:dyDescent="0.25">
      <c r="A3512" s="10"/>
      <c r="B3512" s="10"/>
      <c r="C3512" s="10"/>
      <c r="D3512" s="24"/>
      <c r="E3512" s="10"/>
      <c r="F3512" s="10"/>
      <c r="G3512" s="10"/>
      <c r="H3512" s="10"/>
      <c r="I3512" s="10"/>
      <c r="J3512" s="10"/>
      <c r="K3512" s="11"/>
      <c r="L3512" s="11"/>
      <c r="M3512" s="12"/>
      <c r="N3512" s="12"/>
      <c r="O3512" s="12"/>
      <c r="P3512" s="12"/>
      <c r="Q3512" s="12"/>
      <c r="R3512" s="12"/>
      <c r="S3512" s="12"/>
      <c r="T3512" s="12"/>
      <c r="U3512" s="12"/>
      <c r="V3512" s="12"/>
      <c r="W3512" s="12"/>
      <c r="X3512" s="12"/>
      <c r="Y3512" s="12"/>
      <c r="Z3512" s="12"/>
      <c r="AA3512" s="12"/>
      <c r="AB3512" s="12"/>
      <c r="AC3512" s="12"/>
      <c r="AD3512" s="12"/>
      <c r="AE3512" s="12"/>
      <c r="AF3512" s="12"/>
      <c r="AG3512" s="12"/>
      <c r="AH3512" s="12"/>
      <c r="AI3512" s="12"/>
      <c r="AJ3512" s="12"/>
      <c r="AK3512" s="12"/>
      <c r="AL3512" s="12"/>
      <c r="AM3512" s="12"/>
      <c r="AN3512" s="12"/>
      <c r="AO3512" s="12"/>
      <c r="AP3512" s="12"/>
      <c r="AQ3512" s="12"/>
      <c r="AR3512" s="12"/>
      <c r="AS3512" s="12"/>
      <c r="AT3512" s="12"/>
      <c r="AU3512" s="12"/>
      <c r="AV3512" s="12"/>
      <c r="AW3512" s="12"/>
      <c r="AX3512" s="12"/>
      <c r="AY3512" s="12"/>
      <c r="AZ3512" s="12"/>
      <c r="BA3512" s="12"/>
      <c r="BB3512" s="12"/>
      <c r="BC3512" s="12"/>
      <c r="BD3512" s="12"/>
      <c r="BE3512" s="12"/>
      <c r="BF3512" s="12"/>
      <c r="BG3512" s="12"/>
      <c r="BH3512" s="12"/>
      <c r="BI3512" s="12"/>
      <c r="BJ3512" s="13"/>
      <c r="BK3512" s="13"/>
      <c r="BL3512" s="13"/>
      <c r="BM3512" s="13"/>
      <c r="BN3512" s="13"/>
    </row>
    <row r="3513" spans="1:66" x14ac:dyDescent="0.25">
      <c r="A3513" s="10"/>
      <c r="B3513" s="10"/>
      <c r="C3513" s="10"/>
      <c r="D3513" s="24"/>
      <c r="E3513" s="10"/>
      <c r="F3513" s="10"/>
      <c r="G3513" s="10"/>
      <c r="H3513" s="10"/>
      <c r="I3513" s="10"/>
      <c r="J3513" s="10"/>
      <c r="K3513" s="11"/>
      <c r="L3513" s="11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2"/>
      <c r="AS3513" s="12"/>
      <c r="AT3513" s="12"/>
      <c r="AU3513" s="12"/>
      <c r="AV3513" s="12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12"/>
      <c r="BG3513" s="12"/>
      <c r="BH3513" s="12"/>
      <c r="BI3513" s="12"/>
      <c r="BJ3513" s="13"/>
      <c r="BK3513" s="13"/>
      <c r="BL3513" s="13"/>
      <c r="BM3513" s="13"/>
      <c r="BN3513" s="13"/>
    </row>
    <row r="3514" spans="1:66" x14ac:dyDescent="0.25">
      <c r="A3514" s="10"/>
      <c r="B3514" s="10"/>
      <c r="C3514" s="10"/>
      <c r="D3514" s="24"/>
      <c r="E3514" s="10"/>
      <c r="F3514" s="10"/>
      <c r="G3514" s="10"/>
      <c r="H3514" s="10"/>
      <c r="I3514" s="10"/>
      <c r="J3514" s="10"/>
      <c r="K3514" s="11"/>
      <c r="L3514" s="11"/>
      <c r="M3514" s="12"/>
      <c r="N3514" s="12"/>
      <c r="O3514" s="12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12"/>
      <c r="AE3514" s="12"/>
      <c r="AF3514" s="12"/>
      <c r="AG3514" s="12"/>
      <c r="AH3514" s="12"/>
      <c r="AI3514" s="12"/>
      <c r="AJ3514" s="12"/>
      <c r="AK3514" s="12"/>
      <c r="AL3514" s="12"/>
      <c r="AM3514" s="12"/>
      <c r="AN3514" s="12"/>
      <c r="AO3514" s="12"/>
      <c r="AP3514" s="12"/>
      <c r="AQ3514" s="12"/>
      <c r="AR3514" s="12"/>
      <c r="AS3514" s="12"/>
      <c r="AT3514" s="12"/>
      <c r="AU3514" s="12"/>
      <c r="AV3514" s="12"/>
      <c r="AW3514" s="12"/>
      <c r="AX3514" s="12"/>
      <c r="AY3514" s="12"/>
      <c r="AZ3514" s="12"/>
      <c r="BA3514" s="12"/>
      <c r="BB3514" s="12"/>
      <c r="BC3514" s="12"/>
      <c r="BD3514" s="12"/>
      <c r="BE3514" s="12"/>
      <c r="BF3514" s="12"/>
      <c r="BG3514" s="12"/>
      <c r="BH3514" s="12"/>
      <c r="BI3514" s="12"/>
      <c r="BJ3514" s="13"/>
      <c r="BK3514" s="13"/>
      <c r="BL3514" s="13"/>
      <c r="BM3514" s="13"/>
      <c r="BN3514" s="13"/>
    </row>
    <row r="3515" spans="1:66" x14ac:dyDescent="0.25">
      <c r="A3515" s="10"/>
      <c r="B3515" s="10"/>
      <c r="C3515" s="10"/>
      <c r="D3515" s="24"/>
      <c r="E3515" s="10"/>
      <c r="F3515" s="10"/>
      <c r="G3515" s="10"/>
      <c r="H3515" s="10"/>
      <c r="I3515" s="10"/>
      <c r="J3515" s="10"/>
      <c r="K3515" s="11"/>
      <c r="L3515" s="11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2"/>
      <c r="AS3515" s="12"/>
      <c r="AT3515" s="12"/>
      <c r="AU3515" s="12"/>
      <c r="AV3515" s="12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12"/>
      <c r="BG3515" s="12"/>
      <c r="BH3515" s="12"/>
      <c r="BI3515" s="12"/>
      <c r="BJ3515" s="13"/>
      <c r="BK3515" s="13"/>
      <c r="BL3515" s="13"/>
      <c r="BM3515" s="13"/>
      <c r="BN3515" s="13"/>
    </row>
    <row r="3516" spans="1:66" x14ac:dyDescent="0.25">
      <c r="A3516" s="10"/>
      <c r="B3516" s="10"/>
      <c r="C3516" s="10"/>
      <c r="D3516" s="24"/>
      <c r="E3516" s="10"/>
      <c r="F3516" s="10"/>
      <c r="G3516" s="10"/>
      <c r="H3516" s="10"/>
      <c r="I3516" s="10"/>
      <c r="J3516" s="10"/>
      <c r="K3516" s="11"/>
      <c r="L3516" s="11"/>
      <c r="M3516" s="12"/>
      <c r="N3516" s="12"/>
      <c r="O3516" s="12"/>
      <c r="P3516" s="12"/>
      <c r="Q3516" s="12"/>
      <c r="R3516" s="12"/>
      <c r="S3516" s="12"/>
      <c r="T3516" s="12"/>
      <c r="U3516" s="12"/>
      <c r="V3516" s="12"/>
      <c r="W3516" s="12"/>
      <c r="X3516" s="12"/>
      <c r="Y3516" s="12"/>
      <c r="Z3516" s="12"/>
      <c r="AA3516" s="12"/>
      <c r="AB3516" s="12"/>
      <c r="AC3516" s="12"/>
      <c r="AD3516" s="12"/>
      <c r="AE3516" s="12"/>
      <c r="AF3516" s="12"/>
      <c r="AG3516" s="12"/>
      <c r="AH3516" s="12"/>
      <c r="AI3516" s="12"/>
      <c r="AJ3516" s="12"/>
      <c r="AK3516" s="12"/>
      <c r="AL3516" s="12"/>
      <c r="AM3516" s="12"/>
      <c r="AN3516" s="12"/>
      <c r="AO3516" s="12"/>
      <c r="AP3516" s="12"/>
      <c r="AQ3516" s="12"/>
      <c r="AR3516" s="12"/>
      <c r="AS3516" s="12"/>
      <c r="AT3516" s="12"/>
      <c r="AU3516" s="12"/>
      <c r="AV3516" s="12"/>
      <c r="AW3516" s="12"/>
      <c r="AX3516" s="12"/>
      <c r="AY3516" s="12"/>
      <c r="AZ3516" s="12"/>
      <c r="BA3516" s="12"/>
      <c r="BB3516" s="12"/>
      <c r="BC3516" s="12"/>
      <c r="BD3516" s="12"/>
      <c r="BE3516" s="12"/>
      <c r="BF3516" s="12"/>
      <c r="BG3516" s="12"/>
      <c r="BH3516" s="12"/>
      <c r="BI3516" s="12"/>
      <c r="BJ3516" s="13"/>
      <c r="BK3516" s="13"/>
      <c r="BL3516" s="13"/>
      <c r="BM3516" s="13"/>
      <c r="BN3516" s="13"/>
    </row>
    <row r="3517" spans="1:66" x14ac:dyDescent="0.25">
      <c r="A3517" s="10"/>
      <c r="B3517" s="10"/>
      <c r="C3517" s="10"/>
      <c r="D3517" s="24"/>
      <c r="E3517" s="10"/>
      <c r="F3517" s="10"/>
      <c r="G3517" s="10"/>
      <c r="H3517" s="10"/>
      <c r="I3517" s="10"/>
      <c r="J3517" s="10"/>
      <c r="K3517" s="11"/>
      <c r="L3517" s="11"/>
      <c r="M3517" s="12"/>
      <c r="N3517" s="12"/>
      <c r="O3517" s="12"/>
      <c r="P3517" s="12"/>
      <c r="Q3517" s="12"/>
      <c r="R3517" s="12"/>
      <c r="S3517" s="12"/>
      <c r="T3517" s="12"/>
      <c r="U3517" s="12"/>
      <c r="V3517" s="12"/>
      <c r="W3517" s="12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2"/>
      <c r="AS3517" s="12"/>
      <c r="AT3517" s="12"/>
      <c r="AU3517" s="12"/>
      <c r="AV3517" s="12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12"/>
      <c r="BG3517" s="12"/>
      <c r="BH3517" s="12"/>
      <c r="BI3517" s="12"/>
      <c r="BJ3517" s="13"/>
      <c r="BK3517" s="13"/>
      <c r="BL3517" s="13"/>
      <c r="BM3517" s="13"/>
      <c r="BN3517" s="13"/>
    </row>
    <row r="3518" spans="1:66" x14ac:dyDescent="0.25">
      <c r="A3518" s="10"/>
      <c r="B3518" s="10"/>
      <c r="C3518" s="10"/>
      <c r="D3518" s="24"/>
      <c r="E3518" s="10"/>
      <c r="F3518" s="10"/>
      <c r="G3518" s="10"/>
      <c r="H3518" s="10"/>
      <c r="I3518" s="10"/>
      <c r="J3518" s="10"/>
      <c r="K3518" s="11"/>
      <c r="L3518" s="11"/>
      <c r="M3518" s="12"/>
      <c r="N3518" s="12"/>
      <c r="O3518" s="12"/>
      <c r="P3518" s="12"/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  <c r="AA3518" s="12"/>
      <c r="AB3518" s="12"/>
      <c r="AC3518" s="12"/>
      <c r="AD3518" s="12"/>
      <c r="AE3518" s="12"/>
      <c r="AF3518" s="12"/>
      <c r="AG3518" s="12"/>
      <c r="AH3518" s="12"/>
      <c r="AI3518" s="12"/>
      <c r="AJ3518" s="12"/>
      <c r="AK3518" s="12"/>
      <c r="AL3518" s="12"/>
      <c r="AM3518" s="12"/>
      <c r="AN3518" s="12"/>
      <c r="AO3518" s="12"/>
      <c r="AP3518" s="12"/>
      <c r="AQ3518" s="12"/>
      <c r="AR3518" s="12"/>
      <c r="AS3518" s="12"/>
      <c r="AT3518" s="12"/>
      <c r="AU3518" s="12"/>
      <c r="AV3518" s="12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12"/>
      <c r="BG3518" s="12"/>
      <c r="BH3518" s="12"/>
      <c r="BI3518" s="12"/>
      <c r="BJ3518" s="13"/>
      <c r="BK3518" s="13"/>
      <c r="BL3518" s="13"/>
      <c r="BM3518" s="13"/>
      <c r="BN3518" s="13"/>
    </row>
    <row r="3519" spans="1:66" x14ac:dyDescent="0.25">
      <c r="A3519" s="10"/>
      <c r="B3519" s="10"/>
      <c r="C3519" s="10"/>
      <c r="D3519" s="24"/>
      <c r="E3519" s="10"/>
      <c r="F3519" s="10"/>
      <c r="G3519" s="10"/>
      <c r="H3519" s="10"/>
      <c r="I3519" s="10"/>
      <c r="J3519" s="10"/>
      <c r="K3519" s="11"/>
      <c r="L3519" s="11"/>
      <c r="M3519" s="12"/>
      <c r="N3519" s="12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2"/>
      <c r="AS3519" s="12"/>
      <c r="AT3519" s="12"/>
      <c r="AU3519" s="12"/>
      <c r="AV3519" s="12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12"/>
      <c r="BG3519" s="12"/>
      <c r="BH3519" s="12"/>
      <c r="BI3519" s="12"/>
      <c r="BJ3519" s="13"/>
      <c r="BK3519" s="13"/>
      <c r="BL3519" s="13"/>
      <c r="BM3519" s="13"/>
      <c r="BN3519" s="13"/>
    </row>
    <row r="3520" spans="1:66" x14ac:dyDescent="0.25">
      <c r="A3520" s="10"/>
      <c r="B3520" s="10"/>
      <c r="C3520" s="10"/>
      <c r="D3520" s="24"/>
      <c r="E3520" s="10"/>
      <c r="F3520" s="10"/>
      <c r="G3520" s="10"/>
      <c r="H3520" s="10"/>
      <c r="I3520" s="10"/>
      <c r="J3520" s="10"/>
      <c r="K3520" s="11"/>
      <c r="L3520" s="11"/>
      <c r="M3520" s="12"/>
      <c r="N3520" s="12"/>
      <c r="O3520" s="12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12"/>
      <c r="AE3520" s="12"/>
      <c r="AF3520" s="12"/>
      <c r="AG3520" s="12"/>
      <c r="AH3520" s="12"/>
      <c r="AI3520" s="12"/>
      <c r="AJ3520" s="12"/>
      <c r="AK3520" s="12"/>
      <c r="AL3520" s="12"/>
      <c r="AM3520" s="12"/>
      <c r="AN3520" s="12"/>
      <c r="AO3520" s="12"/>
      <c r="AP3520" s="12"/>
      <c r="AQ3520" s="12"/>
      <c r="AR3520" s="12"/>
      <c r="AS3520" s="12"/>
      <c r="AT3520" s="12"/>
      <c r="AU3520" s="12"/>
      <c r="AV3520" s="12"/>
      <c r="AW3520" s="12"/>
      <c r="AX3520" s="12"/>
      <c r="AY3520" s="12"/>
      <c r="AZ3520" s="12"/>
      <c r="BA3520" s="12"/>
      <c r="BB3520" s="12"/>
      <c r="BC3520" s="12"/>
      <c r="BD3520" s="12"/>
      <c r="BE3520" s="12"/>
      <c r="BF3520" s="12"/>
      <c r="BG3520" s="12"/>
      <c r="BH3520" s="12"/>
      <c r="BI3520" s="12"/>
      <c r="BJ3520" s="13"/>
      <c r="BK3520" s="13"/>
      <c r="BL3520" s="13"/>
      <c r="BM3520" s="13"/>
      <c r="BN3520" s="13"/>
    </row>
    <row r="3521" spans="1:66" x14ac:dyDescent="0.25">
      <c r="A3521" s="10"/>
      <c r="B3521" s="10"/>
      <c r="C3521" s="10"/>
      <c r="D3521" s="24"/>
      <c r="E3521" s="10"/>
      <c r="F3521" s="10"/>
      <c r="G3521" s="10"/>
      <c r="H3521" s="10"/>
      <c r="I3521" s="10"/>
      <c r="J3521" s="10"/>
      <c r="K3521" s="11"/>
      <c r="L3521" s="11"/>
      <c r="M3521" s="12"/>
      <c r="N3521" s="12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2"/>
      <c r="AS3521" s="12"/>
      <c r="AT3521" s="12"/>
      <c r="AU3521" s="12"/>
      <c r="AV3521" s="12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12"/>
      <c r="BG3521" s="12"/>
      <c r="BH3521" s="12"/>
      <c r="BI3521" s="12"/>
      <c r="BJ3521" s="13"/>
      <c r="BK3521" s="13"/>
      <c r="BL3521" s="13"/>
      <c r="BM3521" s="13"/>
      <c r="BN3521" s="13"/>
    </row>
    <row r="3522" spans="1:66" x14ac:dyDescent="0.25">
      <c r="A3522" s="10"/>
      <c r="B3522" s="10"/>
      <c r="C3522" s="10"/>
      <c r="D3522" s="24"/>
      <c r="E3522" s="10"/>
      <c r="F3522" s="10"/>
      <c r="G3522" s="10"/>
      <c r="H3522" s="10"/>
      <c r="I3522" s="10"/>
      <c r="J3522" s="10"/>
      <c r="K3522" s="11"/>
      <c r="L3522" s="11"/>
      <c r="M3522" s="12"/>
      <c r="N3522" s="12"/>
      <c r="O3522" s="12"/>
      <c r="P3522" s="12"/>
      <c r="Q3522" s="12"/>
      <c r="R3522" s="12"/>
      <c r="S3522" s="12"/>
      <c r="T3522" s="12"/>
      <c r="U3522" s="12"/>
      <c r="V3522" s="12"/>
      <c r="W3522" s="12"/>
      <c r="X3522" s="12"/>
      <c r="Y3522" s="12"/>
      <c r="Z3522" s="12"/>
      <c r="AA3522" s="12"/>
      <c r="AB3522" s="12"/>
      <c r="AC3522" s="12"/>
      <c r="AD3522" s="12"/>
      <c r="AE3522" s="12"/>
      <c r="AF3522" s="12"/>
      <c r="AG3522" s="12"/>
      <c r="AH3522" s="12"/>
      <c r="AI3522" s="12"/>
      <c r="AJ3522" s="12"/>
      <c r="AK3522" s="12"/>
      <c r="AL3522" s="12"/>
      <c r="AM3522" s="12"/>
      <c r="AN3522" s="12"/>
      <c r="AO3522" s="12"/>
      <c r="AP3522" s="12"/>
      <c r="AQ3522" s="12"/>
      <c r="AR3522" s="12"/>
      <c r="AS3522" s="12"/>
      <c r="AT3522" s="12"/>
      <c r="AU3522" s="12"/>
      <c r="AV3522" s="12"/>
      <c r="AW3522" s="12"/>
      <c r="AX3522" s="12"/>
      <c r="AY3522" s="12"/>
      <c r="AZ3522" s="12"/>
      <c r="BA3522" s="12"/>
      <c r="BB3522" s="12"/>
      <c r="BC3522" s="12"/>
      <c r="BD3522" s="12"/>
      <c r="BE3522" s="12"/>
      <c r="BF3522" s="12"/>
      <c r="BG3522" s="12"/>
      <c r="BH3522" s="12"/>
      <c r="BI3522" s="12"/>
      <c r="BJ3522" s="13"/>
      <c r="BK3522" s="13"/>
      <c r="BL3522" s="13"/>
      <c r="BM3522" s="13"/>
      <c r="BN3522" s="13"/>
    </row>
    <row r="3523" spans="1:66" x14ac:dyDescent="0.25">
      <c r="A3523" s="10"/>
      <c r="B3523" s="10"/>
      <c r="C3523" s="10"/>
      <c r="D3523" s="24"/>
      <c r="E3523" s="10"/>
      <c r="F3523" s="10"/>
      <c r="G3523" s="10"/>
      <c r="H3523" s="10"/>
      <c r="I3523" s="10"/>
      <c r="J3523" s="10"/>
      <c r="K3523" s="11"/>
      <c r="L3523" s="11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2"/>
      <c r="AS3523" s="12"/>
      <c r="AT3523" s="12"/>
      <c r="AU3523" s="12"/>
      <c r="AV3523" s="12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12"/>
      <c r="BG3523" s="12"/>
      <c r="BH3523" s="12"/>
      <c r="BI3523" s="12"/>
      <c r="BJ3523" s="13"/>
      <c r="BK3523" s="13"/>
      <c r="BL3523" s="13"/>
      <c r="BM3523" s="13"/>
      <c r="BN3523" s="13"/>
    </row>
    <row r="3524" spans="1:66" x14ac:dyDescent="0.25">
      <c r="A3524" s="10"/>
      <c r="B3524" s="10"/>
      <c r="C3524" s="10"/>
      <c r="D3524" s="24"/>
      <c r="E3524" s="10"/>
      <c r="F3524" s="10"/>
      <c r="G3524" s="10"/>
      <c r="H3524" s="10"/>
      <c r="I3524" s="10"/>
      <c r="J3524" s="10"/>
      <c r="K3524" s="11"/>
      <c r="L3524" s="11"/>
      <c r="M3524" s="12"/>
      <c r="N3524" s="12"/>
      <c r="O3524" s="12"/>
      <c r="P3524" s="12"/>
      <c r="Q3524" s="12"/>
      <c r="R3524" s="12"/>
      <c r="S3524" s="12"/>
      <c r="T3524" s="12"/>
      <c r="U3524" s="12"/>
      <c r="V3524" s="12"/>
      <c r="W3524" s="12"/>
      <c r="X3524" s="12"/>
      <c r="Y3524" s="12"/>
      <c r="Z3524" s="12"/>
      <c r="AA3524" s="12"/>
      <c r="AB3524" s="12"/>
      <c r="AC3524" s="12"/>
      <c r="AD3524" s="12"/>
      <c r="AE3524" s="12"/>
      <c r="AF3524" s="12"/>
      <c r="AG3524" s="12"/>
      <c r="AH3524" s="12"/>
      <c r="AI3524" s="12"/>
      <c r="AJ3524" s="12"/>
      <c r="AK3524" s="12"/>
      <c r="AL3524" s="12"/>
      <c r="AM3524" s="12"/>
      <c r="AN3524" s="12"/>
      <c r="AO3524" s="12"/>
      <c r="AP3524" s="12"/>
      <c r="AQ3524" s="12"/>
      <c r="AR3524" s="12"/>
      <c r="AS3524" s="12"/>
      <c r="AT3524" s="12"/>
      <c r="AU3524" s="12"/>
      <c r="AV3524" s="12"/>
      <c r="AW3524" s="12"/>
      <c r="AX3524" s="12"/>
      <c r="AY3524" s="12"/>
      <c r="AZ3524" s="12"/>
      <c r="BA3524" s="12"/>
      <c r="BB3524" s="12"/>
      <c r="BC3524" s="12"/>
      <c r="BD3524" s="12"/>
      <c r="BE3524" s="12"/>
      <c r="BF3524" s="12"/>
      <c r="BG3524" s="12"/>
      <c r="BH3524" s="12"/>
      <c r="BI3524" s="12"/>
      <c r="BJ3524" s="13"/>
      <c r="BK3524" s="13"/>
      <c r="BL3524" s="13"/>
      <c r="BM3524" s="13"/>
      <c r="BN3524" s="13"/>
    </row>
    <row r="3525" spans="1:66" x14ac:dyDescent="0.25">
      <c r="A3525" s="10"/>
      <c r="B3525" s="10"/>
      <c r="C3525" s="10"/>
      <c r="D3525" s="24"/>
      <c r="E3525" s="10"/>
      <c r="F3525" s="10"/>
      <c r="G3525" s="10"/>
      <c r="H3525" s="10"/>
      <c r="I3525" s="10"/>
      <c r="J3525" s="10"/>
      <c r="K3525" s="11"/>
      <c r="L3525" s="11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2"/>
      <c r="AS3525" s="12"/>
      <c r="AT3525" s="12"/>
      <c r="AU3525" s="12"/>
      <c r="AV3525" s="12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12"/>
      <c r="BG3525" s="12"/>
      <c r="BH3525" s="12"/>
      <c r="BI3525" s="12"/>
      <c r="BJ3525" s="13"/>
      <c r="BK3525" s="13"/>
      <c r="BL3525" s="13"/>
      <c r="BM3525" s="13"/>
      <c r="BN3525" s="13"/>
    </row>
    <row r="3526" spans="1:66" x14ac:dyDescent="0.25">
      <c r="A3526" s="10"/>
      <c r="B3526" s="10"/>
      <c r="C3526" s="10"/>
      <c r="D3526" s="24"/>
      <c r="E3526" s="10"/>
      <c r="F3526" s="10"/>
      <c r="G3526" s="10"/>
      <c r="H3526" s="10"/>
      <c r="I3526" s="10"/>
      <c r="J3526" s="10"/>
      <c r="K3526" s="11"/>
      <c r="L3526" s="11"/>
      <c r="M3526" s="12"/>
      <c r="N3526" s="12"/>
      <c r="O3526" s="12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12"/>
      <c r="AE3526" s="12"/>
      <c r="AF3526" s="12"/>
      <c r="AG3526" s="12"/>
      <c r="AH3526" s="12"/>
      <c r="AI3526" s="12"/>
      <c r="AJ3526" s="12"/>
      <c r="AK3526" s="12"/>
      <c r="AL3526" s="12"/>
      <c r="AM3526" s="12"/>
      <c r="AN3526" s="12"/>
      <c r="AO3526" s="12"/>
      <c r="AP3526" s="12"/>
      <c r="AQ3526" s="12"/>
      <c r="AR3526" s="12"/>
      <c r="AS3526" s="12"/>
      <c r="AT3526" s="12"/>
      <c r="AU3526" s="12"/>
      <c r="AV3526" s="12"/>
      <c r="AW3526" s="12"/>
      <c r="AX3526" s="12"/>
      <c r="AY3526" s="12"/>
      <c r="AZ3526" s="12"/>
      <c r="BA3526" s="12"/>
      <c r="BB3526" s="12"/>
      <c r="BC3526" s="12"/>
      <c r="BD3526" s="12"/>
      <c r="BE3526" s="12"/>
      <c r="BF3526" s="12"/>
      <c r="BG3526" s="12"/>
      <c r="BH3526" s="12"/>
      <c r="BI3526" s="12"/>
      <c r="BJ3526" s="13"/>
      <c r="BK3526" s="13"/>
      <c r="BL3526" s="13"/>
      <c r="BM3526" s="13"/>
      <c r="BN3526" s="13"/>
    </row>
    <row r="3527" spans="1:66" x14ac:dyDescent="0.25">
      <c r="A3527" s="10"/>
      <c r="B3527" s="10"/>
      <c r="C3527" s="10"/>
      <c r="D3527" s="24"/>
      <c r="E3527" s="10"/>
      <c r="F3527" s="10"/>
      <c r="G3527" s="10"/>
      <c r="H3527" s="10"/>
      <c r="I3527" s="10"/>
      <c r="J3527" s="10"/>
      <c r="K3527" s="11"/>
      <c r="L3527" s="11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2"/>
      <c r="AS3527" s="12"/>
      <c r="AT3527" s="12"/>
      <c r="AU3527" s="12"/>
      <c r="AV3527" s="12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12"/>
      <c r="BG3527" s="12"/>
      <c r="BH3527" s="12"/>
      <c r="BI3527" s="12"/>
      <c r="BJ3527" s="13"/>
      <c r="BK3527" s="13"/>
      <c r="BL3527" s="13"/>
      <c r="BM3527" s="13"/>
      <c r="BN3527" s="13"/>
    </row>
    <row r="3528" spans="1:66" x14ac:dyDescent="0.25">
      <c r="A3528" s="10"/>
      <c r="B3528" s="10"/>
      <c r="C3528" s="10"/>
      <c r="D3528" s="24"/>
      <c r="E3528" s="10"/>
      <c r="F3528" s="10"/>
      <c r="G3528" s="10"/>
      <c r="H3528" s="10"/>
      <c r="I3528" s="10"/>
      <c r="J3528" s="10"/>
      <c r="K3528" s="11"/>
      <c r="L3528" s="11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  <c r="W3528" s="12"/>
      <c r="X3528" s="12"/>
      <c r="Y3528" s="12"/>
      <c r="Z3528" s="12"/>
      <c r="AA3528" s="12"/>
      <c r="AB3528" s="12"/>
      <c r="AC3528" s="12"/>
      <c r="AD3528" s="12"/>
      <c r="AE3528" s="12"/>
      <c r="AF3528" s="12"/>
      <c r="AG3528" s="12"/>
      <c r="AH3528" s="12"/>
      <c r="AI3528" s="12"/>
      <c r="AJ3528" s="12"/>
      <c r="AK3528" s="12"/>
      <c r="AL3528" s="12"/>
      <c r="AM3528" s="12"/>
      <c r="AN3528" s="12"/>
      <c r="AO3528" s="12"/>
      <c r="AP3528" s="12"/>
      <c r="AQ3528" s="12"/>
      <c r="AR3528" s="12"/>
      <c r="AS3528" s="12"/>
      <c r="AT3528" s="12"/>
      <c r="AU3528" s="12"/>
      <c r="AV3528" s="12"/>
      <c r="AW3528" s="12"/>
      <c r="AX3528" s="12"/>
      <c r="AY3528" s="12"/>
      <c r="AZ3528" s="12"/>
      <c r="BA3528" s="12"/>
      <c r="BB3528" s="12"/>
      <c r="BC3528" s="12"/>
      <c r="BD3528" s="12"/>
      <c r="BE3528" s="12"/>
      <c r="BF3528" s="12"/>
      <c r="BG3528" s="12"/>
      <c r="BH3528" s="12"/>
      <c r="BI3528" s="12"/>
      <c r="BJ3528" s="13"/>
      <c r="BK3528" s="13"/>
      <c r="BL3528" s="13"/>
      <c r="BM3528" s="13"/>
      <c r="BN3528" s="13"/>
    </row>
    <row r="3529" spans="1:66" x14ac:dyDescent="0.25">
      <c r="A3529" s="10"/>
      <c r="B3529" s="10"/>
      <c r="C3529" s="10"/>
      <c r="D3529" s="24"/>
      <c r="E3529" s="10"/>
      <c r="F3529" s="10"/>
      <c r="G3529" s="10"/>
      <c r="H3529" s="10"/>
      <c r="I3529" s="10"/>
      <c r="J3529" s="10"/>
      <c r="K3529" s="11"/>
      <c r="L3529" s="11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  <c r="W3529" s="12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2"/>
      <c r="AS3529" s="12"/>
      <c r="AT3529" s="12"/>
      <c r="AU3529" s="12"/>
      <c r="AV3529" s="12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12"/>
      <c r="BG3529" s="12"/>
      <c r="BH3529" s="12"/>
      <c r="BI3529" s="12"/>
      <c r="BJ3529" s="13"/>
      <c r="BK3529" s="13"/>
      <c r="BL3529" s="13"/>
      <c r="BM3529" s="13"/>
      <c r="BN3529" s="13"/>
    </row>
    <row r="3530" spans="1:66" x14ac:dyDescent="0.25">
      <c r="A3530" s="10"/>
      <c r="B3530" s="10"/>
      <c r="C3530" s="10"/>
      <c r="D3530" s="24"/>
      <c r="E3530" s="10"/>
      <c r="F3530" s="10"/>
      <c r="G3530" s="10"/>
      <c r="H3530" s="10"/>
      <c r="I3530" s="10"/>
      <c r="J3530" s="10"/>
      <c r="K3530" s="11"/>
      <c r="L3530" s="11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12"/>
      <c r="AD3530" s="12"/>
      <c r="AE3530" s="12"/>
      <c r="AF3530" s="12"/>
      <c r="AG3530" s="12"/>
      <c r="AH3530" s="12"/>
      <c r="AI3530" s="12"/>
      <c r="AJ3530" s="12"/>
      <c r="AK3530" s="12"/>
      <c r="AL3530" s="12"/>
      <c r="AM3530" s="12"/>
      <c r="AN3530" s="12"/>
      <c r="AO3530" s="12"/>
      <c r="AP3530" s="12"/>
      <c r="AQ3530" s="12"/>
      <c r="AR3530" s="12"/>
      <c r="AS3530" s="12"/>
      <c r="AT3530" s="12"/>
      <c r="AU3530" s="12"/>
      <c r="AV3530" s="12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12"/>
      <c r="BG3530" s="12"/>
      <c r="BH3530" s="12"/>
      <c r="BI3530" s="12"/>
      <c r="BJ3530" s="13"/>
      <c r="BK3530" s="13"/>
      <c r="BL3530" s="13"/>
      <c r="BM3530" s="13"/>
      <c r="BN3530" s="13"/>
    </row>
    <row r="3531" spans="1:66" x14ac:dyDescent="0.25">
      <c r="A3531" s="10"/>
      <c r="B3531" s="10"/>
      <c r="C3531" s="10"/>
      <c r="D3531" s="24"/>
      <c r="E3531" s="10"/>
      <c r="F3531" s="10"/>
      <c r="G3531" s="10"/>
      <c r="H3531" s="10"/>
      <c r="I3531" s="10"/>
      <c r="J3531" s="10"/>
      <c r="K3531" s="11"/>
      <c r="L3531" s="11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2"/>
      <c r="AS3531" s="12"/>
      <c r="AT3531" s="12"/>
      <c r="AU3531" s="12"/>
      <c r="AV3531" s="12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12"/>
      <c r="BG3531" s="12"/>
      <c r="BH3531" s="12"/>
      <c r="BI3531" s="12"/>
      <c r="BJ3531" s="13"/>
      <c r="BK3531" s="13"/>
      <c r="BL3531" s="13"/>
      <c r="BM3531" s="13"/>
      <c r="BN3531" s="13"/>
    </row>
    <row r="3532" spans="1:66" x14ac:dyDescent="0.25">
      <c r="A3532" s="10"/>
      <c r="B3532" s="10"/>
      <c r="C3532" s="10"/>
      <c r="D3532" s="24"/>
      <c r="E3532" s="10"/>
      <c r="F3532" s="10"/>
      <c r="G3532" s="10"/>
      <c r="H3532" s="10"/>
      <c r="I3532" s="10"/>
      <c r="J3532" s="10"/>
      <c r="K3532" s="11"/>
      <c r="L3532" s="11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12"/>
      <c r="AE3532" s="12"/>
      <c r="AF3532" s="12"/>
      <c r="AG3532" s="12"/>
      <c r="AH3532" s="12"/>
      <c r="AI3532" s="12"/>
      <c r="AJ3532" s="12"/>
      <c r="AK3532" s="12"/>
      <c r="AL3532" s="12"/>
      <c r="AM3532" s="12"/>
      <c r="AN3532" s="12"/>
      <c r="AO3532" s="12"/>
      <c r="AP3532" s="12"/>
      <c r="AQ3532" s="12"/>
      <c r="AR3532" s="12"/>
      <c r="AS3532" s="12"/>
      <c r="AT3532" s="12"/>
      <c r="AU3532" s="12"/>
      <c r="AV3532" s="12"/>
      <c r="AW3532" s="12"/>
      <c r="AX3532" s="12"/>
      <c r="AY3532" s="12"/>
      <c r="AZ3532" s="12"/>
      <c r="BA3532" s="12"/>
      <c r="BB3532" s="12"/>
      <c r="BC3532" s="12"/>
      <c r="BD3532" s="12"/>
      <c r="BE3532" s="12"/>
      <c r="BF3532" s="12"/>
      <c r="BG3532" s="12"/>
      <c r="BH3532" s="12"/>
      <c r="BI3532" s="12"/>
      <c r="BJ3532" s="13"/>
      <c r="BK3532" s="13"/>
      <c r="BL3532" s="13"/>
      <c r="BM3532" s="13"/>
      <c r="BN3532" s="13"/>
    </row>
    <row r="3533" spans="1:66" x14ac:dyDescent="0.25">
      <c r="A3533" s="10"/>
      <c r="B3533" s="10"/>
      <c r="C3533" s="10"/>
      <c r="D3533" s="24"/>
      <c r="E3533" s="10"/>
      <c r="F3533" s="10"/>
      <c r="G3533" s="10"/>
      <c r="H3533" s="10"/>
      <c r="I3533" s="10"/>
      <c r="J3533" s="10"/>
      <c r="K3533" s="11"/>
      <c r="L3533" s="11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2"/>
      <c r="AS3533" s="12"/>
      <c r="AT3533" s="12"/>
      <c r="AU3533" s="12"/>
      <c r="AV3533" s="12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12"/>
      <c r="BG3533" s="12"/>
      <c r="BH3533" s="12"/>
      <c r="BI3533" s="12"/>
      <c r="BJ3533" s="13"/>
      <c r="BK3533" s="13"/>
      <c r="BL3533" s="13"/>
      <c r="BM3533" s="13"/>
      <c r="BN3533" s="13"/>
    </row>
    <row r="3534" spans="1:66" x14ac:dyDescent="0.25">
      <c r="A3534" s="10"/>
      <c r="B3534" s="10"/>
      <c r="C3534" s="10"/>
      <c r="D3534" s="24"/>
      <c r="E3534" s="10"/>
      <c r="F3534" s="10"/>
      <c r="G3534" s="10"/>
      <c r="H3534" s="10"/>
      <c r="I3534" s="10"/>
      <c r="J3534" s="10"/>
      <c r="K3534" s="11"/>
      <c r="L3534" s="11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  <c r="AE3534" s="12"/>
      <c r="AF3534" s="12"/>
      <c r="AG3534" s="12"/>
      <c r="AH3534" s="12"/>
      <c r="AI3534" s="12"/>
      <c r="AJ3534" s="12"/>
      <c r="AK3534" s="12"/>
      <c r="AL3534" s="12"/>
      <c r="AM3534" s="12"/>
      <c r="AN3534" s="12"/>
      <c r="AO3534" s="12"/>
      <c r="AP3534" s="12"/>
      <c r="AQ3534" s="12"/>
      <c r="AR3534" s="12"/>
      <c r="AS3534" s="12"/>
      <c r="AT3534" s="12"/>
      <c r="AU3534" s="12"/>
      <c r="AV3534" s="12"/>
      <c r="AW3534" s="12"/>
      <c r="AX3534" s="12"/>
      <c r="AY3534" s="12"/>
      <c r="AZ3534" s="12"/>
      <c r="BA3534" s="12"/>
      <c r="BB3534" s="12"/>
      <c r="BC3534" s="12"/>
      <c r="BD3534" s="12"/>
      <c r="BE3534" s="12"/>
      <c r="BF3534" s="12"/>
      <c r="BG3534" s="12"/>
      <c r="BH3534" s="12"/>
      <c r="BI3534" s="12"/>
      <c r="BJ3534" s="13"/>
      <c r="BK3534" s="13"/>
      <c r="BL3534" s="13"/>
      <c r="BM3534" s="13"/>
      <c r="BN3534" s="13"/>
    </row>
    <row r="3535" spans="1:66" x14ac:dyDescent="0.25">
      <c r="A3535" s="10"/>
      <c r="B3535" s="10"/>
      <c r="C3535" s="10"/>
      <c r="D3535" s="24"/>
      <c r="E3535" s="10"/>
      <c r="F3535" s="10"/>
      <c r="G3535" s="10"/>
      <c r="H3535" s="10"/>
      <c r="I3535" s="10"/>
      <c r="J3535" s="10"/>
      <c r="K3535" s="11"/>
      <c r="L3535" s="11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2"/>
      <c r="AS3535" s="12"/>
      <c r="AT3535" s="12"/>
      <c r="AU3535" s="12"/>
      <c r="AV3535" s="12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12"/>
      <c r="BG3535" s="12"/>
      <c r="BH3535" s="12"/>
      <c r="BI3535" s="12"/>
      <c r="BJ3535" s="13"/>
      <c r="BK3535" s="13"/>
      <c r="BL3535" s="13"/>
      <c r="BM3535" s="13"/>
      <c r="BN3535" s="13"/>
    </row>
    <row r="3536" spans="1:66" x14ac:dyDescent="0.25">
      <c r="A3536" s="10"/>
      <c r="B3536" s="10"/>
      <c r="C3536" s="10"/>
      <c r="D3536" s="24"/>
      <c r="E3536" s="10"/>
      <c r="F3536" s="10"/>
      <c r="G3536" s="10"/>
      <c r="H3536" s="10"/>
      <c r="I3536" s="10"/>
      <c r="J3536" s="10"/>
      <c r="K3536" s="11"/>
      <c r="L3536" s="11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  <c r="W3536" s="12"/>
      <c r="X3536" s="12"/>
      <c r="Y3536" s="12"/>
      <c r="Z3536" s="12"/>
      <c r="AA3536" s="12"/>
      <c r="AB3536" s="12"/>
      <c r="AC3536" s="12"/>
      <c r="AD3536" s="12"/>
      <c r="AE3536" s="12"/>
      <c r="AF3536" s="12"/>
      <c r="AG3536" s="12"/>
      <c r="AH3536" s="12"/>
      <c r="AI3536" s="12"/>
      <c r="AJ3536" s="12"/>
      <c r="AK3536" s="12"/>
      <c r="AL3536" s="12"/>
      <c r="AM3536" s="12"/>
      <c r="AN3536" s="12"/>
      <c r="AO3536" s="12"/>
      <c r="AP3536" s="12"/>
      <c r="AQ3536" s="12"/>
      <c r="AR3536" s="12"/>
      <c r="AS3536" s="12"/>
      <c r="AT3536" s="12"/>
      <c r="AU3536" s="12"/>
      <c r="AV3536" s="12"/>
      <c r="AW3536" s="12"/>
      <c r="AX3536" s="12"/>
      <c r="AY3536" s="12"/>
      <c r="AZ3536" s="12"/>
      <c r="BA3536" s="12"/>
      <c r="BB3536" s="12"/>
      <c r="BC3536" s="12"/>
      <c r="BD3536" s="12"/>
      <c r="BE3536" s="12"/>
      <c r="BF3536" s="12"/>
      <c r="BG3536" s="12"/>
      <c r="BH3536" s="12"/>
      <c r="BI3536" s="12"/>
      <c r="BJ3536" s="13"/>
      <c r="BK3536" s="13"/>
      <c r="BL3536" s="13"/>
      <c r="BM3536" s="13"/>
      <c r="BN3536" s="13"/>
    </row>
    <row r="3537" spans="1:66" x14ac:dyDescent="0.25">
      <c r="A3537" s="10"/>
      <c r="B3537" s="10"/>
      <c r="C3537" s="10"/>
      <c r="D3537" s="24"/>
      <c r="E3537" s="10"/>
      <c r="F3537" s="10"/>
      <c r="G3537" s="10"/>
      <c r="H3537" s="10"/>
      <c r="I3537" s="10"/>
      <c r="J3537" s="10"/>
      <c r="K3537" s="11"/>
      <c r="L3537" s="11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2"/>
      <c r="AS3537" s="12"/>
      <c r="AT3537" s="12"/>
      <c r="AU3537" s="12"/>
      <c r="AV3537" s="12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12"/>
      <c r="BG3537" s="12"/>
      <c r="BH3537" s="12"/>
      <c r="BI3537" s="12"/>
      <c r="BJ3537" s="13"/>
      <c r="BK3537" s="13"/>
      <c r="BL3537" s="13"/>
      <c r="BM3537" s="13"/>
      <c r="BN3537" s="13"/>
    </row>
    <row r="3538" spans="1:66" x14ac:dyDescent="0.25">
      <c r="A3538" s="10"/>
      <c r="B3538" s="10"/>
      <c r="C3538" s="10"/>
      <c r="D3538" s="24"/>
      <c r="E3538" s="10"/>
      <c r="F3538" s="10"/>
      <c r="G3538" s="10"/>
      <c r="H3538" s="10"/>
      <c r="I3538" s="10"/>
      <c r="J3538" s="10"/>
      <c r="K3538" s="11"/>
      <c r="L3538" s="11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  <c r="AE3538" s="12"/>
      <c r="AF3538" s="12"/>
      <c r="AG3538" s="12"/>
      <c r="AH3538" s="12"/>
      <c r="AI3538" s="12"/>
      <c r="AJ3538" s="12"/>
      <c r="AK3538" s="12"/>
      <c r="AL3538" s="12"/>
      <c r="AM3538" s="12"/>
      <c r="AN3538" s="12"/>
      <c r="AO3538" s="12"/>
      <c r="AP3538" s="12"/>
      <c r="AQ3538" s="12"/>
      <c r="AR3538" s="12"/>
      <c r="AS3538" s="12"/>
      <c r="AT3538" s="12"/>
      <c r="AU3538" s="12"/>
      <c r="AV3538" s="12"/>
      <c r="AW3538" s="12"/>
      <c r="AX3538" s="12"/>
      <c r="AY3538" s="12"/>
      <c r="AZ3538" s="12"/>
      <c r="BA3538" s="12"/>
      <c r="BB3538" s="12"/>
      <c r="BC3538" s="12"/>
      <c r="BD3538" s="12"/>
      <c r="BE3538" s="12"/>
      <c r="BF3538" s="12"/>
      <c r="BG3538" s="12"/>
      <c r="BH3538" s="12"/>
      <c r="BI3538" s="12"/>
      <c r="BJ3538" s="13"/>
      <c r="BK3538" s="13"/>
      <c r="BL3538" s="13"/>
      <c r="BM3538" s="13"/>
      <c r="BN3538" s="13"/>
    </row>
    <row r="3539" spans="1:66" x14ac:dyDescent="0.25">
      <c r="A3539" s="10"/>
      <c r="B3539" s="10"/>
      <c r="C3539" s="10"/>
      <c r="D3539" s="24"/>
      <c r="E3539" s="10"/>
      <c r="F3539" s="10"/>
      <c r="G3539" s="10"/>
      <c r="H3539" s="10"/>
      <c r="I3539" s="10"/>
      <c r="J3539" s="10"/>
      <c r="K3539" s="11"/>
      <c r="L3539" s="11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2"/>
      <c r="AS3539" s="12"/>
      <c r="AT3539" s="12"/>
      <c r="AU3539" s="12"/>
      <c r="AV3539" s="12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12"/>
      <c r="BG3539" s="12"/>
      <c r="BH3539" s="12"/>
      <c r="BI3539" s="12"/>
      <c r="BJ3539" s="13"/>
      <c r="BK3539" s="13"/>
      <c r="BL3539" s="13"/>
      <c r="BM3539" s="13"/>
      <c r="BN3539" s="13"/>
    </row>
    <row r="3540" spans="1:66" x14ac:dyDescent="0.25">
      <c r="A3540" s="10"/>
      <c r="B3540" s="10"/>
      <c r="C3540" s="10"/>
      <c r="D3540" s="24"/>
      <c r="E3540" s="10"/>
      <c r="F3540" s="10"/>
      <c r="G3540" s="10"/>
      <c r="H3540" s="10"/>
      <c r="I3540" s="10"/>
      <c r="J3540" s="10"/>
      <c r="K3540" s="11"/>
      <c r="L3540" s="11"/>
      <c r="M3540" s="12"/>
      <c r="N3540" s="12"/>
      <c r="O3540" s="12"/>
      <c r="P3540" s="12"/>
      <c r="Q3540" s="12"/>
      <c r="R3540" s="12"/>
      <c r="S3540" s="12"/>
      <c r="T3540" s="12"/>
      <c r="U3540" s="12"/>
      <c r="V3540" s="12"/>
      <c r="W3540" s="12"/>
      <c r="X3540" s="12"/>
      <c r="Y3540" s="12"/>
      <c r="Z3540" s="12"/>
      <c r="AA3540" s="12"/>
      <c r="AB3540" s="12"/>
      <c r="AC3540" s="12"/>
      <c r="AD3540" s="12"/>
      <c r="AE3540" s="12"/>
      <c r="AF3540" s="12"/>
      <c r="AG3540" s="12"/>
      <c r="AH3540" s="12"/>
      <c r="AI3540" s="12"/>
      <c r="AJ3540" s="12"/>
      <c r="AK3540" s="12"/>
      <c r="AL3540" s="12"/>
      <c r="AM3540" s="12"/>
      <c r="AN3540" s="12"/>
      <c r="AO3540" s="12"/>
      <c r="AP3540" s="12"/>
      <c r="AQ3540" s="12"/>
      <c r="AR3540" s="12"/>
      <c r="AS3540" s="12"/>
      <c r="AT3540" s="12"/>
      <c r="AU3540" s="12"/>
      <c r="AV3540" s="12"/>
      <c r="AW3540" s="12"/>
      <c r="AX3540" s="12"/>
      <c r="AY3540" s="12"/>
      <c r="AZ3540" s="12"/>
      <c r="BA3540" s="12"/>
      <c r="BB3540" s="12"/>
      <c r="BC3540" s="12"/>
      <c r="BD3540" s="12"/>
      <c r="BE3540" s="12"/>
      <c r="BF3540" s="12"/>
      <c r="BG3540" s="12"/>
      <c r="BH3540" s="12"/>
      <c r="BI3540" s="12"/>
      <c r="BJ3540" s="13"/>
      <c r="BK3540" s="13"/>
      <c r="BL3540" s="13"/>
      <c r="BM3540" s="13"/>
      <c r="BN3540" s="13"/>
    </row>
    <row r="3541" spans="1:66" x14ac:dyDescent="0.25">
      <c r="A3541" s="10"/>
      <c r="B3541" s="10"/>
      <c r="C3541" s="10"/>
      <c r="D3541" s="24"/>
      <c r="E3541" s="10"/>
      <c r="F3541" s="10"/>
      <c r="G3541" s="10"/>
      <c r="H3541" s="10"/>
      <c r="I3541" s="10"/>
      <c r="J3541" s="10"/>
      <c r="K3541" s="11"/>
      <c r="L3541" s="11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2"/>
      <c r="AS3541" s="12"/>
      <c r="AT3541" s="12"/>
      <c r="AU3541" s="12"/>
      <c r="AV3541" s="12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12"/>
      <c r="BG3541" s="12"/>
      <c r="BH3541" s="12"/>
      <c r="BI3541" s="12"/>
      <c r="BJ3541" s="13"/>
      <c r="BK3541" s="13"/>
      <c r="BL3541" s="13"/>
      <c r="BM3541" s="13"/>
      <c r="BN3541" s="13"/>
    </row>
    <row r="3542" spans="1:66" x14ac:dyDescent="0.25">
      <c r="A3542" s="10"/>
      <c r="B3542" s="10"/>
      <c r="C3542" s="10"/>
      <c r="D3542" s="24"/>
      <c r="E3542" s="10"/>
      <c r="F3542" s="10"/>
      <c r="G3542" s="10"/>
      <c r="H3542" s="10"/>
      <c r="I3542" s="10"/>
      <c r="J3542" s="10"/>
      <c r="K3542" s="11"/>
      <c r="L3542" s="11"/>
      <c r="M3542" s="12"/>
      <c r="N3542" s="12"/>
      <c r="O3542" s="12"/>
      <c r="P3542" s="12"/>
      <c r="Q3542" s="12"/>
      <c r="R3542" s="12"/>
      <c r="S3542" s="12"/>
      <c r="T3542" s="12"/>
      <c r="U3542" s="12"/>
      <c r="V3542" s="12"/>
      <c r="W3542" s="12"/>
      <c r="X3542" s="12"/>
      <c r="Y3542" s="12"/>
      <c r="Z3542" s="12"/>
      <c r="AA3542" s="12"/>
      <c r="AB3542" s="12"/>
      <c r="AC3542" s="12"/>
      <c r="AD3542" s="12"/>
      <c r="AE3542" s="12"/>
      <c r="AF3542" s="12"/>
      <c r="AG3542" s="12"/>
      <c r="AH3542" s="12"/>
      <c r="AI3542" s="12"/>
      <c r="AJ3542" s="12"/>
      <c r="AK3542" s="12"/>
      <c r="AL3542" s="12"/>
      <c r="AM3542" s="12"/>
      <c r="AN3542" s="12"/>
      <c r="AO3542" s="12"/>
      <c r="AP3542" s="12"/>
      <c r="AQ3542" s="12"/>
      <c r="AR3542" s="12"/>
      <c r="AS3542" s="12"/>
      <c r="AT3542" s="12"/>
      <c r="AU3542" s="12"/>
      <c r="AV3542" s="12"/>
      <c r="AW3542" s="12"/>
      <c r="AX3542" s="12"/>
      <c r="AY3542" s="12"/>
      <c r="AZ3542" s="12"/>
      <c r="BA3542" s="12"/>
      <c r="BB3542" s="12"/>
      <c r="BC3542" s="12"/>
      <c r="BD3542" s="12"/>
      <c r="BE3542" s="12"/>
      <c r="BF3542" s="12"/>
      <c r="BG3542" s="12"/>
      <c r="BH3542" s="12"/>
      <c r="BI3542" s="12"/>
      <c r="BJ3542" s="13"/>
      <c r="BK3542" s="13"/>
      <c r="BL3542" s="13"/>
      <c r="BM3542" s="13"/>
      <c r="BN3542" s="13"/>
    </row>
    <row r="3543" spans="1:66" x14ac:dyDescent="0.25">
      <c r="A3543" s="10"/>
      <c r="B3543" s="10"/>
      <c r="C3543" s="10"/>
      <c r="D3543" s="24"/>
      <c r="E3543" s="10"/>
      <c r="F3543" s="10"/>
      <c r="G3543" s="10"/>
      <c r="H3543" s="10"/>
      <c r="I3543" s="10"/>
      <c r="J3543" s="10"/>
      <c r="K3543" s="11"/>
      <c r="L3543" s="11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2"/>
      <c r="AS3543" s="12"/>
      <c r="AT3543" s="12"/>
      <c r="AU3543" s="12"/>
      <c r="AV3543" s="12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12"/>
      <c r="BG3543" s="12"/>
      <c r="BH3543" s="12"/>
      <c r="BI3543" s="12"/>
      <c r="BJ3543" s="13"/>
      <c r="BK3543" s="13"/>
      <c r="BL3543" s="13"/>
      <c r="BM3543" s="13"/>
      <c r="BN3543" s="13"/>
    </row>
    <row r="3544" spans="1:66" x14ac:dyDescent="0.25">
      <c r="A3544" s="10"/>
      <c r="B3544" s="10"/>
      <c r="C3544" s="10"/>
      <c r="D3544" s="24"/>
      <c r="E3544" s="10"/>
      <c r="F3544" s="10"/>
      <c r="G3544" s="10"/>
      <c r="H3544" s="10"/>
      <c r="I3544" s="10"/>
      <c r="J3544" s="10"/>
      <c r="K3544" s="11"/>
      <c r="L3544" s="11"/>
      <c r="M3544" s="12"/>
      <c r="N3544" s="12"/>
      <c r="O3544" s="12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12"/>
      <c r="AE3544" s="12"/>
      <c r="AF3544" s="12"/>
      <c r="AG3544" s="12"/>
      <c r="AH3544" s="12"/>
      <c r="AI3544" s="12"/>
      <c r="AJ3544" s="12"/>
      <c r="AK3544" s="12"/>
      <c r="AL3544" s="12"/>
      <c r="AM3544" s="12"/>
      <c r="AN3544" s="12"/>
      <c r="AO3544" s="12"/>
      <c r="AP3544" s="12"/>
      <c r="AQ3544" s="12"/>
      <c r="AR3544" s="12"/>
      <c r="AS3544" s="12"/>
      <c r="AT3544" s="12"/>
      <c r="AU3544" s="12"/>
      <c r="AV3544" s="12"/>
      <c r="AW3544" s="12"/>
      <c r="AX3544" s="12"/>
      <c r="AY3544" s="12"/>
      <c r="AZ3544" s="12"/>
      <c r="BA3544" s="12"/>
      <c r="BB3544" s="12"/>
      <c r="BC3544" s="12"/>
      <c r="BD3544" s="12"/>
      <c r="BE3544" s="12"/>
      <c r="BF3544" s="12"/>
      <c r="BG3544" s="12"/>
      <c r="BH3544" s="12"/>
      <c r="BI3544" s="12"/>
      <c r="BJ3544" s="13"/>
      <c r="BK3544" s="13"/>
      <c r="BL3544" s="13"/>
      <c r="BM3544" s="13"/>
      <c r="BN3544" s="13"/>
    </row>
    <row r="3545" spans="1:66" x14ac:dyDescent="0.25">
      <c r="A3545" s="10"/>
      <c r="B3545" s="10"/>
      <c r="C3545" s="10"/>
      <c r="D3545" s="24"/>
      <c r="E3545" s="10"/>
      <c r="F3545" s="10"/>
      <c r="G3545" s="10"/>
      <c r="H3545" s="10"/>
      <c r="I3545" s="10"/>
      <c r="J3545" s="10"/>
      <c r="K3545" s="11"/>
      <c r="L3545" s="11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2"/>
      <c r="AS3545" s="12"/>
      <c r="AT3545" s="12"/>
      <c r="AU3545" s="12"/>
      <c r="AV3545" s="12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12"/>
      <c r="BG3545" s="12"/>
      <c r="BH3545" s="12"/>
      <c r="BI3545" s="12"/>
      <c r="BJ3545" s="13"/>
      <c r="BK3545" s="13"/>
      <c r="BL3545" s="13"/>
      <c r="BM3545" s="13"/>
      <c r="BN3545" s="13"/>
    </row>
    <row r="3546" spans="1:66" x14ac:dyDescent="0.25">
      <c r="A3546" s="10"/>
      <c r="B3546" s="10"/>
      <c r="C3546" s="10"/>
      <c r="D3546" s="24"/>
      <c r="E3546" s="10"/>
      <c r="F3546" s="10"/>
      <c r="G3546" s="10"/>
      <c r="H3546" s="10"/>
      <c r="I3546" s="10"/>
      <c r="J3546" s="10"/>
      <c r="K3546" s="11"/>
      <c r="L3546" s="11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  <c r="W3546" s="12"/>
      <c r="X3546" s="12"/>
      <c r="Y3546" s="12"/>
      <c r="Z3546" s="12"/>
      <c r="AA3546" s="12"/>
      <c r="AB3546" s="12"/>
      <c r="AC3546" s="12"/>
      <c r="AD3546" s="12"/>
      <c r="AE3546" s="12"/>
      <c r="AF3546" s="12"/>
      <c r="AG3546" s="12"/>
      <c r="AH3546" s="12"/>
      <c r="AI3546" s="12"/>
      <c r="AJ3546" s="12"/>
      <c r="AK3546" s="12"/>
      <c r="AL3546" s="12"/>
      <c r="AM3546" s="12"/>
      <c r="AN3546" s="12"/>
      <c r="AO3546" s="12"/>
      <c r="AP3546" s="12"/>
      <c r="AQ3546" s="12"/>
      <c r="AR3546" s="12"/>
      <c r="AS3546" s="12"/>
      <c r="AT3546" s="12"/>
      <c r="AU3546" s="12"/>
      <c r="AV3546" s="12"/>
      <c r="AW3546" s="12"/>
      <c r="AX3546" s="12"/>
      <c r="AY3546" s="12"/>
      <c r="AZ3546" s="12"/>
      <c r="BA3546" s="12"/>
      <c r="BB3546" s="12"/>
      <c r="BC3546" s="12"/>
      <c r="BD3546" s="12"/>
      <c r="BE3546" s="12"/>
      <c r="BF3546" s="12"/>
      <c r="BG3546" s="12"/>
      <c r="BH3546" s="12"/>
      <c r="BI3546" s="12"/>
      <c r="BJ3546" s="13"/>
      <c r="BK3546" s="13"/>
      <c r="BL3546" s="13"/>
      <c r="BM3546" s="13"/>
      <c r="BN3546" s="13"/>
    </row>
    <row r="3547" spans="1:66" x14ac:dyDescent="0.25">
      <c r="A3547" s="10"/>
      <c r="B3547" s="10"/>
      <c r="C3547" s="10"/>
      <c r="D3547" s="24"/>
      <c r="E3547" s="10"/>
      <c r="F3547" s="10"/>
      <c r="G3547" s="10"/>
      <c r="H3547" s="10"/>
      <c r="I3547" s="10"/>
      <c r="J3547" s="10"/>
      <c r="K3547" s="11"/>
      <c r="L3547" s="11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  <c r="W3547" s="12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2"/>
      <c r="AS3547" s="12"/>
      <c r="AT3547" s="12"/>
      <c r="AU3547" s="12"/>
      <c r="AV3547" s="12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12"/>
      <c r="BG3547" s="12"/>
      <c r="BH3547" s="12"/>
      <c r="BI3547" s="12"/>
      <c r="BJ3547" s="13"/>
      <c r="BK3547" s="13"/>
      <c r="BL3547" s="13"/>
      <c r="BM3547" s="13"/>
      <c r="BN3547" s="13"/>
    </row>
    <row r="3548" spans="1:66" x14ac:dyDescent="0.25">
      <c r="A3548" s="10"/>
      <c r="B3548" s="10"/>
      <c r="C3548" s="10"/>
      <c r="D3548" s="24"/>
      <c r="E3548" s="10"/>
      <c r="F3548" s="10"/>
      <c r="G3548" s="10"/>
      <c r="H3548" s="10"/>
      <c r="I3548" s="10"/>
      <c r="J3548" s="10"/>
      <c r="K3548" s="11"/>
      <c r="L3548" s="11"/>
      <c r="M3548" s="12"/>
      <c r="N3548" s="12"/>
      <c r="O3548" s="12"/>
      <c r="P3548" s="12"/>
      <c r="Q3548" s="12"/>
      <c r="R3548" s="12"/>
      <c r="S3548" s="12"/>
      <c r="T3548" s="12"/>
      <c r="U3548" s="12"/>
      <c r="V3548" s="12"/>
      <c r="W3548" s="12"/>
      <c r="X3548" s="12"/>
      <c r="Y3548" s="12"/>
      <c r="Z3548" s="12"/>
      <c r="AA3548" s="12"/>
      <c r="AB3548" s="12"/>
      <c r="AC3548" s="12"/>
      <c r="AD3548" s="12"/>
      <c r="AE3548" s="12"/>
      <c r="AF3548" s="12"/>
      <c r="AG3548" s="12"/>
      <c r="AH3548" s="12"/>
      <c r="AI3548" s="12"/>
      <c r="AJ3548" s="12"/>
      <c r="AK3548" s="12"/>
      <c r="AL3548" s="12"/>
      <c r="AM3548" s="12"/>
      <c r="AN3548" s="12"/>
      <c r="AO3548" s="12"/>
      <c r="AP3548" s="12"/>
      <c r="AQ3548" s="12"/>
      <c r="AR3548" s="12"/>
      <c r="AS3548" s="12"/>
      <c r="AT3548" s="12"/>
      <c r="AU3548" s="12"/>
      <c r="AV3548" s="12"/>
      <c r="AW3548" s="12"/>
      <c r="AX3548" s="12"/>
      <c r="AY3548" s="12"/>
      <c r="AZ3548" s="12"/>
      <c r="BA3548" s="12"/>
      <c r="BB3548" s="12"/>
      <c r="BC3548" s="12"/>
      <c r="BD3548" s="12"/>
      <c r="BE3548" s="12"/>
      <c r="BF3548" s="12"/>
      <c r="BG3548" s="12"/>
      <c r="BH3548" s="12"/>
      <c r="BI3548" s="12"/>
      <c r="BJ3548" s="13"/>
      <c r="BK3548" s="13"/>
      <c r="BL3548" s="13"/>
      <c r="BM3548" s="13"/>
      <c r="BN3548" s="13"/>
    </row>
    <row r="3549" spans="1:66" x14ac:dyDescent="0.25">
      <c r="A3549" s="10"/>
      <c r="B3549" s="10"/>
      <c r="C3549" s="10"/>
      <c r="D3549" s="24"/>
      <c r="E3549" s="10"/>
      <c r="F3549" s="10"/>
      <c r="G3549" s="10"/>
      <c r="H3549" s="10"/>
      <c r="I3549" s="10"/>
      <c r="J3549" s="10"/>
      <c r="K3549" s="11"/>
      <c r="L3549" s="11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  <c r="W3549" s="12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2"/>
      <c r="AS3549" s="12"/>
      <c r="AT3549" s="12"/>
      <c r="AU3549" s="12"/>
      <c r="AV3549" s="12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12"/>
      <c r="BG3549" s="12"/>
      <c r="BH3549" s="12"/>
      <c r="BI3549" s="12"/>
      <c r="BJ3549" s="13"/>
      <c r="BK3549" s="13"/>
      <c r="BL3549" s="13"/>
      <c r="BM3549" s="13"/>
      <c r="BN3549" s="13"/>
    </row>
    <row r="3550" spans="1:66" x14ac:dyDescent="0.25">
      <c r="A3550" s="10"/>
      <c r="B3550" s="10"/>
      <c r="C3550" s="10"/>
      <c r="D3550" s="24"/>
      <c r="E3550" s="10"/>
      <c r="F3550" s="10"/>
      <c r="G3550" s="10"/>
      <c r="H3550" s="10"/>
      <c r="I3550" s="10"/>
      <c r="J3550" s="10"/>
      <c r="K3550" s="11"/>
      <c r="L3550" s="11"/>
      <c r="M3550" s="12"/>
      <c r="N3550" s="12"/>
      <c r="O3550" s="12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12"/>
      <c r="AE3550" s="12"/>
      <c r="AF3550" s="12"/>
      <c r="AG3550" s="12"/>
      <c r="AH3550" s="12"/>
      <c r="AI3550" s="12"/>
      <c r="AJ3550" s="12"/>
      <c r="AK3550" s="12"/>
      <c r="AL3550" s="12"/>
      <c r="AM3550" s="12"/>
      <c r="AN3550" s="12"/>
      <c r="AO3550" s="12"/>
      <c r="AP3550" s="12"/>
      <c r="AQ3550" s="12"/>
      <c r="AR3550" s="12"/>
      <c r="AS3550" s="12"/>
      <c r="AT3550" s="12"/>
      <c r="AU3550" s="12"/>
      <c r="AV3550" s="12"/>
      <c r="AW3550" s="12"/>
      <c r="AX3550" s="12"/>
      <c r="AY3550" s="12"/>
      <c r="AZ3550" s="12"/>
      <c r="BA3550" s="12"/>
      <c r="BB3550" s="12"/>
      <c r="BC3550" s="12"/>
      <c r="BD3550" s="12"/>
      <c r="BE3550" s="12"/>
      <c r="BF3550" s="12"/>
      <c r="BG3550" s="12"/>
      <c r="BH3550" s="12"/>
      <c r="BI3550" s="12"/>
      <c r="BJ3550" s="13"/>
      <c r="BK3550" s="13"/>
      <c r="BL3550" s="13"/>
      <c r="BM3550" s="13"/>
      <c r="BN3550" s="13"/>
    </row>
    <row r="3551" spans="1:66" x14ac:dyDescent="0.25">
      <c r="A3551" s="10"/>
      <c r="B3551" s="10"/>
      <c r="C3551" s="10"/>
      <c r="D3551" s="24"/>
      <c r="E3551" s="10"/>
      <c r="F3551" s="10"/>
      <c r="G3551" s="10"/>
      <c r="H3551" s="10"/>
      <c r="I3551" s="10"/>
      <c r="J3551" s="10"/>
      <c r="K3551" s="11"/>
      <c r="L3551" s="11"/>
      <c r="M3551" s="12"/>
      <c r="N3551" s="12"/>
      <c r="O3551" s="12"/>
      <c r="P3551" s="12"/>
      <c r="Q3551" s="12"/>
      <c r="R3551" s="12"/>
      <c r="S3551" s="12"/>
      <c r="T3551" s="12"/>
      <c r="U3551" s="12"/>
      <c r="V3551" s="12"/>
      <c r="W3551" s="12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2"/>
      <c r="AS3551" s="12"/>
      <c r="AT3551" s="12"/>
      <c r="AU3551" s="12"/>
      <c r="AV3551" s="12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12"/>
      <c r="BG3551" s="12"/>
      <c r="BH3551" s="12"/>
      <c r="BI3551" s="12"/>
      <c r="BJ3551" s="13"/>
      <c r="BK3551" s="13"/>
      <c r="BL3551" s="13"/>
      <c r="BM3551" s="13"/>
      <c r="BN3551" s="13"/>
    </row>
    <row r="3552" spans="1:66" x14ac:dyDescent="0.25">
      <c r="A3552" s="10"/>
      <c r="B3552" s="10"/>
      <c r="C3552" s="10"/>
      <c r="D3552" s="24"/>
      <c r="E3552" s="10"/>
      <c r="F3552" s="10"/>
      <c r="G3552" s="10"/>
      <c r="H3552" s="10"/>
      <c r="I3552" s="10"/>
      <c r="J3552" s="10"/>
      <c r="K3552" s="11"/>
      <c r="L3552" s="11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  <c r="W3552" s="12"/>
      <c r="X3552" s="12"/>
      <c r="Y3552" s="12"/>
      <c r="Z3552" s="12"/>
      <c r="AA3552" s="12"/>
      <c r="AB3552" s="12"/>
      <c r="AC3552" s="12"/>
      <c r="AD3552" s="12"/>
      <c r="AE3552" s="12"/>
      <c r="AF3552" s="12"/>
      <c r="AG3552" s="12"/>
      <c r="AH3552" s="12"/>
      <c r="AI3552" s="12"/>
      <c r="AJ3552" s="12"/>
      <c r="AK3552" s="12"/>
      <c r="AL3552" s="12"/>
      <c r="AM3552" s="12"/>
      <c r="AN3552" s="12"/>
      <c r="AO3552" s="12"/>
      <c r="AP3552" s="12"/>
      <c r="AQ3552" s="12"/>
      <c r="AR3552" s="12"/>
      <c r="AS3552" s="12"/>
      <c r="AT3552" s="12"/>
      <c r="AU3552" s="12"/>
      <c r="AV3552" s="12"/>
      <c r="AW3552" s="12"/>
      <c r="AX3552" s="12"/>
      <c r="AY3552" s="12"/>
      <c r="AZ3552" s="12"/>
      <c r="BA3552" s="12"/>
      <c r="BB3552" s="12"/>
      <c r="BC3552" s="12"/>
      <c r="BD3552" s="12"/>
      <c r="BE3552" s="12"/>
      <c r="BF3552" s="12"/>
      <c r="BG3552" s="12"/>
      <c r="BH3552" s="12"/>
      <c r="BI3552" s="12"/>
      <c r="BJ3552" s="13"/>
      <c r="BK3552" s="13"/>
      <c r="BL3552" s="13"/>
      <c r="BM3552" s="13"/>
      <c r="BN3552" s="13"/>
    </row>
    <row r="3553" spans="1:66" x14ac:dyDescent="0.25">
      <c r="A3553" s="10"/>
      <c r="B3553" s="10"/>
      <c r="C3553" s="10"/>
      <c r="D3553" s="24"/>
      <c r="E3553" s="10"/>
      <c r="F3553" s="10"/>
      <c r="G3553" s="10"/>
      <c r="H3553" s="10"/>
      <c r="I3553" s="10"/>
      <c r="J3553" s="10"/>
      <c r="K3553" s="11"/>
      <c r="L3553" s="11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2"/>
      <c r="AS3553" s="12"/>
      <c r="AT3553" s="12"/>
      <c r="AU3553" s="12"/>
      <c r="AV3553" s="12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12"/>
      <c r="BG3553" s="12"/>
      <c r="BH3553" s="12"/>
      <c r="BI3553" s="12"/>
      <c r="BJ3553" s="13"/>
      <c r="BK3553" s="13"/>
      <c r="BL3553" s="13"/>
      <c r="BM3553" s="13"/>
      <c r="BN3553" s="13"/>
    </row>
    <row r="3554" spans="1:66" x14ac:dyDescent="0.25">
      <c r="A3554" s="10"/>
      <c r="B3554" s="10"/>
      <c r="C3554" s="10"/>
      <c r="D3554" s="24"/>
      <c r="E3554" s="10"/>
      <c r="F3554" s="10"/>
      <c r="G3554" s="10"/>
      <c r="H3554" s="10"/>
      <c r="I3554" s="10"/>
      <c r="J3554" s="10"/>
      <c r="K3554" s="11"/>
      <c r="L3554" s="11"/>
      <c r="M3554" s="12"/>
      <c r="N3554" s="12"/>
      <c r="O3554" s="12"/>
      <c r="P3554" s="12"/>
      <c r="Q3554" s="12"/>
      <c r="R3554" s="12"/>
      <c r="S3554" s="12"/>
      <c r="T3554" s="12"/>
      <c r="U3554" s="12"/>
      <c r="V3554" s="12"/>
      <c r="W3554" s="12"/>
      <c r="X3554" s="12"/>
      <c r="Y3554" s="12"/>
      <c r="Z3554" s="12"/>
      <c r="AA3554" s="12"/>
      <c r="AB3554" s="12"/>
      <c r="AC3554" s="12"/>
      <c r="AD3554" s="12"/>
      <c r="AE3554" s="12"/>
      <c r="AF3554" s="12"/>
      <c r="AG3554" s="12"/>
      <c r="AH3554" s="12"/>
      <c r="AI3554" s="12"/>
      <c r="AJ3554" s="12"/>
      <c r="AK3554" s="12"/>
      <c r="AL3554" s="12"/>
      <c r="AM3554" s="12"/>
      <c r="AN3554" s="12"/>
      <c r="AO3554" s="12"/>
      <c r="AP3554" s="12"/>
      <c r="AQ3554" s="12"/>
      <c r="AR3554" s="12"/>
      <c r="AS3554" s="12"/>
      <c r="AT3554" s="12"/>
      <c r="AU3554" s="12"/>
      <c r="AV3554" s="12"/>
      <c r="AW3554" s="12"/>
      <c r="AX3554" s="12"/>
      <c r="AY3554" s="12"/>
      <c r="AZ3554" s="12"/>
      <c r="BA3554" s="12"/>
      <c r="BB3554" s="12"/>
      <c r="BC3554" s="12"/>
      <c r="BD3554" s="12"/>
      <c r="BE3554" s="12"/>
      <c r="BF3554" s="12"/>
      <c r="BG3554" s="12"/>
      <c r="BH3554" s="12"/>
      <c r="BI3554" s="12"/>
      <c r="BJ3554" s="13"/>
      <c r="BK3554" s="13"/>
      <c r="BL3554" s="13"/>
      <c r="BM3554" s="13"/>
      <c r="BN3554" s="13"/>
    </row>
    <row r="3555" spans="1:66" x14ac:dyDescent="0.25">
      <c r="A3555" s="10"/>
      <c r="B3555" s="10"/>
      <c r="C3555" s="10"/>
      <c r="D3555" s="24"/>
      <c r="E3555" s="10"/>
      <c r="F3555" s="10"/>
      <c r="G3555" s="10"/>
      <c r="H3555" s="10"/>
      <c r="I3555" s="10"/>
      <c r="J3555" s="10"/>
      <c r="K3555" s="11"/>
      <c r="L3555" s="11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2"/>
      <c r="AS3555" s="12"/>
      <c r="AT3555" s="12"/>
      <c r="AU3555" s="12"/>
      <c r="AV3555" s="12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12"/>
      <c r="BG3555" s="12"/>
      <c r="BH3555" s="12"/>
      <c r="BI3555" s="12"/>
      <c r="BJ3555" s="13"/>
      <c r="BK3555" s="13"/>
      <c r="BL3555" s="13"/>
      <c r="BM3555" s="13"/>
      <c r="BN3555" s="13"/>
    </row>
    <row r="3556" spans="1:66" x14ac:dyDescent="0.25">
      <c r="A3556" s="10"/>
      <c r="B3556" s="10"/>
      <c r="C3556" s="10"/>
      <c r="D3556" s="24"/>
      <c r="E3556" s="10"/>
      <c r="F3556" s="10"/>
      <c r="G3556" s="10"/>
      <c r="H3556" s="10"/>
      <c r="I3556" s="10"/>
      <c r="J3556" s="10"/>
      <c r="K3556" s="11"/>
      <c r="L3556" s="11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12"/>
      <c r="AE3556" s="12"/>
      <c r="AF3556" s="12"/>
      <c r="AG3556" s="12"/>
      <c r="AH3556" s="12"/>
      <c r="AI3556" s="12"/>
      <c r="AJ3556" s="12"/>
      <c r="AK3556" s="12"/>
      <c r="AL3556" s="12"/>
      <c r="AM3556" s="12"/>
      <c r="AN3556" s="12"/>
      <c r="AO3556" s="12"/>
      <c r="AP3556" s="12"/>
      <c r="AQ3556" s="12"/>
      <c r="AR3556" s="12"/>
      <c r="AS3556" s="12"/>
      <c r="AT3556" s="12"/>
      <c r="AU3556" s="12"/>
      <c r="AV3556" s="12"/>
      <c r="AW3556" s="12"/>
      <c r="AX3556" s="12"/>
      <c r="AY3556" s="12"/>
      <c r="AZ3556" s="12"/>
      <c r="BA3556" s="12"/>
      <c r="BB3556" s="12"/>
      <c r="BC3556" s="12"/>
      <c r="BD3556" s="12"/>
      <c r="BE3556" s="12"/>
      <c r="BF3556" s="12"/>
      <c r="BG3556" s="12"/>
      <c r="BH3556" s="12"/>
      <c r="BI3556" s="12"/>
      <c r="BJ3556" s="13"/>
      <c r="BK3556" s="13"/>
      <c r="BL3556" s="13"/>
      <c r="BM3556" s="13"/>
      <c r="BN3556" s="13"/>
    </row>
    <row r="3557" spans="1:66" x14ac:dyDescent="0.25">
      <c r="A3557" s="10"/>
      <c r="B3557" s="10"/>
      <c r="C3557" s="10"/>
      <c r="D3557" s="24"/>
      <c r="E3557" s="10"/>
      <c r="F3557" s="10"/>
      <c r="G3557" s="10"/>
      <c r="H3557" s="10"/>
      <c r="I3557" s="10"/>
      <c r="J3557" s="10"/>
      <c r="K3557" s="11"/>
      <c r="L3557" s="11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2"/>
      <c r="AS3557" s="12"/>
      <c r="AT3557" s="12"/>
      <c r="AU3557" s="12"/>
      <c r="AV3557" s="12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12"/>
      <c r="BG3557" s="12"/>
      <c r="BH3557" s="12"/>
      <c r="BI3557" s="12"/>
      <c r="BJ3557" s="13"/>
      <c r="BK3557" s="13"/>
      <c r="BL3557" s="13"/>
      <c r="BM3557" s="13"/>
      <c r="BN3557" s="13"/>
    </row>
    <row r="3558" spans="1:66" x14ac:dyDescent="0.25">
      <c r="A3558" s="10"/>
      <c r="B3558" s="10"/>
      <c r="C3558" s="10"/>
      <c r="D3558" s="24"/>
      <c r="E3558" s="10"/>
      <c r="F3558" s="10"/>
      <c r="G3558" s="10"/>
      <c r="H3558" s="10"/>
      <c r="I3558" s="10"/>
      <c r="J3558" s="10"/>
      <c r="K3558" s="11"/>
      <c r="L3558" s="11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12"/>
      <c r="AD3558" s="12"/>
      <c r="AE3558" s="12"/>
      <c r="AF3558" s="12"/>
      <c r="AG3558" s="12"/>
      <c r="AH3558" s="12"/>
      <c r="AI3558" s="12"/>
      <c r="AJ3558" s="12"/>
      <c r="AK3558" s="12"/>
      <c r="AL3558" s="12"/>
      <c r="AM3558" s="12"/>
      <c r="AN3558" s="12"/>
      <c r="AO3558" s="12"/>
      <c r="AP3558" s="12"/>
      <c r="AQ3558" s="12"/>
      <c r="AR3558" s="12"/>
      <c r="AS3558" s="12"/>
      <c r="AT3558" s="12"/>
      <c r="AU3558" s="12"/>
      <c r="AV3558" s="12"/>
      <c r="AW3558" s="12"/>
      <c r="AX3558" s="12"/>
      <c r="AY3558" s="12"/>
      <c r="AZ3558" s="12"/>
      <c r="BA3558" s="12"/>
      <c r="BB3558" s="12"/>
      <c r="BC3558" s="12"/>
      <c r="BD3558" s="12"/>
      <c r="BE3558" s="12"/>
      <c r="BF3558" s="12"/>
      <c r="BG3558" s="12"/>
      <c r="BH3558" s="12"/>
      <c r="BI3558" s="12"/>
      <c r="BJ3558" s="13"/>
      <c r="BK3558" s="13"/>
      <c r="BL3558" s="13"/>
      <c r="BM3558" s="13"/>
      <c r="BN3558" s="13"/>
    </row>
    <row r="3559" spans="1:66" x14ac:dyDescent="0.25">
      <c r="A3559" s="10"/>
      <c r="B3559" s="10"/>
      <c r="C3559" s="10"/>
      <c r="D3559" s="24"/>
      <c r="E3559" s="10"/>
      <c r="F3559" s="10"/>
      <c r="G3559" s="10"/>
      <c r="H3559" s="10"/>
      <c r="I3559" s="10"/>
      <c r="J3559" s="10"/>
      <c r="K3559" s="11"/>
      <c r="L3559" s="11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2"/>
      <c r="AS3559" s="12"/>
      <c r="AT3559" s="12"/>
      <c r="AU3559" s="12"/>
      <c r="AV3559" s="12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12"/>
      <c r="BG3559" s="12"/>
      <c r="BH3559" s="12"/>
      <c r="BI3559" s="12"/>
      <c r="BJ3559" s="13"/>
      <c r="BK3559" s="13"/>
      <c r="BL3559" s="13"/>
      <c r="BM3559" s="13"/>
      <c r="BN3559" s="13"/>
    </row>
    <row r="3560" spans="1:66" x14ac:dyDescent="0.25">
      <c r="A3560" s="10"/>
      <c r="B3560" s="10"/>
      <c r="C3560" s="10"/>
      <c r="D3560" s="24"/>
      <c r="E3560" s="10"/>
      <c r="F3560" s="10"/>
      <c r="G3560" s="10"/>
      <c r="H3560" s="10"/>
      <c r="I3560" s="10"/>
      <c r="J3560" s="10"/>
      <c r="K3560" s="11"/>
      <c r="L3560" s="11"/>
      <c r="M3560" s="12"/>
      <c r="N3560" s="12"/>
      <c r="O3560" s="12"/>
      <c r="P3560" s="12"/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12"/>
      <c r="AD3560" s="12"/>
      <c r="AE3560" s="12"/>
      <c r="AF3560" s="12"/>
      <c r="AG3560" s="12"/>
      <c r="AH3560" s="12"/>
      <c r="AI3560" s="12"/>
      <c r="AJ3560" s="12"/>
      <c r="AK3560" s="12"/>
      <c r="AL3560" s="12"/>
      <c r="AM3560" s="12"/>
      <c r="AN3560" s="12"/>
      <c r="AO3560" s="12"/>
      <c r="AP3560" s="12"/>
      <c r="AQ3560" s="12"/>
      <c r="AR3560" s="12"/>
      <c r="AS3560" s="12"/>
      <c r="AT3560" s="12"/>
      <c r="AU3560" s="12"/>
      <c r="AV3560" s="12"/>
      <c r="AW3560" s="12"/>
      <c r="AX3560" s="12"/>
      <c r="AY3560" s="12"/>
      <c r="AZ3560" s="12"/>
      <c r="BA3560" s="12"/>
      <c r="BB3560" s="12"/>
      <c r="BC3560" s="12"/>
      <c r="BD3560" s="12"/>
      <c r="BE3560" s="12"/>
      <c r="BF3560" s="12"/>
      <c r="BG3560" s="12"/>
      <c r="BH3560" s="12"/>
      <c r="BI3560" s="12"/>
      <c r="BJ3560" s="13"/>
      <c r="BK3560" s="13"/>
      <c r="BL3560" s="13"/>
      <c r="BM3560" s="13"/>
      <c r="BN3560" s="13"/>
    </row>
    <row r="3561" spans="1:66" x14ac:dyDescent="0.25">
      <c r="A3561" s="10"/>
      <c r="B3561" s="10"/>
      <c r="C3561" s="10"/>
      <c r="D3561" s="24"/>
      <c r="E3561" s="10"/>
      <c r="F3561" s="10"/>
      <c r="G3561" s="10"/>
      <c r="H3561" s="10"/>
      <c r="I3561" s="10"/>
      <c r="J3561" s="10"/>
      <c r="K3561" s="11"/>
      <c r="L3561" s="11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2"/>
      <c r="AS3561" s="12"/>
      <c r="AT3561" s="12"/>
      <c r="AU3561" s="12"/>
      <c r="AV3561" s="12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12"/>
      <c r="BG3561" s="12"/>
      <c r="BH3561" s="12"/>
      <c r="BI3561" s="12"/>
      <c r="BJ3561" s="13"/>
      <c r="BK3561" s="13"/>
      <c r="BL3561" s="13"/>
      <c r="BM3561" s="13"/>
      <c r="BN3561" s="13"/>
    </row>
    <row r="3562" spans="1:66" x14ac:dyDescent="0.25">
      <c r="A3562" s="10"/>
      <c r="B3562" s="10"/>
      <c r="C3562" s="10"/>
      <c r="D3562" s="24"/>
      <c r="E3562" s="10"/>
      <c r="F3562" s="10"/>
      <c r="G3562" s="10"/>
      <c r="H3562" s="10"/>
      <c r="I3562" s="10"/>
      <c r="J3562" s="10"/>
      <c r="K3562" s="11"/>
      <c r="L3562" s="11"/>
      <c r="M3562" s="12"/>
      <c r="N3562" s="12"/>
      <c r="O3562" s="12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12"/>
      <c r="AE3562" s="12"/>
      <c r="AF3562" s="12"/>
      <c r="AG3562" s="12"/>
      <c r="AH3562" s="12"/>
      <c r="AI3562" s="12"/>
      <c r="AJ3562" s="12"/>
      <c r="AK3562" s="12"/>
      <c r="AL3562" s="12"/>
      <c r="AM3562" s="12"/>
      <c r="AN3562" s="12"/>
      <c r="AO3562" s="12"/>
      <c r="AP3562" s="12"/>
      <c r="AQ3562" s="12"/>
      <c r="AR3562" s="12"/>
      <c r="AS3562" s="12"/>
      <c r="AT3562" s="12"/>
      <c r="AU3562" s="12"/>
      <c r="AV3562" s="12"/>
      <c r="AW3562" s="12"/>
      <c r="AX3562" s="12"/>
      <c r="AY3562" s="12"/>
      <c r="AZ3562" s="12"/>
      <c r="BA3562" s="12"/>
      <c r="BB3562" s="12"/>
      <c r="BC3562" s="12"/>
      <c r="BD3562" s="12"/>
      <c r="BE3562" s="12"/>
      <c r="BF3562" s="12"/>
      <c r="BG3562" s="12"/>
      <c r="BH3562" s="12"/>
      <c r="BI3562" s="12"/>
      <c r="BJ3562" s="13"/>
      <c r="BK3562" s="13"/>
      <c r="BL3562" s="13"/>
      <c r="BM3562" s="13"/>
      <c r="BN3562" s="13"/>
    </row>
    <row r="3563" spans="1:66" x14ac:dyDescent="0.25">
      <c r="A3563" s="10"/>
      <c r="B3563" s="10"/>
      <c r="C3563" s="10"/>
      <c r="D3563" s="24"/>
      <c r="E3563" s="10"/>
      <c r="F3563" s="10"/>
      <c r="G3563" s="10"/>
      <c r="H3563" s="10"/>
      <c r="I3563" s="10"/>
      <c r="J3563" s="10"/>
      <c r="K3563" s="11"/>
      <c r="L3563" s="11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2"/>
      <c r="AS3563" s="12"/>
      <c r="AT3563" s="12"/>
      <c r="AU3563" s="12"/>
      <c r="AV3563" s="12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12"/>
      <c r="BG3563" s="12"/>
      <c r="BH3563" s="12"/>
      <c r="BI3563" s="12"/>
      <c r="BJ3563" s="13"/>
      <c r="BK3563" s="13"/>
      <c r="BL3563" s="13"/>
      <c r="BM3563" s="13"/>
      <c r="BN3563" s="13"/>
    </row>
    <row r="3564" spans="1:66" x14ac:dyDescent="0.25">
      <c r="A3564" s="10"/>
      <c r="B3564" s="10"/>
      <c r="C3564" s="10"/>
      <c r="D3564" s="24"/>
      <c r="E3564" s="10"/>
      <c r="F3564" s="10"/>
      <c r="G3564" s="10"/>
      <c r="H3564" s="10"/>
      <c r="I3564" s="10"/>
      <c r="J3564" s="10"/>
      <c r="K3564" s="11"/>
      <c r="L3564" s="11"/>
      <c r="M3564" s="12"/>
      <c r="N3564" s="12"/>
      <c r="O3564" s="12"/>
      <c r="P3564" s="12"/>
      <c r="Q3564" s="12"/>
      <c r="R3564" s="12"/>
      <c r="S3564" s="12"/>
      <c r="T3564" s="12"/>
      <c r="U3564" s="12"/>
      <c r="V3564" s="12"/>
      <c r="W3564" s="12"/>
      <c r="X3564" s="12"/>
      <c r="Y3564" s="12"/>
      <c r="Z3564" s="12"/>
      <c r="AA3564" s="12"/>
      <c r="AB3564" s="12"/>
      <c r="AC3564" s="12"/>
      <c r="AD3564" s="12"/>
      <c r="AE3564" s="12"/>
      <c r="AF3564" s="12"/>
      <c r="AG3564" s="12"/>
      <c r="AH3564" s="12"/>
      <c r="AI3564" s="12"/>
      <c r="AJ3564" s="12"/>
      <c r="AK3564" s="12"/>
      <c r="AL3564" s="12"/>
      <c r="AM3564" s="12"/>
      <c r="AN3564" s="12"/>
      <c r="AO3564" s="12"/>
      <c r="AP3564" s="12"/>
      <c r="AQ3564" s="12"/>
      <c r="AR3564" s="12"/>
      <c r="AS3564" s="12"/>
      <c r="AT3564" s="12"/>
      <c r="AU3564" s="12"/>
      <c r="AV3564" s="12"/>
      <c r="AW3564" s="12"/>
      <c r="AX3564" s="12"/>
      <c r="AY3564" s="12"/>
      <c r="AZ3564" s="12"/>
      <c r="BA3564" s="12"/>
      <c r="BB3564" s="12"/>
      <c r="BC3564" s="12"/>
      <c r="BD3564" s="12"/>
      <c r="BE3564" s="12"/>
      <c r="BF3564" s="12"/>
      <c r="BG3564" s="12"/>
      <c r="BH3564" s="12"/>
      <c r="BI3564" s="12"/>
      <c r="BJ3564" s="13"/>
      <c r="BK3564" s="13"/>
      <c r="BL3564" s="13"/>
      <c r="BM3564" s="13"/>
      <c r="BN3564" s="13"/>
    </row>
    <row r="3565" spans="1:66" x14ac:dyDescent="0.25">
      <c r="A3565" s="10"/>
      <c r="B3565" s="10"/>
      <c r="C3565" s="10"/>
      <c r="D3565" s="24"/>
      <c r="E3565" s="10"/>
      <c r="F3565" s="10"/>
      <c r="G3565" s="10"/>
      <c r="H3565" s="10"/>
      <c r="I3565" s="10"/>
      <c r="J3565" s="10"/>
      <c r="K3565" s="11"/>
      <c r="L3565" s="11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2"/>
      <c r="AS3565" s="12"/>
      <c r="AT3565" s="12"/>
      <c r="AU3565" s="12"/>
      <c r="AV3565" s="12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12"/>
      <c r="BG3565" s="12"/>
      <c r="BH3565" s="12"/>
      <c r="BI3565" s="12"/>
      <c r="BJ3565" s="13"/>
      <c r="BK3565" s="13"/>
      <c r="BL3565" s="13"/>
      <c r="BM3565" s="13"/>
      <c r="BN3565" s="13"/>
    </row>
    <row r="3566" spans="1:66" x14ac:dyDescent="0.25">
      <c r="A3566" s="10"/>
      <c r="B3566" s="10"/>
      <c r="C3566" s="10"/>
      <c r="D3566" s="24"/>
      <c r="E3566" s="10"/>
      <c r="F3566" s="10"/>
      <c r="G3566" s="10"/>
      <c r="H3566" s="10"/>
      <c r="I3566" s="10"/>
      <c r="J3566" s="10"/>
      <c r="K3566" s="11"/>
      <c r="L3566" s="11"/>
      <c r="M3566" s="12"/>
      <c r="N3566" s="12"/>
      <c r="O3566" s="12"/>
      <c r="P3566" s="12"/>
      <c r="Q3566" s="12"/>
      <c r="R3566" s="12"/>
      <c r="S3566" s="12"/>
      <c r="T3566" s="12"/>
      <c r="U3566" s="12"/>
      <c r="V3566" s="12"/>
      <c r="W3566" s="12"/>
      <c r="X3566" s="12"/>
      <c r="Y3566" s="12"/>
      <c r="Z3566" s="12"/>
      <c r="AA3566" s="12"/>
      <c r="AB3566" s="12"/>
      <c r="AC3566" s="12"/>
      <c r="AD3566" s="12"/>
      <c r="AE3566" s="12"/>
      <c r="AF3566" s="12"/>
      <c r="AG3566" s="12"/>
      <c r="AH3566" s="12"/>
      <c r="AI3566" s="12"/>
      <c r="AJ3566" s="12"/>
      <c r="AK3566" s="12"/>
      <c r="AL3566" s="12"/>
      <c r="AM3566" s="12"/>
      <c r="AN3566" s="12"/>
      <c r="AO3566" s="12"/>
      <c r="AP3566" s="12"/>
      <c r="AQ3566" s="12"/>
      <c r="AR3566" s="12"/>
      <c r="AS3566" s="12"/>
      <c r="AT3566" s="12"/>
      <c r="AU3566" s="12"/>
      <c r="AV3566" s="12"/>
      <c r="AW3566" s="12"/>
      <c r="AX3566" s="12"/>
      <c r="AY3566" s="12"/>
      <c r="AZ3566" s="12"/>
      <c r="BA3566" s="12"/>
      <c r="BB3566" s="12"/>
      <c r="BC3566" s="12"/>
      <c r="BD3566" s="12"/>
      <c r="BE3566" s="12"/>
      <c r="BF3566" s="12"/>
      <c r="BG3566" s="12"/>
      <c r="BH3566" s="12"/>
      <c r="BI3566" s="12"/>
      <c r="BJ3566" s="13"/>
      <c r="BK3566" s="13"/>
      <c r="BL3566" s="13"/>
      <c r="BM3566" s="13"/>
      <c r="BN3566" s="13"/>
    </row>
    <row r="3567" spans="1:66" x14ac:dyDescent="0.25">
      <c r="A3567" s="10"/>
      <c r="B3567" s="10"/>
      <c r="C3567" s="10"/>
      <c r="D3567" s="24"/>
      <c r="E3567" s="10"/>
      <c r="F3567" s="10"/>
      <c r="G3567" s="10"/>
      <c r="H3567" s="10"/>
      <c r="I3567" s="10"/>
      <c r="J3567" s="10"/>
      <c r="K3567" s="11"/>
      <c r="L3567" s="11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2"/>
      <c r="AS3567" s="12"/>
      <c r="AT3567" s="12"/>
      <c r="AU3567" s="12"/>
      <c r="AV3567" s="12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12"/>
      <c r="BG3567" s="12"/>
      <c r="BH3567" s="12"/>
      <c r="BI3567" s="12"/>
      <c r="BJ3567" s="13"/>
      <c r="BK3567" s="13"/>
      <c r="BL3567" s="13"/>
      <c r="BM3567" s="13"/>
      <c r="BN3567" s="13"/>
    </row>
    <row r="3568" spans="1:66" x14ac:dyDescent="0.25">
      <c r="A3568" s="10"/>
      <c r="B3568" s="10"/>
      <c r="C3568" s="10"/>
      <c r="D3568" s="24"/>
      <c r="E3568" s="10"/>
      <c r="F3568" s="10"/>
      <c r="G3568" s="10"/>
      <c r="H3568" s="10"/>
      <c r="I3568" s="10"/>
      <c r="J3568" s="10"/>
      <c r="K3568" s="11"/>
      <c r="L3568" s="11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12"/>
      <c r="AG3568" s="12"/>
      <c r="AH3568" s="12"/>
      <c r="AI3568" s="12"/>
      <c r="AJ3568" s="12"/>
      <c r="AK3568" s="12"/>
      <c r="AL3568" s="12"/>
      <c r="AM3568" s="12"/>
      <c r="AN3568" s="12"/>
      <c r="AO3568" s="12"/>
      <c r="AP3568" s="12"/>
      <c r="AQ3568" s="12"/>
      <c r="AR3568" s="12"/>
      <c r="AS3568" s="12"/>
      <c r="AT3568" s="12"/>
      <c r="AU3568" s="12"/>
      <c r="AV3568" s="12"/>
      <c r="AW3568" s="12"/>
      <c r="AX3568" s="12"/>
      <c r="AY3568" s="12"/>
      <c r="AZ3568" s="12"/>
      <c r="BA3568" s="12"/>
      <c r="BB3568" s="12"/>
      <c r="BC3568" s="12"/>
      <c r="BD3568" s="12"/>
      <c r="BE3568" s="12"/>
      <c r="BF3568" s="12"/>
      <c r="BG3568" s="12"/>
      <c r="BH3568" s="12"/>
      <c r="BI3568" s="12"/>
      <c r="BJ3568" s="13"/>
      <c r="BK3568" s="13"/>
      <c r="BL3568" s="13"/>
      <c r="BM3568" s="13"/>
      <c r="BN3568" s="13"/>
    </row>
    <row r="3569" spans="1:66" x14ac:dyDescent="0.25">
      <c r="A3569" s="10"/>
      <c r="B3569" s="10"/>
      <c r="C3569" s="10"/>
      <c r="D3569" s="24"/>
      <c r="E3569" s="10"/>
      <c r="F3569" s="10"/>
      <c r="G3569" s="10"/>
      <c r="H3569" s="10"/>
      <c r="I3569" s="10"/>
      <c r="J3569" s="10"/>
      <c r="K3569" s="11"/>
      <c r="L3569" s="11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2"/>
      <c r="AS3569" s="12"/>
      <c r="AT3569" s="12"/>
      <c r="AU3569" s="12"/>
      <c r="AV3569" s="12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12"/>
      <c r="BG3569" s="12"/>
      <c r="BH3569" s="12"/>
      <c r="BI3569" s="12"/>
      <c r="BJ3569" s="13"/>
      <c r="BK3569" s="13"/>
      <c r="BL3569" s="13"/>
      <c r="BM3569" s="13"/>
      <c r="BN3569" s="13"/>
    </row>
    <row r="3570" spans="1:66" x14ac:dyDescent="0.25">
      <c r="A3570" s="10"/>
      <c r="B3570" s="10"/>
      <c r="C3570" s="10"/>
      <c r="D3570" s="24"/>
      <c r="E3570" s="10"/>
      <c r="F3570" s="10"/>
      <c r="G3570" s="10"/>
      <c r="H3570" s="10"/>
      <c r="I3570" s="10"/>
      <c r="J3570" s="10"/>
      <c r="K3570" s="11"/>
      <c r="L3570" s="11"/>
      <c r="M3570" s="12"/>
      <c r="N3570" s="12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  <c r="AA3570" s="12"/>
      <c r="AB3570" s="12"/>
      <c r="AC3570" s="12"/>
      <c r="AD3570" s="12"/>
      <c r="AE3570" s="12"/>
      <c r="AF3570" s="12"/>
      <c r="AG3570" s="12"/>
      <c r="AH3570" s="12"/>
      <c r="AI3570" s="12"/>
      <c r="AJ3570" s="12"/>
      <c r="AK3570" s="12"/>
      <c r="AL3570" s="12"/>
      <c r="AM3570" s="12"/>
      <c r="AN3570" s="12"/>
      <c r="AO3570" s="12"/>
      <c r="AP3570" s="12"/>
      <c r="AQ3570" s="12"/>
      <c r="AR3570" s="12"/>
      <c r="AS3570" s="12"/>
      <c r="AT3570" s="12"/>
      <c r="AU3570" s="12"/>
      <c r="AV3570" s="12"/>
      <c r="AW3570" s="12"/>
      <c r="AX3570" s="12"/>
      <c r="AY3570" s="12"/>
      <c r="AZ3570" s="12"/>
      <c r="BA3570" s="12"/>
      <c r="BB3570" s="12"/>
      <c r="BC3570" s="12"/>
      <c r="BD3570" s="12"/>
      <c r="BE3570" s="12"/>
      <c r="BF3570" s="12"/>
      <c r="BG3570" s="12"/>
      <c r="BH3570" s="12"/>
      <c r="BI3570" s="12"/>
      <c r="BJ3570" s="13"/>
      <c r="BK3570" s="13"/>
      <c r="BL3570" s="13"/>
      <c r="BM3570" s="13"/>
      <c r="BN3570" s="13"/>
    </row>
    <row r="3571" spans="1:66" x14ac:dyDescent="0.25">
      <c r="A3571" s="10"/>
      <c r="B3571" s="10"/>
      <c r="C3571" s="10"/>
      <c r="D3571" s="24"/>
      <c r="E3571" s="10"/>
      <c r="F3571" s="10"/>
      <c r="G3571" s="10"/>
      <c r="H3571" s="10"/>
      <c r="I3571" s="10"/>
      <c r="J3571" s="10"/>
      <c r="K3571" s="11"/>
      <c r="L3571" s="11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2"/>
      <c r="AS3571" s="12"/>
      <c r="AT3571" s="12"/>
      <c r="AU3571" s="12"/>
      <c r="AV3571" s="12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12"/>
      <c r="BG3571" s="12"/>
      <c r="BH3571" s="12"/>
      <c r="BI3571" s="12"/>
      <c r="BJ3571" s="13"/>
      <c r="BK3571" s="13"/>
      <c r="BL3571" s="13"/>
      <c r="BM3571" s="13"/>
      <c r="BN3571" s="13"/>
    </row>
    <row r="3572" spans="1:66" x14ac:dyDescent="0.25">
      <c r="A3572" s="10"/>
      <c r="B3572" s="10"/>
      <c r="C3572" s="10"/>
      <c r="D3572" s="24"/>
      <c r="E3572" s="10"/>
      <c r="F3572" s="10"/>
      <c r="G3572" s="10"/>
      <c r="H3572" s="10"/>
      <c r="I3572" s="10"/>
      <c r="J3572" s="10"/>
      <c r="K3572" s="11"/>
      <c r="L3572" s="11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  <c r="AE3572" s="12"/>
      <c r="AF3572" s="12"/>
      <c r="AG3572" s="12"/>
      <c r="AH3572" s="12"/>
      <c r="AI3572" s="12"/>
      <c r="AJ3572" s="12"/>
      <c r="AK3572" s="12"/>
      <c r="AL3572" s="12"/>
      <c r="AM3572" s="12"/>
      <c r="AN3572" s="12"/>
      <c r="AO3572" s="12"/>
      <c r="AP3572" s="12"/>
      <c r="AQ3572" s="12"/>
      <c r="AR3572" s="12"/>
      <c r="AS3572" s="12"/>
      <c r="AT3572" s="12"/>
      <c r="AU3572" s="12"/>
      <c r="AV3572" s="12"/>
      <c r="AW3572" s="12"/>
      <c r="AX3572" s="12"/>
      <c r="AY3572" s="12"/>
      <c r="AZ3572" s="12"/>
      <c r="BA3572" s="12"/>
      <c r="BB3572" s="12"/>
      <c r="BC3572" s="12"/>
      <c r="BD3572" s="12"/>
      <c r="BE3572" s="12"/>
      <c r="BF3572" s="12"/>
      <c r="BG3572" s="12"/>
      <c r="BH3572" s="12"/>
      <c r="BI3572" s="12"/>
      <c r="BJ3572" s="13"/>
      <c r="BK3572" s="13"/>
      <c r="BL3572" s="13"/>
      <c r="BM3572" s="13"/>
      <c r="BN3572" s="13"/>
    </row>
    <row r="3573" spans="1:66" x14ac:dyDescent="0.25">
      <c r="A3573" s="10"/>
      <c r="B3573" s="10"/>
      <c r="C3573" s="10"/>
      <c r="D3573" s="24"/>
      <c r="E3573" s="10"/>
      <c r="F3573" s="10"/>
      <c r="G3573" s="10"/>
      <c r="H3573" s="10"/>
      <c r="I3573" s="10"/>
      <c r="J3573" s="10"/>
      <c r="K3573" s="11"/>
      <c r="L3573" s="11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2"/>
      <c r="AS3573" s="12"/>
      <c r="AT3573" s="12"/>
      <c r="AU3573" s="12"/>
      <c r="AV3573" s="12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12"/>
      <c r="BG3573" s="12"/>
      <c r="BH3573" s="12"/>
      <c r="BI3573" s="12"/>
      <c r="BJ3573" s="13"/>
      <c r="BK3573" s="13"/>
      <c r="BL3573" s="13"/>
      <c r="BM3573" s="13"/>
      <c r="BN3573" s="13"/>
    </row>
    <row r="3574" spans="1:66" x14ac:dyDescent="0.25">
      <c r="A3574" s="10"/>
      <c r="B3574" s="10"/>
      <c r="C3574" s="10"/>
      <c r="D3574" s="24"/>
      <c r="E3574" s="10"/>
      <c r="F3574" s="10"/>
      <c r="G3574" s="10"/>
      <c r="H3574" s="10"/>
      <c r="I3574" s="10"/>
      <c r="J3574" s="10"/>
      <c r="K3574" s="11"/>
      <c r="L3574" s="11"/>
      <c r="M3574" s="12"/>
      <c r="N3574" s="12"/>
      <c r="O3574" s="12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12"/>
      <c r="AE3574" s="12"/>
      <c r="AF3574" s="12"/>
      <c r="AG3574" s="12"/>
      <c r="AH3574" s="12"/>
      <c r="AI3574" s="12"/>
      <c r="AJ3574" s="12"/>
      <c r="AK3574" s="12"/>
      <c r="AL3574" s="12"/>
      <c r="AM3574" s="12"/>
      <c r="AN3574" s="12"/>
      <c r="AO3574" s="12"/>
      <c r="AP3574" s="12"/>
      <c r="AQ3574" s="12"/>
      <c r="AR3574" s="12"/>
      <c r="AS3574" s="12"/>
      <c r="AT3574" s="12"/>
      <c r="AU3574" s="12"/>
      <c r="AV3574" s="12"/>
      <c r="AW3574" s="12"/>
      <c r="AX3574" s="12"/>
      <c r="AY3574" s="12"/>
      <c r="AZ3574" s="12"/>
      <c r="BA3574" s="12"/>
      <c r="BB3574" s="12"/>
      <c r="BC3574" s="12"/>
      <c r="BD3574" s="12"/>
      <c r="BE3574" s="12"/>
      <c r="BF3574" s="12"/>
      <c r="BG3574" s="12"/>
      <c r="BH3574" s="12"/>
      <c r="BI3574" s="12"/>
      <c r="BJ3574" s="13"/>
      <c r="BK3574" s="13"/>
      <c r="BL3574" s="13"/>
      <c r="BM3574" s="13"/>
      <c r="BN3574" s="13"/>
    </row>
    <row r="3575" spans="1:66" x14ac:dyDescent="0.25">
      <c r="A3575" s="10"/>
      <c r="B3575" s="10"/>
      <c r="C3575" s="10"/>
      <c r="D3575" s="24"/>
      <c r="E3575" s="10"/>
      <c r="F3575" s="10"/>
      <c r="G3575" s="10"/>
      <c r="H3575" s="10"/>
      <c r="I3575" s="10"/>
      <c r="J3575" s="10"/>
      <c r="K3575" s="11"/>
      <c r="L3575" s="11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2"/>
      <c r="AS3575" s="12"/>
      <c r="AT3575" s="12"/>
      <c r="AU3575" s="12"/>
      <c r="AV3575" s="12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12"/>
      <c r="BG3575" s="12"/>
      <c r="BH3575" s="12"/>
      <c r="BI3575" s="12"/>
      <c r="BJ3575" s="13"/>
      <c r="BK3575" s="13"/>
      <c r="BL3575" s="13"/>
      <c r="BM3575" s="13"/>
      <c r="BN3575" s="13"/>
    </row>
    <row r="3576" spans="1:66" x14ac:dyDescent="0.25">
      <c r="A3576" s="10"/>
      <c r="B3576" s="10"/>
      <c r="C3576" s="10"/>
      <c r="D3576" s="24"/>
      <c r="E3576" s="10"/>
      <c r="F3576" s="10"/>
      <c r="G3576" s="10"/>
      <c r="H3576" s="10"/>
      <c r="I3576" s="10"/>
      <c r="J3576" s="10"/>
      <c r="K3576" s="11"/>
      <c r="L3576" s="11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  <c r="AA3576" s="12"/>
      <c r="AB3576" s="12"/>
      <c r="AC3576" s="12"/>
      <c r="AD3576" s="12"/>
      <c r="AE3576" s="12"/>
      <c r="AF3576" s="12"/>
      <c r="AG3576" s="12"/>
      <c r="AH3576" s="12"/>
      <c r="AI3576" s="12"/>
      <c r="AJ3576" s="12"/>
      <c r="AK3576" s="12"/>
      <c r="AL3576" s="12"/>
      <c r="AM3576" s="12"/>
      <c r="AN3576" s="12"/>
      <c r="AO3576" s="12"/>
      <c r="AP3576" s="12"/>
      <c r="AQ3576" s="12"/>
      <c r="AR3576" s="12"/>
      <c r="AS3576" s="12"/>
      <c r="AT3576" s="12"/>
      <c r="AU3576" s="12"/>
      <c r="AV3576" s="12"/>
      <c r="AW3576" s="12"/>
      <c r="AX3576" s="12"/>
      <c r="AY3576" s="12"/>
      <c r="AZ3576" s="12"/>
      <c r="BA3576" s="12"/>
      <c r="BB3576" s="12"/>
      <c r="BC3576" s="12"/>
      <c r="BD3576" s="12"/>
      <c r="BE3576" s="12"/>
      <c r="BF3576" s="12"/>
      <c r="BG3576" s="12"/>
      <c r="BH3576" s="12"/>
      <c r="BI3576" s="12"/>
      <c r="BJ3576" s="13"/>
      <c r="BK3576" s="13"/>
      <c r="BL3576" s="13"/>
      <c r="BM3576" s="13"/>
      <c r="BN3576" s="13"/>
    </row>
    <row r="3577" spans="1:66" x14ac:dyDescent="0.25">
      <c r="A3577" s="10"/>
      <c r="B3577" s="10"/>
      <c r="C3577" s="10"/>
      <c r="D3577" s="24"/>
      <c r="E3577" s="10"/>
      <c r="F3577" s="10"/>
      <c r="G3577" s="10"/>
      <c r="H3577" s="10"/>
      <c r="I3577" s="10"/>
      <c r="J3577" s="10"/>
      <c r="K3577" s="11"/>
      <c r="L3577" s="11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2"/>
      <c r="AS3577" s="12"/>
      <c r="AT3577" s="12"/>
      <c r="AU3577" s="12"/>
      <c r="AV3577" s="12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12"/>
      <c r="BG3577" s="12"/>
      <c r="BH3577" s="12"/>
      <c r="BI3577" s="12"/>
      <c r="BJ3577" s="13"/>
      <c r="BK3577" s="13"/>
      <c r="BL3577" s="13"/>
      <c r="BM3577" s="13"/>
      <c r="BN3577" s="13"/>
    </row>
    <row r="3578" spans="1:66" x14ac:dyDescent="0.25">
      <c r="A3578" s="10"/>
      <c r="B3578" s="10"/>
      <c r="C3578" s="10"/>
      <c r="D3578" s="24"/>
      <c r="E3578" s="10"/>
      <c r="F3578" s="10"/>
      <c r="G3578" s="10"/>
      <c r="H3578" s="10"/>
      <c r="I3578" s="10"/>
      <c r="J3578" s="10"/>
      <c r="K3578" s="11"/>
      <c r="L3578" s="11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  <c r="W3578" s="12"/>
      <c r="X3578" s="12"/>
      <c r="Y3578" s="12"/>
      <c r="Z3578" s="12"/>
      <c r="AA3578" s="12"/>
      <c r="AB3578" s="12"/>
      <c r="AC3578" s="12"/>
      <c r="AD3578" s="12"/>
      <c r="AE3578" s="12"/>
      <c r="AF3578" s="12"/>
      <c r="AG3578" s="12"/>
      <c r="AH3578" s="12"/>
      <c r="AI3578" s="12"/>
      <c r="AJ3578" s="12"/>
      <c r="AK3578" s="12"/>
      <c r="AL3578" s="12"/>
      <c r="AM3578" s="12"/>
      <c r="AN3578" s="12"/>
      <c r="AO3578" s="12"/>
      <c r="AP3578" s="12"/>
      <c r="AQ3578" s="12"/>
      <c r="AR3578" s="12"/>
      <c r="AS3578" s="12"/>
      <c r="AT3578" s="12"/>
      <c r="AU3578" s="12"/>
      <c r="AV3578" s="12"/>
      <c r="AW3578" s="12"/>
      <c r="AX3578" s="12"/>
      <c r="AY3578" s="12"/>
      <c r="AZ3578" s="12"/>
      <c r="BA3578" s="12"/>
      <c r="BB3578" s="12"/>
      <c r="BC3578" s="12"/>
      <c r="BD3578" s="12"/>
      <c r="BE3578" s="12"/>
      <c r="BF3578" s="12"/>
      <c r="BG3578" s="12"/>
      <c r="BH3578" s="12"/>
      <c r="BI3578" s="12"/>
      <c r="BJ3578" s="13"/>
      <c r="BK3578" s="13"/>
      <c r="BL3578" s="13"/>
      <c r="BM3578" s="13"/>
      <c r="BN3578" s="13"/>
    </row>
    <row r="3579" spans="1:66" x14ac:dyDescent="0.25">
      <c r="A3579" s="10"/>
      <c r="B3579" s="10"/>
      <c r="C3579" s="10"/>
      <c r="D3579" s="24"/>
      <c r="E3579" s="10"/>
      <c r="F3579" s="10"/>
      <c r="G3579" s="10"/>
      <c r="H3579" s="10"/>
      <c r="I3579" s="10"/>
      <c r="J3579" s="10"/>
      <c r="K3579" s="11"/>
      <c r="L3579" s="11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2"/>
      <c r="AS3579" s="12"/>
      <c r="AT3579" s="12"/>
      <c r="AU3579" s="12"/>
      <c r="AV3579" s="12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12"/>
      <c r="BG3579" s="12"/>
      <c r="BH3579" s="12"/>
      <c r="BI3579" s="12"/>
      <c r="BJ3579" s="13"/>
      <c r="BK3579" s="13"/>
      <c r="BL3579" s="13"/>
      <c r="BM3579" s="13"/>
      <c r="BN3579" s="13"/>
    </row>
    <row r="3580" spans="1:66" x14ac:dyDescent="0.25">
      <c r="A3580" s="10"/>
      <c r="B3580" s="10"/>
      <c r="C3580" s="10"/>
      <c r="D3580" s="24"/>
      <c r="E3580" s="10"/>
      <c r="F3580" s="10"/>
      <c r="G3580" s="10"/>
      <c r="H3580" s="10"/>
      <c r="I3580" s="10"/>
      <c r="J3580" s="10"/>
      <c r="K3580" s="11"/>
      <c r="L3580" s="11"/>
      <c r="M3580" s="12"/>
      <c r="N3580" s="12"/>
      <c r="O3580" s="12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12"/>
      <c r="AE3580" s="12"/>
      <c r="AF3580" s="12"/>
      <c r="AG3580" s="12"/>
      <c r="AH3580" s="12"/>
      <c r="AI3580" s="12"/>
      <c r="AJ3580" s="12"/>
      <c r="AK3580" s="12"/>
      <c r="AL3580" s="12"/>
      <c r="AM3580" s="12"/>
      <c r="AN3580" s="12"/>
      <c r="AO3580" s="12"/>
      <c r="AP3580" s="12"/>
      <c r="AQ3580" s="12"/>
      <c r="AR3580" s="12"/>
      <c r="AS3580" s="12"/>
      <c r="AT3580" s="12"/>
      <c r="AU3580" s="12"/>
      <c r="AV3580" s="12"/>
      <c r="AW3580" s="12"/>
      <c r="AX3580" s="12"/>
      <c r="AY3580" s="12"/>
      <c r="AZ3580" s="12"/>
      <c r="BA3580" s="12"/>
      <c r="BB3580" s="12"/>
      <c r="BC3580" s="12"/>
      <c r="BD3580" s="12"/>
      <c r="BE3580" s="12"/>
      <c r="BF3580" s="12"/>
      <c r="BG3580" s="12"/>
      <c r="BH3580" s="12"/>
      <c r="BI3580" s="12"/>
      <c r="BJ3580" s="13"/>
      <c r="BK3580" s="13"/>
      <c r="BL3580" s="13"/>
      <c r="BM3580" s="13"/>
      <c r="BN3580" s="13"/>
    </row>
    <row r="3581" spans="1:66" x14ac:dyDescent="0.25">
      <c r="A3581" s="10"/>
      <c r="B3581" s="10"/>
      <c r="C3581" s="10"/>
      <c r="D3581" s="24"/>
      <c r="E3581" s="10"/>
      <c r="F3581" s="10"/>
      <c r="G3581" s="10"/>
      <c r="H3581" s="10"/>
      <c r="I3581" s="10"/>
      <c r="J3581" s="10"/>
      <c r="K3581" s="11"/>
      <c r="L3581" s="11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2"/>
      <c r="AS3581" s="12"/>
      <c r="AT3581" s="12"/>
      <c r="AU3581" s="12"/>
      <c r="AV3581" s="12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12"/>
      <c r="BG3581" s="12"/>
      <c r="BH3581" s="12"/>
      <c r="BI3581" s="12"/>
      <c r="BJ3581" s="13"/>
      <c r="BK3581" s="13"/>
      <c r="BL3581" s="13"/>
      <c r="BM3581" s="13"/>
      <c r="BN3581" s="13"/>
    </row>
    <row r="3582" spans="1:66" x14ac:dyDescent="0.25">
      <c r="A3582" s="10"/>
      <c r="B3582" s="10"/>
      <c r="C3582" s="10"/>
      <c r="D3582" s="24"/>
      <c r="E3582" s="10"/>
      <c r="F3582" s="10"/>
      <c r="G3582" s="10"/>
      <c r="H3582" s="10"/>
      <c r="I3582" s="10"/>
      <c r="J3582" s="10"/>
      <c r="K3582" s="11"/>
      <c r="L3582" s="11"/>
      <c r="M3582" s="12"/>
      <c r="N3582" s="12"/>
      <c r="O3582" s="12"/>
      <c r="P3582" s="12"/>
      <c r="Q3582" s="12"/>
      <c r="R3582" s="12"/>
      <c r="S3582" s="12"/>
      <c r="T3582" s="12"/>
      <c r="U3582" s="12"/>
      <c r="V3582" s="12"/>
      <c r="W3582" s="12"/>
      <c r="X3582" s="12"/>
      <c r="Y3582" s="12"/>
      <c r="Z3582" s="12"/>
      <c r="AA3582" s="12"/>
      <c r="AB3582" s="12"/>
      <c r="AC3582" s="12"/>
      <c r="AD3582" s="12"/>
      <c r="AE3582" s="12"/>
      <c r="AF3582" s="12"/>
      <c r="AG3582" s="12"/>
      <c r="AH3582" s="12"/>
      <c r="AI3582" s="12"/>
      <c r="AJ3582" s="12"/>
      <c r="AK3582" s="12"/>
      <c r="AL3582" s="12"/>
      <c r="AM3582" s="12"/>
      <c r="AN3582" s="12"/>
      <c r="AO3582" s="12"/>
      <c r="AP3582" s="12"/>
      <c r="AQ3582" s="12"/>
      <c r="AR3582" s="12"/>
      <c r="AS3582" s="12"/>
      <c r="AT3582" s="12"/>
      <c r="AU3582" s="12"/>
      <c r="AV3582" s="12"/>
      <c r="AW3582" s="12"/>
      <c r="AX3582" s="12"/>
      <c r="AY3582" s="12"/>
      <c r="AZ3582" s="12"/>
      <c r="BA3582" s="12"/>
      <c r="BB3582" s="12"/>
      <c r="BC3582" s="12"/>
      <c r="BD3582" s="12"/>
      <c r="BE3582" s="12"/>
      <c r="BF3582" s="12"/>
      <c r="BG3582" s="12"/>
      <c r="BH3582" s="12"/>
      <c r="BI3582" s="12"/>
      <c r="BJ3582" s="13"/>
      <c r="BK3582" s="13"/>
      <c r="BL3582" s="13"/>
      <c r="BM3582" s="13"/>
      <c r="BN3582" s="13"/>
    </row>
    <row r="3583" spans="1:66" x14ac:dyDescent="0.25">
      <c r="A3583" s="10"/>
      <c r="B3583" s="10"/>
      <c r="C3583" s="10"/>
      <c r="D3583" s="24"/>
      <c r="E3583" s="10"/>
      <c r="F3583" s="10"/>
      <c r="G3583" s="10"/>
      <c r="H3583" s="10"/>
      <c r="I3583" s="10"/>
      <c r="J3583" s="10"/>
      <c r="K3583" s="11"/>
      <c r="L3583" s="11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2"/>
      <c r="AS3583" s="12"/>
      <c r="AT3583" s="12"/>
      <c r="AU3583" s="12"/>
      <c r="AV3583" s="12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12"/>
      <c r="BG3583" s="12"/>
      <c r="BH3583" s="12"/>
      <c r="BI3583" s="12"/>
      <c r="BJ3583" s="13"/>
      <c r="BK3583" s="13"/>
      <c r="BL3583" s="13"/>
      <c r="BM3583" s="13"/>
      <c r="BN3583" s="13"/>
    </row>
    <row r="3584" spans="1:66" x14ac:dyDescent="0.25">
      <c r="A3584" s="10"/>
      <c r="B3584" s="10"/>
      <c r="C3584" s="10"/>
      <c r="D3584" s="24"/>
      <c r="E3584" s="10"/>
      <c r="F3584" s="10"/>
      <c r="G3584" s="10"/>
      <c r="H3584" s="10"/>
      <c r="I3584" s="10"/>
      <c r="J3584" s="10"/>
      <c r="K3584" s="11"/>
      <c r="L3584" s="11"/>
      <c r="M3584" s="12"/>
      <c r="N3584" s="12"/>
      <c r="O3584" s="12"/>
      <c r="P3584" s="12"/>
      <c r="Q3584" s="12"/>
      <c r="R3584" s="12"/>
      <c r="S3584" s="12"/>
      <c r="T3584" s="12"/>
      <c r="U3584" s="12"/>
      <c r="V3584" s="12"/>
      <c r="W3584" s="12"/>
      <c r="X3584" s="12"/>
      <c r="Y3584" s="12"/>
      <c r="Z3584" s="12"/>
      <c r="AA3584" s="12"/>
      <c r="AB3584" s="12"/>
      <c r="AC3584" s="12"/>
      <c r="AD3584" s="12"/>
      <c r="AE3584" s="12"/>
      <c r="AF3584" s="12"/>
      <c r="AG3584" s="12"/>
      <c r="AH3584" s="12"/>
      <c r="AI3584" s="12"/>
      <c r="AJ3584" s="12"/>
      <c r="AK3584" s="12"/>
      <c r="AL3584" s="12"/>
      <c r="AM3584" s="12"/>
      <c r="AN3584" s="12"/>
      <c r="AO3584" s="12"/>
      <c r="AP3584" s="12"/>
      <c r="AQ3584" s="12"/>
      <c r="AR3584" s="12"/>
      <c r="AS3584" s="12"/>
      <c r="AT3584" s="12"/>
      <c r="AU3584" s="12"/>
      <c r="AV3584" s="12"/>
      <c r="AW3584" s="12"/>
      <c r="AX3584" s="12"/>
      <c r="AY3584" s="12"/>
      <c r="AZ3584" s="12"/>
      <c r="BA3584" s="12"/>
      <c r="BB3584" s="12"/>
      <c r="BC3584" s="12"/>
      <c r="BD3584" s="12"/>
      <c r="BE3584" s="12"/>
      <c r="BF3584" s="12"/>
      <c r="BG3584" s="12"/>
      <c r="BH3584" s="12"/>
      <c r="BI3584" s="12"/>
      <c r="BJ3584" s="13"/>
      <c r="BK3584" s="13"/>
      <c r="BL3584" s="13"/>
      <c r="BM3584" s="13"/>
      <c r="BN3584" s="13"/>
    </row>
    <row r="3585" spans="1:66" x14ac:dyDescent="0.25">
      <c r="A3585" s="10"/>
      <c r="B3585" s="10"/>
      <c r="C3585" s="10"/>
      <c r="D3585" s="24"/>
      <c r="E3585" s="10"/>
      <c r="F3585" s="10"/>
      <c r="G3585" s="10"/>
      <c r="H3585" s="10"/>
      <c r="I3585" s="10"/>
      <c r="J3585" s="10"/>
      <c r="K3585" s="11"/>
      <c r="L3585" s="11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2"/>
      <c r="AS3585" s="12"/>
      <c r="AT3585" s="12"/>
      <c r="AU3585" s="12"/>
      <c r="AV3585" s="12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12"/>
      <c r="BG3585" s="12"/>
      <c r="BH3585" s="12"/>
      <c r="BI3585" s="12"/>
      <c r="BJ3585" s="13"/>
      <c r="BK3585" s="13"/>
      <c r="BL3585" s="13"/>
      <c r="BM3585" s="13"/>
      <c r="BN3585" s="13"/>
    </row>
    <row r="3586" spans="1:66" x14ac:dyDescent="0.25">
      <c r="A3586" s="10"/>
      <c r="B3586" s="10"/>
      <c r="C3586" s="10"/>
      <c r="D3586" s="24"/>
      <c r="E3586" s="10"/>
      <c r="F3586" s="10"/>
      <c r="G3586" s="10"/>
      <c r="H3586" s="10"/>
      <c r="I3586" s="10"/>
      <c r="J3586" s="10"/>
      <c r="K3586" s="11"/>
      <c r="L3586" s="11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  <c r="AE3586" s="12"/>
      <c r="AF3586" s="12"/>
      <c r="AG3586" s="12"/>
      <c r="AH3586" s="12"/>
      <c r="AI3586" s="12"/>
      <c r="AJ3586" s="12"/>
      <c r="AK3586" s="12"/>
      <c r="AL3586" s="12"/>
      <c r="AM3586" s="12"/>
      <c r="AN3586" s="12"/>
      <c r="AO3586" s="12"/>
      <c r="AP3586" s="12"/>
      <c r="AQ3586" s="12"/>
      <c r="AR3586" s="12"/>
      <c r="AS3586" s="12"/>
      <c r="AT3586" s="12"/>
      <c r="AU3586" s="12"/>
      <c r="AV3586" s="12"/>
      <c r="AW3586" s="12"/>
      <c r="AX3586" s="12"/>
      <c r="AY3586" s="12"/>
      <c r="AZ3586" s="12"/>
      <c r="BA3586" s="12"/>
      <c r="BB3586" s="12"/>
      <c r="BC3586" s="12"/>
      <c r="BD3586" s="12"/>
      <c r="BE3586" s="12"/>
      <c r="BF3586" s="12"/>
      <c r="BG3586" s="12"/>
      <c r="BH3586" s="12"/>
      <c r="BI3586" s="12"/>
      <c r="BJ3586" s="13"/>
      <c r="BK3586" s="13"/>
      <c r="BL3586" s="13"/>
      <c r="BM3586" s="13"/>
      <c r="BN3586" s="13"/>
    </row>
    <row r="3587" spans="1:66" x14ac:dyDescent="0.25">
      <c r="A3587" s="10"/>
      <c r="B3587" s="10"/>
      <c r="C3587" s="10"/>
      <c r="D3587" s="24"/>
      <c r="E3587" s="10"/>
      <c r="F3587" s="10"/>
      <c r="G3587" s="10"/>
      <c r="H3587" s="10"/>
      <c r="I3587" s="10"/>
      <c r="J3587" s="10"/>
      <c r="K3587" s="11"/>
      <c r="L3587" s="11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2"/>
      <c r="AS3587" s="12"/>
      <c r="AT3587" s="12"/>
      <c r="AU3587" s="12"/>
      <c r="AV3587" s="12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12"/>
      <c r="BG3587" s="12"/>
      <c r="BH3587" s="12"/>
      <c r="BI3587" s="12"/>
      <c r="BJ3587" s="13"/>
      <c r="BK3587" s="13"/>
      <c r="BL3587" s="13"/>
      <c r="BM3587" s="13"/>
      <c r="BN3587" s="13"/>
    </row>
    <row r="3588" spans="1:66" x14ac:dyDescent="0.25">
      <c r="A3588" s="10"/>
      <c r="B3588" s="10"/>
      <c r="C3588" s="10"/>
      <c r="D3588" s="24"/>
      <c r="E3588" s="10"/>
      <c r="F3588" s="10"/>
      <c r="G3588" s="10"/>
      <c r="H3588" s="10"/>
      <c r="I3588" s="10"/>
      <c r="J3588" s="10"/>
      <c r="K3588" s="11"/>
      <c r="L3588" s="11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  <c r="W3588" s="12"/>
      <c r="X3588" s="12"/>
      <c r="Y3588" s="12"/>
      <c r="Z3588" s="12"/>
      <c r="AA3588" s="12"/>
      <c r="AB3588" s="12"/>
      <c r="AC3588" s="12"/>
      <c r="AD3588" s="12"/>
      <c r="AE3588" s="12"/>
      <c r="AF3588" s="12"/>
      <c r="AG3588" s="12"/>
      <c r="AH3588" s="12"/>
      <c r="AI3588" s="12"/>
      <c r="AJ3588" s="12"/>
      <c r="AK3588" s="12"/>
      <c r="AL3588" s="12"/>
      <c r="AM3588" s="12"/>
      <c r="AN3588" s="12"/>
      <c r="AO3588" s="12"/>
      <c r="AP3588" s="12"/>
      <c r="AQ3588" s="12"/>
      <c r="AR3588" s="12"/>
      <c r="AS3588" s="12"/>
      <c r="AT3588" s="12"/>
      <c r="AU3588" s="12"/>
      <c r="AV3588" s="12"/>
      <c r="AW3588" s="12"/>
      <c r="AX3588" s="12"/>
      <c r="AY3588" s="12"/>
      <c r="AZ3588" s="12"/>
      <c r="BA3588" s="12"/>
      <c r="BB3588" s="12"/>
      <c r="BC3588" s="12"/>
      <c r="BD3588" s="12"/>
      <c r="BE3588" s="12"/>
      <c r="BF3588" s="12"/>
      <c r="BG3588" s="12"/>
      <c r="BH3588" s="12"/>
      <c r="BI3588" s="12"/>
      <c r="BJ3588" s="13"/>
      <c r="BK3588" s="13"/>
      <c r="BL3588" s="13"/>
      <c r="BM3588" s="13"/>
      <c r="BN3588" s="13"/>
    </row>
    <row r="3589" spans="1:66" x14ac:dyDescent="0.25">
      <c r="A3589" s="10"/>
      <c r="B3589" s="10"/>
      <c r="C3589" s="10"/>
      <c r="D3589" s="24"/>
      <c r="E3589" s="10"/>
      <c r="F3589" s="10"/>
      <c r="G3589" s="10"/>
      <c r="H3589" s="10"/>
      <c r="I3589" s="10"/>
      <c r="J3589" s="10"/>
      <c r="K3589" s="11"/>
      <c r="L3589" s="11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2"/>
      <c r="AS3589" s="12"/>
      <c r="AT3589" s="12"/>
      <c r="AU3589" s="12"/>
      <c r="AV3589" s="12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12"/>
      <c r="BG3589" s="12"/>
      <c r="BH3589" s="12"/>
      <c r="BI3589" s="12"/>
      <c r="BJ3589" s="13"/>
      <c r="BK3589" s="13"/>
      <c r="BL3589" s="13"/>
      <c r="BM3589" s="13"/>
      <c r="BN3589" s="13"/>
    </row>
    <row r="3590" spans="1:66" x14ac:dyDescent="0.25">
      <c r="A3590" s="10"/>
      <c r="B3590" s="10"/>
      <c r="C3590" s="10"/>
      <c r="D3590" s="24"/>
      <c r="E3590" s="10"/>
      <c r="F3590" s="10"/>
      <c r="G3590" s="10"/>
      <c r="H3590" s="10"/>
      <c r="I3590" s="10"/>
      <c r="J3590" s="10"/>
      <c r="K3590" s="11"/>
      <c r="L3590" s="11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12"/>
      <c r="AD3590" s="12"/>
      <c r="AE3590" s="12"/>
      <c r="AF3590" s="12"/>
      <c r="AG3590" s="12"/>
      <c r="AH3590" s="12"/>
      <c r="AI3590" s="12"/>
      <c r="AJ3590" s="12"/>
      <c r="AK3590" s="12"/>
      <c r="AL3590" s="12"/>
      <c r="AM3590" s="12"/>
      <c r="AN3590" s="12"/>
      <c r="AO3590" s="12"/>
      <c r="AP3590" s="12"/>
      <c r="AQ3590" s="12"/>
      <c r="AR3590" s="12"/>
      <c r="AS3590" s="12"/>
      <c r="AT3590" s="12"/>
      <c r="AU3590" s="12"/>
      <c r="AV3590" s="12"/>
      <c r="AW3590" s="12"/>
      <c r="AX3590" s="12"/>
      <c r="AY3590" s="12"/>
      <c r="AZ3590" s="12"/>
      <c r="BA3590" s="12"/>
      <c r="BB3590" s="12"/>
      <c r="BC3590" s="12"/>
      <c r="BD3590" s="12"/>
      <c r="BE3590" s="12"/>
      <c r="BF3590" s="12"/>
      <c r="BG3590" s="12"/>
      <c r="BH3590" s="12"/>
      <c r="BI3590" s="12"/>
      <c r="BJ3590" s="13"/>
      <c r="BK3590" s="13"/>
      <c r="BL3590" s="13"/>
      <c r="BM3590" s="13"/>
      <c r="BN3590" s="13"/>
    </row>
    <row r="3591" spans="1:66" x14ac:dyDescent="0.25">
      <c r="A3591" s="10"/>
      <c r="B3591" s="10"/>
      <c r="C3591" s="10"/>
      <c r="D3591" s="24"/>
      <c r="E3591" s="10"/>
      <c r="F3591" s="10"/>
      <c r="G3591" s="10"/>
      <c r="H3591" s="10"/>
      <c r="I3591" s="10"/>
      <c r="J3591" s="10"/>
      <c r="K3591" s="11"/>
      <c r="L3591" s="11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  <c r="W3591" s="12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2"/>
      <c r="AS3591" s="12"/>
      <c r="AT3591" s="12"/>
      <c r="AU3591" s="12"/>
      <c r="AV3591" s="12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12"/>
      <c r="BG3591" s="12"/>
      <c r="BH3591" s="12"/>
      <c r="BI3591" s="12"/>
      <c r="BJ3591" s="13"/>
      <c r="BK3591" s="13"/>
      <c r="BL3591" s="13"/>
      <c r="BM3591" s="13"/>
      <c r="BN3591" s="13"/>
    </row>
    <row r="3592" spans="1:66" x14ac:dyDescent="0.25">
      <c r="A3592" s="10"/>
      <c r="B3592" s="10"/>
      <c r="C3592" s="10"/>
      <c r="D3592" s="24"/>
      <c r="E3592" s="10"/>
      <c r="F3592" s="10"/>
      <c r="G3592" s="10"/>
      <c r="H3592" s="10"/>
      <c r="I3592" s="10"/>
      <c r="J3592" s="10"/>
      <c r="K3592" s="11"/>
      <c r="L3592" s="11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12"/>
      <c r="AE3592" s="12"/>
      <c r="AF3592" s="12"/>
      <c r="AG3592" s="12"/>
      <c r="AH3592" s="12"/>
      <c r="AI3592" s="12"/>
      <c r="AJ3592" s="12"/>
      <c r="AK3592" s="12"/>
      <c r="AL3592" s="12"/>
      <c r="AM3592" s="12"/>
      <c r="AN3592" s="12"/>
      <c r="AO3592" s="12"/>
      <c r="AP3592" s="12"/>
      <c r="AQ3592" s="12"/>
      <c r="AR3592" s="12"/>
      <c r="AS3592" s="12"/>
      <c r="AT3592" s="12"/>
      <c r="AU3592" s="12"/>
      <c r="AV3592" s="12"/>
      <c r="AW3592" s="12"/>
      <c r="AX3592" s="12"/>
      <c r="AY3592" s="12"/>
      <c r="AZ3592" s="12"/>
      <c r="BA3592" s="12"/>
      <c r="BB3592" s="12"/>
      <c r="BC3592" s="12"/>
      <c r="BD3592" s="12"/>
      <c r="BE3592" s="12"/>
      <c r="BF3592" s="12"/>
      <c r="BG3592" s="12"/>
      <c r="BH3592" s="12"/>
      <c r="BI3592" s="12"/>
      <c r="BJ3592" s="13"/>
      <c r="BK3592" s="13"/>
      <c r="BL3592" s="13"/>
      <c r="BM3592" s="13"/>
      <c r="BN3592" s="13"/>
    </row>
    <row r="3593" spans="1:66" s="10" customFormat="1" x14ac:dyDescent="0.25">
      <c r="D3593" s="24"/>
      <c r="K3593" s="11"/>
      <c r="L3593" s="11"/>
      <c r="M3593" s="12"/>
      <c r="N3593" s="12"/>
      <c r="O3593" s="12"/>
      <c r="P3593" s="12"/>
      <c r="Q3593" s="12"/>
      <c r="R3593" s="12"/>
      <c r="S3593" s="12"/>
      <c r="T3593" s="12"/>
      <c r="U3593" s="12"/>
      <c r="V3593" s="12"/>
      <c r="W3593" s="12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2"/>
      <c r="AS3593" s="12"/>
      <c r="AT3593" s="12"/>
      <c r="AU3593" s="12"/>
      <c r="AV3593" s="12"/>
      <c r="AW3593" s="12"/>
      <c r="AX3593" s="12"/>
      <c r="AY3593" s="12"/>
      <c r="AZ3593" s="12"/>
      <c r="BA3593" s="12"/>
      <c r="BB3593" s="12"/>
      <c r="BC3593" s="12"/>
      <c r="BD3593" s="12"/>
      <c r="BE3593" s="12"/>
      <c r="BF3593" s="12"/>
      <c r="BG3593" s="12"/>
      <c r="BH3593" s="12"/>
      <c r="BI3593" s="12"/>
      <c r="BJ3593" s="13"/>
      <c r="BK3593" s="13"/>
      <c r="BL3593" s="13"/>
      <c r="BM3593" s="13"/>
      <c r="BN3593" s="13"/>
    </row>
    <row r="3594" spans="1:66" x14ac:dyDescent="0.25">
      <c r="A3594" s="10"/>
      <c r="B3594" s="10"/>
      <c r="C3594" s="10"/>
      <c r="D3594" s="10"/>
      <c r="E3594" s="10"/>
      <c r="F3594" s="10"/>
      <c r="G3594" s="10"/>
      <c r="H3594" s="10"/>
      <c r="I3594" s="10"/>
      <c r="J3594" s="10"/>
      <c r="K3594" s="11"/>
      <c r="L3594" s="11"/>
      <c r="M3594" s="12"/>
      <c r="N3594" s="12"/>
      <c r="O3594" s="12"/>
      <c r="P3594" s="12"/>
      <c r="Q3594" s="12"/>
      <c r="R3594" s="12"/>
      <c r="S3594" s="12"/>
      <c r="T3594" s="12"/>
      <c r="U3594" s="12"/>
      <c r="V3594" s="12"/>
      <c r="W3594" s="12"/>
      <c r="X3594" s="12"/>
      <c r="Y3594" s="12"/>
      <c r="Z3594" s="12"/>
      <c r="AA3594" s="12"/>
      <c r="AB3594" s="12"/>
      <c r="AC3594" s="12"/>
      <c r="AD3594" s="12"/>
      <c r="AE3594" s="12"/>
      <c r="AF3594" s="12"/>
      <c r="AG3594" s="12"/>
      <c r="AH3594" s="12"/>
      <c r="AI3594" s="12"/>
      <c r="AJ3594" s="12"/>
      <c r="AK3594" s="12"/>
      <c r="AL3594" s="12"/>
      <c r="AM3594" s="12"/>
      <c r="AN3594" s="12"/>
      <c r="AO3594" s="12"/>
      <c r="AP3594" s="12"/>
      <c r="AQ3594" s="12"/>
      <c r="AR3594" s="12"/>
      <c r="AS3594" s="12"/>
      <c r="AT3594" s="12"/>
      <c r="AU3594" s="12"/>
      <c r="AV3594" s="12"/>
      <c r="AW3594" s="12"/>
      <c r="AX3594" s="12"/>
      <c r="AY3594" s="12"/>
      <c r="AZ3594" s="12"/>
      <c r="BA3594" s="12"/>
      <c r="BB3594" s="12"/>
      <c r="BC3594" s="12"/>
      <c r="BD3594" s="12"/>
      <c r="BE3594" s="12"/>
      <c r="BF3594" s="12"/>
      <c r="BG3594" s="12"/>
      <c r="BH3594" s="12"/>
      <c r="BI3594" s="12"/>
      <c r="BJ3594" s="13"/>
      <c r="BK3594" s="13"/>
      <c r="BL3594" s="13"/>
      <c r="BM3594" s="13"/>
      <c r="BN3594" s="13"/>
    </row>
    <row r="3595" spans="1:66" s="14" customFormat="1" x14ac:dyDescent="0.25">
      <c r="A3595" s="10"/>
      <c r="B3595" s="10"/>
      <c r="C3595" s="10"/>
      <c r="D3595" s="10"/>
      <c r="E3595" s="10"/>
      <c r="F3595" s="10"/>
      <c r="G3595" s="10"/>
      <c r="H3595" s="10"/>
      <c r="I3595" s="10"/>
      <c r="J3595" s="10"/>
      <c r="K3595" s="11"/>
      <c r="L3595" s="11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2"/>
      <c r="AS3595" s="12"/>
      <c r="AT3595" s="12"/>
      <c r="AU3595" s="12"/>
      <c r="AV3595" s="12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12"/>
      <c r="BG3595" s="12"/>
      <c r="BH3595" s="12"/>
      <c r="BI3595" s="12"/>
      <c r="BJ3595" s="13"/>
      <c r="BK3595" s="13"/>
      <c r="BL3595" s="13"/>
      <c r="BM3595" s="13"/>
      <c r="BN3595" s="13"/>
    </row>
    <row r="3596" spans="1:66" x14ac:dyDescent="0.25">
      <c r="A3596" s="10"/>
      <c r="B3596" s="10"/>
      <c r="C3596" s="10"/>
      <c r="D3596" s="10"/>
      <c r="E3596" s="10"/>
      <c r="F3596" s="10"/>
      <c r="G3596" s="10"/>
      <c r="H3596" s="10"/>
      <c r="I3596" s="10"/>
      <c r="J3596" s="10"/>
      <c r="K3596" s="11"/>
      <c r="L3596" s="11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  <c r="AE3596" s="12"/>
      <c r="AF3596" s="12"/>
      <c r="AG3596" s="12"/>
      <c r="AH3596" s="12"/>
      <c r="AI3596" s="12"/>
      <c r="AJ3596" s="12"/>
      <c r="AK3596" s="12"/>
      <c r="AL3596" s="12"/>
      <c r="AM3596" s="12"/>
      <c r="AN3596" s="12"/>
      <c r="AO3596" s="12"/>
      <c r="AP3596" s="12"/>
      <c r="AQ3596" s="12"/>
      <c r="AR3596" s="12"/>
      <c r="AS3596" s="12"/>
      <c r="AT3596" s="12"/>
      <c r="AU3596" s="12"/>
      <c r="AV3596" s="12"/>
      <c r="AW3596" s="12"/>
      <c r="AX3596" s="12"/>
      <c r="AY3596" s="12"/>
      <c r="AZ3596" s="12"/>
      <c r="BA3596" s="12"/>
      <c r="BB3596" s="12"/>
      <c r="BC3596" s="12"/>
      <c r="BD3596" s="12"/>
      <c r="BE3596" s="12"/>
      <c r="BF3596" s="12"/>
      <c r="BG3596" s="12"/>
      <c r="BH3596" s="12"/>
      <c r="BI3596" s="12"/>
      <c r="BJ3596" s="13"/>
      <c r="BK3596" s="13"/>
      <c r="BL3596" s="13"/>
      <c r="BM3596" s="13"/>
      <c r="BN3596" s="13"/>
    </row>
    <row r="3597" spans="1:66" x14ac:dyDescent="0.25">
      <c r="A3597" s="10"/>
      <c r="B3597" s="10"/>
      <c r="C3597" s="10"/>
      <c r="D3597" s="10"/>
      <c r="E3597" s="10"/>
      <c r="F3597" s="10"/>
      <c r="G3597" s="10"/>
      <c r="H3597" s="10"/>
      <c r="I3597" s="10"/>
      <c r="J3597" s="10"/>
      <c r="K3597" s="11"/>
      <c r="L3597" s="11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  <c r="W3597" s="12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2"/>
      <c r="AS3597" s="12"/>
      <c r="AT3597" s="12"/>
      <c r="AU3597" s="12"/>
      <c r="AV3597" s="12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12"/>
      <c r="BG3597" s="12"/>
      <c r="BH3597" s="12"/>
      <c r="BI3597" s="12"/>
      <c r="BJ3597" s="13"/>
      <c r="BK3597" s="13"/>
      <c r="BL3597" s="13"/>
      <c r="BM3597" s="13"/>
      <c r="BN3597" s="13"/>
    </row>
    <row r="3598" spans="1:66" x14ac:dyDescent="0.25">
      <c r="A3598" s="10"/>
      <c r="B3598" s="10"/>
      <c r="C3598" s="10"/>
      <c r="D3598" s="10"/>
      <c r="E3598" s="10"/>
      <c r="F3598" s="10"/>
      <c r="G3598" s="10"/>
      <c r="H3598" s="10"/>
      <c r="I3598" s="10"/>
      <c r="J3598" s="10"/>
      <c r="K3598" s="11"/>
      <c r="L3598" s="11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2"/>
      <c r="AF3598" s="12"/>
      <c r="AG3598" s="12"/>
      <c r="AH3598" s="12"/>
      <c r="AI3598" s="12"/>
      <c r="AJ3598" s="12"/>
      <c r="AK3598" s="12"/>
      <c r="AL3598" s="12"/>
      <c r="AM3598" s="12"/>
      <c r="AN3598" s="12"/>
      <c r="AO3598" s="12"/>
      <c r="AP3598" s="12"/>
      <c r="AQ3598" s="12"/>
      <c r="AR3598" s="12"/>
      <c r="AS3598" s="12"/>
      <c r="AT3598" s="12"/>
      <c r="AU3598" s="12"/>
      <c r="AV3598" s="12"/>
      <c r="AW3598" s="12"/>
      <c r="AX3598" s="12"/>
      <c r="AY3598" s="12"/>
      <c r="AZ3598" s="12"/>
      <c r="BA3598" s="12"/>
      <c r="BB3598" s="12"/>
      <c r="BC3598" s="12"/>
      <c r="BD3598" s="12"/>
      <c r="BE3598" s="12"/>
      <c r="BF3598" s="12"/>
      <c r="BG3598" s="12"/>
      <c r="BH3598" s="12"/>
      <c r="BI3598" s="12"/>
      <c r="BJ3598" s="13"/>
      <c r="BK3598" s="13"/>
      <c r="BL3598" s="13"/>
      <c r="BM3598" s="13"/>
      <c r="BN3598" s="13"/>
    </row>
    <row r="3599" spans="1:66" x14ac:dyDescent="0.25">
      <c r="A3599" s="10"/>
      <c r="B3599" s="10"/>
      <c r="C3599" s="10"/>
      <c r="D3599" s="10"/>
      <c r="E3599" s="10"/>
      <c r="F3599" s="10"/>
      <c r="G3599" s="10"/>
      <c r="H3599" s="10"/>
      <c r="I3599" s="10"/>
      <c r="J3599" s="10"/>
      <c r="K3599" s="11"/>
      <c r="L3599" s="11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2"/>
      <c r="AS3599" s="12"/>
      <c r="AT3599" s="12"/>
      <c r="AU3599" s="12"/>
      <c r="AV3599" s="12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12"/>
      <c r="BG3599" s="12"/>
      <c r="BH3599" s="12"/>
      <c r="BI3599" s="12"/>
      <c r="BJ3599" s="13"/>
      <c r="BK3599" s="13"/>
      <c r="BL3599" s="13"/>
      <c r="BM3599" s="13"/>
      <c r="BN3599" s="13"/>
    </row>
    <row r="3600" spans="1:66" x14ac:dyDescent="0.25">
      <c r="A3600" s="10"/>
      <c r="B3600" s="10"/>
      <c r="C3600" s="10"/>
      <c r="D3600" s="10"/>
      <c r="E3600" s="10"/>
      <c r="F3600" s="10"/>
      <c r="G3600" s="10"/>
      <c r="H3600" s="10"/>
      <c r="I3600" s="10"/>
      <c r="J3600" s="10"/>
      <c r="K3600" s="11"/>
      <c r="L3600" s="11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2"/>
      <c r="AF3600" s="12"/>
      <c r="AG3600" s="12"/>
      <c r="AH3600" s="12"/>
      <c r="AI3600" s="12"/>
      <c r="AJ3600" s="12"/>
      <c r="AK3600" s="12"/>
      <c r="AL3600" s="12"/>
      <c r="AM3600" s="12"/>
      <c r="AN3600" s="12"/>
      <c r="AO3600" s="12"/>
      <c r="AP3600" s="12"/>
      <c r="AQ3600" s="12"/>
      <c r="AR3600" s="12"/>
      <c r="AS3600" s="12"/>
      <c r="AT3600" s="12"/>
      <c r="AU3600" s="12"/>
      <c r="AV3600" s="12"/>
      <c r="AW3600" s="12"/>
      <c r="AX3600" s="12"/>
      <c r="AY3600" s="12"/>
      <c r="AZ3600" s="12"/>
      <c r="BA3600" s="12"/>
      <c r="BB3600" s="12"/>
      <c r="BC3600" s="12"/>
      <c r="BD3600" s="12"/>
      <c r="BE3600" s="12"/>
      <c r="BF3600" s="12"/>
      <c r="BG3600" s="12"/>
      <c r="BH3600" s="12"/>
      <c r="BI3600" s="12"/>
      <c r="BJ3600" s="13"/>
      <c r="BK3600" s="13"/>
      <c r="BL3600" s="13"/>
      <c r="BM3600" s="13"/>
      <c r="BN3600" s="13"/>
    </row>
    <row r="3601" spans="1:66" x14ac:dyDescent="0.25">
      <c r="A3601" s="10"/>
      <c r="B3601" s="10"/>
      <c r="C3601" s="10"/>
      <c r="D3601" s="10"/>
      <c r="E3601" s="10"/>
      <c r="F3601" s="10"/>
      <c r="G3601" s="10"/>
      <c r="H3601" s="10"/>
      <c r="I3601" s="10"/>
      <c r="J3601" s="10"/>
      <c r="K3601" s="11"/>
      <c r="L3601" s="11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  <c r="W3601" s="12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2"/>
      <c r="AS3601" s="12"/>
      <c r="AT3601" s="12"/>
      <c r="AU3601" s="12"/>
      <c r="AV3601" s="12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12"/>
      <c r="BG3601" s="12"/>
      <c r="BH3601" s="12"/>
      <c r="BI3601" s="12"/>
      <c r="BJ3601" s="13"/>
      <c r="BK3601" s="13"/>
      <c r="BL3601" s="13"/>
      <c r="BM3601" s="13"/>
      <c r="BN3601" s="13"/>
    </row>
    <row r="3602" spans="1:66" x14ac:dyDescent="0.25">
      <c r="A3602" s="10"/>
      <c r="B3602" s="10"/>
      <c r="C3602" s="10"/>
      <c r="D3602" s="10"/>
      <c r="E3602" s="10"/>
      <c r="F3602" s="10"/>
      <c r="G3602" s="10"/>
      <c r="H3602" s="10"/>
      <c r="I3602" s="10"/>
      <c r="J3602" s="10"/>
      <c r="K3602" s="11"/>
      <c r="L3602" s="11"/>
      <c r="M3602" s="12"/>
      <c r="N3602" s="12"/>
      <c r="O3602" s="12"/>
      <c r="P3602" s="12"/>
      <c r="Q3602" s="12"/>
      <c r="R3602" s="12"/>
      <c r="S3602" s="12"/>
      <c r="T3602" s="12"/>
      <c r="U3602" s="12"/>
      <c r="V3602" s="12"/>
      <c r="W3602" s="12"/>
      <c r="X3602" s="12"/>
      <c r="Y3602" s="12"/>
      <c r="Z3602" s="12"/>
      <c r="AA3602" s="12"/>
      <c r="AB3602" s="12"/>
      <c r="AC3602" s="12"/>
      <c r="AD3602" s="12"/>
      <c r="AE3602" s="12"/>
      <c r="AF3602" s="12"/>
      <c r="AG3602" s="12"/>
      <c r="AH3602" s="12"/>
      <c r="AI3602" s="12"/>
      <c r="AJ3602" s="12"/>
      <c r="AK3602" s="12"/>
      <c r="AL3602" s="12"/>
      <c r="AM3602" s="12"/>
      <c r="AN3602" s="12"/>
      <c r="AO3602" s="12"/>
      <c r="AP3602" s="12"/>
      <c r="AQ3602" s="12"/>
      <c r="AR3602" s="12"/>
      <c r="AS3602" s="12"/>
      <c r="AT3602" s="12"/>
      <c r="AU3602" s="12"/>
      <c r="AV3602" s="12"/>
      <c r="AW3602" s="12"/>
      <c r="AX3602" s="12"/>
      <c r="AY3602" s="12"/>
      <c r="AZ3602" s="12"/>
      <c r="BA3602" s="12"/>
      <c r="BB3602" s="12"/>
      <c r="BC3602" s="12"/>
      <c r="BD3602" s="12"/>
      <c r="BE3602" s="12"/>
      <c r="BF3602" s="12"/>
      <c r="BG3602" s="12"/>
      <c r="BH3602" s="12"/>
      <c r="BI3602" s="12"/>
      <c r="BJ3602" s="13"/>
      <c r="BK3602" s="13"/>
      <c r="BL3602" s="13"/>
      <c r="BM3602" s="13"/>
      <c r="BN3602" s="13"/>
    </row>
    <row r="3603" spans="1:66" x14ac:dyDescent="0.25">
      <c r="A3603" s="10"/>
      <c r="B3603" s="10"/>
      <c r="C3603" s="10"/>
      <c r="D3603" s="10"/>
      <c r="E3603" s="10"/>
      <c r="F3603" s="10"/>
      <c r="G3603" s="10"/>
      <c r="H3603" s="10"/>
      <c r="I3603" s="10"/>
      <c r="J3603" s="10"/>
      <c r="K3603" s="11"/>
      <c r="L3603" s="11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2"/>
      <c r="AS3603" s="12"/>
      <c r="AT3603" s="12"/>
      <c r="AU3603" s="12"/>
      <c r="AV3603" s="12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12"/>
      <c r="BG3603" s="12"/>
      <c r="BH3603" s="12"/>
      <c r="BI3603" s="12"/>
      <c r="BJ3603" s="13"/>
      <c r="BK3603" s="13"/>
      <c r="BL3603" s="13"/>
      <c r="BM3603" s="13"/>
      <c r="BN3603" s="13"/>
    </row>
    <row r="3604" spans="1:66" x14ac:dyDescent="0.25">
      <c r="A3604" s="10"/>
      <c r="B3604" s="10"/>
      <c r="C3604" s="10"/>
      <c r="D3604" s="10"/>
      <c r="E3604" s="10"/>
      <c r="F3604" s="10"/>
      <c r="G3604" s="10"/>
      <c r="H3604" s="10"/>
      <c r="I3604" s="10"/>
      <c r="J3604" s="10"/>
      <c r="K3604" s="11"/>
      <c r="L3604" s="11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12"/>
      <c r="AD3604" s="12"/>
      <c r="AE3604" s="12"/>
      <c r="AF3604" s="12"/>
      <c r="AG3604" s="12"/>
      <c r="AH3604" s="12"/>
      <c r="AI3604" s="12"/>
      <c r="AJ3604" s="12"/>
      <c r="AK3604" s="12"/>
      <c r="AL3604" s="12"/>
      <c r="AM3604" s="12"/>
      <c r="AN3604" s="12"/>
      <c r="AO3604" s="12"/>
      <c r="AP3604" s="12"/>
      <c r="AQ3604" s="12"/>
      <c r="AR3604" s="12"/>
      <c r="AS3604" s="12"/>
      <c r="AT3604" s="12"/>
      <c r="AU3604" s="12"/>
      <c r="AV3604" s="12"/>
      <c r="AW3604" s="12"/>
      <c r="AX3604" s="12"/>
      <c r="AY3604" s="12"/>
      <c r="AZ3604" s="12"/>
      <c r="BA3604" s="12"/>
      <c r="BB3604" s="12"/>
      <c r="BC3604" s="12"/>
      <c r="BD3604" s="12"/>
      <c r="BE3604" s="12"/>
      <c r="BF3604" s="12"/>
      <c r="BG3604" s="12"/>
      <c r="BH3604" s="12"/>
      <c r="BI3604" s="12"/>
      <c r="BJ3604" s="13"/>
      <c r="BK3604" s="13"/>
      <c r="BL3604" s="13"/>
      <c r="BM3604" s="13"/>
      <c r="BN3604" s="13"/>
    </row>
    <row r="3605" spans="1:66" x14ac:dyDescent="0.25">
      <c r="A3605" s="10"/>
      <c r="B3605" s="10"/>
      <c r="C3605" s="10"/>
      <c r="D3605" s="10"/>
      <c r="E3605" s="10"/>
      <c r="F3605" s="10"/>
      <c r="G3605" s="10"/>
      <c r="H3605" s="10"/>
      <c r="I3605" s="10"/>
      <c r="J3605" s="10"/>
      <c r="K3605" s="11"/>
      <c r="L3605" s="11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2"/>
      <c r="AS3605" s="12"/>
      <c r="AT3605" s="12"/>
      <c r="AU3605" s="12"/>
      <c r="AV3605" s="12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12"/>
      <c r="BG3605" s="12"/>
      <c r="BH3605" s="12"/>
      <c r="BI3605" s="12"/>
      <c r="BJ3605" s="13"/>
      <c r="BK3605" s="13"/>
      <c r="BL3605" s="13"/>
      <c r="BM3605" s="13"/>
      <c r="BN3605" s="13"/>
    </row>
    <row r="3606" spans="1:66" x14ac:dyDescent="0.25">
      <c r="A3606" s="10"/>
      <c r="B3606" s="10"/>
      <c r="C3606" s="10"/>
      <c r="D3606" s="10"/>
      <c r="E3606" s="10"/>
      <c r="F3606" s="10"/>
      <c r="G3606" s="10"/>
      <c r="H3606" s="10"/>
      <c r="I3606" s="10"/>
      <c r="J3606" s="10"/>
      <c r="K3606" s="11"/>
      <c r="L3606" s="11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  <c r="W3606" s="12"/>
      <c r="X3606" s="12"/>
      <c r="Y3606" s="12"/>
      <c r="Z3606" s="12"/>
      <c r="AA3606" s="12"/>
      <c r="AB3606" s="12"/>
      <c r="AC3606" s="12"/>
      <c r="AD3606" s="12"/>
      <c r="AE3606" s="12"/>
      <c r="AF3606" s="12"/>
      <c r="AG3606" s="12"/>
      <c r="AH3606" s="12"/>
      <c r="AI3606" s="12"/>
      <c r="AJ3606" s="12"/>
      <c r="AK3606" s="12"/>
      <c r="AL3606" s="12"/>
      <c r="AM3606" s="12"/>
      <c r="AN3606" s="12"/>
      <c r="AO3606" s="12"/>
      <c r="AP3606" s="12"/>
      <c r="AQ3606" s="12"/>
      <c r="AR3606" s="12"/>
      <c r="AS3606" s="12"/>
      <c r="AT3606" s="12"/>
      <c r="AU3606" s="12"/>
      <c r="AV3606" s="12"/>
      <c r="AW3606" s="12"/>
      <c r="AX3606" s="12"/>
      <c r="AY3606" s="12"/>
      <c r="AZ3606" s="12"/>
      <c r="BA3606" s="12"/>
      <c r="BB3606" s="12"/>
      <c r="BC3606" s="12"/>
      <c r="BD3606" s="12"/>
      <c r="BE3606" s="12"/>
      <c r="BF3606" s="12"/>
      <c r="BG3606" s="12"/>
      <c r="BH3606" s="12"/>
      <c r="BI3606" s="12"/>
      <c r="BJ3606" s="13"/>
      <c r="BK3606" s="13"/>
      <c r="BL3606" s="13"/>
      <c r="BM3606" s="13"/>
      <c r="BN3606" s="13"/>
    </row>
    <row r="3607" spans="1:66" x14ac:dyDescent="0.25">
      <c r="A3607" s="10"/>
      <c r="B3607" s="10"/>
      <c r="C3607" s="10"/>
      <c r="D3607" s="10"/>
      <c r="E3607" s="10"/>
      <c r="F3607" s="10"/>
      <c r="G3607" s="10"/>
      <c r="H3607" s="10"/>
      <c r="I3607" s="10"/>
      <c r="J3607" s="10"/>
      <c r="K3607" s="11"/>
      <c r="L3607" s="11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  <c r="W3607" s="12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2"/>
      <c r="AS3607" s="12"/>
      <c r="AT3607" s="12"/>
      <c r="AU3607" s="12"/>
      <c r="AV3607" s="12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12"/>
      <c r="BG3607" s="12"/>
      <c r="BH3607" s="12"/>
      <c r="BI3607" s="12"/>
      <c r="BJ3607" s="13"/>
      <c r="BK3607" s="13"/>
      <c r="BL3607" s="13"/>
      <c r="BM3607" s="13"/>
      <c r="BN3607" s="13"/>
    </row>
    <row r="3608" spans="1:66" x14ac:dyDescent="0.25">
      <c r="A3608" s="10"/>
      <c r="B3608" s="10"/>
      <c r="C3608" s="10"/>
      <c r="D3608" s="10"/>
      <c r="E3608" s="10"/>
      <c r="F3608" s="10"/>
      <c r="G3608" s="10"/>
      <c r="H3608" s="10"/>
      <c r="I3608" s="10"/>
      <c r="J3608" s="10"/>
      <c r="K3608" s="11"/>
      <c r="L3608" s="11"/>
      <c r="M3608" s="12"/>
      <c r="N3608" s="12"/>
      <c r="O3608" s="12"/>
      <c r="P3608" s="12"/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  <c r="AE3608" s="12"/>
      <c r="AF3608" s="12"/>
      <c r="AG3608" s="12"/>
      <c r="AH3608" s="12"/>
      <c r="AI3608" s="12"/>
      <c r="AJ3608" s="12"/>
      <c r="AK3608" s="12"/>
      <c r="AL3608" s="12"/>
      <c r="AM3608" s="12"/>
      <c r="AN3608" s="12"/>
      <c r="AO3608" s="12"/>
      <c r="AP3608" s="12"/>
      <c r="AQ3608" s="12"/>
      <c r="AR3608" s="12"/>
      <c r="AS3608" s="12"/>
      <c r="AT3608" s="12"/>
      <c r="AU3608" s="12"/>
      <c r="AV3608" s="12"/>
      <c r="AW3608" s="12"/>
      <c r="AX3608" s="12"/>
      <c r="AY3608" s="12"/>
      <c r="AZ3608" s="12"/>
      <c r="BA3608" s="12"/>
      <c r="BB3608" s="12"/>
      <c r="BC3608" s="12"/>
      <c r="BD3608" s="12"/>
      <c r="BE3608" s="12"/>
      <c r="BF3608" s="12"/>
      <c r="BG3608" s="12"/>
      <c r="BH3608" s="12"/>
      <c r="BI3608" s="12"/>
      <c r="BJ3608" s="13"/>
      <c r="BK3608" s="13"/>
      <c r="BL3608" s="13"/>
      <c r="BM3608" s="13"/>
      <c r="BN3608" s="13"/>
    </row>
    <row r="3609" spans="1:66" x14ac:dyDescent="0.25">
      <c r="A3609" s="10"/>
      <c r="B3609" s="10"/>
      <c r="C3609" s="10"/>
      <c r="D3609" s="10"/>
      <c r="E3609" s="10"/>
      <c r="F3609" s="10"/>
      <c r="G3609" s="10"/>
      <c r="H3609" s="10"/>
      <c r="I3609" s="10"/>
      <c r="J3609" s="10"/>
      <c r="K3609" s="11"/>
      <c r="L3609" s="11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2"/>
      <c r="AS3609" s="12"/>
      <c r="AT3609" s="12"/>
      <c r="AU3609" s="12"/>
      <c r="AV3609" s="12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12"/>
      <c r="BG3609" s="12"/>
      <c r="BH3609" s="12"/>
      <c r="BI3609" s="12"/>
      <c r="BJ3609" s="13"/>
      <c r="BK3609" s="13"/>
      <c r="BL3609" s="13"/>
      <c r="BM3609" s="13"/>
      <c r="BN3609" s="13"/>
    </row>
    <row r="3610" spans="1:66" x14ac:dyDescent="0.25">
      <c r="A3610" s="10"/>
      <c r="B3610" s="10"/>
      <c r="C3610" s="10"/>
      <c r="D3610" s="10"/>
      <c r="E3610" s="10"/>
      <c r="F3610" s="10"/>
      <c r="G3610" s="10"/>
      <c r="H3610" s="10"/>
      <c r="I3610" s="10"/>
      <c r="J3610" s="10"/>
      <c r="K3610" s="11"/>
      <c r="L3610" s="11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  <c r="AA3610" s="12"/>
      <c r="AB3610" s="12"/>
      <c r="AC3610" s="12"/>
      <c r="AD3610" s="12"/>
      <c r="AE3610" s="12"/>
      <c r="AF3610" s="12"/>
      <c r="AG3610" s="12"/>
      <c r="AH3610" s="12"/>
      <c r="AI3610" s="12"/>
      <c r="AJ3610" s="12"/>
      <c r="AK3610" s="12"/>
      <c r="AL3610" s="12"/>
      <c r="AM3610" s="12"/>
      <c r="AN3610" s="12"/>
      <c r="AO3610" s="12"/>
      <c r="AP3610" s="12"/>
      <c r="AQ3610" s="12"/>
      <c r="AR3610" s="12"/>
      <c r="AS3610" s="12"/>
      <c r="AT3610" s="12"/>
      <c r="AU3610" s="12"/>
      <c r="AV3610" s="12"/>
      <c r="AW3610" s="12"/>
      <c r="AX3610" s="12"/>
      <c r="AY3610" s="12"/>
      <c r="AZ3610" s="12"/>
      <c r="BA3610" s="12"/>
      <c r="BB3610" s="12"/>
      <c r="BC3610" s="12"/>
      <c r="BD3610" s="12"/>
      <c r="BE3610" s="12"/>
      <c r="BF3610" s="12"/>
      <c r="BG3610" s="12"/>
      <c r="BH3610" s="12"/>
      <c r="BI3610" s="12"/>
      <c r="BJ3610" s="13"/>
      <c r="BK3610" s="13"/>
      <c r="BL3610" s="13"/>
      <c r="BM3610" s="13"/>
      <c r="BN3610" s="13"/>
    </row>
    <row r="3611" spans="1:66" x14ac:dyDescent="0.25">
      <c r="A3611" s="10"/>
      <c r="B3611" s="10"/>
      <c r="C3611" s="10"/>
      <c r="D3611" s="10"/>
      <c r="E3611" s="10"/>
      <c r="F3611" s="10"/>
      <c r="G3611" s="10"/>
      <c r="H3611" s="10"/>
      <c r="I3611" s="10"/>
      <c r="J3611" s="10"/>
      <c r="K3611" s="11"/>
      <c r="L3611" s="11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2"/>
      <c r="AS3611" s="12"/>
      <c r="AT3611" s="12"/>
      <c r="AU3611" s="12"/>
      <c r="AV3611" s="12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12"/>
      <c r="BG3611" s="12"/>
      <c r="BH3611" s="12"/>
      <c r="BI3611" s="12"/>
      <c r="BJ3611" s="13"/>
      <c r="BK3611" s="13"/>
      <c r="BL3611" s="13"/>
      <c r="BM3611" s="13"/>
      <c r="BN3611" s="13"/>
    </row>
    <row r="3612" spans="1:66" x14ac:dyDescent="0.25">
      <c r="A3612" s="10"/>
      <c r="B3612" s="10"/>
      <c r="C3612" s="10"/>
      <c r="D3612" s="10"/>
      <c r="E3612" s="10"/>
      <c r="F3612" s="10"/>
      <c r="G3612" s="10"/>
      <c r="H3612" s="10"/>
      <c r="I3612" s="10"/>
      <c r="J3612" s="10"/>
      <c r="K3612" s="11"/>
      <c r="L3612" s="11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  <c r="W3612" s="12"/>
      <c r="X3612" s="12"/>
      <c r="Y3612" s="12"/>
      <c r="Z3612" s="12"/>
      <c r="AA3612" s="12"/>
      <c r="AB3612" s="12"/>
      <c r="AC3612" s="12"/>
      <c r="AD3612" s="12"/>
      <c r="AE3612" s="12"/>
      <c r="AF3612" s="12"/>
      <c r="AG3612" s="12"/>
      <c r="AH3612" s="12"/>
      <c r="AI3612" s="12"/>
      <c r="AJ3612" s="12"/>
      <c r="AK3612" s="12"/>
      <c r="AL3612" s="12"/>
      <c r="AM3612" s="12"/>
      <c r="AN3612" s="12"/>
      <c r="AO3612" s="12"/>
      <c r="AP3612" s="12"/>
      <c r="AQ3612" s="12"/>
      <c r="AR3612" s="12"/>
      <c r="AS3612" s="12"/>
      <c r="AT3612" s="12"/>
      <c r="AU3612" s="12"/>
      <c r="AV3612" s="12"/>
      <c r="AW3612" s="12"/>
      <c r="AX3612" s="12"/>
      <c r="AY3612" s="12"/>
      <c r="AZ3612" s="12"/>
      <c r="BA3612" s="12"/>
      <c r="BB3612" s="12"/>
      <c r="BC3612" s="12"/>
      <c r="BD3612" s="12"/>
      <c r="BE3612" s="12"/>
      <c r="BF3612" s="12"/>
      <c r="BG3612" s="12"/>
      <c r="BH3612" s="12"/>
      <c r="BI3612" s="12"/>
      <c r="BJ3612" s="13"/>
      <c r="BK3612" s="13"/>
      <c r="BL3612" s="13"/>
      <c r="BM3612" s="13"/>
      <c r="BN3612" s="13"/>
    </row>
    <row r="3613" spans="1:66" x14ac:dyDescent="0.25">
      <c r="A3613" s="10"/>
      <c r="B3613" s="10"/>
      <c r="C3613" s="10"/>
      <c r="D3613" s="10"/>
      <c r="E3613" s="10"/>
      <c r="F3613" s="10"/>
      <c r="G3613" s="10"/>
      <c r="H3613" s="10"/>
      <c r="I3613" s="10"/>
      <c r="J3613" s="10"/>
      <c r="K3613" s="11"/>
      <c r="L3613" s="11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2"/>
      <c r="AS3613" s="12"/>
      <c r="AT3613" s="12"/>
      <c r="AU3613" s="12"/>
      <c r="AV3613" s="12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12"/>
      <c r="BG3613" s="12"/>
      <c r="BH3613" s="12"/>
      <c r="BI3613" s="12"/>
      <c r="BJ3613" s="13"/>
      <c r="BK3613" s="13"/>
      <c r="BL3613" s="13"/>
      <c r="BM3613" s="13"/>
      <c r="BN3613" s="13"/>
    </row>
    <row r="3614" spans="1:66" x14ac:dyDescent="0.25">
      <c r="A3614" s="10"/>
      <c r="B3614" s="10"/>
      <c r="C3614" s="10"/>
      <c r="D3614" s="10"/>
      <c r="E3614" s="10"/>
      <c r="F3614" s="10"/>
      <c r="G3614" s="10"/>
      <c r="H3614" s="10"/>
      <c r="I3614" s="10"/>
      <c r="J3614" s="10"/>
      <c r="K3614" s="11"/>
      <c r="L3614" s="11"/>
      <c r="M3614" s="12"/>
      <c r="N3614" s="12"/>
      <c r="O3614" s="12"/>
      <c r="P3614" s="12"/>
      <c r="Q3614" s="12"/>
      <c r="R3614" s="12"/>
      <c r="S3614" s="12"/>
      <c r="T3614" s="12"/>
      <c r="U3614" s="12"/>
      <c r="V3614" s="12"/>
      <c r="W3614" s="12"/>
      <c r="X3614" s="12"/>
      <c r="Y3614" s="12"/>
      <c r="Z3614" s="12"/>
      <c r="AA3614" s="12"/>
      <c r="AB3614" s="12"/>
      <c r="AC3614" s="12"/>
      <c r="AD3614" s="12"/>
      <c r="AE3614" s="12"/>
      <c r="AF3614" s="12"/>
      <c r="AG3614" s="12"/>
      <c r="AH3614" s="12"/>
      <c r="AI3614" s="12"/>
      <c r="AJ3614" s="12"/>
      <c r="AK3614" s="12"/>
      <c r="AL3614" s="12"/>
      <c r="AM3614" s="12"/>
      <c r="AN3614" s="12"/>
      <c r="AO3614" s="12"/>
      <c r="AP3614" s="12"/>
      <c r="AQ3614" s="12"/>
      <c r="AR3614" s="12"/>
      <c r="AS3614" s="12"/>
      <c r="AT3614" s="12"/>
      <c r="AU3614" s="12"/>
      <c r="AV3614" s="12"/>
      <c r="AW3614" s="12"/>
      <c r="AX3614" s="12"/>
      <c r="AY3614" s="12"/>
      <c r="AZ3614" s="12"/>
      <c r="BA3614" s="12"/>
      <c r="BB3614" s="12"/>
      <c r="BC3614" s="12"/>
      <c r="BD3614" s="12"/>
      <c r="BE3614" s="12"/>
      <c r="BF3614" s="12"/>
      <c r="BG3614" s="12"/>
      <c r="BH3614" s="12"/>
      <c r="BI3614" s="12"/>
      <c r="BJ3614" s="13"/>
      <c r="BK3614" s="13"/>
      <c r="BL3614" s="13"/>
      <c r="BM3614" s="13"/>
      <c r="BN3614" s="13"/>
    </row>
    <row r="3615" spans="1:66" x14ac:dyDescent="0.25">
      <c r="A3615" s="10"/>
      <c r="B3615" s="10"/>
      <c r="C3615" s="10"/>
      <c r="D3615" s="10"/>
      <c r="E3615" s="10"/>
      <c r="F3615" s="10"/>
      <c r="G3615" s="10"/>
      <c r="H3615" s="10"/>
      <c r="I3615" s="10"/>
      <c r="J3615" s="10"/>
      <c r="K3615" s="11"/>
      <c r="L3615" s="11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2"/>
      <c r="AS3615" s="12"/>
      <c r="AT3615" s="12"/>
      <c r="AU3615" s="12"/>
      <c r="AV3615" s="12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12"/>
      <c r="BG3615" s="12"/>
      <c r="BH3615" s="12"/>
      <c r="BI3615" s="12"/>
      <c r="BJ3615" s="13"/>
      <c r="BK3615" s="13"/>
      <c r="BL3615" s="13"/>
      <c r="BM3615" s="13"/>
      <c r="BN3615" s="13"/>
    </row>
    <row r="3616" spans="1:66" x14ac:dyDescent="0.25">
      <c r="A3616" s="10"/>
      <c r="B3616" s="10"/>
      <c r="C3616" s="10"/>
      <c r="D3616" s="10"/>
      <c r="E3616" s="10"/>
      <c r="F3616" s="10"/>
      <c r="G3616" s="10"/>
      <c r="H3616" s="10"/>
      <c r="I3616" s="10"/>
      <c r="J3616" s="10"/>
      <c r="K3616" s="11"/>
      <c r="L3616" s="11"/>
      <c r="M3616" s="12"/>
      <c r="N3616" s="12"/>
      <c r="O3616" s="12"/>
      <c r="P3616" s="12"/>
      <c r="Q3616" s="12"/>
      <c r="R3616" s="12"/>
      <c r="S3616" s="12"/>
      <c r="T3616" s="12"/>
      <c r="U3616" s="12"/>
      <c r="V3616" s="12"/>
      <c r="W3616" s="12"/>
      <c r="X3616" s="12"/>
      <c r="Y3616" s="12"/>
      <c r="Z3616" s="12"/>
      <c r="AA3616" s="12"/>
      <c r="AB3616" s="12"/>
      <c r="AC3616" s="12"/>
      <c r="AD3616" s="12"/>
      <c r="AE3616" s="12"/>
      <c r="AF3616" s="12"/>
      <c r="AG3616" s="12"/>
      <c r="AH3616" s="12"/>
      <c r="AI3616" s="12"/>
      <c r="AJ3616" s="12"/>
      <c r="AK3616" s="12"/>
      <c r="AL3616" s="12"/>
      <c r="AM3616" s="12"/>
      <c r="AN3616" s="12"/>
      <c r="AO3616" s="12"/>
      <c r="AP3616" s="12"/>
      <c r="AQ3616" s="12"/>
      <c r="AR3616" s="12"/>
      <c r="AS3616" s="12"/>
      <c r="AT3616" s="12"/>
      <c r="AU3616" s="12"/>
      <c r="AV3616" s="12"/>
      <c r="AW3616" s="12"/>
      <c r="AX3616" s="12"/>
      <c r="AY3616" s="12"/>
      <c r="AZ3616" s="12"/>
      <c r="BA3616" s="12"/>
      <c r="BB3616" s="12"/>
      <c r="BC3616" s="12"/>
      <c r="BD3616" s="12"/>
      <c r="BE3616" s="12"/>
      <c r="BF3616" s="12"/>
      <c r="BG3616" s="12"/>
      <c r="BH3616" s="12"/>
      <c r="BI3616" s="12"/>
      <c r="BJ3616" s="13"/>
      <c r="BK3616" s="13"/>
      <c r="BL3616" s="13"/>
      <c r="BM3616" s="13"/>
      <c r="BN3616" s="13"/>
    </row>
    <row r="3617" spans="1:66" x14ac:dyDescent="0.25">
      <c r="A3617" s="10"/>
      <c r="B3617" s="10"/>
      <c r="C3617" s="10"/>
      <c r="D3617" s="10"/>
      <c r="E3617" s="10"/>
      <c r="F3617" s="10"/>
      <c r="G3617" s="10"/>
      <c r="H3617" s="10"/>
      <c r="I3617" s="10"/>
      <c r="J3617" s="10"/>
      <c r="K3617" s="11"/>
      <c r="L3617" s="11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  <c r="W3617" s="12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2"/>
      <c r="AS3617" s="12"/>
      <c r="AT3617" s="12"/>
      <c r="AU3617" s="12"/>
      <c r="AV3617" s="12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12"/>
      <c r="BG3617" s="12"/>
      <c r="BH3617" s="12"/>
      <c r="BI3617" s="12"/>
      <c r="BJ3617" s="13"/>
      <c r="BK3617" s="13"/>
      <c r="BL3617" s="13"/>
      <c r="BM3617" s="13"/>
      <c r="BN3617" s="13"/>
    </row>
    <row r="3618" spans="1:66" x14ac:dyDescent="0.25">
      <c r="A3618" s="10"/>
      <c r="B3618" s="10"/>
      <c r="C3618" s="10"/>
      <c r="D3618" s="10"/>
      <c r="E3618" s="10"/>
      <c r="F3618" s="10"/>
      <c r="G3618" s="10"/>
      <c r="H3618" s="10"/>
      <c r="I3618" s="10"/>
      <c r="J3618" s="10"/>
      <c r="K3618" s="11"/>
      <c r="L3618" s="11"/>
      <c r="M3618" s="12"/>
      <c r="N3618" s="12"/>
      <c r="O3618" s="12"/>
      <c r="P3618" s="12"/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  <c r="AE3618" s="12"/>
      <c r="AF3618" s="12"/>
      <c r="AG3618" s="12"/>
      <c r="AH3618" s="12"/>
      <c r="AI3618" s="12"/>
      <c r="AJ3618" s="12"/>
      <c r="AK3618" s="12"/>
      <c r="AL3618" s="12"/>
      <c r="AM3618" s="12"/>
      <c r="AN3618" s="12"/>
      <c r="AO3618" s="12"/>
      <c r="AP3618" s="12"/>
      <c r="AQ3618" s="12"/>
      <c r="AR3618" s="12"/>
      <c r="AS3618" s="12"/>
      <c r="AT3618" s="12"/>
      <c r="AU3618" s="12"/>
      <c r="AV3618" s="12"/>
      <c r="AW3618" s="12"/>
      <c r="AX3618" s="12"/>
      <c r="AY3618" s="12"/>
      <c r="AZ3618" s="12"/>
      <c r="BA3618" s="12"/>
      <c r="BB3618" s="12"/>
      <c r="BC3618" s="12"/>
      <c r="BD3618" s="12"/>
      <c r="BE3618" s="12"/>
      <c r="BF3618" s="12"/>
      <c r="BG3618" s="12"/>
      <c r="BH3618" s="12"/>
      <c r="BI3618" s="12"/>
      <c r="BJ3618" s="13"/>
      <c r="BK3618" s="13"/>
      <c r="BL3618" s="13"/>
      <c r="BM3618" s="13"/>
      <c r="BN3618" s="13"/>
    </row>
    <row r="3619" spans="1:66" x14ac:dyDescent="0.25">
      <c r="A3619" s="10"/>
      <c r="B3619" s="10"/>
      <c r="C3619" s="10"/>
      <c r="D3619" s="10"/>
      <c r="E3619" s="10"/>
      <c r="F3619" s="10"/>
      <c r="G3619" s="10"/>
      <c r="H3619" s="10"/>
      <c r="I3619" s="10"/>
      <c r="J3619" s="10"/>
      <c r="K3619" s="11"/>
      <c r="L3619" s="11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2"/>
      <c r="AS3619" s="12"/>
      <c r="AT3619" s="12"/>
      <c r="AU3619" s="12"/>
      <c r="AV3619" s="12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12"/>
      <c r="BG3619" s="12"/>
      <c r="BH3619" s="12"/>
      <c r="BI3619" s="12"/>
      <c r="BJ3619" s="13"/>
      <c r="BK3619" s="13"/>
      <c r="BL3619" s="13"/>
      <c r="BM3619" s="13"/>
      <c r="BN3619" s="13"/>
    </row>
    <row r="3620" spans="1:66" x14ac:dyDescent="0.25">
      <c r="A3620" s="10"/>
      <c r="B3620" s="10"/>
      <c r="C3620" s="10"/>
      <c r="D3620" s="10"/>
      <c r="E3620" s="10"/>
      <c r="F3620" s="10"/>
      <c r="G3620" s="10"/>
      <c r="H3620" s="10"/>
      <c r="I3620" s="10"/>
      <c r="J3620" s="10"/>
      <c r="K3620" s="11"/>
      <c r="L3620" s="11"/>
      <c r="M3620" s="12"/>
      <c r="N3620" s="12"/>
      <c r="O3620" s="12"/>
      <c r="P3620" s="12"/>
      <c r="Q3620" s="12"/>
      <c r="R3620" s="12"/>
      <c r="S3620" s="12"/>
      <c r="T3620" s="12"/>
      <c r="U3620" s="12"/>
      <c r="V3620" s="12"/>
      <c r="W3620" s="12"/>
      <c r="X3620" s="12"/>
      <c r="Y3620" s="12"/>
      <c r="Z3620" s="12"/>
      <c r="AA3620" s="12"/>
      <c r="AB3620" s="12"/>
      <c r="AC3620" s="12"/>
      <c r="AD3620" s="12"/>
      <c r="AE3620" s="12"/>
      <c r="AF3620" s="12"/>
      <c r="AG3620" s="12"/>
      <c r="AH3620" s="12"/>
      <c r="AI3620" s="12"/>
      <c r="AJ3620" s="12"/>
      <c r="AK3620" s="12"/>
      <c r="AL3620" s="12"/>
      <c r="AM3620" s="12"/>
      <c r="AN3620" s="12"/>
      <c r="AO3620" s="12"/>
      <c r="AP3620" s="12"/>
      <c r="AQ3620" s="12"/>
      <c r="AR3620" s="12"/>
      <c r="AS3620" s="12"/>
      <c r="AT3620" s="12"/>
      <c r="AU3620" s="12"/>
      <c r="AV3620" s="12"/>
      <c r="AW3620" s="12"/>
      <c r="AX3620" s="12"/>
      <c r="AY3620" s="12"/>
      <c r="AZ3620" s="12"/>
      <c r="BA3620" s="12"/>
      <c r="BB3620" s="12"/>
      <c r="BC3620" s="12"/>
      <c r="BD3620" s="12"/>
      <c r="BE3620" s="12"/>
      <c r="BF3620" s="12"/>
      <c r="BG3620" s="12"/>
      <c r="BH3620" s="12"/>
      <c r="BI3620" s="12"/>
      <c r="BJ3620" s="13"/>
      <c r="BK3620" s="13"/>
      <c r="BL3620" s="13"/>
      <c r="BM3620" s="13"/>
      <c r="BN3620" s="13"/>
    </row>
    <row r="3621" spans="1:66" x14ac:dyDescent="0.25">
      <c r="A3621" s="10"/>
      <c r="B3621" s="10"/>
      <c r="C3621" s="10"/>
      <c r="D3621" s="10"/>
      <c r="E3621" s="10"/>
      <c r="F3621" s="10"/>
      <c r="G3621" s="10"/>
      <c r="H3621" s="10"/>
      <c r="I3621" s="10"/>
      <c r="J3621" s="10"/>
      <c r="K3621" s="11"/>
      <c r="L3621" s="11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2"/>
      <c r="AS3621" s="12"/>
      <c r="AT3621" s="12"/>
      <c r="AU3621" s="12"/>
      <c r="AV3621" s="12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12"/>
      <c r="BG3621" s="12"/>
      <c r="BH3621" s="12"/>
      <c r="BI3621" s="12"/>
      <c r="BJ3621" s="13"/>
      <c r="BK3621" s="13"/>
      <c r="BL3621" s="13"/>
      <c r="BM3621" s="13"/>
      <c r="BN3621" s="13"/>
    </row>
    <row r="3622" spans="1:66" x14ac:dyDescent="0.25">
      <c r="A3622" s="10"/>
      <c r="B3622" s="10"/>
      <c r="C3622" s="10"/>
      <c r="D3622" s="10"/>
      <c r="E3622" s="10"/>
      <c r="F3622" s="10"/>
      <c r="G3622" s="10"/>
      <c r="H3622" s="10"/>
      <c r="I3622" s="10"/>
      <c r="J3622" s="10"/>
      <c r="K3622" s="11"/>
      <c r="L3622" s="11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  <c r="W3622" s="12"/>
      <c r="X3622" s="12"/>
      <c r="Y3622" s="12"/>
      <c r="Z3622" s="12"/>
      <c r="AA3622" s="12"/>
      <c r="AB3622" s="12"/>
      <c r="AC3622" s="12"/>
      <c r="AD3622" s="12"/>
      <c r="AE3622" s="12"/>
      <c r="AF3622" s="12"/>
      <c r="AG3622" s="12"/>
      <c r="AH3622" s="12"/>
      <c r="AI3622" s="12"/>
      <c r="AJ3622" s="12"/>
      <c r="AK3622" s="12"/>
      <c r="AL3622" s="12"/>
      <c r="AM3622" s="12"/>
      <c r="AN3622" s="12"/>
      <c r="AO3622" s="12"/>
      <c r="AP3622" s="12"/>
      <c r="AQ3622" s="12"/>
      <c r="AR3622" s="12"/>
      <c r="AS3622" s="12"/>
      <c r="AT3622" s="12"/>
      <c r="AU3622" s="12"/>
      <c r="AV3622" s="12"/>
      <c r="AW3622" s="12"/>
      <c r="AX3622" s="12"/>
      <c r="AY3622" s="12"/>
      <c r="AZ3622" s="12"/>
      <c r="BA3622" s="12"/>
      <c r="BB3622" s="12"/>
      <c r="BC3622" s="12"/>
      <c r="BD3622" s="12"/>
      <c r="BE3622" s="12"/>
      <c r="BF3622" s="12"/>
      <c r="BG3622" s="12"/>
      <c r="BH3622" s="12"/>
      <c r="BI3622" s="12"/>
      <c r="BJ3622" s="13"/>
      <c r="BK3622" s="13"/>
      <c r="BL3622" s="13"/>
      <c r="BM3622" s="13"/>
      <c r="BN3622" s="13"/>
    </row>
    <row r="3623" spans="1:66" x14ac:dyDescent="0.25">
      <c r="A3623" s="10"/>
      <c r="B3623" s="10"/>
      <c r="C3623" s="10"/>
      <c r="D3623" s="10"/>
      <c r="E3623" s="10"/>
      <c r="F3623" s="10"/>
      <c r="G3623" s="10"/>
      <c r="H3623" s="10"/>
      <c r="I3623" s="10"/>
      <c r="J3623" s="10"/>
      <c r="K3623" s="11"/>
      <c r="L3623" s="11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  <c r="W3623" s="12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2"/>
      <c r="AS3623" s="12"/>
      <c r="AT3623" s="12"/>
      <c r="AU3623" s="12"/>
      <c r="AV3623" s="12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12"/>
      <c r="BG3623" s="12"/>
      <c r="BH3623" s="12"/>
      <c r="BI3623" s="12"/>
      <c r="BJ3623" s="13"/>
      <c r="BK3623" s="13"/>
      <c r="BL3623" s="13"/>
      <c r="BM3623" s="13"/>
      <c r="BN3623" s="13"/>
    </row>
    <row r="3624" spans="1:66" x14ac:dyDescent="0.25">
      <c r="A3624" s="10"/>
      <c r="B3624" s="10"/>
      <c r="C3624" s="10"/>
      <c r="D3624" s="10"/>
      <c r="E3624" s="10"/>
      <c r="F3624" s="10"/>
      <c r="G3624" s="10"/>
      <c r="H3624" s="10"/>
      <c r="I3624" s="10"/>
      <c r="J3624" s="10"/>
      <c r="K3624" s="11"/>
      <c r="L3624" s="11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  <c r="W3624" s="12"/>
      <c r="X3624" s="12"/>
      <c r="Y3624" s="12"/>
      <c r="Z3624" s="12"/>
      <c r="AA3624" s="12"/>
      <c r="AB3624" s="12"/>
      <c r="AC3624" s="12"/>
      <c r="AD3624" s="12"/>
      <c r="AE3624" s="12"/>
      <c r="AF3624" s="12"/>
      <c r="AG3624" s="12"/>
      <c r="AH3624" s="12"/>
      <c r="AI3624" s="12"/>
      <c r="AJ3624" s="12"/>
      <c r="AK3624" s="12"/>
      <c r="AL3624" s="12"/>
      <c r="AM3624" s="12"/>
      <c r="AN3624" s="12"/>
      <c r="AO3624" s="12"/>
      <c r="AP3624" s="12"/>
      <c r="AQ3624" s="12"/>
      <c r="AR3624" s="12"/>
      <c r="AS3624" s="12"/>
      <c r="AT3624" s="12"/>
      <c r="AU3624" s="12"/>
      <c r="AV3624" s="12"/>
      <c r="AW3624" s="12"/>
      <c r="AX3624" s="12"/>
      <c r="AY3624" s="12"/>
      <c r="AZ3624" s="12"/>
      <c r="BA3624" s="12"/>
      <c r="BB3624" s="12"/>
      <c r="BC3624" s="12"/>
      <c r="BD3624" s="12"/>
      <c r="BE3624" s="12"/>
      <c r="BF3624" s="12"/>
      <c r="BG3624" s="12"/>
      <c r="BH3624" s="12"/>
      <c r="BI3624" s="12"/>
      <c r="BJ3624" s="13"/>
      <c r="BK3624" s="13"/>
      <c r="BL3624" s="13"/>
      <c r="BM3624" s="13"/>
      <c r="BN3624" s="13"/>
    </row>
    <row r="3625" spans="1:66" x14ac:dyDescent="0.25">
      <c r="A3625" s="10"/>
      <c r="B3625" s="10"/>
      <c r="C3625" s="10"/>
      <c r="D3625" s="10"/>
      <c r="E3625" s="10"/>
      <c r="F3625" s="10"/>
      <c r="G3625" s="10"/>
      <c r="H3625" s="10"/>
      <c r="I3625" s="10"/>
      <c r="J3625" s="10"/>
      <c r="K3625" s="11"/>
      <c r="L3625" s="11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2"/>
      <c r="AS3625" s="12"/>
      <c r="AT3625" s="12"/>
      <c r="AU3625" s="12"/>
      <c r="AV3625" s="12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12"/>
      <c r="BG3625" s="12"/>
      <c r="BH3625" s="12"/>
      <c r="BI3625" s="12"/>
      <c r="BJ3625" s="13"/>
      <c r="BK3625" s="13"/>
      <c r="BL3625" s="13"/>
      <c r="BM3625" s="13"/>
      <c r="BN3625" s="13"/>
    </row>
    <row r="3626" spans="1:66" x14ac:dyDescent="0.25">
      <c r="A3626" s="10"/>
      <c r="B3626" s="10"/>
      <c r="C3626" s="10"/>
      <c r="D3626" s="10"/>
      <c r="E3626" s="10"/>
      <c r="F3626" s="10"/>
      <c r="G3626" s="10"/>
      <c r="H3626" s="10"/>
      <c r="I3626" s="10"/>
      <c r="J3626" s="10"/>
      <c r="K3626" s="11"/>
      <c r="L3626" s="11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  <c r="W3626" s="12"/>
      <c r="X3626" s="12"/>
      <c r="Y3626" s="12"/>
      <c r="Z3626" s="12"/>
      <c r="AA3626" s="12"/>
      <c r="AB3626" s="12"/>
      <c r="AC3626" s="12"/>
      <c r="AD3626" s="12"/>
      <c r="AE3626" s="12"/>
      <c r="AF3626" s="12"/>
      <c r="AG3626" s="12"/>
      <c r="AH3626" s="12"/>
      <c r="AI3626" s="12"/>
      <c r="AJ3626" s="12"/>
      <c r="AK3626" s="12"/>
      <c r="AL3626" s="12"/>
      <c r="AM3626" s="12"/>
      <c r="AN3626" s="12"/>
      <c r="AO3626" s="12"/>
      <c r="AP3626" s="12"/>
      <c r="AQ3626" s="12"/>
      <c r="AR3626" s="12"/>
      <c r="AS3626" s="12"/>
      <c r="AT3626" s="12"/>
      <c r="AU3626" s="12"/>
      <c r="AV3626" s="12"/>
      <c r="AW3626" s="12"/>
      <c r="AX3626" s="12"/>
      <c r="AY3626" s="12"/>
      <c r="AZ3626" s="12"/>
      <c r="BA3626" s="12"/>
      <c r="BB3626" s="12"/>
      <c r="BC3626" s="12"/>
      <c r="BD3626" s="12"/>
      <c r="BE3626" s="12"/>
      <c r="BF3626" s="12"/>
      <c r="BG3626" s="12"/>
      <c r="BH3626" s="12"/>
      <c r="BI3626" s="12"/>
      <c r="BJ3626" s="13"/>
      <c r="BK3626" s="13"/>
      <c r="BL3626" s="13"/>
      <c r="BM3626" s="13"/>
      <c r="BN3626" s="13"/>
    </row>
    <row r="3627" spans="1:66" x14ac:dyDescent="0.25">
      <c r="A3627" s="10"/>
      <c r="B3627" s="10"/>
      <c r="C3627" s="10"/>
      <c r="D3627" s="10"/>
      <c r="E3627" s="10"/>
      <c r="F3627" s="10"/>
      <c r="G3627" s="10"/>
      <c r="H3627" s="10"/>
      <c r="I3627" s="10"/>
      <c r="J3627" s="10"/>
      <c r="K3627" s="11"/>
      <c r="L3627" s="11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2"/>
      <c r="AS3627" s="12"/>
      <c r="AT3627" s="12"/>
      <c r="AU3627" s="12"/>
      <c r="AV3627" s="12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12"/>
      <c r="BG3627" s="12"/>
      <c r="BH3627" s="12"/>
      <c r="BI3627" s="12"/>
      <c r="BJ3627" s="13"/>
      <c r="BK3627" s="13"/>
      <c r="BL3627" s="13"/>
      <c r="BM3627" s="13"/>
      <c r="BN3627" s="13"/>
    </row>
    <row r="3628" spans="1:66" x14ac:dyDescent="0.25">
      <c r="A3628" s="10"/>
      <c r="B3628" s="10"/>
      <c r="C3628" s="10"/>
      <c r="D3628" s="10"/>
      <c r="E3628" s="10"/>
      <c r="F3628" s="10"/>
      <c r="G3628" s="10"/>
      <c r="H3628" s="10"/>
      <c r="I3628" s="10"/>
      <c r="J3628" s="10"/>
      <c r="K3628" s="11"/>
      <c r="L3628" s="11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  <c r="AE3628" s="12"/>
      <c r="AF3628" s="12"/>
      <c r="AG3628" s="12"/>
      <c r="AH3628" s="12"/>
      <c r="AI3628" s="12"/>
      <c r="AJ3628" s="12"/>
      <c r="AK3628" s="12"/>
      <c r="AL3628" s="12"/>
      <c r="AM3628" s="12"/>
      <c r="AN3628" s="12"/>
      <c r="AO3628" s="12"/>
      <c r="AP3628" s="12"/>
      <c r="AQ3628" s="12"/>
      <c r="AR3628" s="12"/>
      <c r="AS3628" s="12"/>
      <c r="AT3628" s="12"/>
      <c r="AU3628" s="12"/>
      <c r="AV3628" s="12"/>
      <c r="AW3628" s="12"/>
      <c r="AX3628" s="12"/>
      <c r="AY3628" s="12"/>
      <c r="AZ3628" s="12"/>
      <c r="BA3628" s="12"/>
      <c r="BB3628" s="12"/>
      <c r="BC3628" s="12"/>
      <c r="BD3628" s="12"/>
      <c r="BE3628" s="12"/>
      <c r="BF3628" s="12"/>
      <c r="BG3628" s="12"/>
      <c r="BH3628" s="12"/>
      <c r="BI3628" s="12"/>
      <c r="BJ3628" s="13"/>
      <c r="BK3628" s="13"/>
      <c r="BL3628" s="13"/>
      <c r="BM3628" s="13"/>
      <c r="BN3628" s="13"/>
    </row>
    <row r="3629" spans="1:66" x14ac:dyDescent="0.25">
      <c r="A3629" s="10"/>
      <c r="B3629" s="10"/>
      <c r="C3629" s="10"/>
      <c r="D3629" s="10"/>
      <c r="E3629" s="10"/>
      <c r="F3629" s="10"/>
      <c r="G3629" s="10"/>
      <c r="H3629" s="10"/>
      <c r="I3629" s="10"/>
      <c r="J3629" s="10"/>
      <c r="K3629" s="11"/>
      <c r="L3629" s="11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2"/>
      <c r="AS3629" s="12"/>
      <c r="AT3629" s="12"/>
      <c r="AU3629" s="12"/>
      <c r="AV3629" s="12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12"/>
      <c r="BG3629" s="12"/>
      <c r="BH3629" s="12"/>
      <c r="BI3629" s="12"/>
      <c r="BJ3629" s="13"/>
      <c r="BK3629" s="13"/>
      <c r="BL3629" s="13"/>
      <c r="BM3629" s="13"/>
      <c r="BN3629" s="13"/>
    </row>
    <row r="3630" spans="1:66" x14ac:dyDescent="0.25">
      <c r="A3630" s="10"/>
      <c r="B3630" s="10"/>
      <c r="C3630" s="10"/>
      <c r="D3630" s="10"/>
      <c r="E3630" s="10"/>
      <c r="F3630" s="10"/>
      <c r="G3630" s="10"/>
      <c r="H3630" s="10"/>
      <c r="I3630" s="10"/>
      <c r="J3630" s="10"/>
      <c r="K3630" s="11"/>
      <c r="L3630" s="11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2"/>
      <c r="AF3630" s="12"/>
      <c r="AG3630" s="12"/>
      <c r="AH3630" s="12"/>
      <c r="AI3630" s="12"/>
      <c r="AJ3630" s="12"/>
      <c r="AK3630" s="12"/>
      <c r="AL3630" s="12"/>
      <c r="AM3630" s="12"/>
      <c r="AN3630" s="12"/>
      <c r="AO3630" s="12"/>
      <c r="AP3630" s="12"/>
      <c r="AQ3630" s="12"/>
      <c r="AR3630" s="12"/>
      <c r="AS3630" s="12"/>
      <c r="AT3630" s="12"/>
      <c r="AU3630" s="12"/>
      <c r="AV3630" s="12"/>
      <c r="AW3630" s="12"/>
      <c r="AX3630" s="12"/>
      <c r="AY3630" s="12"/>
      <c r="AZ3630" s="12"/>
      <c r="BA3630" s="12"/>
      <c r="BB3630" s="12"/>
      <c r="BC3630" s="12"/>
      <c r="BD3630" s="12"/>
      <c r="BE3630" s="12"/>
      <c r="BF3630" s="12"/>
      <c r="BG3630" s="12"/>
      <c r="BH3630" s="12"/>
      <c r="BI3630" s="12"/>
      <c r="BJ3630" s="13"/>
      <c r="BK3630" s="13"/>
      <c r="BL3630" s="13"/>
      <c r="BM3630" s="13"/>
      <c r="BN3630" s="13"/>
    </row>
    <row r="3631" spans="1:66" x14ac:dyDescent="0.25">
      <c r="A3631" s="10"/>
      <c r="B3631" s="10"/>
      <c r="C3631" s="10"/>
      <c r="D3631" s="10"/>
      <c r="E3631" s="10"/>
      <c r="F3631" s="10"/>
      <c r="G3631" s="10"/>
      <c r="H3631" s="10"/>
      <c r="I3631" s="10"/>
      <c r="J3631" s="10"/>
      <c r="K3631" s="11"/>
      <c r="L3631" s="11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2"/>
      <c r="AS3631" s="12"/>
      <c r="AT3631" s="12"/>
      <c r="AU3631" s="12"/>
      <c r="AV3631" s="12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12"/>
      <c r="BG3631" s="12"/>
      <c r="BH3631" s="12"/>
      <c r="BI3631" s="12"/>
      <c r="BJ3631" s="13"/>
      <c r="BK3631" s="13"/>
      <c r="BL3631" s="13"/>
      <c r="BM3631" s="13"/>
      <c r="BN3631" s="13"/>
    </row>
    <row r="3632" spans="1:66" s="10" customFormat="1" x14ac:dyDescent="0.25">
      <c r="K3632" s="11"/>
      <c r="L3632" s="11"/>
      <c r="M3632" s="12"/>
      <c r="N3632" s="12"/>
      <c r="O3632" s="12"/>
      <c r="P3632" s="12"/>
      <c r="Q3632" s="12"/>
      <c r="R3632" s="12"/>
      <c r="S3632" s="12"/>
      <c r="T3632" s="12"/>
      <c r="U3632" s="12"/>
      <c r="V3632" s="12"/>
      <c r="W3632" s="12"/>
      <c r="X3632" s="12"/>
      <c r="Y3632" s="12"/>
      <c r="Z3632" s="12"/>
      <c r="AA3632" s="12"/>
      <c r="AB3632" s="12"/>
      <c r="AC3632" s="12"/>
      <c r="AD3632" s="12"/>
      <c r="AE3632" s="12"/>
      <c r="AF3632" s="12"/>
      <c r="AG3632" s="12"/>
      <c r="AH3632" s="12"/>
      <c r="AI3632" s="12"/>
      <c r="AJ3632" s="12"/>
      <c r="AK3632" s="12"/>
      <c r="AL3632" s="12"/>
      <c r="AM3632" s="12"/>
      <c r="AN3632" s="12"/>
      <c r="AO3632" s="12"/>
      <c r="AP3632" s="12"/>
      <c r="AQ3632" s="12"/>
      <c r="AR3632" s="12"/>
      <c r="AS3632" s="12"/>
      <c r="AT3632" s="12"/>
      <c r="AU3632" s="12"/>
      <c r="AV3632" s="12"/>
      <c r="AW3632" s="12"/>
      <c r="AX3632" s="12"/>
      <c r="AY3632" s="12"/>
      <c r="AZ3632" s="12"/>
      <c r="BA3632" s="12"/>
      <c r="BB3632" s="12"/>
      <c r="BC3632" s="12"/>
      <c r="BD3632" s="12"/>
      <c r="BE3632" s="12"/>
      <c r="BF3632" s="12"/>
      <c r="BG3632" s="12"/>
      <c r="BH3632" s="12"/>
      <c r="BI3632" s="12"/>
      <c r="BJ3632" s="13"/>
      <c r="BK3632" s="13"/>
      <c r="BL3632" s="13"/>
      <c r="BM3632" s="13"/>
      <c r="BN3632" s="13"/>
    </row>
    <row r="3633" spans="1:66" x14ac:dyDescent="0.25">
      <c r="A3633" s="10"/>
      <c r="B3633" s="10"/>
      <c r="C3633" s="10"/>
      <c r="D3633" s="10"/>
      <c r="E3633" s="10"/>
      <c r="F3633" s="10"/>
      <c r="G3633" s="10"/>
      <c r="H3633" s="10"/>
      <c r="I3633" s="10"/>
      <c r="J3633" s="10"/>
      <c r="K3633" s="11"/>
      <c r="L3633" s="11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2"/>
      <c r="AS3633" s="12"/>
      <c r="AT3633" s="12"/>
      <c r="AU3633" s="12"/>
      <c r="AV3633" s="12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12"/>
      <c r="BG3633" s="12"/>
      <c r="BH3633" s="12"/>
      <c r="BI3633" s="12"/>
      <c r="BJ3633" s="13"/>
      <c r="BK3633" s="13"/>
      <c r="BL3633" s="13"/>
      <c r="BM3633" s="13"/>
      <c r="BN3633" s="13"/>
    </row>
    <row r="3634" spans="1:66" x14ac:dyDescent="0.25">
      <c r="A3634" s="10"/>
      <c r="B3634" s="10"/>
      <c r="C3634" s="10"/>
      <c r="D3634" s="10"/>
      <c r="E3634" s="10"/>
      <c r="F3634" s="10"/>
      <c r="G3634" s="10"/>
      <c r="H3634" s="10"/>
      <c r="I3634" s="10"/>
      <c r="J3634" s="10"/>
      <c r="K3634" s="11"/>
      <c r="L3634" s="11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  <c r="AA3634" s="12"/>
      <c r="AB3634" s="12"/>
      <c r="AC3634" s="12"/>
      <c r="AD3634" s="12"/>
      <c r="AE3634" s="12"/>
      <c r="AF3634" s="12"/>
      <c r="AG3634" s="12"/>
      <c r="AH3634" s="12"/>
      <c r="AI3634" s="12"/>
      <c r="AJ3634" s="12"/>
      <c r="AK3634" s="12"/>
      <c r="AL3634" s="12"/>
      <c r="AM3634" s="12"/>
      <c r="AN3634" s="12"/>
      <c r="AO3634" s="12"/>
      <c r="AP3634" s="12"/>
      <c r="AQ3634" s="12"/>
      <c r="AR3634" s="12"/>
      <c r="AS3634" s="12"/>
      <c r="AT3634" s="12"/>
      <c r="AU3634" s="12"/>
      <c r="AV3634" s="12"/>
      <c r="AW3634" s="12"/>
      <c r="AX3634" s="12"/>
      <c r="AY3634" s="12"/>
      <c r="AZ3634" s="12"/>
      <c r="BA3634" s="12"/>
      <c r="BB3634" s="12"/>
      <c r="BC3634" s="12"/>
      <c r="BD3634" s="12"/>
      <c r="BE3634" s="12"/>
      <c r="BF3634" s="12"/>
      <c r="BG3634" s="12"/>
      <c r="BH3634" s="12"/>
      <c r="BI3634" s="12"/>
      <c r="BJ3634" s="13"/>
      <c r="BK3634" s="13"/>
      <c r="BL3634" s="13"/>
      <c r="BM3634" s="13"/>
      <c r="BN3634" s="13"/>
    </row>
    <row r="3635" spans="1:66" x14ac:dyDescent="0.25">
      <c r="A3635" s="10"/>
      <c r="B3635" s="10"/>
      <c r="C3635" s="10"/>
      <c r="D3635" s="10"/>
      <c r="E3635" s="10"/>
      <c r="F3635" s="10"/>
      <c r="G3635" s="10"/>
      <c r="H3635" s="10"/>
      <c r="I3635" s="10"/>
      <c r="J3635" s="10"/>
      <c r="K3635" s="11"/>
      <c r="L3635" s="11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2"/>
      <c r="AS3635" s="12"/>
      <c r="AT3635" s="12"/>
      <c r="AU3635" s="12"/>
      <c r="AV3635" s="12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12"/>
      <c r="BG3635" s="12"/>
      <c r="BH3635" s="12"/>
      <c r="BI3635" s="12"/>
      <c r="BJ3635" s="13"/>
      <c r="BK3635" s="13"/>
      <c r="BL3635" s="13"/>
      <c r="BM3635" s="13"/>
      <c r="BN3635" s="13"/>
    </row>
    <row r="3636" spans="1:66" x14ac:dyDescent="0.25">
      <c r="A3636" s="10"/>
      <c r="B3636" s="10"/>
      <c r="C3636" s="10"/>
      <c r="D3636" s="10"/>
      <c r="E3636" s="10"/>
      <c r="F3636" s="10"/>
      <c r="G3636" s="10"/>
      <c r="H3636" s="10"/>
      <c r="I3636" s="10"/>
      <c r="J3636" s="10"/>
      <c r="K3636" s="11"/>
      <c r="L3636" s="11"/>
      <c r="M3636" s="12"/>
      <c r="N3636" s="12"/>
      <c r="O3636" s="12"/>
      <c r="P3636" s="12"/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  <c r="AA3636" s="12"/>
      <c r="AB3636" s="12"/>
      <c r="AC3636" s="12"/>
      <c r="AD3636" s="12"/>
      <c r="AE3636" s="12"/>
      <c r="AF3636" s="12"/>
      <c r="AG3636" s="12"/>
      <c r="AH3636" s="12"/>
      <c r="AI3636" s="12"/>
      <c r="AJ3636" s="12"/>
      <c r="AK3636" s="12"/>
      <c r="AL3636" s="12"/>
      <c r="AM3636" s="12"/>
      <c r="AN3636" s="12"/>
      <c r="AO3636" s="12"/>
      <c r="AP3636" s="12"/>
      <c r="AQ3636" s="12"/>
      <c r="AR3636" s="12"/>
      <c r="AS3636" s="12"/>
      <c r="AT3636" s="12"/>
      <c r="AU3636" s="12"/>
      <c r="AV3636" s="12"/>
      <c r="AW3636" s="12"/>
      <c r="AX3636" s="12"/>
      <c r="AY3636" s="12"/>
      <c r="AZ3636" s="12"/>
      <c r="BA3636" s="12"/>
      <c r="BB3636" s="12"/>
      <c r="BC3636" s="12"/>
      <c r="BD3636" s="12"/>
      <c r="BE3636" s="12"/>
      <c r="BF3636" s="12"/>
      <c r="BG3636" s="12"/>
      <c r="BH3636" s="12"/>
      <c r="BI3636" s="12"/>
      <c r="BJ3636" s="13"/>
      <c r="BK3636" s="13"/>
      <c r="BL3636" s="13"/>
      <c r="BM3636" s="13"/>
      <c r="BN3636" s="13"/>
    </row>
    <row r="3637" spans="1:66" x14ac:dyDescent="0.25">
      <c r="A3637" s="10"/>
      <c r="B3637" s="10"/>
      <c r="C3637" s="10"/>
      <c r="D3637" s="10"/>
      <c r="E3637" s="10"/>
      <c r="F3637" s="10"/>
      <c r="G3637" s="10"/>
      <c r="H3637" s="10"/>
      <c r="I3637" s="10"/>
      <c r="J3637" s="10"/>
      <c r="K3637" s="11"/>
      <c r="L3637" s="11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2"/>
      <c r="AS3637" s="12"/>
      <c r="AT3637" s="12"/>
      <c r="AU3637" s="12"/>
      <c r="AV3637" s="12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12"/>
      <c r="BG3637" s="12"/>
      <c r="BH3637" s="12"/>
      <c r="BI3637" s="12"/>
      <c r="BJ3637" s="13"/>
      <c r="BK3637" s="13"/>
      <c r="BL3637" s="13"/>
      <c r="BM3637" s="13"/>
      <c r="BN3637" s="13"/>
    </row>
    <row r="3638" spans="1:66" x14ac:dyDescent="0.25">
      <c r="A3638" s="10"/>
      <c r="B3638" s="10"/>
      <c r="C3638" s="10"/>
      <c r="D3638" s="10"/>
      <c r="E3638" s="10"/>
      <c r="F3638" s="10"/>
      <c r="G3638" s="10"/>
      <c r="H3638" s="10"/>
      <c r="I3638" s="10"/>
      <c r="J3638" s="10"/>
      <c r="K3638" s="11"/>
      <c r="L3638" s="11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  <c r="AA3638" s="12"/>
      <c r="AB3638" s="12"/>
      <c r="AC3638" s="12"/>
      <c r="AD3638" s="12"/>
      <c r="AE3638" s="12"/>
      <c r="AF3638" s="12"/>
      <c r="AG3638" s="12"/>
      <c r="AH3638" s="12"/>
      <c r="AI3638" s="12"/>
      <c r="AJ3638" s="12"/>
      <c r="AK3638" s="12"/>
      <c r="AL3638" s="12"/>
      <c r="AM3638" s="12"/>
      <c r="AN3638" s="12"/>
      <c r="AO3638" s="12"/>
      <c r="AP3638" s="12"/>
      <c r="AQ3638" s="12"/>
      <c r="AR3638" s="12"/>
      <c r="AS3638" s="12"/>
      <c r="AT3638" s="12"/>
      <c r="AU3638" s="12"/>
      <c r="AV3638" s="12"/>
      <c r="AW3638" s="12"/>
      <c r="AX3638" s="12"/>
      <c r="AY3638" s="12"/>
      <c r="AZ3638" s="12"/>
      <c r="BA3638" s="12"/>
      <c r="BB3638" s="12"/>
      <c r="BC3638" s="12"/>
      <c r="BD3638" s="12"/>
      <c r="BE3638" s="12"/>
      <c r="BF3638" s="12"/>
      <c r="BG3638" s="12"/>
      <c r="BH3638" s="12"/>
      <c r="BI3638" s="12"/>
      <c r="BJ3638" s="13"/>
      <c r="BK3638" s="13"/>
      <c r="BL3638" s="13"/>
      <c r="BM3638" s="13"/>
      <c r="BN3638" s="13"/>
    </row>
    <row r="3639" spans="1:66" x14ac:dyDescent="0.25">
      <c r="A3639" s="10"/>
      <c r="B3639" s="10"/>
      <c r="C3639" s="10"/>
      <c r="D3639" s="10"/>
      <c r="E3639" s="10"/>
      <c r="F3639" s="10"/>
      <c r="G3639" s="10"/>
      <c r="H3639" s="10"/>
      <c r="I3639" s="10"/>
      <c r="J3639" s="10"/>
      <c r="K3639" s="11"/>
      <c r="L3639" s="11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2"/>
      <c r="AS3639" s="12"/>
      <c r="AT3639" s="12"/>
      <c r="AU3639" s="12"/>
      <c r="AV3639" s="12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12"/>
      <c r="BG3639" s="12"/>
      <c r="BH3639" s="12"/>
      <c r="BI3639" s="12"/>
      <c r="BJ3639" s="13"/>
      <c r="BK3639" s="13"/>
      <c r="BL3639" s="13"/>
      <c r="BM3639" s="13"/>
      <c r="BN3639" s="13"/>
    </row>
    <row r="3640" spans="1:66" x14ac:dyDescent="0.25">
      <c r="A3640" s="10"/>
      <c r="B3640" s="10"/>
      <c r="C3640" s="10"/>
      <c r="D3640" s="10"/>
      <c r="E3640" s="10"/>
      <c r="F3640" s="10"/>
      <c r="G3640" s="10"/>
      <c r="H3640" s="10"/>
      <c r="I3640" s="10"/>
      <c r="J3640" s="10"/>
      <c r="K3640" s="11"/>
      <c r="L3640" s="11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12"/>
      <c r="AD3640" s="12"/>
      <c r="AE3640" s="12"/>
      <c r="AF3640" s="12"/>
      <c r="AG3640" s="12"/>
      <c r="AH3640" s="12"/>
      <c r="AI3640" s="12"/>
      <c r="AJ3640" s="12"/>
      <c r="AK3640" s="12"/>
      <c r="AL3640" s="12"/>
      <c r="AM3640" s="12"/>
      <c r="AN3640" s="12"/>
      <c r="AO3640" s="12"/>
      <c r="AP3640" s="12"/>
      <c r="AQ3640" s="12"/>
      <c r="AR3640" s="12"/>
      <c r="AS3640" s="12"/>
      <c r="AT3640" s="12"/>
      <c r="AU3640" s="12"/>
      <c r="AV3640" s="12"/>
      <c r="AW3640" s="12"/>
      <c r="AX3640" s="12"/>
      <c r="AY3640" s="12"/>
      <c r="AZ3640" s="12"/>
      <c r="BA3640" s="12"/>
      <c r="BB3640" s="12"/>
      <c r="BC3640" s="12"/>
      <c r="BD3640" s="12"/>
      <c r="BE3640" s="12"/>
      <c r="BF3640" s="12"/>
      <c r="BG3640" s="12"/>
      <c r="BH3640" s="12"/>
      <c r="BI3640" s="12"/>
      <c r="BJ3640" s="13"/>
      <c r="BK3640" s="13"/>
      <c r="BL3640" s="13"/>
      <c r="BM3640" s="13"/>
      <c r="BN3640" s="13"/>
    </row>
    <row r="3641" spans="1:66" x14ac:dyDescent="0.25">
      <c r="A3641" s="10"/>
      <c r="B3641" s="10"/>
      <c r="C3641" s="10"/>
      <c r="D3641" s="10"/>
      <c r="E3641" s="10"/>
      <c r="F3641" s="10"/>
      <c r="G3641" s="10"/>
      <c r="H3641" s="10"/>
      <c r="I3641" s="10"/>
      <c r="J3641" s="10"/>
      <c r="K3641" s="11"/>
      <c r="L3641" s="11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2"/>
      <c r="AS3641" s="12"/>
      <c r="AT3641" s="12"/>
      <c r="AU3641" s="12"/>
      <c r="AV3641" s="12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12"/>
      <c r="BG3641" s="12"/>
      <c r="BH3641" s="12"/>
      <c r="BI3641" s="12"/>
      <c r="BJ3641" s="13"/>
      <c r="BK3641" s="13"/>
      <c r="BL3641" s="13"/>
      <c r="BM3641" s="13"/>
      <c r="BN3641" s="13"/>
    </row>
    <row r="3642" spans="1:66" x14ac:dyDescent="0.25">
      <c r="A3642" s="10"/>
      <c r="B3642" s="10"/>
      <c r="C3642" s="10"/>
      <c r="D3642" s="10"/>
      <c r="E3642" s="10"/>
      <c r="F3642" s="10"/>
      <c r="G3642" s="10"/>
      <c r="H3642" s="10"/>
      <c r="I3642" s="10"/>
      <c r="J3642" s="10"/>
      <c r="K3642" s="11"/>
      <c r="L3642" s="11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  <c r="AE3642" s="12"/>
      <c r="AF3642" s="12"/>
      <c r="AG3642" s="12"/>
      <c r="AH3642" s="12"/>
      <c r="AI3642" s="12"/>
      <c r="AJ3642" s="12"/>
      <c r="AK3642" s="12"/>
      <c r="AL3642" s="12"/>
      <c r="AM3642" s="12"/>
      <c r="AN3642" s="12"/>
      <c r="AO3642" s="12"/>
      <c r="AP3642" s="12"/>
      <c r="AQ3642" s="12"/>
      <c r="AR3642" s="12"/>
      <c r="AS3642" s="12"/>
      <c r="AT3642" s="12"/>
      <c r="AU3642" s="12"/>
      <c r="AV3642" s="12"/>
      <c r="AW3642" s="12"/>
      <c r="AX3642" s="12"/>
      <c r="AY3642" s="12"/>
      <c r="AZ3642" s="12"/>
      <c r="BA3642" s="12"/>
      <c r="BB3642" s="12"/>
      <c r="BC3642" s="12"/>
      <c r="BD3642" s="12"/>
      <c r="BE3642" s="12"/>
      <c r="BF3642" s="12"/>
      <c r="BG3642" s="12"/>
      <c r="BH3642" s="12"/>
      <c r="BI3642" s="12"/>
      <c r="BJ3642" s="13"/>
      <c r="BK3642" s="13"/>
      <c r="BL3642" s="13"/>
      <c r="BM3642" s="13"/>
      <c r="BN3642" s="13"/>
    </row>
    <row r="3643" spans="1:66" x14ac:dyDescent="0.25">
      <c r="A3643" s="10"/>
      <c r="B3643" s="10"/>
      <c r="C3643" s="10"/>
      <c r="D3643" s="10"/>
      <c r="E3643" s="10"/>
      <c r="F3643" s="10"/>
      <c r="G3643" s="10"/>
      <c r="H3643" s="10"/>
      <c r="I3643" s="10"/>
      <c r="J3643" s="10"/>
      <c r="K3643" s="11"/>
      <c r="L3643" s="11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2"/>
      <c r="AS3643" s="12"/>
      <c r="AT3643" s="12"/>
      <c r="AU3643" s="12"/>
      <c r="AV3643" s="12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12"/>
      <c r="BG3643" s="12"/>
      <c r="BH3643" s="12"/>
      <c r="BI3643" s="12"/>
      <c r="BJ3643" s="13"/>
      <c r="BK3643" s="13"/>
      <c r="BL3643" s="13"/>
      <c r="BM3643" s="13"/>
      <c r="BN3643" s="13"/>
    </row>
    <row r="3644" spans="1:66" x14ac:dyDescent="0.25">
      <c r="A3644" s="10"/>
      <c r="B3644" s="10"/>
      <c r="C3644" s="10"/>
      <c r="D3644" s="10"/>
      <c r="E3644" s="10"/>
      <c r="F3644" s="10"/>
      <c r="G3644" s="10"/>
      <c r="H3644" s="10"/>
      <c r="I3644" s="10"/>
      <c r="J3644" s="10"/>
      <c r="K3644" s="11"/>
      <c r="L3644" s="11"/>
      <c r="M3644" s="12"/>
      <c r="N3644" s="12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  <c r="AA3644" s="12"/>
      <c r="AB3644" s="12"/>
      <c r="AC3644" s="12"/>
      <c r="AD3644" s="12"/>
      <c r="AE3644" s="12"/>
      <c r="AF3644" s="12"/>
      <c r="AG3644" s="12"/>
      <c r="AH3644" s="12"/>
      <c r="AI3644" s="12"/>
      <c r="AJ3644" s="12"/>
      <c r="AK3644" s="12"/>
      <c r="AL3644" s="12"/>
      <c r="AM3644" s="12"/>
      <c r="AN3644" s="12"/>
      <c r="AO3644" s="12"/>
      <c r="AP3644" s="12"/>
      <c r="AQ3644" s="12"/>
      <c r="AR3644" s="12"/>
      <c r="AS3644" s="12"/>
      <c r="AT3644" s="12"/>
      <c r="AU3644" s="12"/>
      <c r="AV3644" s="12"/>
      <c r="AW3644" s="12"/>
      <c r="AX3644" s="12"/>
      <c r="AY3644" s="12"/>
      <c r="AZ3644" s="12"/>
      <c r="BA3644" s="12"/>
      <c r="BB3644" s="12"/>
      <c r="BC3644" s="12"/>
      <c r="BD3644" s="12"/>
      <c r="BE3644" s="12"/>
      <c r="BF3644" s="12"/>
      <c r="BG3644" s="12"/>
      <c r="BH3644" s="12"/>
      <c r="BI3644" s="12"/>
      <c r="BJ3644" s="13"/>
      <c r="BK3644" s="13"/>
      <c r="BL3644" s="13"/>
      <c r="BM3644" s="13"/>
      <c r="BN3644" s="13"/>
    </row>
    <row r="3645" spans="1:66" x14ac:dyDescent="0.25">
      <c r="A3645" s="10"/>
      <c r="B3645" s="10"/>
      <c r="C3645" s="10"/>
      <c r="D3645" s="10"/>
      <c r="E3645" s="10"/>
      <c r="F3645" s="10"/>
      <c r="G3645" s="10"/>
      <c r="H3645" s="10"/>
      <c r="I3645" s="10"/>
      <c r="J3645" s="10"/>
      <c r="K3645" s="11"/>
      <c r="L3645" s="11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2"/>
      <c r="AS3645" s="12"/>
      <c r="AT3645" s="12"/>
      <c r="AU3645" s="12"/>
      <c r="AV3645" s="12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12"/>
      <c r="BG3645" s="12"/>
      <c r="BH3645" s="12"/>
      <c r="BI3645" s="12"/>
      <c r="BJ3645" s="13"/>
      <c r="BK3645" s="13"/>
      <c r="BL3645" s="13"/>
      <c r="BM3645" s="13"/>
      <c r="BN3645" s="13"/>
    </row>
    <row r="3646" spans="1:66" x14ac:dyDescent="0.25">
      <c r="A3646" s="10"/>
      <c r="B3646" s="10"/>
      <c r="C3646" s="10"/>
      <c r="D3646" s="10"/>
      <c r="E3646" s="10"/>
      <c r="F3646" s="10"/>
      <c r="G3646" s="10"/>
      <c r="H3646" s="10"/>
      <c r="I3646" s="10"/>
      <c r="J3646" s="10"/>
      <c r="K3646" s="11"/>
      <c r="L3646" s="11"/>
      <c r="M3646" s="12"/>
      <c r="N3646" s="12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  <c r="AA3646" s="12"/>
      <c r="AB3646" s="12"/>
      <c r="AC3646" s="12"/>
      <c r="AD3646" s="12"/>
      <c r="AE3646" s="12"/>
      <c r="AF3646" s="12"/>
      <c r="AG3646" s="12"/>
      <c r="AH3646" s="12"/>
      <c r="AI3646" s="12"/>
      <c r="AJ3646" s="12"/>
      <c r="AK3646" s="12"/>
      <c r="AL3646" s="12"/>
      <c r="AM3646" s="12"/>
      <c r="AN3646" s="12"/>
      <c r="AO3646" s="12"/>
      <c r="AP3646" s="12"/>
      <c r="AQ3646" s="12"/>
      <c r="AR3646" s="12"/>
      <c r="AS3646" s="12"/>
      <c r="AT3646" s="12"/>
      <c r="AU3646" s="12"/>
      <c r="AV3646" s="12"/>
      <c r="AW3646" s="12"/>
      <c r="AX3646" s="12"/>
      <c r="AY3646" s="12"/>
      <c r="AZ3646" s="12"/>
      <c r="BA3646" s="12"/>
      <c r="BB3646" s="12"/>
      <c r="BC3646" s="12"/>
      <c r="BD3646" s="12"/>
      <c r="BE3646" s="12"/>
      <c r="BF3646" s="12"/>
      <c r="BG3646" s="12"/>
      <c r="BH3646" s="12"/>
      <c r="BI3646" s="12"/>
      <c r="BJ3646" s="13"/>
      <c r="BK3646" s="13"/>
      <c r="BL3646" s="13"/>
      <c r="BM3646" s="13"/>
      <c r="BN3646" s="13"/>
    </row>
    <row r="3647" spans="1:66" x14ac:dyDescent="0.25">
      <c r="A3647" s="10"/>
      <c r="B3647" s="10"/>
      <c r="C3647" s="10"/>
      <c r="D3647" s="10"/>
      <c r="E3647" s="10"/>
      <c r="F3647" s="10"/>
      <c r="G3647" s="10"/>
      <c r="H3647" s="10"/>
      <c r="I3647" s="10"/>
      <c r="J3647" s="10"/>
      <c r="K3647" s="11"/>
      <c r="L3647" s="11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2"/>
      <c r="AS3647" s="12"/>
      <c r="AT3647" s="12"/>
      <c r="AU3647" s="12"/>
      <c r="AV3647" s="12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12"/>
      <c r="BG3647" s="12"/>
      <c r="BH3647" s="12"/>
      <c r="BI3647" s="12"/>
      <c r="BJ3647" s="13"/>
      <c r="BK3647" s="13"/>
      <c r="BL3647" s="13"/>
      <c r="BM3647" s="13"/>
      <c r="BN3647" s="13"/>
    </row>
    <row r="3648" spans="1:66" x14ac:dyDescent="0.25">
      <c r="A3648" s="10"/>
      <c r="B3648" s="10"/>
      <c r="C3648" s="10"/>
      <c r="D3648" s="10"/>
      <c r="E3648" s="10"/>
      <c r="F3648" s="10"/>
      <c r="G3648" s="10"/>
      <c r="H3648" s="10"/>
      <c r="I3648" s="10"/>
      <c r="J3648" s="10"/>
      <c r="K3648" s="11"/>
      <c r="L3648" s="11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  <c r="AE3648" s="12"/>
      <c r="AF3648" s="12"/>
      <c r="AG3648" s="12"/>
      <c r="AH3648" s="12"/>
      <c r="AI3648" s="12"/>
      <c r="AJ3648" s="12"/>
      <c r="AK3648" s="12"/>
      <c r="AL3648" s="12"/>
      <c r="AM3648" s="12"/>
      <c r="AN3648" s="12"/>
      <c r="AO3648" s="12"/>
      <c r="AP3648" s="12"/>
      <c r="AQ3648" s="12"/>
      <c r="AR3648" s="12"/>
      <c r="AS3648" s="12"/>
      <c r="AT3648" s="12"/>
      <c r="AU3648" s="12"/>
      <c r="AV3648" s="12"/>
      <c r="AW3648" s="12"/>
      <c r="AX3648" s="12"/>
      <c r="AY3648" s="12"/>
      <c r="AZ3648" s="12"/>
      <c r="BA3648" s="12"/>
      <c r="BB3648" s="12"/>
      <c r="BC3648" s="12"/>
      <c r="BD3648" s="12"/>
      <c r="BE3648" s="12"/>
      <c r="BF3648" s="12"/>
      <c r="BG3648" s="12"/>
      <c r="BH3648" s="12"/>
      <c r="BI3648" s="12"/>
      <c r="BJ3648" s="13"/>
      <c r="BK3648" s="13"/>
      <c r="BL3648" s="13"/>
      <c r="BM3648" s="13"/>
      <c r="BN3648" s="13"/>
    </row>
    <row r="3649" spans="1:66" x14ac:dyDescent="0.25">
      <c r="A3649" s="10"/>
      <c r="B3649" s="10"/>
      <c r="C3649" s="10"/>
      <c r="D3649" s="10"/>
      <c r="E3649" s="10"/>
      <c r="F3649" s="10"/>
      <c r="G3649" s="10"/>
      <c r="H3649" s="10"/>
      <c r="I3649" s="10"/>
      <c r="J3649" s="10"/>
      <c r="K3649" s="11"/>
      <c r="L3649" s="11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2"/>
      <c r="AS3649" s="12"/>
      <c r="AT3649" s="12"/>
      <c r="AU3649" s="12"/>
      <c r="AV3649" s="12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12"/>
      <c r="BG3649" s="12"/>
      <c r="BH3649" s="12"/>
      <c r="BI3649" s="12"/>
      <c r="BJ3649" s="13"/>
      <c r="BK3649" s="13"/>
      <c r="BL3649" s="13"/>
      <c r="BM3649" s="13"/>
      <c r="BN3649" s="13"/>
    </row>
    <row r="3650" spans="1:66" x14ac:dyDescent="0.25">
      <c r="A3650" s="10"/>
      <c r="B3650" s="10"/>
      <c r="C3650" s="10"/>
      <c r="D3650" s="10"/>
      <c r="E3650" s="10"/>
      <c r="F3650" s="10"/>
      <c r="G3650" s="10"/>
      <c r="H3650" s="10"/>
      <c r="I3650" s="10"/>
      <c r="J3650" s="10"/>
      <c r="K3650" s="11"/>
      <c r="L3650" s="11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  <c r="AE3650" s="12"/>
      <c r="AF3650" s="12"/>
      <c r="AG3650" s="12"/>
      <c r="AH3650" s="12"/>
      <c r="AI3650" s="12"/>
      <c r="AJ3650" s="12"/>
      <c r="AK3650" s="12"/>
      <c r="AL3650" s="12"/>
      <c r="AM3650" s="12"/>
      <c r="AN3650" s="12"/>
      <c r="AO3650" s="12"/>
      <c r="AP3650" s="12"/>
      <c r="AQ3650" s="12"/>
      <c r="AR3650" s="12"/>
      <c r="AS3650" s="12"/>
      <c r="AT3650" s="12"/>
      <c r="AU3650" s="12"/>
      <c r="AV3650" s="12"/>
      <c r="AW3650" s="12"/>
      <c r="AX3650" s="12"/>
      <c r="AY3650" s="12"/>
      <c r="AZ3650" s="12"/>
      <c r="BA3650" s="12"/>
      <c r="BB3650" s="12"/>
      <c r="BC3650" s="12"/>
      <c r="BD3650" s="12"/>
      <c r="BE3650" s="12"/>
      <c r="BF3650" s="12"/>
      <c r="BG3650" s="12"/>
      <c r="BH3650" s="12"/>
      <c r="BI3650" s="12"/>
      <c r="BJ3650" s="13"/>
      <c r="BK3650" s="13"/>
      <c r="BL3650" s="13"/>
      <c r="BM3650" s="13"/>
      <c r="BN3650" s="13"/>
    </row>
    <row r="3651" spans="1:66" x14ac:dyDescent="0.25">
      <c r="A3651" s="10"/>
      <c r="B3651" s="10"/>
      <c r="C3651" s="10"/>
      <c r="D3651" s="10"/>
      <c r="E3651" s="10"/>
      <c r="F3651" s="10"/>
      <c r="G3651" s="10"/>
      <c r="H3651" s="10"/>
      <c r="I3651" s="10"/>
      <c r="J3651" s="10"/>
      <c r="K3651" s="11"/>
      <c r="L3651" s="11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2"/>
      <c r="AS3651" s="12"/>
      <c r="AT3651" s="12"/>
      <c r="AU3651" s="12"/>
      <c r="AV3651" s="12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12"/>
      <c r="BG3651" s="12"/>
      <c r="BH3651" s="12"/>
      <c r="BI3651" s="12"/>
      <c r="BJ3651" s="13"/>
      <c r="BK3651" s="13"/>
      <c r="BL3651" s="13"/>
      <c r="BM3651" s="13"/>
      <c r="BN3651" s="13"/>
    </row>
    <row r="3652" spans="1:66" x14ac:dyDescent="0.25">
      <c r="A3652" s="10"/>
      <c r="B3652" s="10"/>
      <c r="C3652" s="10"/>
      <c r="D3652" s="10"/>
      <c r="E3652" s="10"/>
      <c r="F3652" s="10"/>
      <c r="G3652" s="10"/>
      <c r="H3652" s="10"/>
      <c r="I3652" s="10"/>
      <c r="J3652" s="10"/>
      <c r="K3652" s="11"/>
      <c r="L3652" s="11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  <c r="AE3652" s="12"/>
      <c r="AF3652" s="12"/>
      <c r="AG3652" s="12"/>
      <c r="AH3652" s="12"/>
      <c r="AI3652" s="12"/>
      <c r="AJ3652" s="12"/>
      <c r="AK3652" s="12"/>
      <c r="AL3652" s="12"/>
      <c r="AM3652" s="12"/>
      <c r="AN3652" s="12"/>
      <c r="AO3652" s="12"/>
      <c r="AP3652" s="12"/>
      <c r="AQ3652" s="12"/>
      <c r="AR3652" s="12"/>
      <c r="AS3652" s="12"/>
      <c r="AT3652" s="12"/>
      <c r="AU3652" s="12"/>
      <c r="AV3652" s="12"/>
      <c r="AW3652" s="12"/>
      <c r="AX3652" s="12"/>
      <c r="AY3652" s="12"/>
      <c r="AZ3652" s="12"/>
      <c r="BA3652" s="12"/>
      <c r="BB3652" s="12"/>
      <c r="BC3652" s="12"/>
      <c r="BD3652" s="12"/>
      <c r="BE3652" s="12"/>
      <c r="BF3652" s="12"/>
      <c r="BG3652" s="12"/>
      <c r="BH3652" s="12"/>
      <c r="BI3652" s="12"/>
      <c r="BJ3652" s="13"/>
      <c r="BK3652" s="13"/>
      <c r="BL3652" s="13"/>
      <c r="BM3652" s="13"/>
      <c r="BN3652" s="13"/>
    </row>
    <row r="3653" spans="1:66" x14ac:dyDescent="0.25">
      <c r="A3653" s="10"/>
      <c r="B3653" s="10"/>
      <c r="C3653" s="10"/>
      <c r="D3653" s="10"/>
      <c r="E3653" s="10"/>
      <c r="F3653" s="10"/>
      <c r="G3653" s="10"/>
      <c r="H3653" s="10"/>
      <c r="I3653" s="10"/>
      <c r="J3653" s="10"/>
      <c r="K3653" s="11"/>
      <c r="L3653" s="11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2"/>
      <c r="AS3653" s="12"/>
      <c r="AT3653" s="12"/>
      <c r="AU3653" s="12"/>
      <c r="AV3653" s="12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12"/>
      <c r="BG3653" s="12"/>
      <c r="BH3653" s="12"/>
      <c r="BI3653" s="12"/>
      <c r="BJ3653" s="13"/>
      <c r="BK3653" s="13"/>
      <c r="BL3653" s="13"/>
      <c r="BM3653" s="13"/>
      <c r="BN3653" s="13"/>
    </row>
    <row r="3654" spans="1:66" x14ac:dyDescent="0.25">
      <c r="A3654" s="10"/>
      <c r="B3654" s="10"/>
      <c r="C3654" s="10"/>
      <c r="D3654" s="10"/>
      <c r="E3654" s="10"/>
      <c r="F3654" s="10"/>
      <c r="G3654" s="10"/>
      <c r="H3654" s="10"/>
      <c r="I3654" s="10"/>
      <c r="J3654" s="10"/>
      <c r="K3654" s="11"/>
      <c r="L3654" s="11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  <c r="AE3654" s="12"/>
      <c r="AF3654" s="12"/>
      <c r="AG3654" s="12"/>
      <c r="AH3654" s="12"/>
      <c r="AI3654" s="12"/>
      <c r="AJ3654" s="12"/>
      <c r="AK3654" s="12"/>
      <c r="AL3654" s="12"/>
      <c r="AM3654" s="12"/>
      <c r="AN3654" s="12"/>
      <c r="AO3654" s="12"/>
      <c r="AP3654" s="12"/>
      <c r="AQ3654" s="12"/>
      <c r="AR3654" s="12"/>
      <c r="AS3654" s="12"/>
      <c r="AT3654" s="12"/>
      <c r="AU3654" s="12"/>
      <c r="AV3654" s="12"/>
      <c r="AW3654" s="12"/>
      <c r="AX3654" s="12"/>
      <c r="AY3654" s="12"/>
      <c r="AZ3654" s="12"/>
      <c r="BA3654" s="12"/>
      <c r="BB3654" s="12"/>
      <c r="BC3654" s="12"/>
      <c r="BD3654" s="12"/>
      <c r="BE3654" s="12"/>
      <c r="BF3654" s="12"/>
      <c r="BG3654" s="12"/>
      <c r="BH3654" s="12"/>
      <c r="BI3654" s="12"/>
      <c r="BJ3654" s="13"/>
      <c r="BK3654" s="13"/>
      <c r="BL3654" s="13"/>
      <c r="BM3654" s="13"/>
      <c r="BN3654" s="13"/>
    </row>
    <row r="3655" spans="1:66" x14ac:dyDescent="0.25">
      <c r="A3655" s="10"/>
      <c r="B3655" s="10"/>
      <c r="C3655" s="10"/>
      <c r="D3655" s="10"/>
      <c r="E3655" s="10"/>
      <c r="F3655" s="10"/>
      <c r="G3655" s="10"/>
      <c r="H3655" s="10"/>
      <c r="I3655" s="10"/>
      <c r="J3655" s="10"/>
      <c r="K3655" s="11"/>
      <c r="L3655" s="11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2"/>
      <c r="AS3655" s="12"/>
      <c r="AT3655" s="12"/>
      <c r="AU3655" s="12"/>
      <c r="AV3655" s="12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12"/>
      <c r="BG3655" s="12"/>
      <c r="BH3655" s="12"/>
      <c r="BI3655" s="12"/>
      <c r="BJ3655" s="13"/>
      <c r="BK3655" s="13"/>
      <c r="BL3655" s="13"/>
      <c r="BM3655" s="13"/>
      <c r="BN3655" s="13"/>
    </row>
    <row r="3656" spans="1:66" x14ac:dyDescent="0.25">
      <c r="A3656" s="10"/>
      <c r="B3656" s="10"/>
      <c r="C3656" s="10"/>
      <c r="D3656" s="10"/>
      <c r="E3656" s="10"/>
      <c r="F3656" s="10"/>
      <c r="G3656" s="10"/>
      <c r="H3656" s="10"/>
      <c r="I3656" s="10"/>
      <c r="J3656" s="10"/>
      <c r="K3656" s="11"/>
      <c r="L3656" s="11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  <c r="AE3656" s="12"/>
      <c r="AF3656" s="12"/>
      <c r="AG3656" s="12"/>
      <c r="AH3656" s="12"/>
      <c r="AI3656" s="12"/>
      <c r="AJ3656" s="12"/>
      <c r="AK3656" s="12"/>
      <c r="AL3656" s="12"/>
      <c r="AM3656" s="12"/>
      <c r="AN3656" s="12"/>
      <c r="AO3656" s="12"/>
      <c r="AP3656" s="12"/>
      <c r="AQ3656" s="12"/>
      <c r="AR3656" s="12"/>
      <c r="AS3656" s="12"/>
      <c r="AT3656" s="12"/>
      <c r="AU3656" s="12"/>
      <c r="AV3656" s="12"/>
      <c r="AW3656" s="12"/>
      <c r="AX3656" s="12"/>
      <c r="AY3656" s="12"/>
      <c r="AZ3656" s="12"/>
      <c r="BA3656" s="12"/>
      <c r="BB3656" s="12"/>
      <c r="BC3656" s="12"/>
      <c r="BD3656" s="12"/>
      <c r="BE3656" s="12"/>
      <c r="BF3656" s="12"/>
      <c r="BG3656" s="12"/>
      <c r="BH3656" s="12"/>
      <c r="BI3656" s="12"/>
      <c r="BJ3656" s="13"/>
      <c r="BK3656" s="13"/>
      <c r="BL3656" s="13"/>
      <c r="BM3656" s="13"/>
      <c r="BN3656" s="13"/>
    </row>
    <row r="3657" spans="1:66" x14ac:dyDescent="0.25">
      <c r="A3657" s="10"/>
      <c r="B3657" s="10"/>
      <c r="C3657" s="10"/>
      <c r="D3657" s="10"/>
      <c r="E3657" s="10"/>
      <c r="F3657" s="10"/>
      <c r="G3657" s="10"/>
      <c r="H3657" s="10"/>
      <c r="I3657" s="10"/>
      <c r="J3657" s="10"/>
      <c r="K3657" s="11"/>
      <c r="L3657" s="11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2"/>
      <c r="AS3657" s="12"/>
      <c r="AT3657" s="12"/>
      <c r="AU3657" s="12"/>
      <c r="AV3657" s="12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12"/>
      <c r="BG3657" s="12"/>
      <c r="BH3657" s="12"/>
      <c r="BI3657" s="12"/>
      <c r="BJ3657" s="13"/>
      <c r="BK3657" s="13"/>
      <c r="BL3657" s="13"/>
      <c r="BM3657" s="13"/>
      <c r="BN3657" s="13"/>
    </row>
    <row r="3658" spans="1:66" x14ac:dyDescent="0.25">
      <c r="A3658" s="10"/>
      <c r="B3658" s="10"/>
      <c r="C3658" s="10"/>
      <c r="D3658" s="10"/>
      <c r="E3658" s="10"/>
      <c r="F3658" s="10"/>
      <c r="G3658" s="10"/>
      <c r="H3658" s="10"/>
      <c r="I3658" s="10"/>
      <c r="J3658" s="10"/>
      <c r="K3658" s="11"/>
      <c r="L3658" s="11"/>
      <c r="M3658" s="12"/>
      <c r="N3658" s="12"/>
      <c r="O3658" s="12"/>
      <c r="P3658" s="12"/>
      <c r="Q3658" s="12"/>
      <c r="R3658" s="12"/>
      <c r="S3658" s="12"/>
      <c r="T3658" s="12"/>
      <c r="U3658" s="12"/>
      <c r="V3658" s="12"/>
      <c r="W3658" s="12"/>
      <c r="X3658" s="12"/>
      <c r="Y3658" s="12"/>
      <c r="Z3658" s="12"/>
      <c r="AA3658" s="12"/>
      <c r="AB3658" s="12"/>
      <c r="AC3658" s="12"/>
      <c r="AD3658" s="12"/>
      <c r="AE3658" s="12"/>
      <c r="AF3658" s="12"/>
      <c r="AG3658" s="12"/>
      <c r="AH3658" s="12"/>
      <c r="AI3658" s="12"/>
      <c r="AJ3658" s="12"/>
      <c r="AK3658" s="12"/>
      <c r="AL3658" s="12"/>
      <c r="AM3658" s="12"/>
      <c r="AN3658" s="12"/>
      <c r="AO3658" s="12"/>
      <c r="AP3658" s="12"/>
      <c r="AQ3658" s="12"/>
      <c r="AR3658" s="12"/>
      <c r="AS3658" s="12"/>
      <c r="AT3658" s="12"/>
      <c r="AU3658" s="12"/>
      <c r="AV3658" s="12"/>
      <c r="AW3658" s="12"/>
      <c r="AX3658" s="12"/>
      <c r="AY3658" s="12"/>
      <c r="AZ3658" s="12"/>
      <c r="BA3658" s="12"/>
      <c r="BB3658" s="12"/>
      <c r="BC3658" s="12"/>
      <c r="BD3658" s="12"/>
      <c r="BE3658" s="12"/>
      <c r="BF3658" s="12"/>
      <c r="BG3658" s="12"/>
      <c r="BH3658" s="12"/>
      <c r="BI3658" s="12"/>
      <c r="BJ3658" s="13"/>
      <c r="BK3658" s="13"/>
      <c r="BL3658" s="13"/>
      <c r="BM3658" s="13"/>
      <c r="BN3658" s="13"/>
    </row>
    <row r="3659" spans="1:66" x14ac:dyDescent="0.25">
      <c r="A3659" s="10"/>
      <c r="B3659" s="10"/>
      <c r="C3659" s="10"/>
      <c r="D3659" s="10"/>
      <c r="E3659" s="10"/>
      <c r="F3659" s="10"/>
      <c r="G3659" s="10"/>
      <c r="H3659" s="10"/>
      <c r="I3659" s="10"/>
      <c r="J3659" s="10"/>
      <c r="K3659" s="11"/>
      <c r="L3659" s="11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2"/>
      <c r="AS3659" s="12"/>
      <c r="AT3659" s="12"/>
      <c r="AU3659" s="12"/>
      <c r="AV3659" s="12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12"/>
      <c r="BG3659" s="12"/>
      <c r="BH3659" s="12"/>
      <c r="BI3659" s="12"/>
      <c r="BJ3659" s="13"/>
      <c r="BK3659" s="13"/>
      <c r="BL3659" s="13"/>
      <c r="BM3659" s="13"/>
      <c r="BN3659" s="13"/>
    </row>
    <row r="3660" spans="1:66" x14ac:dyDescent="0.25">
      <c r="A3660" s="10"/>
      <c r="B3660" s="10"/>
      <c r="C3660" s="10"/>
      <c r="D3660" s="10"/>
      <c r="E3660" s="10"/>
      <c r="F3660" s="10"/>
      <c r="G3660" s="10"/>
      <c r="H3660" s="10"/>
      <c r="I3660" s="10"/>
      <c r="J3660" s="10"/>
      <c r="K3660" s="11"/>
      <c r="L3660" s="11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12"/>
      <c r="AD3660" s="12"/>
      <c r="AE3660" s="12"/>
      <c r="AF3660" s="12"/>
      <c r="AG3660" s="12"/>
      <c r="AH3660" s="12"/>
      <c r="AI3660" s="12"/>
      <c r="AJ3660" s="12"/>
      <c r="AK3660" s="12"/>
      <c r="AL3660" s="12"/>
      <c r="AM3660" s="12"/>
      <c r="AN3660" s="12"/>
      <c r="AO3660" s="12"/>
      <c r="AP3660" s="12"/>
      <c r="AQ3660" s="12"/>
      <c r="AR3660" s="12"/>
      <c r="AS3660" s="12"/>
      <c r="AT3660" s="12"/>
      <c r="AU3660" s="12"/>
      <c r="AV3660" s="12"/>
      <c r="AW3660" s="12"/>
      <c r="AX3660" s="12"/>
      <c r="AY3660" s="12"/>
      <c r="AZ3660" s="12"/>
      <c r="BA3660" s="12"/>
      <c r="BB3660" s="12"/>
      <c r="BC3660" s="12"/>
      <c r="BD3660" s="12"/>
      <c r="BE3660" s="12"/>
      <c r="BF3660" s="12"/>
      <c r="BG3660" s="12"/>
      <c r="BH3660" s="12"/>
      <c r="BI3660" s="12"/>
      <c r="BJ3660" s="13"/>
      <c r="BK3660" s="13"/>
      <c r="BL3660" s="13"/>
      <c r="BM3660" s="13"/>
      <c r="BN3660" s="13"/>
    </row>
    <row r="3661" spans="1:66" x14ac:dyDescent="0.25">
      <c r="A3661" s="10"/>
      <c r="B3661" s="10"/>
      <c r="C3661" s="10"/>
      <c r="D3661" s="10"/>
      <c r="E3661" s="10"/>
      <c r="F3661" s="10"/>
      <c r="G3661" s="10"/>
      <c r="H3661" s="10"/>
      <c r="I3661" s="10"/>
      <c r="J3661" s="10"/>
      <c r="K3661" s="11"/>
      <c r="L3661" s="11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2"/>
      <c r="AS3661" s="12"/>
      <c r="AT3661" s="12"/>
      <c r="AU3661" s="12"/>
      <c r="AV3661" s="12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12"/>
      <c r="BG3661" s="12"/>
      <c r="BH3661" s="12"/>
      <c r="BI3661" s="12"/>
      <c r="BJ3661" s="13"/>
      <c r="BK3661" s="13"/>
      <c r="BL3661" s="13"/>
      <c r="BM3661" s="13"/>
      <c r="BN3661" s="13"/>
    </row>
    <row r="3662" spans="1:66" x14ac:dyDescent="0.25">
      <c r="A3662" s="10"/>
      <c r="B3662" s="10"/>
      <c r="C3662" s="10"/>
      <c r="D3662" s="10"/>
      <c r="E3662" s="10"/>
      <c r="F3662" s="10"/>
      <c r="G3662" s="10"/>
      <c r="H3662" s="10"/>
      <c r="I3662" s="10"/>
      <c r="J3662" s="10"/>
      <c r="K3662" s="11"/>
      <c r="L3662" s="11"/>
      <c r="M3662" s="12"/>
      <c r="N3662" s="12"/>
      <c r="O3662" s="12"/>
      <c r="P3662" s="12"/>
      <c r="Q3662" s="12"/>
      <c r="R3662" s="12"/>
      <c r="S3662" s="12"/>
      <c r="T3662" s="12"/>
      <c r="U3662" s="12"/>
      <c r="V3662" s="12"/>
      <c r="W3662" s="12"/>
      <c r="X3662" s="12"/>
      <c r="Y3662" s="12"/>
      <c r="Z3662" s="12"/>
      <c r="AA3662" s="12"/>
      <c r="AB3662" s="12"/>
      <c r="AC3662" s="12"/>
      <c r="AD3662" s="12"/>
      <c r="AE3662" s="12"/>
      <c r="AF3662" s="12"/>
      <c r="AG3662" s="12"/>
      <c r="AH3662" s="12"/>
      <c r="AI3662" s="12"/>
      <c r="AJ3662" s="12"/>
      <c r="AK3662" s="12"/>
      <c r="AL3662" s="12"/>
      <c r="AM3662" s="12"/>
      <c r="AN3662" s="12"/>
      <c r="AO3662" s="12"/>
      <c r="AP3662" s="12"/>
      <c r="AQ3662" s="12"/>
      <c r="AR3662" s="12"/>
      <c r="AS3662" s="12"/>
      <c r="AT3662" s="12"/>
      <c r="AU3662" s="12"/>
      <c r="AV3662" s="12"/>
      <c r="AW3662" s="12"/>
      <c r="AX3662" s="12"/>
      <c r="AY3662" s="12"/>
      <c r="AZ3662" s="12"/>
      <c r="BA3662" s="12"/>
      <c r="BB3662" s="12"/>
      <c r="BC3662" s="12"/>
      <c r="BD3662" s="12"/>
      <c r="BE3662" s="12"/>
      <c r="BF3662" s="12"/>
      <c r="BG3662" s="12"/>
      <c r="BH3662" s="12"/>
      <c r="BI3662" s="12"/>
      <c r="BJ3662" s="13"/>
      <c r="BK3662" s="13"/>
      <c r="BL3662" s="13"/>
      <c r="BM3662" s="13"/>
      <c r="BN3662" s="13"/>
    </row>
    <row r="3663" spans="1:66" x14ac:dyDescent="0.25">
      <c r="A3663" s="10"/>
      <c r="B3663" s="10"/>
      <c r="C3663" s="10"/>
      <c r="D3663" s="10"/>
      <c r="E3663" s="10"/>
      <c r="F3663" s="10"/>
      <c r="G3663" s="10"/>
      <c r="H3663" s="10"/>
      <c r="I3663" s="10"/>
      <c r="J3663" s="10"/>
      <c r="K3663" s="11"/>
      <c r="L3663" s="11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2"/>
      <c r="AS3663" s="12"/>
      <c r="AT3663" s="12"/>
      <c r="AU3663" s="12"/>
      <c r="AV3663" s="12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12"/>
      <c r="BG3663" s="12"/>
      <c r="BH3663" s="12"/>
      <c r="BI3663" s="12"/>
      <c r="BJ3663" s="13"/>
      <c r="BK3663" s="13"/>
      <c r="BL3663" s="13"/>
      <c r="BM3663" s="13"/>
      <c r="BN3663" s="13"/>
    </row>
    <row r="3664" spans="1:66" x14ac:dyDescent="0.25">
      <c r="A3664" s="10"/>
      <c r="B3664" s="10"/>
      <c r="C3664" s="10"/>
      <c r="D3664" s="10"/>
      <c r="E3664" s="10"/>
      <c r="F3664" s="10"/>
      <c r="G3664" s="10"/>
      <c r="H3664" s="10"/>
      <c r="I3664" s="10"/>
      <c r="J3664" s="10"/>
      <c r="K3664" s="11"/>
      <c r="L3664" s="11"/>
      <c r="M3664" s="12"/>
      <c r="N3664" s="12"/>
      <c r="O3664" s="12"/>
      <c r="P3664" s="12"/>
      <c r="Q3664" s="12"/>
      <c r="R3664" s="12"/>
      <c r="S3664" s="12"/>
      <c r="T3664" s="12"/>
      <c r="U3664" s="12"/>
      <c r="V3664" s="12"/>
      <c r="W3664" s="12"/>
      <c r="X3664" s="12"/>
      <c r="Y3664" s="12"/>
      <c r="Z3664" s="12"/>
      <c r="AA3664" s="12"/>
      <c r="AB3664" s="12"/>
      <c r="AC3664" s="12"/>
      <c r="AD3664" s="12"/>
      <c r="AE3664" s="12"/>
      <c r="AF3664" s="12"/>
      <c r="AG3664" s="12"/>
      <c r="AH3664" s="12"/>
      <c r="AI3664" s="12"/>
      <c r="AJ3664" s="12"/>
      <c r="AK3664" s="12"/>
      <c r="AL3664" s="12"/>
      <c r="AM3664" s="12"/>
      <c r="AN3664" s="12"/>
      <c r="AO3664" s="12"/>
      <c r="AP3664" s="12"/>
      <c r="AQ3664" s="12"/>
      <c r="AR3664" s="12"/>
      <c r="AS3664" s="12"/>
      <c r="AT3664" s="12"/>
      <c r="AU3664" s="12"/>
      <c r="AV3664" s="12"/>
      <c r="AW3664" s="12"/>
      <c r="AX3664" s="12"/>
      <c r="AY3664" s="12"/>
      <c r="AZ3664" s="12"/>
      <c r="BA3664" s="12"/>
      <c r="BB3664" s="12"/>
      <c r="BC3664" s="12"/>
      <c r="BD3664" s="12"/>
      <c r="BE3664" s="12"/>
      <c r="BF3664" s="12"/>
      <c r="BG3664" s="12"/>
      <c r="BH3664" s="12"/>
      <c r="BI3664" s="12"/>
      <c r="BJ3664" s="13"/>
      <c r="BK3664" s="13"/>
      <c r="BL3664" s="13"/>
      <c r="BM3664" s="13"/>
      <c r="BN3664" s="13"/>
    </row>
    <row r="3665" spans="1:66" x14ac:dyDescent="0.25">
      <c r="A3665" s="10"/>
      <c r="B3665" s="10"/>
      <c r="C3665" s="10"/>
      <c r="D3665" s="10"/>
      <c r="E3665" s="10"/>
      <c r="F3665" s="10"/>
      <c r="G3665" s="10"/>
      <c r="H3665" s="10"/>
      <c r="I3665" s="10"/>
      <c r="J3665" s="10"/>
      <c r="K3665" s="11"/>
      <c r="L3665" s="11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2"/>
      <c r="AS3665" s="12"/>
      <c r="AT3665" s="12"/>
      <c r="AU3665" s="12"/>
      <c r="AV3665" s="12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12"/>
      <c r="BG3665" s="12"/>
      <c r="BH3665" s="12"/>
      <c r="BI3665" s="12"/>
      <c r="BJ3665" s="13"/>
      <c r="BK3665" s="13"/>
      <c r="BL3665" s="13"/>
      <c r="BM3665" s="13"/>
      <c r="BN3665" s="13"/>
    </row>
    <row r="3666" spans="1:66" x14ac:dyDescent="0.25">
      <c r="A3666" s="10"/>
      <c r="B3666" s="10"/>
      <c r="C3666" s="10"/>
      <c r="D3666" s="10"/>
      <c r="E3666" s="10"/>
      <c r="F3666" s="10"/>
      <c r="G3666" s="10"/>
      <c r="H3666" s="10"/>
      <c r="I3666" s="10"/>
      <c r="J3666" s="10"/>
      <c r="K3666" s="11"/>
      <c r="L3666" s="11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12"/>
      <c r="AG3666" s="12"/>
      <c r="AH3666" s="12"/>
      <c r="AI3666" s="12"/>
      <c r="AJ3666" s="12"/>
      <c r="AK3666" s="12"/>
      <c r="AL3666" s="12"/>
      <c r="AM3666" s="12"/>
      <c r="AN3666" s="12"/>
      <c r="AO3666" s="12"/>
      <c r="AP3666" s="12"/>
      <c r="AQ3666" s="12"/>
      <c r="AR3666" s="12"/>
      <c r="AS3666" s="12"/>
      <c r="AT3666" s="12"/>
      <c r="AU3666" s="12"/>
      <c r="AV3666" s="12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12"/>
      <c r="BG3666" s="12"/>
      <c r="BH3666" s="12"/>
      <c r="BI3666" s="12"/>
      <c r="BJ3666" s="13"/>
      <c r="BK3666" s="13"/>
      <c r="BL3666" s="13"/>
      <c r="BM3666" s="13"/>
      <c r="BN3666" s="13"/>
    </row>
    <row r="3667" spans="1:66" x14ac:dyDescent="0.25">
      <c r="A3667" s="10"/>
      <c r="B3667" s="10"/>
      <c r="C3667" s="10"/>
      <c r="D3667" s="10"/>
      <c r="E3667" s="10"/>
      <c r="F3667" s="10"/>
      <c r="G3667" s="10"/>
      <c r="H3667" s="10"/>
      <c r="I3667" s="10"/>
      <c r="J3667" s="10"/>
      <c r="K3667" s="11"/>
      <c r="L3667" s="11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2"/>
      <c r="AS3667" s="12"/>
      <c r="AT3667" s="12"/>
      <c r="AU3667" s="12"/>
      <c r="AV3667" s="12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12"/>
      <c r="BG3667" s="12"/>
      <c r="BH3667" s="12"/>
      <c r="BI3667" s="12"/>
      <c r="BJ3667" s="13"/>
      <c r="BK3667" s="13"/>
      <c r="BL3667" s="13"/>
      <c r="BM3667" s="13"/>
      <c r="BN3667" s="13"/>
    </row>
    <row r="3668" spans="1:66" s="14" customFormat="1" x14ac:dyDescent="0.25">
      <c r="A3668" s="10"/>
      <c r="B3668" s="10"/>
      <c r="C3668" s="10"/>
      <c r="D3668" s="10"/>
      <c r="E3668" s="10"/>
      <c r="F3668" s="10"/>
      <c r="G3668" s="10"/>
      <c r="H3668" s="10"/>
      <c r="I3668" s="10"/>
      <c r="J3668" s="10"/>
      <c r="K3668" s="11"/>
      <c r="L3668" s="11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  <c r="AA3668" s="12"/>
      <c r="AB3668" s="12"/>
      <c r="AC3668" s="12"/>
      <c r="AD3668" s="12"/>
      <c r="AE3668" s="12"/>
      <c r="AF3668" s="12"/>
      <c r="AG3668" s="12"/>
      <c r="AH3668" s="12"/>
      <c r="AI3668" s="12"/>
      <c r="AJ3668" s="12"/>
      <c r="AK3668" s="12"/>
      <c r="AL3668" s="12"/>
      <c r="AM3668" s="12"/>
      <c r="AN3668" s="12"/>
      <c r="AO3668" s="12"/>
      <c r="AP3668" s="12"/>
      <c r="AQ3668" s="12"/>
      <c r="AR3668" s="12"/>
      <c r="AS3668" s="12"/>
      <c r="AT3668" s="12"/>
      <c r="AU3668" s="12"/>
      <c r="AV3668" s="12"/>
      <c r="AW3668" s="12"/>
      <c r="AX3668" s="12"/>
      <c r="AY3668" s="12"/>
      <c r="AZ3668" s="12"/>
      <c r="BA3668" s="12"/>
      <c r="BB3668" s="12"/>
      <c r="BC3668" s="12"/>
      <c r="BD3668" s="12"/>
      <c r="BE3668" s="12"/>
      <c r="BF3668" s="12"/>
      <c r="BG3668" s="12"/>
      <c r="BH3668" s="12"/>
      <c r="BI3668" s="12"/>
      <c r="BJ3668" s="13"/>
      <c r="BK3668" s="13"/>
      <c r="BL3668" s="13"/>
      <c r="BM3668" s="13"/>
      <c r="BN3668" s="13"/>
    </row>
    <row r="3669" spans="1:66" x14ac:dyDescent="0.25">
      <c r="A3669" s="10"/>
      <c r="B3669" s="10"/>
      <c r="C3669" s="10"/>
      <c r="D3669" s="10"/>
      <c r="E3669" s="10"/>
      <c r="F3669" s="10"/>
      <c r="G3669" s="10"/>
      <c r="H3669" s="10"/>
      <c r="I3669" s="10"/>
      <c r="J3669" s="10"/>
      <c r="K3669" s="11"/>
      <c r="L3669" s="11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2"/>
      <c r="AS3669" s="12"/>
      <c r="AT3669" s="12"/>
      <c r="AU3669" s="12"/>
      <c r="AV3669" s="12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12"/>
      <c r="BG3669" s="12"/>
      <c r="BH3669" s="12"/>
      <c r="BI3669" s="12"/>
      <c r="BJ3669" s="13"/>
      <c r="BK3669" s="13"/>
      <c r="BL3669" s="13"/>
      <c r="BM3669" s="13"/>
      <c r="BN3669" s="13"/>
    </row>
    <row r="3670" spans="1:66" x14ac:dyDescent="0.25">
      <c r="A3670" s="10"/>
      <c r="B3670" s="10"/>
      <c r="C3670" s="10"/>
      <c r="D3670" s="10"/>
      <c r="E3670" s="10"/>
      <c r="F3670" s="10"/>
      <c r="G3670" s="10"/>
      <c r="H3670" s="10"/>
      <c r="I3670" s="10"/>
      <c r="J3670" s="10"/>
      <c r="K3670" s="11"/>
      <c r="L3670" s="11"/>
      <c r="M3670" s="12"/>
      <c r="N3670" s="12"/>
      <c r="O3670" s="12"/>
      <c r="P3670" s="12"/>
      <c r="Q3670" s="12"/>
      <c r="R3670" s="12"/>
      <c r="S3670" s="12"/>
      <c r="T3670" s="12"/>
      <c r="U3670" s="12"/>
      <c r="V3670" s="12"/>
      <c r="W3670" s="12"/>
      <c r="X3670" s="12"/>
      <c r="Y3670" s="12"/>
      <c r="Z3670" s="12"/>
      <c r="AA3670" s="12"/>
      <c r="AB3670" s="12"/>
      <c r="AC3670" s="12"/>
      <c r="AD3670" s="12"/>
      <c r="AE3670" s="12"/>
      <c r="AF3670" s="12"/>
      <c r="AG3670" s="12"/>
      <c r="AH3670" s="12"/>
      <c r="AI3670" s="12"/>
      <c r="AJ3670" s="12"/>
      <c r="AK3670" s="12"/>
      <c r="AL3670" s="12"/>
      <c r="AM3670" s="12"/>
      <c r="AN3670" s="12"/>
      <c r="AO3670" s="12"/>
      <c r="AP3670" s="12"/>
      <c r="AQ3670" s="12"/>
      <c r="AR3670" s="12"/>
      <c r="AS3670" s="12"/>
      <c r="AT3670" s="12"/>
      <c r="AU3670" s="12"/>
      <c r="AV3670" s="12"/>
      <c r="AW3670" s="12"/>
      <c r="AX3670" s="12"/>
      <c r="AY3670" s="12"/>
      <c r="AZ3670" s="12"/>
      <c r="BA3670" s="12"/>
      <c r="BB3670" s="12"/>
      <c r="BC3670" s="12"/>
      <c r="BD3670" s="12"/>
      <c r="BE3670" s="12"/>
      <c r="BF3670" s="12"/>
      <c r="BG3670" s="12"/>
      <c r="BH3670" s="12"/>
      <c r="BI3670" s="12"/>
      <c r="BJ3670" s="13"/>
      <c r="BK3670" s="13"/>
      <c r="BL3670" s="13"/>
      <c r="BM3670" s="13"/>
      <c r="BN3670" s="13"/>
    </row>
    <row r="3671" spans="1:66" x14ac:dyDescent="0.25">
      <c r="A3671" s="10"/>
      <c r="B3671" s="10"/>
      <c r="C3671" s="10"/>
      <c r="D3671" s="10"/>
      <c r="E3671" s="10"/>
      <c r="F3671" s="10"/>
      <c r="G3671" s="10"/>
      <c r="H3671" s="10"/>
      <c r="I3671" s="10"/>
      <c r="J3671" s="10"/>
      <c r="K3671" s="11"/>
      <c r="L3671" s="11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2"/>
      <c r="AS3671" s="12"/>
      <c r="AT3671" s="12"/>
      <c r="AU3671" s="12"/>
      <c r="AV3671" s="12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12"/>
      <c r="BG3671" s="12"/>
      <c r="BH3671" s="12"/>
      <c r="BI3671" s="12"/>
      <c r="BJ3671" s="13"/>
      <c r="BK3671" s="13"/>
      <c r="BL3671" s="13"/>
      <c r="BM3671" s="13"/>
      <c r="BN3671" s="13"/>
    </row>
    <row r="3672" spans="1:66" x14ac:dyDescent="0.25">
      <c r="A3672" s="10"/>
      <c r="B3672" s="10"/>
      <c r="C3672" s="10"/>
      <c r="D3672" s="10"/>
      <c r="E3672" s="10"/>
      <c r="F3672" s="10"/>
      <c r="G3672" s="10"/>
      <c r="H3672" s="10"/>
      <c r="I3672" s="10"/>
      <c r="J3672" s="10"/>
      <c r="K3672" s="11"/>
      <c r="L3672" s="11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  <c r="AE3672" s="12"/>
      <c r="AF3672" s="12"/>
      <c r="AG3672" s="12"/>
      <c r="AH3672" s="12"/>
      <c r="AI3672" s="12"/>
      <c r="AJ3672" s="12"/>
      <c r="AK3672" s="12"/>
      <c r="AL3672" s="12"/>
      <c r="AM3672" s="12"/>
      <c r="AN3672" s="12"/>
      <c r="AO3672" s="12"/>
      <c r="AP3672" s="12"/>
      <c r="AQ3672" s="12"/>
      <c r="AR3672" s="12"/>
      <c r="AS3672" s="12"/>
      <c r="AT3672" s="12"/>
      <c r="AU3672" s="12"/>
      <c r="AV3672" s="12"/>
      <c r="AW3672" s="12"/>
      <c r="AX3672" s="12"/>
      <c r="AY3672" s="12"/>
      <c r="AZ3672" s="12"/>
      <c r="BA3672" s="12"/>
      <c r="BB3672" s="12"/>
      <c r="BC3672" s="12"/>
      <c r="BD3672" s="12"/>
      <c r="BE3672" s="12"/>
      <c r="BF3672" s="12"/>
      <c r="BG3672" s="12"/>
      <c r="BH3672" s="12"/>
      <c r="BI3672" s="12"/>
      <c r="BJ3672" s="13"/>
      <c r="BK3672" s="13"/>
      <c r="BL3672" s="13"/>
      <c r="BM3672" s="13"/>
      <c r="BN3672" s="13"/>
    </row>
    <row r="3673" spans="1:66" x14ac:dyDescent="0.25">
      <c r="A3673" s="10"/>
      <c r="B3673" s="10"/>
      <c r="C3673" s="10"/>
      <c r="D3673" s="10"/>
      <c r="E3673" s="10"/>
      <c r="F3673" s="10"/>
      <c r="G3673" s="10"/>
      <c r="H3673" s="10"/>
      <c r="I3673" s="10"/>
      <c r="J3673" s="10"/>
      <c r="K3673" s="11"/>
      <c r="L3673" s="11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2"/>
      <c r="AS3673" s="12"/>
      <c r="AT3673" s="12"/>
      <c r="AU3673" s="12"/>
      <c r="AV3673" s="12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12"/>
      <c r="BG3673" s="12"/>
      <c r="BH3673" s="12"/>
      <c r="BI3673" s="12"/>
      <c r="BJ3673" s="13"/>
      <c r="BK3673" s="13"/>
      <c r="BL3673" s="13"/>
      <c r="BM3673" s="13"/>
      <c r="BN3673" s="13"/>
    </row>
    <row r="3674" spans="1:66" x14ac:dyDescent="0.25">
      <c r="A3674" s="10"/>
      <c r="B3674" s="10"/>
      <c r="C3674" s="10"/>
      <c r="D3674" s="10"/>
      <c r="E3674" s="10"/>
      <c r="F3674" s="10"/>
      <c r="G3674" s="10"/>
      <c r="H3674" s="10"/>
      <c r="I3674" s="10"/>
      <c r="J3674" s="10"/>
      <c r="K3674" s="11"/>
      <c r="L3674" s="11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  <c r="AE3674" s="12"/>
      <c r="AF3674" s="12"/>
      <c r="AG3674" s="12"/>
      <c r="AH3674" s="12"/>
      <c r="AI3674" s="12"/>
      <c r="AJ3674" s="12"/>
      <c r="AK3674" s="12"/>
      <c r="AL3674" s="12"/>
      <c r="AM3674" s="12"/>
      <c r="AN3674" s="12"/>
      <c r="AO3674" s="12"/>
      <c r="AP3674" s="12"/>
      <c r="AQ3674" s="12"/>
      <c r="AR3674" s="12"/>
      <c r="AS3674" s="12"/>
      <c r="AT3674" s="12"/>
      <c r="AU3674" s="12"/>
      <c r="AV3674" s="12"/>
      <c r="AW3674" s="12"/>
      <c r="AX3674" s="12"/>
      <c r="AY3674" s="12"/>
      <c r="AZ3674" s="12"/>
      <c r="BA3674" s="12"/>
      <c r="BB3674" s="12"/>
      <c r="BC3674" s="12"/>
      <c r="BD3674" s="12"/>
      <c r="BE3674" s="12"/>
      <c r="BF3674" s="12"/>
      <c r="BG3674" s="12"/>
      <c r="BH3674" s="12"/>
      <c r="BI3674" s="12"/>
      <c r="BJ3674" s="13"/>
      <c r="BK3674" s="13"/>
      <c r="BL3674" s="13"/>
      <c r="BM3674" s="13"/>
      <c r="BN3674" s="13"/>
    </row>
    <row r="3675" spans="1:66" x14ac:dyDescent="0.25">
      <c r="A3675" s="10"/>
      <c r="B3675" s="10"/>
      <c r="C3675" s="10"/>
      <c r="D3675" s="10"/>
      <c r="E3675" s="10"/>
      <c r="F3675" s="10"/>
      <c r="G3675" s="10"/>
      <c r="H3675" s="10"/>
      <c r="I3675" s="10"/>
      <c r="J3675" s="10"/>
      <c r="K3675" s="11"/>
      <c r="L3675" s="11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2"/>
      <c r="AS3675" s="12"/>
      <c r="AT3675" s="12"/>
      <c r="AU3675" s="12"/>
      <c r="AV3675" s="12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12"/>
      <c r="BG3675" s="12"/>
      <c r="BH3675" s="12"/>
      <c r="BI3675" s="12"/>
      <c r="BJ3675" s="13"/>
      <c r="BK3675" s="13"/>
      <c r="BL3675" s="13"/>
      <c r="BM3675" s="13"/>
      <c r="BN3675" s="13"/>
    </row>
    <row r="3676" spans="1:66" x14ac:dyDescent="0.25">
      <c r="A3676" s="10"/>
      <c r="B3676" s="10"/>
      <c r="C3676" s="10"/>
      <c r="D3676" s="10"/>
      <c r="E3676" s="10"/>
      <c r="F3676" s="10"/>
      <c r="G3676" s="10"/>
      <c r="H3676" s="10"/>
      <c r="I3676" s="10"/>
      <c r="J3676" s="10"/>
      <c r="K3676" s="11"/>
      <c r="L3676" s="11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  <c r="W3676" s="12"/>
      <c r="X3676" s="12"/>
      <c r="Y3676" s="12"/>
      <c r="Z3676" s="12"/>
      <c r="AA3676" s="12"/>
      <c r="AB3676" s="12"/>
      <c r="AC3676" s="12"/>
      <c r="AD3676" s="12"/>
      <c r="AE3676" s="12"/>
      <c r="AF3676" s="12"/>
      <c r="AG3676" s="12"/>
      <c r="AH3676" s="12"/>
      <c r="AI3676" s="12"/>
      <c r="AJ3676" s="12"/>
      <c r="AK3676" s="12"/>
      <c r="AL3676" s="12"/>
      <c r="AM3676" s="12"/>
      <c r="AN3676" s="12"/>
      <c r="AO3676" s="12"/>
      <c r="AP3676" s="12"/>
      <c r="AQ3676" s="12"/>
      <c r="AR3676" s="12"/>
      <c r="AS3676" s="12"/>
      <c r="AT3676" s="12"/>
      <c r="AU3676" s="12"/>
      <c r="AV3676" s="12"/>
      <c r="AW3676" s="12"/>
      <c r="AX3676" s="12"/>
      <c r="AY3676" s="12"/>
      <c r="AZ3676" s="12"/>
      <c r="BA3676" s="12"/>
      <c r="BB3676" s="12"/>
      <c r="BC3676" s="12"/>
      <c r="BD3676" s="12"/>
      <c r="BE3676" s="12"/>
      <c r="BF3676" s="12"/>
      <c r="BG3676" s="12"/>
      <c r="BH3676" s="12"/>
      <c r="BI3676" s="12"/>
      <c r="BJ3676" s="13"/>
      <c r="BK3676" s="13"/>
      <c r="BL3676" s="13"/>
      <c r="BM3676" s="13"/>
      <c r="BN3676" s="13"/>
    </row>
    <row r="3677" spans="1:66" x14ac:dyDescent="0.25">
      <c r="A3677" s="10"/>
      <c r="B3677" s="10"/>
      <c r="C3677" s="10"/>
      <c r="D3677" s="10"/>
      <c r="E3677" s="10"/>
      <c r="F3677" s="10"/>
      <c r="G3677" s="10"/>
      <c r="H3677" s="10"/>
      <c r="I3677" s="10"/>
      <c r="J3677" s="10"/>
      <c r="K3677" s="11"/>
      <c r="L3677" s="11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2"/>
      <c r="AS3677" s="12"/>
      <c r="AT3677" s="12"/>
      <c r="AU3677" s="12"/>
      <c r="AV3677" s="12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12"/>
      <c r="BG3677" s="12"/>
      <c r="BH3677" s="12"/>
      <c r="BI3677" s="12"/>
      <c r="BJ3677" s="13"/>
      <c r="BK3677" s="13"/>
      <c r="BL3677" s="13"/>
      <c r="BM3677" s="13"/>
      <c r="BN3677" s="13"/>
    </row>
    <row r="3678" spans="1:66" x14ac:dyDescent="0.25">
      <c r="A3678" s="10"/>
      <c r="B3678" s="10"/>
      <c r="C3678" s="10"/>
      <c r="D3678" s="10"/>
      <c r="E3678" s="10"/>
      <c r="F3678" s="10"/>
      <c r="G3678" s="10"/>
      <c r="H3678" s="10"/>
      <c r="I3678" s="10"/>
      <c r="J3678" s="10"/>
      <c r="K3678" s="11"/>
      <c r="L3678" s="11"/>
      <c r="M3678" s="12"/>
      <c r="N3678" s="12"/>
      <c r="O3678" s="12"/>
      <c r="P3678" s="12"/>
      <c r="Q3678" s="12"/>
      <c r="R3678" s="12"/>
      <c r="S3678" s="12"/>
      <c r="T3678" s="12"/>
      <c r="U3678" s="12"/>
      <c r="V3678" s="12"/>
      <c r="W3678" s="12"/>
      <c r="X3678" s="12"/>
      <c r="Y3678" s="12"/>
      <c r="Z3678" s="12"/>
      <c r="AA3678" s="12"/>
      <c r="AB3678" s="12"/>
      <c r="AC3678" s="12"/>
      <c r="AD3678" s="12"/>
      <c r="AE3678" s="12"/>
      <c r="AF3678" s="12"/>
      <c r="AG3678" s="12"/>
      <c r="AH3678" s="12"/>
      <c r="AI3678" s="12"/>
      <c r="AJ3678" s="12"/>
      <c r="AK3678" s="12"/>
      <c r="AL3678" s="12"/>
      <c r="AM3678" s="12"/>
      <c r="AN3678" s="12"/>
      <c r="AO3678" s="12"/>
      <c r="AP3678" s="12"/>
      <c r="AQ3678" s="12"/>
      <c r="AR3678" s="12"/>
      <c r="AS3678" s="12"/>
      <c r="AT3678" s="12"/>
      <c r="AU3678" s="12"/>
      <c r="AV3678" s="12"/>
      <c r="AW3678" s="12"/>
      <c r="AX3678" s="12"/>
      <c r="AY3678" s="12"/>
      <c r="AZ3678" s="12"/>
      <c r="BA3678" s="12"/>
      <c r="BB3678" s="12"/>
      <c r="BC3678" s="12"/>
      <c r="BD3678" s="12"/>
      <c r="BE3678" s="12"/>
      <c r="BF3678" s="12"/>
      <c r="BG3678" s="12"/>
      <c r="BH3678" s="12"/>
      <c r="BI3678" s="12"/>
      <c r="BJ3678" s="13"/>
      <c r="BK3678" s="13"/>
      <c r="BL3678" s="13"/>
      <c r="BM3678" s="13"/>
      <c r="BN3678" s="13"/>
    </row>
    <row r="3679" spans="1:66" x14ac:dyDescent="0.25">
      <c r="A3679" s="10"/>
      <c r="B3679" s="10"/>
      <c r="C3679" s="10"/>
      <c r="D3679" s="10"/>
      <c r="E3679" s="10"/>
      <c r="F3679" s="10"/>
      <c r="G3679" s="10"/>
      <c r="H3679" s="10"/>
      <c r="I3679" s="10"/>
      <c r="J3679" s="10"/>
      <c r="K3679" s="11"/>
      <c r="L3679" s="11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2"/>
      <c r="AS3679" s="12"/>
      <c r="AT3679" s="12"/>
      <c r="AU3679" s="12"/>
      <c r="AV3679" s="12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12"/>
      <c r="BG3679" s="12"/>
      <c r="BH3679" s="12"/>
      <c r="BI3679" s="12"/>
      <c r="BJ3679" s="13"/>
      <c r="BK3679" s="13"/>
      <c r="BL3679" s="13"/>
      <c r="BM3679" s="13"/>
      <c r="BN3679" s="13"/>
    </row>
    <row r="3680" spans="1:66" x14ac:dyDescent="0.25">
      <c r="A3680" s="10"/>
      <c r="B3680" s="10"/>
      <c r="C3680" s="10"/>
      <c r="D3680" s="10"/>
      <c r="E3680" s="10"/>
      <c r="F3680" s="10"/>
      <c r="G3680" s="10"/>
      <c r="H3680" s="10"/>
      <c r="I3680" s="10"/>
      <c r="J3680" s="10"/>
      <c r="K3680" s="11"/>
      <c r="L3680" s="11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  <c r="W3680" s="12"/>
      <c r="X3680" s="12"/>
      <c r="Y3680" s="12"/>
      <c r="Z3680" s="12"/>
      <c r="AA3680" s="12"/>
      <c r="AB3680" s="12"/>
      <c r="AC3680" s="12"/>
      <c r="AD3680" s="12"/>
      <c r="AE3680" s="12"/>
      <c r="AF3680" s="12"/>
      <c r="AG3680" s="12"/>
      <c r="AH3680" s="12"/>
      <c r="AI3680" s="12"/>
      <c r="AJ3680" s="12"/>
      <c r="AK3680" s="12"/>
      <c r="AL3680" s="12"/>
      <c r="AM3680" s="12"/>
      <c r="AN3680" s="12"/>
      <c r="AO3680" s="12"/>
      <c r="AP3680" s="12"/>
      <c r="AQ3680" s="12"/>
      <c r="AR3680" s="12"/>
      <c r="AS3680" s="12"/>
      <c r="AT3680" s="12"/>
      <c r="AU3680" s="12"/>
      <c r="AV3680" s="12"/>
      <c r="AW3680" s="12"/>
      <c r="AX3680" s="12"/>
      <c r="AY3680" s="12"/>
      <c r="AZ3680" s="12"/>
      <c r="BA3680" s="12"/>
      <c r="BB3680" s="12"/>
      <c r="BC3680" s="12"/>
      <c r="BD3680" s="12"/>
      <c r="BE3680" s="12"/>
      <c r="BF3680" s="12"/>
      <c r="BG3680" s="12"/>
      <c r="BH3680" s="12"/>
      <c r="BI3680" s="12"/>
      <c r="BJ3680" s="13"/>
      <c r="BK3680" s="13"/>
      <c r="BL3680" s="13"/>
      <c r="BM3680" s="13"/>
      <c r="BN3680" s="13"/>
    </row>
    <row r="3681" spans="1:66" x14ac:dyDescent="0.25">
      <c r="A3681" s="10"/>
      <c r="B3681" s="10"/>
      <c r="C3681" s="10"/>
      <c r="D3681" s="10"/>
      <c r="E3681" s="10"/>
      <c r="F3681" s="10"/>
      <c r="G3681" s="10"/>
      <c r="H3681" s="10"/>
      <c r="I3681" s="10"/>
      <c r="J3681" s="10"/>
      <c r="K3681" s="11"/>
      <c r="L3681" s="11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2"/>
      <c r="AS3681" s="12"/>
      <c r="AT3681" s="12"/>
      <c r="AU3681" s="12"/>
      <c r="AV3681" s="12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12"/>
      <c r="BG3681" s="12"/>
      <c r="BH3681" s="12"/>
      <c r="BI3681" s="12"/>
      <c r="BJ3681" s="13"/>
      <c r="BK3681" s="13"/>
      <c r="BL3681" s="13"/>
      <c r="BM3681" s="13"/>
      <c r="BN3681" s="13"/>
    </row>
    <row r="3682" spans="1:66" x14ac:dyDescent="0.25">
      <c r="A3682" s="10"/>
      <c r="B3682" s="10"/>
      <c r="C3682" s="10"/>
      <c r="D3682" s="10"/>
      <c r="E3682" s="10"/>
      <c r="F3682" s="10"/>
      <c r="G3682" s="10"/>
      <c r="H3682" s="10"/>
      <c r="I3682" s="10"/>
      <c r="J3682" s="10"/>
      <c r="K3682" s="11"/>
      <c r="L3682" s="11"/>
      <c r="M3682" s="12"/>
      <c r="N3682" s="12"/>
      <c r="O3682" s="12"/>
      <c r="P3682" s="12"/>
      <c r="Q3682" s="12"/>
      <c r="R3682" s="12"/>
      <c r="S3682" s="12"/>
      <c r="T3682" s="12"/>
      <c r="U3682" s="12"/>
      <c r="V3682" s="12"/>
      <c r="W3682" s="12"/>
      <c r="X3682" s="12"/>
      <c r="Y3682" s="12"/>
      <c r="Z3682" s="12"/>
      <c r="AA3682" s="12"/>
      <c r="AB3682" s="12"/>
      <c r="AC3682" s="12"/>
      <c r="AD3682" s="12"/>
      <c r="AE3682" s="12"/>
      <c r="AF3682" s="12"/>
      <c r="AG3682" s="12"/>
      <c r="AH3682" s="12"/>
      <c r="AI3682" s="12"/>
      <c r="AJ3682" s="12"/>
      <c r="AK3682" s="12"/>
      <c r="AL3682" s="12"/>
      <c r="AM3682" s="12"/>
      <c r="AN3682" s="12"/>
      <c r="AO3682" s="12"/>
      <c r="AP3682" s="12"/>
      <c r="AQ3682" s="12"/>
      <c r="AR3682" s="12"/>
      <c r="AS3682" s="12"/>
      <c r="AT3682" s="12"/>
      <c r="AU3682" s="12"/>
      <c r="AV3682" s="12"/>
      <c r="AW3682" s="12"/>
      <c r="AX3682" s="12"/>
      <c r="AY3682" s="12"/>
      <c r="AZ3682" s="12"/>
      <c r="BA3682" s="12"/>
      <c r="BB3682" s="12"/>
      <c r="BC3682" s="12"/>
      <c r="BD3682" s="12"/>
      <c r="BE3682" s="12"/>
      <c r="BF3682" s="12"/>
      <c r="BG3682" s="12"/>
      <c r="BH3682" s="12"/>
      <c r="BI3682" s="12"/>
      <c r="BJ3682" s="13"/>
      <c r="BK3682" s="13"/>
      <c r="BL3682" s="13"/>
      <c r="BM3682" s="13"/>
      <c r="BN3682" s="13"/>
    </row>
    <row r="3683" spans="1:66" x14ac:dyDescent="0.25">
      <c r="A3683" s="10"/>
      <c r="B3683" s="10"/>
      <c r="C3683" s="10"/>
      <c r="D3683" s="10"/>
      <c r="E3683" s="10"/>
      <c r="F3683" s="10"/>
      <c r="G3683" s="10"/>
      <c r="H3683" s="10"/>
      <c r="I3683" s="10"/>
      <c r="J3683" s="10"/>
      <c r="K3683" s="11"/>
      <c r="L3683" s="11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2"/>
      <c r="AS3683" s="12"/>
      <c r="AT3683" s="12"/>
      <c r="AU3683" s="12"/>
      <c r="AV3683" s="12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12"/>
      <c r="BG3683" s="12"/>
      <c r="BH3683" s="12"/>
      <c r="BI3683" s="12"/>
      <c r="BJ3683" s="13"/>
      <c r="BK3683" s="13"/>
      <c r="BL3683" s="13"/>
      <c r="BM3683" s="13"/>
      <c r="BN3683" s="13"/>
    </row>
    <row r="3684" spans="1:66" x14ac:dyDescent="0.25">
      <c r="A3684" s="10"/>
      <c r="B3684" s="10"/>
      <c r="C3684" s="10"/>
      <c r="D3684" s="10"/>
      <c r="E3684" s="10"/>
      <c r="F3684" s="10"/>
      <c r="G3684" s="10"/>
      <c r="H3684" s="10"/>
      <c r="I3684" s="10"/>
      <c r="J3684" s="10"/>
      <c r="K3684" s="11"/>
      <c r="L3684" s="11"/>
      <c r="M3684" s="12"/>
      <c r="N3684" s="12"/>
      <c r="O3684" s="12"/>
      <c r="P3684" s="12"/>
      <c r="Q3684" s="12"/>
      <c r="R3684" s="12"/>
      <c r="S3684" s="12"/>
      <c r="T3684" s="12"/>
      <c r="U3684" s="12"/>
      <c r="V3684" s="12"/>
      <c r="W3684" s="12"/>
      <c r="X3684" s="12"/>
      <c r="Y3684" s="12"/>
      <c r="Z3684" s="12"/>
      <c r="AA3684" s="12"/>
      <c r="AB3684" s="12"/>
      <c r="AC3684" s="12"/>
      <c r="AD3684" s="12"/>
      <c r="AE3684" s="12"/>
      <c r="AF3684" s="12"/>
      <c r="AG3684" s="12"/>
      <c r="AH3684" s="12"/>
      <c r="AI3684" s="12"/>
      <c r="AJ3684" s="12"/>
      <c r="AK3684" s="12"/>
      <c r="AL3684" s="12"/>
      <c r="AM3684" s="12"/>
      <c r="AN3684" s="12"/>
      <c r="AO3684" s="12"/>
      <c r="AP3684" s="12"/>
      <c r="AQ3684" s="12"/>
      <c r="AR3684" s="12"/>
      <c r="AS3684" s="12"/>
      <c r="AT3684" s="12"/>
      <c r="AU3684" s="12"/>
      <c r="AV3684" s="12"/>
      <c r="AW3684" s="12"/>
      <c r="AX3684" s="12"/>
      <c r="AY3684" s="12"/>
      <c r="AZ3684" s="12"/>
      <c r="BA3684" s="12"/>
      <c r="BB3684" s="12"/>
      <c r="BC3684" s="12"/>
      <c r="BD3684" s="12"/>
      <c r="BE3684" s="12"/>
      <c r="BF3684" s="12"/>
      <c r="BG3684" s="12"/>
      <c r="BH3684" s="12"/>
      <c r="BI3684" s="12"/>
      <c r="BJ3684" s="13"/>
      <c r="BK3684" s="13"/>
      <c r="BL3684" s="13"/>
      <c r="BM3684" s="13"/>
      <c r="BN3684" s="13"/>
    </row>
    <row r="3685" spans="1:66" x14ac:dyDescent="0.25">
      <c r="A3685" s="10"/>
      <c r="B3685" s="10"/>
      <c r="C3685" s="10"/>
      <c r="D3685" s="10"/>
      <c r="E3685" s="10"/>
      <c r="F3685" s="10"/>
      <c r="G3685" s="10"/>
      <c r="H3685" s="10"/>
      <c r="I3685" s="10"/>
      <c r="J3685" s="10"/>
      <c r="K3685" s="11"/>
      <c r="L3685" s="11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2"/>
      <c r="AS3685" s="12"/>
      <c r="AT3685" s="12"/>
      <c r="AU3685" s="12"/>
      <c r="AV3685" s="12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12"/>
      <c r="BG3685" s="12"/>
      <c r="BH3685" s="12"/>
      <c r="BI3685" s="12"/>
      <c r="BJ3685" s="13"/>
      <c r="BK3685" s="13"/>
      <c r="BL3685" s="13"/>
      <c r="BM3685" s="13"/>
      <c r="BN3685" s="13"/>
    </row>
    <row r="3686" spans="1:66" x14ac:dyDescent="0.25">
      <c r="A3686" s="10"/>
      <c r="B3686" s="10"/>
      <c r="C3686" s="10"/>
      <c r="D3686" s="10"/>
      <c r="E3686" s="10"/>
      <c r="F3686" s="10"/>
      <c r="G3686" s="10"/>
      <c r="H3686" s="10"/>
      <c r="I3686" s="10"/>
      <c r="J3686" s="10"/>
      <c r="K3686" s="11"/>
      <c r="L3686" s="11"/>
      <c r="M3686" s="12"/>
      <c r="N3686" s="12"/>
      <c r="O3686" s="12"/>
      <c r="P3686" s="12"/>
      <c r="Q3686" s="12"/>
      <c r="R3686" s="12"/>
      <c r="S3686" s="12"/>
      <c r="T3686" s="12"/>
      <c r="U3686" s="12"/>
      <c r="V3686" s="12"/>
      <c r="W3686" s="12"/>
      <c r="X3686" s="12"/>
      <c r="Y3686" s="12"/>
      <c r="Z3686" s="12"/>
      <c r="AA3686" s="12"/>
      <c r="AB3686" s="12"/>
      <c r="AC3686" s="12"/>
      <c r="AD3686" s="12"/>
      <c r="AE3686" s="12"/>
      <c r="AF3686" s="12"/>
      <c r="AG3686" s="12"/>
      <c r="AH3686" s="12"/>
      <c r="AI3686" s="12"/>
      <c r="AJ3686" s="12"/>
      <c r="AK3686" s="12"/>
      <c r="AL3686" s="12"/>
      <c r="AM3686" s="12"/>
      <c r="AN3686" s="12"/>
      <c r="AO3686" s="12"/>
      <c r="AP3686" s="12"/>
      <c r="AQ3686" s="12"/>
      <c r="AR3686" s="12"/>
      <c r="AS3686" s="12"/>
      <c r="AT3686" s="12"/>
      <c r="AU3686" s="12"/>
      <c r="AV3686" s="12"/>
      <c r="AW3686" s="12"/>
      <c r="AX3686" s="12"/>
      <c r="AY3686" s="12"/>
      <c r="AZ3686" s="12"/>
      <c r="BA3686" s="12"/>
      <c r="BB3686" s="12"/>
      <c r="BC3686" s="12"/>
      <c r="BD3686" s="12"/>
      <c r="BE3686" s="12"/>
      <c r="BF3686" s="12"/>
      <c r="BG3686" s="12"/>
      <c r="BH3686" s="12"/>
      <c r="BI3686" s="12"/>
      <c r="BJ3686" s="13"/>
      <c r="BK3686" s="13"/>
      <c r="BL3686" s="13"/>
      <c r="BM3686" s="13"/>
      <c r="BN3686" s="13"/>
    </row>
    <row r="3687" spans="1:66" x14ac:dyDescent="0.25">
      <c r="A3687" s="10"/>
      <c r="B3687" s="10"/>
      <c r="C3687" s="10"/>
      <c r="D3687" s="10"/>
      <c r="E3687" s="10"/>
      <c r="F3687" s="10"/>
      <c r="G3687" s="10"/>
      <c r="H3687" s="10"/>
      <c r="I3687" s="10"/>
      <c r="J3687" s="10"/>
      <c r="K3687" s="11"/>
      <c r="L3687" s="11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2"/>
      <c r="AS3687" s="12"/>
      <c r="AT3687" s="12"/>
      <c r="AU3687" s="12"/>
      <c r="AV3687" s="12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12"/>
      <c r="BG3687" s="12"/>
      <c r="BH3687" s="12"/>
      <c r="BI3687" s="12"/>
      <c r="BJ3687" s="13"/>
      <c r="BK3687" s="13"/>
      <c r="BL3687" s="13"/>
      <c r="BM3687" s="13"/>
      <c r="BN3687" s="13"/>
    </row>
    <row r="3688" spans="1:66" x14ac:dyDescent="0.25">
      <c r="A3688" s="10"/>
      <c r="B3688" s="10"/>
      <c r="C3688" s="10"/>
      <c r="D3688" s="10"/>
      <c r="E3688" s="10"/>
      <c r="F3688" s="10"/>
      <c r="G3688" s="10"/>
      <c r="H3688" s="10"/>
      <c r="I3688" s="10"/>
      <c r="J3688" s="10"/>
      <c r="K3688" s="11"/>
      <c r="L3688" s="11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  <c r="AE3688" s="12"/>
      <c r="AF3688" s="12"/>
      <c r="AG3688" s="12"/>
      <c r="AH3688" s="12"/>
      <c r="AI3688" s="12"/>
      <c r="AJ3688" s="12"/>
      <c r="AK3688" s="12"/>
      <c r="AL3688" s="12"/>
      <c r="AM3688" s="12"/>
      <c r="AN3688" s="12"/>
      <c r="AO3688" s="12"/>
      <c r="AP3688" s="12"/>
      <c r="AQ3688" s="12"/>
      <c r="AR3688" s="12"/>
      <c r="AS3688" s="12"/>
      <c r="AT3688" s="12"/>
      <c r="AU3688" s="12"/>
      <c r="AV3688" s="12"/>
      <c r="AW3688" s="12"/>
      <c r="AX3688" s="12"/>
      <c r="AY3688" s="12"/>
      <c r="AZ3688" s="12"/>
      <c r="BA3688" s="12"/>
      <c r="BB3688" s="12"/>
      <c r="BC3688" s="12"/>
      <c r="BD3688" s="12"/>
      <c r="BE3688" s="12"/>
      <c r="BF3688" s="12"/>
      <c r="BG3688" s="12"/>
      <c r="BH3688" s="12"/>
      <c r="BI3688" s="12"/>
      <c r="BJ3688" s="13"/>
      <c r="BK3688" s="13"/>
      <c r="BL3688" s="13"/>
      <c r="BM3688" s="13"/>
      <c r="BN3688" s="13"/>
    </row>
    <row r="3689" spans="1:66" x14ac:dyDescent="0.25">
      <c r="A3689" s="10"/>
      <c r="B3689" s="10"/>
      <c r="C3689" s="10"/>
      <c r="D3689" s="10"/>
      <c r="E3689" s="10"/>
      <c r="F3689" s="10"/>
      <c r="G3689" s="10"/>
      <c r="H3689" s="10"/>
      <c r="I3689" s="10"/>
      <c r="J3689" s="10"/>
      <c r="K3689" s="11"/>
      <c r="L3689" s="11"/>
      <c r="M3689" s="12"/>
      <c r="N3689" s="12"/>
      <c r="O3689" s="12"/>
      <c r="P3689" s="12"/>
      <c r="Q3689" s="12"/>
      <c r="R3689" s="12"/>
      <c r="S3689" s="12"/>
      <c r="T3689" s="12"/>
      <c r="U3689" s="12"/>
      <c r="V3689" s="12"/>
      <c r="W3689" s="12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2"/>
      <c r="AS3689" s="12"/>
      <c r="AT3689" s="12"/>
      <c r="AU3689" s="12"/>
      <c r="AV3689" s="12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12"/>
      <c r="BG3689" s="12"/>
      <c r="BH3689" s="12"/>
      <c r="BI3689" s="12"/>
      <c r="BJ3689" s="13"/>
      <c r="BK3689" s="13"/>
      <c r="BL3689" s="13"/>
      <c r="BM3689" s="13"/>
      <c r="BN3689" s="13"/>
    </row>
    <row r="3690" spans="1:66" x14ac:dyDescent="0.25">
      <c r="A3690" s="10"/>
      <c r="B3690" s="10"/>
      <c r="C3690" s="10"/>
      <c r="D3690" s="10"/>
      <c r="E3690" s="10"/>
      <c r="F3690" s="10"/>
      <c r="G3690" s="10"/>
      <c r="H3690" s="10"/>
      <c r="I3690" s="10"/>
      <c r="J3690" s="10"/>
      <c r="K3690" s="11"/>
      <c r="L3690" s="11"/>
      <c r="M3690" s="12"/>
      <c r="N3690" s="12"/>
      <c r="O3690" s="12"/>
      <c r="P3690" s="12"/>
      <c r="Q3690" s="12"/>
      <c r="R3690" s="12"/>
      <c r="S3690" s="12"/>
      <c r="T3690" s="12"/>
      <c r="U3690" s="12"/>
      <c r="V3690" s="12"/>
      <c r="W3690" s="12"/>
      <c r="X3690" s="12"/>
      <c r="Y3690" s="12"/>
      <c r="Z3690" s="12"/>
      <c r="AA3690" s="12"/>
      <c r="AB3690" s="12"/>
      <c r="AC3690" s="12"/>
      <c r="AD3690" s="12"/>
      <c r="AE3690" s="12"/>
      <c r="AF3690" s="12"/>
      <c r="AG3690" s="12"/>
      <c r="AH3690" s="12"/>
      <c r="AI3690" s="12"/>
      <c r="AJ3690" s="12"/>
      <c r="AK3690" s="12"/>
      <c r="AL3690" s="12"/>
      <c r="AM3690" s="12"/>
      <c r="AN3690" s="12"/>
      <c r="AO3690" s="12"/>
      <c r="AP3690" s="12"/>
      <c r="AQ3690" s="12"/>
      <c r="AR3690" s="12"/>
      <c r="AS3690" s="12"/>
      <c r="AT3690" s="12"/>
      <c r="AU3690" s="12"/>
      <c r="AV3690" s="12"/>
      <c r="AW3690" s="12"/>
      <c r="AX3690" s="12"/>
      <c r="AY3690" s="12"/>
      <c r="AZ3690" s="12"/>
      <c r="BA3690" s="12"/>
      <c r="BB3690" s="12"/>
      <c r="BC3690" s="12"/>
      <c r="BD3690" s="12"/>
      <c r="BE3690" s="12"/>
      <c r="BF3690" s="12"/>
      <c r="BG3690" s="12"/>
      <c r="BH3690" s="12"/>
      <c r="BI3690" s="12"/>
      <c r="BJ3690" s="13"/>
      <c r="BK3690" s="13"/>
      <c r="BL3690" s="13"/>
      <c r="BM3690" s="13"/>
      <c r="BN3690" s="13"/>
    </row>
    <row r="3691" spans="1:66" x14ac:dyDescent="0.25">
      <c r="A3691" s="10"/>
      <c r="B3691" s="10"/>
      <c r="C3691" s="10"/>
      <c r="D3691" s="10"/>
      <c r="E3691" s="10"/>
      <c r="F3691" s="10"/>
      <c r="G3691" s="10"/>
      <c r="H3691" s="10"/>
      <c r="I3691" s="10"/>
      <c r="J3691" s="10"/>
      <c r="K3691" s="11"/>
      <c r="L3691" s="11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2"/>
      <c r="AS3691" s="12"/>
      <c r="AT3691" s="12"/>
      <c r="AU3691" s="12"/>
      <c r="AV3691" s="12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12"/>
      <c r="BG3691" s="12"/>
      <c r="BH3691" s="12"/>
      <c r="BI3691" s="12"/>
      <c r="BJ3691" s="13"/>
      <c r="BK3691" s="13"/>
      <c r="BL3691" s="13"/>
      <c r="BM3691" s="13"/>
      <c r="BN3691" s="13"/>
    </row>
    <row r="3692" spans="1:66" x14ac:dyDescent="0.25">
      <c r="A3692" s="10"/>
      <c r="B3692" s="10"/>
      <c r="C3692" s="10"/>
      <c r="D3692" s="10"/>
      <c r="E3692" s="10"/>
      <c r="F3692" s="10"/>
      <c r="G3692" s="10"/>
      <c r="H3692" s="10"/>
      <c r="I3692" s="10"/>
      <c r="J3692" s="10"/>
      <c r="K3692" s="11"/>
      <c r="L3692" s="11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2"/>
      <c r="AF3692" s="12"/>
      <c r="AG3692" s="12"/>
      <c r="AH3692" s="12"/>
      <c r="AI3692" s="12"/>
      <c r="AJ3692" s="12"/>
      <c r="AK3692" s="12"/>
      <c r="AL3692" s="12"/>
      <c r="AM3692" s="12"/>
      <c r="AN3692" s="12"/>
      <c r="AO3692" s="12"/>
      <c r="AP3692" s="12"/>
      <c r="AQ3692" s="12"/>
      <c r="AR3692" s="12"/>
      <c r="AS3692" s="12"/>
      <c r="AT3692" s="12"/>
      <c r="AU3692" s="12"/>
      <c r="AV3692" s="12"/>
      <c r="AW3692" s="12"/>
      <c r="AX3692" s="12"/>
      <c r="AY3692" s="12"/>
      <c r="AZ3692" s="12"/>
      <c r="BA3692" s="12"/>
      <c r="BB3692" s="12"/>
      <c r="BC3692" s="12"/>
      <c r="BD3692" s="12"/>
      <c r="BE3692" s="12"/>
      <c r="BF3692" s="12"/>
      <c r="BG3692" s="12"/>
      <c r="BH3692" s="12"/>
      <c r="BI3692" s="12"/>
      <c r="BJ3692" s="13"/>
      <c r="BK3692" s="13"/>
      <c r="BL3692" s="13"/>
      <c r="BM3692" s="13"/>
      <c r="BN3692" s="13"/>
    </row>
    <row r="3693" spans="1:66" x14ac:dyDescent="0.25">
      <c r="A3693" s="10"/>
      <c r="B3693" s="10"/>
      <c r="C3693" s="10"/>
      <c r="D3693" s="10"/>
      <c r="E3693" s="10"/>
      <c r="F3693" s="10"/>
      <c r="G3693" s="10"/>
      <c r="H3693" s="10"/>
      <c r="I3693" s="10"/>
      <c r="J3693" s="10"/>
      <c r="K3693" s="11"/>
      <c r="L3693" s="11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2"/>
      <c r="AS3693" s="12"/>
      <c r="AT3693" s="12"/>
      <c r="AU3693" s="12"/>
      <c r="AV3693" s="12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12"/>
      <c r="BG3693" s="12"/>
      <c r="BH3693" s="12"/>
      <c r="BI3693" s="12"/>
      <c r="BJ3693" s="13"/>
      <c r="BK3693" s="13"/>
      <c r="BL3693" s="13"/>
      <c r="BM3693" s="13"/>
      <c r="BN3693" s="13"/>
    </row>
    <row r="3694" spans="1:66" x14ac:dyDescent="0.25">
      <c r="A3694" s="10"/>
      <c r="B3694" s="10"/>
      <c r="C3694" s="10"/>
      <c r="D3694" s="10"/>
      <c r="E3694" s="10"/>
      <c r="F3694" s="10"/>
      <c r="G3694" s="10"/>
      <c r="H3694" s="10"/>
      <c r="I3694" s="10"/>
      <c r="J3694" s="10"/>
      <c r="K3694" s="11"/>
      <c r="L3694" s="11"/>
      <c r="M3694" s="12"/>
      <c r="N3694" s="12"/>
      <c r="O3694" s="12"/>
      <c r="P3694" s="12"/>
      <c r="Q3694" s="12"/>
      <c r="R3694" s="12"/>
      <c r="S3694" s="12"/>
      <c r="T3694" s="12"/>
      <c r="U3694" s="12"/>
      <c r="V3694" s="12"/>
      <c r="W3694" s="12"/>
      <c r="X3694" s="12"/>
      <c r="Y3694" s="12"/>
      <c r="Z3694" s="12"/>
      <c r="AA3694" s="12"/>
      <c r="AB3694" s="12"/>
      <c r="AC3694" s="12"/>
      <c r="AD3694" s="12"/>
      <c r="AE3694" s="12"/>
      <c r="AF3694" s="12"/>
      <c r="AG3694" s="12"/>
      <c r="AH3694" s="12"/>
      <c r="AI3694" s="12"/>
      <c r="AJ3694" s="12"/>
      <c r="AK3694" s="12"/>
      <c r="AL3694" s="12"/>
      <c r="AM3694" s="12"/>
      <c r="AN3694" s="12"/>
      <c r="AO3694" s="12"/>
      <c r="AP3694" s="12"/>
      <c r="AQ3694" s="12"/>
      <c r="AR3694" s="12"/>
      <c r="AS3694" s="12"/>
      <c r="AT3694" s="12"/>
      <c r="AU3694" s="12"/>
      <c r="AV3694" s="12"/>
      <c r="AW3694" s="12"/>
      <c r="AX3694" s="12"/>
      <c r="AY3694" s="12"/>
      <c r="AZ3694" s="12"/>
      <c r="BA3694" s="12"/>
      <c r="BB3694" s="12"/>
      <c r="BC3694" s="12"/>
      <c r="BD3694" s="12"/>
      <c r="BE3694" s="12"/>
      <c r="BF3694" s="12"/>
      <c r="BG3694" s="12"/>
      <c r="BH3694" s="12"/>
      <c r="BI3694" s="12"/>
      <c r="BJ3694" s="13"/>
      <c r="BK3694" s="13"/>
      <c r="BL3694" s="13"/>
      <c r="BM3694" s="13"/>
      <c r="BN3694" s="13"/>
    </row>
    <row r="3695" spans="1:66" x14ac:dyDescent="0.25">
      <c r="A3695" s="10"/>
      <c r="B3695" s="10"/>
      <c r="C3695" s="10"/>
      <c r="D3695" s="10"/>
      <c r="E3695" s="10"/>
      <c r="F3695" s="10"/>
      <c r="G3695" s="10"/>
      <c r="H3695" s="10"/>
      <c r="I3695" s="10"/>
      <c r="J3695" s="10"/>
      <c r="K3695" s="11"/>
      <c r="L3695" s="11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  <c r="W3695" s="12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2"/>
      <c r="AS3695" s="12"/>
      <c r="AT3695" s="12"/>
      <c r="AU3695" s="12"/>
      <c r="AV3695" s="12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12"/>
      <c r="BG3695" s="12"/>
      <c r="BH3695" s="12"/>
      <c r="BI3695" s="12"/>
      <c r="BJ3695" s="13"/>
      <c r="BK3695" s="13"/>
      <c r="BL3695" s="13"/>
      <c r="BM3695" s="13"/>
      <c r="BN3695" s="13"/>
    </row>
    <row r="3696" spans="1:66" x14ac:dyDescent="0.25">
      <c r="A3696" s="10"/>
      <c r="B3696" s="10"/>
      <c r="C3696" s="10"/>
      <c r="D3696" s="10"/>
      <c r="E3696" s="10"/>
      <c r="F3696" s="10"/>
      <c r="G3696" s="10"/>
      <c r="H3696" s="10"/>
      <c r="I3696" s="10"/>
      <c r="J3696" s="10"/>
      <c r="K3696" s="11"/>
      <c r="L3696" s="11"/>
      <c r="M3696" s="12"/>
      <c r="N3696" s="12"/>
      <c r="O3696" s="12"/>
      <c r="P3696" s="12"/>
      <c r="Q3696" s="12"/>
      <c r="R3696" s="12"/>
      <c r="S3696" s="12"/>
      <c r="T3696" s="12"/>
      <c r="U3696" s="12"/>
      <c r="V3696" s="12"/>
      <c r="W3696" s="12"/>
      <c r="X3696" s="12"/>
      <c r="Y3696" s="12"/>
      <c r="Z3696" s="12"/>
      <c r="AA3696" s="12"/>
      <c r="AB3696" s="12"/>
      <c r="AC3696" s="12"/>
      <c r="AD3696" s="12"/>
      <c r="AE3696" s="12"/>
      <c r="AF3696" s="12"/>
      <c r="AG3696" s="12"/>
      <c r="AH3696" s="12"/>
      <c r="AI3696" s="12"/>
      <c r="AJ3696" s="12"/>
      <c r="AK3696" s="12"/>
      <c r="AL3696" s="12"/>
      <c r="AM3696" s="12"/>
      <c r="AN3696" s="12"/>
      <c r="AO3696" s="12"/>
      <c r="AP3696" s="12"/>
      <c r="AQ3696" s="12"/>
      <c r="AR3696" s="12"/>
      <c r="AS3696" s="12"/>
      <c r="AT3696" s="12"/>
      <c r="AU3696" s="12"/>
      <c r="AV3696" s="12"/>
      <c r="AW3696" s="12"/>
      <c r="AX3696" s="12"/>
      <c r="AY3696" s="12"/>
      <c r="AZ3696" s="12"/>
      <c r="BA3696" s="12"/>
      <c r="BB3696" s="12"/>
      <c r="BC3696" s="12"/>
      <c r="BD3696" s="12"/>
      <c r="BE3696" s="12"/>
      <c r="BF3696" s="12"/>
      <c r="BG3696" s="12"/>
      <c r="BH3696" s="12"/>
      <c r="BI3696" s="12"/>
      <c r="BJ3696" s="13"/>
      <c r="BK3696" s="13"/>
      <c r="BL3696" s="13"/>
      <c r="BM3696" s="13"/>
      <c r="BN3696" s="13"/>
    </row>
    <row r="3697" spans="1:66" x14ac:dyDescent="0.25">
      <c r="A3697" s="10"/>
      <c r="B3697" s="10"/>
      <c r="C3697" s="10"/>
      <c r="D3697" s="10"/>
      <c r="E3697" s="10"/>
      <c r="F3697" s="10"/>
      <c r="G3697" s="10"/>
      <c r="H3697" s="10"/>
      <c r="I3697" s="10"/>
      <c r="J3697" s="10"/>
      <c r="K3697" s="11"/>
      <c r="L3697" s="11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2"/>
      <c r="AS3697" s="12"/>
      <c r="AT3697" s="12"/>
      <c r="AU3697" s="12"/>
      <c r="AV3697" s="12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12"/>
      <c r="BG3697" s="12"/>
      <c r="BH3697" s="12"/>
      <c r="BI3697" s="12"/>
      <c r="BJ3697" s="13"/>
      <c r="BK3697" s="13"/>
      <c r="BL3697" s="13"/>
      <c r="BM3697" s="13"/>
      <c r="BN3697" s="13"/>
    </row>
    <row r="3698" spans="1:66" x14ac:dyDescent="0.25">
      <c r="A3698" s="10"/>
      <c r="B3698" s="10"/>
      <c r="C3698" s="10"/>
      <c r="D3698" s="10"/>
      <c r="E3698" s="10"/>
      <c r="F3698" s="10"/>
      <c r="G3698" s="10"/>
      <c r="H3698" s="10"/>
      <c r="I3698" s="10"/>
      <c r="J3698" s="10"/>
      <c r="K3698" s="11"/>
      <c r="L3698" s="11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12"/>
      <c r="AD3698" s="12"/>
      <c r="AE3698" s="12"/>
      <c r="AF3698" s="12"/>
      <c r="AG3698" s="12"/>
      <c r="AH3698" s="12"/>
      <c r="AI3698" s="12"/>
      <c r="AJ3698" s="12"/>
      <c r="AK3698" s="12"/>
      <c r="AL3698" s="12"/>
      <c r="AM3698" s="12"/>
      <c r="AN3698" s="12"/>
      <c r="AO3698" s="12"/>
      <c r="AP3698" s="12"/>
      <c r="AQ3698" s="12"/>
      <c r="AR3698" s="12"/>
      <c r="AS3698" s="12"/>
      <c r="AT3698" s="12"/>
      <c r="AU3698" s="12"/>
      <c r="AV3698" s="12"/>
      <c r="AW3698" s="12"/>
      <c r="AX3698" s="12"/>
      <c r="AY3698" s="12"/>
      <c r="AZ3698" s="12"/>
      <c r="BA3698" s="12"/>
      <c r="BB3698" s="12"/>
      <c r="BC3698" s="12"/>
      <c r="BD3698" s="12"/>
      <c r="BE3698" s="12"/>
      <c r="BF3698" s="12"/>
      <c r="BG3698" s="12"/>
      <c r="BH3698" s="12"/>
      <c r="BI3698" s="12"/>
      <c r="BJ3698" s="13"/>
      <c r="BK3698" s="13"/>
      <c r="BL3698" s="13"/>
      <c r="BM3698" s="13"/>
      <c r="BN3698" s="13"/>
    </row>
    <row r="3699" spans="1:66" x14ac:dyDescent="0.25">
      <c r="A3699" s="10"/>
      <c r="B3699" s="10"/>
      <c r="C3699" s="10"/>
      <c r="D3699" s="10"/>
      <c r="E3699" s="10"/>
      <c r="F3699" s="10"/>
      <c r="G3699" s="10"/>
      <c r="H3699" s="10"/>
      <c r="I3699" s="10"/>
      <c r="J3699" s="10"/>
      <c r="K3699" s="11"/>
      <c r="L3699" s="11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2"/>
      <c r="AS3699" s="12"/>
      <c r="AT3699" s="12"/>
      <c r="AU3699" s="12"/>
      <c r="AV3699" s="12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12"/>
      <c r="BG3699" s="12"/>
      <c r="BH3699" s="12"/>
      <c r="BI3699" s="12"/>
      <c r="BJ3699" s="13"/>
      <c r="BK3699" s="13"/>
      <c r="BL3699" s="13"/>
      <c r="BM3699" s="13"/>
      <c r="BN3699" s="13"/>
    </row>
    <row r="3700" spans="1:66" x14ac:dyDescent="0.25">
      <c r="A3700" s="10"/>
      <c r="B3700" s="10"/>
      <c r="C3700" s="10"/>
      <c r="D3700" s="10"/>
      <c r="E3700" s="10"/>
      <c r="F3700" s="10"/>
      <c r="G3700" s="10"/>
      <c r="H3700" s="10"/>
      <c r="I3700" s="10"/>
      <c r="J3700" s="10"/>
      <c r="K3700" s="11"/>
      <c r="L3700" s="11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12"/>
      <c r="AD3700" s="12"/>
      <c r="AE3700" s="12"/>
      <c r="AF3700" s="12"/>
      <c r="AG3700" s="12"/>
      <c r="AH3700" s="12"/>
      <c r="AI3700" s="12"/>
      <c r="AJ3700" s="12"/>
      <c r="AK3700" s="12"/>
      <c r="AL3700" s="12"/>
      <c r="AM3700" s="12"/>
      <c r="AN3700" s="12"/>
      <c r="AO3700" s="12"/>
      <c r="AP3700" s="12"/>
      <c r="AQ3700" s="12"/>
      <c r="AR3700" s="12"/>
      <c r="AS3700" s="12"/>
      <c r="AT3700" s="12"/>
      <c r="AU3700" s="12"/>
      <c r="AV3700" s="12"/>
      <c r="AW3700" s="12"/>
      <c r="AX3700" s="12"/>
      <c r="AY3700" s="12"/>
      <c r="AZ3700" s="12"/>
      <c r="BA3700" s="12"/>
      <c r="BB3700" s="12"/>
      <c r="BC3700" s="12"/>
      <c r="BD3700" s="12"/>
      <c r="BE3700" s="12"/>
      <c r="BF3700" s="12"/>
      <c r="BG3700" s="12"/>
      <c r="BH3700" s="12"/>
      <c r="BI3700" s="12"/>
      <c r="BJ3700" s="13"/>
      <c r="BK3700" s="13"/>
      <c r="BL3700" s="13"/>
      <c r="BM3700" s="13"/>
      <c r="BN3700" s="13"/>
    </row>
    <row r="3701" spans="1:66" x14ac:dyDescent="0.25">
      <c r="A3701" s="10"/>
      <c r="B3701" s="10"/>
      <c r="C3701" s="10"/>
      <c r="D3701" s="10"/>
      <c r="E3701" s="10"/>
      <c r="F3701" s="10"/>
      <c r="G3701" s="10"/>
      <c r="H3701" s="10"/>
      <c r="I3701" s="10"/>
      <c r="J3701" s="10"/>
      <c r="K3701" s="11"/>
      <c r="L3701" s="11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2"/>
      <c r="AS3701" s="12"/>
      <c r="AT3701" s="12"/>
      <c r="AU3701" s="12"/>
      <c r="AV3701" s="12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12"/>
      <c r="BG3701" s="12"/>
      <c r="BH3701" s="12"/>
      <c r="BI3701" s="12"/>
      <c r="BJ3701" s="13"/>
      <c r="BK3701" s="13"/>
      <c r="BL3701" s="13"/>
      <c r="BM3701" s="13"/>
      <c r="BN3701" s="13"/>
    </row>
    <row r="3702" spans="1:66" x14ac:dyDescent="0.25">
      <c r="A3702" s="10"/>
      <c r="B3702" s="10"/>
      <c r="C3702" s="10"/>
      <c r="D3702" s="10"/>
      <c r="E3702" s="10"/>
      <c r="F3702" s="10"/>
      <c r="G3702" s="10"/>
      <c r="H3702" s="10"/>
      <c r="I3702" s="10"/>
      <c r="J3702" s="10"/>
      <c r="K3702" s="11"/>
      <c r="L3702" s="11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12"/>
      <c r="AD3702" s="12"/>
      <c r="AE3702" s="12"/>
      <c r="AF3702" s="12"/>
      <c r="AG3702" s="12"/>
      <c r="AH3702" s="12"/>
      <c r="AI3702" s="12"/>
      <c r="AJ3702" s="12"/>
      <c r="AK3702" s="12"/>
      <c r="AL3702" s="12"/>
      <c r="AM3702" s="12"/>
      <c r="AN3702" s="12"/>
      <c r="AO3702" s="12"/>
      <c r="AP3702" s="12"/>
      <c r="AQ3702" s="12"/>
      <c r="AR3702" s="12"/>
      <c r="AS3702" s="12"/>
      <c r="AT3702" s="12"/>
      <c r="AU3702" s="12"/>
      <c r="AV3702" s="12"/>
      <c r="AW3702" s="12"/>
      <c r="AX3702" s="12"/>
      <c r="AY3702" s="12"/>
      <c r="AZ3702" s="12"/>
      <c r="BA3702" s="12"/>
      <c r="BB3702" s="12"/>
      <c r="BC3702" s="12"/>
      <c r="BD3702" s="12"/>
      <c r="BE3702" s="12"/>
      <c r="BF3702" s="12"/>
      <c r="BG3702" s="12"/>
      <c r="BH3702" s="12"/>
      <c r="BI3702" s="12"/>
      <c r="BJ3702" s="13"/>
      <c r="BK3702" s="13"/>
      <c r="BL3702" s="13"/>
      <c r="BM3702" s="13"/>
      <c r="BN3702" s="13"/>
    </row>
    <row r="3703" spans="1:66" x14ac:dyDescent="0.25">
      <c r="A3703" s="10"/>
      <c r="B3703" s="10"/>
      <c r="C3703" s="10"/>
      <c r="D3703" s="10"/>
      <c r="E3703" s="10"/>
      <c r="F3703" s="10"/>
      <c r="G3703" s="10"/>
      <c r="H3703" s="10"/>
      <c r="I3703" s="10"/>
      <c r="J3703" s="10"/>
      <c r="K3703" s="11"/>
      <c r="L3703" s="11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2"/>
      <c r="AS3703" s="12"/>
      <c r="AT3703" s="12"/>
      <c r="AU3703" s="12"/>
      <c r="AV3703" s="12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12"/>
      <c r="BG3703" s="12"/>
      <c r="BH3703" s="12"/>
      <c r="BI3703" s="12"/>
      <c r="BJ3703" s="13"/>
      <c r="BK3703" s="13"/>
      <c r="BL3703" s="13"/>
      <c r="BM3703" s="13"/>
      <c r="BN3703" s="13"/>
    </row>
    <row r="3704" spans="1:66" x14ac:dyDescent="0.25">
      <c r="A3704" s="10"/>
      <c r="B3704" s="10"/>
      <c r="C3704" s="10"/>
      <c r="D3704" s="10"/>
      <c r="E3704" s="10"/>
      <c r="F3704" s="10"/>
      <c r="G3704" s="10"/>
      <c r="H3704" s="10"/>
      <c r="I3704" s="10"/>
      <c r="J3704" s="10"/>
      <c r="K3704" s="11"/>
      <c r="L3704" s="11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12"/>
      <c r="AD3704" s="12"/>
      <c r="AE3704" s="12"/>
      <c r="AF3704" s="12"/>
      <c r="AG3704" s="12"/>
      <c r="AH3704" s="12"/>
      <c r="AI3704" s="12"/>
      <c r="AJ3704" s="12"/>
      <c r="AK3704" s="12"/>
      <c r="AL3704" s="12"/>
      <c r="AM3704" s="12"/>
      <c r="AN3704" s="12"/>
      <c r="AO3704" s="12"/>
      <c r="AP3704" s="12"/>
      <c r="AQ3704" s="12"/>
      <c r="AR3704" s="12"/>
      <c r="AS3704" s="12"/>
      <c r="AT3704" s="12"/>
      <c r="AU3704" s="12"/>
      <c r="AV3704" s="12"/>
      <c r="AW3704" s="12"/>
      <c r="AX3704" s="12"/>
      <c r="AY3704" s="12"/>
      <c r="AZ3704" s="12"/>
      <c r="BA3704" s="12"/>
      <c r="BB3704" s="12"/>
      <c r="BC3704" s="12"/>
      <c r="BD3704" s="12"/>
      <c r="BE3704" s="12"/>
      <c r="BF3704" s="12"/>
      <c r="BG3704" s="12"/>
      <c r="BH3704" s="12"/>
      <c r="BI3704" s="12"/>
      <c r="BJ3704" s="13"/>
      <c r="BK3704" s="13"/>
      <c r="BL3704" s="13"/>
      <c r="BM3704" s="13"/>
      <c r="BN3704" s="13"/>
    </row>
    <row r="3705" spans="1:66" x14ac:dyDescent="0.25">
      <c r="A3705" s="10"/>
      <c r="B3705" s="10"/>
      <c r="C3705" s="10"/>
      <c r="D3705" s="10"/>
      <c r="E3705" s="10"/>
      <c r="F3705" s="10"/>
      <c r="G3705" s="10"/>
      <c r="H3705" s="10"/>
      <c r="I3705" s="10"/>
      <c r="J3705" s="10"/>
      <c r="K3705" s="11"/>
      <c r="L3705" s="11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2"/>
      <c r="AS3705" s="12"/>
      <c r="AT3705" s="12"/>
      <c r="AU3705" s="12"/>
      <c r="AV3705" s="12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12"/>
      <c r="BG3705" s="12"/>
      <c r="BH3705" s="12"/>
      <c r="BI3705" s="12"/>
      <c r="BJ3705" s="13"/>
      <c r="BK3705" s="13"/>
      <c r="BL3705" s="13"/>
      <c r="BM3705" s="13"/>
      <c r="BN3705" s="13"/>
    </row>
    <row r="3706" spans="1:66" x14ac:dyDescent="0.25">
      <c r="A3706" s="10"/>
      <c r="B3706" s="10"/>
      <c r="C3706" s="10"/>
      <c r="D3706" s="10"/>
      <c r="E3706" s="10"/>
      <c r="F3706" s="10"/>
      <c r="G3706" s="10"/>
      <c r="H3706" s="10"/>
      <c r="I3706" s="10"/>
      <c r="J3706" s="10"/>
      <c r="K3706" s="11"/>
      <c r="L3706" s="11"/>
      <c r="M3706" s="12"/>
      <c r="N3706" s="12"/>
      <c r="O3706" s="12"/>
      <c r="P3706" s="12"/>
      <c r="Q3706" s="12"/>
      <c r="R3706" s="12"/>
      <c r="S3706" s="12"/>
      <c r="T3706" s="12"/>
      <c r="U3706" s="12"/>
      <c r="V3706" s="12"/>
      <c r="W3706" s="12"/>
      <c r="X3706" s="12"/>
      <c r="Y3706" s="12"/>
      <c r="Z3706" s="12"/>
      <c r="AA3706" s="12"/>
      <c r="AB3706" s="12"/>
      <c r="AC3706" s="12"/>
      <c r="AD3706" s="12"/>
      <c r="AE3706" s="12"/>
      <c r="AF3706" s="12"/>
      <c r="AG3706" s="12"/>
      <c r="AH3706" s="12"/>
      <c r="AI3706" s="12"/>
      <c r="AJ3706" s="12"/>
      <c r="AK3706" s="12"/>
      <c r="AL3706" s="12"/>
      <c r="AM3706" s="12"/>
      <c r="AN3706" s="12"/>
      <c r="AO3706" s="12"/>
      <c r="AP3706" s="12"/>
      <c r="AQ3706" s="12"/>
      <c r="AR3706" s="12"/>
      <c r="AS3706" s="12"/>
      <c r="AT3706" s="12"/>
      <c r="AU3706" s="12"/>
      <c r="AV3706" s="12"/>
      <c r="AW3706" s="12"/>
      <c r="AX3706" s="12"/>
      <c r="AY3706" s="12"/>
      <c r="AZ3706" s="12"/>
      <c r="BA3706" s="12"/>
      <c r="BB3706" s="12"/>
      <c r="BC3706" s="12"/>
      <c r="BD3706" s="12"/>
      <c r="BE3706" s="12"/>
      <c r="BF3706" s="12"/>
      <c r="BG3706" s="12"/>
      <c r="BH3706" s="12"/>
      <c r="BI3706" s="12"/>
      <c r="BJ3706" s="13"/>
      <c r="BK3706" s="13"/>
      <c r="BL3706" s="13"/>
      <c r="BM3706" s="13"/>
      <c r="BN3706" s="13"/>
    </row>
    <row r="3707" spans="1:66" x14ac:dyDescent="0.25">
      <c r="A3707" s="10"/>
      <c r="B3707" s="10"/>
      <c r="C3707" s="10"/>
      <c r="D3707" s="10"/>
      <c r="E3707" s="10"/>
      <c r="F3707" s="10"/>
      <c r="G3707" s="10"/>
      <c r="H3707" s="10"/>
      <c r="I3707" s="10"/>
      <c r="J3707" s="10"/>
      <c r="K3707" s="11"/>
      <c r="L3707" s="11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  <c r="W3707" s="12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2"/>
      <c r="AS3707" s="12"/>
      <c r="AT3707" s="12"/>
      <c r="AU3707" s="12"/>
      <c r="AV3707" s="12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12"/>
      <c r="BG3707" s="12"/>
      <c r="BH3707" s="12"/>
      <c r="BI3707" s="12"/>
      <c r="BJ3707" s="13"/>
      <c r="BK3707" s="13"/>
      <c r="BL3707" s="13"/>
      <c r="BM3707" s="13"/>
      <c r="BN3707" s="13"/>
    </row>
    <row r="3708" spans="1:66" x14ac:dyDescent="0.25">
      <c r="A3708" s="10"/>
      <c r="B3708" s="10"/>
      <c r="C3708" s="10"/>
      <c r="D3708" s="10"/>
      <c r="E3708" s="10"/>
      <c r="F3708" s="10"/>
      <c r="G3708" s="10"/>
      <c r="H3708" s="10"/>
      <c r="I3708" s="10"/>
      <c r="J3708" s="10"/>
      <c r="K3708" s="11"/>
      <c r="L3708" s="11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  <c r="AE3708" s="12"/>
      <c r="AF3708" s="12"/>
      <c r="AG3708" s="12"/>
      <c r="AH3708" s="12"/>
      <c r="AI3708" s="12"/>
      <c r="AJ3708" s="12"/>
      <c r="AK3708" s="12"/>
      <c r="AL3708" s="12"/>
      <c r="AM3708" s="12"/>
      <c r="AN3708" s="12"/>
      <c r="AO3708" s="12"/>
      <c r="AP3708" s="12"/>
      <c r="AQ3708" s="12"/>
      <c r="AR3708" s="12"/>
      <c r="AS3708" s="12"/>
      <c r="AT3708" s="12"/>
      <c r="AU3708" s="12"/>
      <c r="AV3708" s="12"/>
      <c r="AW3708" s="12"/>
      <c r="AX3708" s="12"/>
      <c r="AY3708" s="12"/>
      <c r="AZ3708" s="12"/>
      <c r="BA3708" s="12"/>
      <c r="BB3708" s="12"/>
      <c r="BC3708" s="12"/>
      <c r="BD3708" s="12"/>
      <c r="BE3708" s="12"/>
      <c r="BF3708" s="12"/>
      <c r="BG3708" s="12"/>
      <c r="BH3708" s="12"/>
      <c r="BI3708" s="12"/>
      <c r="BJ3708" s="13"/>
      <c r="BK3708" s="13"/>
      <c r="BL3708" s="13"/>
      <c r="BM3708" s="13"/>
      <c r="BN3708" s="13"/>
    </row>
    <row r="3709" spans="1:66" x14ac:dyDescent="0.25">
      <c r="A3709" s="10"/>
      <c r="B3709" s="10"/>
      <c r="C3709" s="10"/>
      <c r="D3709" s="10"/>
      <c r="E3709" s="10"/>
      <c r="F3709" s="10"/>
      <c r="G3709" s="10"/>
      <c r="H3709" s="10"/>
      <c r="I3709" s="10"/>
      <c r="J3709" s="10"/>
      <c r="K3709" s="11"/>
      <c r="L3709" s="11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2"/>
      <c r="AS3709" s="12"/>
      <c r="AT3709" s="12"/>
      <c r="AU3709" s="12"/>
      <c r="AV3709" s="12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12"/>
      <c r="BG3709" s="12"/>
      <c r="BH3709" s="12"/>
      <c r="BI3709" s="12"/>
      <c r="BJ3709" s="13"/>
      <c r="BK3709" s="13"/>
      <c r="BL3709" s="13"/>
      <c r="BM3709" s="13"/>
      <c r="BN3709" s="13"/>
    </row>
    <row r="3710" spans="1:66" x14ac:dyDescent="0.25">
      <c r="A3710" s="10"/>
      <c r="B3710" s="10"/>
      <c r="C3710" s="10"/>
      <c r="D3710" s="10"/>
      <c r="E3710" s="10"/>
      <c r="F3710" s="10"/>
      <c r="G3710" s="10"/>
      <c r="H3710" s="10"/>
      <c r="I3710" s="10"/>
      <c r="J3710" s="10"/>
      <c r="K3710" s="11"/>
      <c r="L3710" s="11"/>
      <c r="M3710" s="12"/>
      <c r="N3710" s="12"/>
      <c r="O3710" s="12"/>
      <c r="P3710" s="12"/>
      <c r="Q3710" s="12"/>
      <c r="R3710" s="12"/>
      <c r="S3710" s="12"/>
      <c r="T3710" s="12"/>
      <c r="U3710" s="12"/>
      <c r="V3710" s="12"/>
      <c r="W3710" s="12"/>
      <c r="X3710" s="12"/>
      <c r="Y3710" s="12"/>
      <c r="Z3710" s="12"/>
      <c r="AA3710" s="12"/>
      <c r="AB3710" s="12"/>
      <c r="AC3710" s="12"/>
      <c r="AD3710" s="12"/>
      <c r="AE3710" s="12"/>
      <c r="AF3710" s="12"/>
      <c r="AG3710" s="12"/>
      <c r="AH3710" s="12"/>
      <c r="AI3710" s="12"/>
      <c r="AJ3710" s="12"/>
      <c r="AK3710" s="12"/>
      <c r="AL3710" s="12"/>
      <c r="AM3710" s="12"/>
      <c r="AN3710" s="12"/>
      <c r="AO3710" s="12"/>
      <c r="AP3710" s="12"/>
      <c r="AQ3710" s="12"/>
      <c r="AR3710" s="12"/>
      <c r="AS3710" s="12"/>
      <c r="AT3710" s="12"/>
      <c r="AU3710" s="12"/>
      <c r="AV3710" s="12"/>
      <c r="AW3710" s="12"/>
      <c r="AX3710" s="12"/>
      <c r="AY3710" s="12"/>
      <c r="AZ3710" s="12"/>
      <c r="BA3710" s="12"/>
      <c r="BB3710" s="12"/>
      <c r="BC3710" s="12"/>
      <c r="BD3710" s="12"/>
      <c r="BE3710" s="12"/>
      <c r="BF3710" s="12"/>
      <c r="BG3710" s="12"/>
      <c r="BH3710" s="12"/>
      <c r="BI3710" s="12"/>
      <c r="BJ3710" s="13"/>
      <c r="BK3710" s="13"/>
      <c r="BL3710" s="13"/>
      <c r="BM3710" s="13"/>
      <c r="BN3710" s="13"/>
    </row>
    <row r="3711" spans="1:66" x14ac:dyDescent="0.25">
      <c r="A3711" s="10"/>
      <c r="B3711" s="10"/>
      <c r="C3711" s="10"/>
      <c r="D3711" s="10"/>
      <c r="E3711" s="10"/>
      <c r="F3711" s="10"/>
      <c r="G3711" s="10"/>
      <c r="H3711" s="10"/>
      <c r="I3711" s="10"/>
      <c r="J3711" s="10"/>
      <c r="K3711" s="11"/>
      <c r="L3711" s="11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2"/>
      <c r="AS3711" s="12"/>
      <c r="AT3711" s="12"/>
      <c r="AU3711" s="12"/>
      <c r="AV3711" s="12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12"/>
      <c r="BG3711" s="12"/>
      <c r="BH3711" s="12"/>
      <c r="BI3711" s="12"/>
      <c r="BJ3711" s="13"/>
      <c r="BK3711" s="13"/>
      <c r="BL3711" s="13"/>
      <c r="BM3711" s="13"/>
      <c r="BN3711" s="13"/>
    </row>
    <row r="3712" spans="1:66" x14ac:dyDescent="0.25">
      <c r="A3712" s="10"/>
      <c r="B3712" s="10"/>
      <c r="C3712" s="10"/>
      <c r="D3712" s="10"/>
      <c r="E3712" s="10"/>
      <c r="F3712" s="10"/>
      <c r="G3712" s="10"/>
      <c r="H3712" s="10"/>
      <c r="I3712" s="10"/>
      <c r="J3712" s="10"/>
      <c r="K3712" s="11"/>
      <c r="L3712" s="11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12"/>
      <c r="AD3712" s="12"/>
      <c r="AE3712" s="12"/>
      <c r="AF3712" s="12"/>
      <c r="AG3712" s="12"/>
      <c r="AH3712" s="12"/>
      <c r="AI3712" s="12"/>
      <c r="AJ3712" s="12"/>
      <c r="AK3712" s="12"/>
      <c r="AL3712" s="12"/>
      <c r="AM3712" s="12"/>
      <c r="AN3712" s="12"/>
      <c r="AO3712" s="12"/>
      <c r="AP3712" s="12"/>
      <c r="AQ3712" s="12"/>
      <c r="AR3712" s="12"/>
      <c r="AS3712" s="12"/>
      <c r="AT3712" s="12"/>
      <c r="AU3712" s="12"/>
      <c r="AV3712" s="12"/>
      <c r="AW3712" s="12"/>
      <c r="AX3712" s="12"/>
      <c r="AY3712" s="12"/>
      <c r="AZ3712" s="12"/>
      <c r="BA3712" s="12"/>
      <c r="BB3712" s="12"/>
      <c r="BC3712" s="12"/>
      <c r="BD3712" s="12"/>
      <c r="BE3712" s="12"/>
      <c r="BF3712" s="12"/>
      <c r="BG3712" s="12"/>
      <c r="BH3712" s="12"/>
      <c r="BI3712" s="12"/>
      <c r="BJ3712" s="13"/>
      <c r="BK3712" s="13"/>
      <c r="BL3712" s="13"/>
      <c r="BM3712" s="13"/>
      <c r="BN3712" s="13"/>
    </row>
    <row r="3713" spans="1:66" x14ac:dyDescent="0.25">
      <c r="A3713" s="10"/>
      <c r="B3713" s="10"/>
      <c r="C3713" s="10"/>
      <c r="D3713" s="10"/>
      <c r="E3713" s="10"/>
      <c r="F3713" s="10"/>
      <c r="G3713" s="10"/>
      <c r="H3713" s="10"/>
      <c r="I3713" s="10"/>
      <c r="J3713" s="10"/>
      <c r="K3713" s="11"/>
      <c r="L3713" s="11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2"/>
      <c r="AS3713" s="12"/>
      <c r="AT3713" s="12"/>
      <c r="AU3713" s="12"/>
      <c r="AV3713" s="12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12"/>
      <c r="BG3713" s="12"/>
      <c r="BH3713" s="12"/>
      <c r="BI3713" s="12"/>
      <c r="BJ3713" s="13"/>
      <c r="BK3713" s="13"/>
      <c r="BL3713" s="13"/>
      <c r="BM3713" s="13"/>
      <c r="BN3713" s="13"/>
    </row>
    <row r="3714" spans="1:66" x14ac:dyDescent="0.25">
      <c r="A3714" s="10"/>
      <c r="B3714" s="10"/>
      <c r="C3714" s="10"/>
      <c r="D3714" s="10"/>
      <c r="E3714" s="10"/>
      <c r="F3714" s="10"/>
      <c r="G3714" s="10"/>
      <c r="H3714" s="10"/>
      <c r="I3714" s="10"/>
      <c r="J3714" s="10"/>
      <c r="K3714" s="11"/>
      <c r="L3714" s="11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12"/>
      <c r="AD3714" s="12"/>
      <c r="AE3714" s="12"/>
      <c r="AF3714" s="12"/>
      <c r="AG3714" s="12"/>
      <c r="AH3714" s="12"/>
      <c r="AI3714" s="12"/>
      <c r="AJ3714" s="12"/>
      <c r="AK3714" s="12"/>
      <c r="AL3714" s="12"/>
      <c r="AM3714" s="12"/>
      <c r="AN3714" s="12"/>
      <c r="AO3714" s="12"/>
      <c r="AP3714" s="12"/>
      <c r="AQ3714" s="12"/>
      <c r="AR3714" s="12"/>
      <c r="AS3714" s="12"/>
      <c r="AT3714" s="12"/>
      <c r="AU3714" s="12"/>
      <c r="AV3714" s="12"/>
      <c r="AW3714" s="12"/>
      <c r="AX3714" s="12"/>
      <c r="AY3714" s="12"/>
      <c r="AZ3714" s="12"/>
      <c r="BA3714" s="12"/>
      <c r="BB3714" s="12"/>
      <c r="BC3714" s="12"/>
      <c r="BD3714" s="12"/>
      <c r="BE3714" s="12"/>
      <c r="BF3714" s="12"/>
      <c r="BG3714" s="12"/>
      <c r="BH3714" s="12"/>
      <c r="BI3714" s="12"/>
      <c r="BJ3714" s="13"/>
      <c r="BK3714" s="13"/>
      <c r="BL3714" s="13"/>
      <c r="BM3714" s="13"/>
      <c r="BN3714" s="13"/>
    </row>
    <row r="3715" spans="1:66" x14ac:dyDescent="0.25">
      <c r="A3715" s="10"/>
      <c r="B3715" s="10"/>
      <c r="C3715" s="10"/>
      <c r="D3715" s="10"/>
      <c r="E3715" s="10"/>
      <c r="F3715" s="10"/>
      <c r="G3715" s="10"/>
      <c r="H3715" s="10"/>
      <c r="I3715" s="10"/>
      <c r="J3715" s="10"/>
      <c r="K3715" s="11"/>
      <c r="L3715" s="11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2"/>
      <c r="AS3715" s="12"/>
      <c r="AT3715" s="12"/>
      <c r="AU3715" s="12"/>
      <c r="AV3715" s="12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12"/>
      <c r="BG3715" s="12"/>
      <c r="BH3715" s="12"/>
      <c r="BI3715" s="12"/>
      <c r="BJ3715" s="13"/>
      <c r="BK3715" s="13"/>
      <c r="BL3715" s="13"/>
      <c r="BM3715" s="13"/>
      <c r="BN3715" s="13"/>
    </row>
    <row r="3716" spans="1:66" x14ac:dyDescent="0.25">
      <c r="A3716" s="10"/>
      <c r="B3716" s="10"/>
      <c r="C3716" s="10"/>
      <c r="D3716" s="10"/>
      <c r="E3716" s="10"/>
      <c r="F3716" s="10"/>
      <c r="G3716" s="10"/>
      <c r="H3716" s="10"/>
      <c r="I3716" s="10"/>
      <c r="J3716" s="10"/>
      <c r="K3716" s="11"/>
      <c r="L3716" s="11"/>
      <c r="M3716" s="12"/>
      <c r="N3716" s="12"/>
      <c r="O3716" s="12"/>
      <c r="P3716" s="12"/>
      <c r="Q3716" s="12"/>
      <c r="R3716" s="12"/>
      <c r="S3716" s="12"/>
      <c r="T3716" s="12"/>
      <c r="U3716" s="12"/>
      <c r="V3716" s="12"/>
      <c r="W3716" s="12"/>
      <c r="X3716" s="12"/>
      <c r="Y3716" s="12"/>
      <c r="Z3716" s="12"/>
      <c r="AA3716" s="12"/>
      <c r="AB3716" s="12"/>
      <c r="AC3716" s="12"/>
      <c r="AD3716" s="12"/>
      <c r="AE3716" s="12"/>
      <c r="AF3716" s="12"/>
      <c r="AG3716" s="12"/>
      <c r="AH3716" s="12"/>
      <c r="AI3716" s="12"/>
      <c r="AJ3716" s="12"/>
      <c r="AK3716" s="12"/>
      <c r="AL3716" s="12"/>
      <c r="AM3716" s="12"/>
      <c r="AN3716" s="12"/>
      <c r="AO3716" s="12"/>
      <c r="AP3716" s="12"/>
      <c r="AQ3716" s="12"/>
      <c r="AR3716" s="12"/>
      <c r="AS3716" s="12"/>
      <c r="AT3716" s="12"/>
      <c r="AU3716" s="12"/>
      <c r="AV3716" s="12"/>
      <c r="AW3716" s="12"/>
      <c r="AX3716" s="12"/>
      <c r="AY3716" s="12"/>
      <c r="AZ3716" s="12"/>
      <c r="BA3716" s="12"/>
      <c r="BB3716" s="12"/>
      <c r="BC3716" s="12"/>
      <c r="BD3716" s="12"/>
      <c r="BE3716" s="12"/>
      <c r="BF3716" s="12"/>
      <c r="BG3716" s="12"/>
      <c r="BH3716" s="12"/>
      <c r="BI3716" s="12"/>
      <c r="BJ3716" s="13"/>
      <c r="BK3716" s="13"/>
      <c r="BL3716" s="13"/>
      <c r="BM3716" s="13"/>
      <c r="BN3716" s="13"/>
    </row>
    <row r="3717" spans="1:66" x14ac:dyDescent="0.25">
      <c r="A3717" s="10"/>
      <c r="B3717" s="10"/>
      <c r="C3717" s="10"/>
      <c r="D3717" s="10"/>
      <c r="E3717" s="10"/>
      <c r="F3717" s="10"/>
      <c r="G3717" s="10"/>
      <c r="H3717" s="10"/>
      <c r="I3717" s="10"/>
      <c r="J3717" s="10"/>
      <c r="K3717" s="11"/>
      <c r="L3717" s="11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2"/>
      <c r="AS3717" s="12"/>
      <c r="AT3717" s="12"/>
      <c r="AU3717" s="12"/>
      <c r="AV3717" s="12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12"/>
      <c r="BG3717" s="12"/>
      <c r="BH3717" s="12"/>
      <c r="BI3717" s="12"/>
      <c r="BJ3717" s="13"/>
      <c r="BK3717" s="13"/>
      <c r="BL3717" s="13"/>
      <c r="BM3717" s="13"/>
      <c r="BN3717" s="13"/>
    </row>
    <row r="3718" spans="1:66" x14ac:dyDescent="0.25">
      <c r="A3718" s="10"/>
      <c r="B3718" s="10"/>
      <c r="C3718" s="10"/>
      <c r="D3718" s="10"/>
      <c r="E3718" s="10"/>
      <c r="F3718" s="10"/>
      <c r="G3718" s="10"/>
      <c r="H3718" s="10"/>
      <c r="I3718" s="10"/>
      <c r="J3718" s="10"/>
      <c r="K3718" s="11"/>
      <c r="L3718" s="11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  <c r="AE3718" s="12"/>
      <c r="AF3718" s="12"/>
      <c r="AG3718" s="12"/>
      <c r="AH3718" s="12"/>
      <c r="AI3718" s="12"/>
      <c r="AJ3718" s="12"/>
      <c r="AK3718" s="12"/>
      <c r="AL3718" s="12"/>
      <c r="AM3718" s="12"/>
      <c r="AN3718" s="12"/>
      <c r="AO3718" s="12"/>
      <c r="AP3718" s="12"/>
      <c r="AQ3718" s="12"/>
      <c r="AR3718" s="12"/>
      <c r="AS3718" s="12"/>
      <c r="AT3718" s="12"/>
      <c r="AU3718" s="12"/>
      <c r="AV3718" s="12"/>
      <c r="AW3718" s="12"/>
      <c r="AX3718" s="12"/>
      <c r="AY3718" s="12"/>
      <c r="AZ3718" s="12"/>
      <c r="BA3718" s="12"/>
      <c r="BB3718" s="12"/>
      <c r="BC3718" s="12"/>
      <c r="BD3718" s="12"/>
      <c r="BE3718" s="12"/>
      <c r="BF3718" s="12"/>
      <c r="BG3718" s="12"/>
      <c r="BH3718" s="12"/>
      <c r="BI3718" s="12"/>
      <c r="BJ3718" s="13"/>
      <c r="BK3718" s="13"/>
      <c r="BL3718" s="13"/>
      <c r="BM3718" s="13"/>
      <c r="BN3718" s="13"/>
    </row>
    <row r="3719" spans="1:66" x14ac:dyDescent="0.25">
      <c r="A3719" s="10"/>
      <c r="B3719" s="10"/>
      <c r="C3719" s="10"/>
      <c r="D3719" s="10"/>
      <c r="E3719" s="10"/>
      <c r="F3719" s="10"/>
      <c r="G3719" s="10"/>
      <c r="H3719" s="10"/>
      <c r="I3719" s="10"/>
      <c r="J3719" s="10"/>
      <c r="K3719" s="11"/>
      <c r="L3719" s="11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2"/>
      <c r="AS3719" s="12"/>
      <c r="AT3719" s="12"/>
      <c r="AU3719" s="12"/>
      <c r="AV3719" s="12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12"/>
      <c r="BG3719" s="12"/>
      <c r="BH3719" s="12"/>
      <c r="BI3719" s="12"/>
      <c r="BJ3719" s="13"/>
      <c r="BK3719" s="13"/>
      <c r="BL3719" s="13"/>
      <c r="BM3719" s="13"/>
      <c r="BN3719" s="13"/>
    </row>
    <row r="3720" spans="1:66" x14ac:dyDescent="0.25">
      <c r="A3720" s="10"/>
      <c r="B3720" s="10"/>
      <c r="C3720" s="10"/>
      <c r="D3720" s="10"/>
      <c r="E3720" s="10"/>
      <c r="F3720" s="10"/>
      <c r="G3720" s="10"/>
      <c r="H3720" s="10"/>
      <c r="I3720" s="10"/>
      <c r="J3720" s="10"/>
      <c r="K3720" s="11"/>
      <c r="L3720" s="11"/>
      <c r="M3720" s="12"/>
      <c r="N3720" s="12"/>
      <c r="O3720" s="12"/>
      <c r="P3720" s="12"/>
      <c r="Q3720" s="12"/>
      <c r="R3720" s="12"/>
      <c r="S3720" s="12"/>
      <c r="T3720" s="12"/>
      <c r="U3720" s="12"/>
      <c r="V3720" s="12"/>
      <c r="W3720" s="12"/>
      <c r="X3720" s="12"/>
      <c r="Y3720" s="12"/>
      <c r="Z3720" s="12"/>
      <c r="AA3720" s="12"/>
      <c r="AB3720" s="12"/>
      <c r="AC3720" s="12"/>
      <c r="AD3720" s="12"/>
      <c r="AE3720" s="12"/>
      <c r="AF3720" s="12"/>
      <c r="AG3720" s="12"/>
      <c r="AH3720" s="12"/>
      <c r="AI3720" s="12"/>
      <c r="AJ3720" s="12"/>
      <c r="AK3720" s="12"/>
      <c r="AL3720" s="12"/>
      <c r="AM3720" s="12"/>
      <c r="AN3720" s="12"/>
      <c r="AO3720" s="12"/>
      <c r="AP3720" s="12"/>
      <c r="AQ3720" s="12"/>
      <c r="AR3720" s="12"/>
      <c r="AS3720" s="12"/>
      <c r="AT3720" s="12"/>
      <c r="AU3720" s="12"/>
      <c r="AV3720" s="12"/>
      <c r="AW3720" s="12"/>
      <c r="AX3720" s="12"/>
      <c r="AY3720" s="12"/>
      <c r="AZ3720" s="12"/>
      <c r="BA3720" s="12"/>
      <c r="BB3720" s="12"/>
      <c r="BC3720" s="12"/>
      <c r="BD3720" s="12"/>
      <c r="BE3720" s="12"/>
      <c r="BF3720" s="12"/>
      <c r="BG3720" s="12"/>
      <c r="BH3720" s="12"/>
      <c r="BI3720" s="12"/>
      <c r="BJ3720" s="13"/>
      <c r="BK3720" s="13"/>
      <c r="BL3720" s="13"/>
      <c r="BM3720" s="13"/>
      <c r="BN3720" s="13"/>
    </row>
    <row r="3721" spans="1:66" x14ac:dyDescent="0.25">
      <c r="A3721" s="10"/>
      <c r="B3721" s="10"/>
      <c r="C3721" s="10"/>
      <c r="D3721" s="10"/>
      <c r="E3721" s="10"/>
      <c r="F3721" s="10"/>
      <c r="G3721" s="10"/>
      <c r="H3721" s="10"/>
      <c r="I3721" s="10"/>
      <c r="J3721" s="10"/>
      <c r="K3721" s="11"/>
      <c r="L3721" s="11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2"/>
      <c r="AS3721" s="12"/>
      <c r="AT3721" s="12"/>
      <c r="AU3721" s="12"/>
      <c r="AV3721" s="12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12"/>
      <c r="BG3721" s="12"/>
      <c r="BH3721" s="12"/>
      <c r="BI3721" s="12"/>
      <c r="BJ3721" s="13"/>
      <c r="BK3721" s="13"/>
      <c r="BL3721" s="13"/>
      <c r="BM3721" s="13"/>
      <c r="BN3721" s="13"/>
    </row>
    <row r="3722" spans="1:66" x14ac:dyDescent="0.25">
      <c r="A3722" s="10"/>
      <c r="B3722" s="10"/>
      <c r="C3722" s="10"/>
      <c r="D3722" s="10"/>
      <c r="E3722" s="10"/>
      <c r="F3722" s="10"/>
      <c r="G3722" s="10"/>
      <c r="H3722" s="10"/>
      <c r="I3722" s="10"/>
      <c r="J3722" s="10"/>
      <c r="K3722" s="11"/>
      <c r="L3722" s="11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  <c r="AE3722" s="12"/>
      <c r="AF3722" s="12"/>
      <c r="AG3722" s="12"/>
      <c r="AH3722" s="12"/>
      <c r="AI3722" s="12"/>
      <c r="AJ3722" s="12"/>
      <c r="AK3722" s="12"/>
      <c r="AL3722" s="12"/>
      <c r="AM3722" s="12"/>
      <c r="AN3722" s="12"/>
      <c r="AO3722" s="12"/>
      <c r="AP3722" s="12"/>
      <c r="AQ3722" s="12"/>
      <c r="AR3722" s="12"/>
      <c r="AS3722" s="12"/>
      <c r="AT3722" s="12"/>
      <c r="AU3722" s="12"/>
      <c r="AV3722" s="12"/>
      <c r="AW3722" s="12"/>
      <c r="AX3722" s="12"/>
      <c r="AY3722" s="12"/>
      <c r="AZ3722" s="12"/>
      <c r="BA3722" s="12"/>
      <c r="BB3722" s="12"/>
      <c r="BC3722" s="12"/>
      <c r="BD3722" s="12"/>
      <c r="BE3722" s="12"/>
      <c r="BF3722" s="12"/>
      <c r="BG3722" s="12"/>
      <c r="BH3722" s="12"/>
      <c r="BI3722" s="12"/>
      <c r="BJ3722" s="13"/>
      <c r="BK3722" s="13"/>
      <c r="BL3722" s="13"/>
      <c r="BM3722" s="13"/>
      <c r="BN3722" s="13"/>
    </row>
    <row r="3723" spans="1:66" x14ac:dyDescent="0.25">
      <c r="A3723" s="10"/>
      <c r="B3723" s="10"/>
      <c r="C3723" s="10"/>
      <c r="D3723" s="10"/>
      <c r="E3723" s="10"/>
      <c r="F3723" s="10"/>
      <c r="G3723" s="10"/>
      <c r="H3723" s="10"/>
      <c r="I3723" s="10"/>
      <c r="J3723" s="10"/>
      <c r="K3723" s="11"/>
      <c r="L3723" s="11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2"/>
      <c r="AS3723" s="12"/>
      <c r="AT3723" s="12"/>
      <c r="AU3723" s="12"/>
      <c r="AV3723" s="12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12"/>
      <c r="BG3723" s="12"/>
      <c r="BH3723" s="12"/>
      <c r="BI3723" s="12"/>
      <c r="BJ3723" s="13"/>
      <c r="BK3723" s="13"/>
      <c r="BL3723" s="13"/>
      <c r="BM3723" s="13"/>
      <c r="BN3723" s="13"/>
    </row>
    <row r="3724" spans="1:66" x14ac:dyDescent="0.25">
      <c r="A3724" s="10"/>
      <c r="B3724" s="10"/>
      <c r="C3724" s="10"/>
      <c r="D3724" s="10"/>
      <c r="E3724" s="10"/>
      <c r="F3724" s="10"/>
      <c r="G3724" s="10"/>
      <c r="H3724" s="10"/>
      <c r="I3724" s="10"/>
      <c r="J3724" s="10"/>
      <c r="K3724" s="11"/>
      <c r="L3724" s="11"/>
      <c r="M3724" s="12"/>
      <c r="N3724" s="12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  <c r="AE3724" s="12"/>
      <c r="AF3724" s="12"/>
      <c r="AG3724" s="12"/>
      <c r="AH3724" s="12"/>
      <c r="AI3724" s="12"/>
      <c r="AJ3724" s="12"/>
      <c r="AK3724" s="12"/>
      <c r="AL3724" s="12"/>
      <c r="AM3724" s="12"/>
      <c r="AN3724" s="12"/>
      <c r="AO3724" s="12"/>
      <c r="AP3724" s="12"/>
      <c r="AQ3724" s="12"/>
      <c r="AR3724" s="12"/>
      <c r="AS3724" s="12"/>
      <c r="AT3724" s="12"/>
      <c r="AU3724" s="12"/>
      <c r="AV3724" s="12"/>
      <c r="AW3724" s="12"/>
      <c r="AX3724" s="12"/>
      <c r="AY3724" s="12"/>
      <c r="AZ3724" s="12"/>
      <c r="BA3724" s="12"/>
      <c r="BB3724" s="12"/>
      <c r="BC3724" s="12"/>
      <c r="BD3724" s="12"/>
      <c r="BE3724" s="12"/>
      <c r="BF3724" s="12"/>
      <c r="BG3724" s="12"/>
      <c r="BH3724" s="12"/>
      <c r="BI3724" s="12"/>
      <c r="BJ3724" s="13"/>
      <c r="BK3724" s="13"/>
      <c r="BL3724" s="13"/>
      <c r="BM3724" s="13"/>
      <c r="BN3724" s="13"/>
    </row>
    <row r="3725" spans="1:66" x14ac:dyDescent="0.25">
      <c r="A3725" s="10"/>
      <c r="B3725" s="10"/>
      <c r="C3725" s="10"/>
      <c r="D3725" s="10"/>
      <c r="E3725" s="10"/>
      <c r="F3725" s="10"/>
      <c r="G3725" s="10"/>
      <c r="H3725" s="10"/>
      <c r="I3725" s="10"/>
      <c r="J3725" s="10"/>
      <c r="K3725" s="11"/>
      <c r="L3725" s="11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2"/>
      <c r="AS3725" s="12"/>
      <c r="AT3725" s="12"/>
      <c r="AU3725" s="12"/>
      <c r="AV3725" s="12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12"/>
      <c r="BG3725" s="12"/>
      <c r="BH3725" s="12"/>
      <c r="BI3725" s="12"/>
      <c r="BJ3725" s="13"/>
      <c r="BK3725" s="13"/>
      <c r="BL3725" s="13"/>
      <c r="BM3725" s="13"/>
      <c r="BN3725" s="13"/>
    </row>
    <row r="3726" spans="1:66" x14ac:dyDescent="0.25">
      <c r="A3726" s="10"/>
      <c r="B3726" s="10"/>
      <c r="C3726" s="10"/>
      <c r="D3726" s="10"/>
      <c r="E3726" s="10"/>
      <c r="F3726" s="10"/>
      <c r="G3726" s="10"/>
      <c r="H3726" s="10"/>
      <c r="I3726" s="10"/>
      <c r="J3726" s="10"/>
      <c r="K3726" s="11"/>
      <c r="L3726" s="11"/>
      <c r="M3726" s="12"/>
      <c r="N3726" s="12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  <c r="AA3726" s="12"/>
      <c r="AB3726" s="12"/>
      <c r="AC3726" s="12"/>
      <c r="AD3726" s="12"/>
      <c r="AE3726" s="12"/>
      <c r="AF3726" s="12"/>
      <c r="AG3726" s="12"/>
      <c r="AH3726" s="12"/>
      <c r="AI3726" s="12"/>
      <c r="AJ3726" s="12"/>
      <c r="AK3726" s="12"/>
      <c r="AL3726" s="12"/>
      <c r="AM3726" s="12"/>
      <c r="AN3726" s="12"/>
      <c r="AO3726" s="12"/>
      <c r="AP3726" s="12"/>
      <c r="AQ3726" s="12"/>
      <c r="AR3726" s="12"/>
      <c r="AS3726" s="12"/>
      <c r="AT3726" s="12"/>
      <c r="AU3726" s="12"/>
      <c r="AV3726" s="12"/>
      <c r="AW3726" s="12"/>
      <c r="AX3726" s="12"/>
      <c r="AY3726" s="12"/>
      <c r="AZ3726" s="12"/>
      <c r="BA3726" s="12"/>
      <c r="BB3726" s="12"/>
      <c r="BC3726" s="12"/>
      <c r="BD3726" s="12"/>
      <c r="BE3726" s="12"/>
      <c r="BF3726" s="12"/>
      <c r="BG3726" s="12"/>
      <c r="BH3726" s="12"/>
      <c r="BI3726" s="12"/>
      <c r="BJ3726" s="13"/>
      <c r="BK3726" s="13"/>
      <c r="BL3726" s="13"/>
      <c r="BM3726" s="13"/>
      <c r="BN3726" s="13"/>
    </row>
    <row r="3727" spans="1:66" x14ac:dyDescent="0.25">
      <c r="A3727" s="10"/>
      <c r="B3727" s="10"/>
      <c r="C3727" s="10"/>
      <c r="D3727" s="10"/>
      <c r="E3727" s="10"/>
      <c r="F3727" s="10"/>
      <c r="G3727" s="10"/>
      <c r="H3727" s="10"/>
      <c r="I3727" s="10"/>
      <c r="J3727" s="10"/>
      <c r="K3727" s="11"/>
      <c r="L3727" s="11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2"/>
      <c r="AS3727" s="12"/>
      <c r="AT3727" s="12"/>
      <c r="AU3727" s="12"/>
      <c r="AV3727" s="12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12"/>
      <c r="BG3727" s="12"/>
      <c r="BH3727" s="12"/>
      <c r="BI3727" s="12"/>
      <c r="BJ3727" s="13"/>
      <c r="BK3727" s="13"/>
      <c r="BL3727" s="13"/>
      <c r="BM3727" s="13"/>
      <c r="BN3727" s="13"/>
    </row>
    <row r="3728" spans="1:66" x14ac:dyDescent="0.25">
      <c r="A3728" s="10"/>
      <c r="B3728" s="10"/>
      <c r="C3728" s="10"/>
      <c r="D3728" s="10"/>
      <c r="E3728" s="10"/>
      <c r="F3728" s="10"/>
      <c r="G3728" s="10"/>
      <c r="H3728" s="10"/>
      <c r="I3728" s="10"/>
      <c r="J3728" s="10"/>
      <c r="K3728" s="11"/>
      <c r="L3728" s="11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  <c r="AE3728" s="12"/>
      <c r="AF3728" s="12"/>
      <c r="AG3728" s="12"/>
      <c r="AH3728" s="12"/>
      <c r="AI3728" s="12"/>
      <c r="AJ3728" s="12"/>
      <c r="AK3728" s="12"/>
      <c r="AL3728" s="12"/>
      <c r="AM3728" s="12"/>
      <c r="AN3728" s="12"/>
      <c r="AO3728" s="12"/>
      <c r="AP3728" s="12"/>
      <c r="AQ3728" s="12"/>
      <c r="AR3728" s="12"/>
      <c r="AS3728" s="12"/>
      <c r="AT3728" s="12"/>
      <c r="AU3728" s="12"/>
      <c r="AV3728" s="12"/>
      <c r="AW3728" s="12"/>
      <c r="AX3728" s="12"/>
      <c r="AY3728" s="12"/>
      <c r="AZ3728" s="12"/>
      <c r="BA3728" s="12"/>
      <c r="BB3728" s="12"/>
      <c r="BC3728" s="12"/>
      <c r="BD3728" s="12"/>
      <c r="BE3728" s="12"/>
      <c r="BF3728" s="12"/>
      <c r="BG3728" s="12"/>
      <c r="BH3728" s="12"/>
      <c r="BI3728" s="12"/>
      <c r="BJ3728" s="13"/>
      <c r="BK3728" s="13"/>
      <c r="BL3728" s="13"/>
      <c r="BM3728" s="13"/>
      <c r="BN3728" s="13"/>
    </row>
    <row r="3729" spans="1:66" x14ac:dyDescent="0.25">
      <c r="A3729" s="10"/>
      <c r="B3729" s="10"/>
      <c r="C3729" s="10"/>
      <c r="D3729" s="10"/>
      <c r="E3729" s="10"/>
      <c r="F3729" s="10"/>
      <c r="G3729" s="10"/>
      <c r="H3729" s="10"/>
      <c r="I3729" s="10"/>
      <c r="J3729" s="10"/>
      <c r="K3729" s="11"/>
      <c r="L3729" s="11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2"/>
      <c r="AS3729" s="12"/>
      <c r="AT3729" s="12"/>
      <c r="AU3729" s="12"/>
      <c r="AV3729" s="12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12"/>
      <c r="BG3729" s="12"/>
      <c r="BH3729" s="12"/>
      <c r="BI3729" s="12"/>
      <c r="BJ3729" s="13"/>
      <c r="BK3729" s="13"/>
      <c r="BL3729" s="13"/>
      <c r="BM3729" s="13"/>
      <c r="BN3729" s="13"/>
    </row>
    <row r="3730" spans="1:66" x14ac:dyDescent="0.25">
      <c r="A3730" s="10"/>
      <c r="B3730" s="10"/>
      <c r="C3730" s="10"/>
      <c r="D3730" s="10"/>
      <c r="E3730" s="10"/>
      <c r="F3730" s="10"/>
      <c r="G3730" s="10"/>
      <c r="H3730" s="10"/>
      <c r="I3730" s="10"/>
      <c r="J3730" s="10"/>
      <c r="K3730" s="11"/>
      <c r="L3730" s="11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/>
      <c r="X3730" s="12"/>
      <c r="Y3730" s="12"/>
      <c r="Z3730" s="12"/>
      <c r="AA3730" s="12"/>
      <c r="AB3730" s="12"/>
      <c r="AC3730" s="12"/>
      <c r="AD3730" s="12"/>
      <c r="AE3730" s="12"/>
      <c r="AF3730" s="12"/>
      <c r="AG3730" s="12"/>
      <c r="AH3730" s="12"/>
      <c r="AI3730" s="12"/>
      <c r="AJ3730" s="12"/>
      <c r="AK3730" s="12"/>
      <c r="AL3730" s="12"/>
      <c r="AM3730" s="12"/>
      <c r="AN3730" s="12"/>
      <c r="AO3730" s="12"/>
      <c r="AP3730" s="12"/>
      <c r="AQ3730" s="12"/>
      <c r="AR3730" s="12"/>
      <c r="AS3730" s="12"/>
      <c r="AT3730" s="12"/>
      <c r="AU3730" s="12"/>
      <c r="AV3730" s="12"/>
      <c r="AW3730" s="12"/>
      <c r="AX3730" s="12"/>
      <c r="AY3730" s="12"/>
      <c r="AZ3730" s="12"/>
      <c r="BA3730" s="12"/>
      <c r="BB3730" s="12"/>
      <c r="BC3730" s="12"/>
      <c r="BD3730" s="12"/>
      <c r="BE3730" s="12"/>
      <c r="BF3730" s="12"/>
      <c r="BG3730" s="12"/>
      <c r="BH3730" s="12"/>
      <c r="BI3730" s="12"/>
      <c r="BJ3730" s="13"/>
      <c r="BK3730" s="13"/>
      <c r="BL3730" s="13"/>
      <c r="BM3730" s="13"/>
      <c r="BN3730" s="13"/>
    </row>
    <row r="3731" spans="1:66" x14ac:dyDescent="0.25">
      <c r="A3731" s="10"/>
      <c r="B3731" s="10"/>
      <c r="C3731" s="10"/>
      <c r="D3731" s="10"/>
      <c r="E3731" s="10"/>
      <c r="F3731" s="10"/>
      <c r="G3731" s="10"/>
      <c r="H3731" s="10"/>
      <c r="I3731" s="10"/>
      <c r="J3731" s="10"/>
      <c r="K3731" s="11"/>
      <c r="L3731" s="11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2"/>
      <c r="AS3731" s="12"/>
      <c r="AT3731" s="12"/>
      <c r="AU3731" s="12"/>
      <c r="AV3731" s="12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12"/>
      <c r="BG3731" s="12"/>
      <c r="BH3731" s="12"/>
      <c r="BI3731" s="12"/>
      <c r="BJ3731" s="13"/>
      <c r="BK3731" s="13"/>
      <c r="BL3731" s="13"/>
      <c r="BM3731" s="13"/>
      <c r="BN3731" s="13"/>
    </row>
    <row r="3732" spans="1:66" x14ac:dyDescent="0.25">
      <c r="A3732" s="10"/>
      <c r="B3732" s="10"/>
      <c r="C3732" s="10"/>
      <c r="D3732" s="10"/>
      <c r="E3732" s="10"/>
      <c r="F3732" s="10"/>
      <c r="G3732" s="10"/>
      <c r="H3732" s="10"/>
      <c r="I3732" s="10"/>
      <c r="J3732" s="10"/>
      <c r="K3732" s="11"/>
      <c r="L3732" s="11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  <c r="AE3732" s="12"/>
      <c r="AF3732" s="12"/>
      <c r="AG3732" s="12"/>
      <c r="AH3732" s="12"/>
      <c r="AI3732" s="12"/>
      <c r="AJ3732" s="12"/>
      <c r="AK3732" s="12"/>
      <c r="AL3732" s="12"/>
      <c r="AM3732" s="12"/>
      <c r="AN3732" s="12"/>
      <c r="AO3732" s="12"/>
      <c r="AP3732" s="12"/>
      <c r="AQ3732" s="12"/>
      <c r="AR3732" s="12"/>
      <c r="AS3732" s="12"/>
      <c r="AT3732" s="12"/>
      <c r="AU3732" s="12"/>
      <c r="AV3732" s="12"/>
      <c r="AW3732" s="12"/>
      <c r="AX3732" s="12"/>
      <c r="AY3732" s="12"/>
      <c r="AZ3732" s="12"/>
      <c r="BA3732" s="12"/>
      <c r="BB3732" s="12"/>
      <c r="BC3732" s="12"/>
      <c r="BD3732" s="12"/>
      <c r="BE3732" s="12"/>
      <c r="BF3732" s="12"/>
      <c r="BG3732" s="12"/>
      <c r="BH3732" s="12"/>
      <c r="BI3732" s="12"/>
      <c r="BJ3732" s="13"/>
      <c r="BK3732" s="13"/>
      <c r="BL3732" s="13"/>
      <c r="BM3732" s="13"/>
      <c r="BN3732" s="13"/>
    </row>
    <row r="3733" spans="1:66" x14ac:dyDescent="0.25">
      <c r="A3733" s="10"/>
      <c r="B3733" s="10"/>
      <c r="C3733" s="10"/>
      <c r="D3733" s="10"/>
      <c r="E3733" s="10"/>
      <c r="F3733" s="10"/>
      <c r="G3733" s="10"/>
      <c r="H3733" s="10"/>
      <c r="I3733" s="10"/>
      <c r="J3733" s="10"/>
      <c r="K3733" s="11"/>
      <c r="L3733" s="11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2"/>
      <c r="AS3733" s="12"/>
      <c r="AT3733" s="12"/>
      <c r="AU3733" s="12"/>
      <c r="AV3733" s="12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12"/>
      <c r="BG3733" s="12"/>
      <c r="BH3733" s="12"/>
      <c r="BI3733" s="12"/>
      <c r="BJ3733" s="13"/>
      <c r="BK3733" s="13"/>
      <c r="BL3733" s="13"/>
      <c r="BM3733" s="13"/>
      <c r="BN3733" s="13"/>
    </row>
    <row r="3734" spans="1:66" x14ac:dyDescent="0.25">
      <c r="A3734" s="10"/>
      <c r="B3734" s="10"/>
      <c r="C3734" s="10"/>
      <c r="D3734" s="10"/>
      <c r="E3734" s="10"/>
      <c r="F3734" s="10"/>
      <c r="G3734" s="10"/>
      <c r="H3734" s="10"/>
      <c r="I3734" s="10"/>
      <c r="J3734" s="10"/>
      <c r="K3734" s="11"/>
      <c r="L3734" s="11"/>
      <c r="M3734" s="12"/>
      <c r="N3734" s="12"/>
      <c r="O3734" s="12"/>
      <c r="P3734" s="12"/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12"/>
      <c r="AD3734" s="12"/>
      <c r="AE3734" s="12"/>
      <c r="AF3734" s="12"/>
      <c r="AG3734" s="12"/>
      <c r="AH3734" s="12"/>
      <c r="AI3734" s="12"/>
      <c r="AJ3734" s="12"/>
      <c r="AK3734" s="12"/>
      <c r="AL3734" s="12"/>
      <c r="AM3734" s="12"/>
      <c r="AN3734" s="12"/>
      <c r="AO3734" s="12"/>
      <c r="AP3734" s="12"/>
      <c r="AQ3734" s="12"/>
      <c r="AR3734" s="12"/>
      <c r="AS3734" s="12"/>
      <c r="AT3734" s="12"/>
      <c r="AU3734" s="12"/>
      <c r="AV3734" s="12"/>
      <c r="AW3734" s="12"/>
      <c r="AX3734" s="12"/>
      <c r="AY3734" s="12"/>
      <c r="AZ3734" s="12"/>
      <c r="BA3734" s="12"/>
      <c r="BB3734" s="12"/>
      <c r="BC3734" s="12"/>
      <c r="BD3734" s="12"/>
      <c r="BE3734" s="12"/>
      <c r="BF3734" s="12"/>
      <c r="BG3734" s="12"/>
      <c r="BH3734" s="12"/>
      <c r="BI3734" s="12"/>
      <c r="BJ3734" s="13"/>
      <c r="BK3734" s="13"/>
      <c r="BL3734" s="13"/>
      <c r="BM3734" s="13"/>
      <c r="BN3734" s="13"/>
    </row>
    <row r="3735" spans="1:66" x14ac:dyDescent="0.25">
      <c r="A3735" s="10"/>
      <c r="B3735" s="10"/>
      <c r="C3735" s="10"/>
      <c r="D3735" s="10"/>
      <c r="E3735" s="10"/>
      <c r="F3735" s="10"/>
      <c r="G3735" s="10"/>
      <c r="H3735" s="10"/>
      <c r="I3735" s="10"/>
      <c r="J3735" s="10"/>
      <c r="K3735" s="11"/>
      <c r="L3735" s="11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2"/>
      <c r="AS3735" s="12"/>
      <c r="AT3735" s="12"/>
      <c r="AU3735" s="12"/>
      <c r="AV3735" s="12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12"/>
      <c r="BG3735" s="12"/>
      <c r="BH3735" s="12"/>
      <c r="BI3735" s="12"/>
      <c r="BJ3735" s="13"/>
      <c r="BK3735" s="13"/>
      <c r="BL3735" s="13"/>
      <c r="BM3735" s="13"/>
      <c r="BN3735" s="13"/>
    </row>
    <row r="3736" spans="1:66" x14ac:dyDescent="0.25">
      <c r="A3736" s="10"/>
      <c r="B3736" s="10"/>
      <c r="C3736" s="10"/>
      <c r="D3736" s="10"/>
      <c r="E3736" s="10"/>
      <c r="F3736" s="10"/>
      <c r="G3736" s="10"/>
      <c r="H3736" s="10"/>
      <c r="I3736" s="10"/>
      <c r="J3736" s="10"/>
      <c r="K3736" s="11"/>
      <c r="L3736" s="11"/>
      <c r="M3736" s="12"/>
      <c r="N3736" s="12"/>
      <c r="O3736" s="12"/>
      <c r="P3736" s="12"/>
      <c r="Q3736" s="12"/>
      <c r="R3736" s="12"/>
      <c r="S3736" s="12"/>
      <c r="T3736" s="12"/>
      <c r="U3736" s="12"/>
      <c r="V3736" s="12"/>
      <c r="W3736" s="12"/>
      <c r="X3736" s="12"/>
      <c r="Y3736" s="12"/>
      <c r="Z3736" s="12"/>
      <c r="AA3736" s="12"/>
      <c r="AB3736" s="12"/>
      <c r="AC3736" s="12"/>
      <c r="AD3736" s="12"/>
      <c r="AE3736" s="12"/>
      <c r="AF3736" s="12"/>
      <c r="AG3736" s="12"/>
      <c r="AH3736" s="12"/>
      <c r="AI3736" s="12"/>
      <c r="AJ3736" s="12"/>
      <c r="AK3736" s="12"/>
      <c r="AL3736" s="12"/>
      <c r="AM3736" s="12"/>
      <c r="AN3736" s="12"/>
      <c r="AO3736" s="12"/>
      <c r="AP3736" s="12"/>
      <c r="AQ3736" s="12"/>
      <c r="AR3736" s="12"/>
      <c r="AS3736" s="12"/>
      <c r="AT3736" s="12"/>
      <c r="AU3736" s="12"/>
      <c r="AV3736" s="12"/>
      <c r="AW3736" s="12"/>
      <c r="AX3736" s="12"/>
      <c r="AY3736" s="12"/>
      <c r="AZ3736" s="12"/>
      <c r="BA3736" s="12"/>
      <c r="BB3736" s="12"/>
      <c r="BC3736" s="12"/>
      <c r="BD3736" s="12"/>
      <c r="BE3736" s="12"/>
      <c r="BF3736" s="12"/>
      <c r="BG3736" s="12"/>
      <c r="BH3736" s="12"/>
      <c r="BI3736" s="12"/>
      <c r="BJ3736" s="13"/>
      <c r="BK3736" s="13"/>
      <c r="BL3736" s="13"/>
      <c r="BM3736" s="13"/>
      <c r="BN3736" s="13"/>
    </row>
    <row r="3737" spans="1:66" x14ac:dyDescent="0.25">
      <c r="A3737" s="10"/>
      <c r="B3737" s="10"/>
      <c r="C3737" s="10"/>
      <c r="D3737" s="10"/>
      <c r="E3737" s="10"/>
      <c r="F3737" s="10"/>
      <c r="G3737" s="10"/>
      <c r="H3737" s="10"/>
      <c r="I3737" s="10"/>
      <c r="J3737" s="10"/>
      <c r="K3737" s="11"/>
      <c r="L3737" s="11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2"/>
      <c r="AS3737" s="12"/>
      <c r="AT3737" s="12"/>
      <c r="AU3737" s="12"/>
      <c r="AV3737" s="12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12"/>
      <c r="BG3737" s="12"/>
      <c r="BH3737" s="12"/>
      <c r="BI3737" s="12"/>
      <c r="BJ3737" s="13"/>
      <c r="BK3737" s="13"/>
      <c r="BL3737" s="13"/>
      <c r="BM3737" s="13"/>
      <c r="BN3737" s="13"/>
    </row>
    <row r="3738" spans="1:66" x14ac:dyDescent="0.25">
      <c r="A3738" s="10"/>
      <c r="B3738" s="10"/>
      <c r="C3738" s="10"/>
      <c r="D3738" s="10"/>
      <c r="E3738" s="10"/>
      <c r="F3738" s="10"/>
      <c r="G3738" s="10"/>
      <c r="H3738" s="10"/>
      <c r="I3738" s="10"/>
      <c r="J3738" s="10"/>
      <c r="K3738" s="11"/>
      <c r="L3738" s="11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12"/>
      <c r="AD3738" s="12"/>
      <c r="AE3738" s="12"/>
      <c r="AF3738" s="12"/>
      <c r="AG3738" s="12"/>
      <c r="AH3738" s="12"/>
      <c r="AI3738" s="12"/>
      <c r="AJ3738" s="12"/>
      <c r="AK3738" s="12"/>
      <c r="AL3738" s="12"/>
      <c r="AM3738" s="12"/>
      <c r="AN3738" s="12"/>
      <c r="AO3738" s="12"/>
      <c r="AP3738" s="12"/>
      <c r="AQ3738" s="12"/>
      <c r="AR3738" s="12"/>
      <c r="AS3738" s="12"/>
      <c r="AT3738" s="12"/>
      <c r="AU3738" s="12"/>
      <c r="AV3738" s="12"/>
      <c r="AW3738" s="12"/>
      <c r="AX3738" s="12"/>
      <c r="AY3738" s="12"/>
      <c r="AZ3738" s="12"/>
      <c r="BA3738" s="12"/>
      <c r="BB3738" s="12"/>
      <c r="BC3738" s="12"/>
      <c r="BD3738" s="12"/>
      <c r="BE3738" s="12"/>
      <c r="BF3738" s="12"/>
      <c r="BG3738" s="12"/>
      <c r="BH3738" s="12"/>
      <c r="BI3738" s="12"/>
      <c r="BJ3738" s="13"/>
      <c r="BK3738" s="13"/>
      <c r="BL3738" s="13"/>
      <c r="BM3738" s="13"/>
      <c r="BN3738" s="13"/>
    </row>
    <row r="3739" spans="1:66" x14ac:dyDescent="0.25">
      <c r="A3739" s="10"/>
      <c r="B3739" s="10"/>
      <c r="C3739" s="10"/>
      <c r="D3739" s="10"/>
      <c r="E3739" s="10"/>
      <c r="F3739" s="10"/>
      <c r="G3739" s="10"/>
      <c r="H3739" s="10"/>
      <c r="I3739" s="10"/>
      <c r="J3739" s="10"/>
      <c r="K3739" s="11"/>
      <c r="L3739" s="11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2"/>
      <c r="AS3739" s="12"/>
      <c r="AT3739" s="12"/>
      <c r="AU3739" s="12"/>
      <c r="AV3739" s="12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12"/>
      <c r="BG3739" s="12"/>
      <c r="BH3739" s="12"/>
      <c r="BI3739" s="12"/>
      <c r="BJ3739" s="13"/>
      <c r="BK3739" s="13"/>
      <c r="BL3739" s="13"/>
      <c r="BM3739" s="13"/>
      <c r="BN3739" s="13"/>
    </row>
    <row r="3740" spans="1:66" x14ac:dyDescent="0.25">
      <c r="A3740" s="10"/>
      <c r="B3740" s="10"/>
      <c r="C3740" s="10"/>
      <c r="D3740" s="10"/>
      <c r="E3740" s="10"/>
      <c r="F3740" s="10"/>
      <c r="G3740" s="10"/>
      <c r="H3740" s="10"/>
      <c r="I3740" s="10"/>
      <c r="J3740" s="10"/>
      <c r="K3740" s="11"/>
      <c r="L3740" s="11"/>
      <c r="M3740" s="12"/>
      <c r="N3740" s="12"/>
      <c r="O3740" s="12"/>
      <c r="P3740" s="12"/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  <c r="AE3740" s="12"/>
      <c r="AF3740" s="12"/>
      <c r="AG3740" s="12"/>
      <c r="AH3740" s="12"/>
      <c r="AI3740" s="12"/>
      <c r="AJ3740" s="12"/>
      <c r="AK3740" s="12"/>
      <c r="AL3740" s="12"/>
      <c r="AM3740" s="12"/>
      <c r="AN3740" s="12"/>
      <c r="AO3740" s="12"/>
      <c r="AP3740" s="12"/>
      <c r="AQ3740" s="12"/>
      <c r="AR3740" s="12"/>
      <c r="AS3740" s="12"/>
      <c r="AT3740" s="12"/>
      <c r="AU3740" s="12"/>
      <c r="AV3740" s="12"/>
      <c r="AW3740" s="12"/>
      <c r="AX3740" s="12"/>
      <c r="AY3740" s="12"/>
      <c r="AZ3740" s="12"/>
      <c r="BA3740" s="12"/>
      <c r="BB3740" s="12"/>
      <c r="BC3740" s="12"/>
      <c r="BD3740" s="12"/>
      <c r="BE3740" s="12"/>
      <c r="BF3740" s="12"/>
      <c r="BG3740" s="12"/>
      <c r="BH3740" s="12"/>
      <c r="BI3740" s="12"/>
      <c r="BJ3740" s="13"/>
      <c r="BK3740" s="13"/>
      <c r="BL3740" s="13"/>
      <c r="BM3740" s="13"/>
      <c r="BN3740" s="13"/>
    </row>
    <row r="3741" spans="1:66" x14ac:dyDescent="0.25">
      <c r="A3741" s="10"/>
      <c r="B3741" s="10"/>
      <c r="C3741" s="10"/>
      <c r="D3741" s="10"/>
      <c r="E3741" s="10"/>
      <c r="F3741" s="10"/>
      <c r="G3741" s="10"/>
      <c r="H3741" s="10"/>
      <c r="I3741" s="10"/>
      <c r="J3741" s="10"/>
      <c r="K3741" s="11"/>
      <c r="L3741" s="11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2"/>
      <c r="AS3741" s="12"/>
      <c r="AT3741" s="12"/>
      <c r="AU3741" s="12"/>
      <c r="AV3741" s="12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12"/>
      <c r="BG3741" s="12"/>
      <c r="BH3741" s="12"/>
      <c r="BI3741" s="12"/>
      <c r="BJ3741" s="13"/>
      <c r="BK3741" s="13"/>
      <c r="BL3741" s="13"/>
      <c r="BM3741" s="13"/>
      <c r="BN3741" s="13"/>
    </row>
    <row r="3742" spans="1:66" x14ac:dyDescent="0.25">
      <c r="A3742" s="10"/>
      <c r="B3742" s="10"/>
      <c r="C3742" s="10"/>
      <c r="D3742" s="10"/>
      <c r="E3742" s="10"/>
      <c r="F3742" s="10"/>
      <c r="G3742" s="10"/>
      <c r="H3742" s="10"/>
      <c r="I3742" s="10"/>
      <c r="J3742" s="10"/>
      <c r="K3742" s="11"/>
      <c r="L3742" s="11"/>
      <c r="M3742" s="12"/>
      <c r="N3742" s="12"/>
      <c r="O3742" s="12"/>
      <c r="P3742" s="12"/>
      <c r="Q3742" s="12"/>
      <c r="R3742" s="12"/>
      <c r="S3742" s="12"/>
      <c r="T3742" s="12"/>
      <c r="U3742" s="12"/>
      <c r="V3742" s="12"/>
      <c r="W3742" s="12"/>
      <c r="X3742" s="12"/>
      <c r="Y3742" s="12"/>
      <c r="Z3742" s="12"/>
      <c r="AA3742" s="12"/>
      <c r="AB3742" s="12"/>
      <c r="AC3742" s="12"/>
      <c r="AD3742" s="12"/>
      <c r="AE3742" s="12"/>
      <c r="AF3742" s="12"/>
      <c r="AG3742" s="12"/>
      <c r="AH3742" s="12"/>
      <c r="AI3742" s="12"/>
      <c r="AJ3742" s="12"/>
      <c r="AK3742" s="12"/>
      <c r="AL3742" s="12"/>
      <c r="AM3742" s="12"/>
      <c r="AN3742" s="12"/>
      <c r="AO3742" s="12"/>
      <c r="AP3742" s="12"/>
      <c r="AQ3742" s="12"/>
      <c r="AR3742" s="12"/>
      <c r="AS3742" s="12"/>
      <c r="AT3742" s="12"/>
      <c r="AU3742" s="12"/>
      <c r="AV3742" s="12"/>
      <c r="AW3742" s="12"/>
      <c r="AX3742" s="12"/>
      <c r="AY3742" s="12"/>
      <c r="AZ3742" s="12"/>
      <c r="BA3742" s="12"/>
      <c r="BB3742" s="12"/>
      <c r="BC3742" s="12"/>
      <c r="BD3742" s="12"/>
      <c r="BE3742" s="12"/>
      <c r="BF3742" s="12"/>
      <c r="BG3742" s="12"/>
      <c r="BH3742" s="12"/>
      <c r="BI3742" s="12"/>
      <c r="BJ3742" s="13"/>
      <c r="BK3742" s="13"/>
      <c r="BL3742" s="13"/>
      <c r="BM3742" s="13"/>
      <c r="BN3742" s="13"/>
    </row>
    <row r="3743" spans="1:66" x14ac:dyDescent="0.25">
      <c r="A3743" s="10"/>
      <c r="B3743" s="10"/>
      <c r="C3743" s="10"/>
      <c r="D3743" s="10"/>
      <c r="E3743" s="10"/>
      <c r="F3743" s="10"/>
      <c r="G3743" s="10"/>
      <c r="H3743" s="10"/>
      <c r="I3743" s="10"/>
      <c r="J3743" s="10"/>
      <c r="K3743" s="11"/>
      <c r="L3743" s="11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2"/>
      <c r="AS3743" s="12"/>
      <c r="AT3743" s="12"/>
      <c r="AU3743" s="12"/>
      <c r="AV3743" s="12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12"/>
      <c r="BG3743" s="12"/>
      <c r="BH3743" s="12"/>
      <c r="BI3743" s="12"/>
      <c r="BJ3743" s="13"/>
      <c r="BK3743" s="13"/>
      <c r="BL3743" s="13"/>
      <c r="BM3743" s="13"/>
      <c r="BN3743" s="13"/>
    </row>
    <row r="3744" spans="1:66" x14ac:dyDescent="0.25">
      <c r="A3744" s="10"/>
      <c r="B3744" s="10"/>
      <c r="C3744" s="10"/>
      <c r="D3744" s="10"/>
      <c r="E3744" s="10"/>
      <c r="F3744" s="10"/>
      <c r="G3744" s="10"/>
      <c r="H3744" s="10"/>
      <c r="I3744" s="10"/>
      <c r="J3744" s="10"/>
      <c r="K3744" s="11"/>
      <c r="L3744" s="11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  <c r="AE3744" s="12"/>
      <c r="AF3744" s="12"/>
      <c r="AG3744" s="12"/>
      <c r="AH3744" s="12"/>
      <c r="AI3744" s="12"/>
      <c r="AJ3744" s="12"/>
      <c r="AK3744" s="12"/>
      <c r="AL3744" s="12"/>
      <c r="AM3744" s="12"/>
      <c r="AN3744" s="12"/>
      <c r="AO3744" s="12"/>
      <c r="AP3744" s="12"/>
      <c r="AQ3744" s="12"/>
      <c r="AR3744" s="12"/>
      <c r="AS3744" s="12"/>
      <c r="AT3744" s="12"/>
      <c r="AU3744" s="12"/>
      <c r="AV3744" s="12"/>
      <c r="AW3744" s="12"/>
      <c r="AX3744" s="12"/>
      <c r="AY3744" s="12"/>
      <c r="AZ3744" s="12"/>
      <c r="BA3744" s="12"/>
      <c r="BB3744" s="12"/>
      <c r="BC3744" s="12"/>
      <c r="BD3744" s="12"/>
      <c r="BE3744" s="12"/>
      <c r="BF3744" s="12"/>
      <c r="BG3744" s="12"/>
      <c r="BH3744" s="12"/>
      <c r="BI3744" s="12"/>
      <c r="BJ3744" s="13"/>
      <c r="BK3744" s="13"/>
      <c r="BL3744" s="13"/>
      <c r="BM3744" s="13"/>
      <c r="BN3744" s="13"/>
    </row>
    <row r="3745" spans="1:66" x14ac:dyDescent="0.25">
      <c r="A3745" s="10"/>
      <c r="B3745" s="10"/>
      <c r="C3745" s="10"/>
      <c r="D3745" s="10"/>
      <c r="E3745" s="10"/>
      <c r="F3745" s="10"/>
      <c r="G3745" s="10"/>
      <c r="H3745" s="10"/>
      <c r="I3745" s="10"/>
      <c r="J3745" s="10"/>
      <c r="K3745" s="11"/>
      <c r="L3745" s="11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2"/>
      <c r="AS3745" s="12"/>
      <c r="AT3745" s="12"/>
      <c r="AU3745" s="12"/>
      <c r="AV3745" s="12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12"/>
      <c r="BG3745" s="12"/>
      <c r="BH3745" s="12"/>
      <c r="BI3745" s="12"/>
      <c r="BJ3745" s="13"/>
      <c r="BK3745" s="13"/>
      <c r="BL3745" s="13"/>
      <c r="BM3745" s="13"/>
      <c r="BN3745" s="13"/>
    </row>
    <row r="3746" spans="1:66" x14ac:dyDescent="0.25">
      <c r="A3746" s="10"/>
      <c r="B3746" s="10"/>
      <c r="C3746" s="10"/>
      <c r="D3746" s="10"/>
      <c r="E3746" s="10"/>
      <c r="F3746" s="10"/>
      <c r="G3746" s="10"/>
      <c r="H3746" s="10"/>
      <c r="I3746" s="10"/>
      <c r="J3746" s="10"/>
      <c r="K3746" s="11"/>
      <c r="L3746" s="11"/>
      <c r="M3746" s="12"/>
      <c r="N3746" s="12"/>
      <c r="O3746" s="12"/>
      <c r="P3746" s="12"/>
      <c r="Q3746" s="12"/>
      <c r="R3746" s="12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  <c r="AE3746" s="12"/>
      <c r="AF3746" s="12"/>
      <c r="AG3746" s="12"/>
      <c r="AH3746" s="12"/>
      <c r="AI3746" s="12"/>
      <c r="AJ3746" s="12"/>
      <c r="AK3746" s="12"/>
      <c r="AL3746" s="12"/>
      <c r="AM3746" s="12"/>
      <c r="AN3746" s="12"/>
      <c r="AO3746" s="12"/>
      <c r="AP3746" s="12"/>
      <c r="AQ3746" s="12"/>
      <c r="AR3746" s="12"/>
      <c r="AS3746" s="12"/>
      <c r="AT3746" s="12"/>
      <c r="AU3746" s="12"/>
      <c r="AV3746" s="12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12"/>
      <c r="BG3746" s="12"/>
      <c r="BH3746" s="12"/>
      <c r="BI3746" s="12"/>
      <c r="BJ3746" s="13"/>
      <c r="BK3746" s="13"/>
      <c r="BL3746" s="13"/>
      <c r="BM3746" s="13"/>
      <c r="BN3746" s="13"/>
    </row>
    <row r="3747" spans="1:66" x14ac:dyDescent="0.25">
      <c r="A3747" s="10"/>
      <c r="B3747" s="10"/>
      <c r="C3747" s="10"/>
      <c r="D3747" s="10"/>
      <c r="E3747" s="10"/>
      <c r="F3747" s="10"/>
      <c r="G3747" s="10"/>
      <c r="H3747" s="10"/>
      <c r="I3747" s="10"/>
      <c r="J3747" s="10"/>
      <c r="K3747" s="11"/>
      <c r="L3747" s="11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2"/>
      <c r="AS3747" s="12"/>
      <c r="AT3747" s="12"/>
      <c r="AU3747" s="12"/>
      <c r="AV3747" s="12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12"/>
      <c r="BG3747" s="12"/>
      <c r="BH3747" s="12"/>
      <c r="BI3747" s="12"/>
      <c r="BJ3747" s="13"/>
      <c r="BK3747" s="13"/>
      <c r="BL3747" s="13"/>
      <c r="BM3747" s="13"/>
      <c r="BN3747" s="13"/>
    </row>
    <row r="3748" spans="1:66" x14ac:dyDescent="0.25">
      <c r="A3748" s="10"/>
      <c r="B3748" s="10"/>
      <c r="C3748" s="10"/>
      <c r="D3748" s="10"/>
      <c r="E3748" s="10"/>
      <c r="F3748" s="10"/>
      <c r="G3748" s="10"/>
      <c r="H3748" s="10"/>
      <c r="I3748" s="10"/>
      <c r="J3748" s="10"/>
      <c r="K3748" s="11"/>
      <c r="L3748" s="11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  <c r="AE3748" s="12"/>
      <c r="AF3748" s="12"/>
      <c r="AG3748" s="12"/>
      <c r="AH3748" s="12"/>
      <c r="AI3748" s="12"/>
      <c r="AJ3748" s="12"/>
      <c r="AK3748" s="12"/>
      <c r="AL3748" s="12"/>
      <c r="AM3748" s="12"/>
      <c r="AN3748" s="12"/>
      <c r="AO3748" s="12"/>
      <c r="AP3748" s="12"/>
      <c r="AQ3748" s="12"/>
      <c r="AR3748" s="12"/>
      <c r="AS3748" s="12"/>
      <c r="AT3748" s="12"/>
      <c r="AU3748" s="12"/>
      <c r="AV3748" s="12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12"/>
      <c r="BG3748" s="12"/>
      <c r="BH3748" s="12"/>
      <c r="BI3748" s="12"/>
      <c r="BJ3748" s="13"/>
      <c r="BK3748" s="13"/>
      <c r="BL3748" s="13"/>
      <c r="BM3748" s="13"/>
      <c r="BN3748" s="13"/>
    </row>
    <row r="3749" spans="1:66" x14ac:dyDescent="0.25">
      <c r="A3749" s="10"/>
      <c r="B3749" s="10"/>
      <c r="C3749" s="10"/>
      <c r="D3749" s="10"/>
      <c r="E3749" s="10"/>
      <c r="F3749" s="10"/>
      <c r="G3749" s="10"/>
      <c r="H3749" s="10"/>
      <c r="I3749" s="10"/>
      <c r="J3749" s="10"/>
      <c r="K3749" s="11"/>
      <c r="L3749" s="11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2"/>
      <c r="AS3749" s="12"/>
      <c r="AT3749" s="12"/>
      <c r="AU3749" s="12"/>
      <c r="AV3749" s="12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12"/>
      <c r="BG3749" s="12"/>
      <c r="BH3749" s="12"/>
      <c r="BI3749" s="12"/>
      <c r="BJ3749" s="13"/>
      <c r="BK3749" s="13"/>
      <c r="BL3749" s="13"/>
      <c r="BM3749" s="13"/>
      <c r="BN3749" s="13"/>
    </row>
    <row r="3750" spans="1:66" x14ac:dyDescent="0.25">
      <c r="A3750" s="10"/>
      <c r="B3750" s="10"/>
      <c r="C3750" s="10"/>
      <c r="D3750" s="10"/>
      <c r="E3750" s="10"/>
      <c r="F3750" s="10"/>
      <c r="G3750" s="10"/>
      <c r="H3750" s="10"/>
      <c r="I3750" s="10"/>
      <c r="J3750" s="10"/>
      <c r="K3750" s="11"/>
      <c r="L3750" s="11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  <c r="W3750" s="12"/>
      <c r="X3750" s="12"/>
      <c r="Y3750" s="12"/>
      <c r="Z3750" s="12"/>
      <c r="AA3750" s="12"/>
      <c r="AB3750" s="12"/>
      <c r="AC3750" s="12"/>
      <c r="AD3750" s="12"/>
      <c r="AE3750" s="12"/>
      <c r="AF3750" s="12"/>
      <c r="AG3750" s="12"/>
      <c r="AH3750" s="12"/>
      <c r="AI3750" s="12"/>
      <c r="AJ3750" s="12"/>
      <c r="AK3750" s="12"/>
      <c r="AL3750" s="12"/>
      <c r="AM3750" s="12"/>
      <c r="AN3750" s="12"/>
      <c r="AO3750" s="12"/>
      <c r="AP3750" s="12"/>
      <c r="AQ3750" s="12"/>
      <c r="AR3750" s="12"/>
      <c r="AS3750" s="12"/>
      <c r="AT3750" s="12"/>
      <c r="AU3750" s="12"/>
      <c r="AV3750" s="12"/>
      <c r="AW3750" s="12"/>
      <c r="AX3750" s="12"/>
      <c r="AY3750" s="12"/>
      <c r="AZ3750" s="12"/>
      <c r="BA3750" s="12"/>
      <c r="BB3750" s="12"/>
      <c r="BC3750" s="12"/>
      <c r="BD3750" s="12"/>
      <c r="BE3750" s="12"/>
      <c r="BF3750" s="12"/>
      <c r="BG3750" s="12"/>
      <c r="BH3750" s="12"/>
      <c r="BI3750" s="12"/>
      <c r="BJ3750" s="13"/>
      <c r="BK3750" s="13"/>
      <c r="BL3750" s="13"/>
      <c r="BM3750" s="13"/>
      <c r="BN3750" s="13"/>
    </row>
    <row r="3751" spans="1:66" x14ac:dyDescent="0.25">
      <c r="A3751" s="10"/>
      <c r="B3751" s="10"/>
      <c r="C3751" s="10"/>
      <c r="D3751" s="10"/>
      <c r="E3751" s="10"/>
      <c r="F3751" s="10"/>
      <c r="G3751" s="10"/>
      <c r="H3751" s="10"/>
      <c r="I3751" s="10"/>
      <c r="J3751" s="10"/>
      <c r="K3751" s="11"/>
      <c r="L3751" s="11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2"/>
      <c r="AS3751" s="12"/>
      <c r="AT3751" s="12"/>
      <c r="AU3751" s="12"/>
      <c r="AV3751" s="12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12"/>
      <c r="BG3751" s="12"/>
      <c r="BH3751" s="12"/>
      <c r="BI3751" s="12"/>
      <c r="BJ3751" s="13"/>
      <c r="BK3751" s="13"/>
      <c r="BL3751" s="13"/>
      <c r="BM3751" s="13"/>
      <c r="BN3751" s="13"/>
    </row>
    <row r="3752" spans="1:66" x14ac:dyDescent="0.25">
      <c r="A3752" s="10"/>
      <c r="B3752" s="10"/>
      <c r="C3752" s="10"/>
      <c r="D3752" s="10"/>
      <c r="E3752" s="10"/>
      <c r="F3752" s="10"/>
      <c r="G3752" s="10"/>
      <c r="H3752" s="10"/>
      <c r="I3752" s="10"/>
      <c r="J3752" s="10"/>
      <c r="K3752" s="11"/>
      <c r="L3752" s="11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12"/>
      <c r="AD3752" s="12"/>
      <c r="AE3752" s="12"/>
      <c r="AF3752" s="12"/>
      <c r="AG3752" s="12"/>
      <c r="AH3752" s="12"/>
      <c r="AI3752" s="12"/>
      <c r="AJ3752" s="12"/>
      <c r="AK3752" s="12"/>
      <c r="AL3752" s="12"/>
      <c r="AM3752" s="12"/>
      <c r="AN3752" s="12"/>
      <c r="AO3752" s="12"/>
      <c r="AP3752" s="12"/>
      <c r="AQ3752" s="12"/>
      <c r="AR3752" s="12"/>
      <c r="AS3752" s="12"/>
      <c r="AT3752" s="12"/>
      <c r="AU3752" s="12"/>
      <c r="AV3752" s="12"/>
      <c r="AW3752" s="12"/>
      <c r="AX3752" s="12"/>
      <c r="AY3752" s="12"/>
      <c r="AZ3752" s="12"/>
      <c r="BA3752" s="12"/>
      <c r="BB3752" s="12"/>
      <c r="BC3752" s="12"/>
      <c r="BD3752" s="12"/>
      <c r="BE3752" s="12"/>
      <c r="BF3752" s="12"/>
      <c r="BG3752" s="12"/>
      <c r="BH3752" s="12"/>
      <c r="BI3752" s="12"/>
      <c r="BJ3752" s="13"/>
      <c r="BK3752" s="13"/>
      <c r="BL3752" s="13"/>
      <c r="BM3752" s="13"/>
      <c r="BN3752" s="13"/>
    </row>
    <row r="3753" spans="1:66" x14ac:dyDescent="0.25">
      <c r="A3753" s="10"/>
      <c r="B3753" s="10"/>
      <c r="C3753" s="10"/>
      <c r="D3753" s="10"/>
      <c r="E3753" s="10"/>
      <c r="F3753" s="10"/>
      <c r="G3753" s="10"/>
      <c r="H3753" s="10"/>
      <c r="I3753" s="10"/>
      <c r="J3753" s="10"/>
      <c r="K3753" s="11"/>
      <c r="L3753" s="11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2"/>
      <c r="AS3753" s="12"/>
      <c r="AT3753" s="12"/>
      <c r="AU3753" s="12"/>
      <c r="AV3753" s="12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12"/>
      <c r="BG3753" s="12"/>
      <c r="BH3753" s="12"/>
      <c r="BI3753" s="12"/>
      <c r="BJ3753" s="13"/>
      <c r="BK3753" s="13"/>
      <c r="BL3753" s="13"/>
      <c r="BM3753" s="13"/>
      <c r="BN3753" s="13"/>
    </row>
    <row r="3754" spans="1:66" x14ac:dyDescent="0.25">
      <c r="A3754" s="10"/>
      <c r="B3754" s="10"/>
      <c r="C3754" s="10"/>
      <c r="D3754" s="10"/>
      <c r="E3754" s="10"/>
      <c r="F3754" s="10"/>
      <c r="G3754" s="10"/>
      <c r="H3754" s="10"/>
      <c r="I3754" s="10"/>
      <c r="J3754" s="10"/>
      <c r="K3754" s="11"/>
      <c r="L3754" s="11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12"/>
      <c r="AD3754" s="12"/>
      <c r="AE3754" s="12"/>
      <c r="AF3754" s="12"/>
      <c r="AG3754" s="12"/>
      <c r="AH3754" s="12"/>
      <c r="AI3754" s="12"/>
      <c r="AJ3754" s="12"/>
      <c r="AK3754" s="12"/>
      <c r="AL3754" s="12"/>
      <c r="AM3754" s="12"/>
      <c r="AN3754" s="12"/>
      <c r="AO3754" s="12"/>
      <c r="AP3754" s="12"/>
      <c r="AQ3754" s="12"/>
      <c r="AR3754" s="12"/>
      <c r="AS3754" s="12"/>
      <c r="AT3754" s="12"/>
      <c r="AU3754" s="12"/>
      <c r="AV3754" s="12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12"/>
      <c r="BG3754" s="12"/>
      <c r="BH3754" s="12"/>
      <c r="BI3754" s="12"/>
      <c r="BJ3754" s="13"/>
      <c r="BK3754" s="13"/>
      <c r="BL3754" s="13"/>
      <c r="BM3754" s="13"/>
      <c r="BN3754" s="13"/>
    </row>
    <row r="3755" spans="1:66" x14ac:dyDescent="0.25">
      <c r="A3755" s="10"/>
      <c r="B3755" s="10"/>
      <c r="C3755" s="10"/>
      <c r="D3755" s="10"/>
      <c r="E3755" s="10"/>
      <c r="F3755" s="10"/>
      <c r="G3755" s="10"/>
      <c r="H3755" s="10"/>
      <c r="I3755" s="10"/>
      <c r="J3755" s="10"/>
      <c r="K3755" s="11"/>
      <c r="L3755" s="11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2"/>
      <c r="AS3755" s="12"/>
      <c r="AT3755" s="12"/>
      <c r="AU3755" s="12"/>
      <c r="AV3755" s="12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12"/>
      <c r="BG3755" s="12"/>
      <c r="BH3755" s="12"/>
      <c r="BI3755" s="12"/>
      <c r="BJ3755" s="13"/>
      <c r="BK3755" s="13"/>
      <c r="BL3755" s="13"/>
      <c r="BM3755" s="13"/>
      <c r="BN3755" s="13"/>
    </row>
    <row r="3756" spans="1:66" x14ac:dyDescent="0.25">
      <c r="A3756" s="10"/>
      <c r="B3756" s="10"/>
      <c r="C3756" s="10"/>
      <c r="D3756" s="10"/>
      <c r="E3756" s="10"/>
      <c r="F3756" s="10"/>
      <c r="G3756" s="10"/>
      <c r="H3756" s="10"/>
      <c r="I3756" s="10"/>
      <c r="J3756" s="10"/>
      <c r="K3756" s="11"/>
      <c r="L3756" s="11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  <c r="AE3756" s="12"/>
      <c r="AF3756" s="12"/>
      <c r="AG3756" s="12"/>
      <c r="AH3756" s="12"/>
      <c r="AI3756" s="12"/>
      <c r="AJ3756" s="12"/>
      <c r="AK3756" s="12"/>
      <c r="AL3756" s="12"/>
      <c r="AM3756" s="12"/>
      <c r="AN3756" s="12"/>
      <c r="AO3756" s="12"/>
      <c r="AP3756" s="12"/>
      <c r="AQ3756" s="12"/>
      <c r="AR3756" s="12"/>
      <c r="AS3756" s="12"/>
      <c r="AT3756" s="12"/>
      <c r="AU3756" s="12"/>
      <c r="AV3756" s="12"/>
      <c r="AW3756" s="12"/>
      <c r="AX3756" s="12"/>
      <c r="AY3756" s="12"/>
      <c r="AZ3756" s="12"/>
      <c r="BA3756" s="12"/>
      <c r="BB3756" s="12"/>
      <c r="BC3756" s="12"/>
      <c r="BD3756" s="12"/>
      <c r="BE3756" s="12"/>
      <c r="BF3756" s="12"/>
      <c r="BG3756" s="12"/>
      <c r="BH3756" s="12"/>
      <c r="BI3756" s="12"/>
      <c r="BJ3756" s="13"/>
      <c r="BK3756" s="13"/>
      <c r="BL3756" s="13"/>
      <c r="BM3756" s="13"/>
      <c r="BN3756" s="13"/>
    </row>
    <row r="3757" spans="1:66" x14ac:dyDescent="0.25">
      <c r="A3757" s="10"/>
      <c r="B3757" s="10"/>
      <c r="C3757" s="10"/>
      <c r="D3757" s="10"/>
      <c r="E3757" s="10"/>
      <c r="F3757" s="10"/>
      <c r="G3757" s="10"/>
      <c r="H3757" s="10"/>
      <c r="I3757" s="10"/>
      <c r="J3757" s="10"/>
      <c r="K3757" s="11"/>
      <c r="L3757" s="11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2"/>
      <c r="AS3757" s="12"/>
      <c r="AT3757" s="12"/>
      <c r="AU3757" s="12"/>
      <c r="AV3757" s="12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12"/>
      <c r="BG3757" s="12"/>
      <c r="BH3757" s="12"/>
      <c r="BI3757" s="12"/>
      <c r="BJ3757" s="13"/>
      <c r="BK3757" s="13"/>
      <c r="BL3757" s="13"/>
      <c r="BM3757" s="13"/>
      <c r="BN3757" s="13"/>
    </row>
    <row r="3758" spans="1:66" x14ac:dyDescent="0.25">
      <c r="A3758" s="10"/>
      <c r="B3758" s="10"/>
      <c r="C3758" s="10"/>
      <c r="D3758" s="10"/>
      <c r="E3758" s="10"/>
      <c r="F3758" s="10"/>
      <c r="G3758" s="10"/>
      <c r="H3758" s="10"/>
      <c r="I3758" s="10"/>
      <c r="J3758" s="10"/>
      <c r="K3758" s="11"/>
      <c r="L3758" s="11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  <c r="AE3758" s="12"/>
      <c r="AF3758" s="12"/>
      <c r="AG3758" s="12"/>
      <c r="AH3758" s="12"/>
      <c r="AI3758" s="12"/>
      <c r="AJ3758" s="12"/>
      <c r="AK3758" s="12"/>
      <c r="AL3758" s="12"/>
      <c r="AM3758" s="12"/>
      <c r="AN3758" s="12"/>
      <c r="AO3758" s="12"/>
      <c r="AP3758" s="12"/>
      <c r="AQ3758" s="12"/>
      <c r="AR3758" s="12"/>
      <c r="AS3758" s="12"/>
      <c r="AT3758" s="12"/>
      <c r="AU3758" s="12"/>
      <c r="AV3758" s="12"/>
      <c r="AW3758" s="12"/>
      <c r="AX3758" s="12"/>
      <c r="AY3758" s="12"/>
      <c r="AZ3758" s="12"/>
      <c r="BA3758" s="12"/>
      <c r="BB3758" s="12"/>
      <c r="BC3758" s="12"/>
      <c r="BD3758" s="12"/>
      <c r="BE3758" s="12"/>
      <c r="BF3758" s="12"/>
      <c r="BG3758" s="12"/>
      <c r="BH3758" s="12"/>
      <c r="BI3758" s="12"/>
      <c r="BJ3758" s="13"/>
      <c r="BK3758" s="13"/>
      <c r="BL3758" s="13"/>
      <c r="BM3758" s="13"/>
      <c r="BN3758" s="13"/>
    </row>
    <row r="3759" spans="1:66" x14ac:dyDescent="0.25">
      <c r="A3759" s="10"/>
      <c r="B3759" s="10"/>
      <c r="C3759" s="10"/>
      <c r="D3759" s="10"/>
      <c r="E3759" s="10"/>
      <c r="F3759" s="10"/>
      <c r="G3759" s="10"/>
      <c r="H3759" s="10"/>
      <c r="I3759" s="10"/>
      <c r="J3759" s="10"/>
      <c r="K3759" s="11"/>
      <c r="L3759" s="11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2"/>
      <c r="AS3759" s="12"/>
      <c r="AT3759" s="12"/>
      <c r="AU3759" s="12"/>
      <c r="AV3759" s="12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12"/>
      <c r="BG3759" s="12"/>
      <c r="BH3759" s="12"/>
      <c r="BI3759" s="12"/>
      <c r="BJ3759" s="13"/>
      <c r="BK3759" s="13"/>
      <c r="BL3759" s="13"/>
      <c r="BM3759" s="13"/>
      <c r="BN3759" s="13"/>
    </row>
    <row r="3760" spans="1:66" x14ac:dyDescent="0.25">
      <c r="A3760" s="10"/>
      <c r="B3760" s="10"/>
      <c r="C3760" s="10"/>
      <c r="D3760" s="10"/>
      <c r="E3760" s="10"/>
      <c r="F3760" s="10"/>
      <c r="G3760" s="10"/>
      <c r="H3760" s="10"/>
      <c r="I3760" s="10"/>
      <c r="J3760" s="10"/>
      <c r="K3760" s="11"/>
      <c r="L3760" s="11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  <c r="AE3760" s="12"/>
      <c r="AF3760" s="12"/>
      <c r="AG3760" s="12"/>
      <c r="AH3760" s="12"/>
      <c r="AI3760" s="12"/>
      <c r="AJ3760" s="12"/>
      <c r="AK3760" s="12"/>
      <c r="AL3760" s="12"/>
      <c r="AM3760" s="12"/>
      <c r="AN3760" s="12"/>
      <c r="AO3760" s="12"/>
      <c r="AP3760" s="12"/>
      <c r="AQ3760" s="12"/>
      <c r="AR3760" s="12"/>
      <c r="AS3760" s="12"/>
      <c r="AT3760" s="12"/>
      <c r="AU3760" s="12"/>
      <c r="AV3760" s="12"/>
      <c r="AW3760" s="12"/>
      <c r="AX3760" s="12"/>
      <c r="AY3760" s="12"/>
      <c r="AZ3760" s="12"/>
      <c r="BA3760" s="12"/>
      <c r="BB3760" s="12"/>
      <c r="BC3760" s="12"/>
      <c r="BD3760" s="12"/>
      <c r="BE3760" s="12"/>
      <c r="BF3760" s="12"/>
      <c r="BG3760" s="12"/>
      <c r="BH3760" s="12"/>
      <c r="BI3760" s="12"/>
      <c r="BJ3760" s="13"/>
      <c r="BK3760" s="13"/>
      <c r="BL3760" s="13"/>
      <c r="BM3760" s="13"/>
      <c r="BN3760" s="13"/>
    </row>
    <row r="3761" spans="1:66" x14ac:dyDescent="0.25">
      <c r="A3761" s="10"/>
      <c r="B3761" s="10"/>
      <c r="C3761" s="10"/>
      <c r="D3761" s="10"/>
      <c r="E3761" s="10"/>
      <c r="F3761" s="10"/>
      <c r="G3761" s="10"/>
      <c r="H3761" s="10"/>
      <c r="I3761" s="10"/>
      <c r="J3761" s="10"/>
      <c r="K3761" s="11"/>
      <c r="L3761" s="11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2"/>
      <c r="AS3761" s="12"/>
      <c r="AT3761" s="12"/>
      <c r="AU3761" s="12"/>
      <c r="AV3761" s="12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12"/>
      <c r="BG3761" s="12"/>
      <c r="BH3761" s="12"/>
      <c r="BI3761" s="12"/>
      <c r="BJ3761" s="13"/>
      <c r="BK3761" s="13"/>
      <c r="BL3761" s="13"/>
      <c r="BM3761" s="13"/>
      <c r="BN3761" s="13"/>
    </row>
    <row r="3762" spans="1:66" x14ac:dyDescent="0.25">
      <c r="A3762" s="10"/>
      <c r="B3762" s="10"/>
      <c r="C3762" s="10"/>
      <c r="D3762" s="10"/>
      <c r="E3762" s="10"/>
      <c r="F3762" s="10"/>
      <c r="G3762" s="10"/>
      <c r="H3762" s="10"/>
      <c r="I3762" s="10"/>
      <c r="J3762" s="10"/>
      <c r="K3762" s="11"/>
      <c r="L3762" s="11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  <c r="AE3762" s="12"/>
      <c r="AF3762" s="12"/>
      <c r="AG3762" s="12"/>
      <c r="AH3762" s="12"/>
      <c r="AI3762" s="12"/>
      <c r="AJ3762" s="12"/>
      <c r="AK3762" s="12"/>
      <c r="AL3762" s="12"/>
      <c r="AM3762" s="12"/>
      <c r="AN3762" s="12"/>
      <c r="AO3762" s="12"/>
      <c r="AP3762" s="12"/>
      <c r="AQ3762" s="12"/>
      <c r="AR3762" s="12"/>
      <c r="AS3762" s="12"/>
      <c r="AT3762" s="12"/>
      <c r="AU3762" s="12"/>
      <c r="AV3762" s="12"/>
      <c r="AW3762" s="12"/>
      <c r="AX3762" s="12"/>
      <c r="AY3762" s="12"/>
      <c r="AZ3762" s="12"/>
      <c r="BA3762" s="12"/>
      <c r="BB3762" s="12"/>
      <c r="BC3762" s="12"/>
      <c r="BD3762" s="12"/>
      <c r="BE3762" s="12"/>
      <c r="BF3762" s="12"/>
      <c r="BG3762" s="12"/>
      <c r="BH3762" s="12"/>
      <c r="BI3762" s="12"/>
      <c r="BJ3762" s="13"/>
      <c r="BK3762" s="13"/>
      <c r="BL3762" s="13"/>
      <c r="BM3762" s="13"/>
      <c r="BN3762" s="13"/>
    </row>
    <row r="3763" spans="1:66" x14ac:dyDescent="0.25">
      <c r="A3763" s="10"/>
      <c r="B3763" s="10"/>
      <c r="C3763" s="10"/>
      <c r="D3763" s="10"/>
      <c r="E3763" s="10"/>
      <c r="F3763" s="10"/>
      <c r="G3763" s="10"/>
      <c r="H3763" s="10"/>
      <c r="I3763" s="10"/>
      <c r="J3763" s="10"/>
      <c r="K3763" s="11"/>
      <c r="L3763" s="11"/>
      <c r="M3763" s="12"/>
      <c r="N3763" s="12"/>
      <c r="O3763" s="12"/>
      <c r="P3763" s="12"/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2"/>
      <c r="AS3763" s="12"/>
      <c r="AT3763" s="12"/>
      <c r="AU3763" s="12"/>
      <c r="AV3763" s="12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12"/>
      <c r="BG3763" s="12"/>
      <c r="BH3763" s="12"/>
      <c r="BI3763" s="12"/>
      <c r="BJ3763" s="13"/>
      <c r="BK3763" s="13"/>
      <c r="BL3763" s="13"/>
      <c r="BM3763" s="13"/>
      <c r="BN3763" s="13"/>
    </row>
    <row r="3764" spans="1:66" x14ac:dyDescent="0.25">
      <c r="A3764" s="10"/>
      <c r="B3764" s="10"/>
      <c r="C3764" s="10"/>
      <c r="D3764" s="10"/>
      <c r="E3764" s="10"/>
      <c r="F3764" s="10"/>
      <c r="G3764" s="10"/>
      <c r="H3764" s="10"/>
      <c r="I3764" s="10"/>
      <c r="J3764" s="10"/>
      <c r="K3764" s="11"/>
      <c r="L3764" s="11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  <c r="AE3764" s="12"/>
      <c r="AF3764" s="12"/>
      <c r="AG3764" s="12"/>
      <c r="AH3764" s="12"/>
      <c r="AI3764" s="12"/>
      <c r="AJ3764" s="12"/>
      <c r="AK3764" s="12"/>
      <c r="AL3764" s="12"/>
      <c r="AM3764" s="12"/>
      <c r="AN3764" s="12"/>
      <c r="AO3764" s="12"/>
      <c r="AP3764" s="12"/>
      <c r="AQ3764" s="12"/>
      <c r="AR3764" s="12"/>
      <c r="AS3764" s="12"/>
      <c r="AT3764" s="12"/>
      <c r="AU3764" s="12"/>
      <c r="AV3764" s="12"/>
      <c r="AW3764" s="12"/>
      <c r="AX3764" s="12"/>
      <c r="AY3764" s="12"/>
      <c r="AZ3764" s="12"/>
      <c r="BA3764" s="12"/>
      <c r="BB3764" s="12"/>
      <c r="BC3764" s="12"/>
      <c r="BD3764" s="12"/>
      <c r="BE3764" s="12"/>
      <c r="BF3764" s="12"/>
      <c r="BG3764" s="12"/>
      <c r="BH3764" s="12"/>
      <c r="BI3764" s="12"/>
      <c r="BJ3764" s="13"/>
      <c r="BK3764" s="13"/>
      <c r="BL3764" s="13"/>
      <c r="BM3764" s="13"/>
      <c r="BN3764" s="13"/>
    </row>
    <row r="3765" spans="1:66" x14ac:dyDescent="0.25">
      <c r="A3765" s="10"/>
      <c r="B3765" s="10"/>
      <c r="C3765" s="10"/>
      <c r="D3765" s="10"/>
      <c r="E3765" s="10"/>
      <c r="F3765" s="10"/>
      <c r="G3765" s="10"/>
      <c r="H3765" s="10"/>
      <c r="I3765" s="10"/>
      <c r="J3765" s="10"/>
      <c r="K3765" s="11"/>
      <c r="L3765" s="11"/>
      <c r="M3765" s="12"/>
      <c r="N3765" s="12"/>
      <c r="O3765" s="12"/>
      <c r="P3765" s="12"/>
      <c r="Q3765" s="12"/>
      <c r="R3765" s="12"/>
      <c r="S3765" s="12"/>
      <c r="T3765" s="12"/>
      <c r="U3765" s="12"/>
      <c r="V3765" s="12"/>
      <c r="W3765" s="12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2"/>
      <c r="AS3765" s="12"/>
      <c r="AT3765" s="12"/>
      <c r="AU3765" s="12"/>
      <c r="AV3765" s="12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12"/>
      <c r="BG3765" s="12"/>
      <c r="BH3765" s="12"/>
      <c r="BI3765" s="12"/>
      <c r="BJ3765" s="13"/>
      <c r="BK3765" s="13"/>
      <c r="BL3765" s="13"/>
      <c r="BM3765" s="13"/>
      <c r="BN3765" s="13"/>
    </row>
    <row r="3766" spans="1:66" x14ac:dyDescent="0.25">
      <c r="A3766" s="10"/>
      <c r="B3766" s="10"/>
      <c r="C3766" s="10"/>
      <c r="D3766" s="10"/>
      <c r="E3766" s="10"/>
      <c r="F3766" s="10"/>
      <c r="G3766" s="10"/>
      <c r="H3766" s="10"/>
      <c r="I3766" s="10"/>
      <c r="J3766" s="10"/>
      <c r="K3766" s="11"/>
      <c r="L3766" s="11"/>
      <c r="M3766" s="12"/>
      <c r="N3766" s="12"/>
      <c r="O3766" s="12"/>
      <c r="P3766" s="12"/>
      <c r="Q3766" s="12"/>
      <c r="R3766" s="12"/>
      <c r="S3766" s="12"/>
      <c r="T3766" s="12"/>
      <c r="U3766" s="12"/>
      <c r="V3766" s="12"/>
      <c r="W3766" s="12"/>
      <c r="X3766" s="12"/>
      <c r="Y3766" s="12"/>
      <c r="Z3766" s="12"/>
      <c r="AA3766" s="12"/>
      <c r="AB3766" s="12"/>
      <c r="AC3766" s="12"/>
      <c r="AD3766" s="12"/>
      <c r="AE3766" s="12"/>
      <c r="AF3766" s="12"/>
      <c r="AG3766" s="12"/>
      <c r="AH3766" s="12"/>
      <c r="AI3766" s="12"/>
      <c r="AJ3766" s="12"/>
      <c r="AK3766" s="12"/>
      <c r="AL3766" s="12"/>
      <c r="AM3766" s="12"/>
      <c r="AN3766" s="12"/>
      <c r="AO3766" s="12"/>
      <c r="AP3766" s="12"/>
      <c r="AQ3766" s="12"/>
      <c r="AR3766" s="12"/>
      <c r="AS3766" s="12"/>
      <c r="AT3766" s="12"/>
      <c r="AU3766" s="12"/>
      <c r="AV3766" s="12"/>
      <c r="AW3766" s="12"/>
      <c r="AX3766" s="12"/>
      <c r="AY3766" s="12"/>
      <c r="AZ3766" s="12"/>
      <c r="BA3766" s="12"/>
      <c r="BB3766" s="12"/>
      <c r="BC3766" s="12"/>
      <c r="BD3766" s="12"/>
      <c r="BE3766" s="12"/>
      <c r="BF3766" s="12"/>
      <c r="BG3766" s="12"/>
      <c r="BH3766" s="12"/>
      <c r="BI3766" s="12"/>
      <c r="BJ3766" s="13"/>
      <c r="BK3766" s="13"/>
      <c r="BL3766" s="13"/>
      <c r="BM3766" s="13"/>
      <c r="BN3766" s="13"/>
    </row>
    <row r="3767" spans="1:66" x14ac:dyDescent="0.25">
      <c r="A3767" s="10"/>
      <c r="B3767" s="10"/>
      <c r="C3767" s="10"/>
      <c r="D3767" s="10"/>
      <c r="E3767" s="10"/>
      <c r="F3767" s="10"/>
      <c r="G3767" s="10"/>
      <c r="H3767" s="10"/>
      <c r="I3767" s="10"/>
      <c r="J3767" s="10"/>
      <c r="K3767" s="11"/>
      <c r="L3767" s="11"/>
      <c r="M3767" s="12"/>
      <c r="N3767" s="12"/>
      <c r="O3767" s="12"/>
      <c r="P3767" s="12"/>
      <c r="Q3767" s="12"/>
      <c r="R3767" s="12"/>
      <c r="S3767" s="12"/>
      <c r="T3767" s="12"/>
      <c r="U3767" s="12"/>
      <c r="V3767" s="12"/>
      <c r="W3767" s="12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2"/>
      <c r="AS3767" s="12"/>
      <c r="AT3767" s="12"/>
      <c r="AU3767" s="12"/>
      <c r="AV3767" s="12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12"/>
      <c r="BG3767" s="12"/>
      <c r="BH3767" s="12"/>
      <c r="BI3767" s="12"/>
      <c r="BJ3767" s="13"/>
      <c r="BK3767" s="13"/>
      <c r="BL3767" s="13"/>
      <c r="BM3767" s="13"/>
      <c r="BN3767" s="13"/>
    </row>
    <row r="3768" spans="1:66" x14ac:dyDescent="0.25">
      <c r="A3768" s="10"/>
      <c r="B3768" s="10"/>
      <c r="C3768" s="10"/>
      <c r="D3768" s="10"/>
      <c r="E3768" s="10"/>
      <c r="F3768" s="10"/>
      <c r="G3768" s="10"/>
      <c r="H3768" s="10"/>
      <c r="I3768" s="10"/>
      <c r="J3768" s="10"/>
      <c r="K3768" s="11"/>
      <c r="L3768" s="11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  <c r="W3768" s="12"/>
      <c r="X3768" s="12"/>
      <c r="Y3768" s="12"/>
      <c r="Z3768" s="12"/>
      <c r="AA3768" s="12"/>
      <c r="AB3768" s="12"/>
      <c r="AC3768" s="12"/>
      <c r="AD3768" s="12"/>
      <c r="AE3768" s="12"/>
      <c r="AF3768" s="12"/>
      <c r="AG3768" s="12"/>
      <c r="AH3768" s="12"/>
      <c r="AI3768" s="12"/>
      <c r="AJ3768" s="12"/>
      <c r="AK3768" s="12"/>
      <c r="AL3768" s="12"/>
      <c r="AM3768" s="12"/>
      <c r="AN3768" s="12"/>
      <c r="AO3768" s="12"/>
      <c r="AP3768" s="12"/>
      <c r="AQ3768" s="12"/>
      <c r="AR3768" s="12"/>
      <c r="AS3768" s="12"/>
      <c r="AT3768" s="12"/>
      <c r="AU3768" s="12"/>
      <c r="AV3768" s="12"/>
      <c r="AW3768" s="12"/>
      <c r="AX3768" s="12"/>
      <c r="AY3768" s="12"/>
      <c r="AZ3768" s="12"/>
      <c r="BA3768" s="12"/>
      <c r="BB3768" s="12"/>
      <c r="BC3768" s="12"/>
      <c r="BD3768" s="12"/>
      <c r="BE3768" s="12"/>
      <c r="BF3768" s="12"/>
      <c r="BG3768" s="12"/>
      <c r="BH3768" s="12"/>
      <c r="BI3768" s="12"/>
      <c r="BJ3768" s="13"/>
      <c r="BK3768" s="13"/>
      <c r="BL3768" s="13"/>
      <c r="BM3768" s="13"/>
      <c r="BN3768" s="13"/>
    </row>
    <row r="3769" spans="1:66" x14ac:dyDescent="0.25">
      <c r="A3769" s="10"/>
      <c r="B3769" s="10"/>
      <c r="C3769" s="10"/>
      <c r="D3769" s="10"/>
      <c r="E3769" s="10"/>
      <c r="F3769" s="10"/>
      <c r="G3769" s="10"/>
      <c r="H3769" s="10"/>
      <c r="I3769" s="10"/>
      <c r="J3769" s="10"/>
      <c r="K3769" s="11"/>
      <c r="L3769" s="11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  <c r="W3769" s="12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2"/>
      <c r="AS3769" s="12"/>
      <c r="AT3769" s="12"/>
      <c r="AU3769" s="12"/>
      <c r="AV3769" s="12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12"/>
      <c r="BG3769" s="12"/>
      <c r="BH3769" s="12"/>
      <c r="BI3769" s="12"/>
      <c r="BJ3769" s="13"/>
      <c r="BK3769" s="13"/>
      <c r="BL3769" s="13"/>
      <c r="BM3769" s="13"/>
      <c r="BN3769" s="13"/>
    </row>
    <row r="3770" spans="1:66" x14ac:dyDescent="0.25">
      <c r="A3770" s="10"/>
      <c r="B3770" s="10"/>
      <c r="C3770" s="10"/>
      <c r="D3770" s="10"/>
      <c r="E3770" s="10"/>
      <c r="F3770" s="10"/>
      <c r="G3770" s="10"/>
      <c r="H3770" s="10"/>
      <c r="I3770" s="10"/>
      <c r="J3770" s="10"/>
      <c r="K3770" s="11"/>
      <c r="L3770" s="11"/>
      <c r="M3770" s="12"/>
      <c r="N3770" s="12"/>
      <c r="O3770" s="12"/>
      <c r="P3770" s="12"/>
      <c r="Q3770" s="12"/>
      <c r="R3770" s="12"/>
      <c r="S3770" s="12"/>
      <c r="T3770" s="12"/>
      <c r="U3770" s="12"/>
      <c r="V3770" s="12"/>
      <c r="W3770" s="12"/>
      <c r="X3770" s="12"/>
      <c r="Y3770" s="12"/>
      <c r="Z3770" s="12"/>
      <c r="AA3770" s="12"/>
      <c r="AB3770" s="12"/>
      <c r="AC3770" s="12"/>
      <c r="AD3770" s="12"/>
      <c r="AE3770" s="12"/>
      <c r="AF3770" s="12"/>
      <c r="AG3770" s="12"/>
      <c r="AH3770" s="12"/>
      <c r="AI3770" s="12"/>
      <c r="AJ3770" s="12"/>
      <c r="AK3770" s="12"/>
      <c r="AL3770" s="12"/>
      <c r="AM3770" s="12"/>
      <c r="AN3770" s="12"/>
      <c r="AO3770" s="12"/>
      <c r="AP3770" s="12"/>
      <c r="AQ3770" s="12"/>
      <c r="AR3770" s="12"/>
      <c r="AS3770" s="12"/>
      <c r="AT3770" s="12"/>
      <c r="AU3770" s="12"/>
      <c r="AV3770" s="12"/>
      <c r="AW3770" s="12"/>
      <c r="AX3770" s="12"/>
      <c r="AY3770" s="12"/>
      <c r="AZ3770" s="12"/>
      <c r="BA3770" s="12"/>
      <c r="BB3770" s="12"/>
      <c r="BC3770" s="12"/>
      <c r="BD3770" s="12"/>
      <c r="BE3770" s="12"/>
      <c r="BF3770" s="12"/>
      <c r="BG3770" s="12"/>
      <c r="BH3770" s="12"/>
      <c r="BI3770" s="12"/>
      <c r="BJ3770" s="13"/>
      <c r="BK3770" s="13"/>
      <c r="BL3770" s="13"/>
      <c r="BM3770" s="13"/>
      <c r="BN3770" s="13"/>
    </row>
    <row r="3771" spans="1:66" x14ac:dyDescent="0.25">
      <c r="A3771" s="10"/>
      <c r="B3771" s="10"/>
      <c r="C3771" s="10"/>
      <c r="D3771" s="10"/>
      <c r="E3771" s="10"/>
      <c r="F3771" s="10"/>
      <c r="G3771" s="10"/>
      <c r="H3771" s="10"/>
      <c r="I3771" s="10"/>
      <c r="J3771" s="10"/>
      <c r="K3771" s="11"/>
      <c r="L3771" s="11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2"/>
      <c r="AS3771" s="12"/>
      <c r="AT3771" s="12"/>
      <c r="AU3771" s="12"/>
      <c r="AV3771" s="12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12"/>
      <c r="BG3771" s="12"/>
      <c r="BH3771" s="12"/>
      <c r="BI3771" s="12"/>
      <c r="BJ3771" s="13"/>
      <c r="BK3771" s="13"/>
      <c r="BL3771" s="13"/>
      <c r="BM3771" s="13"/>
      <c r="BN3771" s="13"/>
    </row>
    <row r="3772" spans="1:66" x14ac:dyDescent="0.25">
      <c r="A3772" s="10"/>
      <c r="B3772" s="10"/>
      <c r="C3772" s="10"/>
      <c r="D3772" s="10"/>
      <c r="E3772" s="10"/>
      <c r="F3772" s="10"/>
      <c r="G3772" s="10"/>
      <c r="H3772" s="10"/>
      <c r="I3772" s="10"/>
      <c r="J3772" s="10"/>
      <c r="K3772" s="11"/>
      <c r="L3772" s="11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  <c r="AE3772" s="12"/>
      <c r="AF3772" s="12"/>
      <c r="AG3772" s="12"/>
      <c r="AH3772" s="12"/>
      <c r="AI3772" s="12"/>
      <c r="AJ3772" s="12"/>
      <c r="AK3772" s="12"/>
      <c r="AL3772" s="12"/>
      <c r="AM3772" s="12"/>
      <c r="AN3772" s="12"/>
      <c r="AO3772" s="12"/>
      <c r="AP3772" s="12"/>
      <c r="AQ3772" s="12"/>
      <c r="AR3772" s="12"/>
      <c r="AS3772" s="12"/>
      <c r="AT3772" s="12"/>
      <c r="AU3772" s="12"/>
      <c r="AV3772" s="12"/>
      <c r="AW3772" s="12"/>
      <c r="AX3772" s="12"/>
      <c r="AY3772" s="12"/>
      <c r="AZ3772" s="12"/>
      <c r="BA3772" s="12"/>
      <c r="BB3772" s="12"/>
      <c r="BC3772" s="12"/>
      <c r="BD3772" s="12"/>
      <c r="BE3772" s="12"/>
      <c r="BF3772" s="12"/>
      <c r="BG3772" s="12"/>
      <c r="BH3772" s="12"/>
      <c r="BI3772" s="12"/>
      <c r="BJ3772" s="13"/>
      <c r="BK3772" s="13"/>
      <c r="BL3772" s="13"/>
      <c r="BM3772" s="13"/>
      <c r="BN3772" s="13"/>
    </row>
    <row r="3773" spans="1:66" x14ac:dyDescent="0.25">
      <c r="A3773" s="10"/>
      <c r="B3773" s="10"/>
      <c r="C3773" s="10"/>
      <c r="D3773" s="10"/>
      <c r="E3773" s="10"/>
      <c r="F3773" s="10"/>
      <c r="G3773" s="10"/>
      <c r="H3773" s="10"/>
      <c r="I3773" s="10"/>
      <c r="J3773" s="10"/>
      <c r="K3773" s="11"/>
      <c r="L3773" s="11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2"/>
      <c r="AS3773" s="12"/>
      <c r="AT3773" s="12"/>
      <c r="AU3773" s="12"/>
      <c r="AV3773" s="12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12"/>
      <c r="BG3773" s="12"/>
      <c r="BH3773" s="12"/>
      <c r="BI3773" s="12"/>
      <c r="BJ3773" s="13"/>
      <c r="BK3773" s="13"/>
      <c r="BL3773" s="13"/>
      <c r="BM3773" s="13"/>
      <c r="BN3773" s="13"/>
    </row>
    <row r="3774" spans="1:66" x14ac:dyDescent="0.25">
      <c r="A3774" s="10"/>
      <c r="B3774" s="10"/>
      <c r="C3774" s="10"/>
      <c r="D3774" s="10"/>
      <c r="E3774" s="10"/>
      <c r="F3774" s="10"/>
      <c r="G3774" s="10"/>
      <c r="H3774" s="10"/>
      <c r="I3774" s="10"/>
      <c r="J3774" s="10"/>
      <c r="K3774" s="11"/>
      <c r="L3774" s="11"/>
      <c r="M3774" s="12"/>
      <c r="N3774" s="12"/>
      <c r="O3774" s="12"/>
      <c r="P3774" s="12"/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  <c r="AA3774" s="12"/>
      <c r="AB3774" s="12"/>
      <c r="AC3774" s="12"/>
      <c r="AD3774" s="12"/>
      <c r="AE3774" s="12"/>
      <c r="AF3774" s="12"/>
      <c r="AG3774" s="12"/>
      <c r="AH3774" s="12"/>
      <c r="AI3774" s="12"/>
      <c r="AJ3774" s="12"/>
      <c r="AK3774" s="12"/>
      <c r="AL3774" s="12"/>
      <c r="AM3774" s="12"/>
      <c r="AN3774" s="12"/>
      <c r="AO3774" s="12"/>
      <c r="AP3774" s="12"/>
      <c r="AQ3774" s="12"/>
      <c r="AR3774" s="12"/>
      <c r="AS3774" s="12"/>
      <c r="AT3774" s="12"/>
      <c r="AU3774" s="12"/>
      <c r="AV3774" s="12"/>
      <c r="AW3774" s="12"/>
      <c r="AX3774" s="12"/>
      <c r="AY3774" s="12"/>
      <c r="AZ3774" s="12"/>
      <c r="BA3774" s="12"/>
      <c r="BB3774" s="12"/>
      <c r="BC3774" s="12"/>
      <c r="BD3774" s="12"/>
      <c r="BE3774" s="12"/>
      <c r="BF3774" s="12"/>
      <c r="BG3774" s="12"/>
      <c r="BH3774" s="12"/>
      <c r="BI3774" s="12"/>
      <c r="BJ3774" s="13"/>
      <c r="BK3774" s="13"/>
      <c r="BL3774" s="13"/>
      <c r="BM3774" s="13"/>
      <c r="BN3774" s="13"/>
    </row>
    <row r="3775" spans="1:66" x14ac:dyDescent="0.25">
      <c r="A3775" s="10"/>
      <c r="B3775" s="10"/>
      <c r="C3775" s="10"/>
      <c r="D3775" s="10"/>
      <c r="E3775" s="10"/>
      <c r="F3775" s="10"/>
      <c r="G3775" s="10"/>
      <c r="H3775" s="10"/>
      <c r="I3775" s="10"/>
      <c r="J3775" s="10"/>
      <c r="K3775" s="11"/>
      <c r="L3775" s="11"/>
      <c r="M3775" s="12"/>
      <c r="N3775" s="12"/>
      <c r="O3775" s="12"/>
      <c r="P3775" s="12"/>
      <c r="Q3775" s="12"/>
      <c r="R3775" s="12"/>
      <c r="S3775" s="12"/>
      <c r="T3775" s="12"/>
      <c r="U3775" s="12"/>
      <c r="V3775" s="12"/>
      <c r="W3775" s="12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2"/>
      <c r="AS3775" s="12"/>
      <c r="AT3775" s="12"/>
      <c r="AU3775" s="12"/>
      <c r="AV3775" s="12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12"/>
      <c r="BG3775" s="12"/>
      <c r="BH3775" s="12"/>
      <c r="BI3775" s="12"/>
      <c r="BJ3775" s="13"/>
      <c r="BK3775" s="13"/>
      <c r="BL3775" s="13"/>
      <c r="BM3775" s="13"/>
      <c r="BN3775" s="13"/>
    </row>
    <row r="3776" spans="1:66" x14ac:dyDescent="0.25">
      <c r="A3776" s="10"/>
      <c r="B3776" s="10"/>
      <c r="C3776" s="10"/>
      <c r="D3776" s="10"/>
      <c r="E3776" s="10"/>
      <c r="F3776" s="10"/>
      <c r="G3776" s="10"/>
      <c r="H3776" s="10"/>
      <c r="I3776" s="10"/>
      <c r="J3776" s="10"/>
      <c r="K3776" s="11"/>
      <c r="L3776" s="11"/>
      <c r="M3776" s="12"/>
      <c r="N3776" s="12"/>
      <c r="O3776" s="12"/>
      <c r="P3776" s="12"/>
      <c r="Q3776" s="12"/>
      <c r="R3776" s="12"/>
      <c r="S3776" s="12"/>
      <c r="T3776" s="12"/>
      <c r="U3776" s="12"/>
      <c r="V3776" s="12"/>
      <c r="W3776" s="12"/>
      <c r="X3776" s="12"/>
      <c r="Y3776" s="12"/>
      <c r="Z3776" s="12"/>
      <c r="AA3776" s="12"/>
      <c r="AB3776" s="12"/>
      <c r="AC3776" s="12"/>
      <c r="AD3776" s="12"/>
      <c r="AE3776" s="12"/>
      <c r="AF3776" s="12"/>
      <c r="AG3776" s="12"/>
      <c r="AH3776" s="12"/>
      <c r="AI3776" s="12"/>
      <c r="AJ3776" s="12"/>
      <c r="AK3776" s="12"/>
      <c r="AL3776" s="12"/>
      <c r="AM3776" s="12"/>
      <c r="AN3776" s="12"/>
      <c r="AO3776" s="12"/>
      <c r="AP3776" s="12"/>
      <c r="AQ3776" s="12"/>
      <c r="AR3776" s="12"/>
      <c r="AS3776" s="12"/>
      <c r="AT3776" s="12"/>
      <c r="AU3776" s="12"/>
      <c r="AV3776" s="12"/>
      <c r="AW3776" s="12"/>
      <c r="AX3776" s="12"/>
      <c r="AY3776" s="12"/>
      <c r="AZ3776" s="12"/>
      <c r="BA3776" s="12"/>
      <c r="BB3776" s="12"/>
      <c r="BC3776" s="12"/>
      <c r="BD3776" s="12"/>
      <c r="BE3776" s="12"/>
      <c r="BF3776" s="12"/>
      <c r="BG3776" s="12"/>
      <c r="BH3776" s="12"/>
      <c r="BI3776" s="12"/>
      <c r="BJ3776" s="13"/>
      <c r="BK3776" s="13"/>
      <c r="BL3776" s="13"/>
      <c r="BM3776" s="13"/>
      <c r="BN3776" s="13"/>
    </row>
    <row r="3777" spans="1:66" s="14" customFormat="1" x14ac:dyDescent="0.25">
      <c r="A3777" s="10"/>
      <c r="B3777" s="10"/>
      <c r="C3777" s="10"/>
      <c r="D3777" s="10"/>
      <c r="E3777" s="10"/>
      <c r="F3777" s="10"/>
      <c r="G3777" s="10"/>
      <c r="H3777" s="10"/>
      <c r="I3777" s="10"/>
      <c r="J3777" s="10"/>
      <c r="K3777" s="11"/>
      <c r="L3777" s="11"/>
      <c r="M3777" s="12"/>
      <c r="N3777" s="12"/>
      <c r="O3777" s="12"/>
      <c r="P3777" s="12"/>
      <c r="Q3777" s="12"/>
      <c r="R3777" s="12"/>
      <c r="S3777" s="12"/>
      <c r="T3777" s="12"/>
      <c r="U3777" s="12"/>
      <c r="V3777" s="12"/>
      <c r="W3777" s="12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2"/>
      <c r="AS3777" s="12"/>
      <c r="AT3777" s="12"/>
      <c r="AU3777" s="12"/>
      <c r="AV3777" s="12"/>
      <c r="AW3777" s="12"/>
      <c r="AX3777" s="12"/>
      <c r="AY3777" s="12"/>
      <c r="AZ3777" s="12"/>
      <c r="BA3777" s="12"/>
      <c r="BB3777" s="12"/>
      <c r="BC3777" s="12"/>
      <c r="BD3777" s="12"/>
      <c r="BE3777" s="12"/>
      <c r="BF3777" s="12"/>
      <c r="BG3777" s="12"/>
      <c r="BH3777" s="12"/>
      <c r="BI3777" s="12"/>
      <c r="BJ3777" s="13"/>
      <c r="BK3777" s="13"/>
      <c r="BL3777" s="13"/>
      <c r="BM3777" s="13"/>
      <c r="BN3777" s="13"/>
    </row>
    <row r="3778" spans="1:66" x14ac:dyDescent="0.25">
      <c r="A3778" s="10"/>
      <c r="B3778" s="10"/>
      <c r="C3778" s="10"/>
      <c r="D3778" s="10"/>
      <c r="E3778" s="10"/>
      <c r="F3778" s="10"/>
      <c r="G3778" s="10"/>
      <c r="H3778" s="10"/>
      <c r="I3778" s="10"/>
      <c r="J3778" s="10"/>
      <c r="K3778" s="11"/>
      <c r="L3778" s="11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  <c r="AA3778" s="12"/>
      <c r="AB3778" s="12"/>
      <c r="AC3778" s="12"/>
      <c r="AD3778" s="12"/>
      <c r="AE3778" s="12"/>
      <c r="AF3778" s="12"/>
      <c r="AG3778" s="12"/>
      <c r="AH3778" s="12"/>
      <c r="AI3778" s="12"/>
      <c r="AJ3778" s="12"/>
      <c r="AK3778" s="12"/>
      <c r="AL3778" s="12"/>
      <c r="AM3778" s="12"/>
      <c r="AN3778" s="12"/>
      <c r="AO3778" s="12"/>
      <c r="AP3778" s="12"/>
      <c r="AQ3778" s="12"/>
      <c r="AR3778" s="12"/>
      <c r="AS3778" s="12"/>
      <c r="AT3778" s="12"/>
      <c r="AU3778" s="12"/>
      <c r="AV3778" s="12"/>
      <c r="AW3778" s="12"/>
      <c r="AX3778" s="12"/>
      <c r="AY3778" s="12"/>
      <c r="AZ3778" s="12"/>
      <c r="BA3778" s="12"/>
      <c r="BB3778" s="12"/>
      <c r="BC3778" s="12"/>
      <c r="BD3778" s="12"/>
      <c r="BE3778" s="12"/>
      <c r="BF3778" s="12"/>
      <c r="BG3778" s="12"/>
      <c r="BH3778" s="12"/>
      <c r="BI3778" s="12"/>
      <c r="BJ3778" s="13"/>
      <c r="BK3778" s="13"/>
      <c r="BL3778" s="13"/>
      <c r="BM3778" s="13"/>
      <c r="BN3778" s="13"/>
    </row>
    <row r="3779" spans="1:66" x14ac:dyDescent="0.25">
      <c r="A3779" s="10"/>
      <c r="B3779" s="10"/>
      <c r="C3779" s="10"/>
      <c r="D3779" s="10"/>
      <c r="E3779" s="10"/>
      <c r="F3779" s="10"/>
      <c r="G3779" s="10"/>
      <c r="H3779" s="10"/>
      <c r="I3779" s="10"/>
      <c r="J3779" s="10"/>
      <c r="K3779" s="11"/>
      <c r="L3779" s="11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2"/>
      <c r="AS3779" s="12"/>
      <c r="AT3779" s="12"/>
      <c r="AU3779" s="12"/>
      <c r="AV3779" s="12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12"/>
      <c r="BG3779" s="12"/>
      <c r="BH3779" s="12"/>
      <c r="BI3779" s="12"/>
      <c r="BJ3779" s="13"/>
      <c r="BK3779" s="13"/>
      <c r="BL3779" s="13"/>
      <c r="BM3779" s="13"/>
      <c r="BN3779" s="13"/>
    </row>
    <row r="3780" spans="1:66" x14ac:dyDescent="0.25">
      <c r="A3780" s="10"/>
      <c r="B3780" s="10"/>
      <c r="C3780" s="10"/>
      <c r="D3780" s="10"/>
      <c r="E3780" s="10"/>
      <c r="F3780" s="10"/>
      <c r="G3780" s="10"/>
      <c r="H3780" s="10"/>
      <c r="I3780" s="10"/>
      <c r="J3780" s="10"/>
      <c r="K3780" s="11"/>
      <c r="L3780" s="11"/>
      <c r="M3780" s="12"/>
      <c r="N3780" s="12"/>
      <c r="O3780" s="12"/>
      <c r="P3780" s="12"/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  <c r="AA3780" s="12"/>
      <c r="AB3780" s="12"/>
      <c r="AC3780" s="12"/>
      <c r="AD3780" s="12"/>
      <c r="AE3780" s="12"/>
      <c r="AF3780" s="12"/>
      <c r="AG3780" s="12"/>
      <c r="AH3780" s="12"/>
      <c r="AI3780" s="12"/>
      <c r="AJ3780" s="12"/>
      <c r="AK3780" s="12"/>
      <c r="AL3780" s="12"/>
      <c r="AM3780" s="12"/>
      <c r="AN3780" s="12"/>
      <c r="AO3780" s="12"/>
      <c r="AP3780" s="12"/>
      <c r="AQ3780" s="12"/>
      <c r="AR3780" s="12"/>
      <c r="AS3780" s="12"/>
      <c r="AT3780" s="12"/>
      <c r="AU3780" s="12"/>
      <c r="AV3780" s="12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12"/>
      <c r="BG3780" s="12"/>
      <c r="BH3780" s="12"/>
      <c r="BI3780" s="12"/>
      <c r="BJ3780" s="13"/>
      <c r="BK3780" s="13"/>
      <c r="BL3780" s="13"/>
      <c r="BM3780" s="13"/>
      <c r="BN3780" s="13"/>
    </row>
    <row r="3781" spans="1:66" x14ac:dyDescent="0.25">
      <c r="A3781" s="10"/>
      <c r="B3781" s="10"/>
      <c r="C3781" s="10"/>
      <c r="D3781" s="10"/>
      <c r="E3781" s="10"/>
      <c r="F3781" s="10"/>
      <c r="G3781" s="10"/>
      <c r="H3781" s="10"/>
      <c r="I3781" s="10"/>
      <c r="J3781" s="10"/>
      <c r="K3781" s="11"/>
      <c r="L3781" s="11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2"/>
      <c r="AS3781" s="12"/>
      <c r="AT3781" s="12"/>
      <c r="AU3781" s="12"/>
      <c r="AV3781" s="12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12"/>
      <c r="BG3781" s="12"/>
      <c r="BH3781" s="12"/>
      <c r="BI3781" s="12"/>
      <c r="BJ3781" s="13"/>
      <c r="BK3781" s="13"/>
      <c r="BL3781" s="13"/>
      <c r="BM3781" s="13"/>
      <c r="BN3781" s="13"/>
    </row>
    <row r="3782" spans="1:66" x14ac:dyDescent="0.25">
      <c r="A3782" s="10"/>
      <c r="B3782" s="10"/>
      <c r="C3782" s="10"/>
      <c r="D3782" s="10"/>
      <c r="E3782" s="10"/>
      <c r="F3782" s="10"/>
      <c r="G3782" s="10"/>
      <c r="H3782" s="10"/>
      <c r="I3782" s="10"/>
      <c r="J3782" s="10"/>
      <c r="K3782" s="11"/>
      <c r="L3782" s="11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  <c r="AA3782" s="12"/>
      <c r="AB3782" s="12"/>
      <c r="AC3782" s="12"/>
      <c r="AD3782" s="12"/>
      <c r="AE3782" s="12"/>
      <c r="AF3782" s="12"/>
      <c r="AG3782" s="12"/>
      <c r="AH3782" s="12"/>
      <c r="AI3782" s="12"/>
      <c r="AJ3782" s="12"/>
      <c r="AK3782" s="12"/>
      <c r="AL3782" s="12"/>
      <c r="AM3782" s="12"/>
      <c r="AN3782" s="12"/>
      <c r="AO3782" s="12"/>
      <c r="AP3782" s="12"/>
      <c r="AQ3782" s="12"/>
      <c r="AR3782" s="12"/>
      <c r="AS3782" s="12"/>
      <c r="AT3782" s="12"/>
      <c r="AU3782" s="12"/>
      <c r="AV3782" s="12"/>
      <c r="AW3782" s="12"/>
      <c r="AX3782" s="12"/>
      <c r="AY3782" s="12"/>
      <c r="AZ3782" s="12"/>
      <c r="BA3782" s="12"/>
      <c r="BB3782" s="12"/>
      <c r="BC3782" s="12"/>
      <c r="BD3782" s="12"/>
      <c r="BE3782" s="12"/>
      <c r="BF3782" s="12"/>
      <c r="BG3782" s="12"/>
      <c r="BH3782" s="12"/>
      <c r="BI3782" s="12"/>
      <c r="BJ3782" s="13"/>
      <c r="BK3782" s="13"/>
      <c r="BL3782" s="13"/>
      <c r="BM3782" s="13"/>
      <c r="BN3782" s="13"/>
    </row>
    <row r="3783" spans="1:66" s="14" customFormat="1" x14ac:dyDescent="0.25">
      <c r="A3783" s="10"/>
      <c r="B3783" s="10"/>
      <c r="C3783" s="10"/>
      <c r="D3783" s="10"/>
      <c r="E3783" s="10"/>
      <c r="F3783" s="10"/>
      <c r="G3783" s="10"/>
      <c r="H3783" s="10"/>
      <c r="I3783" s="10"/>
      <c r="J3783" s="10"/>
      <c r="K3783" s="11"/>
      <c r="L3783" s="11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2"/>
      <c r="AS3783" s="12"/>
      <c r="AT3783" s="12"/>
      <c r="AU3783" s="12"/>
      <c r="AV3783" s="12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12"/>
      <c r="BG3783" s="12"/>
      <c r="BH3783" s="12"/>
      <c r="BI3783" s="12"/>
      <c r="BJ3783" s="13"/>
      <c r="BK3783" s="13"/>
      <c r="BL3783" s="13"/>
      <c r="BM3783" s="13"/>
      <c r="BN3783" s="13"/>
    </row>
    <row r="3784" spans="1:66" x14ac:dyDescent="0.25">
      <c r="A3784" s="10"/>
      <c r="B3784" s="10"/>
      <c r="C3784" s="10"/>
      <c r="D3784" s="18"/>
      <c r="E3784" s="10"/>
      <c r="F3784" s="10"/>
      <c r="G3784" s="10"/>
      <c r="H3784" s="10"/>
      <c r="I3784" s="10"/>
      <c r="J3784" s="10"/>
      <c r="K3784" s="11"/>
      <c r="L3784" s="11"/>
      <c r="M3784" s="12"/>
      <c r="N3784" s="12"/>
      <c r="O3784" s="12"/>
      <c r="P3784" s="12"/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12"/>
      <c r="AG3784" s="12"/>
      <c r="AH3784" s="12"/>
      <c r="AI3784" s="12"/>
      <c r="AJ3784" s="12"/>
      <c r="AK3784" s="12"/>
      <c r="AL3784" s="12"/>
      <c r="AM3784" s="12"/>
      <c r="AN3784" s="12"/>
      <c r="AO3784" s="12"/>
      <c r="AP3784" s="12"/>
      <c r="AQ3784" s="12"/>
      <c r="AR3784" s="12"/>
      <c r="AS3784" s="12"/>
      <c r="AT3784" s="12"/>
      <c r="AU3784" s="12"/>
      <c r="AV3784" s="12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12"/>
      <c r="BG3784" s="12"/>
      <c r="BH3784" s="12"/>
      <c r="BI3784" s="12"/>
      <c r="BJ3784" s="13"/>
      <c r="BK3784" s="13"/>
      <c r="BL3784" s="13"/>
      <c r="BM3784" s="13"/>
      <c r="BN3784" s="13"/>
    </row>
    <row r="3785" spans="1:66" x14ac:dyDescent="0.25">
      <c r="A3785" s="10"/>
      <c r="B3785" s="10"/>
      <c r="C3785" s="10"/>
      <c r="D3785" s="18"/>
      <c r="E3785" s="10"/>
      <c r="F3785" s="10"/>
      <c r="G3785" s="10"/>
      <c r="H3785" s="10"/>
      <c r="I3785" s="10"/>
      <c r="J3785" s="10"/>
      <c r="K3785" s="11"/>
      <c r="L3785" s="11"/>
      <c r="M3785" s="12"/>
      <c r="N3785" s="12"/>
      <c r="O3785" s="12"/>
      <c r="P3785" s="12"/>
      <c r="Q3785" s="12"/>
      <c r="R3785" s="12"/>
      <c r="S3785" s="12"/>
      <c r="T3785" s="12"/>
      <c r="U3785" s="12"/>
      <c r="V3785" s="12"/>
      <c r="W3785" s="12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2"/>
      <c r="AS3785" s="12"/>
      <c r="AT3785" s="12"/>
      <c r="AU3785" s="12"/>
      <c r="AV3785" s="12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12"/>
      <c r="BG3785" s="12"/>
      <c r="BH3785" s="12"/>
      <c r="BI3785" s="12"/>
      <c r="BJ3785" s="13"/>
      <c r="BK3785" s="13"/>
      <c r="BL3785" s="13"/>
      <c r="BM3785" s="13"/>
      <c r="BN3785" s="13"/>
    </row>
    <row r="3786" spans="1:66" x14ac:dyDescent="0.25">
      <c r="A3786" s="10"/>
      <c r="B3786" s="10"/>
      <c r="C3786" s="10"/>
      <c r="D3786" s="18"/>
      <c r="E3786" s="10"/>
      <c r="F3786" s="10"/>
      <c r="G3786" s="10"/>
      <c r="H3786" s="10"/>
      <c r="I3786" s="10"/>
      <c r="J3786" s="10"/>
      <c r="K3786" s="11"/>
      <c r="L3786" s="11"/>
      <c r="M3786" s="12"/>
      <c r="N3786" s="12"/>
      <c r="O3786" s="12"/>
      <c r="P3786" s="12"/>
      <c r="Q3786" s="12"/>
      <c r="R3786" s="12"/>
      <c r="S3786" s="12"/>
      <c r="T3786" s="12"/>
      <c r="U3786" s="12"/>
      <c r="V3786" s="12"/>
      <c r="W3786" s="12"/>
      <c r="X3786" s="12"/>
      <c r="Y3786" s="12"/>
      <c r="Z3786" s="12"/>
      <c r="AA3786" s="12"/>
      <c r="AB3786" s="12"/>
      <c r="AC3786" s="12"/>
      <c r="AD3786" s="12"/>
      <c r="AE3786" s="12"/>
      <c r="AF3786" s="12"/>
      <c r="AG3786" s="12"/>
      <c r="AH3786" s="12"/>
      <c r="AI3786" s="12"/>
      <c r="AJ3786" s="12"/>
      <c r="AK3786" s="12"/>
      <c r="AL3786" s="12"/>
      <c r="AM3786" s="12"/>
      <c r="AN3786" s="12"/>
      <c r="AO3786" s="12"/>
      <c r="AP3786" s="12"/>
      <c r="AQ3786" s="12"/>
      <c r="AR3786" s="12"/>
      <c r="AS3786" s="12"/>
      <c r="AT3786" s="12"/>
      <c r="AU3786" s="12"/>
      <c r="AV3786" s="12"/>
      <c r="AW3786" s="12"/>
      <c r="AX3786" s="12"/>
      <c r="AY3786" s="12"/>
      <c r="AZ3786" s="12"/>
      <c r="BA3786" s="12"/>
      <c r="BB3786" s="12"/>
      <c r="BC3786" s="12"/>
      <c r="BD3786" s="12"/>
      <c r="BE3786" s="12"/>
      <c r="BF3786" s="12"/>
      <c r="BG3786" s="12"/>
      <c r="BH3786" s="12"/>
      <c r="BI3786" s="12"/>
      <c r="BJ3786" s="13"/>
      <c r="BK3786" s="13"/>
      <c r="BL3786" s="13"/>
      <c r="BM3786" s="13"/>
      <c r="BN3786" s="13"/>
    </row>
    <row r="3787" spans="1:66" x14ac:dyDescent="0.25">
      <c r="A3787" s="10"/>
      <c r="B3787" s="10"/>
      <c r="C3787" s="10"/>
      <c r="D3787" s="18"/>
      <c r="E3787" s="10"/>
      <c r="F3787" s="10"/>
      <c r="G3787" s="10"/>
      <c r="H3787" s="10"/>
      <c r="I3787" s="10"/>
      <c r="J3787" s="10"/>
      <c r="K3787" s="11"/>
      <c r="L3787" s="11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  <c r="W3787" s="12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2"/>
      <c r="AS3787" s="12"/>
      <c r="AT3787" s="12"/>
      <c r="AU3787" s="12"/>
      <c r="AV3787" s="12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12"/>
      <c r="BG3787" s="12"/>
      <c r="BH3787" s="12"/>
      <c r="BI3787" s="12"/>
      <c r="BJ3787" s="13"/>
      <c r="BK3787" s="13"/>
      <c r="BL3787" s="13"/>
      <c r="BM3787" s="13"/>
      <c r="BN3787" s="13"/>
    </row>
    <row r="3788" spans="1:66" x14ac:dyDescent="0.25">
      <c r="A3788" s="10"/>
      <c r="B3788" s="10"/>
      <c r="C3788" s="10"/>
      <c r="D3788" s="18"/>
      <c r="E3788" s="10"/>
      <c r="F3788" s="10"/>
      <c r="G3788" s="10"/>
      <c r="H3788" s="10"/>
      <c r="I3788" s="10"/>
      <c r="J3788" s="10"/>
      <c r="K3788" s="11"/>
      <c r="L3788" s="11"/>
      <c r="M3788" s="12"/>
      <c r="N3788" s="12"/>
      <c r="O3788" s="12"/>
      <c r="P3788" s="12"/>
      <c r="Q3788" s="12"/>
      <c r="R3788" s="12"/>
      <c r="S3788" s="12"/>
      <c r="T3788" s="12"/>
      <c r="U3788" s="12"/>
      <c r="V3788" s="12"/>
      <c r="W3788" s="12"/>
      <c r="X3788" s="12"/>
      <c r="Y3788" s="12"/>
      <c r="Z3788" s="12"/>
      <c r="AA3788" s="12"/>
      <c r="AB3788" s="12"/>
      <c r="AC3788" s="12"/>
      <c r="AD3788" s="12"/>
      <c r="AE3788" s="12"/>
      <c r="AF3788" s="12"/>
      <c r="AG3788" s="12"/>
      <c r="AH3788" s="12"/>
      <c r="AI3788" s="12"/>
      <c r="AJ3788" s="12"/>
      <c r="AK3788" s="12"/>
      <c r="AL3788" s="12"/>
      <c r="AM3788" s="12"/>
      <c r="AN3788" s="12"/>
      <c r="AO3788" s="12"/>
      <c r="AP3788" s="12"/>
      <c r="AQ3788" s="12"/>
      <c r="AR3788" s="12"/>
      <c r="AS3788" s="12"/>
      <c r="AT3788" s="12"/>
      <c r="AU3788" s="12"/>
      <c r="AV3788" s="12"/>
      <c r="AW3788" s="12"/>
      <c r="AX3788" s="12"/>
      <c r="AY3788" s="12"/>
      <c r="AZ3788" s="12"/>
      <c r="BA3788" s="12"/>
      <c r="BB3788" s="12"/>
      <c r="BC3788" s="12"/>
      <c r="BD3788" s="12"/>
      <c r="BE3788" s="12"/>
      <c r="BF3788" s="12"/>
      <c r="BG3788" s="12"/>
      <c r="BH3788" s="12"/>
      <c r="BI3788" s="12"/>
      <c r="BJ3788" s="13"/>
      <c r="BK3788" s="13"/>
      <c r="BL3788" s="13"/>
      <c r="BM3788" s="13"/>
      <c r="BN3788" s="13"/>
    </row>
    <row r="3789" spans="1:66" x14ac:dyDescent="0.25">
      <c r="A3789" s="10"/>
      <c r="B3789" s="10"/>
      <c r="C3789" s="10"/>
      <c r="D3789" s="18"/>
      <c r="E3789" s="10"/>
      <c r="F3789" s="10"/>
      <c r="G3789" s="10"/>
      <c r="H3789" s="10"/>
      <c r="I3789" s="10"/>
      <c r="J3789" s="10"/>
      <c r="K3789" s="11"/>
      <c r="L3789" s="11"/>
      <c r="M3789" s="12"/>
      <c r="N3789" s="12"/>
      <c r="O3789" s="12"/>
      <c r="P3789" s="12"/>
      <c r="Q3789" s="12"/>
      <c r="R3789" s="12"/>
      <c r="S3789" s="12"/>
      <c r="T3789" s="12"/>
      <c r="U3789" s="12"/>
      <c r="V3789" s="12"/>
      <c r="W3789" s="12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2"/>
      <c r="AS3789" s="12"/>
      <c r="AT3789" s="12"/>
      <c r="AU3789" s="12"/>
      <c r="AV3789" s="12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12"/>
      <c r="BG3789" s="12"/>
      <c r="BH3789" s="12"/>
      <c r="BI3789" s="12"/>
      <c r="BJ3789" s="13"/>
      <c r="BK3789" s="13"/>
      <c r="BL3789" s="13"/>
      <c r="BM3789" s="13"/>
      <c r="BN3789" s="13"/>
    </row>
    <row r="3790" spans="1:66" x14ac:dyDescent="0.25">
      <c r="A3790" s="10"/>
      <c r="B3790" s="10"/>
      <c r="C3790" s="10"/>
      <c r="D3790" s="18"/>
      <c r="E3790" s="10"/>
      <c r="F3790" s="10"/>
      <c r="G3790" s="10"/>
      <c r="H3790" s="10"/>
      <c r="I3790" s="10"/>
      <c r="J3790" s="10"/>
      <c r="K3790" s="11"/>
      <c r="L3790" s="11"/>
      <c r="M3790" s="12"/>
      <c r="N3790" s="12"/>
      <c r="O3790" s="12"/>
      <c r="P3790" s="12"/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12"/>
      <c r="AD3790" s="12"/>
      <c r="AE3790" s="12"/>
      <c r="AF3790" s="12"/>
      <c r="AG3790" s="12"/>
      <c r="AH3790" s="12"/>
      <c r="AI3790" s="12"/>
      <c r="AJ3790" s="12"/>
      <c r="AK3790" s="12"/>
      <c r="AL3790" s="12"/>
      <c r="AM3790" s="12"/>
      <c r="AN3790" s="12"/>
      <c r="AO3790" s="12"/>
      <c r="AP3790" s="12"/>
      <c r="AQ3790" s="12"/>
      <c r="AR3790" s="12"/>
      <c r="AS3790" s="12"/>
      <c r="AT3790" s="12"/>
      <c r="AU3790" s="12"/>
      <c r="AV3790" s="12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12"/>
      <c r="BG3790" s="12"/>
      <c r="BH3790" s="12"/>
      <c r="BI3790" s="12"/>
      <c r="BJ3790" s="13"/>
      <c r="BK3790" s="13"/>
      <c r="BL3790" s="13"/>
      <c r="BM3790" s="13"/>
      <c r="BN3790" s="13"/>
    </row>
    <row r="3791" spans="1:66" x14ac:dyDescent="0.25">
      <c r="A3791" s="10"/>
      <c r="B3791" s="10"/>
      <c r="C3791" s="10"/>
      <c r="D3791" s="18"/>
      <c r="E3791" s="10"/>
      <c r="F3791" s="10"/>
      <c r="G3791" s="10"/>
      <c r="H3791" s="10"/>
      <c r="I3791" s="10"/>
      <c r="J3791" s="10"/>
      <c r="K3791" s="11"/>
      <c r="L3791" s="11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  <c r="W3791" s="12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2"/>
      <c r="AS3791" s="12"/>
      <c r="AT3791" s="12"/>
      <c r="AU3791" s="12"/>
      <c r="AV3791" s="12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12"/>
      <c r="BG3791" s="12"/>
      <c r="BH3791" s="12"/>
      <c r="BI3791" s="12"/>
      <c r="BJ3791" s="13"/>
      <c r="BK3791" s="13"/>
      <c r="BL3791" s="13"/>
      <c r="BM3791" s="13"/>
      <c r="BN3791" s="13"/>
    </row>
    <row r="3792" spans="1:66" x14ac:dyDescent="0.25">
      <c r="A3792" s="10"/>
      <c r="B3792" s="10"/>
      <c r="C3792" s="10"/>
      <c r="D3792" s="18"/>
      <c r="E3792" s="10"/>
      <c r="F3792" s="10"/>
      <c r="G3792" s="10"/>
      <c r="H3792" s="10"/>
      <c r="I3792" s="10"/>
      <c r="J3792" s="10"/>
      <c r="K3792" s="11"/>
      <c r="L3792" s="11"/>
      <c r="M3792" s="12"/>
      <c r="N3792" s="12"/>
      <c r="O3792" s="12"/>
      <c r="P3792" s="12"/>
      <c r="Q3792" s="12"/>
      <c r="R3792" s="12"/>
      <c r="S3792" s="12"/>
      <c r="T3792" s="12"/>
      <c r="U3792" s="12"/>
      <c r="V3792" s="12"/>
      <c r="W3792" s="12"/>
      <c r="X3792" s="12"/>
      <c r="Y3792" s="12"/>
      <c r="Z3792" s="12"/>
      <c r="AA3792" s="12"/>
      <c r="AB3792" s="12"/>
      <c r="AC3792" s="12"/>
      <c r="AD3792" s="12"/>
      <c r="AE3792" s="12"/>
      <c r="AF3792" s="12"/>
      <c r="AG3792" s="12"/>
      <c r="AH3792" s="12"/>
      <c r="AI3792" s="12"/>
      <c r="AJ3792" s="12"/>
      <c r="AK3792" s="12"/>
      <c r="AL3792" s="12"/>
      <c r="AM3792" s="12"/>
      <c r="AN3792" s="12"/>
      <c r="AO3792" s="12"/>
      <c r="AP3792" s="12"/>
      <c r="AQ3792" s="12"/>
      <c r="AR3792" s="12"/>
      <c r="AS3792" s="12"/>
      <c r="AT3792" s="12"/>
      <c r="AU3792" s="12"/>
      <c r="AV3792" s="12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12"/>
      <c r="BG3792" s="12"/>
      <c r="BH3792" s="12"/>
      <c r="BI3792" s="12"/>
      <c r="BJ3792" s="13"/>
      <c r="BK3792" s="13"/>
      <c r="BL3792" s="13"/>
      <c r="BM3792" s="13"/>
      <c r="BN3792" s="13"/>
    </row>
    <row r="3793" spans="1:66" x14ac:dyDescent="0.25">
      <c r="A3793" s="10"/>
      <c r="B3793" s="10"/>
      <c r="C3793" s="10"/>
      <c r="D3793" s="18"/>
      <c r="E3793" s="10"/>
      <c r="F3793" s="10"/>
      <c r="G3793" s="10"/>
      <c r="H3793" s="10"/>
      <c r="I3793" s="10"/>
      <c r="J3793" s="10"/>
      <c r="K3793" s="11"/>
      <c r="L3793" s="11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  <c r="W3793" s="12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2"/>
      <c r="AS3793" s="12"/>
      <c r="AT3793" s="12"/>
      <c r="AU3793" s="12"/>
      <c r="AV3793" s="12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12"/>
      <c r="BG3793" s="12"/>
      <c r="BH3793" s="12"/>
      <c r="BI3793" s="12"/>
      <c r="BJ3793" s="13"/>
      <c r="BK3793" s="13"/>
      <c r="BL3793" s="13"/>
      <c r="BM3793" s="13"/>
      <c r="BN3793" s="13"/>
    </row>
    <row r="3794" spans="1:66" x14ac:dyDescent="0.25">
      <c r="A3794" s="10"/>
      <c r="B3794" s="10"/>
      <c r="C3794" s="10"/>
      <c r="D3794" s="18"/>
      <c r="E3794" s="10"/>
      <c r="F3794" s="10"/>
      <c r="G3794" s="10"/>
      <c r="H3794" s="10"/>
      <c r="I3794" s="10"/>
      <c r="J3794" s="10"/>
      <c r="K3794" s="11"/>
      <c r="L3794" s="11"/>
      <c r="M3794" s="12"/>
      <c r="N3794" s="12"/>
      <c r="O3794" s="12"/>
      <c r="P3794" s="12"/>
      <c r="Q3794" s="12"/>
      <c r="R3794" s="12"/>
      <c r="S3794" s="12"/>
      <c r="T3794" s="12"/>
      <c r="U3794" s="12"/>
      <c r="V3794" s="12"/>
      <c r="W3794" s="12"/>
      <c r="X3794" s="12"/>
      <c r="Y3794" s="12"/>
      <c r="Z3794" s="12"/>
      <c r="AA3794" s="12"/>
      <c r="AB3794" s="12"/>
      <c r="AC3794" s="12"/>
      <c r="AD3794" s="12"/>
      <c r="AE3794" s="12"/>
      <c r="AF3794" s="12"/>
      <c r="AG3794" s="12"/>
      <c r="AH3794" s="12"/>
      <c r="AI3794" s="12"/>
      <c r="AJ3794" s="12"/>
      <c r="AK3794" s="12"/>
      <c r="AL3794" s="12"/>
      <c r="AM3794" s="12"/>
      <c r="AN3794" s="12"/>
      <c r="AO3794" s="12"/>
      <c r="AP3794" s="12"/>
      <c r="AQ3794" s="12"/>
      <c r="AR3794" s="12"/>
      <c r="AS3794" s="12"/>
      <c r="AT3794" s="12"/>
      <c r="AU3794" s="12"/>
      <c r="AV3794" s="12"/>
      <c r="AW3794" s="12"/>
      <c r="AX3794" s="12"/>
      <c r="AY3794" s="12"/>
      <c r="AZ3794" s="12"/>
      <c r="BA3794" s="12"/>
      <c r="BB3794" s="12"/>
      <c r="BC3794" s="12"/>
      <c r="BD3794" s="12"/>
      <c r="BE3794" s="12"/>
      <c r="BF3794" s="12"/>
      <c r="BG3794" s="12"/>
      <c r="BH3794" s="12"/>
      <c r="BI3794" s="12"/>
      <c r="BJ3794" s="13"/>
      <c r="BK3794" s="13"/>
      <c r="BL3794" s="13"/>
      <c r="BM3794" s="13"/>
      <c r="BN3794" s="13"/>
    </row>
    <row r="3795" spans="1:66" x14ac:dyDescent="0.25">
      <c r="A3795" s="10"/>
      <c r="B3795" s="10"/>
      <c r="C3795" s="10"/>
      <c r="D3795" s="18"/>
      <c r="E3795" s="10"/>
      <c r="F3795" s="10"/>
      <c r="G3795" s="10"/>
      <c r="H3795" s="10"/>
      <c r="I3795" s="10"/>
      <c r="J3795" s="10"/>
      <c r="K3795" s="11"/>
      <c r="L3795" s="11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  <c r="W3795" s="12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2"/>
      <c r="AS3795" s="12"/>
      <c r="AT3795" s="12"/>
      <c r="AU3795" s="12"/>
      <c r="AV3795" s="12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12"/>
      <c r="BG3795" s="12"/>
      <c r="BH3795" s="12"/>
      <c r="BI3795" s="12"/>
      <c r="BJ3795" s="13"/>
      <c r="BK3795" s="13"/>
      <c r="BL3795" s="13"/>
      <c r="BM3795" s="13"/>
      <c r="BN3795" s="13"/>
    </row>
    <row r="3796" spans="1:66" x14ac:dyDescent="0.25">
      <c r="A3796" s="10"/>
      <c r="B3796" s="10"/>
      <c r="C3796" s="10"/>
      <c r="D3796" s="18"/>
      <c r="E3796" s="10"/>
      <c r="F3796" s="10"/>
      <c r="G3796" s="10"/>
      <c r="H3796" s="10"/>
      <c r="I3796" s="10"/>
      <c r="J3796" s="10"/>
      <c r="K3796" s="11"/>
      <c r="L3796" s="11"/>
      <c r="M3796" s="12"/>
      <c r="N3796" s="12"/>
      <c r="O3796" s="12"/>
      <c r="P3796" s="12"/>
      <c r="Q3796" s="12"/>
      <c r="R3796" s="12"/>
      <c r="S3796" s="12"/>
      <c r="T3796" s="12"/>
      <c r="U3796" s="12"/>
      <c r="V3796" s="12"/>
      <c r="W3796" s="12"/>
      <c r="X3796" s="12"/>
      <c r="Y3796" s="12"/>
      <c r="Z3796" s="12"/>
      <c r="AA3796" s="12"/>
      <c r="AB3796" s="12"/>
      <c r="AC3796" s="12"/>
      <c r="AD3796" s="12"/>
      <c r="AE3796" s="12"/>
      <c r="AF3796" s="12"/>
      <c r="AG3796" s="12"/>
      <c r="AH3796" s="12"/>
      <c r="AI3796" s="12"/>
      <c r="AJ3796" s="12"/>
      <c r="AK3796" s="12"/>
      <c r="AL3796" s="12"/>
      <c r="AM3796" s="12"/>
      <c r="AN3796" s="12"/>
      <c r="AO3796" s="12"/>
      <c r="AP3796" s="12"/>
      <c r="AQ3796" s="12"/>
      <c r="AR3796" s="12"/>
      <c r="AS3796" s="12"/>
      <c r="AT3796" s="12"/>
      <c r="AU3796" s="12"/>
      <c r="AV3796" s="12"/>
      <c r="AW3796" s="12"/>
      <c r="AX3796" s="12"/>
      <c r="AY3796" s="12"/>
      <c r="AZ3796" s="12"/>
      <c r="BA3796" s="12"/>
      <c r="BB3796" s="12"/>
      <c r="BC3796" s="12"/>
      <c r="BD3796" s="12"/>
      <c r="BE3796" s="12"/>
      <c r="BF3796" s="12"/>
      <c r="BG3796" s="12"/>
      <c r="BH3796" s="12"/>
      <c r="BI3796" s="12"/>
      <c r="BJ3796" s="13"/>
      <c r="BK3796" s="13"/>
      <c r="BL3796" s="13"/>
      <c r="BM3796" s="13"/>
      <c r="BN3796" s="13"/>
    </row>
    <row r="3797" spans="1:66" x14ac:dyDescent="0.25">
      <c r="A3797" s="10"/>
      <c r="B3797" s="10"/>
      <c r="C3797" s="10"/>
      <c r="D3797" s="18"/>
      <c r="E3797" s="10"/>
      <c r="F3797" s="10"/>
      <c r="G3797" s="10"/>
      <c r="H3797" s="10"/>
      <c r="I3797" s="10"/>
      <c r="J3797" s="10"/>
      <c r="K3797" s="11"/>
      <c r="L3797" s="11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2"/>
      <c r="AS3797" s="12"/>
      <c r="AT3797" s="12"/>
      <c r="AU3797" s="12"/>
      <c r="AV3797" s="12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12"/>
      <c r="BG3797" s="12"/>
      <c r="BH3797" s="12"/>
      <c r="BI3797" s="12"/>
      <c r="BJ3797" s="13"/>
      <c r="BK3797" s="13"/>
      <c r="BL3797" s="13"/>
      <c r="BM3797" s="13"/>
      <c r="BN3797" s="13"/>
    </row>
    <row r="3798" spans="1:66" x14ac:dyDescent="0.25">
      <c r="A3798" s="10"/>
      <c r="B3798" s="10"/>
      <c r="C3798" s="10"/>
      <c r="D3798" s="18"/>
      <c r="E3798" s="10"/>
      <c r="F3798" s="10"/>
      <c r="G3798" s="10"/>
      <c r="H3798" s="10"/>
      <c r="I3798" s="10"/>
      <c r="J3798" s="10"/>
      <c r="K3798" s="11"/>
      <c r="L3798" s="11"/>
      <c r="M3798" s="12"/>
      <c r="N3798" s="12"/>
      <c r="O3798" s="12"/>
      <c r="P3798" s="12"/>
      <c r="Q3798" s="12"/>
      <c r="R3798" s="12"/>
      <c r="S3798" s="12"/>
      <c r="T3798" s="12"/>
      <c r="U3798" s="12"/>
      <c r="V3798" s="12"/>
      <c r="W3798" s="12"/>
      <c r="X3798" s="12"/>
      <c r="Y3798" s="12"/>
      <c r="Z3798" s="12"/>
      <c r="AA3798" s="12"/>
      <c r="AB3798" s="12"/>
      <c r="AC3798" s="12"/>
      <c r="AD3798" s="12"/>
      <c r="AE3798" s="12"/>
      <c r="AF3798" s="12"/>
      <c r="AG3798" s="12"/>
      <c r="AH3798" s="12"/>
      <c r="AI3798" s="12"/>
      <c r="AJ3798" s="12"/>
      <c r="AK3798" s="12"/>
      <c r="AL3798" s="12"/>
      <c r="AM3798" s="12"/>
      <c r="AN3798" s="12"/>
      <c r="AO3798" s="12"/>
      <c r="AP3798" s="12"/>
      <c r="AQ3798" s="12"/>
      <c r="AR3798" s="12"/>
      <c r="AS3798" s="12"/>
      <c r="AT3798" s="12"/>
      <c r="AU3798" s="12"/>
      <c r="AV3798" s="12"/>
      <c r="AW3798" s="12"/>
      <c r="AX3798" s="12"/>
      <c r="AY3798" s="12"/>
      <c r="AZ3798" s="12"/>
      <c r="BA3798" s="12"/>
      <c r="BB3798" s="12"/>
      <c r="BC3798" s="12"/>
      <c r="BD3798" s="12"/>
      <c r="BE3798" s="12"/>
      <c r="BF3798" s="12"/>
      <c r="BG3798" s="12"/>
      <c r="BH3798" s="12"/>
      <c r="BI3798" s="12"/>
      <c r="BJ3798" s="13"/>
      <c r="BK3798" s="13"/>
      <c r="BL3798" s="13"/>
      <c r="BM3798" s="13"/>
      <c r="BN3798" s="13"/>
    </row>
    <row r="3799" spans="1:66" x14ac:dyDescent="0.25">
      <c r="A3799" s="10"/>
      <c r="B3799" s="10"/>
      <c r="C3799" s="10"/>
      <c r="D3799" s="18"/>
      <c r="E3799" s="10"/>
      <c r="F3799" s="10"/>
      <c r="G3799" s="10"/>
      <c r="H3799" s="10"/>
      <c r="I3799" s="10"/>
      <c r="J3799" s="10"/>
      <c r="K3799" s="11"/>
      <c r="L3799" s="11"/>
      <c r="M3799" s="12"/>
      <c r="N3799" s="12"/>
      <c r="O3799" s="12"/>
      <c r="P3799" s="12"/>
      <c r="Q3799" s="12"/>
      <c r="R3799" s="12"/>
      <c r="S3799" s="12"/>
      <c r="T3799" s="12"/>
      <c r="U3799" s="12"/>
      <c r="V3799" s="12"/>
      <c r="W3799" s="12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2"/>
      <c r="AS3799" s="12"/>
      <c r="AT3799" s="12"/>
      <c r="AU3799" s="12"/>
      <c r="AV3799" s="12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12"/>
      <c r="BG3799" s="12"/>
      <c r="BH3799" s="12"/>
      <c r="BI3799" s="12"/>
      <c r="BJ3799" s="13"/>
      <c r="BK3799" s="13"/>
      <c r="BL3799" s="13"/>
      <c r="BM3799" s="13"/>
      <c r="BN3799" s="13"/>
    </row>
    <row r="3800" spans="1:66" x14ac:dyDescent="0.25">
      <c r="A3800" s="10"/>
      <c r="B3800" s="10"/>
      <c r="C3800" s="10"/>
      <c r="D3800" s="18"/>
      <c r="E3800" s="10"/>
      <c r="F3800" s="10"/>
      <c r="G3800" s="10"/>
      <c r="H3800" s="10"/>
      <c r="I3800" s="10"/>
      <c r="J3800" s="10"/>
      <c r="K3800" s="11"/>
      <c r="L3800" s="11"/>
      <c r="M3800" s="12"/>
      <c r="N3800" s="12"/>
      <c r="O3800" s="12"/>
      <c r="P3800" s="12"/>
      <c r="Q3800" s="12"/>
      <c r="R3800" s="12"/>
      <c r="S3800" s="12"/>
      <c r="T3800" s="12"/>
      <c r="U3800" s="12"/>
      <c r="V3800" s="12"/>
      <c r="W3800" s="12"/>
      <c r="X3800" s="12"/>
      <c r="Y3800" s="12"/>
      <c r="Z3800" s="12"/>
      <c r="AA3800" s="12"/>
      <c r="AB3800" s="12"/>
      <c r="AC3800" s="12"/>
      <c r="AD3800" s="12"/>
      <c r="AE3800" s="12"/>
      <c r="AF3800" s="12"/>
      <c r="AG3800" s="12"/>
      <c r="AH3800" s="12"/>
      <c r="AI3800" s="12"/>
      <c r="AJ3800" s="12"/>
      <c r="AK3800" s="12"/>
      <c r="AL3800" s="12"/>
      <c r="AM3800" s="12"/>
      <c r="AN3800" s="12"/>
      <c r="AO3800" s="12"/>
      <c r="AP3800" s="12"/>
      <c r="AQ3800" s="12"/>
      <c r="AR3800" s="12"/>
      <c r="AS3800" s="12"/>
      <c r="AT3800" s="12"/>
      <c r="AU3800" s="12"/>
      <c r="AV3800" s="12"/>
      <c r="AW3800" s="12"/>
      <c r="AX3800" s="12"/>
      <c r="AY3800" s="12"/>
      <c r="AZ3800" s="12"/>
      <c r="BA3800" s="12"/>
      <c r="BB3800" s="12"/>
      <c r="BC3800" s="12"/>
      <c r="BD3800" s="12"/>
      <c r="BE3800" s="12"/>
      <c r="BF3800" s="12"/>
      <c r="BG3800" s="12"/>
      <c r="BH3800" s="12"/>
      <c r="BI3800" s="12"/>
      <c r="BJ3800" s="13"/>
      <c r="BK3800" s="13"/>
      <c r="BL3800" s="13"/>
      <c r="BM3800" s="13"/>
      <c r="BN3800" s="13"/>
    </row>
    <row r="3801" spans="1:66" x14ac:dyDescent="0.25">
      <c r="A3801" s="10"/>
      <c r="B3801" s="10"/>
      <c r="C3801" s="10"/>
      <c r="D3801" s="18"/>
      <c r="E3801" s="10"/>
      <c r="F3801" s="10"/>
      <c r="G3801" s="10"/>
      <c r="H3801" s="10"/>
      <c r="I3801" s="10"/>
      <c r="J3801" s="10"/>
      <c r="K3801" s="11"/>
      <c r="L3801" s="11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2"/>
      <c r="AS3801" s="12"/>
      <c r="AT3801" s="12"/>
      <c r="AU3801" s="12"/>
      <c r="AV3801" s="12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12"/>
      <c r="BG3801" s="12"/>
      <c r="BH3801" s="12"/>
      <c r="BI3801" s="12"/>
      <c r="BJ3801" s="13"/>
      <c r="BK3801" s="13"/>
      <c r="BL3801" s="13"/>
      <c r="BM3801" s="13"/>
      <c r="BN3801" s="13"/>
    </row>
    <row r="3802" spans="1:66" x14ac:dyDescent="0.25">
      <c r="A3802" s="10"/>
      <c r="B3802" s="10"/>
      <c r="C3802" s="10"/>
      <c r="D3802" s="18"/>
      <c r="E3802" s="10"/>
      <c r="F3802" s="10"/>
      <c r="G3802" s="10"/>
      <c r="H3802" s="10"/>
      <c r="I3802" s="10"/>
      <c r="J3802" s="10"/>
      <c r="K3802" s="11"/>
      <c r="L3802" s="11"/>
      <c r="M3802" s="12"/>
      <c r="N3802" s="12"/>
      <c r="O3802" s="12"/>
      <c r="P3802" s="12"/>
      <c r="Q3802" s="12"/>
      <c r="R3802" s="12"/>
      <c r="S3802" s="12"/>
      <c r="T3802" s="12"/>
      <c r="U3802" s="12"/>
      <c r="V3802" s="12"/>
      <c r="W3802" s="12"/>
      <c r="X3802" s="12"/>
      <c r="Y3802" s="12"/>
      <c r="Z3802" s="12"/>
      <c r="AA3802" s="12"/>
      <c r="AB3802" s="12"/>
      <c r="AC3802" s="12"/>
      <c r="AD3802" s="12"/>
      <c r="AE3802" s="12"/>
      <c r="AF3802" s="12"/>
      <c r="AG3802" s="12"/>
      <c r="AH3802" s="12"/>
      <c r="AI3802" s="12"/>
      <c r="AJ3802" s="12"/>
      <c r="AK3802" s="12"/>
      <c r="AL3802" s="12"/>
      <c r="AM3802" s="12"/>
      <c r="AN3802" s="12"/>
      <c r="AO3802" s="12"/>
      <c r="AP3802" s="12"/>
      <c r="AQ3802" s="12"/>
      <c r="AR3802" s="12"/>
      <c r="AS3802" s="12"/>
      <c r="AT3802" s="12"/>
      <c r="AU3802" s="12"/>
      <c r="AV3802" s="12"/>
      <c r="AW3802" s="12"/>
      <c r="AX3802" s="12"/>
      <c r="AY3802" s="12"/>
      <c r="AZ3802" s="12"/>
      <c r="BA3802" s="12"/>
      <c r="BB3802" s="12"/>
      <c r="BC3802" s="12"/>
      <c r="BD3802" s="12"/>
      <c r="BE3802" s="12"/>
      <c r="BF3802" s="12"/>
      <c r="BG3802" s="12"/>
      <c r="BH3802" s="12"/>
      <c r="BI3802" s="12"/>
      <c r="BJ3802" s="13"/>
      <c r="BK3802" s="13"/>
      <c r="BL3802" s="13"/>
      <c r="BM3802" s="13"/>
      <c r="BN3802" s="13"/>
    </row>
    <row r="3803" spans="1:66" x14ac:dyDescent="0.25">
      <c r="A3803" s="10"/>
      <c r="B3803" s="10"/>
      <c r="C3803" s="10"/>
      <c r="D3803" s="18"/>
      <c r="E3803" s="10"/>
      <c r="F3803" s="10"/>
      <c r="G3803" s="10"/>
      <c r="H3803" s="10"/>
      <c r="I3803" s="10"/>
      <c r="J3803" s="10"/>
      <c r="K3803" s="11"/>
      <c r="L3803" s="11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2"/>
      <c r="AS3803" s="12"/>
      <c r="AT3803" s="12"/>
      <c r="AU3803" s="12"/>
      <c r="AV3803" s="12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12"/>
      <c r="BG3803" s="12"/>
      <c r="BH3803" s="12"/>
      <c r="BI3803" s="12"/>
      <c r="BJ3803" s="13"/>
      <c r="BK3803" s="13"/>
      <c r="BL3803" s="13"/>
      <c r="BM3803" s="13"/>
      <c r="BN3803" s="13"/>
    </row>
    <row r="3804" spans="1:66" x14ac:dyDescent="0.25">
      <c r="A3804" s="10"/>
      <c r="B3804" s="10"/>
      <c r="C3804" s="10"/>
      <c r="D3804" s="18"/>
      <c r="E3804" s="10"/>
      <c r="F3804" s="10"/>
      <c r="G3804" s="10"/>
      <c r="H3804" s="10"/>
      <c r="I3804" s="10"/>
      <c r="J3804" s="10"/>
      <c r="K3804" s="11"/>
      <c r="L3804" s="11"/>
      <c r="M3804" s="12"/>
      <c r="N3804" s="12"/>
      <c r="O3804" s="12"/>
      <c r="P3804" s="12"/>
      <c r="Q3804" s="12"/>
      <c r="R3804" s="12"/>
      <c r="S3804" s="12"/>
      <c r="T3804" s="12"/>
      <c r="U3804" s="12"/>
      <c r="V3804" s="12"/>
      <c r="W3804" s="12"/>
      <c r="X3804" s="12"/>
      <c r="Y3804" s="12"/>
      <c r="Z3804" s="12"/>
      <c r="AA3804" s="12"/>
      <c r="AB3804" s="12"/>
      <c r="AC3804" s="12"/>
      <c r="AD3804" s="12"/>
      <c r="AE3804" s="12"/>
      <c r="AF3804" s="12"/>
      <c r="AG3804" s="12"/>
      <c r="AH3804" s="12"/>
      <c r="AI3804" s="12"/>
      <c r="AJ3804" s="12"/>
      <c r="AK3804" s="12"/>
      <c r="AL3804" s="12"/>
      <c r="AM3804" s="12"/>
      <c r="AN3804" s="12"/>
      <c r="AO3804" s="12"/>
      <c r="AP3804" s="12"/>
      <c r="AQ3804" s="12"/>
      <c r="AR3804" s="12"/>
      <c r="AS3804" s="12"/>
      <c r="AT3804" s="12"/>
      <c r="AU3804" s="12"/>
      <c r="AV3804" s="12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12"/>
      <c r="BG3804" s="12"/>
      <c r="BH3804" s="12"/>
      <c r="BI3804" s="12"/>
      <c r="BJ3804" s="13"/>
      <c r="BK3804" s="13"/>
      <c r="BL3804" s="13"/>
      <c r="BM3804" s="13"/>
      <c r="BN3804" s="13"/>
    </row>
    <row r="3805" spans="1:66" x14ac:dyDescent="0.25">
      <c r="A3805" s="10"/>
      <c r="B3805" s="10"/>
      <c r="C3805" s="10"/>
      <c r="D3805" s="18"/>
      <c r="E3805" s="10"/>
      <c r="F3805" s="10"/>
      <c r="G3805" s="10"/>
      <c r="H3805" s="10"/>
      <c r="I3805" s="10"/>
      <c r="J3805" s="10"/>
      <c r="K3805" s="11"/>
      <c r="L3805" s="11"/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2"/>
      <c r="AS3805" s="12"/>
      <c r="AT3805" s="12"/>
      <c r="AU3805" s="12"/>
      <c r="AV3805" s="12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12"/>
      <c r="BG3805" s="12"/>
      <c r="BH3805" s="12"/>
      <c r="BI3805" s="12"/>
      <c r="BJ3805" s="13"/>
      <c r="BK3805" s="13"/>
      <c r="BL3805" s="13"/>
      <c r="BM3805" s="13"/>
      <c r="BN3805" s="13"/>
    </row>
    <row r="3806" spans="1:66" x14ac:dyDescent="0.25">
      <c r="A3806" s="10"/>
      <c r="B3806" s="10"/>
      <c r="C3806" s="10"/>
      <c r="D3806" s="18"/>
      <c r="E3806" s="10"/>
      <c r="F3806" s="10"/>
      <c r="G3806" s="10"/>
      <c r="H3806" s="10"/>
      <c r="I3806" s="10"/>
      <c r="J3806" s="10"/>
      <c r="K3806" s="11"/>
      <c r="L3806" s="11"/>
      <c r="M3806" s="12"/>
      <c r="N3806" s="12"/>
      <c r="O3806" s="12"/>
      <c r="P3806" s="12"/>
      <c r="Q3806" s="12"/>
      <c r="R3806" s="12"/>
      <c r="S3806" s="12"/>
      <c r="T3806" s="12"/>
      <c r="U3806" s="12"/>
      <c r="V3806" s="12"/>
      <c r="W3806" s="12"/>
      <c r="X3806" s="12"/>
      <c r="Y3806" s="12"/>
      <c r="Z3806" s="12"/>
      <c r="AA3806" s="12"/>
      <c r="AB3806" s="12"/>
      <c r="AC3806" s="12"/>
      <c r="AD3806" s="12"/>
      <c r="AE3806" s="12"/>
      <c r="AF3806" s="12"/>
      <c r="AG3806" s="12"/>
      <c r="AH3806" s="12"/>
      <c r="AI3806" s="12"/>
      <c r="AJ3806" s="12"/>
      <c r="AK3806" s="12"/>
      <c r="AL3806" s="12"/>
      <c r="AM3806" s="12"/>
      <c r="AN3806" s="12"/>
      <c r="AO3806" s="12"/>
      <c r="AP3806" s="12"/>
      <c r="AQ3806" s="12"/>
      <c r="AR3806" s="12"/>
      <c r="AS3806" s="12"/>
      <c r="AT3806" s="12"/>
      <c r="AU3806" s="12"/>
      <c r="AV3806" s="12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12"/>
      <c r="BG3806" s="12"/>
      <c r="BH3806" s="12"/>
      <c r="BI3806" s="12"/>
      <c r="BJ3806" s="13"/>
      <c r="BK3806" s="13"/>
      <c r="BL3806" s="13"/>
      <c r="BM3806" s="13"/>
      <c r="BN3806" s="13"/>
    </row>
    <row r="3807" spans="1:66" x14ac:dyDescent="0.25">
      <c r="A3807" s="10"/>
      <c r="B3807" s="10"/>
      <c r="C3807" s="10"/>
      <c r="D3807" s="18"/>
      <c r="E3807" s="10"/>
      <c r="F3807" s="10"/>
      <c r="G3807" s="10"/>
      <c r="H3807" s="10"/>
      <c r="I3807" s="10"/>
      <c r="J3807" s="10"/>
      <c r="K3807" s="11"/>
      <c r="L3807" s="11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2"/>
      <c r="AS3807" s="12"/>
      <c r="AT3807" s="12"/>
      <c r="AU3807" s="12"/>
      <c r="AV3807" s="12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12"/>
      <c r="BG3807" s="12"/>
      <c r="BH3807" s="12"/>
      <c r="BI3807" s="12"/>
      <c r="BJ3807" s="13"/>
      <c r="BK3807" s="13"/>
      <c r="BL3807" s="13"/>
      <c r="BM3807" s="13"/>
      <c r="BN3807" s="13"/>
    </row>
    <row r="3808" spans="1:66" x14ac:dyDescent="0.25">
      <c r="A3808" s="10"/>
      <c r="B3808" s="10"/>
      <c r="C3808" s="10"/>
      <c r="D3808" s="18"/>
      <c r="E3808" s="10"/>
      <c r="F3808" s="10"/>
      <c r="G3808" s="10"/>
      <c r="H3808" s="10"/>
      <c r="I3808" s="10"/>
      <c r="J3808" s="10"/>
      <c r="K3808" s="11"/>
      <c r="L3808" s="11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  <c r="W3808" s="12"/>
      <c r="X3808" s="12"/>
      <c r="Y3808" s="12"/>
      <c r="Z3808" s="12"/>
      <c r="AA3808" s="12"/>
      <c r="AB3808" s="12"/>
      <c r="AC3808" s="12"/>
      <c r="AD3808" s="12"/>
      <c r="AE3808" s="12"/>
      <c r="AF3808" s="12"/>
      <c r="AG3808" s="12"/>
      <c r="AH3808" s="12"/>
      <c r="AI3808" s="12"/>
      <c r="AJ3808" s="12"/>
      <c r="AK3808" s="12"/>
      <c r="AL3808" s="12"/>
      <c r="AM3808" s="12"/>
      <c r="AN3808" s="12"/>
      <c r="AO3808" s="12"/>
      <c r="AP3808" s="12"/>
      <c r="AQ3808" s="12"/>
      <c r="AR3808" s="12"/>
      <c r="AS3808" s="12"/>
      <c r="AT3808" s="12"/>
      <c r="AU3808" s="12"/>
      <c r="AV3808" s="12"/>
      <c r="AW3808" s="12"/>
      <c r="AX3808" s="12"/>
      <c r="AY3808" s="12"/>
      <c r="AZ3808" s="12"/>
      <c r="BA3808" s="12"/>
      <c r="BB3808" s="12"/>
      <c r="BC3808" s="12"/>
      <c r="BD3808" s="12"/>
      <c r="BE3808" s="12"/>
      <c r="BF3808" s="12"/>
      <c r="BG3808" s="12"/>
      <c r="BH3808" s="12"/>
      <c r="BI3808" s="12"/>
      <c r="BJ3808" s="13"/>
      <c r="BK3808" s="13"/>
      <c r="BL3808" s="13"/>
      <c r="BM3808" s="13"/>
      <c r="BN3808" s="13"/>
    </row>
    <row r="3809" spans="1:66" x14ac:dyDescent="0.25">
      <c r="A3809" s="10"/>
      <c r="B3809" s="10"/>
      <c r="C3809" s="10"/>
      <c r="D3809" s="18"/>
      <c r="E3809" s="10"/>
      <c r="F3809" s="10"/>
      <c r="G3809" s="10"/>
      <c r="H3809" s="10"/>
      <c r="I3809" s="10"/>
      <c r="J3809" s="10"/>
      <c r="K3809" s="11"/>
      <c r="L3809" s="11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2"/>
      <c r="AS3809" s="12"/>
      <c r="AT3809" s="12"/>
      <c r="AU3809" s="12"/>
      <c r="AV3809" s="12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12"/>
      <c r="BG3809" s="12"/>
      <c r="BH3809" s="12"/>
      <c r="BI3809" s="12"/>
      <c r="BJ3809" s="13"/>
      <c r="BK3809" s="13"/>
      <c r="BL3809" s="13"/>
      <c r="BM3809" s="13"/>
      <c r="BN3809" s="13"/>
    </row>
    <row r="3810" spans="1:66" x14ac:dyDescent="0.25">
      <c r="A3810" s="10"/>
      <c r="B3810" s="10"/>
      <c r="C3810" s="10"/>
      <c r="D3810" s="18"/>
      <c r="E3810" s="10"/>
      <c r="F3810" s="10"/>
      <c r="G3810" s="10"/>
      <c r="H3810" s="10"/>
      <c r="I3810" s="10"/>
      <c r="J3810" s="10"/>
      <c r="K3810" s="11"/>
      <c r="L3810" s="11"/>
      <c r="M3810" s="12"/>
      <c r="N3810" s="12"/>
      <c r="O3810" s="12"/>
      <c r="P3810" s="12"/>
      <c r="Q3810" s="12"/>
      <c r="R3810" s="12"/>
      <c r="S3810" s="12"/>
      <c r="T3810" s="12"/>
      <c r="U3810" s="12"/>
      <c r="V3810" s="12"/>
      <c r="W3810" s="12"/>
      <c r="X3810" s="12"/>
      <c r="Y3810" s="12"/>
      <c r="Z3810" s="12"/>
      <c r="AA3810" s="12"/>
      <c r="AB3810" s="12"/>
      <c r="AC3810" s="12"/>
      <c r="AD3810" s="12"/>
      <c r="AE3810" s="12"/>
      <c r="AF3810" s="12"/>
      <c r="AG3810" s="12"/>
      <c r="AH3810" s="12"/>
      <c r="AI3810" s="12"/>
      <c r="AJ3810" s="12"/>
      <c r="AK3810" s="12"/>
      <c r="AL3810" s="12"/>
      <c r="AM3810" s="12"/>
      <c r="AN3810" s="12"/>
      <c r="AO3810" s="12"/>
      <c r="AP3810" s="12"/>
      <c r="AQ3810" s="12"/>
      <c r="AR3810" s="12"/>
      <c r="AS3810" s="12"/>
      <c r="AT3810" s="12"/>
      <c r="AU3810" s="12"/>
      <c r="AV3810" s="12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12"/>
      <c r="BG3810" s="12"/>
      <c r="BH3810" s="12"/>
      <c r="BI3810" s="12"/>
      <c r="BJ3810" s="13"/>
      <c r="BK3810" s="13"/>
      <c r="BL3810" s="13"/>
      <c r="BM3810" s="13"/>
      <c r="BN3810" s="13"/>
    </row>
    <row r="3811" spans="1:66" x14ac:dyDescent="0.25">
      <c r="A3811" s="10"/>
      <c r="B3811" s="10"/>
      <c r="C3811" s="10"/>
      <c r="D3811" s="18"/>
      <c r="E3811" s="10"/>
      <c r="F3811" s="10"/>
      <c r="G3811" s="10"/>
      <c r="H3811" s="10"/>
      <c r="I3811" s="10"/>
      <c r="J3811" s="10"/>
      <c r="K3811" s="11"/>
      <c r="L3811" s="11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  <c r="W3811" s="12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2"/>
      <c r="AS3811" s="12"/>
      <c r="AT3811" s="12"/>
      <c r="AU3811" s="12"/>
      <c r="AV3811" s="12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12"/>
      <c r="BG3811" s="12"/>
      <c r="BH3811" s="12"/>
      <c r="BI3811" s="12"/>
      <c r="BJ3811" s="13"/>
      <c r="BK3811" s="13"/>
      <c r="BL3811" s="13"/>
      <c r="BM3811" s="13"/>
      <c r="BN3811" s="13"/>
    </row>
    <row r="3812" spans="1:66" x14ac:dyDescent="0.25">
      <c r="A3812" s="10"/>
      <c r="B3812" s="10"/>
      <c r="C3812" s="10"/>
      <c r="D3812" s="18"/>
      <c r="E3812" s="10"/>
      <c r="F3812" s="10"/>
      <c r="G3812" s="10"/>
      <c r="H3812" s="10"/>
      <c r="I3812" s="10"/>
      <c r="J3812" s="10"/>
      <c r="K3812" s="11"/>
      <c r="L3812" s="11"/>
      <c r="M3812" s="12"/>
      <c r="N3812" s="12"/>
      <c r="O3812" s="12"/>
      <c r="P3812" s="12"/>
      <c r="Q3812" s="12"/>
      <c r="R3812" s="12"/>
      <c r="S3812" s="12"/>
      <c r="T3812" s="12"/>
      <c r="U3812" s="12"/>
      <c r="V3812" s="12"/>
      <c r="W3812" s="12"/>
      <c r="X3812" s="12"/>
      <c r="Y3812" s="12"/>
      <c r="Z3812" s="12"/>
      <c r="AA3812" s="12"/>
      <c r="AB3812" s="12"/>
      <c r="AC3812" s="12"/>
      <c r="AD3812" s="12"/>
      <c r="AE3812" s="12"/>
      <c r="AF3812" s="12"/>
      <c r="AG3812" s="12"/>
      <c r="AH3812" s="12"/>
      <c r="AI3812" s="12"/>
      <c r="AJ3812" s="12"/>
      <c r="AK3812" s="12"/>
      <c r="AL3812" s="12"/>
      <c r="AM3812" s="12"/>
      <c r="AN3812" s="12"/>
      <c r="AO3812" s="12"/>
      <c r="AP3812" s="12"/>
      <c r="AQ3812" s="12"/>
      <c r="AR3812" s="12"/>
      <c r="AS3812" s="12"/>
      <c r="AT3812" s="12"/>
      <c r="AU3812" s="12"/>
      <c r="AV3812" s="12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12"/>
      <c r="BG3812" s="12"/>
      <c r="BH3812" s="12"/>
      <c r="BI3812" s="12"/>
      <c r="BJ3812" s="13"/>
      <c r="BK3812" s="13"/>
      <c r="BL3812" s="13"/>
      <c r="BM3812" s="13"/>
      <c r="BN3812" s="13"/>
    </row>
    <row r="3813" spans="1:66" x14ac:dyDescent="0.25">
      <c r="A3813" s="10"/>
      <c r="B3813" s="10"/>
      <c r="C3813" s="10"/>
      <c r="D3813" s="18"/>
      <c r="E3813" s="10"/>
      <c r="F3813" s="10"/>
      <c r="G3813" s="10"/>
      <c r="H3813" s="10"/>
      <c r="I3813" s="10"/>
      <c r="J3813" s="10"/>
      <c r="K3813" s="11"/>
      <c r="L3813" s="11"/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2"/>
      <c r="AS3813" s="12"/>
      <c r="AT3813" s="12"/>
      <c r="AU3813" s="12"/>
      <c r="AV3813" s="12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12"/>
      <c r="BG3813" s="12"/>
      <c r="BH3813" s="12"/>
      <c r="BI3813" s="12"/>
      <c r="BJ3813" s="13"/>
      <c r="BK3813" s="13"/>
      <c r="BL3813" s="13"/>
      <c r="BM3813" s="13"/>
      <c r="BN3813" s="13"/>
    </row>
    <row r="3814" spans="1:66" x14ac:dyDescent="0.25">
      <c r="A3814" s="10"/>
      <c r="B3814" s="10"/>
      <c r="C3814" s="10"/>
      <c r="D3814" s="18"/>
      <c r="E3814" s="10"/>
      <c r="F3814" s="10"/>
      <c r="G3814" s="10"/>
      <c r="H3814" s="10"/>
      <c r="I3814" s="10"/>
      <c r="J3814" s="10"/>
      <c r="K3814" s="11"/>
      <c r="L3814" s="11"/>
      <c r="M3814" s="12"/>
      <c r="N3814" s="12"/>
      <c r="O3814" s="12"/>
      <c r="P3814" s="12"/>
      <c r="Q3814" s="12"/>
      <c r="R3814" s="12"/>
      <c r="S3814" s="12"/>
      <c r="T3814" s="12"/>
      <c r="U3814" s="12"/>
      <c r="V3814" s="12"/>
      <c r="W3814" s="12"/>
      <c r="X3814" s="12"/>
      <c r="Y3814" s="12"/>
      <c r="Z3814" s="12"/>
      <c r="AA3814" s="12"/>
      <c r="AB3814" s="12"/>
      <c r="AC3814" s="12"/>
      <c r="AD3814" s="12"/>
      <c r="AE3814" s="12"/>
      <c r="AF3814" s="12"/>
      <c r="AG3814" s="12"/>
      <c r="AH3814" s="12"/>
      <c r="AI3814" s="12"/>
      <c r="AJ3814" s="12"/>
      <c r="AK3814" s="12"/>
      <c r="AL3814" s="12"/>
      <c r="AM3814" s="12"/>
      <c r="AN3814" s="12"/>
      <c r="AO3814" s="12"/>
      <c r="AP3814" s="12"/>
      <c r="AQ3814" s="12"/>
      <c r="AR3814" s="12"/>
      <c r="AS3814" s="12"/>
      <c r="AT3814" s="12"/>
      <c r="AU3814" s="12"/>
      <c r="AV3814" s="12"/>
      <c r="AW3814" s="12"/>
      <c r="AX3814" s="12"/>
      <c r="AY3814" s="12"/>
      <c r="AZ3814" s="12"/>
      <c r="BA3814" s="12"/>
      <c r="BB3814" s="12"/>
      <c r="BC3814" s="12"/>
      <c r="BD3814" s="12"/>
      <c r="BE3814" s="12"/>
      <c r="BF3814" s="12"/>
      <c r="BG3814" s="12"/>
      <c r="BH3814" s="12"/>
      <c r="BI3814" s="12"/>
      <c r="BJ3814" s="13"/>
      <c r="BK3814" s="13"/>
      <c r="BL3814" s="13"/>
      <c r="BM3814" s="13"/>
      <c r="BN3814" s="13"/>
    </row>
    <row r="3815" spans="1:66" x14ac:dyDescent="0.25">
      <c r="A3815" s="10"/>
      <c r="B3815" s="10"/>
      <c r="C3815" s="10"/>
      <c r="D3815" s="18"/>
      <c r="E3815" s="10"/>
      <c r="F3815" s="10"/>
      <c r="G3815" s="10"/>
      <c r="H3815" s="10"/>
      <c r="I3815" s="10"/>
      <c r="J3815" s="10"/>
      <c r="K3815" s="11"/>
      <c r="L3815" s="11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  <c r="W3815" s="12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2"/>
      <c r="AS3815" s="12"/>
      <c r="AT3815" s="12"/>
      <c r="AU3815" s="12"/>
      <c r="AV3815" s="12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12"/>
      <c r="BG3815" s="12"/>
      <c r="BH3815" s="12"/>
      <c r="BI3815" s="12"/>
      <c r="BJ3815" s="13"/>
      <c r="BK3815" s="13"/>
      <c r="BL3815" s="13"/>
      <c r="BM3815" s="13"/>
      <c r="BN3815" s="13"/>
    </row>
    <row r="3816" spans="1:66" x14ac:dyDescent="0.25">
      <c r="A3816" s="10"/>
      <c r="B3816" s="10"/>
      <c r="C3816" s="10"/>
      <c r="D3816" s="18"/>
      <c r="E3816" s="10"/>
      <c r="F3816" s="10"/>
      <c r="G3816" s="10"/>
      <c r="H3816" s="10"/>
      <c r="I3816" s="10"/>
      <c r="J3816" s="10"/>
      <c r="K3816" s="11"/>
      <c r="L3816" s="11"/>
      <c r="M3816" s="12"/>
      <c r="N3816" s="12"/>
      <c r="O3816" s="12"/>
      <c r="P3816" s="12"/>
      <c r="Q3816" s="12"/>
      <c r="R3816" s="12"/>
      <c r="S3816" s="12"/>
      <c r="T3816" s="12"/>
      <c r="U3816" s="12"/>
      <c r="V3816" s="12"/>
      <c r="W3816" s="12"/>
      <c r="X3816" s="12"/>
      <c r="Y3816" s="12"/>
      <c r="Z3816" s="12"/>
      <c r="AA3816" s="12"/>
      <c r="AB3816" s="12"/>
      <c r="AC3816" s="12"/>
      <c r="AD3816" s="12"/>
      <c r="AE3816" s="12"/>
      <c r="AF3816" s="12"/>
      <c r="AG3816" s="12"/>
      <c r="AH3816" s="12"/>
      <c r="AI3816" s="12"/>
      <c r="AJ3816" s="12"/>
      <c r="AK3816" s="12"/>
      <c r="AL3816" s="12"/>
      <c r="AM3816" s="12"/>
      <c r="AN3816" s="12"/>
      <c r="AO3816" s="12"/>
      <c r="AP3816" s="12"/>
      <c r="AQ3816" s="12"/>
      <c r="AR3816" s="12"/>
      <c r="AS3816" s="12"/>
      <c r="AT3816" s="12"/>
      <c r="AU3816" s="12"/>
      <c r="AV3816" s="12"/>
      <c r="AW3816" s="12"/>
      <c r="AX3816" s="12"/>
      <c r="AY3816" s="12"/>
      <c r="AZ3816" s="12"/>
      <c r="BA3816" s="12"/>
      <c r="BB3816" s="12"/>
      <c r="BC3816" s="12"/>
      <c r="BD3816" s="12"/>
      <c r="BE3816" s="12"/>
      <c r="BF3816" s="12"/>
      <c r="BG3816" s="12"/>
      <c r="BH3816" s="12"/>
      <c r="BI3816" s="12"/>
      <c r="BJ3816" s="13"/>
      <c r="BK3816" s="13"/>
      <c r="BL3816" s="13"/>
      <c r="BM3816" s="13"/>
      <c r="BN3816" s="13"/>
    </row>
    <row r="3817" spans="1:66" x14ac:dyDescent="0.25">
      <c r="A3817" s="10"/>
      <c r="B3817" s="10"/>
      <c r="C3817" s="10"/>
      <c r="D3817" s="18"/>
      <c r="E3817" s="10"/>
      <c r="F3817" s="10"/>
      <c r="G3817" s="10"/>
      <c r="H3817" s="10"/>
      <c r="I3817" s="10"/>
      <c r="J3817" s="10"/>
      <c r="K3817" s="11"/>
      <c r="L3817" s="11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  <c r="W3817" s="12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2"/>
      <c r="AS3817" s="12"/>
      <c r="AT3817" s="12"/>
      <c r="AU3817" s="12"/>
      <c r="AV3817" s="12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12"/>
      <c r="BG3817" s="12"/>
      <c r="BH3817" s="12"/>
      <c r="BI3817" s="12"/>
      <c r="BJ3817" s="13"/>
      <c r="BK3817" s="13"/>
      <c r="BL3817" s="13"/>
      <c r="BM3817" s="13"/>
      <c r="BN3817" s="13"/>
    </row>
    <row r="3818" spans="1:66" x14ac:dyDescent="0.25">
      <c r="A3818" s="10"/>
      <c r="B3818" s="10"/>
      <c r="C3818" s="10"/>
      <c r="D3818" s="18"/>
      <c r="E3818" s="10"/>
      <c r="F3818" s="10"/>
      <c r="G3818" s="10"/>
      <c r="H3818" s="10"/>
      <c r="I3818" s="10"/>
      <c r="J3818" s="10"/>
      <c r="K3818" s="11"/>
      <c r="L3818" s="11"/>
      <c r="M3818" s="12"/>
      <c r="N3818" s="12"/>
      <c r="O3818" s="12"/>
      <c r="P3818" s="12"/>
      <c r="Q3818" s="12"/>
      <c r="R3818" s="12"/>
      <c r="S3818" s="12"/>
      <c r="T3818" s="12"/>
      <c r="U3818" s="12"/>
      <c r="V3818" s="12"/>
      <c r="W3818" s="12"/>
      <c r="X3818" s="12"/>
      <c r="Y3818" s="12"/>
      <c r="Z3818" s="12"/>
      <c r="AA3818" s="12"/>
      <c r="AB3818" s="12"/>
      <c r="AC3818" s="12"/>
      <c r="AD3818" s="12"/>
      <c r="AE3818" s="12"/>
      <c r="AF3818" s="12"/>
      <c r="AG3818" s="12"/>
      <c r="AH3818" s="12"/>
      <c r="AI3818" s="12"/>
      <c r="AJ3818" s="12"/>
      <c r="AK3818" s="12"/>
      <c r="AL3818" s="12"/>
      <c r="AM3818" s="12"/>
      <c r="AN3818" s="12"/>
      <c r="AO3818" s="12"/>
      <c r="AP3818" s="12"/>
      <c r="AQ3818" s="12"/>
      <c r="AR3818" s="12"/>
      <c r="AS3818" s="12"/>
      <c r="AT3818" s="12"/>
      <c r="AU3818" s="12"/>
      <c r="AV3818" s="12"/>
      <c r="AW3818" s="12"/>
      <c r="AX3818" s="12"/>
      <c r="AY3818" s="12"/>
      <c r="AZ3818" s="12"/>
      <c r="BA3818" s="12"/>
      <c r="BB3818" s="12"/>
      <c r="BC3818" s="12"/>
      <c r="BD3818" s="12"/>
      <c r="BE3818" s="12"/>
      <c r="BF3818" s="12"/>
      <c r="BG3818" s="12"/>
      <c r="BH3818" s="12"/>
      <c r="BI3818" s="12"/>
      <c r="BJ3818" s="13"/>
      <c r="BK3818" s="13"/>
      <c r="BL3818" s="13"/>
      <c r="BM3818" s="13"/>
      <c r="BN3818" s="13"/>
    </row>
    <row r="3819" spans="1:66" x14ac:dyDescent="0.25">
      <c r="A3819" s="10"/>
      <c r="B3819" s="10"/>
      <c r="C3819" s="10"/>
      <c r="D3819" s="18"/>
      <c r="E3819" s="10"/>
      <c r="F3819" s="10"/>
      <c r="G3819" s="10"/>
      <c r="H3819" s="10"/>
      <c r="I3819" s="10"/>
      <c r="J3819" s="10"/>
      <c r="K3819" s="11"/>
      <c r="L3819" s="11"/>
      <c r="M3819" s="12"/>
      <c r="N3819" s="12"/>
      <c r="O3819" s="12"/>
      <c r="P3819" s="12"/>
      <c r="Q3819" s="12"/>
      <c r="R3819" s="12"/>
      <c r="S3819" s="12"/>
      <c r="T3819" s="12"/>
      <c r="U3819" s="12"/>
      <c r="V3819" s="12"/>
      <c r="W3819" s="12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2"/>
      <c r="AS3819" s="12"/>
      <c r="AT3819" s="12"/>
      <c r="AU3819" s="12"/>
      <c r="AV3819" s="12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12"/>
      <c r="BG3819" s="12"/>
      <c r="BH3819" s="12"/>
      <c r="BI3819" s="12"/>
      <c r="BJ3819" s="13"/>
      <c r="BK3819" s="13"/>
      <c r="BL3819" s="13"/>
      <c r="BM3819" s="13"/>
      <c r="BN3819" s="13"/>
    </row>
    <row r="3820" spans="1:66" x14ac:dyDescent="0.25">
      <c r="A3820" s="10"/>
      <c r="B3820" s="10"/>
      <c r="C3820" s="10"/>
      <c r="D3820" s="18"/>
      <c r="E3820" s="10"/>
      <c r="F3820" s="10"/>
      <c r="G3820" s="10"/>
      <c r="H3820" s="10"/>
      <c r="I3820" s="10"/>
      <c r="J3820" s="10"/>
      <c r="K3820" s="11"/>
      <c r="L3820" s="11"/>
      <c r="M3820" s="12"/>
      <c r="N3820" s="12"/>
      <c r="O3820" s="12"/>
      <c r="P3820" s="12"/>
      <c r="Q3820" s="12"/>
      <c r="R3820" s="12"/>
      <c r="S3820" s="12"/>
      <c r="T3820" s="12"/>
      <c r="U3820" s="12"/>
      <c r="V3820" s="12"/>
      <c r="W3820" s="12"/>
      <c r="X3820" s="12"/>
      <c r="Y3820" s="12"/>
      <c r="Z3820" s="12"/>
      <c r="AA3820" s="12"/>
      <c r="AB3820" s="12"/>
      <c r="AC3820" s="12"/>
      <c r="AD3820" s="12"/>
      <c r="AE3820" s="12"/>
      <c r="AF3820" s="12"/>
      <c r="AG3820" s="12"/>
      <c r="AH3820" s="12"/>
      <c r="AI3820" s="12"/>
      <c r="AJ3820" s="12"/>
      <c r="AK3820" s="12"/>
      <c r="AL3820" s="12"/>
      <c r="AM3820" s="12"/>
      <c r="AN3820" s="12"/>
      <c r="AO3820" s="12"/>
      <c r="AP3820" s="12"/>
      <c r="AQ3820" s="12"/>
      <c r="AR3820" s="12"/>
      <c r="AS3820" s="12"/>
      <c r="AT3820" s="12"/>
      <c r="AU3820" s="12"/>
      <c r="AV3820" s="12"/>
      <c r="AW3820" s="12"/>
      <c r="AX3820" s="12"/>
      <c r="AY3820" s="12"/>
      <c r="AZ3820" s="12"/>
      <c r="BA3820" s="12"/>
      <c r="BB3820" s="12"/>
      <c r="BC3820" s="12"/>
      <c r="BD3820" s="12"/>
      <c r="BE3820" s="12"/>
      <c r="BF3820" s="12"/>
      <c r="BG3820" s="12"/>
      <c r="BH3820" s="12"/>
      <c r="BI3820" s="12"/>
      <c r="BJ3820" s="13"/>
      <c r="BK3820" s="13"/>
      <c r="BL3820" s="13"/>
      <c r="BM3820" s="13"/>
      <c r="BN3820" s="13"/>
    </row>
    <row r="3821" spans="1:66" x14ac:dyDescent="0.25">
      <c r="A3821" s="10"/>
      <c r="B3821" s="10"/>
      <c r="C3821" s="10"/>
      <c r="D3821" s="18"/>
      <c r="E3821" s="10"/>
      <c r="F3821" s="10"/>
      <c r="G3821" s="10"/>
      <c r="H3821" s="10"/>
      <c r="I3821" s="10"/>
      <c r="J3821" s="10"/>
      <c r="K3821" s="11"/>
      <c r="L3821" s="11"/>
      <c r="M3821" s="12"/>
      <c r="N3821" s="12"/>
      <c r="O3821" s="12"/>
      <c r="P3821" s="12"/>
      <c r="Q3821" s="12"/>
      <c r="R3821" s="12"/>
      <c r="S3821" s="12"/>
      <c r="T3821" s="12"/>
      <c r="U3821" s="12"/>
      <c r="V3821" s="12"/>
      <c r="W3821" s="12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2"/>
      <c r="AS3821" s="12"/>
      <c r="AT3821" s="12"/>
      <c r="AU3821" s="12"/>
      <c r="AV3821" s="12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12"/>
      <c r="BG3821" s="12"/>
      <c r="BH3821" s="12"/>
      <c r="BI3821" s="12"/>
      <c r="BJ3821" s="13"/>
      <c r="BK3821" s="13"/>
      <c r="BL3821" s="13"/>
      <c r="BM3821" s="13"/>
      <c r="BN3821" s="13"/>
    </row>
    <row r="3822" spans="1:66" x14ac:dyDescent="0.25">
      <c r="A3822" s="10"/>
      <c r="B3822" s="10"/>
      <c r="C3822" s="10"/>
      <c r="D3822" s="18"/>
      <c r="E3822" s="10"/>
      <c r="F3822" s="10"/>
      <c r="G3822" s="10"/>
      <c r="H3822" s="10"/>
      <c r="I3822" s="10"/>
      <c r="J3822" s="10"/>
      <c r="K3822" s="11"/>
      <c r="L3822" s="11"/>
      <c r="M3822" s="12"/>
      <c r="N3822" s="12"/>
      <c r="O3822" s="12"/>
      <c r="P3822" s="12"/>
      <c r="Q3822" s="12"/>
      <c r="R3822" s="12"/>
      <c r="S3822" s="12"/>
      <c r="T3822" s="12"/>
      <c r="U3822" s="12"/>
      <c r="V3822" s="12"/>
      <c r="W3822" s="12"/>
      <c r="X3822" s="12"/>
      <c r="Y3822" s="12"/>
      <c r="Z3822" s="12"/>
      <c r="AA3822" s="12"/>
      <c r="AB3822" s="12"/>
      <c r="AC3822" s="12"/>
      <c r="AD3822" s="12"/>
      <c r="AE3822" s="12"/>
      <c r="AF3822" s="12"/>
      <c r="AG3822" s="12"/>
      <c r="AH3822" s="12"/>
      <c r="AI3822" s="12"/>
      <c r="AJ3822" s="12"/>
      <c r="AK3822" s="12"/>
      <c r="AL3822" s="12"/>
      <c r="AM3822" s="12"/>
      <c r="AN3822" s="12"/>
      <c r="AO3822" s="12"/>
      <c r="AP3822" s="12"/>
      <c r="AQ3822" s="12"/>
      <c r="AR3822" s="12"/>
      <c r="AS3822" s="12"/>
      <c r="AT3822" s="12"/>
      <c r="AU3822" s="12"/>
      <c r="AV3822" s="12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12"/>
      <c r="BG3822" s="12"/>
      <c r="BH3822" s="12"/>
      <c r="BI3822" s="12"/>
      <c r="BJ3822" s="13"/>
      <c r="BK3822" s="13"/>
      <c r="BL3822" s="13"/>
      <c r="BM3822" s="13"/>
      <c r="BN3822" s="13"/>
    </row>
    <row r="3823" spans="1:66" x14ac:dyDescent="0.25">
      <c r="A3823" s="10"/>
      <c r="B3823" s="10"/>
      <c r="C3823" s="10"/>
      <c r="D3823" s="18"/>
      <c r="E3823" s="10"/>
      <c r="F3823" s="10"/>
      <c r="G3823" s="10"/>
      <c r="H3823" s="10"/>
      <c r="I3823" s="10"/>
      <c r="J3823" s="10"/>
      <c r="K3823" s="11"/>
      <c r="L3823" s="11"/>
      <c r="M3823" s="12"/>
      <c r="N3823" s="12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2"/>
      <c r="AS3823" s="12"/>
      <c r="AT3823" s="12"/>
      <c r="AU3823" s="12"/>
      <c r="AV3823" s="12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12"/>
      <c r="BG3823" s="12"/>
      <c r="BH3823" s="12"/>
      <c r="BI3823" s="12"/>
      <c r="BJ3823" s="13"/>
      <c r="BK3823" s="13"/>
      <c r="BL3823" s="13"/>
      <c r="BM3823" s="13"/>
      <c r="BN3823" s="13"/>
    </row>
    <row r="3824" spans="1:66" x14ac:dyDescent="0.25">
      <c r="A3824" s="10"/>
      <c r="B3824" s="10"/>
      <c r="C3824" s="10"/>
      <c r="D3824" s="18"/>
      <c r="E3824" s="10"/>
      <c r="F3824" s="10"/>
      <c r="G3824" s="10"/>
      <c r="H3824" s="10"/>
      <c r="I3824" s="10"/>
      <c r="J3824" s="10"/>
      <c r="K3824" s="11"/>
      <c r="L3824" s="11"/>
      <c r="M3824" s="12"/>
      <c r="N3824" s="12"/>
      <c r="O3824" s="12"/>
      <c r="P3824" s="12"/>
      <c r="Q3824" s="12"/>
      <c r="R3824" s="12"/>
      <c r="S3824" s="12"/>
      <c r="T3824" s="12"/>
      <c r="U3824" s="12"/>
      <c r="V3824" s="12"/>
      <c r="W3824" s="12"/>
      <c r="X3824" s="12"/>
      <c r="Y3824" s="12"/>
      <c r="Z3824" s="12"/>
      <c r="AA3824" s="12"/>
      <c r="AB3824" s="12"/>
      <c r="AC3824" s="12"/>
      <c r="AD3824" s="12"/>
      <c r="AE3824" s="12"/>
      <c r="AF3824" s="12"/>
      <c r="AG3824" s="12"/>
      <c r="AH3824" s="12"/>
      <c r="AI3824" s="12"/>
      <c r="AJ3824" s="12"/>
      <c r="AK3824" s="12"/>
      <c r="AL3824" s="12"/>
      <c r="AM3824" s="12"/>
      <c r="AN3824" s="12"/>
      <c r="AO3824" s="12"/>
      <c r="AP3824" s="12"/>
      <c r="AQ3824" s="12"/>
      <c r="AR3824" s="12"/>
      <c r="AS3824" s="12"/>
      <c r="AT3824" s="12"/>
      <c r="AU3824" s="12"/>
      <c r="AV3824" s="12"/>
      <c r="AW3824" s="12"/>
      <c r="AX3824" s="12"/>
      <c r="AY3824" s="12"/>
      <c r="AZ3824" s="12"/>
      <c r="BA3824" s="12"/>
      <c r="BB3824" s="12"/>
      <c r="BC3824" s="12"/>
      <c r="BD3824" s="12"/>
      <c r="BE3824" s="12"/>
      <c r="BF3824" s="12"/>
      <c r="BG3824" s="12"/>
      <c r="BH3824" s="12"/>
      <c r="BI3824" s="12"/>
      <c r="BJ3824" s="13"/>
      <c r="BK3824" s="13"/>
      <c r="BL3824" s="13"/>
      <c r="BM3824" s="13"/>
      <c r="BN3824" s="13"/>
    </row>
    <row r="3825" spans="1:66" x14ac:dyDescent="0.25">
      <c r="A3825" s="10"/>
      <c r="B3825" s="10"/>
      <c r="C3825" s="10"/>
      <c r="D3825" s="18"/>
      <c r="E3825" s="10"/>
      <c r="F3825" s="10"/>
      <c r="G3825" s="10"/>
      <c r="H3825" s="10"/>
      <c r="I3825" s="10"/>
      <c r="J3825" s="10"/>
      <c r="K3825" s="11"/>
      <c r="L3825" s="11"/>
      <c r="M3825" s="12"/>
      <c r="N3825" s="12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2"/>
      <c r="AS3825" s="12"/>
      <c r="AT3825" s="12"/>
      <c r="AU3825" s="12"/>
      <c r="AV3825" s="12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12"/>
      <c r="BG3825" s="12"/>
      <c r="BH3825" s="12"/>
      <c r="BI3825" s="12"/>
      <c r="BJ3825" s="13"/>
      <c r="BK3825" s="13"/>
      <c r="BL3825" s="13"/>
      <c r="BM3825" s="13"/>
      <c r="BN3825" s="13"/>
    </row>
    <row r="3826" spans="1:66" x14ac:dyDescent="0.25">
      <c r="A3826" s="10"/>
      <c r="B3826" s="10"/>
      <c r="C3826" s="10"/>
      <c r="D3826" s="18"/>
      <c r="E3826" s="10"/>
      <c r="F3826" s="10"/>
      <c r="G3826" s="10"/>
      <c r="H3826" s="10"/>
      <c r="I3826" s="10"/>
      <c r="J3826" s="10"/>
      <c r="K3826" s="11"/>
      <c r="L3826" s="11"/>
      <c r="M3826" s="12"/>
      <c r="N3826" s="12"/>
      <c r="O3826" s="12"/>
      <c r="P3826" s="12"/>
      <c r="Q3826" s="12"/>
      <c r="R3826" s="12"/>
      <c r="S3826" s="12"/>
      <c r="T3826" s="12"/>
      <c r="U3826" s="12"/>
      <c r="V3826" s="12"/>
      <c r="W3826" s="12"/>
      <c r="X3826" s="12"/>
      <c r="Y3826" s="12"/>
      <c r="Z3826" s="12"/>
      <c r="AA3826" s="12"/>
      <c r="AB3826" s="12"/>
      <c r="AC3826" s="12"/>
      <c r="AD3826" s="12"/>
      <c r="AE3826" s="12"/>
      <c r="AF3826" s="12"/>
      <c r="AG3826" s="12"/>
      <c r="AH3826" s="12"/>
      <c r="AI3826" s="12"/>
      <c r="AJ3826" s="12"/>
      <c r="AK3826" s="12"/>
      <c r="AL3826" s="12"/>
      <c r="AM3826" s="12"/>
      <c r="AN3826" s="12"/>
      <c r="AO3826" s="12"/>
      <c r="AP3826" s="12"/>
      <c r="AQ3826" s="12"/>
      <c r="AR3826" s="12"/>
      <c r="AS3826" s="12"/>
      <c r="AT3826" s="12"/>
      <c r="AU3826" s="12"/>
      <c r="AV3826" s="12"/>
      <c r="AW3826" s="12"/>
      <c r="AX3826" s="12"/>
      <c r="AY3826" s="12"/>
      <c r="AZ3826" s="12"/>
      <c r="BA3826" s="12"/>
      <c r="BB3826" s="12"/>
      <c r="BC3826" s="12"/>
      <c r="BD3826" s="12"/>
      <c r="BE3826" s="12"/>
      <c r="BF3826" s="12"/>
      <c r="BG3826" s="12"/>
      <c r="BH3826" s="12"/>
      <c r="BI3826" s="12"/>
      <c r="BJ3826" s="13"/>
      <c r="BK3826" s="13"/>
      <c r="BL3826" s="13"/>
      <c r="BM3826" s="13"/>
      <c r="BN3826" s="13"/>
    </row>
    <row r="3827" spans="1:66" x14ac:dyDescent="0.25">
      <c r="A3827" s="10"/>
      <c r="B3827" s="10"/>
      <c r="C3827" s="10"/>
      <c r="D3827" s="18"/>
      <c r="E3827" s="10"/>
      <c r="F3827" s="10"/>
      <c r="G3827" s="10"/>
      <c r="H3827" s="10"/>
      <c r="I3827" s="10"/>
      <c r="J3827" s="10"/>
      <c r="K3827" s="11"/>
      <c r="L3827" s="11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2"/>
      <c r="AS3827" s="12"/>
      <c r="AT3827" s="12"/>
      <c r="AU3827" s="12"/>
      <c r="AV3827" s="12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12"/>
      <c r="BG3827" s="12"/>
      <c r="BH3827" s="12"/>
      <c r="BI3827" s="12"/>
      <c r="BJ3827" s="13"/>
      <c r="BK3827" s="13"/>
      <c r="BL3827" s="13"/>
      <c r="BM3827" s="13"/>
      <c r="BN3827" s="13"/>
    </row>
    <row r="3828" spans="1:66" x14ac:dyDescent="0.25">
      <c r="A3828" s="10"/>
      <c r="B3828" s="10"/>
      <c r="C3828" s="10"/>
      <c r="D3828" s="18"/>
      <c r="E3828" s="10"/>
      <c r="F3828" s="10"/>
      <c r="G3828" s="10"/>
      <c r="H3828" s="10"/>
      <c r="I3828" s="10"/>
      <c r="J3828" s="10"/>
      <c r="K3828" s="11"/>
      <c r="L3828" s="11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  <c r="W3828" s="12"/>
      <c r="X3828" s="12"/>
      <c r="Y3828" s="12"/>
      <c r="Z3828" s="12"/>
      <c r="AA3828" s="12"/>
      <c r="AB3828" s="12"/>
      <c r="AC3828" s="12"/>
      <c r="AD3828" s="12"/>
      <c r="AE3828" s="12"/>
      <c r="AF3828" s="12"/>
      <c r="AG3828" s="12"/>
      <c r="AH3828" s="12"/>
      <c r="AI3828" s="12"/>
      <c r="AJ3828" s="12"/>
      <c r="AK3828" s="12"/>
      <c r="AL3828" s="12"/>
      <c r="AM3828" s="12"/>
      <c r="AN3828" s="12"/>
      <c r="AO3828" s="12"/>
      <c r="AP3828" s="12"/>
      <c r="AQ3828" s="12"/>
      <c r="AR3828" s="12"/>
      <c r="AS3828" s="12"/>
      <c r="AT3828" s="12"/>
      <c r="AU3828" s="12"/>
      <c r="AV3828" s="12"/>
      <c r="AW3828" s="12"/>
      <c r="AX3828" s="12"/>
      <c r="AY3828" s="12"/>
      <c r="AZ3828" s="12"/>
      <c r="BA3828" s="12"/>
      <c r="BB3828" s="12"/>
      <c r="BC3828" s="12"/>
      <c r="BD3828" s="12"/>
      <c r="BE3828" s="12"/>
      <c r="BF3828" s="12"/>
      <c r="BG3828" s="12"/>
      <c r="BH3828" s="12"/>
      <c r="BI3828" s="12"/>
      <c r="BJ3828" s="13"/>
      <c r="BK3828" s="13"/>
      <c r="BL3828" s="13"/>
      <c r="BM3828" s="13"/>
      <c r="BN3828" s="13"/>
    </row>
    <row r="3829" spans="1:66" x14ac:dyDescent="0.25">
      <c r="A3829" s="10"/>
      <c r="B3829" s="10"/>
      <c r="C3829" s="10"/>
      <c r="D3829" s="18"/>
      <c r="E3829" s="10"/>
      <c r="F3829" s="10"/>
      <c r="G3829" s="10"/>
      <c r="H3829" s="10"/>
      <c r="I3829" s="10"/>
      <c r="J3829" s="10"/>
      <c r="K3829" s="11"/>
      <c r="L3829" s="11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2"/>
      <c r="AS3829" s="12"/>
      <c r="AT3829" s="12"/>
      <c r="AU3829" s="12"/>
      <c r="AV3829" s="12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12"/>
      <c r="BG3829" s="12"/>
      <c r="BH3829" s="12"/>
      <c r="BI3829" s="12"/>
      <c r="BJ3829" s="13"/>
      <c r="BK3829" s="13"/>
      <c r="BL3829" s="13"/>
      <c r="BM3829" s="13"/>
      <c r="BN3829" s="13"/>
    </row>
    <row r="3830" spans="1:66" x14ac:dyDescent="0.25">
      <c r="A3830" s="10"/>
      <c r="B3830" s="10"/>
      <c r="C3830" s="10"/>
      <c r="D3830" s="18"/>
      <c r="E3830" s="10"/>
      <c r="F3830" s="10"/>
      <c r="G3830" s="10"/>
      <c r="H3830" s="10"/>
      <c r="I3830" s="10"/>
      <c r="J3830" s="10"/>
      <c r="K3830" s="11"/>
      <c r="L3830" s="11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  <c r="AE3830" s="12"/>
      <c r="AF3830" s="12"/>
      <c r="AG3830" s="12"/>
      <c r="AH3830" s="12"/>
      <c r="AI3830" s="12"/>
      <c r="AJ3830" s="12"/>
      <c r="AK3830" s="12"/>
      <c r="AL3830" s="12"/>
      <c r="AM3830" s="12"/>
      <c r="AN3830" s="12"/>
      <c r="AO3830" s="12"/>
      <c r="AP3830" s="12"/>
      <c r="AQ3830" s="12"/>
      <c r="AR3830" s="12"/>
      <c r="AS3830" s="12"/>
      <c r="AT3830" s="12"/>
      <c r="AU3830" s="12"/>
      <c r="AV3830" s="12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12"/>
      <c r="BG3830" s="12"/>
      <c r="BH3830" s="12"/>
      <c r="BI3830" s="12"/>
      <c r="BJ3830" s="13"/>
      <c r="BK3830" s="13"/>
      <c r="BL3830" s="13"/>
      <c r="BM3830" s="13"/>
      <c r="BN3830" s="13"/>
    </row>
    <row r="3831" spans="1:66" x14ac:dyDescent="0.25">
      <c r="A3831" s="10"/>
      <c r="B3831" s="10"/>
      <c r="C3831" s="10"/>
      <c r="D3831" s="18"/>
      <c r="E3831" s="10"/>
      <c r="F3831" s="10"/>
      <c r="G3831" s="10"/>
      <c r="H3831" s="10"/>
      <c r="I3831" s="10"/>
      <c r="J3831" s="10"/>
      <c r="K3831" s="11"/>
      <c r="L3831" s="11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2"/>
      <c r="AS3831" s="12"/>
      <c r="AT3831" s="12"/>
      <c r="AU3831" s="12"/>
      <c r="AV3831" s="12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12"/>
      <c r="BG3831" s="12"/>
      <c r="BH3831" s="12"/>
      <c r="BI3831" s="12"/>
      <c r="BJ3831" s="13"/>
      <c r="BK3831" s="13"/>
      <c r="BL3831" s="13"/>
      <c r="BM3831" s="13"/>
      <c r="BN3831" s="13"/>
    </row>
    <row r="3832" spans="1:66" x14ac:dyDescent="0.25">
      <c r="A3832" s="10"/>
      <c r="B3832" s="10"/>
      <c r="C3832" s="10"/>
      <c r="D3832" s="18"/>
      <c r="E3832" s="10"/>
      <c r="F3832" s="10"/>
      <c r="G3832" s="10"/>
      <c r="H3832" s="10"/>
      <c r="I3832" s="10"/>
      <c r="J3832" s="10"/>
      <c r="K3832" s="11"/>
      <c r="L3832" s="11"/>
      <c r="M3832" s="12"/>
      <c r="N3832" s="12"/>
      <c r="O3832" s="12"/>
      <c r="P3832" s="12"/>
      <c r="Q3832" s="12"/>
      <c r="R3832" s="12"/>
      <c r="S3832" s="12"/>
      <c r="T3832" s="12"/>
      <c r="U3832" s="12"/>
      <c r="V3832" s="12"/>
      <c r="W3832" s="12"/>
      <c r="X3832" s="12"/>
      <c r="Y3832" s="12"/>
      <c r="Z3832" s="12"/>
      <c r="AA3832" s="12"/>
      <c r="AB3832" s="12"/>
      <c r="AC3832" s="12"/>
      <c r="AD3832" s="12"/>
      <c r="AE3832" s="12"/>
      <c r="AF3832" s="12"/>
      <c r="AG3832" s="12"/>
      <c r="AH3832" s="12"/>
      <c r="AI3832" s="12"/>
      <c r="AJ3832" s="12"/>
      <c r="AK3832" s="12"/>
      <c r="AL3832" s="12"/>
      <c r="AM3832" s="12"/>
      <c r="AN3832" s="12"/>
      <c r="AO3832" s="12"/>
      <c r="AP3832" s="12"/>
      <c r="AQ3832" s="12"/>
      <c r="AR3832" s="12"/>
      <c r="AS3832" s="12"/>
      <c r="AT3832" s="12"/>
      <c r="AU3832" s="12"/>
      <c r="AV3832" s="12"/>
      <c r="AW3832" s="12"/>
      <c r="AX3832" s="12"/>
      <c r="AY3832" s="12"/>
      <c r="AZ3832" s="12"/>
      <c r="BA3832" s="12"/>
      <c r="BB3832" s="12"/>
      <c r="BC3832" s="12"/>
      <c r="BD3832" s="12"/>
      <c r="BE3832" s="12"/>
      <c r="BF3832" s="12"/>
      <c r="BG3832" s="12"/>
      <c r="BH3832" s="12"/>
      <c r="BI3832" s="12"/>
      <c r="BJ3832" s="13"/>
      <c r="BK3832" s="13"/>
      <c r="BL3832" s="13"/>
      <c r="BM3832" s="13"/>
      <c r="BN3832" s="13"/>
    </row>
    <row r="3833" spans="1:66" x14ac:dyDescent="0.25">
      <c r="A3833" s="10"/>
      <c r="B3833" s="10"/>
      <c r="C3833" s="10"/>
      <c r="D3833" s="18"/>
      <c r="E3833" s="10"/>
      <c r="F3833" s="10"/>
      <c r="G3833" s="10"/>
      <c r="H3833" s="10"/>
      <c r="I3833" s="10"/>
      <c r="J3833" s="10"/>
      <c r="K3833" s="11"/>
      <c r="L3833" s="11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2"/>
      <c r="AS3833" s="12"/>
      <c r="AT3833" s="12"/>
      <c r="AU3833" s="12"/>
      <c r="AV3833" s="12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12"/>
      <c r="BG3833" s="12"/>
      <c r="BH3833" s="12"/>
      <c r="BI3833" s="12"/>
      <c r="BJ3833" s="13"/>
      <c r="BK3833" s="13"/>
      <c r="BL3833" s="13"/>
      <c r="BM3833" s="13"/>
      <c r="BN3833" s="13"/>
    </row>
    <row r="3834" spans="1:66" x14ac:dyDescent="0.25">
      <c r="A3834" s="10"/>
      <c r="B3834" s="10"/>
      <c r="C3834" s="10"/>
      <c r="D3834" s="18"/>
      <c r="E3834" s="10"/>
      <c r="F3834" s="10"/>
      <c r="G3834" s="10"/>
      <c r="H3834" s="10"/>
      <c r="I3834" s="10"/>
      <c r="J3834" s="10"/>
      <c r="K3834" s="11"/>
      <c r="L3834" s="11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  <c r="AE3834" s="12"/>
      <c r="AF3834" s="12"/>
      <c r="AG3834" s="12"/>
      <c r="AH3834" s="12"/>
      <c r="AI3834" s="12"/>
      <c r="AJ3834" s="12"/>
      <c r="AK3834" s="12"/>
      <c r="AL3834" s="12"/>
      <c r="AM3834" s="12"/>
      <c r="AN3834" s="12"/>
      <c r="AO3834" s="12"/>
      <c r="AP3834" s="12"/>
      <c r="AQ3834" s="12"/>
      <c r="AR3834" s="12"/>
      <c r="AS3834" s="12"/>
      <c r="AT3834" s="12"/>
      <c r="AU3834" s="12"/>
      <c r="AV3834" s="12"/>
      <c r="AW3834" s="12"/>
      <c r="AX3834" s="12"/>
      <c r="AY3834" s="12"/>
      <c r="AZ3834" s="12"/>
      <c r="BA3834" s="12"/>
      <c r="BB3834" s="12"/>
      <c r="BC3834" s="12"/>
      <c r="BD3834" s="12"/>
      <c r="BE3834" s="12"/>
      <c r="BF3834" s="12"/>
      <c r="BG3834" s="12"/>
      <c r="BH3834" s="12"/>
      <c r="BI3834" s="12"/>
      <c r="BJ3834" s="13"/>
      <c r="BK3834" s="13"/>
      <c r="BL3834" s="13"/>
      <c r="BM3834" s="13"/>
      <c r="BN3834" s="13"/>
    </row>
    <row r="3835" spans="1:66" s="14" customFormat="1" x14ac:dyDescent="0.25">
      <c r="A3835" s="10"/>
      <c r="B3835" s="10"/>
      <c r="C3835" s="10"/>
      <c r="D3835" s="18"/>
      <c r="E3835" s="10"/>
      <c r="F3835" s="10"/>
      <c r="G3835" s="10"/>
      <c r="H3835" s="10"/>
      <c r="I3835" s="10"/>
      <c r="J3835" s="10"/>
      <c r="K3835" s="11"/>
      <c r="L3835" s="11"/>
      <c r="M3835" s="12"/>
      <c r="N3835" s="12"/>
      <c r="O3835" s="12"/>
      <c r="P3835" s="12"/>
      <c r="Q3835" s="12"/>
      <c r="R3835" s="12"/>
      <c r="S3835" s="12"/>
      <c r="T3835" s="12"/>
      <c r="U3835" s="12"/>
      <c r="V3835" s="12"/>
      <c r="W3835" s="12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2"/>
      <c r="AS3835" s="12"/>
      <c r="AT3835" s="12"/>
      <c r="AU3835" s="12"/>
      <c r="AV3835" s="12"/>
      <c r="AW3835" s="12"/>
      <c r="AX3835" s="12"/>
      <c r="AY3835" s="12"/>
      <c r="AZ3835" s="12"/>
      <c r="BA3835" s="12"/>
      <c r="BB3835" s="12"/>
      <c r="BC3835" s="12"/>
      <c r="BD3835" s="12"/>
      <c r="BE3835" s="12"/>
      <c r="BF3835" s="12"/>
      <c r="BG3835" s="12"/>
      <c r="BH3835" s="12"/>
      <c r="BI3835" s="12"/>
      <c r="BJ3835" s="13"/>
      <c r="BK3835" s="13"/>
      <c r="BL3835" s="13"/>
      <c r="BM3835" s="13"/>
      <c r="BN3835" s="13"/>
    </row>
    <row r="3836" spans="1:66" x14ac:dyDescent="0.25">
      <c r="A3836" s="10"/>
      <c r="B3836" s="10"/>
      <c r="C3836" s="10"/>
      <c r="D3836" s="18"/>
      <c r="E3836" s="10"/>
      <c r="F3836" s="10"/>
      <c r="G3836" s="10"/>
      <c r="H3836" s="10"/>
      <c r="I3836" s="10"/>
      <c r="J3836" s="10"/>
      <c r="K3836" s="11"/>
      <c r="L3836" s="11"/>
      <c r="M3836" s="12"/>
      <c r="N3836" s="12"/>
      <c r="O3836" s="12"/>
      <c r="P3836" s="12"/>
      <c r="Q3836" s="12"/>
      <c r="R3836" s="12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12"/>
      <c r="AD3836" s="12"/>
      <c r="AE3836" s="12"/>
      <c r="AF3836" s="12"/>
      <c r="AG3836" s="12"/>
      <c r="AH3836" s="12"/>
      <c r="AI3836" s="12"/>
      <c r="AJ3836" s="12"/>
      <c r="AK3836" s="12"/>
      <c r="AL3836" s="12"/>
      <c r="AM3836" s="12"/>
      <c r="AN3836" s="12"/>
      <c r="AO3836" s="12"/>
      <c r="AP3836" s="12"/>
      <c r="AQ3836" s="12"/>
      <c r="AR3836" s="12"/>
      <c r="AS3836" s="12"/>
      <c r="AT3836" s="12"/>
      <c r="AU3836" s="12"/>
      <c r="AV3836" s="12"/>
      <c r="AW3836" s="12"/>
      <c r="AX3836" s="12"/>
      <c r="AY3836" s="12"/>
      <c r="AZ3836" s="12"/>
      <c r="BA3836" s="12"/>
      <c r="BB3836" s="12"/>
      <c r="BC3836" s="12"/>
      <c r="BD3836" s="12"/>
      <c r="BE3836" s="12"/>
      <c r="BF3836" s="12"/>
      <c r="BG3836" s="12"/>
      <c r="BH3836" s="12"/>
      <c r="BI3836" s="12"/>
      <c r="BJ3836" s="13"/>
      <c r="BK3836" s="13"/>
      <c r="BL3836" s="13"/>
      <c r="BM3836" s="13"/>
      <c r="BN3836" s="13"/>
    </row>
    <row r="3837" spans="1:66" x14ac:dyDescent="0.25">
      <c r="A3837" s="10"/>
      <c r="B3837" s="10"/>
      <c r="C3837" s="10"/>
      <c r="D3837" s="18"/>
      <c r="E3837" s="10"/>
      <c r="F3837" s="10"/>
      <c r="G3837" s="10"/>
      <c r="H3837" s="10"/>
      <c r="I3837" s="10"/>
      <c r="J3837" s="10"/>
      <c r="K3837" s="11"/>
      <c r="L3837" s="11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2"/>
      <c r="AS3837" s="12"/>
      <c r="AT3837" s="12"/>
      <c r="AU3837" s="12"/>
      <c r="AV3837" s="12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12"/>
      <c r="BG3837" s="12"/>
      <c r="BH3837" s="12"/>
      <c r="BI3837" s="12"/>
      <c r="BJ3837" s="13"/>
      <c r="BK3837" s="13"/>
      <c r="BL3837" s="13"/>
      <c r="BM3837" s="13"/>
      <c r="BN3837" s="13"/>
    </row>
    <row r="3838" spans="1:66" x14ac:dyDescent="0.25">
      <c r="A3838" s="10"/>
      <c r="B3838" s="10"/>
      <c r="C3838" s="10"/>
      <c r="D3838" s="18"/>
      <c r="E3838" s="10"/>
      <c r="F3838" s="10"/>
      <c r="G3838" s="10"/>
      <c r="H3838" s="10"/>
      <c r="I3838" s="10"/>
      <c r="J3838" s="10"/>
      <c r="K3838" s="11"/>
      <c r="L3838" s="11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12"/>
      <c r="AD3838" s="12"/>
      <c r="AE3838" s="12"/>
      <c r="AF3838" s="12"/>
      <c r="AG3838" s="12"/>
      <c r="AH3838" s="12"/>
      <c r="AI3838" s="12"/>
      <c r="AJ3838" s="12"/>
      <c r="AK3838" s="12"/>
      <c r="AL3838" s="12"/>
      <c r="AM3838" s="12"/>
      <c r="AN3838" s="12"/>
      <c r="AO3838" s="12"/>
      <c r="AP3838" s="12"/>
      <c r="AQ3838" s="12"/>
      <c r="AR3838" s="12"/>
      <c r="AS3838" s="12"/>
      <c r="AT3838" s="12"/>
      <c r="AU3838" s="12"/>
      <c r="AV3838" s="12"/>
      <c r="AW3838" s="12"/>
      <c r="AX3838" s="12"/>
      <c r="AY3838" s="12"/>
      <c r="AZ3838" s="12"/>
      <c r="BA3838" s="12"/>
      <c r="BB3838" s="12"/>
      <c r="BC3838" s="12"/>
      <c r="BD3838" s="12"/>
      <c r="BE3838" s="12"/>
      <c r="BF3838" s="12"/>
      <c r="BG3838" s="12"/>
      <c r="BH3838" s="12"/>
      <c r="BI3838" s="12"/>
      <c r="BJ3838" s="13"/>
      <c r="BK3838" s="13"/>
      <c r="BL3838" s="13"/>
      <c r="BM3838" s="13"/>
      <c r="BN3838" s="13"/>
    </row>
    <row r="3839" spans="1:66" x14ac:dyDescent="0.25">
      <c r="A3839" s="10"/>
      <c r="B3839" s="10"/>
      <c r="C3839" s="10"/>
      <c r="D3839" s="18"/>
      <c r="E3839" s="10"/>
      <c r="F3839" s="10"/>
      <c r="G3839" s="10"/>
      <c r="H3839" s="10"/>
      <c r="I3839" s="10"/>
      <c r="J3839" s="10"/>
      <c r="K3839" s="11"/>
      <c r="L3839" s="11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2"/>
      <c r="AS3839" s="12"/>
      <c r="AT3839" s="12"/>
      <c r="AU3839" s="12"/>
      <c r="AV3839" s="12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12"/>
      <c r="BG3839" s="12"/>
      <c r="BH3839" s="12"/>
      <c r="BI3839" s="12"/>
      <c r="BJ3839" s="13"/>
      <c r="BK3839" s="13"/>
      <c r="BL3839" s="13"/>
      <c r="BM3839" s="13"/>
      <c r="BN3839" s="13"/>
    </row>
    <row r="3840" spans="1:66" x14ac:dyDescent="0.25">
      <c r="A3840" s="10"/>
      <c r="B3840" s="10"/>
      <c r="C3840" s="10"/>
      <c r="D3840" s="18"/>
      <c r="E3840" s="10"/>
      <c r="F3840" s="10"/>
      <c r="G3840" s="10"/>
      <c r="H3840" s="10"/>
      <c r="I3840" s="10"/>
      <c r="J3840" s="10"/>
      <c r="K3840" s="11"/>
      <c r="L3840" s="11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  <c r="W3840" s="12"/>
      <c r="X3840" s="12"/>
      <c r="Y3840" s="12"/>
      <c r="Z3840" s="12"/>
      <c r="AA3840" s="12"/>
      <c r="AB3840" s="12"/>
      <c r="AC3840" s="12"/>
      <c r="AD3840" s="12"/>
      <c r="AE3840" s="12"/>
      <c r="AF3840" s="12"/>
      <c r="AG3840" s="12"/>
      <c r="AH3840" s="12"/>
      <c r="AI3840" s="12"/>
      <c r="AJ3840" s="12"/>
      <c r="AK3840" s="12"/>
      <c r="AL3840" s="12"/>
      <c r="AM3840" s="12"/>
      <c r="AN3840" s="12"/>
      <c r="AO3840" s="12"/>
      <c r="AP3840" s="12"/>
      <c r="AQ3840" s="12"/>
      <c r="AR3840" s="12"/>
      <c r="AS3840" s="12"/>
      <c r="AT3840" s="12"/>
      <c r="AU3840" s="12"/>
      <c r="AV3840" s="12"/>
      <c r="AW3840" s="12"/>
      <c r="AX3840" s="12"/>
      <c r="AY3840" s="12"/>
      <c r="AZ3840" s="12"/>
      <c r="BA3840" s="12"/>
      <c r="BB3840" s="12"/>
      <c r="BC3840" s="12"/>
      <c r="BD3840" s="12"/>
      <c r="BE3840" s="12"/>
      <c r="BF3840" s="12"/>
      <c r="BG3840" s="12"/>
      <c r="BH3840" s="12"/>
      <c r="BI3840" s="12"/>
      <c r="BJ3840" s="13"/>
      <c r="BK3840" s="13"/>
      <c r="BL3840" s="13"/>
      <c r="BM3840" s="13"/>
      <c r="BN3840" s="13"/>
    </row>
    <row r="3841" spans="1:66" x14ac:dyDescent="0.25">
      <c r="A3841" s="10"/>
      <c r="B3841" s="10"/>
      <c r="C3841" s="10"/>
      <c r="D3841" s="18"/>
      <c r="E3841" s="10"/>
      <c r="F3841" s="10"/>
      <c r="G3841" s="10"/>
      <c r="H3841" s="10"/>
      <c r="I3841" s="10"/>
      <c r="J3841" s="10"/>
      <c r="K3841" s="11"/>
      <c r="L3841" s="11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2"/>
      <c r="AS3841" s="12"/>
      <c r="AT3841" s="12"/>
      <c r="AU3841" s="12"/>
      <c r="AV3841" s="12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12"/>
      <c r="BG3841" s="12"/>
      <c r="BH3841" s="12"/>
      <c r="BI3841" s="12"/>
      <c r="BJ3841" s="13"/>
      <c r="BK3841" s="13"/>
      <c r="BL3841" s="13"/>
      <c r="BM3841" s="13"/>
      <c r="BN3841" s="13"/>
    </row>
    <row r="3842" spans="1:66" x14ac:dyDescent="0.25">
      <c r="A3842" s="10"/>
      <c r="B3842" s="10"/>
      <c r="C3842" s="10"/>
      <c r="D3842" s="18"/>
      <c r="E3842" s="10"/>
      <c r="F3842" s="10"/>
      <c r="G3842" s="10"/>
      <c r="H3842" s="10"/>
      <c r="I3842" s="10"/>
      <c r="J3842" s="10"/>
      <c r="K3842" s="11"/>
      <c r="L3842" s="11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12"/>
      <c r="AD3842" s="12"/>
      <c r="AE3842" s="12"/>
      <c r="AF3842" s="12"/>
      <c r="AG3842" s="12"/>
      <c r="AH3842" s="12"/>
      <c r="AI3842" s="12"/>
      <c r="AJ3842" s="12"/>
      <c r="AK3842" s="12"/>
      <c r="AL3842" s="12"/>
      <c r="AM3842" s="12"/>
      <c r="AN3842" s="12"/>
      <c r="AO3842" s="12"/>
      <c r="AP3842" s="12"/>
      <c r="AQ3842" s="12"/>
      <c r="AR3842" s="12"/>
      <c r="AS3842" s="12"/>
      <c r="AT3842" s="12"/>
      <c r="AU3842" s="12"/>
      <c r="AV3842" s="12"/>
      <c r="AW3842" s="12"/>
      <c r="AX3842" s="12"/>
      <c r="AY3842" s="12"/>
      <c r="AZ3842" s="12"/>
      <c r="BA3842" s="12"/>
      <c r="BB3842" s="12"/>
      <c r="BC3842" s="12"/>
      <c r="BD3842" s="12"/>
      <c r="BE3842" s="12"/>
      <c r="BF3842" s="12"/>
      <c r="BG3842" s="12"/>
      <c r="BH3842" s="12"/>
      <c r="BI3842" s="12"/>
      <c r="BJ3842" s="13"/>
      <c r="BK3842" s="13"/>
      <c r="BL3842" s="13"/>
      <c r="BM3842" s="13"/>
      <c r="BN3842" s="13"/>
    </row>
    <row r="3843" spans="1:66" x14ac:dyDescent="0.25">
      <c r="A3843" s="10"/>
      <c r="B3843" s="10"/>
      <c r="C3843" s="10"/>
      <c r="D3843" s="18"/>
      <c r="E3843" s="10"/>
      <c r="F3843" s="10"/>
      <c r="G3843" s="10"/>
      <c r="H3843" s="10"/>
      <c r="I3843" s="10"/>
      <c r="J3843" s="10"/>
      <c r="K3843" s="11"/>
      <c r="L3843" s="11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2"/>
      <c r="AS3843" s="12"/>
      <c r="AT3843" s="12"/>
      <c r="AU3843" s="12"/>
      <c r="AV3843" s="12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12"/>
      <c r="BG3843" s="12"/>
      <c r="BH3843" s="12"/>
      <c r="BI3843" s="12"/>
      <c r="BJ3843" s="13"/>
      <c r="BK3843" s="13"/>
      <c r="BL3843" s="13"/>
      <c r="BM3843" s="13"/>
      <c r="BN3843" s="13"/>
    </row>
    <row r="3844" spans="1:66" x14ac:dyDescent="0.25">
      <c r="A3844" s="10"/>
      <c r="B3844" s="10"/>
      <c r="C3844" s="10"/>
      <c r="D3844" s="18"/>
      <c r="E3844" s="10"/>
      <c r="F3844" s="10"/>
      <c r="G3844" s="10"/>
      <c r="H3844" s="10"/>
      <c r="I3844" s="10"/>
      <c r="J3844" s="10"/>
      <c r="K3844" s="11"/>
      <c r="L3844" s="11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12"/>
      <c r="AG3844" s="12"/>
      <c r="AH3844" s="12"/>
      <c r="AI3844" s="12"/>
      <c r="AJ3844" s="12"/>
      <c r="AK3844" s="12"/>
      <c r="AL3844" s="12"/>
      <c r="AM3844" s="12"/>
      <c r="AN3844" s="12"/>
      <c r="AO3844" s="12"/>
      <c r="AP3844" s="12"/>
      <c r="AQ3844" s="12"/>
      <c r="AR3844" s="12"/>
      <c r="AS3844" s="12"/>
      <c r="AT3844" s="12"/>
      <c r="AU3844" s="12"/>
      <c r="AV3844" s="12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12"/>
      <c r="BG3844" s="12"/>
      <c r="BH3844" s="12"/>
      <c r="BI3844" s="12"/>
      <c r="BJ3844" s="13"/>
      <c r="BK3844" s="13"/>
      <c r="BL3844" s="13"/>
      <c r="BM3844" s="13"/>
      <c r="BN3844" s="13"/>
    </row>
    <row r="3845" spans="1:66" x14ac:dyDescent="0.25">
      <c r="A3845" s="10"/>
      <c r="B3845" s="10"/>
      <c r="C3845" s="10"/>
      <c r="D3845" s="18"/>
      <c r="E3845" s="10"/>
      <c r="F3845" s="10"/>
      <c r="G3845" s="10"/>
      <c r="H3845" s="10"/>
      <c r="I3845" s="10"/>
      <c r="J3845" s="10"/>
      <c r="K3845" s="11"/>
      <c r="L3845" s="11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2"/>
      <c r="AS3845" s="12"/>
      <c r="AT3845" s="12"/>
      <c r="AU3845" s="12"/>
      <c r="AV3845" s="12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12"/>
      <c r="BG3845" s="12"/>
      <c r="BH3845" s="12"/>
      <c r="BI3845" s="12"/>
      <c r="BJ3845" s="13"/>
      <c r="BK3845" s="13"/>
      <c r="BL3845" s="13"/>
      <c r="BM3845" s="13"/>
      <c r="BN3845" s="13"/>
    </row>
    <row r="3846" spans="1:66" x14ac:dyDescent="0.25">
      <c r="A3846" s="10"/>
      <c r="B3846" s="10"/>
      <c r="C3846" s="10"/>
      <c r="D3846" s="18"/>
      <c r="E3846" s="10"/>
      <c r="F3846" s="10"/>
      <c r="G3846" s="10"/>
      <c r="H3846" s="10"/>
      <c r="I3846" s="10"/>
      <c r="J3846" s="10"/>
      <c r="K3846" s="11"/>
      <c r="L3846" s="11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2"/>
      <c r="AF3846" s="12"/>
      <c r="AG3846" s="12"/>
      <c r="AH3846" s="12"/>
      <c r="AI3846" s="12"/>
      <c r="AJ3846" s="12"/>
      <c r="AK3846" s="12"/>
      <c r="AL3846" s="12"/>
      <c r="AM3846" s="12"/>
      <c r="AN3846" s="12"/>
      <c r="AO3846" s="12"/>
      <c r="AP3846" s="12"/>
      <c r="AQ3846" s="12"/>
      <c r="AR3846" s="12"/>
      <c r="AS3846" s="12"/>
      <c r="AT3846" s="12"/>
      <c r="AU3846" s="12"/>
      <c r="AV3846" s="12"/>
      <c r="AW3846" s="12"/>
      <c r="AX3846" s="12"/>
      <c r="AY3846" s="12"/>
      <c r="AZ3846" s="12"/>
      <c r="BA3846" s="12"/>
      <c r="BB3846" s="12"/>
      <c r="BC3846" s="12"/>
      <c r="BD3846" s="12"/>
      <c r="BE3846" s="12"/>
      <c r="BF3846" s="12"/>
      <c r="BG3846" s="12"/>
      <c r="BH3846" s="12"/>
      <c r="BI3846" s="12"/>
      <c r="BJ3846" s="13"/>
      <c r="BK3846" s="13"/>
      <c r="BL3846" s="13"/>
      <c r="BM3846" s="13"/>
      <c r="BN3846" s="13"/>
    </row>
    <row r="3847" spans="1:66" x14ac:dyDescent="0.25">
      <c r="A3847" s="10"/>
      <c r="B3847" s="10"/>
      <c r="C3847" s="10"/>
      <c r="D3847" s="18"/>
      <c r="E3847" s="10"/>
      <c r="F3847" s="10"/>
      <c r="G3847" s="10"/>
      <c r="H3847" s="10"/>
      <c r="I3847" s="10"/>
      <c r="J3847" s="10"/>
      <c r="K3847" s="11"/>
      <c r="L3847" s="11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2"/>
      <c r="AS3847" s="12"/>
      <c r="AT3847" s="12"/>
      <c r="AU3847" s="12"/>
      <c r="AV3847" s="12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12"/>
      <c r="BG3847" s="12"/>
      <c r="BH3847" s="12"/>
      <c r="BI3847" s="12"/>
      <c r="BJ3847" s="13"/>
      <c r="BK3847" s="13"/>
      <c r="BL3847" s="13"/>
      <c r="BM3847" s="13"/>
      <c r="BN3847" s="13"/>
    </row>
    <row r="3848" spans="1:66" x14ac:dyDescent="0.25">
      <c r="A3848" s="10"/>
      <c r="B3848" s="10"/>
      <c r="C3848" s="10"/>
      <c r="D3848" s="18"/>
      <c r="E3848" s="10"/>
      <c r="F3848" s="10"/>
      <c r="G3848" s="10"/>
      <c r="H3848" s="10"/>
      <c r="I3848" s="10"/>
      <c r="J3848" s="10"/>
      <c r="K3848" s="11"/>
      <c r="L3848" s="11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  <c r="AE3848" s="12"/>
      <c r="AF3848" s="12"/>
      <c r="AG3848" s="12"/>
      <c r="AH3848" s="12"/>
      <c r="AI3848" s="12"/>
      <c r="AJ3848" s="12"/>
      <c r="AK3848" s="12"/>
      <c r="AL3848" s="12"/>
      <c r="AM3848" s="12"/>
      <c r="AN3848" s="12"/>
      <c r="AO3848" s="12"/>
      <c r="AP3848" s="12"/>
      <c r="AQ3848" s="12"/>
      <c r="AR3848" s="12"/>
      <c r="AS3848" s="12"/>
      <c r="AT3848" s="12"/>
      <c r="AU3848" s="12"/>
      <c r="AV3848" s="12"/>
      <c r="AW3848" s="12"/>
      <c r="AX3848" s="12"/>
      <c r="AY3848" s="12"/>
      <c r="AZ3848" s="12"/>
      <c r="BA3848" s="12"/>
      <c r="BB3848" s="12"/>
      <c r="BC3848" s="12"/>
      <c r="BD3848" s="12"/>
      <c r="BE3848" s="12"/>
      <c r="BF3848" s="12"/>
      <c r="BG3848" s="12"/>
      <c r="BH3848" s="12"/>
      <c r="BI3848" s="12"/>
      <c r="BJ3848" s="13"/>
      <c r="BK3848" s="13"/>
      <c r="BL3848" s="13"/>
      <c r="BM3848" s="13"/>
      <c r="BN3848" s="13"/>
    </row>
    <row r="3849" spans="1:66" x14ac:dyDescent="0.25">
      <c r="A3849" s="10"/>
      <c r="B3849" s="10"/>
      <c r="C3849" s="10"/>
      <c r="D3849" s="18"/>
      <c r="E3849" s="10"/>
      <c r="F3849" s="10"/>
      <c r="G3849" s="10"/>
      <c r="H3849" s="10"/>
      <c r="I3849" s="10"/>
      <c r="J3849" s="10"/>
      <c r="K3849" s="11"/>
      <c r="L3849" s="11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2"/>
      <c r="AS3849" s="12"/>
      <c r="AT3849" s="12"/>
      <c r="AU3849" s="12"/>
      <c r="AV3849" s="12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12"/>
      <c r="BG3849" s="12"/>
      <c r="BH3849" s="12"/>
      <c r="BI3849" s="12"/>
      <c r="BJ3849" s="13"/>
      <c r="BK3849" s="13"/>
      <c r="BL3849" s="13"/>
      <c r="BM3849" s="13"/>
      <c r="BN3849" s="13"/>
    </row>
    <row r="3850" spans="1:66" x14ac:dyDescent="0.25">
      <c r="A3850" s="10"/>
      <c r="B3850" s="10"/>
      <c r="C3850" s="10"/>
      <c r="D3850" s="18"/>
      <c r="E3850" s="10"/>
      <c r="F3850" s="10"/>
      <c r="G3850" s="10"/>
      <c r="H3850" s="10"/>
      <c r="I3850" s="10"/>
      <c r="J3850" s="10"/>
      <c r="K3850" s="11"/>
      <c r="L3850" s="11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/>
      <c r="AJ3850" s="12"/>
      <c r="AK3850" s="12"/>
      <c r="AL3850" s="12"/>
      <c r="AM3850" s="12"/>
      <c r="AN3850" s="12"/>
      <c r="AO3850" s="12"/>
      <c r="AP3850" s="12"/>
      <c r="AQ3850" s="12"/>
      <c r="AR3850" s="12"/>
      <c r="AS3850" s="12"/>
      <c r="AT3850" s="12"/>
      <c r="AU3850" s="12"/>
      <c r="AV3850" s="12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12"/>
      <c r="BG3850" s="12"/>
      <c r="BH3850" s="12"/>
      <c r="BI3850" s="12"/>
      <c r="BJ3850" s="13"/>
      <c r="BK3850" s="13"/>
      <c r="BL3850" s="13"/>
      <c r="BM3850" s="13"/>
      <c r="BN3850" s="13"/>
    </row>
    <row r="3851" spans="1:66" x14ac:dyDescent="0.25">
      <c r="A3851" s="10"/>
      <c r="B3851" s="10"/>
      <c r="C3851" s="10"/>
      <c r="D3851" s="18"/>
      <c r="E3851" s="10"/>
      <c r="F3851" s="10"/>
      <c r="G3851" s="10"/>
      <c r="H3851" s="10"/>
      <c r="I3851" s="10"/>
      <c r="J3851" s="10"/>
      <c r="K3851" s="11"/>
      <c r="L3851" s="11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2"/>
      <c r="AS3851" s="12"/>
      <c r="AT3851" s="12"/>
      <c r="AU3851" s="12"/>
      <c r="AV3851" s="12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12"/>
      <c r="BG3851" s="12"/>
      <c r="BH3851" s="12"/>
      <c r="BI3851" s="12"/>
      <c r="BJ3851" s="13"/>
      <c r="BK3851" s="13"/>
      <c r="BL3851" s="13"/>
      <c r="BM3851" s="13"/>
      <c r="BN3851" s="13"/>
    </row>
    <row r="3852" spans="1:66" x14ac:dyDescent="0.25">
      <c r="A3852" s="10"/>
      <c r="B3852" s="10"/>
      <c r="C3852" s="10"/>
      <c r="D3852" s="18"/>
      <c r="E3852" s="10"/>
      <c r="F3852" s="10"/>
      <c r="G3852" s="10"/>
      <c r="H3852" s="10"/>
      <c r="I3852" s="10"/>
      <c r="J3852" s="10"/>
      <c r="K3852" s="11"/>
      <c r="L3852" s="11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  <c r="W3852" s="12"/>
      <c r="X3852" s="12"/>
      <c r="Y3852" s="12"/>
      <c r="Z3852" s="12"/>
      <c r="AA3852" s="12"/>
      <c r="AB3852" s="12"/>
      <c r="AC3852" s="12"/>
      <c r="AD3852" s="12"/>
      <c r="AE3852" s="12"/>
      <c r="AF3852" s="12"/>
      <c r="AG3852" s="12"/>
      <c r="AH3852" s="12"/>
      <c r="AI3852" s="12"/>
      <c r="AJ3852" s="12"/>
      <c r="AK3852" s="12"/>
      <c r="AL3852" s="12"/>
      <c r="AM3852" s="12"/>
      <c r="AN3852" s="12"/>
      <c r="AO3852" s="12"/>
      <c r="AP3852" s="12"/>
      <c r="AQ3852" s="12"/>
      <c r="AR3852" s="12"/>
      <c r="AS3852" s="12"/>
      <c r="AT3852" s="12"/>
      <c r="AU3852" s="12"/>
      <c r="AV3852" s="12"/>
      <c r="AW3852" s="12"/>
      <c r="AX3852" s="12"/>
      <c r="AY3852" s="12"/>
      <c r="AZ3852" s="12"/>
      <c r="BA3852" s="12"/>
      <c r="BB3852" s="12"/>
      <c r="BC3852" s="12"/>
      <c r="BD3852" s="12"/>
      <c r="BE3852" s="12"/>
      <c r="BF3852" s="12"/>
      <c r="BG3852" s="12"/>
      <c r="BH3852" s="12"/>
      <c r="BI3852" s="12"/>
      <c r="BJ3852" s="13"/>
      <c r="BK3852" s="13"/>
      <c r="BL3852" s="13"/>
      <c r="BM3852" s="13"/>
      <c r="BN3852" s="13"/>
    </row>
    <row r="3853" spans="1:66" x14ac:dyDescent="0.25">
      <c r="A3853" s="10"/>
      <c r="B3853" s="10"/>
      <c r="C3853" s="10"/>
      <c r="D3853" s="18"/>
      <c r="E3853" s="10"/>
      <c r="F3853" s="10"/>
      <c r="G3853" s="10"/>
      <c r="H3853" s="10"/>
      <c r="I3853" s="10"/>
      <c r="J3853" s="10"/>
      <c r="K3853" s="11"/>
      <c r="L3853" s="11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2"/>
      <c r="AS3853" s="12"/>
      <c r="AT3853" s="12"/>
      <c r="AU3853" s="12"/>
      <c r="AV3853" s="12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12"/>
      <c r="BG3853" s="12"/>
      <c r="BH3853" s="12"/>
      <c r="BI3853" s="12"/>
      <c r="BJ3853" s="13"/>
      <c r="BK3853" s="13"/>
      <c r="BL3853" s="13"/>
      <c r="BM3853" s="13"/>
      <c r="BN3853" s="13"/>
    </row>
    <row r="3854" spans="1:66" x14ac:dyDescent="0.25">
      <c r="A3854" s="10"/>
      <c r="B3854" s="10"/>
      <c r="C3854" s="10"/>
      <c r="D3854" s="18"/>
      <c r="E3854" s="10"/>
      <c r="F3854" s="10"/>
      <c r="G3854" s="10"/>
      <c r="H3854" s="10"/>
      <c r="I3854" s="10"/>
      <c r="J3854" s="10"/>
      <c r="K3854" s="11"/>
      <c r="L3854" s="11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12"/>
      <c r="Z3854" s="12"/>
      <c r="AA3854" s="12"/>
      <c r="AB3854" s="12"/>
      <c r="AC3854" s="12"/>
      <c r="AD3854" s="12"/>
      <c r="AE3854" s="12"/>
      <c r="AF3854" s="12"/>
      <c r="AG3854" s="12"/>
      <c r="AH3854" s="12"/>
      <c r="AI3854" s="12"/>
      <c r="AJ3854" s="12"/>
      <c r="AK3854" s="12"/>
      <c r="AL3854" s="12"/>
      <c r="AM3854" s="12"/>
      <c r="AN3854" s="12"/>
      <c r="AO3854" s="12"/>
      <c r="AP3854" s="12"/>
      <c r="AQ3854" s="12"/>
      <c r="AR3854" s="12"/>
      <c r="AS3854" s="12"/>
      <c r="AT3854" s="12"/>
      <c r="AU3854" s="12"/>
      <c r="AV3854" s="12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12"/>
      <c r="BG3854" s="12"/>
      <c r="BH3854" s="12"/>
      <c r="BI3854" s="12"/>
      <c r="BJ3854" s="13"/>
      <c r="BK3854" s="13"/>
      <c r="BL3854" s="13"/>
      <c r="BM3854" s="13"/>
      <c r="BN3854" s="13"/>
    </row>
    <row r="3855" spans="1:66" x14ac:dyDescent="0.25">
      <c r="A3855" s="10"/>
      <c r="B3855" s="10"/>
      <c r="C3855" s="10"/>
      <c r="D3855" s="18"/>
      <c r="E3855" s="10"/>
      <c r="F3855" s="10"/>
      <c r="G3855" s="10"/>
      <c r="H3855" s="10"/>
      <c r="I3855" s="10"/>
      <c r="J3855" s="10"/>
      <c r="K3855" s="11"/>
      <c r="L3855" s="11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2"/>
      <c r="AS3855" s="12"/>
      <c r="AT3855" s="12"/>
      <c r="AU3855" s="12"/>
      <c r="AV3855" s="12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12"/>
      <c r="BG3855" s="12"/>
      <c r="BH3855" s="12"/>
      <c r="BI3855" s="12"/>
      <c r="BJ3855" s="13"/>
      <c r="BK3855" s="13"/>
      <c r="BL3855" s="13"/>
      <c r="BM3855" s="13"/>
      <c r="BN3855" s="13"/>
    </row>
    <row r="3856" spans="1:66" x14ac:dyDescent="0.25">
      <c r="A3856" s="10"/>
      <c r="B3856" s="10"/>
      <c r="C3856" s="10"/>
      <c r="D3856" s="18"/>
      <c r="E3856" s="10"/>
      <c r="F3856" s="10"/>
      <c r="G3856" s="10"/>
      <c r="H3856" s="10"/>
      <c r="I3856" s="10"/>
      <c r="J3856" s="10"/>
      <c r="K3856" s="11"/>
      <c r="L3856" s="11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  <c r="AE3856" s="12"/>
      <c r="AF3856" s="12"/>
      <c r="AG3856" s="12"/>
      <c r="AH3856" s="12"/>
      <c r="AI3856" s="12"/>
      <c r="AJ3856" s="12"/>
      <c r="AK3856" s="12"/>
      <c r="AL3856" s="12"/>
      <c r="AM3856" s="12"/>
      <c r="AN3856" s="12"/>
      <c r="AO3856" s="12"/>
      <c r="AP3856" s="12"/>
      <c r="AQ3856" s="12"/>
      <c r="AR3856" s="12"/>
      <c r="AS3856" s="12"/>
      <c r="AT3856" s="12"/>
      <c r="AU3856" s="12"/>
      <c r="AV3856" s="12"/>
      <c r="AW3856" s="12"/>
      <c r="AX3856" s="12"/>
      <c r="AY3856" s="12"/>
      <c r="AZ3856" s="12"/>
      <c r="BA3856" s="12"/>
      <c r="BB3856" s="12"/>
      <c r="BC3856" s="12"/>
      <c r="BD3856" s="12"/>
      <c r="BE3856" s="12"/>
      <c r="BF3856" s="12"/>
      <c r="BG3856" s="12"/>
      <c r="BH3856" s="12"/>
      <c r="BI3856" s="12"/>
      <c r="BJ3856" s="13"/>
      <c r="BK3856" s="13"/>
      <c r="BL3856" s="13"/>
      <c r="BM3856" s="13"/>
      <c r="BN3856" s="13"/>
    </row>
    <row r="3857" spans="1:66" x14ac:dyDescent="0.25">
      <c r="A3857" s="10"/>
      <c r="B3857" s="10"/>
      <c r="C3857" s="10"/>
      <c r="D3857" s="18"/>
      <c r="E3857" s="10"/>
      <c r="F3857" s="10"/>
      <c r="G3857" s="10"/>
      <c r="H3857" s="10"/>
      <c r="I3857" s="10"/>
      <c r="J3857" s="10"/>
      <c r="K3857" s="11"/>
      <c r="L3857" s="11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2"/>
      <c r="AS3857" s="12"/>
      <c r="AT3857" s="12"/>
      <c r="AU3857" s="12"/>
      <c r="AV3857" s="12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12"/>
      <c r="BG3857" s="12"/>
      <c r="BH3857" s="12"/>
      <c r="BI3857" s="12"/>
      <c r="BJ3857" s="13"/>
      <c r="BK3857" s="13"/>
      <c r="BL3857" s="13"/>
      <c r="BM3857" s="13"/>
      <c r="BN3857" s="13"/>
    </row>
    <row r="3858" spans="1:66" x14ac:dyDescent="0.25">
      <c r="A3858" s="10"/>
      <c r="B3858" s="10"/>
      <c r="C3858" s="10"/>
      <c r="D3858" s="18"/>
      <c r="E3858" s="10"/>
      <c r="F3858" s="10"/>
      <c r="G3858" s="10"/>
      <c r="H3858" s="10"/>
      <c r="I3858" s="10"/>
      <c r="J3858" s="10"/>
      <c r="K3858" s="11"/>
      <c r="L3858" s="11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2"/>
      <c r="Y3858" s="12"/>
      <c r="Z3858" s="12"/>
      <c r="AA3858" s="12"/>
      <c r="AB3858" s="12"/>
      <c r="AC3858" s="12"/>
      <c r="AD3858" s="12"/>
      <c r="AE3858" s="12"/>
      <c r="AF3858" s="12"/>
      <c r="AG3858" s="12"/>
      <c r="AH3858" s="12"/>
      <c r="AI3858" s="12"/>
      <c r="AJ3858" s="12"/>
      <c r="AK3858" s="12"/>
      <c r="AL3858" s="12"/>
      <c r="AM3858" s="12"/>
      <c r="AN3858" s="12"/>
      <c r="AO3858" s="12"/>
      <c r="AP3858" s="12"/>
      <c r="AQ3858" s="12"/>
      <c r="AR3858" s="12"/>
      <c r="AS3858" s="12"/>
      <c r="AT3858" s="12"/>
      <c r="AU3858" s="12"/>
      <c r="AV3858" s="12"/>
      <c r="AW3858" s="12"/>
      <c r="AX3858" s="12"/>
      <c r="AY3858" s="12"/>
      <c r="AZ3858" s="12"/>
      <c r="BA3858" s="12"/>
      <c r="BB3858" s="12"/>
      <c r="BC3858" s="12"/>
      <c r="BD3858" s="12"/>
      <c r="BE3858" s="12"/>
      <c r="BF3858" s="12"/>
      <c r="BG3858" s="12"/>
      <c r="BH3858" s="12"/>
      <c r="BI3858" s="12"/>
      <c r="BJ3858" s="13"/>
      <c r="BK3858" s="13"/>
      <c r="BL3858" s="13"/>
      <c r="BM3858" s="13"/>
      <c r="BN3858" s="13"/>
    </row>
    <row r="3859" spans="1:66" x14ac:dyDescent="0.25">
      <c r="A3859" s="10"/>
      <c r="B3859" s="10"/>
      <c r="C3859" s="10"/>
      <c r="D3859" s="18"/>
      <c r="E3859" s="10"/>
      <c r="F3859" s="10"/>
      <c r="G3859" s="10"/>
      <c r="H3859" s="10"/>
      <c r="I3859" s="10"/>
      <c r="J3859" s="10"/>
      <c r="K3859" s="11"/>
      <c r="L3859" s="11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2"/>
      <c r="AS3859" s="12"/>
      <c r="AT3859" s="12"/>
      <c r="AU3859" s="12"/>
      <c r="AV3859" s="12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12"/>
      <c r="BG3859" s="12"/>
      <c r="BH3859" s="12"/>
      <c r="BI3859" s="12"/>
      <c r="BJ3859" s="13"/>
      <c r="BK3859" s="13"/>
      <c r="BL3859" s="13"/>
      <c r="BM3859" s="13"/>
      <c r="BN3859" s="13"/>
    </row>
    <row r="3860" spans="1:66" x14ac:dyDescent="0.25">
      <c r="A3860" s="10"/>
      <c r="B3860" s="10"/>
      <c r="C3860" s="10"/>
      <c r="D3860" s="18"/>
      <c r="E3860" s="10"/>
      <c r="F3860" s="10"/>
      <c r="G3860" s="10"/>
      <c r="H3860" s="10"/>
      <c r="I3860" s="10"/>
      <c r="J3860" s="10"/>
      <c r="K3860" s="11"/>
      <c r="L3860" s="11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  <c r="AE3860" s="12"/>
      <c r="AF3860" s="12"/>
      <c r="AG3860" s="12"/>
      <c r="AH3860" s="12"/>
      <c r="AI3860" s="12"/>
      <c r="AJ3860" s="12"/>
      <c r="AK3860" s="12"/>
      <c r="AL3860" s="12"/>
      <c r="AM3860" s="12"/>
      <c r="AN3860" s="12"/>
      <c r="AO3860" s="12"/>
      <c r="AP3860" s="12"/>
      <c r="AQ3860" s="12"/>
      <c r="AR3860" s="12"/>
      <c r="AS3860" s="12"/>
      <c r="AT3860" s="12"/>
      <c r="AU3860" s="12"/>
      <c r="AV3860" s="12"/>
      <c r="AW3860" s="12"/>
      <c r="AX3860" s="12"/>
      <c r="AY3860" s="12"/>
      <c r="AZ3860" s="12"/>
      <c r="BA3860" s="12"/>
      <c r="BB3860" s="12"/>
      <c r="BC3860" s="12"/>
      <c r="BD3860" s="12"/>
      <c r="BE3860" s="12"/>
      <c r="BF3860" s="12"/>
      <c r="BG3860" s="12"/>
      <c r="BH3860" s="12"/>
      <c r="BI3860" s="12"/>
      <c r="BJ3860" s="13"/>
      <c r="BK3860" s="13"/>
      <c r="BL3860" s="13"/>
      <c r="BM3860" s="13"/>
      <c r="BN3860" s="13"/>
    </row>
    <row r="3861" spans="1:66" x14ac:dyDescent="0.25">
      <c r="A3861" s="10"/>
      <c r="B3861" s="10"/>
      <c r="C3861" s="10"/>
      <c r="D3861" s="18"/>
      <c r="E3861" s="10"/>
      <c r="F3861" s="10"/>
      <c r="G3861" s="10"/>
      <c r="H3861" s="10"/>
      <c r="I3861" s="10"/>
      <c r="J3861" s="10"/>
      <c r="K3861" s="11"/>
      <c r="L3861" s="11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2"/>
      <c r="AS3861" s="12"/>
      <c r="AT3861" s="12"/>
      <c r="AU3861" s="12"/>
      <c r="AV3861" s="12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12"/>
      <c r="BG3861" s="12"/>
      <c r="BH3861" s="12"/>
      <c r="BI3861" s="12"/>
      <c r="BJ3861" s="13"/>
      <c r="BK3861" s="13"/>
      <c r="BL3861" s="13"/>
      <c r="BM3861" s="13"/>
      <c r="BN3861" s="13"/>
    </row>
    <row r="3862" spans="1:66" x14ac:dyDescent="0.25">
      <c r="A3862" s="10"/>
      <c r="B3862" s="10"/>
      <c r="C3862" s="10"/>
      <c r="D3862" s="18"/>
      <c r="E3862" s="10"/>
      <c r="F3862" s="10"/>
      <c r="G3862" s="10"/>
      <c r="H3862" s="10"/>
      <c r="I3862" s="10"/>
      <c r="J3862" s="10"/>
      <c r="K3862" s="11"/>
      <c r="L3862" s="11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  <c r="AF3862" s="12"/>
      <c r="AG3862" s="12"/>
      <c r="AH3862" s="12"/>
      <c r="AI3862" s="12"/>
      <c r="AJ3862" s="12"/>
      <c r="AK3862" s="12"/>
      <c r="AL3862" s="12"/>
      <c r="AM3862" s="12"/>
      <c r="AN3862" s="12"/>
      <c r="AO3862" s="12"/>
      <c r="AP3862" s="12"/>
      <c r="AQ3862" s="12"/>
      <c r="AR3862" s="12"/>
      <c r="AS3862" s="12"/>
      <c r="AT3862" s="12"/>
      <c r="AU3862" s="12"/>
      <c r="AV3862" s="12"/>
      <c r="AW3862" s="12"/>
      <c r="AX3862" s="12"/>
      <c r="AY3862" s="12"/>
      <c r="AZ3862" s="12"/>
      <c r="BA3862" s="12"/>
      <c r="BB3862" s="12"/>
      <c r="BC3862" s="12"/>
      <c r="BD3862" s="12"/>
      <c r="BE3862" s="12"/>
      <c r="BF3862" s="12"/>
      <c r="BG3862" s="12"/>
      <c r="BH3862" s="12"/>
      <c r="BI3862" s="12"/>
      <c r="BJ3862" s="13"/>
      <c r="BK3862" s="13"/>
      <c r="BL3862" s="13"/>
      <c r="BM3862" s="13"/>
      <c r="BN3862" s="13"/>
    </row>
    <row r="3863" spans="1:66" x14ac:dyDescent="0.25">
      <c r="A3863" s="10"/>
      <c r="B3863" s="10"/>
      <c r="C3863" s="10"/>
      <c r="D3863" s="18"/>
      <c r="E3863" s="10"/>
      <c r="F3863" s="10"/>
      <c r="G3863" s="10"/>
      <c r="H3863" s="10"/>
      <c r="I3863" s="10"/>
      <c r="J3863" s="10"/>
      <c r="K3863" s="11"/>
      <c r="L3863" s="11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2"/>
      <c r="AS3863" s="12"/>
      <c r="AT3863" s="12"/>
      <c r="AU3863" s="12"/>
      <c r="AV3863" s="12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12"/>
      <c r="BG3863" s="12"/>
      <c r="BH3863" s="12"/>
      <c r="BI3863" s="12"/>
      <c r="BJ3863" s="13"/>
      <c r="BK3863" s="13"/>
      <c r="BL3863" s="13"/>
      <c r="BM3863" s="13"/>
      <c r="BN3863" s="13"/>
    </row>
    <row r="3864" spans="1:66" x14ac:dyDescent="0.25">
      <c r="A3864" s="10"/>
      <c r="B3864" s="10"/>
      <c r="C3864" s="10"/>
      <c r="D3864" s="18"/>
      <c r="E3864" s="10"/>
      <c r="F3864" s="10"/>
      <c r="G3864" s="10"/>
      <c r="H3864" s="10"/>
      <c r="I3864" s="10"/>
      <c r="J3864" s="10"/>
      <c r="K3864" s="11"/>
      <c r="L3864" s="11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2"/>
      <c r="AF3864" s="12"/>
      <c r="AG3864" s="12"/>
      <c r="AH3864" s="12"/>
      <c r="AI3864" s="12"/>
      <c r="AJ3864" s="12"/>
      <c r="AK3864" s="12"/>
      <c r="AL3864" s="12"/>
      <c r="AM3864" s="12"/>
      <c r="AN3864" s="12"/>
      <c r="AO3864" s="12"/>
      <c r="AP3864" s="12"/>
      <c r="AQ3864" s="12"/>
      <c r="AR3864" s="12"/>
      <c r="AS3864" s="12"/>
      <c r="AT3864" s="12"/>
      <c r="AU3864" s="12"/>
      <c r="AV3864" s="12"/>
      <c r="AW3864" s="12"/>
      <c r="AX3864" s="12"/>
      <c r="AY3864" s="12"/>
      <c r="AZ3864" s="12"/>
      <c r="BA3864" s="12"/>
      <c r="BB3864" s="12"/>
      <c r="BC3864" s="12"/>
      <c r="BD3864" s="12"/>
      <c r="BE3864" s="12"/>
      <c r="BF3864" s="12"/>
      <c r="BG3864" s="12"/>
      <c r="BH3864" s="12"/>
      <c r="BI3864" s="12"/>
      <c r="BJ3864" s="13"/>
      <c r="BK3864" s="13"/>
      <c r="BL3864" s="13"/>
      <c r="BM3864" s="13"/>
      <c r="BN3864" s="13"/>
    </row>
    <row r="3865" spans="1:66" x14ac:dyDescent="0.25">
      <c r="A3865" s="10"/>
      <c r="B3865" s="10"/>
      <c r="C3865" s="10"/>
      <c r="D3865" s="18"/>
      <c r="E3865" s="10"/>
      <c r="F3865" s="10"/>
      <c r="G3865" s="10"/>
      <c r="H3865" s="10"/>
      <c r="I3865" s="10"/>
      <c r="J3865" s="10"/>
      <c r="K3865" s="11"/>
      <c r="L3865" s="11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2"/>
      <c r="AS3865" s="12"/>
      <c r="AT3865" s="12"/>
      <c r="AU3865" s="12"/>
      <c r="AV3865" s="12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12"/>
      <c r="BG3865" s="12"/>
      <c r="BH3865" s="12"/>
      <c r="BI3865" s="12"/>
      <c r="BJ3865" s="13"/>
      <c r="BK3865" s="13"/>
      <c r="BL3865" s="13"/>
      <c r="BM3865" s="13"/>
      <c r="BN3865" s="13"/>
    </row>
    <row r="3866" spans="1:66" x14ac:dyDescent="0.25">
      <c r="A3866" s="10"/>
      <c r="B3866" s="10"/>
      <c r="C3866" s="10"/>
      <c r="D3866" s="18"/>
      <c r="E3866" s="10"/>
      <c r="F3866" s="10"/>
      <c r="G3866" s="10"/>
      <c r="H3866" s="10"/>
      <c r="I3866" s="10"/>
      <c r="J3866" s="10"/>
      <c r="K3866" s="11"/>
      <c r="L3866" s="11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  <c r="W3866" s="12"/>
      <c r="X3866" s="12"/>
      <c r="Y3866" s="12"/>
      <c r="Z3866" s="12"/>
      <c r="AA3866" s="12"/>
      <c r="AB3866" s="12"/>
      <c r="AC3866" s="12"/>
      <c r="AD3866" s="12"/>
      <c r="AE3866" s="12"/>
      <c r="AF3866" s="12"/>
      <c r="AG3866" s="12"/>
      <c r="AH3866" s="12"/>
      <c r="AI3866" s="12"/>
      <c r="AJ3866" s="12"/>
      <c r="AK3866" s="12"/>
      <c r="AL3866" s="12"/>
      <c r="AM3866" s="12"/>
      <c r="AN3866" s="12"/>
      <c r="AO3866" s="12"/>
      <c r="AP3866" s="12"/>
      <c r="AQ3866" s="12"/>
      <c r="AR3866" s="12"/>
      <c r="AS3866" s="12"/>
      <c r="AT3866" s="12"/>
      <c r="AU3866" s="12"/>
      <c r="AV3866" s="12"/>
      <c r="AW3866" s="12"/>
      <c r="AX3866" s="12"/>
      <c r="AY3866" s="12"/>
      <c r="AZ3866" s="12"/>
      <c r="BA3866" s="12"/>
      <c r="BB3866" s="12"/>
      <c r="BC3866" s="12"/>
      <c r="BD3866" s="12"/>
      <c r="BE3866" s="12"/>
      <c r="BF3866" s="12"/>
      <c r="BG3866" s="12"/>
      <c r="BH3866" s="12"/>
      <c r="BI3866" s="12"/>
      <c r="BJ3866" s="13"/>
      <c r="BK3866" s="13"/>
      <c r="BL3866" s="13"/>
      <c r="BM3866" s="13"/>
      <c r="BN3866" s="13"/>
    </row>
    <row r="3867" spans="1:66" x14ac:dyDescent="0.25">
      <c r="A3867" s="10"/>
      <c r="B3867" s="10"/>
      <c r="C3867" s="10"/>
      <c r="D3867" s="18"/>
      <c r="E3867" s="10"/>
      <c r="F3867" s="10"/>
      <c r="G3867" s="10"/>
      <c r="H3867" s="10"/>
      <c r="I3867" s="10"/>
      <c r="J3867" s="10"/>
      <c r="K3867" s="11"/>
      <c r="L3867" s="11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2"/>
      <c r="AS3867" s="12"/>
      <c r="AT3867" s="12"/>
      <c r="AU3867" s="12"/>
      <c r="AV3867" s="12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12"/>
      <c r="BG3867" s="12"/>
      <c r="BH3867" s="12"/>
      <c r="BI3867" s="12"/>
      <c r="BJ3867" s="13"/>
      <c r="BK3867" s="13"/>
      <c r="BL3867" s="13"/>
      <c r="BM3867" s="13"/>
      <c r="BN3867" s="13"/>
    </row>
    <row r="3868" spans="1:66" x14ac:dyDescent="0.25">
      <c r="A3868" s="10"/>
      <c r="B3868" s="10"/>
      <c r="C3868" s="10"/>
      <c r="D3868" s="18"/>
      <c r="E3868" s="10"/>
      <c r="F3868" s="10"/>
      <c r="G3868" s="10"/>
      <c r="H3868" s="10"/>
      <c r="I3868" s="10"/>
      <c r="J3868" s="10"/>
      <c r="K3868" s="11"/>
      <c r="L3868" s="11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12"/>
      <c r="AD3868" s="12"/>
      <c r="AE3868" s="12"/>
      <c r="AF3868" s="12"/>
      <c r="AG3868" s="12"/>
      <c r="AH3868" s="12"/>
      <c r="AI3868" s="12"/>
      <c r="AJ3868" s="12"/>
      <c r="AK3868" s="12"/>
      <c r="AL3868" s="12"/>
      <c r="AM3868" s="12"/>
      <c r="AN3868" s="12"/>
      <c r="AO3868" s="12"/>
      <c r="AP3868" s="12"/>
      <c r="AQ3868" s="12"/>
      <c r="AR3868" s="12"/>
      <c r="AS3868" s="12"/>
      <c r="AT3868" s="12"/>
      <c r="AU3868" s="12"/>
      <c r="AV3868" s="12"/>
      <c r="AW3868" s="12"/>
      <c r="AX3868" s="12"/>
      <c r="AY3868" s="12"/>
      <c r="AZ3868" s="12"/>
      <c r="BA3868" s="12"/>
      <c r="BB3868" s="12"/>
      <c r="BC3868" s="12"/>
      <c r="BD3868" s="12"/>
      <c r="BE3868" s="12"/>
      <c r="BF3868" s="12"/>
      <c r="BG3868" s="12"/>
      <c r="BH3868" s="12"/>
      <c r="BI3868" s="12"/>
      <c r="BJ3868" s="13"/>
      <c r="BK3868" s="13"/>
      <c r="BL3868" s="13"/>
      <c r="BM3868" s="13"/>
      <c r="BN3868" s="13"/>
    </row>
    <row r="3869" spans="1:66" x14ac:dyDescent="0.25">
      <c r="A3869" s="10"/>
      <c r="B3869" s="10"/>
      <c r="C3869" s="10"/>
      <c r="D3869" s="18"/>
      <c r="E3869" s="10"/>
      <c r="F3869" s="10"/>
      <c r="G3869" s="10"/>
      <c r="H3869" s="10"/>
      <c r="I3869" s="10"/>
      <c r="J3869" s="10"/>
      <c r="K3869" s="11"/>
      <c r="L3869" s="11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2"/>
      <c r="AS3869" s="12"/>
      <c r="AT3869" s="12"/>
      <c r="AU3869" s="12"/>
      <c r="AV3869" s="12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12"/>
      <c r="BG3869" s="12"/>
      <c r="BH3869" s="12"/>
      <c r="BI3869" s="12"/>
      <c r="BJ3869" s="13"/>
      <c r="BK3869" s="13"/>
      <c r="BL3869" s="13"/>
      <c r="BM3869" s="13"/>
      <c r="BN3869" s="13"/>
    </row>
    <row r="3870" spans="1:66" x14ac:dyDescent="0.25">
      <c r="A3870" s="10"/>
      <c r="B3870" s="10"/>
      <c r="C3870" s="10"/>
      <c r="D3870" s="18"/>
      <c r="E3870" s="10"/>
      <c r="F3870" s="10"/>
      <c r="G3870" s="10"/>
      <c r="H3870" s="10"/>
      <c r="I3870" s="10"/>
      <c r="J3870" s="10"/>
      <c r="K3870" s="11"/>
      <c r="L3870" s="11"/>
      <c r="M3870" s="12"/>
      <c r="N3870" s="12"/>
      <c r="O3870" s="12"/>
      <c r="P3870" s="12"/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12"/>
      <c r="AD3870" s="12"/>
      <c r="AE3870" s="12"/>
      <c r="AF3870" s="12"/>
      <c r="AG3870" s="12"/>
      <c r="AH3870" s="12"/>
      <c r="AI3870" s="12"/>
      <c r="AJ3870" s="12"/>
      <c r="AK3870" s="12"/>
      <c r="AL3870" s="12"/>
      <c r="AM3870" s="12"/>
      <c r="AN3870" s="12"/>
      <c r="AO3870" s="12"/>
      <c r="AP3870" s="12"/>
      <c r="AQ3870" s="12"/>
      <c r="AR3870" s="12"/>
      <c r="AS3870" s="12"/>
      <c r="AT3870" s="12"/>
      <c r="AU3870" s="12"/>
      <c r="AV3870" s="12"/>
      <c r="AW3870" s="12"/>
      <c r="AX3870" s="12"/>
      <c r="AY3870" s="12"/>
      <c r="AZ3870" s="12"/>
      <c r="BA3870" s="12"/>
      <c r="BB3870" s="12"/>
      <c r="BC3870" s="12"/>
      <c r="BD3870" s="12"/>
      <c r="BE3870" s="12"/>
      <c r="BF3870" s="12"/>
      <c r="BG3870" s="12"/>
      <c r="BH3870" s="12"/>
      <c r="BI3870" s="12"/>
      <c r="BJ3870" s="13"/>
      <c r="BK3870" s="13"/>
      <c r="BL3870" s="13"/>
      <c r="BM3870" s="13"/>
      <c r="BN3870" s="13"/>
    </row>
    <row r="3871" spans="1:66" x14ac:dyDescent="0.25">
      <c r="A3871" s="10"/>
      <c r="B3871" s="10"/>
      <c r="C3871" s="10"/>
      <c r="D3871" s="18"/>
      <c r="E3871" s="10"/>
      <c r="F3871" s="10"/>
      <c r="G3871" s="10"/>
      <c r="H3871" s="10"/>
      <c r="I3871" s="10"/>
      <c r="J3871" s="10"/>
      <c r="K3871" s="11"/>
      <c r="L3871" s="11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  <c r="W3871" s="12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2"/>
      <c r="AS3871" s="12"/>
      <c r="AT3871" s="12"/>
      <c r="AU3871" s="12"/>
      <c r="AV3871" s="12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12"/>
      <c r="BG3871" s="12"/>
      <c r="BH3871" s="12"/>
      <c r="BI3871" s="12"/>
      <c r="BJ3871" s="13"/>
      <c r="BK3871" s="13"/>
      <c r="BL3871" s="13"/>
      <c r="BM3871" s="13"/>
      <c r="BN3871" s="13"/>
    </row>
    <row r="3872" spans="1:66" x14ac:dyDescent="0.25">
      <c r="A3872" s="10"/>
      <c r="B3872" s="10"/>
      <c r="C3872" s="10"/>
      <c r="D3872" s="18"/>
      <c r="E3872" s="10"/>
      <c r="F3872" s="10"/>
      <c r="G3872" s="10"/>
      <c r="H3872" s="10"/>
      <c r="I3872" s="10"/>
      <c r="J3872" s="10"/>
      <c r="K3872" s="11"/>
      <c r="L3872" s="11"/>
      <c r="M3872" s="12"/>
      <c r="N3872" s="12"/>
      <c r="O3872" s="12"/>
      <c r="P3872" s="12"/>
      <c r="Q3872" s="12"/>
      <c r="R3872" s="12"/>
      <c r="S3872" s="12"/>
      <c r="T3872" s="12"/>
      <c r="U3872" s="12"/>
      <c r="V3872" s="12"/>
      <c r="W3872" s="12"/>
      <c r="X3872" s="12"/>
      <c r="Y3872" s="12"/>
      <c r="Z3872" s="12"/>
      <c r="AA3872" s="12"/>
      <c r="AB3872" s="12"/>
      <c r="AC3872" s="12"/>
      <c r="AD3872" s="12"/>
      <c r="AE3872" s="12"/>
      <c r="AF3872" s="12"/>
      <c r="AG3872" s="12"/>
      <c r="AH3872" s="12"/>
      <c r="AI3872" s="12"/>
      <c r="AJ3872" s="12"/>
      <c r="AK3872" s="12"/>
      <c r="AL3872" s="12"/>
      <c r="AM3872" s="12"/>
      <c r="AN3872" s="12"/>
      <c r="AO3872" s="12"/>
      <c r="AP3872" s="12"/>
      <c r="AQ3872" s="12"/>
      <c r="AR3872" s="12"/>
      <c r="AS3872" s="12"/>
      <c r="AT3872" s="12"/>
      <c r="AU3872" s="12"/>
      <c r="AV3872" s="12"/>
      <c r="AW3872" s="12"/>
      <c r="AX3872" s="12"/>
      <c r="AY3872" s="12"/>
      <c r="AZ3872" s="12"/>
      <c r="BA3872" s="12"/>
      <c r="BB3872" s="12"/>
      <c r="BC3872" s="12"/>
      <c r="BD3872" s="12"/>
      <c r="BE3872" s="12"/>
      <c r="BF3872" s="12"/>
      <c r="BG3872" s="12"/>
      <c r="BH3872" s="12"/>
      <c r="BI3872" s="12"/>
      <c r="BJ3872" s="13"/>
      <c r="BK3872" s="13"/>
      <c r="BL3872" s="13"/>
      <c r="BM3872" s="13"/>
      <c r="BN3872" s="13"/>
    </row>
    <row r="3873" spans="1:66" x14ac:dyDescent="0.25">
      <c r="A3873" s="10"/>
      <c r="B3873" s="10"/>
      <c r="C3873" s="10"/>
      <c r="D3873" s="18"/>
      <c r="E3873" s="10"/>
      <c r="F3873" s="10"/>
      <c r="G3873" s="10"/>
      <c r="H3873" s="10"/>
      <c r="I3873" s="10"/>
      <c r="J3873" s="10"/>
      <c r="K3873" s="11"/>
      <c r="L3873" s="11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2"/>
      <c r="AS3873" s="12"/>
      <c r="AT3873" s="12"/>
      <c r="AU3873" s="12"/>
      <c r="AV3873" s="12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12"/>
      <c r="BG3873" s="12"/>
      <c r="BH3873" s="12"/>
      <c r="BI3873" s="12"/>
      <c r="BJ3873" s="13"/>
      <c r="BK3873" s="13"/>
      <c r="BL3873" s="13"/>
      <c r="BM3873" s="13"/>
      <c r="BN3873" s="13"/>
    </row>
    <row r="3874" spans="1:66" x14ac:dyDescent="0.25">
      <c r="A3874" s="10"/>
      <c r="B3874" s="10"/>
      <c r="C3874" s="10"/>
      <c r="D3874" s="18"/>
      <c r="E3874" s="10"/>
      <c r="F3874" s="10"/>
      <c r="G3874" s="10"/>
      <c r="H3874" s="10"/>
      <c r="I3874" s="10"/>
      <c r="J3874" s="10"/>
      <c r="K3874" s="11"/>
      <c r="L3874" s="11"/>
      <c r="M3874" s="12"/>
      <c r="N3874" s="12"/>
      <c r="O3874" s="12"/>
      <c r="P3874" s="12"/>
      <c r="Q3874" s="12"/>
      <c r="R3874" s="12"/>
      <c r="S3874" s="12"/>
      <c r="T3874" s="12"/>
      <c r="U3874" s="12"/>
      <c r="V3874" s="12"/>
      <c r="W3874" s="12"/>
      <c r="X3874" s="12"/>
      <c r="Y3874" s="12"/>
      <c r="Z3874" s="12"/>
      <c r="AA3874" s="12"/>
      <c r="AB3874" s="12"/>
      <c r="AC3874" s="12"/>
      <c r="AD3874" s="12"/>
      <c r="AE3874" s="12"/>
      <c r="AF3874" s="12"/>
      <c r="AG3874" s="12"/>
      <c r="AH3874" s="12"/>
      <c r="AI3874" s="12"/>
      <c r="AJ3874" s="12"/>
      <c r="AK3874" s="12"/>
      <c r="AL3874" s="12"/>
      <c r="AM3874" s="12"/>
      <c r="AN3874" s="12"/>
      <c r="AO3874" s="12"/>
      <c r="AP3874" s="12"/>
      <c r="AQ3874" s="12"/>
      <c r="AR3874" s="12"/>
      <c r="AS3874" s="12"/>
      <c r="AT3874" s="12"/>
      <c r="AU3874" s="12"/>
      <c r="AV3874" s="12"/>
      <c r="AW3874" s="12"/>
      <c r="AX3874" s="12"/>
      <c r="AY3874" s="12"/>
      <c r="AZ3874" s="12"/>
      <c r="BA3874" s="12"/>
      <c r="BB3874" s="12"/>
      <c r="BC3874" s="12"/>
      <c r="BD3874" s="12"/>
      <c r="BE3874" s="12"/>
      <c r="BF3874" s="12"/>
      <c r="BG3874" s="12"/>
      <c r="BH3874" s="12"/>
      <c r="BI3874" s="12"/>
      <c r="BJ3874" s="13"/>
      <c r="BK3874" s="13"/>
      <c r="BL3874" s="13"/>
      <c r="BM3874" s="13"/>
      <c r="BN3874" s="13"/>
    </row>
    <row r="3875" spans="1:66" x14ac:dyDescent="0.25">
      <c r="A3875" s="10"/>
      <c r="B3875" s="10"/>
      <c r="C3875" s="10"/>
      <c r="D3875" s="18"/>
      <c r="E3875" s="10"/>
      <c r="F3875" s="10"/>
      <c r="G3875" s="10"/>
      <c r="H3875" s="10"/>
      <c r="I3875" s="10"/>
      <c r="J3875" s="10"/>
      <c r="K3875" s="11"/>
      <c r="L3875" s="11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2"/>
      <c r="AS3875" s="12"/>
      <c r="AT3875" s="12"/>
      <c r="AU3875" s="12"/>
      <c r="AV3875" s="12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12"/>
      <c r="BG3875" s="12"/>
      <c r="BH3875" s="12"/>
      <c r="BI3875" s="12"/>
      <c r="BJ3875" s="13"/>
      <c r="BK3875" s="13"/>
      <c r="BL3875" s="13"/>
      <c r="BM3875" s="13"/>
      <c r="BN3875" s="13"/>
    </row>
    <row r="3876" spans="1:66" x14ac:dyDescent="0.25">
      <c r="A3876" s="10"/>
      <c r="B3876" s="10"/>
      <c r="C3876" s="10"/>
      <c r="D3876" s="18"/>
      <c r="E3876" s="10"/>
      <c r="F3876" s="10"/>
      <c r="G3876" s="10"/>
      <c r="H3876" s="10"/>
      <c r="I3876" s="10"/>
      <c r="J3876" s="10"/>
      <c r="K3876" s="11"/>
      <c r="L3876" s="11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12"/>
      <c r="AD3876" s="12"/>
      <c r="AE3876" s="12"/>
      <c r="AF3876" s="12"/>
      <c r="AG3876" s="12"/>
      <c r="AH3876" s="12"/>
      <c r="AI3876" s="12"/>
      <c r="AJ3876" s="12"/>
      <c r="AK3876" s="12"/>
      <c r="AL3876" s="12"/>
      <c r="AM3876" s="12"/>
      <c r="AN3876" s="12"/>
      <c r="AO3876" s="12"/>
      <c r="AP3876" s="12"/>
      <c r="AQ3876" s="12"/>
      <c r="AR3876" s="12"/>
      <c r="AS3876" s="12"/>
      <c r="AT3876" s="12"/>
      <c r="AU3876" s="12"/>
      <c r="AV3876" s="12"/>
      <c r="AW3876" s="12"/>
      <c r="AX3876" s="12"/>
      <c r="AY3876" s="12"/>
      <c r="AZ3876" s="12"/>
      <c r="BA3876" s="12"/>
      <c r="BB3876" s="12"/>
      <c r="BC3876" s="12"/>
      <c r="BD3876" s="12"/>
      <c r="BE3876" s="12"/>
      <c r="BF3876" s="12"/>
      <c r="BG3876" s="12"/>
      <c r="BH3876" s="12"/>
      <c r="BI3876" s="12"/>
      <c r="BJ3876" s="13"/>
      <c r="BK3876" s="13"/>
      <c r="BL3876" s="13"/>
      <c r="BM3876" s="13"/>
      <c r="BN3876" s="13"/>
    </row>
    <row r="3877" spans="1:66" x14ac:dyDescent="0.25">
      <c r="A3877" s="10"/>
      <c r="B3877" s="10"/>
      <c r="C3877" s="10"/>
      <c r="D3877" s="18"/>
      <c r="E3877" s="10"/>
      <c r="F3877" s="10"/>
      <c r="G3877" s="10"/>
      <c r="H3877" s="10"/>
      <c r="I3877" s="10"/>
      <c r="J3877" s="10"/>
      <c r="K3877" s="11"/>
      <c r="L3877" s="11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  <c r="W3877" s="12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2"/>
      <c r="AS3877" s="12"/>
      <c r="AT3877" s="12"/>
      <c r="AU3877" s="12"/>
      <c r="AV3877" s="12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12"/>
      <c r="BG3877" s="12"/>
      <c r="BH3877" s="12"/>
      <c r="BI3877" s="12"/>
      <c r="BJ3877" s="13"/>
      <c r="BK3877" s="13"/>
      <c r="BL3877" s="13"/>
      <c r="BM3877" s="13"/>
      <c r="BN3877" s="13"/>
    </row>
    <row r="3878" spans="1:66" x14ac:dyDescent="0.25">
      <c r="A3878" s="10"/>
      <c r="B3878" s="10"/>
      <c r="C3878" s="10"/>
      <c r="D3878" s="18"/>
      <c r="E3878" s="10"/>
      <c r="F3878" s="10"/>
      <c r="G3878" s="10"/>
      <c r="H3878" s="10"/>
      <c r="I3878" s="10"/>
      <c r="J3878" s="10"/>
      <c r="K3878" s="11"/>
      <c r="L3878" s="11"/>
      <c r="M3878" s="12"/>
      <c r="N3878" s="12"/>
      <c r="O3878" s="12"/>
      <c r="P3878" s="12"/>
      <c r="Q3878" s="12"/>
      <c r="R3878" s="12"/>
      <c r="S3878" s="12"/>
      <c r="T3878" s="12"/>
      <c r="U3878" s="12"/>
      <c r="V3878" s="12"/>
      <c r="W3878" s="12"/>
      <c r="X3878" s="12"/>
      <c r="Y3878" s="12"/>
      <c r="Z3878" s="12"/>
      <c r="AA3878" s="12"/>
      <c r="AB3878" s="12"/>
      <c r="AC3878" s="12"/>
      <c r="AD3878" s="12"/>
      <c r="AE3878" s="12"/>
      <c r="AF3878" s="12"/>
      <c r="AG3878" s="12"/>
      <c r="AH3878" s="12"/>
      <c r="AI3878" s="12"/>
      <c r="AJ3878" s="12"/>
      <c r="AK3878" s="12"/>
      <c r="AL3878" s="12"/>
      <c r="AM3878" s="12"/>
      <c r="AN3878" s="12"/>
      <c r="AO3878" s="12"/>
      <c r="AP3878" s="12"/>
      <c r="AQ3878" s="12"/>
      <c r="AR3878" s="12"/>
      <c r="AS3878" s="12"/>
      <c r="AT3878" s="12"/>
      <c r="AU3878" s="12"/>
      <c r="AV3878" s="12"/>
      <c r="AW3878" s="12"/>
      <c r="AX3878" s="12"/>
      <c r="AY3878" s="12"/>
      <c r="AZ3878" s="12"/>
      <c r="BA3878" s="12"/>
      <c r="BB3878" s="12"/>
      <c r="BC3878" s="12"/>
      <c r="BD3878" s="12"/>
      <c r="BE3878" s="12"/>
      <c r="BF3878" s="12"/>
      <c r="BG3878" s="12"/>
      <c r="BH3878" s="12"/>
      <c r="BI3878" s="12"/>
      <c r="BJ3878" s="13"/>
      <c r="BK3878" s="13"/>
      <c r="BL3878" s="13"/>
      <c r="BM3878" s="13"/>
      <c r="BN3878" s="13"/>
    </row>
    <row r="3879" spans="1:66" x14ac:dyDescent="0.25">
      <c r="A3879" s="10"/>
      <c r="B3879" s="10"/>
      <c r="C3879" s="10"/>
      <c r="D3879" s="18"/>
      <c r="E3879" s="10"/>
      <c r="F3879" s="10"/>
      <c r="G3879" s="10"/>
      <c r="H3879" s="10"/>
      <c r="I3879" s="10"/>
      <c r="J3879" s="10"/>
      <c r="K3879" s="11"/>
      <c r="L3879" s="11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2"/>
      <c r="AS3879" s="12"/>
      <c r="AT3879" s="12"/>
      <c r="AU3879" s="12"/>
      <c r="AV3879" s="12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12"/>
      <c r="BG3879" s="12"/>
      <c r="BH3879" s="12"/>
      <c r="BI3879" s="12"/>
      <c r="BJ3879" s="13"/>
      <c r="BK3879" s="13"/>
      <c r="BL3879" s="13"/>
      <c r="BM3879" s="13"/>
      <c r="BN3879" s="13"/>
    </row>
    <row r="3880" spans="1:66" x14ac:dyDescent="0.25">
      <c r="A3880" s="10"/>
      <c r="B3880" s="10"/>
      <c r="C3880" s="10"/>
      <c r="D3880" s="18"/>
      <c r="E3880" s="10"/>
      <c r="F3880" s="10"/>
      <c r="G3880" s="10"/>
      <c r="H3880" s="10"/>
      <c r="I3880" s="10"/>
      <c r="J3880" s="10"/>
      <c r="K3880" s="11"/>
      <c r="L3880" s="11"/>
      <c r="M3880" s="12"/>
      <c r="N3880" s="12"/>
      <c r="O3880" s="12"/>
      <c r="P3880" s="12"/>
      <c r="Q3880" s="12"/>
      <c r="R3880" s="12"/>
      <c r="S3880" s="12"/>
      <c r="T3880" s="12"/>
      <c r="U3880" s="12"/>
      <c r="V3880" s="12"/>
      <c r="W3880" s="12"/>
      <c r="X3880" s="12"/>
      <c r="Y3880" s="12"/>
      <c r="Z3880" s="12"/>
      <c r="AA3880" s="12"/>
      <c r="AB3880" s="12"/>
      <c r="AC3880" s="12"/>
      <c r="AD3880" s="12"/>
      <c r="AE3880" s="12"/>
      <c r="AF3880" s="12"/>
      <c r="AG3880" s="12"/>
      <c r="AH3880" s="12"/>
      <c r="AI3880" s="12"/>
      <c r="AJ3880" s="12"/>
      <c r="AK3880" s="12"/>
      <c r="AL3880" s="12"/>
      <c r="AM3880" s="12"/>
      <c r="AN3880" s="12"/>
      <c r="AO3880" s="12"/>
      <c r="AP3880" s="12"/>
      <c r="AQ3880" s="12"/>
      <c r="AR3880" s="12"/>
      <c r="AS3880" s="12"/>
      <c r="AT3880" s="12"/>
      <c r="AU3880" s="12"/>
      <c r="AV3880" s="12"/>
      <c r="AW3880" s="12"/>
      <c r="AX3880" s="12"/>
      <c r="AY3880" s="12"/>
      <c r="AZ3880" s="12"/>
      <c r="BA3880" s="12"/>
      <c r="BB3880" s="12"/>
      <c r="BC3880" s="12"/>
      <c r="BD3880" s="12"/>
      <c r="BE3880" s="12"/>
      <c r="BF3880" s="12"/>
      <c r="BG3880" s="12"/>
      <c r="BH3880" s="12"/>
      <c r="BI3880" s="12"/>
      <c r="BJ3880" s="13"/>
      <c r="BK3880" s="13"/>
      <c r="BL3880" s="13"/>
      <c r="BM3880" s="13"/>
      <c r="BN3880" s="13"/>
    </row>
    <row r="3881" spans="1:66" x14ac:dyDescent="0.25">
      <c r="A3881" s="10"/>
      <c r="B3881" s="10"/>
      <c r="C3881" s="10"/>
      <c r="D3881" s="18"/>
      <c r="E3881" s="10"/>
      <c r="F3881" s="10"/>
      <c r="G3881" s="10"/>
      <c r="H3881" s="10"/>
      <c r="I3881" s="10"/>
      <c r="J3881" s="10"/>
      <c r="K3881" s="11"/>
      <c r="L3881" s="11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2"/>
      <c r="AS3881" s="12"/>
      <c r="AT3881" s="12"/>
      <c r="AU3881" s="12"/>
      <c r="AV3881" s="12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12"/>
      <c r="BG3881" s="12"/>
      <c r="BH3881" s="12"/>
      <c r="BI3881" s="12"/>
      <c r="BJ3881" s="13"/>
      <c r="BK3881" s="13"/>
      <c r="BL3881" s="13"/>
      <c r="BM3881" s="13"/>
      <c r="BN3881" s="13"/>
    </row>
    <row r="3882" spans="1:66" x14ac:dyDescent="0.25">
      <c r="A3882" s="10"/>
      <c r="B3882" s="10"/>
      <c r="C3882" s="10"/>
      <c r="D3882" s="18"/>
      <c r="E3882" s="10"/>
      <c r="F3882" s="10"/>
      <c r="G3882" s="10"/>
      <c r="H3882" s="10"/>
      <c r="I3882" s="10"/>
      <c r="J3882" s="10"/>
      <c r="K3882" s="11"/>
      <c r="L3882" s="11"/>
      <c r="M3882" s="12"/>
      <c r="N3882" s="12"/>
      <c r="O3882" s="12"/>
      <c r="P3882" s="12"/>
      <c r="Q3882" s="12"/>
      <c r="R3882" s="12"/>
      <c r="S3882" s="12"/>
      <c r="T3882" s="12"/>
      <c r="U3882" s="12"/>
      <c r="V3882" s="12"/>
      <c r="W3882" s="12"/>
      <c r="X3882" s="12"/>
      <c r="Y3882" s="12"/>
      <c r="Z3882" s="12"/>
      <c r="AA3882" s="12"/>
      <c r="AB3882" s="12"/>
      <c r="AC3882" s="12"/>
      <c r="AD3882" s="12"/>
      <c r="AE3882" s="12"/>
      <c r="AF3882" s="12"/>
      <c r="AG3882" s="12"/>
      <c r="AH3882" s="12"/>
      <c r="AI3882" s="12"/>
      <c r="AJ3882" s="12"/>
      <c r="AK3882" s="12"/>
      <c r="AL3882" s="12"/>
      <c r="AM3882" s="12"/>
      <c r="AN3882" s="12"/>
      <c r="AO3882" s="12"/>
      <c r="AP3882" s="12"/>
      <c r="AQ3882" s="12"/>
      <c r="AR3882" s="12"/>
      <c r="AS3882" s="12"/>
      <c r="AT3882" s="12"/>
      <c r="AU3882" s="12"/>
      <c r="AV3882" s="12"/>
      <c r="AW3882" s="12"/>
      <c r="AX3882" s="12"/>
      <c r="AY3882" s="12"/>
      <c r="AZ3882" s="12"/>
      <c r="BA3882" s="12"/>
      <c r="BB3882" s="12"/>
      <c r="BC3882" s="12"/>
      <c r="BD3882" s="12"/>
      <c r="BE3882" s="12"/>
      <c r="BF3882" s="12"/>
      <c r="BG3882" s="12"/>
      <c r="BH3882" s="12"/>
      <c r="BI3882" s="12"/>
      <c r="BJ3882" s="13"/>
      <c r="BK3882" s="13"/>
      <c r="BL3882" s="13"/>
      <c r="BM3882" s="13"/>
      <c r="BN3882" s="13"/>
    </row>
    <row r="3883" spans="1:66" x14ac:dyDescent="0.25">
      <c r="A3883" s="10"/>
      <c r="B3883" s="10"/>
      <c r="C3883" s="10"/>
      <c r="D3883" s="18"/>
      <c r="E3883" s="10"/>
      <c r="F3883" s="10"/>
      <c r="G3883" s="10"/>
      <c r="H3883" s="10"/>
      <c r="I3883" s="10"/>
      <c r="J3883" s="10"/>
      <c r="K3883" s="11"/>
      <c r="L3883" s="11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  <c r="W3883" s="12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2"/>
      <c r="AS3883" s="12"/>
      <c r="AT3883" s="12"/>
      <c r="AU3883" s="12"/>
      <c r="AV3883" s="12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12"/>
      <c r="BG3883" s="12"/>
      <c r="BH3883" s="12"/>
      <c r="BI3883" s="12"/>
      <c r="BJ3883" s="13"/>
      <c r="BK3883" s="13"/>
      <c r="BL3883" s="13"/>
      <c r="BM3883" s="13"/>
      <c r="BN3883" s="13"/>
    </row>
    <row r="3884" spans="1:66" x14ac:dyDescent="0.25">
      <c r="A3884" s="10"/>
      <c r="B3884" s="10"/>
      <c r="C3884" s="10"/>
      <c r="D3884" s="18"/>
      <c r="E3884" s="10"/>
      <c r="F3884" s="10"/>
      <c r="G3884" s="10"/>
      <c r="H3884" s="10"/>
      <c r="I3884" s="10"/>
      <c r="J3884" s="10"/>
      <c r="K3884" s="11"/>
      <c r="L3884" s="11"/>
      <c r="M3884" s="12"/>
      <c r="N3884" s="12"/>
      <c r="O3884" s="12"/>
      <c r="P3884" s="12"/>
      <c r="Q3884" s="12"/>
      <c r="R3884" s="12"/>
      <c r="S3884" s="12"/>
      <c r="T3884" s="12"/>
      <c r="U3884" s="12"/>
      <c r="V3884" s="12"/>
      <c r="W3884" s="12"/>
      <c r="X3884" s="12"/>
      <c r="Y3884" s="12"/>
      <c r="Z3884" s="12"/>
      <c r="AA3884" s="12"/>
      <c r="AB3884" s="12"/>
      <c r="AC3884" s="12"/>
      <c r="AD3884" s="12"/>
      <c r="AE3884" s="12"/>
      <c r="AF3884" s="12"/>
      <c r="AG3884" s="12"/>
      <c r="AH3884" s="12"/>
      <c r="AI3884" s="12"/>
      <c r="AJ3884" s="12"/>
      <c r="AK3884" s="12"/>
      <c r="AL3884" s="12"/>
      <c r="AM3884" s="12"/>
      <c r="AN3884" s="12"/>
      <c r="AO3884" s="12"/>
      <c r="AP3884" s="12"/>
      <c r="AQ3884" s="12"/>
      <c r="AR3884" s="12"/>
      <c r="AS3884" s="12"/>
      <c r="AT3884" s="12"/>
      <c r="AU3884" s="12"/>
      <c r="AV3884" s="12"/>
      <c r="AW3884" s="12"/>
      <c r="AX3884" s="12"/>
      <c r="AY3884" s="12"/>
      <c r="AZ3884" s="12"/>
      <c r="BA3884" s="12"/>
      <c r="BB3884" s="12"/>
      <c r="BC3884" s="12"/>
      <c r="BD3884" s="12"/>
      <c r="BE3884" s="12"/>
      <c r="BF3884" s="12"/>
      <c r="BG3884" s="12"/>
      <c r="BH3884" s="12"/>
      <c r="BI3884" s="12"/>
      <c r="BJ3884" s="13"/>
      <c r="BK3884" s="13"/>
      <c r="BL3884" s="13"/>
      <c r="BM3884" s="13"/>
      <c r="BN3884" s="13"/>
    </row>
    <row r="3885" spans="1:66" x14ac:dyDescent="0.25">
      <c r="A3885" s="10"/>
      <c r="B3885" s="10"/>
      <c r="C3885" s="10"/>
      <c r="D3885" s="18"/>
      <c r="E3885" s="10"/>
      <c r="F3885" s="10"/>
      <c r="G3885" s="10"/>
      <c r="H3885" s="10"/>
      <c r="I3885" s="10"/>
      <c r="J3885" s="10"/>
      <c r="K3885" s="11"/>
      <c r="L3885" s="11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  <c r="W3885" s="12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2"/>
      <c r="AS3885" s="12"/>
      <c r="AT3885" s="12"/>
      <c r="AU3885" s="12"/>
      <c r="AV3885" s="12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12"/>
      <c r="BG3885" s="12"/>
      <c r="BH3885" s="12"/>
      <c r="BI3885" s="12"/>
      <c r="BJ3885" s="13"/>
      <c r="BK3885" s="13"/>
      <c r="BL3885" s="13"/>
      <c r="BM3885" s="13"/>
      <c r="BN3885" s="13"/>
    </row>
    <row r="3886" spans="1:66" x14ac:dyDescent="0.25">
      <c r="A3886" s="10"/>
      <c r="B3886" s="10"/>
      <c r="C3886" s="10"/>
      <c r="D3886" s="18"/>
      <c r="E3886" s="10"/>
      <c r="F3886" s="10"/>
      <c r="G3886" s="10"/>
      <c r="H3886" s="10"/>
      <c r="I3886" s="10"/>
      <c r="J3886" s="10"/>
      <c r="K3886" s="11"/>
      <c r="L3886" s="11"/>
      <c r="M3886" s="12"/>
      <c r="N3886" s="12"/>
      <c r="O3886" s="12"/>
      <c r="P3886" s="12"/>
      <c r="Q3886" s="12"/>
      <c r="R3886" s="12"/>
      <c r="S3886" s="12"/>
      <c r="T3886" s="12"/>
      <c r="U3886" s="12"/>
      <c r="V3886" s="12"/>
      <c r="W3886" s="12"/>
      <c r="X3886" s="12"/>
      <c r="Y3886" s="12"/>
      <c r="Z3886" s="12"/>
      <c r="AA3886" s="12"/>
      <c r="AB3886" s="12"/>
      <c r="AC3886" s="12"/>
      <c r="AD3886" s="12"/>
      <c r="AE3886" s="12"/>
      <c r="AF3886" s="12"/>
      <c r="AG3886" s="12"/>
      <c r="AH3886" s="12"/>
      <c r="AI3886" s="12"/>
      <c r="AJ3886" s="12"/>
      <c r="AK3886" s="12"/>
      <c r="AL3886" s="12"/>
      <c r="AM3886" s="12"/>
      <c r="AN3886" s="12"/>
      <c r="AO3886" s="12"/>
      <c r="AP3886" s="12"/>
      <c r="AQ3886" s="12"/>
      <c r="AR3886" s="12"/>
      <c r="AS3886" s="12"/>
      <c r="AT3886" s="12"/>
      <c r="AU3886" s="12"/>
      <c r="AV3886" s="12"/>
      <c r="AW3886" s="12"/>
      <c r="AX3886" s="12"/>
      <c r="AY3886" s="12"/>
      <c r="AZ3886" s="12"/>
      <c r="BA3886" s="12"/>
      <c r="BB3886" s="12"/>
      <c r="BC3886" s="12"/>
      <c r="BD3886" s="12"/>
      <c r="BE3886" s="12"/>
      <c r="BF3886" s="12"/>
      <c r="BG3886" s="12"/>
      <c r="BH3886" s="12"/>
      <c r="BI3886" s="12"/>
      <c r="BJ3886" s="13"/>
      <c r="BK3886" s="13"/>
      <c r="BL3886" s="13"/>
      <c r="BM3886" s="13"/>
      <c r="BN3886" s="13"/>
    </row>
    <row r="3887" spans="1:66" x14ac:dyDescent="0.25">
      <c r="A3887" s="10"/>
      <c r="B3887" s="10"/>
      <c r="C3887" s="10"/>
      <c r="D3887" s="18"/>
      <c r="E3887" s="10"/>
      <c r="F3887" s="10"/>
      <c r="G3887" s="10"/>
      <c r="H3887" s="10"/>
      <c r="I3887" s="10"/>
      <c r="J3887" s="10"/>
      <c r="K3887" s="11"/>
      <c r="L3887" s="11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2"/>
      <c r="AS3887" s="12"/>
      <c r="AT3887" s="12"/>
      <c r="AU3887" s="12"/>
      <c r="AV3887" s="12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12"/>
      <c r="BG3887" s="12"/>
      <c r="BH3887" s="12"/>
      <c r="BI3887" s="12"/>
      <c r="BJ3887" s="13"/>
      <c r="BK3887" s="13"/>
      <c r="BL3887" s="13"/>
      <c r="BM3887" s="13"/>
      <c r="BN3887" s="13"/>
    </row>
    <row r="3888" spans="1:66" x14ac:dyDescent="0.25">
      <c r="A3888" s="10"/>
      <c r="B3888" s="10"/>
      <c r="C3888" s="10"/>
      <c r="D3888" s="18"/>
      <c r="E3888" s="10"/>
      <c r="F3888" s="10"/>
      <c r="G3888" s="10"/>
      <c r="H3888" s="10"/>
      <c r="I3888" s="10"/>
      <c r="J3888" s="10"/>
      <c r="K3888" s="11"/>
      <c r="L3888" s="11"/>
      <c r="M3888" s="12"/>
      <c r="N3888" s="12"/>
      <c r="O3888" s="12"/>
      <c r="P3888" s="12"/>
      <c r="Q3888" s="12"/>
      <c r="R3888" s="12"/>
      <c r="S3888" s="12"/>
      <c r="T3888" s="12"/>
      <c r="U3888" s="12"/>
      <c r="V3888" s="12"/>
      <c r="W3888" s="12"/>
      <c r="X3888" s="12"/>
      <c r="Y3888" s="12"/>
      <c r="Z3888" s="12"/>
      <c r="AA3888" s="12"/>
      <c r="AB3888" s="12"/>
      <c r="AC3888" s="12"/>
      <c r="AD3888" s="12"/>
      <c r="AE3888" s="12"/>
      <c r="AF3888" s="12"/>
      <c r="AG3888" s="12"/>
      <c r="AH3888" s="12"/>
      <c r="AI3888" s="12"/>
      <c r="AJ3888" s="12"/>
      <c r="AK3888" s="12"/>
      <c r="AL3888" s="12"/>
      <c r="AM3888" s="12"/>
      <c r="AN3888" s="12"/>
      <c r="AO3888" s="12"/>
      <c r="AP3888" s="12"/>
      <c r="AQ3888" s="12"/>
      <c r="AR3888" s="12"/>
      <c r="AS3888" s="12"/>
      <c r="AT3888" s="12"/>
      <c r="AU3888" s="12"/>
      <c r="AV3888" s="12"/>
      <c r="AW3888" s="12"/>
      <c r="AX3888" s="12"/>
      <c r="AY3888" s="12"/>
      <c r="AZ3888" s="12"/>
      <c r="BA3888" s="12"/>
      <c r="BB3888" s="12"/>
      <c r="BC3888" s="12"/>
      <c r="BD3888" s="12"/>
      <c r="BE3888" s="12"/>
      <c r="BF3888" s="12"/>
      <c r="BG3888" s="12"/>
      <c r="BH3888" s="12"/>
      <c r="BI3888" s="12"/>
      <c r="BJ3888" s="13"/>
      <c r="BK3888" s="13"/>
      <c r="BL3888" s="13"/>
      <c r="BM3888" s="13"/>
      <c r="BN3888" s="13"/>
    </row>
    <row r="3889" spans="1:66" x14ac:dyDescent="0.25">
      <c r="A3889" s="10"/>
      <c r="B3889" s="10"/>
      <c r="C3889" s="10"/>
      <c r="D3889" s="18"/>
      <c r="E3889" s="10"/>
      <c r="F3889" s="10"/>
      <c r="G3889" s="10"/>
      <c r="H3889" s="10"/>
      <c r="I3889" s="10"/>
      <c r="J3889" s="10"/>
      <c r="K3889" s="11"/>
      <c r="L3889" s="11"/>
      <c r="M3889" s="12"/>
      <c r="N3889" s="12"/>
      <c r="O3889" s="12"/>
      <c r="P3889" s="12"/>
      <c r="Q3889" s="12"/>
      <c r="R3889" s="12"/>
      <c r="S3889" s="12"/>
      <c r="T3889" s="12"/>
      <c r="U3889" s="12"/>
      <c r="V3889" s="12"/>
      <c r="W3889" s="12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2"/>
      <c r="AS3889" s="12"/>
      <c r="AT3889" s="12"/>
      <c r="AU3889" s="12"/>
      <c r="AV3889" s="12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12"/>
      <c r="BG3889" s="12"/>
      <c r="BH3889" s="12"/>
      <c r="BI3889" s="12"/>
      <c r="BJ3889" s="13"/>
      <c r="BK3889" s="13"/>
      <c r="BL3889" s="13"/>
      <c r="BM3889" s="13"/>
      <c r="BN3889" s="13"/>
    </row>
    <row r="3890" spans="1:66" x14ac:dyDescent="0.25">
      <c r="A3890" s="10"/>
      <c r="B3890" s="10"/>
      <c r="C3890" s="10"/>
      <c r="D3890" s="18"/>
      <c r="E3890" s="10"/>
      <c r="F3890" s="10"/>
      <c r="G3890" s="10"/>
      <c r="H3890" s="10"/>
      <c r="I3890" s="10"/>
      <c r="J3890" s="10"/>
      <c r="K3890" s="11"/>
      <c r="L3890" s="11"/>
      <c r="M3890" s="12"/>
      <c r="N3890" s="12"/>
      <c r="O3890" s="12"/>
      <c r="P3890" s="12"/>
      <c r="Q3890" s="12"/>
      <c r="R3890" s="12"/>
      <c r="S3890" s="12"/>
      <c r="T3890" s="12"/>
      <c r="U3890" s="12"/>
      <c r="V3890" s="12"/>
      <c r="W3890" s="12"/>
      <c r="X3890" s="12"/>
      <c r="Y3890" s="12"/>
      <c r="Z3890" s="12"/>
      <c r="AA3890" s="12"/>
      <c r="AB3890" s="12"/>
      <c r="AC3890" s="12"/>
      <c r="AD3890" s="12"/>
      <c r="AE3890" s="12"/>
      <c r="AF3890" s="12"/>
      <c r="AG3890" s="12"/>
      <c r="AH3890" s="12"/>
      <c r="AI3890" s="12"/>
      <c r="AJ3890" s="12"/>
      <c r="AK3890" s="12"/>
      <c r="AL3890" s="12"/>
      <c r="AM3890" s="12"/>
      <c r="AN3890" s="12"/>
      <c r="AO3890" s="12"/>
      <c r="AP3890" s="12"/>
      <c r="AQ3890" s="12"/>
      <c r="AR3890" s="12"/>
      <c r="AS3890" s="12"/>
      <c r="AT3890" s="12"/>
      <c r="AU3890" s="12"/>
      <c r="AV3890" s="12"/>
      <c r="AW3890" s="12"/>
      <c r="AX3890" s="12"/>
      <c r="AY3890" s="12"/>
      <c r="AZ3890" s="12"/>
      <c r="BA3890" s="12"/>
      <c r="BB3890" s="12"/>
      <c r="BC3890" s="12"/>
      <c r="BD3890" s="12"/>
      <c r="BE3890" s="12"/>
      <c r="BF3890" s="12"/>
      <c r="BG3890" s="12"/>
      <c r="BH3890" s="12"/>
      <c r="BI3890" s="12"/>
      <c r="BJ3890" s="13"/>
      <c r="BK3890" s="13"/>
      <c r="BL3890" s="13"/>
      <c r="BM3890" s="13"/>
      <c r="BN3890" s="13"/>
    </row>
    <row r="3891" spans="1:66" x14ac:dyDescent="0.25">
      <c r="A3891" s="10"/>
      <c r="B3891" s="10"/>
      <c r="C3891" s="10"/>
      <c r="D3891" s="18"/>
      <c r="E3891" s="10"/>
      <c r="F3891" s="10"/>
      <c r="G3891" s="10"/>
      <c r="H3891" s="10"/>
      <c r="I3891" s="10"/>
      <c r="J3891" s="10"/>
      <c r="K3891" s="11"/>
      <c r="L3891" s="11"/>
      <c r="M3891" s="12"/>
      <c r="N3891" s="12"/>
      <c r="O3891" s="12"/>
      <c r="P3891" s="12"/>
      <c r="Q3891" s="12"/>
      <c r="R3891" s="12"/>
      <c r="S3891" s="12"/>
      <c r="T3891" s="12"/>
      <c r="U3891" s="12"/>
      <c r="V3891" s="12"/>
      <c r="W3891" s="12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2"/>
      <c r="AS3891" s="12"/>
      <c r="AT3891" s="12"/>
      <c r="AU3891" s="12"/>
      <c r="AV3891" s="12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12"/>
      <c r="BG3891" s="12"/>
      <c r="BH3891" s="12"/>
      <c r="BI3891" s="12"/>
      <c r="BJ3891" s="13"/>
      <c r="BK3891" s="13"/>
      <c r="BL3891" s="13"/>
      <c r="BM3891" s="13"/>
      <c r="BN3891" s="13"/>
    </row>
    <row r="3892" spans="1:66" x14ac:dyDescent="0.25">
      <c r="A3892" s="10"/>
      <c r="B3892" s="10"/>
      <c r="C3892" s="10"/>
      <c r="D3892" s="18"/>
      <c r="E3892" s="10"/>
      <c r="F3892" s="10"/>
      <c r="G3892" s="10"/>
      <c r="H3892" s="10"/>
      <c r="I3892" s="10"/>
      <c r="J3892" s="10"/>
      <c r="K3892" s="11"/>
      <c r="L3892" s="11"/>
      <c r="M3892" s="12"/>
      <c r="N3892" s="12"/>
      <c r="O3892" s="12"/>
      <c r="P3892" s="12"/>
      <c r="Q3892" s="12"/>
      <c r="R3892" s="12"/>
      <c r="S3892" s="12"/>
      <c r="T3892" s="12"/>
      <c r="U3892" s="12"/>
      <c r="V3892" s="12"/>
      <c r="W3892" s="12"/>
      <c r="X3892" s="12"/>
      <c r="Y3892" s="12"/>
      <c r="Z3892" s="12"/>
      <c r="AA3892" s="12"/>
      <c r="AB3892" s="12"/>
      <c r="AC3892" s="12"/>
      <c r="AD3892" s="12"/>
      <c r="AE3892" s="12"/>
      <c r="AF3892" s="12"/>
      <c r="AG3892" s="12"/>
      <c r="AH3892" s="12"/>
      <c r="AI3892" s="12"/>
      <c r="AJ3892" s="12"/>
      <c r="AK3892" s="12"/>
      <c r="AL3892" s="12"/>
      <c r="AM3892" s="12"/>
      <c r="AN3892" s="12"/>
      <c r="AO3892" s="12"/>
      <c r="AP3892" s="12"/>
      <c r="AQ3892" s="12"/>
      <c r="AR3892" s="12"/>
      <c r="AS3892" s="12"/>
      <c r="AT3892" s="12"/>
      <c r="AU3892" s="12"/>
      <c r="AV3892" s="12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12"/>
      <c r="BG3892" s="12"/>
      <c r="BH3892" s="12"/>
      <c r="BI3892" s="12"/>
      <c r="BJ3892" s="13"/>
      <c r="BK3892" s="13"/>
      <c r="BL3892" s="13"/>
      <c r="BM3892" s="13"/>
      <c r="BN3892" s="13"/>
    </row>
    <row r="3893" spans="1:66" x14ac:dyDescent="0.25">
      <c r="A3893" s="10"/>
      <c r="B3893" s="10"/>
      <c r="C3893" s="10"/>
      <c r="D3893" s="18"/>
      <c r="E3893" s="10"/>
      <c r="F3893" s="10"/>
      <c r="G3893" s="10"/>
      <c r="H3893" s="10"/>
      <c r="I3893" s="10"/>
      <c r="J3893" s="10"/>
      <c r="K3893" s="11"/>
      <c r="L3893" s="11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  <c r="W3893" s="12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2"/>
      <c r="AS3893" s="12"/>
      <c r="AT3893" s="12"/>
      <c r="AU3893" s="12"/>
      <c r="AV3893" s="12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12"/>
      <c r="BG3893" s="12"/>
      <c r="BH3893" s="12"/>
      <c r="BI3893" s="12"/>
      <c r="BJ3893" s="13"/>
      <c r="BK3893" s="13"/>
      <c r="BL3893" s="13"/>
      <c r="BM3893" s="13"/>
      <c r="BN3893" s="13"/>
    </row>
    <row r="3894" spans="1:66" x14ac:dyDescent="0.25">
      <c r="A3894" s="10"/>
      <c r="B3894" s="10"/>
      <c r="C3894" s="10"/>
      <c r="D3894" s="18"/>
      <c r="E3894" s="10"/>
      <c r="F3894" s="10"/>
      <c r="G3894" s="10"/>
      <c r="H3894" s="10"/>
      <c r="I3894" s="10"/>
      <c r="J3894" s="10"/>
      <c r="K3894" s="11"/>
      <c r="L3894" s="11"/>
      <c r="M3894" s="12"/>
      <c r="N3894" s="12"/>
      <c r="O3894" s="12"/>
      <c r="P3894" s="12"/>
      <c r="Q3894" s="12"/>
      <c r="R3894" s="12"/>
      <c r="S3894" s="12"/>
      <c r="T3894" s="12"/>
      <c r="U3894" s="12"/>
      <c r="V3894" s="12"/>
      <c r="W3894" s="12"/>
      <c r="X3894" s="12"/>
      <c r="Y3894" s="12"/>
      <c r="Z3894" s="12"/>
      <c r="AA3894" s="12"/>
      <c r="AB3894" s="12"/>
      <c r="AC3894" s="12"/>
      <c r="AD3894" s="12"/>
      <c r="AE3894" s="12"/>
      <c r="AF3894" s="12"/>
      <c r="AG3894" s="12"/>
      <c r="AH3894" s="12"/>
      <c r="AI3894" s="12"/>
      <c r="AJ3894" s="12"/>
      <c r="AK3894" s="12"/>
      <c r="AL3894" s="12"/>
      <c r="AM3894" s="12"/>
      <c r="AN3894" s="12"/>
      <c r="AO3894" s="12"/>
      <c r="AP3894" s="12"/>
      <c r="AQ3894" s="12"/>
      <c r="AR3894" s="12"/>
      <c r="AS3894" s="12"/>
      <c r="AT3894" s="12"/>
      <c r="AU3894" s="12"/>
      <c r="AV3894" s="12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12"/>
      <c r="BG3894" s="12"/>
      <c r="BH3894" s="12"/>
      <c r="BI3894" s="12"/>
      <c r="BJ3894" s="13"/>
      <c r="BK3894" s="13"/>
      <c r="BL3894" s="13"/>
      <c r="BM3894" s="13"/>
      <c r="BN3894" s="13"/>
    </row>
    <row r="3895" spans="1:66" x14ac:dyDescent="0.25">
      <c r="A3895" s="10"/>
      <c r="B3895" s="10"/>
      <c r="C3895" s="10"/>
      <c r="D3895" s="18"/>
      <c r="E3895" s="10"/>
      <c r="F3895" s="10"/>
      <c r="G3895" s="10"/>
      <c r="H3895" s="10"/>
      <c r="I3895" s="10"/>
      <c r="J3895" s="10"/>
      <c r="K3895" s="11"/>
      <c r="L3895" s="11"/>
      <c r="M3895" s="12"/>
      <c r="N3895" s="12"/>
      <c r="O3895" s="12"/>
      <c r="P3895" s="12"/>
      <c r="Q3895" s="12"/>
      <c r="R3895" s="12"/>
      <c r="S3895" s="12"/>
      <c r="T3895" s="12"/>
      <c r="U3895" s="12"/>
      <c r="V3895" s="12"/>
      <c r="W3895" s="12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2"/>
      <c r="AS3895" s="12"/>
      <c r="AT3895" s="12"/>
      <c r="AU3895" s="12"/>
      <c r="AV3895" s="12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12"/>
      <c r="BG3895" s="12"/>
      <c r="BH3895" s="12"/>
      <c r="BI3895" s="12"/>
      <c r="BJ3895" s="13"/>
      <c r="BK3895" s="13"/>
      <c r="BL3895" s="13"/>
      <c r="BM3895" s="13"/>
      <c r="BN3895" s="13"/>
    </row>
    <row r="3896" spans="1:66" x14ac:dyDescent="0.25">
      <c r="A3896" s="10"/>
      <c r="B3896" s="10"/>
      <c r="C3896" s="10"/>
      <c r="D3896" s="18"/>
      <c r="E3896" s="10"/>
      <c r="F3896" s="10"/>
      <c r="G3896" s="10"/>
      <c r="H3896" s="10"/>
      <c r="I3896" s="10"/>
      <c r="J3896" s="10"/>
      <c r="K3896" s="11"/>
      <c r="L3896" s="11"/>
      <c r="M3896" s="12"/>
      <c r="N3896" s="12"/>
      <c r="O3896" s="12"/>
      <c r="P3896" s="12"/>
      <c r="Q3896" s="12"/>
      <c r="R3896" s="12"/>
      <c r="S3896" s="12"/>
      <c r="T3896" s="12"/>
      <c r="U3896" s="12"/>
      <c r="V3896" s="12"/>
      <c r="W3896" s="12"/>
      <c r="X3896" s="12"/>
      <c r="Y3896" s="12"/>
      <c r="Z3896" s="12"/>
      <c r="AA3896" s="12"/>
      <c r="AB3896" s="12"/>
      <c r="AC3896" s="12"/>
      <c r="AD3896" s="12"/>
      <c r="AE3896" s="12"/>
      <c r="AF3896" s="12"/>
      <c r="AG3896" s="12"/>
      <c r="AH3896" s="12"/>
      <c r="AI3896" s="12"/>
      <c r="AJ3896" s="12"/>
      <c r="AK3896" s="12"/>
      <c r="AL3896" s="12"/>
      <c r="AM3896" s="12"/>
      <c r="AN3896" s="12"/>
      <c r="AO3896" s="12"/>
      <c r="AP3896" s="12"/>
      <c r="AQ3896" s="12"/>
      <c r="AR3896" s="12"/>
      <c r="AS3896" s="12"/>
      <c r="AT3896" s="12"/>
      <c r="AU3896" s="12"/>
      <c r="AV3896" s="12"/>
      <c r="AW3896" s="12"/>
      <c r="AX3896" s="12"/>
      <c r="AY3896" s="12"/>
      <c r="AZ3896" s="12"/>
      <c r="BA3896" s="12"/>
      <c r="BB3896" s="12"/>
      <c r="BC3896" s="12"/>
      <c r="BD3896" s="12"/>
      <c r="BE3896" s="12"/>
      <c r="BF3896" s="12"/>
      <c r="BG3896" s="12"/>
      <c r="BH3896" s="12"/>
      <c r="BI3896" s="12"/>
      <c r="BJ3896" s="13"/>
      <c r="BK3896" s="13"/>
      <c r="BL3896" s="13"/>
      <c r="BM3896" s="13"/>
      <c r="BN3896" s="13"/>
    </row>
    <row r="3897" spans="1:66" x14ac:dyDescent="0.25">
      <c r="A3897" s="10"/>
      <c r="B3897" s="10"/>
      <c r="C3897" s="10"/>
      <c r="D3897" s="18"/>
      <c r="E3897" s="10"/>
      <c r="F3897" s="10"/>
      <c r="G3897" s="10"/>
      <c r="H3897" s="10"/>
      <c r="I3897" s="10"/>
      <c r="J3897" s="10"/>
      <c r="K3897" s="11"/>
      <c r="L3897" s="11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  <c r="W3897" s="12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2"/>
      <c r="AS3897" s="12"/>
      <c r="AT3897" s="12"/>
      <c r="AU3897" s="12"/>
      <c r="AV3897" s="12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12"/>
      <c r="BG3897" s="12"/>
      <c r="BH3897" s="12"/>
      <c r="BI3897" s="12"/>
      <c r="BJ3897" s="13"/>
      <c r="BK3897" s="13"/>
      <c r="BL3897" s="13"/>
      <c r="BM3897" s="13"/>
      <c r="BN3897" s="13"/>
    </row>
    <row r="3898" spans="1:66" x14ac:dyDescent="0.25">
      <c r="A3898" s="10"/>
      <c r="B3898" s="10"/>
      <c r="C3898" s="10"/>
      <c r="D3898" s="18"/>
      <c r="E3898" s="10"/>
      <c r="F3898" s="10"/>
      <c r="G3898" s="10"/>
      <c r="H3898" s="10"/>
      <c r="I3898" s="10"/>
      <c r="J3898" s="10"/>
      <c r="K3898" s="11"/>
      <c r="L3898" s="11"/>
      <c r="M3898" s="12"/>
      <c r="N3898" s="12"/>
      <c r="O3898" s="12"/>
      <c r="P3898" s="12"/>
      <c r="Q3898" s="12"/>
      <c r="R3898" s="12"/>
      <c r="S3898" s="12"/>
      <c r="T3898" s="12"/>
      <c r="U3898" s="12"/>
      <c r="V3898" s="12"/>
      <c r="W3898" s="12"/>
      <c r="X3898" s="12"/>
      <c r="Y3898" s="12"/>
      <c r="Z3898" s="12"/>
      <c r="AA3898" s="12"/>
      <c r="AB3898" s="12"/>
      <c r="AC3898" s="12"/>
      <c r="AD3898" s="12"/>
      <c r="AE3898" s="12"/>
      <c r="AF3898" s="12"/>
      <c r="AG3898" s="12"/>
      <c r="AH3898" s="12"/>
      <c r="AI3898" s="12"/>
      <c r="AJ3898" s="12"/>
      <c r="AK3898" s="12"/>
      <c r="AL3898" s="12"/>
      <c r="AM3898" s="12"/>
      <c r="AN3898" s="12"/>
      <c r="AO3898" s="12"/>
      <c r="AP3898" s="12"/>
      <c r="AQ3898" s="12"/>
      <c r="AR3898" s="12"/>
      <c r="AS3898" s="12"/>
      <c r="AT3898" s="12"/>
      <c r="AU3898" s="12"/>
      <c r="AV3898" s="12"/>
      <c r="AW3898" s="12"/>
      <c r="AX3898" s="12"/>
      <c r="AY3898" s="12"/>
      <c r="AZ3898" s="12"/>
      <c r="BA3898" s="12"/>
      <c r="BB3898" s="12"/>
      <c r="BC3898" s="12"/>
      <c r="BD3898" s="12"/>
      <c r="BE3898" s="12"/>
      <c r="BF3898" s="12"/>
      <c r="BG3898" s="12"/>
      <c r="BH3898" s="12"/>
      <c r="BI3898" s="12"/>
      <c r="BJ3898" s="13"/>
      <c r="BK3898" s="13"/>
      <c r="BL3898" s="13"/>
      <c r="BM3898" s="13"/>
      <c r="BN3898" s="13"/>
    </row>
    <row r="3899" spans="1:66" x14ac:dyDescent="0.25">
      <c r="A3899" s="10"/>
      <c r="B3899" s="10"/>
      <c r="C3899" s="10"/>
      <c r="D3899" s="18"/>
      <c r="E3899" s="10"/>
      <c r="F3899" s="10"/>
      <c r="G3899" s="10"/>
      <c r="H3899" s="10"/>
      <c r="I3899" s="10"/>
      <c r="J3899" s="10"/>
      <c r="K3899" s="11"/>
      <c r="L3899" s="11"/>
      <c r="M3899" s="12"/>
      <c r="N3899" s="12"/>
      <c r="O3899" s="12"/>
      <c r="P3899" s="12"/>
      <c r="Q3899" s="12"/>
      <c r="R3899" s="12"/>
      <c r="S3899" s="12"/>
      <c r="T3899" s="12"/>
      <c r="U3899" s="12"/>
      <c r="V3899" s="12"/>
      <c r="W3899" s="12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2"/>
      <c r="AS3899" s="12"/>
      <c r="AT3899" s="12"/>
      <c r="AU3899" s="12"/>
      <c r="AV3899" s="12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12"/>
      <c r="BG3899" s="12"/>
      <c r="BH3899" s="12"/>
      <c r="BI3899" s="12"/>
      <c r="BJ3899" s="13"/>
      <c r="BK3899" s="13"/>
      <c r="BL3899" s="13"/>
      <c r="BM3899" s="13"/>
      <c r="BN3899" s="13"/>
    </row>
    <row r="3900" spans="1:66" s="14" customFormat="1" x14ac:dyDescent="0.25">
      <c r="A3900" s="10"/>
      <c r="B3900" s="10"/>
      <c r="C3900" s="10"/>
      <c r="D3900" s="18"/>
      <c r="E3900" s="10"/>
      <c r="F3900" s="10"/>
      <c r="G3900" s="10"/>
      <c r="H3900" s="10"/>
      <c r="I3900" s="10"/>
      <c r="J3900" s="10"/>
      <c r="K3900" s="11"/>
      <c r="L3900" s="11"/>
      <c r="M3900" s="12"/>
      <c r="N3900" s="12"/>
      <c r="O3900" s="12"/>
      <c r="P3900" s="12"/>
      <c r="Q3900" s="12"/>
      <c r="R3900" s="12"/>
      <c r="S3900" s="12"/>
      <c r="T3900" s="12"/>
      <c r="U3900" s="12"/>
      <c r="V3900" s="12"/>
      <c r="W3900" s="12"/>
      <c r="X3900" s="12"/>
      <c r="Y3900" s="12"/>
      <c r="Z3900" s="12"/>
      <c r="AA3900" s="12"/>
      <c r="AB3900" s="12"/>
      <c r="AC3900" s="12"/>
      <c r="AD3900" s="12"/>
      <c r="AE3900" s="12"/>
      <c r="AF3900" s="12"/>
      <c r="AG3900" s="12"/>
      <c r="AH3900" s="12"/>
      <c r="AI3900" s="12"/>
      <c r="AJ3900" s="12"/>
      <c r="AK3900" s="12"/>
      <c r="AL3900" s="12"/>
      <c r="AM3900" s="12"/>
      <c r="AN3900" s="12"/>
      <c r="AO3900" s="12"/>
      <c r="AP3900" s="12"/>
      <c r="AQ3900" s="12"/>
      <c r="AR3900" s="12"/>
      <c r="AS3900" s="12"/>
      <c r="AT3900" s="12"/>
      <c r="AU3900" s="12"/>
      <c r="AV3900" s="12"/>
      <c r="AW3900" s="12"/>
      <c r="AX3900" s="12"/>
      <c r="AY3900" s="12"/>
      <c r="AZ3900" s="12"/>
      <c r="BA3900" s="12"/>
      <c r="BB3900" s="12"/>
      <c r="BC3900" s="12"/>
      <c r="BD3900" s="12"/>
      <c r="BE3900" s="12"/>
      <c r="BF3900" s="12"/>
      <c r="BG3900" s="12"/>
      <c r="BH3900" s="12"/>
      <c r="BI3900" s="12"/>
      <c r="BJ3900" s="13"/>
      <c r="BK3900" s="13"/>
      <c r="BL3900" s="13"/>
      <c r="BM3900" s="13"/>
      <c r="BN3900" s="13"/>
    </row>
    <row r="3901" spans="1:66" x14ac:dyDescent="0.25">
      <c r="A3901" s="10"/>
      <c r="B3901" s="10"/>
      <c r="C3901" s="10"/>
      <c r="D3901" s="18"/>
      <c r="E3901" s="10"/>
      <c r="F3901" s="10"/>
      <c r="G3901" s="10"/>
      <c r="H3901" s="10"/>
      <c r="I3901" s="10"/>
      <c r="J3901" s="10"/>
      <c r="K3901" s="11"/>
      <c r="L3901" s="11"/>
      <c r="M3901" s="12"/>
      <c r="N3901" s="12"/>
      <c r="O3901" s="12"/>
      <c r="P3901" s="12"/>
      <c r="Q3901" s="12"/>
      <c r="R3901" s="12"/>
      <c r="S3901" s="12"/>
      <c r="T3901" s="12"/>
      <c r="U3901" s="12"/>
      <c r="V3901" s="12"/>
      <c r="W3901" s="12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2"/>
      <c r="AS3901" s="12"/>
      <c r="AT3901" s="12"/>
      <c r="AU3901" s="12"/>
      <c r="AV3901" s="12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12"/>
      <c r="BG3901" s="12"/>
      <c r="BH3901" s="12"/>
      <c r="BI3901" s="12"/>
      <c r="BJ3901" s="13"/>
      <c r="BK3901" s="13"/>
      <c r="BL3901" s="13"/>
      <c r="BM3901" s="13"/>
      <c r="BN3901" s="13"/>
    </row>
    <row r="3902" spans="1:66" x14ac:dyDescent="0.25">
      <c r="A3902" s="10"/>
      <c r="B3902" s="10"/>
      <c r="C3902" s="10"/>
      <c r="D3902" s="18"/>
      <c r="E3902" s="10"/>
      <c r="F3902" s="10"/>
      <c r="G3902" s="10"/>
      <c r="H3902" s="10"/>
      <c r="I3902" s="10"/>
      <c r="J3902" s="10"/>
      <c r="K3902" s="11"/>
      <c r="L3902" s="11"/>
      <c r="M3902" s="12"/>
      <c r="N3902" s="12"/>
      <c r="O3902" s="12"/>
      <c r="P3902" s="12"/>
      <c r="Q3902" s="12"/>
      <c r="R3902" s="12"/>
      <c r="S3902" s="12"/>
      <c r="T3902" s="12"/>
      <c r="U3902" s="12"/>
      <c r="V3902" s="12"/>
      <c r="W3902" s="12"/>
      <c r="X3902" s="12"/>
      <c r="Y3902" s="12"/>
      <c r="Z3902" s="12"/>
      <c r="AA3902" s="12"/>
      <c r="AB3902" s="12"/>
      <c r="AC3902" s="12"/>
      <c r="AD3902" s="12"/>
      <c r="AE3902" s="12"/>
      <c r="AF3902" s="12"/>
      <c r="AG3902" s="12"/>
      <c r="AH3902" s="12"/>
      <c r="AI3902" s="12"/>
      <c r="AJ3902" s="12"/>
      <c r="AK3902" s="12"/>
      <c r="AL3902" s="12"/>
      <c r="AM3902" s="12"/>
      <c r="AN3902" s="12"/>
      <c r="AO3902" s="12"/>
      <c r="AP3902" s="12"/>
      <c r="AQ3902" s="12"/>
      <c r="AR3902" s="12"/>
      <c r="AS3902" s="12"/>
      <c r="AT3902" s="12"/>
      <c r="AU3902" s="12"/>
      <c r="AV3902" s="12"/>
      <c r="AW3902" s="12"/>
      <c r="AX3902" s="12"/>
      <c r="AY3902" s="12"/>
      <c r="AZ3902" s="12"/>
      <c r="BA3902" s="12"/>
      <c r="BB3902" s="12"/>
      <c r="BC3902" s="12"/>
      <c r="BD3902" s="12"/>
      <c r="BE3902" s="12"/>
      <c r="BF3902" s="12"/>
      <c r="BG3902" s="12"/>
      <c r="BH3902" s="12"/>
      <c r="BI3902" s="12"/>
      <c r="BJ3902" s="13"/>
      <c r="BK3902" s="13"/>
      <c r="BL3902" s="13"/>
      <c r="BM3902" s="13"/>
      <c r="BN3902" s="13"/>
    </row>
    <row r="3903" spans="1:66" x14ac:dyDescent="0.25">
      <c r="A3903" s="10"/>
      <c r="B3903" s="10"/>
      <c r="C3903" s="10"/>
      <c r="D3903" s="18"/>
      <c r="E3903" s="10"/>
      <c r="F3903" s="10"/>
      <c r="G3903" s="10"/>
      <c r="H3903" s="10"/>
      <c r="I3903" s="10"/>
      <c r="J3903" s="10"/>
      <c r="K3903" s="11"/>
      <c r="L3903" s="11"/>
      <c r="M3903" s="12"/>
      <c r="N3903" s="12"/>
      <c r="O3903" s="12"/>
      <c r="P3903" s="12"/>
      <c r="Q3903" s="12"/>
      <c r="R3903" s="12"/>
      <c r="S3903" s="12"/>
      <c r="T3903" s="12"/>
      <c r="U3903" s="12"/>
      <c r="V3903" s="12"/>
      <c r="W3903" s="12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2"/>
      <c r="AS3903" s="12"/>
      <c r="AT3903" s="12"/>
      <c r="AU3903" s="12"/>
      <c r="AV3903" s="12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12"/>
      <c r="BG3903" s="12"/>
      <c r="BH3903" s="12"/>
      <c r="BI3903" s="12"/>
      <c r="BJ3903" s="13"/>
      <c r="BK3903" s="13"/>
      <c r="BL3903" s="13"/>
      <c r="BM3903" s="13"/>
      <c r="BN3903" s="13"/>
    </row>
    <row r="3904" spans="1:66" x14ac:dyDescent="0.25">
      <c r="A3904" s="10"/>
      <c r="B3904" s="10"/>
      <c r="C3904" s="10"/>
      <c r="D3904" s="18"/>
      <c r="E3904" s="10"/>
      <c r="F3904" s="10"/>
      <c r="G3904" s="10"/>
      <c r="H3904" s="10"/>
      <c r="I3904" s="10"/>
      <c r="J3904" s="10"/>
      <c r="K3904" s="11"/>
      <c r="L3904" s="11"/>
      <c r="M3904" s="12"/>
      <c r="N3904" s="12"/>
      <c r="O3904" s="12"/>
      <c r="P3904" s="12"/>
      <c r="Q3904" s="12"/>
      <c r="R3904" s="12"/>
      <c r="S3904" s="12"/>
      <c r="T3904" s="12"/>
      <c r="U3904" s="12"/>
      <c r="V3904" s="12"/>
      <c r="W3904" s="12"/>
      <c r="X3904" s="12"/>
      <c r="Y3904" s="12"/>
      <c r="Z3904" s="12"/>
      <c r="AA3904" s="12"/>
      <c r="AB3904" s="12"/>
      <c r="AC3904" s="12"/>
      <c r="AD3904" s="12"/>
      <c r="AE3904" s="12"/>
      <c r="AF3904" s="12"/>
      <c r="AG3904" s="12"/>
      <c r="AH3904" s="12"/>
      <c r="AI3904" s="12"/>
      <c r="AJ3904" s="12"/>
      <c r="AK3904" s="12"/>
      <c r="AL3904" s="12"/>
      <c r="AM3904" s="12"/>
      <c r="AN3904" s="12"/>
      <c r="AO3904" s="12"/>
      <c r="AP3904" s="12"/>
      <c r="AQ3904" s="12"/>
      <c r="AR3904" s="12"/>
      <c r="AS3904" s="12"/>
      <c r="AT3904" s="12"/>
      <c r="AU3904" s="12"/>
      <c r="AV3904" s="12"/>
      <c r="AW3904" s="12"/>
      <c r="AX3904" s="12"/>
      <c r="AY3904" s="12"/>
      <c r="AZ3904" s="12"/>
      <c r="BA3904" s="12"/>
      <c r="BB3904" s="12"/>
      <c r="BC3904" s="12"/>
      <c r="BD3904" s="12"/>
      <c r="BE3904" s="12"/>
      <c r="BF3904" s="12"/>
      <c r="BG3904" s="12"/>
      <c r="BH3904" s="12"/>
      <c r="BI3904" s="12"/>
      <c r="BJ3904" s="13"/>
      <c r="BK3904" s="13"/>
      <c r="BL3904" s="13"/>
      <c r="BM3904" s="13"/>
      <c r="BN3904" s="13"/>
    </row>
    <row r="3905" spans="1:66" x14ac:dyDescent="0.25">
      <c r="A3905" s="10"/>
      <c r="B3905" s="10"/>
      <c r="C3905" s="10"/>
      <c r="D3905" s="18"/>
      <c r="E3905" s="10"/>
      <c r="F3905" s="10"/>
      <c r="G3905" s="10"/>
      <c r="H3905" s="10"/>
      <c r="I3905" s="10"/>
      <c r="J3905" s="10"/>
      <c r="K3905" s="11"/>
      <c r="L3905" s="11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  <c r="W3905" s="12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2"/>
      <c r="AS3905" s="12"/>
      <c r="AT3905" s="12"/>
      <c r="AU3905" s="12"/>
      <c r="AV3905" s="12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12"/>
      <c r="BG3905" s="12"/>
      <c r="BH3905" s="12"/>
      <c r="BI3905" s="12"/>
      <c r="BJ3905" s="13"/>
      <c r="BK3905" s="13"/>
      <c r="BL3905" s="13"/>
      <c r="BM3905" s="13"/>
      <c r="BN3905" s="13"/>
    </row>
    <row r="3906" spans="1:66" x14ac:dyDescent="0.25">
      <c r="A3906" s="10"/>
      <c r="B3906" s="10"/>
      <c r="C3906" s="10"/>
      <c r="D3906" s="18"/>
      <c r="E3906" s="10"/>
      <c r="F3906" s="10"/>
      <c r="G3906" s="10"/>
      <c r="H3906" s="10"/>
      <c r="I3906" s="10"/>
      <c r="J3906" s="10"/>
      <c r="K3906" s="11"/>
      <c r="L3906" s="11"/>
      <c r="M3906" s="12"/>
      <c r="N3906" s="12"/>
      <c r="O3906" s="12"/>
      <c r="P3906" s="12"/>
      <c r="Q3906" s="12"/>
      <c r="R3906" s="12"/>
      <c r="S3906" s="12"/>
      <c r="T3906" s="12"/>
      <c r="U3906" s="12"/>
      <c r="V3906" s="12"/>
      <c r="W3906" s="12"/>
      <c r="X3906" s="12"/>
      <c r="Y3906" s="12"/>
      <c r="Z3906" s="12"/>
      <c r="AA3906" s="12"/>
      <c r="AB3906" s="12"/>
      <c r="AC3906" s="12"/>
      <c r="AD3906" s="12"/>
      <c r="AE3906" s="12"/>
      <c r="AF3906" s="12"/>
      <c r="AG3906" s="12"/>
      <c r="AH3906" s="12"/>
      <c r="AI3906" s="12"/>
      <c r="AJ3906" s="12"/>
      <c r="AK3906" s="12"/>
      <c r="AL3906" s="12"/>
      <c r="AM3906" s="12"/>
      <c r="AN3906" s="12"/>
      <c r="AO3906" s="12"/>
      <c r="AP3906" s="12"/>
      <c r="AQ3906" s="12"/>
      <c r="AR3906" s="12"/>
      <c r="AS3906" s="12"/>
      <c r="AT3906" s="12"/>
      <c r="AU3906" s="12"/>
      <c r="AV3906" s="12"/>
      <c r="AW3906" s="12"/>
      <c r="AX3906" s="12"/>
      <c r="AY3906" s="12"/>
      <c r="AZ3906" s="12"/>
      <c r="BA3906" s="12"/>
      <c r="BB3906" s="12"/>
      <c r="BC3906" s="12"/>
      <c r="BD3906" s="12"/>
      <c r="BE3906" s="12"/>
      <c r="BF3906" s="12"/>
      <c r="BG3906" s="12"/>
      <c r="BH3906" s="12"/>
      <c r="BI3906" s="12"/>
      <c r="BJ3906" s="13"/>
      <c r="BK3906" s="13"/>
      <c r="BL3906" s="13"/>
      <c r="BM3906" s="13"/>
      <c r="BN3906" s="13"/>
    </row>
    <row r="3907" spans="1:66" x14ac:dyDescent="0.25">
      <c r="A3907" s="10"/>
      <c r="B3907" s="10"/>
      <c r="C3907" s="10"/>
      <c r="D3907" s="18"/>
      <c r="E3907" s="10"/>
      <c r="F3907" s="10"/>
      <c r="G3907" s="10"/>
      <c r="H3907" s="10"/>
      <c r="I3907" s="10"/>
      <c r="J3907" s="10"/>
      <c r="K3907" s="11"/>
      <c r="L3907" s="11"/>
      <c r="M3907" s="12"/>
      <c r="N3907" s="12"/>
      <c r="O3907" s="12"/>
      <c r="P3907" s="12"/>
      <c r="Q3907" s="12"/>
      <c r="R3907" s="12"/>
      <c r="S3907" s="12"/>
      <c r="T3907" s="12"/>
      <c r="U3907" s="12"/>
      <c r="V3907" s="12"/>
      <c r="W3907" s="12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2"/>
      <c r="AS3907" s="12"/>
      <c r="AT3907" s="12"/>
      <c r="AU3907" s="12"/>
      <c r="AV3907" s="12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12"/>
      <c r="BG3907" s="12"/>
      <c r="BH3907" s="12"/>
      <c r="BI3907" s="12"/>
      <c r="BJ3907" s="13"/>
      <c r="BK3907" s="13"/>
      <c r="BL3907" s="13"/>
      <c r="BM3907" s="13"/>
      <c r="BN3907" s="13"/>
    </row>
    <row r="3908" spans="1:66" x14ac:dyDescent="0.25">
      <c r="A3908" s="10"/>
      <c r="B3908" s="10"/>
      <c r="C3908" s="10"/>
      <c r="D3908" s="18"/>
      <c r="E3908" s="10"/>
      <c r="F3908" s="10"/>
      <c r="G3908" s="10"/>
      <c r="H3908" s="10"/>
      <c r="I3908" s="10"/>
      <c r="J3908" s="10"/>
      <c r="K3908" s="11"/>
      <c r="L3908" s="11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  <c r="AF3908" s="12"/>
      <c r="AG3908" s="12"/>
      <c r="AH3908" s="12"/>
      <c r="AI3908" s="12"/>
      <c r="AJ3908" s="12"/>
      <c r="AK3908" s="12"/>
      <c r="AL3908" s="12"/>
      <c r="AM3908" s="12"/>
      <c r="AN3908" s="12"/>
      <c r="AO3908" s="12"/>
      <c r="AP3908" s="12"/>
      <c r="AQ3908" s="12"/>
      <c r="AR3908" s="12"/>
      <c r="AS3908" s="12"/>
      <c r="AT3908" s="12"/>
      <c r="AU3908" s="12"/>
      <c r="AV3908" s="12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12"/>
      <c r="BG3908" s="12"/>
      <c r="BH3908" s="12"/>
      <c r="BI3908" s="12"/>
      <c r="BJ3908" s="13"/>
      <c r="BK3908" s="13"/>
      <c r="BL3908" s="13"/>
      <c r="BM3908" s="13"/>
      <c r="BN3908" s="13"/>
    </row>
    <row r="3909" spans="1:66" x14ac:dyDescent="0.25">
      <c r="A3909" s="10"/>
      <c r="B3909" s="10"/>
      <c r="C3909" s="10"/>
      <c r="D3909" s="18"/>
      <c r="E3909" s="10"/>
      <c r="F3909" s="10"/>
      <c r="G3909" s="10"/>
      <c r="H3909" s="10"/>
      <c r="I3909" s="10"/>
      <c r="J3909" s="10"/>
      <c r="K3909" s="11"/>
      <c r="L3909" s="11"/>
      <c r="M3909" s="12"/>
      <c r="N3909" s="12"/>
      <c r="O3909" s="12"/>
      <c r="P3909" s="12"/>
      <c r="Q3909" s="12"/>
      <c r="R3909" s="12"/>
      <c r="S3909" s="12"/>
      <c r="T3909" s="12"/>
      <c r="U3909" s="12"/>
      <c r="V3909" s="12"/>
      <c r="W3909" s="12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2"/>
      <c r="AS3909" s="12"/>
      <c r="AT3909" s="12"/>
      <c r="AU3909" s="12"/>
      <c r="AV3909" s="12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12"/>
      <c r="BG3909" s="12"/>
      <c r="BH3909" s="12"/>
      <c r="BI3909" s="12"/>
      <c r="BJ3909" s="13"/>
      <c r="BK3909" s="13"/>
      <c r="BL3909" s="13"/>
      <c r="BM3909" s="13"/>
      <c r="BN3909" s="13"/>
    </row>
    <row r="3910" spans="1:66" x14ac:dyDescent="0.25">
      <c r="A3910" s="10"/>
      <c r="B3910" s="10"/>
      <c r="C3910" s="10"/>
      <c r="D3910" s="18"/>
      <c r="E3910" s="10"/>
      <c r="F3910" s="10"/>
      <c r="G3910" s="10"/>
      <c r="H3910" s="10"/>
      <c r="I3910" s="10"/>
      <c r="J3910" s="10"/>
      <c r="K3910" s="11"/>
      <c r="L3910" s="11"/>
      <c r="M3910" s="12"/>
      <c r="N3910" s="12"/>
      <c r="O3910" s="12"/>
      <c r="P3910" s="12"/>
      <c r="Q3910" s="12"/>
      <c r="R3910" s="12"/>
      <c r="S3910" s="12"/>
      <c r="T3910" s="12"/>
      <c r="U3910" s="12"/>
      <c r="V3910" s="12"/>
      <c r="W3910" s="12"/>
      <c r="X3910" s="12"/>
      <c r="Y3910" s="12"/>
      <c r="Z3910" s="12"/>
      <c r="AA3910" s="12"/>
      <c r="AB3910" s="12"/>
      <c r="AC3910" s="12"/>
      <c r="AD3910" s="12"/>
      <c r="AE3910" s="12"/>
      <c r="AF3910" s="12"/>
      <c r="AG3910" s="12"/>
      <c r="AH3910" s="12"/>
      <c r="AI3910" s="12"/>
      <c r="AJ3910" s="12"/>
      <c r="AK3910" s="12"/>
      <c r="AL3910" s="12"/>
      <c r="AM3910" s="12"/>
      <c r="AN3910" s="12"/>
      <c r="AO3910" s="12"/>
      <c r="AP3910" s="12"/>
      <c r="AQ3910" s="12"/>
      <c r="AR3910" s="12"/>
      <c r="AS3910" s="12"/>
      <c r="AT3910" s="12"/>
      <c r="AU3910" s="12"/>
      <c r="AV3910" s="12"/>
      <c r="AW3910" s="12"/>
      <c r="AX3910" s="12"/>
      <c r="AY3910" s="12"/>
      <c r="AZ3910" s="12"/>
      <c r="BA3910" s="12"/>
      <c r="BB3910" s="12"/>
      <c r="BC3910" s="12"/>
      <c r="BD3910" s="12"/>
      <c r="BE3910" s="12"/>
      <c r="BF3910" s="12"/>
      <c r="BG3910" s="12"/>
      <c r="BH3910" s="12"/>
      <c r="BI3910" s="12"/>
      <c r="BJ3910" s="13"/>
      <c r="BK3910" s="13"/>
      <c r="BL3910" s="13"/>
      <c r="BM3910" s="13"/>
      <c r="BN3910" s="13"/>
    </row>
    <row r="3911" spans="1:66" x14ac:dyDescent="0.25">
      <c r="A3911" s="10"/>
      <c r="B3911" s="10"/>
      <c r="C3911" s="10"/>
      <c r="D3911" s="18"/>
      <c r="E3911" s="10"/>
      <c r="F3911" s="10"/>
      <c r="G3911" s="10"/>
      <c r="H3911" s="10"/>
      <c r="I3911" s="10"/>
      <c r="J3911" s="10"/>
      <c r="K3911" s="11"/>
      <c r="L3911" s="11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/>
      <c r="W3911" s="12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2"/>
      <c r="AS3911" s="12"/>
      <c r="AT3911" s="12"/>
      <c r="AU3911" s="12"/>
      <c r="AV3911" s="12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12"/>
      <c r="BG3911" s="12"/>
      <c r="BH3911" s="12"/>
      <c r="BI3911" s="12"/>
      <c r="BJ3911" s="13"/>
      <c r="BK3911" s="13"/>
      <c r="BL3911" s="13"/>
      <c r="BM3911" s="13"/>
      <c r="BN3911" s="13"/>
    </row>
    <row r="3912" spans="1:66" x14ac:dyDescent="0.25">
      <c r="A3912" s="10"/>
      <c r="B3912" s="10"/>
      <c r="C3912" s="10"/>
      <c r="D3912" s="18"/>
      <c r="E3912" s="10"/>
      <c r="F3912" s="10"/>
      <c r="G3912" s="10"/>
      <c r="H3912" s="10"/>
      <c r="I3912" s="10"/>
      <c r="J3912" s="10"/>
      <c r="K3912" s="11"/>
      <c r="L3912" s="11"/>
      <c r="M3912" s="12"/>
      <c r="N3912" s="12"/>
      <c r="O3912" s="12"/>
      <c r="P3912" s="12"/>
      <c r="Q3912" s="12"/>
      <c r="R3912" s="12"/>
      <c r="S3912" s="12"/>
      <c r="T3912" s="12"/>
      <c r="U3912" s="12"/>
      <c r="V3912" s="12"/>
      <c r="W3912" s="12"/>
      <c r="X3912" s="12"/>
      <c r="Y3912" s="12"/>
      <c r="Z3912" s="12"/>
      <c r="AA3912" s="12"/>
      <c r="AB3912" s="12"/>
      <c r="AC3912" s="12"/>
      <c r="AD3912" s="12"/>
      <c r="AE3912" s="12"/>
      <c r="AF3912" s="12"/>
      <c r="AG3912" s="12"/>
      <c r="AH3912" s="12"/>
      <c r="AI3912" s="12"/>
      <c r="AJ3912" s="12"/>
      <c r="AK3912" s="12"/>
      <c r="AL3912" s="12"/>
      <c r="AM3912" s="12"/>
      <c r="AN3912" s="12"/>
      <c r="AO3912" s="12"/>
      <c r="AP3912" s="12"/>
      <c r="AQ3912" s="12"/>
      <c r="AR3912" s="12"/>
      <c r="AS3912" s="12"/>
      <c r="AT3912" s="12"/>
      <c r="AU3912" s="12"/>
      <c r="AV3912" s="12"/>
      <c r="AW3912" s="12"/>
      <c r="AX3912" s="12"/>
      <c r="AY3912" s="12"/>
      <c r="AZ3912" s="12"/>
      <c r="BA3912" s="12"/>
      <c r="BB3912" s="12"/>
      <c r="BC3912" s="12"/>
      <c r="BD3912" s="12"/>
      <c r="BE3912" s="12"/>
      <c r="BF3912" s="12"/>
      <c r="BG3912" s="12"/>
      <c r="BH3912" s="12"/>
      <c r="BI3912" s="12"/>
      <c r="BJ3912" s="13"/>
      <c r="BK3912" s="13"/>
      <c r="BL3912" s="13"/>
      <c r="BM3912" s="13"/>
      <c r="BN3912" s="13"/>
    </row>
    <row r="3913" spans="1:66" x14ac:dyDescent="0.25">
      <c r="A3913" s="10"/>
      <c r="B3913" s="10"/>
      <c r="C3913" s="10"/>
      <c r="D3913" s="18"/>
      <c r="E3913" s="10"/>
      <c r="F3913" s="10"/>
      <c r="G3913" s="10"/>
      <c r="H3913" s="10"/>
      <c r="I3913" s="10"/>
      <c r="J3913" s="10"/>
      <c r="K3913" s="11"/>
      <c r="L3913" s="11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2"/>
      <c r="AS3913" s="12"/>
      <c r="AT3913" s="12"/>
      <c r="AU3913" s="12"/>
      <c r="AV3913" s="12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12"/>
      <c r="BG3913" s="12"/>
      <c r="BH3913" s="12"/>
      <c r="BI3913" s="12"/>
      <c r="BJ3913" s="13"/>
      <c r="BK3913" s="13"/>
      <c r="BL3913" s="13"/>
      <c r="BM3913" s="13"/>
      <c r="BN3913" s="13"/>
    </row>
    <row r="3914" spans="1:66" x14ac:dyDescent="0.25">
      <c r="A3914" s="10"/>
      <c r="B3914" s="10"/>
      <c r="C3914" s="10"/>
      <c r="D3914" s="18"/>
      <c r="E3914" s="10"/>
      <c r="F3914" s="10"/>
      <c r="G3914" s="10"/>
      <c r="H3914" s="10"/>
      <c r="I3914" s="10"/>
      <c r="J3914" s="10"/>
      <c r="K3914" s="11"/>
      <c r="L3914" s="11"/>
      <c r="M3914" s="12"/>
      <c r="N3914" s="12"/>
      <c r="O3914" s="12"/>
      <c r="P3914" s="12"/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  <c r="AA3914" s="12"/>
      <c r="AB3914" s="12"/>
      <c r="AC3914" s="12"/>
      <c r="AD3914" s="12"/>
      <c r="AE3914" s="12"/>
      <c r="AF3914" s="12"/>
      <c r="AG3914" s="12"/>
      <c r="AH3914" s="12"/>
      <c r="AI3914" s="12"/>
      <c r="AJ3914" s="12"/>
      <c r="AK3914" s="12"/>
      <c r="AL3914" s="12"/>
      <c r="AM3914" s="12"/>
      <c r="AN3914" s="12"/>
      <c r="AO3914" s="12"/>
      <c r="AP3914" s="12"/>
      <c r="AQ3914" s="12"/>
      <c r="AR3914" s="12"/>
      <c r="AS3914" s="12"/>
      <c r="AT3914" s="12"/>
      <c r="AU3914" s="12"/>
      <c r="AV3914" s="12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12"/>
      <c r="BG3914" s="12"/>
      <c r="BH3914" s="12"/>
      <c r="BI3914" s="12"/>
      <c r="BJ3914" s="13"/>
      <c r="BK3914" s="13"/>
      <c r="BL3914" s="13"/>
      <c r="BM3914" s="13"/>
      <c r="BN3914" s="13"/>
    </row>
    <row r="3915" spans="1:66" x14ac:dyDescent="0.25">
      <c r="A3915" s="10"/>
      <c r="B3915" s="10"/>
      <c r="C3915" s="10"/>
      <c r="D3915" s="18"/>
      <c r="E3915" s="10"/>
      <c r="F3915" s="10"/>
      <c r="G3915" s="10"/>
      <c r="H3915" s="10"/>
      <c r="I3915" s="10"/>
      <c r="J3915" s="10"/>
      <c r="K3915" s="11"/>
      <c r="L3915" s="11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2"/>
      <c r="AS3915" s="12"/>
      <c r="AT3915" s="12"/>
      <c r="AU3915" s="12"/>
      <c r="AV3915" s="12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12"/>
      <c r="BG3915" s="12"/>
      <c r="BH3915" s="12"/>
      <c r="BI3915" s="12"/>
      <c r="BJ3915" s="13"/>
      <c r="BK3915" s="13"/>
      <c r="BL3915" s="13"/>
      <c r="BM3915" s="13"/>
      <c r="BN3915" s="13"/>
    </row>
    <row r="3916" spans="1:66" x14ac:dyDescent="0.25">
      <c r="A3916" s="10"/>
      <c r="B3916" s="10"/>
      <c r="C3916" s="10"/>
      <c r="D3916" s="18"/>
      <c r="E3916" s="10"/>
      <c r="F3916" s="10"/>
      <c r="G3916" s="10"/>
      <c r="H3916" s="10"/>
      <c r="I3916" s="10"/>
      <c r="J3916" s="10"/>
      <c r="K3916" s="11"/>
      <c r="L3916" s="11"/>
      <c r="M3916" s="12"/>
      <c r="N3916" s="12"/>
      <c r="O3916" s="12"/>
      <c r="P3916" s="12"/>
      <c r="Q3916" s="12"/>
      <c r="R3916" s="12"/>
      <c r="S3916" s="12"/>
      <c r="T3916" s="12"/>
      <c r="U3916" s="12"/>
      <c r="V3916" s="12"/>
      <c r="W3916" s="12"/>
      <c r="X3916" s="12"/>
      <c r="Y3916" s="12"/>
      <c r="Z3916" s="12"/>
      <c r="AA3916" s="12"/>
      <c r="AB3916" s="12"/>
      <c r="AC3916" s="12"/>
      <c r="AD3916" s="12"/>
      <c r="AE3916" s="12"/>
      <c r="AF3916" s="12"/>
      <c r="AG3916" s="12"/>
      <c r="AH3916" s="12"/>
      <c r="AI3916" s="12"/>
      <c r="AJ3916" s="12"/>
      <c r="AK3916" s="12"/>
      <c r="AL3916" s="12"/>
      <c r="AM3916" s="12"/>
      <c r="AN3916" s="12"/>
      <c r="AO3916" s="12"/>
      <c r="AP3916" s="12"/>
      <c r="AQ3916" s="12"/>
      <c r="AR3916" s="12"/>
      <c r="AS3916" s="12"/>
      <c r="AT3916" s="12"/>
      <c r="AU3916" s="12"/>
      <c r="AV3916" s="12"/>
      <c r="AW3916" s="12"/>
      <c r="AX3916" s="12"/>
      <c r="AY3916" s="12"/>
      <c r="AZ3916" s="12"/>
      <c r="BA3916" s="12"/>
      <c r="BB3916" s="12"/>
      <c r="BC3916" s="12"/>
      <c r="BD3916" s="12"/>
      <c r="BE3916" s="12"/>
      <c r="BF3916" s="12"/>
      <c r="BG3916" s="12"/>
      <c r="BH3916" s="12"/>
      <c r="BI3916" s="12"/>
      <c r="BJ3916" s="13"/>
      <c r="BK3916" s="13"/>
      <c r="BL3916" s="13"/>
      <c r="BM3916" s="13"/>
      <c r="BN3916" s="13"/>
    </row>
    <row r="3917" spans="1:66" x14ac:dyDescent="0.25">
      <c r="A3917" s="10"/>
      <c r="B3917" s="10"/>
      <c r="C3917" s="10"/>
      <c r="D3917" s="18"/>
      <c r="E3917" s="10"/>
      <c r="F3917" s="10"/>
      <c r="G3917" s="10"/>
      <c r="H3917" s="10"/>
      <c r="I3917" s="10"/>
      <c r="J3917" s="10"/>
      <c r="K3917" s="11"/>
      <c r="L3917" s="11"/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2"/>
      <c r="AS3917" s="12"/>
      <c r="AT3917" s="12"/>
      <c r="AU3917" s="12"/>
      <c r="AV3917" s="12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12"/>
      <c r="BG3917" s="12"/>
      <c r="BH3917" s="12"/>
      <c r="BI3917" s="12"/>
      <c r="BJ3917" s="13"/>
      <c r="BK3917" s="13"/>
      <c r="BL3917" s="13"/>
      <c r="BM3917" s="13"/>
      <c r="BN3917" s="13"/>
    </row>
    <row r="3918" spans="1:66" x14ac:dyDescent="0.25">
      <c r="A3918" s="10"/>
      <c r="B3918" s="10"/>
      <c r="C3918" s="10"/>
      <c r="D3918" s="18"/>
      <c r="E3918" s="10"/>
      <c r="F3918" s="10"/>
      <c r="G3918" s="10"/>
      <c r="H3918" s="10"/>
      <c r="I3918" s="10"/>
      <c r="J3918" s="10"/>
      <c r="K3918" s="11"/>
      <c r="L3918" s="11"/>
      <c r="M3918" s="12"/>
      <c r="N3918" s="12"/>
      <c r="O3918" s="12"/>
      <c r="P3918" s="12"/>
      <c r="Q3918" s="12"/>
      <c r="R3918" s="12"/>
      <c r="S3918" s="12"/>
      <c r="T3918" s="12"/>
      <c r="U3918" s="12"/>
      <c r="V3918" s="12"/>
      <c r="W3918" s="12"/>
      <c r="X3918" s="12"/>
      <c r="Y3918" s="12"/>
      <c r="Z3918" s="12"/>
      <c r="AA3918" s="12"/>
      <c r="AB3918" s="12"/>
      <c r="AC3918" s="12"/>
      <c r="AD3918" s="12"/>
      <c r="AE3918" s="12"/>
      <c r="AF3918" s="12"/>
      <c r="AG3918" s="12"/>
      <c r="AH3918" s="12"/>
      <c r="AI3918" s="12"/>
      <c r="AJ3918" s="12"/>
      <c r="AK3918" s="12"/>
      <c r="AL3918" s="12"/>
      <c r="AM3918" s="12"/>
      <c r="AN3918" s="12"/>
      <c r="AO3918" s="12"/>
      <c r="AP3918" s="12"/>
      <c r="AQ3918" s="12"/>
      <c r="AR3918" s="12"/>
      <c r="AS3918" s="12"/>
      <c r="AT3918" s="12"/>
      <c r="AU3918" s="12"/>
      <c r="AV3918" s="12"/>
      <c r="AW3918" s="12"/>
      <c r="AX3918" s="12"/>
      <c r="AY3918" s="12"/>
      <c r="AZ3918" s="12"/>
      <c r="BA3918" s="12"/>
      <c r="BB3918" s="12"/>
      <c r="BC3918" s="12"/>
      <c r="BD3918" s="12"/>
      <c r="BE3918" s="12"/>
      <c r="BF3918" s="12"/>
      <c r="BG3918" s="12"/>
      <c r="BH3918" s="12"/>
      <c r="BI3918" s="12"/>
      <c r="BJ3918" s="13"/>
      <c r="BK3918" s="13"/>
      <c r="BL3918" s="13"/>
      <c r="BM3918" s="13"/>
      <c r="BN3918" s="13"/>
    </row>
    <row r="3919" spans="1:66" x14ac:dyDescent="0.25">
      <c r="A3919" s="10"/>
      <c r="B3919" s="10"/>
      <c r="C3919" s="10"/>
      <c r="D3919" s="18"/>
      <c r="E3919" s="10"/>
      <c r="F3919" s="10"/>
      <c r="G3919" s="10"/>
      <c r="H3919" s="10"/>
      <c r="I3919" s="10"/>
      <c r="J3919" s="10"/>
      <c r="K3919" s="11"/>
      <c r="L3919" s="11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  <c r="W3919" s="12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2"/>
      <c r="AS3919" s="12"/>
      <c r="AT3919" s="12"/>
      <c r="AU3919" s="12"/>
      <c r="AV3919" s="12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12"/>
      <c r="BG3919" s="12"/>
      <c r="BH3919" s="12"/>
      <c r="BI3919" s="12"/>
      <c r="BJ3919" s="13"/>
      <c r="BK3919" s="13"/>
      <c r="BL3919" s="13"/>
      <c r="BM3919" s="13"/>
      <c r="BN3919" s="13"/>
    </row>
    <row r="3920" spans="1:66" x14ac:dyDescent="0.25">
      <c r="A3920" s="10"/>
      <c r="B3920" s="10"/>
      <c r="C3920" s="10"/>
      <c r="D3920" s="18"/>
      <c r="E3920" s="10"/>
      <c r="F3920" s="10"/>
      <c r="G3920" s="10"/>
      <c r="H3920" s="10"/>
      <c r="I3920" s="10"/>
      <c r="J3920" s="10"/>
      <c r="K3920" s="11"/>
      <c r="L3920" s="11"/>
      <c r="M3920" s="12"/>
      <c r="N3920" s="12"/>
      <c r="O3920" s="12"/>
      <c r="P3920" s="12"/>
      <c r="Q3920" s="12"/>
      <c r="R3920" s="12"/>
      <c r="S3920" s="12"/>
      <c r="T3920" s="12"/>
      <c r="U3920" s="12"/>
      <c r="V3920" s="12"/>
      <c r="W3920" s="12"/>
      <c r="X3920" s="12"/>
      <c r="Y3920" s="12"/>
      <c r="Z3920" s="12"/>
      <c r="AA3920" s="12"/>
      <c r="AB3920" s="12"/>
      <c r="AC3920" s="12"/>
      <c r="AD3920" s="12"/>
      <c r="AE3920" s="12"/>
      <c r="AF3920" s="12"/>
      <c r="AG3920" s="12"/>
      <c r="AH3920" s="12"/>
      <c r="AI3920" s="12"/>
      <c r="AJ3920" s="12"/>
      <c r="AK3920" s="12"/>
      <c r="AL3920" s="12"/>
      <c r="AM3920" s="12"/>
      <c r="AN3920" s="12"/>
      <c r="AO3920" s="12"/>
      <c r="AP3920" s="12"/>
      <c r="AQ3920" s="12"/>
      <c r="AR3920" s="12"/>
      <c r="AS3920" s="12"/>
      <c r="AT3920" s="12"/>
      <c r="AU3920" s="12"/>
      <c r="AV3920" s="12"/>
      <c r="AW3920" s="12"/>
      <c r="AX3920" s="12"/>
      <c r="AY3920" s="12"/>
      <c r="AZ3920" s="12"/>
      <c r="BA3920" s="12"/>
      <c r="BB3920" s="12"/>
      <c r="BC3920" s="12"/>
      <c r="BD3920" s="12"/>
      <c r="BE3920" s="12"/>
      <c r="BF3920" s="12"/>
      <c r="BG3920" s="12"/>
      <c r="BH3920" s="12"/>
      <c r="BI3920" s="12"/>
      <c r="BJ3920" s="13"/>
      <c r="BK3920" s="13"/>
      <c r="BL3920" s="13"/>
      <c r="BM3920" s="13"/>
      <c r="BN3920" s="13"/>
    </row>
    <row r="3921" spans="1:66" x14ac:dyDescent="0.25">
      <c r="A3921" s="10"/>
      <c r="B3921" s="10"/>
      <c r="C3921" s="10"/>
      <c r="D3921" s="18"/>
      <c r="E3921" s="10"/>
      <c r="F3921" s="10"/>
      <c r="G3921" s="10"/>
      <c r="H3921" s="10"/>
      <c r="I3921" s="10"/>
      <c r="J3921" s="10"/>
      <c r="K3921" s="11"/>
      <c r="L3921" s="11"/>
      <c r="M3921" s="12"/>
      <c r="N3921" s="12"/>
      <c r="O3921" s="12"/>
      <c r="P3921" s="12"/>
      <c r="Q3921" s="12"/>
      <c r="R3921" s="12"/>
      <c r="S3921" s="12"/>
      <c r="T3921" s="12"/>
      <c r="U3921" s="12"/>
      <c r="V3921" s="12"/>
      <c r="W3921" s="12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2"/>
      <c r="AS3921" s="12"/>
      <c r="AT3921" s="12"/>
      <c r="AU3921" s="12"/>
      <c r="AV3921" s="12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12"/>
      <c r="BG3921" s="12"/>
      <c r="BH3921" s="12"/>
      <c r="BI3921" s="12"/>
      <c r="BJ3921" s="13"/>
      <c r="BK3921" s="13"/>
      <c r="BL3921" s="13"/>
      <c r="BM3921" s="13"/>
      <c r="BN3921" s="13"/>
    </row>
    <row r="3922" spans="1:66" x14ac:dyDescent="0.25">
      <c r="A3922" s="10"/>
      <c r="B3922" s="10"/>
      <c r="C3922" s="10"/>
      <c r="D3922" s="18"/>
      <c r="E3922" s="10"/>
      <c r="F3922" s="10"/>
      <c r="G3922" s="10"/>
      <c r="H3922" s="10"/>
      <c r="I3922" s="10"/>
      <c r="J3922" s="10"/>
      <c r="K3922" s="11"/>
      <c r="L3922" s="11"/>
      <c r="M3922" s="12"/>
      <c r="N3922" s="12"/>
      <c r="O3922" s="12"/>
      <c r="P3922" s="12"/>
      <c r="Q3922" s="12"/>
      <c r="R3922" s="12"/>
      <c r="S3922" s="12"/>
      <c r="T3922" s="12"/>
      <c r="U3922" s="12"/>
      <c r="V3922" s="12"/>
      <c r="W3922" s="12"/>
      <c r="X3922" s="12"/>
      <c r="Y3922" s="12"/>
      <c r="Z3922" s="12"/>
      <c r="AA3922" s="12"/>
      <c r="AB3922" s="12"/>
      <c r="AC3922" s="12"/>
      <c r="AD3922" s="12"/>
      <c r="AE3922" s="12"/>
      <c r="AF3922" s="12"/>
      <c r="AG3922" s="12"/>
      <c r="AH3922" s="12"/>
      <c r="AI3922" s="12"/>
      <c r="AJ3922" s="12"/>
      <c r="AK3922" s="12"/>
      <c r="AL3922" s="12"/>
      <c r="AM3922" s="12"/>
      <c r="AN3922" s="12"/>
      <c r="AO3922" s="12"/>
      <c r="AP3922" s="12"/>
      <c r="AQ3922" s="12"/>
      <c r="AR3922" s="12"/>
      <c r="AS3922" s="12"/>
      <c r="AT3922" s="12"/>
      <c r="AU3922" s="12"/>
      <c r="AV3922" s="12"/>
      <c r="AW3922" s="12"/>
      <c r="AX3922" s="12"/>
      <c r="AY3922" s="12"/>
      <c r="AZ3922" s="12"/>
      <c r="BA3922" s="12"/>
      <c r="BB3922" s="12"/>
      <c r="BC3922" s="12"/>
      <c r="BD3922" s="12"/>
      <c r="BE3922" s="12"/>
      <c r="BF3922" s="12"/>
      <c r="BG3922" s="12"/>
      <c r="BH3922" s="12"/>
      <c r="BI3922" s="12"/>
      <c r="BJ3922" s="13"/>
      <c r="BK3922" s="13"/>
      <c r="BL3922" s="13"/>
      <c r="BM3922" s="13"/>
      <c r="BN3922" s="13"/>
    </row>
    <row r="3923" spans="1:66" x14ac:dyDescent="0.25">
      <c r="A3923" s="10"/>
      <c r="B3923" s="10"/>
      <c r="C3923" s="10"/>
      <c r="D3923" s="18"/>
      <c r="E3923" s="10"/>
      <c r="F3923" s="10"/>
      <c r="G3923" s="10"/>
      <c r="H3923" s="10"/>
      <c r="I3923" s="10"/>
      <c r="J3923" s="10"/>
      <c r="K3923" s="11"/>
      <c r="L3923" s="11"/>
      <c r="M3923" s="12"/>
      <c r="N3923" s="12"/>
      <c r="O3923" s="12"/>
      <c r="P3923" s="12"/>
      <c r="Q3923" s="12"/>
      <c r="R3923" s="12"/>
      <c r="S3923" s="12"/>
      <c r="T3923" s="12"/>
      <c r="U3923" s="12"/>
      <c r="V3923" s="12"/>
      <c r="W3923" s="12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2"/>
      <c r="AS3923" s="12"/>
      <c r="AT3923" s="12"/>
      <c r="AU3923" s="12"/>
      <c r="AV3923" s="12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12"/>
      <c r="BG3923" s="12"/>
      <c r="BH3923" s="12"/>
      <c r="BI3923" s="12"/>
      <c r="BJ3923" s="13"/>
      <c r="BK3923" s="13"/>
      <c r="BL3923" s="13"/>
      <c r="BM3923" s="13"/>
      <c r="BN3923" s="13"/>
    </row>
    <row r="3924" spans="1:66" x14ac:dyDescent="0.25">
      <c r="A3924" s="10"/>
      <c r="B3924" s="10"/>
      <c r="C3924" s="10"/>
      <c r="D3924" s="18"/>
      <c r="E3924" s="10"/>
      <c r="F3924" s="10"/>
      <c r="G3924" s="10"/>
      <c r="H3924" s="10"/>
      <c r="I3924" s="10"/>
      <c r="J3924" s="10"/>
      <c r="K3924" s="11"/>
      <c r="L3924" s="11"/>
      <c r="M3924" s="12"/>
      <c r="N3924" s="12"/>
      <c r="O3924" s="12"/>
      <c r="P3924" s="12"/>
      <c r="Q3924" s="12"/>
      <c r="R3924" s="12"/>
      <c r="S3924" s="12"/>
      <c r="T3924" s="12"/>
      <c r="U3924" s="12"/>
      <c r="V3924" s="12"/>
      <c r="W3924" s="12"/>
      <c r="X3924" s="12"/>
      <c r="Y3924" s="12"/>
      <c r="Z3924" s="12"/>
      <c r="AA3924" s="12"/>
      <c r="AB3924" s="12"/>
      <c r="AC3924" s="12"/>
      <c r="AD3924" s="12"/>
      <c r="AE3924" s="12"/>
      <c r="AF3924" s="12"/>
      <c r="AG3924" s="12"/>
      <c r="AH3924" s="12"/>
      <c r="AI3924" s="12"/>
      <c r="AJ3924" s="12"/>
      <c r="AK3924" s="12"/>
      <c r="AL3924" s="12"/>
      <c r="AM3924" s="12"/>
      <c r="AN3924" s="12"/>
      <c r="AO3924" s="12"/>
      <c r="AP3924" s="12"/>
      <c r="AQ3924" s="12"/>
      <c r="AR3924" s="12"/>
      <c r="AS3924" s="12"/>
      <c r="AT3924" s="12"/>
      <c r="AU3924" s="12"/>
      <c r="AV3924" s="12"/>
      <c r="AW3924" s="12"/>
      <c r="AX3924" s="12"/>
      <c r="AY3924" s="12"/>
      <c r="AZ3924" s="12"/>
      <c r="BA3924" s="12"/>
      <c r="BB3924" s="12"/>
      <c r="BC3924" s="12"/>
      <c r="BD3924" s="12"/>
      <c r="BE3924" s="12"/>
      <c r="BF3924" s="12"/>
      <c r="BG3924" s="12"/>
      <c r="BH3924" s="12"/>
      <c r="BI3924" s="12"/>
      <c r="BJ3924" s="13"/>
      <c r="BK3924" s="13"/>
      <c r="BL3924" s="13"/>
      <c r="BM3924" s="13"/>
      <c r="BN3924" s="13"/>
    </row>
    <row r="3925" spans="1:66" x14ac:dyDescent="0.25">
      <c r="A3925" s="10"/>
      <c r="B3925" s="10"/>
      <c r="C3925" s="10"/>
      <c r="D3925" s="18"/>
      <c r="E3925" s="10"/>
      <c r="F3925" s="10"/>
      <c r="G3925" s="10"/>
      <c r="H3925" s="10"/>
      <c r="I3925" s="10"/>
      <c r="J3925" s="10"/>
      <c r="K3925" s="11"/>
      <c r="L3925" s="11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2"/>
      <c r="AS3925" s="12"/>
      <c r="AT3925" s="12"/>
      <c r="AU3925" s="12"/>
      <c r="AV3925" s="12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12"/>
      <c r="BG3925" s="12"/>
      <c r="BH3925" s="12"/>
      <c r="BI3925" s="12"/>
      <c r="BJ3925" s="13"/>
      <c r="BK3925" s="13"/>
      <c r="BL3925" s="13"/>
      <c r="BM3925" s="13"/>
      <c r="BN3925" s="13"/>
    </row>
    <row r="3926" spans="1:66" x14ac:dyDescent="0.25">
      <c r="A3926" s="10"/>
      <c r="B3926" s="10"/>
      <c r="C3926" s="10"/>
      <c r="D3926" s="18"/>
      <c r="E3926" s="10"/>
      <c r="F3926" s="10"/>
      <c r="G3926" s="10"/>
      <c r="H3926" s="10"/>
      <c r="I3926" s="10"/>
      <c r="J3926" s="10"/>
      <c r="K3926" s="11"/>
      <c r="L3926" s="11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  <c r="W3926" s="12"/>
      <c r="X3926" s="12"/>
      <c r="Y3926" s="12"/>
      <c r="Z3926" s="12"/>
      <c r="AA3926" s="12"/>
      <c r="AB3926" s="12"/>
      <c r="AC3926" s="12"/>
      <c r="AD3926" s="12"/>
      <c r="AE3926" s="12"/>
      <c r="AF3926" s="12"/>
      <c r="AG3926" s="12"/>
      <c r="AH3926" s="12"/>
      <c r="AI3926" s="12"/>
      <c r="AJ3926" s="12"/>
      <c r="AK3926" s="12"/>
      <c r="AL3926" s="12"/>
      <c r="AM3926" s="12"/>
      <c r="AN3926" s="12"/>
      <c r="AO3926" s="12"/>
      <c r="AP3926" s="12"/>
      <c r="AQ3926" s="12"/>
      <c r="AR3926" s="12"/>
      <c r="AS3926" s="12"/>
      <c r="AT3926" s="12"/>
      <c r="AU3926" s="12"/>
      <c r="AV3926" s="12"/>
      <c r="AW3926" s="12"/>
      <c r="AX3926" s="12"/>
      <c r="AY3926" s="12"/>
      <c r="AZ3926" s="12"/>
      <c r="BA3926" s="12"/>
      <c r="BB3926" s="12"/>
      <c r="BC3926" s="12"/>
      <c r="BD3926" s="12"/>
      <c r="BE3926" s="12"/>
      <c r="BF3926" s="12"/>
      <c r="BG3926" s="12"/>
      <c r="BH3926" s="12"/>
      <c r="BI3926" s="12"/>
      <c r="BJ3926" s="13"/>
      <c r="BK3926" s="13"/>
      <c r="BL3926" s="13"/>
      <c r="BM3926" s="13"/>
      <c r="BN3926" s="13"/>
    </row>
    <row r="3927" spans="1:66" x14ac:dyDescent="0.25">
      <c r="A3927" s="10"/>
      <c r="B3927" s="10"/>
      <c r="C3927" s="10"/>
      <c r="D3927" s="18"/>
      <c r="E3927" s="10"/>
      <c r="F3927" s="10"/>
      <c r="G3927" s="10"/>
      <c r="H3927" s="10"/>
      <c r="I3927" s="10"/>
      <c r="J3927" s="10"/>
      <c r="K3927" s="11"/>
      <c r="L3927" s="11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2"/>
      <c r="AS3927" s="12"/>
      <c r="AT3927" s="12"/>
      <c r="AU3927" s="12"/>
      <c r="AV3927" s="12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12"/>
      <c r="BG3927" s="12"/>
      <c r="BH3927" s="12"/>
      <c r="BI3927" s="12"/>
      <c r="BJ3927" s="13"/>
      <c r="BK3927" s="13"/>
      <c r="BL3927" s="13"/>
      <c r="BM3927" s="13"/>
      <c r="BN3927" s="13"/>
    </row>
    <row r="3928" spans="1:66" x14ac:dyDescent="0.25">
      <c r="A3928" s="10"/>
      <c r="B3928" s="10"/>
      <c r="C3928" s="10"/>
      <c r="D3928" s="18"/>
      <c r="E3928" s="10"/>
      <c r="F3928" s="10"/>
      <c r="G3928" s="10"/>
      <c r="H3928" s="10"/>
      <c r="I3928" s="10"/>
      <c r="J3928" s="10"/>
      <c r="K3928" s="11"/>
      <c r="L3928" s="11"/>
      <c r="M3928" s="12"/>
      <c r="N3928" s="12"/>
      <c r="O3928" s="12"/>
      <c r="P3928" s="12"/>
      <c r="Q3928" s="12"/>
      <c r="R3928" s="12"/>
      <c r="S3928" s="12"/>
      <c r="T3928" s="12"/>
      <c r="U3928" s="12"/>
      <c r="V3928" s="12"/>
      <c r="W3928" s="12"/>
      <c r="X3928" s="12"/>
      <c r="Y3928" s="12"/>
      <c r="Z3928" s="12"/>
      <c r="AA3928" s="12"/>
      <c r="AB3928" s="12"/>
      <c r="AC3928" s="12"/>
      <c r="AD3928" s="12"/>
      <c r="AE3928" s="12"/>
      <c r="AF3928" s="12"/>
      <c r="AG3928" s="12"/>
      <c r="AH3928" s="12"/>
      <c r="AI3928" s="12"/>
      <c r="AJ3928" s="12"/>
      <c r="AK3928" s="12"/>
      <c r="AL3928" s="12"/>
      <c r="AM3928" s="12"/>
      <c r="AN3928" s="12"/>
      <c r="AO3928" s="12"/>
      <c r="AP3928" s="12"/>
      <c r="AQ3928" s="12"/>
      <c r="AR3928" s="12"/>
      <c r="AS3928" s="12"/>
      <c r="AT3928" s="12"/>
      <c r="AU3928" s="12"/>
      <c r="AV3928" s="12"/>
      <c r="AW3928" s="12"/>
      <c r="AX3928" s="12"/>
      <c r="AY3928" s="12"/>
      <c r="AZ3928" s="12"/>
      <c r="BA3928" s="12"/>
      <c r="BB3928" s="12"/>
      <c r="BC3928" s="12"/>
      <c r="BD3928" s="12"/>
      <c r="BE3928" s="12"/>
      <c r="BF3928" s="12"/>
      <c r="BG3928" s="12"/>
      <c r="BH3928" s="12"/>
      <c r="BI3928" s="12"/>
      <c r="BJ3928" s="13"/>
      <c r="BK3928" s="13"/>
      <c r="BL3928" s="13"/>
      <c r="BM3928" s="13"/>
      <c r="BN3928" s="13"/>
    </row>
    <row r="3929" spans="1:66" x14ac:dyDescent="0.25">
      <c r="A3929" s="10"/>
      <c r="B3929" s="10"/>
      <c r="C3929" s="10"/>
      <c r="D3929" s="18"/>
      <c r="E3929" s="10"/>
      <c r="F3929" s="10"/>
      <c r="G3929" s="10"/>
      <c r="H3929" s="10"/>
      <c r="I3929" s="10"/>
      <c r="J3929" s="10"/>
      <c r="K3929" s="11"/>
      <c r="L3929" s="11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2"/>
      <c r="AS3929" s="12"/>
      <c r="AT3929" s="12"/>
      <c r="AU3929" s="12"/>
      <c r="AV3929" s="12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12"/>
      <c r="BG3929" s="12"/>
      <c r="BH3929" s="12"/>
      <c r="BI3929" s="12"/>
      <c r="BJ3929" s="13"/>
      <c r="BK3929" s="13"/>
      <c r="BL3929" s="13"/>
      <c r="BM3929" s="13"/>
      <c r="BN3929" s="13"/>
    </row>
    <row r="3930" spans="1:66" x14ac:dyDescent="0.25">
      <c r="A3930" s="10"/>
      <c r="B3930" s="10"/>
      <c r="C3930" s="10"/>
      <c r="D3930" s="18"/>
      <c r="E3930" s="10"/>
      <c r="F3930" s="10"/>
      <c r="G3930" s="10"/>
      <c r="H3930" s="10"/>
      <c r="I3930" s="10"/>
      <c r="J3930" s="10"/>
      <c r="K3930" s="11"/>
      <c r="L3930" s="11"/>
      <c r="M3930" s="12"/>
      <c r="N3930" s="12"/>
      <c r="O3930" s="12"/>
      <c r="P3930" s="12"/>
      <c r="Q3930" s="12"/>
      <c r="R3930" s="12"/>
      <c r="S3930" s="12"/>
      <c r="T3930" s="12"/>
      <c r="U3930" s="12"/>
      <c r="V3930" s="12"/>
      <c r="W3930" s="12"/>
      <c r="X3930" s="12"/>
      <c r="Y3930" s="12"/>
      <c r="Z3930" s="12"/>
      <c r="AA3930" s="12"/>
      <c r="AB3930" s="12"/>
      <c r="AC3930" s="12"/>
      <c r="AD3930" s="12"/>
      <c r="AE3930" s="12"/>
      <c r="AF3930" s="12"/>
      <c r="AG3930" s="12"/>
      <c r="AH3930" s="12"/>
      <c r="AI3930" s="12"/>
      <c r="AJ3930" s="12"/>
      <c r="AK3930" s="12"/>
      <c r="AL3930" s="12"/>
      <c r="AM3930" s="12"/>
      <c r="AN3930" s="12"/>
      <c r="AO3930" s="12"/>
      <c r="AP3930" s="12"/>
      <c r="AQ3930" s="12"/>
      <c r="AR3930" s="12"/>
      <c r="AS3930" s="12"/>
      <c r="AT3930" s="12"/>
      <c r="AU3930" s="12"/>
      <c r="AV3930" s="12"/>
      <c r="AW3930" s="12"/>
      <c r="AX3930" s="12"/>
      <c r="AY3930" s="12"/>
      <c r="AZ3930" s="12"/>
      <c r="BA3930" s="12"/>
      <c r="BB3930" s="12"/>
      <c r="BC3930" s="12"/>
      <c r="BD3930" s="12"/>
      <c r="BE3930" s="12"/>
      <c r="BF3930" s="12"/>
      <c r="BG3930" s="12"/>
      <c r="BH3930" s="12"/>
      <c r="BI3930" s="12"/>
      <c r="BJ3930" s="13"/>
      <c r="BK3930" s="13"/>
      <c r="BL3930" s="13"/>
      <c r="BM3930" s="13"/>
      <c r="BN3930" s="13"/>
    </row>
    <row r="3931" spans="1:66" x14ac:dyDescent="0.25">
      <c r="A3931" s="10"/>
      <c r="B3931" s="10"/>
      <c r="C3931" s="10"/>
      <c r="D3931" s="18"/>
      <c r="E3931" s="10"/>
      <c r="F3931" s="10"/>
      <c r="G3931" s="10"/>
      <c r="H3931" s="10"/>
      <c r="I3931" s="10"/>
      <c r="J3931" s="10"/>
      <c r="K3931" s="11"/>
      <c r="L3931" s="11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2"/>
      <c r="AS3931" s="12"/>
      <c r="AT3931" s="12"/>
      <c r="AU3931" s="12"/>
      <c r="AV3931" s="12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12"/>
      <c r="BG3931" s="12"/>
      <c r="BH3931" s="12"/>
      <c r="BI3931" s="12"/>
      <c r="BJ3931" s="13"/>
      <c r="BK3931" s="13"/>
      <c r="BL3931" s="13"/>
      <c r="BM3931" s="13"/>
      <c r="BN3931" s="13"/>
    </row>
    <row r="3932" spans="1:66" x14ac:dyDescent="0.25">
      <c r="A3932" s="10"/>
      <c r="B3932" s="10"/>
      <c r="C3932" s="10"/>
      <c r="D3932" s="18"/>
      <c r="E3932" s="10"/>
      <c r="F3932" s="10"/>
      <c r="G3932" s="10"/>
      <c r="H3932" s="10"/>
      <c r="I3932" s="10"/>
      <c r="J3932" s="10"/>
      <c r="K3932" s="11"/>
      <c r="L3932" s="11"/>
      <c r="M3932" s="12"/>
      <c r="N3932" s="12"/>
      <c r="O3932" s="12"/>
      <c r="P3932" s="12"/>
      <c r="Q3932" s="12"/>
      <c r="R3932" s="12"/>
      <c r="S3932" s="12"/>
      <c r="T3932" s="12"/>
      <c r="U3932" s="12"/>
      <c r="V3932" s="12"/>
      <c r="W3932" s="12"/>
      <c r="X3932" s="12"/>
      <c r="Y3932" s="12"/>
      <c r="Z3932" s="12"/>
      <c r="AA3932" s="12"/>
      <c r="AB3932" s="12"/>
      <c r="AC3932" s="12"/>
      <c r="AD3932" s="12"/>
      <c r="AE3932" s="12"/>
      <c r="AF3932" s="12"/>
      <c r="AG3932" s="12"/>
      <c r="AH3932" s="12"/>
      <c r="AI3932" s="12"/>
      <c r="AJ3932" s="12"/>
      <c r="AK3932" s="12"/>
      <c r="AL3932" s="12"/>
      <c r="AM3932" s="12"/>
      <c r="AN3932" s="12"/>
      <c r="AO3932" s="12"/>
      <c r="AP3932" s="12"/>
      <c r="AQ3932" s="12"/>
      <c r="AR3932" s="12"/>
      <c r="AS3932" s="12"/>
      <c r="AT3932" s="12"/>
      <c r="AU3932" s="12"/>
      <c r="AV3932" s="12"/>
      <c r="AW3932" s="12"/>
      <c r="AX3932" s="12"/>
      <c r="AY3932" s="12"/>
      <c r="AZ3932" s="12"/>
      <c r="BA3932" s="12"/>
      <c r="BB3932" s="12"/>
      <c r="BC3932" s="12"/>
      <c r="BD3932" s="12"/>
      <c r="BE3932" s="12"/>
      <c r="BF3932" s="12"/>
      <c r="BG3932" s="12"/>
      <c r="BH3932" s="12"/>
      <c r="BI3932" s="12"/>
      <c r="BJ3932" s="13"/>
      <c r="BK3932" s="13"/>
      <c r="BL3932" s="13"/>
      <c r="BM3932" s="13"/>
      <c r="BN3932" s="13"/>
    </row>
    <row r="3933" spans="1:66" x14ac:dyDescent="0.25">
      <c r="A3933" s="10"/>
      <c r="B3933" s="10"/>
      <c r="C3933" s="10"/>
      <c r="D3933" s="18"/>
      <c r="E3933" s="10"/>
      <c r="F3933" s="10"/>
      <c r="G3933" s="10"/>
      <c r="H3933" s="10"/>
      <c r="I3933" s="10"/>
      <c r="J3933" s="10"/>
      <c r="K3933" s="11"/>
      <c r="L3933" s="11"/>
      <c r="M3933" s="12"/>
      <c r="N3933" s="12"/>
      <c r="O3933" s="12"/>
      <c r="P3933" s="12"/>
      <c r="Q3933" s="12"/>
      <c r="R3933" s="12"/>
      <c r="S3933" s="12"/>
      <c r="T3933" s="12"/>
      <c r="U3933" s="12"/>
      <c r="V3933" s="12"/>
      <c r="W3933" s="12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2"/>
      <c r="AS3933" s="12"/>
      <c r="AT3933" s="12"/>
      <c r="AU3933" s="12"/>
      <c r="AV3933" s="12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12"/>
      <c r="BG3933" s="12"/>
      <c r="BH3933" s="12"/>
      <c r="BI3933" s="12"/>
      <c r="BJ3933" s="13"/>
      <c r="BK3933" s="13"/>
      <c r="BL3933" s="13"/>
      <c r="BM3933" s="13"/>
      <c r="BN3933" s="13"/>
    </row>
    <row r="3934" spans="1:66" x14ac:dyDescent="0.25">
      <c r="A3934" s="10"/>
      <c r="B3934" s="10"/>
      <c r="C3934" s="10"/>
      <c r="D3934" s="18"/>
      <c r="E3934" s="10"/>
      <c r="F3934" s="10"/>
      <c r="G3934" s="10"/>
      <c r="H3934" s="10"/>
      <c r="I3934" s="10"/>
      <c r="J3934" s="10"/>
      <c r="K3934" s="11"/>
      <c r="L3934" s="11"/>
      <c r="M3934" s="12"/>
      <c r="N3934" s="12"/>
      <c r="O3934" s="12"/>
      <c r="P3934" s="12"/>
      <c r="Q3934" s="12"/>
      <c r="R3934" s="12"/>
      <c r="S3934" s="12"/>
      <c r="T3934" s="12"/>
      <c r="U3934" s="12"/>
      <c r="V3934" s="12"/>
      <c r="W3934" s="12"/>
      <c r="X3934" s="12"/>
      <c r="Y3934" s="12"/>
      <c r="Z3934" s="12"/>
      <c r="AA3934" s="12"/>
      <c r="AB3934" s="12"/>
      <c r="AC3934" s="12"/>
      <c r="AD3934" s="12"/>
      <c r="AE3934" s="12"/>
      <c r="AF3934" s="12"/>
      <c r="AG3934" s="12"/>
      <c r="AH3934" s="12"/>
      <c r="AI3934" s="12"/>
      <c r="AJ3934" s="12"/>
      <c r="AK3934" s="12"/>
      <c r="AL3934" s="12"/>
      <c r="AM3934" s="12"/>
      <c r="AN3934" s="12"/>
      <c r="AO3934" s="12"/>
      <c r="AP3934" s="12"/>
      <c r="AQ3934" s="12"/>
      <c r="AR3934" s="12"/>
      <c r="AS3934" s="12"/>
      <c r="AT3934" s="12"/>
      <c r="AU3934" s="12"/>
      <c r="AV3934" s="12"/>
      <c r="AW3934" s="12"/>
      <c r="AX3934" s="12"/>
      <c r="AY3934" s="12"/>
      <c r="AZ3934" s="12"/>
      <c r="BA3934" s="12"/>
      <c r="BB3934" s="12"/>
      <c r="BC3934" s="12"/>
      <c r="BD3934" s="12"/>
      <c r="BE3934" s="12"/>
      <c r="BF3934" s="12"/>
      <c r="BG3934" s="12"/>
      <c r="BH3934" s="12"/>
      <c r="BI3934" s="12"/>
      <c r="BJ3934" s="13"/>
      <c r="BK3934" s="13"/>
      <c r="BL3934" s="13"/>
      <c r="BM3934" s="13"/>
      <c r="BN3934" s="13"/>
    </row>
    <row r="3935" spans="1:66" x14ac:dyDescent="0.25">
      <c r="A3935" s="10"/>
      <c r="B3935" s="10"/>
      <c r="C3935" s="10"/>
      <c r="D3935" s="18"/>
      <c r="E3935" s="10"/>
      <c r="F3935" s="10"/>
      <c r="G3935" s="10"/>
      <c r="H3935" s="10"/>
      <c r="I3935" s="10"/>
      <c r="J3935" s="10"/>
      <c r="K3935" s="11"/>
      <c r="L3935" s="11"/>
      <c r="M3935" s="12"/>
      <c r="N3935" s="12"/>
      <c r="O3935" s="12"/>
      <c r="P3935" s="12"/>
      <c r="Q3935" s="12"/>
      <c r="R3935" s="12"/>
      <c r="S3935" s="12"/>
      <c r="T3935" s="12"/>
      <c r="U3935" s="12"/>
      <c r="V3935" s="12"/>
      <c r="W3935" s="12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2"/>
      <c r="AS3935" s="12"/>
      <c r="AT3935" s="12"/>
      <c r="AU3935" s="12"/>
      <c r="AV3935" s="12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12"/>
      <c r="BG3935" s="12"/>
      <c r="BH3935" s="12"/>
      <c r="BI3935" s="12"/>
      <c r="BJ3935" s="13"/>
      <c r="BK3935" s="13"/>
      <c r="BL3935" s="13"/>
      <c r="BM3935" s="13"/>
      <c r="BN3935" s="13"/>
    </row>
    <row r="3936" spans="1:66" x14ac:dyDescent="0.25">
      <c r="A3936" s="10"/>
      <c r="B3936" s="10"/>
      <c r="C3936" s="10"/>
      <c r="D3936" s="18"/>
      <c r="E3936" s="10"/>
      <c r="F3936" s="10"/>
      <c r="G3936" s="10"/>
      <c r="H3936" s="10"/>
      <c r="I3936" s="10"/>
      <c r="J3936" s="10"/>
      <c r="K3936" s="11"/>
      <c r="L3936" s="11"/>
      <c r="M3936" s="12"/>
      <c r="N3936" s="12"/>
      <c r="O3936" s="12"/>
      <c r="P3936" s="12"/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  <c r="AA3936" s="12"/>
      <c r="AB3936" s="12"/>
      <c r="AC3936" s="12"/>
      <c r="AD3936" s="12"/>
      <c r="AE3936" s="12"/>
      <c r="AF3936" s="12"/>
      <c r="AG3936" s="12"/>
      <c r="AH3936" s="12"/>
      <c r="AI3936" s="12"/>
      <c r="AJ3936" s="12"/>
      <c r="AK3936" s="12"/>
      <c r="AL3936" s="12"/>
      <c r="AM3936" s="12"/>
      <c r="AN3936" s="12"/>
      <c r="AO3936" s="12"/>
      <c r="AP3936" s="12"/>
      <c r="AQ3936" s="12"/>
      <c r="AR3936" s="12"/>
      <c r="AS3936" s="12"/>
      <c r="AT3936" s="12"/>
      <c r="AU3936" s="12"/>
      <c r="AV3936" s="12"/>
      <c r="AW3936" s="12"/>
      <c r="AX3936" s="12"/>
      <c r="AY3936" s="12"/>
      <c r="AZ3936" s="12"/>
      <c r="BA3936" s="12"/>
      <c r="BB3936" s="12"/>
      <c r="BC3936" s="12"/>
      <c r="BD3936" s="12"/>
      <c r="BE3936" s="12"/>
      <c r="BF3936" s="12"/>
      <c r="BG3936" s="12"/>
      <c r="BH3936" s="12"/>
      <c r="BI3936" s="12"/>
      <c r="BJ3936" s="13"/>
      <c r="BK3936" s="13"/>
      <c r="BL3936" s="13"/>
      <c r="BM3936" s="13"/>
      <c r="BN3936" s="13"/>
    </row>
    <row r="3937" spans="1:66" x14ac:dyDescent="0.25">
      <c r="A3937" s="10"/>
      <c r="B3937" s="10"/>
      <c r="C3937" s="10"/>
      <c r="D3937" s="18"/>
      <c r="E3937" s="10"/>
      <c r="F3937" s="10"/>
      <c r="G3937" s="10"/>
      <c r="H3937" s="10"/>
      <c r="I3937" s="10"/>
      <c r="J3937" s="10"/>
      <c r="K3937" s="11"/>
      <c r="L3937" s="11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2"/>
      <c r="AS3937" s="12"/>
      <c r="AT3937" s="12"/>
      <c r="AU3937" s="12"/>
      <c r="AV3937" s="12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12"/>
      <c r="BG3937" s="12"/>
      <c r="BH3937" s="12"/>
      <c r="BI3937" s="12"/>
      <c r="BJ3937" s="13"/>
      <c r="BK3937" s="13"/>
      <c r="BL3937" s="13"/>
      <c r="BM3937" s="13"/>
      <c r="BN3937" s="13"/>
    </row>
    <row r="3938" spans="1:66" x14ac:dyDescent="0.25">
      <c r="A3938" s="10"/>
      <c r="B3938" s="10"/>
      <c r="C3938" s="10"/>
      <c r="D3938" s="18"/>
      <c r="E3938" s="10"/>
      <c r="F3938" s="10"/>
      <c r="G3938" s="10"/>
      <c r="H3938" s="10"/>
      <c r="I3938" s="10"/>
      <c r="J3938" s="10"/>
      <c r="K3938" s="11"/>
      <c r="L3938" s="11"/>
      <c r="M3938" s="12"/>
      <c r="N3938" s="12"/>
      <c r="O3938" s="12"/>
      <c r="P3938" s="12"/>
      <c r="Q3938" s="12"/>
      <c r="R3938" s="12"/>
      <c r="S3938" s="12"/>
      <c r="T3938" s="12"/>
      <c r="U3938" s="12"/>
      <c r="V3938" s="12"/>
      <c r="W3938" s="12"/>
      <c r="X3938" s="12"/>
      <c r="Y3938" s="12"/>
      <c r="Z3938" s="12"/>
      <c r="AA3938" s="12"/>
      <c r="AB3938" s="12"/>
      <c r="AC3938" s="12"/>
      <c r="AD3938" s="12"/>
      <c r="AE3938" s="12"/>
      <c r="AF3938" s="12"/>
      <c r="AG3938" s="12"/>
      <c r="AH3938" s="12"/>
      <c r="AI3938" s="12"/>
      <c r="AJ3938" s="12"/>
      <c r="AK3938" s="12"/>
      <c r="AL3938" s="12"/>
      <c r="AM3938" s="12"/>
      <c r="AN3938" s="12"/>
      <c r="AO3938" s="12"/>
      <c r="AP3938" s="12"/>
      <c r="AQ3938" s="12"/>
      <c r="AR3938" s="12"/>
      <c r="AS3938" s="12"/>
      <c r="AT3938" s="12"/>
      <c r="AU3938" s="12"/>
      <c r="AV3938" s="12"/>
      <c r="AW3938" s="12"/>
      <c r="AX3938" s="12"/>
      <c r="AY3938" s="12"/>
      <c r="AZ3938" s="12"/>
      <c r="BA3938" s="12"/>
      <c r="BB3938" s="12"/>
      <c r="BC3938" s="12"/>
      <c r="BD3938" s="12"/>
      <c r="BE3938" s="12"/>
      <c r="BF3938" s="12"/>
      <c r="BG3938" s="12"/>
      <c r="BH3938" s="12"/>
      <c r="BI3938" s="12"/>
      <c r="BJ3938" s="13"/>
      <c r="BK3938" s="13"/>
      <c r="BL3938" s="13"/>
      <c r="BM3938" s="13"/>
      <c r="BN3938" s="13"/>
    </row>
    <row r="3939" spans="1:66" x14ac:dyDescent="0.25">
      <c r="A3939" s="10"/>
      <c r="B3939" s="10"/>
      <c r="C3939" s="10"/>
      <c r="D3939" s="18"/>
      <c r="E3939" s="10"/>
      <c r="F3939" s="10"/>
      <c r="G3939" s="10"/>
      <c r="H3939" s="10"/>
      <c r="I3939" s="10"/>
      <c r="J3939" s="10"/>
      <c r="K3939" s="11"/>
      <c r="L3939" s="11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  <c r="W3939" s="12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2"/>
      <c r="AS3939" s="12"/>
      <c r="AT3939" s="12"/>
      <c r="AU3939" s="12"/>
      <c r="AV3939" s="12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12"/>
      <c r="BG3939" s="12"/>
      <c r="BH3939" s="12"/>
      <c r="BI3939" s="12"/>
      <c r="BJ3939" s="13"/>
      <c r="BK3939" s="13"/>
      <c r="BL3939" s="13"/>
      <c r="BM3939" s="13"/>
      <c r="BN3939" s="13"/>
    </row>
    <row r="3940" spans="1:66" x14ac:dyDescent="0.25">
      <c r="A3940" s="10"/>
      <c r="B3940" s="10"/>
      <c r="C3940" s="10"/>
      <c r="D3940" s="18"/>
      <c r="E3940" s="10"/>
      <c r="F3940" s="10"/>
      <c r="G3940" s="10"/>
      <c r="H3940" s="10"/>
      <c r="I3940" s="10"/>
      <c r="J3940" s="10"/>
      <c r="K3940" s="11"/>
      <c r="L3940" s="11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12"/>
      <c r="AD3940" s="12"/>
      <c r="AE3940" s="12"/>
      <c r="AF3940" s="12"/>
      <c r="AG3940" s="12"/>
      <c r="AH3940" s="12"/>
      <c r="AI3940" s="12"/>
      <c r="AJ3940" s="12"/>
      <c r="AK3940" s="12"/>
      <c r="AL3940" s="12"/>
      <c r="AM3940" s="12"/>
      <c r="AN3940" s="12"/>
      <c r="AO3940" s="12"/>
      <c r="AP3940" s="12"/>
      <c r="AQ3940" s="12"/>
      <c r="AR3940" s="12"/>
      <c r="AS3940" s="12"/>
      <c r="AT3940" s="12"/>
      <c r="AU3940" s="12"/>
      <c r="AV3940" s="12"/>
      <c r="AW3940" s="12"/>
      <c r="AX3940" s="12"/>
      <c r="AY3940" s="12"/>
      <c r="AZ3940" s="12"/>
      <c r="BA3940" s="12"/>
      <c r="BB3940" s="12"/>
      <c r="BC3940" s="12"/>
      <c r="BD3940" s="12"/>
      <c r="BE3940" s="12"/>
      <c r="BF3940" s="12"/>
      <c r="BG3940" s="12"/>
      <c r="BH3940" s="12"/>
      <c r="BI3940" s="12"/>
      <c r="BJ3940" s="13"/>
      <c r="BK3940" s="13"/>
      <c r="BL3940" s="13"/>
      <c r="BM3940" s="13"/>
      <c r="BN3940" s="13"/>
    </row>
    <row r="3941" spans="1:66" x14ac:dyDescent="0.25">
      <c r="A3941" s="10"/>
      <c r="B3941" s="10"/>
      <c r="C3941" s="10"/>
      <c r="D3941" s="18"/>
      <c r="E3941" s="10"/>
      <c r="F3941" s="10"/>
      <c r="G3941" s="10"/>
      <c r="H3941" s="10"/>
      <c r="I3941" s="10"/>
      <c r="J3941" s="10"/>
      <c r="K3941" s="11"/>
      <c r="L3941" s="11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2"/>
      <c r="AS3941" s="12"/>
      <c r="AT3941" s="12"/>
      <c r="AU3941" s="12"/>
      <c r="AV3941" s="12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12"/>
      <c r="BG3941" s="12"/>
      <c r="BH3941" s="12"/>
      <c r="BI3941" s="12"/>
      <c r="BJ3941" s="13"/>
      <c r="BK3941" s="13"/>
      <c r="BL3941" s="13"/>
      <c r="BM3941" s="13"/>
      <c r="BN3941" s="13"/>
    </row>
    <row r="3942" spans="1:66" x14ac:dyDescent="0.25">
      <c r="A3942" s="10"/>
      <c r="B3942" s="10"/>
      <c r="C3942" s="10"/>
      <c r="D3942" s="18"/>
      <c r="E3942" s="10"/>
      <c r="F3942" s="10"/>
      <c r="G3942" s="10"/>
      <c r="H3942" s="10"/>
      <c r="I3942" s="10"/>
      <c r="J3942" s="10"/>
      <c r="K3942" s="11"/>
      <c r="L3942" s="11"/>
      <c r="M3942" s="12"/>
      <c r="N3942" s="12"/>
      <c r="O3942" s="12"/>
      <c r="P3942" s="12"/>
      <c r="Q3942" s="12"/>
      <c r="R3942" s="12"/>
      <c r="S3942" s="12"/>
      <c r="T3942" s="12"/>
      <c r="U3942" s="12"/>
      <c r="V3942" s="12"/>
      <c r="W3942" s="12"/>
      <c r="X3942" s="12"/>
      <c r="Y3942" s="12"/>
      <c r="Z3942" s="12"/>
      <c r="AA3942" s="12"/>
      <c r="AB3942" s="12"/>
      <c r="AC3942" s="12"/>
      <c r="AD3942" s="12"/>
      <c r="AE3942" s="12"/>
      <c r="AF3942" s="12"/>
      <c r="AG3942" s="12"/>
      <c r="AH3942" s="12"/>
      <c r="AI3942" s="12"/>
      <c r="AJ3942" s="12"/>
      <c r="AK3942" s="12"/>
      <c r="AL3942" s="12"/>
      <c r="AM3942" s="12"/>
      <c r="AN3942" s="12"/>
      <c r="AO3942" s="12"/>
      <c r="AP3942" s="12"/>
      <c r="AQ3942" s="12"/>
      <c r="AR3942" s="12"/>
      <c r="AS3942" s="12"/>
      <c r="AT3942" s="12"/>
      <c r="AU3942" s="12"/>
      <c r="AV3942" s="12"/>
      <c r="AW3942" s="12"/>
      <c r="AX3942" s="12"/>
      <c r="AY3942" s="12"/>
      <c r="AZ3942" s="12"/>
      <c r="BA3942" s="12"/>
      <c r="BB3942" s="12"/>
      <c r="BC3942" s="12"/>
      <c r="BD3942" s="12"/>
      <c r="BE3942" s="12"/>
      <c r="BF3942" s="12"/>
      <c r="BG3942" s="12"/>
      <c r="BH3942" s="12"/>
      <c r="BI3942" s="12"/>
      <c r="BJ3942" s="13"/>
      <c r="BK3942" s="13"/>
      <c r="BL3942" s="13"/>
      <c r="BM3942" s="13"/>
      <c r="BN3942" s="13"/>
    </row>
    <row r="3943" spans="1:66" x14ac:dyDescent="0.25">
      <c r="A3943" s="10"/>
      <c r="B3943" s="10"/>
      <c r="C3943" s="10"/>
      <c r="D3943" s="18"/>
      <c r="E3943" s="10"/>
      <c r="F3943" s="10"/>
      <c r="G3943" s="10"/>
      <c r="H3943" s="10"/>
      <c r="I3943" s="10"/>
      <c r="J3943" s="10"/>
      <c r="K3943" s="11"/>
      <c r="L3943" s="11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2"/>
      <c r="AS3943" s="12"/>
      <c r="AT3943" s="12"/>
      <c r="AU3943" s="12"/>
      <c r="AV3943" s="12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12"/>
      <c r="BG3943" s="12"/>
      <c r="BH3943" s="12"/>
      <c r="BI3943" s="12"/>
      <c r="BJ3943" s="13"/>
      <c r="BK3943" s="13"/>
      <c r="BL3943" s="13"/>
      <c r="BM3943" s="13"/>
      <c r="BN3943" s="13"/>
    </row>
    <row r="3944" spans="1:66" x14ac:dyDescent="0.25">
      <c r="A3944" s="10"/>
      <c r="B3944" s="10"/>
      <c r="C3944" s="10"/>
      <c r="D3944" s="18"/>
      <c r="E3944" s="10"/>
      <c r="F3944" s="10"/>
      <c r="G3944" s="10"/>
      <c r="H3944" s="10"/>
      <c r="I3944" s="10"/>
      <c r="J3944" s="10"/>
      <c r="K3944" s="11"/>
      <c r="L3944" s="11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12"/>
      <c r="AD3944" s="12"/>
      <c r="AE3944" s="12"/>
      <c r="AF3944" s="12"/>
      <c r="AG3944" s="12"/>
      <c r="AH3944" s="12"/>
      <c r="AI3944" s="12"/>
      <c r="AJ3944" s="12"/>
      <c r="AK3944" s="12"/>
      <c r="AL3944" s="12"/>
      <c r="AM3944" s="12"/>
      <c r="AN3944" s="12"/>
      <c r="AO3944" s="12"/>
      <c r="AP3944" s="12"/>
      <c r="AQ3944" s="12"/>
      <c r="AR3944" s="12"/>
      <c r="AS3944" s="12"/>
      <c r="AT3944" s="12"/>
      <c r="AU3944" s="12"/>
      <c r="AV3944" s="12"/>
      <c r="AW3944" s="12"/>
      <c r="AX3944" s="12"/>
      <c r="AY3944" s="12"/>
      <c r="AZ3944" s="12"/>
      <c r="BA3944" s="12"/>
      <c r="BB3944" s="12"/>
      <c r="BC3944" s="12"/>
      <c r="BD3944" s="12"/>
      <c r="BE3944" s="12"/>
      <c r="BF3944" s="12"/>
      <c r="BG3944" s="12"/>
      <c r="BH3944" s="12"/>
      <c r="BI3944" s="12"/>
      <c r="BJ3944" s="13"/>
      <c r="BK3944" s="13"/>
      <c r="BL3944" s="13"/>
      <c r="BM3944" s="13"/>
      <c r="BN3944" s="13"/>
    </row>
    <row r="3945" spans="1:66" x14ac:dyDescent="0.25">
      <c r="A3945" s="10"/>
      <c r="B3945" s="10"/>
      <c r="C3945" s="10"/>
      <c r="D3945" s="18"/>
      <c r="E3945" s="10"/>
      <c r="F3945" s="10"/>
      <c r="G3945" s="10"/>
      <c r="H3945" s="10"/>
      <c r="I3945" s="10"/>
      <c r="J3945" s="10"/>
      <c r="K3945" s="11"/>
      <c r="L3945" s="11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  <c r="W3945" s="12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2"/>
      <c r="AS3945" s="12"/>
      <c r="AT3945" s="12"/>
      <c r="AU3945" s="12"/>
      <c r="AV3945" s="12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12"/>
      <c r="BG3945" s="12"/>
      <c r="BH3945" s="12"/>
      <c r="BI3945" s="12"/>
      <c r="BJ3945" s="13"/>
      <c r="BK3945" s="13"/>
      <c r="BL3945" s="13"/>
      <c r="BM3945" s="13"/>
      <c r="BN3945" s="13"/>
    </row>
    <row r="3946" spans="1:66" x14ac:dyDescent="0.25">
      <c r="A3946" s="10"/>
      <c r="B3946" s="10"/>
      <c r="C3946" s="10"/>
      <c r="D3946" s="18"/>
      <c r="E3946" s="10"/>
      <c r="F3946" s="10"/>
      <c r="G3946" s="10"/>
      <c r="H3946" s="10"/>
      <c r="I3946" s="10"/>
      <c r="J3946" s="10"/>
      <c r="K3946" s="11"/>
      <c r="L3946" s="11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12"/>
      <c r="AD3946" s="12"/>
      <c r="AE3946" s="12"/>
      <c r="AF3946" s="12"/>
      <c r="AG3946" s="12"/>
      <c r="AH3946" s="12"/>
      <c r="AI3946" s="12"/>
      <c r="AJ3946" s="12"/>
      <c r="AK3946" s="12"/>
      <c r="AL3946" s="12"/>
      <c r="AM3946" s="12"/>
      <c r="AN3946" s="12"/>
      <c r="AO3946" s="12"/>
      <c r="AP3946" s="12"/>
      <c r="AQ3946" s="12"/>
      <c r="AR3946" s="12"/>
      <c r="AS3946" s="12"/>
      <c r="AT3946" s="12"/>
      <c r="AU3946" s="12"/>
      <c r="AV3946" s="12"/>
      <c r="AW3946" s="12"/>
      <c r="AX3946" s="12"/>
      <c r="AY3946" s="12"/>
      <c r="AZ3946" s="12"/>
      <c r="BA3946" s="12"/>
      <c r="BB3946" s="12"/>
      <c r="BC3946" s="12"/>
      <c r="BD3946" s="12"/>
      <c r="BE3946" s="12"/>
      <c r="BF3946" s="12"/>
      <c r="BG3946" s="12"/>
      <c r="BH3946" s="12"/>
      <c r="BI3946" s="12"/>
      <c r="BJ3946" s="13"/>
      <c r="BK3946" s="13"/>
      <c r="BL3946" s="13"/>
      <c r="BM3946" s="13"/>
      <c r="BN3946" s="13"/>
    </row>
    <row r="3947" spans="1:66" x14ac:dyDescent="0.25">
      <c r="A3947" s="10"/>
      <c r="B3947" s="10"/>
      <c r="C3947" s="10"/>
      <c r="D3947" s="18"/>
      <c r="E3947" s="10"/>
      <c r="F3947" s="10"/>
      <c r="G3947" s="10"/>
      <c r="H3947" s="10"/>
      <c r="I3947" s="10"/>
      <c r="J3947" s="10"/>
      <c r="K3947" s="11"/>
      <c r="L3947" s="11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2"/>
      <c r="AS3947" s="12"/>
      <c r="AT3947" s="12"/>
      <c r="AU3947" s="12"/>
      <c r="AV3947" s="12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12"/>
      <c r="BG3947" s="12"/>
      <c r="BH3947" s="12"/>
      <c r="BI3947" s="12"/>
      <c r="BJ3947" s="13"/>
      <c r="BK3947" s="13"/>
      <c r="BL3947" s="13"/>
      <c r="BM3947" s="13"/>
      <c r="BN3947" s="13"/>
    </row>
    <row r="3948" spans="1:66" x14ac:dyDescent="0.25">
      <c r="A3948" s="10"/>
      <c r="B3948" s="10"/>
      <c r="C3948" s="10"/>
      <c r="D3948" s="18"/>
      <c r="E3948" s="10"/>
      <c r="F3948" s="10"/>
      <c r="G3948" s="10"/>
      <c r="H3948" s="10"/>
      <c r="I3948" s="10"/>
      <c r="J3948" s="10"/>
      <c r="K3948" s="11"/>
      <c r="L3948" s="11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  <c r="W3948" s="12"/>
      <c r="X3948" s="12"/>
      <c r="Y3948" s="12"/>
      <c r="Z3948" s="12"/>
      <c r="AA3948" s="12"/>
      <c r="AB3948" s="12"/>
      <c r="AC3948" s="12"/>
      <c r="AD3948" s="12"/>
      <c r="AE3948" s="12"/>
      <c r="AF3948" s="12"/>
      <c r="AG3948" s="12"/>
      <c r="AH3948" s="12"/>
      <c r="AI3948" s="12"/>
      <c r="AJ3948" s="12"/>
      <c r="AK3948" s="12"/>
      <c r="AL3948" s="12"/>
      <c r="AM3948" s="12"/>
      <c r="AN3948" s="12"/>
      <c r="AO3948" s="12"/>
      <c r="AP3948" s="12"/>
      <c r="AQ3948" s="12"/>
      <c r="AR3948" s="12"/>
      <c r="AS3948" s="12"/>
      <c r="AT3948" s="12"/>
      <c r="AU3948" s="12"/>
      <c r="AV3948" s="12"/>
      <c r="AW3948" s="12"/>
      <c r="AX3948" s="12"/>
      <c r="AY3948" s="12"/>
      <c r="AZ3948" s="12"/>
      <c r="BA3948" s="12"/>
      <c r="BB3948" s="12"/>
      <c r="BC3948" s="12"/>
      <c r="BD3948" s="12"/>
      <c r="BE3948" s="12"/>
      <c r="BF3948" s="12"/>
      <c r="BG3948" s="12"/>
      <c r="BH3948" s="12"/>
      <c r="BI3948" s="12"/>
      <c r="BJ3948" s="13"/>
      <c r="BK3948" s="13"/>
      <c r="BL3948" s="13"/>
      <c r="BM3948" s="13"/>
      <c r="BN3948" s="13"/>
    </row>
    <row r="3949" spans="1:66" x14ac:dyDescent="0.25">
      <c r="A3949" s="10"/>
      <c r="B3949" s="10"/>
      <c r="C3949" s="10"/>
      <c r="D3949" s="18"/>
      <c r="E3949" s="10"/>
      <c r="F3949" s="10"/>
      <c r="G3949" s="10"/>
      <c r="H3949" s="10"/>
      <c r="I3949" s="10"/>
      <c r="J3949" s="10"/>
      <c r="K3949" s="11"/>
      <c r="L3949" s="11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2"/>
      <c r="AS3949" s="12"/>
      <c r="AT3949" s="12"/>
      <c r="AU3949" s="12"/>
      <c r="AV3949" s="12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12"/>
      <c r="BG3949" s="12"/>
      <c r="BH3949" s="12"/>
      <c r="BI3949" s="12"/>
      <c r="BJ3949" s="13"/>
      <c r="BK3949" s="13"/>
      <c r="BL3949" s="13"/>
      <c r="BM3949" s="13"/>
      <c r="BN3949" s="13"/>
    </row>
    <row r="3950" spans="1:66" x14ac:dyDescent="0.25">
      <c r="A3950" s="10"/>
      <c r="B3950" s="10"/>
      <c r="C3950" s="10"/>
      <c r="D3950" s="18"/>
      <c r="E3950" s="10"/>
      <c r="F3950" s="10"/>
      <c r="G3950" s="10"/>
      <c r="H3950" s="10"/>
      <c r="I3950" s="10"/>
      <c r="J3950" s="10"/>
      <c r="K3950" s="11"/>
      <c r="L3950" s="11"/>
      <c r="M3950" s="12"/>
      <c r="N3950" s="12"/>
      <c r="O3950" s="12"/>
      <c r="P3950" s="12"/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12"/>
      <c r="AD3950" s="12"/>
      <c r="AE3950" s="12"/>
      <c r="AF3950" s="12"/>
      <c r="AG3950" s="12"/>
      <c r="AH3950" s="12"/>
      <c r="AI3950" s="12"/>
      <c r="AJ3950" s="12"/>
      <c r="AK3950" s="12"/>
      <c r="AL3950" s="12"/>
      <c r="AM3950" s="12"/>
      <c r="AN3950" s="12"/>
      <c r="AO3950" s="12"/>
      <c r="AP3950" s="12"/>
      <c r="AQ3950" s="12"/>
      <c r="AR3950" s="12"/>
      <c r="AS3950" s="12"/>
      <c r="AT3950" s="12"/>
      <c r="AU3950" s="12"/>
      <c r="AV3950" s="12"/>
      <c r="AW3950" s="12"/>
      <c r="AX3950" s="12"/>
      <c r="AY3950" s="12"/>
      <c r="AZ3950" s="12"/>
      <c r="BA3950" s="12"/>
      <c r="BB3950" s="12"/>
      <c r="BC3950" s="12"/>
      <c r="BD3950" s="12"/>
      <c r="BE3950" s="12"/>
      <c r="BF3950" s="12"/>
      <c r="BG3950" s="12"/>
      <c r="BH3950" s="12"/>
      <c r="BI3950" s="12"/>
      <c r="BJ3950" s="13"/>
      <c r="BK3950" s="13"/>
      <c r="BL3950" s="13"/>
      <c r="BM3950" s="13"/>
      <c r="BN3950" s="13"/>
    </row>
    <row r="3951" spans="1:66" s="14" customFormat="1" x14ac:dyDescent="0.25">
      <c r="A3951" s="10"/>
      <c r="B3951" s="10"/>
      <c r="C3951" s="10"/>
      <c r="D3951" s="18"/>
      <c r="E3951" s="10"/>
      <c r="F3951" s="10"/>
      <c r="G3951" s="10"/>
      <c r="H3951" s="10"/>
      <c r="I3951" s="10"/>
      <c r="J3951" s="10"/>
      <c r="K3951" s="11"/>
      <c r="L3951" s="11"/>
      <c r="M3951" s="12"/>
      <c r="N3951" s="12"/>
      <c r="O3951" s="12"/>
      <c r="P3951" s="12"/>
      <c r="Q3951" s="12"/>
      <c r="R3951" s="12"/>
      <c r="S3951" s="12"/>
      <c r="T3951" s="12"/>
      <c r="U3951" s="12"/>
      <c r="V3951" s="12"/>
      <c r="W3951" s="12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2"/>
      <c r="AS3951" s="12"/>
      <c r="AT3951" s="12"/>
      <c r="AU3951" s="12"/>
      <c r="AV3951" s="12"/>
      <c r="AW3951" s="12"/>
      <c r="AX3951" s="12"/>
      <c r="AY3951" s="12"/>
      <c r="AZ3951" s="12"/>
      <c r="BA3951" s="12"/>
      <c r="BB3951" s="12"/>
      <c r="BC3951" s="12"/>
      <c r="BD3951" s="12"/>
      <c r="BE3951" s="12"/>
      <c r="BF3951" s="12"/>
      <c r="BG3951" s="12"/>
      <c r="BH3951" s="12"/>
      <c r="BI3951" s="12"/>
      <c r="BJ3951" s="13"/>
      <c r="BK3951" s="13"/>
      <c r="BL3951" s="13"/>
      <c r="BM3951" s="13"/>
      <c r="BN3951" s="13"/>
    </row>
    <row r="3952" spans="1:66" x14ac:dyDescent="0.25">
      <c r="A3952" s="10"/>
      <c r="B3952" s="10"/>
      <c r="C3952" s="10"/>
      <c r="D3952" s="18"/>
      <c r="E3952" s="10"/>
      <c r="F3952" s="10"/>
      <c r="G3952" s="10"/>
      <c r="H3952" s="10"/>
      <c r="I3952" s="10"/>
      <c r="J3952" s="10"/>
      <c r="K3952" s="11"/>
      <c r="L3952" s="11"/>
      <c r="M3952" s="12"/>
      <c r="N3952" s="12"/>
      <c r="O3952" s="12"/>
      <c r="P3952" s="12"/>
      <c r="Q3952" s="12"/>
      <c r="R3952" s="12"/>
      <c r="S3952" s="12"/>
      <c r="T3952" s="12"/>
      <c r="U3952" s="12"/>
      <c r="V3952" s="12"/>
      <c r="W3952" s="12"/>
      <c r="X3952" s="12"/>
      <c r="Y3952" s="12"/>
      <c r="Z3952" s="12"/>
      <c r="AA3952" s="12"/>
      <c r="AB3952" s="12"/>
      <c r="AC3952" s="12"/>
      <c r="AD3952" s="12"/>
      <c r="AE3952" s="12"/>
      <c r="AF3952" s="12"/>
      <c r="AG3952" s="12"/>
      <c r="AH3952" s="12"/>
      <c r="AI3952" s="12"/>
      <c r="AJ3952" s="12"/>
      <c r="AK3952" s="12"/>
      <c r="AL3952" s="12"/>
      <c r="AM3952" s="12"/>
      <c r="AN3952" s="12"/>
      <c r="AO3952" s="12"/>
      <c r="AP3952" s="12"/>
      <c r="AQ3952" s="12"/>
      <c r="AR3952" s="12"/>
      <c r="AS3952" s="12"/>
      <c r="AT3952" s="12"/>
      <c r="AU3952" s="12"/>
      <c r="AV3952" s="12"/>
      <c r="AW3952" s="12"/>
      <c r="AX3952" s="12"/>
      <c r="AY3952" s="12"/>
      <c r="AZ3952" s="12"/>
      <c r="BA3952" s="12"/>
      <c r="BB3952" s="12"/>
      <c r="BC3952" s="12"/>
      <c r="BD3952" s="12"/>
      <c r="BE3952" s="12"/>
      <c r="BF3952" s="12"/>
      <c r="BG3952" s="12"/>
      <c r="BH3952" s="12"/>
      <c r="BI3952" s="12"/>
      <c r="BJ3952" s="13"/>
      <c r="BK3952" s="13"/>
      <c r="BL3952" s="13"/>
      <c r="BM3952" s="13"/>
      <c r="BN3952" s="13"/>
    </row>
    <row r="3953" spans="1:66" s="14" customFormat="1" x14ac:dyDescent="0.25">
      <c r="A3953" s="10"/>
      <c r="B3953" s="10"/>
      <c r="C3953" s="10"/>
      <c r="D3953" s="18"/>
      <c r="E3953" s="10"/>
      <c r="F3953" s="10"/>
      <c r="G3953" s="10"/>
      <c r="H3953" s="10"/>
      <c r="I3953" s="10"/>
      <c r="J3953" s="10"/>
      <c r="K3953" s="11"/>
      <c r="L3953" s="11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2"/>
      <c r="AS3953" s="12"/>
      <c r="AT3953" s="12"/>
      <c r="AU3953" s="12"/>
      <c r="AV3953" s="12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12"/>
      <c r="BG3953" s="12"/>
      <c r="BH3953" s="12"/>
      <c r="BI3953" s="12"/>
      <c r="BJ3953" s="13"/>
      <c r="BK3953" s="13"/>
      <c r="BL3953" s="13"/>
      <c r="BM3953" s="13"/>
      <c r="BN3953" s="13"/>
    </row>
    <row r="3954" spans="1:66" x14ac:dyDescent="0.25">
      <c r="A3954" s="10"/>
      <c r="B3954" s="10"/>
      <c r="C3954" s="10"/>
      <c r="D3954" s="18"/>
      <c r="E3954" s="10"/>
      <c r="F3954" s="10"/>
      <c r="G3954" s="10"/>
      <c r="H3954" s="10"/>
      <c r="I3954" s="10"/>
      <c r="J3954" s="10"/>
      <c r="K3954" s="11"/>
      <c r="L3954" s="11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  <c r="W3954" s="12"/>
      <c r="X3954" s="12"/>
      <c r="Y3954" s="12"/>
      <c r="Z3954" s="12"/>
      <c r="AA3954" s="12"/>
      <c r="AB3954" s="12"/>
      <c r="AC3954" s="12"/>
      <c r="AD3954" s="12"/>
      <c r="AE3954" s="12"/>
      <c r="AF3954" s="12"/>
      <c r="AG3954" s="12"/>
      <c r="AH3954" s="12"/>
      <c r="AI3954" s="12"/>
      <c r="AJ3954" s="12"/>
      <c r="AK3954" s="12"/>
      <c r="AL3954" s="12"/>
      <c r="AM3954" s="12"/>
      <c r="AN3954" s="12"/>
      <c r="AO3954" s="12"/>
      <c r="AP3954" s="12"/>
      <c r="AQ3954" s="12"/>
      <c r="AR3954" s="12"/>
      <c r="AS3954" s="12"/>
      <c r="AT3954" s="12"/>
      <c r="AU3954" s="12"/>
      <c r="AV3954" s="12"/>
      <c r="AW3954" s="12"/>
      <c r="AX3954" s="12"/>
      <c r="AY3954" s="12"/>
      <c r="AZ3954" s="12"/>
      <c r="BA3954" s="12"/>
      <c r="BB3954" s="12"/>
      <c r="BC3954" s="12"/>
      <c r="BD3954" s="12"/>
      <c r="BE3954" s="12"/>
      <c r="BF3954" s="12"/>
      <c r="BG3954" s="12"/>
      <c r="BH3954" s="12"/>
      <c r="BI3954" s="12"/>
      <c r="BJ3954" s="13"/>
      <c r="BK3954" s="13"/>
      <c r="BL3954" s="13"/>
      <c r="BM3954" s="13"/>
      <c r="BN3954" s="13"/>
    </row>
    <row r="3955" spans="1:66" x14ac:dyDescent="0.25">
      <c r="A3955" s="10"/>
      <c r="B3955" s="10"/>
      <c r="C3955" s="10"/>
      <c r="D3955" s="18"/>
      <c r="E3955" s="10"/>
      <c r="F3955" s="10"/>
      <c r="G3955" s="10"/>
      <c r="H3955" s="10"/>
      <c r="I3955" s="10"/>
      <c r="J3955" s="10"/>
      <c r="K3955" s="11"/>
      <c r="L3955" s="11"/>
      <c r="M3955" s="12"/>
      <c r="N3955" s="12"/>
      <c r="O3955" s="12"/>
      <c r="P3955" s="12"/>
      <c r="Q3955" s="12"/>
      <c r="R3955" s="12"/>
      <c r="S3955" s="12"/>
      <c r="T3955" s="12"/>
      <c r="U3955" s="12"/>
      <c r="V3955" s="12"/>
      <c r="W3955" s="12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2"/>
      <c r="AS3955" s="12"/>
      <c r="AT3955" s="12"/>
      <c r="AU3955" s="12"/>
      <c r="AV3955" s="12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12"/>
      <c r="BG3955" s="12"/>
      <c r="BH3955" s="12"/>
      <c r="BI3955" s="12"/>
      <c r="BJ3955" s="13"/>
      <c r="BK3955" s="13"/>
      <c r="BL3955" s="13"/>
      <c r="BM3955" s="13"/>
      <c r="BN3955" s="13"/>
    </row>
    <row r="3956" spans="1:66" x14ac:dyDescent="0.25">
      <c r="A3956" s="10"/>
      <c r="B3956" s="10"/>
      <c r="C3956" s="10"/>
      <c r="D3956" s="18"/>
      <c r="E3956" s="10"/>
      <c r="F3956" s="10"/>
      <c r="G3956" s="10"/>
      <c r="H3956" s="10"/>
      <c r="I3956" s="10"/>
      <c r="J3956" s="10"/>
      <c r="K3956" s="11"/>
      <c r="L3956" s="11"/>
      <c r="M3956" s="12"/>
      <c r="N3956" s="12"/>
      <c r="O3956" s="12"/>
      <c r="P3956" s="12"/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  <c r="AE3956" s="12"/>
      <c r="AF3956" s="12"/>
      <c r="AG3956" s="12"/>
      <c r="AH3956" s="12"/>
      <c r="AI3956" s="12"/>
      <c r="AJ3956" s="12"/>
      <c r="AK3956" s="12"/>
      <c r="AL3956" s="12"/>
      <c r="AM3956" s="12"/>
      <c r="AN3956" s="12"/>
      <c r="AO3956" s="12"/>
      <c r="AP3956" s="12"/>
      <c r="AQ3956" s="12"/>
      <c r="AR3956" s="12"/>
      <c r="AS3956" s="12"/>
      <c r="AT3956" s="12"/>
      <c r="AU3956" s="12"/>
      <c r="AV3956" s="12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12"/>
      <c r="BG3956" s="12"/>
      <c r="BH3956" s="12"/>
      <c r="BI3956" s="12"/>
      <c r="BJ3956" s="13"/>
      <c r="BK3956" s="13"/>
      <c r="BL3956" s="13"/>
      <c r="BM3956" s="13"/>
      <c r="BN3956" s="13"/>
    </row>
    <row r="3957" spans="1:66" x14ac:dyDescent="0.25">
      <c r="A3957" s="10"/>
      <c r="B3957" s="10"/>
      <c r="C3957" s="10"/>
      <c r="D3957" s="18"/>
      <c r="E3957" s="10"/>
      <c r="F3957" s="10"/>
      <c r="G3957" s="10"/>
      <c r="H3957" s="10"/>
      <c r="I3957" s="10"/>
      <c r="J3957" s="10"/>
      <c r="K3957" s="11"/>
      <c r="L3957" s="11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2"/>
      <c r="AS3957" s="12"/>
      <c r="AT3957" s="12"/>
      <c r="AU3957" s="12"/>
      <c r="AV3957" s="12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12"/>
      <c r="BG3957" s="12"/>
      <c r="BH3957" s="12"/>
      <c r="BI3957" s="12"/>
      <c r="BJ3957" s="13"/>
      <c r="BK3957" s="13"/>
      <c r="BL3957" s="13"/>
      <c r="BM3957" s="13"/>
      <c r="BN3957" s="13"/>
    </row>
    <row r="3958" spans="1:66" x14ac:dyDescent="0.25">
      <c r="A3958" s="10"/>
      <c r="B3958" s="10"/>
      <c r="C3958" s="10"/>
      <c r="D3958" s="18"/>
      <c r="E3958" s="10"/>
      <c r="F3958" s="10"/>
      <c r="G3958" s="10"/>
      <c r="H3958" s="10"/>
      <c r="I3958" s="10"/>
      <c r="J3958" s="10"/>
      <c r="K3958" s="11"/>
      <c r="L3958" s="11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  <c r="AE3958" s="12"/>
      <c r="AF3958" s="12"/>
      <c r="AG3958" s="12"/>
      <c r="AH3958" s="12"/>
      <c r="AI3958" s="12"/>
      <c r="AJ3958" s="12"/>
      <c r="AK3958" s="12"/>
      <c r="AL3958" s="12"/>
      <c r="AM3958" s="12"/>
      <c r="AN3958" s="12"/>
      <c r="AO3958" s="12"/>
      <c r="AP3958" s="12"/>
      <c r="AQ3958" s="12"/>
      <c r="AR3958" s="12"/>
      <c r="AS3958" s="12"/>
      <c r="AT3958" s="12"/>
      <c r="AU3958" s="12"/>
      <c r="AV3958" s="12"/>
      <c r="AW3958" s="12"/>
      <c r="AX3958" s="12"/>
      <c r="AY3958" s="12"/>
      <c r="AZ3958" s="12"/>
      <c r="BA3958" s="12"/>
      <c r="BB3958" s="12"/>
      <c r="BC3958" s="12"/>
      <c r="BD3958" s="12"/>
      <c r="BE3958" s="12"/>
      <c r="BF3958" s="12"/>
      <c r="BG3958" s="12"/>
      <c r="BH3958" s="12"/>
      <c r="BI3958" s="12"/>
      <c r="BJ3958" s="13"/>
      <c r="BK3958" s="13"/>
      <c r="BL3958" s="13"/>
      <c r="BM3958" s="13"/>
      <c r="BN3958" s="13"/>
    </row>
    <row r="3959" spans="1:66" x14ac:dyDescent="0.25">
      <c r="A3959" s="10"/>
      <c r="B3959" s="10"/>
      <c r="C3959" s="10"/>
      <c r="D3959" s="18"/>
      <c r="E3959" s="10"/>
      <c r="F3959" s="10"/>
      <c r="G3959" s="10"/>
      <c r="H3959" s="10"/>
      <c r="I3959" s="10"/>
      <c r="J3959" s="10"/>
      <c r="K3959" s="11"/>
      <c r="L3959" s="11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2"/>
      <c r="AS3959" s="12"/>
      <c r="AT3959" s="12"/>
      <c r="AU3959" s="12"/>
      <c r="AV3959" s="12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12"/>
      <c r="BG3959" s="12"/>
      <c r="BH3959" s="12"/>
      <c r="BI3959" s="12"/>
      <c r="BJ3959" s="13"/>
      <c r="BK3959" s="13"/>
      <c r="BL3959" s="13"/>
      <c r="BM3959" s="13"/>
      <c r="BN3959" s="13"/>
    </row>
    <row r="3960" spans="1:66" x14ac:dyDescent="0.25">
      <c r="A3960" s="10"/>
      <c r="B3960" s="10"/>
      <c r="C3960" s="10"/>
      <c r="D3960" s="18"/>
      <c r="E3960" s="10"/>
      <c r="F3960" s="10"/>
      <c r="G3960" s="10"/>
      <c r="H3960" s="10"/>
      <c r="I3960" s="10"/>
      <c r="J3960" s="10"/>
      <c r="K3960" s="11"/>
      <c r="L3960" s="11"/>
      <c r="M3960" s="12"/>
      <c r="N3960" s="12"/>
      <c r="O3960" s="12"/>
      <c r="P3960" s="12"/>
      <c r="Q3960" s="12"/>
      <c r="R3960" s="12"/>
      <c r="S3960" s="12"/>
      <c r="T3960" s="12"/>
      <c r="U3960" s="12"/>
      <c r="V3960" s="12"/>
      <c r="W3960" s="12"/>
      <c r="X3960" s="12"/>
      <c r="Y3960" s="12"/>
      <c r="Z3960" s="12"/>
      <c r="AA3960" s="12"/>
      <c r="AB3960" s="12"/>
      <c r="AC3960" s="12"/>
      <c r="AD3960" s="12"/>
      <c r="AE3960" s="12"/>
      <c r="AF3960" s="12"/>
      <c r="AG3960" s="12"/>
      <c r="AH3960" s="12"/>
      <c r="AI3960" s="12"/>
      <c r="AJ3960" s="12"/>
      <c r="AK3960" s="12"/>
      <c r="AL3960" s="12"/>
      <c r="AM3960" s="12"/>
      <c r="AN3960" s="12"/>
      <c r="AO3960" s="12"/>
      <c r="AP3960" s="12"/>
      <c r="AQ3960" s="12"/>
      <c r="AR3960" s="12"/>
      <c r="AS3960" s="12"/>
      <c r="AT3960" s="12"/>
      <c r="AU3960" s="12"/>
      <c r="AV3960" s="12"/>
      <c r="AW3960" s="12"/>
      <c r="AX3960" s="12"/>
      <c r="AY3960" s="12"/>
      <c r="AZ3960" s="12"/>
      <c r="BA3960" s="12"/>
      <c r="BB3960" s="12"/>
      <c r="BC3960" s="12"/>
      <c r="BD3960" s="12"/>
      <c r="BE3960" s="12"/>
      <c r="BF3960" s="12"/>
      <c r="BG3960" s="12"/>
      <c r="BH3960" s="12"/>
      <c r="BI3960" s="12"/>
      <c r="BJ3960" s="13"/>
      <c r="BK3960" s="13"/>
      <c r="BL3960" s="13"/>
      <c r="BM3960" s="13"/>
      <c r="BN3960" s="13"/>
    </row>
    <row r="3961" spans="1:66" x14ac:dyDescent="0.25">
      <c r="A3961" s="10"/>
      <c r="B3961" s="10"/>
      <c r="C3961" s="10"/>
      <c r="D3961" s="18"/>
      <c r="E3961" s="10"/>
      <c r="F3961" s="10"/>
      <c r="G3961" s="10"/>
      <c r="H3961" s="10"/>
      <c r="I3961" s="10"/>
      <c r="J3961" s="10"/>
      <c r="K3961" s="11"/>
      <c r="L3961" s="11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2"/>
      <c r="AS3961" s="12"/>
      <c r="AT3961" s="12"/>
      <c r="AU3961" s="12"/>
      <c r="AV3961" s="12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12"/>
      <c r="BG3961" s="12"/>
      <c r="BH3961" s="12"/>
      <c r="BI3961" s="12"/>
      <c r="BJ3961" s="13"/>
      <c r="BK3961" s="13"/>
      <c r="BL3961" s="13"/>
      <c r="BM3961" s="13"/>
      <c r="BN3961" s="13"/>
    </row>
    <row r="3962" spans="1:66" x14ac:dyDescent="0.25">
      <c r="A3962" s="10"/>
      <c r="B3962" s="10"/>
      <c r="C3962" s="10"/>
      <c r="D3962" s="18"/>
      <c r="E3962" s="10"/>
      <c r="F3962" s="10"/>
      <c r="G3962" s="10"/>
      <c r="H3962" s="10"/>
      <c r="I3962" s="10"/>
      <c r="J3962" s="10"/>
      <c r="K3962" s="11"/>
      <c r="L3962" s="11"/>
      <c r="M3962" s="12"/>
      <c r="N3962" s="12"/>
      <c r="O3962" s="12"/>
      <c r="P3962" s="12"/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12"/>
      <c r="AD3962" s="12"/>
      <c r="AE3962" s="12"/>
      <c r="AF3962" s="12"/>
      <c r="AG3962" s="12"/>
      <c r="AH3962" s="12"/>
      <c r="AI3962" s="12"/>
      <c r="AJ3962" s="12"/>
      <c r="AK3962" s="12"/>
      <c r="AL3962" s="12"/>
      <c r="AM3962" s="12"/>
      <c r="AN3962" s="12"/>
      <c r="AO3962" s="12"/>
      <c r="AP3962" s="12"/>
      <c r="AQ3962" s="12"/>
      <c r="AR3962" s="12"/>
      <c r="AS3962" s="12"/>
      <c r="AT3962" s="12"/>
      <c r="AU3962" s="12"/>
      <c r="AV3962" s="12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12"/>
      <c r="BG3962" s="12"/>
      <c r="BH3962" s="12"/>
      <c r="BI3962" s="12"/>
      <c r="BJ3962" s="13"/>
      <c r="BK3962" s="13"/>
      <c r="BL3962" s="13"/>
      <c r="BM3962" s="13"/>
      <c r="BN3962" s="13"/>
    </row>
    <row r="3963" spans="1:66" x14ac:dyDescent="0.25">
      <c r="A3963" s="10"/>
      <c r="B3963" s="10"/>
      <c r="C3963" s="10"/>
      <c r="D3963" s="18"/>
      <c r="E3963" s="10"/>
      <c r="F3963" s="10"/>
      <c r="G3963" s="10"/>
      <c r="H3963" s="10"/>
      <c r="I3963" s="10"/>
      <c r="J3963" s="10"/>
      <c r="K3963" s="11"/>
      <c r="L3963" s="11"/>
      <c r="M3963" s="12"/>
      <c r="N3963" s="12"/>
      <c r="O3963" s="12"/>
      <c r="P3963" s="12"/>
      <c r="Q3963" s="12"/>
      <c r="R3963" s="12"/>
      <c r="S3963" s="12"/>
      <c r="T3963" s="12"/>
      <c r="U3963" s="12"/>
      <c r="V3963" s="12"/>
      <c r="W3963" s="12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2"/>
      <c r="AS3963" s="12"/>
      <c r="AT3963" s="12"/>
      <c r="AU3963" s="12"/>
      <c r="AV3963" s="12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12"/>
      <c r="BG3963" s="12"/>
      <c r="BH3963" s="12"/>
      <c r="BI3963" s="12"/>
      <c r="BJ3963" s="13"/>
      <c r="BK3963" s="13"/>
      <c r="BL3963" s="13"/>
      <c r="BM3963" s="13"/>
      <c r="BN3963" s="13"/>
    </row>
    <row r="3964" spans="1:66" x14ac:dyDescent="0.25">
      <c r="A3964" s="10"/>
      <c r="B3964" s="10"/>
      <c r="C3964" s="10"/>
      <c r="D3964" s="18"/>
      <c r="E3964" s="10"/>
      <c r="F3964" s="10"/>
      <c r="G3964" s="10"/>
      <c r="H3964" s="10"/>
      <c r="I3964" s="10"/>
      <c r="J3964" s="10"/>
      <c r="K3964" s="11"/>
      <c r="L3964" s="11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  <c r="W3964" s="12"/>
      <c r="X3964" s="12"/>
      <c r="Y3964" s="12"/>
      <c r="Z3964" s="12"/>
      <c r="AA3964" s="12"/>
      <c r="AB3964" s="12"/>
      <c r="AC3964" s="12"/>
      <c r="AD3964" s="12"/>
      <c r="AE3964" s="12"/>
      <c r="AF3964" s="12"/>
      <c r="AG3964" s="12"/>
      <c r="AH3964" s="12"/>
      <c r="AI3964" s="12"/>
      <c r="AJ3964" s="12"/>
      <c r="AK3964" s="12"/>
      <c r="AL3964" s="12"/>
      <c r="AM3964" s="12"/>
      <c r="AN3964" s="12"/>
      <c r="AO3964" s="12"/>
      <c r="AP3964" s="12"/>
      <c r="AQ3964" s="12"/>
      <c r="AR3964" s="12"/>
      <c r="AS3964" s="12"/>
      <c r="AT3964" s="12"/>
      <c r="AU3964" s="12"/>
      <c r="AV3964" s="12"/>
      <c r="AW3964" s="12"/>
      <c r="AX3964" s="12"/>
      <c r="AY3964" s="12"/>
      <c r="AZ3964" s="12"/>
      <c r="BA3964" s="12"/>
      <c r="BB3964" s="12"/>
      <c r="BC3964" s="12"/>
      <c r="BD3964" s="12"/>
      <c r="BE3964" s="12"/>
      <c r="BF3964" s="12"/>
      <c r="BG3964" s="12"/>
      <c r="BH3964" s="12"/>
      <c r="BI3964" s="12"/>
      <c r="BJ3964" s="13"/>
      <c r="BK3964" s="13"/>
      <c r="BL3964" s="13"/>
      <c r="BM3964" s="13"/>
      <c r="BN3964" s="13"/>
    </row>
    <row r="3965" spans="1:66" x14ac:dyDescent="0.25">
      <c r="A3965" s="10"/>
      <c r="B3965" s="10"/>
      <c r="C3965" s="10"/>
      <c r="D3965" s="18"/>
      <c r="E3965" s="10"/>
      <c r="F3965" s="10"/>
      <c r="G3965" s="10"/>
      <c r="H3965" s="10"/>
      <c r="I3965" s="10"/>
      <c r="J3965" s="10"/>
      <c r="K3965" s="11"/>
      <c r="L3965" s="11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2"/>
      <c r="AS3965" s="12"/>
      <c r="AT3965" s="12"/>
      <c r="AU3965" s="12"/>
      <c r="AV3965" s="12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12"/>
      <c r="BG3965" s="12"/>
      <c r="BH3965" s="12"/>
      <c r="BI3965" s="12"/>
      <c r="BJ3965" s="13"/>
      <c r="BK3965" s="13"/>
      <c r="BL3965" s="13"/>
      <c r="BM3965" s="13"/>
      <c r="BN3965" s="13"/>
    </row>
    <row r="3966" spans="1:66" x14ac:dyDescent="0.25">
      <c r="A3966" s="10"/>
      <c r="B3966" s="10"/>
      <c r="C3966" s="10"/>
      <c r="D3966" s="18"/>
      <c r="E3966" s="10"/>
      <c r="F3966" s="10"/>
      <c r="G3966" s="10"/>
      <c r="H3966" s="10"/>
      <c r="I3966" s="10"/>
      <c r="J3966" s="10"/>
      <c r="K3966" s="11"/>
      <c r="L3966" s="11"/>
      <c r="M3966" s="12"/>
      <c r="N3966" s="12"/>
      <c r="O3966" s="12"/>
      <c r="P3966" s="12"/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  <c r="AA3966" s="12"/>
      <c r="AB3966" s="12"/>
      <c r="AC3966" s="12"/>
      <c r="AD3966" s="12"/>
      <c r="AE3966" s="12"/>
      <c r="AF3966" s="12"/>
      <c r="AG3966" s="12"/>
      <c r="AH3966" s="12"/>
      <c r="AI3966" s="12"/>
      <c r="AJ3966" s="12"/>
      <c r="AK3966" s="12"/>
      <c r="AL3966" s="12"/>
      <c r="AM3966" s="12"/>
      <c r="AN3966" s="12"/>
      <c r="AO3966" s="12"/>
      <c r="AP3966" s="12"/>
      <c r="AQ3966" s="12"/>
      <c r="AR3966" s="12"/>
      <c r="AS3966" s="12"/>
      <c r="AT3966" s="12"/>
      <c r="AU3966" s="12"/>
      <c r="AV3966" s="12"/>
      <c r="AW3966" s="12"/>
      <c r="AX3966" s="12"/>
      <c r="AY3966" s="12"/>
      <c r="AZ3966" s="12"/>
      <c r="BA3966" s="12"/>
      <c r="BB3966" s="12"/>
      <c r="BC3966" s="12"/>
      <c r="BD3966" s="12"/>
      <c r="BE3966" s="12"/>
      <c r="BF3966" s="12"/>
      <c r="BG3966" s="12"/>
      <c r="BH3966" s="12"/>
      <c r="BI3966" s="12"/>
      <c r="BJ3966" s="13"/>
      <c r="BK3966" s="13"/>
      <c r="BL3966" s="13"/>
      <c r="BM3966" s="13"/>
      <c r="BN3966" s="13"/>
    </row>
    <row r="3967" spans="1:66" x14ac:dyDescent="0.25">
      <c r="A3967" s="10"/>
      <c r="B3967" s="10"/>
      <c r="C3967" s="10"/>
      <c r="D3967" s="18"/>
      <c r="E3967" s="10"/>
      <c r="F3967" s="10"/>
      <c r="G3967" s="10"/>
      <c r="H3967" s="10"/>
      <c r="I3967" s="10"/>
      <c r="J3967" s="10"/>
      <c r="K3967" s="11"/>
      <c r="L3967" s="11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2"/>
      <c r="AS3967" s="12"/>
      <c r="AT3967" s="12"/>
      <c r="AU3967" s="12"/>
      <c r="AV3967" s="12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12"/>
      <c r="BG3967" s="12"/>
      <c r="BH3967" s="12"/>
      <c r="BI3967" s="12"/>
      <c r="BJ3967" s="13"/>
      <c r="BK3967" s="13"/>
      <c r="BL3967" s="13"/>
      <c r="BM3967" s="13"/>
      <c r="BN3967" s="13"/>
    </row>
    <row r="3968" spans="1:66" x14ac:dyDescent="0.25">
      <c r="A3968" s="10"/>
      <c r="B3968" s="10"/>
      <c r="C3968" s="10"/>
      <c r="D3968" s="18"/>
      <c r="E3968" s="10"/>
      <c r="F3968" s="10"/>
      <c r="G3968" s="10"/>
      <c r="H3968" s="10"/>
      <c r="I3968" s="10"/>
      <c r="J3968" s="10"/>
      <c r="K3968" s="11"/>
      <c r="L3968" s="11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12"/>
      <c r="AI3968" s="12"/>
      <c r="AJ3968" s="12"/>
      <c r="AK3968" s="12"/>
      <c r="AL3968" s="12"/>
      <c r="AM3968" s="12"/>
      <c r="AN3968" s="12"/>
      <c r="AO3968" s="12"/>
      <c r="AP3968" s="12"/>
      <c r="AQ3968" s="12"/>
      <c r="AR3968" s="12"/>
      <c r="AS3968" s="12"/>
      <c r="AT3968" s="12"/>
      <c r="AU3968" s="12"/>
      <c r="AV3968" s="12"/>
      <c r="AW3968" s="12"/>
      <c r="AX3968" s="12"/>
      <c r="AY3968" s="12"/>
      <c r="AZ3968" s="12"/>
      <c r="BA3968" s="12"/>
      <c r="BB3968" s="12"/>
      <c r="BC3968" s="12"/>
      <c r="BD3968" s="12"/>
      <c r="BE3968" s="12"/>
      <c r="BF3968" s="12"/>
      <c r="BG3968" s="12"/>
      <c r="BH3968" s="12"/>
      <c r="BI3968" s="12"/>
      <c r="BJ3968" s="13"/>
      <c r="BK3968" s="13"/>
      <c r="BL3968" s="13"/>
      <c r="BM3968" s="13"/>
      <c r="BN3968" s="13"/>
    </row>
    <row r="3969" spans="1:66" x14ac:dyDescent="0.25">
      <c r="A3969" s="10"/>
      <c r="B3969" s="10"/>
      <c r="C3969" s="10"/>
      <c r="D3969" s="18"/>
      <c r="E3969" s="10"/>
      <c r="F3969" s="10"/>
      <c r="G3969" s="10"/>
      <c r="H3969" s="10"/>
      <c r="I3969" s="10"/>
      <c r="J3969" s="10"/>
      <c r="K3969" s="11"/>
      <c r="L3969" s="11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2"/>
      <c r="AS3969" s="12"/>
      <c r="AT3969" s="12"/>
      <c r="AU3969" s="12"/>
      <c r="AV3969" s="12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12"/>
      <c r="BG3969" s="12"/>
      <c r="BH3969" s="12"/>
      <c r="BI3969" s="12"/>
      <c r="BJ3969" s="13"/>
      <c r="BK3969" s="13"/>
      <c r="BL3969" s="13"/>
      <c r="BM3969" s="13"/>
      <c r="BN3969" s="13"/>
    </row>
    <row r="3970" spans="1:66" x14ac:dyDescent="0.25">
      <c r="A3970" s="10"/>
      <c r="B3970" s="10"/>
      <c r="C3970" s="10"/>
      <c r="D3970" s="18"/>
      <c r="E3970" s="10"/>
      <c r="F3970" s="10"/>
      <c r="G3970" s="10"/>
      <c r="H3970" s="10"/>
      <c r="I3970" s="10"/>
      <c r="J3970" s="10"/>
      <c r="K3970" s="11"/>
      <c r="L3970" s="11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12"/>
      <c r="AG3970" s="12"/>
      <c r="AH3970" s="12"/>
      <c r="AI3970" s="12"/>
      <c r="AJ3970" s="12"/>
      <c r="AK3970" s="12"/>
      <c r="AL3970" s="12"/>
      <c r="AM3970" s="12"/>
      <c r="AN3970" s="12"/>
      <c r="AO3970" s="12"/>
      <c r="AP3970" s="12"/>
      <c r="AQ3970" s="12"/>
      <c r="AR3970" s="12"/>
      <c r="AS3970" s="12"/>
      <c r="AT3970" s="12"/>
      <c r="AU3970" s="12"/>
      <c r="AV3970" s="12"/>
      <c r="AW3970" s="12"/>
      <c r="AX3970" s="12"/>
      <c r="AY3970" s="12"/>
      <c r="AZ3970" s="12"/>
      <c r="BA3970" s="12"/>
      <c r="BB3970" s="12"/>
      <c r="BC3970" s="12"/>
      <c r="BD3970" s="12"/>
      <c r="BE3970" s="12"/>
      <c r="BF3970" s="12"/>
      <c r="BG3970" s="12"/>
      <c r="BH3970" s="12"/>
      <c r="BI3970" s="12"/>
      <c r="BJ3970" s="13"/>
      <c r="BK3970" s="13"/>
      <c r="BL3970" s="13"/>
      <c r="BM3970" s="13"/>
      <c r="BN3970" s="13"/>
    </row>
    <row r="3971" spans="1:66" x14ac:dyDescent="0.25">
      <c r="A3971" s="10"/>
      <c r="B3971" s="10"/>
      <c r="C3971" s="10"/>
      <c r="D3971" s="18"/>
      <c r="E3971" s="10"/>
      <c r="F3971" s="10"/>
      <c r="G3971" s="10"/>
      <c r="H3971" s="10"/>
      <c r="I3971" s="10"/>
      <c r="J3971" s="10"/>
      <c r="K3971" s="11"/>
      <c r="L3971" s="11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2"/>
      <c r="AS3971" s="12"/>
      <c r="AT3971" s="12"/>
      <c r="AU3971" s="12"/>
      <c r="AV3971" s="12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12"/>
      <c r="BG3971" s="12"/>
      <c r="BH3971" s="12"/>
      <c r="BI3971" s="12"/>
      <c r="BJ3971" s="13"/>
      <c r="BK3971" s="13"/>
      <c r="BL3971" s="13"/>
      <c r="BM3971" s="13"/>
      <c r="BN3971" s="13"/>
    </row>
    <row r="3972" spans="1:66" s="14" customFormat="1" x14ac:dyDescent="0.25">
      <c r="A3972" s="10"/>
      <c r="B3972" s="10"/>
      <c r="C3972" s="10"/>
      <c r="D3972" s="18"/>
      <c r="E3972" s="10"/>
      <c r="F3972" s="10"/>
      <c r="G3972" s="10"/>
      <c r="H3972" s="10"/>
      <c r="I3972" s="10"/>
      <c r="J3972" s="10"/>
      <c r="K3972" s="11"/>
      <c r="L3972" s="11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2"/>
      <c r="AF3972" s="12"/>
      <c r="AG3972" s="12"/>
      <c r="AH3972" s="12"/>
      <c r="AI3972" s="12"/>
      <c r="AJ3972" s="12"/>
      <c r="AK3972" s="12"/>
      <c r="AL3972" s="12"/>
      <c r="AM3972" s="12"/>
      <c r="AN3972" s="12"/>
      <c r="AO3972" s="12"/>
      <c r="AP3972" s="12"/>
      <c r="AQ3972" s="12"/>
      <c r="AR3972" s="12"/>
      <c r="AS3972" s="12"/>
      <c r="AT3972" s="12"/>
      <c r="AU3972" s="12"/>
      <c r="AV3972" s="12"/>
      <c r="AW3972" s="12"/>
      <c r="AX3972" s="12"/>
      <c r="AY3972" s="12"/>
      <c r="AZ3972" s="12"/>
      <c r="BA3972" s="12"/>
      <c r="BB3972" s="12"/>
      <c r="BC3972" s="12"/>
      <c r="BD3972" s="12"/>
      <c r="BE3972" s="12"/>
      <c r="BF3972" s="12"/>
      <c r="BG3972" s="12"/>
      <c r="BH3972" s="12"/>
      <c r="BI3972" s="12"/>
      <c r="BJ3972" s="13"/>
      <c r="BK3972" s="13"/>
      <c r="BL3972" s="13"/>
      <c r="BM3972" s="13"/>
      <c r="BN3972" s="13"/>
    </row>
    <row r="3973" spans="1:66" x14ac:dyDescent="0.25">
      <c r="A3973" s="10"/>
      <c r="B3973" s="10"/>
      <c r="C3973" s="10"/>
      <c r="D3973" s="18"/>
      <c r="E3973" s="10"/>
      <c r="F3973" s="10"/>
      <c r="G3973" s="10"/>
      <c r="H3973" s="10"/>
      <c r="I3973" s="10"/>
      <c r="J3973" s="10"/>
      <c r="K3973" s="11"/>
      <c r="L3973" s="11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2"/>
      <c r="AS3973" s="12"/>
      <c r="AT3973" s="12"/>
      <c r="AU3973" s="12"/>
      <c r="AV3973" s="12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12"/>
      <c r="BG3973" s="12"/>
      <c r="BH3973" s="12"/>
      <c r="BI3973" s="12"/>
      <c r="BJ3973" s="13"/>
      <c r="BK3973" s="13"/>
      <c r="BL3973" s="13"/>
      <c r="BM3973" s="13"/>
      <c r="BN3973" s="13"/>
    </row>
    <row r="3974" spans="1:66" x14ac:dyDescent="0.25">
      <c r="A3974" s="10"/>
      <c r="B3974" s="10"/>
      <c r="C3974" s="10"/>
      <c r="D3974" s="18"/>
      <c r="E3974" s="10"/>
      <c r="F3974" s="10"/>
      <c r="G3974" s="10"/>
      <c r="H3974" s="10"/>
      <c r="I3974" s="10"/>
      <c r="J3974" s="10"/>
      <c r="K3974" s="11"/>
      <c r="L3974" s="11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  <c r="AF3974" s="12"/>
      <c r="AG3974" s="12"/>
      <c r="AH3974" s="12"/>
      <c r="AI3974" s="12"/>
      <c r="AJ3974" s="12"/>
      <c r="AK3974" s="12"/>
      <c r="AL3974" s="12"/>
      <c r="AM3974" s="12"/>
      <c r="AN3974" s="12"/>
      <c r="AO3974" s="12"/>
      <c r="AP3974" s="12"/>
      <c r="AQ3974" s="12"/>
      <c r="AR3974" s="12"/>
      <c r="AS3974" s="12"/>
      <c r="AT3974" s="12"/>
      <c r="AU3974" s="12"/>
      <c r="AV3974" s="12"/>
      <c r="AW3974" s="12"/>
      <c r="AX3974" s="12"/>
      <c r="AY3974" s="12"/>
      <c r="AZ3974" s="12"/>
      <c r="BA3974" s="12"/>
      <c r="BB3974" s="12"/>
      <c r="BC3974" s="12"/>
      <c r="BD3974" s="12"/>
      <c r="BE3974" s="12"/>
      <c r="BF3974" s="12"/>
      <c r="BG3974" s="12"/>
      <c r="BH3974" s="12"/>
      <c r="BI3974" s="12"/>
      <c r="BJ3974" s="13"/>
      <c r="BK3974" s="13"/>
      <c r="BL3974" s="13"/>
      <c r="BM3974" s="13"/>
      <c r="BN3974" s="13"/>
    </row>
    <row r="3975" spans="1:66" x14ac:dyDescent="0.25">
      <c r="A3975" s="10"/>
      <c r="B3975" s="10"/>
      <c r="C3975" s="10"/>
      <c r="D3975" s="18"/>
      <c r="E3975" s="10"/>
      <c r="F3975" s="10"/>
      <c r="G3975" s="10"/>
      <c r="H3975" s="10"/>
      <c r="I3975" s="10"/>
      <c r="J3975" s="10"/>
      <c r="K3975" s="11"/>
      <c r="L3975" s="11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2"/>
      <c r="AS3975" s="12"/>
      <c r="AT3975" s="12"/>
      <c r="AU3975" s="12"/>
      <c r="AV3975" s="12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12"/>
      <c r="BG3975" s="12"/>
      <c r="BH3975" s="12"/>
      <c r="BI3975" s="12"/>
      <c r="BJ3975" s="13"/>
      <c r="BK3975" s="13"/>
      <c r="BL3975" s="13"/>
      <c r="BM3975" s="13"/>
      <c r="BN3975" s="13"/>
    </row>
    <row r="3976" spans="1:66" x14ac:dyDescent="0.25">
      <c r="A3976" s="10"/>
      <c r="B3976" s="10"/>
      <c r="C3976" s="10"/>
      <c r="D3976" s="18"/>
      <c r="E3976" s="10"/>
      <c r="F3976" s="10"/>
      <c r="G3976" s="10"/>
      <c r="H3976" s="10"/>
      <c r="I3976" s="10"/>
      <c r="J3976" s="10"/>
      <c r="K3976" s="11"/>
      <c r="L3976" s="11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2"/>
      <c r="AF3976" s="12"/>
      <c r="AG3976" s="12"/>
      <c r="AH3976" s="12"/>
      <c r="AI3976" s="12"/>
      <c r="AJ3976" s="12"/>
      <c r="AK3976" s="12"/>
      <c r="AL3976" s="12"/>
      <c r="AM3976" s="12"/>
      <c r="AN3976" s="12"/>
      <c r="AO3976" s="12"/>
      <c r="AP3976" s="12"/>
      <c r="AQ3976" s="12"/>
      <c r="AR3976" s="12"/>
      <c r="AS3976" s="12"/>
      <c r="AT3976" s="12"/>
      <c r="AU3976" s="12"/>
      <c r="AV3976" s="12"/>
      <c r="AW3976" s="12"/>
      <c r="AX3976" s="12"/>
      <c r="AY3976" s="12"/>
      <c r="AZ3976" s="12"/>
      <c r="BA3976" s="12"/>
      <c r="BB3976" s="12"/>
      <c r="BC3976" s="12"/>
      <c r="BD3976" s="12"/>
      <c r="BE3976" s="12"/>
      <c r="BF3976" s="12"/>
      <c r="BG3976" s="12"/>
      <c r="BH3976" s="12"/>
      <c r="BI3976" s="12"/>
      <c r="BJ3976" s="13"/>
      <c r="BK3976" s="13"/>
      <c r="BL3976" s="13"/>
      <c r="BM3976" s="13"/>
      <c r="BN3976" s="13"/>
    </row>
    <row r="3977" spans="1:66" x14ac:dyDescent="0.25">
      <c r="A3977" s="10"/>
      <c r="B3977" s="10"/>
      <c r="C3977" s="10"/>
      <c r="D3977" s="18"/>
      <c r="E3977" s="10"/>
      <c r="F3977" s="10"/>
      <c r="G3977" s="10"/>
      <c r="H3977" s="10"/>
      <c r="I3977" s="10"/>
      <c r="J3977" s="10"/>
      <c r="K3977" s="11"/>
      <c r="L3977" s="11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2"/>
      <c r="AS3977" s="12"/>
      <c r="AT3977" s="12"/>
      <c r="AU3977" s="12"/>
      <c r="AV3977" s="12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12"/>
      <c r="BG3977" s="12"/>
      <c r="BH3977" s="12"/>
      <c r="BI3977" s="12"/>
      <c r="BJ3977" s="13"/>
      <c r="BK3977" s="13"/>
      <c r="BL3977" s="13"/>
      <c r="BM3977" s="13"/>
      <c r="BN3977" s="13"/>
    </row>
    <row r="3978" spans="1:66" x14ac:dyDescent="0.25">
      <c r="A3978" s="10"/>
      <c r="B3978" s="10"/>
      <c r="C3978" s="10"/>
      <c r="D3978" s="18"/>
      <c r="E3978" s="10"/>
      <c r="F3978" s="10"/>
      <c r="G3978" s="10"/>
      <c r="H3978" s="10"/>
      <c r="I3978" s="10"/>
      <c r="J3978" s="10"/>
      <c r="K3978" s="11"/>
      <c r="L3978" s="11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  <c r="AF3978" s="12"/>
      <c r="AG3978" s="12"/>
      <c r="AH3978" s="12"/>
      <c r="AI3978" s="12"/>
      <c r="AJ3978" s="12"/>
      <c r="AK3978" s="12"/>
      <c r="AL3978" s="12"/>
      <c r="AM3978" s="12"/>
      <c r="AN3978" s="12"/>
      <c r="AO3978" s="12"/>
      <c r="AP3978" s="12"/>
      <c r="AQ3978" s="12"/>
      <c r="AR3978" s="12"/>
      <c r="AS3978" s="12"/>
      <c r="AT3978" s="12"/>
      <c r="AU3978" s="12"/>
      <c r="AV3978" s="12"/>
      <c r="AW3978" s="12"/>
      <c r="AX3978" s="12"/>
      <c r="AY3978" s="12"/>
      <c r="AZ3978" s="12"/>
      <c r="BA3978" s="12"/>
      <c r="BB3978" s="12"/>
      <c r="BC3978" s="12"/>
      <c r="BD3978" s="12"/>
      <c r="BE3978" s="12"/>
      <c r="BF3978" s="12"/>
      <c r="BG3978" s="12"/>
      <c r="BH3978" s="12"/>
      <c r="BI3978" s="12"/>
      <c r="BJ3978" s="13"/>
      <c r="BK3978" s="13"/>
      <c r="BL3978" s="13"/>
      <c r="BM3978" s="13"/>
      <c r="BN3978" s="13"/>
    </row>
    <row r="3979" spans="1:66" x14ac:dyDescent="0.25">
      <c r="A3979" s="10"/>
      <c r="B3979" s="10"/>
      <c r="C3979" s="10"/>
      <c r="D3979" s="18"/>
      <c r="E3979" s="10"/>
      <c r="F3979" s="10"/>
      <c r="G3979" s="10"/>
      <c r="H3979" s="10"/>
      <c r="I3979" s="10"/>
      <c r="J3979" s="10"/>
      <c r="K3979" s="11"/>
      <c r="L3979" s="11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2"/>
      <c r="AS3979" s="12"/>
      <c r="AT3979" s="12"/>
      <c r="AU3979" s="12"/>
      <c r="AV3979" s="12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12"/>
      <c r="BG3979" s="12"/>
      <c r="BH3979" s="12"/>
      <c r="BI3979" s="12"/>
      <c r="BJ3979" s="13"/>
      <c r="BK3979" s="13"/>
      <c r="BL3979" s="13"/>
      <c r="BM3979" s="13"/>
      <c r="BN3979" s="13"/>
    </row>
    <row r="3980" spans="1:66" x14ac:dyDescent="0.25">
      <c r="A3980" s="10"/>
      <c r="B3980" s="10"/>
      <c r="C3980" s="10"/>
      <c r="D3980" s="18"/>
      <c r="E3980" s="10"/>
      <c r="F3980" s="10"/>
      <c r="G3980" s="10"/>
      <c r="H3980" s="10"/>
      <c r="I3980" s="10"/>
      <c r="J3980" s="10"/>
      <c r="K3980" s="11"/>
      <c r="L3980" s="11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12"/>
      <c r="AD3980" s="12"/>
      <c r="AE3980" s="12"/>
      <c r="AF3980" s="12"/>
      <c r="AG3980" s="12"/>
      <c r="AH3980" s="12"/>
      <c r="AI3980" s="12"/>
      <c r="AJ3980" s="12"/>
      <c r="AK3980" s="12"/>
      <c r="AL3980" s="12"/>
      <c r="AM3980" s="12"/>
      <c r="AN3980" s="12"/>
      <c r="AO3980" s="12"/>
      <c r="AP3980" s="12"/>
      <c r="AQ3980" s="12"/>
      <c r="AR3980" s="12"/>
      <c r="AS3980" s="12"/>
      <c r="AT3980" s="12"/>
      <c r="AU3980" s="12"/>
      <c r="AV3980" s="12"/>
      <c r="AW3980" s="12"/>
      <c r="AX3980" s="12"/>
      <c r="AY3980" s="12"/>
      <c r="AZ3980" s="12"/>
      <c r="BA3980" s="12"/>
      <c r="BB3980" s="12"/>
      <c r="BC3980" s="12"/>
      <c r="BD3980" s="12"/>
      <c r="BE3980" s="12"/>
      <c r="BF3980" s="12"/>
      <c r="BG3980" s="12"/>
      <c r="BH3980" s="12"/>
      <c r="BI3980" s="12"/>
      <c r="BJ3980" s="13"/>
      <c r="BK3980" s="13"/>
      <c r="BL3980" s="13"/>
      <c r="BM3980" s="13"/>
      <c r="BN3980" s="13"/>
    </row>
    <row r="3981" spans="1:66" x14ac:dyDescent="0.25">
      <c r="A3981" s="10"/>
      <c r="B3981" s="10"/>
      <c r="C3981" s="10"/>
      <c r="D3981" s="18"/>
      <c r="E3981" s="10"/>
      <c r="F3981" s="10"/>
      <c r="G3981" s="10"/>
      <c r="H3981" s="10"/>
      <c r="I3981" s="10"/>
      <c r="J3981" s="10"/>
      <c r="K3981" s="11"/>
      <c r="L3981" s="11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2"/>
      <c r="AS3981" s="12"/>
      <c r="AT3981" s="12"/>
      <c r="AU3981" s="12"/>
      <c r="AV3981" s="12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12"/>
      <c r="BG3981" s="12"/>
      <c r="BH3981" s="12"/>
      <c r="BI3981" s="12"/>
      <c r="BJ3981" s="13"/>
      <c r="BK3981" s="13"/>
      <c r="BL3981" s="13"/>
      <c r="BM3981" s="13"/>
      <c r="BN3981" s="13"/>
    </row>
    <row r="3982" spans="1:66" x14ac:dyDescent="0.25">
      <c r="A3982" s="10"/>
      <c r="B3982" s="10"/>
      <c r="C3982" s="10"/>
      <c r="D3982" s="18"/>
      <c r="E3982" s="10"/>
      <c r="F3982" s="10"/>
      <c r="G3982" s="10"/>
      <c r="H3982" s="10"/>
      <c r="I3982" s="10"/>
      <c r="J3982" s="10"/>
      <c r="K3982" s="11"/>
      <c r="L3982" s="11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  <c r="AF3982" s="12"/>
      <c r="AG3982" s="12"/>
      <c r="AH3982" s="12"/>
      <c r="AI3982" s="12"/>
      <c r="AJ3982" s="12"/>
      <c r="AK3982" s="12"/>
      <c r="AL3982" s="12"/>
      <c r="AM3982" s="12"/>
      <c r="AN3982" s="12"/>
      <c r="AO3982" s="12"/>
      <c r="AP3982" s="12"/>
      <c r="AQ3982" s="12"/>
      <c r="AR3982" s="12"/>
      <c r="AS3982" s="12"/>
      <c r="AT3982" s="12"/>
      <c r="AU3982" s="12"/>
      <c r="AV3982" s="12"/>
      <c r="AW3982" s="12"/>
      <c r="AX3982" s="12"/>
      <c r="AY3982" s="12"/>
      <c r="AZ3982" s="12"/>
      <c r="BA3982" s="12"/>
      <c r="BB3982" s="12"/>
      <c r="BC3982" s="12"/>
      <c r="BD3982" s="12"/>
      <c r="BE3982" s="12"/>
      <c r="BF3982" s="12"/>
      <c r="BG3982" s="12"/>
      <c r="BH3982" s="12"/>
      <c r="BI3982" s="12"/>
      <c r="BJ3982" s="13"/>
      <c r="BK3982" s="13"/>
      <c r="BL3982" s="13"/>
      <c r="BM3982" s="13"/>
      <c r="BN3982" s="13"/>
    </row>
    <row r="3983" spans="1:66" x14ac:dyDescent="0.25">
      <c r="A3983" s="10"/>
      <c r="B3983" s="10"/>
      <c r="C3983" s="10"/>
      <c r="D3983" s="18"/>
      <c r="E3983" s="10"/>
      <c r="F3983" s="10"/>
      <c r="G3983" s="10"/>
      <c r="H3983" s="10"/>
      <c r="I3983" s="10"/>
      <c r="J3983" s="10"/>
      <c r="K3983" s="11"/>
      <c r="L3983" s="11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2"/>
      <c r="AS3983" s="12"/>
      <c r="AT3983" s="12"/>
      <c r="AU3983" s="12"/>
      <c r="AV3983" s="12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12"/>
      <c r="BG3983" s="12"/>
      <c r="BH3983" s="12"/>
      <c r="BI3983" s="12"/>
      <c r="BJ3983" s="13"/>
      <c r="BK3983" s="13"/>
      <c r="BL3983" s="13"/>
      <c r="BM3983" s="13"/>
      <c r="BN3983" s="13"/>
    </row>
    <row r="3984" spans="1:66" x14ac:dyDescent="0.25">
      <c r="A3984" s="10"/>
      <c r="B3984" s="10"/>
      <c r="C3984" s="10"/>
      <c r="D3984" s="18"/>
      <c r="E3984" s="10"/>
      <c r="F3984" s="10"/>
      <c r="G3984" s="10"/>
      <c r="H3984" s="10"/>
      <c r="I3984" s="10"/>
      <c r="J3984" s="10"/>
      <c r="K3984" s="11"/>
      <c r="L3984" s="11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2"/>
      <c r="AF3984" s="12"/>
      <c r="AG3984" s="12"/>
      <c r="AH3984" s="12"/>
      <c r="AI3984" s="12"/>
      <c r="AJ3984" s="12"/>
      <c r="AK3984" s="12"/>
      <c r="AL3984" s="12"/>
      <c r="AM3984" s="12"/>
      <c r="AN3984" s="12"/>
      <c r="AO3984" s="12"/>
      <c r="AP3984" s="12"/>
      <c r="AQ3984" s="12"/>
      <c r="AR3984" s="12"/>
      <c r="AS3984" s="12"/>
      <c r="AT3984" s="12"/>
      <c r="AU3984" s="12"/>
      <c r="AV3984" s="12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12"/>
      <c r="BG3984" s="12"/>
      <c r="BH3984" s="12"/>
      <c r="BI3984" s="12"/>
      <c r="BJ3984" s="13"/>
      <c r="BK3984" s="13"/>
      <c r="BL3984" s="13"/>
      <c r="BM3984" s="13"/>
      <c r="BN3984" s="13"/>
    </row>
    <row r="3985" spans="1:66" x14ac:dyDescent="0.25">
      <c r="A3985" s="10"/>
      <c r="B3985" s="10"/>
      <c r="C3985" s="10"/>
      <c r="D3985" s="18"/>
      <c r="E3985" s="10"/>
      <c r="F3985" s="10"/>
      <c r="G3985" s="10"/>
      <c r="H3985" s="10"/>
      <c r="I3985" s="10"/>
      <c r="J3985" s="10"/>
      <c r="K3985" s="11"/>
      <c r="L3985" s="11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2"/>
      <c r="AS3985" s="12"/>
      <c r="AT3985" s="12"/>
      <c r="AU3985" s="12"/>
      <c r="AV3985" s="12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12"/>
      <c r="BG3985" s="12"/>
      <c r="BH3985" s="12"/>
      <c r="BI3985" s="12"/>
      <c r="BJ3985" s="13"/>
      <c r="BK3985" s="13"/>
      <c r="BL3985" s="13"/>
      <c r="BM3985" s="13"/>
      <c r="BN3985" s="13"/>
    </row>
    <row r="3986" spans="1:66" x14ac:dyDescent="0.25">
      <c r="A3986" s="10"/>
      <c r="B3986" s="10"/>
      <c r="C3986" s="10"/>
      <c r="D3986" s="18"/>
      <c r="E3986" s="10"/>
      <c r="F3986" s="10"/>
      <c r="G3986" s="10"/>
      <c r="H3986" s="10"/>
      <c r="I3986" s="10"/>
      <c r="J3986" s="10"/>
      <c r="K3986" s="11"/>
      <c r="L3986" s="11"/>
      <c r="M3986" s="12"/>
      <c r="N3986" s="12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  <c r="AA3986" s="12"/>
      <c r="AB3986" s="12"/>
      <c r="AC3986" s="12"/>
      <c r="AD3986" s="12"/>
      <c r="AE3986" s="12"/>
      <c r="AF3986" s="12"/>
      <c r="AG3986" s="12"/>
      <c r="AH3986" s="12"/>
      <c r="AI3986" s="12"/>
      <c r="AJ3986" s="12"/>
      <c r="AK3986" s="12"/>
      <c r="AL3986" s="12"/>
      <c r="AM3986" s="12"/>
      <c r="AN3986" s="12"/>
      <c r="AO3986" s="12"/>
      <c r="AP3986" s="12"/>
      <c r="AQ3986" s="12"/>
      <c r="AR3986" s="12"/>
      <c r="AS3986" s="12"/>
      <c r="AT3986" s="12"/>
      <c r="AU3986" s="12"/>
      <c r="AV3986" s="12"/>
      <c r="AW3986" s="12"/>
      <c r="AX3986" s="12"/>
      <c r="AY3986" s="12"/>
      <c r="AZ3986" s="12"/>
      <c r="BA3986" s="12"/>
      <c r="BB3986" s="12"/>
      <c r="BC3986" s="12"/>
      <c r="BD3986" s="12"/>
      <c r="BE3986" s="12"/>
      <c r="BF3986" s="12"/>
      <c r="BG3986" s="12"/>
      <c r="BH3986" s="12"/>
      <c r="BI3986" s="12"/>
      <c r="BJ3986" s="13"/>
      <c r="BK3986" s="13"/>
      <c r="BL3986" s="13"/>
      <c r="BM3986" s="13"/>
      <c r="BN3986" s="13"/>
    </row>
    <row r="3987" spans="1:66" x14ac:dyDescent="0.25">
      <c r="A3987" s="10"/>
      <c r="B3987" s="10"/>
      <c r="C3987" s="10"/>
      <c r="D3987" s="18"/>
      <c r="E3987" s="10"/>
      <c r="F3987" s="10"/>
      <c r="G3987" s="10"/>
      <c r="H3987" s="10"/>
      <c r="I3987" s="10"/>
      <c r="J3987" s="10"/>
      <c r="K3987" s="11"/>
      <c r="L3987" s="11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2"/>
      <c r="AS3987" s="12"/>
      <c r="AT3987" s="12"/>
      <c r="AU3987" s="12"/>
      <c r="AV3987" s="12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12"/>
      <c r="BG3987" s="12"/>
      <c r="BH3987" s="12"/>
      <c r="BI3987" s="12"/>
      <c r="BJ3987" s="13"/>
      <c r="BK3987" s="13"/>
      <c r="BL3987" s="13"/>
      <c r="BM3987" s="13"/>
      <c r="BN3987" s="13"/>
    </row>
    <row r="3988" spans="1:66" x14ac:dyDescent="0.25">
      <c r="A3988" s="10"/>
      <c r="B3988" s="10"/>
      <c r="C3988" s="10"/>
      <c r="D3988" s="18"/>
      <c r="E3988" s="10"/>
      <c r="F3988" s="10"/>
      <c r="G3988" s="10"/>
      <c r="H3988" s="10"/>
      <c r="I3988" s="10"/>
      <c r="J3988" s="10"/>
      <c r="K3988" s="11"/>
      <c r="L3988" s="11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12"/>
      <c r="AD3988" s="12"/>
      <c r="AE3988" s="12"/>
      <c r="AF3988" s="12"/>
      <c r="AG3988" s="12"/>
      <c r="AH3988" s="12"/>
      <c r="AI3988" s="12"/>
      <c r="AJ3988" s="12"/>
      <c r="AK3988" s="12"/>
      <c r="AL3988" s="12"/>
      <c r="AM3988" s="12"/>
      <c r="AN3988" s="12"/>
      <c r="AO3988" s="12"/>
      <c r="AP3988" s="12"/>
      <c r="AQ3988" s="12"/>
      <c r="AR3988" s="12"/>
      <c r="AS3988" s="12"/>
      <c r="AT3988" s="12"/>
      <c r="AU3988" s="12"/>
      <c r="AV3988" s="12"/>
      <c r="AW3988" s="12"/>
      <c r="AX3988" s="12"/>
      <c r="AY3988" s="12"/>
      <c r="AZ3988" s="12"/>
      <c r="BA3988" s="12"/>
      <c r="BB3988" s="12"/>
      <c r="BC3988" s="12"/>
      <c r="BD3988" s="12"/>
      <c r="BE3988" s="12"/>
      <c r="BF3988" s="12"/>
      <c r="BG3988" s="12"/>
      <c r="BH3988" s="12"/>
      <c r="BI3988" s="12"/>
      <c r="BJ3988" s="13"/>
      <c r="BK3988" s="13"/>
      <c r="BL3988" s="13"/>
      <c r="BM3988" s="13"/>
      <c r="BN3988" s="13"/>
    </row>
    <row r="3989" spans="1:66" x14ac:dyDescent="0.25">
      <c r="A3989" s="10"/>
      <c r="B3989" s="10"/>
      <c r="C3989" s="10"/>
      <c r="D3989" s="18"/>
      <c r="E3989" s="10"/>
      <c r="F3989" s="10"/>
      <c r="G3989" s="10"/>
      <c r="H3989" s="10"/>
      <c r="I3989" s="10"/>
      <c r="J3989" s="10"/>
      <c r="K3989" s="11"/>
      <c r="L3989" s="11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2"/>
      <c r="AS3989" s="12"/>
      <c r="AT3989" s="12"/>
      <c r="AU3989" s="12"/>
      <c r="AV3989" s="12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12"/>
      <c r="BG3989" s="12"/>
      <c r="BH3989" s="12"/>
      <c r="BI3989" s="12"/>
      <c r="BJ3989" s="13"/>
      <c r="BK3989" s="13"/>
      <c r="BL3989" s="13"/>
      <c r="BM3989" s="13"/>
      <c r="BN3989" s="13"/>
    </row>
    <row r="3990" spans="1:66" x14ac:dyDescent="0.25">
      <c r="A3990" s="10"/>
      <c r="B3990" s="10"/>
      <c r="C3990" s="10"/>
      <c r="D3990" s="18"/>
      <c r="E3990" s="10"/>
      <c r="F3990" s="10"/>
      <c r="G3990" s="10"/>
      <c r="H3990" s="10"/>
      <c r="I3990" s="10"/>
      <c r="J3990" s="10"/>
      <c r="K3990" s="11"/>
      <c r="L3990" s="11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  <c r="AA3990" s="12"/>
      <c r="AB3990" s="12"/>
      <c r="AC3990" s="12"/>
      <c r="AD3990" s="12"/>
      <c r="AE3990" s="12"/>
      <c r="AF3990" s="12"/>
      <c r="AG3990" s="12"/>
      <c r="AH3990" s="12"/>
      <c r="AI3990" s="12"/>
      <c r="AJ3990" s="12"/>
      <c r="AK3990" s="12"/>
      <c r="AL3990" s="12"/>
      <c r="AM3990" s="12"/>
      <c r="AN3990" s="12"/>
      <c r="AO3990" s="12"/>
      <c r="AP3990" s="12"/>
      <c r="AQ3990" s="12"/>
      <c r="AR3990" s="12"/>
      <c r="AS3990" s="12"/>
      <c r="AT3990" s="12"/>
      <c r="AU3990" s="12"/>
      <c r="AV3990" s="12"/>
      <c r="AW3990" s="12"/>
      <c r="AX3990" s="12"/>
      <c r="AY3990" s="12"/>
      <c r="AZ3990" s="12"/>
      <c r="BA3990" s="12"/>
      <c r="BB3990" s="12"/>
      <c r="BC3990" s="12"/>
      <c r="BD3990" s="12"/>
      <c r="BE3990" s="12"/>
      <c r="BF3990" s="12"/>
      <c r="BG3990" s="12"/>
      <c r="BH3990" s="12"/>
      <c r="BI3990" s="12"/>
      <c r="BJ3990" s="13"/>
      <c r="BK3990" s="13"/>
      <c r="BL3990" s="13"/>
      <c r="BM3990" s="13"/>
      <c r="BN3990" s="13"/>
    </row>
    <row r="3991" spans="1:66" x14ac:dyDescent="0.25">
      <c r="A3991" s="10"/>
      <c r="B3991" s="10"/>
      <c r="C3991" s="10"/>
      <c r="D3991" s="18"/>
      <c r="E3991" s="10"/>
      <c r="F3991" s="10"/>
      <c r="G3991" s="10"/>
      <c r="H3991" s="10"/>
      <c r="I3991" s="10"/>
      <c r="J3991" s="10"/>
      <c r="K3991" s="11"/>
      <c r="L3991" s="11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2"/>
      <c r="AS3991" s="12"/>
      <c r="AT3991" s="12"/>
      <c r="AU3991" s="12"/>
      <c r="AV3991" s="12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12"/>
      <c r="BG3991" s="12"/>
      <c r="BH3991" s="12"/>
      <c r="BI3991" s="12"/>
      <c r="BJ3991" s="13"/>
      <c r="BK3991" s="13"/>
      <c r="BL3991" s="13"/>
      <c r="BM3991" s="13"/>
      <c r="BN3991" s="13"/>
    </row>
    <row r="3992" spans="1:66" x14ac:dyDescent="0.25">
      <c r="A3992" s="10"/>
      <c r="B3992" s="10"/>
      <c r="C3992" s="10"/>
      <c r="D3992" s="18"/>
      <c r="E3992" s="10"/>
      <c r="F3992" s="10"/>
      <c r="G3992" s="10"/>
      <c r="H3992" s="10"/>
      <c r="I3992" s="10"/>
      <c r="J3992" s="10"/>
      <c r="K3992" s="11"/>
      <c r="L3992" s="11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  <c r="AA3992" s="12"/>
      <c r="AB3992" s="12"/>
      <c r="AC3992" s="12"/>
      <c r="AD3992" s="12"/>
      <c r="AE3992" s="12"/>
      <c r="AF3992" s="12"/>
      <c r="AG3992" s="12"/>
      <c r="AH3992" s="12"/>
      <c r="AI3992" s="12"/>
      <c r="AJ3992" s="12"/>
      <c r="AK3992" s="12"/>
      <c r="AL3992" s="12"/>
      <c r="AM3992" s="12"/>
      <c r="AN3992" s="12"/>
      <c r="AO3992" s="12"/>
      <c r="AP3992" s="12"/>
      <c r="AQ3992" s="12"/>
      <c r="AR3992" s="12"/>
      <c r="AS3992" s="12"/>
      <c r="AT3992" s="12"/>
      <c r="AU3992" s="12"/>
      <c r="AV3992" s="12"/>
      <c r="AW3992" s="12"/>
      <c r="AX3992" s="12"/>
      <c r="AY3992" s="12"/>
      <c r="AZ3992" s="12"/>
      <c r="BA3992" s="12"/>
      <c r="BB3992" s="12"/>
      <c r="BC3992" s="12"/>
      <c r="BD3992" s="12"/>
      <c r="BE3992" s="12"/>
      <c r="BF3992" s="12"/>
      <c r="BG3992" s="12"/>
      <c r="BH3992" s="12"/>
      <c r="BI3992" s="12"/>
      <c r="BJ3992" s="13"/>
      <c r="BK3992" s="13"/>
      <c r="BL3992" s="13"/>
      <c r="BM3992" s="13"/>
      <c r="BN3992" s="13"/>
    </row>
    <row r="3993" spans="1:66" x14ac:dyDescent="0.25">
      <c r="A3993" s="10"/>
      <c r="B3993" s="10"/>
      <c r="C3993" s="10"/>
      <c r="D3993" s="18"/>
      <c r="E3993" s="10"/>
      <c r="F3993" s="10"/>
      <c r="G3993" s="10"/>
      <c r="H3993" s="10"/>
      <c r="I3993" s="10"/>
      <c r="J3993" s="10"/>
      <c r="K3993" s="11"/>
      <c r="L3993" s="11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2"/>
      <c r="AS3993" s="12"/>
      <c r="AT3993" s="12"/>
      <c r="AU3993" s="12"/>
      <c r="AV3993" s="12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12"/>
      <c r="BG3993" s="12"/>
      <c r="BH3993" s="12"/>
      <c r="BI3993" s="12"/>
      <c r="BJ3993" s="13"/>
      <c r="BK3993" s="13"/>
      <c r="BL3993" s="13"/>
      <c r="BM3993" s="13"/>
      <c r="BN3993" s="13"/>
    </row>
    <row r="3994" spans="1:66" x14ac:dyDescent="0.25">
      <c r="A3994" s="10"/>
      <c r="B3994" s="10"/>
      <c r="C3994" s="10"/>
      <c r="D3994" s="18"/>
      <c r="E3994" s="10"/>
      <c r="F3994" s="10"/>
      <c r="G3994" s="10"/>
      <c r="H3994" s="10"/>
      <c r="I3994" s="10"/>
      <c r="J3994" s="10"/>
      <c r="K3994" s="11"/>
      <c r="L3994" s="11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  <c r="W3994" s="12"/>
      <c r="X3994" s="12"/>
      <c r="Y3994" s="12"/>
      <c r="Z3994" s="12"/>
      <c r="AA3994" s="12"/>
      <c r="AB3994" s="12"/>
      <c r="AC3994" s="12"/>
      <c r="AD3994" s="12"/>
      <c r="AE3994" s="12"/>
      <c r="AF3994" s="12"/>
      <c r="AG3994" s="12"/>
      <c r="AH3994" s="12"/>
      <c r="AI3994" s="12"/>
      <c r="AJ3994" s="12"/>
      <c r="AK3994" s="12"/>
      <c r="AL3994" s="12"/>
      <c r="AM3994" s="12"/>
      <c r="AN3994" s="12"/>
      <c r="AO3994" s="12"/>
      <c r="AP3994" s="12"/>
      <c r="AQ3994" s="12"/>
      <c r="AR3994" s="12"/>
      <c r="AS3994" s="12"/>
      <c r="AT3994" s="12"/>
      <c r="AU3994" s="12"/>
      <c r="AV3994" s="12"/>
      <c r="AW3994" s="12"/>
      <c r="AX3994" s="12"/>
      <c r="AY3994" s="12"/>
      <c r="AZ3994" s="12"/>
      <c r="BA3994" s="12"/>
      <c r="BB3994" s="12"/>
      <c r="BC3994" s="12"/>
      <c r="BD3994" s="12"/>
      <c r="BE3994" s="12"/>
      <c r="BF3994" s="12"/>
      <c r="BG3994" s="12"/>
      <c r="BH3994" s="12"/>
      <c r="BI3994" s="12"/>
      <c r="BJ3994" s="13"/>
      <c r="BK3994" s="13"/>
      <c r="BL3994" s="13"/>
      <c r="BM3994" s="13"/>
      <c r="BN3994" s="13"/>
    </row>
    <row r="3995" spans="1:66" x14ac:dyDescent="0.25">
      <c r="A3995" s="10"/>
      <c r="B3995" s="10"/>
      <c r="C3995" s="10"/>
      <c r="D3995" s="18"/>
      <c r="E3995" s="10"/>
      <c r="F3995" s="10"/>
      <c r="G3995" s="10"/>
      <c r="H3995" s="10"/>
      <c r="I3995" s="10"/>
      <c r="J3995" s="10"/>
      <c r="K3995" s="11"/>
      <c r="L3995" s="11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  <c r="W3995" s="12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2"/>
      <c r="AS3995" s="12"/>
      <c r="AT3995" s="12"/>
      <c r="AU3995" s="12"/>
      <c r="AV3995" s="12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12"/>
      <c r="BG3995" s="12"/>
      <c r="BH3995" s="12"/>
      <c r="BI3995" s="12"/>
      <c r="BJ3995" s="13"/>
      <c r="BK3995" s="13"/>
      <c r="BL3995" s="13"/>
      <c r="BM3995" s="13"/>
      <c r="BN3995" s="13"/>
    </row>
    <row r="3996" spans="1:66" x14ac:dyDescent="0.25">
      <c r="A3996" s="10"/>
      <c r="B3996" s="10"/>
      <c r="C3996" s="10"/>
      <c r="D3996" s="18"/>
      <c r="E3996" s="10"/>
      <c r="F3996" s="10"/>
      <c r="G3996" s="10"/>
      <c r="H3996" s="10"/>
      <c r="I3996" s="10"/>
      <c r="J3996" s="10"/>
      <c r="K3996" s="11"/>
      <c r="L3996" s="11"/>
      <c r="M3996" s="12"/>
      <c r="N3996" s="12"/>
      <c r="O3996" s="12"/>
      <c r="P3996" s="12"/>
      <c r="Q3996" s="12"/>
      <c r="R3996" s="12"/>
      <c r="S3996" s="12"/>
      <c r="T3996" s="12"/>
      <c r="U3996" s="12"/>
      <c r="V3996" s="12"/>
      <c r="W3996" s="12"/>
      <c r="X3996" s="12"/>
      <c r="Y3996" s="12"/>
      <c r="Z3996" s="12"/>
      <c r="AA3996" s="12"/>
      <c r="AB3996" s="12"/>
      <c r="AC3996" s="12"/>
      <c r="AD3996" s="12"/>
      <c r="AE3996" s="12"/>
      <c r="AF3996" s="12"/>
      <c r="AG3996" s="12"/>
      <c r="AH3996" s="12"/>
      <c r="AI3996" s="12"/>
      <c r="AJ3996" s="12"/>
      <c r="AK3996" s="12"/>
      <c r="AL3996" s="12"/>
      <c r="AM3996" s="12"/>
      <c r="AN3996" s="12"/>
      <c r="AO3996" s="12"/>
      <c r="AP3996" s="12"/>
      <c r="AQ3996" s="12"/>
      <c r="AR3996" s="12"/>
      <c r="AS3996" s="12"/>
      <c r="AT3996" s="12"/>
      <c r="AU3996" s="12"/>
      <c r="AV3996" s="12"/>
      <c r="AW3996" s="12"/>
      <c r="AX3996" s="12"/>
      <c r="AY3996" s="12"/>
      <c r="AZ3996" s="12"/>
      <c r="BA3996" s="12"/>
      <c r="BB3996" s="12"/>
      <c r="BC3996" s="12"/>
      <c r="BD3996" s="12"/>
      <c r="BE3996" s="12"/>
      <c r="BF3996" s="12"/>
      <c r="BG3996" s="12"/>
      <c r="BH3996" s="12"/>
      <c r="BI3996" s="12"/>
      <c r="BJ3996" s="13"/>
      <c r="BK3996" s="13"/>
      <c r="BL3996" s="13"/>
      <c r="BM3996" s="13"/>
      <c r="BN3996" s="13"/>
    </row>
    <row r="3997" spans="1:66" x14ac:dyDescent="0.25">
      <c r="A3997" s="10"/>
      <c r="B3997" s="10"/>
      <c r="C3997" s="10"/>
      <c r="D3997" s="18"/>
      <c r="E3997" s="10"/>
      <c r="F3997" s="10"/>
      <c r="G3997" s="10"/>
      <c r="H3997" s="10"/>
      <c r="I3997" s="10"/>
      <c r="J3997" s="10"/>
      <c r="K3997" s="11"/>
      <c r="L3997" s="11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2"/>
      <c r="AS3997" s="12"/>
      <c r="AT3997" s="12"/>
      <c r="AU3997" s="12"/>
      <c r="AV3997" s="12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12"/>
      <c r="BG3997" s="12"/>
      <c r="BH3997" s="12"/>
      <c r="BI3997" s="12"/>
      <c r="BJ3997" s="13"/>
      <c r="BK3997" s="13"/>
      <c r="BL3997" s="13"/>
      <c r="BM3997" s="13"/>
      <c r="BN3997" s="13"/>
    </row>
    <row r="3998" spans="1:66" x14ac:dyDescent="0.25">
      <c r="A3998" s="10"/>
      <c r="B3998" s="10"/>
      <c r="C3998" s="10"/>
      <c r="D3998" s="18"/>
      <c r="E3998" s="10"/>
      <c r="F3998" s="10"/>
      <c r="G3998" s="10"/>
      <c r="H3998" s="10"/>
      <c r="I3998" s="10"/>
      <c r="J3998" s="10"/>
      <c r="K3998" s="11"/>
      <c r="L3998" s="11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12"/>
      <c r="Z3998" s="12"/>
      <c r="AA3998" s="12"/>
      <c r="AB3998" s="12"/>
      <c r="AC3998" s="12"/>
      <c r="AD3998" s="12"/>
      <c r="AE3998" s="12"/>
      <c r="AF3998" s="12"/>
      <c r="AG3998" s="12"/>
      <c r="AH3998" s="12"/>
      <c r="AI3998" s="12"/>
      <c r="AJ3998" s="12"/>
      <c r="AK3998" s="12"/>
      <c r="AL3998" s="12"/>
      <c r="AM3998" s="12"/>
      <c r="AN3998" s="12"/>
      <c r="AO3998" s="12"/>
      <c r="AP3998" s="12"/>
      <c r="AQ3998" s="12"/>
      <c r="AR3998" s="12"/>
      <c r="AS3998" s="12"/>
      <c r="AT3998" s="12"/>
      <c r="AU3998" s="12"/>
      <c r="AV3998" s="12"/>
      <c r="AW3998" s="12"/>
      <c r="AX3998" s="12"/>
      <c r="AY3998" s="12"/>
      <c r="AZ3998" s="12"/>
      <c r="BA3998" s="12"/>
      <c r="BB3998" s="12"/>
      <c r="BC3998" s="12"/>
      <c r="BD3998" s="12"/>
      <c r="BE3998" s="12"/>
      <c r="BF3998" s="12"/>
      <c r="BG3998" s="12"/>
      <c r="BH3998" s="12"/>
      <c r="BI3998" s="12"/>
      <c r="BJ3998" s="13"/>
      <c r="BK3998" s="13"/>
      <c r="BL3998" s="13"/>
      <c r="BM3998" s="13"/>
      <c r="BN3998" s="13"/>
    </row>
    <row r="3999" spans="1:66" x14ac:dyDescent="0.25">
      <c r="A3999" s="10"/>
      <c r="B3999" s="10"/>
      <c r="C3999" s="10"/>
      <c r="D3999" s="18"/>
      <c r="E3999" s="10"/>
      <c r="F3999" s="10"/>
      <c r="G3999" s="10"/>
      <c r="H3999" s="10"/>
      <c r="I3999" s="10"/>
      <c r="J3999" s="10"/>
      <c r="K3999" s="11"/>
      <c r="L3999" s="11"/>
      <c r="M3999" s="12"/>
      <c r="N3999" s="12"/>
      <c r="O3999" s="12"/>
      <c r="P3999" s="12"/>
      <c r="Q3999" s="12"/>
      <c r="R3999" s="12"/>
      <c r="S3999" s="12"/>
      <c r="T3999" s="12"/>
      <c r="U3999" s="12"/>
      <c r="V3999" s="12"/>
      <c r="W3999" s="12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2"/>
      <c r="AS3999" s="12"/>
      <c r="AT3999" s="12"/>
      <c r="AU3999" s="12"/>
      <c r="AV3999" s="12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12"/>
      <c r="BG3999" s="12"/>
      <c r="BH3999" s="12"/>
      <c r="BI3999" s="12"/>
      <c r="BJ3999" s="13"/>
      <c r="BK3999" s="13"/>
      <c r="BL3999" s="13"/>
      <c r="BM3999" s="13"/>
      <c r="BN3999" s="13"/>
    </row>
    <row r="4000" spans="1:66" x14ac:dyDescent="0.25">
      <c r="A4000" s="10"/>
      <c r="B4000" s="10"/>
      <c r="C4000" s="10"/>
      <c r="D4000" s="18"/>
      <c r="E4000" s="10"/>
      <c r="F4000" s="10"/>
      <c r="G4000" s="10"/>
      <c r="H4000" s="10"/>
      <c r="I4000" s="10"/>
      <c r="J4000" s="10"/>
      <c r="K4000" s="11"/>
      <c r="L4000" s="11"/>
      <c r="M4000" s="12"/>
      <c r="N4000" s="12"/>
      <c r="O4000" s="12"/>
      <c r="P4000" s="12"/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12"/>
      <c r="AD4000" s="12"/>
      <c r="AE4000" s="12"/>
      <c r="AF4000" s="12"/>
      <c r="AG4000" s="12"/>
      <c r="AH4000" s="12"/>
      <c r="AI4000" s="12"/>
      <c r="AJ4000" s="12"/>
      <c r="AK4000" s="12"/>
      <c r="AL4000" s="12"/>
      <c r="AM4000" s="12"/>
      <c r="AN4000" s="12"/>
      <c r="AO4000" s="12"/>
      <c r="AP4000" s="12"/>
      <c r="AQ4000" s="12"/>
      <c r="AR4000" s="12"/>
      <c r="AS4000" s="12"/>
      <c r="AT4000" s="12"/>
      <c r="AU4000" s="12"/>
      <c r="AV4000" s="12"/>
      <c r="AW4000" s="12"/>
      <c r="AX4000" s="12"/>
      <c r="AY4000" s="12"/>
      <c r="AZ4000" s="12"/>
      <c r="BA4000" s="12"/>
      <c r="BB4000" s="12"/>
      <c r="BC4000" s="12"/>
      <c r="BD4000" s="12"/>
      <c r="BE4000" s="12"/>
      <c r="BF4000" s="12"/>
      <c r="BG4000" s="12"/>
      <c r="BH4000" s="12"/>
      <c r="BI4000" s="12"/>
      <c r="BJ4000" s="13"/>
      <c r="BK4000" s="13"/>
      <c r="BL4000" s="13"/>
      <c r="BM4000" s="13"/>
      <c r="BN4000" s="13"/>
    </row>
    <row r="4001" spans="1:66" x14ac:dyDescent="0.25">
      <c r="A4001" s="10"/>
      <c r="B4001" s="10"/>
      <c r="C4001" s="10"/>
      <c r="D4001" s="18"/>
      <c r="E4001" s="10"/>
      <c r="F4001" s="10"/>
      <c r="G4001" s="10"/>
      <c r="H4001" s="10"/>
      <c r="I4001" s="10"/>
      <c r="J4001" s="10"/>
      <c r="K4001" s="11"/>
      <c r="L4001" s="11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2"/>
      <c r="AS4001" s="12"/>
      <c r="AT4001" s="12"/>
      <c r="AU4001" s="12"/>
      <c r="AV4001" s="12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12"/>
      <c r="BG4001" s="12"/>
      <c r="BH4001" s="12"/>
      <c r="BI4001" s="12"/>
      <c r="BJ4001" s="13"/>
      <c r="BK4001" s="13"/>
      <c r="BL4001" s="13"/>
      <c r="BM4001" s="13"/>
      <c r="BN4001" s="13"/>
    </row>
    <row r="4002" spans="1:66" x14ac:dyDescent="0.25">
      <c r="A4002" s="10"/>
      <c r="B4002" s="10"/>
      <c r="C4002" s="10"/>
      <c r="D4002" s="18"/>
      <c r="E4002" s="10"/>
      <c r="F4002" s="10"/>
      <c r="G4002" s="10"/>
      <c r="H4002" s="10"/>
      <c r="I4002" s="10"/>
      <c r="J4002" s="10"/>
      <c r="K4002" s="11"/>
      <c r="L4002" s="11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2"/>
      <c r="AF4002" s="12"/>
      <c r="AG4002" s="12"/>
      <c r="AH4002" s="12"/>
      <c r="AI4002" s="12"/>
      <c r="AJ4002" s="12"/>
      <c r="AK4002" s="12"/>
      <c r="AL4002" s="12"/>
      <c r="AM4002" s="12"/>
      <c r="AN4002" s="12"/>
      <c r="AO4002" s="12"/>
      <c r="AP4002" s="12"/>
      <c r="AQ4002" s="12"/>
      <c r="AR4002" s="12"/>
      <c r="AS4002" s="12"/>
      <c r="AT4002" s="12"/>
      <c r="AU4002" s="12"/>
      <c r="AV4002" s="12"/>
      <c r="AW4002" s="12"/>
      <c r="AX4002" s="12"/>
      <c r="AY4002" s="12"/>
      <c r="AZ4002" s="12"/>
      <c r="BA4002" s="12"/>
      <c r="BB4002" s="12"/>
      <c r="BC4002" s="12"/>
      <c r="BD4002" s="12"/>
      <c r="BE4002" s="12"/>
      <c r="BF4002" s="12"/>
      <c r="BG4002" s="12"/>
      <c r="BH4002" s="12"/>
      <c r="BI4002" s="12"/>
      <c r="BJ4002" s="13"/>
      <c r="BK4002" s="13"/>
      <c r="BL4002" s="13"/>
      <c r="BM4002" s="13"/>
      <c r="BN4002" s="13"/>
    </row>
    <row r="4003" spans="1:66" x14ac:dyDescent="0.25">
      <c r="A4003" s="10"/>
      <c r="B4003" s="10"/>
      <c r="C4003" s="10"/>
      <c r="D4003" s="18"/>
      <c r="E4003" s="10"/>
      <c r="F4003" s="10"/>
      <c r="G4003" s="10"/>
      <c r="H4003" s="10"/>
      <c r="I4003" s="10"/>
      <c r="J4003" s="10"/>
      <c r="K4003" s="11"/>
      <c r="L4003" s="11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2"/>
      <c r="AS4003" s="12"/>
      <c r="AT4003" s="12"/>
      <c r="AU4003" s="12"/>
      <c r="AV4003" s="12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12"/>
      <c r="BG4003" s="12"/>
      <c r="BH4003" s="12"/>
      <c r="BI4003" s="12"/>
      <c r="BJ4003" s="13"/>
      <c r="BK4003" s="13"/>
      <c r="BL4003" s="13"/>
      <c r="BM4003" s="13"/>
      <c r="BN4003" s="13"/>
    </row>
    <row r="4004" spans="1:66" x14ac:dyDescent="0.25">
      <c r="A4004" s="10"/>
      <c r="B4004" s="10"/>
      <c r="C4004" s="10"/>
      <c r="D4004" s="18"/>
      <c r="E4004" s="10"/>
      <c r="F4004" s="10"/>
      <c r="G4004" s="10"/>
      <c r="H4004" s="10"/>
      <c r="I4004" s="10"/>
      <c r="J4004" s="10"/>
      <c r="K4004" s="11"/>
      <c r="L4004" s="11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  <c r="AF4004" s="12"/>
      <c r="AG4004" s="12"/>
      <c r="AH4004" s="12"/>
      <c r="AI4004" s="12"/>
      <c r="AJ4004" s="12"/>
      <c r="AK4004" s="12"/>
      <c r="AL4004" s="12"/>
      <c r="AM4004" s="12"/>
      <c r="AN4004" s="12"/>
      <c r="AO4004" s="12"/>
      <c r="AP4004" s="12"/>
      <c r="AQ4004" s="12"/>
      <c r="AR4004" s="12"/>
      <c r="AS4004" s="12"/>
      <c r="AT4004" s="12"/>
      <c r="AU4004" s="12"/>
      <c r="AV4004" s="12"/>
      <c r="AW4004" s="12"/>
      <c r="AX4004" s="12"/>
      <c r="AY4004" s="12"/>
      <c r="AZ4004" s="12"/>
      <c r="BA4004" s="12"/>
      <c r="BB4004" s="12"/>
      <c r="BC4004" s="12"/>
      <c r="BD4004" s="12"/>
      <c r="BE4004" s="12"/>
      <c r="BF4004" s="12"/>
      <c r="BG4004" s="12"/>
      <c r="BH4004" s="12"/>
      <c r="BI4004" s="12"/>
      <c r="BJ4004" s="13"/>
      <c r="BK4004" s="13"/>
      <c r="BL4004" s="13"/>
      <c r="BM4004" s="13"/>
      <c r="BN4004" s="13"/>
    </row>
    <row r="4005" spans="1:66" x14ac:dyDescent="0.25">
      <c r="A4005" s="10"/>
      <c r="B4005" s="10"/>
      <c r="C4005" s="10"/>
      <c r="D4005" s="18"/>
      <c r="E4005" s="10"/>
      <c r="F4005" s="10"/>
      <c r="G4005" s="10"/>
      <c r="H4005" s="10"/>
      <c r="I4005" s="10"/>
      <c r="J4005" s="10"/>
      <c r="K4005" s="11"/>
      <c r="L4005" s="11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2"/>
      <c r="AS4005" s="12"/>
      <c r="AT4005" s="12"/>
      <c r="AU4005" s="12"/>
      <c r="AV4005" s="12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12"/>
      <c r="BG4005" s="12"/>
      <c r="BH4005" s="12"/>
      <c r="BI4005" s="12"/>
      <c r="BJ4005" s="13"/>
      <c r="BK4005" s="13"/>
      <c r="BL4005" s="13"/>
      <c r="BM4005" s="13"/>
      <c r="BN4005" s="13"/>
    </row>
    <row r="4006" spans="1:66" x14ac:dyDescent="0.25">
      <c r="A4006" s="10"/>
      <c r="B4006" s="10"/>
      <c r="C4006" s="10"/>
      <c r="D4006" s="18"/>
      <c r="E4006" s="10"/>
      <c r="F4006" s="10"/>
      <c r="G4006" s="10"/>
      <c r="H4006" s="10"/>
      <c r="I4006" s="10"/>
      <c r="J4006" s="10"/>
      <c r="K4006" s="11"/>
      <c r="L4006" s="11"/>
      <c r="M4006" s="12"/>
      <c r="N4006" s="12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12"/>
      <c r="Z4006" s="12"/>
      <c r="AA4006" s="12"/>
      <c r="AB4006" s="12"/>
      <c r="AC4006" s="12"/>
      <c r="AD4006" s="12"/>
      <c r="AE4006" s="12"/>
      <c r="AF4006" s="12"/>
      <c r="AG4006" s="12"/>
      <c r="AH4006" s="12"/>
      <c r="AI4006" s="12"/>
      <c r="AJ4006" s="12"/>
      <c r="AK4006" s="12"/>
      <c r="AL4006" s="12"/>
      <c r="AM4006" s="12"/>
      <c r="AN4006" s="12"/>
      <c r="AO4006" s="12"/>
      <c r="AP4006" s="12"/>
      <c r="AQ4006" s="12"/>
      <c r="AR4006" s="12"/>
      <c r="AS4006" s="12"/>
      <c r="AT4006" s="12"/>
      <c r="AU4006" s="12"/>
      <c r="AV4006" s="12"/>
      <c r="AW4006" s="12"/>
      <c r="AX4006" s="12"/>
      <c r="AY4006" s="12"/>
      <c r="AZ4006" s="12"/>
      <c r="BA4006" s="12"/>
      <c r="BB4006" s="12"/>
      <c r="BC4006" s="12"/>
      <c r="BD4006" s="12"/>
      <c r="BE4006" s="12"/>
      <c r="BF4006" s="12"/>
      <c r="BG4006" s="12"/>
      <c r="BH4006" s="12"/>
      <c r="BI4006" s="12"/>
      <c r="BJ4006" s="13"/>
      <c r="BK4006" s="13"/>
      <c r="BL4006" s="13"/>
      <c r="BM4006" s="13"/>
      <c r="BN4006" s="13"/>
    </row>
    <row r="4007" spans="1:66" x14ac:dyDescent="0.25">
      <c r="A4007" s="10"/>
      <c r="B4007" s="10"/>
      <c r="C4007" s="10"/>
      <c r="D4007" s="18"/>
      <c r="E4007" s="10"/>
      <c r="F4007" s="10"/>
      <c r="G4007" s="10"/>
      <c r="H4007" s="10"/>
      <c r="I4007" s="10"/>
      <c r="J4007" s="10"/>
      <c r="K4007" s="11"/>
      <c r="L4007" s="11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2"/>
      <c r="AS4007" s="12"/>
      <c r="AT4007" s="12"/>
      <c r="AU4007" s="12"/>
      <c r="AV4007" s="12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12"/>
      <c r="BG4007" s="12"/>
      <c r="BH4007" s="12"/>
      <c r="BI4007" s="12"/>
      <c r="BJ4007" s="13"/>
      <c r="BK4007" s="13"/>
      <c r="BL4007" s="13"/>
      <c r="BM4007" s="13"/>
      <c r="BN4007" s="13"/>
    </row>
    <row r="4008" spans="1:66" x14ac:dyDescent="0.25">
      <c r="A4008" s="10"/>
      <c r="B4008" s="10"/>
      <c r="C4008" s="10"/>
      <c r="D4008" s="18"/>
      <c r="E4008" s="10"/>
      <c r="F4008" s="10"/>
      <c r="G4008" s="10"/>
      <c r="H4008" s="10"/>
      <c r="I4008" s="10"/>
      <c r="J4008" s="10"/>
      <c r="K4008" s="11"/>
      <c r="L4008" s="11"/>
      <c r="M4008" s="12"/>
      <c r="N4008" s="12"/>
      <c r="O4008" s="12"/>
      <c r="P4008" s="12"/>
      <c r="Q4008" s="12"/>
      <c r="R4008" s="12"/>
      <c r="S4008" s="12"/>
      <c r="T4008" s="12"/>
      <c r="U4008" s="12"/>
      <c r="V4008" s="12"/>
      <c r="W4008" s="12"/>
      <c r="X4008" s="12"/>
      <c r="Y4008" s="12"/>
      <c r="Z4008" s="12"/>
      <c r="AA4008" s="12"/>
      <c r="AB4008" s="12"/>
      <c r="AC4008" s="12"/>
      <c r="AD4008" s="12"/>
      <c r="AE4008" s="12"/>
      <c r="AF4008" s="12"/>
      <c r="AG4008" s="12"/>
      <c r="AH4008" s="12"/>
      <c r="AI4008" s="12"/>
      <c r="AJ4008" s="12"/>
      <c r="AK4008" s="12"/>
      <c r="AL4008" s="12"/>
      <c r="AM4008" s="12"/>
      <c r="AN4008" s="12"/>
      <c r="AO4008" s="12"/>
      <c r="AP4008" s="12"/>
      <c r="AQ4008" s="12"/>
      <c r="AR4008" s="12"/>
      <c r="AS4008" s="12"/>
      <c r="AT4008" s="12"/>
      <c r="AU4008" s="12"/>
      <c r="AV4008" s="12"/>
      <c r="AW4008" s="12"/>
      <c r="AX4008" s="12"/>
      <c r="AY4008" s="12"/>
      <c r="AZ4008" s="12"/>
      <c r="BA4008" s="12"/>
      <c r="BB4008" s="12"/>
      <c r="BC4008" s="12"/>
      <c r="BD4008" s="12"/>
      <c r="BE4008" s="12"/>
      <c r="BF4008" s="12"/>
      <c r="BG4008" s="12"/>
      <c r="BH4008" s="12"/>
      <c r="BI4008" s="12"/>
      <c r="BJ4008" s="13"/>
      <c r="BK4008" s="13"/>
      <c r="BL4008" s="13"/>
      <c r="BM4008" s="13"/>
      <c r="BN4008" s="13"/>
    </row>
    <row r="4009" spans="1:66" x14ac:dyDescent="0.25">
      <c r="A4009" s="10"/>
      <c r="B4009" s="10"/>
      <c r="C4009" s="10"/>
      <c r="D4009" s="18"/>
      <c r="E4009" s="10"/>
      <c r="F4009" s="10"/>
      <c r="G4009" s="10"/>
      <c r="H4009" s="10"/>
      <c r="I4009" s="10"/>
      <c r="J4009" s="10"/>
      <c r="K4009" s="11"/>
      <c r="L4009" s="11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2"/>
      <c r="AS4009" s="12"/>
      <c r="AT4009" s="12"/>
      <c r="AU4009" s="12"/>
      <c r="AV4009" s="12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12"/>
      <c r="BG4009" s="12"/>
      <c r="BH4009" s="12"/>
      <c r="BI4009" s="12"/>
      <c r="BJ4009" s="13"/>
      <c r="BK4009" s="13"/>
      <c r="BL4009" s="13"/>
      <c r="BM4009" s="13"/>
      <c r="BN4009" s="13"/>
    </row>
    <row r="4010" spans="1:66" x14ac:dyDescent="0.25">
      <c r="A4010" s="10"/>
      <c r="B4010" s="10"/>
      <c r="C4010" s="10"/>
      <c r="D4010" s="18"/>
      <c r="E4010" s="10"/>
      <c r="F4010" s="10"/>
      <c r="G4010" s="10"/>
      <c r="H4010" s="10"/>
      <c r="I4010" s="10"/>
      <c r="J4010" s="10"/>
      <c r="K4010" s="11"/>
      <c r="L4010" s="11"/>
      <c r="M4010" s="12"/>
      <c r="N4010" s="12"/>
      <c r="O4010" s="12"/>
      <c r="P4010" s="12"/>
      <c r="Q4010" s="12"/>
      <c r="R4010" s="12"/>
      <c r="S4010" s="12"/>
      <c r="T4010" s="12"/>
      <c r="U4010" s="12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2"/>
      <c r="AF4010" s="12"/>
      <c r="AG4010" s="12"/>
      <c r="AH4010" s="12"/>
      <c r="AI4010" s="12"/>
      <c r="AJ4010" s="12"/>
      <c r="AK4010" s="12"/>
      <c r="AL4010" s="12"/>
      <c r="AM4010" s="12"/>
      <c r="AN4010" s="12"/>
      <c r="AO4010" s="12"/>
      <c r="AP4010" s="12"/>
      <c r="AQ4010" s="12"/>
      <c r="AR4010" s="12"/>
      <c r="AS4010" s="12"/>
      <c r="AT4010" s="12"/>
      <c r="AU4010" s="12"/>
      <c r="AV4010" s="12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12"/>
      <c r="BG4010" s="12"/>
      <c r="BH4010" s="12"/>
      <c r="BI4010" s="12"/>
      <c r="BJ4010" s="13"/>
      <c r="BK4010" s="13"/>
      <c r="BL4010" s="13"/>
      <c r="BM4010" s="13"/>
      <c r="BN4010" s="13"/>
    </row>
    <row r="4011" spans="1:66" x14ac:dyDescent="0.25">
      <c r="A4011" s="10"/>
      <c r="B4011" s="10"/>
      <c r="C4011" s="10"/>
      <c r="D4011" s="18"/>
      <c r="E4011" s="10"/>
      <c r="F4011" s="10"/>
      <c r="G4011" s="10"/>
      <c r="H4011" s="10"/>
      <c r="I4011" s="10"/>
      <c r="J4011" s="10"/>
      <c r="K4011" s="11"/>
      <c r="L4011" s="11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2"/>
      <c r="AS4011" s="12"/>
      <c r="AT4011" s="12"/>
      <c r="AU4011" s="12"/>
      <c r="AV4011" s="12"/>
      <c r="AW4011" s="12"/>
      <c r="AX4011" s="12"/>
      <c r="AY4011" s="12"/>
      <c r="AZ4011" s="12"/>
      <c r="BA4011" s="12"/>
      <c r="BB4011" s="12"/>
      <c r="BC4011" s="12"/>
      <c r="BD4011" s="12"/>
      <c r="BE4011" s="12"/>
      <c r="BF4011" s="12"/>
      <c r="BG4011" s="12"/>
      <c r="BH4011" s="12"/>
      <c r="BI4011" s="12"/>
      <c r="BJ4011" s="13"/>
      <c r="BK4011" s="13"/>
      <c r="BL4011" s="13"/>
      <c r="BM4011" s="13"/>
      <c r="BN4011" s="13"/>
    </row>
    <row r="4012" spans="1:66" x14ac:dyDescent="0.25">
      <c r="A4012" s="10"/>
      <c r="B4012" s="10"/>
      <c r="C4012" s="10"/>
      <c r="D4012" s="18"/>
      <c r="E4012" s="10"/>
      <c r="F4012" s="10"/>
      <c r="G4012" s="10"/>
      <c r="H4012" s="10"/>
      <c r="I4012" s="10"/>
      <c r="J4012" s="10"/>
      <c r="K4012" s="11"/>
      <c r="L4012" s="11"/>
      <c r="M4012" s="12"/>
      <c r="N4012" s="12"/>
      <c r="O4012" s="12"/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  <c r="AF4012" s="12"/>
      <c r="AG4012" s="12"/>
      <c r="AH4012" s="12"/>
      <c r="AI4012" s="12"/>
      <c r="AJ4012" s="12"/>
      <c r="AK4012" s="12"/>
      <c r="AL4012" s="12"/>
      <c r="AM4012" s="12"/>
      <c r="AN4012" s="12"/>
      <c r="AO4012" s="12"/>
      <c r="AP4012" s="12"/>
      <c r="AQ4012" s="12"/>
      <c r="AR4012" s="12"/>
      <c r="AS4012" s="12"/>
      <c r="AT4012" s="12"/>
      <c r="AU4012" s="12"/>
      <c r="AV4012" s="12"/>
      <c r="AW4012" s="12"/>
      <c r="AX4012" s="12"/>
      <c r="AY4012" s="12"/>
      <c r="AZ4012" s="12"/>
      <c r="BA4012" s="12"/>
      <c r="BB4012" s="12"/>
      <c r="BC4012" s="12"/>
      <c r="BD4012" s="12"/>
      <c r="BE4012" s="12"/>
      <c r="BF4012" s="12"/>
      <c r="BG4012" s="12"/>
      <c r="BH4012" s="12"/>
      <c r="BI4012" s="12"/>
      <c r="BJ4012" s="13"/>
      <c r="BK4012" s="13"/>
      <c r="BL4012" s="13"/>
      <c r="BM4012" s="13"/>
      <c r="BN4012" s="13"/>
    </row>
    <row r="4013" spans="1:66" x14ac:dyDescent="0.25">
      <c r="A4013" s="10"/>
      <c r="B4013" s="10"/>
      <c r="C4013" s="10"/>
      <c r="D4013" s="18"/>
      <c r="E4013" s="10"/>
      <c r="F4013" s="10"/>
      <c r="G4013" s="10"/>
      <c r="H4013" s="10"/>
      <c r="I4013" s="10"/>
      <c r="J4013" s="10"/>
      <c r="K4013" s="11"/>
      <c r="L4013" s="11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2"/>
      <c r="AS4013" s="12"/>
      <c r="AT4013" s="12"/>
      <c r="AU4013" s="12"/>
      <c r="AV4013" s="12"/>
      <c r="AW4013" s="12"/>
      <c r="AX4013" s="12"/>
      <c r="AY4013" s="12"/>
      <c r="AZ4013" s="12"/>
      <c r="BA4013" s="12"/>
      <c r="BB4013" s="12"/>
      <c r="BC4013" s="12"/>
      <c r="BD4013" s="12"/>
      <c r="BE4013" s="12"/>
      <c r="BF4013" s="12"/>
      <c r="BG4013" s="12"/>
      <c r="BH4013" s="12"/>
      <c r="BI4013" s="12"/>
      <c r="BJ4013" s="13"/>
      <c r="BK4013" s="13"/>
      <c r="BL4013" s="13"/>
      <c r="BM4013" s="13"/>
      <c r="BN4013" s="13"/>
    </row>
    <row r="4014" spans="1:66" x14ac:dyDescent="0.25">
      <c r="A4014" s="10"/>
      <c r="B4014" s="10"/>
      <c r="C4014" s="10"/>
      <c r="D4014" s="18"/>
      <c r="E4014" s="10"/>
      <c r="F4014" s="10"/>
      <c r="G4014" s="10"/>
      <c r="H4014" s="10"/>
      <c r="I4014" s="10"/>
      <c r="J4014" s="10"/>
      <c r="K4014" s="11"/>
      <c r="L4014" s="11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  <c r="W4014" s="12"/>
      <c r="X4014" s="12"/>
      <c r="Y4014" s="12"/>
      <c r="Z4014" s="12"/>
      <c r="AA4014" s="12"/>
      <c r="AB4014" s="12"/>
      <c r="AC4014" s="12"/>
      <c r="AD4014" s="12"/>
      <c r="AE4014" s="12"/>
      <c r="AF4014" s="12"/>
      <c r="AG4014" s="12"/>
      <c r="AH4014" s="12"/>
      <c r="AI4014" s="12"/>
      <c r="AJ4014" s="12"/>
      <c r="AK4014" s="12"/>
      <c r="AL4014" s="12"/>
      <c r="AM4014" s="12"/>
      <c r="AN4014" s="12"/>
      <c r="AO4014" s="12"/>
      <c r="AP4014" s="12"/>
      <c r="AQ4014" s="12"/>
      <c r="AR4014" s="12"/>
      <c r="AS4014" s="12"/>
      <c r="AT4014" s="12"/>
      <c r="AU4014" s="12"/>
      <c r="AV4014" s="12"/>
      <c r="AW4014" s="12"/>
      <c r="AX4014" s="12"/>
      <c r="AY4014" s="12"/>
      <c r="AZ4014" s="12"/>
      <c r="BA4014" s="12"/>
      <c r="BB4014" s="12"/>
      <c r="BC4014" s="12"/>
      <c r="BD4014" s="12"/>
      <c r="BE4014" s="12"/>
      <c r="BF4014" s="12"/>
      <c r="BG4014" s="12"/>
      <c r="BH4014" s="12"/>
      <c r="BI4014" s="12"/>
      <c r="BJ4014" s="13"/>
      <c r="BK4014" s="13"/>
      <c r="BL4014" s="13"/>
      <c r="BM4014" s="13"/>
      <c r="BN4014" s="13"/>
    </row>
    <row r="4015" spans="1:66" x14ac:dyDescent="0.25">
      <c r="A4015" s="10"/>
      <c r="B4015" s="10"/>
      <c r="C4015" s="10"/>
      <c r="D4015" s="18"/>
      <c r="E4015" s="10"/>
      <c r="F4015" s="10"/>
      <c r="G4015" s="10"/>
      <c r="H4015" s="10"/>
      <c r="I4015" s="10"/>
      <c r="J4015" s="10"/>
      <c r="K4015" s="11"/>
      <c r="L4015" s="11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2"/>
      <c r="AS4015" s="12"/>
      <c r="AT4015" s="12"/>
      <c r="AU4015" s="12"/>
      <c r="AV4015" s="12"/>
      <c r="AW4015" s="12"/>
      <c r="AX4015" s="12"/>
      <c r="AY4015" s="12"/>
      <c r="AZ4015" s="12"/>
      <c r="BA4015" s="12"/>
      <c r="BB4015" s="12"/>
      <c r="BC4015" s="12"/>
      <c r="BD4015" s="12"/>
      <c r="BE4015" s="12"/>
      <c r="BF4015" s="12"/>
      <c r="BG4015" s="12"/>
      <c r="BH4015" s="12"/>
      <c r="BI4015" s="12"/>
      <c r="BJ4015" s="13"/>
      <c r="BK4015" s="13"/>
      <c r="BL4015" s="13"/>
      <c r="BM4015" s="13"/>
      <c r="BN4015" s="13"/>
    </row>
    <row r="4016" spans="1:66" x14ac:dyDescent="0.25">
      <c r="A4016" s="10"/>
      <c r="B4016" s="10"/>
      <c r="C4016" s="10"/>
      <c r="D4016" s="18"/>
      <c r="E4016" s="10"/>
      <c r="F4016" s="10"/>
      <c r="G4016" s="10"/>
      <c r="H4016" s="10"/>
      <c r="I4016" s="10"/>
      <c r="J4016" s="10"/>
      <c r="K4016" s="11"/>
      <c r="L4016" s="11"/>
      <c r="M4016" s="12"/>
      <c r="N4016" s="12"/>
      <c r="O4016" s="12"/>
      <c r="P4016" s="12"/>
      <c r="Q4016" s="12"/>
      <c r="R4016" s="12"/>
      <c r="S4016" s="12"/>
      <c r="T4016" s="12"/>
      <c r="U4016" s="12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  <c r="AF4016" s="12"/>
      <c r="AG4016" s="12"/>
      <c r="AH4016" s="12"/>
      <c r="AI4016" s="12"/>
      <c r="AJ4016" s="12"/>
      <c r="AK4016" s="12"/>
      <c r="AL4016" s="12"/>
      <c r="AM4016" s="12"/>
      <c r="AN4016" s="12"/>
      <c r="AO4016" s="12"/>
      <c r="AP4016" s="12"/>
      <c r="AQ4016" s="12"/>
      <c r="AR4016" s="12"/>
      <c r="AS4016" s="12"/>
      <c r="AT4016" s="12"/>
      <c r="AU4016" s="12"/>
      <c r="AV4016" s="12"/>
      <c r="AW4016" s="12"/>
      <c r="AX4016" s="12"/>
      <c r="AY4016" s="12"/>
      <c r="AZ4016" s="12"/>
      <c r="BA4016" s="12"/>
      <c r="BB4016" s="12"/>
      <c r="BC4016" s="12"/>
      <c r="BD4016" s="12"/>
      <c r="BE4016" s="12"/>
      <c r="BF4016" s="12"/>
      <c r="BG4016" s="12"/>
      <c r="BH4016" s="12"/>
      <c r="BI4016" s="12"/>
      <c r="BJ4016" s="13"/>
      <c r="BK4016" s="13"/>
      <c r="BL4016" s="13"/>
      <c r="BM4016" s="13"/>
      <c r="BN4016" s="13"/>
    </row>
    <row r="4017" spans="1:66" x14ac:dyDescent="0.25">
      <c r="A4017" s="10"/>
      <c r="B4017" s="10"/>
      <c r="C4017" s="10"/>
      <c r="D4017" s="18"/>
      <c r="E4017" s="10"/>
      <c r="F4017" s="10"/>
      <c r="G4017" s="10"/>
      <c r="H4017" s="10"/>
      <c r="I4017" s="10"/>
      <c r="J4017" s="10"/>
      <c r="K4017" s="11"/>
      <c r="L4017" s="11"/>
      <c r="M4017" s="12"/>
      <c r="N4017" s="12"/>
      <c r="O4017" s="12"/>
      <c r="P4017" s="12"/>
      <c r="Q4017" s="12"/>
      <c r="R4017" s="12"/>
      <c r="S4017" s="12"/>
      <c r="T4017" s="12"/>
      <c r="U4017" s="12"/>
      <c r="V4017" s="12"/>
      <c r="W4017" s="12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2"/>
      <c r="AS4017" s="12"/>
      <c r="AT4017" s="12"/>
      <c r="AU4017" s="12"/>
      <c r="AV4017" s="12"/>
      <c r="AW4017" s="12"/>
      <c r="AX4017" s="12"/>
      <c r="AY4017" s="12"/>
      <c r="AZ4017" s="12"/>
      <c r="BA4017" s="12"/>
      <c r="BB4017" s="12"/>
      <c r="BC4017" s="12"/>
      <c r="BD4017" s="12"/>
      <c r="BE4017" s="12"/>
      <c r="BF4017" s="12"/>
      <c r="BG4017" s="12"/>
      <c r="BH4017" s="12"/>
      <c r="BI4017" s="12"/>
      <c r="BJ4017" s="13"/>
      <c r="BK4017" s="13"/>
      <c r="BL4017" s="13"/>
      <c r="BM4017" s="13"/>
      <c r="BN4017" s="13"/>
    </row>
    <row r="4018" spans="1:66" x14ac:dyDescent="0.25">
      <c r="A4018" s="10"/>
      <c r="B4018" s="10"/>
      <c r="C4018" s="10"/>
      <c r="D4018" s="18"/>
      <c r="E4018" s="10"/>
      <c r="F4018" s="10"/>
      <c r="G4018" s="10"/>
      <c r="H4018" s="10"/>
      <c r="I4018" s="10"/>
      <c r="J4018" s="10"/>
      <c r="K4018" s="11"/>
      <c r="L4018" s="11"/>
      <c r="M4018" s="12"/>
      <c r="N4018" s="12"/>
      <c r="O4018" s="12"/>
      <c r="P4018" s="12"/>
      <c r="Q4018" s="12"/>
      <c r="R4018" s="12"/>
      <c r="S4018" s="12"/>
      <c r="T4018" s="12"/>
      <c r="U4018" s="12"/>
      <c r="V4018" s="12"/>
      <c r="W4018" s="12"/>
      <c r="X4018" s="12"/>
      <c r="Y4018" s="12"/>
      <c r="Z4018" s="12"/>
      <c r="AA4018" s="12"/>
      <c r="AB4018" s="12"/>
      <c r="AC4018" s="12"/>
      <c r="AD4018" s="12"/>
      <c r="AE4018" s="12"/>
      <c r="AF4018" s="12"/>
      <c r="AG4018" s="12"/>
      <c r="AH4018" s="12"/>
      <c r="AI4018" s="12"/>
      <c r="AJ4018" s="12"/>
      <c r="AK4018" s="12"/>
      <c r="AL4018" s="12"/>
      <c r="AM4018" s="12"/>
      <c r="AN4018" s="12"/>
      <c r="AO4018" s="12"/>
      <c r="AP4018" s="12"/>
      <c r="AQ4018" s="12"/>
      <c r="AR4018" s="12"/>
      <c r="AS4018" s="12"/>
      <c r="AT4018" s="12"/>
      <c r="AU4018" s="12"/>
      <c r="AV4018" s="12"/>
      <c r="AW4018" s="12"/>
      <c r="AX4018" s="12"/>
      <c r="AY4018" s="12"/>
      <c r="AZ4018" s="12"/>
      <c r="BA4018" s="12"/>
      <c r="BB4018" s="12"/>
      <c r="BC4018" s="12"/>
      <c r="BD4018" s="12"/>
      <c r="BE4018" s="12"/>
      <c r="BF4018" s="12"/>
      <c r="BG4018" s="12"/>
      <c r="BH4018" s="12"/>
      <c r="BI4018" s="12"/>
      <c r="BJ4018" s="13"/>
      <c r="BK4018" s="13"/>
      <c r="BL4018" s="13"/>
      <c r="BM4018" s="13"/>
      <c r="BN4018" s="13"/>
    </row>
    <row r="4019" spans="1:66" x14ac:dyDescent="0.25">
      <c r="A4019" s="10"/>
      <c r="B4019" s="10"/>
      <c r="C4019" s="10"/>
      <c r="D4019" s="18"/>
      <c r="E4019" s="10"/>
      <c r="F4019" s="10"/>
      <c r="G4019" s="10"/>
      <c r="H4019" s="10"/>
      <c r="I4019" s="10"/>
      <c r="J4019" s="10"/>
      <c r="K4019" s="11"/>
      <c r="L4019" s="11"/>
      <c r="M4019" s="12"/>
      <c r="N4019" s="12"/>
      <c r="O4019" s="12"/>
      <c r="P4019" s="12"/>
      <c r="Q4019" s="12"/>
      <c r="R4019" s="12"/>
      <c r="S4019" s="12"/>
      <c r="T4019" s="12"/>
      <c r="U4019" s="12"/>
      <c r="V4019" s="12"/>
      <c r="W4019" s="12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2"/>
      <c r="AS4019" s="12"/>
      <c r="AT4019" s="12"/>
      <c r="AU4019" s="12"/>
      <c r="AV4019" s="12"/>
      <c r="AW4019" s="12"/>
      <c r="AX4019" s="12"/>
      <c r="AY4019" s="12"/>
      <c r="AZ4019" s="12"/>
      <c r="BA4019" s="12"/>
      <c r="BB4019" s="12"/>
      <c r="BC4019" s="12"/>
      <c r="BD4019" s="12"/>
      <c r="BE4019" s="12"/>
      <c r="BF4019" s="12"/>
      <c r="BG4019" s="12"/>
      <c r="BH4019" s="12"/>
      <c r="BI4019" s="12"/>
      <c r="BJ4019" s="13"/>
      <c r="BK4019" s="13"/>
      <c r="BL4019" s="13"/>
      <c r="BM4019" s="13"/>
      <c r="BN4019" s="13"/>
    </row>
    <row r="4020" spans="1:66" x14ac:dyDescent="0.25">
      <c r="A4020" s="10"/>
      <c r="B4020" s="10"/>
      <c r="C4020" s="10"/>
      <c r="D4020" s="18"/>
      <c r="E4020" s="10"/>
      <c r="F4020" s="10"/>
      <c r="G4020" s="10"/>
      <c r="H4020" s="10"/>
      <c r="I4020" s="10"/>
      <c r="J4020" s="10"/>
      <c r="K4020" s="11"/>
      <c r="L4020" s="11"/>
      <c r="M4020" s="12"/>
      <c r="N4020" s="12"/>
      <c r="O4020" s="12"/>
      <c r="P4020" s="12"/>
      <c r="Q4020" s="12"/>
      <c r="R4020" s="12"/>
      <c r="S4020" s="12"/>
      <c r="T4020" s="12"/>
      <c r="U4020" s="12"/>
      <c r="V4020" s="12"/>
      <c r="W4020" s="12"/>
      <c r="X4020" s="12"/>
      <c r="Y4020" s="12"/>
      <c r="Z4020" s="12"/>
      <c r="AA4020" s="12"/>
      <c r="AB4020" s="12"/>
      <c r="AC4020" s="12"/>
      <c r="AD4020" s="12"/>
      <c r="AE4020" s="12"/>
      <c r="AF4020" s="12"/>
      <c r="AG4020" s="12"/>
      <c r="AH4020" s="12"/>
      <c r="AI4020" s="12"/>
      <c r="AJ4020" s="12"/>
      <c r="AK4020" s="12"/>
      <c r="AL4020" s="12"/>
      <c r="AM4020" s="12"/>
      <c r="AN4020" s="12"/>
      <c r="AO4020" s="12"/>
      <c r="AP4020" s="12"/>
      <c r="AQ4020" s="12"/>
      <c r="AR4020" s="12"/>
      <c r="AS4020" s="12"/>
      <c r="AT4020" s="12"/>
      <c r="AU4020" s="12"/>
      <c r="AV4020" s="12"/>
      <c r="AW4020" s="12"/>
      <c r="AX4020" s="12"/>
      <c r="AY4020" s="12"/>
      <c r="AZ4020" s="12"/>
      <c r="BA4020" s="12"/>
      <c r="BB4020" s="12"/>
      <c r="BC4020" s="12"/>
      <c r="BD4020" s="12"/>
      <c r="BE4020" s="12"/>
      <c r="BF4020" s="12"/>
      <c r="BG4020" s="12"/>
      <c r="BH4020" s="12"/>
      <c r="BI4020" s="12"/>
      <c r="BJ4020" s="13"/>
      <c r="BK4020" s="13"/>
      <c r="BL4020" s="13"/>
      <c r="BM4020" s="13"/>
      <c r="BN4020" s="13"/>
    </row>
    <row r="4021" spans="1:66" x14ac:dyDescent="0.25">
      <c r="A4021" s="10"/>
      <c r="B4021" s="10"/>
      <c r="C4021" s="10"/>
      <c r="D4021" s="18"/>
      <c r="E4021" s="10"/>
      <c r="F4021" s="10"/>
      <c r="G4021" s="10"/>
      <c r="H4021" s="10"/>
      <c r="I4021" s="10"/>
      <c r="J4021" s="10"/>
      <c r="K4021" s="11"/>
      <c r="L4021" s="11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2"/>
      <c r="AS4021" s="12"/>
      <c r="AT4021" s="12"/>
      <c r="AU4021" s="12"/>
      <c r="AV4021" s="12"/>
      <c r="AW4021" s="12"/>
      <c r="AX4021" s="12"/>
      <c r="AY4021" s="12"/>
      <c r="AZ4021" s="12"/>
      <c r="BA4021" s="12"/>
      <c r="BB4021" s="12"/>
      <c r="BC4021" s="12"/>
      <c r="BD4021" s="12"/>
      <c r="BE4021" s="12"/>
      <c r="BF4021" s="12"/>
      <c r="BG4021" s="12"/>
      <c r="BH4021" s="12"/>
      <c r="BI4021" s="12"/>
      <c r="BJ4021" s="13"/>
      <c r="BK4021" s="13"/>
      <c r="BL4021" s="13"/>
      <c r="BM4021" s="13"/>
      <c r="BN4021" s="13"/>
    </row>
    <row r="4022" spans="1:66" x14ac:dyDescent="0.25">
      <c r="A4022" s="10"/>
      <c r="B4022" s="10"/>
      <c r="C4022" s="10"/>
      <c r="D4022" s="18"/>
      <c r="E4022" s="10"/>
      <c r="F4022" s="10"/>
      <c r="G4022" s="10"/>
      <c r="H4022" s="10"/>
      <c r="I4022" s="10"/>
      <c r="J4022" s="10"/>
      <c r="K4022" s="11"/>
      <c r="L4022" s="11"/>
      <c r="M4022" s="12"/>
      <c r="N4022" s="12"/>
      <c r="O4022" s="12"/>
      <c r="P4022" s="12"/>
      <c r="Q4022" s="12"/>
      <c r="R4022" s="12"/>
      <c r="S4022" s="12"/>
      <c r="T4022" s="12"/>
      <c r="U4022" s="12"/>
      <c r="V4022" s="12"/>
      <c r="W4022" s="12"/>
      <c r="X4022" s="12"/>
      <c r="Y4022" s="12"/>
      <c r="Z4022" s="12"/>
      <c r="AA4022" s="12"/>
      <c r="AB4022" s="12"/>
      <c r="AC4022" s="12"/>
      <c r="AD4022" s="12"/>
      <c r="AE4022" s="12"/>
      <c r="AF4022" s="12"/>
      <c r="AG4022" s="12"/>
      <c r="AH4022" s="12"/>
      <c r="AI4022" s="12"/>
      <c r="AJ4022" s="12"/>
      <c r="AK4022" s="12"/>
      <c r="AL4022" s="12"/>
      <c r="AM4022" s="12"/>
      <c r="AN4022" s="12"/>
      <c r="AO4022" s="12"/>
      <c r="AP4022" s="12"/>
      <c r="AQ4022" s="12"/>
      <c r="AR4022" s="12"/>
      <c r="AS4022" s="12"/>
      <c r="AT4022" s="12"/>
      <c r="AU4022" s="12"/>
      <c r="AV4022" s="12"/>
      <c r="AW4022" s="12"/>
      <c r="AX4022" s="12"/>
      <c r="AY4022" s="12"/>
      <c r="AZ4022" s="12"/>
      <c r="BA4022" s="12"/>
      <c r="BB4022" s="12"/>
      <c r="BC4022" s="12"/>
      <c r="BD4022" s="12"/>
      <c r="BE4022" s="12"/>
      <c r="BF4022" s="12"/>
      <c r="BG4022" s="12"/>
      <c r="BH4022" s="12"/>
      <c r="BI4022" s="12"/>
      <c r="BJ4022" s="13"/>
      <c r="BK4022" s="13"/>
      <c r="BL4022" s="13"/>
      <c r="BM4022" s="13"/>
      <c r="BN4022" s="13"/>
    </row>
    <row r="4023" spans="1:66" x14ac:dyDescent="0.25">
      <c r="A4023" s="10"/>
      <c r="B4023" s="10"/>
      <c r="C4023" s="10"/>
      <c r="D4023" s="18"/>
      <c r="E4023" s="10"/>
      <c r="F4023" s="10"/>
      <c r="G4023" s="10"/>
      <c r="H4023" s="10"/>
      <c r="I4023" s="10"/>
      <c r="J4023" s="10"/>
      <c r="K4023" s="11"/>
      <c r="L4023" s="11"/>
      <c r="M4023" s="12"/>
      <c r="N4023" s="12"/>
      <c r="O4023" s="12"/>
      <c r="P4023" s="12"/>
      <c r="Q4023" s="12"/>
      <c r="R4023" s="12"/>
      <c r="S4023" s="12"/>
      <c r="T4023" s="12"/>
      <c r="U4023" s="12"/>
      <c r="V4023" s="12"/>
      <c r="W4023" s="12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2"/>
      <c r="AS4023" s="12"/>
      <c r="AT4023" s="12"/>
      <c r="AU4023" s="12"/>
      <c r="AV4023" s="12"/>
      <c r="AW4023" s="12"/>
      <c r="AX4023" s="12"/>
      <c r="AY4023" s="12"/>
      <c r="AZ4023" s="12"/>
      <c r="BA4023" s="12"/>
      <c r="BB4023" s="12"/>
      <c r="BC4023" s="12"/>
      <c r="BD4023" s="12"/>
      <c r="BE4023" s="12"/>
      <c r="BF4023" s="12"/>
      <c r="BG4023" s="12"/>
      <c r="BH4023" s="12"/>
      <c r="BI4023" s="12"/>
      <c r="BJ4023" s="13"/>
      <c r="BK4023" s="13"/>
      <c r="BL4023" s="13"/>
      <c r="BM4023" s="13"/>
      <c r="BN4023" s="13"/>
    </row>
    <row r="4024" spans="1:66" x14ac:dyDescent="0.25">
      <c r="A4024" s="10"/>
      <c r="B4024" s="10"/>
      <c r="C4024" s="10"/>
      <c r="D4024" s="18"/>
      <c r="E4024" s="10"/>
      <c r="F4024" s="10"/>
      <c r="G4024" s="10"/>
      <c r="H4024" s="10"/>
      <c r="I4024" s="10"/>
      <c r="J4024" s="10"/>
      <c r="K4024" s="11"/>
      <c r="L4024" s="11"/>
      <c r="M4024" s="12"/>
      <c r="N4024" s="12"/>
      <c r="O4024" s="12"/>
      <c r="P4024" s="12"/>
      <c r="Q4024" s="12"/>
      <c r="R4024" s="12"/>
      <c r="S4024" s="12"/>
      <c r="T4024" s="12"/>
      <c r="U4024" s="12"/>
      <c r="V4024" s="12"/>
      <c r="W4024" s="12"/>
      <c r="X4024" s="12"/>
      <c r="Y4024" s="12"/>
      <c r="Z4024" s="12"/>
      <c r="AA4024" s="12"/>
      <c r="AB4024" s="12"/>
      <c r="AC4024" s="12"/>
      <c r="AD4024" s="12"/>
      <c r="AE4024" s="12"/>
      <c r="AF4024" s="12"/>
      <c r="AG4024" s="12"/>
      <c r="AH4024" s="12"/>
      <c r="AI4024" s="12"/>
      <c r="AJ4024" s="12"/>
      <c r="AK4024" s="12"/>
      <c r="AL4024" s="12"/>
      <c r="AM4024" s="12"/>
      <c r="AN4024" s="12"/>
      <c r="AO4024" s="12"/>
      <c r="AP4024" s="12"/>
      <c r="AQ4024" s="12"/>
      <c r="AR4024" s="12"/>
      <c r="AS4024" s="12"/>
      <c r="AT4024" s="12"/>
      <c r="AU4024" s="12"/>
      <c r="AV4024" s="12"/>
      <c r="AW4024" s="12"/>
      <c r="AX4024" s="12"/>
      <c r="AY4024" s="12"/>
      <c r="AZ4024" s="12"/>
      <c r="BA4024" s="12"/>
      <c r="BB4024" s="12"/>
      <c r="BC4024" s="12"/>
      <c r="BD4024" s="12"/>
      <c r="BE4024" s="12"/>
      <c r="BF4024" s="12"/>
      <c r="BG4024" s="12"/>
      <c r="BH4024" s="12"/>
      <c r="BI4024" s="12"/>
      <c r="BJ4024" s="13"/>
      <c r="BK4024" s="13"/>
      <c r="BL4024" s="13"/>
      <c r="BM4024" s="13"/>
      <c r="BN4024" s="13"/>
    </row>
    <row r="4025" spans="1:66" x14ac:dyDescent="0.25">
      <c r="A4025" s="10"/>
      <c r="B4025" s="10"/>
      <c r="C4025" s="10"/>
      <c r="D4025" s="18"/>
      <c r="E4025" s="10"/>
      <c r="F4025" s="10"/>
      <c r="G4025" s="10"/>
      <c r="H4025" s="10"/>
      <c r="I4025" s="10"/>
      <c r="J4025" s="10"/>
      <c r="K4025" s="11"/>
      <c r="L4025" s="11"/>
      <c r="M4025" s="12"/>
      <c r="N4025" s="12"/>
      <c r="O4025" s="12"/>
      <c r="P4025" s="12"/>
      <c r="Q4025" s="12"/>
      <c r="R4025" s="12"/>
      <c r="S4025" s="12"/>
      <c r="T4025" s="12"/>
      <c r="U4025" s="12"/>
      <c r="V4025" s="12"/>
      <c r="W4025" s="12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2"/>
      <c r="AS4025" s="12"/>
      <c r="AT4025" s="12"/>
      <c r="AU4025" s="12"/>
      <c r="AV4025" s="12"/>
      <c r="AW4025" s="12"/>
      <c r="AX4025" s="12"/>
      <c r="AY4025" s="12"/>
      <c r="AZ4025" s="12"/>
      <c r="BA4025" s="12"/>
      <c r="BB4025" s="12"/>
      <c r="BC4025" s="12"/>
      <c r="BD4025" s="12"/>
      <c r="BE4025" s="12"/>
      <c r="BF4025" s="12"/>
      <c r="BG4025" s="12"/>
      <c r="BH4025" s="12"/>
      <c r="BI4025" s="12"/>
      <c r="BJ4025" s="13"/>
      <c r="BK4025" s="13"/>
      <c r="BL4025" s="13"/>
      <c r="BM4025" s="13"/>
      <c r="BN4025" s="13"/>
    </row>
    <row r="4026" spans="1:66" x14ac:dyDescent="0.25">
      <c r="A4026" s="10"/>
      <c r="B4026" s="10"/>
      <c r="C4026" s="10"/>
      <c r="D4026" s="18"/>
      <c r="E4026" s="10"/>
      <c r="F4026" s="10"/>
      <c r="G4026" s="10"/>
      <c r="H4026" s="10"/>
      <c r="I4026" s="10"/>
      <c r="J4026" s="10"/>
      <c r="K4026" s="11"/>
      <c r="L4026" s="11"/>
      <c r="M4026" s="12"/>
      <c r="N4026" s="12"/>
      <c r="O4026" s="12"/>
      <c r="P4026" s="12"/>
      <c r="Q4026" s="12"/>
      <c r="R4026" s="12"/>
      <c r="S4026" s="12"/>
      <c r="T4026" s="12"/>
      <c r="U4026" s="12"/>
      <c r="V4026" s="12"/>
      <c r="W4026" s="12"/>
      <c r="X4026" s="12"/>
      <c r="Y4026" s="12"/>
      <c r="Z4026" s="12"/>
      <c r="AA4026" s="12"/>
      <c r="AB4026" s="12"/>
      <c r="AC4026" s="12"/>
      <c r="AD4026" s="12"/>
      <c r="AE4026" s="12"/>
      <c r="AF4026" s="12"/>
      <c r="AG4026" s="12"/>
      <c r="AH4026" s="12"/>
      <c r="AI4026" s="12"/>
      <c r="AJ4026" s="12"/>
      <c r="AK4026" s="12"/>
      <c r="AL4026" s="12"/>
      <c r="AM4026" s="12"/>
      <c r="AN4026" s="12"/>
      <c r="AO4026" s="12"/>
      <c r="AP4026" s="12"/>
      <c r="AQ4026" s="12"/>
      <c r="AR4026" s="12"/>
      <c r="AS4026" s="12"/>
      <c r="AT4026" s="12"/>
      <c r="AU4026" s="12"/>
      <c r="AV4026" s="12"/>
      <c r="AW4026" s="12"/>
      <c r="AX4026" s="12"/>
      <c r="AY4026" s="12"/>
      <c r="AZ4026" s="12"/>
      <c r="BA4026" s="12"/>
      <c r="BB4026" s="12"/>
      <c r="BC4026" s="12"/>
      <c r="BD4026" s="12"/>
      <c r="BE4026" s="12"/>
      <c r="BF4026" s="12"/>
      <c r="BG4026" s="12"/>
      <c r="BH4026" s="12"/>
      <c r="BI4026" s="12"/>
      <c r="BJ4026" s="13"/>
      <c r="BK4026" s="13"/>
      <c r="BL4026" s="13"/>
      <c r="BM4026" s="13"/>
      <c r="BN4026" s="13"/>
    </row>
    <row r="4027" spans="1:66" x14ac:dyDescent="0.25">
      <c r="A4027" s="10"/>
      <c r="B4027" s="10"/>
      <c r="C4027" s="10"/>
      <c r="D4027" s="18"/>
      <c r="E4027" s="10"/>
      <c r="F4027" s="10"/>
      <c r="G4027" s="10"/>
      <c r="H4027" s="10"/>
      <c r="I4027" s="10"/>
      <c r="J4027" s="10"/>
      <c r="K4027" s="11"/>
      <c r="L4027" s="11"/>
      <c r="M4027" s="12"/>
      <c r="N4027" s="12"/>
      <c r="O4027" s="12"/>
      <c r="P4027" s="12"/>
      <c r="Q4027" s="12"/>
      <c r="R4027" s="12"/>
      <c r="S4027" s="12"/>
      <c r="T4027" s="12"/>
      <c r="U4027" s="12"/>
      <c r="V4027" s="12"/>
      <c r="W4027" s="12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2"/>
      <c r="AS4027" s="12"/>
      <c r="AT4027" s="12"/>
      <c r="AU4027" s="12"/>
      <c r="AV4027" s="12"/>
      <c r="AW4027" s="12"/>
      <c r="AX4027" s="12"/>
      <c r="AY4027" s="12"/>
      <c r="AZ4027" s="12"/>
      <c r="BA4027" s="12"/>
      <c r="BB4027" s="12"/>
      <c r="BC4027" s="12"/>
      <c r="BD4027" s="12"/>
      <c r="BE4027" s="12"/>
      <c r="BF4027" s="12"/>
      <c r="BG4027" s="12"/>
      <c r="BH4027" s="12"/>
      <c r="BI4027" s="12"/>
      <c r="BJ4027" s="13"/>
      <c r="BK4027" s="13"/>
      <c r="BL4027" s="13"/>
      <c r="BM4027" s="13"/>
      <c r="BN4027" s="13"/>
    </row>
    <row r="4028" spans="1:66" x14ac:dyDescent="0.25">
      <c r="A4028" s="10"/>
      <c r="B4028" s="10"/>
      <c r="C4028" s="10"/>
      <c r="D4028" s="18"/>
      <c r="E4028" s="10"/>
      <c r="F4028" s="10"/>
      <c r="G4028" s="10"/>
      <c r="H4028" s="10"/>
      <c r="I4028" s="10"/>
      <c r="J4028" s="10"/>
      <c r="K4028" s="11"/>
      <c r="L4028" s="11"/>
      <c r="M4028" s="12"/>
      <c r="N4028" s="12"/>
      <c r="O4028" s="12"/>
      <c r="P4028" s="12"/>
      <c r="Q4028" s="12"/>
      <c r="R4028" s="12"/>
      <c r="S4028" s="12"/>
      <c r="T4028" s="12"/>
      <c r="U4028" s="12"/>
      <c r="V4028" s="12"/>
      <c r="W4028" s="12"/>
      <c r="X4028" s="12"/>
      <c r="Y4028" s="12"/>
      <c r="Z4028" s="12"/>
      <c r="AA4028" s="12"/>
      <c r="AB4028" s="12"/>
      <c r="AC4028" s="12"/>
      <c r="AD4028" s="12"/>
      <c r="AE4028" s="12"/>
      <c r="AF4028" s="12"/>
      <c r="AG4028" s="12"/>
      <c r="AH4028" s="12"/>
      <c r="AI4028" s="12"/>
      <c r="AJ4028" s="12"/>
      <c r="AK4028" s="12"/>
      <c r="AL4028" s="12"/>
      <c r="AM4028" s="12"/>
      <c r="AN4028" s="12"/>
      <c r="AO4028" s="12"/>
      <c r="AP4028" s="12"/>
      <c r="AQ4028" s="12"/>
      <c r="AR4028" s="12"/>
      <c r="AS4028" s="12"/>
      <c r="AT4028" s="12"/>
      <c r="AU4028" s="12"/>
      <c r="AV4028" s="12"/>
      <c r="AW4028" s="12"/>
      <c r="AX4028" s="12"/>
      <c r="AY4028" s="12"/>
      <c r="AZ4028" s="12"/>
      <c r="BA4028" s="12"/>
      <c r="BB4028" s="12"/>
      <c r="BC4028" s="12"/>
      <c r="BD4028" s="12"/>
      <c r="BE4028" s="12"/>
      <c r="BF4028" s="12"/>
      <c r="BG4028" s="12"/>
      <c r="BH4028" s="12"/>
      <c r="BI4028" s="12"/>
      <c r="BJ4028" s="13"/>
      <c r="BK4028" s="13"/>
      <c r="BL4028" s="13"/>
      <c r="BM4028" s="13"/>
      <c r="BN4028" s="13"/>
    </row>
    <row r="4029" spans="1:66" x14ac:dyDescent="0.25">
      <c r="A4029" s="10"/>
      <c r="B4029" s="10"/>
      <c r="C4029" s="10"/>
      <c r="D4029" s="18"/>
      <c r="E4029" s="10"/>
      <c r="F4029" s="10"/>
      <c r="G4029" s="10"/>
      <c r="H4029" s="10"/>
      <c r="I4029" s="10"/>
      <c r="J4029" s="10"/>
      <c r="K4029" s="11"/>
      <c r="L4029" s="11"/>
      <c r="M4029" s="12"/>
      <c r="N4029" s="12"/>
      <c r="O4029" s="12"/>
      <c r="P4029" s="12"/>
      <c r="Q4029" s="12"/>
      <c r="R4029" s="12"/>
      <c r="S4029" s="12"/>
      <c r="T4029" s="12"/>
      <c r="U4029" s="12"/>
      <c r="V4029" s="12"/>
      <c r="W4029" s="12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2"/>
      <c r="AS4029" s="12"/>
      <c r="AT4029" s="12"/>
      <c r="AU4029" s="12"/>
      <c r="AV4029" s="12"/>
      <c r="AW4029" s="12"/>
      <c r="AX4029" s="12"/>
      <c r="AY4029" s="12"/>
      <c r="AZ4029" s="12"/>
      <c r="BA4029" s="12"/>
      <c r="BB4029" s="12"/>
      <c r="BC4029" s="12"/>
      <c r="BD4029" s="12"/>
      <c r="BE4029" s="12"/>
      <c r="BF4029" s="12"/>
      <c r="BG4029" s="12"/>
      <c r="BH4029" s="12"/>
      <c r="BI4029" s="12"/>
      <c r="BJ4029" s="13"/>
      <c r="BK4029" s="13"/>
      <c r="BL4029" s="13"/>
      <c r="BM4029" s="13"/>
      <c r="BN4029" s="13"/>
    </row>
    <row r="4030" spans="1:66" x14ac:dyDescent="0.25">
      <c r="A4030" s="10"/>
      <c r="B4030" s="10"/>
      <c r="C4030" s="10"/>
      <c r="D4030" s="18"/>
      <c r="E4030" s="10"/>
      <c r="F4030" s="10"/>
      <c r="G4030" s="10"/>
      <c r="H4030" s="10"/>
      <c r="I4030" s="10"/>
      <c r="J4030" s="10"/>
      <c r="K4030" s="11"/>
      <c r="L4030" s="11"/>
      <c r="M4030" s="12"/>
      <c r="N4030" s="12"/>
      <c r="O4030" s="12"/>
      <c r="P4030" s="12"/>
      <c r="Q4030" s="12"/>
      <c r="R4030" s="12"/>
      <c r="S4030" s="12"/>
      <c r="T4030" s="12"/>
      <c r="U4030" s="12"/>
      <c r="V4030" s="12"/>
      <c r="W4030" s="12"/>
      <c r="X4030" s="12"/>
      <c r="Y4030" s="12"/>
      <c r="Z4030" s="12"/>
      <c r="AA4030" s="12"/>
      <c r="AB4030" s="12"/>
      <c r="AC4030" s="12"/>
      <c r="AD4030" s="12"/>
      <c r="AE4030" s="12"/>
      <c r="AF4030" s="12"/>
      <c r="AG4030" s="12"/>
      <c r="AH4030" s="12"/>
      <c r="AI4030" s="12"/>
      <c r="AJ4030" s="12"/>
      <c r="AK4030" s="12"/>
      <c r="AL4030" s="12"/>
      <c r="AM4030" s="12"/>
      <c r="AN4030" s="12"/>
      <c r="AO4030" s="12"/>
      <c r="AP4030" s="12"/>
      <c r="AQ4030" s="12"/>
      <c r="AR4030" s="12"/>
      <c r="AS4030" s="12"/>
      <c r="AT4030" s="12"/>
      <c r="AU4030" s="12"/>
      <c r="AV4030" s="12"/>
      <c r="AW4030" s="12"/>
      <c r="AX4030" s="12"/>
      <c r="AY4030" s="12"/>
      <c r="AZ4030" s="12"/>
      <c r="BA4030" s="12"/>
      <c r="BB4030" s="12"/>
      <c r="BC4030" s="12"/>
      <c r="BD4030" s="12"/>
      <c r="BE4030" s="12"/>
      <c r="BF4030" s="12"/>
      <c r="BG4030" s="12"/>
      <c r="BH4030" s="12"/>
      <c r="BI4030" s="12"/>
      <c r="BJ4030" s="13"/>
      <c r="BK4030" s="13"/>
      <c r="BL4030" s="13"/>
      <c r="BM4030" s="13"/>
      <c r="BN4030" s="13"/>
    </row>
    <row r="4031" spans="1:66" x14ac:dyDescent="0.25">
      <c r="A4031" s="10"/>
      <c r="B4031" s="10"/>
      <c r="C4031" s="10"/>
      <c r="D4031" s="18"/>
      <c r="E4031" s="10"/>
      <c r="F4031" s="10"/>
      <c r="G4031" s="10"/>
      <c r="H4031" s="10"/>
      <c r="I4031" s="10"/>
      <c r="J4031" s="10"/>
      <c r="K4031" s="11"/>
      <c r="L4031" s="11"/>
      <c r="M4031" s="12"/>
      <c r="N4031" s="12"/>
      <c r="O4031" s="12"/>
      <c r="P4031" s="12"/>
      <c r="Q4031" s="12"/>
      <c r="R4031" s="12"/>
      <c r="S4031" s="12"/>
      <c r="T4031" s="12"/>
      <c r="U4031" s="12"/>
      <c r="V4031" s="12"/>
      <c r="W4031" s="12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2"/>
      <c r="AS4031" s="12"/>
      <c r="AT4031" s="12"/>
      <c r="AU4031" s="12"/>
      <c r="AV4031" s="12"/>
      <c r="AW4031" s="12"/>
      <c r="AX4031" s="12"/>
      <c r="AY4031" s="12"/>
      <c r="AZ4031" s="12"/>
      <c r="BA4031" s="12"/>
      <c r="BB4031" s="12"/>
      <c r="BC4031" s="12"/>
      <c r="BD4031" s="12"/>
      <c r="BE4031" s="12"/>
      <c r="BF4031" s="12"/>
      <c r="BG4031" s="12"/>
      <c r="BH4031" s="12"/>
      <c r="BI4031" s="12"/>
      <c r="BJ4031" s="13"/>
      <c r="BK4031" s="13"/>
      <c r="BL4031" s="13"/>
      <c r="BM4031" s="13"/>
      <c r="BN4031" s="13"/>
    </row>
    <row r="4032" spans="1:66" x14ac:dyDescent="0.25">
      <c r="A4032" s="10"/>
      <c r="B4032" s="10"/>
      <c r="C4032" s="10"/>
      <c r="D4032" s="18"/>
      <c r="E4032" s="10"/>
      <c r="F4032" s="10"/>
      <c r="G4032" s="10"/>
      <c r="H4032" s="10"/>
      <c r="I4032" s="10"/>
      <c r="J4032" s="10"/>
      <c r="K4032" s="11"/>
      <c r="L4032" s="11"/>
      <c r="M4032" s="12"/>
      <c r="N4032" s="12"/>
      <c r="O4032" s="12"/>
      <c r="P4032" s="12"/>
      <c r="Q4032" s="12"/>
      <c r="R4032" s="12"/>
      <c r="S4032" s="12"/>
      <c r="T4032" s="12"/>
      <c r="U4032" s="12"/>
      <c r="V4032" s="12"/>
      <c r="W4032" s="12"/>
      <c r="X4032" s="12"/>
      <c r="Y4032" s="12"/>
      <c r="Z4032" s="12"/>
      <c r="AA4032" s="12"/>
      <c r="AB4032" s="12"/>
      <c r="AC4032" s="12"/>
      <c r="AD4032" s="12"/>
      <c r="AE4032" s="12"/>
      <c r="AF4032" s="12"/>
      <c r="AG4032" s="12"/>
      <c r="AH4032" s="12"/>
      <c r="AI4032" s="12"/>
      <c r="AJ4032" s="12"/>
      <c r="AK4032" s="12"/>
      <c r="AL4032" s="12"/>
      <c r="AM4032" s="12"/>
      <c r="AN4032" s="12"/>
      <c r="AO4032" s="12"/>
      <c r="AP4032" s="12"/>
      <c r="AQ4032" s="12"/>
      <c r="AR4032" s="12"/>
      <c r="AS4032" s="12"/>
      <c r="AT4032" s="12"/>
      <c r="AU4032" s="12"/>
      <c r="AV4032" s="12"/>
      <c r="AW4032" s="12"/>
      <c r="AX4032" s="12"/>
      <c r="AY4032" s="12"/>
      <c r="AZ4032" s="12"/>
      <c r="BA4032" s="12"/>
      <c r="BB4032" s="12"/>
      <c r="BC4032" s="12"/>
      <c r="BD4032" s="12"/>
      <c r="BE4032" s="12"/>
      <c r="BF4032" s="12"/>
      <c r="BG4032" s="12"/>
      <c r="BH4032" s="12"/>
      <c r="BI4032" s="12"/>
      <c r="BJ4032" s="13"/>
      <c r="BK4032" s="13"/>
      <c r="BL4032" s="13"/>
      <c r="BM4032" s="13"/>
      <c r="BN4032" s="13"/>
    </row>
    <row r="4033" spans="1:66" x14ac:dyDescent="0.25">
      <c r="A4033" s="10"/>
      <c r="B4033" s="10"/>
      <c r="C4033" s="10"/>
      <c r="D4033" s="18"/>
      <c r="E4033" s="10"/>
      <c r="F4033" s="10"/>
      <c r="G4033" s="10"/>
      <c r="H4033" s="10"/>
      <c r="I4033" s="10"/>
      <c r="J4033" s="10"/>
      <c r="K4033" s="11"/>
      <c r="L4033" s="11"/>
      <c r="M4033" s="12"/>
      <c r="N4033" s="12"/>
      <c r="O4033" s="12"/>
      <c r="P4033" s="12"/>
      <c r="Q4033" s="12"/>
      <c r="R4033" s="12"/>
      <c r="S4033" s="12"/>
      <c r="T4033" s="12"/>
      <c r="U4033" s="12"/>
      <c r="V4033" s="12"/>
      <c r="W4033" s="12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2"/>
      <c r="AS4033" s="12"/>
      <c r="AT4033" s="12"/>
      <c r="AU4033" s="12"/>
      <c r="AV4033" s="12"/>
      <c r="AW4033" s="12"/>
      <c r="AX4033" s="12"/>
      <c r="AY4033" s="12"/>
      <c r="AZ4033" s="12"/>
      <c r="BA4033" s="12"/>
      <c r="BB4033" s="12"/>
      <c r="BC4033" s="12"/>
      <c r="BD4033" s="12"/>
      <c r="BE4033" s="12"/>
      <c r="BF4033" s="12"/>
      <c r="BG4033" s="12"/>
      <c r="BH4033" s="12"/>
      <c r="BI4033" s="12"/>
      <c r="BJ4033" s="13"/>
      <c r="BK4033" s="13"/>
      <c r="BL4033" s="13"/>
      <c r="BM4033" s="13"/>
      <c r="BN4033" s="13"/>
    </row>
    <row r="4034" spans="1:66" x14ac:dyDescent="0.25">
      <c r="A4034" s="10"/>
      <c r="B4034" s="10"/>
      <c r="C4034" s="10"/>
      <c r="D4034" s="18"/>
      <c r="E4034" s="10"/>
      <c r="F4034" s="10"/>
      <c r="G4034" s="10"/>
      <c r="H4034" s="10"/>
      <c r="I4034" s="10"/>
      <c r="J4034" s="10"/>
      <c r="K4034" s="11"/>
      <c r="L4034" s="11"/>
      <c r="M4034" s="12"/>
      <c r="N4034" s="12"/>
      <c r="O4034" s="12"/>
      <c r="P4034" s="12"/>
      <c r="Q4034" s="12"/>
      <c r="R4034" s="12"/>
      <c r="S4034" s="12"/>
      <c r="T4034" s="12"/>
      <c r="U4034" s="12"/>
      <c r="V4034" s="12"/>
      <c r="W4034" s="12"/>
      <c r="X4034" s="12"/>
      <c r="Y4034" s="12"/>
      <c r="Z4034" s="12"/>
      <c r="AA4034" s="12"/>
      <c r="AB4034" s="12"/>
      <c r="AC4034" s="12"/>
      <c r="AD4034" s="12"/>
      <c r="AE4034" s="12"/>
      <c r="AF4034" s="12"/>
      <c r="AG4034" s="12"/>
      <c r="AH4034" s="12"/>
      <c r="AI4034" s="12"/>
      <c r="AJ4034" s="12"/>
      <c r="AK4034" s="12"/>
      <c r="AL4034" s="12"/>
      <c r="AM4034" s="12"/>
      <c r="AN4034" s="12"/>
      <c r="AO4034" s="12"/>
      <c r="AP4034" s="12"/>
      <c r="AQ4034" s="12"/>
      <c r="AR4034" s="12"/>
      <c r="AS4034" s="12"/>
      <c r="AT4034" s="12"/>
      <c r="AU4034" s="12"/>
      <c r="AV4034" s="12"/>
      <c r="AW4034" s="12"/>
      <c r="AX4034" s="12"/>
      <c r="AY4034" s="12"/>
      <c r="AZ4034" s="12"/>
      <c r="BA4034" s="12"/>
      <c r="BB4034" s="12"/>
      <c r="BC4034" s="12"/>
      <c r="BD4034" s="12"/>
      <c r="BE4034" s="12"/>
      <c r="BF4034" s="12"/>
      <c r="BG4034" s="12"/>
      <c r="BH4034" s="12"/>
      <c r="BI4034" s="12"/>
      <c r="BJ4034" s="13"/>
      <c r="BK4034" s="13"/>
      <c r="BL4034" s="13"/>
      <c r="BM4034" s="13"/>
      <c r="BN4034" s="13"/>
    </row>
    <row r="4035" spans="1:66" x14ac:dyDescent="0.25">
      <c r="A4035" s="10"/>
      <c r="B4035" s="10"/>
      <c r="C4035" s="10"/>
      <c r="D4035" s="18"/>
      <c r="E4035" s="10"/>
      <c r="F4035" s="10"/>
      <c r="G4035" s="10"/>
      <c r="H4035" s="10"/>
      <c r="I4035" s="10"/>
      <c r="J4035" s="10"/>
      <c r="K4035" s="11"/>
      <c r="L4035" s="11"/>
      <c r="M4035" s="12"/>
      <c r="N4035" s="12"/>
      <c r="O4035" s="12"/>
      <c r="P4035" s="12"/>
      <c r="Q4035" s="12"/>
      <c r="R4035" s="12"/>
      <c r="S4035" s="12"/>
      <c r="T4035" s="12"/>
      <c r="U4035" s="12"/>
      <c r="V4035" s="12"/>
      <c r="W4035" s="12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2"/>
      <c r="AS4035" s="12"/>
      <c r="AT4035" s="12"/>
      <c r="AU4035" s="12"/>
      <c r="AV4035" s="12"/>
      <c r="AW4035" s="12"/>
      <c r="AX4035" s="12"/>
      <c r="AY4035" s="12"/>
      <c r="AZ4035" s="12"/>
      <c r="BA4035" s="12"/>
      <c r="BB4035" s="12"/>
      <c r="BC4035" s="12"/>
      <c r="BD4035" s="12"/>
      <c r="BE4035" s="12"/>
      <c r="BF4035" s="12"/>
      <c r="BG4035" s="12"/>
      <c r="BH4035" s="12"/>
      <c r="BI4035" s="12"/>
      <c r="BJ4035" s="13"/>
      <c r="BK4035" s="13"/>
      <c r="BL4035" s="13"/>
      <c r="BM4035" s="13"/>
      <c r="BN4035" s="13"/>
    </row>
    <row r="4036" spans="1:66" s="14" customFormat="1" x14ac:dyDescent="0.25">
      <c r="A4036" s="10"/>
      <c r="B4036" s="10"/>
      <c r="C4036" s="10"/>
      <c r="D4036" s="18"/>
      <c r="E4036" s="10"/>
      <c r="F4036" s="10"/>
      <c r="G4036" s="10"/>
      <c r="H4036" s="10"/>
      <c r="I4036" s="10"/>
      <c r="J4036" s="10"/>
      <c r="K4036" s="11"/>
      <c r="L4036" s="11"/>
      <c r="M4036" s="12"/>
      <c r="N4036" s="12"/>
      <c r="O4036" s="12"/>
      <c r="P4036" s="12"/>
      <c r="Q4036" s="12"/>
      <c r="R4036" s="12"/>
      <c r="S4036" s="12"/>
      <c r="T4036" s="12"/>
      <c r="U4036" s="12"/>
      <c r="V4036" s="12"/>
      <c r="W4036" s="12"/>
      <c r="X4036" s="12"/>
      <c r="Y4036" s="12"/>
      <c r="Z4036" s="12"/>
      <c r="AA4036" s="12"/>
      <c r="AB4036" s="12"/>
      <c r="AC4036" s="12"/>
      <c r="AD4036" s="12"/>
      <c r="AE4036" s="12"/>
      <c r="AF4036" s="12"/>
      <c r="AG4036" s="12"/>
      <c r="AH4036" s="12"/>
      <c r="AI4036" s="12"/>
      <c r="AJ4036" s="12"/>
      <c r="AK4036" s="12"/>
      <c r="AL4036" s="12"/>
      <c r="AM4036" s="12"/>
      <c r="AN4036" s="12"/>
      <c r="AO4036" s="12"/>
      <c r="AP4036" s="12"/>
      <c r="AQ4036" s="12"/>
      <c r="AR4036" s="12"/>
      <c r="AS4036" s="12"/>
      <c r="AT4036" s="12"/>
      <c r="AU4036" s="12"/>
      <c r="AV4036" s="12"/>
      <c r="AW4036" s="12"/>
      <c r="AX4036" s="12"/>
      <c r="AY4036" s="12"/>
      <c r="AZ4036" s="12"/>
      <c r="BA4036" s="12"/>
      <c r="BB4036" s="12"/>
      <c r="BC4036" s="12"/>
      <c r="BD4036" s="12"/>
      <c r="BE4036" s="12"/>
      <c r="BF4036" s="12"/>
      <c r="BG4036" s="12"/>
      <c r="BH4036" s="12"/>
      <c r="BI4036" s="12"/>
      <c r="BJ4036" s="13"/>
      <c r="BK4036" s="13"/>
      <c r="BL4036" s="13"/>
      <c r="BM4036" s="13"/>
      <c r="BN4036" s="13"/>
    </row>
    <row r="4037" spans="1:66" x14ac:dyDescent="0.25">
      <c r="A4037" s="10"/>
      <c r="B4037" s="10"/>
      <c r="C4037" s="10"/>
      <c r="D4037" s="18"/>
      <c r="E4037" s="10"/>
      <c r="F4037" s="10"/>
      <c r="G4037" s="10"/>
      <c r="H4037" s="10"/>
      <c r="I4037" s="10"/>
      <c r="J4037" s="10"/>
      <c r="K4037" s="11"/>
      <c r="L4037" s="11"/>
      <c r="M4037" s="12"/>
      <c r="N4037" s="12"/>
      <c r="O4037" s="12"/>
      <c r="P4037" s="12"/>
      <c r="Q4037" s="12"/>
      <c r="R4037" s="12"/>
      <c r="S4037" s="12"/>
      <c r="T4037" s="12"/>
      <c r="U4037" s="12"/>
      <c r="V4037" s="12"/>
      <c r="W4037" s="12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2"/>
      <c r="AS4037" s="12"/>
      <c r="AT4037" s="12"/>
      <c r="AU4037" s="12"/>
      <c r="AV4037" s="12"/>
      <c r="AW4037" s="12"/>
      <c r="AX4037" s="12"/>
      <c r="AY4037" s="12"/>
      <c r="AZ4037" s="12"/>
      <c r="BA4037" s="12"/>
      <c r="BB4037" s="12"/>
      <c r="BC4037" s="12"/>
      <c r="BD4037" s="12"/>
      <c r="BE4037" s="12"/>
      <c r="BF4037" s="12"/>
      <c r="BG4037" s="12"/>
      <c r="BH4037" s="12"/>
      <c r="BI4037" s="12"/>
      <c r="BJ4037" s="13"/>
      <c r="BK4037" s="13"/>
      <c r="BL4037" s="13"/>
      <c r="BM4037" s="13"/>
      <c r="BN4037" s="13"/>
    </row>
    <row r="4038" spans="1:66" x14ac:dyDescent="0.25">
      <c r="A4038" s="10"/>
      <c r="B4038" s="10"/>
      <c r="C4038" s="10"/>
      <c r="D4038" s="18"/>
      <c r="E4038" s="10"/>
      <c r="F4038" s="10"/>
      <c r="G4038" s="10"/>
      <c r="H4038" s="10"/>
      <c r="I4038" s="10"/>
      <c r="J4038" s="10"/>
      <c r="K4038" s="11"/>
      <c r="L4038" s="11"/>
      <c r="M4038" s="12"/>
      <c r="N4038" s="12"/>
      <c r="O4038" s="12"/>
      <c r="P4038" s="12"/>
      <c r="Q4038" s="12"/>
      <c r="R4038" s="12"/>
      <c r="S4038" s="12"/>
      <c r="T4038" s="12"/>
      <c r="U4038" s="12"/>
      <c r="V4038" s="12"/>
      <c r="W4038" s="12"/>
      <c r="X4038" s="12"/>
      <c r="Y4038" s="12"/>
      <c r="Z4038" s="12"/>
      <c r="AA4038" s="12"/>
      <c r="AB4038" s="12"/>
      <c r="AC4038" s="12"/>
      <c r="AD4038" s="12"/>
      <c r="AE4038" s="12"/>
      <c r="AF4038" s="12"/>
      <c r="AG4038" s="12"/>
      <c r="AH4038" s="12"/>
      <c r="AI4038" s="12"/>
      <c r="AJ4038" s="12"/>
      <c r="AK4038" s="12"/>
      <c r="AL4038" s="12"/>
      <c r="AM4038" s="12"/>
      <c r="AN4038" s="12"/>
      <c r="AO4038" s="12"/>
      <c r="AP4038" s="12"/>
      <c r="AQ4038" s="12"/>
      <c r="AR4038" s="12"/>
      <c r="AS4038" s="12"/>
      <c r="AT4038" s="12"/>
      <c r="AU4038" s="12"/>
      <c r="AV4038" s="12"/>
      <c r="AW4038" s="12"/>
      <c r="AX4038" s="12"/>
      <c r="AY4038" s="12"/>
      <c r="AZ4038" s="12"/>
      <c r="BA4038" s="12"/>
      <c r="BB4038" s="12"/>
      <c r="BC4038" s="12"/>
      <c r="BD4038" s="12"/>
      <c r="BE4038" s="12"/>
      <c r="BF4038" s="12"/>
      <c r="BG4038" s="12"/>
      <c r="BH4038" s="12"/>
      <c r="BI4038" s="12"/>
      <c r="BJ4038" s="13"/>
      <c r="BK4038" s="13"/>
      <c r="BL4038" s="13"/>
      <c r="BM4038" s="13"/>
      <c r="BN4038" s="13"/>
    </row>
    <row r="4039" spans="1:66" x14ac:dyDescent="0.25">
      <c r="A4039" s="10"/>
      <c r="B4039" s="10"/>
      <c r="C4039" s="10"/>
      <c r="D4039" s="18"/>
      <c r="E4039" s="10"/>
      <c r="F4039" s="10"/>
      <c r="G4039" s="10"/>
      <c r="H4039" s="10"/>
      <c r="I4039" s="10"/>
      <c r="J4039" s="10"/>
      <c r="K4039" s="11"/>
      <c r="L4039" s="11"/>
      <c r="M4039" s="12"/>
      <c r="N4039" s="12"/>
      <c r="O4039" s="12"/>
      <c r="P4039" s="12"/>
      <c r="Q4039" s="12"/>
      <c r="R4039" s="12"/>
      <c r="S4039" s="12"/>
      <c r="T4039" s="12"/>
      <c r="U4039" s="12"/>
      <c r="V4039" s="12"/>
      <c r="W4039" s="12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2"/>
      <c r="AS4039" s="12"/>
      <c r="AT4039" s="12"/>
      <c r="AU4039" s="12"/>
      <c r="AV4039" s="12"/>
      <c r="AW4039" s="12"/>
      <c r="AX4039" s="12"/>
      <c r="AY4039" s="12"/>
      <c r="AZ4039" s="12"/>
      <c r="BA4039" s="12"/>
      <c r="BB4039" s="12"/>
      <c r="BC4039" s="12"/>
      <c r="BD4039" s="12"/>
      <c r="BE4039" s="12"/>
      <c r="BF4039" s="12"/>
      <c r="BG4039" s="12"/>
      <c r="BH4039" s="12"/>
      <c r="BI4039" s="12"/>
      <c r="BJ4039" s="13"/>
      <c r="BK4039" s="13"/>
      <c r="BL4039" s="13"/>
      <c r="BM4039" s="13"/>
      <c r="BN4039" s="13"/>
    </row>
    <row r="4040" spans="1:66" x14ac:dyDescent="0.25">
      <c r="A4040" s="10"/>
      <c r="B4040" s="10"/>
      <c r="C4040" s="10"/>
      <c r="D4040" s="18"/>
      <c r="E4040" s="10"/>
      <c r="F4040" s="10"/>
      <c r="G4040" s="10"/>
      <c r="H4040" s="10"/>
      <c r="I4040" s="10"/>
      <c r="J4040" s="10"/>
      <c r="K4040" s="11"/>
      <c r="L4040" s="11"/>
      <c r="M4040" s="12"/>
      <c r="N4040" s="12"/>
      <c r="O4040" s="12"/>
      <c r="P4040" s="12"/>
      <c r="Q4040" s="12"/>
      <c r="R4040" s="12"/>
      <c r="S4040" s="12"/>
      <c r="T4040" s="12"/>
      <c r="U4040" s="12"/>
      <c r="V4040" s="12"/>
      <c r="W4040" s="12"/>
      <c r="X4040" s="12"/>
      <c r="Y4040" s="12"/>
      <c r="Z4040" s="12"/>
      <c r="AA4040" s="12"/>
      <c r="AB4040" s="12"/>
      <c r="AC4040" s="12"/>
      <c r="AD4040" s="12"/>
      <c r="AE4040" s="12"/>
      <c r="AF4040" s="12"/>
      <c r="AG4040" s="12"/>
      <c r="AH4040" s="12"/>
      <c r="AI4040" s="12"/>
      <c r="AJ4040" s="12"/>
      <c r="AK4040" s="12"/>
      <c r="AL4040" s="12"/>
      <c r="AM4040" s="12"/>
      <c r="AN4040" s="12"/>
      <c r="AO4040" s="12"/>
      <c r="AP4040" s="12"/>
      <c r="AQ4040" s="12"/>
      <c r="AR4040" s="12"/>
      <c r="AS4040" s="12"/>
      <c r="AT4040" s="12"/>
      <c r="AU4040" s="12"/>
      <c r="AV4040" s="12"/>
      <c r="AW4040" s="12"/>
      <c r="AX4040" s="12"/>
      <c r="AY4040" s="12"/>
      <c r="AZ4040" s="12"/>
      <c r="BA4040" s="12"/>
      <c r="BB4040" s="12"/>
      <c r="BC4040" s="12"/>
      <c r="BD4040" s="12"/>
      <c r="BE4040" s="12"/>
      <c r="BF4040" s="12"/>
      <c r="BG4040" s="12"/>
      <c r="BH4040" s="12"/>
      <c r="BI4040" s="12"/>
      <c r="BJ4040" s="13"/>
      <c r="BK4040" s="13"/>
      <c r="BL4040" s="13"/>
      <c r="BM4040" s="13"/>
      <c r="BN4040" s="13"/>
    </row>
    <row r="4041" spans="1:66" x14ac:dyDescent="0.25">
      <c r="A4041" s="10"/>
      <c r="B4041" s="10"/>
      <c r="C4041" s="10"/>
      <c r="D4041" s="18"/>
      <c r="E4041" s="10"/>
      <c r="F4041" s="10"/>
      <c r="G4041" s="10"/>
      <c r="H4041" s="10"/>
      <c r="I4041" s="10"/>
      <c r="J4041" s="10"/>
      <c r="K4041" s="11"/>
      <c r="L4041" s="11"/>
      <c r="M4041" s="12"/>
      <c r="N4041" s="12"/>
      <c r="O4041" s="12"/>
      <c r="P4041" s="12"/>
      <c r="Q4041" s="12"/>
      <c r="R4041" s="12"/>
      <c r="S4041" s="12"/>
      <c r="T4041" s="12"/>
      <c r="U4041" s="12"/>
      <c r="V4041" s="12"/>
      <c r="W4041" s="12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2"/>
      <c r="AS4041" s="12"/>
      <c r="AT4041" s="12"/>
      <c r="AU4041" s="12"/>
      <c r="AV4041" s="12"/>
      <c r="AW4041" s="12"/>
      <c r="AX4041" s="12"/>
      <c r="AY4041" s="12"/>
      <c r="AZ4041" s="12"/>
      <c r="BA4041" s="12"/>
      <c r="BB4041" s="12"/>
      <c r="BC4041" s="12"/>
      <c r="BD4041" s="12"/>
      <c r="BE4041" s="12"/>
      <c r="BF4041" s="12"/>
      <c r="BG4041" s="12"/>
      <c r="BH4041" s="12"/>
      <c r="BI4041" s="12"/>
      <c r="BJ4041" s="13"/>
      <c r="BK4041" s="13"/>
      <c r="BL4041" s="13"/>
      <c r="BM4041" s="13"/>
      <c r="BN4041" s="13"/>
    </row>
    <row r="4042" spans="1:66" x14ac:dyDescent="0.25">
      <c r="A4042" s="10"/>
      <c r="B4042" s="10"/>
      <c r="C4042" s="10"/>
      <c r="D4042" s="18"/>
      <c r="E4042" s="10"/>
      <c r="F4042" s="10"/>
      <c r="G4042" s="10"/>
      <c r="H4042" s="10"/>
      <c r="I4042" s="10"/>
      <c r="J4042" s="10"/>
      <c r="K4042" s="11"/>
      <c r="L4042" s="11"/>
      <c r="M4042" s="12"/>
      <c r="N4042" s="12"/>
      <c r="O4042" s="12"/>
      <c r="P4042" s="12"/>
      <c r="Q4042" s="12"/>
      <c r="R4042" s="12"/>
      <c r="S4042" s="12"/>
      <c r="T4042" s="12"/>
      <c r="U4042" s="12"/>
      <c r="V4042" s="12"/>
      <c r="W4042" s="12"/>
      <c r="X4042" s="12"/>
      <c r="Y4042" s="12"/>
      <c r="Z4042" s="12"/>
      <c r="AA4042" s="12"/>
      <c r="AB4042" s="12"/>
      <c r="AC4042" s="12"/>
      <c r="AD4042" s="12"/>
      <c r="AE4042" s="12"/>
      <c r="AF4042" s="12"/>
      <c r="AG4042" s="12"/>
      <c r="AH4042" s="12"/>
      <c r="AI4042" s="12"/>
      <c r="AJ4042" s="12"/>
      <c r="AK4042" s="12"/>
      <c r="AL4042" s="12"/>
      <c r="AM4042" s="12"/>
      <c r="AN4042" s="12"/>
      <c r="AO4042" s="12"/>
      <c r="AP4042" s="12"/>
      <c r="AQ4042" s="12"/>
      <c r="AR4042" s="12"/>
      <c r="AS4042" s="12"/>
      <c r="AT4042" s="12"/>
      <c r="AU4042" s="12"/>
      <c r="AV4042" s="12"/>
      <c r="AW4042" s="12"/>
      <c r="AX4042" s="12"/>
      <c r="AY4042" s="12"/>
      <c r="AZ4042" s="12"/>
      <c r="BA4042" s="12"/>
      <c r="BB4042" s="12"/>
      <c r="BC4042" s="12"/>
      <c r="BD4042" s="12"/>
      <c r="BE4042" s="12"/>
      <c r="BF4042" s="12"/>
      <c r="BG4042" s="12"/>
      <c r="BH4042" s="12"/>
      <c r="BI4042" s="12"/>
      <c r="BJ4042" s="13"/>
      <c r="BK4042" s="13"/>
      <c r="BL4042" s="13"/>
      <c r="BM4042" s="13"/>
      <c r="BN4042" s="13"/>
    </row>
    <row r="4043" spans="1:66" x14ac:dyDescent="0.25">
      <c r="A4043" s="10"/>
      <c r="B4043" s="10"/>
      <c r="C4043" s="10"/>
      <c r="D4043" s="18"/>
      <c r="E4043" s="10"/>
      <c r="F4043" s="10"/>
      <c r="G4043" s="10"/>
      <c r="H4043" s="10"/>
      <c r="I4043" s="10"/>
      <c r="J4043" s="10"/>
      <c r="K4043" s="11"/>
      <c r="L4043" s="11"/>
      <c r="M4043" s="12"/>
      <c r="N4043" s="12"/>
      <c r="O4043" s="12"/>
      <c r="P4043" s="12"/>
      <c r="Q4043" s="12"/>
      <c r="R4043" s="12"/>
      <c r="S4043" s="12"/>
      <c r="T4043" s="12"/>
      <c r="U4043" s="12"/>
      <c r="V4043" s="12"/>
      <c r="W4043" s="12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2"/>
      <c r="AS4043" s="12"/>
      <c r="AT4043" s="12"/>
      <c r="AU4043" s="12"/>
      <c r="AV4043" s="12"/>
      <c r="AW4043" s="12"/>
      <c r="AX4043" s="12"/>
      <c r="AY4043" s="12"/>
      <c r="AZ4043" s="12"/>
      <c r="BA4043" s="12"/>
      <c r="BB4043" s="12"/>
      <c r="BC4043" s="12"/>
      <c r="BD4043" s="12"/>
      <c r="BE4043" s="12"/>
      <c r="BF4043" s="12"/>
      <c r="BG4043" s="12"/>
      <c r="BH4043" s="12"/>
      <c r="BI4043" s="12"/>
      <c r="BJ4043" s="13"/>
      <c r="BK4043" s="13"/>
      <c r="BL4043" s="13"/>
      <c r="BM4043" s="13"/>
      <c r="BN4043" s="13"/>
    </row>
    <row r="4044" spans="1:66" x14ac:dyDescent="0.25">
      <c r="A4044" s="10"/>
      <c r="B4044" s="10"/>
      <c r="C4044" s="10"/>
      <c r="D4044" s="18"/>
      <c r="E4044" s="10"/>
      <c r="F4044" s="10"/>
      <c r="G4044" s="10"/>
      <c r="H4044" s="10"/>
      <c r="I4044" s="10"/>
      <c r="J4044" s="10"/>
      <c r="K4044" s="11"/>
      <c r="L4044" s="11"/>
      <c r="M4044" s="12"/>
      <c r="N4044" s="12"/>
      <c r="O4044" s="12"/>
      <c r="P4044" s="12"/>
      <c r="Q4044" s="12"/>
      <c r="R4044" s="12"/>
      <c r="S4044" s="12"/>
      <c r="T4044" s="12"/>
      <c r="U4044" s="12"/>
      <c r="V4044" s="12"/>
      <c r="W4044" s="12"/>
      <c r="X4044" s="12"/>
      <c r="Y4044" s="12"/>
      <c r="Z4044" s="12"/>
      <c r="AA4044" s="12"/>
      <c r="AB4044" s="12"/>
      <c r="AC4044" s="12"/>
      <c r="AD4044" s="12"/>
      <c r="AE4044" s="12"/>
      <c r="AF4044" s="12"/>
      <c r="AG4044" s="12"/>
      <c r="AH4044" s="12"/>
      <c r="AI4044" s="12"/>
      <c r="AJ4044" s="12"/>
      <c r="AK4044" s="12"/>
      <c r="AL4044" s="12"/>
      <c r="AM4044" s="12"/>
      <c r="AN4044" s="12"/>
      <c r="AO4044" s="12"/>
      <c r="AP4044" s="12"/>
      <c r="AQ4044" s="12"/>
      <c r="AR4044" s="12"/>
      <c r="AS4044" s="12"/>
      <c r="AT4044" s="12"/>
      <c r="AU4044" s="12"/>
      <c r="AV4044" s="12"/>
      <c r="AW4044" s="12"/>
      <c r="AX4044" s="12"/>
      <c r="AY4044" s="12"/>
      <c r="AZ4044" s="12"/>
      <c r="BA4044" s="12"/>
      <c r="BB4044" s="12"/>
      <c r="BC4044" s="12"/>
      <c r="BD4044" s="12"/>
      <c r="BE4044" s="12"/>
      <c r="BF4044" s="12"/>
      <c r="BG4044" s="12"/>
      <c r="BH4044" s="12"/>
      <c r="BI4044" s="12"/>
      <c r="BJ4044" s="13"/>
      <c r="BK4044" s="13"/>
      <c r="BL4044" s="13"/>
      <c r="BM4044" s="13"/>
      <c r="BN4044" s="13"/>
    </row>
    <row r="4045" spans="1:66" x14ac:dyDescent="0.25">
      <c r="A4045" s="10"/>
      <c r="B4045" s="10"/>
      <c r="C4045" s="10"/>
      <c r="D4045" s="18"/>
      <c r="E4045" s="10"/>
      <c r="F4045" s="10"/>
      <c r="G4045" s="10"/>
      <c r="H4045" s="10"/>
      <c r="I4045" s="10"/>
      <c r="J4045" s="10"/>
      <c r="K4045" s="11"/>
      <c r="L4045" s="11"/>
      <c r="M4045" s="12"/>
      <c r="N4045" s="12"/>
      <c r="O4045" s="12"/>
      <c r="P4045" s="12"/>
      <c r="Q4045" s="12"/>
      <c r="R4045" s="12"/>
      <c r="S4045" s="12"/>
      <c r="T4045" s="12"/>
      <c r="U4045" s="12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2"/>
      <c r="AS4045" s="12"/>
      <c r="AT4045" s="12"/>
      <c r="AU4045" s="12"/>
      <c r="AV4045" s="12"/>
      <c r="AW4045" s="12"/>
      <c r="AX4045" s="12"/>
      <c r="AY4045" s="12"/>
      <c r="AZ4045" s="12"/>
      <c r="BA4045" s="12"/>
      <c r="BB4045" s="12"/>
      <c r="BC4045" s="12"/>
      <c r="BD4045" s="12"/>
      <c r="BE4045" s="12"/>
      <c r="BF4045" s="12"/>
      <c r="BG4045" s="12"/>
      <c r="BH4045" s="12"/>
      <c r="BI4045" s="12"/>
      <c r="BJ4045" s="13"/>
      <c r="BK4045" s="13"/>
      <c r="BL4045" s="13"/>
      <c r="BM4045" s="13"/>
      <c r="BN4045" s="13"/>
    </row>
    <row r="4046" spans="1:66" x14ac:dyDescent="0.25">
      <c r="A4046" s="10"/>
      <c r="B4046" s="10"/>
      <c r="C4046" s="10"/>
      <c r="D4046" s="18"/>
      <c r="E4046" s="10"/>
      <c r="F4046" s="10"/>
      <c r="G4046" s="10"/>
      <c r="H4046" s="10"/>
      <c r="I4046" s="10"/>
      <c r="J4046" s="10"/>
      <c r="K4046" s="11"/>
      <c r="L4046" s="11"/>
      <c r="M4046" s="12"/>
      <c r="N4046" s="12"/>
      <c r="O4046" s="12"/>
      <c r="P4046" s="12"/>
      <c r="Q4046" s="12"/>
      <c r="R4046" s="12"/>
      <c r="S4046" s="12"/>
      <c r="T4046" s="12"/>
      <c r="U4046" s="12"/>
      <c r="V4046" s="12"/>
      <c r="W4046" s="12"/>
      <c r="X4046" s="12"/>
      <c r="Y4046" s="12"/>
      <c r="Z4046" s="12"/>
      <c r="AA4046" s="12"/>
      <c r="AB4046" s="12"/>
      <c r="AC4046" s="12"/>
      <c r="AD4046" s="12"/>
      <c r="AE4046" s="12"/>
      <c r="AF4046" s="12"/>
      <c r="AG4046" s="12"/>
      <c r="AH4046" s="12"/>
      <c r="AI4046" s="12"/>
      <c r="AJ4046" s="12"/>
      <c r="AK4046" s="12"/>
      <c r="AL4046" s="12"/>
      <c r="AM4046" s="12"/>
      <c r="AN4046" s="12"/>
      <c r="AO4046" s="12"/>
      <c r="AP4046" s="12"/>
      <c r="AQ4046" s="12"/>
      <c r="AR4046" s="12"/>
      <c r="AS4046" s="12"/>
      <c r="AT4046" s="12"/>
      <c r="AU4046" s="12"/>
      <c r="AV4046" s="12"/>
      <c r="AW4046" s="12"/>
      <c r="AX4046" s="12"/>
      <c r="AY4046" s="12"/>
      <c r="AZ4046" s="12"/>
      <c r="BA4046" s="12"/>
      <c r="BB4046" s="12"/>
      <c r="BC4046" s="12"/>
      <c r="BD4046" s="12"/>
      <c r="BE4046" s="12"/>
      <c r="BF4046" s="12"/>
      <c r="BG4046" s="12"/>
      <c r="BH4046" s="12"/>
      <c r="BI4046" s="12"/>
      <c r="BJ4046" s="13"/>
      <c r="BK4046" s="13"/>
      <c r="BL4046" s="13"/>
      <c r="BM4046" s="13"/>
      <c r="BN4046" s="13"/>
    </row>
    <row r="4047" spans="1:66" x14ac:dyDescent="0.25">
      <c r="A4047" s="10"/>
      <c r="B4047" s="10"/>
      <c r="C4047" s="10"/>
      <c r="D4047" s="18"/>
      <c r="E4047" s="10"/>
      <c r="F4047" s="10"/>
      <c r="G4047" s="10"/>
      <c r="H4047" s="10"/>
      <c r="I4047" s="10"/>
      <c r="J4047" s="10"/>
      <c r="K4047" s="11"/>
      <c r="L4047" s="11"/>
      <c r="M4047" s="12"/>
      <c r="N4047" s="12"/>
      <c r="O4047" s="12"/>
      <c r="P4047" s="12"/>
      <c r="Q4047" s="12"/>
      <c r="R4047" s="12"/>
      <c r="S4047" s="12"/>
      <c r="T4047" s="12"/>
      <c r="U4047" s="12"/>
      <c r="V4047" s="12"/>
      <c r="W4047" s="12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2"/>
      <c r="AS4047" s="12"/>
      <c r="AT4047" s="12"/>
      <c r="AU4047" s="12"/>
      <c r="AV4047" s="12"/>
      <c r="AW4047" s="12"/>
      <c r="AX4047" s="12"/>
      <c r="AY4047" s="12"/>
      <c r="AZ4047" s="12"/>
      <c r="BA4047" s="12"/>
      <c r="BB4047" s="12"/>
      <c r="BC4047" s="12"/>
      <c r="BD4047" s="12"/>
      <c r="BE4047" s="12"/>
      <c r="BF4047" s="12"/>
      <c r="BG4047" s="12"/>
      <c r="BH4047" s="12"/>
      <c r="BI4047" s="12"/>
      <c r="BJ4047" s="13"/>
      <c r="BK4047" s="13"/>
      <c r="BL4047" s="13"/>
      <c r="BM4047" s="13"/>
      <c r="BN4047" s="13"/>
    </row>
    <row r="4048" spans="1:66" x14ac:dyDescent="0.25">
      <c r="A4048" s="10"/>
      <c r="B4048" s="10"/>
      <c r="C4048" s="10"/>
      <c r="D4048" s="18"/>
      <c r="E4048" s="10"/>
      <c r="F4048" s="10"/>
      <c r="G4048" s="10"/>
      <c r="H4048" s="10"/>
      <c r="I4048" s="10"/>
      <c r="J4048" s="10"/>
      <c r="K4048" s="11"/>
      <c r="L4048" s="11"/>
      <c r="M4048" s="12"/>
      <c r="N4048" s="12"/>
      <c r="O4048" s="12"/>
      <c r="P4048" s="12"/>
      <c r="Q4048" s="12"/>
      <c r="R4048" s="12"/>
      <c r="S4048" s="12"/>
      <c r="T4048" s="12"/>
      <c r="U4048" s="12"/>
      <c r="V4048" s="12"/>
      <c r="W4048" s="12"/>
      <c r="X4048" s="12"/>
      <c r="Y4048" s="12"/>
      <c r="Z4048" s="12"/>
      <c r="AA4048" s="12"/>
      <c r="AB4048" s="12"/>
      <c r="AC4048" s="12"/>
      <c r="AD4048" s="12"/>
      <c r="AE4048" s="12"/>
      <c r="AF4048" s="12"/>
      <c r="AG4048" s="12"/>
      <c r="AH4048" s="12"/>
      <c r="AI4048" s="12"/>
      <c r="AJ4048" s="12"/>
      <c r="AK4048" s="12"/>
      <c r="AL4048" s="12"/>
      <c r="AM4048" s="12"/>
      <c r="AN4048" s="12"/>
      <c r="AO4048" s="12"/>
      <c r="AP4048" s="12"/>
      <c r="AQ4048" s="12"/>
      <c r="AR4048" s="12"/>
      <c r="AS4048" s="12"/>
      <c r="AT4048" s="12"/>
      <c r="AU4048" s="12"/>
      <c r="AV4048" s="12"/>
      <c r="AW4048" s="12"/>
      <c r="AX4048" s="12"/>
      <c r="AY4048" s="12"/>
      <c r="AZ4048" s="12"/>
      <c r="BA4048" s="12"/>
      <c r="BB4048" s="12"/>
      <c r="BC4048" s="12"/>
      <c r="BD4048" s="12"/>
      <c r="BE4048" s="12"/>
      <c r="BF4048" s="12"/>
      <c r="BG4048" s="12"/>
      <c r="BH4048" s="12"/>
      <c r="BI4048" s="12"/>
      <c r="BJ4048" s="13"/>
      <c r="BK4048" s="13"/>
      <c r="BL4048" s="13"/>
      <c r="BM4048" s="13"/>
      <c r="BN4048" s="13"/>
    </row>
    <row r="4049" spans="1:66" x14ac:dyDescent="0.25">
      <c r="A4049" s="10"/>
      <c r="B4049" s="10"/>
      <c r="C4049" s="10"/>
      <c r="D4049" s="18"/>
      <c r="E4049" s="10"/>
      <c r="F4049" s="10"/>
      <c r="G4049" s="10"/>
      <c r="H4049" s="10"/>
      <c r="I4049" s="10"/>
      <c r="J4049" s="10"/>
      <c r="K4049" s="11"/>
      <c r="L4049" s="11"/>
      <c r="M4049" s="12"/>
      <c r="N4049" s="12"/>
      <c r="O4049" s="12"/>
      <c r="P4049" s="12"/>
      <c r="Q4049" s="12"/>
      <c r="R4049" s="12"/>
      <c r="S4049" s="12"/>
      <c r="T4049" s="12"/>
      <c r="U4049" s="12"/>
      <c r="V4049" s="12"/>
      <c r="W4049" s="12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2"/>
      <c r="AS4049" s="12"/>
      <c r="AT4049" s="12"/>
      <c r="AU4049" s="12"/>
      <c r="AV4049" s="12"/>
      <c r="AW4049" s="12"/>
      <c r="AX4049" s="12"/>
      <c r="AY4049" s="12"/>
      <c r="AZ4049" s="12"/>
      <c r="BA4049" s="12"/>
      <c r="BB4049" s="12"/>
      <c r="BC4049" s="12"/>
      <c r="BD4049" s="12"/>
      <c r="BE4049" s="12"/>
      <c r="BF4049" s="12"/>
      <c r="BG4049" s="12"/>
      <c r="BH4049" s="12"/>
      <c r="BI4049" s="12"/>
      <c r="BJ4049" s="13"/>
      <c r="BK4049" s="13"/>
      <c r="BL4049" s="13"/>
      <c r="BM4049" s="13"/>
      <c r="BN4049" s="13"/>
    </row>
    <row r="4050" spans="1:66" x14ac:dyDescent="0.25">
      <c r="A4050" s="10"/>
      <c r="B4050" s="10"/>
      <c r="C4050" s="10"/>
      <c r="D4050" s="18"/>
      <c r="E4050" s="10"/>
      <c r="F4050" s="10"/>
      <c r="G4050" s="10"/>
      <c r="H4050" s="10"/>
      <c r="I4050" s="10"/>
      <c r="J4050" s="10"/>
      <c r="K4050" s="11"/>
      <c r="L4050" s="11"/>
      <c r="M4050" s="12"/>
      <c r="N4050" s="12"/>
      <c r="O4050" s="12"/>
      <c r="P4050" s="12"/>
      <c r="Q4050" s="12"/>
      <c r="R4050" s="12"/>
      <c r="S4050" s="12"/>
      <c r="T4050" s="12"/>
      <c r="U4050" s="12"/>
      <c r="V4050" s="12"/>
      <c r="W4050" s="12"/>
      <c r="X4050" s="12"/>
      <c r="Y4050" s="12"/>
      <c r="Z4050" s="12"/>
      <c r="AA4050" s="12"/>
      <c r="AB4050" s="12"/>
      <c r="AC4050" s="12"/>
      <c r="AD4050" s="12"/>
      <c r="AE4050" s="12"/>
      <c r="AF4050" s="12"/>
      <c r="AG4050" s="12"/>
      <c r="AH4050" s="12"/>
      <c r="AI4050" s="12"/>
      <c r="AJ4050" s="12"/>
      <c r="AK4050" s="12"/>
      <c r="AL4050" s="12"/>
      <c r="AM4050" s="12"/>
      <c r="AN4050" s="12"/>
      <c r="AO4050" s="12"/>
      <c r="AP4050" s="12"/>
      <c r="AQ4050" s="12"/>
      <c r="AR4050" s="12"/>
      <c r="AS4050" s="12"/>
      <c r="AT4050" s="12"/>
      <c r="AU4050" s="12"/>
      <c r="AV4050" s="12"/>
      <c r="AW4050" s="12"/>
      <c r="AX4050" s="12"/>
      <c r="AY4050" s="12"/>
      <c r="AZ4050" s="12"/>
      <c r="BA4050" s="12"/>
      <c r="BB4050" s="12"/>
      <c r="BC4050" s="12"/>
      <c r="BD4050" s="12"/>
      <c r="BE4050" s="12"/>
      <c r="BF4050" s="12"/>
      <c r="BG4050" s="12"/>
      <c r="BH4050" s="12"/>
      <c r="BI4050" s="12"/>
      <c r="BJ4050" s="13"/>
      <c r="BK4050" s="13"/>
      <c r="BL4050" s="13"/>
      <c r="BM4050" s="13"/>
      <c r="BN4050" s="13"/>
    </row>
    <row r="4051" spans="1:66" x14ac:dyDescent="0.25">
      <c r="A4051" s="10"/>
      <c r="B4051" s="10"/>
      <c r="C4051" s="10"/>
      <c r="D4051" s="18"/>
      <c r="E4051" s="10"/>
      <c r="F4051" s="10"/>
      <c r="G4051" s="10"/>
      <c r="H4051" s="10"/>
      <c r="I4051" s="10"/>
      <c r="J4051" s="10"/>
      <c r="K4051" s="11"/>
      <c r="L4051" s="11"/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2"/>
      <c r="AS4051" s="12"/>
      <c r="AT4051" s="12"/>
      <c r="AU4051" s="12"/>
      <c r="AV4051" s="12"/>
      <c r="AW4051" s="12"/>
      <c r="AX4051" s="12"/>
      <c r="AY4051" s="12"/>
      <c r="AZ4051" s="12"/>
      <c r="BA4051" s="12"/>
      <c r="BB4051" s="12"/>
      <c r="BC4051" s="12"/>
      <c r="BD4051" s="12"/>
      <c r="BE4051" s="12"/>
      <c r="BF4051" s="12"/>
      <c r="BG4051" s="12"/>
      <c r="BH4051" s="12"/>
      <c r="BI4051" s="12"/>
      <c r="BJ4051" s="13"/>
      <c r="BK4051" s="13"/>
      <c r="BL4051" s="13"/>
      <c r="BM4051" s="13"/>
      <c r="BN4051" s="13"/>
    </row>
    <row r="4052" spans="1:66" x14ac:dyDescent="0.25">
      <c r="A4052" s="10"/>
      <c r="B4052" s="10"/>
      <c r="C4052" s="10"/>
      <c r="D4052" s="18"/>
      <c r="E4052" s="10"/>
      <c r="F4052" s="10"/>
      <c r="G4052" s="10"/>
      <c r="H4052" s="10"/>
      <c r="I4052" s="10"/>
      <c r="J4052" s="10"/>
      <c r="K4052" s="11"/>
      <c r="L4052" s="11"/>
      <c r="M4052" s="12"/>
      <c r="N4052" s="12"/>
      <c r="O4052" s="12"/>
      <c r="P4052" s="12"/>
      <c r="Q4052" s="12"/>
      <c r="R4052" s="12"/>
      <c r="S4052" s="12"/>
      <c r="T4052" s="12"/>
      <c r="U4052" s="12"/>
      <c r="V4052" s="12"/>
      <c r="W4052" s="12"/>
      <c r="X4052" s="12"/>
      <c r="Y4052" s="12"/>
      <c r="Z4052" s="12"/>
      <c r="AA4052" s="12"/>
      <c r="AB4052" s="12"/>
      <c r="AC4052" s="12"/>
      <c r="AD4052" s="12"/>
      <c r="AE4052" s="12"/>
      <c r="AF4052" s="12"/>
      <c r="AG4052" s="12"/>
      <c r="AH4052" s="12"/>
      <c r="AI4052" s="12"/>
      <c r="AJ4052" s="12"/>
      <c r="AK4052" s="12"/>
      <c r="AL4052" s="12"/>
      <c r="AM4052" s="12"/>
      <c r="AN4052" s="12"/>
      <c r="AO4052" s="12"/>
      <c r="AP4052" s="12"/>
      <c r="AQ4052" s="12"/>
      <c r="AR4052" s="12"/>
      <c r="AS4052" s="12"/>
      <c r="AT4052" s="12"/>
      <c r="AU4052" s="12"/>
      <c r="AV4052" s="12"/>
      <c r="AW4052" s="12"/>
      <c r="AX4052" s="12"/>
      <c r="AY4052" s="12"/>
      <c r="AZ4052" s="12"/>
      <c r="BA4052" s="12"/>
      <c r="BB4052" s="12"/>
      <c r="BC4052" s="12"/>
      <c r="BD4052" s="12"/>
      <c r="BE4052" s="12"/>
      <c r="BF4052" s="12"/>
      <c r="BG4052" s="12"/>
      <c r="BH4052" s="12"/>
      <c r="BI4052" s="12"/>
      <c r="BJ4052" s="13"/>
      <c r="BK4052" s="13"/>
      <c r="BL4052" s="13"/>
      <c r="BM4052" s="13"/>
      <c r="BN4052" s="13"/>
    </row>
    <row r="4053" spans="1:66" x14ac:dyDescent="0.25">
      <c r="A4053" s="10"/>
      <c r="B4053" s="10"/>
      <c r="C4053" s="10"/>
      <c r="D4053" s="18"/>
      <c r="E4053" s="10"/>
      <c r="F4053" s="10"/>
      <c r="G4053" s="10"/>
      <c r="H4053" s="10"/>
      <c r="I4053" s="10"/>
      <c r="J4053" s="10"/>
      <c r="K4053" s="11"/>
      <c r="L4053" s="11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/>
      <c r="W4053" s="12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2"/>
      <c r="AS4053" s="12"/>
      <c r="AT4053" s="12"/>
      <c r="AU4053" s="12"/>
      <c r="AV4053" s="12"/>
      <c r="AW4053" s="12"/>
      <c r="AX4053" s="12"/>
      <c r="AY4053" s="12"/>
      <c r="AZ4053" s="12"/>
      <c r="BA4053" s="12"/>
      <c r="BB4053" s="12"/>
      <c r="BC4053" s="12"/>
      <c r="BD4053" s="12"/>
      <c r="BE4053" s="12"/>
      <c r="BF4053" s="12"/>
      <c r="BG4053" s="12"/>
      <c r="BH4053" s="12"/>
      <c r="BI4053" s="12"/>
      <c r="BJ4053" s="13"/>
      <c r="BK4053" s="13"/>
      <c r="BL4053" s="13"/>
      <c r="BM4053" s="13"/>
      <c r="BN4053" s="13"/>
    </row>
    <row r="4054" spans="1:66" x14ac:dyDescent="0.25">
      <c r="A4054" s="10"/>
      <c r="B4054" s="10"/>
      <c r="C4054" s="10"/>
      <c r="D4054" s="18"/>
      <c r="E4054" s="10"/>
      <c r="F4054" s="10"/>
      <c r="G4054" s="10"/>
      <c r="H4054" s="10"/>
      <c r="I4054" s="10"/>
      <c r="J4054" s="10"/>
      <c r="K4054" s="11"/>
      <c r="L4054" s="11"/>
      <c r="M4054" s="12"/>
      <c r="N4054" s="12"/>
      <c r="O4054" s="12"/>
      <c r="P4054" s="12"/>
      <c r="Q4054" s="12"/>
      <c r="R4054" s="12"/>
      <c r="S4054" s="12"/>
      <c r="T4054" s="12"/>
      <c r="U4054" s="12"/>
      <c r="V4054" s="12"/>
      <c r="W4054" s="12"/>
      <c r="X4054" s="12"/>
      <c r="Y4054" s="12"/>
      <c r="Z4054" s="12"/>
      <c r="AA4054" s="12"/>
      <c r="AB4054" s="12"/>
      <c r="AC4054" s="12"/>
      <c r="AD4054" s="12"/>
      <c r="AE4054" s="12"/>
      <c r="AF4054" s="12"/>
      <c r="AG4054" s="12"/>
      <c r="AH4054" s="12"/>
      <c r="AI4054" s="12"/>
      <c r="AJ4054" s="12"/>
      <c r="AK4054" s="12"/>
      <c r="AL4054" s="12"/>
      <c r="AM4054" s="12"/>
      <c r="AN4054" s="12"/>
      <c r="AO4054" s="12"/>
      <c r="AP4054" s="12"/>
      <c r="AQ4054" s="12"/>
      <c r="AR4054" s="12"/>
      <c r="AS4054" s="12"/>
      <c r="AT4054" s="12"/>
      <c r="AU4054" s="12"/>
      <c r="AV4054" s="12"/>
      <c r="AW4054" s="12"/>
      <c r="AX4054" s="12"/>
      <c r="AY4054" s="12"/>
      <c r="AZ4054" s="12"/>
      <c r="BA4054" s="12"/>
      <c r="BB4054" s="12"/>
      <c r="BC4054" s="12"/>
      <c r="BD4054" s="12"/>
      <c r="BE4054" s="12"/>
      <c r="BF4054" s="12"/>
      <c r="BG4054" s="12"/>
      <c r="BH4054" s="12"/>
      <c r="BI4054" s="12"/>
      <c r="BJ4054" s="13"/>
      <c r="BK4054" s="13"/>
      <c r="BL4054" s="13"/>
      <c r="BM4054" s="13"/>
      <c r="BN4054" s="13"/>
    </row>
    <row r="4055" spans="1:66" x14ac:dyDescent="0.25">
      <c r="A4055" s="10"/>
      <c r="B4055" s="10"/>
      <c r="C4055" s="10"/>
      <c r="D4055" s="18"/>
      <c r="E4055" s="10"/>
      <c r="F4055" s="10"/>
      <c r="G4055" s="10"/>
      <c r="H4055" s="10"/>
      <c r="I4055" s="10"/>
      <c r="J4055" s="10"/>
      <c r="K4055" s="11"/>
      <c r="L4055" s="11"/>
      <c r="M4055" s="12"/>
      <c r="N4055" s="12"/>
      <c r="O4055" s="12"/>
      <c r="P4055" s="12"/>
      <c r="Q4055" s="12"/>
      <c r="R4055" s="12"/>
      <c r="S4055" s="12"/>
      <c r="T4055" s="12"/>
      <c r="U4055" s="12"/>
      <c r="V4055" s="12"/>
      <c r="W4055" s="12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2"/>
      <c r="AS4055" s="12"/>
      <c r="AT4055" s="12"/>
      <c r="AU4055" s="12"/>
      <c r="AV4055" s="12"/>
      <c r="AW4055" s="12"/>
      <c r="AX4055" s="12"/>
      <c r="AY4055" s="12"/>
      <c r="AZ4055" s="12"/>
      <c r="BA4055" s="12"/>
      <c r="BB4055" s="12"/>
      <c r="BC4055" s="12"/>
      <c r="BD4055" s="12"/>
      <c r="BE4055" s="12"/>
      <c r="BF4055" s="12"/>
      <c r="BG4055" s="12"/>
      <c r="BH4055" s="12"/>
      <c r="BI4055" s="12"/>
      <c r="BJ4055" s="13"/>
      <c r="BK4055" s="13"/>
      <c r="BL4055" s="13"/>
      <c r="BM4055" s="13"/>
      <c r="BN4055" s="13"/>
    </row>
    <row r="4056" spans="1:66" x14ac:dyDescent="0.25">
      <c r="A4056" s="10"/>
      <c r="B4056" s="10"/>
      <c r="C4056" s="10"/>
      <c r="D4056" s="18"/>
      <c r="E4056" s="10"/>
      <c r="F4056" s="10"/>
      <c r="G4056" s="10"/>
      <c r="H4056" s="10"/>
      <c r="I4056" s="10"/>
      <c r="J4056" s="10"/>
      <c r="K4056" s="11"/>
      <c r="L4056" s="11"/>
      <c r="M4056" s="12"/>
      <c r="N4056" s="12"/>
      <c r="O4056" s="12"/>
      <c r="P4056" s="12"/>
      <c r="Q4056" s="12"/>
      <c r="R4056" s="12"/>
      <c r="S4056" s="12"/>
      <c r="T4056" s="12"/>
      <c r="U4056" s="12"/>
      <c r="V4056" s="12"/>
      <c r="W4056" s="12"/>
      <c r="X4056" s="12"/>
      <c r="Y4056" s="12"/>
      <c r="Z4056" s="12"/>
      <c r="AA4056" s="12"/>
      <c r="AB4056" s="12"/>
      <c r="AC4056" s="12"/>
      <c r="AD4056" s="12"/>
      <c r="AE4056" s="12"/>
      <c r="AF4056" s="12"/>
      <c r="AG4056" s="12"/>
      <c r="AH4056" s="12"/>
      <c r="AI4056" s="12"/>
      <c r="AJ4056" s="12"/>
      <c r="AK4056" s="12"/>
      <c r="AL4056" s="12"/>
      <c r="AM4056" s="12"/>
      <c r="AN4056" s="12"/>
      <c r="AO4056" s="12"/>
      <c r="AP4056" s="12"/>
      <c r="AQ4056" s="12"/>
      <c r="AR4056" s="12"/>
      <c r="AS4056" s="12"/>
      <c r="AT4056" s="12"/>
      <c r="AU4056" s="12"/>
      <c r="AV4056" s="12"/>
      <c r="AW4056" s="12"/>
      <c r="AX4056" s="12"/>
      <c r="AY4056" s="12"/>
      <c r="AZ4056" s="12"/>
      <c r="BA4056" s="12"/>
      <c r="BB4056" s="12"/>
      <c r="BC4056" s="12"/>
      <c r="BD4056" s="12"/>
      <c r="BE4056" s="12"/>
      <c r="BF4056" s="12"/>
      <c r="BG4056" s="12"/>
      <c r="BH4056" s="12"/>
      <c r="BI4056" s="12"/>
      <c r="BJ4056" s="13"/>
      <c r="BK4056" s="13"/>
      <c r="BL4056" s="13"/>
      <c r="BM4056" s="13"/>
      <c r="BN4056" s="13"/>
    </row>
    <row r="4057" spans="1:66" x14ac:dyDescent="0.25">
      <c r="A4057" s="10"/>
      <c r="B4057" s="10"/>
      <c r="C4057" s="10"/>
      <c r="D4057" s="18"/>
      <c r="E4057" s="10"/>
      <c r="F4057" s="10"/>
      <c r="G4057" s="10"/>
      <c r="H4057" s="10"/>
      <c r="I4057" s="10"/>
      <c r="J4057" s="10"/>
      <c r="K4057" s="11"/>
      <c r="L4057" s="11"/>
      <c r="M4057" s="12"/>
      <c r="N4057" s="12"/>
      <c r="O4057" s="12"/>
      <c r="P4057" s="12"/>
      <c r="Q4057" s="12"/>
      <c r="R4057" s="12"/>
      <c r="S4057" s="12"/>
      <c r="T4057" s="12"/>
      <c r="U4057" s="12"/>
      <c r="V4057" s="12"/>
      <c r="W4057" s="12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2"/>
      <c r="AS4057" s="12"/>
      <c r="AT4057" s="12"/>
      <c r="AU4057" s="12"/>
      <c r="AV4057" s="12"/>
      <c r="AW4057" s="12"/>
      <c r="AX4057" s="12"/>
      <c r="AY4057" s="12"/>
      <c r="AZ4057" s="12"/>
      <c r="BA4057" s="12"/>
      <c r="BB4057" s="12"/>
      <c r="BC4057" s="12"/>
      <c r="BD4057" s="12"/>
      <c r="BE4057" s="12"/>
      <c r="BF4057" s="12"/>
      <c r="BG4057" s="12"/>
      <c r="BH4057" s="12"/>
      <c r="BI4057" s="12"/>
      <c r="BJ4057" s="13"/>
      <c r="BK4057" s="13"/>
      <c r="BL4057" s="13"/>
      <c r="BM4057" s="13"/>
      <c r="BN4057" s="13"/>
    </row>
    <row r="4058" spans="1:66" x14ac:dyDescent="0.25">
      <c r="A4058" s="10"/>
      <c r="B4058" s="10"/>
      <c r="C4058" s="10"/>
      <c r="D4058" s="18"/>
      <c r="E4058" s="10"/>
      <c r="F4058" s="10"/>
      <c r="G4058" s="10"/>
      <c r="H4058" s="10"/>
      <c r="I4058" s="10"/>
      <c r="J4058" s="10"/>
      <c r="K4058" s="11"/>
      <c r="L4058" s="11"/>
      <c r="M4058" s="12"/>
      <c r="N4058" s="12"/>
      <c r="O4058" s="12"/>
      <c r="P4058" s="12"/>
      <c r="Q4058" s="12"/>
      <c r="R4058" s="12"/>
      <c r="S4058" s="12"/>
      <c r="T4058" s="12"/>
      <c r="U4058" s="12"/>
      <c r="V4058" s="12"/>
      <c r="W4058" s="12"/>
      <c r="X4058" s="12"/>
      <c r="Y4058" s="12"/>
      <c r="Z4058" s="12"/>
      <c r="AA4058" s="12"/>
      <c r="AB4058" s="12"/>
      <c r="AC4058" s="12"/>
      <c r="AD4058" s="12"/>
      <c r="AE4058" s="12"/>
      <c r="AF4058" s="12"/>
      <c r="AG4058" s="12"/>
      <c r="AH4058" s="12"/>
      <c r="AI4058" s="12"/>
      <c r="AJ4058" s="12"/>
      <c r="AK4058" s="12"/>
      <c r="AL4058" s="12"/>
      <c r="AM4058" s="12"/>
      <c r="AN4058" s="12"/>
      <c r="AO4058" s="12"/>
      <c r="AP4058" s="12"/>
      <c r="AQ4058" s="12"/>
      <c r="AR4058" s="12"/>
      <c r="AS4058" s="12"/>
      <c r="AT4058" s="12"/>
      <c r="AU4058" s="12"/>
      <c r="AV4058" s="12"/>
      <c r="AW4058" s="12"/>
      <c r="AX4058" s="12"/>
      <c r="AY4058" s="12"/>
      <c r="AZ4058" s="12"/>
      <c r="BA4058" s="12"/>
      <c r="BB4058" s="12"/>
      <c r="BC4058" s="12"/>
      <c r="BD4058" s="12"/>
      <c r="BE4058" s="12"/>
      <c r="BF4058" s="12"/>
      <c r="BG4058" s="12"/>
      <c r="BH4058" s="12"/>
      <c r="BI4058" s="12"/>
      <c r="BJ4058" s="13"/>
      <c r="BK4058" s="13"/>
      <c r="BL4058" s="13"/>
      <c r="BM4058" s="13"/>
      <c r="BN4058" s="13"/>
    </row>
    <row r="4059" spans="1:66" x14ac:dyDescent="0.25">
      <c r="A4059" s="10"/>
      <c r="B4059" s="10"/>
      <c r="C4059" s="10"/>
      <c r="D4059" s="18"/>
      <c r="E4059" s="10"/>
      <c r="F4059" s="10"/>
      <c r="G4059" s="10"/>
      <c r="H4059" s="10"/>
      <c r="I4059" s="10"/>
      <c r="J4059" s="10"/>
      <c r="K4059" s="11"/>
      <c r="L4059" s="11"/>
      <c r="M4059" s="12"/>
      <c r="N4059" s="12"/>
      <c r="O4059" s="12"/>
      <c r="P4059" s="12"/>
      <c r="Q4059" s="12"/>
      <c r="R4059" s="12"/>
      <c r="S4059" s="12"/>
      <c r="T4059" s="12"/>
      <c r="U4059" s="12"/>
      <c r="V4059" s="12"/>
      <c r="W4059" s="12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2"/>
      <c r="AS4059" s="12"/>
      <c r="AT4059" s="12"/>
      <c r="AU4059" s="12"/>
      <c r="AV4059" s="12"/>
      <c r="AW4059" s="12"/>
      <c r="AX4059" s="12"/>
      <c r="AY4059" s="12"/>
      <c r="AZ4059" s="12"/>
      <c r="BA4059" s="12"/>
      <c r="BB4059" s="12"/>
      <c r="BC4059" s="12"/>
      <c r="BD4059" s="12"/>
      <c r="BE4059" s="12"/>
      <c r="BF4059" s="12"/>
      <c r="BG4059" s="12"/>
      <c r="BH4059" s="12"/>
      <c r="BI4059" s="12"/>
      <c r="BJ4059" s="13"/>
      <c r="BK4059" s="13"/>
      <c r="BL4059" s="13"/>
      <c r="BM4059" s="13"/>
      <c r="BN4059" s="13"/>
    </row>
    <row r="4060" spans="1:66" x14ac:dyDescent="0.25">
      <c r="A4060" s="10"/>
      <c r="B4060" s="10"/>
      <c r="C4060" s="10"/>
      <c r="D4060" s="18"/>
      <c r="E4060" s="10"/>
      <c r="F4060" s="10"/>
      <c r="G4060" s="10"/>
      <c r="H4060" s="10"/>
      <c r="I4060" s="10"/>
      <c r="J4060" s="10"/>
      <c r="K4060" s="11"/>
      <c r="L4060" s="11"/>
      <c r="M4060" s="12"/>
      <c r="N4060" s="12"/>
      <c r="O4060" s="12"/>
      <c r="P4060" s="12"/>
      <c r="Q4060" s="12"/>
      <c r="R4060" s="12"/>
      <c r="S4060" s="12"/>
      <c r="T4060" s="12"/>
      <c r="U4060" s="12"/>
      <c r="V4060" s="12"/>
      <c r="W4060" s="12"/>
      <c r="X4060" s="12"/>
      <c r="Y4060" s="12"/>
      <c r="Z4060" s="12"/>
      <c r="AA4060" s="12"/>
      <c r="AB4060" s="12"/>
      <c r="AC4060" s="12"/>
      <c r="AD4060" s="12"/>
      <c r="AE4060" s="12"/>
      <c r="AF4060" s="12"/>
      <c r="AG4060" s="12"/>
      <c r="AH4060" s="12"/>
      <c r="AI4060" s="12"/>
      <c r="AJ4060" s="12"/>
      <c r="AK4060" s="12"/>
      <c r="AL4060" s="12"/>
      <c r="AM4060" s="12"/>
      <c r="AN4060" s="12"/>
      <c r="AO4060" s="12"/>
      <c r="AP4060" s="12"/>
      <c r="AQ4060" s="12"/>
      <c r="AR4060" s="12"/>
      <c r="AS4060" s="12"/>
      <c r="AT4060" s="12"/>
      <c r="AU4060" s="12"/>
      <c r="AV4060" s="12"/>
      <c r="AW4060" s="12"/>
      <c r="AX4060" s="12"/>
      <c r="AY4060" s="12"/>
      <c r="AZ4060" s="12"/>
      <c r="BA4060" s="12"/>
      <c r="BB4060" s="12"/>
      <c r="BC4060" s="12"/>
      <c r="BD4060" s="12"/>
      <c r="BE4060" s="12"/>
      <c r="BF4060" s="12"/>
      <c r="BG4060" s="12"/>
      <c r="BH4060" s="12"/>
      <c r="BI4060" s="12"/>
      <c r="BJ4060" s="13"/>
      <c r="BK4060" s="13"/>
      <c r="BL4060" s="13"/>
      <c r="BM4060" s="13"/>
      <c r="BN4060" s="13"/>
    </row>
    <row r="4061" spans="1:66" x14ac:dyDescent="0.25">
      <c r="A4061" s="10"/>
      <c r="B4061" s="10"/>
      <c r="C4061" s="10"/>
      <c r="D4061" s="18"/>
      <c r="E4061" s="10"/>
      <c r="F4061" s="10"/>
      <c r="G4061" s="10"/>
      <c r="H4061" s="10"/>
      <c r="I4061" s="10"/>
      <c r="J4061" s="10"/>
      <c r="K4061" s="11"/>
      <c r="L4061" s="11"/>
      <c r="M4061" s="12"/>
      <c r="N4061" s="12"/>
      <c r="O4061" s="12"/>
      <c r="P4061" s="12"/>
      <c r="Q4061" s="12"/>
      <c r="R4061" s="12"/>
      <c r="S4061" s="12"/>
      <c r="T4061" s="12"/>
      <c r="U4061" s="12"/>
      <c r="V4061" s="12"/>
      <c r="W4061" s="12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2"/>
      <c r="AS4061" s="12"/>
      <c r="AT4061" s="12"/>
      <c r="AU4061" s="12"/>
      <c r="AV4061" s="12"/>
      <c r="AW4061" s="12"/>
      <c r="AX4061" s="12"/>
      <c r="AY4061" s="12"/>
      <c r="AZ4061" s="12"/>
      <c r="BA4061" s="12"/>
      <c r="BB4061" s="12"/>
      <c r="BC4061" s="12"/>
      <c r="BD4061" s="12"/>
      <c r="BE4061" s="12"/>
      <c r="BF4061" s="12"/>
      <c r="BG4061" s="12"/>
      <c r="BH4061" s="12"/>
      <c r="BI4061" s="12"/>
      <c r="BJ4061" s="13"/>
      <c r="BK4061" s="13"/>
      <c r="BL4061" s="13"/>
      <c r="BM4061" s="13"/>
      <c r="BN4061" s="13"/>
    </row>
    <row r="4062" spans="1:66" x14ac:dyDescent="0.25">
      <c r="A4062" s="10"/>
      <c r="B4062" s="10"/>
      <c r="C4062" s="10"/>
      <c r="D4062" s="18"/>
      <c r="E4062" s="10"/>
      <c r="F4062" s="10"/>
      <c r="G4062" s="10"/>
      <c r="H4062" s="10"/>
      <c r="I4062" s="10"/>
      <c r="J4062" s="10"/>
      <c r="K4062" s="11"/>
      <c r="L4062" s="11"/>
      <c r="M4062" s="12"/>
      <c r="N4062" s="12"/>
      <c r="O4062" s="12"/>
      <c r="P4062" s="12"/>
      <c r="Q4062" s="12"/>
      <c r="R4062" s="12"/>
      <c r="S4062" s="12"/>
      <c r="T4062" s="12"/>
      <c r="U4062" s="12"/>
      <c r="V4062" s="12"/>
      <c r="W4062" s="12"/>
      <c r="X4062" s="12"/>
      <c r="Y4062" s="12"/>
      <c r="Z4062" s="12"/>
      <c r="AA4062" s="12"/>
      <c r="AB4062" s="12"/>
      <c r="AC4062" s="12"/>
      <c r="AD4062" s="12"/>
      <c r="AE4062" s="12"/>
      <c r="AF4062" s="12"/>
      <c r="AG4062" s="12"/>
      <c r="AH4062" s="12"/>
      <c r="AI4062" s="12"/>
      <c r="AJ4062" s="12"/>
      <c r="AK4062" s="12"/>
      <c r="AL4062" s="12"/>
      <c r="AM4062" s="12"/>
      <c r="AN4062" s="12"/>
      <c r="AO4062" s="12"/>
      <c r="AP4062" s="12"/>
      <c r="AQ4062" s="12"/>
      <c r="AR4062" s="12"/>
      <c r="AS4062" s="12"/>
      <c r="AT4062" s="12"/>
      <c r="AU4062" s="12"/>
      <c r="AV4062" s="12"/>
      <c r="AW4062" s="12"/>
      <c r="AX4062" s="12"/>
      <c r="AY4062" s="12"/>
      <c r="AZ4062" s="12"/>
      <c r="BA4062" s="12"/>
      <c r="BB4062" s="12"/>
      <c r="BC4062" s="12"/>
      <c r="BD4062" s="12"/>
      <c r="BE4062" s="12"/>
      <c r="BF4062" s="12"/>
      <c r="BG4062" s="12"/>
      <c r="BH4062" s="12"/>
      <c r="BI4062" s="12"/>
      <c r="BJ4062" s="13"/>
      <c r="BK4062" s="13"/>
      <c r="BL4062" s="13"/>
      <c r="BM4062" s="13"/>
      <c r="BN4062" s="13"/>
    </row>
    <row r="4063" spans="1:66" x14ac:dyDescent="0.25">
      <c r="A4063" s="10"/>
      <c r="B4063" s="10"/>
      <c r="C4063" s="10"/>
      <c r="D4063" s="18"/>
      <c r="E4063" s="10"/>
      <c r="F4063" s="10"/>
      <c r="G4063" s="10"/>
      <c r="H4063" s="10"/>
      <c r="I4063" s="10"/>
      <c r="J4063" s="10"/>
      <c r="K4063" s="11"/>
      <c r="L4063" s="11"/>
      <c r="M4063" s="12"/>
      <c r="N4063" s="12"/>
      <c r="O4063" s="12"/>
      <c r="P4063" s="12"/>
      <c r="Q4063" s="12"/>
      <c r="R4063" s="12"/>
      <c r="S4063" s="12"/>
      <c r="T4063" s="12"/>
      <c r="U4063" s="12"/>
      <c r="V4063" s="12"/>
      <c r="W4063" s="12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2"/>
      <c r="AS4063" s="12"/>
      <c r="AT4063" s="12"/>
      <c r="AU4063" s="12"/>
      <c r="AV4063" s="12"/>
      <c r="AW4063" s="12"/>
      <c r="AX4063" s="12"/>
      <c r="AY4063" s="12"/>
      <c r="AZ4063" s="12"/>
      <c r="BA4063" s="12"/>
      <c r="BB4063" s="12"/>
      <c r="BC4063" s="12"/>
      <c r="BD4063" s="12"/>
      <c r="BE4063" s="12"/>
      <c r="BF4063" s="12"/>
      <c r="BG4063" s="12"/>
      <c r="BH4063" s="12"/>
      <c r="BI4063" s="12"/>
      <c r="BJ4063" s="13"/>
      <c r="BK4063" s="13"/>
      <c r="BL4063" s="13"/>
      <c r="BM4063" s="13"/>
      <c r="BN4063" s="13"/>
    </row>
    <row r="4064" spans="1:66" x14ac:dyDescent="0.25">
      <c r="A4064" s="10"/>
      <c r="B4064" s="10"/>
      <c r="C4064" s="10"/>
      <c r="D4064" s="18"/>
      <c r="E4064" s="10"/>
      <c r="F4064" s="10"/>
      <c r="G4064" s="10"/>
      <c r="H4064" s="10"/>
      <c r="I4064" s="10"/>
      <c r="J4064" s="10"/>
      <c r="K4064" s="11"/>
      <c r="L4064" s="11"/>
      <c r="M4064" s="12"/>
      <c r="N4064" s="12"/>
      <c r="O4064" s="12"/>
      <c r="P4064" s="12"/>
      <c r="Q4064" s="12"/>
      <c r="R4064" s="12"/>
      <c r="S4064" s="12"/>
      <c r="T4064" s="12"/>
      <c r="U4064" s="12"/>
      <c r="V4064" s="12"/>
      <c r="W4064" s="12"/>
      <c r="X4064" s="12"/>
      <c r="Y4064" s="12"/>
      <c r="Z4064" s="12"/>
      <c r="AA4064" s="12"/>
      <c r="AB4064" s="12"/>
      <c r="AC4064" s="12"/>
      <c r="AD4064" s="12"/>
      <c r="AE4064" s="12"/>
      <c r="AF4064" s="12"/>
      <c r="AG4064" s="12"/>
      <c r="AH4064" s="12"/>
      <c r="AI4064" s="12"/>
      <c r="AJ4064" s="12"/>
      <c r="AK4064" s="12"/>
      <c r="AL4064" s="12"/>
      <c r="AM4064" s="12"/>
      <c r="AN4064" s="12"/>
      <c r="AO4064" s="12"/>
      <c r="AP4064" s="12"/>
      <c r="AQ4064" s="12"/>
      <c r="AR4064" s="12"/>
      <c r="AS4064" s="12"/>
      <c r="AT4064" s="12"/>
      <c r="AU4064" s="12"/>
      <c r="AV4064" s="12"/>
      <c r="AW4064" s="12"/>
      <c r="AX4064" s="12"/>
      <c r="AY4064" s="12"/>
      <c r="AZ4064" s="12"/>
      <c r="BA4064" s="12"/>
      <c r="BB4064" s="12"/>
      <c r="BC4064" s="12"/>
      <c r="BD4064" s="12"/>
      <c r="BE4064" s="12"/>
      <c r="BF4064" s="12"/>
      <c r="BG4064" s="12"/>
      <c r="BH4064" s="12"/>
      <c r="BI4064" s="12"/>
      <c r="BJ4064" s="13"/>
      <c r="BK4064" s="13"/>
      <c r="BL4064" s="13"/>
      <c r="BM4064" s="13"/>
      <c r="BN4064" s="13"/>
    </row>
    <row r="4065" spans="1:66" x14ac:dyDescent="0.25">
      <c r="A4065" s="10"/>
      <c r="B4065" s="10"/>
      <c r="C4065" s="10"/>
      <c r="D4065" s="18"/>
      <c r="E4065" s="10"/>
      <c r="F4065" s="10"/>
      <c r="G4065" s="10"/>
      <c r="H4065" s="10"/>
      <c r="I4065" s="10"/>
      <c r="J4065" s="10"/>
      <c r="K4065" s="11"/>
      <c r="L4065" s="11"/>
      <c r="M4065" s="12"/>
      <c r="N4065" s="12"/>
      <c r="O4065" s="12"/>
      <c r="P4065" s="12"/>
      <c r="Q4065" s="12"/>
      <c r="R4065" s="12"/>
      <c r="S4065" s="12"/>
      <c r="T4065" s="12"/>
      <c r="U4065" s="12"/>
      <c r="V4065" s="12"/>
      <c r="W4065" s="12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2"/>
      <c r="AS4065" s="12"/>
      <c r="AT4065" s="12"/>
      <c r="AU4065" s="12"/>
      <c r="AV4065" s="12"/>
      <c r="AW4065" s="12"/>
      <c r="AX4065" s="12"/>
      <c r="AY4065" s="12"/>
      <c r="AZ4065" s="12"/>
      <c r="BA4065" s="12"/>
      <c r="BB4065" s="12"/>
      <c r="BC4065" s="12"/>
      <c r="BD4065" s="12"/>
      <c r="BE4065" s="12"/>
      <c r="BF4065" s="12"/>
      <c r="BG4065" s="12"/>
      <c r="BH4065" s="12"/>
      <c r="BI4065" s="12"/>
      <c r="BJ4065" s="13"/>
      <c r="BK4065" s="13"/>
      <c r="BL4065" s="13"/>
      <c r="BM4065" s="13"/>
      <c r="BN4065" s="13"/>
    </row>
    <row r="4066" spans="1:66" x14ac:dyDescent="0.25">
      <c r="A4066" s="10"/>
      <c r="B4066" s="10"/>
      <c r="C4066" s="10"/>
      <c r="D4066" s="18"/>
      <c r="E4066" s="10"/>
      <c r="F4066" s="10"/>
      <c r="G4066" s="10"/>
      <c r="H4066" s="10"/>
      <c r="I4066" s="10"/>
      <c r="J4066" s="10"/>
      <c r="K4066" s="11"/>
      <c r="L4066" s="11"/>
      <c r="M4066" s="12"/>
      <c r="N4066" s="12"/>
      <c r="O4066" s="12"/>
      <c r="P4066" s="12"/>
      <c r="Q4066" s="12"/>
      <c r="R4066" s="12"/>
      <c r="S4066" s="12"/>
      <c r="T4066" s="12"/>
      <c r="U4066" s="12"/>
      <c r="V4066" s="12"/>
      <c r="W4066" s="12"/>
      <c r="X4066" s="12"/>
      <c r="Y4066" s="12"/>
      <c r="Z4066" s="12"/>
      <c r="AA4066" s="12"/>
      <c r="AB4066" s="12"/>
      <c r="AC4066" s="12"/>
      <c r="AD4066" s="12"/>
      <c r="AE4066" s="12"/>
      <c r="AF4066" s="12"/>
      <c r="AG4066" s="12"/>
      <c r="AH4066" s="12"/>
      <c r="AI4066" s="12"/>
      <c r="AJ4066" s="12"/>
      <c r="AK4066" s="12"/>
      <c r="AL4066" s="12"/>
      <c r="AM4066" s="12"/>
      <c r="AN4066" s="12"/>
      <c r="AO4066" s="12"/>
      <c r="AP4066" s="12"/>
      <c r="AQ4066" s="12"/>
      <c r="AR4066" s="12"/>
      <c r="AS4066" s="12"/>
      <c r="AT4066" s="12"/>
      <c r="AU4066" s="12"/>
      <c r="AV4066" s="12"/>
      <c r="AW4066" s="12"/>
      <c r="AX4066" s="12"/>
      <c r="AY4066" s="12"/>
      <c r="AZ4066" s="12"/>
      <c r="BA4066" s="12"/>
      <c r="BB4066" s="12"/>
      <c r="BC4066" s="12"/>
      <c r="BD4066" s="12"/>
      <c r="BE4066" s="12"/>
      <c r="BF4066" s="12"/>
      <c r="BG4066" s="12"/>
      <c r="BH4066" s="12"/>
      <c r="BI4066" s="12"/>
      <c r="BJ4066" s="13"/>
      <c r="BK4066" s="13"/>
      <c r="BL4066" s="13"/>
      <c r="BM4066" s="13"/>
      <c r="BN4066" s="13"/>
    </row>
    <row r="4067" spans="1:66" x14ac:dyDescent="0.25">
      <c r="A4067" s="10"/>
      <c r="B4067" s="10"/>
      <c r="C4067" s="10"/>
      <c r="D4067" s="18"/>
      <c r="E4067" s="10"/>
      <c r="F4067" s="10"/>
      <c r="G4067" s="10"/>
      <c r="H4067" s="10"/>
      <c r="I4067" s="10"/>
      <c r="J4067" s="10"/>
      <c r="K4067" s="11"/>
      <c r="L4067" s="11"/>
      <c r="M4067" s="12"/>
      <c r="N4067" s="12"/>
      <c r="O4067" s="12"/>
      <c r="P4067" s="12"/>
      <c r="Q4067" s="12"/>
      <c r="R4067" s="12"/>
      <c r="S4067" s="12"/>
      <c r="T4067" s="12"/>
      <c r="U4067" s="12"/>
      <c r="V4067" s="12"/>
      <c r="W4067" s="12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2"/>
      <c r="AS4067" s="12"/>
      <c r="AT4067" s="12"/>
      <c r="AU4067" s="12"/>
      <c r="AV4067" s="12"/>
      <c r="AW4067" s="12"/>
      <c r="AX4067" s="12"/>
      <c r="AY4067" s="12"/>
      <c r="AZ4067" s="12"/>
      <c r="BA4067" s="12"/>
      <c r="BB4067" s="12"/>
      <c r="BC4067" s="12"/>
      <c r="BD4067" s="12"/>
      <c r="BE4067" s="12"/>
      <c r="BF4067" s="12"/>
      <c r="BG4067" s="12"/>
      <c r="BH4067" s="12"/>
      <c r="BI4067" s="12"/>
      <c r="BJ4067" s="13"/>
      <c r="BK4067" s="13"/>
      <c r="BL4067" s="13"/>
      <c r="BM4067" s="13"/>
      <c r="BN4067" s="13"/>
    </row>
    <row r="4068" spans="1:66" x14ac:dyDescent="0.25">
      <c r="A4068" s="10"/>
      <c r="B4068" s="10"/>
      <c r="C4068" s="10"/>
      <c r="D4068" s="18"/>
      <c r="E4068" s="10"/>
      <c r="F4068" s="10"/>
      <c r="G4068" s="10"/>
      <c r="H4068" s="10"/>
      <c r="I4068" s="10"/>
      <c r="J4068" s="10"/>
      <c r="K4068" s="11"/>
      <c r="L4068" s="11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/>
      <c r="W4068" s="12"/>
      <c r="X4068" s="12"/>
      <c r="Y4068" s="12"/>
      <c r="Z4068" s="12"/>
      <c r="AA4068" s="12"/>
      <c r="AB4068" s="12"/>
      <c r="AC4068" s="12"/>
      <c r="AD4068" s="12"/>
      <c r="AE4068" s="12"/>
      <c r="AF4068" s="12"/>
      <c r="AG4068" s="12"/>
      <c r="AH4068" s="12"/>
      <c r="AI4068" s="12"/>
      <c r="AJ4068" s="12"/>
      <c r="AK4068" s="12"/>
      <c r="AL4068" s="12"/>
      <c r="AM4068" s="12"/>
      <c r="AN4068" s="12"/>
      <c r="AO4068" s="12"/>
      <c r="AP4068" s="12"/>
      <c r="AQ4068" s="12"/>
      <c r="AR4068" s="12"/>
      <c r="AS4068" s="12"/>
      <c r="AT4068" s="12"/>
      <c r="AU4068" s="12"/>
      <c r="AV4068" s="12"/>
      <c r="AW4068" s="12"/>
      <c r="AX4068" s="12"/>
      <c r="AY4068" s="12"/>
      <c r="AZ4068" s="12"/>
      <c r="BA4068" s="12"/>
      <c r="BB4068" s="12"/>
      <c r="BC4068" s="12"/>
      <c r="BD4068" s="12"/>
      <c r="BE4068" s="12"/>
      <c r="BF4068" s="12"/>
      <c r="BG4068" s="12"/>
      <c r="BH4068" s="12"/>
      <c r="BI4068" s="12"/>
      <c r="BJ4068" s="13"/>
      <c r="BK4068" s="13"/>
      <c r="BL4068" s="13"/>
      <c r="BM4068" s="13"/>
      <c r="BN4068" s="13"/>
    </row>
    <row r="4069" spans="1:66" x14ac:dyDescent="0.25">
      <c r="A4069" s="10"/>
      <c r="B4069" s="10"/>
      <c r="C4069" s="10"/>
      <c r="D4069" s="18"/>
      <c r="E4069" s="10"/>
      <c r="F4069" s="10"/>
      <c r="G4069" s="10"/>
      <c r="H4069" s="10"/>
      <c r="I4069" s="10"/>
      <c r="J4069" s="10"/>
      <c r="K4069" s="11"/>
      <c r="L4069" s="11"/>
      <c r="M4069" s="12"/>
      <c r="N4069" s="12"/>
      <c r="O4069" s="12"/>
      <c r="P4069" s="12"/>
      <c r="Q4069" s="12"/>
      <c r="R4069" s="12"/>
      <c r="S4069" s="12"/>
      <c r="T4069" s="12"/>
      <c r="U4069" s="12"/>
      <c r="V4069" s="12"/>
      <c r="W4069" s="12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2"/>
      <c r="AS4069" s="12"/>
      <c r="AT4069" s="12"/>
      <c r="AU4069" s="12"/>
      <c r="AV4069" s="12"/>
      <c r="AW4069" s="12"/>
      <c r="AX4069" s="12"/>
      <c r="AY4069" s="12"/>
      <c r="AZ4069" s="12"/>
      <c r="BA4069" s="12"/>
      <c r="BB4069" s="12"/>
      <c r="BC4069" s="12"/>
      <c r="BD4069" s="12"/>
      <c r="BE4069" s="12"/>
      <c r="BF4069" s="12"/>
      <c r="BG4069" s="12"/>
      <c r="BH4069" s="12"/>
      <c r="BI4069" s="12"/>
      <c r="BJ4069" s="13"/>
      <c r="BK4069" s="13"/>
      <c r="BL4069" s="13"/>
      <c r="BM4069" s="13"/>
      <c r="BN4069" s="13"/>
    </row>
    <row r="4070" spans="1:66" x14ac:dyDescent="0.25">
      <c r="A4070" s="10"/>
      <c r="B4070" s="10"/>
      <c r="C4070" s="10"/>
      <c r="D4070" s="18"/>
      <c r="E4070" s="10"/>
      <c r="F4070" s="10"/>
      <c r="G4070" s="10"/>
      <c r="H4070" s="10"/>
      <c r="I4070" s="10"/>
      <c r="J4070" s="10"/>
      <c r="K4070" s="11"/>
      <c r="L4070" s="11"/>
      <c r="M4070" s="12"/>
      <c r="N4070" s="12"/>
      <c r="O4070" s="12"/>
      <c r="P4070" s="12"/>
      <c r="Q4070" s="12"/>
      <c r="R4070" s="12"/>
      <c r="S4070" s="12"/>
      <c r="T4070" s="12"/>
      <c r="U4070" s="12"/>
      <c r="V4070" s="12"/>
      <c r="W4070" s="12"/>
      <c r="X4070" s="12"/>
      <c r="Y4070" s="12"/>
      <c r="Z4070" s="12"/>
      <c r="AA4070" s="12"/>
      <c r="AB4070" s="12"/>
      <c r="AC4070" s="12"/>
      <c r="AD4070" s="12"/>
      <c r="AE4070" s="12"/>
      <c r="AF4070" s="12"/>
      <c r="AG4070" s="12"/>
      <c r="AH4070" s="12"/>
      <c r="AI4070" s="12"/>
      <c r="AJ4070" s="12"/>
      <c r="AK4070" s="12"/>
      <c r="AL4070" s="12"/>
      <c r="AM4070" s="12"/>
      <c r="AN4070" s="12"/>
      <c r="AO4070" s="12"/>
      <c r="AP4070" s="12"/>
      <c r="AQ4070" s="12"/>
      <c r="AR4070" s="12"/>
      <c r="AS4070" s="12"/>
      <c r="AT4070" s="12"/>
      <c r="AU4070" s="12"/>
      <c r="AV4070" s="12"/>
      <c r="AW4070" s="12"/>
      <c r="AX4070" s="12"/>
      <c r="AY4070" s="12"/>
      <c r="AZ4070" s="12"/>
      <c r="BA4070" s="12"/>
      <c r="BB4070" s="12"/>
      <c r="BC4070" s="12"/>
      <c r="BD4070" s="12"/>
      <c r="BE4070" s="12"/>
      <c r="BF4070" s="12"/>
      <c r="BG4070" s="12"/>
      <c r="BH4070" s="12"/>
      <c r="BI4070" s="12"/>
      <c r="BJ4070" s="13"/>
      <c r="BK4070" s="13"/>
      <c r="BL4070" s="13"/>
      <c r="BM4070" s="13"/>
      <c r="BN4070" s="13"/>
    </row>
    <row r="4071" spans="1:66" x14ac:dyDescent="0.25">
      <c r="A4071" s="10"/>
      <c r="B4071" s="10"/>
      <c r="C4071" s="10"/>
      <c r="D4071" s="18"/>
      <c r="E4071" s="10"/>
      <c r="F4071" s="10"/>
      <c r="G4071" s="10"/>
      <c r="H4071" s="10"/>
      <c r="I4071" s="10"/>
      <c r="J4071" s="10"/>
      <c r="K4071" s="11"/>
      <c r="L4071" s="11"/>
      <c r="M4071" s="12"/>
      <c r="N4071" s="12"/>
      <c r="O4071" s="12"/>
      <c r="P4071" s="12"/>
      <c r="Q4071" s="12"/>
      <c r="R4071" s="12"/>
      <c r="S4071" s="12"/>
      <c r="T4071" s="12"/>
      <c r="U4071" s="12"/>
      <c r="V4071" s="12"/>
      <c r="W4071" s="12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2"/>
      <c r="AS4071" s="12"/>
      <c r="AT4071" s="12"/>
      <c r="AU4071" s="12"/>
      <c r="AV4071" s="12"/>
      <c r="AW4071" s="12"/>
      <c r="AX4071" s="12"/>
      <c r="AY4071" s="12"/>
      <c r="AZ4071" s="12"/>
      <c r="BA4071" s="12"/>
      <c r="BB4071" s="12"/>
      <c r="BC4071" s="12"/>
      <c r="BD4071" s="12"/>
      <c r="BE4071" s="12"/>
      <c r="BF4071" s="12"/>
      <c r="BG4071" s="12"/>
      <c r="BH4071" s="12"/>
      <c r="BI4071" s="12"/>
      <c r="BJ4071" s="13"/>
      <c r="BK4071" s="13"/>
      <c r="BL4071" s="13"/>
      <c r="BM4071" s="13"/>
      <c r="BN4071" s="13"/>
    </row>
    <row r="4072" spans="1:66" x14ac:dyDescent="0.25">
      <c r="A4072" s="10"/>
      <c r="B4072" s="10"/>
      <c r="C4072" s="10"/>
      <c r="D4072" s="18"/>
      <c r="E4072" s="10"/>
      <c r="F4072" s="10"/>
      <c r="G4072" s="10"/>
      <c r="H4072" s="10"/>
      <c r="I4072" s="10"/>
      <c r="J4072" s="10"/>
      <c r="K4072" s="11"/>
      <c r="L4072" s="11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  <c r="AA4072" s="12"/>
      <c r="AB4072" s="12"/>
      <c r="AC4072" s="12"/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AP4072" s="12"/>
      <c r="AQ4072" s="12"/>
      <c r="AR4072" s="12"/>
      <c r="AS4072" s="12"/>
      <c r="AT4072" s="12"/>
      <c r="AU4072" s="12"/>
      <c r="AV4072" s="12"/>
      <c r="AW4072" s="12"/>
      <c r="AX4072" s="12"/>
      <c r="AY4072" s="12"/>
      <c r="AZ4072" s="12"/>
      <c r="BA4072" s="12"/>
      <c r="BB4072" s="12"/>
      <c r="BC4072" s="12"/>
      <c r="BD4072" s="12"/>
      <c r="BE4072" s="12"/>
      <c r="BF4072" s="12"/>
      <c r="BG4072" s="12"/>
      <c r="BH4072" s="12"/>
      <c r="BI4072" s="12"/>
      <c r="BJ4072" s="13"/>
      <c r="BK4072" s="13"/>
      <c r="BL4072" s="13"/>
      <c r="BM4072" s="13"/>
      <c r="BN4072" s="13"/>
    </row>
    <row r="4073" spans="1:66" x14ac:dyDescent="0.25">
      <c r="A4073" s="10"/>
      <c r="B4073" s="10"/>
      <c r="C4073" s="10"/>
      <c r="D4073" s="18"/>
      <c r="E4073" s="10"/>
      <c r="F4073" s="10"/>
      <c r="G4073" s="10"/>
      <c r="H4073" s="10"/>
      <c r="I4073" s="10"/>
      <c r="J4073" s="10"/>
      <c r="K4073" s="11"/>
      <c r="L4073" s="11"/>
      <c r="M4073" s="12"/>
      <c r="N4073" s="12"/>
      <c r="O4073" s="12"/>
      <c r="P4073" s="12"/>
      <c r="Q4073" s="12"/>
      <c r="R4073" s="12"/>
      <c r="S4073" s="12"/>
      <c r="T4073" s="12"/>
      <c r="U4073" s="12"/>
      <c r="V4073" s="12"/>
      <c r="W4073" s="12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2"/>
      <c r="AS4073" s="12"/>
      <c r="AT4073" s="12"/>
      <c r="AU4073" s="12"/>
      <c r="AV4073" s="12"/>
      <c r="AW4073" s="12"/>
      <c r="AX4073" s="12"/>
      <c r="AY4073" s="12"/>
      <c r="AZ4073" s="12"/>
      <c r="BA4073" s="12"/>
      <c r="BB4073" s="12"/>
      <c r="BC4073" s="12"/>
      <c r="BD4073" s="12"/>
      <c r="BE4073" s="12"/>
      <c r="BF4073" s="12"/>
      <c r="BG4073" s="12"/>
      <c r="BH4073" s="12"/>
      <c r="BI4073" s="12"/>
      <c r="BJ4073" s="13"/>
      <c r="BK4073" s="13"/>
      <c r="BL4073" s="13"/>
      <c r="BM4073" s="13"/>
      <c r="BN4073" s="13"/>
    </row>
    <row r="4074" spans="1:66" x14ac:dyDescent="0.25">
      <c r="A4074" s="10"/>
      <c r="B4074" s="10"/>
      <c r="C4074" s="10"/>
      <c r="D4074" s="18"/>
      <c r="E4074" s="10"/>
      <c r="F4074" s="10"/>
      <c r="G4074" s="10"/>
      <c r="H4074" s="10"/>
      <c r="I4074" s="10"/>
      <c r="J4074" s="10"/>
      <c r="K4074" s="11"/>
      <c r="L4074" s="11"/>
      <c r="M4074" s="12"/>
      <c r="N4074" s="12"/>
      <c r="O4074" s="12"/>
      <c r="P4074" s="12"/>
      <c r="Q4074" s="12"/>
      <c r="R4074" s="12"/>
      <c r="S4074" s="12"/>
      <c r="T4074" s="12"/>
      <c r="U4074" s="12"/>
      <c r="V4074" s="12"/>
      <c r="W4074" s="12"/>
      <c r="X4074" s="12"/>
      <c r="Y4074" s="12"/>
      <c r="Z4074" s="12"/>
      <c r="AA4074" s="12"/>
      <c r="AB4074" s="12"/>
      <c r="AC4074" s="12"/>
      <c r="AD4074" s="12"/>
      <c r="AE4074" s="12"/>
      <c r="AF4074" s="12"/>
      <c r="AG4074" s="12"/>
      <c r="AH4074" s="12"/>
      <c r="AI4074" s="12"/>
      <c r="AJ4074" s="12"/>
      <c r="AK4074" s="12"/>
      <c r="AL4074" s="12"/>
      <c r="AM4074" s="12"/>
      <c r="AN4074" s="12"/>
      <c r="AO4074" s="12"/>
      <c r="AP4074" s="12"/>
      <c r="AQ4074" s="12"/>
      <c r="AR4074" s="12"/>
      <c r="AS4074" s="12"/>
      <c r="AT4074" s="12"/>
      <c r="AU4074" s="12"/>
      <c r="AV4074" s="12"/>
      <c r="AW4074" s="12"/>
      <c r="AX4074" s="12"/>
      <c r="AY4074" s="12"/>
      <c r="AZ4074" s="12"/>
      <c r="BA4074" s="12"/>
      <c r="BB4074" s="12"/>
      <c r="BC4074" s="12"/>
      <c r="BD4074" s="12"/>
      <c r="BE4074" s="12"/>
      <c r="BF4074" s="12"/>
      <c r="BG4074" s="12"/>
      <c r="BH4074" s="12"/>
      <c r="BI4074" s="12"/>
      <c r="BJ4074" s="13"/>
      <c r="BK4074" s="13"/>
      <c r="BL4074" s="13"/>
      <c r="BM4074" s="13"/>
      <c r="BN4074" s="13"/>
    </row>
    <row r="4075" spans="1:66" x14ac:dyDescent="0.25">
      <c r="A4075" s="10"/>
      <c r="B4075" s="10"/>
      <c r="C4075" s="10"/>
      <c r="D4075" s="18"/>
      <c r="E4075" s="10"/>
      <c r="F4075" s="10"/>
      <c r="G4075" s="10"/>
      <c r="H4075" s="10"/>
      <c r="I4075" s="10"/>
      <c r="J4075" s="10"/>
      <c r="K4075" s="11"/>
      <c r="L4075" s="11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  <c r="W4075" s="12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2"/>
      <c r="AS4075" s="12"/>
      <c r="AT4075" s="12"/>
      <c r="AU4075" s="12"/>
      <c r="AV4075" s="12"/>
      <c r="AW4075" s="12"/>
      <c r="AX4075" s="12"/>
      <c r="AY4075" s="12"/>
      <c r="AZ4075" s="12"/>
      <c r="BA4075" s="12"/>
      <c r="BB4075" s="12"/>
      <c r="BC4075" s="12"/>
      <c r="BD4075" s="12"/>
      <c r="BE4075" s="12"/>
      <c r="BF4075" s="12"/>
      <c r="BG4075" s="12"/>
      <c r="BH4075" s="12"/>
      <c r="BI4075" s="12"/>
      <c r="BJ4075" s="13"/>
      <c r="BK4075" s="13"/>
      <c r="BL4075" s="13"/>
      <c r="BM4075" s="13"/>
      <c r="BN4075" s="13"/>
    </row>
    <row r="4076" spans="1:66" x14ac:dyDescent="0.25">
      <c r="A4076" s="10"/>
      <c r="B4076" s="10"/>
      <c r="C4076" s="10"/>
      <c r="D4076" s="18"/>
      <c r="E4076" s="10"/>
      <c r="F4076" s="10"/>
      <c r="G4076" s="10"/>
      <c r="H4076" s="10"/>
      <c r="I4076" s="10"/>
      <c r="J4076" s="10"/>
      <c r="K4076" s="11"/>
      <c r="L4076" s="11"/>
      <c r="M4076" s="12"/>
      <c r="N4076" s="12"/>
      <c r="O4076" s="12"/>
      <c r="P4076" s="12"/>
      <c r="Q4076" s="12"/>
      <c r="R4076" s="12"/>
      <c r="S4076" s="12"/>
      <c r="T4076" s="12"/>
      <c r="U4076" s="12"/>
      <c r="V4076" s="12"/>
      <c r="W4076" s="12"/>
      <c r="X4076" s="12"/>
      <c r="Y4076" s="12"/>
      <c r="Z4076" s="12"/>
      <c r="AA4076" s="12"/>
      <c r="AB4076" s="12"/>
      <c r="AC4076" s="12"/>
      <c r="AD4076" s="12"/>
      <c r="AE4076" s="12"/>
      <c r="AF4076" s="12"/>
      <c r="AG4076" s="12"/>
      <c r="AH4076" s="12"/>
      <c r="AI4076" s="12"/>
      <c r="AJ4076" s="12"/>
      <c r="AK4076" s="12"/>
      <c r="AL4076" s="12"/>
      <c r="AM4076" s="12"/>
      <c r="AN4076" s="12"/>
      <c r="AO4076" s="12"/>
      <c r="AP4076" s="12"/>
      <c r="AQ4076" s="12"/>
      <c r="AR4076" s="12"/>
      <c r="AS4076" s="12"/>
      <c r="AT4076" s="12"/>
      <c r="AU4076" s="12"/>
      <c r="AV4076" s="12"/>
      <c r="AW4076" s="12"/>
      <c r="AX4076" s="12"/>
      <c r="AY4076" s="12"/>
      <c r="AZ4076" s="12"/>
      <c r="BA4076" s="12"/>
      <c r="BB4076" s="12"/>
      <c r="BC4076" s="12"/>
      <c r="BD4076" s="12"/>
      <c r="BE4076" s="12"/>
      <c r="BF4076" s="12"/>
      <c r="BG4076" s="12"/>
      <c r="BH4076" s="12"/>
      <c r="BI4076" s="12"/>
      <c r="BJ4076" s="13"/>
      <c r="BK4076" s="13"/>
      <c r="BL4076" s="13"/>
      <c r="BM4076" s="13"/>
      <c r="BN4076" s="13"/>
    </row>
    <row r="4077" spans="1:66" x14ac:dyDescent="0.25">
      <c r="A4077" s="10"/>
      <c r="B4077" s="10"/>
      <c r="C4077" s="10"/>
      <c r="D4077" s="18"/>
      <c r="E4077" s="10"/>
      <c r="F4077" s="10"/>
      <c r="G4077" s="10"/>
      <c r="H4077" s="10"/>
      <c r="I4077" s="10"/>
      <c r="J4077" s="10"/>
      <c r="K4077" s="11"/>
      <c r="L4077" s="11"/>
      <c r="M4077" s="12"/>
      <c r="N4077" s="12"/>
      <c r="O4077" s="12"/>
      <c r="P4077" s="12"/>
      <c r="Q4077" s="12"/>
      <c r="R4077" s="12"/>
      <c r="S4077" s="12"/>
      <c r="T4077" s="12"/>
      <c r="U4077" s="12"/>
      <c r="V4077" s="12"/>
      <c r="W4077" s="12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2"/>
      <c r="AS4077" s="12"/>
      <c r="AT4077" s="12"/>
      <c r="AU4077" s="12"/>
      <c r="AV4077" s="12"/>
      <c r="AW4077" s="12"/>
      <c r="AX4077" s="12"/>
      <c r="AY4077" s="12"/>
      <c r="AZ4077" s="12"/>
      <c r="BA4077" s="12"/>
      <c r="BB4077" s="12"/>
      <c r="BC4077" s="12"/>
      <c r="BD4077" s="12"/>
      <c r="BE4077" s="12"/>
      <c r="BF4077" s="12"/>
      <c r="BG4077" s="12"/>
      <c r="BH4077" s="12"/>
      <c r="BI4077" s="12"/>
      <c r="BJ4077" s="13"/>
      <c r="BK4077" s="13"/>
      <c r="BL4077" s="13"/>
      <c r="BM4077" s="13"/>
      <c r="BN4077" s="13"/>
    </row>
    <row r="4078" spans="1:66" x14ac:dyDescent="0.25">
      <c r="A4078" s="10"/>
      <c r="B4078" s="10"/>
      <c r="C4078" s="10"/>
      <c r="D4078" s="18"/>
      <c r="E4078" s="10"/>
      <c r="F4078" s="10"/>
      <c r="G4078" s="10"/>
      <c r="H4078" s="10"/>
      <c r="I4078" s="10"/>
      <c r="J4078" s="10"/>
      <c r="K4078" s="11"/>
      <c r="L4078" s="11"/>
      <c r="M4078" s="12"/>
      <c r="N4078" s="12"/>
      <c r="O4078" s="12"/>
      <c r="P4078" s="12"/>
      <c r="Q4078" s="12"/>
      <c r="R4078" s="12"/>
      <c r="S4078" s="12"/>
      <c r="T4078" s="12"/>
      <c r="U4078" s="12"/>
      <c r="V4078" s="12"/>
      <c r="W4078" s="12"/>
      <c r="X4078" s="12"/>
      <c r="Y4078" s="12"/>
      <c r="Z4078" s="12"/>
      <c r="AA4078" s="12"/>
      <c r="AB4078" s="12"/>
      <c r="AC4078" s="12"/>
      <c r="AD4078" s="12"/>
      <c r="AE4078" s="12"/>
      <c r="AF4078" s="12"/>
      <c r="AG4078" s="12"/>
      <c r="AH4078" s="12"/>
      <c r="AI4078" s="12"/>
      <c r="AJ4078" s="12"/>
      <c r="AK4078" s="12"/>
      <c r="AL4078" s="12"/>
      <c r="AM4078" s="12"/>
      <c r="AN4078" s="12"/>
      <c r="AO4078" s="12"/>
      <c r="AP4078" s="12"/>
      <c r="AQ4078" s="12"/>
      <c r="AR4078" s="12"/>
      <c r="AS4078" s="12"/>
      <c r="AT4078" s="12"/>
      <c r="AU4078" s="12"/>
      <c r="AV4078" s="12"/>
      <c r="AW4078" s="12"/>
      <c r="AX4078" s="12"/>
      <c r="AY4078" s="12"/>
      <c r="AZ4078" s="12"/>
      <c r="BA4078" s="12"/>
      <c r="BB4078" s="12"/>
      <c r="BC4078" s="12"/>
      <c r="BD4078" s="12"/>
      <c r="BE4078" s="12"/>
      <c r="BF4078" s="12"/>
      <c r="BG4078" s="12"/>
      <c r="BH4078" s="12"/>
      <c r="BI4078" s="12"/>
      <c r="BJ4078" s="13"/>
      <c r="BK4078" s="13"/>
      <c r="BL4078" s="13"/>
      <c r="BM4078" s="13"/>
      <c r="BN4078" s="13"/>
    </row>
    <row r="4079" spans="1:66" x14ac:dyDescent="0.25">
      <c r="A4079" s="10"/>
      <c r="B4079" s="10"/>
      <c r="C4079" s="10"/>
      <c r="D4079" s="18"/>
      <c r="E4079" s="10"/>
      <c r="F4079" s="10"/>
      <c r="G4079" s="10"/>
      <c r="H4079" s="10"/>
      <c r="I4079" s="10"/>
      <c r="J4079" s="10"/>
      <c r="K4079" s="11"/>
      <c r="L4079" s="11"/>
      <c r="M4079" s="12"/>
      <c r="N4079" s="12"/>
      <c r="O4079" s="12"/>
      <c r="P4079" s="12"/>
      <c r="Q4079" s="12"/>
      <c r="R4079" s="12"/>
      <c r="S4079" s="12"/>
      <c r="T4079" s="12"/>
      <c r="U4079" s="12"/>
      <c r="V4079" s="12"/>
      <c r="W4079" s="12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2"/>
      <c r="AS4079" s="12"/>
      <c r="AT4079" s="12"/>
      <c r="AU4079" s="12"/>
      <c r="AV4079" s="12"/>
      <c r="AW4079" s="12"/>
      <c r="AX4079" s="12"/>
      <c r="AY4079" s="12"/>
      <c r="AZ4079" s="12"/>
      <c r="BA4079" s="12"/>
      <c r="BB4079" s="12"/>
      <c r="BC4079" s="12"/>
      <c r="BD4079" s="12"/>
      <c r="BE4079" s="12"/>
      <c r="BF4079" s="12"/>
      <c r="BG4079" s="12"/>
      <c r="BH4079" s="12"/>
      <c r="BI4079" s="12"/>
      <c r="BJ4079" s="13"/>
      <c r="BK4079" s="13"/>
      <c r="BL4079" s="13"/>
      <c r="BM4079" s="13"/>
      <c r="BN4079" s="13"/>
    </row>
    <row r="4080" spans="1:66" x14ac:dyDescent="0.25">
      <c r="A4080" s="10"/>
      <c r="B4080" s="10"/>
      <c r="C4080" s="10"/>
      <c r="D4080" s="18"/>
      <c r="E4080" s="10"/>
      <c r="F4080" s="10"/>
      <c r="G4080" s="10"/>
      <c r="H4080" s="10"/>
      <c r="I4080" s="10"/>
      <c r="J4080" s="10"/>
      <c r="K4080" s="11"/>
      <c r="L4080" s="11"/>
      <c r="M4080" s="12"/>
      <c r="N4080" s="12"/>
      <c r="O4080" s="12"/>
      <c r="P4080" s="12"/>
      <c r="Q4080" s="12"/>
      <c r="R4080" s="12"/>
      <c r="S4080" s="12"/>
      <c r="T4080" s="12"/>
      <c r="U4080" s="12"/>
      <c r="V4080" s="12"/>
      <c r="W4080" s="12"/>
      <c r="X4080" s="12"/>
      <c r="Y4080" s="12"/>
      <c r="Z4080" s="12"/>
      <c r="AA4080" s="12"/>
      <c r="AB4080" s="12"/>
      <c r="AC4080" s="12"/>
      <c r="AD4080" s="12"/>
      <c r="AE4080" s="12"/>
      <c r="AF4080" s="12"/>
      <c r="AG4080" s="12"/>
      <c r="AH4080" s="12"/>
      <c r="AI4080" s="12"/>
      <c r="AJ4080" s="12"/>
      <c r="AK4080" s="12"/>
      <c r="AL4080" s="12"/>
      <c r="AM4080" s="12"/>
      <c r="AN4080" s="12"/>
      <c r="AO4080" s="12"/>
      <c r="AP4080" s="12"/>
      <c r="AQ4080" s="12"/>
      <c r="AR4080" s="12"/>
      <c r="AS4080" s="12"/>
      <c r="AT4080" s="12"/>
      <c r="AU4080" s="12"/>
      <c r="AV4080" s="12"/>
      <c r="AW4080" s="12"/>
      <c r="AX4080" s="12"/>
      <c r="AY4080" s="12"/>
      <c r="AZ4080" s="12"/>
      <c r="BA4080" s="12"/>
      <c r="BB4080" s="12"/>
      <c r="BC4080" s="12"/>
      <c r="BD4080" s="12"/>
      <c r="BE4080" s="12"/>
      <c r="BF4080" s="12"/>
      <c r="BG4080" s="12"/>
      <c r="BH4080" s="12"/>
      <c r="BI4080" s="12"/>
      <c r="BJ4080" s="13"/>
      <c r="BK4080" s="13"/>
      <c r="BL4080" s="13"/>
      <c r="BM4080" s="13"/>
      <c r="BN4080" s="13"/>
    </row>
    <row r="4081" spans="1:66" x14ac:dyDescent="0.25">
      <c r="A4081" s="10"/>
      <c r="B4081" s="10"/>
      <c r="C4081" s="10"/>
      <c r="D4081" s="18"/>
      <c r="E4081" s="10"/>
      <c r="F4081" s="10"/>
      <c r="G4081" s="10"/>
      <c r="H4081" s="10"/>
      <c r="I4081" s="10"/>
      <c r="J4081" s="10"/>
      <c r="K4081" s="11"/>
      <c r="L4081" s="11"/>
      <c r="M4081" s="12"/>
      <c r="N4081" s="12"/>
      <c r="O4081" s="12"/>
      <c r="P4081" s="12"/>
      <c r="Q4081" s="12"/>
      <c r="R4081" s="12"/>
      <c r="S4081" s="12"/>
      <c r="T4081" s="12"/>
      <c r="U4081" s="12"/>
      <c r="V4081" s="12"/>
      <c r="W4081" s="12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2"/>
      <c r="AS4081" s="12"/>
      <c r="AT4081" s="12"/>
      <c r="AU4081" s="12"/>
      <c r="AV4081" s="12"/>
      <c r="AW4081" s="12"/>
      <c r="AX4081" s="12"/>
      <c r="AY4081" s="12"/>
      <c r="AZ4081" s="12"/>
      <c r="BA4081" s="12"/>
      <c r="BB4081" s="12"/>
      <c r="BC4081" s="12"/>
      <c r="BD4081" s="12"/>
      <c r="BE4081" s="12"/>
      <c r="BF4081" s="12"/>
      <c r="BG4081" s="12"/>
      <c r="BH4081" s="12"/>
      <c r="BI4081" s="12"/>
      <c r="BJ4081" s="13"/>
      <c r="BK4081" s="13"/>
      <c r="BL4081" s="13"/>
      <c r="BM4081" s="13"/>
      <c r="BN4081" s="13"/>
    </row>
    <row r="4082" spans="1:66" x14ac:dyDescent="0.25">
      <c r="A4082" s="10"/>
      <c r="B4082" s="10"/>
      <c r="C4082" s="10"/>
      <c r="D4082" s="18"/>
      <c r="E4082" s="10"/>
      <c r="F4082" s="10"/>
      <c r="G4082" s="10"/>
      <c r="H4082" s="10"/>
      <c r="I4082" s="10"/>
      <c r="J4082" s="10"/>
      <c r="K4082" s="11"/>
      <c r="L4082" s="11"/>
      <c r="M4082" s="12"/>
      <c r="N4082" s="12"/>
      <c r="O4082" s="12"/>
      <c r="P4082" s="12"/>
      <c r="Q4082" s="12"/>
      <c r="R4082" s="12"/>
      <c r="S4082" s="12"/>
      <c r="T4082" s="12"/>
      <c r="U4082" s="12"/>
      <c r="V4082" s="12"/>
      <c r="W4082" s="12"/>
      <c r="X4082" s="12"/>
      <c r="Y4082" s="12"/>
      <c r="Z4082" s="12"/>
      <c r="AA4082" s="12"/>
      <c r="AB4082" s="12"/>
      <c r="AC4082" s="12"/>
      <c r="AD4082" s="12"/>
      <c r="AE4082" s="12"/>
      <c r="AF4082" s="12"/>
      <c r="AG4082" s="12"/>
      <c r="AH4082" s="12"/>
      <c r="AI4082" s="12"/>
      <c r="AJ4082" s="12"/>
      <c r="AK4082" s="12"/>
      <c r="AL4082" s="12"/>
      <c r="AM4082" s="12"/>
      <c r="AN4082" s="12"/>
      <c r="AO4082" s="12"/>
      <c r="AP4082" s="12"/>
      <c r="AQ4082" s="12"/>
      <c r="AR4082" s="12"/>
      <c r="AS4082" s="12"/>
      <c r="AT4082" s="12"/>
      <c r="AU4082" s="12"/>
      <c r="AV4082" s="12"/>
      <c r="AW4082" s="12"/>
      <c r="AX4082" s="12"/>
      <c r="AY4082" s="12"/>
      <c r="AZ4082" s="12"/>
      <c r="BA4082" s="12"/>
      <c r="BB4082" s="12"/>
      <c r="BC4082" s="12"/>
      <c r="BD4082" s="12"/>
      <c r="BE4082" s="12"/>
      <c r="BF4082" s="12"/>
      <c r="BG4082" s="12"/>
      <c r="BH4082" s="12"/>
      <c r="BI4082" s="12"/>
      <c r="BJ4082" s="13"/>
      <c r="BK4082" s="13"/>
      <c r="BL4082" s="13"/>
      <c r="BM4082" s="13"/>
      <c r="BN4082" s="13"/>
    </row>
    <row r="4083" spans="1:66" x14ac:dyDescent="0.25">
      <c r="A4083" s="10"/>
      <c r="B4083" s="10"/>
      <c r="C4083" s="10"/>
      <c r="D4083" s="18"/>
      <c r="E4083" s="10"/>
      <c r="F4083" s="10"/>
      <c r="G4083" s="10"/>
      <c r="H4083" s="10"/>
      <c r="I4083" s="10"/>
      <c r="J4083" s="10"/>
      <c r="K4083" s="11"/>
      <c r="L4083" s="11"/>
      <c r="M4083" s="12"/>
      <c r="N4083" s="12"/>
      <c r="O4083" s="12"/>
      <c r="P4083" s="12"/>
      <c r="Q4083" s="12"/>
      <c r="R4083" s="12"/>
      <c r="S4083" s="12"/>
      <c r="T4083" s="12"/>
      <c r="U4083" s="12"/>
      <c r="V4083" s="12"/>
      <c r="W4083" s="12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2"/>
      <c r="AS4083" s="12"/>
      <c r="AT4083" s="12"/>
      <c r="AU4083" s="12"/>
      <c r="AV4083" s="12"/>
      <c r="AW4083" s="12"/>
      <c r="AX4083" s="12"/>
      <c r="AY4083" s="12"/>
      <c r="AZ4083" s="12"/>
      <c r="BA4083" s="12"/>
      <c r="BB4083" s="12"/>
      <c r="BC4083" s="12"/>
      <c r="BD4083" s="12"/>
      <c r="BE4083" s="12"/>
      <c r="BF4083" s="12"/>
      <c r="BG4083" s="12"/>
      <c r="BH4083" s="12"/>
      <c r="BI4083" s="12"/>
      <c r="BJ4083" s="13"/>
      <c r="BK4083" s="13"/>
      <c r="BL4083" s="13"/>
      <c r="BM4083" s="13"/>
      <c r="BN4083" s="13"/>
    </row>
    <row r="4084" spans="1:66" x14ac:dyDescent="0.25">
      <c r="A4084" s="10"/>
      <c r="B4084" s="10"/>
      <c r="C4084" s="10"/>
      <c r="D4084" s="18"/>
      <c r="E4084" s="10"/>
      <c r="F4084" s="10"/>
      <c r="G4084" s="10"/>
      <c r="H4084" s="10"/>
      <c r="I4084" s="10"/>
      <c r="J4084" s="10"/>
      <c r="K4084" s="11"/>
      <c r="L4084" s="11"/>
      <c r="M4084" s="12"/>
      <c r="N4084" s="12"/>
      <c r="O4084" s="12"/>
      <c r="P4084" s="12"/>
      <c r="Q4084" s="12"/>
      <c r="R4084" s="12"/>
      <c r="S4084" s="12"/>
      <c r="T4084" s="12"/>
      <c r="U4084" s="12"/>
      <c r="V4084" s="12"/>
      <c r="W4084" s="12"/>
      <c r="X4084" s="12"/>
      <c r="Y4084" s="12"/>
      <c r="Z4084" s="12"/>
      <c r="AA4084" s="12"/>
      <c r="AB4084" s="12"/>
      <c r="AC4084" s="12"/>
      <c r="AD4084" s="12"/>
      <c r="AE4084" s="12"/>
      <c r="AF4084" s="12"/>
      <c r="AG4084" s="12"/>
      <c r="AH4084" s="12"/>
      <c r="AI4084" s="12"/>
      <c r="AJ4084" s="12"/>
      <c r="AK4084" s="12"/>
      <c r="AL4084" s="12"/>
      <c r="AM4084" s="12"/>
      <c r="AN4084" s="12"/>
      <c r="AO4084" s="12"/>
      <c r="AP4084" s="12"/>
      <c r="AQ4084" s="12"/>
      <c r="AR4084" s="12"/>
      <c r="AS4084" s="12"/>
      <c r="AT4084" s="12"/>
      <c r="AU4084" s="12"/>
      <c r="AV4084" s="12"/>
      <c r="AW4084" s="12"/>
      <c r="AX4084" s="12"/>
      <c r="AY4084" s="12"/>
      <c r="AZ4084" s="12"/>
      <c r="BA4084" s="12"/>
      <c r="BB4084" s="12"/>
      <c r="BC4084" s="12"/>
      <c r="BD4084" s="12"/>
      <c r="BE4084" s="12"/>
      <c r="BF4084" s="12"/>
      <c r="BG4084" s="12"/>
      <c r="BH4084" s="12"/>
      <c r="BI4084" s="12"/>
      <c r="BJ4084" s="13"/>
      <c r="BK4084" s="13"/>
      <c r="BL4084" s="13"/>
      <c r="BM4084" s="13"/>
      <c r="BN4084" s="13"/>
    </row>
    <row r="4085" spans="1:66" x14ac:dyDescent="0.25">
      <c r="A4085" s="10"/>
      <c r="B4085" s="10"/>
      <c r="C4085" s="10"/>
      <c r="D4085" s="18"/>
      <c r="E4085" s="10"/>
      <c r="F4085" s="10"/>
      <c r="G4085" s="10"/>
      <c r="H4085" s="10"/>
      <c r="I4085" s="10"/>
      <c r="J4085" s="10"/>
      <c r="K4085" s="11"/>
      <c r="L4085" s="11"/>
      <c r="M4085" s="12"/>
      <c r="N4085" s="12"/>
      <c r="O4085" s="12"/>
      <c r="P4085" s="12"/>
      <c r="Q4085" s="12"/>
      <c r="R4085" s="12"/>
      <c r="S4085" s="12"/>
      <c r="T4085" s="12"/>
      <c r="U4085" s="12"/>
      <c r="V4085" s="12"/>
      <c r="W4085" s="12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2"/>
      <c r="AS4085" s="12"/>
      <c r="AT4085" s="12"/>
      <c r="AU4085" s="12"/>
      <c r="AV4085" s="12"/>
      <c r="AW4085" s="12"/>
      <c r="AX4085" s="12"/>
      <c r="AY4085" s="12"/>
      <c r="AZ4085" s="12"/>
      <c r="BA4085" s="12"/>
      <c r="BB4085" s="12"/>
      <c r="BC4085" s="12"/>
      <c r="BD4085" s="12"/>
      <c r="BE4085" s="12"/>
      <c r="BF4085" s="12"/>
      <c r="BG4085" s="12"/>
      <c r="BH4085" s="12"/>
      <c r="BI4085" s="12"/>
      <c r="BJ4085" s="13"/>
      <c r="BK4085" s="13"/>
      <c r="BL4085" s="13"/>
      <c r="BM4085" s="13"/>
      <c r="BN4085" s="13"/>
    </row>
    <row r="4086" spans="1:66" x14ac:dyDescent="0.25">
      <c r="A4086" s="10"/>
      <c r="B4086" s="10"/>
      <c r="C4086" s="10"/>
      <c r="D4086" s="18"/>
      <c r="E4086" s="10"/>
      <c r="F4086" s="10"/>
      <c r="G4086" s="10"/>
      <c r="H4086" s="10"/>
      <c r="I4086" s="10"/>
      <c r="J4086" s="10"/>
      <c r="K4086" s="11"/>
      <c r="L4086" s="11"/>
      <c r="M4086" s="12"/>
      <c r="N4086" s="12"/>
      <c r="O4086" s="12"/>
      <c r="P4086" s="12"/>
      <c r="Q4086" s="12"/>
      <c r="R4086" s="12"/>
      <c r="S4086" s="12"/>
      <c r="T4086" s="12"/>
      <c r="U4086" s="12"/>
      <c r="V4086" s="12"/>
      <c r="W4086" s="12"/>
      <c r="X4086" s="12"/>
      <c r="Y4086" s="12"/>
      <c r="Z4086" s="12"/>
      <c r="AA4086" s="12"/>
      <c r="AB4086" s="12"/>
      <c r="AC4086" s="12"/>
      <c r="AD4086" s="12"/>
      <c r="AE4086" s="12"/>
      <c r="AF4086" s="12"/>
      <c r="AG4086" s="12"/>
      <c r="AH4086" s="12"/>
      <c r="AI4086" s="12"/>
      <c r="AJ4086" s="12"/>
      <c r="AK4086" s="12"/>
      <c r="AL4086" s="12"/>
      <c r="AM4086" s="12"/>
      <c r="AN4086" s="12"/>
      <c r="AO4086" s="12"/>
      <c r="AP4086" s="12"/>
      <c r="AQ4086" s="12"/>
      <c r="AR4086" s="12"/>
      <c r="AS4086" s="12"/>
      <c r="AT4086" s="12"/>
      <c r="AU4086" s="12"/>
      <c r="AV4086" s="12"/>
      <c r="AW4086" s="12"/>
      <c r="AX4086" s="12"/>
      <c r="AY4086" s="12"/>
      <c r="AZ4086" s="12"/>
      <c r="BA4086" s="12"/>
      <c r="BB4086" s="12"/>
      <c r="BC4086" s="12"/>
      <c r="BD4086" s="12"/>
      <c r="BE4086" s="12"/>
      <c r="BF4086" s="12"/>
      <c r="BG4086" s="12"/>
      <c r="BH4086" s="12"/>
      <c r="BI4086" s="12"/>
      <c r="BJ4086" s="13"/>
      <c r="BK4086" s="13"/>
      <c r="BL4086" s="13"/>
      <c r="BM4086" s="13"/>
      <c r="BN4086" s="13"/>
    </row>
    <row r="4087" spans="1:66" x14ac:dyDescent="0.25">
      <c r="A4087" s="10"/>
      <c r="B4087" s="10"/>
      <c r="C4087" s="10"/>
      <c r="D4087" s="18"/>
      <c r="E4087" s="10"/>
      <c r="F4087" s="10"/>
      <c r="G4087" s="10"/>
      <c r="H4087" s="10"/>
      <c r="I4087" s="10"/>
      <c r="J4087" s="10"/>
      <c r="K4087" s="11"/>
      <c r="L4087" s="11"/>
      <c r="M4087" s="12"/>
      <c r="N4087" s="12"/>
      <c r="O4087" s="12"/>
      <c r="P4087" s="12"/>
      <c r="Q4087" s="12"/>
      <c r="R4087" s="12"/>
      <c r="S4087" s="12"/>
      <c r="T4087" s="12"/>
      <c r="U4087" s="12"/>
      <c r="V4087" s="12"/>
      <c r="W4087" s="12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2"/>
      <c r="AS4087" s="12"/>
      <c r="AT4087" s="12"/>
      <c r="AU4087" s="12"/>
      <c r="AV4087" s="12"/>
      <c r="AW4087" s="12"/>
      <c r="AX4087" s="12"/>
      <c r="AY4087" s="12"/>
      <c r="AZ4087" s="12"/>
      <c r="BA4087" s="12"/>
      <c r="BB4087" s="12"/>
      <c r="BC4087" s="12"/>
      <c r="BD4087" s="12"/>
      <c r="BE4087" s="12"/>
      <c r="BF4087" s="12"/>
      <c r="BG4087" s="12"/>
      <c r="BH4087" s="12"/>
      <c r="BI4087" s="12"/>
      <c r="BJ4087" s="13"/>
      <c r="BK4087" s="13"/>
      <c r="BL4087" s="13"/>
      <c r="BM4087" s="13"/>
      <c r="BN4087" s="13"/>
    </row>
    <row r="4088" spans="1:66" x14ac:dyDescent="0.25">
      <c r="A4088" s="10"/>
      <c r="B4088" s="10"/>
      <c r="C4088" s="10"/>
      <c r="D4088" s="18"/>
      <c r="E4088" s="10"/>
      <c r="F4088" s="10"/>
      <c r="G4088" s="10"/>
      <c r="H4088" s="10"/>
      <c r="I4088" s="10"/>
      <c r="J4088" s="10"/>
      <c r="K4088" s="11"/>
      <c r="L4088" s="11"/>
      <c r="M4088" s="12"/>
      <c r="N4088" s="12"/>
      <c r="O4088" s="12"/>
      <c r="P4088" s="12"/>
      <c r="Q4088" s="12"/>
      <c r="R4088" s="12"/>
      <c r="S4088" s="12"/>
      <c r="T4088" s="12"/>
      <c r="U4088" s="12"/>
      <c r="V4088" s="12"/>
      <c r="W4088" s="12"/>
      <c r="X4088" s="12"/>
      <c r="Y4088" s="12"/>
      <c r="Z4088" s="12"/>
      <c r="AA4088" s="12"/>
      <c r="AB4088" s="12"/>
      <c r="AC4088" s="12"/>
      <c r="AD4088" s="12"/>
      <c r="AE4088" s="12"/>
      <c r="AF4088" s="12"/>
      <c r="AG4088" s="12"/>
      <c r="AH4088" s="12"/>
      <c r="AI4088" s="12"/>
      <c r="AJ4088" s="12"/>
      <c r="AK4088" s="12"/>
      <c r="AL4088" s="12"/>
      <c r="AM4088" s="12"/>
      <c r="AN4088" s="12"/>
      <c r="AO4088" s="12"/>
      <c r="AP4088" s="12"/>
      <c r="AQ4088" s="12"/>
      <c r="AR4088" s="12"/>
      <c r="AS4088" s="12"/>
      <c r="AT4088" s="12"/>
      <c r="AU4088" s="12"/>
      <c r="AV4088" s="12"/>
      <c r="AW4088" s="12"/>
      <c r="AX4088" s="12"/>
      <c r="AY4088" s="12"/>
      <c r="AZ4088" s="12"/>
      <c r="BA4088" s="12"/>
      <c r="BB4088" s="12"/>
      <c r="BC4088" s="12"/>
      <c r="BD4088" s="12"/>
      <c r="BE4088" s="12"/>
      <c r="BF4088" s="12"/>
      <c r="BG4088" s="12"/>
      <c r="BH4088" s="12"/>
      <c r="BI4088" s="12"/>
      <c r="BJ4088" s="13"/>
      <c r="BK4088" s="13"/>
      <c r="BL4088" s="13"/>
      <c r="BM4088" s="13"/>
      <c r="BN4088" s="13"/>
    </row>
    <row r="4089" spans="1:66" x14ac:dyDescent="0.25">
      <c r="A4089" s="10"/>
      <c r="B4089" s="10"/>
      <c r="C4089" s="10"/>
      <c r="D4089" s="18"/>
      <c r="E4089" s="10"/>
      <c r="F4089" s="10"/>
      <c r="G4089" s="10"/>
      <c r="H4089" s="10"/>
      <c r="I4089" s="10"/>
      <c r="J4089" s="10"/>
      <c r="K4089" s="11"/>
      <c r="L4089" s="11"/>
      <c r="M4089" s="12"/>
      <c r="N4089" s="12"/>
      <c r="O4089" s="12"/>
      <c r="P4089" s="12"/>
      <c r="Q4089" s="12"/>
      <c r="R4089" s="12"/>
      <c r="S4089" s="12"/>
      <c r="T4089" s="12"/>
      <c r="U4089" s="12"/>
      <c r="V4089" s="12"/>
      <c r="W4089" s="12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2"/>
      <c r="AS4089" s="12"/>
      <c r="AT4089" s="12"/>
      <c r="AU4089" s="12"/>
      <c r="AV4089" s="12"/>
      <c r="AW4089" s="12"/>
      <c r="AX4089" s="12"/>
      <c r="AY4089" s="12"/>
      <c r="AZ4089" s="12"/>
      <c r="BA4089" s="12"/>
      <c r="BB4089" s="12"/>
      <c r="BC4089" s="12"/>
      <c r="BD4089" s="12"/>
      <c r="BE4089" s="12"/>
      <c r="BF4089" s="12"/>
      <c r="BG4089" s="12"/>
      <c r="BH4089" s="12"/>
      <c r="BI4089" s="12"/>
      <c r="BJ4089" s="13"/>
      <c r="BK4089" s="13"/>
      <c r="BL4089" s="13"/>
      <c r="BM4089" s="13"/>
      <c r="BN4089" s="13"/>
    </row>
    <row r="4090" spans="1:66" x14ac:dyDescent="0.25">
      <c r="A4090" s="10"/>
      <c r="B4090" s="10"/>
      <c r="C4090" s="10"/>
      <c r="D4090" s="18"/>
      <c r="E4090" s="10"/>
      <c r="F4090" s="10"/>
      <c r="G4090" s="10"/>
      <c r="H4090" s="10"/>
      <c r="I4090" s="10"/>
      <c r="J4090" s="10"/>
      <c r="K4090" s="11"/>
      <c r="L4090" s="11"/>
      <c r="M4090" s="12"/>
      <c r="N4090" s="12"/>
      <c r="O4090" s="12"/>
      <c r="P4090" s="12"/>
      <c r="Q4090" s="12"/>
      <c r="R4090" s="12"/>
      <c r="S4090" s="12"/>
      <c r="T4090" s="12"/>
      <c r="U4090" s="12"/>
      <c r="V4090" s="12"/>
      <c r="W4090" s="12"/>
      <c r="X4090" s="12"/>
      <c r="Y4090" s="12"/>
      <c r="Z4090" s="12"/>
      <c r="AA4090" s="12"/>
      <c r="AB4090" s="12"/>
      <c r="AC4090" s="12"/>
      <c r="AD4090" s="12"/>
      <c r="AE4090" s="12"/>
      <c r="AF4090" s="12"/>
      <c r="AG4090" s="12"/>
      <c r="AH4090" s="12"/>
      <c r="AI4090" s="12"/>
      <c r="AJ4090" s="12"/>
      <c r="AK4090" s="12"/>
      <c r="AL4090" s="12"/>
      <c r="AM4090" s="12"/>
      <c r="AN4090" s="12"/>
      <c r="AO4090" s="12"/>
      <c r="AP4090" s="12"/>
      <c r="AQ4090" s="12"/>
      <c r="AR4090" s="12"/>
      <c r="AS4090" s="12"/>
      <c r="AT4090" s="12"/>
      <c r="AU4090" s="12"/>
      <c r="AV4090" s="12"/>
      <c r="AW4090" s="12"/>
      <c r="AX4090" s="12"/>
      <c r="AY4090" s="12"/>
      <c r="AZ4090" s="12"/>
      <c r="BA4090" s="12"/>
      <c r="BB4090" s="12"/>
      <c r="BC4090" s="12"/>
      <c r="BD4090" s="12"/>
      <c r="BE4090" s="12"/>
      <c r="BF4090" s="12"/>
      <c r="BG4090" s="12"/>
      <c r="BH4090" s="12"/>
      <c r="BI4090" s="12"/>
      <c r="BJ4090" s="13"/>
      <c r="BK4090" s="13"/>
      <c r="BL4090" s="13"/>
      <c r="BM4090" s="13"/>
      <c r="BN4090" s="13"/>
    </row>
    <row r="4091" spans="1:66" x14ac:dyDescent="0.25">
      <c r="A4091" s="10"/>
      <c r="B4091" s="10"/>
      <c r="C4091" s="10"/>
      <c r="D4091" s="18"/>
      <c r="E4091" s="10"/>
      <c r="F4091" s="10"/>
      <c r="G4091" s="10"/>
      <c r="H4091" s="10"/>
      <c r="I4091" s="10"/>
      <c r="J4091" s="10"/>
      <c r="K4091" s="11"/>
      <c r="L4091" s="11"/>
      <c r="M4091" s="12"/>
      <c r="N4091" s="12"/>
      <c r="O4091" s="12"/>
      <c r="P4091" s="12"/>
      <c r="Q4091" s="12"/>
      <c r="R4091" s="12"/>
      <c r="S4091" s="12"/>
      <c r="T4091" s="12"/>
      <c r="U4091" s="12"/>
      <c r="V4091" s="12"/>
      <c r="W4091" s="12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2"/>
      <c r="AS4091" s="12"/>
      <c r="AT4091" s="12"/>
      <c r="AU4091" s="12"/>
      <c r="AV4091" s="12"/>
      <c r="AW4091" s="12"/>
      <c r="AX4091" s="12"/>
      <c r="AY4091" s="12"/>
      <c r="AZ4091" s="12"/>
      <c r="BA4091" s="12"/>
      <c r="BB4091" s="12"/>
      <c r="BC4091" s="12"/>
      <c r="BD4091" s="12"/>
      <c r="BE4091" s="12"/>
      <c r="BF4091" s="12"/>
      <c r="BG4091" s="12"/>
      <c r="BH4091" s="12"/>
      <c r="BI4091" s="12"/>
      <c r="BJ4091" s="13"/>
      <c r="BK4091" s="13"/>
      <c r="BL4091" s="13"/>
      <c r="BM4091" s="13"/>
      <c r="BN4091" s="13"/>
    </row>
    <row r="4092" spans="1:66" x14ac:dyDescent="0.25">
      <c r="A4092" s="10"/>
      <c r="B4092" s="10"/>
      <c r="C4092" s="10"/>
      <c r="D4092" s="18"/>
      <c r="E4092" s="10"/>
      <c r="F4092" s="10"/>
      <c r="G4092" s="10"/>
      <c r="H4092" s="10"/>
      <c r="I4092" s="10"/>
      <c r="J4092" s="10"/>
      <c r="K4092" s="11"/>
      <c r="L4092" s="11"/>
      <c r="M4092" s="12"/>
      <c r="N4092" s="12"/>
      <c r="O4092" s="12"/>
      <c r="P4092" s="12"/>
      <c r="Q4092" s="12"/>
      <c r="R4092" s="12"/>
      <c r="S4092" s="12"/>
      <c r="T4092" s="12"/>
      <c r="U4092" s="12"/>
      <c r="V4092" s="12"/>
      <c r="W4092" s="12"/>
      <c r="X4092" s="12"/>
      <c r="Y4092" s="12"/>
      <c r="Z4092" s="12"/>
      <c r="AA4092" s="12"/>
      <c r="AB4092" s="12"/>
      <c r="AC4092" s="12"/>
      <c r="AD4092" s="12"/>
      <c r="AE4092" s="12"/>
      <c r="AF4092" s="12"/>
      <c r="AG4092" s="12"/>
      <c r="AH4092" s="12"/>
      <c r="AI4092" s="12"/>
      <c r="AJ4092" s="12"/>
      <c r="AK4092" s="12"/>
      <c r="AL4092" s="12"/>
      <c r="AM4092" s="12"/>
      <c r="AN4092" s="12"/>
      <c r="AO4092" s="12"/>
      <c r="AP4092" s="12"/>
      <c r="AQ4092" s="12"/>
      <c r="AR4092" s="12"/>
      <c r="AS4092" s="12"/>
      <c r="AT4092" s="12"/>
      <c r="AU4092" s="12"/>
      <c r="AV4092" s="12"/>
      <c r="AW4092" s="12"/>
      <c r="AX4092" s="12"/>
      <c r="AY4092" s="12"/>
      <c r="AZ4092" s="12"/>
      <c r="BA4092" s="12"/>
      <c r="BB4092" s="12"/>
      <c r="BC4092" s="12"/>
      <c r="BD4092" s="12"/>
      <c r="BE4092" s="12"/>
      <c r="BF4092" s="12"/>
      <c r="BG4092" s="12"/>
      <c r="BH4092" s="12"/>
      <c r="BI4092" s="12"/>
      <c r="BJ4092" s="13"/>
      <c r="BK4092" s="13"/>
      <c r="BL4092" s="13"/>
      <c r="BM4092" s="13"/>
      <c r="BN4092" s="13"/>
    </row>
    <row r="4093" spans="1:66" x14ac:dyDescent="0.25">
      <c r="A4093" s="10"/>
      <c r="B4093" s="10"/>
      <c r="C4093" s="10"/>
      <c r="D4093" s="18"/>
      <c r="E4093" s="10"/>
      <c r="F4093" s="10"/>
      <c r="G4093" s="10"/>
      <c r="H4093" s="10"/>
      <c r="I4093" s="10"/>
      <c r="J4093" s="10"/>
      <c r="K4093" s="11"/>
      <c r="L4093" s="11"/>
      <c r="M4093" s="12"/>
      <c r="N4093" s="12"/>
      <c r="O4093" s="12"/>
      <c r="P4093" s="12"/>
      <c r="Q4093" s="12"/>
      <c r="R4093" s="12"/>
      <c r="S4093" s="12"/>
      <c r="T4093" s="12"/>
      <c r="U4093" s="12"/>
      <c r="V4093" s="12"/>
      <c r="W4093" s="12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2"/>
      <c r="AS4093" s="12"/>
      <c r="AT4093" s="12"/>
      <c r="AU4093" s="12"/>
      <c r="AV4093" s="12"/>
      <c r="AW4093" s="12"/>
      <c r="AX4093" s="12"/>
      <c r="AY4093" s="12"/>
      <c r="AZ4093" s="12"/>
      <c r="BA4093" s="12"/>
      <c r="BB4093" s="12"/>
      <c r="BC4093" s="12"/>
      <c r="BD4093" s="12"/>
      <c r="BE4093" s="12"/>
      <c r="BF4093" s="12"/>
      <c r="BG4093" s="12"/>
      <c r="BH4093" s="12"/>
      <c r="BI4093" s="12"/>
      <c r="BJ4093" s="13"/>
      <c r="BK4093" s="13"/>
      <c r="BL4093" s="13"/>
      <c r="BM4093" s="13"/>
      <c r="BN4093" s="13"/>
    </row>
    <row r="4094" spans="1:66" x14ac:dyDescent="0.25">
      <c r="A4094" s="10"/>
      <c r="B4094" s="10"/>
      <c r="C4094" s="10"/>
      <c r="D4094" s="18"/>
      <c r="E4094" s="10"/>
      <c r="F4094" s="10"/>
      <c r="G4094" s="10"/>
      <c r="H4094" s="10"/>
      <c r="I4094" s="10"/>
      <c r="J4094" s="10"/>
      <c r="K4094" s="11"/>
      <c r="L4094" s="11"/>
      <c r="M4094" s="12"/>
      <c r="N4094" s="12"/>
      <c r="O4094" s="12"/>
      <c r="P4094" s="12"/>
      <c r="Q4094" s="12"/>
      <c r="R4094" s="12"/>
      <c r="S4094" s="12"/>
      <c r="T4094" s="12"/>
      <c r="U4094" s="12"/>
      <c r="V4094" s="12"/>
      <c r="W4094" s="12"/>
      <c r="X4094" s="12"/>
      <c r="Y4094" s="12"/>
      <c r="Z4094" s="12"/>
      <c r="AA4094" s="12"/>
      <c r="AB4094" s="12"/>
      <c r="AC4094" s="12"/>
      <c r="AD4094" s="12"/>
      <c r="AE4094" s="12"/>
      <c r="AF4094" s="12"/>
      <c r="AG4094" s="12"/>
      <c r="AH4094" s="12"/>
      <c r="AI4094" s="12"/>
      <c r="AJ4094" s="12"/>
      <c r="AK4094" s="12"/>
      <c r="AL4094" s="12"/>
      <c r="AM4094" s="12"/>
      <c r="AN4094" s="12"/>
      <c r="AO4094" s="12"/>
      <c r="AP4094" s="12"/>
      <c r="AQ4094" s="12"/>
      <c r="AR4094" s="12"/>
      <c r="AS4094" s="12"/>
      <c r="AT4094" s="12"/>
      <c r="AU4094" s="12"/>
      <c r="AV4094" s="12"/>
      <c r="AW4094" s="12"/>
      <c r="AX4094" s="12"/>
      <c r="AY4094" s="12"/>
      <c r="AZ4094" s="12"/>
      <c r="BA4094" s="12"/>
      <c r="BB4094" s="12"/>
      <c r="BC4094" s="12"/>
      <c r="BD4094" s="12"/>
      <c r="BE4094" s="12"/>
      <c r="BF4094" s="12"/>
      <c r="BG4094" s="12"/>
      <c r="BH4094" s="12"/>
      <c r="BI4094" s="12"/>
      <c r="BJ4094" s="13"/>
      <c r="BK4094" s="13"/>
      <c r="BL4094" s="13"/>
      <c r="BM4094" s="13"/>
      <c r="BN4094" s="13"/>
    </row>
    <row r="4095" spans="1:66" x14ac:dyDescent="0.25">
      <c r="A4095" s="10"/>
      <c r="B4095" s="10"/>
      <c r="C4095" s="10"/>
      <c r="D4095" s="18"/>
      <c r="E4095" s="10"/>
      <c r="F4095" s="10"/>
      <c r="G4095" s="10"/>
      <c r="H4095" s="10"/>
      <c r="I4095" s="10"/>
      <c r="J4095" s="10"/>
      <c r="K4095" s="11"/>
      <c r="L4095" s="11"/>
      <c r="M4095" s="12"/>
      <c r="N4095" s="12"/>
      <c r="O4095" s="12"/>
      <c r="P4095" s="12"/>
      <c r="Q4095" s="12"/>
      <c r="R4095" s="12"/>
      <c r="S4095" s="12"/>
      <c r="T4095" s="12"/>
      <c r="U4095" s="12"/>
      <c r="V4095" s="12"/>
      <c r="W4095" s="12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2"/>
      <c r="AS4095" s="12"/>
      <c r="AT4095" s="12"/>
      <c r="AU4095" s="12"/>
      <c r="AV4095" s="12"/>
      <c r="AW4095" s="12"/>
      <c r="AX4095" s="12"/>
      <c r="AY4095" s="12"/>
      <c r="AZ4095" s="12"/>
      <c r="BA4095" s="12"/>
      <c r="BB4095" s="12"/>
      <c r="BC4095" s="12"/>
      <c r="BD4095" s="12"/>
      <c r="BE4095" s="12"/>
      <c r="BF4095" s="12"/>
      <c r="BG4095" s="12"/>
      <c r="BH4095" s="12"/>
      <c r="BI4095" s="12"/>
      <c r="BJ4095" s="13"/>
      <c r="BK4095" s="13"/>
      <c r="BL4095" s="13"/>
      <c r="BM4095" s="13"/>
      <c r="BN4095" s="13"/>
    </row>
    <row r="4096" spans="1:66" x14ac:dyDescent="0.25">
      <c r="A4096" s="10"/>
      <c r="B4096" s="10"/>
      <c r="C4096" s="10"/>
      <c r="D4096" s="18"/>
      <c r="E4096" s="10"/>
      <c r="F4096" s="10"/>
      <c r="G4096" s="10"/>
      <c r="H4096" s="10"/>
      <c r="I4096" s="10"/>
      <c r="J4096" s="10"/>
      <c r="K4096" s="11"/>
      <c r="L4096" s="11"/>
      <c r="M4096" s="12"/>
      <c r="N4096" s="12"/>
      <c r="O4096" s="12"/>
      <c r="P4096" s="12"/>
      <c r="Q4096" s="12"/>
      <c r="R4096" s="12"/>
      <c r="S4096" s="12"/>
      <c r="T4096" s="12"/>
      <c r="U4096" s="12"/>
      <c r="V4096" s="12"/>
      <c r="W4096" s="12"/>
      <c r="X4096" s="12"/>
      <c r="Y4096" s="12"/>
      <c r="Z4096" s="12"/>
      <c r="AA4096" s="12"/>
      <c r="AB4096" s="12"/>
      <c r="AC4096" s="12"/>
      <c r="AD4096" s="12"/>
      <c r="AE4096" s="12"/>
      <c r="AF4096" s="12"/>
      <c r="AG4096" s="12"/>
      <c r="AH4096" s="12"/>
      <c r="AI4096" s="12"/>
      <c r="AJ4096" s="12"/>
      <c r="AK4096" s="12"/>
      <c r="AL4096" s="12"/>
      <c r="AM4096" s="12"/>
      <c r="AN4096" s="12"/>
      <c r="AO4096" s="12"/>
      <c r="AP4096" s="12"/>
      <c r="AQ4096" s="12"/>
      <c r="AR4096" s="12"/>
      <c r="AS4096" s="12"/>
      <c r="AT4096" s="12"/>
      <c r="AU4096" s="12"/>
      <c r="AV4096" s="12"/>
      <c r="AW4096" s="12"/>
      <c r="AX4096" s="12"/>
      <c r="AY4096" s="12"/>
      <c r="AZ4096" s="12"/>
      <c r="BA4096" s="12"/>
      <c r="BB4096" s="12"/>
      <c r="BC4096" s="12"/>
      <c r="BD4096" s="12"/>
      <c r="BE4096" s="12"/>
      <c r="BF4096" s="12"/>
      <c r="BG4096" s="12"/>
      <c r="BH4096" s="12"/>
      <c r="BI4096" s="12"/>
      <c r="BJ4096" s="13"/>
      <c r="BK4096" s="13"/>
      <c r="BL4096" s="13"/>
      <c r="BM4096" s="13"/>
      <c r="BN4096" s="13"/>
    </row>
    <row r="4097" spans="1:66" x14ac:dyDescent="0.25">
      <c r="A4097" s="10"/>
      <c r="B4097" s="10"/>
      <c r="C4097" s="10"/>
      <c r="D4097" s="18"/>
      <c r="E4097" s="10"/>
      <c r="F4097" s="10"/>
      <c r="G4097" s="10"/>
      <c r="H4097" s="10"/>
      <c r="I4097" s="10"/>
      <c r="J4097" s="10"/>
      <c r="K4097" s="11"/>
      <c r="L4097" s="11"/>
      <c r="M4097" s="12"/>
      <c r="N4097" s="12"/>
      <c r="O4097" s="12"/>
      <c r="P4097" s="12"/>
      <c r="Q4097" s="12"/>
      <c r="R4097" s="12"/>
      <c r="S4097" s="12"/>
      <c r="T4097" s="12"/>
      <c r="U4097" s="12"/>
      <c r="V4097" s="12"/>
      <c r="W4097" s="12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2"/>
      <c r="AS4097" s="12"/>
      <c r="AT4097" s="12"/>
      <c r="AU4097" s="12"/>
      <c r="AV4097" s="12"/>
      <c r="AW4097" s="12"/>
      <c r="AX4097" s="12"/>
      <c r="AY4097" s="12"/>
      <c r="AZ4097" s="12"/>
      <c r="BA4097" s="12"/>
      <c r="BB4097" s="12"/>
      <c r="BC4097" s="12"/>
      <c r="BD4097" s="12"/>
      <c r="BE4097" s="12"/>
      <c r="BF4097" s="12"/>
      <c r="BG4097" s="12"/>
      <c r="BH4097" s="12"/>
      <c r="BI4097" s="12"/>
      <c r="BJ4097" s="13"/>
      <c r="BK4097" s="13"/>
      <c r="BL4097" s="13"/>
      <c r="BM4097" s="13"/>
      <c r="BN4097" s="13"/>
    </row>
    <row r="4098" spans="1:66" x14ac:dyDescent="0.25">
      <c r="A4098" s="10"/>
      <c r="B4098" s="10"/>
      <c r="C4098" s="10"/>
      <c r="D4098" s="18"/>
      <c r="E4098" s="10"/>
      <c r="F4098" s="10"/>
      <c r="G4098" s="10"/>
      <c r="H4098" s="10"/>
      <c r="I4098" s="10"/>
      <c r="J4098" s="10"/>
      <c r="K4098" s="11"/>
      <c r="L4098" s="11"/>
      <c r="M4098" s="12"/>
      <c r="N4098" s="12"/>
      <c r="O4098" s="12"/>
      <c r="P4098" s="12"/>
      <c r="Q4098" s="12"/>
      <c r="R4098" s="12"/>
      <c r="S4098" s="12"/>
      <c r="T4098" s="12"/>
      <c r="U4098" s="12"/>
      <c r="V4098" s="12"/>
      <c r="W4098" s="12"/>
      <c r="X4098" s="12"/>
      <c r="Y4098" s="12"/>
      <c r="Z4098" s="12"/>
      <c r="AA4098" s="12"/>
      <c r="AB4098" s="12"/>
      <c r="AC4098" s="12"/>
      <c r="AD4098" s="12"/>
      <c r="AE4098" s="12"/>
      <c r="AF4098" s="12"/>
      <c r="AG4098" s="12"/>
      <c r="AH4098" s="12"/>
      <c r="AI4098" s="12"/>
      <c r="AJ4098" s="12"/>
      <c r="AK4098" s="12"/>
      <c r="AL4098" s="12"/>
      <c r="AM4098" s="12"/>
      <c r="AN4098" s="12"/>
      <c r="AO4098" s="12"/>
      <c r="AP4098" s="12"/>
      <c r="AQ4098" s="12"/>
      <c r="AR4098" s="12"/>
      <c r="AS4098" s="12"/>
      <c r="AT4098" s="12"/>
      <c r="AU4098" s="12"/>
      <c r="AV4098" s="12"/>
      <c r="AW4098" s="12"/>
      <c r="AX4098" s="12"/>
      <c r="AY4098" s="12"/>
      <c r="AZ4098" s="12"/>
      <c r="BA4098" s="12"/>
      <c r="BB4098" s="12"/>
      <c r="BC4098" s="12"/>
      <c r="BD4098" s="12"/>
      <c r="BE4098" s="12"/>
      <c r="BF4098" s="12"/>
      <c r="BG4098" s="12"/>
      <c r="BH4098" s="12"/>
      <c r="BI4098" s="12"/>
      <c r="BJ4098" s="13"/>
      <c r="BK4098" s="13"/>
      <c r="BL4098" s="13"/>
      <c r="BM4098" s="13"/>
      <c r="BN4098" s="13"/>
    </row>
    <row r="4099" spans="1:66" x14ac:dyDescent="0.25">
      <c r="A4099" s="10"/>
      <c r="B4099" s="10"/>
      <c r="C4099" s="10"/>
      <c r="D4099" s="18"/>
      <c r="E4099" s="10"/>
      <c r="F4099" s="10"/>
      <c r="G4099" s="10"/>
      <c r="H4099" s="10"/>
      <c r="I4099" s="10"/>
      <c r="J4099" s="10"/>
      <c r="K4099" s="11"/>
      <c r="L4099" s="11"/>
      <c r="M4099" s="12"/>
      <c r="N4099" s="12"/>
      <c r="O4099" s="12"/>
      <c r="P4099" s="12"/>
      <c r="Q4099" s="12"/>
      <c r="R4099" s="12"/>
      <c r="S4099" s="12"/>
      <c r="T4099" s="12"/>
      <c r="U4099" s="12"/>
      <c r="V4099" s="12"/>
      <c r="W4099" s="12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2"/>
      <c r="AS4099" s="12"/>
      <c r="AT4099" s="12"/>
      <c r="AU4099" s="12"/>
      <c r="AV4099" s="12"/>
      <c r="AW4099" s="12"/>
      <c r="AX4099" s="12"/>
      <c r="AY4099" s="12"/>
      <c r="AZ4099" s="12"/>
      <c r="BA4099" s="12"/>
      <c r="BB4099" s="12"/>
      <c r="BC4099" s="12"/>
      <c r="BD4099" s="12"/>
      <c r="BE4099" s="12"/>
      <c r="BF4099" s="12"/>
      <c r="BG4099" s="12"/>
      <c r="BH4099" s="12"/>
      <c r="BI4099" s="12"/>
      <c r="BJ4099" s="13"/>
      <c r="BK4099" s="13"/>
      <c r="BL4099" s="13"/>
      <c r="BM4099" s="13"/>
      <c r="BN4099" s="13"/>
    </row>
    <row r="4100" spans="1:66" x14ac:dyDescent="0.25">
      <c r="A4100" s="10"/>
      <c r="B4100" s="10"/>
      <c r="C4100" s="10"/>
      <c r="D4100" s="18"/>
      <c r="E4100" s="10"/>
      <c r="F4100" s="10"/>
      <c r="G4100" s="10"/>
      <c r="H4100" s="10"/>
      <c r="I4100" s="10"/>
      <c r="J4100" s="10"/>
      <c r="K4100" s="11"/>
      <c r="L4100" s="11"/>
      <c r="M4100" s="12"/>
      <c r="N4100" s="12"/>
      <c r="O4100" s="12"/>
      <c r="P4100" s="12"/>
      <c r="Q4100" s="12"/>
      <c r="R4100" s="12"/>
      <c r="S4100" s="12"/>
      <c r="T4100" s="12"/>
      <c r="U4100" s="12"/>
      <c r="V4100" s="12"/>
      <c r="W4100" s="12"/>
      <c r="X4100" s="12"/>
      <c r="Y4100" s="12"/>
      <c r="Z4100" s="12"/>
      <c r="AA4100" s="12"/>
      <c r="AB4100" s="12"/>
      <c r="AC4100" s="12"/>
      <c r="AD4100" s="12"/>
      <c r="AE4100" s="12"/>
      <c r="AF4100" s="12"/>
      <c r="AG4100" s="12"/>
      <c r="AH4100" s="12"/>
      <c r="AI4100" s="12"/>
      <c r="AJ4100" s="12"/>
      <c r="AK4100" s="12"/>
      <c r="AL4100" s="12"/>
      <c r="AM4100" s="12"/>
      <c r="AN4100" s="12"/>
      <c r="AO4100" s="12"/>
      <c r="AP4100" s="12"/>
      <c r="AQ4100" s="12"/>
      <c r="AR4100" s="12"/>
      <c r="AS4100" s="12"/>
      <c r="AT4100" s="12"/>
      <c r="AU4100" s="12"/>
      <c r="AV4100" s="12"/>
      <c r="AW4100" s="12"/>
      <c r="AX4100" s="12"/>
      <c r="AY4100" s="12"/>
      <c r="AZ4100" s="12"/>
      <c r="BA4100" s="12"/>
      <c r="BB4100" s="12"/>
      <c r="BC4100" s="12"/>
      <c r="BD4100" s="12"/>
      <c r="BE4100" s="12"/>
      <c r="BF4100" s="12"/>
      <c r="BG4100" s="12"/>
      <c r="BH4100" s="12"/>
      <c r="BI4100" s="12"/>
      <c r="BJ4100" s="13"/>
      <c r="BK4100" s="13"/>
      <c r="BL4100" s="13"/>
      <c r="BM4100" s="13"/>
      <c r="BN4100" s="13"/>
    </row>
    <row r="4101" spans="1:66" x14ac:dyDescent="0.25">
      <c r="A4101" s="10"/>
      <c r="B4101" s="10"/>
      <c r="C4101" s="10"/>
      <c r="D4101" s="18"/>
      <c r="E4101" s="10"/>
      <c r="F4101" s="10"/>
      <c r="G4101" s="10"/>
      <c r="H4101" s="10"/>
      <c r="I4101" s="10"/>
      <c r="J4101" s="10"/>
      <c r="K4101" s="11"/>
      <c r="L4101" s="11"/>
      <c r="M4101" s="12"/>
      <c r="N4101" s="12"/>
      <c r="O4101" s="12"/>
      <c r="P4101" s="12"/>
      <c r="Q4101" s="12"/>
      <c r="R4101" s="12"/>
      <c r="S4101" s="12"/>
      <c r="T4101" s="12"/>
      <c r="U4101" s="12"/>
      <c r="V4101" s="12"/>
      <c r="W4101" s="12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2"/>
      <c r="AS4101" s="12"/>
      <c r="AT4101" s="12"/>
      <c r="AU4101" s="12"/>
      <c r="AV4101" s="12"/>
      <c r="AW4101" s="12"/>
      <c r="AX4101" s="12"/>
      <c r="AY4101" s="12"/>
      <c r="AZ4101" s="12"/>
      <c r="BA4101" s="12"/>
      <c r="BB4101" s="12"/>
      <c r="BC4101" s="12"/>
      <c r="BD4101" s="12"/>
      <c r="BE4101" s="12"/>
      <c r="BF4101" s="12"/>
      <c r="BG4101" s="12"/>
      <c r="BH4101" s="12"/>
      <c r="BI4101" s="12"/>
      <c r="BJ4101" s="13"/>
      <c r="BK4101" s="13"/>
      <c r="BL4101" s="13"/>
      <c r="BM4101" s="13"/>
      <c r="BN4101" s="13"/>
    </row>
    <row r="4102" spans="1:66" x14ac:dyDescent="0.25">
      <c r="A4102" s="10"/>
      <c r="B4102" s="10"/>
      <c r="C4102" s="10"/>
      <c r="D4102" s="18"/>
      <c r="E4102" s="10"/>
      <c r="F4102" s="10"/>
      <c r="G4102" s="10"/>
      <c r="H4102" s="10"/>
      <c r="I4102" s="10"/>
      <c r="J4102" s="10"/>
      <c r="K4102" s="11"/>
      <c r="L4102" s="11"/>
      <c r="M4102" s="12"/>
      <c r="N4102" s="12"/>
      <c r="O4102" s="12"/>
      <c r="P4102" s="12"/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2"/>
      <c r="AF4102" s="12"/>
      <c r="AG4102" s="12"/>
      <c r="AH4102" s="12"/>
      <c r="AI4102" s="12"/>
      <c r="AJ4102" s="12"/>
      <c r="AK4102" s="12"/>
      <c r="AL4102" s="12"/>
      <c r="AM4102" s="12"/>
      <c r="AN4102" s="12"/>
      <c r="AO4102" s="12"/>
      <c r="AP4102" s="12"/>
      <c r="AQ4102" s="12"/>
      <c r="AR4102" s="12"/>
      <c r="AS4102" s="12"/>
      <c r="AT4102" s="12"/>
      <c r="AU4102" s="12"/>
      <c r="AV4102" s="12"/>
      <c r="AW4102" s="12"/>
      <c r="AX4102" s="12"/>
      <c r="AY4102" s="12"/>
      <c r="AZ4102" s="12"/>
      <c r="BA4102" s="12"/>
      <c r="BB4102" s="12"/>
      <c r="BC4102" s="12"/>
      <c r="BD4102" s="12"/>
      <c r="BE4102" s="12"/>
      <c r="BF4102" s="12"/>
      <c r="BG4102" s="12"/>
      <c r="BH4102" s="12"/>
      <c r="BI4102" s="12"/>
      <c r="BJ4102" s="13"/>
      <c r="BK4102" s="13"/>
      <c r="BL4102" s="13"/>
      <c r="BM4102" s="13"/>
      <c r="BN4102" s="13"/>
    </row>
    <row r="4103" spans="1:66" x14ac:dyDescent="0.25">
      <c r="A4103" s="10"/>
      <c r="B4103" s="10"/>
      <c r="C4103" s="10"/>
      <c r="D4103" s="18"/>
      <c r="E4103" s="10"/>
      <c r="F4103" s="10"/>
      <c r="G4103" s="10"/>
      <c r="H4103" s="10"/>
      <c r="I4103" s="10"/>
      <c r="J4103" s="10"/>
      <c r="K4103" s="11"/>
      <c r="L4103" s="11"/>
      <c r="M4103" s="12"/>
      <c r="N4103" s="12"/>
      <c r="O4103" s="12"/>
      <c r="P4103" s="12"/>
      <c r="Q4103" s="12"/>
      <c r="R4103" s="12"/>
      <c r="S4103" s="12"/>
      <c r="T4103" s="12"/>
      <c r="U4103" s="12"/>
      <c r="V4103" s="12"/>
      <c r="W4103" s="12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2"/>
      <c r="AS4103" s="12"/>
      <c r="AT4103" s="12"/>
      <c r="AU4103" s="12"/>
      <c r="AV4103" s="12"/>
      <c r="AW4103" s="12"/>
      <c r="AX4103" s="12"/>
      <c r="AY4103" s="12"/>
      <c r="AZ4103" s="12"/>
      <c r="BA4103" s="12"/>
      <c r="BB4103" s="12"/>
      <c r="BC4103" s="12"/>
      <c r="BD4103" s="12"/>
      <c r="BE4103" s="12"/>
      <c r="BF4103" s="12"/>
      <c r="BG4103" s="12"/>
      <c r="BH4103" s="12"/>
      <c r="BI4103" s="12"/>
      <c r="BJ4103" s="13"/>
      <c r="BK4103" s="13"/>
      <c r="BL4103" s="13"/>
      <c r="BM4103" s="13"/>
      <c r="BN4103" s="13"/>
    </row>
    <row r="4104" spans="1:66" x14ac:dyDescent="0.25">
      <c r="A4104" s="10"/>
      <c r="B4104" s="10"/>
      <c r="C4104" s="10"/>
      <c r="D4104" s="18"/>
      <c r="E4104" s="10"/>
      <c r="F4104" s="10"/>
      <c r="G4104" s="10"/>
      <c r="H4104" s="10"/>
      <c r="I4104" s="10"/>
      <c r="J4104" s="10"/>
      <c r="K4104" s="11"/>
      <c r="L4104" s="11"/>
      <c r="M4104" s="12"/>
      <c r="N4104" s="12"/>
      <c r="O4104" s="12"/>
      <c r="P4104" s="12"/>
      <c r="Q4104" s="12"/>
      <c r="R4104" s="12"/>
      <c r="S4104" s="12"/>
      <c r="T4104" s="12"/>
      <c r="U4104" s="12"/>
      <c r="V4104" s="12"/>
      <c r="W4104" s="12"/>
      <c r="X4104" s="12"/>
      <c r="Y4104" s="12"/>
      <c r="Z4104" s="12"/>
      <c r="AA4104" s="12"/>
      <c r="AB4104" s="12"/>
      <c r="AC4104" s="12"/>
      <c r="AD4104" s="12"/>
      <c r="AE4104" s="12"/>
      <c r="AF4104" s="12"/>
      <c r="AG4104" s="12"/>
      <c r="AH4104" s="12"/>
      <c r="AI4104" s="12"/>
      <c r="AJ4104" s="12"/>
      <c r="AK4104" s="12"/>
      <c r="AL4104" s="12"/>
      <c r="AM4104" s="12"/>
      <c r="AN4104" s="12"/>
      <c r="AO4104" s="12"/>
      <c r="AP4104" s="12"/>
      <c r="AQ4104" s="12"/>
      <c r="AR4104" s="12"/>
      <c r="AS4104" s="12"/>
      <c r="AT4104" s="12"/>
      <c r="AU4104" s="12"/>
      <c r="AV4104" s="12"/>
      <c r="AW4104" s="12"/>
      <c r="AX4104" s="12"/>
      <c r="AY4104" s="12"/>
      <c r="AZ4104" s="12"/>
      <c r="BA4104" s="12"/>
      <c r="BB4104" s="12"/>
      <c r="BC4104" s="12"/>
      <c r="BD4104" s="12"/>
      <c r="BE4104" s="12"/>
      <c r="BF4104" s="12"/>
      <c r="BG4104" s="12"/>
      <c r="BH4104" s="12"/>
      <c r="BI4104" s="12"/>
      <c r="BJ4104" s="13"/>
      <c r="BK4104" s="13"/>
      <c r="BL4104" s="13"/>
      <c r="BM4104" s="13"/>
      <c r="BN4104" s="13"/>
    </row>
    <row r="4105" spans="1:66" x14ac:dyDescent="0.25">
      <c r="A4105" s="10"/>
      <c r="B4105" s="10"/>
      <c r="C4105" s="10"/>
      <c r="D4105" s="18"/>
      <c r="E4105" s="10"/>
      <c r="F4105" s="10"/>
      <c r="G4105" s="10"/>
      <c r="H4105" s="10"/>
      <c r="I4105" s="10"/>
      <c r="J4105" s="10"/>
      <c r="K4105" s="11"/>
      <c r="L4105" s="11"/>
      <c r="M4105" s="12"/>
      <c r="N4105" s="12"/>
      <c r="O4105" s="12"/>
      <c r="P4105" s="12"/>
      <c r="Q4105" s="12"/>
      <c r="R4105" s="12"/>
      <c r="S4105" s="12"/>
      <c r="T4105" s="12"/>
      <c r="U4105" s="12"/>
      <c r="V4105" s="12"/>
      <c r="W4105" s="12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2"/>
      <c r="AS4105" s="12"/>
      <c r="AT4105" s="12"/>
      <c r="AU4105" s="12"/>
      <c r="AV4105" s="12"/>
      <c r="AW4105" s="12"/>
      <c r="AX4105" s="12"/>
      <c r="AY4105" s="12"/>
      <c r="AZ4105" s="12"/>
      <c r="BA4105" s="12"/>
      <c r="BB4105" s="12"/>
      <c r="BC4105" s="12"/>
      <c r="BD4105" s="12"/>
      <c r="BE4105" s="12"/>
      <c r="BF4105" s="12"/>
      <c r="BG4105" s="12"/>
      <c r="BH4105" s="12"/>
      <c r="BI4105" s="12"/>
      <c r="BJ4105" s="13"/>
      <c r="BK4105" s="13"/>
      <c r="BL4105" s="13"/>
      <c r="BM4105" s="13"/>
      <c r="BN4105" s="13"/>
    </row>
    <row r="4106" spans="1:66" x14ac:dyDescent="0.25">
      <c r="A4106" s="10"/>
      <c r="B4106" s="10"/>
      <c r="C4106" s="10"/>
      <c r="D4106" s="18"/>
      <c r="E4106" s="10"/>
      <c r="F4106" s="10"/>
      <c r="G4106" s="10"/>
      <c r="H4106" s="10"/>
      <c r="I4106" s="10"/>
      <c r="J4106" s="10"/>
      <c r="K4106" s="11"/>
      <c r="L4106" s="11"/>
      <c r="M4106" s="12"/>
      <c r="N4106" s="12"/>
      <c r="O4106" s="12"/>
      <c r="P4106" s="12"/>
      <c r="Q4106" s="12"/>
      <c r="R4106" s="12"/>
      <c r="S4106" s="12"/>
      <c r="T4106" s="12"/>
      <c r="U4106" s="12"/>
      <c r="V4106" s="12"/>
      <c r="W4106" s="12"/>
      <c r="X4106" s="12"/>
      <c r="Y4106" s="12"/>
      <c r="Z4106" s="12"/>
      <c r="AA4106" s="12"/>
      <c r="AB4106" s="12"/>
      <c r="AC4106" s="12"/>
      <c r="AD4106" s="12"/>
      <c r="AE4106" s="12"/>
      <c r="AF4106" s="12"/>
      <c r="AG4106" s="12"/>
      <c r="AH4106" s="12"/>
      <c r="AI4106" s="12"/>
      <c r="AJ4106" s="12"/>
      <c r="AK4106" s="12"/>
      <c r="AL4106" s="12"/>
      <c r="AM4106" s="12"/>
      <c r="AN4106" s="12"/>
      <c r="AO4106" s="12"/>
      <c r="AP4106" s="12"/>
      <c r="AQ4106" s="12"/>
      <c r="AR4106" s="12"/>
      <c r="AS4106" s="12"/>
      <c r="AT4106" s="12"/>
      <c r="AU4106" s="12"/>
      <c r="AV4106" s="12"/>
      <c r="AW4106" s="12"/>
      <c r="AX4106" s="12"/>
      <c r="AY4106" s="12"/>
      <c r="AZ4106" s="12"/>
      <c r="BA4106" s="12"/>
      <c r="BB4106" s="12"/>
      <c r="BC4106" s="12"/>
      <c r="BD4106" s="12"/>
      <c r="BE4106" s="12"/>
      <c r="BF4106" s="12"/>
      <c r="BG4106" s="12"/>
      <c r="BH4106" s="12"/>
      <c r="BI4106" s="12"/>
      <c r="BJ4106" s="13"/>
      <c r="BK4106" s="13"/>
      <c r="BL4106" s="13"/>
      <c r="BM4106" s="13"/>
      <c r="BN4106" s="13"/>
    </row>
    <row r="4107" spans="1:66" x14ac:dyDescent="0.25">
      <c r="A4107" s="10"/>
      <c r="B4107" s="10"/>
      <c r="C4107" s="10"/>
      <c r="D4107" s="18"/>
      <c r="E4107" s="10"/>
      <c r="F4107" s="10"/>
      <c r="G4107" s="10"/>
      <c r="H4107" s="10"/>
      <c r="I4107" s="10"/>
      <c r="J4107" s="10"/>
      <c r="K4107" s="11"/>
      <c r="L4107" s="11"/>
      <c r="M4107" s="12"/>
      <c r="N4107" s="12"/>
      <c r="O4107" s="12"/>
      <c r="P4107" s="12"/>
      <c r="Q4107" s="12"/>
      <c r="R4107" s="12"/>
      <c r="S4107" s="12"/>
      <c r="T4107" s="12"/>
      <c r="U4107" s="12"/>
      <c r="V4107" s="12"/>
      <c r="W4107" s="12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2"/>
      <c r="AS4107" s="12"/>
      <c r="AT4107" s="12"/>
      <c r="AU4107" s="12"/>
      <c r="AV4107" s="12"/>
      <c r="AW4107" s="12"/>
      <c r="AX4107" s="12"/>
      <c r="AY4107" s="12"/>
      <c r="AZ4107" s="12"/>
      <c r="BA4107" s="12"/>
      <c r="BB4107" s="12"/>
      <c r="BC4107" s="12"/>
      <c r="BD4107" s="12"/>
      <c r="BE4107" s="12"/>
      <c r="BF4107" s="12"/>
      <c r="BG4107" s="12"/>
      <c r="BH4107" s="12"/>
      <c r="BI4107" s="12"/>
      <c r="BJ4107" s="13"/>
      <c r="BK4107" s="13"/>
      <c r="BL4107" s="13"/>
      <c r="BM4107" s="13"/>
      <c r="BN4107" s="13"/>
    </row>
    <row r="4108" spans="1:66" x14ac:dyDescent="0.25">
      <c r="A4108" s="10"/>
      <c r="B4108" s="10"/>
      <c r="C4108" s="10"/>
      <c r="D4108" s="18"/>
      <c r="E4108" s="10"/>
      <c r="F4108" s="10"/>
      <c r="G4108" s="10"/>
      <c r="H4108" s="10"/>
      <c r="I4108" s="10"/>
      <c r="J4108" s="10"/>
      <c r="K4108" s="11"/>
      <c r="L4108" s="11"/>
      <c r="M4108" s="12"/>
      <c r="N4108" s="12"/>
      <c r="O4108" s="12"/>
      <c r="P4108" s="12"/>
      <c r="Q4108" s="12"/>
      <c r="R4108" s="12"/>
      <c r="S4108" s="12"/>
      <c r="T4108" s="12"/>
      <c r="U4108" s="12"/>
      <c r="V4108" s="12"/>
      <c r="W4108" s="12"/>
      <c r="X4108" s="12"/>
      <c r="Y4108" s="12"/>
      <c r="Z4108" s="12"/>
      <c r="AA4108" s="12"/>
      <c r="AB4108" s="12"/>
      <c r="AC4108" s="12"/>
      <c r="AD4108" s="12"/>
      <c r="AE4108" s="12"/>
      <c r="AF4108" s="12"/>
      <c r="AG4108" s="12"/>
      <c r="AH4108" s="12"/>
      <c r="AI4108" s="12"/>
      <c r="AJ4108" s="12"/>
      <c r="AK4108" s="12"/>
      <c r="AL4108" s="12"/>
      <c r="AM4108" s="12"/>
      <c r="AN4108" s="12"/>
      <c r="AO4108" s="12"/>
      <c r="AP4108" s="12"/>
      <c r="AQ4108" s="12"/>
      <c r="AR4108" s="12"/>
      <c r="AS4108" s="12"/>
      <c r="AT4108" s="12"/>
      <c r="AU4108" s="12"/>
      <c r="AV4108" s="12"/>
      <c r="AW4108" s="12"/>
      <c r="AX4108" s="12"/>
      <c r="AY4108" s="12"/>
      <c r="AZ4108" s="12"/>
      <c r="BA4108" s="12"/>
      <c r="BB4108" s="12"/>
      <c r="BC4108" s="12"/>
      <c r="BD4108" s="12"/>
      <c r="BE4108" s="12"/>
      <c r="BF4108" s="12"/>
      <c r="BG4108" s="12"/>
      <c r="BH4108" s="12"/>
      <c r="BI4108" s="12"/>
      <c r="BJ4108" s="13"/>
      <c r="BK4108" s="13"/>
      <c r="BL4108" s="13"/>
      <c r="BM4108" s="13"/>
      <c r="BN4108" s="13"/>
    </row>
    <row r="4109" spans="1:66" x14ac:dyDescent="0.25">
      <c r="A4109" s="10"/>
      <c r="B4109" s="10"/>
      <c r="C4109" s="10"/>
      <c r="D4109" s="18"/>
      <c r="E4109" s="10"/>
      <c r="F4109" s="10"/>
      <c r="G4109" s="10"/>
      <c r="H4109" s="10"/>
      <c r="I4109" s="10"/>
      <c r="J4109" s="10"/>
      <c r="K4109" s="11"/>
      <c r="L4109" s="11"/>
      <c r="M4109" s="12"/>
      <c r="N4109" s="12"/>
      <c r="O4109" s="12"/>
      <c r="P4109" s="12"/>
      <c r="Q4109" s="12"/>
      <c r="R4109" s="12"/>
      <c r="S4109" s="12"/>
      <c r="T4109" s="12"/>
      <c r="U4109" s="12"/>
      <c r="V4109" s="12"/>
      <c r="W4109" s="12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2"/>
      <c r="AS4109" s="12"/>
      <c r="AT4109" s="12"/>
      <c r="AU4109" s="12"/>
      <c r="AV4109" s="12"/>
      <c r="AW4109" s="12"/>
      <c r="AX4109" s="12"/>
      <c r="AY4109" s="12"/>
      <c r="AZ4109" s="12"/>
      <c r="BA4109" s="12"/>
      <c r="BB4109" s="12"/>
      <c r="BC4109" s="12"/>
      <c r="BD4109" s="12"/>
      <c r="BE4109" s="12"/>
      <c r="BF4109" s="12"/>
      <c r="BG4109" s="12"/>
      <c r="BH4109" s="12"/>
      <c r="BI4109" s="12"/>
      <c r="BJ4109" s="13"/>
      <c r="BK4109" s="13"/>
      <c r="BL4109" s="13"/>
      <c r="BM4109" s="13"/>
      <c r="BN4109" s="13"/>
    </row>
    <row r="4110" spans="1:66" x14ac:dyDescent="0.25">
      <c r="A4110" s="10"/>
      <c r="B4110" s="10"/>
      <c r="C4110" s="10"/>
      <c r="D4110" s="18"/>
      <c r="E4110" s="10"/>
      <c r="F4110" s="10"/>
      <c r="G4110" s="10"/>
      <c r="H4110" s="10"/>
      <c r="I4110" s="10"/>
      <c r="J4110" s="10"/>
      <c r="K4110" s="11"/>
      <c r="L4110" s="11"/>
      <c r="M4110" s="12"/>
      <c r="N4110" s="12"/>
      <c r="O4110" s="12"/>
      <c r="P4110" s="12"/>
      <c r="Q4110" s="12"/>
      <c r="R4110" s="12"/>
      <c r="S4110" s="12"/>
      <c r="T4110" s="12"/>
      <c r="U4110" s="12"/>
      <c r="V4110" s="12"/>
      <c r="W4110" s="12"/>
      <c r="X4110" s="12"/>
      <c r="Y4110" s="12"/>
      <c r="Z4110" s="12"/>
      <c r="AA4110" s="12"/>
      <c r="AB4110" s="12"/>
      <c r="AC4110" s="12"/>
      <c r="AD4110" s="12"/>
      <c r="AE4110" s="12"/>
      <c r="AF4110" s="12"/>
      <c r="AG4110" s="12"/>
      <c r="AH4110" s="12"/>
      <c r="AI4110" s="12"/>
      <c r="AJ4110" s="12"/>
      <c r="AK4110" s="12"/>
      <c r="AL4110" s="12"/>
      <c r="AM4110" s="12"/>
      <c r="AN4110" s="12"/>
      <c r="AO4110" s="12"/>
      <c r="AP4110" s="12"/>
      <c r="AQ4110" s="12"/>
      <c r="AR4110" s="12"/>
      <c r="AS4110" s="12"/>
      <c r="AT4110" s="12"/>
      <c r="AU4110" s="12"/>
      <c r="AV4110" s="12"/>
      <c r="AW4110" s="12"/>
      <c r="AX4110" s="12"/>
      <c r="AY4110" s="12"/>
      <c r="AZ4110" s="12"/>
      <c r="BA4110" s="12"/>
      <c r="BB4110" s="12"/>
      <c r="BC4110" s="12"/>
      <c r="BD4110" s="12"/>
      <c r="BE4110" s="12"/>
      <c r="BF4110" s="12"/>
      <c r="BG4110" s="12"/>
      <c r="BH4110" s="12"/>
      <c r="BI4110" s="12"/>
      <c r="BJ4110" s="13"/>
      <c r="BK4110" s="13"/>
      <c r="BL4110" s="13"/>
      <c r="BM4110" s="13"/>
      <c r="BN4110" s="13"/>
    </row>
    <row r="4111" spans="1:66" x14ac:dyDescent="0.25">
      <c r="A4111" s="10"/>
      <c r="B4111" s="10"/>
      <c r="C4111" s="10"/>
      <c r="D4111" s="18"/>
      <c r="E4111" s="10"/>
      <c r="F4111" s="10"/>
      <c r="G4111" s="10"/>
      <c r="H4111" s="10"/>
      <c r="I4111" s="10"/>
      <c r="J4111" s="10"/>
      <c r="K4111" s="11"/>
      <c r="L4111" s="11"/>
      <c r="M4111" s="12"/>
      <c r="N4111" s="12"/>
      <c r="O4111" s="12"/>
      <c r="P4111" s="12"/>
      <c r="Q4111" s="12"/>
      <c r="R4111" s="12"/>
      <c r="S4111" s="12"/>
      <c r="T4111" s="12"/>
      <c r="U4111" s="12"/>
      <c r="V4111" s="12"/>
      <c r="W4111" s="12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2"/>
      <c r="AS4111" s="12"/>
      <c r="AT4111" s="12"/>
      <c r="AU4111" s="12"/>
      <c r="AV4111" s="12"/>
      <c r="AW4111" s="12"/>
      <c r="AX4111" s="12"/>
      <c r="AY4111" s="12"/>
      <c r="AZ4111" s="12"/>
      <c r="BA4111" s="12"/>
      <c r="BB4111" s="12"/>
      <c r="BC4111" s="12"/>
      <c r="BD4111" s="12"/>
      <c r="BE4111" s="12"/>
      <c r="BF4111" s="12"/>
      <c r="BG4111" s="12"/>
      <c r="BH4111" s="12"/>
      <c r="BI4111" s="12"/>
      <c r="BJ4111" s="13"/>
      <c r="BK4111" s="13"/>
      <c r="BL4111" s="13"/>
      <c r="BM4111" s="13"/>
      <c r="BN4111" s="13"/>
    </row>
    <row r="4112" spans="1:66" x14ac:dyDescent="0.25">
      <c r="A4112" s="10"/>
      <c r="B4112" s="10"/>
      <c r="C4112" s="10"/>
      <c r="D4112" s="18"/>
      <c r="E4112" s="10"/>
      <c r="F4112" s="10"/>
      <c r="G4112" s="10"/>
      <c r="H4112" s="10"/>
      <c r="I4112" s="10"/>
      <c r="J4112" s="10"/>
      <c r="K4112" s="11"/>
      <c r="L4112" s="11"/>
      <c r="M4112" s="12"/>
      <c r="N4112" s="12"/>
      <c r="O4112" s="12"/>
      <c r="P4112" s="12"/>
      <c r="Q4112" s="12"/>
      <c r="R4112" s="12"/>
      <c r="S4112" s="12"/>
      <c r="T4112" s="12"/>
      <c r="U4112" s="12"/>
      <c r="V4112" s="12"/>
      <c r="W4112" s="12"/>
      <c r="X4112" s="12"/>
      <c r="Y4112" s="12"/>
      <c r="Z4112" s="12"/>
      <c r="AA4112" s="12"/>
      <c r="AB4112" s="12"/>
      <c r="AC4112" s="12"/>
      <c r="AD4112" s="12"/>
      <c r="AE4112" s="12"/>
      <c r="AF4112" s="12"/>
      <c r="AG4112" s="12"/>
      <c r="AH4112" s="12"/>
      <c r="AI4112" s="12"/>
      <c r="AJ4112" s="12"/>
      <c r="AK4112" s="12"/>
      <c r="AL4112" s="12"/>
      <c r="AM4112" s="12"/>
      <c r="AN4112" s="12"/>
      <c r="AO4112" s="12"/>
      <c r="AP4112" s="12"/>
      <c r="AQ4112" s="12"/>
      <c r="AR4112" s="12"/>
      <c r="AS4112" s="12"/>
      <c r="AT4112" s="12"/>
      <c r="AU4112" s="12"/>
      <c r="AV4112" s="12"/>
      <c r="AW4112" s="12"/>
      <c r="AX4112" s="12"/>
      <c r="AY4112" s="12"/>
      <c r="AZ4112" s="12"/>
      <c r="BA4112" s="12"/>
      <c r="BB4112" s="12"/>
      <c r="BC4112" s="12"/>
      <c r="BD4112" s="12"/>
      <c r="BE4112" s="12"/>
      <c r="BF4112" s="12"/>
      <c r="BG4112" s="12"/>
      <c r="BH4112" s="12"/>
      <c r="BI4112" s="12"/>
      <c r="BJ4112" s="13"/>
      <c r="BK4112" s="13"/>
      <c r="BL4112" s="13"/>
      <c r="BM4112" s="13"/>
      <c r="BN4112" s="13"/>
    </row>
    <row r="4113" spans="1:66" x14ac:dyDescent="0.25">
      <c r="A4113" s="10"/>
      <c r="B4113" s="10"/>
      <c r="C4113" s="10"/>
      <c r="D4113" s="18"/>
      <c r="E4113" s="10"/>
      <c r="F4113" s="10"/>
      <c r="G4113" s="10"/>
      <c r="H4113" s="10"/>
      <c r="I4113" s="10"/>
      <c r="J4113" s="10"/>
      <c r="K4113" s="11"/>
      <c r="L4113" s="11"/>
      <c r="M4113" s="12"/>
      <c r="N4113" s="12"/>
      <c r="O4113" s="12"/>
      <c r="P4113" s="12"/>
      <c r="Q4113" s="12"/>
      <c r="R4113" s="12"/>
      <c r="S4113" s="12"/>
      <c r="T4113" s="12"/>
      <c r="U4113" s="12"/>
      <c r="V4113" s="12"/>
      <c r="W4113" s="12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2"/>
      <c r="AS4113" s="12"/>
      <c r="AT4113" s="12"/>
      <c r="AU4113" s="12"/>
      <c r="AV4113" s="12"/>
      <c r="AW4113" s="12"/>
      <c r="AX4113" s="12"/>
      <c r="AY4113" s="12"/>
      <c r="AZ4113" s="12"/>
      <c r="BA4113" s="12"/>
      <c r="BB4113" s="12"/>
      <c r="BC4113" s="12"/>
      <c r="BD4113" s="12"/>
      <c r="BE4113" s="12"/>
      <c r="BF4113" s="12"/>
      <c r="BG4113" s="12"/>
      <c r="BH4113" s="12"/>
      <c r="BI4113" s="12"/>
      <c r="BJ4113" s="13"/>
      <c r="BK4113" s="13"/>
      <c r="BL4113" s="13"/>
      <c r="BM4113" s="13"/>
      <c r="BN4113" s="13"/>
    </row>
    <row r="4114" spans="1:66" x14ac:dyDescent="0.25">
      <c r="A4114" s="10"/>
      <c r="B4114" s="10"/>
      <c r="C4114" s="10"/>
      <c r="D4114" s="18"/>
      <c r="E4114" s="10"/>
      <c r="F4114" s="10"/>
      <c r="G4114" s="10"/>
      <c r="H4114" s="10"/>
      <c r="I4114" s="10"/>
      <c r="J4114" s="10"/>
      <c r="K4114" s="11"/>
      <c r="L4114" s="11"/>
      <c r="M4114" s="12"/>
      <c r="N4114" s="12"/>
      <c r="O4114" s="12"/>
      <c r="P4114" s="12"/>
      <c r="Q4114" s="12"/>
      <c r="R4114" s="12"/>
      <c r="S4114" s="12"/>
      <c r="T4114" s="12"/>
      <c r="U4114" s="12"/>
      <c r="V4114" s="12"/>
      <c r="W4114" s="12"/>
      <c r="X4114" s="12"/>
      <c r="Y4114" s="12"/>
      <c r="Z4114" s="12"/>
      <c r="AA4114" s="12"/>
      <c r="AB4114" s="12"/>
      <c r="AC4114" s="12"/>
      <c r="AD4114" s="12"/>
      <c r="AE4114" s="12"/>
      <c r="AF4114" s="12"/>
      <c r="AG4114" s="12"/>
      <c r="AH4114" s="12"/>
      <c r="AI4114" s="12"/>
      <c r="AJ4114" s="12"/>
      <c r="AK4114" s="12"/>
      <c r="AL4114" s="12"/>
      <c r="AM4114" s="12"/>
      <c r="AN4114" s="12"/>
      <c r="AO4114" s="12"/>
      <c r="AP4114" s="12"/>
      <c r="AQ4114" s="12"/>
      <c r="AR4114" s="12"/>
      <c r="AS4114" s="12"/>
      <c r="AT4114" s="12"/>
      <c r="AU4114" s="12"/>
      <c r="AV4114" s="12"/>
      <c r="AW4114" s="12"/>
      <c r="AX4114" s="12"/>
      <c r="AY4114" s="12"/>
      <c r="AZ4114" s="12"/>
      <c r="BA4114" s="12"/>
      <c r="BB4114" s="12"/>
      <c r="BC4114" s="12"/>
      <c r="BD4114" s="12"/>
      <c r="BE4114" s="12"/>
      <c r="BF4114" s="12"/>
      <c r="BG4114" s="12"/>
      <c r="BH4114" s="12"/>
      <c r="BI4114" s="12"/>
      <c r="BJ4114" s="13"/>
      <c r="BK4114" s="13"/>
      <c r="BL4114" s="13"/>
      <c r="BM4114" s="13"/>
      <c r="BN4114" s="13"/>
    </row>
    <row r="4115" spans="1:66" x14ac:dyDescent="0.25">
      <c r="A4115" s="10"/>
      <c r="B4115" s="10"/>
      <c r="C4115" s="10"/>
      <c r="D4115" s="18"/>
      <c r="E4115" s="10"/>
      <c r="F4115" s="10"/>
      <c r="G4115" s="10"/>
      <c r="H4115" s="10"/>
      <c r="I4115" s="10"/>
      <c r="J4115" s="10"/>
      <c r="K4115" s="11"/>
      <c r="L4115" s="11"/>
      <c r="M4115" s="12"/>
      <c r="N4115" s="12"/>
      <c r="O4115" s="12"/>
      <c r="P4115" s="12"/>
      <c r="Q4115" s="12"/>
      <c r="R4115" s="12"/>
      <c r="S4115" s="12"/>
      <c r="T4115" s="12"/>
      <c r="U4115" s="12"/>
      <c r="V4115" s="12"/>
      <c r="W4115" s="12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2"/>
      <c r="AS4115" s="12"/>
      <c r="AT4115" s="12"/>
      <c r="AU4115" s="12"/>
      <c r="AV4115" s="12"/>
      <c r="AW4115" s="12"/>
      <c r="AX4115" s="12"/>
      <c r="AY4115" s="12"/>
      <c r="AZ4115" s="12"/>
      <c r="BA4115" s="12"/>
      <c r="BB4115" s="12"/>
      <c r="BC4115" s="12"/>
      <c r="BD4115" s="12"/>
      <c r="BE4115" s="12"/>
      <c r="BF4115" s="12"/>
      <c r="BG4115" s="12"/>
      <c r="BH4115" s="12"/>
      <c r="BI4115" s="12"/>
      <c r="BJ4115" s="13"/>
      <c r="BK4115" s="13"/>
      <c r="BL4115" s="13"/>
      <c r="BM4115" s="13"/>
      <c r="BN4115" s="13"/>
    </row>
    <row r="4116" spans="1:66" x14ac:dyDescent="0.25">
      <c r="A4116" s="10"/>
      <c r="B4116" s="10"/>
      <c r="C4116" s="10"/>
      <c r="D4116" s="18"/>
      <c r="E4116" s="10"/>
      <c r="F4116" s="10"/>
      <c r="G4116" s="10"/>
      <c r="H4116" s="10"/>
      <c r="I4116" s="10"/>
      <c r="J4116" s="10"/>
      <c r="K4116" s="11"/>
      <c r="L4116" s="11"/>
      <c r="M4116" s="12"/>
      <c r="N4116" s="12"/>
      <c r="O4116" s="12"/>
      <c r="P4116" s="12"/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  <c r="AA4116" s="12"/>
      <c r="AB4116" s="12"/>
      <c r="AC4116" s="12"/>
      <c r="AD4116" s="12"/>
      <c r="AE4116" s="12"/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12"/>
      <c r="AP4116" s="12"/>
      <c r="AQ4116" s="12"/>
      <c r="AR4116" s="12"/>
      <c r="AS4116" s="12"/>
      <c r="AT4116" s="12"/>
      <c r="AU4116" s="12"/>
      <c r="AV4116" s="12"/>
      <c r="AW4116" s="12"/>
      <c r="AX4116" s="12"/>
      <c r="AY4116" s="12"/>
      <c r="AZ4116" s="12"/>
      <c r="BA4116" s="12"/>
      <c r="BB4116" s="12"/>
      <c r="BC4116" s="12"/>
      <c r="BD4116" s="12"/>
      <c r="BE4116" s="12"/>
      <c r="BF4116" s="12"/>
      <c r="BG4116" s="12"/>
      <c r="BH4116" s="12"/>
      <c r="BI4116" s="12"/>
      <c r="BJ4116" s="13"/>
      <c r="BK4116" s="13"/>
      <c r="BL4116" s="13"/>
      <c r="BM4116" s="13"/>
      <c r="BN4116" s="13"/>
    </row>
    <row r="4117" spans="1:66" x14ac:dyDescent="0.25">
      <c r="A4117" s="10"/>
      <c r="B4117" s="10"/>
      <c r="C4117" s="10"/>
      <c r="D4117" s="18"/>
      <c r="E4117" s="10"/>
      <c r="F4117" s="10"/>
      <c r="G4117" s="10"/>
      <c r="H4117" s="10"/>
      <c r="I4117" s="10"/>
      <c r="J4117" s="10"/>
      <c r="K4117" s="11"/>
      <c r="L4117" s="11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  <c r="W4117" s="12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2"/>
      <c r="AS4117" s="12"/>
      <c r="AT4117" s="12"/>
      <c r="AU4117" s="12"/>
      <c r="AV4117" s="12"/>
      <c r="AW4117" s="12"/>
      <c r="AX4117" s="12"/>
      <c r="AY4117" s="12"/>
      <c r="AZ4117" s="12"/>
      <c r="BA4117" s="12"/>
      <c r="BB4117" s="12"/>
      <c r="BC4117" s="12"/>
      <c r="BD4117" s="12"/>
      <c r="BE4117" s="12"/>
      <c r="BF4117" s="12"/>
      <c r="BG4117" s="12"/>
      <c r="BH4117" s="12"/>
      <c r="BI4117" s="12"/>
      <c r="BJ4117" s="13"/>
      <c r="BK4117" s="13"/>
      <c r="BL4117" s="13"/>
      <c r="BM4117" s="13"/>
      <c r="BN4117" s="13"/>
    </row>
    <row r="4118" spans="1:66" x14ac:dyDescent="0.25">
      <c r="A4118" s="10"/>
      <c r="B4118" s="10"/>
      <c r="C4118" s="10"/>
      <c r="D4118" s="18"/>
      <c r="E4118" s="10"/>
      <c r="F4118" s="10"/>
      <c r="G4118" s="10"/>
      <c r="H4118" s="10"/>
      <c r="I4118" s="10"/>
      <c r="J4118" s="10"/>
      <c r="K4118" s="11"/>
      <c r="L4118" s="11"/>
      <c r="M4118" s="12"/>
      <c r="N4118" s="12"/>
      <c r="O4118" s="12"/>
      <c r="P4118" s="12"/>
      <c r="Q4118" s="12"/>
      <c r="R4118" s="12"/>
      <c r="S4118" s="12"/>
      <c r="T4118" s="12"/>
      <c r="U4118" s="12"/>
      <c r="V4118" s="12"/>
      <c r="W4118" s="12"/>
      <c r="X4118" s="12"/>
      <c r="Y4118" s="12"/>
      <c r="Z4118" s="12"/>
      <c r="AA4118" s="12"/>
      <c r="AB4118" s="12"/>
      <c r="AC4118" s="12"/>
      <c r="AD4118" s="12"/>
      <c r="AE4118" s="12"/>
      <c r="AF4118" s="12"/>
      <c r="AG4118" s="12"/>
      <c r="AH4118" s="12"/>
      <c r="AI4118" s="12"/>
      <c r="AJ4118" s="12"/>
      <c r="AK4118" s="12"/>
      <c r="AL4118" s="12"/>
      <c r="AM4118" s="12"/>
      <c r="AN4118" s="12"/>
      <c r="AO4118" s="12"/>
      <c r="AP4118" s="12"/>
      <c r="AQ4118" s="12"/>
      <c r="AR4118" s="12"/>
      <c r="AS4118" s="12"/>
      <c r="AT4118" s="12"/>
      <c r="AU4118" s="12"/>
      <c r="AV4118" s="12"/>
      <c r="AW4118" s="12"/>
      <c r="AX4118" s="12"/>
      <c r="AY4118" s="12"/>
      <c r="AZ4118" s="12"/>
      <c r="BA4118" s="12"/>
      <c r="BB4118" s="12"/>
      <c r="BC4118" s="12"/>
      <c r="BD4118" s="12"/>
      <c r="BE4118" s="12"/>
      <c r="BF4118" s="12"/>
      <c r="BG4118" s="12"/>
      <c r="BH4118" s="12"/>
      <c r="BI4118" s="12"/>
      <c r="BJ4118" s="13"/>
      <c r="BK4118" s="13"/>
      <c r="BL4118" s="13"/>
      <c r="BM4118" s="13"/>
      <c r="BN4118" s="13"/>
    </row>
    <row r="4119" spans="1:66" x14ac:dyDescent="0.25">
      <c r="A4119" s="10"/>
      <c r="B4119" s="10"/>
      <c r="C4119" s="10"/>
      <c r="D4119" s="18"/>
      <c r="E4119" s="10"/>
      <c r="F4119" s="10"/>
      <c r="G4119" s="10"/>
      <c r="H4119" s="10"/>
      <c r="I4119" s="10"/>
      <c r="J4119" s="10"/>
      <c r="K4119" s="11"/>
      <c r="L4119" s="11"/>
      <c r="M4119" s="12"/>
      <c r="N4119" s="12"/>
      <c r="O4119" s="12"/>
      <c r="P4119" s="12"/>
      <c r="Q4119" s="12"/>
      <c r="R4119" s="12"/>
      <c r="S4119" s="12"/>
      <c r="T4119" s="12"/>
      <c r="U4119" s="12"/>
      <c r="V4119" s="12"/>
      <c r="W4119" s="12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2"/>
      <c r="AS4119" s="12"/>
      <c r="AT4119" s="12"/>
      <c r="AU4119" s="12"/>
      <c r="AV4119" s="12"/>
      <c r="AW4119" s="12"/>
      <c r="AX4119" s="12"/>
      <c r="AY4119" s="12"/>
      <c r="AZ4119" s="12"/>
      <c r="BA4119" s="12"/>
      <c r="BB4119" s="12"/>
      <c r="BC4119" s="12"/>
      <c r="BD4119" s="12"/>
      <c r="BE4119" s="12"/>
      <c r="BF4119" s="12"/>
      <c r="BG4119" s="12"/>
      <c r="BH4119" s="12"/>
      <c r="BI4119" s="12"/>
      <c r="BJ4119" s="13"/>
      <c r="BK4119" s="13"/>
      <c r="BL4119" s="13"/>
      <c r="BM4119" s="13"/>
      <c r="BN4119" s="13"/>
    </row>
    <row r="4120" spans="1:66" x14ac:dyDescent="0.25">
      <c r="A4120" s="10"/>
      <c r="B4120" s="10"/>
      <c r="C4120" s="10"/>
      <c r="D4120" s="18"/>
      <c r="E4120" s="10"/>
      <c r="F4120" s="10"/>
      <c r="G4120" s="10"/>
      <c r="H4120" s="10"/>
      <c r="I4120" s="10"/>
      <c r="J4120" s="10"/>
      <c r="K4120" s="11"/>
      <c r="L4120" s="11"/>
      <c r="M4120" s="12"/>
      <c r="N4120" s="12"/>
      <c r="O4120" s="12"/>
      <c r="P4120" s="12"/>
      <c r="Q4120" s="12"/>
      <c r="R4120" s="12"/>
      <c r="S4120" s="12"/>
      <c r="T4120" s="12"/>
      <c r="U4120" s="12"/>
      <c r="V4120" s="12"/>
      <c r="W4120" s="12"/>
      <c r="X4120" s="12"/>
      <c r="Y4120" s="12"/>
      <c r="Z4120" s="12"/>
      <c r="AA4120" s="12"/>
      <c r="AB4120" s="12"/>
      <c r="AC4120" s="12"/>
      <c r="AD4120" s="12"/>
      <c r="AE4120" s="12"/>
      <c r="AF4120" s="12"/>
      <c r="AG4120" s="12"/>
      <c r="AH4120" s="12"/>
      <c r="AI4120" s="12"/>
      <c r="AJ4120" s="12"/>
      <c r="AK4120" s="12"/>
      <c r="AL4120" s="12"/>
      <c r="AM4120" s="12"/>
      <c r="AN4120" s="12"/>
      <c r="AO4120" s="12"/>
      <c r="AP4120" s="12"/>
      <c r="AQ4120" s="12"/>
      <c r="AR4120" s="12"/>
      <c r="AS4120" s="12"/>
      <c r="AT4120" s="12"/>
      <c r="AU4120" s="12"/>
      <c r="AV4120" s="12"/>
      <c r="AW4120" s="12"/>
      <c r="AX4120" s="12"/>
      <c r="AY4120" s="12"/>
      <c r="AZ4120" s="12"/>
      <c r="BA4120" s="12"/>
      <c r="BB4120" s="12"/>
      <c r="BC4120" s="12"/>
      <c r="BD4120" s="12"/>
      <c r="BE4120" s="12"/>
      <c r="BF4120" s="12"/>
      <c r="BG4120" s="12"/>
      <c r="BH4120" s="12"/>
      <c r="BI4120" s="12"/>
      <c r="BJ4120" s="13"/>
      <c r="BK4120" s="13"/>
      <c r="BL4120" s="13"/>
      <c r="BM4120" s="13"/>
      <c r="BN4120" s="13"/>
    </row>
    <row r="4121" spans="1:66" x14ac:dyDescent="0.25">
      <c r="A4121" s="10"/>
      <c r="B4121" s="10"/>
      <c r="C4121" s="10"/>
      <c r="D4121" s="18"/>
      <c r="E4121" s="10"/>
      <c r="F4121" s="10"/>
      <c r="G4121" s="10"/>
      <c r="H4121" s="10"/>
      <c r="I4121" s="10"/>
      <c r="J4121" s="10"/>
      <c r="K4121" s="11"/>
      <c r="L4121" s="11"/>
      <c r="M4121" s="12"/>
      <c r="N4121" s="12"/>
      <c r="O4121" s="12"/>
      <c r="P4121" s="12"/>
      <c r="Q4121" s="12"/>
      <c r="R4121" s="12"/>
      <c r="S4121" s="12"/>
      <c r="T4121" s="12"/>
      <c r="U4121" s="12"/>
      <c r="V4121" s="12"/>
      <c r="W4121" s="12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2"/>
      <c r="AS4121" s="12"/>
      <c r="AT4121" s="12"/>
      <c r="AU4121" s="12"/>
      <c r="AV4121" s="12"/>
      <c r="AW4121" s="12"/>
      <c r="AX4121" s="12"/>
      <c r="AY4121" s="12"/>
      <c r="AZ4121" s="12"/>
      <c r="BA4121" s="12"/>
      <c r="BB4121" s="12"/>
      <c r="BC4121" s="12"/>
      <c r="BD4121" s="12"/>
      <c r="BE4121" s="12"/>
      <c r="BF4121" s="12"/>
      <c r="BG4121" s="12"/>
      <c r="BH4121" s="12"/>
      <c r="BI4121" s="12"/>
      <c r="BJ4121" s="13"/>
      <c r="BK4121" s="13"/>
      <c r="BL4121" s="13"/>
      <c r="BM4121" s="13"/>
      <c r="BN4121" s="13"/>
    </row>
    <row r="4122" spans="1:66" x14ac:dyDescent="0.25">
      <c r="A4122" s="10"/>
      <c r="B4122" s="10"/>
      <c r="C4122" s="10"/>
      <c r="D4122" s="18"/>
      <c r="E4122" s="10"/>
      <c r="F4122" s="10"/>
      <c r="G4122" s="10"/>
      <c r="H4122" s="10"/>
      <c r="I4122" s="10"/>
      <c r="J4122" s="10"/>
      <c r="K4122" s="11"/>
      <c r="L4122" s="11"/>
      <c r="M4122" s="12"/>
      <c r="N4122" s="12"/>
      <c r="O4122" s="12"/>
      <c r="P4122" s="12"/>
      <c r="Q4122" s="12"/>
      <c r="R4122" s="12"/>
      <c r="S4122" s="12"/>
      <c r="T4122" s="12"/>
      <c r="U4122" s="12"/>
      <c r="V4122" s="12"/>
      <c r="W4122" s="12"/>
      <c r="X4122" s="12"/>
      <c r="Y4122" s="12"/>
      <c r="Z4122" s="12"/>
      <c r="AA4122" s="12"/>
      <c r="AB4122" s="12"/>
      <c r="AC4122" s="12"/>
      <c r="AD4122" s="12"/>
      <c r="AE4122" s="12"/>
      <c r="AF4122" s="12"/>
      <c r="AG4122" s="12"/>
      <c r="AH4122" s="12"/>
      <c r="AI4122" s="12"/>
      <c r="AJ4122" s="12"/>
      <c r="AK4122" s="12"/>
      <c r="AL4122" s="12"/>
      <c r="AM4122" s="12"/>
      <c r="AN4122" s="12"/>
      <c r="AO4122" s="12"/>
      <c r="AP4122" s="12"/>
      <c r="AQ4122" s="12"/>
      <c r="AR4122" s="12"/>
      <c r="AS4122" s="12"/>
      <c r="AT4122" s="12"/>
      <c r="AU4122" s="12"/>
      <c r="AV4122" s="12"/>
      <c r="AW4122" s="12"/>
      <c r="AX4122" s="12"/>
      <c r="AY4122" s="12"/>
      <c r="AZ4122" s="12"/>
      <c r="BA4122" s="12"/>
      <c r="BB4122" s="12"/>
      <c r="BC4122" s="12"/>
      <c r="BD4122" s="12"/>
      <c r="BE4122" s="12"/>
      <c r="BF4122" s="12"/>
      <c r="BG4122" s="12"/>
      <c r="BH4122" s="12"/>
      <c r="BI4122" s="12"/>
      <c r="BJ4122" s="13"/>
      <c r="BK4122" s="13"/>
      <c r="BL4122" s="13"/>
      <c r="BM4122" s="13"/>
      <c r="BN4122" s="13"/>
    </row>
    <row r="4123" spans="1:66" x14ac:dyDescent="0.25">
      <c r="A4123" s="10"/>
      <c r="B4123" s="10"/>
      <c r="C4123" s="10"/>
      <c r="D4123" s="18"/>
      <c r="E4123" s="10"/>
      <c r="F4123" s="10"/>
      <c r="G4123" s="10"/>
      <c r="H4123" s="10"/>
      <c r="I4123" s="10"/>
      <c r="J4123" s="10"/>
      <c r="K4123" s="11"/>
      <c r="L4123" s="11"/>
      <c r="M4123" s="12"/>
      <c r="N4123" s="12"/>
      <c r="O4123" s="12"/>
      <c r="P4123" s="12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2"/>
      <c r="AS4123" s="12"/>
      <c r="AT4123" s="12"/>
      <c r="AU4123" s="12"/>
      <c r="AV4123" s="12"/>
      <c r="AW4123" s="12"/>
      <c r="AX4123" s="12"/>
      <c r="AY4123" s="12"/>
      <c r="AZ4123" s="12"/>
      <c r="BA4123" s="12"/>
      <c r="BB4123" s="12"/>
      <c r="BC4123" s="12"/>
      <c r="BD4123" s="12"/>
      <c r="BE4123" s="12"/>
      <c r="BF4123" s="12"/>
      <c r="BG4123" s="12"/>
      <c r="BH4123" s="12"/>
      <c r="BI4123" s="12"/>
      <c r="BJ4123" s="13"/>
      <c r="BK4123" s="13"/>
      <c r="BL4123" s="13"/>
      <c r="BM4123" s="13"/>
      <c r="BN4123" s="13"/>
    </row>
    <row r="4124" spans="1:66" x14ac:dyDescent="0.25">
      <c r="A4124" s="10"/>
      <c r="B4124" s="10"/>
      <c r="C4124" s="10"/>
      <c r="D4124" s="18"/>
      <c r="E4124" s="10"/>
      <c r="F4124" s="10"/>
      <c r="G4124" s="10"/>
      <c r="H4124" s="10"/>
      <c r="I4124" s="10"/>
      <c r="J4124" s="10"/>
      <c r="K4124" s="11"/>
      <c r="L4124" s="11"/>
      <c r="M4124" s="12"/>
      <c r="N4124" s="12"/>
      <c r="O4124" s="12"/>
      <c r="P4124" s="12"/>
      <c r="Q4124" s="12"/>
      <c r="R4124" s="12"/>
      <c r="S4124" s="12"/>
      <c r="T4124" s="12"/>
      <c r="U4124" s="12"/>
      <c r="V4124" s="12"/>
      <c r="W4124" s="12"/>
      <c r="X4124" s="12"/>
      <c r="Y4124" s="12"/>
      <c r="Z4124" s="12"/>
      <c r="AA4124" s="12"/>
      <c r="AB4124" s="12"/>
      <c r="AC4124" s="12"/>
      <c r="AD4124" s="12"/>
      <c r="AE4124" s="12"/>
      <c r="AF4124" s="12"/>
      <c r="AG4124" s="12"/>
      <c r="AH4124" s="12"/>
      <c r="AI4124" s="12"/>
      <c r="AJ4124" s="12"/>
      <c r="AK4124" s="12"/>
      <c r="AL4124" s="12"/>
      <c r="AM4124" s="12"/>
      <c r="AN4124" s="12"/>
      <c r="AO4124" s="12"/>
      <c r="AP4124" s="12"/>
      <c r="AQ4124" s="12"/>
      <c r="AR4124" s="12"/>
      <c r="AS4124" s="12"/>
      <c r="AT4124" s="12"/>
      <c r="AU4124" s="12"/>
      <c r="AV4124" s="12"/>
      <c r="AW4124" s="12"/>
      <c r="AX4124" s="12"/>
      <c r="AY4124" s="12"/>
      <c r="AZ4124" s="12"/>
      <c r="BA4124" s="12"/>
      <c r="BB4124" s="12"/>
      <c r="BC4124" s="12"/>
      <c r="BD4124" s="12"/>
      <c r="BE4124" s="12"/>
      <c r="BF4124" s="12"/>
      <c r="BG4124" s="12"/>
      <c r="BH4124" s="12"/>
      <c r="BI4124" s="12"/>
      <c r="BJ4124" s="13"/>
      <c r="BK4124" s="13"/>
      <c r="BL4124" s="13"/>
      <c r="BM4124" s="13"/>
      <c r="BN4124" s="13"/>
    </row>
    <row r="4125" spans="1:66" x14ac:dyDescent="0.25">
      <c r="A4125" s="10"/>
      <c r="B4125" s="10"/>
      <c r="C4125" s="10"/>
      <c r="D4125" s="18"/>
      <c r="E4125" s="10"/>
      <c r="F4125" s="10"/>
      <c r="G4125" s="10"/>
      <c r="H4125" s="10"/>
      <c r="I4125" s="10"/>
      <c r="J4125" s="10"/>
      <c r="K4125" s="11"/>
      <c r="L4125" s="11"/>
      <c r="M4125" s="12"/>
      <c r="N4125" s="12"/>
      <c r="O4125" s="12"/>
      <c r="P4125" s="12"/>
      <c r="Q4125" s="12"/>
      <c r="R4125" s="12"/>
      <c r="S4125" s="12"/>
      <c r="T4125" s="12"/>
      <c r="U4125" s="12"/>
      <c r="V4125" s="12"/>
      <c r="W4125" s="12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2"/>
      <c r="AS4125" s="12"/>
      <c r="AT4125" s="12"/>
      <c r="AU4125" s="12"/>
      <c r="AV4125" s="12"/>
      <c r="AW4125" s="12"/>
      <c r="AX4125" s="12"/>
      <c r="AY4125" s="12"/>
      <c r="AZ4125" s="12"/>
      <c r="BA4125" s="12"/>
      <c r="BB4125" s="12"/>
      <c r="BC4125" s="12"/>
      <c r="BD4125" s="12"/>
      <c r="BE4125" s="12"/>
      <c r="BF4125" s="12"/>
      <c r="BG4125" s="12"/>
      <c r="BH4125" s="12"/>
      <c r="BI4125" s="12"/>
      <c r="BJ4125" s="13"/>
      <c r="BK4125" s="13"/>
      <c r="BL4125" s="13"/>
      <c r="BM4125" s="13"/>
      <c r="BN4125" s="13"/>
    </row>
    <row r="4126" spans="1:66" x14ac:dyDescent="0.25">
      <c r="A4126" s="10"/>
      <c r="B4126" s="10"/>
      <c r="C4126" s="10"/>
      <c r="D4126" s="18"/>
      <c r="E4126" s="10"/>
      <c r="F4126" s="10"/>
      <c r="G4126" s="10"/>
      <c r="H4126" s="10"/>
      <c r="I4126" s="10"/>
      <c r="J4126" s="10"/>
      <c r="K4126" s="11"/>
      <c r="L4126" s="11"/>
      <c r="M4126" s="12"/>
      <c r="N4126" s="12"/>
      <c r="O4126" s="12"/>
      <c r="P4126" s="12"/>
      <c r="Q4126" s="12"/>
      <c r="R4126" s="12"/>
      <c r="S4126" s="12"/>
      <c r="T4126" s="12"/>
      <c r="U4126" s="12"/>
      <c r="V4126" s="12"/>
      <c r="W4126" s="12"/>
      <c r="X4126" s="12"/>
      <c r="Y4126" s="12"/>
      <c r="Z4126" s="12"/>
      <c r="AA4126" s="12"/>
      <c r="AB4126" s="12"/>
      <c r="AC4126" s="12"/>
      <c r="AD4126" s="12"/>
      <c r="AE4126" s="12"/>
      <c r="AF4126" s="12"/>
      <c r="AG4126" s="12"/>
      <c r="AH4126" s="12"/>
      <c r="AI4126" s="12"/>
      <c r="AJ4126" s="12"/>
      <c r="AK4126" s="12"/>
      <c r="AL4126" s="12"/>
      <c r="AM4126" s="12"/>
      <c r="AN4126" s="12"/>
      <c r="AO4126" s="12"/>
      <c r="AP4126" s="12"/>
      <c r="AQ4126" s="12"/>
      <c r="AR4126" s="12"/>
      <c r="AS4126" s="12"/>
      <c r="AT4126" s="12"/>
      <c r="AU4126" s="12"/>
      <c r="AV4126" s="12"/>
      <c r="AW4126" s="12"/>
      <c r="AX4126" s="12"/>
      <c r="AY4126" s="12"/>
      <c r="AZ4126" s="12"/>
      <c r="BA4126" s="12"/>
      <c r="BB4126" s="12"/>
      <c r="BC4126" s="12"/>
      <c r="BD4126" s="12"/>
      <c r="BE4126" s="12"/>
      <c r="BF4126" s="12"/>
      <c r="BG4126" s="12"/>
      <c r="BH4126" s="12"/>
      <c r="BI4126" s="12"/>
      <c r="BJ4126" s="13"/>
      <c r="BK4126" s="13"/>
      <c r="BL4126" s="13"/>
      <c r="BM4126" s="13"/>
      <c r="BN4126" s="13"/>
    </row>
    <row r="4127" spans="1:66" x14ac:dyDescent="0.25">
      <c r="A4127" s="10"/>
      <c r="B4127" s="10"/>
      <c r="C4127" s="10"/>
      <c r="D4127" s="18"/>
      <c r="E4127" s="10"/>
      <c r="F4127" s="10"/>
      <c r="G4127" s="10"/>
      <c r="H4127" s="10"/>
      <c r="I4127" s="10"/>
      <c r="J4127" s="10"/>
      <c r="K4127" s="11"/>
      <c r="L4127" s="11"/>
      <c r="M4127" s="12"/>
      <c r="N4127" s="12"/>
      <c r="O4127" s="12"/>
      <c r="P4127" s="12"/>
      <c r="Q4127" s="12"/>
      <c r="R4127" s="12"/>
      <c r="S4127" s="12"/>
      <c r="T4127" s="12"/>
      <c r="U4127" s="12"/>
      <c r="V4127" s="12"/>
      <c r="W4127" s="12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2"/>
      <c r="AS4127" s="12"/>
      <c r="AT4127" s="12"/>
      <c r="AU4127" s="12"/>
      <c r="AV4127" s="12"/>
      <c r="AW4127" s="12"/>
      <c r="AX4127" s="12"/>
      <c r="AY4127" s="12"/>
      <c r="AZ4127" s="12"/>
      <c r="BA4127" s="12"/>
      <c r="BB4127" s="12"/>
      <c r="BC4127" s="12"/>
      <c r="BD4127" s="12"/>
      <c r="BE4127" s="12"/>
      <c r="BF4127" s="12"/>
      <c r="BG4127" s="12"/>
      <c r="BH4127" s="12"/>
      <c r="BI4127" s="12"/>
      <c r="BJ4127" s="13"/>
      <c r="BK4127" s="13"/>
      <c r="BL4127" s="13"/>
      <c r="BM4127" s="13"/>
      <c r="BN4127" s="13"/>
    </row>
    <row r="4128" spans="1:66" s="14" customFormat="1" x14ac:dyDescent="0.25">
      <c r="A4128" s="10"/>
      <c r="B4128" s="10"/>
      <c r="C4128" s="10"/>
      <c r="D4128" s="18"/>
      <c r="E4128" s="10"/>
      <c r="F4128" s="10"/>
      <c r="G4128" s="10"/>
      <c r="H4128" s="10"/>
      <c r="I4128" s="10"/>
      <c r="J4128" s="10"/>
      <c r="K4128" s="11"/>
      <c r="L4128" s="11"/>
      <c r="M4128" s="12"/>
      <c r="N4128" s="12"/>
      <c r="O4128" s="12"/>
      <c r="P4128" s="12"/>
      <c r="Q4128" s="12"/>
      <c r="R4128" s="12"/>
      <c r="S4128" s="12"/>
      <c r="T4128" s="12"/>
      <c r="U4128" s="12"/>
      <c r="V4128" s="12"/>
      <c r="W4128" s="12"/>
      <c r="X4128" s="12"/>
      <c r="Y4128" s="12"/>
      <c r="Z4128" s="12"/>
      <c r="AA4128" s="12"/>
      <c r="AB4128" s="12"/>
      <c r="AC4128" s="12"/>
      <c r="AD4128" s="12"/>
      <c r="AE4128" s="12"/>
      <c r="AF4128" s="12"/>
      <c r="AG4128" s="12"/>
      <c r="AH4128" s="12"/>
      <c r="AI4128" s="12"/>
      <c r="AJ4128" s="12"/>
      <c r="AK4128" s="12"/>
      <c r="AL4128" s="12"/>
      <c r="AM4128" s="12"/>
      <c r="AN4128" s="12"/>
      <c r="AO4128" s="12"/>
      <c r="AP4128" s="12"/>
      <c r="AQ4128" s="12"/>
      <c r="AR4128" s="12"/>
      <c r="AS4128" s="12"/>
      <c r="AT4128" s="12"/>
      <c r="AU4128" s="12"/>
      <c r="AV4128" s="12"/>
      <c r="AW4128" s="12"/>
      <c r="AX4128" s="12"/>
      <c r="AY4128" s="12"/>
      <c r="AZ4128" s="12"/>
      <c r="BA4128" s="12"/>
      <c r="BB4128" s="12"/>
      <c r="BC4128" s="12"/>
      <c r="BD4128" s="12"/>
      <c r="BE4128" s="12"/>
      <c r="BF4128" s="12"/>
      <c r="BG4128" s="12"/>
      <c r="BH4128" s="12"/>
      <c r="BI4128" s="12"/>
      <c r="BJ4128" s="13"/>
      <c r="BK4128" s="13"/>
      <c r="BL4128" s="13"/>
      <c r="BM4128" s="13"/>
      <c r="BN4128" s="13"/>
    </row>
    <row r="4129" spans="1:66" x14ac:dyDescent="0.25">
      <c r="A4129" s="10"/>
      <c r="B4129" s="10"/>
      <c r="C4129" s="10"/>
      <c r="D4129" s="18"/>
      <c r="E4129" s="10"/>
      <c r="F4129" s="10"/>
      <c r="G4129" s="10"/>
      <c r="H4129" s="10"/>
      <c r="I4129" s="10"/>
      <c r="J4129" s="10"/>
      <c r="K4129" s="11"/>
      <c r="L4129" s="11"/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  <c r="W4129" s="12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2"/>
      <c r="AS4129" s="12"/>
      <c r="AT4129" s="12"/>
      <c r="AU4129" s="12"/>
      <c r="AV4129" s="12"/>
      <c r="AW4129" s="12"/>
      <c r="AX4129" s="12"/>
      <c r="AY4129" s="12"/>
      <c r="AZ4129" s="12"/>
      <c r="BA4129" s="12"/>
      <c r="BB4129" s="12"/>
      <c r="BC4129" s="12"/>
      <c r="BD4129" s="12"/>
      <c r="BE4129" s="12"/>
      <c r="BF4129" s="12"/>
      <c r="BG4129" s="12"/>
      <c r="BH4129" s="12"/>
      <c r="BI4129" s="12"/>
      <c r="BJ4129" s="13"/>
      <c r="BK4129" s="13"/>
      <c r="BL4129" s="13"/>
      <c r="BM4129" s="13"/>
      <c r="BN4129" s="13"/>
    </row>
    <row r="4130" spans="1:66" x14ac:dyDescent="0.25">
      <c r="A4130" s="10"/>
      <c r="B4130" s="10"/>
      <c r="C4130" s="10"/>
      <c r="D4130" s="18"/>
      <c r="E4130" s="10"/>
      <c r="F4130" s="10"/>
      <c r="G4130" s="10"/>
      <c r="H4130" s="10"/>
      <c r="I4130" s="10"/>
      <c r="J4130" s="10"/>
      <c r="K4130" s="11"/>
      <c r="L4130" s="11"/>
      <c r="M4130" s="12"/>
      <c r="N4130" s="12"/>
      <c r="O4130" s="12"/>
      <c r="P4130" s="12"/>
      <c r="Q4130" s="12"/>
      <c r="R4130" s="12"/>
      <c r="S4130" s="12"/>
      <c r="T4130" s="12"/>
      <c r="U4130" s="12"/>
      <c r="V4130" s="12"/>
      <c r="W4130" s="12"/>
      <c r="X4130" s="12"/>
      <c r="Y4130" s="12"/>
      <c r="Z4130" s="12"/>
      <c r="AA4130" s="12"/>
      <c r="AB4130" s="12"/>
      <c r="AC4130" s="12"/>
      <c r="AD4130" s="12"/>
      <c r="AE4130" s="12"/>
      <c r="AF4130" s="12"/>
      <c r="AG4130" s="12"/>
      <c r="AH4130" s="12"/>
      <c r="AI4130" s="12"/>
      <c r="AJ4130" s="12"/>
      <c r="AK4130" s="12"/>
      <c r="AL4130" s="12"/>
      <c r="AM4130" s="12"/>
      <c r="AN4130" s="12"/>
      <c r="AO4130" s="12"/>
      <c r="AP4130" s="12"/>
      <c r="AQ4130" s="12"/>
      <c r="AR4130" s="12"/>
      <c r="AS4130" s="12"/>
      <c r="AT4130" s="12"/>
      <c r="AU4130" s="12"/>
      <c r="AV4130" s="12"/>
      <c r="AW4130" s="12"/>
      <c r="AX4130" s="12"/>
      <c r="AY4130" s="12"/>
      <c r="AZ4130" s="12"/>
      <c r="BA4130" s="12"/>
      <c r="BB4130" s="12"/>
      <c r="BC4130" s="12"/>
      <c r="BD4130" s="12"/>
      <c r="BE4130" s="12"/>
      <c r="BF4130" s="12"/>
      <c r="BG4130" s="12"/>
      <c r="BH4130" s="12"/>
      <c r="BI4130" s="12"/>
      <c r="BJ4130" s="13"/>
      <c r="BK4130" s="13"/>
      <c r="BL4130" s="13"/>
      <c r="BM4130" s="13"/>
      <c r="BN4130" s="13"/>
    </row>
    <row r="4131" spans="1:66" x14ac:dyDescent="0.25">
      <c r="A4131" s="10"/>
      <c r="B4131" s="10"/>
      <c r="C4131" s="10"/>
      <c r="D4131" s="18"/>
      <c r="E4131" s="10"/>
      <c r="F4131" s="10"/>
      <c r="G4131" s="10"/>
      <c r="H4131" s="10"/>
      <c r="I4131" s="10"/>
      <c r="J4131" s="10"/>
      <c r="K4131" s="11"/>
      <c r="L4131" s="11"/>
      <c r="M4131" s="12"/>
      <c r="N4131" s="12"/>
      <c r="O4131" s="12"/>
      <c r="P4131" s="12"/>
      <c r="Q4131" s="12"/>
      <c r="R4131" s="12"/>
      <c r="S4131" s="12"/>
      <c r="T4131" s="12"/>
      <c r="U4131" s="12"/>
      <c r="V4131" s="12"/>
      <c r="W4131" s="12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2"/>
      <c r="AS4131" s="12"/>
      <c r="AT4131" s="12"/>
      <c r="AU4131" s="12"/>
      <c r="AV4131" s="12"/>
      <c r="AW4131" s="12"/>
      <c r="AX4131" s="12"/>
      <c r="AY4131" s="12"/>
      <c r="AZ4131" s="12"/>
      <c r="BA4131" s="12"/>
      <c r="BB4131" s="12"/>
      <c r="BC4131" s="12"/>
      <c r="BD4131" s="12"/>
      <c r="BE4131" s="12"/>
      <c r="BF4131" s="12"/>
      <c r="BG4131" s="12"/>
      <c r="BH4131" s="12"/>
      <c r="BI4131" s="12"/>
      <c r="BJ4131" s="13"/>
      <c r="BK4131" s="13"/>
      <c r="BL4131" s="13"/>
      <c r="BM4131" s="13"/>
      <c r="BN4131" s="13"/>
    </row>
    <row r="4132" spans="1:66" x14ac:dyDescent="0.25">
      <c r="A4132" s="10"/>
      <c r="B4132" s="10"/>
      <c r="C4132" s="10"/>
      <c r="D4132" s="18"/>
      <c r="E4132" s="10"/>
      <c r="F4132" s="10"/>
      <c r="G4132" s="10"/>
      <c r="H4132" s="10"/>
      <c r="I4132" s="10"/>
      <c r="J4132" s="10"/>
      <c r="K4132" s="11"/>
      <c r="L4132" s="11"/>
      <c r="M4132" s="12"/>
      <c r="N4132" s="12"/>
      <c r="O4132" s="12"/>
      <c r="P4132" s="12"/>
      <c r="Q4132" s="12"/>
      <c r="R4132" s="12"/>
      <c r="S4132" s="12"/>
      <c r="T4132" s="12"/>
      <c r="U4132" s="12"/>
      <c r="V4132" s="12"/>
      <c r="W4132" s="12"/>
      <c r="X4132" s="12"/>
      <c r="Y4132" s="12"/>
      <c r="Z4132" s="12"/>
      <c r="AA4132" s="12"/>
      <c r="AB4132" s="12"/>
      <c r="AC4132" s="12"/>
      <c r="AD4132" s="12"/>
      <c r="AE4132" s="12"/>
      <c r="AF4132" s="12"/>
      <c r="AG4132" s="12"/>
      <c r="AH4132" s="12"/>
      <c r="AI4132" s="12"/>
      <c r="AJ4132" s="12"/>
      <c r="AK4132" s="12"/>
      <c r="AL4132" s="12"/>
      <c r="AM4132" s="12"/>
      <c r="AN4132" s="12"/>
      <c r="AO4132" s="12"/>
      <c r="AP4132" s="12"/>
      <c r="AQ4132" s="12"/>
      <c r="AR4132" s="12"/>
      <c r="AS4132" s="12"/>
      <c r="AT4132" s="12"/>
      <c r="AU4132" s="12"/>
      <c r="AV4132" s="12"/>
      <c r="AW4132" s="12"/>
      <c r="AX4132" s="12"/>
      <c r="AY4132" s="12"/>
      <c r="AZ4132" s="12"/>
      <c r="BA4132" s="12"/>
      <c r="BB4132" s="12"/>
      <c r="BC4132" s="12"/>
      <c r="BD4132" s="12"/>
      <c r="BE4132" s="12"/>
      <c r="BF4132" s="12"/>
      <c r="BG4132" s="12"/>
      <c r="BH4132" s="12"/>
      <c r="BI4132" s="12"/>
      <c r="BJ4132" s="13"/>
      <c r="BK4132" s="13"/>
      <c r="BL4132" s="13"/>
      <c r="BM4132" s="13"/>
      <c r="BN4132" s="13"/>
    </row>
    <row r="4133" spans="1:66" x14ac:dyDescent="0.25">
      <c r="A4133" s="10"/>
      <c r="B4133" s="10"/>
      <c r="C4133" s="10"/>
      <c r="D4133" s="18"/>
      <c r="E4133" s="10"/>
      <c r="F4133" s="10"/>
      <c r="G4133" s="10"/>
      <c r="H4133" s="10"/>
      <c r="I4133" s="10"/>
      <c r="J4133" s="10"/>
      <c r="K4133" s="11"/>
      <c r="L4133" s="11"/>
      <c r="M4133" s="12"/>
      <c r="N4133" s="12"/>
      <c r="O4133" s="12"/>
      <c r="P4133" s="12"/>
      <c r="Q4133" s="12"/>
      <c r="R4133" s="12"/>
      <c r="S4133" s="12"/>
      <c r="T4133" s="12"/>
      <c r="U4133" s="12"/>
      <c r="V4133" s="12"/>
      <c r="W4133" s="12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2"/>
      <c r="AS4133" s="12"/>
      <c r="AT4133" s="12"/>
      <c r="AU4133" s="12"/>
      <c r="AV4133" s="12"/>
      <c r="AW4133" s="12"/>
      <c r="AX4133" s="12"/>
      <c r="AY4133" s="12"/>
      <c r="AZ4133" s="12"/>
      <c r="BA4133" s="12"/>
      <c r="BB4133" s="12"/>
      <c r="BC4133" s="12"/>
      <c r="BD4133" s="12"/>
      <c r="BE4133" s="12"/>
      <c r="BF4133" s="12"/>
      <c r="BG4133" s="12"/>
      <c r="BH4133" s="12"/>
      <c r="BI4133" s="12"/>
      <c r="BJ4133" s="13"/>
      <c r="BK4133" s="13"/>
      <c r="BL4133" s="13"/>
      <c r="BM4133" s="13"/>
      <c r="BN4133" s="13"/>
    </row>
    <row r="4134" spans="1:66" x14ac:dyDescent="0.25">
      <c r="A4134" s="10"/>
      <c r="B4134" s="10"/>
      <c r="C4134" s="10"/>
      <c r="D4134" s="18"/>
      <c r="E4134" s="10"/>
      <c r="F4134" s="10"/>
      <c r="G4134" s="10"/>
      <c r="H4134" s="10"/>
      <c r="I4134" s="10"/>
      <c r="J4134" s="10"/>
      <c r="K4134" s="11"/>
      <c r="L4134" s="11"/>
      <c r="M4134" s="12"/>
      <c r="N4134" s="12"/>
      <c r="O4134" s="12"/>
      <c r="P4134" s="12"/>
      <c r="Q4134" s="12"/>
      <c r="R4134" s="12"/>
      <c r="S4134" s="12"/>
      <c r="T4134" s="12"/>
      <c r="U4134" s="12"/>
      <c r="V4134" s="12"/>
      <c r="W4134" s="12"/>
      <c r="X4134" s="12"/>
      <c r="Y4134" s="12"/>
      <c r="Z4134" s="12"/>
      <c r="AA4134" s="12"/>
      <c r="AB4134" s="12"/>
      <c r="AC4134" s="12"/>
      <c r="AD4134" s="12"/>
      <c r="AE4134" s="12"/>
      <c r="AF4134" s="12"/>
      <c r="AG4134" s="12"/>
      <c r="AH4134" s="12"/>
      <c r="AI4134" s="12"/>
      <c r="AJ4134" s="12"/>
      <c r="AK4134" s="12"/>
      <c r="AL4134" s="12"/>
      <c r="AM4134" s="12"/>
      <c r="AN4134" s="12"/>
      <c r="AO4134" s="12"/>
      <c r="AP4134" s="12"/>
      <c r="AQ4134" s="12"/>
      <c r="AR4134" s="12"/>
      <c r="AS4134" s="12"/>
      <c r="AT4134" s="12"/>
      <c r="AU4134" s="12"/>
      <c r="AV4134" s="12"/>
      <c r="AW4134" s="12"/>
      <c r="AX4134" s="12"/>
      <c r="AY4134" s="12"/>
      <c r="AZ4134" s="12"/>
      <c r="BA4134" s="12"/>
      <c r="BB4134" s="12"/>
      <c r="BC4134" s="12"/>
      <c r="BD4134" s="12"/>
      <c r="BE4134" s="12"/>
      <c r="BF4134" s="12"/>
      <c r="BG4134" s="12"/>
      <c r="BH4134" s="12"/>
      <c r="BI4134" s="12"/>
      <c r="BJ4134" s="13"/>
      <c r="BK4134" s="13"/>
      <c r="BL4134" s="13"/>
      <c r="BM4134" s="13"/>
      <c r="BN4134" s="13"/>
    </row>
    <row r="4135" spans="1:66" x14ac:dyDescent="0.25">
      <c r="A4135" s="10"/>
      <c r="B4135" s="10"/>
      <c r="C4135" s="10"/>
      <c r="D4135" s="18"/>
      <c r="E4135" s="10"/>
      <c r="F4135" s="10"/>
      <c r="G4135" s="10"/>
      <c r="H4135" s="10"/>
      <c r="I4135" s="10"/>
      <c r="J4135" s="10"/>
      <c r="K4135" s="11"/>
      <c r="L4135" s="11"/>
      <c r="M4135" s="12"/>
      <c r="N4135" s="12"/>
      <c r="O4135" s="12"/>
      <c r="P4135" s="12"/>
      <c r="Q4135" s="12"/>
      <c r="R4135" s="12"/>
      <c r="S4135" s="12"/>
      <c r="T4135" s="12"/>
      <c r="U4135" s="12"/>
      <c r="V4135" s="12"/>
      <c r="W4135" s="12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2"/>
      <c r="AS4135" s="12"/>
      <c r="AT4135" s="12"/>
      <c r="AU4135" s="12"/>
      <c r="AV4135" s="12"/>
      <c r="AW4135" s="12"/>
      <c r="AX4135" s="12"/>
      <c r="AY4135" s="12"/>
      <c r="AZ4135" s="12"/>
      <c r="BA4135" s="12"/>
      <c r="BB4135" s="12"/>
      <c r="BC4135" s="12"/>
      <c r="BD4135" s="12"/>
      <c r="BE4135" s="12"/>
      <c r="BF4135" s="12"/>
      <c r="BG4135" s="12"/>
      <c r="BH4135" s="12"/>
      <c r="BI4135" s="12"/>
      <c r="BJ4135" s="13"/>
      <c r="BK4135" s="13"/>
      <c r="BL4135" s="13"/>
      <c r="BM4135" s="13"/>
      <c r="BN4135" s="13"/>
    </row>
    <row r="4136" spans="1:66" x14ac:dyDescent="0.25">
      <c r="A4136" s="10"/>
      <c r="B4136" s="10"/>
      <c r="C4136" s="10"/>
      <c r="D4136" s="18"/>
      <c r="E4136" s="10"/>
      <c r="F4136" s="10"/>
      <c r="G4136" s="10"/>
      <c r="H4136" s="10"/>
      <c r="I4136" s="10"/>
      <c r="J4136" s="10"/>
      <c r="K4136" s="11"/>
      <c r="L4136" s="11"/>
      <c r="M4136" s="12"/>
      <c r="N4136" s="12"/>
      <c r="O4136" s="12"/>
      <c r="P4136" s="12"/>
      <c r="Q4136" s="12"/>
      <c r="R4136" s="12"/>
      <c r="S4136" s="12"/>
      <c r="T4136" s="12"/>
      <c r="U4136" s="12"/>
      <c r="V4136" s="12"/>
      <c r="W4136" s="12"/>
      <c r="X4136" s="12"/>
      <c r="Y4136" s="12"/>
      <c r="Z4136" s="12"/>
      <c r="AA4136" s="12"/>
      <c r="AB4136" s="12"/>
      <c r="AC4136" s="12"/>
      <c r="AD4136" s="12"/>
      <c r="AE4136" s="12"/>
      <c r="AF4136" s="12"/>
      <c r="AG4136" s="12"/>
      <c r="AH4136" s="12"/>
      <c r="AI4136" s="12"/>
      <c r="AJ4136" s="12"/>
      <c r="AK4136" s="12"/>
      <c r="AL4136" s="12"/>
      <c r="AM4136" s="12"/>
      <c r="AN4136" s="12"/>
      <c r="AO4136" s="12"/>
      <c r="AP4136" s="12"/>
      <c r="AQ4136" s="12"/>
      <c r="AR4136" s="12"/>
      <c r="AS4136" s="12"/>
      <c r="AT4136" s="12"/>
      <c r="AU4136" s="12"/>
      <c r="AV4136" s="12"/>
      <c r="AW4136" s="12"/>
      <c r="AX4136" s="12"/>
      <c r="AY4136" s="12"/>
      <c r="AZ4136" s="12"/>
      <c r="BA4136" s="12"/>
      <c r="BB4136" s="12"/>
      <c r="BC4136" s="12"/>
      <c r="BD4136" s="12"/>
      <c r="BE4136" s="12"/>
      <c r="BF4136" s="12"/>
      <c r="BG4136" s="12"/>
      <c r="BH4136" s="12"/>
      <c r="BI4136" s="12"/>
      <c r="BJ4136" s="13"/>
      <c r="BK4136" s="13"/>
      <c r="BL4136" s="13"/>
      <c r="BM4136" s="13"/>
      <c r="BN4136" s="13"/>
    </row>
    <row r="4137" spans="1:66" x14ac:dyDescent="0.25">
      <c r="A4137" s="10"/>
      <c r="B4137" s="10"/>
      <c r="C4137" s="10"/>
      <c r="D4137" s="18"/>
      <c r="E4137" s="10"/>
      <c r="F4137" s="10"/>
      <c r="G4137" s="10"/>
      <c r="H4137" s="10"/>
      <c r="I4137" s="10"/>
      <c r="J4137" s="10"/>
      <c r="K4137" s="11"/>
      <c r="L4137" s="11"/>
      <c r="M4137" s="12"/>
      <c r="N4137" s="12"/>
      <c r="O4137" s="12"/>
      <c r="P4137" s="12"/>
      <c r="Q4137" s="12"/>
      <c r="R4137" s="12"/>
      <c r="S4137" s="12"/>
      <c r="T4137" s="12"/>
      <c r="U4137" s="12"/>
      <c r="V4137" s="12"/>
      <c r="W4137" s="12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2"/>
      <c r="AS4137" s="12"/>
      <c r="AT4137" s="12"/>
      <c r="AU4137" s="12"/>
      <c r="AV4137" s="12"/>
      <c r="AW4137" s="12"/>
      <c r="AX4137" s="12"/>
      <c r="AY4137" s="12"/>
      <c r="AZ4137" s="12"/>
      <c r="BA4137" s="12"/>
      <c r="BB4137" s="12"/>
      <c r="BC4137" s="12"/>
      <c r="BD4137" s="12"/>
      <c r="BE4137" s="12"/>
      <c r="BF4137" s="12"/>
      <c r="BG4137" s="12"/>
      <c r="BH4137" s="12"/>
      <c r="BI4137" s="12"/>
      <c r="BJ4137" s="13"/>
      <c r="BK4137" s="13"/>
      <c r="BL4137" s="13"/>
      <c r="BM4137" s="13"/>
      <c r="BN4137" s="13"/>
    </row>
    <row r="4138" spans="1:66" x14ac:dyDescent="0.25">
      <c r="A4138" s="10"/>
      <c r="B4138" s="10"/>
      <c r="C4138" s="10"/>
      <c r="D4138" s="18"/>
      <c r="E4138" s="10"/>
      <c r="F4138" s="10"/>
      <c r="G4138" s="10"/>
      <c r="H4138" s="10"/>
      <c r="I4138" s="10"/>
      <c r="J4138" s="10"/>
      <c r="K4138" s="11"/>
      <c r="L4138" s="11"/>
      <c r="M4138" s="12"/>
      <c r="N4138" s="12"/>
      <c r="O4138" s="12"/>
      <c r="P4138" s="12"/>
      <c r="Q4138" s="12"/>
      <c r="R4138" s="12"/>
      <c r="S4138" s="12"/>
      <c r="T4138" s="12"/>
      <c r="U4138" s="12"/>
      <c r="V4138" s="12"/>
      <c r="W4138" s="12"/>
      <c r="X4138" s="12"/>
      <c r="Y4138" s="12"/>
      <c r="Z4138" s="12"/>
      <c r="AA4138" s="12"/>
      <c r="AB4138" s="12"/>
      <c r="AC4138" s="12"/>
      <c r="AD4138" s="12"/>
      <c r="AE4138" s="12"/>
      <c r="AF4138" s="12"/>
      <c r="AG4138" s="12"/>
      <c r="AH4138" s="12"/>
      <c r="AI4138" s="12"/>
      <c r="AJ4138" s="12"/>
      <c r="AK4138" s="12"/>
      <c r="AL4138" s="12"/>
      <c r="AM4138" s="12"/>
      <c r="AN4138" s="12"/>
      <c r="AO4138" s="12"/>
      <c r="AP4138" s="12"/>
      <c r="AQ4138" s="12"/>
      <c r="AR4138" s="12"/>
      <c r="AS4138" s="12"/>
      <c r="AT4138" s="12"/>
      <c r="AU4138" s="12"/>
      <c r="AV4138" s="12"/>
      <c r="AW4138" s="12"/>
      <c r="AX4138" s="12"/>
      <c r="AY4138" s="12"/>
      <c r="AZ4138" s="12"/>
      <c r="BA4138" s="12"/>
      <c r="BB4138" s="12"/>
      <c r="BC4138" s="12"/>
      <c r="BD4138" s="12"/>
      <c r="BE4138" s="12"/>
      <c r="BF4138" s="12"/>
      <c r="BG4138" s="12"/>
      <c r="BH4138" s="12"/>
      <c r="BI4138" s="12"/>
      <c r="BJ4138" s="13"/>
      <c r="BK4138" s="13"/>
      <c r="BL4138" s="13"/>
      <c r="BM4138" s="13"/>
      <c r="BN4138" s="13"/>
    </row>
    <row r="4139" spans="1:66" x14ac:dyDescent="0.25">
      <c r="A4139" s="10"/>
      <c r="B4139" s="10"/>
      <c r="C4139" s="10"/>
      <c r="D4139" s="18"/>
      <c r="E4139" s="10"/>
      <c r="F4139" s="10"/>
      <c r="G4139" s="10"/>
      <c r="H4139" s="10"/>
      <c r="I4139" s="10"/>
      <c r="J4139" s="10"/>
      <c r="K4139" s="11"/>
      <c r="L4139" s="11"/>
      <c r="M4139" s="12"/>
      <c r="N4139" s="12"/>
      <c r="O4139" s="12"/>
      <c r="P4139" s="12"/>
      <c r="Q4139" s="12"/>
      <c r="R4139" s="12"/>
      <c r="S4139" s="12"/>
      <c r="T4139" s="12"/>
      <c r="U4139" s="12"/>
      <c r="V4139" s="12"/>
      <c r="W4139" s="12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2"/>
      <c r="AS4139" s="12"/>
      <c r="AT4139" s="12"/>
      <c r="AU4139" s="12"/>
      <c r="AV4139" s="12"/>
      <c r="AW4139" s="12"/>
      <c r="AX4139" s="12"/>
      <c r="AY4139" s="12"/>
      <c r="AZ4139" s="12"/>
      <c r="BA4139" s="12"/>
      <c r="BB4139" s="12"/>
      <c r="BC4139" s="12"/>
      <c r="BD4139" s="12"/>
      <c r="BE4139" s="12"/>
      <c r="BF4139" s="12"/>
      <c r="BG4139" s="12"/>
      <c r="BH4139" s="12"/>
      <c r="BI4139" s="12"/>
      <c r="BJ4139" s="13"/>
      <c r="BK4139" s="13"/>
      <c r="BL4139" s="13"/>
      <c r="BM4139" s="13"/>
      <c r="BN4139" s="13"/>
    </row>
    <row r="4140" spans="1:66" x14ac:dyDescent="0.25">
      <c r="A4140" s="10"/>
      <c r="B4140" s="10"/>
      <c r="C4140" s="10"/>
      <c r="D4140" s="18"/>
      <c r="E4140" s="10"/>
      <c r="F4140" s="10"/>
      <c r="G4140" s="10"/>
      <c r="H4140" s="10"/>
      <c r="I4140" s="10"/>
      <c r="J4140" s="10"/>
      <c r="K4140" s="11"/>
      <c r="L4140" s="11"/>
      <c r="M4140" s="12"/>
      <c r="N4140" s="12"/>
      <c r="O4140" s="12"/>
      <c r="P4140" s="12"/>
      <c r="Q4140" s="12"/>
      <c r="R4140" s="12"/>
      <c r="S4140" s="12"/>
      <c r="T4140" s="12"/>
      <c r="U4140" s="12"/>
      <c r="V4140" s="12"/>
      <c r="W4140" s="12"/>
      <c r="X4140" s="12"/>
      <c r="Y4140" s="12"/>
      <c r="Z4140" s="12"/>
      <c r="AA4140" s="12"/>
      <c r="AB4140" s="12"/>
      <c r="AC4140" s="12"/>
      <c r="AD4140" s="12"/>
      <c r="AE4140" s="12"/>
      <c r="AF4140" s="12"/>
      <c r="AG4140" s="12"/>
      <c r="AH4140" s="12"/>
      <c r="AI4140" s="12"/>
      <c r="AJ4140" s="12"/>
      <c r="AK4140" s="12"/>
      <c r="AL4140" s="12"/>
      <c r="AM4140" s="12"/>
      <c r="AN4140" s="12"/>
      <c r="AO4140" s="12"/>
      <c r="AP4140" s="12"/>
      <c r="AQ4140" s="12"/>
      <c r="AR4140" s="12"/>
      <c r="AS4140" s="12"/>
      <c r="AT4140" s="12"/>
      <c r="AU4140" s="12"/>
      <c r="AV4140" s="12"/>
      <c r="AW4140" s="12"/>
      <c r="AX4140" s="12"/>
      <c r="AY4140" s="12"/>
      <c r="AZ4140" s="12"/>
      <c r="BA4140" s="12"/>
      <c r="BB4140" s="12"/>
      <c r="BC4140" s="12"/>
      <c r="BD4140" s="12"/>
      <c r="BE4140" s="12"/>
      <c r="BF4140" s="12"/>
      <c r="BG4140" s="12"/>
      <c r="BH4140" s="12"/>
      <c r="BI4140" s="12"/>
      <c r="BJ4140" s="13"/>
      <c r="BK4140" s="13"/>
      <c r="BL4140" s="13"/>
      <c r="BM4140" s="13"/>
      <c r="BN4140" s="13"/>
    </row>
    <row r="4141" spans="1:66" x14ac:dyDescent="0.25">
      <c r="A4141" s="10"/>
      <c r="B4141" s="10"/>
      <c r="C4141" s="10"/>
      <c r="D4141" s="18"/>
      <c r="E4141" s="10"/>
      <c r="F4141" s="10"/>
      <c r="G4141" s="10"/>
      <c r="H4141" s="10"/>
      <c r="I4141" s="10"/>
      <c r="J4141" s="10"/>
      <c r="K4141" s="11"/>
      <c r="L4141" s="11"/>
      <c r="M4141" s="12"/>
      <c r="N4141" s="12"/>
      <c r="O4141" s="12"/>
      <c r="P4141" s="12"/>
      <c r="Q4141" s="12"/>
      <c r="R4141" s="12"/>
      <c r="S4141" s="12"/>
      <c r="T4141" s="12"/>
      <c r="U4141" s="12"/>
      <c r="V4141" s="12"/>
      <c r="W4141" s="12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2"/>
      <c r="AS4141" s="12"/>
      <c r="AT4141" s="12"/>
      <c r="AU4141" s="12"/>
      <c r="AV4141" s="12"/>
      <c r="AW4141" s="12"/>
      <c r="AX4141" s="12"/>
      <c r="AY4141" s="12"/>
      <c r="AZ4141" s="12"/>
      <c r="BA4141" s="12"/>
      <c r="BB4141" s="12"/>
      <c r="BC4141" s="12"/>
      <c r="BD4141" s="12"/>
      <c r="BE4141" s="12"/>
      <c r="BF4141" s="12"/>
      <c r="BG4141" s="12"/>
      <c r="BH4141" s="12"/>
      <c r="BI4141" s="12"/>
      <c r="BJ4141" s="13"/>
      <c r="BK4141" s="13"/>
      <c r="BL4141" s="13"/>
      <c r="BM4141" s="13"/>
      <c r="BN4141" s="13"/>
    </row>
    <row r="4142" spans="1:66" x14ac:dyDescent="0.25">
      <c r="A4142" s="10"/>
      <c r="B4142" s="10"/>
      <c r="C4142" s="10"/>
      <c r="D4142" s="18"/>
      <c r="E4142" s="10"/>
      <c r="F4142" s="10"/>
      <c r="G4142" s="10"/>
      <c r="H4142" s="10"/>
      <c r="I4142" s="10"/>
      <c r="J4142" s="10"/>
      <c r="K4142" s="11"/>
      <c r="L4142" s="11"/>
      <c r="M4142" s="12"/>
      <c r="N4142" s="12"/>
      <c r="O4142" s="12"/>
      <c r="P4142" s="12"/>
      <c r="Q4142" s="12"/>
      <c r="R4142" s="12"/>
      <c r="S4142" s="12"/>
      <c r="T4142" s="12"/>
      <c r="U4142" s="12"/>
      <c r="V4142" s="12"/>
      <c r="W4142" s="12"/>
      <c r="X4142" s="12"/>
      <c r="Y4142" s="12"/>
      <c r="Z4142" s="12"/>
      <c r="AA4142" s="12"/>
      <c r="AB4142" s="12"/>
      <c r="AC4142" s="12"/>
      <c r="AD4142" s="12"/>
      <c r="AE4142" s="12"/>
      <c r="AF4142" s="12"/>
      <c r="AG4142" s="12"/>
      <c r="AH4142" s="12"/>
      <c r="AI4142" s="12"/>
      <c r="AJ4142" s="12"/>
      <c r="AK4142" s="12"/>
      <c r="AL4142" s="12"/>
      <c r="AM4142" s="12"/>
      <c r="AN4142" s="12"/>
      <c r="AO4142" s="12"/>
      <c r="AP4142" s="12"/>
      <c r="AQ4142" s="12"/>
      <c r="AR4142" s="12"/>
      <c r="AS4142" s="12"/>
      <c r="AT4142" s="12"/>
      <c r="AU4142" s="12"/>
      <c r="AV4142" s="12"/>
      <c r="AW4142" s="12"/>
      <c r="AX4142" s="12"/>
      <c r="AY4142" s="12"/>
      <c r="AZ4142" s="12"/>
      <c r="BA4142" s="12"/>
      <c r="BB4142" s="12"/>
      <c r="BC4142" s="12"/>
      <c r="BD4142" s="12"/>
      <c r="BE4142" s="12"/>
      <c r="BF4142" s="12"/>
      <c r="BG4142" s="12"/>
      <c r="BH4142" s="12"/>
      <c r="BI4142" s="12"/>
      <c r="BJ4142" s="13"/>
      <c r="BK4142" s="13"/>
      <c r="BL4142" s="13"/>
      <c r="BM4142" s="13"/>
      <c r="BN4142" s="13"/>
    </row>
    <row r="4143" spans="1:66" x14ac:dyDescent="0.25">
      <c r="A4143" s="10"/>
      <c r="B4143" s="10"/>
      <c r="C4143" s="10"/>
      <c r="D4143" s="18"/>
      <c r="E4143" s="10"/>
      <c r="F4143" s="10"/>
      <c r="G4143" s="10"/>
      <c r="H4143" s="10"/>
      <c r="I4143" s="10"/>
      <c r="J4143" s="10"/>
      <c r="K4143" s="11"/>
      <c r="L4143" s="11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/>
      <c r="W4143" s="12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2"/>
      <c r="AS4143" s="12"/>
      <c r="AT4143" s="12"/>
      <c r="AU4143" s="12"/>
      <c r="AV4143" s="12"/>
      <c r="AW4143" s="12"/>
      <c r="AX4143" s="12"/>
      <c r="AY4143" s="12"/>
      <c r="AZ4143" s="12"/>
      <c r="BA4143" s="12"/>
      <c r="BB4143" s="12"/>
      <c r="BC4143" s="12"/>
      <c r="BD4143" s="12"/>
      <c r="BE4143" s="12"/>
      <c r="BF4143" s="12"/>
      <c r="BG4143" s="12"/>
      <c r="BH4143" s="12"/>
      <c r="BI4143" s="12"/>
      <c r="BJ4143" s="13"/>
      <c r="BK4143" s="13"/>
      <c r="BL4143" s="13"/>
      <c r="BM4143" s="13"/>
      <c r="BN4143" s="13"/>
    </row>
    <row r="4144" spans="1:66" x14ac:dyDescent="0.25">
      <c r="A4144" s="10"/>
      <c r="B4144" s="10"/>
      <c r="C4144" s="10"/>
      <c r="D4144" s="18"/>
      <c r="E4144" s="10"/>
      <c r="F4144" s="10"/>
      <c r="G4144" s="10"/>
      <c r="H4144" s="10"/>
      <c r="I4144" s="10"/>
      <c r="J4144" s="10"/>
      <c r="K4144" s="11"/>
      <c r="L4144" s="11"/>
      <c r="M4144" s="12"/>
      <c r="N4144" s="12"/>
      <c r="O4144" s="12"/>
      <c r="P4144" s="12"/>
      <c r="Q4144" s="12"/>
      <c r="R4144" s="12"/>
      <c r="S4144" s="12"/>
      <c r="T4144" s="12"/>
      <c r="U4144" s="12"/>
      <c r="V4144" s="12"/>
      <c r="W4144" s="12"/>
      <c r="X4144" s="12"/>
      <c r="Y4144" s="12"/>
      <c r="Z4144" s="12"/>
      <c r="AA4144" s="12"/>
      <c r="AB4144" s="12"/>
      <c r="AC4144" s="12"/>
      <c r="AD4144" s="12"/>
      <c r="AE4144" s="12"/>
      <c r="AF4144" s="12"/>
      <c r="AG4144" s="12"/>
      <c r="AH4144" s="12"/>
      <c r="AI4144" s="12"/>
      <c r="AJ4144" s="12"/>
      <c r="AK4144" s="12"/>
      <c r="AL4144" s="12"/>
      <c r="AM4144" s="12"/>
      <c r="AN4144" s="12"/>
      <c r="AO4144" s="12"/>
      <c r="AP4144" s="12"/>
      <c r="AQ4144" s="12"/>
      <c r="AR4144" s="12"/>
      <c r="AS4144" s="12"/>
      <c r="AT4144" s="12"/>
      <c r="AU4144" s="12"/>
      <c r="AV4144" s="12"/>
      <c r="AW4144" s="12"/>
      <c r="AX4144" s="12"/>
      <c r="AY4144" s="12"/>
      <c r="AZ4144" s="12"/>
      <c r="BA4144" s="12"/>
      <c r="BB4144" s="12"/>
      <c r="BC4144" s="12"/>
      <c r="BD4144" s="12"/>
      <c r="BE4144" s="12"/>
      <c r="BF4144" s="12"/>
      <c r="BG4144" s="12"/>
      <c r="BH4144" s="12"/>
      <c r="BI4144" s="12"/>
      <c r="BJ4144" s="13"/>
      <c r="BK4144" s="13"/>
      <c r="BL4144" s="13"/>
      <c r="BM4144" s="13"/>
      <c r="BN4144" s="13"/>
    </row>
    <row r="4145" spans="1:66" x14ac:dyDescent="0.25">
      <c r="A4145" s="10"/>
      <c r="B4145" s="10"/>
      <c r="C4145" s="10"/>
      <c r="D4145" s="18"/>
      <c r="E4145" s="10"/>
      <c r="F4145" s="10"/>
      <c r="G4145" s="10"/>
      <c r="H4145" s="10"/>
      <c r="I4145" s="10"/>
      <c r="J4145" s="10"/>
      <c r="K4145" s="11"/>
      <c r="L4145" s="11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  <c r="W4145" s="12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2"/>
      <c r="AS4145" s="12"/>
      <c r="AT4145" s="12"/>
      <c r="AU4145" s="12"/>
      <c r="AV4145" s="12"/>
      <c r="AW4145" s="12"/>
      <c r="AX4145" s="12"/>
      <c r="AY4145" s="12"/>
      <c r="AZ4145" s="12"/>
      <c r="BA4145" s="12"/>
      <c r="BB4145" s="12"/>
      <c r="BC4145" s="12"/>
      <c r="BD4145" s="12"/>
      <c r="BE4145" s="12"/>
      <c r="BF4145" s="12"/>
      <c r="BG4145" s="12"/>
      <c r="BH4145" s="12"/>
      <c r="BI4145" s="12"/>
      <c r="BJ4145" s="13"/>
      <c r="BK4145" s="13"/>
      <c r="BL4145" s="13"/>
      <c r="BM4145" s="13"/>
      <c r="BN4145" s="13"/>
    </row>
    <row r="4146" spans="1:66" x14ac:dyDescent="0.25">
      <c r="A4146" s="10"/>
      <c r="B4146" s="10"/>
      <c r="C4146" s="10"/>
      <c r="D4146" s="18"/>
      <c r="E4146" s="10"/>
      <c r="F4146" s="10"/>
      <c r="G4146" s="10"/>
      <c r="H4146" s="10"/>
      <c r="I4146" s="10"/>
      <c r="J4146" s="10"/>
      <c r="K4146" s="11"/>
      <c r="L4146" s="11"/>
      <c r="M4146" s="12"/>
      <c r="N4146" s="12"/>
      <c r="O4146" s="12"/>
      <c r="P4146" s="12"/>
      <c r="Q4146" s="12"/>
      <c r="R4146" s="12"/>
      <c r="S4146" s="12"/>
      <c r="T4146" s="12"/>
      <c r="U4146" s="12"/>
      <c r="V4146" s="12"/>
      <c r="W4146" s="12"/>
      <c r="X4146" s="12"/>
      <c r="Y4146" s="12"/>
      <c r="Z4146" s="12"/>
      <c r="AA4146" s="12"/>
      <c r="AB4146" s="12"/>
      <c r="AC4146" s="12"/>
      <c r="AD4146" s="12"/>
      <c r="AE4146" s="12"/>
      <c r="AF4146" s="12"/>
      <c r="AG4146" s="12"/>
      <c r="AH4146" s="12"/>
      <c r="AI4146" s="12"/>
      <c r="AJ4146" s="12"/>
      <c r="AK4146" s="12"/>
      <c r="AL4146" s="12"/>
      <c r="AM4146" s="12"/>
      <c r="AN4146" s="12"/>
      <c r="AO4146" s="12"/>
      <c r="AP4146" s="12"/>
      <c r="AQ4146" s="12"/>
      <c r="AR4146" s="12"/>
      <c r="AS4146" s="12"/>
      <c r="AT4146" s="12"/>
      <c r="AU4146" s="12"/>
      <c r="AV4146" s="12"/>
      <c r="AW4146" s="12"/>
      <c r="AX4146" s="12"/>
      <c r="AY4146" s="12"/>
      <c r="AZ4146" s="12"/>
      <c r="BA4146" s="12"/>
      <c r="BB4146" s="12"/>
      <c r="BC4146" s="12"/>
      <c r="BD4146" s="12"/>
      <c r="BE4146" s="12"/>
      <c r="BF4146" s="12"/>
      <c r="BG4146" s="12"/>
      <c r="BH4146" s="12"/>
      <c r="BI4146" s="12"/>
      <c r="BJ4146" s="13"/>
      <c r="BK4146" s="13"/>
      <c r="BL4146" s="13"/>
      <c r="BM4146" s="13"/>
      <c r="BN4146" s="13"/>
    </row>
    <row r="4147" spans="1:66" s="10" customFormat="1" x14ac:dyDescent="0.25">
      <c r="D4147" s="18"/>
      <c r="K4147" s="11"/>
      <c r="L4147" s="11"/>
      <c r="M4147" s="12"/>
      <c r="N4147" s="12"/>
      <c r="O4147" s="12"/>
      <c r="P4147" s="12"/>
      <c r="Q4147" s="12"/>
      <c r="R4147" s="12"/>
      <c r="S4147" s="12"/>
      <c r="T4147" s="12"/>
      <c r="U4147" s="12"/>
      <c r="V4147" s="12"/>
      <c r="W4147" s="12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2"/>
      <c r="AS4147" s="12"/>
      <c r="AT4147" s="12"/>
      <c r="AU4147" s="12"/>
      <c r="AV4147" s="12"/>
      <c r="AW4147" s="12"/>
      <c r="AX4147" s="12"/>
      <c r="AY4147" s="12"/>
      <c r="AZ4147" s="12"/>
      <c r="BA4147" s="12"/>
      <c r="BB4147" s="12"/>
      <c r="BC4147" s="12"/>
      <c r="BD4147" s="12"/>
      <c r="BE4147" s="12"/>
      <c r="BF4147" s="12"/>
      <c r="BG4147" s="12"/>
      <c r="BH4147" s="12"/>
      <c r="BI4147" s="12"/>
      <c r="BJ4147" s="13"/>
      <c r="BK4147" s="13"/>
      <c r="BL4147" s="13"/>
      <c r="BM4147" s="13"/>
      <c r="BN4147" s="13"/>
    </row>
    <row r="4148" spans="1:66" x14ac:dyDescent="0.25">
      <c r="A4148" s="10"/>
      <c r="B4148" s="10"/>
      <c r="C4148" s="10"/>
      <c r="D4148" s="18"/>
      <c r="E4148" s="10"/>
      <c r="F4148" s="10"/>
      <c r="G4148" s="10"/>
      <c r="H4148" s="10"/>
      <c r="I4148" s="10"/>
      <c r="J4148" s="10"/>
      <c r="K4148" s="11"/>
      <c r="L4148" s="11"/>
      <c r="M4148" s="12"/>
      <c r="N4148" s="12"/>
      <c r="O4148" s="12"/>
      <c r="P4148" s="12"/>
      <c r="Q4148" s="12"/>
      <c r="R4148" s="12"/>
      <c r="S4148" s="12"/>
      <c r="T4148" s="12"/>
      <c r="U4148" s="12"/>
      <c r="V4148" s="12"/>
      <c r="W4148" s="12"/>
      <c r="X4148" s="12"/>
      <c r="Y4148" s="12"/>
      <c r="Z4148" s="12"/>
      <c r="AA4148" s="12"/>
      <c r="AB4148" s="12"/>
      <c r="AC4148" s="12"/>
      <c r="AD4148" s="12"/>
      <c r="AE4148" s="12"/>
      <c r="AF4148" s="12"/>
      <c r="AG4148" s="12"/>
      <c r="AH4148" s="12"/>
      <c r="AI4148" s="12"/>
      <c r="AJ4148" s="12"/>
      <c r="AK4148" s="12"/>
      <c r="AL4148" s="12"/>
      <c r="AM4148" s="12"/>
      <c r="AN4148" s="12"/>
      <c r="AO4148" s="12"/>
      <c r="AP4148" s="12"/>
      <c r="AQ4148" s="12"/>
      <c r="AR4148" s="12"/>
      <c r="AS4148" s="12"/>
      <c r="AT4148" s="12"/>
      <c r="AU4148" s="12"/>
      <c r="AV4148" s="12"/>
      <c r="AW4148" s="12"/>
      <c r="AX4148" s="12"/>
      <c r="AY4148" s="12"/>
      <c r="AZ4148" s="12"/>
      <c r="BA4148" s="12"/>
      <c r="BB4148" s="12"/>
      <c r="BC4148" s="12"/>
      <c r="BD4148" s="12"/>
      <c r="BE4148" s="12"/>
      <c r="BF4148" s="12"/>
      <c r="BG4148" s="12"/>
      <c r="BH4148" s="12"/>
      <c r="BI4148" s="12"/>
      <c r="BJ4148" s="13"/>
      <c r="BK4148" s="13"/>
      <c r="BL4148" s="13"/>
      <c r="BM4148" s="13"/>
      <c r="BN4148" s="13"/>
    </row>
    <row r="4149" spans="1:66" x14ac:dyDescent="0.25">
      <c r="A4149" s="10"/>
      <c r="B4149" s="10"/>
      <c r="C4149" s="10"/>
      <c r="D4149" s="18"/>
      <c r="E4149" s="10"/>
      <c r="F4149" s="10"/>
      <c r="G4149" s="10"/>
      <c r="H4149" s="10"/>
      <c r="I4149" s="10"/>
      <c r="J4149" s="10"/>
      <c r="K4149" s="11"/>
      <c r="L4149" s="11"/>
      <c r="M4149" s="12"/>
      <c r="N4149" s="12"/>
      <c r="O4149" s="12"/>
      <c r="P4149" s="12"/>
      <c r="Q4149" s="12"/>
      <c r="R4149" s="12"/>
      <c r="S4149" s="12"/>
      <c r="T4149" s="12"/>
      <c r="U4149" s="12"/>
      <c r="V4149" s="12"/>
      <c r="W4149" s="12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2"/>
      <c r="AS4149" s="12"/>
      <c r="AT4149" s="12"/>
      <c r="AU4149" s="12"/>
      <c r="AV4149" s="12"/>
      <c r="AW4149" s="12"/>
      <c r="AX4149" s="12"/>
      <c r="AY4149" s="12"/>
      <c r="AZ4149" s="12"/>
      <c r="BA4149" s="12"/>
      <c r="BB4149" s="12"/>
      <c r="BC4149" s="12"/>
      <c r="BD4149" s="12"/>
      <c r="BE4149" s="12"/>
      <c r="BF4149" s="12"/>
      <c r="BG4149" s="12"/>
      <c r="BH4149" s="12"/>
      <c r="BI4149" s="12"/>
      <c r="BJ4149" s="13"/>
      <c r="BK4149" s="13"/>
      <c r="BL4149" s="13"/>
      <c r="BM4149" s="13"/>
      <c r="BN4149" s="13"/>
    </row>
    <row r="4150" spans="1:66" x14ac:dyDescent="0.25">
      <c r="A4150" s="10"/>
      <c r="B4150" s="10"/>
      <c r="C4150" s="10"/>
      <c r="D4150" s="18"/>
      <c r="E4150" s="10"/>
      <c r="F4150" s="10"/>
      <c r="G4150" s="10"/>
      <c r="H4150" s="10"/>
      <c r="I4150" s="10"/>
      <c r="J4150" s="10"/>
      <c r="K4150" s="11"/>
      <c r="L4150" s="11"/>
      <c r="M4150" s="12"/>
      <c r="N4150" s="12"/>
      <c r="O4150" s="12"/>
      <c r="P4150" s="12"/>
      <c r="Q4150" s="12"/>
      <c r="R4150" s="12"/>
      <c r="S4150" s="12"/>
      <c r="T4150" s="12"/>
      <c r="U4150" s="12"/>
      <c r="V4150" s="12"/>
      <c r="W4150" s="12"/>
      <c r="X4150" s="12"/>
      <c r="Y4150" s="12"/>
      <c r="Z4150" s="12"/>
      <c r="AA4150" s="12"/>
      <c r="AB4150" s="12"/>
      <c r="AC4150" s="12"/>
      <c r="AD4150" s="12"/>
      <c r="AE4150" s="12"/>
      <c r="AF4150" s="12"/>
      <c r="AG4150" s="12"/>
      <c r="AH4150" s="12"/>
      <c r="AI4150" s="12"/>
      <c r="AJ4150" s="12"/>
      <c r="AK4150" s="12"/>
      <c r="AL4150" s="12"/>
      <c r="AM4150" s="12"/>
      <c r="AN4150" s="12"/>
      <c r="AO4150" s="12"/>
      <c r="AP4150" s="12"/>
      <c r="AQ4150" s="12"/>
      <c r="AR4150" s="12"/>
      <c r="AS4150" s="12"/>
      <c r="AT4150" s="12"/>
      <c r="AU4150" s="12"/>
      <c r="AV4150" s="12"/>
      <c r="AW4150" s="12"/>
      <c r="AX4150" s="12"/>
      <c r="AY4150" s="12"/>
      <c r="AZ4150" s="12"/>
      <c r="BA4150" s="12"/>
      <c r="BB4150" s="12"/>
      <c r="BC4150" s="12"/>
      <c r="BD4150" s="12"/>
      <c r="BE4150" s="12"/>
      <c r="BF4150" s="12"/>
      <c r="BG4150" s="12"/>
      <c r="BH4150" s="12"/>
      <c r="BI4150" s="12"/>
      <c r="BJ4150" s="13"/>
      <c r="BK4150" s="13"/>
      <c r="BL4150" s="13"/>
      <c r="BM4150" s="13"/>
      <c r="BN4150" s="13"/>
    </row>
    <row r="4151" spans="1:66" x14ac:dyDescent="0.25">
      <c r="A4151" s="10"/>
      <c r="B4151" s="10"/>
      <c r="C4151" s="10"/>
      <c r="D4151" s="18"/>
      <c r="E4151" s="10"/>
      <c r="F4151" s="10"/>
      <c r="G4151" s="10"/>
      <c r="H4151" s="10"/>
      <c r="I4151" s="10"/>
      <c r="J4151" s="10"/>
      <c r="K4151" s="11"/>
      <c r="L4151" s="11"/>
      <c r="M4151" s="12"/>
      <c r="N4151" s="12"/>
      <c r="O4151" s="12"/>
      <c r="P4151" s="12"/>
      <c r="Q4151" s="12"/>
      <c r="R4151" s="12"/>
      <c r="S4151" s="12"/>
      <c r="T4151" s="12"/>
      <c r="U4151" s="12"/>
      <c r="V4151" s="12"/>
      <c r="W4151" s="12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2"/>
      <c r="AS4151" s="12"/>
      <c r="AT4151" s="12"/>
      <c r="AU4151" s="12"/>
      <c r="AV4151" s="12"/>
      <c r="AW4151" s="12"/>
      <c r="AX4151" s="12"/>
      <c r="AY4151" s="12"/>
      <c r="AZ4151" s="12"/>
      <c r="BA4151" s="12"/>
      <c r="BB4151" s="12"/>
      <c r="BC4151" s="12"/>
      <c r="BD4151" s="12"/>
      <c r="BE4151" s="12"/>
      <c r="BF4151" s="12"/>
      <c r="BG4151" s="12"/>
      <c r="BH4151" s="12"/>
      <c r="BI4151" s="12"/>
      <c r="BJ4151" s="13"/>
      <c r="BK4151" s="13"/>
      <c r="BL4151" s="13"/>
      <c r="BM4151" s="13"/>
      <c r="BN4151" s="13"/>
    </row>
    <row r="4152" spans="1:66" x14ac:dyDescent="0.25">
      <c r="A4152" s="10"/>
      <c r="B4152" s="10"/>
      <c r="C4152" s="10"/>
      <c r="D4152" s="18"/>
      <c r="E4152" s="10"/>
      <c r="F4152" s="10"/>
      <c r="G4152" s="10"/>
      <c r="H4152" s="10"/>
      <c r="I4152" s="10"/>
      <c r="J4152" s="10"/>
      <c r="K4152" s="11"/>
      <c r="L4152" s="11"/>
      <c r="M4152" s="12"/>
      <c r="N4152" s="12"/>
      <c r="O4152" s="12"/>
      <c r="P4152" s="12"/>
      <c r="Q4152" s="12"/>
      <c r="R4152" s="12"/>
      <c r="S4152" s="12"/>
      <c r="T4152" s="12"/>
      <c r="U4152" s="12"/>
      <c r="V4152" s="12"/>
      <c r="W4152" s="12"/>
      <c r="X4152" s="12"/>
      <c r="Y4152" s="12"/>
      <c r="Z4152" s="12"/>
      <c r="AA4152" s="12"/>
      <c r="AB4152" s="12"/>
      <c r="AC4152" s="12"/>
      <c r="AD4152" s="12"/>
      <c r="AE4152" s="12"/>
      <c r="AF4152" s="12"/>
      <c r="AG4152" s="12"/>
      <c r="AH4152" s="12"/>
      <c r="AI4152" s="12"/>
      <c r="AJ4152" s="12"/>
      <c r="AK4152" s="12"/>
      <c r="AL4152" s="12"/>
      <c r="AM4152" s="12"/>
      <c r="AN4152" s="12"/>
      <c r="AO4152" s="12"/>
      <c r="AP4152" s="12"/>
      <c r="AQ4152" s="12"/>
      <c r="AR4152" s="12"/>
      <c r="AS4152" s="12"/>
      <c r="AT4152" s="12"/>
      <c r="AU4152" s="12"/>
      <c r="AV4152" s="12"/>
      <c r="AW4152" s="12"/>
      <c r="AX4152" s="12"/>
      <c r="AY4152" s="12"/>
      <c r="AZ4152" s="12"/>
      <c r="BA4152" s="12"/>
      <c r="BB4152" s="12"/>
      <c r="BC4152" s="12"/>
      <c r="BD4152" s="12"/>
      <c r="BE4152" s="12"/>
      <c r="BF4152" s="12"/>
      <c r="BG4152" s="12"/>
      <c r="BH4152" s="12"/>
      <c r="BI4152" s="12"/>
      <c r="BJ4152" s="13"/>
      <c r="BK4152" s="13"/>
      <c r="BL4152" s="13"/>
      <c r="BM4152" s="13"/>
      <c r="BN4152" s="13"/>
    </row>
    <row r="4153" spans="1:66" x14ac:dyDescent="0.25">
      <c r="A4153" s="10"/>
      <c r="B4153" s="10"/>
      <c r="C4153" s="10"/>
      <c r="D4153" s="18"/>
      <c r="E4153" s="10"/>
      <c r="F4153" s="10"/>
      <c r="G4153" s="10"/>
      <c r="H4153" s="10"/>
      <c r="I4153" s="10"/>
      <c r="J4153" s="10"/>
      <c r="K4153" s="11"/>
      <c r="L4153" s="11"/>
      <c r="M4153" s="12"/>
      <c r="N4153" s="12"/>
      <c r="O4153" s="12"/>
      <c r="P4153" s="12"/>
      <c r="Q4153" s="12"/>
      <c r="R4153" s="12"/>
      <c r="S4153" s="12"/>
      <c r="T4153" s="12"/>
      <c r="U4153" s="12"/>
      <c r="V4153" s="12"/>
      <c r="W4153" s="12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2"/>
      <c r="AS4153" s="12"/>
      <c r="AT4153" s="12"/>
      <c r="AU4153" s="12"/>
      <c r="AV4153" s="12"/>
      <c r="AW4153" s="12"/>
      <c r="AX4153" s="12"/>
      <c r="AY4153" s="12"/>
      <c r="AZ4153" s="12"/>
      <c r="BA4153" s="12"/>
      <c r="BB4153" s="12"/>
      <c r="BC4153" s="12"/>
      <c r="BD4153" s="12"/>
      <c r="BE4153" s="12"/>
      <c r="BF4153" s="12"/>
      <c r="BG4153" s="12"/>
      <c r="BH4153" s="12"/>
      <c r="BI4153" s="12"/>
      <c r="BJ4153" s="13"/>
      <c r="BK4153" s="13"/>
      <c r="BL4153" s="13"/>
      <c r="BM4153" s="13"/>
      <c r="BN4153" s="13"/>
    </row>
    <row r="4154" spans="1:66" x14ac:dyDescent="0.25">
      <c r="A4154" s="10"/>
      <c r="B4154" s="10"/>
      <c r="C4154" s="10"/>
      <c r="D4154" s="18"/>
      <c r="E4154" s="10"/>
      <c r="F4154" s="10"/>
      <c r="G4154" s="10"/>
      <c r="H4154" s="10"/>
      <c r="I4154" s="10"/>
      <c r="J4154" s="10"/>
      <c r="K4154" s="11"/>
      <c r="L4154" s="11"/>
      <c r="M4154" s="12"/>
      <c r="N4154" s="12"/>
      <c r="O4154" s="12"/>
      <c r="P4154" s="12"/>
      <c r="Q4154" s="12"/>
      <c r="R4154" s="12"/>
      <c r="S4154" s="12"/>
      <c r="T4154" s="12"/>
      <c r="U4154" s="12"/>
      <c r="V4154" s="12"/>
      <c r="W4154" s="12"/>
      <c r="X4154" s="12"/>
      <c r="Y4154" s="12"/>
      <c r="Z4154" s="12"/>
      <c r="AA4154" s="12"/>
      <c r="AB4154" s="12"/>
      <c r="AC4154" s="12"/>
      <c r="AD4154" s="12"/>
      <c r="AE4154" s="12"/>
      <c r="AF4154" s="12"/>
      <c r="AG4154" s="12"/>
      <c r="AH4154" s="12"/>
      <c r="AI4154" s="12"/>
      <c r="AJ4154" s="12"/>
      <c r="AK4154" s="12"/>
      <c r="AL4154" s="12"/>
      <c r="AM4154" s="12"/>
      <c r="AN4154" s="12"/>
      <c r="AO4154" s="12"/>
      <c r="AP4154" s="12"/>
      <c r="AQ4154" s="12"/>
      <c r="AR4154" s="12"/>
      <c r="AS4154" s="12"/>
      <c r="AT4154" s="12"/>
      <c r="AU4154" s="12"/>
      <c r="AV4154" s="12"/>
      <c r="AW4154" s="12"/>
      <c r="AX4154" s="12"/>
      <c r="AY4154" s="12"/>
      <c r="AZ4154" s="12"/>
      <c r="BA4154" s="12"/>
      <c r="BB4154" s="12"/>
      <c r="BC4154" s="12"/>
      <c r="BD4154" s="12"/>
      <c r="BE4154" s="12"/>
      <c r="BF4154" s="12"/>
      <c r="BG4154" s="12"/>
      <c r="BH4154" s="12"/>
      <c r="BI4154" s="12"/>
      <c r="BJ4154" s="13"/>
      <c r="BK4154" s="13"/>
      <c r="BL4154" s="13"/>
      <c r="BM4154" s="13"/>
      <c r="BN4154" s="13"/>
    </row>
    <row r="4155" spans="1:66" x14ac:dyDescent="0.25">
      <c r="A4155" s="10"/>
      <c r="B4155" s="10"/>
      <c r="C4155" s="10"/>
      <c r="D4155" s="18"/>
      <c r="E4155" s="10"/>
      <c r="F4155" s="10"/>
      <c r="G4155" s="10"/>
      <c r="H4155" s="10"/>
      <c r="I4155" s="10"/>
      <c r="J4155" s="10"/>
      <c r="K4155" s="11"/>
      <c r="L4155" s="11"/>
      <c r="M4155" s="12"/>
      <c r="N4155" s="12"/>
      <c r="O4155" s="12"/>
      <c r="P4155" s="12"/>
      <c r="Q4155" s="12"/>
      <c r="R4155" s="12"/>
      <c r="S4155" s="12"/>
      <c r="T4155" s="12"/>
      <c r="U4155" s="12"/>
      <c r="V4155" s="12"/>
      <c r="W4155" s="12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2"/>
      <c r="AS4155" s="12"/>
      <c r="AT4155" s="12"/>
      <c r="AU4155" s="12"/>
      <c r="AV4155" s="12"/>
      <c r="AW4155" s="12"/>
      <c r="AX4155" s="12"/>
      <c r="AY4155" s="12"/>
      <c r="AZ4155" s="12"/>
      <c r="BA4155" s="12"/>
      <c r="BB4155" s="12"/>
      <c r="BC4155" s="12"/>
      <c r="BD4155" s="12"/>
      <c r="BE4155" s="12"/>
      <c r="BF4155" s="12"/>
      <c r="BG4155" s="12"/>
      <c r="BH4155" s="12"/>
      <c r="BI4155" s="12"/>
      <c r="BJ4155" s="13"/>
      <c r="BK4155" s="13"/>
      <c r="BL4155" s="13"/>
      <c r="BM4155" s="13"/>
      <c r="BN4155" s="13"/>
    </row>
    <row r="4156" spans="1:66" x14ac:dyDescent="0.25">
      <c r="A4156" s="10"/>
      <c r="B4156" s="10"/>
      <c r="C4156" s="10"/>
      <c r="D4156" s="18"/>
      <c r="E4156" s="10"/>
      <c r="F4156" s="10"/>
      <c r="G4156" s="10"/>
      <c r="H4156" s="10"/>
      <c r="I4156" s="10"/>
      <c r="J4156" s="10"/>
      <c r="K4156" s="11"/>
      <c r="L4156" s="11"/>
      <c r="M4156" s="12"/>
      <c r="N4156" s="12"/>
      <c r="O4156" s="12"/>
      <c r="P4156" s="12"/>
      <c r="Q4156" s="12"/>
      <c r="R4156" s="12"/>
      <c r="S4156" s="12"/>
      <c r="T4156" s="12"/>
      <c r="U4156" s="12"/>
      <c r="V4156" s="12"/>
      <c r="W4156" s="12"/>
      <c r="X4156" s="12"/>
      <c r="Y4156" s="12"/>
      <c r="Z4156" s="12"/>
      <c r="AA4156" s="12"/>
      <c r="AB4156" s="12"/>
      <c r="AC4156" s="12"/>
      <c r="AD4156" s="12"/>
      <c r="AE4156" s="12"/>
      <c r="AF4156" s="12"/>
      <c r="AG4156" s="12"/>
      <c r="AH4156" s="12"/>
      <c r="AI4156" s="12"/>
      <c r="AJ4156" s="12"/>
      <c r="AK4156" s="12"/>
      <c r="AL4156" s="12"/>
      <c r="AM4156" s="12"/>
      <c r="AN4156" s="12"/>
      <c r="AO4156" s="12"/>
      <c r="AP4156" s="12"/>
      <c r="AQ4156" s="12"/>
      <c r="AR4156" s="12"/>
      <c r="AS4156" s="12"/>
      <c r="AT4156" s="12"/>
      <c r="AU4156" s="12"/>
      <c r="AV4156" s="12"/>
      <c r="AW4156" s="12"/>
      <c r="AX4156" s="12"/>
      <c r="AY4156" s="12"/>
      <c r="AZ4156" s="12"/>
      <c r="BA4156" s="12"/>
      <c r="BB4156" s="12"/>
      <c r="BC4156" s="12"/>
      <c r="BD4156" s="12"/>
      <c r="BE4156" s="12"/>
      <c r="BF4156" s="12"/>
      <c r="BG4156" s="12"/>
      <c r="BH4156" s="12"/>
      <c r="BI4156" s="12"/>
      <c r="BJ4156" s="13"/>
      <c r="BK4156" s="13"/>
      <c r="BL4156" s="13"/>
      <c r="BM4156" s="13"/>
      <c r="BN4156" s="13"/>
    </row>
    <row r="4157" spans="1:66" x14ac:dyDescent="0.25">
      <c r="A4157" s="10"/>
      <c r="B4157" s="10"/>
      <c r="C4157" s="10"/>
      <c r="D4157" s="18"/>
      <c r="E4157" s="10"/>
      <c r="F4157" s="10"/>
      <c r="G4157" s="10"/>
      <c r="H4157" s="10"/>
      <c r="I4157" s="10"/>
      <c r="J4157" s="10"/>
      <c r="K4157" s="11"/>
      <c r="L4157" s="11"/>
      <c r="M4157" s="12"/>
      <c r="N4157" s="12"/>
      <c r="O4157" s="12"/>
      <c r="P4157" s="12"/>
      <c r="Q4157" s="12"/>
      <c r="R4157" s="12"/>
      <c r="S4157" s="12"/>
      <c r="T4157" s="12"/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2"/>
      <c r="AS4157" s="12"/>
      <c r="AT4157" s="12"/>
      <c r="AU4157" s="12"/>
      <c r="AV4157" s="12"/>
      <c r="AW4157" s="12"/>
      <c r="AX4157" s="12"/>
      <c r="AY4157" s="12"/>
      <c r="AZ4157" s="12"/>
      <c r="BA4157" s="12"/>
      <c r="BB4157" s="12"/>
      <c r="BC4157" s="12"/>
      <c r="BD4157" s="12"/>
      <c r="BE4157" s="12"/>
      <c r="BF4157" s="12"/>
      <c r="BG4157" s="12"/>
      <c r="BH4157" s="12"/>
      <c r="BI4157" s="12"/>
      <c r="BJ4157" s="13"/>
      <c r="BK4157" s="13"/>
      <c r="BL4157" s="13"/>
      <c r="BM4157" s="13"/>
      <c r="BN4157" s="13"/>
    </row>
    <row r="4158" spans="1:66" x14ac:dyDescent="0.25">
      <c r="A4158" s="10"/>
      <c r="B4158" s="10"/>
      <c r="C4158" s="10"/>
      <c r="D4158" s="18"/>
      <c r="E4158" s="10"/>
      <c r="F4158" s="10"/>
      <c r="G4158" s="10"/>
      <c r="H4158" s="10"/>
      <c r="I4158" s="10"/>
      <c r="J4158" s="10"/>
      <c r="K4158" s="11"/>
      <c r="L4158" s="11"/>
      <c r="M4158" s="12"/>
      <c r="N4158" s="12"/>
      <c r="O4158" s="12"/>
      <c r="P4158" s="12"/>
      <c r="Q4158" s="12"/>
      <c r="R4158" s="12"/>
      <c r="S4158" s="12"/>
      <c r="T4158" s="12"/>
      <c r="U4158" s="12"/>
      <c r="V4158" s="12"/>
      <c r="W4158" s="12"/>
      <c r="X4158" s="12"/>
      <c r="Y4158" s="12"/>
      <c r="Z4158" s="12"/>
      <c r="AA4158" s="12"/>
      <c r="AB4158" s="12"/>
      <c r="AC4158" s="12"/>
      <c r="AD4158" s="12"/>
      <c r="AE4158" s="12"/>
      <c r="AF4158" s="12"/>
      <c r="AG4158" s="12"/>
      <c r="AH4158" s="12"/>
      <c r="AI4158" s="12"/>
      <c r="AJ4158" s="12"/>
      <c r="AK4158" s="12"/>
      <c r="AL4158" s="12"/>
      <c r="AM4158" s="12"/>
      <c r="AN4158" s="12"/>
      <c r="AO4158" s="12"/>
      <c r="AP4158" s="12"/>
      <c r="AQ4158" s="12"/>
      <c r="AR4158" s="12"/>
      <c r="AS4158" s="12"/>
      <c r="AT4158" s="12"/>
      <c r="AU4158" s="12"/>
      <c r="AV4158" s="12"/>
      <c r="AW4158" s="12"/>
      <c r="AX4158" s="12"/>
      <c r="AY4158" s="12"/>
      <c r="AZ4158" s="12"/>
      <c r="BA4158" s="12"/>
      <c r="BB4158" s="12"/>
      <c r="BC4158" s="12"/>
      <c r="BD4158" s="12"/>
      <c r="BE4158" s="12"/>
      <c r="BF4158" s="12"/>
      <c r="BG4158" s="12"/>
      <c r="BH4158" s="12"/>
      <c r="BI4158" s="12"/>
      <c r="BJ4158" s="13"/>
      <c r="BK4158" s="13"/>
      <c r="BL4158" s="13"/>
      <c r="BM4158" s="13"/>
      <c r="BN4158" s="13"/>
    </row>
    <row r="4159" spans="1:66" x14ac:dyDescent="0.25">
      <c r="A4159" s="10"/>
      <c r="B4159" s="10"/>
      <c r="C4159" s="10"/>
      <c r="D4159" s="18"/>
      <c r="E4159" s="10"/>
      <c r="F4159" s="10"/>
      <c r="G4159" s="10"/>
      <c r="H4159" s="10"/>
      <c r="I4159" s="10"/>
      <c r="J4159" s="10"/>
      <c r="K4159" s="11"/>
      <c r="L4159" s="11"/>
      <c r="M4159" s="12"/>
      <c r="N4159" s="12"/>
      <c r="O4159" s="12"/>
      <c r="P4159" s="12"/>
      <c r="Q4159" s="12"/>
      <c r="R4159" s="12"/>
      <c r="S4159" s="12"/>
      <c r="T4159" s="12"/>
      <c r="U4159" s="12"/>
      <c r="V4159" s="12"/>
      <c r="W4159" s="12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2"/>
      <c r="AS4159" s="12"/>
      <c r="AT4159" s="12"/>
      <c r="AU4159" s="12"/>
      <c r="AV4159" s="12"/>
      <c r="AW4159" s="12"/>
      <c r="AX4159" s="12"/>
      <c r="AY4159" s="12"/>
      <c r="AZ4159" s="12"/>
      <c r="BA4159" s="12"/>
      <c r="BB4159" s="12"/>
      <c r="BC4159" s="12"/>
      <c r="BD4159" s="12"/>
      <c r="BE4159" s="12"/>
      <c r="BF4159" s="12"/>
      <c r="BG4159" s="12"/>
      <c r="BH4159" s="12"/>
      <c r="BI4159" s="12"/>
      <c r="BJ4159" s="13"/>
      <c r="BK4159" s="13"/>
      <c r="BL4159" s="13"/>
      <c r="BM4159" s="13"/>
      <c r="BN4159" s="13"/>
    </row>
    <row r="4160" spans="1:66" x14ac:dyDescent="0.25">
      <c r="A4160" s="10"/>
      <c r="B4160" s="10"/>
      <c r="C4160" s="10"/>
      <c r="D4160" s="18"/>
      <c r="E4160" s="10"/>
      <c r="F4160" s="10"/>
      <c r="G4160" s="10"/>
      <c r="H4160" s="10"/>
      <c r="I4160" s="10"/>
      <c r="J4160" s="10"/>
      <c r="K4160" s="11"/>
      <c r="L4160" s="11"/>
      <c r="M4160" s="12"/>
      <c r="N4160" s="12"/>
      <c r="O4160" s="12"/>
      <c r="P4160" s="12"/>
      <c r="Q4160" s="12"/>
      <c r="R4160" s="12"/>
      <c r="S4160" s="12"/>
      <c r="T4160" s="12"/>
      <c r="U4160" s="12"/>
      <c r="V4160" s="12"/>
      <c r="W4160" s="12"/>
      <c r="X4160" s="12"/>
      <c r="Y4160" s="12"/>
      <c r="Z4160" s="12"/>
      <c r="AA4160" s="12"/>
      <c r="AB4160" s="12"/>
      <c r="AC4160" s="12"/>
      <c r="AD4160" s="12"/>
      <c r="AE4160" s="12"/>
      <c r="AF4160" s="12"/>
      <c r="AG4160" s="12"/>
      <c r="AH4160" s="12"/>
      <c r="AI4160" s="12"/>
      <c r="AJ4160" s="12"/>
      <c r="AK4160" s="12"/>
      <c r="AL4160" s="12"/>
      <c r="AM4160" s="12"/>
      <c r="AN4160" s="12"/>
      <c r="AO4160" s="12"/>
      <c r="AP4160" s="12"/>
      <c r="AQ4160" s="12"/>
      <c r="AR4160" s="12"/>
      <c r="AS4160" s="12"/>
      <c r="AT4160" s="12"/>
      <c r="AU4160" s="12"/>
      <c r="AV4160" s="12"/>
      <c r="AW4160" s="12"/>
      <c r="AX4160" s="12"/>
      <c r="AY4160" s="12"/>
      <c r="AZ4160" s="12"/>
      <c r="BA4160" s="12"/>
      <c r="BB4160" s="12"/>
      <c r="BC4160" s="12"/>
      <c r="BD4160" s="12"/>
      <c r="BE4160" s="12"/>
      <c r="BF4160" s="12"/>
      <c r="BG4160" s="12"/>
      <c r="BH4160" s="12"/>
      <c r="BI4160" s="12"/>
      <c r="BJ4160" s="13"/>
      <c r="BK4160" s="13"/>
      <c r="BL4160" s="13"/>
      <c r="BM4160" s="13"/>
      <c r="BN4160" s="13"/>
    </row>
    <row r="4161" spans="1:66" x14ac:dyDescent="0.25">
      <c r="A4161" s="10"/>
      <c r="B4161" s="10"/>
      <c r="C4161" s="10"/>
      <c r="D4161" s="18"/>
      <c r="E4161" s="10"/>
      <c r="F4161" s="10"/>
      <c r="G4161" s="10"/>
      <c r="H4161" s="10"/>
      <c r="I4161" s="10"/>
      <c r="J4161" s="10"/>
      <c r="K4161" s="11"/>
      <c r="L4161" s="11"/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2"/>
      <c r="AS4161" s="12"/>
      <c r="AT4161" s="12"/>
      <c r="AU4161" s="12"/>
      <c r="AV4161" s="12"/>
      <c r="AW4161" s="12"/>
      <c r="AX4161" s="12"/>
      <c r="AY4161" s="12"/>
      <c r="AZ4161" s="12"/>
      <c r="BA4161" s="12"/>
      <c r="BB4161" s="12"/>
      <c r="BC4161" s="12"/>
      <c r="BD4161" s="12"/>
      <c r="BE4161" s="12"/>
      <c r="BF4161" s="12"/>
      <c r="BG4161" s="12"/>
      <c r="BH4161" s="12"/>
      <c r="BI4161" s="12"/>
      <c r="BJ4161" s="13"/>
      <c r="BK4161" s="13"/>
      <c r="BL4161" s="13"/>
      <c r="BM4161" s="13"/>
      <c r="BN4161" s="13"/>
    </row>
    <row r="4162" spans="1:66" x14ac:dyDescent="0.25">
      <c r="A4162" s="10"/>
      <c r="B4162" s="10"/>
      <c r="C4162" s="10"/>
      <c r="D4162" s="18"/>
      <c r="E4162" s="10"/>
      <c r="F4162" s="10"/>
      <c r="G4162" s="10"/>
      <c r="H4162" s="10"/>
      <c r="I4162" s="10"/>
      <c r="J4162" s="10"/>
      <c r="K4162" s="11"/>
      <c r="L4162" s="11"/>
      <c r="M4162" s="12"/>
      <c r="N4162" s="12"/>
      <c r="O4162" s="12"/>
      <c r="P4162" s="12"/>
      <c r="Q4162" s="12"/>
      <c r="R4162" s="12"/>
      <c r="S4162" s="12"/>
      <c r="T4162" s="12"/>
      <c r="U4162" s="12"/>
      <c r="V4162" s="12"/>
      <c r="W4162" s="12"/>
      <c r="X4162" s="12"/>
      <c r="Y4162" s="12"/>
      <c r="Z4162" s="12"/>
      <c r="AA4162" s="12"/>
      <c r="AB4162" s="12"/>
      <c r="AC4162" s="12"/>
      <c r="AD4162" s="12"/>
      <c r="AE4162" s="12"/>
      <c r="AF4162" s="12"/>
      <c r="AG4162" s="12"/>
      <c r="AH4162" s="12"/>
      <c r="AI4162" s="12"/>
      <c r="AJ4162" s="12"/>
      <c r="AK4162" s="12"/>
      <c r="AL4162" s="12"/>
      <c r="AM4162" s="12"/>
      <c r="AN4162" s="12"/>
      <c r="AO4162" s="12"/>
      <c r="AP4162" s="12"/>
      <c r="AQ4162" s="12"/>
      <c r="AR4162" s="12"/>
      <c r="AS4162" s="12"/>
      <c r="AT4162" s="12"/>
      <c r="AU4162" s="12"/>
      <c r="AV4162" s="12"/>
      <c r="AW4162" s="12"/>
      <c r="AX4162" s="12"/>
      <c r="AY4162" s="12"/>
      <c r="AZ4162" s="12"/>
      <c r="BA4162" s="12"/>
      <c r="BB4162" s="12"/>
      <c r="BC4162" s="12"/>
      <c r="BD4162" s="12"/>
      <c r="BE4162" s="12"/>
      <c r="BF4162" s="12"/>
      <c r="BG4162" s="12"/>
      <c r="BH4162" s="12"/>
      <c r="BI4162" s="12"/>
      <c r="BJ4162" s="13"/>
      <c r="BK4162" s="13"/>
      <c r="BL4162" s="13"/>
      <c r="BM4162" s="13"/>
      <c r="BN4162" s="13"/>
    </row>
    <row r="4163" spans="1:66" x14ac:dyDescent="0.25">
      <c r="A4163" s="10"/>
      <c r="B4163" s="10"/>
      <c r="C4163" s="10"/>
      <c r="D4163" s="18"/>
      <c r="E4163" s="10"/>
      <c r="F4163" s="10"/>
      <c r="G4163" s="10"/>
      <c r="H4163" s="10"/>
      <c r="I4163" s="10"/>
      <c r="J4163" s="10"/>
      <c r="K4163" s="11"/>
      <c r="L4163" s="11"/>
      <c r="M4163" s="12"/>
      <c r="N4163" s="12"/>
      <c r="O4163" s="12"/>
      <c r="P4163" s="12"/>
      <c r="Q4163" s="12"/>
      <c r="R4163" s="12"/>
      <c r="S4163" s="12"/>
      <c r="T4163" s="12"/>
      <c r="U4163" s="12"/>
      <c r="V4163" s="12"/>
      <c r="W4163" s="12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2"/>
      <c r="AS4163" s="12"/>
      <c r="AT4163" s="12"/>
      <c r="AU4163" s="12"/>
      <c r="AV4163" s="12"/>
      <c r="AW4163" s="12"/>
      <c r="AX4163" s="12"/>
      <c r="AY4163" s="12"/>
      <c r="AZ4163" s="12"/>
      <c r="BA4163" s="12"/>
      <c r="BB4163" s="12"/>
      <c r="BC4163" s="12"/>
      <c r="BD4163" s="12"/>
      <c r="BE4163" s="12"/>
      <c r="BF4163" s="12"/>
      <c r="BG4163" s="12"/>
      <c r="BH4163" s="12"/>
      <c r="BI4163" s="12"/>
      <c r="BJ4163" s="13"/>
      <c r="BK4163" s="13"/>
      <c r="BL4163" s="13"/>
      <c r="BM4163" s="13"/>
      <c r="BN4163" s="13"/>
    </row>
    <row r="4164" spans="1:66" x14ac:dyDescent="0.25">
      <c r="A4164" s="10"/>
      <c r="B4164" s="10"/>
      <c r="C4164" s="10"/>
      <c r="D4164" s="18"/>
      <c r="E4164" s="10"/>
      <c r="F4164" s="10"/>
      <c r="G4164" s="10"/>
      <c r="H4164" s="10"/>
      <c r="I4164" s="10"/>
      <c r="J4164" s="10"/>
      <c r="K4164" s="11"/>
      <c r="L4164" s="11"/>
      <c r="M4164" s="12"/>
      <c r="N4164" s="12"/>
      <c r="O4164" s="12"/>
      <c r="P4164" s="12"/>
      <c r="Q4164" s="12"/>
      <c r="R4164" s="12"/>
      <c r="S4164" s="12"/>
      <c r="T4164" s="12"/>
      <c r="U4164" s="12"/>
      <c r="V4164" s="12"/>
      <c r="W4164" s="12"/>
      <c r="X4164" s="12"/>
      <c r="Y4164" s="12"/>
      <c r="Z4164" s="12"/>
      <c r="AA4164" s="12"/>
      <c r="AB4164" s="12"/>
      <c r="AC4164" s="12"/>
      <c r="AD4164" s="12"/>
      <c r="AE4164" s="12"/>
      <c r="AF4164" s="12"/>
      <c r="AG4164" s="12"/>
      <c r="AH4164" s="12"/>
      <c r="AI4164" s="12"/>
      <c r="AJ4164" s="12"/>
      <c r="AK4164" s="12"/>
      <c r="AL4164" s="12"/>
      <c r="AM4164" s="12"/>
      <c r="AN4164" s="12"/>
      <c r="AO4164" s="12"/>
      <c r="AP4164" s="12"/>
      <c r="AQ4164" s="12"/>
      <c r="AR4164" s="12"/>
      <c r="AS4164" s="12"/>
      <c r="AT4164" s="12"/>
      <c r="AU4164" s="12"/>
      <c r="AV4164" s="12"/>
      <c r="AW4164" s="12"/>
      <c r="AX4164" s="12"/>
      <c r="AY4164" s="12"/>
      <c r="AZ4164" s="12"/>
      <c r="BA4164" s="12"/>
      <c r="BB4164" s="12"/>
      <c r="BC4164" s="12"/>
      <c r="BD4164" s="12"/>
      <c r="BE4164" s="12"/>
      <c r="BF4164" s="12"/>
      <c r="BG4164" s="12"/>
      <c r="BH4164" s="12"/>
      <c r="BI4164" s="12"/>
      <c r="BJ4164" s="13"/>
      <c r="BK4164" s="13"/>
      <c r="BL4164" s="13"/>
      <c r="BM4164" s="13"/>
      <c r="BN4164" s="13"/>
    </row>
    <row r="4165" spans="1:66" x14ac:dyDescent="0.25">
      <c r="A4165" s="10"/>
      <c r="B4165" s="10"/>
      <c r="C4165" s="10"/>
      <c r="D4165" s="18"/>
      <c r="E4165" s="10"/>
      <c r="F4165" s="10"/>
      <c r="G4165" s="10"/>
      <c r="H4165" s="10"/>
      <c r="I4165" s="10"/>
      <c r="J4165" s="10"/>
      <c r="K4165" s="11"/>
      <c r="L4165" s="11"/>
      <c r="M4165" s="12"/>
      <c r="N4165" s="12"/>
      <c r="O4165" s="12"/>
      <c r="P4165" s="12"/>
      <c r="Q4165" s="12"/>
      <c r="R4165" s="12"/>
      <c r="S4165" s="12"/>
      <c r="T4165" s="12"/>
      <c r="U4165" s="12"/>
      <c r="V4165" s="12"/>
      <c r="W4165" s="12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2"/>
      <c r="AS4165" s="12"/>
      <c r="AT4165" s="12"/>
      <c r="AU4165" s="12"/>
      <c r="AV4165" s="12"/>
      <c r="AW4165" s="12"/>
      <c r="AX4165" s="12"/>
      <c r="AY4165" s="12"/>
      <c r="AZ4165" s="12"/>
      <c r="BA4165" s="12"/>
      <c r="BB4165" s="12"/>
      <c r="BC4165" s="12"/>
      <c r="BD4165" s="12"/>
      <c r="BE4165" s="12"/>
      <c r="BF4165" s="12"/>
      <c r="BG4165" s="12"/>
      <c r="BH4165" s="12"/>
      <c r="BI4165" s="12"/>
      <c r="BJ4165" s="13"/>
      <c r="BK4165" s="13"/>
      <c r="BL4165" s="13"/>
      <c r="BM4165" s="13"/>
      <c r="BN4165" s="13"/>
    </row>
    <row r="4166" spans="1:66" x14ac:dyDescent="0.25">
      <c r="A4166" s="10"/>
      <c r="B4166" s="10"/>
      <c r="C4166" s="10"/>
      <c r="D4166" s="18"/>
      <c r="E4166" s="10"/>
      <c r="F4166" s="10"/>
      <c r="G4166" s="10"/>
      <c r="H4166" s="10"/>
      <c r="I4166" s="10"/>
      <c r="J4166" s="10"/>
      <c r="K4166" s="11"/>
      <c r="L4166" s="11"/>
      <c r="M4166" s="12"/>
      <c r="N4166" s="12"/>
      <c r="O4166" s="12"/>
      <c r="P4166" s="12"/>
      <c r="Q4166" s="12"/>
      <c r="R4166" s="12"/>
      <c r="S4166" s="12"/>
      <c r="T4166" s="12"/>
      <c r="U4166" s="12"/>
      <c r="V4166" s="12"/>
      <c r="W4166" s="12"/>
      <c r="X4166" s="12"/>
      <c r="Y4166" s="12"/>
      <c r="Z4166" s="12"/>
      <c r="AA4166" s="12"/>
      <c r="AB4166" s="12"/>
      <c r="AC4166" s="12"/>
      <c r="AD4166" s="12"/>
      <c r="AE4166" s="12"/>
      <c r="AF4166" s="12"/>
      <c r="AG4166" s="12"/>
      <c r="AH4166" s="12"/>
      <c r="AI4166" s="12"/>
      <c r="AJ4166" s="12"/>
      <c r="AK4166" s="12"/>
      <c r="AL4166" s="12"/>
      <c r="AM4166" s="12"/>
      <c r="AN4166" s="12"/>
      <c r="AO4166" s="12"/>
      <c r="AP4166" s="12"/>
      <c r="AQ4166" s="12"/>
      <c r="AR4166" s="12"/>
      <c r="AS4166" s="12"/>
      <c r="AT4166" s="12"/>
      <c r="AU4166" s="12"/>
      <c r="AV4166" s="12"/>
      <c r="AW4166" s="12"/>
      <c r="AX4166" s="12"/>
      <c r="AY4166" s="12"/>
      <c r="AZ4166" s="12"/>
      <c r="BA4166" s="12"/>
      <c r="BB4166" s="12"/>
      <c r="BC4166" s="12"/>
      <c r="BD4166" s="12"/>
      <c r="BE4166" s="12"/>
      <c r="BF4166" s="12"/>
      <c r="BG4166" s="12"/>
      <c r="BH4166" s="12"/>
      <c r="BI4166" s="12"/>
      <c r="BJ4166" s="13"/>
      <c r="BK4166" s="13"/>
      <c r="BL4166" s="13"/>
      <c r="BM4166" s="13"/>
      <c r="BN4166" s="13"/>
    </row>
    <row r="4167" spans="1:66" x14ac:dyDescent="0.25">
      <c r="A4167" s="10"/>
      <c r="B4167" s="10"/>
      <c r="C4167" s="10"/>
      <c r="D4167" s="18"/>
      <c r="E4167" s="10"/>
      <c r="F4167" s="10"/>
      <c r="G4167" s="10"/>
      <c r="H4167" s="10"/>
      <c r="I4167" s="10"/>
      <c r="J4167" s="10"/>
      <c r="K4167" s="11"/>
      <c r="L4167" s="11"/>
      <c r="M4167" s="12"/>
      <c r="N4167" s="12"/>
      <c r="O4167" s="12"/>
      <c r="P4167" s="12"/>
      <c r="Q4167" s="12"/>
      <c r="R4167" s="12"/>
      <c r="S4167" s="12"/>
      <c r="T4167" s="12"/>
      <c r="U4167" s="12"/>
      <c r="V4167" s="12"/>
      <c r="W4167" s="12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2"/>
      <c r="AS4167" s="12"/>
      <c r="AT4167" s="12"/>
      <c r="AU4167" s="12"/>
      <c r="AV4167" s="12"/>
      <c r="AW4167" s="12"/>
      <c r="AX4167" s="12"/>
      <c r="AY4167" s="12"/>
      <c r="AZ4167" s="12"/>
      <c r="BA4167" s="12"/>
      <c r="BB4167" s="12"/>
      <c r="BC4167" s="12"/>
      <c r="BD4167" s="12"/>
      <c r="BE4167" s="12"/>
      <c r="BF4167" s="12"/>
      <c r="BG4167" s="12"/>
      <c r="BH4167" s="12"/>
      <c r="BI4167" s="12"/>
      <c r="BJ4167" s="13"/>
      <c r="BK4167" s="13"/>
      <c r="BL4167" s="13"/>
      <c r="BM4167" s="13"/>
      <c r="BN4167" s="13"/>
    </row>
    <row r="4168" spans="1:66" s="10" customFormat="1" x14ac:dyDescent="0.25">
      <c r="D4168" s="18"/>
      <c r="K4168" s="11"/>
      <c r="L4168" s="11"/>
      <c r="M4168" s="12"/>
      <c r="N4168" s="12"/>
      <c r="O4168" s="12"/>
      <c r="P4168" s="12"/>
      <c r="Q4168" s="12"/>
      <c r="R4168" s="12"/>
      <c r="S4168" s="12"/>
      <c r="T4168" s="12"/>
      <c r="U4168" s="12"/>
      <c r="V4168" s="12"/>
      <c r="W4168" s="12"/>
      <c r="X4168" s="12"/>
      <c r="Y4168" s="12"/>
      <c r="Z4168" s="12"/>
      <c r="AA4168" s="12"/>
      <c r="AB4168" s="12"/>
      <c r="AC4168" s="12"/>
      <c r="AD4168" s="12"/>
      <c r="AE4168" s="12"/>
      <c r="AF4168" s="12"/>
      <c r="AG4168" s="12"/>
      <c r="AH4168" s="12"/>
      <c r="AI4168" s="12"/>
      <c r="AJ4168" s="12"/>
      <c r="AK4168" s="12"/>
      <c r="AL4168" s="12"/>
      <c r="AM4168" s="12"/>
      <c r="AN4168" s="12"/>
      <c r="AO4168" s="12"/>
      <c r="AP4168" s="12"/>
      <c r="AQ4168" s="12"/>
      <c r="AR4168" s="12"/>
      <c r="AS4168" s="12"/>
      <c r="AT4168" s="12"/>
      <c r="AU4168" s="12"/>
      <c r="AV4168" s="12"/>
      <c r="AW4168" s="12"/>
      <c r="AX4168" s="12"/>
      <c r="AY4168" s="12"/>
      <c r="AZ4168" s="12"/>
      <c r="BA4168" s="12"/>
      <c r="BB4168" s="12"/>
      <c r="BC4168" s="12"/>
      <c r="BD4168" s="12"/>
      <c r="BE4168" s="12"/>
      <c r="BF4168" s="12"/>
      <c r="BG4168" s="12"/>
      <c r="BH4168" s="12"/>
      <c r="BI4168" s="12"/>
      <c r="BJ4168" s="13"/>
      <c r="BK4168" s="13"/>
      <c r="BL4168" s="13"/>
      <c r="BM4168" s="13"/>
      <c r="BN4168" s="13"/>
    </row>
    <row r="4169" spans="1:66" x14ac:dyDescent="0.25">
      <c r="A4169" s="10"/>
      <c r="B4169" s="10"/>
      <c r="C4169" s="10"/>
      <c r="D4169" s="18"/>
      <c r="E4169" s="10"/>
      <c r="F4169" s="10"/>
      <c r="G4169" s="10"/>
      <c r="H4169" s="10"/>
      <c r="I4169" s="10"/>
      <c r="J4169" s="10"/>
      <c r="K4169" s="11"/>
      <c r="L4169" s="11"/>
      <c r="M4169" s="12"/>
      <c r="N4169" s="12"/>
      <c r="O4169" s="12"/>
      <c r="P4169" s="12"/>
      <c r="Q4169" s="12"/>
      <c r="R4169" s="12"/>
      <c r="S4169" s="12"/>
      <c r="T4169" s="12"/>
      <c r="U4169" s="12"/>
      <c r="V4169" s="12"/>
      <c r="W4169" s="12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2"/>
      <c r="AS4169" s="12"/>
      <c r="AT4169" s="12"/>
      <c r="AU4169" s="12"/>
      <c r="AV4169" s="12"/>
      <c r="AW4169" s="12"/>
      <c r="AX4169" s="12"/>
      <c r="AY4169" s="12"/>
      <c r="AZ4169" s="12"/>
      <c r="BA4169" s="12"/>
      <c r="BB4169" s="12"/>
      <c r="BC4169" s="12"/>
      <c r="BD4169" s="12"/>
      <c r="BE4169" s="12"/>
      <c r="BF4169" s="12"/>
      <c r="BG4169" s="12"/>
      <c r="BH4169" s="12"/>
      <c r="BI4169" s="12"/>
      <c r="BJ4169" s="13"/>
      <c r="BK4169" s="13"/>
      <c r="BL4169" s="13"/>
      <c r="BM4169" s="13"/>
      <c r="BN4169" s="13"/>
    </row>
    <row r="4170" spans="1:66" x14ac:dyDescent="0.25">
      <c r="A4170" s="10"/>
      <c r="B4170" s="10"/>
      <c r="C4170" s="10"/>
      <c r="D4170" s="18"/>
      <c r="E4170" s="10"/>
      <c r="F4170" s="10"/>
      <c r="G4170" s="10"/>
      <c r="H4170" s="10"/>
      <c r="I4170" s="10"/>
      <c r="J4170" s="10"/>
      <c r="K4170" s="11"/>
      <c r="L4170" s="11"/>
      <c r="M4170" s="12"/>
      <c r="N4170" s="12"/>
      <c r="O4170" s="12"/>
      <c r="P4170" s="12"/>
      <c r="Q4170" s="12"/>
      <c r="R4170" s="12"/>
      <c r="S4170" s="12"/>
      <c r="T4170" s="12"/>
      <c r="U4170" s="12"/>
      <c r="V4170" s="12"/>
      <c r="W4170" s="12"/>
      <c r="X4170" s="12"/>
      <c r="Y4170" s="12"/>
      <c r="Z4170" s="12"/>
      <c r="AA4170" s="12"/>
      <c r="AB4170" s="12"/>
      <c r="AC4170" s="12"/>
      <c r="AD4170" s="12"/>
      <c r="AE4170" s="12"/>
      <c r="AF4170" s="12"/>
      <c r="AG4170" s="12"/>
      <c r="AH4170" s="12"/>
      <c r="AI4170" s="12"/>
      <c r="AJ4170" s="12"/>
      <c r="AK4170" s="12"/>
      <c r="AL4170" s="12"/>
      <c r="AM4170" s="12"/>
      <c r="AN4170" s="12"/>
      <c r="AO4170" s="12"/>
      <c r="AP4170" s="12"/>
      <c r="AQ4170" s="12"/>
      <c r="AR4170" s="12"/>
      <c r="AS4170" s="12"/>
      <c r="AT4170" s="12"/>
      <c r="AU4170" s="12"/>
      <c r="AV4170" s="12"/>
      <c r="AW4170" s="12"/>
      <c r="AX4170" s="12"/>
      <c r="AY4170" s="12"/>
      <c r="AZ4170" s="12"/>
      <c r="BA4170" s="12"/>
      <c r="BB4170" s="12"/>
      <c r="BC4170" s="12"/>
      <c r="BD4170" s="12"/>
      <c r="BE4170" s="12"/>
      <c r="BF4170" s="12"/>
      <c r="BG4170" s="12"/>
      <c r="BH4170" s="12"/>
      <c r="BI4170" s="12"/>
      <c r="BJ4170" s="13"/>
      <c r="BK4170" s="13"/>
      <c r="BL4170" s="13"/>
      <c r="BM4170" s="13"/>
      <c r="BN4170" s="13"/>
    </row>
    <row r="4171" spans="1:66" x14ac:dyDescent="0.25">
      <c r="A4171" s="10"/>
      <c r="B4171" s="10"/>
      <c r="C4171" s="10"/>
      <c r="D4171" s="18"/>
      <c r="E4171" s="10"/>
      <c r="F4171" s="10"/>
      <c r="G4171" s="10"/>
      <c r="H4171" s="10"/>
      <c r="I4171" s="10"/>
      <c r="J4171" s="10"/>
      <c r="K4171" s="11"/>
      <c r="L4171" s="11"/>
      <c r="M4171" s="12"/>
      <c r="N4171" s="12"/>
      <c r="O4171" s="12"/>
      <c r="P4171" s="12"/>
      <c r="Q4171" s="12"/>
      <c r="R4171" s="12"/>
      <c r="S4171" s="12"/>
      <c r="T4171" s="12"/>
      <c r="U4171" s="12"/>
      <c r="V4171" s="12"/>
      <c r="W4171" s="12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2"/>
      <c r="AS4171" s="12"/>
      <c r="AT4171" s="12"/>
      <c r="AU4171" s="12"/>
      <c r="AV4171" s="12"/>
      <c r="AW4171" s="12"/>
      <c r="AX4171" s="12"/>
      <c r="AY4171" s="12"/>
      <c r="AZ4171" s="12"/>
      <c r="BA4171" s="12"/>
      <c r="BB4171" s="12"/>
      <c r="BC4171" s="12"/>
      <c r="BD4171" s="12"/>
      <c r="BE4171" s="12"/>
      <c r="BF4171" s="12"/>
      <c r="BG4171" s="12"/>
      <c r="BH4171" s="12"/>
      <c r="BI4171" s="12"/>
      <c r="BJ4171" s="13"/>
      <c r="BK4171" s="13"/>
      <c r="BL4171" s="13"/>
      <c r="BM4171" s="13"/>
      <c r="BN4171" s="13"/>
    </row>
    <row r="4172" spans="1:66" x14ac:dyDescent="0.25">
      <c r="A4172" s="10"/>
      <c r="B4172" s="10"/>
      <c r="C4172" s="10"/>
      <c r="D4172" s="18"/>
      <c r="E4172" s="10"/>
      <c r="F4172" s="10"/>
      <c r="G4172" s="10"/>
      <c r="H4172" s="10"/>
      <c r="I4172" s="10"/>
      <c r="J4172" s="10"/>
      <c r="K4172" s="11"/>
      <c r="L4172" s="11"/>
      <c r="M4172" s="12"/>
      <c r="N4172" s="12"/>
      <c r="O4172" s="12"/>
      <c r="P4172" s="12"/>
      <c r="Q4172" s="12"/>
      <c r="R4172" s="12"/>
      <c r="S4172" s="12"/>
      <c r="T4172" s="12"/>
      <c r="U4172" s="12"/>
      <c r="V4172" s="12"/>
      <c r="W4172" s="12"/>
      <c r="X4172" s="12"/>
      <c r="Y4172" s="12"/>
      <c r="Z4172" s="12"/>
      <c r="AA4172" s="12"/>
      <c r="AB4172" s="12"/>
      <c r="AC4172" s="12"/>
      <c r="AD4172" s="12"/>
      <c r="AE4172" s="12"/>
      <c r="AF4172" s="12"/>
      <c r="AG4172" s="12"/>
      <c r="AH4172" s="12"/>
      <c r="AI4172" s="12"/>
      <c r="AJ4172" s="12"/>
      <c r="AK4172" s="12"/>
      <c r="AL4172" s="12"/>
      <c r="AM4172" s="12"/>
      <c r="AN4172" s="12"/>
      <c r="AO4172" s="12"/>
      <c r="AP4172" s="12"/>
      <c r="AQ4172" s="12"/>
      <c r="AR4172" s="12"/>
      <c r="AS4172" s="12"/>
      <c r="AT4172" s="12"/>
      <c r="AU4172" s="12"/>
      <c r="AV4172" s="12"/>
      <c r="AW4172" s="12"/>
      <c r="AX4172" s="12"/>
      <c r="AY4172" s="12"/>
      <c r="AZ4172" s="12"/>
      <c r="BA4172" s="12"/>
      <c r="BB4172" s="12"/>
      <c r="BC4172" s="12"/>
      <c r="BD4172" s="12"/>
      <c r="BE4172" s="12"/>
      <c r="BF4172" s="12"/>
      <c r="BG4172" s="12"/>
      <c r="BH4172" s="12"/>
      <c r="BI4172" s="12"/>
      <c r="BJ4172" s="13"/>
      <c r="BK4172" s="13"/>
      <c r="BL4172" s="13"/>
      <c r="BM4172" s="13"/>
      <c r="BN4172" s="13"/>
    </row>
    <row r="4173" spans="1:66" x14ac:dyDescent="0.25">
      <c r="A4173" s="10"/>
      <c r="B4173" s="10"/>
      <c r="C4173" s="10"/>
      <c r="D4173" s="18"/>
      <c r="E4173" s="10"/>
      <c r="F4173" s="10"/>
      <c r="G4173" s="10"/>
      <c r="H4173" s="10"/>
      <c r="I4173" s="10"/>
      <c r="J4173" s="10"/>
      <c r="K4173" s="11"/>
      <c r="L4173" s="11"/>
      <c r="M4173" s="12"/>
      <c r="N4173" s="12"/>
      <c r="O4173" s="12"/>
      <c r="P4173" s="12"/>
      <c r="Q4173" s="12"/>
      <c r="R4173" s="12"/>
      <c r="S4173" s="12"/>
      <c r="T4173" s="12"/>
      <c r="U4173" s="12"/>
      <c r="V4173" s="12"/>
      <c r="W4173" s="12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2"/>
      <c r="AS4173" s="12"/>
      <c r="AT4173" s="12"/>
      <c r="AU4173" s="12"/>
      <c r="AV4173" s="12"/>
      <c r="AW4173" s="12"/>
      <c r="AX4173" s="12"/>
      <c r="AY4173" s="12"/>
      <c r="AZ4173" s="12"/>
      <c r="BA4173" s="12"/>
      <c r="BB4173" s="12"/>
      <c r="BC4173" s="12"/>
      <c r="BD4173" s="12"/>
      <c r="BE4173" s="12"/>
      <c r="BF4173" s="12"/>
      <c r="BG4173" s="12"/>
      <c r="BH4173" s="12"/>
      <c r="BI4173" s="12"/>
      <c r="BJ4173" s="13"/>
      <c r="BK4173" s="13"/>
      <c r="BL4173" s="13"/>
      <c r="BM4173" s="13"/>
      <c r="BN4173" s="13"/>
    </row>
    <row r="4174" spans="1:66" x14ac:dyDescent="0.25">
      <c r="A4174" s="10"/>
      <c r="B4174" s="10"/>
      <c r="C4174" s="10"/>
      <c r="D4174" s="18"/>
      <c r="E4174" s="10"/>
      <c r="F4174" s="10"/>
      <c r="G4174" s="10"/>
      <c r="H4174" s="10"/>
      <c r="I4174" s="10"/>
      <c r="J4174" s="10"/>
      <c r="K4174" s="11"/>
      <c r="L4174" s="11"/>
      <c r="M4174" s="12"/>
      <c r="N4174" s="12"/>
      <c r="O4174" s="12"/>
      <c r="P4174" s="12"/>
      <c r="Q4174" s="12"/>
      <c r="R4174" s="12"/>
      <c r="S4174" s="12"/>
      <c r="T4174" s="12"/>
      <c r="U4174" s="12"/>
      <c r="V4174" s="12"/>
      <c r="W4174" s="12"/>
      <c r="X4174" s="12"/>
      <c r="Y4174" s="12"/>
      <c r="Z4174" s="12"/>
      <c r="AA4174" s="12"/>
      <c r="AB4174" s="12"/>
      <c r="AC4174" s="12"/>
      <c r="AD4174" s="12"/>
      <c r="AE4174" s="12"/>
      <c r="AF4174" s="12"/>
      <c r="AG4174" s="12"/>
      <c r="AH4174" s="12"/>
      <c r="AI4174" s="12"/>
      <c r="AJ4174" s="12"/>
      <c r="AK4174" s="12"/>
      <c r="AL4174" s="12"/>
      <c r="AM4174" s="12"/>
      <c r="AN4174" s="12"/>
      <c r="AO4174" s="12"/>
      <c r="AP4174" s="12"/>
      <c r="AQ4174" s="12"/>
      <c r="AR4174" s="12"/>
      <c r="AS4174" s="12"/>
      <c r="AT4174" s="12"/>
      <c r="AU4174" s="12"/>
      <c r="AV4174" s="12"/>
      <c r="AW4174" s="12"/>
      <c r="AX4174" s="12"/>
      <c r="AY4174" s="12"/>
      <c r="AZ4174" s="12"/>
      <c r="BA4174" s="12"/>
      <c r="BB4174" s="12"/>
      <c r="BC4174" s="12"/>
      <c r="BD4174" s="12"/>
      <c r="BE4174" s="12"/>
      <c r="BF4174" s="12"/>
      <c r="BG4174" s="12"/>
      <c r="BH4174" s="12"/>
      <c r="BI4174" s="12"/>
      <c r="BJ4174" s="13"/>
      <c r="BK4174" s="13"/>
      <c r="BL4174" s="13"/>
      <c r="BM4174" s="13"/>
      <c r="BN4174" s="13"/>
    </row>
    <row r="4175" spans="1:66" x14ac:dyDescent="0.25">
      <c r="A4175" s="10"/>
      <c r="B4175" s="10"/>
      <c r="C4175" s="10"/>
      <c r="D4175" s="18"/>
      <c r="E4175" s="10"/>
      <c r="F4175" s="10"/>
      <c r="G4175" s="10"/>
      <c r="H4175" s="10"/>
      <c r="I4175" s="10"/>
      <c r="J4175" s="10"/>
      <c r="K4175" s="11"/>
      <c r="L4175" s="11"/>
      <c r="M4175" s="12"/>
      <c r="N4175" s="12"/>
      <c r="O4175" s="12"/>
      <c r="P4175" s="12"/>
      <c r="Q4175" s="12"/>
      <c r="R4175" s="12"/>
      <c r="S4175" s="12"/>
      <c r="T4175" s="12"/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2"/>
      <c r="AS4175" s="12"/>
      <c r="AT4175" s="12"/>
      <c r="AU4175" s="12"/>
      <c r="AV4175" s="12"/>
      <c r="AW4175" s="12"/>
      <c r="AX4175" s="12"/>
      <c r="AY4175" s="12"/>
      <c r="AZ4175" s="12"/>
      <c r="BA4175" s="12"/>
      <c r="BB4175" s="12"/>
      <c r="BC4175" s="12"/>
      <c r="BD4175" s="12"/>
      <c r="BE4175" s="12"/>
      <c r="BF4175" s="12"/>
      <c r="BG4175" s="12"/>
      <c r="BH4175" s="12"/>
      <c r="BI4175" s="12"/>
      <c r="BJ4175" s="13"/>
      <c r="BK4175" s="13"/>
      <c r="BL4175" s="13"/>
      <c r="BM4175" s="13"/>
      <c r="BN4175" s="13"/>
    </row>
    <row r="4176" spans="1:66" x14ac:dyDescent="0.25">
      <c r="A4176" s="10"/>
      <c r="B4176" s="10"/>
      <c r="C4176" s="10"/>
      <c r="D4176" s="18"/>
      <c r="E4176" s="10"/>
      <c r="F4176" s="10"/>
      <c r="G4176" s="10"/>
      <c r="H4176" s="10"/>
      <c r="I4176" s="10"/>
      <c r="J4176" s="10"/>
      <c r="K4176" s="11"/>
      <c r="L4176" s="11"/>
      <c r="M4176" s="12"/>
      <c r="N4176" s="12"/>
      <c r="O4176" s="12"/>
      <c r="P4176" s="12"/>
      <c r="Q4176" s="12"/>
      <c r="R4176" s="12"/>
      <c r="S4176" s="12"/>
      <c r="T4176" s="12"/>
      <c r="U4176" s="12"/>
      <c r="V4176" s="12"/>
      <c r="W4176" s="12"/>
      <c r="X4176" s="12"/>
      <c r="Y4176" s="12"/>
      <c r="Z4176" s="12"/>
      <c r="AA4176" s="12"/>
      <c r="AB4176" s="12"/>
      <c r="AC4176" s="12"/>
      <c r="AD4176" s="12"/>
      <c r="AE4176" s="12"/>
      <c r="AF4176" s="12"/>
      <c r="AG4176" s="12"/>
      <c r="AH4176" s="12"/>
      <c r="AI4176" s="12"/>
      <c r="AJ4176" s="12"/>
      <c r="AK4176" s="12"/>
      <c r="AL4176" s="12"/>
      <c r="AM4176" s="12"/>
      <c r="AN4176" s="12"/>
      <c r="AO4176" s="12"/>
      <c r="AP4176" s="12"/>
      <c r="AQ4176" s="12"/>
      <c r="AR4176" s="12"/>
      <c r="AS4176" s="12"/>
      <c r="AT4176" s="12"/>
      <c r="AU4176" s="12"/>
      <c r="AV4176" s="12"/>
      <c r="AW4176" s="12"/>
      <c r="AX4176" s="12"/>
      <c r="AY4176" s="12"/>
      <c r="AZ4176" s="12"/>
      <c r="BA4176" s="12"/>
      <c r="BB4176" s="12"/>
      <c r="BC4176" s="12"/>
      <c r="BD4176" s="12"/>
      <c r="BE4176" s="12"/>
      <c r="BF4176" s="12"/>
      <c r="BG4176" s="12"/>
      <c r="BH4176" s="12"/>
      <c r="BI4176" s="12"/>
      <c r="BJ4176" s="13"/>
      <c r="BK4176" s="13"/>
      <c r="BL4176" s="13"/>
      <c r="BM4176" s="13"/>
      <c r="BN4176" s="13"/>
    </row>
    <row r="4177" spans="1:66" x14ac:dyDescent="0.25">
      <c r="A4177" s="10"/>
      <c r="B4177" s="10"/>
      <c r="C4177" s="10"/>
      <c r="D4177" s="18"/>
      <c r="E4177" s="10"/>
      <c r="F4177" s="10"/>
      <c r="G4177" s="10"/>
      <c r="H4177" s="10"/>
      <c r="I4177" s="10"/>
      <c r="J4177" s="10"/>
      <c r="K4177" s="11"/>
      <c r="L4177" s="11"/>
      <c r="M4177" s="12"/>
      <c r="N4177" s="12"/>
      <c r="O4177" s="12"/>
      <c r="P4177" s="12"/>
      <c r="Q4177" s="12"/>
      <c r="R4177" s="12"/>
      <c r="S4177" s="12"/>
      <c r="T4177" s="12"/>
      <c r="U4177" s="12"/>
      <c r="V4177" s="12"/>
      <c r="W4177" s="12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2"/>
      <c r="AS4177" s="12"/>
      <c r="AT4177" s="12"/>
      <c r="AU4177" s="12"/>
      <c r="AV4177" s="12"/>
      <c r="AW4177" s="12"/>
      <c r="AX4177" s="12"/>
      <c r="AY4177" s="12"/>
      <c r="AZ4177" s="12"/>
      <c r="BA4177" s="12"/>
      <c r="BB4177" s="12"/>
      <c r="BC4177" s="12"/>
      <c r="BD4177" s="12"/>
      <c r="BE4177" s="12"/>
      <c r="BF4177" s="12"/>
      <c r="BG4177" s="12"/>
      <c r="BH4177" s="12"/>
      <c r="BI4177" s="12"/>
      <c r="BJ4177" s="13"/>
      <c r="BK4177" s="13"/>
      <c r="BL4177" s="13"/>
      <c r="BM4177" s="13"/>
      <c r="BN4177" s="13"/>
    </row>
    <row r="4178" spans="1:66" x14ac:dyDescent="0.25">
      <c r="A4178" s="10"/>
      <c r="B4178" s="10"/>
      <c r="C4178" s="10"/>
      <c r="D4178" s="18"/>
      <c r="E4178" s="10"/>
      <c r="F4178" s="10"/>
      <c r="G4178" s="10"/>
      <c r="H4178" s="10"/>
      <c r="I4178" s="10"/>
      <c r="J4178" s="10"/>
      <c r="K4178" s="11"/>
      <c r="L4178" s="11"/>
      <c r="M4178" s="12"/>
      <c r="N4178" s="12"/>
      <c r="O4178" s="12"/>
      <c r="P4178" s="12"/>
      <c r="Q4178" s="12"/>
      <c r="R4178" s="12"/>
      <c r="S4178" s="12"/>
      <c r="T4178" s="12"/>
      <c r="U4178" s="12"/>
      <c r="V4178" s="12"/>
      <c r="W4178" s="12"/>
      <c r="X4178" s="12"/>
      <c r="Y4178" s="12"/>
      <c r="Z4178" s="12"/>
      <c r="AA4178" s="12"/>
      <c r="AB4178" s="12"/>
      <c r="AC4178" s="12"/>
      <c r="AD4178" s="12"/>
      <c r="AE4178" s="12"/>
      <c r="AF4178" s="12"/>
      <c r="AG4178" s="12"/>
      <c r="AH4178" s="12"/>
      <c r="AI4178" s="12"/>
      <c r="AJ4178" s="12"/>
      <c r="AK4178" s="12"/>
      <c r="AL4178" s="12"/>
      <c r="AM4178" s="12"/>
      <c r="AN4178" s="12"/>
      <c r="AO4178" s="12"/>
      <c r="AP4178" s="12"/>
      <c r="AQ4178" s="12"/>
      <c r="AR4178" s="12"/>
      <c r="AS4178" s="12"/>
      <c r="AT4178" s="12"/>
      <c r="AU4178" s="12"/>
      <c r="AV4178" s="12"/>
      <c r="AW4178" s="12"/>
      <c r="AX4178" s="12"/>
      <c r="AY4178" s="12"/>
      <c r="AZ4178" s="12"/>
      <c r="BA4178" s="12"/>
      <c r="BB4178" s="12"/>
      <c r="BC4178" s="12"/>
      <c r="BD4178" s="12"/>
      <c r="BE4178" s="12"/>
      <c r="BF4178" s="12"/>
      <c r="BG4178" s="12"/>
      <c r="BH4178" s="12"/>
      <c r="BI4178" s="12"/>
      <c r="BJ4178" s="13"/>
      <c r="BK4178" s="13"/>
      <c r="BL4178" s="13"/>
      <c r="BM4178" s="13"/>
      <c r="BN4178" s="13"/>
    </row>
    <row r="4179" spans="1:66" x14ac:dyDescent="0.25">
      <c r="A4179" s="10"/>
      <c r="B4179" s="10"/>
      <c r="C4179" s="10"/>
      <c r="D4179" s="18"/>
      <c r="E4179" s="10"/>
      <c r="F4179" s="10"/>
      <c r="G4179" s="10"/>
      <c r="H4179" s="10"/>
      <c r="I4179" s="10"/>
      <c r="J4179" s="10"/>
      <c r="K4179" s="11"/>
      <c r="L4179" s="11"/>
      <c r="M4179" s="12"/>
      <c r="N4179" s="12"/>
      <c r="O4179" s="12"/>
      <c r="P4179" s="12"/>
      <c r="Q4179" s="12"/>
      <c r="R4179" s="12"/>
      <c r="S4179" s="12"/>
      <c r="T4179" s="12"/>
      <c r="U4179" s="12"/>
      <c r="V4179" s="12"/>
      <c r="W4179" s="12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2"/>
      <c r="AS4179" s="12"/>
      <c r="AT4179" s="12"/>
      <c r="AU4179" s="12"/>
      <c r="AV4179" s="12"/>
      <c r="AW4179" s="12"/>
      <c r="AX4179" s="12"/>
      <c r="AY4179" s="12"/>
      <c r="AZ4179" s="12"/>
      <c r="BA4179" s="12"/>
      <c r="BB4179" s="12"/>
      <c r="BC4179" s="12"/>
      <c r="BD4179" s="12"/>
      <c r="BE4179" s="12"/>
      <c r="BF4179" s="12"/>
      <c r="BG4179" s="12"/>
      <c r="BH4179" s="12"/>
      <c r="BI4179" s="12"/>
      <c r="BJ4179" s="13"/>
      <c r="BK4179" s="13"/>
      <c r="BL4179" s="13"/>
      <c r="BM4179" s="13"/>
      <c r="BN4179" s="13"/>
    </row>
    <row r="4180" spans="1:66" x14ac:dyDescent="0.25">
      <c r="A4180" s="10"/>
      <c r="B4180" s="10"/>
      <c r="C4180" s="10"/>
      <c r="D4180" s="18"/>
      <c r="E4180" s="10"/>
      <c r="F4180" s="10"/>
      <c r="G4180" s="10"/>
      <c r="H4180" s="10"/>
      <c r="I4180" s="10"/>
      <c r="J4180" s="10"/>
      <c r="K4180" s="11"/>
      <c r="L4180" s="11"/>
      <c r="M4180" s="12"/>
      <c r="N4180" s="12"/>
      <c r="O4180" s="12"/>
      <c r="P4180" s="12"/>
      <c r="Q4180" s="12"/>
      <c r="R4180" s="12"/>
      <c r="S4180" s="12"/>
      <c r="T4180" s="12"/>
      <c r="U4180" s="12"/>
      <c r="V4180" s="12"/>
      <c r="W4180" s="12"/>
      <c r="X4180" s="12"/>
      <c r="Y4180" s="12"/>
      <c r="Z4180" s="12"/>
      <c r="AA4180" s="12"/>
      <c r="AB4180" s="12"/>
      <c r="AC4180" s="12"/>
      <c r="AD4180" s="12"/>
      <c r="AE4180" s="12"/>
      <c r="AF4180" s="12"/>
      <c r="AG4180" s="12"/>
      <c r="AH4180" s="12"/>
      <c r="AI4180" s="12"/>
      <c r="AJ4180" s="12"/>
      <c r="AK4180" s="12"/>
      <c r="AL4180" s="12"/>
      <c r="AM4180" s="12"/>
      <c r="AN4180" s="12"/>
      <c r="AO4180" s="12"/>
      <c r="AP4180" s="12"/>
      <c r="AQ4180" s="12"/>
      <c r="AR4180" s="12"/>
      <c r="AS4180" s="12"/>
      <c r="AT4180" s="12"/>
      <c r="AU4180" s="12"/>
      <c r="AV4180" s="12"/>
      <c r="AW4180" s="12"/>
      <c r="AX4180" s="12"/>
      <c r="AY4180" s="12"/>
      <c r="AZ4180" s="12"/>
      <c r="BA4180" s="12"/>
      <c r="BB4180" s="12"/>
      <c r="BC4180" s="12"/>
      <c r="BD4180" s="12"/>
      <c r="BE4180" s="12"/>
      <c r="BF4180" s="12"/>
      <c r="BG4180" s="12"/>
      <c r="BH4180" s="12"/>
      <c r="BI4180" s="12"/>
      <c r="BJ4180" s="13"/>
      <c r="BK4180" s="13"/>
      <c r="BL4180" s="13"/>
      <c r="BM4180" s="13"/>
      <c r="BN4180" s="13"/>
    </row>
    <row r="4181" spans="1:66" x14ac:dyDescent="0.25">
      <c r="A4181" s="10"/>
      <c r="B4181" s="10"/>
      <c r="C4181" s="10"/>
      <c r="D4181" s="18"/>
      <c r="E4181" s="10"/>
      <c r="F4181" s="10"/>
      <c r="G4181" s="10"/>
      <c r="H4181" s="10"/>
      <c r="I4181" s="10"/>
      <c r="J4181" s="10"/>
      <c r="K4181" s="11"/>
      <c r="L4181" s="11"/>
      <c r="M4181" s="12"/>
      <c r="N4181" s="12"/>
      <c r="O4181" s="12"/>
      <c r="P4181" s="12"/>
      <c r="Q4181" s="12"/>
      <c r="R4181" s="12"/>
      <c r="S4181" s="12"/>
      <c r="T4181" s="12"/>
      <c r="U4181" s="12"/>
      <c r="V4181" s="12"/>
      <c r="W4181" s="12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2"/>
      <c r="AS4181" s="12"/>
      <c r="AT4181" s="12"/>
      <c r="AU4181" s="12"/>
      <c r="AV4181" s="12"/>
      <c r="AW4181" s="12"/>
      <c r="AX4181" s="12"/>
      <c r="AY4181" s="12"/>
      <c r="AZ4181" s="12"/>
      <c r="BA4181" s="12"/>
      <c r="BB4181" s="12"/>
      <c r="BC4181" s="12"/>
      <c r="BD4181" s="12"/>
      <c r="BE4181" s="12"/>
      <c r="BF4181" s="12"/>
      <c r="BG4181" s="12"/>
      <c r="BH4181" s="12"/>
      <c r="BI4181" s="12"/>
      <c r="BJ4181" s="13"/>
      <c r="BK4181" s="13"/>
      <c r="BL4181" s="13"/>
      <c r="BM4181" s="13"/>
      <c r="BN4181" s="13"/>
    </row>
    <row r="4182" spans="1:66" x14ac:dyDescent="0.25">
      <c r="A4182" s="10"/>
      <c r="B4182" s="10"/>
      <c r="C4182" s="10"/>
      <c r="D4182" s="18"/>
      <c r="E4182" s="10"/>
      <c r="F4182" s="10"/>
      <c r="G4182" s="10"/>
      <c r="H4182" s="10"/>
      <c r="I4182" s="10"/>
      <c r="J4182" s="10"/>
      <c r="K4182" s="11"/>
      <c r="L4182" s="11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  <c r="W4182" s="12"/>
      <c r="X4182" s="12"/>
      <c r="Y4182" s="12"/>
      <c r="Z4182" s="12"/>
      <c r="AA4182" s="12"/>
      <c r="AB4182" s="12"/>
      <c r="AC4182" s="12"/>
      <c r="AD4182" s="12"/>
      <c r="AE4182" s="12"/>
      <c r="AF4182" s="12"/>
      <c r="AG4182" s="12"/>
      <c r="AH4182" s="12"/>
      <c r="AI4182" s="12"/>
      <c r="AJ4182" s="12"/>
      <c r="AK4182" s="12"/>
      <c r="AL4182" s="12"/>
      <c r="AM4182" s="12"/>
      <c r="AN4182" s="12"/>
      <c r="AO4182" s="12"/>
      <c r="AP4182" s="12"/>
      <c r="AQ4182" s="12"/>
      <c r="AR4182" s="12"/>
      <c r="AS4182" s="12"/>
      <c r="AT4182" s="12"/>
      <c r="AU4182" s="12"/>
      <c r="AV4182" s="12"/>
      <c r="AW4182" s="12"/>
      <c r="AX4182" s="12"/>
      <c r="AY4182" s="12"/>
      <c r="AZ4182" s="12"/>
      <c r="BA4182" s="12"/>
      <c r="BB4182" s="12"/>
      <c r="BC4182" s="12"/>
      <c r="BD4182" s="12"/>
      <c r="BE4182" s="12"/>
      <c r="BF4182" s="12"/>
      <c r="BG4182" s="12"/>
      <c r="BH4182" s="12"/>
      <c r="BI4182" s="12"/>
      <c r="BJ4182" s="13"/>
      <c r="BK4182" s="13"/>
      <c r="BL4182" s="13"/>
      <c r="BM4182" s="13"/>
      <c r="BN4182" s="13"/>
    </row>
    <row r="4183" spans="1:66" x14ac:dyDescent="0.25">
      <c r="A4183" s="10"/>
      <c r="B4183" s="10"/>
      <c r="C4183" s="10"/>
      <c r="D4183" s="18"/>
      <c r="E4183" s="10"/>
      <c r="F4183" s="10"/>
      <c r="G4183" s="10"/>
      <c r="H4183" s="10"/>
      <c r="I4183" s="10"/>
      <c r="J4183" s="10"/>
      <c r="K4183" s="11"/>
      <c r="L4183" s="11"/>
      <c r="M4183" s="12"/>
      <c r="N4183" s="12"/>
      <c r="O4183" s="12"/>
      <c r="P4183" s="12"/>
      <c r="Q4183" s="12"/>
      <c r="R4183" s="12"/>
      <c r="S4183" s="12"/>
      <c r="T4183" s="12"/>
      <c r="U4183" s="12"/>
      <c r="V4183" s="12"/>
      <c r="W4183" s="12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2"/>
      <c r="AS4183" s="12"/>
      <c r="AT4183" s="12"/>
      <c r="AU4183" s="12"/>
      <c r="AV4183" s="12"/>
      <c r="AW4183" s="12"/>
      <c r="AX4183" s="12"/>
      <c r="AY4183" s="12"/>
      <c r="AZ4183" s="12"/>
      <c r="BA4183" s="12"/>
      <c r="BB4183" s="12"/>
      <c r="BC4183" s="12"/>
      <c r="BD4183" s="12"/>
      <c r="BE4183" s="12"/>
      <c r="BF4183" s="12"/>
      <c r="BG4183" s="12"/>
      <c r="BH4183" s="12"/>
      <c r="BI4183" s="12"/>
      <c r="BJ4183" s="13"/>
      <c r="BK4183" s="13"/>
      <c r="BL4183" s="13"/>
      <c r="BM4183" s="13"/>
      <c r="BN4183" s="13"/>
    </row>
    <row r="4184" spans="1:66" x14ac:dyDescent="0.25">
      <c r="A4184" s="10"/>
      <c r="B4184" s="10"/>
      <c r="C4184" s="10"/>
      <c r="D4184" s="18"/>
      <c r="E4184" s="10"/>
      <c r="F4184" s="10"/>
      <c r="G4184" s="10"/>
      <c r="H4184" s="10"/>
      <c r="I4184" s="10"/>
      <c r="J4184" s="10"/>
      <c r="K4184" s="11"/>
      <c r="L4184" s="11"/>
      <c r="M4184" s="12"/>
      <c r="N4184" s="12"/>
      <c r="O4184" s="12"/>
      <c r="P4184" s="12"/>
      <c r="Q4184" s="12"/>
      <c r="R4184" s="12"/>
      <c r="S4184" s="12"/>
      <c r="T4184" s="12"/>
      <c r="U4184" s="12"/>
      <c r="V4184" s="12"/>
      <c r="W4184" s="12"/>
      <c r="X4184" s="12"/>
      <c r="Y4184" s="12"/>
      <c r="Z4184" s="12"/>
      <c r="AA4184" s="12"/>
      <c r="AB4184" s="12"/>
      <c r="AC4184" s="12"/>
      <c r="AD4184" s="12"/>
      <c r="AE4184" s="12"/>
      <c r="AF4184" s="12"/>
      <c r="AG4184" s="12"/>
      <c r="AH4184" s="12"/>
      <c r="AI4184" s="12"/>
      <c r="AJ4184" s="12"/>
      <c r="AK4184" s="12"/>
      <c r="AL4184" s="12"/>
      <c r="AM4184" s="12"/>
      <c r="AN4184" s="12"/>
      <c r="AO4184" s="12"/>
      <c r="AP4184" s="12"/>
      <c r="AQ4184" s="12"/>
      <c r="AR4184" s="12"/>
      <c r="AS4184" s="12"/>
      <c r="AT4184" s="12"/>
      <c r="AU4184" s="12"/>
      <c r="AV4184" s="12"/>
      <c r="AW4184" s="12"/>
      <c r="AX4184" s="12"/>
      <c r="AY4184" s="12"/>
      <c r="AZ4184" s="12"/>
      <c r="BA4184" s="12"/>
      <c r="BB4184" s="12"/>
      <c r="BC4184" s="12"/>
      <c r="BD4184" s="12"/>
      <c r="BE4184" s="12"/>
      <c r="BF4184" s="12"/>
      <c r="BG4184" s="12"/>
      <c r="BH4184" s="12"/>
      <c r="BI4184" s="12"/>
      <c r="BJ4184" s="13"/>
      <c r="BK4184" s="13"/>
      <c r="BL4184" s="13"/>
      <c r="BM4184" s="13"/>
      <c r="BN4184" s="13"/>
    </row>
    <row r="4185" spans="1:66" x14ac:dyDescent="0.25">
      <c r="A4185" s="10"/>
      <c r="B4185" s="10"/>
      <c r="C4185" s="10"/>
      <c r="D4185" s="18"/>
      <c r="E4185" s="10"/>
      <c r="F4185" s="10"/>
      <c r="G4185" s="10"/>
      <c r="H4185" s="10"/>
      <c r="I4185" s="10"/>
      <c r="J4185" s="10"/>
      <c r="K4185" s="11"/>
      <c r="L4185" s="11"/>
      <c r="M4185" s="12"/>
      <c r="N4185" s="12"/>
      <c r="O4185" s="12"/>
      <c r="P4185" s="12"/>
      <c r="Q4185" s="12"/>
      <c r="R4185" s="12"/>
      <c r="S4185" s="12"/>
      <c r="T4185" s="12"/>
      <c r="U4185" s="12"/>
      <c r="V4185" s="12"/>
      <c r="W4185" s="12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2"/>
      <c r="AS4185" s="12"/>
      <c r="AT4185" s="12"/>
      <c r="AU4185" s="12"/>
      <c r="AV4185" s="12"/>
      <c r="AW4185" s="12"/>
      <c r="AX4185" s="12"/>
      <c r="AY4185" s="12"/>
      <c r="AZ4185" s="12"/>
      <c r="BA4185" s="12"/>
      <c r="BB4185" s="12"/>
      <c r="BC4185" s="12"/>
      <c r="BD4185" s="12"/>
      <c r="BE4185" s="12"/>
      <c r="BF4185" s="12"/>
      <c r="BG4185" s="12"/>
      <c r="BH4185" s="12"/>
      <c r="BI4185" s="12"/>
      <c r="BJ4185" s="13"/>
      <c r="BK4185" s="13"/>
      <c r="BL4185" s="13"/>
      <c r="BM4185" s="13"/>
      <c r="BN4185" s="13"/>
    </row>
    <row r="4186" spans="1:66" x14ac:dyDescent="0.25">
      <c r="A4186" s="10"/>
      <c r="B4186" s="10"/>
      <c r="C4186" s="10"/>
      <c r="D4186" s="18"/>
      <c r="E4186" s="10"/>
      <c r="F4186" s="10"/>
      <c r="G4186" s="10"/>
      <c r="H4186" s="10"/>
      <c r="I4186" s="10"/>
      <c r="J4186" s="10"/>
      <c r="K4186" s="11"/>
      <c r="L4186" s="11"/>
      <c r="M4186" s="12"/>
      <c r="N4186" s="12"/>
      <c r="O4186" s="12"/>
      <c r="P4186" s="12"/>
      <c r="Q4186" s="12"/>
      <c r="R4186" s="12"/>
      <c r="S4186" s="12"/>
      <c r="T4186" s="12"/>
      <c r="U4186" s="12"/>
      <c r="V4186" s="12"/>
      <c r="W4186" s="12"/>
      <c r="X4186" s="12"/>
      <c r="Y4186" s="12"/>
      <c r="Z4186" s="12"/>
      <c r="AA4186" s="12"/>
      <c r="AB4186" s="12"/>
      <c r="AC4186" s="12"/>
      <c r="AD4186" s="12"/>
      <c r="AE4186" s="12"/>
      <c r="AF4186" s="12"/>
      <c r="AG4186" s="12"/>
      <c r="AH4186" s="12"/>
      <c r="AI4186" s="12"/>
      <c r="AJ4186" s="12"/>
      <c r="AK4186" s="12"/>
      <c r="AL4186" s="12"/>
      <c r="AM4186" s="12"/>
      <c r="AN4186" s="12"/>
      <c r="AO4186" s="12"/>
      <c r="AP4186" s="12"/>
      <c r="AQ4186" s="12"/>
      <c r="AR4186" s="12"/>
      <c r="AS4186" s="12"/>
      <c r="AT4186" s="12"/>
      <c r="AU4186" s="12"/>
      <c r="AV4186" s="12"/>
      <c r="AW4186" s="12"/>
      <c r="AX4186" s="12"/>
      <c r="AY4186" s="12"/>
      <c r="AZ4186" s="12"/>
      <c r="BA4186" s="12"/>
      <c r="BB4186" s="12"/>
      <c r="BC4186" s="12"/>
      <c r="BD4186" s="12"/>
      <c r="BE4186" s="12"/>
      <c r="BF4186" s="12"/>
      <c r="BG4186" s="12"/>
      <c r="BH4186" s="12"/>
      <c r="BI4186" s="12"/>
      <c r="BJ4186" s="13"/>
      <c r="BK4186" s="13"/>
      <c r="BL4186" s="13"/>
      <c r="BM4186" s="13"/>
      <c r="BN4186" s="13"/>
    </row>
    <row r="4187" spans="1:66" x14ac:dyDescent="0.25">
      <c r="A4187" s="10"/>
      <c r="B4187" s="10"/>
      <c r="C4187" s="10"/>
      <c r="D4187" s="18"/>
      <c r="E4187" s="10"/>
      <c r="F4187" s="10"/>
      <c r="G4187" s="10"/>
      <c r="H4187" s="10"/>
      <c r="I4187" s="10"/>
      <c r="J4187" s="10"/>
      <c r="K4187" s="11"/>
      <c r="L4187" s="11"/>
      <c r="M4187" s="12"/>
      <c r="N4187" s="12"/>
      <c r="O4187" s="12"/>
      <c r="P4187" s="12"/>
      <c r="Q4187" s="12"/>
      <c r="R4187" s="12"/>
      <c r="S4187" s="12"/>
      <c r="T4187" s="12"/>
      <c r="U4187" s="12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2"/>
      <c r="AS4187" s="12"/>
      <c r="AT4187" s="12"/>
      <c r="AU4187" s="12"/>
      <c r="AV4187" s="12"/>
      <c r="AW4187" s="12"/>
      <c r="AX4187" s="12"/>
      <c r="AY4187" s="12"/>
      <c r="AZ4187" s="12"/>
      <c r="BA4187" s="12"/>
      <c r="BB4187" s="12"/>
      <c r="BC4187" s="12"/>
      <c r="BD4187" s="12"/>
      <c r="BE4187" s="12"/>
      <c r="BF4187" s="12"/>
      <c r="BG4187" s="12"/>
      <c r="BH4187" s="12"/>
      <c r="BI4187" s="12"/>
      <c r="BJ4187" s="13"/>
      <c r="BK4187" s="13"/>
      <c r="BL4187" s="13"/>
      <c r="BM4187" s="13"/>
      <c r="BN4187" s="13"/>
    </row>
    <row r="4188" spans="1:66" x14ac:dyDescent="0.25">
      <c r="A4188" s="10"/>
      <c r="B4188" s="10"/>
      <c r="C4188" s="10"/>
      <c r="D4188" s="18"/>
      <c r="E4188" s="10"/>
      <c r="F4188" s="10"/>
      <c r="G4188" s="10"/>
      <c r="H4188" s="10"/>
      <c r="I4188" s="10"/>
      <c r="J4188" s="10"/>
      <c r="K4188" s="11"/>
      <c r="L4188" s="11"/>
      <c r="M4188" s="12"/>
      <c r="N4188" s="12"/>
      <c r="O4188" s="12"/>
      <c r="P4188" s="12"/>
      <c r="Q4188" s="12"/>
      <c r="R4188" s="12"/>
      <c r="S4188" s="12"/>
      <c r="T4188" s="12"/>
      <c r="U4188" s="12"/>
      <c r="V4188" s="12"/>
      <c r="W4188" s="12"/>
      <c r="X4188" s="12"/>
      <c r="Y4188" s="12"/>
      <c r="Z4188" s="12"/>
      <c r="AA4188" s="12"/>
      <c r="AB4188" s="12"/>
      <c r="AC4188" s="12"/>
      <c r="AD4188" s="12"/>
      <c r="AE4188" s="12"/>
      <c r="AF4188" s="12"/>
      <c r="AG4188" s="12"/>
      <c r="AH4188" s="12"/>
      <c r="AI4188" s="12"/>
      <c r="AJ4188" s="12"/>
      <c r="AK4188" s="12"/>
      <c r="AL4188" s="12"/>
      <c r="AM4188" s="12"/>
      <c r="AN4188" s="12"/>
      <c r="AO4188" s="12"/>
      <c r="AP4188" s="12"/>
      <c r="AQ4188" s="12"/>
      <c r="AR4188" s="12"/>
      <c r="AS4188" s="12"/>
      <c r="AT4188" s="12"/>
      <c r="AU4188" s="12"/>
      <c r="AV4188" s="12"/>
      <c r="AW4188" s="12"/>
      <c r="AX4188" s="12"/>
      <c r="AY4188" s="12"/>
      <c r="AZ4188" s="12"/>
      <c r="BA4188" s="12"/>
      <c r="BB4188" s="12"/>
      <c r="BC4188" s="12"/>
      <c r="BD4188" s="12"/>
      <c r="BE4188" s="12"/>
      <c r="BF4188" s="12"/>
      <c r="BG4188" s="12"/>
      <c r="BH4188" s="12"/>
      <c r="BI4188" s="12"/>
      <c r="BJ4188" s="13"/>
      <c r="BK4188" s="13"/>
      <c r="BL4188" s="13"/>
      <c r="BM4188" s="13"/>
      <c r="BN4188" s="13"/>
    </row>
    <row r="4189" spans="1:66" x14ac:dyDescent="0.25">
      <c r="A4189" s="10"/>
      <c r="B4189" s="10"/>
      <c r="C4189" s="10"/>
      <c r="D4189" s="18"/>
      <c r="E4189" s="10"/>
      <c r="F4189" s="10"/>
      <c r="G4189" s="10"/>
      <c r="H4189" s="10"/>
      <c r="I4189" s="10"/>
      <c r="J4189" s="10"/>
      <c r="K4189" s="11"/>
      <c r="L4189" s="11"/>
      <c r="M4189" s="12"/>
      <c r="N4189" s="12"/>
      <c r="O4189" s="12"/>
      <c r="P4189" s="12"/>
      <c r="Q4189" s="12"/>
      <c r="R4189" s="12"/>
      <c r="S4189" s="12"/>
      <c r="T4189" s="12"/>
      <c r="U4189" s="12"/>
      <c r="V4189" s="12"/>
      <c r="W4189" s="12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2"/>
      <c r="AS4189" s="12"/>
      <c r="AT4189" s="12"/>
      <c r="AU4189" s="12"/>
      <c r="AV4189" s="12"/>
      <c r="AW4189" s="12"/>
      <c r="AX4189" s="12"/>
      <c r="AY4189" s="12"/>
      <c r="AZ4189" s="12"/>
      <c r="BA4189" s="12"/>
      <c r="BB4189" s="12"/>
      <c r="BC4189" s="12"/>
      <c r="BD4189" s="12"/>
      <c r="BE4189" s="12"/>
      <c r="BF4189" s="12"/>
      <c r="BG4189" s="12"/>
      <c r="BH4189" s="12"/>
      <c r="BI4189" s="12"/>
      <c r="BJ4189" s="13"/>
      <c r="BK4189" s="13"/>
      <c r="BL4189" s="13"/>
      <c r="BM4189" s="13"/>
      <c r="BN4189" s="13"/>
    </row>
    <row r="4190" spans="1:66" x14ac:dyDescent="0.25">
      <c r="A4190" s="10"/>
      <c r="B4190" s="10"/>
      <c r="C4190" s="10"/>
      <c r="D4190" s="18"/>
      <c r="E4190" s="10"/>
      <c r="F4190" s="10"/>
      <c r="G4190" s="10"/>
      <c r="H4190" s="10"/>
      <c r="I4190" s="10"/>
      <c r="J4190" s="10"/>
      <c r="K4190" s="11"/>
      <c r="L4190" s="11"/>
      <c r="M4190" s="12"/>
      <c r="N4190" s="12"/>
      <c r="O4190" s="12"/>
      <c r="P4190" s="12"/>
      <c r="Q4190" s="12"/>
      <c r="R4190" s="12"/>
      <c r="S4190" s="12"/>
      <c r="T4190" s="12"/>
      <c r="U4190" s="12"/>
      <c r="V4190" s="12"/>
      <c r="W4190" s="12"/>
      <c r="X4190" s="12"/>
      <c r="Y4190" s="12"/>
      <c r="Z4190" s="12"/>
      <c r="AA4190" s="12"/>
      <c r="AB4190" s="12"/>
      <c r="AC4190" s="12"/>
      <c r="AD4190" s="12"/>
      <c r="AE4190" s="12"/>
      <c r="AF4190" s="12"/>
      <c r="AG4190" s="12"/>
      <c r="AH4190" s="12"/>
      <c r="AI4190" s="12"/>
      <c r="AJ4190" s="12"/>
      <c r="AK4190" s="12"/>
      <c r="AL4190" s="12"/>
      <c r="AM4190" s="12"/>
      <c r="AN4190" s="12"/>
      <c r="AO4190" s="12"/>
      <c r="AP4190" s="12"/>
      <c r="AQ4190" s="12"/>
      <c r="AR4190" s="12"/>
      <c r="AS4190" s="12"/>
      <c r="AT4190" s="12"/>
      <c r="AU4190" s="12"/>
      <c r="AV4190" s="12"/>
      <c r="AW4190" s="12"/>
      <c r="AX4190" s="12"/>
      <c r="AY4190" s="12"/>
      <c r="AZ4190" s="12"/>
      <c r="BA4190" s="12"/>
      <c r="BB4190" s="12"/>
      <c r="BC4190" s="12"/>
      <c r="BD4190" s="12"/>
      <c r="BE4190" s="12"/>
      <c r="BF4190" s="12"/>
      <c r="BG4190" s="12"/>
      <c r="BH4190" s="12"/>
      <c r="BI4190" s="12"/>
      <c r="BJ4190" s="13"/>
      <c r="BK4190" s="13"/>
      <c r="BL4190" s="13"/>
      <c r="BM4190" s="13"/>
      <c r="BN4190" s="13"/>
    </row>
    <row r="4191" spans="1:66" x14ac:dyDescent="0.25">
      <c r="A4191" s="10"/>
      <c r="B4191" s="10"/>
      <c r="C4191" s="10"/>
      <c r="D4191" s="18"/>
      <c r="E4191" s="10"/>
      <c r="F4191" s="10"/>
      <c r="G4191" s="10"/>
      <c r="H4191" s="10"/>
      <c r="I4191" s="10"/>
      <c r="J4191" s="10"/>
      <c r="K4191" s="11"/>
      <c r="L4191" s="11"/>
      <c r="M4191" s="12"/>
      <c r="N4191" s="12"/>
      <c r="O4191" s="12"/>
      <c r="P4191" s="12"/>
      <c r="Q4191" s="12"/>
      <c r="R4191" s="12"/>
      <c r="S4191" s="12"/>
      <c r="T4191" s="12"/>
      <c r="U4191" s="12"/>
      <c r="V4191" s="12"/>
      <c r="W4191" s="12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2"/>
      <c r="AS4191" s="12"/>
      <c r="AT4191" s="12"/>
      <c r="AU4191" s="12"/>
      <c r="AV4191" s="12"/>
      <c r="AW4191" s="12"/>
      <c r="AX4191" s="12"/>
      <c r="AY4191" s="12"/>
      <c r="AZ4191" s="12"/>
      <c r="BA4191" s="12"/>
      <c r="BB4191" s="12"/>
      <c r="BC4191" s="12"/>
      <c r="BD4191" s="12"/>
      <c r="BE4191" s="12"/>
      <c r="BF4191" s="12"/>
      <c r="BG4191" s="12"/>
      <c r="BH4191" s="12"/>
      <c r="BI4191" s="12"/>
      <c r="BJ4191" s="13"/>
      <c r="BK4191" s="13"/>
      <c r="BL4191" s="13"/>
      <c r="BM4191" s="13"/>
      <c r="BN4191" s="13"/>
    </row>
    <row r="4192" spans="1:66" x14ac:dyDescent="0.25">
      <c r="A4192" s="10"/>
      <c r="B4192" s="10"/>
      <c r="C4192" s="10"/>
      <c r="D4192" s="18"/>
      <c r="E4192" s="10"/>
      <c r="F4192" s="10"/>
      <c r="G4192" s="10"/>
      <c r="H4192" s="10"/>
      <c r="I4192" s="10"/>
      <c r="J4192" s="10"/>
      <c r="K4192" s="11"/>
      <c r="L4192" s="11"/>
      <c r="M4192" s="12"/>
      <c r="N4192" s="12"/>
      <c r="O4192" s="12"/>
      <c r="P4192" s="12"/>
      <c r="Q4192" s="12"/>
      <c r="R4192" s="12"/>
      <c r="S4192" s="12"/>
      <c r="T4192" s="12"/>
      <c r="U4192" s="12"/>
      <c r="V4192" s="12"/>
      <c r="W4192" s="12"/>
      <c r="X4192" s="12"/>
      <c r="Y4192" s="12"/>
      <c r="Z4192" s="12"/>
      <c r="AA4192" s="12"/>
      <c r="AB4192" s="12"/>
      <c r="AC4192" s="12"/>
      <c r="AD4192" s="12"/>
      <c r="AE4192" s="12"/>
      <c r="AF4192" s="12"/>
      <c r="AG4192" s="12"/>
      <c r="AH4192" s="12"/>
      <c r="AI4192" s="12"/>
      <c r="AJ4192" s="12"/>
      <c r="AK4192" s="12"/>
      <c r="AL4192" s="12"/>
      <c r="AM4192" s="12"/>
      <c r="AN4192" s="12"/>
      <c r="AO4192" s="12"/>
      <c r="AP4192" s="12"/>
      <c r="AQ4192" s="12"/>
      <c r="AR4192" s="12"/>
      <c r="AS4192" s="12"/>
      <c r="AT4192" s="12"/>
      <c r="AU4192" s="12"/>
      <c r="AV4192" s="12"/>
      <c r="AW4192" s="12"/>
      <c r="AX4192" s="12"/>
      <c r="AY4192" s="12"/>
      <c r="AZ4192" s="12"/>
      <c r="BA4192" s="12"/>
      <c r="BB4192" s="12"/>
      <c r="BC4192" s="12"/>
      <c r="BD4192" s="12"/>
      <c r="BE4192" s="12"/>
      <c r="BF4192" s="12"/>
      <c r="BG4192" s="12"/>
      <c r="BH4192" s="12"/>
      <c r="BI4192" s="12"/>
      <c r="BJ4192" s="13"/>
      <c r="BK4192" s="13"/>
      <c r="BL4192" s="13"/>
      <c r="BM4192" s="13"/>
      <c r="BN4192" s="13"/>
    </row>
    <row r="4193" spans="1:66" x14ac:dyDescent="0.25">
      <c r="A4193" s="10"/>
      <c r="B4193" s="10"/>
      <c r="C4193" s="10"/>
      <c r="D4193" s="18"/>
      <c r="E4193" s="10"/>
      <c r="F4193" s="10"/>
      <c r="G4193" s="10"/>
      <c r="H4193" s="10"/>
      <c r="I4193" s="10"/>
      <c r="J4193" s="10"/>
      <c r="K4193" s="11"/>
      <c r="L4193" s="11"/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2"/>
      <c r="AS4193" s="12"/>
      <c r="AT4193" s="12"/>
      <c r="AU4193" s="12"/>
      <c r="AV4193" s="12"/>
      <c r="AW4193" s="12"/>
      <c r="AX4193" s="12"/>
      <c r="AY4193" s="12"/>
      <c r="AZ4193" s="12"/>
      <c r="BA4193" s="12"/>
      <c r="BB4193" s="12"/>
      <c r="BC4193" s="12"/>
      <c r="BD4193" s="12"/>
      <c r="BE4193" s="12"/>
      <c r="BF4193" s="12"/>
      <c r="BG4193" s="12"/>
      <c r="BH4193" s="12"/>
      <c r="BI4193" s="12"/>
      <c r="BJ4193" s="13"/>
      <c r="BK4193" s="13"/>
      <c r="BL4193" s="13"/>
      <c r="BM4193" s="13"/>
      <c r="BN4193" s="13"/>
    </row>
    <row r="4194" spans="1:66" x14ac:dyDescent="0.25">
      <c r="A4194" s="10"/>
      <c r="B4194" s="10"/>
      <c r="C4194" s="10"/>
      <c r="D4194" s="18"/>
      <c r="E4194" s="10"/>
      <c r="F4194" s="10"/>
      <c r="G4194" s="10"/>
      <c r="H4194" s="10"/>
      <c r="I4194" s="10"/>
      <c r="J4194" s="10"/>
      <c r="K4194" s="11"/>
      <c r="L4194" s="11"/>
      <c r="M4194" s="12"/>
      <c r="N4194" s="12"/>
      <c r="O4194" s="12"/>
      <c r="P4194" s="12"/>
      <c r="Q4194" s="12"/>
      <c r="R4194" s="12"/>
      <c r="S4194" s="12"/>
      <c r="T4194" s="12"/>
      <c r="U4194" s="12"/>
      <c r="V4194" s="12"/>
      <c r="W4194" s="12"/>
      <c r="X4194" s="12"/>
      <c r="Y4194" s="12"/>
      <c r="Z4194" s="12"/>
      <c r="AA4194" s="12"/>
      <c r="AB4194" s="12"/>
      <c r="AC4194" s="12"/>
      <c r="AD4194" s="12"/>
      <c r="AE4194" s="12"/>
      <c r="AF4194" s="12"/>
      <c r="AG4194" s="12"/>
      <c r="AH4194" s="12"/>
      <c r="AI4194" s="12"/>
      <c r="AJ4194" s="12"/>
      <c r="AK4194" s="12"/>
      <c r="AL4194" s="12"/>
      <c r="AM4194" s="12"/>
      <c r="AN4194" s="12"/>
      <c r="AO4194" s="12"/>
      <c r="AP4194" s="12"/>
      <c r="AQ4194" s="12"/>
      <c r="AR4194" s="12"/>
      <c r="AS4194" s="12"/>
      <c r="AT4194" s="12"/>
      <c r="AU4194" s="12"/>
      <c r="AV4194" s="12"/>
      <c r="AW4194" s="12"/>
      <c r="AX4194" s="12"/>
      <c r="AY4194" s="12"/>
      <c r="AZ4194" s="12"/>
      <c r="BA4194" s="12"/>
      <c r="BB4194" s="12"/>
      <c r="BC4194" s="12"/>
      <c r="BD4194" s="12"/>
      <c r="BE4194" s="12"/>
      <c r="BF4194" s="12"/>
      <c r="BG4194" s="12"/>
      <c r="BH4194" s="12"/>
      <c r="BI4194" s="12"/>
      <c r="BJ4194" s="13"/>
      <c r="BK4194" s="13"/>
      <c r="BL4194" s="13"/>
      <c r="BM4194" s="13"/>
      <c r="BN4194" s="13"/>
    </row>
    <row r="4195" spans="1:66" x14ac:dyDescent="0.25">
      <c r="A4195" s="10"/>
      <c r="B4195" s="10"/>
      <c r="C4195" s="10"/>
      <c r="D4195" s="18"/>
      <c r="E4195" s="10"/>
      <c r="F4195" s="10"/>
      <c r="G4195" s="10"/>
      <c r="H4195" s="10"/>
      <c r="I4195" s="10"/>
      <c r="J4195" s="10"/>
      <c r="K4195" s="11"/>
      <c r="L4195" s="11"/>
      <c r="M4195" s="12"/>
      <c r="N4195" s="12"/>
      <c r="O4195" s="12"/>
      <c r="P4195" s="12"/>
      <c r="Q4195" s="12"/>
      <c r="R4195" s="12"/>
      <c r="S4195" s="12"/>
      <c r="T4195" s="12"/>
      <c r="U4195" s="12"/>
      <c r="V4195" s="12"/>
      <c r="W4195" s="12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2"/>
      <c r="AS4195" s="12"/>
      <c r="AT4195" s="12"/>
      <c r="AU4195" s="12"/>
      <c r="AV4195" s="12"/>
      <c r="AW4195" s="12"/>
      <c r="AX4195" s="12"/>
      <c r="AY4195" s="12"/>
      <c r="AZ4195" s="12"/>
      <c r="BA4195" s="12"/>
      <c r="BB4195" s="12"/>
      <c r="BC4195" s="12"/>
      <c r="BD4195" s="12"/>
      <c r="BE4195" s="12"/>
      <c r="BF4195" s="12"/>
      <c r="BG4195" s="12"/>
      <c r="BH4195" s="12"/>
      <c r="BI4195" s="12"/>
      <c r="BJ4195" s="13"/>
      <c r="BK4195" s="13"/>
      <c r="BL4195" s="13"/>
      <c r="BM4195" s="13"/>
      <c r="BN4195" s="13"/>
    </row>
    <row r="4196" spans="1:66" x14ac:dyDescent="0.25">
      <c r="A4196" s="10"/>
      <c r="B4196" s="10"/>
      <c r="C4196" s="10"/>
      <c r="D4196" s="18"/>
      <c r="E4196" s="10"/>
      <c r="F4196" s="10"/>
      <c r="G4196" s="10"/>
      <c r="H4196" s="10"/>
      <c r="I4196" s="10"/>
      <c r="J4196" s="10"/>
      <c r="K4196" s="11"/>
      <c r="L4196" s="11"/>
      <c r="M4196" s="12"/>
      <c r="N4196" s="12"/>
      <c r="O4196" s="12"/>
      <c r="P4196" s="12"/>
      <c r="Q4196" s="12"/>
      <c r="R4196" s="12"/>
      <c r="S4196" s="12"/>
      <c r="T4196" s="12"/>
      <c r="U4196" s="12"/>
      <c r="V4196" s="12"/>
      <c r="W4196" s="12"/>
      <c r="X4196" s="12"/>
      <c r="Y4196" s="12"/>
      <c r="Z4196" s="12"/>
      <c r="AA4196" s="12"/>
      <c r="AB4196" s="12"/>
      <c r="AC4196" s="12"/>
      <c r="AD4196" s="12"/>
      <c r="AE4196" s="12"/>
      <c r="AF4196" s="12"/>
      <c r="AG4196" s="12"/>
      <c r="AH4196" s="12"/>
      <c r="AI4196" s="12"/>
      <c r="AJ4196" s="12"/>
      <c r="AK4196" s="12"/>
      <c r="AL4196" s="12"/>
      <c r="AM4196" s="12"/>
      <c r="AN4196" s="12"/>
      <c r="AO4196" s="12"/>
      <c r="AP4196" s="12"/>
      <c r="AQ4196" s="12"/>
      <c r="AR4196" s="12"/>
      <c r="AS4196" s="12"/>
      <c r="AT4196" s="12"/>
      <c r="AU4196" s="12"/>
      <c r="AV4196" s="12"/>
      <c r="AW4196" s="12"/>
      <c r="AX4196" s="12"/>
      <c r="AY4196" s="12"/>
      <c r="AZ4196" s="12"/>
      <c r="BA4196" s="12"/>
      <c r="BB4196" s="12"/>
      <c r="BC4196" s="12"/>
      <c r="BD4196" s="12"/>
      <c r="BE4196" s="12"/>
      <c r="BF4196" s="12"/>
      <c r="BG4196" s="12"/>
      <c r="BH4196" s="12"/>
      <c r="BI4196" s="12"/>
      <c r="BJ4196" s="13"/>
      <c r="BK4196" s="13"/>
      <c r="BL4196" s="13"/>
      <c r="BM4196" s="13"/>
      <c r="BN4196" s="13"/>
    </row>
    <row r="4197" spans="1:66" x14ac:dyDescent="0.25">
      <c r="A4197" s="10"/>
      <c r="B4197" s="10"/>
      <c r="C4197" s="10"/>
      <c r="D4197" s="18"/>
      <c r="E4197" s="10"/>
      <c r="F4197" s="10"/>
      <c r="G4197" s="10"/>
      <c r="H4197" s="10"/>
      <c r="I4197" s="10"/>
      <c r="J4197" s="10"/>
      <c r="K4197" s="11"/>
      <c r="L4197" s="11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  <c r="W4197" s="12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2"/>
      <c r="AS4197" s="12"/>
      <c r="AT4197" s="12"/>
      <c r="AU4197" s="12"/>
      <c r="AV4197" s="12"/>
      <c r="AW4197" s="12"/>
      <c r="AX4197" s="12"/>
      <c r="AY4197" s="12"/>
      <c r="AZ4197" s="12"/>
      <c r="BA4197" s="12"/>
      <c r="BB4197" s="12"/>
      <c r="BC4197" s="12"/>
      <c r="BD4197" s="12"/>
      <c r="BE4197" s="12"/>
      <c r="BF4197" s="12"/>
      <c r="BG4197" s="12"/>
      <c r="BH4197" s="12"/>
      <c r="BI4197" s="12"/>
      <c r="BJ4197" s="13"/>
      <c r="BK4197" s="13"/>
      <c r="BL4197" s="13"/>
      <c r="BM4197" s="13"/>
      <c r="BN4197" s="13"/>
    </row>
    <row r="4198" spans="1:66" x14ac:dyDescent="0.25">
      <c r="A4198" s="10"/>
      <c r="B4198" s="10"/>
      <c r="C4198" s="10"/>
      <c r="D4198" s="18"/>
      <c r="E4198" s="10"/>
      <c r="F4198" s="10"/>
      <c r="G4198" s="10"/>
      <c r="H4198" s="10"/>
      <c r="I4198" s="10"/>
      <c r="J4198" s="10"/>
      <c r="K4198" s="11"/>
      <c r="L4198" s="11"/>
      <c r="M4198" s="12"/>
      <c r="N4198" s="12"/>
      <c r="O4198" s="12"/>
      <c r="P4198" s="12"/>
      <c r="Q4198" s="12"/>
      <c r="R4198" s="12"/>
      <c r="S4198" s="12"/>
      <c r="T4198" s="12"/>
      <c r="U4198" s="12"/>
      <c r="V4198" s="12"/>
      <c r="W4198" s="12"/>
      <c r="X4198" s="12"/>
      <c r="Y4198" s="12"/>
      <c r="Z4198" s="12"/>
      <c r="AA4198" s="12"/>
      <c r="AB4198" s="12"/>
      <c r="AC4198" s="12"/>
      <c r="AD4198" s="12"/>
      <c r="AE4198" s="12"/>
      <c r="AF4198" s="12"/>
      <c r="AG4198" s="12"/>
      <c r="AH4198" s="12"/>
      <c r="AI4198" s="12"/>
      <c r="AJ4198" s="12"/>
      <c r="AK4198" s="12"/>
      <c r="AL4198" s="12"/>
      <c r="AM4198" s="12"/>
      <c r="AN4198" s="12"/>
      <c r="AO4198" s="12"/>
      <c r="AP4198" s="12"/>
      <c r="AQ4198" s="12"/>
      <c r="AR4198" s="12"/>
      <c r="AS4198" s="12"/>
      <c r="AT4198" s="12"/>
      <c r="AU4198" s="12"/>
      <c r="AV4198" s="12"/>
      <c r="AW4198" s="12"/>
      <c r="AX4198" s="12"/>
      <c r="AY4198" s="12"/>
      <c r="AZ4198" s="12"/>
      <c r="BA4198" s="12"/>
      <c r="BB4198" s="12"/>
      <c r="BC4198" s="12"/>
      <c r="BD4198" s="12"/>
      <c r="BE4198" s="12"/>
      <c r="BF4198" s="12"/>
      <c r="BG4198" s="12"/>
      <c r="BH4198" s="12"/>
      <c r="BI4198" s="12"/>
      <c r="BJ4198" s="13"/>
      <c r="BK4198" s="13"/>
      <c r="BL4198" s="13"/>
      <c r="BM4198" s="13"/>
      <c r="BN4198" s="13"/>
    </row>
    <row r="4199" spans="1:66" x14ac:dyDescent="0.25">
      <c r="A4199" s="10"/>
      <c r="B4199" s="10"/>
      <c r="C4199" s="10"/>
      <c r="D4199" s="18"/>
      <c r="E4199" s="10"/>
      <c r="F4199" s="10"/>
      <c r="G4199" s="10"/>
      <c r="H4199" s="10"/>
      <c r="I4199" s="10"/>
      <c r="J4199" s="10"/>
      <c r="K4199" s="11"/>
      <c r="L4199" s="11"/>
      <c r="M4199" s="12"/>
      <c r="N4199" s="12"/>
      <c r="O4199" s="12"/>
      <c r="P4199" s="12"/>
      <c r="Q4199" s="12"/>
      <c r="R4199" s="12"/>
      <c r="S4199" s="12"/>
      <c r="T4199" s="12"/>
      <c r="U4199" s="12"/>
      <c r="V4199" s="12"/>
      <c r="W4199" s="12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2"/>
      <c r="AS4199" s="12"/>
      <c r="AT4199" s="12"/>
      <c r="AU4199" s="12"/>
      <c r="AV4199" s="12"/>
      <c r="AW4199" s="12"/>
      <c r="AX4199" s="12"/>
      <c r="AY4199" s="12"/>
      <c r="AZ4199" s="12"/>
      <c r="BA4199" s="12"/>
      <c r="BB4199" s="12"/>
      <c r="BC4199" s="12"/>
      <c r="BD4199" s="12"/>
      <c r="BE4199" s="12"/>
      <c r="BF4199" s="12"/>
      <c r="BG4199" s="12"/>
      <c r="BH4199" s="12"/>
      <c r="BI4199" s="12"/>
      <c r="BJ4199" s="13"/>
      <c r="BK4199" s="13"/>
      <c r="BL4199" s="13"/>
      <c r="BM4199" s="13"/>
      <c r="BN4199" s="13"/>
    </row>
    <row r="4200" spans="1:66" x14ac:dyDescent="0.25">
      <c r="A4200" s="10"/>
      <c r="B4200" s="10"/>
      <c r="C4200" s="10"/>
      <c r="D4200" s="18"/>
      <c r="E4200" s="10"/>
      <c r="F4200" s="10"/>
      <c r="G4200" s="10"/>
      <c r="H4200" s="10"/>
      <c r="I4200" s="10"/>
      <c r="J4200" s="10"/>
      <c r="K4200" s="11"/>
      <c r="L4200" s="11"/>
      <c r="M4200" s="12"/>
      <c r="N4200" s="12"/>
      <c r="O4200" s="12"/>
      <c r="P4200" s="12"/>
      <c r="Q4200" s="12"/>
      <c r="R4200" s="12"/>
      <c r="S4200" s="12"/>
      <c r="T4200" s="12"/>
      <c r="U4200" s="12"/>
      <c r="V4200" s="12"/>
      <c r="W4200" s="12"/>
      <c r="X4200" s="12"/>
      <c r="Y4200" s="12"/>
      <c r="Z4200" s="12"/>
      <c r="AA4200" s="12"/>
      <c r="AB4200" s="12"/>
      <c r="AC4200" s="12"/>
      <c r="AD4200" s="12"/>
      <c r="AE4200" s="12"/>
      <c r="AF4200" s="12"/>
      <c r="AG4200" s="12"/>
      <c r="AH4200" s="12"/>
      <c r="AI4200" s="12"/>
      <c r="AJ4200" s="12"/>
      <c r="AK4200" s="12"/>
      <c r="AL4200" s="12"/>
      <c r="AM4200" s="12"/>
      <c r="AN4200" s="12"/>
      <c r="AO4200" s="12"/>
      <c r="AP4200" s="12"/>
      <c r="AQ4200" s="12"/>
      <c r="AR4200" s="12"/>
      <c r="AS4200" s="12"/>
      <c r="AT4200" s="12"/>
      <c r="AU4200" s="12"/>
      <c r="AV4200" s="12"/>
      <c r="AW4200" s="12"/>
      <c r="AX4200" s="12"/>
      <c r="AY4200" s="12"/>
      <c r="AZ4200" s="12"/>
      <c r="BA4200" s="12"/>
      <c r="BB4200" s="12"/>
      <c r="BC4200" s="12"/>
      <c r="BD4200" s="12"/>
      <c r="BE4200" s="12"/>
      <c r="BF4200" s="12"/>
      <c r="BG4200" s="12"/>
      <c r="BH4200" s="12"/>
      <c r="BI4200" s="12"/>
      <c r="BJ4200" s="13"/>
      <c r="BK4200" s="13"/>
      <c r="BL4200" s="13"/>
      <c r="BM4200" s="13"/>
      <c r="BN4200" s="13"/>
    </row>
    <row r="4201" spans="1:66" x14ac:dyDescent="0.25">
      <c r="A4201" s="10"/>
      <c r="B4201" s="10"/>
      <c r="C4201" s="10"/>
      <c r="D4201" s="18"/>
      <c r="E4201" s="10"/>
      <c r="F4201" s="10"/>
      <c r="G4201" s="10"/>
      <c r="H4201" s="10"/>
      <c r="I4201" s="10"/>
      <c r="J4201" s="10"/>
      <c r="K4201" s="11"/>
      <c r="L4201" s="11"/>
      <c r="M4201" s="12"/>
      <c r="N4201" s="12"/>
      <c r="O4201" s="12"/>
      <c r="P4201" s="12"/>
      <c r="Q4201" s="12"/>
      <c r="R4201" s="12"/>
      <c r="S4201" s="12"/>
      <c r="T4201" s="12"/>
      <c r="U4201" s="12"/>
      <c r="V4201" s="12"/>
      <c r="W4201" s="12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2"/>
      <c r="AS4201" s="12"/>
      <c r="AT4201" s="12"/>
      <c r="AU4201" s="12"/>
      <c r="AV4201" s="12"/>
      <c r="AW4201" s="12"/>
      <c r="AX4201" s="12"/>
      <c r="AY4201" s="12"/>
      <c r="AZ4201" s="12"/>
      <c r="BA4201" s="12"/>
      <c r="BB4201" s="12"/>
      <c r="BC4201" s="12"/>
      <c r="BD4201" s="12"/>
      <c r="BE4201" s="12"/>
      <c r="BF4201" s="12"/>
      <c r="BG4201" s="12"/>
      <c r="BH4201" s="12"/>
      <c r="BI4201" s="12"/>
      <c r="BJ4201" s="13"/>
      <c r="BK4201" s="13"/>
      <c r="BL4201" s="13"/>
      <c r="BM4201" s="13"/>
      <c r="BN4201" s="13"/>
    </row>
    <row r="4202" spans="1:66" x14ac:dyDescent="0.25">
      <c r="A4202" s="10"/>
      <c r="B4202" s="10"/>
      <c r="C4202" s="10"/>
      <c r="D4202" s="18"/>
      <c r="E4202" s="10"/>
      <c r="F4202" s="10"/>
      <c r="G4202" s="10"/>
      <c r="H4202" s="10"/>
      <c r="I4202" s="10"/>
      <c r="J4202" s="10"/>
      <c r="K4202" s="11"/>
      <c r="L4202" s="11"/>
      <c r="M4202" s="12"/>
      <c r="N4202" s="12"/>
      <c r="O4202" s="12"/>
      <c r="P4202" s="12"/>
      <c r="Q4202" s="12"/>
      <c r="R4202" s="12"/>
      <c r="S4202" s="12"/>
      <c r="T4202" s="12"/>
      <c r="U4202" s="12"/>
      <c r="V4202" s="12"/>
      <c r="W4202" s="12"/>
      <c r="X4202" s="12"/>
      <c r="Y4202" s="12"/>
      <c r="Z4202" s="12"/>
      <c r="AA4202" s="12"/>
      <c r="AB4202" s="12"/>
      <c r="AC4202" s="12"/>
      <c r="AD4202" s="12"/>
      <c r="AE4202" s="12"/>
      <c r="AF4202" s="12"/>
      <c r="AG4202" s="12"/>
      <c r="AH4202" s="12"/>
      <c r="AI4202" s="12"/>
      <c r="AJ4202" s="12"/>
      <c r="AK4202" s="12"/>
      <c r="AL4202" s="12"/>
      <c r="AM4202" s="12"/>
      <c r="AN4202" s="12"/>
      <c r="AO4202" s="12"/>
      <c r="AP4202" s="12"/>
      <c r="AQ4202" s="12"/>
      <c r="AR4202" s="12"/>
      <c r="AS4202" s="12"/>
      <c r="AT4202" s="12"/>
      <c r="AU4202" s="12"/>
      <c r="AV4202" s="12"/>
      <c r="AW4202" s="12"/>
      <c r="AX4202" s="12"/>
      <c r="AY4202" s="12"/>
      <c r="AZ4202" s="12"/>
      <c r="BA4202" s="12"/>
      <c r="BB4202" s="12"/>
      <c r="BC4202" s="12"/>
      <c r="BD4202" s="12"/>
      <c r="BE4202" s="12"/>
      <c r="BF4202" s="12"/>
      <c r="BG4202" s="12"/>
      <c r="BH4202" s="12"/>
      <c r="BI4202" s="12"/>
      <c r="BJ4202" s="13"/>
      <c r="BK4202" s="13"/>
      <c r="BL4202" s="13"/>
      <c r="BM4202" s="13"/>
      <c r="BN4202" s="13"/>
    </row>
    <row r="4203" spans="1:66" x14ac:dyDescent="0.25">
      <c r="A4203" s="10"/>
      <c r="B4203" s="10"/>
      <c r="C4203" s="10"/>
      <c r="D4203" s="18"/>
      <c r="E4203" s="10"/>
      <c r="F4203" s="10"/>
      <c r="G4203" s="10"/>
      <c r="H4203" s="10"/>
      <c r="I4203" s="10"/>
      <c r="J4203" s="10"/>
      <c r="K4203" s="11"/>
      <c r="L4203" s="11"/>
      <c r="M4203" s="12"/>
      <c r="N4203" s="12"/>
      <c r="O4203" s="12"/>
      <c r="P4203" s="12"/>
      <c r="Q4203" s="12"/>
      <c r="R4203" s="12"/>
      <c r="S4203" s="12"/>
      <c r="T4203" s="12"/>
      <c r="U4203" s="12"/>
      <c r="V4203" s="12"/>
      <c r="W4203" s="12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2"/>
      <c r="AS4203" s="12"/>
      <c r="AT4203" s="12"/>
      <c r="AU4203" s="12"/>
      <c r="AV4203" s="12"/>
      <c r="AW4203" s="12"/>
      <c r="AX4203" s="12"/>
      <c r="AY4203" s="12"/>
      <c r="AZ4203" s="12"/>
      <c r="BA4203" s="12"/>
      <c r="BB4203" s="12"/>
      <c r="BC4203" s="12"/>
      <c r="BD4203" s="12"/>
      <c r="BE4203" s="12"/>
      <c r="BF4203" s="12"/>
      <c r="BG4203" s="12"/>
      <c r="BH4203" s="12"/>
      <c r="BI4203" s="12"/>
      <c r="BJ4203" s="13"/>
      <c r="BK4203" s="13"/>
      <c r="BL4203" s="13"/>
      <c r="BM4203" s="13"/>
      <c r="BN4203" s="13"/>
    </row>
    <row r="4204" spans="1:66" x14ac:dyDescent="0.25">
      <c r="A4204" s="10"/>
      <c r="B4204" s="10"/>
      <c r="C4204" s="10"/>
      <c r="D4204" s="18"/>
      <c r="E4204" s="10"/>
      <c r="F4204" s="10"/>
      <c r="G4204" s="10"/>
      <c r="H4204" s="10"/>
      <c r="I4204" s="10"/>
      <c r="J4204" s="10"/>
      <c r="K4204" s="11"/>
      <c r="L4204" s="11"/>
      <c r="M4204" s="12"/>
      <c r="N4204" s="12"/>
      <c r="O4204" s="12"/>
      <c r="P4204" s="12"/>
      <c r="Q4204" s="12"/>
      <c r="R4204" s="12"/>
      <c r="S4204" s="12"/>
      <c r="T4204" s="12"/>
      <c r="U4204" s="12"/>
      <c r="V4204" s="12"/>
      <c r="W4204" s="12"/>
      <c r="X4204" s="12"/>
      <c r="Y4204" s="12"/>
      <c r="Z4204" s="12"/>
      <c r="AA4204" s="12"/>
      <c r="AB4204" s="12"/>
      <c r="AC4204" s="12"/>
      <c r="AD4204" s="12"/>
      <c r="AE4204" s="12"/>
      <c r="AF4204" s="12"/>
      <c r="AG4204" s="12"/>
      <c r="AH4204" s="12"/>
      <c r="AI4204" s="12"/>
      <c r="AJ4204" s="12"/>
      <c r="AK4204" s="12"/>
      <c r="AL4204" s="12"/>
      <c r="AM4204" s="12"/>
      <c r="AN4204" s="12"/>
      <c r="AO4204" s="12"/>
      <c r="AP4204" s="12"/>
      <c r="AQ4204" s="12"/>
      <c r="AR4204" s="12"/>
      <c r="AS4204" s="12"/>
      <c r="AT4204" s="12"/>
      <c r="AU4204" s="12"/>
      <c r="AV4204" s="12"/>
      <c r="AW4204" s="12"/>
      <c r="AX4204" s="12"/>
      <c r="AY4204" s="12"/>
      <c r="AZ4204" s="12"/>
      <c r="BA4204" s="12"/>
      <c r="BB4204" s="12"/>
      <c r="BC4204" s="12"/>
      <c r="BD4204" s="12"/>
      <c r="BE4204" s="12"/>
      <c r="BF4204" s="12"/>
      <c r="BG4204" s="12"/>
      <c r="BH4204" s="12"/>
      <c r="BI4204" s="12"/>
      <c r="BJ4204" s="13"/>
      <c r="BK4204" s="13"/>
      <c r="BL4204" s="13"/>
      <c r="BM4204" s="13"/>
      <c r="BN4204" s="13"/>
    </row>
    <row r="4205" spans="1:66" x14ac:dyDescent="0.25">
      <c r="A4205" s="10"/>
      <c r="B4205" s="10"/>
      <c r="C4205" s="10"/>
      <c r="D4205" s="18"/>
      <c r="E4205" s="10"/>
      <c r="F4205" s="10"/>
      <c r="G4205" s="10"/>
      <c r="H4205" s="10"/>
      <c r="I4205" s="10"/>
      <c r="J4205" s="10"/>
      <c r="K4205" s="11"/>
      <c r="L4205" s="11"/>
      <c r="M4205" s="12"/>
      <c r="N4205" s="12"/>
      <c r="O4205" s="12"/>
      <c r="P4205" s="12"/>
      <c r="Q4205" s="12"/>
      <c r="R4205" s="12"/>
      <c r="S4205" s="12"/>
      <c r="T4205" s="12"/>
      <c r="U4205" s="12"/>
      <c r="V4205" s="12"/>
      <c r="W4205" s="12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2"/>
      <c r="AS4205" s="12"/>
      <c r="AT4205" s="12"/>
      <c r="AU4205" s="12"/>
      <c r="AV4205" s="12"/>
      <c r="AW4205" s="12"/>
      <c r="AX4205" s="12"/>
      <c r="AY4205" s="12"/>
      <c r="AZ4205" s="12"/>
      <c r="BA4205" s="12"/>
      <c r="BB4205" s="12"/>
      <c r="BC4205" s="12"/>
      <c r="BD4205" s="12"/>
      <c r="BE4205" s="12"/>
      <c r="BF4205" s="12"/>
      <c r="BG4205" s="12"/>
      <c r="BH4205" s="12"/>
      <c r="BI4205" s="12"/>
      <c r="BJ4205" s="13"/>
      <c r="BK4205" s="13"/>
      <c r="BL4205" s="13"/>
      <c r="BM4205" s="13"/>
      <c r="BN4205" s="13"/>
    </row>
    <row r="4206" spans="1:66" x14ac:dyDescent="0.25">
      <c r="A4206" s="10"/>
      <c r="B4206" s="10"/>
      <c r="C4206" s="10"/>
      <c r="D4206" s="18"/>
      <c r="E4206" s="10"/>
      <c r="F4206" s="10"/>
      <c r="G4206" s="10"/>
      <c r="H4206" s="10"/>
      <c r="I4206" s="10"/>
      <c r="J4206" s="10"/>
      <c r="K4206" s="11"/>
      <c r="L4206" s="11"/>
      <c r="M4206" s="12"/>
      <c r="N4206" s="12"/>
      <c r="O4206" s="12"/>
      <c r="P4206" s="12"/>
      <c r="Q4206" s="12"/>
      <c r="R4206" s="12"/>
      <c r="S4206" s="12"/>
      <c r="T4206" s="12"/>
      <c r="U4206" s="12"/>
      <c r="V4206" s="12"/>
      <c r="W4206" s="12"/>
      <c r="X4206" s="12"/>
      <c r="Y4206" s="12"/>
      <c r="Z4206" s="12"/>
      <c r="AA4206" s="12"/>
      <c r="AB4206" s="12"/>
      <c r="AC4206" s="12"/>
      <c r="AD4206" s="12"/>
      <c r="AE4206" s="12"/>
      <c r="AF4206" s="12"/>
      <c r="AG4206" s="12"/>
      <c r="AH4206" s="12"/>
      <c r="AI4206" s="12"/>
      <c r="AJ4206" s="12"/>
      <c r="AK4206" s="12"/>
      <c r="AL4206" s="12"/>
      <c r="AM4206" s="12"/>
      <c r="AN4206" s="12"/>
      <c r="AO4206" s="12"/>
      <c r="AP4206" s="12"/>
      <c r="AQ4206" s="12"/>
      <c r="AR4206" s="12"/>
      <c r="AS4206" s="12"/>
      <c r="AT4206" s="12"/>
      <c r="AU4206" s="12"/>
      <c r="AV4206" s="12"/>
      <c r="AW4206" s="12"/>
      <c r="AX4206" s="12"/>
      <c r="AY4206" s="12"/>
      <c r="AZ4206" s="12"/>
      <c r="BA4206" s="12"/>
      <c r="BB4206" s="12"/>
      <c r="BC4206" s="12"/>
      <c r="BD4206" s="12"/>
      <c r="BE4206" s="12"/>
      <c r="BF4206" s="12"/>
      <c r="BG4206" s="12"/>
      <c r="BH4206" s="12"/>
      <c r="BI4206" s="12"/>
      <c r="BJ4206" s="13"/>
      <c r="BK4206" s="13"/>
      <c r="BL4206" s="13"/>
      <c r="BM4206" s="13"/>
      <c r="BN4206" s="13"/>
    </row>
    <row r="4207" spans="1:66" x14ac:dyDescent="0.25">
      <c r="A4207" s="10"/>
      <c r="B4207" s="10"/>
      <c r="C4207" s="10"/>
      <c r="D4207" s="18"/>
      <c r="E4207" s="10"/>
      <c r="F4207" s="10"/>
      <c r="G4207" s="10"/>
      <c r="H4207" s="10"/>
      <c r="I4207" s="10"/>
      <c r="J4207" s="10"/>
      <c r="K4207" s="11"/>
      <c r="L4207" s="11"/>
      <c r="M4207" s="12"/>
      <c r="N4207" s="12"/>
      <c r="O4207" s="12"/>
      <c r="P4207" s="12"/>
      <c r="Q4207" s="12"/>
      <c r="R4207" s="12"/>
      <c r="S4207" s="12"/>
      <c r="T4207" s="12"/>
      <c r="U4207" s="12"/>
      <c r="V4207" s="12"/>
      <c r="W4207" s="12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2"/>
      <c r="AS4207" s="12"/>
      <c r="AT4207" s="12"/>
      <c r="AU4207" s="12"/>
      <c r="AV4207" s="12"/>
      <c r="AW4207" s="12"/>
      <c r="AX4207" s="12"/>
      <c r="AY4207" s="12"/>
      <c r="AZ4207" s="12"/>
      <c r="BA4207" s="12"/>
      <c r="BB4207" s="12"/>
      <c r="BC4207" s="12"/>
      <c r="BD4207" s="12"/>
      <c r="BE4207" s="12"/>
      <c r="BF4207" s="12"/>
      <c r="BG4207" s="12"/>
      <c r="BH4207" s="12"/>
      <c r="BI4207" s="12"/>
      <c r="BJ4207" s="13"/>
      <c r="BK4207" s="13"/>
      <c r="BL4207" s="13"/>
      <c r="BM4207" s="13"/>
      <c r="BN4207" s="13"/>
    </row>
    <row r="4208" spans="1:66" x14ac:dyDescent="0.25">
      <c r="A4208" s="10"/>
      <c r="B4208" s="10"/>
      <c r="C4208" s="10"/>
      <c r="D4208" s="18"/>
      <c r="E4208" s="10"/>
      <c r="F4208" s="10"/>
      <c r="G4208" s="10"/>
      <c r="H4208" s="10"/>
      <c r="I4208" s="10"/>
      <c r="J4208" s="10"/>
      <c r="K4208" s="11"/>
      <c r="L4208" s="11"/>
      <c r="M4208" s="12"/>
      <c r="N4208" s="12"/>
      <c r="O4208" s="12"/>
      <c r="P4208" s="12"/>
      <c r="Q4208" s="12"/>
      <c r="R4208" s="12"/>
      <c r="S4208" s="12"/>
      <c r="T4208" s="12"/>
      <c r="U4208" s="12"/>
      <c r="V4208" s="12"/>
      <c r="W4208" s="12"/>
      <c r="X4208" s="12"/>
      <c r="Y4208" s="12"/>
      <c r="Z4208" s="12"/>
      <c r="AA4208" s="12"/>
      <c r="AB4208" s="12"/>
      <c r="AC4208" s="12"/>
      <c r="AD4208" s="12"/>
      <c r="AE4208" s="12"/>
      <c r="AF4208" s="12"/>
      <c r="AG4208" s="12"/>
      <c r="AH4208" s="12"/>
      <c r="AI4208" s="12"/>
      <c r="AJ4208" s="12"/>
      <c r="AK4208" s="12"/>
      <c r="AL4208" s="12"/>
      <c r="AM4208" s="12"/>
      <c r="AN4208" s="12"/>
      <c r="AO4208" s="12"/>
      <c r="AP4208" s="12"/>
      <c r="AQ4208" s="12"/>
      <c r="AR4208" s="12"/>
      <c r="AS4208" s="12"/>
      <c r="AT4208" s="12"/>
      <c r="AU4208" s="12"/>
      <c r="AV4208" s="12"/>
      <c r="AW4208" s="12"/>
      <c r="AX4208" s="12"/>
      <c r="AY4208" s="12"/>
      <c r="AZ4208" s="12"/>
      <c r="BA4208" s="12"/>
      <c r="BB4208" s="12"/>
      <c r="BC4208" s="12"/>
      <c r="BD4208" s="12"/>
      <c r="BE4208" s="12"/>
      <c r="BF4208" s="12"/>
      <c r="BG4208" s="12"/>
      <c r="BH4208" s="12"/>
      <c r="BI4208" s="12"/>
      <c r="BJ4208" s="13"/>
      <c r="BK4208" s="13"/>
      <c r="BL4208" s="13"/>
      <c r="BM4208" s="13"/>
      <c r="BN4208" s="13"/>
    </row>
    <row r="4209" spans="1:66" x14ac:dyDescent="0.25">
      <c r="A4209" s="10"/>
      <c r="B4209" s="10"/>
      <c r="C4209" s="10"/>
      <c r="D4209" s="18"/>
      <c r="E4209" s="10"/>
      <c r="F4209" s="10"/>
      <c r="G4209" s="10"/>
      <c r="H4209" s="10"/>
      <c r="I4209" s="10"/>
      <c r="J4209" s="10"/>
      <c r="K4209" s="11"/>
      <c r="L4209" s="11"/>
      <c r="M4209" s="12"/>
      <c r="N4209" s="12"/>
      <c r="O4209" s="12"/>
      <c r="P4209" s="12"/>
      <c r="Q4209" s="12"/>
      <c r="R4209" s="12"/>
      <c r="S4209" s="12"/>
      <c r="T4209" s="12"/>
      <c r="U4209" s="12"/>
      <c r="V4209" s="12"/>
      <c r="W4209" s="12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2"/>
      <c r="AS4209" s="12"/>
      <c r="AT4209" s="12"/>
      <c r="AU4209" s="12"/>
      <c r="AV4209" s="12"/>
      <c r="AW4209" s="12"/>
      <c r="AX4209" s="12"/>
      <c r="AY4209" s="12"/>
      <c r="AZ4209" s="12"/>
      <c r="BA4209" s="12"/>
      <c r="BB4209" s="12"/>
      <c r="BC4209" s="12"/>
      <c r="BD4209" s="12"/>
      <c r="BE4209" s="12"/>
      <c r="BF4209" s="12"/>
      <c r="BG4209" s="12"/>
      <c r="BH4209" s="12"/>
      <c r="BI4209" s="12"/>
      <c r="BJ4209" s="13"/>
      <c r="BK4209" s="13"/>
      <c r="BL4209" s="13"/>
      <c r="BM4209" s="13"/>
      <c r="BN4209" s="13"/>
    </row>
    <row r="4210" spans="1:66" x14ac:dyDescent="0.25">
      <c r="A4210" s="10"/>
      <c r="B4210" s="10"/>
      <c r="C4210" s="10"/>
      <c r="D4210" s="18"/>
      <c r="E4210" s="10"/>
      <c r="F4210" s="10"/>
      <c r="G4210" s="10"/>
      <c r="H4210" s="10"/>
      <c r="I4210" s="10"/>
      <c r="J4210" s="10"/>
      <c r="K4210" s="11"/>
      <c r="L4210" s="11"/>
      <c r="M4210" s="12"/>
      <c r="N4210" s="12"/>
      <c r="O4210" s="12"/>
      <c r="P4210" s="12"/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2"/>
      <c r="AF4210" s="12"/>
      <c r="AG4210" s="12"/>
      <c r="AH4210" s="12"/>
      <c r="AI4210" s="12"/>
      <c r="AJ4210" s="12"/>
      <c r="AK4210" s="12"/>
      <c r="AL4210" s="12"/>
      <c r="AM4210" s="12"/>
      <c r="AN4210" s="12"/>
      <c r="AO4210" s="12"/>
      <c r="AP4210" s="12"/>
      <c r="AQ4210" s="12"/>
      <c r="AR4210" s="12"/>
      <c r="AS4210" s="12"/>
      <c r="AT4210" s="12"/>
      <c r="AU4210" s="12"/>
      <c r="AV4210" s="12"/>
      <c r="AW4210" s="12"/>
      <c r="AX4210" s="12"/>
      <c r="AY4210" s="12"/>
      <c r="AZ4210" s="12"/>
      <c r="BA4210" s="12"/>
      <c r="BB4210" s="12"/>
      <c r="BC4210" s="12"/>
      <c r="BD4210" s="12"/>
      <c r="BE4210" s="12"/>
      <c r="BF4210" s="12"/>
      <c r="BG4210" s="12"/>
      <c r="BH4210" s="12"/>
      <c r="BI4210" s="12"/>
      <c r="BJ4210" s="13"/>
      <c r="BK4210" s="13"/>
      <c r="BL4210" s="13"/>
      <c r="BM4210" s="13"/>
      <c r="BN4210" s="13"/>
    </row>
    <row r="4211" spans="1:66" x14ac:dyDescent="0.25">
      <c r="A4211" s="10"/>
      <c r="B4211" s="10"/>
      <c r="C4211" s="10"/>
      <c r="D4211" s="18"/>
      <c r="E4211" s="10"/>
      <c r="F4211" s="10"/>
      <c r="G4211" s="10"/>
      <c r="H4211" s="10"/>
      <c r="I4211" s="10"/>
      <c r="J4211" s="10"/>
      <c r="K4211" s="11"/>
      <c r="L4211" s="11"/>
      <c r="M4211" s="12"/>
      <c r="N4211" s="12"/>
      <c r="O4211" s="12"/>
      <c r="P4211" s="12"/>
      <c r="Q4211" s="12"/>
      <c r="R4211" s="12"/>
      <c r="S4211" s="12"/>
      <c r="T4211" s="12"/>
      <c r="U4211" s="12"/>
      <c r="V4211" s="12"/>
      <c r="W4211" s="12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2"/>
      <c r="AS4211" s="12"/>
      <c r="AT4211" s="12"/>
      <c r="AU4211" s="12"/>
      <c r="AV4211" s="12"/>
      <c r="AW4211" s="12"/>
      <c r="AX4211" s="12"/>
      <c r="AY4211" s="12"/>
      <c r="AZ4211" s="12"/>
      <c r="BA4211" s="12"/>
      <c r="BB4211" s="12"/>
      <c r="BC4211" s="12"/>
      <c r="BD4211" s="12"/>
      <c r="BE4211" s="12"/>
      <c r="BF4211" s="12"/>
      <c r="BG4211" s="12"/>
      <c r="BH4211" s="12"/>
      <c r="BI4211" s="12"/>
      <c r="BJ4211" s="13"/>
      <c r="BK4211" s="13"/>
      <c r="BL4211" s="13"/>
      <c r="BM4211" s="13"/>
      <c r="BN4211" s="13"/>
    </row>
    <row r="4212" spans="1:66" x14ac:dyDescent="0.25">
      <c r="A4212" s="10"/>
      <c r="B4212" s="10"/>
      <c r="C4212" s="10"/>
      <c r="D4212" s="18"/>
      <c r="E4212" s="10"/>
      <c r="F4212" s="10"/>
      <c r="G4212" s="10"/>
      <c r="H4212" s="10"/>
      <c r="I4212" s="10"/>
      <c r="J4212" s="10"/>
      <c r="K4212" s="11"/>
      <c r="L4212" s="11"/>
      <c r="M4212" s="12"/>
      <c r="N4212" s="12"/>
      <c r="O4212" s="12"/>
      <c r="P4212" s="12"/>
      <c r="Q4212" s="12"/>
      <c r="R4212" s="12"/>
      <c r="S4212" s="12"/>
      <c r="T4212" s="12"/>
      <c r="U4212" s="12"/>
      <c r="V4212" s="12"/>
      <c r="W4212" s="12"/>
      <c r="X4212" s="12"/>
      <c r="Y4212" s="12"/>
      <c r="Z4212" s="12"/>
      <c r="AA4212" s="12"/>
      <c r="AB4212" s="12"/>
      <c r="AC4212" s="12"/>
      <c r="AD4212" s="12"/>
      <c r="AE4212" s="12"/>
      <c r="AF4212" s="12"/>
      <c r="AG4212" s="12"/>
      <c r="AH4212" s="12"/>
      <c r="AI4212" s="12"/>
      <c r="AJ4212" s="12"/>
      <c r="AK4212" s="12"/>
      <c r="AL4212" s="12"/>
      <c r="AM4212" s="12"/>
      <c r="AN4212" s="12"/>
      <c r="AO4212" s="12"/>
      <c r="AP4212" s="12"/>
      <c r="AQ4212" s="12"/>
      <c r="AR4212" s="12"/>
      <c r="AS4212" s="12"/>
      <c r="AT4212" s="12"/>
      <c r="AU4212" s="12"/>
      <c r="AV4212" s="12"/>
      <c r="AW4212" s="12"/>
      <c r="AX4212" s="12"/>
      <c r="AY4212" s="12"/>
      <c r="AZ4212" s="12"/>
      <c r="BA4212" s="12"/>
      <c r="BB4212" s="12"/>
      <c r="BC4212" s="12"/>
      <c r="BD4212" s="12"/>
      <c r="BE4212" s="12"/>
      <c r="BF4212" s="12"/>
      <c r="BG4212" s="12"/>
      <c r="BH4212" s="12"/>
      <c r="BI4212" s="12"/>
      <c r="BJ4212" s="13"/>
      <c r="BK4212" s="13"/>
      <c r="BL4212" s="13"/>
      <c r="BM4212" s="13"/>
      <c r="BN4212" s="13"/>
    </row>
    <row r="4213" spans="1:66" x14ac:dyDescent="0.25">
      <c r="A4213" s="10"/>
      <c r="B4213" s="10"/>
      <c r="C4213" s="10"/>
      <c r="D4213" s="18"/>
      <c r="E4213" s="10"/>
      <c r="F4213" s="10"/>
      <c r="G4213" s="10"/>
      <c r="H4213" s="10"/>
      <c r="I4213" s="10"/>
      <c r="J4213" s="10"/>
      <c r="K4213" s="11"/>
      <c r="L4213" s="11"/>
      <c r="M4213" s="12"/>
      <c r="N4213" s="12"/>
      <c r="O4213" s="12"/>
      <c r="P4213" s="12"/>
      <c r="Q4213" s="12"/>
      <c r="R4213" s="12"/>
      <c r="S4213" s="12"/>
      <c r="T4213" s="12"/>
      <c r="U4213" s="12"/>
      <c r="V4213" s="12"/>
      <c r="W4213" s="12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2"/>
      <c r="AS4213" s="12"/>
      <c r="AT4213" s="12"/>
      <c r="AU4213" s="12"/>
      <c r="AV4213" s="12"/>
      <c r="AW4213" s="12"/>
      <c r="AX4213" s="12"/>
      <c r="AY4213" s="12"/>
      <c r="AZ4213" s="12"/>
      <c r="BA4213" s="12"/>
      <c r="BB4213" s="12"/>
      <c r="BC4213" s="12"/>
      <c r="BD4213" s="12"/>
      <c r="BE4213" s="12"/>
      <c r="BF4213" s="12"/>
      <c r="BG4213" s="12"/>
      <c r="BH4213" s="12"/>
      <c r="BI4213" s="12"/>
      <c r="BJ4213" s="13"/>
      <c r="BK4213" s="13"/>
      <c r="BL4213" s="13"/>
      <c r="BM4213" s="13"/>
      <c r="BN4213" s="13"/>
    </row>
    <row r="4214" spans="1:66" x14ac:dyDescent="0.25">
      <c r="A4214" s="10"/>
      <c r="B4214" s="10"/>
      <c r="C4214" s="10"/>
      <c r="D4214" s="18"/>
      <c r="E4214" s="10"/>
      <c r="F4214" s="10"/>
      <c r="G4214" s="10"/>
      <c r="H4214" s="10"/>
      <c r="I4214" s="10"/>
      <c r="J4214" s="10"/>
      <c r="K4214" s="11"/>
      <c r="L4214" s="11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  <c r="W4214" s="12"/>
      <c r="X4214" s="12"/>
      <c r="Y4214" s="12"/>
      <c r="Z4214" s="12"/>
      <c r="AA4214" s="12"/>
      <c r="AB4214" s="12"/>
      <c r="AC4214" s="12"/>
      <c r="AD4214" s="12"/>
      <c r="AE4214" s="12"/>
      <c r="AF4214" s="12"/>
      <c r="AG4214" s="12"/>
      <c r="AH4214" s="12"/>
      <c r="AI4214" s="12"/>
      <c r="AJ4214" s="12"/>
      <c r="AK4214" s="12"/>
      <c r="AL4214" s="12"/>
      <c r="AM4214" s="12"/>
      <c r="AN4214" s="12"/>
      <c r="AO4214" s="12"/>
      <c r="AP4214" s="12"/>
      <c r="AQ4214" s="12"/>
      <c r="AR4214" s="12"/>
      <c r="AS4214" s="12"/>
      <c r="AT4214" s="12"/>
      <c r="AU4214" s="12"/>
      <c r="AV4214" s="12"/>
      <c r="AW4214" s="12"/>
      <c r="AX4214" s="12"/>
      <c r="AY4214" s="12"/>
      <c r="AZ4214" s="12"/>
      <c r="BA4214" s="12"/>
      <c r="BB4214" s="12"/>
      <c r="BC4214" s="12"/>
      <c r="BD4214" s="12"/>
      <c r="BE4214" s="12"/>
      <c r="BF4214" s="12"/>
      <c r="BG4214" s="12"/>
      <c r="BH4214" s="12"/>
      <c r="BI4214" s="12"/>
      <c r="BJ4214" s="13"/>
      <c r="BK4214" s="13"/>
      <c r="BL4214" s="13"/>
      <c r="BM4214" s="13"/>
      <c r="BN4214" s="13"/>
    </row>
    <row r="4215" spans="1:66" x14ac:dyDescent="0.25">
      <c r="A4215" s="10"/>
      <c r="B4215" s="10"/>
      <c r="C4215" s="10"/>
      <c r="D4215" s="18"/>
      <c r="E4215" s="10"/>
      <c r="F4215" s="10"/>
      <c r="G4215" s="10"/>
      <c r="H4215" s="10"/>
      <c r="I4215" s="10"/>
      <c r="J4215" s="10"/>
      <c r="K4215" s="11"/>
      <c r="L4215" s="11"/>
      <c r="M4215" s="12"/>
      <c r="N4215" s="12"/>
      <c r="O4215" s="12"/>
      <c r="P4215" s="12"/>
      <c r="Q4215" s="12"/>
      <c r="R4215" s="12"/>
      <c r="S4215" s="12"/>
      <c r="T4215" s="12"/>
      <c r="U4215" s="12"/>
      <c r="V4215" s="12"/>
      <c r="W4215" s="12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2"/>
      <c r="AS4215" s="12"/>
      <c r="AT4215" s="12"/>
      <c r="AU4215" s="12"/>
      <c r="AV4215" s="12"/>
      <c r="AW4215" s="12"/>
      <c r="AX4215" s="12"/>
      <c r="AY4215" s="12"/>
      <c r="AZ4215" s="12"/>
      <c r="BA4215" s="12"/>
      <c r="BB4215" s="12"/>
      <c r="BC4215" s="12"/>
      <c r="BD4215" s="12"/>
      <c r="BE4215" s="12"/>
      <c r="BF4215" s="12"/>
      <c r="BG4215" s="12"/>
      <c r="BH4215" s="12"/>
      <c r="BI4215" s="12"/>
      <c r="BJ4215" s="13"/>
      <c r="BK4215" s="13"/>
      <c r="BL4215" s="13"/>
      <c r="BM4215" s="13"/>
      <c r="BN4215" s="13"/>
    </row>
    <row r="4216" spans="1:66" x14ac:dyDescent="0.25">
      <c r="A4216" s="10"/>
      <c r="B4216" s="10"/>
      <c r="C4216" s="10"/>
      <c r="D4216" s="18"/>
      <c r="E4216" s="10"/>
      <c r="F4216" s="10"/>
      <c r="G4216" s="10"/>
      <c r="H4216" s="10"/>
      <c r="I4216" s="10"/>
      <c r="J4216" s="10"/>
      <c r="K4216" s="11"/>
      <c r="L4216" s="11"/>
      <c r="M4216" s="12"/>
      <c r="N4216" s="12"/>
      <c r="O4216" s="12"/>
      <c r="P4216" s="12"/>
      <c r="Q4216" s="12"/>
      <c r="R4216" s="12"/>
      <c r="S4216" s="12"/>
      <c r="T4216" s="12"/>
      <c r="U4216" s="12"/>
      <c r="V4216" s="12"/>
      <c r="W4216" s="12"/>
      <c r="X4216" s="12"/>
      <c r="Y4216" s="12"/>
      <c r="Z4216" s="12"/>
      <c r="AA4216" s="12"/>
      <c r="AB4216" s="12"/>
      <c r="AC4216" s="12"/>
      <c r="AD4216" s="12"/>
      <c r="AE4216" s="12"/>
      <c r="AF4216" s="12"/>
      <c r="AG4216" s="12"/>
      <c r="AH4216" s="12"/>
      <c r="AI4216" s="12"/>
      <c r="AJ4216" s="12"/>
      <c r="AK4216" s="12"/>
      <c r="AL4216" s="12"/>
      <c r="AM4216" s="12"/>
      <c r="AN4216" s="12"/>
      <c r="AO4216" s="12"/>
      <c r="AP4216" s="12"/>
      <c r="AQ4216" s="12"/>
      <c r="AR4216" s="12"/>
      <c r="AS4216" s="12"/>
      <c r="AT4216" s="12"/>
      <c r="AU4216" s="12"/>
      <c r="AV4216" s="12"/>
      <c r="AW4216" s="12"/>
      <c r="AX4216" s="12"/>
      <c r="AY4216" s="12"/>
      <c r="AZ4216" s="12"/>
      <c r="BA4216" s="12"/>
      <c r="BB4216" s="12"/>
      <c r="BC4216" s="12"/>
      <c r="BD4216" s="12"/>
      <c r="BE4216" s="12"/>
      <c r="BF4216" s="12"/>
      <c r="BG4216" s="12"/>
      <c r="BH4216" s="12"/>
      <c r="BI4216" s="12"/>
      <c r="BJ4216" s="13"/>
      <c r="BK4216" s="13"/>
      <c r="BL4216" s="13"/>
      <c r="BM4216" s="13"/>
      <c r="BN4216" s="13"/>
    </row>
    <row r="4217" spans="1:66" x14ac:dyDescent="0.25">
      <c r="A4217" s="10"/>
      <c r="B4217" s="10"/>
      <c r="C4217" s="10"/>
      <c r="D4217" s="18"/>
      <c r="E4217" s="10"/>
      <c r="F4217" s="10"/>
      <c r="G4217" s="10"/>
      <c r="H4217" s="10"/>
      <c r="I4217" s="10"/>
      <c r="J4217" s="10"/>
      <c r="K4217" s="11"/>
      <c r="L4217" s="11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  <c r="W4217" s="12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2"/>
      <c r="AS4217" s="12"/>
      <c r="AT4217" s="12"/>
      <c r="AU4217" s="12"/>
      <c r="AV4217" s="12"/>
      <c r="AW4217" s="12"/>
      <c r="AX4217" s="12"/>
      <c r="AY4217" s="12"/>
      <c r="AZ4217" s="12"/>
      <c r="BA4217" s="12"/>
      <c r="BB4217" s="12"/>
      <c r="BC4217" s="12"/>
      <c r="BD4217" s="12"/>
      <c r="BE4217" s="12"/>
      <c r="BF4217" s="12"/>
      <c r="BG4217" s="12"/>
      <c r="BH4217" s="12"/>
      <c r="BI4217" s="12"/>
      <c r="BJ4217" s="13"/>
      <c r="BK4217" s="13"/>
      <c r="BL4217" s="13"/>
      <c r="BM4217" s="13"/>
      <c r="BN4217" s="13"/>
    </row>
    <row r="4218" spans="1:66" x14ac:dyDescent="0.25">
      <c r="A4218" s="10"/>
      <c r="B4218" s="10"/>
      <c r="C4218" s="10"/>
      <c r="D4218" s="18"/>
      <c r="E4218" s="10"/>
      <c r="F4218" s="10"/>
      <c r="G4218" s="10"/>
      <c r="H4218" s="10"/>
      <c r="I4218" s="10"/>
      <c r="J4218" s="10"/>
      <c r="K4218" s="11"/>
      <c r="L4218" s="11"/>
      <c r="M4218" s="12"/>
      <c r="N4218" s="12"/>
      <c r="O4218" s="12"/>
      <c r="P4218" s="12"/>
      <c r="Q4218" s="12"/>
      <c r="R4218" s="12"/>
      <c r="S4218" s="12"/>
      <c r="T4218" s="12"/>
      <c r="U4218" s="12"/>
      <c r="V4218" s="12"/>
      <c r="W4218" s="12"/>
      <c r="X4218" s="12"/>
      <c r="Y4218" s="12"/>
      <c r="Z4218" s="12"/>
      <c r="AA4218" s="12"/>
      <c r="AB4218" s="12"/>
      <c r="AC4218" s="12"/>
      <c r="AD4218" s="12"/>
      <c r="AE4218" s="12"/>
      <c r="AF4218" s="12"/>
      <c r="AG4218" s="12"/>
      <c r="AH4218" s="12"/>
      <c r="AI4218" s="12"/>
      <c r="AJ4218" s="12"/>
      <c r="AK4218" s="12"/>
      <c r="AL4218" s="12"/>
      <c r="AM4218" s="12"/>
      <c r="AN4218" s="12"/>
      <c r="AO4218" s="12"/>
      <c r="AP4218" s="12"/>
      <c r="AQ4218" s="12"/>
      <c r="AR4218" s="12"/>
      <c r="AS4218" s="12"/>
      <c r="AT4218" s="12"/>
      <c r="AU4218" s="12"/>
      <c r="AV4218" s="12"/>
      <c r="AW4218" s="12"/>
      <c r="AX4218" s="12"/>
      <c r="AY4218" s="12"/>
      <c r="AZ4218" s="12"/>
      <c r="BA4218" s="12"/>
      <c r="BB4218" s="12"/>
      <c r="BC4218" s="12"/>
      <c r="BD4218" s="12"/>
      <c r="BE4218" s="12"/>
      <c r="BF4218" s="12"/>
      <c r="BG4218" s="12"/>
      <c r="BH4218" s="12"/>
      <c r="BI4218" s="12"/>
      <c r="BJ4218" s="13"/>
      <c r="BK4218" s="13"/>
      <c r="BL4218" s="13"/>
      <c r="BM4218" s="13"/>
      <c r="BN4218" s="13"/>
    </row>
    <row r="4219" spans="1:66" x14ac:dyDescent="0.25">
      <c r="A4219" s="10"/>
      <c r="B4219" s="10"/>
      <c r="C4219" s="10"/>
      <c r="D4219" s="18"/>
      <c r="E4219" s="10"/>
      <c r="F4219" s="10"/>
      <c r="G4219" s="10"/>
      <c r="H4219" s="10"/>
      <c r="I4219" s="10"/>
      <c r="J4219" s="10"/>
      <c r="K4219" s="11"/>
      <c r="L4219" s="11"/>
      <c r="M4219" s="12"/>
      <c r="N4219" s="12"/>
      <c r="O4219" s="12"/>
      <c r="P4219" s="12"/>
      <c r="Q4219" s="12"/>
      <c r="R4219" s="12"/>
      <c r="S4219" s="12"/>
      <c r="T4219" s="12"/>
      <c r="U4219" s="12"/>
      <c r="V4219" s="12"/>
      <c r="W4219" s="12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2"/>
      <c r="AS4219" s="12"/>
      <c r="AT4219" s="12"/>
      <c r="AU4219" s="12"/>
      <c r="AV4219" s="12"/>
      <c r="AW4219" s="12"/>
      <c r="AX4219" s="12"/>
      <c r="AY4219" s="12"/>
      <c r="AZ4219" s="12"/>
      <c r="BA4219" s="12"/>
      <c r="BB4219" s="12"/>
      <c r="BC4219" s="12"/>
      <c r="BD4219" s="12"/>
      <c r="BE4219" s="12"/>
      <c r="BF4219" s="12"/>
      <c r="BG4219" s="12"/>
      <c r="BH4219" s="12"/>
      <c r="BI4219" s="12"/>
      <c r="BJ4219" s="13"/>
      <c r="BK4219" s="13"/>
      <c r="BL4219" s="13"/>
      <c r="BM4219" s="13"/>
      <c r="BN4219" s="13"/>
    </row>
    <row r="4220" spans="1:66" x14ac:dyDescent="0.25">
      <c r="A4220" s="10"/>
      <c r="B4220" s="10"/>
      <c r="C4220" s="10"/>
      <c r="D4220" s="18"/>
      <c r="E4220" s="10"/>
      <c r="F4220" s="10"/>
      <c r="G4220" s="10"/>
      <c r="H4220" s="10"/>
      <c r="I4220" s="10"/>
      <c r="J4220" s="10"/>
      <c r="K4220" s="11"/>
      <c r="L4220" s="11"/>
      <c r="M4220" s="12"/>
      <c r="N4220" s="12"/>
      <c r="O4220" s="12"/>
      <c r="P4220" s="12"/>
      <c r="Q4220" s="12"/>
      <c r="R4220" s="12"/>
      <c r="S4220" s="12"/>
      <c r="T4220" s="12"/>
      <c r="U4220" s="12"/>
      <c r="V4220" s="12"/>
      <c r="W4220" s="12"/>
      <c r="X4220" s="12"/>
      <c r="Y4220" s="12"/>
      <c r="Z4220" s="12"/>
      <c r="AA4220" s="12"/>
      <c r="AB4220" s="12"/>
      <c r="AC4220" s="12"/>
      <c r="AD4220" s="12"/>
      <c r="AE4220" s="12"/>
      <c r="AF4220" s="12"/>
      <c r="AG4220" s="12"/>
      <c r="AH4220" s="12"/>
      <c r="AI4220" s="12"/>
      <c r="AJ4220" s="12"/>
      <c r="AK4220" s="12"/>
      <c r="AL4220" s="12"/>
      <c r="AM4220" s="12"/>
      <c r="AN4220" s="12"/>
      <c r="AO4220" s="12"/>
      <c r="AP4220" s="12"/>
      <c r="AQ4220" s="12"/>
      <c r="AR4220" s="12"/>
      <c r="AS4220" s="12"/>
      <c r="AT4220" s="12"/>
      <c r="AU4220" s="12"/>
      <c r="AV4220" s="12"/>
      <c r="AW4220" s="12"/>
      <c r="AX4220" s="12"/>
      <c r="AY4220" s="12"/>
      <c r="AZ4220" s="12"/>
      <c r="BA4220" s="12"/>
      <c r="BB4220" s="12"/>
      <c r="BC4220" s="12"/>
      <c r="BD4220" s="12"/>
      <c r="BE4220" s="12"/>
      <c r="BF4220" s="12"/>
      <c r="BG4220" s="12"/>
      <c r="BH4220" s="12"/>
      <c r="BI4220" s="12"/>
      <c r="BJ4220" s="13"/>
      <c r="BK4220" s="13"/>
      <c r="BL4220" s="13"/>
      <c r="BM4220" s="13"/>
      <c r="BN4220" s="13"/>
    </row>
    <row r="4221" spans="1:66" x14ac:dyDescent="0.25">
      <c r="A4221" s="10"/>
      <c r="B4221" s="10"/>
      <c r="C4221" s="10"/>
      <c r="D4221" s="18"/>
      <c r="E4221" s="10"/>
      <c r="F4221" s="10"/>
      <c r="G4221" s="10"/>
      <c r="H4221" s="10"/>
      <c r="I4221" s="10"/>
      <c r="J4221" s="10"/>
      <c r="K4221" s="11"/>
      <c r="L4221" s="11"/>
      <c r="M4221" s="12"/>
      <c r="N4221" s="12"/>
      <c r="O4221" s="12"/>
      <c r="P4221" s="12"/>
      <c r="Q4221" s="12"/>
      <c r="R4221" s="12"/>
      <c r="S4221" s="12"/>
      <c r="T4221" s="12"/>
      <c r="U4221" s="12"/>
      <c r="V4221" s="12"/>
      <c r="W4221" s="12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2"/>
      <c r="AS4221" s="12"/>
      <c r="AT4221" s="12"/>
      <c r="AU4221" s="12"/>
      <c r="AV4221" s="12"/>
      <c r="AW4221" s="12"/>
      <c r="AX4221" s="12"/>
      <c r="AY4221" s="12"/>
      <c r="AZ4221" s="12"/>
      <c r="BA4221" s="12"/>
      <c r="BB4221" s="12"/>
      <c r="BC4221" s="12"/>
      <c r="BD4221" s="12"/>
      <c r="BE4221" s="12"/>
      <c r="BF4221" s="12"/>
      <c r="BG4221" s="12"/>
      <c r="BH4221" s="12"/>
      <c r="BI4221" s="12"/>
      <c r="BJ4221" s="13"/>
      <c r="BK4221" s="13"/>
      <c r="BL4221" s="13"/>
      <c r="BM4221" s="13"/>
      <c r="BN4221" s="13"/>
    </row>
    <row r="4222" spans="1:66" x14ac:dyDescent="0.25">
      <c r="A4222" s="10"/>
      <c r="B4222" s="10"/>
      <c r="C4222" s="10"/>
      <c r="D4222" s="18"/>
      <c r="E4222" s="10"/>
      <c r="F4222" s="10"/>
      <c r="G4222" s="10"/>
      <c r="H4222" s="10"/>
      <c r="I4222" s="10"/>
      <c r="J4222" s="10"/>
      <c r="K4222" s="11"/>
      <c r="L4222" s="11"/>
      <c r="M4222" s="12"/>
      <c r="N4222" s="12"/>
      <c r="O4222" s="12"/>
      <c r="P4222" s="12"/>
      <c r="Q4222" s="12"/>
      <c r="R4222" s="12"/>
      <c r="S4222" s="12"/>
      <c r="T4222" s="12"/>
      <c r="U4222" s="12"/>
      <c r="V4222" s="12"/>
      <c r="W4222" s="12"/>
      <c r="X4222" s="12"/>
      <c r="Y4222" s="12"/>
      <c r="Z4222" s="12"/>
      <c r="AA4222" s="12"/>
      <c r="AB4222" s="12"/>
      <c r="AC4222" s="12"/>
      <c r="AD4222" s="12"/>
      <c r="AE4222" s="12"/>
      <c r="AF4222" s="12"/>
      <c r="AG4222" s="12"/>
      <c r="AH4222" s="12"/>
      <c r="AI4222" s="12"/>
      <c r="AJ4222" s="12"/>
      <c r="AK4222" s="12"/>
      <c r="AL4222" s="12"/>
      <c r="AM4222" s="12"/>
      <c r="AN4222" s="12"/>
      <c r="AO4222" s="12"/>
      <c r="AP4222" s="12"/>
      <c r="AQ4222" s="12"/>
      <c r="AR4222" s="12"/>
      <c r="AS4222" s="12"/>
      <c r="AT4222" s="12"/>
      <c r="AU4222" s="12"/>
      <c r="AV4222" s="12"/>
      <c r="AW4222" s="12"/>
      <c r="AX4222" s="12"/>
      <c r="AY4222" s="12"/>
      <c r="AZ4222" s="12"/>
      <c r="BA4222" s="12"/>
      <c r="BB4222" s="12"/>
      <c r="BC4222" s="12"/>
      <c r="BD4222" s="12"/>
      <c r="BE4222" s="12"/>
      <c r="BF4222" s="12"/>
      <c r="BG4222" s="12"/>
      <c r="BH4222" s="12"/>
      <c r="BI4222" s="12"/>
      <c r="BJ4222" s="13"/>
      <c r="BK4222" s="13"/>
      <c r="BL4222" s="13"/>
      <c r="BM4222" s="13"/>
      <c r="BN4222" s="13"/>
    </row>
    <row r="4223" spans="1:66" x14ac:dyDescent="0.25">
      <c r="A4223" s="10"/>
      <c r="B4223" s="10"/>
      <c r="C4223" s="10"/>
      <c r="D4223" s="18"/>
      <c r="E4223" s="10"/>
      <c r="F4223" s="10"/>
      <c r="G4223" s="10"/>
      <c r="H4223" s="10"/>
      <c r="I4223" s="10"/>
      <c r="J4223" s="10"/>
      <c r="K4223" s="11"/>
      <c r="L4223" s="11"/>
      <c r="M4223" s="12"/>
      <c r="N4223" s="12"/>
      <c r="O4223" s="12"/>
      <c r="P4223" s="12"/>
      <c r="Q4223" s="12"/>
      <c r="R4223" s="12"/>
      <c r="S4223" s="12"/>
      <c r="T4223" s="12"/>
      <c r="U4223" s="12"/>
      <c r="V4223" s="12"/>
      <c r="W4223" s="12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2"/>
      <c r="AS4223" s="12"/>
      <c r="AT4223" s="12"/>
      <c r="AU4223" s="12"/>
      <c r="AV4223" s="12"/>
      <c r="AW4223" s="12"/>
      <c r="AX4223" s="12"/>
      <c r="AY4223" s="12"/>
      <c r="AZ4223" s="12"/>
      <c r="BA4223" s="12"/>
      <c r="BB4223" s="12"/>
      <c r="BC4223" s="12"/>
      <c r="BD4223" s="12"/>
      <c r="BE4223" s="12"/>
      <c r="BF4223" s="12"/>
      <c r="BG4223" s="12"/>
      <c r="BH4223" s="12"/>
      <c r="BI4223" s="12"/>
      <c r="BJ4223" s="13"/>
      <c r="BK4223" s="13"/>
      <c r="BL4223" s="13"/>
      <c r="BM4223" s="13"/>
      <c r="BN4223" s="13"/>
    </row>
    <row r="4224" spans="1:66" x14ac:dyDescent="0.25">
      <c r="A4224" s="10"/>
      <c r="B4224" s="10"/>
      <c r="C4224" s="10"/>
      <c r="D4224" s="18"/>
      <c r="E4224" s="10"/>
      <c r="F4224" s="10"/>
      <c r="G4224" s="10"/>
      <c r="H4224" s="10"/>
      <c r="I4224" s="10"/>
      <c r="J4224" s="10"/>
      <c r="K4224" s="11"/>
      <c r="L4224" s="11"/>
      <c r="M4224" s="12"/>
      <c r="N4224" s="12"/>
      <c r="O4224" s="12"/>
      <c r="P4224" s="12"/>
      <c r="Q4224" s="12"/>
      <c r="R4224" s="12"/>
      <c r="S4224" s="12"/>
      <c r="T4224" s="12"/>
      <c r="U4224" s="12"/>
      <c r="V4224" s="12"/>
      <c r="W4224" s="12"/>
      <c r="X4224" s="12"/>
      <c r="Y4224" s="12"/>
      <c r="Z4224" s="12"/>
      <c r="AA4224" s="12"/>
      <c r="AB4224" s="12"/>
      <c r="AC4224" s="12"/>
      <c r="AD4224" s="12"/>
      <c r="AE4224" s="12"/>
      <c r="AF4224" s="12"/>
      <c r="AG4224" s="12"/>
      <c r="AH4224" s="12"/>
      <c r="AI4224" s="12"/>
      <c r="AJ4224" s="12"/>
      <c r="AK4224" s="12"/>
      <c r="AL4224" s="12"/>
      <c r="AM4224" s="12"/>
      <c r="AN4224" s="12"/>
      <c r="AO4224" s="12"/>
      <c r="AP4224" s="12"/>
      <c r="AQ4224" s="12"/>
      <c r="AR4224" s="12"/>
      <c r="AS4224" s="12"/>
      <c r="AT4224" s="12"/>
      <c r="AU4224" s="12"/>
      <c r="AV4224" s="12"/>
      <c r="AW4224" s="12"/>
      <c r="AX4224" s="12"/>
      <c r="AY4224" s="12"/>
      <c r="AZ4224" s="12"/>
      <c r="BA4224" s="12"/>
      <c r="BB4224" s="12"/>
      <c r="BC4224" s="12"/>
      <c r="BD4224" s="12"/>
      <c r="BE4224" s="12"/>
      <c r="BF4224" s="12"/>
      <c r="BG4224" s="12"/>
      <c r="BH4224" s="12"/>
      <c r="BI4224" s="12"/>
      <c r="BJ4224" s="13"/>
      <c r="BK4224" s="13"/>
      <c r="BL4224" s="13"/>
      <c r="BM4224" s="13"/>
      <c r="BN4224" s="13"/>
    </row>
    <row r="4225" spans="1:66" x14ac:dyDescent="0.25">
      <c r="A4225" s="10"/>
      <c r="B4225" s="10"/>
      <c r="C4225" s="10"/>
      <c r="D4225" s="18"/>
      <c r="E4225" s="10"/>
      <c r="F4225" s="10"/>
      <c r="G4225" s="10"/>
      <c r="H4225" s="10"/>
      <c r="I4225" s="10"/>
      <c r="J4225" s="10"/>
      <c r="K4225" s="11"/>
      <c r="L4225" s="11"/>
      <c r="M4225" s="12"/>
      <c r="N4225" s="12"/>
      <c r="O4225" s="12"/>
      <c r="P4225" s="12"/>
      <c r="Q4225" s="12"/>
      <c r="R4225" s="12"/>
      <c r="S4225" s="12"/>
      <c r="T4225" s="12"/>
      <c r="U4225" s="12"/>
      <c r="V4225" s="12"/>
      <c r="W4225" s="12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2"/>
      <c r="AS4225" s="12"/>
      <c r="AT4225" s="12"/>
      <c r="AU4225" s="12"/>
      <c r="AV4225" s="12"/>
      <c r="AW4225" s="12"/>
      <c r="AX4225" s="12"/>
      <c r="AY4225" s="12"/>
      <c r="AZ4225" s="12"/>
      <c r="BA4225" s="12"/>
      <c r="BB4225" s="12"/>
      <c r="BC4225" s="12"/>
      <c r="BD4225" s="12"/>
      <c r="BE4225" s="12"/>
      <c r="BF4225" s="12"/>
      <c r="BG4225" s="12"/>
      <c r="BH4225" s="12"/>
      <c r="BI4225" s="12"/>
      <c r="BJ4225" s="13"/>
      <c r="BK4225" s="13"/>
      <c r="BL4225" s="13"/>
      <c r="BM4225" s="13"/>
      <c r="BN4225" s="13"/>
    </row>
    <row r="4226" spans="1:66" x14ac:dyDescent="0.25">
      <c r="A4226" s="10"/>
      <c r="B4226" s="10"/>
      <c r="C4226" s="10"/>
      <c r="D4226" s="18"/>
      <c r="E4226" s="10"/>
      <c r="F4226" s="10"/>
      <c r="G4226" s="10"/>
      <c r="H4226" s="10"/>
      <c r="I4226" s="10"/>
      <c r="J4226" s="10"/>
      <c r="K4226" s="11"/>
      <c r="L4226" s="11"/>
      <c r="M4226" s="12"/>
      <c r="N4226" s="12"/>
      <c r="O4226" s="12"/>
      <c r="P4226" s="12"/>
      <c r="Q4226" s="12"/>
      <c r="R4226" s="12"/>
      <c r="S4226" s="12"/>
      <c r="T4226" s="12"/>
      <c r="U4226" s="12"/>
      <c r="V4226" s="12"/>
      <c r="W4226" s="12"/>
      <c r="X4226" s="12"/>
      <c r="Y4226" s="12"/>
      <c r="Z4226" s="12"/>
      <c r="AA4226" s="12"/>
      <c r="AB4226" s="12"/>
      <c r="AC4226" s="12"/>
      <c r="AD4226" s="12"/>
      <c r="AE4226" s="12"/>
      <c r="AF4226" s="12"/>
      <c r="AG4226" s="12"/>
      <c r="AH4226" s="12"/>
      <c r="AI4226" s="12"/>
      <c r="AJ4226" s="12"/>
      <c r="AK4226" s="12"/>
      <c r="AL4226" s="12"/>
      <c r="AM4226" s="12"/>
      <c r="AN4226" s="12"/>
      <c r="AO4226" s="12"/>
      <c r="AP4226" s="12"/>
      <c r="AQ4226" s="12"/>
      <c r="AR4226" s="12"/>
      <c r="AS4226" s="12"/>
      <c r="AT4226" s="12"/>
      <c r="AU4226" s="12"/>
      <c r="AV4226" s="12"/>
      <c r="AW4226" s="12"/>
      <c r="AX4226" s="12"/>
      <c r="AY4226" s="12"/>
      <c r="AZ4226" s="12"/>
      <c r="BA4226" s="12"/>
      <c r="BB4226" s="12"/>
      <c r="BC4226" s="12"/>
      <c r="BD4226" s="12"/>
      <c r="BE4226" s="12"/>
      <c r="BF4226" s="12"/>
      <c r="BG4226" s="12"/>
      <c r="BH4226" s="12"/>
      <c r="BI4226" s="12"/>
      <c r="BJ4226" s="13"/>
      <c r="BK4226" s="13"/>
      <c r="BL4226" s="13"/>
      <c r="BM4226" s="13"/>
      <c r="BN4226" s="13"/>
    </row>
    <row r="4227" spans="1:66" x14ac:dyDescent="0.25">
      <c r="A4227" s="10"/>
      <c r="B4227" s="10"/>
      <c r="C4227" s="10"/>
      <c r="D4227" s="18"/>
      <c r="E4227" s="10"/>
      <c r="F4227" s="10"/>
      <c r="G4227" s="10"/>
      <c r="H4227" s="10"/>
      <c r="I4227" s="10"/>
      <c r="J4227" s="10"/>
      <c r="K4227" s="11"/>
      <c r="L4227" s="11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/>
      <c r="W4227" s="12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2"/>
      <c r="AS4227" s="12"/>
      <c r="AT4227" s="12"/>
      <c r="AU4227" s="12"/>
      <c r="AV4227" s="12"/>
      <c r="AW4227" s="12"/>
      <c r="AX4227" s="12"/>
      <c r="AY4227" s="12"/>
      <c r="AZ4227" s="12"/>
      <c r="BA4227" s="12"/>
      <c r="BB4227" s="12"/>
      <c r="BC4227" s="12"/>
      <c r="BD4227" s="12"/>
      <c r="BE4227" s="12"/>
      <c r="BF4227" s="12"/>
      <c r="BG4227" s="12"/>
      <c r="BH4227" s="12"/>
      <c r="BI4227" s="12"/>
      <c r="BJ4227" s="13"/>
      <c r="BK4227" s="13"/>
      <c r="BL4227" s="13"/>
      <c r="BM4227" s="13"/>
      <c r="BN4227" s="13"/>
    </row>
    <row r="4228" spans="1:66" x14ac:dyDescent="0.25">
      <c r="A4228" s="10"/>
      <c r="B4228" s="10"/>
      <c r="C4228" s="10"/>
      <c r="D4228" s="18"/>
      <c r="E4228" s="10"/>
      <c r="F4228" s="10"/>
      <c r="G4228" s="10"/>
      <c r="H4228" s="10"/>
      <c r="I4228" s="10"/>
      <c r="J4228" s="10"/>
      <c r="K4228" s="11"/>
      <c r="L4228" s="11"/>
      <c r="M4228" s="12"/>
      <c r="N4228" s="12"/>
      <c r="O4228" s="12"/>
      <c r="P4228" s="12"/>
      <c r="Q4228" s="12"/>
      <c r="R4228" s="12"/>
      <c r="S4228" s="12"/>
      <c r="T4228" s="12"/>
      <c r="U4228" s="12"/>
      <c r="V4228" s="12"/>
      <c r="W4228" s="12"/>
      <c r="X4228" s="12"/>
      <c r="Y4228" s="12"/>
      <c r="Z4228" s="12"/>
      <c r="AA4228" s="12"/>
      <c r="AB4228" s="12"/>
      <c r="AC4228" s="12"/>
      <c r="AD4228" s="12"/>
      <c r="AE4228" s="12"/>
      <c r="AF4228" s="12"/>
      <c r="AG4228" s="12"/>
      <c r="AH4228" s="12"/>
      <c r="AI4228" s="12"/>
      <c r="AJ4228" s="12"/>
      <c r="AK4228" s="12"/>
      <c r="AL4228" s="12"/>
      <c r="AM4228" s="12"/>
      <c r="AN4228" s="12"/>
      <c r="AO4228" s="12"/>
      <c r="AP4228" s="12"/>
      <c r="AQ4228" s="12"/>
      <c r="AR4228" s="12"/>
      <c r="AS4228" s="12"/>
      <c r="AT4228" s="12"/>
      <c r="AU4228" s="12"/>
      <c r="AV4228" s="12"/>
      <c r="AW4228" s="12"/>
      <c r="AX4228" s="12"/>
      <c r="AY4228" s="12"/>
      <c r="AZ4228" s="12"/>
      <c r="BA4228" s="12"/>
      <c r="BB4228" s="12"/>
      <c r="BC4228" s="12"/>
      <c r="BD4228" s="12"/>
      <c r="BE4228" s="12"/>
      <c r="BF4228" s="12"/>
      <c r="BG4228" s="12"/>
      <c r="BH4228" s="12"/>
      <c r="BI4228" s="12"/>
      <c r="BJ4228" s="13"/>
      <c r="BK4228" s="13"/>
      <c r="BL4228" s="13"/>
      <c r="BM4228" s="13"/>
      <c r="BN4228" s="13"/>
    </row>
    <row r="4229" spans="1:66" x14ac:dyDescent="0.25">
      <c r="A4229" s="10"/>
      <c r="B4229" s="10"/>
      <c r="C4229" s="10"/>
      <c r="D4229" s="18"/>
      <c r="E4229" s="10"/>
      <c r="F4229" s="10"/>
      <c r="G4229" s="10"/>
      <c r="H4229" s="10"/>
      <c r="I4229" s="10"/>
      <c r="J4229" s="10"/>
      <c r="K4229" s="11"/>
      <c r="L4229" s="11"/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2"/>
      <c r="AS4229" s="12"/>
      <c r="AT4229" s="12"/>
      <c r="AU4229" s="12"/>
      <c r="AV4229" s="12"/>
      <c r="AW4229" s="12"/>
      <c r="AX4229" s="12"/>
      <c r="AY4229" s="12"/>
      <c r="AZ4229" s="12"/>
      <c r="BA4229" s="12"/>
      <c r="BB4229" s="12"/>
      <c r="BC4229" s="12"/>
      <c r="BD4229" s="12"/>
      <c r="BE4229" s="12"/>
      <c r="BF4229" s="12"/>
      <c r="BG4229" s="12"/>
      <c r="BH4229" s="12"/>
      <c r="BI4229" s="12"/>
      <c r="BJ4229" s="13"/>
      <c r="BK4229" s="13"/>
      <c r="BL4229" s="13"/>
      <c r="BM4229" s="13"/>
      <c r="BN4229" s="13"/>
    </row>
    <row r="4230" spans="1:66" x14ac:dyDescent="0.25">
      <c r="A4230" s="10"/>
      <c r="B4230" s="10"/>
      <c r="C4230" s="10"/>
      <c r="D4230" s="18"/>
      <c r="E4230" s="10"/>
      <c r="F4230" s="10"/>
      <c r="G4230" s="10"/>
      <c r="H4230" s="10"/>
      <c r="I4230" s="10"/>
      <c r="J4230" s="10"/>
      <c r="K4230" s="11"/>
      <c r="L4230" s="11"/>
      <c r="M4230" s="12"/>
      <c r="N4230" s="12"/>
      <c r="O4230" s="12"/>
      <c r="P4230" s="12"/>
      <c r="Q4230" s="12"/>
      <c r="R4230" s="12"/>
      <c r="S4230" s="12"/>
      <c r="T4230" s="12"/>
      <c r="U4230" s="12"/>
      <c r="V4230" s="12"/>
      <c r="W4230" s="12"/>
      <c r="X4230" s="12"/>
      <c r="Y4230" s="12"/>
      <c r="Z4230" s="12"/>
      <c r="AA4230" s="12"/>
      <c r="AB4230" s="12"/>
      <c r="AC4230" s="12"/>
      <c r="AD4230" s="12"/>
      <c r="AE4230" s="12"/>
      <c r="AF4230" s="12"/>
      <c r="AG4230" s="12"/>
      <c r="AH4230" s="12"/>
      <c r="AI4230" s="12"/>
      <c r="AJ4230" s="12"/>
      <c r="AK4230" s="12"/>
      <c r="AL4230" s="12"/>
      <c r="AM4230" s="12"/>
      <c r="AN4230" s="12"/>
      <c r="AO4230" s="12"/>
      <c r="AP4230" s="12"/>
      <c r="AQ4230" s="12"/>
      <c r="AR4230" s="12"/>
      <c r="AS4230" s="12"/>
      <c r="AT4230" s="12"/>
      <c r="AU4230" s="12"/>
      <c r="AV4230" s="12"/>
      <c r="AW4230" s="12"/>
      <c r="AX4230" s="12"/>
      <c r="AY4230" s="12"/>
      <c r="AZ4230" s="12"/>
      <c r="BA4230" s="12"/>
      <c r="BB4230" s="12"/>
      <c r="BC4230" s="12"/>
      <c r="BD4230" s="12"/>
      <c r="BE4230" s="12"/>
      <c r="BF4230" s="12"/>
      <c r="BG4230" s="12"/>
      <c r="BH4230" s="12"/>
      <c r="BI4230" s="12"/>
      <c r="BJ4230" s="13"/>
      <c r="BK4230" s="13"/>
      <c r="BL4230" s="13"/>
      <c r="BM4230" s="13"/>
      <c r="BN4230" s="13"/>
    </row>
    <row r="4231" spans="1:66" x14ac:dyDescent="0.25">
      <c r="A4231" s="10"/>
      <c r="B4231" s="10"/>
      <c r="C4231" s="10"/>
      <c r="D4231" s="18"/>
      <c r="E4231" s="10"/>
      <c r="F4231" s="10"/>
      <c r="G4231" s="10"/>
      <c r="H4231" s="10"/>
      <c r="I4231" s="10"/>
      <c r="J4231" s="10"/>
      <c r="K4231" s="11"/>
      <c r="L4231" s="11"/>
      <c r="M4231" s="12"/>
      <c r="N4231" s="12"/>
      <c r="O4231" s="12"/>
      <c r="P4231" s="12"/>
      <c r="Q4231" s="12"/>
      <c r="R4231" s="12"/>
      <c r="S4231" s="12"/>
      <c r="T4231" s="12"/>
      <c r="U4231" s="12"/>
      <c r="V4231" s="12"/>
      <c r="W4231" s="12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2"/>
      <c r="AS4231" s="12"/>
      <c r="AT4231" s="12"/>
      <c r="AU4231" s="12"/>
      <c r="AV4231" s="12"/>
      <c r="AW4231" s="12"/>
      <c r="AX4231" s="12"/>
      <c r="AY4231" s="12"/>
      <c r="AZ4231" s="12"/>
      <c r="BA4231" s="12"/>
      <c r="BB4231" s="12"/>
      <c r="BC4231" s="12"/>
      <c r="BD4231" s="12"/>
      <c r="BE4231" s="12"/>
      <c r="BF4231" s="12"/>
      <c r="BG4231" s="12"/>
      <c r="BH4231" s="12"/>
      <c r="BI4231" s="12"/>
      <c r="BJ4231" s="13"/>
      <c r="BK4231" s="13"/>
      <c r="BL4231" s="13"/>
      <c r="BM4231" s="13"/>
      <c r="BN4231" s="13"/>
    </row>
    <row r="4232" spans="1:66" x14ac:dyDescent="0.25">
      <c r="A4232" s="10"/>
      <c r="B4232" s="10"/>
      <c r="C4232" s="10"/>
      <c r="D4232" s="18"/>
      <c r="E4232" s="10"/>
      <c r="F4232" s="10"/>
      <c r="G4232" s="10"/>
      <c r="H4232" s="10"/>
      <c r="I4232" s="10"/>
      <c r="J4232" s="10"/>
      <c r="K4232" s="11"/>
      <c r="L4232" s="11"/>
      <c r="M4232" s="12"/>
      <c r="N4232" s="12"/>
      <c r="O4232" s="12"/>
      <c r="P4232" s="12"/>
      <c r="Q4232" s="12"/>
      <c r="R4232" s="12"/>
      <c r="S4232" s="12"/>
      <c r="T4232" s="12"/>
      <c r="U4232" s="12"/>
      <c r="V4232" s="12"/>
      <c r="W4232" s="12"/>
      <c r="X4232" s="12"/>
      <c r="Y4232" s="12"/>
      <c r="Z4232" s="12"/>
      <c r="AA4232" s="12"/>
      <c r="AB4232" s="12"/>
      <c r="AC4232" s="12"/>
      <c r="AD4232" s="12"/>
      <c r="AE4232" s="12"/>
      <c r="AF4232" s="12"/>
      <c r="AG4232" s="12"/>
      <c r="AH4232" s="12"/>
      <c r="AI4232" s="12"/>
      <c r="AJ4232" s="12"/>
      <c r="AK4232" s="12"/>
      <c r="AL4232" s="12"/>
      <c r="AM4232" s="12"/>
      <c r="AN4232" s="12"/>
      <c r="AO4232" s="12"/>
      <c r="AP4232" s="12"/>
      <c r="AQ4232" s="12"/>
      <c r="AR4232" s="12"/>
      <c r="AS4232" s="12"/>
      <c r="AT4232" s="12"/>
      <c r="AU4232" s="12"/>
      <c r="AV4232" s="12"/>
      <c r="AW4232" s="12"/>
      <c r="AX4232" s="12"/>
      <c r="AY4232" s="12"/>
      <c r="AZ4232" s="12"/>
      <c r="BA4232" s="12"/>
      <c r="BB4232" s="12"/>
      <c r="BC4232" s="12"/>
      <c r="BD4232" s="12"/>
      <c r="BE4232" s="12"/>
      <c r="BF4232" s="12"/>
      <c r="BG4232" s="12"/>
      <c r="BH4232" s="12"/>
      <c r="BI4232" s="12"/>
      <c r="BJ4232" s="13"/>
      <c r="BK4232" s="13"/>
      <c r="BL4232" s="13"/>
      <c r="BM4232" s="13"/>
      <c r="BN4232" s="13"/>
    </row>
    <row r="4233" spans="1:66" x14ac:dyDescent="0.25">
      <c r="A4233" s="10"/>
      <c r="B4233" s="10"/>
      <c r="C4233" s="10"/>
      <c r="D4233" s="18"/>
      <c r="E4233" s="10"/>
      <c r="F4233" s="10"/>
      <c r="G4233" s="10"/>
      <c r="H4233" s="10"/>
      <c r="I4233" s="10"/>
      <c r="J4233" s="10"/>
      <c r="K4233" s="11"/>
      <c r="L4233" s="11"/>
      <c r="M4233" s="12"/>
      <c r="N4233" s="12"/>
      <c r="O4233" s="12"/>
      <c r="P4233" s="12"/>
      <c r="Q4233" s="12"/>
      <c r="R4233" s="12"/>
      <c r="S4233" s="12"/>
      <c r="T4233" s="12"/>
      <c r="U4233" s="12"/>
      <c r="V4233" s="12"/>
      <c r="W4233" s="12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2"/>
      <c r="AS4233" s="12"/>
      <c r="AT4233" s="12"/>
      <c r="AU4233" s="12"/>
      <c r="AV4233" s="12"/>
      <c r="AW4233" s="12"/>
      <c r="AX4233" s="12"/>
      <c r="AY4233" s="12"/>
      <c r="AZ4233" s="12"/>
      <c r="BA4233" s="12"/>
      <c r="BB4233" s="12"/>
      <c r="BC4233" s="12"/>
      <c r="BD4233" s="12"/>
      <c r="BE4233" s="12"/>
      <c r="BF4233" s="12"/>
      <c r="BG4233" s="12"/>
      <c r="BH4233" s="12"/>
      <c r="BI4233" s="12"/>
      <c r="BJ4233" s="13"/>
      <c r="BK4233" s="13"/>
      <c r="BL4233" s="13"/>
      <c r="BM4233" s="13"/>
      <c r="BN4233" s="13"/>
    </row>
    <row r="4234" spans="1:66" x14ac:dyDescent="0.25">
      <c r="A4234" s="10"/>
      <c r="B4234" s="10"/>
      <c r="C4234" s="10"/>
      <c r="D4234" s="18"/>
      <c r="E4234" s="10"/>
      <c r="F4234" s="10"/>
      <c r="G4234" s="10"/>
      <c r="H4234" s="10"/>
      <c r="I4234" s="10"/>
      <c r="J4234" s="10"/>
      <c r="K4234" s="11"/>
      <c r="L4234" s="11"/>
      <c r="M4234" s="12"/>
      <c r="N4234" s="12"/>
      <c r="O4234" s="12"/>
      <c r="P4234" s="12"/>
      <c r="Q4234" s="12"/>
      <c r="R4234" s="12"/>
      <c r="S4234" s="12"/>
      <c r="T4234" s="12"/>
      <c r="U4234" s="12"/>
      <c r="V4234" s="12"/>
      <c r="W4234" s="12"/>
      <c r="X4234" s="12"/>
      <c r="Y4234" s="12"/>
      <c r="Z4234" s="12"/>
      <c r="AA4234" s="12"/>
      <c r="AB4234" s="12"/>
      <c r="AC4234" s="12"/>
      <c r="AD4234" s="12"/>
      <c r="AE4234" s="12"/>
      <c r="AF4234" s="12"/>
      <c r="AG4234" s="12"/>
      <c r="AH4234" s="12"/>
      <c r="AI4234" s="12"/>
      <c r="AJ4234" s="12"/>
      <c r="AK4234" s="12"/>
      <c r="AL4234" s="12"/>
      <c r="AM4234" s="12"/>
      <c r="AN4234" s="12"/>
      <c r="AO4234" s="12"/>
      <c r="AP4234" s="12"/>
      <c r="AQ4234" s="12"/>
      <c r="AR4234" s="12"/>
      <c r="AS4234" s="12"/>
      <c r="AT4234" s="12"/>
      <c r="AU4234" s="12"/>
      <c r="AV4234" s="12"/>
      <c r="AW4234" s="12"/>
      <c r="AX4234" s="12"/>
      <c r="AY4234" s="12"/>
      <c r="AZ4234" s="12"/>
      <c r="BA4234" s="12"/>
      <c r="BB4234" s="12"/>
      <c r="BC4234" s="12"/>
      <c r="BD4234" s="12"/>
      <c r="BE4234" s="12"/>
      <c r="BF4234" s="12"/>
      <c r="BG4234" s="12"/>
      <c r="BH4234" s="12"/>
      <c r="BI4234" s="12"/>
      <c r="BJ4234" s="13"/>
      <c r="BK4234" s="13"/>
      <c r="BL4234" s="13"/>
      <c r="BM4234" s="13"/>
      <c r="BN4234" s="13"/>
    </row>
    <row r="4235" spans="1:66" x14ac:dyDescent="0.25">
      <c r="A4235" s="10"/>
      <c r="B4235" s="10"/>
      <c r="C4235" s="10"/>
      <c r="D4235" s="18"/>
      <c r="E4235" s="10"/>
      <c r="F4235" s="10"/>
      <c r="G4235" s="10"/>
      <c r="H4235" s="10"/>
      <c r="I4235" s="10"/>
      <c r="J4235" s="10"/>
      <c r="K4235" s="11"/>
      <c r="L4235" s="11"/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2"/>
      <c r="AS4235" s="12"/>
      <c r="AT4235" s="12"/>
      <c r="AU4235" s="12"/>
      <c r="AV4235" s="12"/>
      <c r="AW4235" s="12"/>
      <c r="AX4235" s="12"/>
      <c r="AY4235" s="12"/>
      <c r="AZ4235" s="12"/>
      <c r="BA4235" s="12"/>
      <c r="BB4235" s="12"/>
      <c r="BC4235" s="12"/>
      <c r="BD4235" s="12"/>
      <c r="BE4235" s="12"/>
      <c r="BF4235" s="12"/>
      <c r="BG4235" s="12"/>
      <c r="BH4235" s="12"/>
      <c r="BI4235" s="12"/>
      <c r="BJ4235" s="13"/>
      <c r="BK4235" s="13"/>
      <c r="BL4235" s="13"/>
      <c r="BM4235" s="13"/>
      <c r="BN4235" s="13"/>
    </row>
    <row r="4236" spans="1:66" x14ac:dyDescent="0.25">
      <c r="A4236" s="10"/>
      <c r="B4236" s="10"/>
      <c r="C4236" s="10"/>
      <c r="D4236" s="18"/>
      <c r="E4236" s="10"/>
      <c r="F4236" s="10"/>
      <c r="G4236" s="10"/>
      <c r="H4236" s="10"/>
      <c r="I4236" s="10"/>
      <c r="J4236" s="10"/>
      <c r="K4236" s="11"/>
      <c r="L4236" s="11"/>
      <c r="M4236" s="12"/>
      <c r="N4236" s="12"/>
      <c r="O4236" s="12"/>
      <c r="P4236" s="12"/>
      <c r="Q4236" s="12"/>
      <c r="R4236" s="12"/>
      <c r="S4236" s="12"/>
      <c r="T4236" s="12"/>
      <c r="U4236" s="12"/>
      <c r="V4236" s="12"/>
      <c r="W4236" s="12"/>
      <c r="X4236" s="12"/>
      <c r="Y4236" s="12"/>
      <c r="Z4236" s="12"/>
      <c r="AA4236" s="12"/>
      <c r="AB4236" s="12"/>
      <c r="AC4236" s="12"/>
      <c r="AD4236" s="12"/>
      <c r="AE4236" s="12"/>
      <c r="AF4236" s="12"/>
      <c r="AG4236" s="12"/>
      <c r="AH4236" s="12"/>
      <c r="AI4236" s="12"/>
      <c r="AJ4236" s="12"/>
      <c r="AK4236" s="12"/>
      <c r="AL4236" s="12"/>
      <c r="AM4236" s="12"/>
      <c r="AN4236" s="12"/>
      <c r="AO4236" s="12"/>
      <c r="AP4236" s="12"/>
      <c r="AQ4236" s="12"/>
      <c r="AR4236" s="12"/>
      <c r="AS4236" s="12"/>
      <c r="AT4236" s="12"/>
      <c r="AU4236" s="12"/>
      <c r="AV4236" s="12"/>
      <c r="AW4236" s="12"/>
      <c r="AX4236" s="12"/>
      <c r="AY4236" s="12"/>
      <c r="AZ4236" s="12"/>
      <c r="BA4236" s="12"/>
      <c r="BB4236" s="12"/>
      <c r="BC4236" s="12"/>
      <c r="BD4236" s="12"/>
      <c r="BE4236" s="12"/>
      <c r="BF4236" s="12"/>
      <c r="BG4236" s="12"/>
      <c r="BH4236" s="12"/>
      <c r="BI4236" s="12"/>
      <c r="BJ4236" s="13"/>
      <c r="BK4236" s="13"/>
      <c r="BL4236" s="13"/>
      <c r="BM4236" s="13"/>
      <c r="BN4236" s="13"/>
    </row>
    <row r="4237" spans="1:66" x14ac:dyDescent="0.25">
      <c r="A4237" s="10"/>
      <c r="B4237" s="10"/>
      <c r="C4237" s="10"/>
      <c r="D4237" s="18"/>
      <c r="E4237" s="10"/>
      <c r="F4237" s="10"/>
      <c r="G4237" s="10"/>
      <c r="H4237" s="10"/>
      <c r="I4237" s="10"/>
      <c r="J4237" s="10"/>
      <c r="K4237" s="11"/>
      <c r="L4237" s="11"/>
      <c r="M4237" s="12"/>
      <c r="N4237" s="12"/>
      <c r="O4237" s="12"/>
      <c r="P4237" s="12"/>
      <c r="Q4237" s="12"/>
      <c r="R4237" s="12"/>
      <c r="S4237" s="12"/>
      <c r="T4237" s="12"/>
      <c r="U4237" s="12"/>
      <c r="V4237" s="12"/>
      <c r="W4237" s="12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2"/>
      <c r="AS4237" s="12"/>
      <c r="AT4237" s="12"/>
      <c r="AU4237" s="12"/>
      <c r="AV4237" s="12"/>
      <c r="AW4237" s="12"/>
      <c r="AX4237" s="12"/>
      <c r="AY4237" s="12"/>
      <c r="AZ4237" s="12"/>
      <c r="BA4237" s="12"/>
      <c r="BB4237" s="12"/>
      <c r="BC4237" s="12"/>
      <c r="BD4237" s="12"/>
      <c r="BE4237" s="12"/>
      <c r="BF4237" s="12"/>
      <c r="BG4237" s="12"/>
      <c r="BH4237" s="12"/>
      <c r="BI4237" s="12"/>
      <c r="BJ4237" s="13"/>
      <c r="BK4237" s="13"/>
      <c r="BL4237" s="13"/>
      <c r="BM4237" s="13"/>
      <c r="BN4237" s="13"/>
    </row>
    <row r="4238" spans="1:66" x14ac:dyDescent="0.25">
      <c r="A4238" s="10"/>
      <c r="B4238" s="10"/>
      <c r="C4238" s="10"/>
      <c r="D4238" s="18"/>
      <c r="E4238" s="10"/>
      <c r="F4238" s="10"/>
      <c r="G4238" s="10"/>
      <c r="H4238" s="10"/>
      <c r="I4238" s="10"/>
      <c r="J4238" s="10"/>
      <c r="K4238" s="11"/>
      <c r="L4238" s="11"/>
      <c r="M4238" s="12"/>
      <c r="N4238" s="12"/>
      <c r="O4238" s="12"/>
      <c r="P4238" s="12"/>
      <c r="Q4238" s="12"/>
      <c r="R4238" s="12"/>
      <c r="S4238" s="12"/>
      <c r="T4238" s="12"/>
      <c r="U4238" s="12"/>
      <c r="V4238" s="12"/>
      <c r="W4238" s="12"/>
      <c r="X4238" s="12"/>
      <c r="Y4238" s="12"/>
      <c r="Z4238" s="12"/>
      <c r="AA4238" s="12"/>
      <c r="AB4238" s="12"/>
      <c r="AC4238" s="12"/>
      <c r="AD4238" s="12"/>
      <c r="AE4238" s="12"/>
      <c r="AF4238" s="12"/>
      <c r="AG4238" s="12"/>
      <c r="AH4238" s="12"/>
      <c r="AI4238" s="12"/>
      <c r="AJ4238" s="12"/>
      <c r="AK4238" s="12"/>
      <c r="AL4238" s="12"/>
      <c r="AM4238" s="12"/>
      <c r="AN4238" s="12"/>
      <c r="AO4238" s="12"/>
      <c r="AP4238" s="12"/>
      <c r="AQ4238" s="12"/>
      <c r="AR4238" s="12"/>
      <c r="AS4238" s="12"/>
      <c r="AT4238" s="12"/>
      <c r="AU4238" s="12"/>
      <c r="AV4238" s="12"/>
      <c r="AW4238" s="12"/>
      <c r="AX4238" s="12"/>
      <c r="AY4238" s="12"/>
      <c r="AZ4238" s="12"/>
      <c r="BA4238" s="12"/>
      <c r="BB4238" s="12"/>
      <c r="BC4238" s="12"/>
      <c r="BD4238" s="12"/>
      <c r="BE4238" s="12"/>
      <c r="BF4238" s="12"/>
      <c r="BG4238" s="12"/>
      <c r="BH4238" s="12"/>
      <c r="BI4238" s="12"/>
      <c r="BJ4238" s="13"/>
      <c r="BK4238" s="13"/>
      <c r="BL4238" s="13"/>
      <c r="BM4238" s="13"/>
      <c r="BN4238" s="13"/>
    </row>
    <row r="4239" spans="1:66" x14ac:dyDescent="0.25">
      <c r="A4239" s="10"/>
      <c r="B4239" s="10"/>
      <c r="C4239" s="10"/>
      <c r="D4239" s="18"/>
      <c r="E4239" s="10"/>
      <c r="F4239" s="10"/>
      <c r="G4239" s="10"/>
      <c r="H4239" s="10"/>
      <c r="I4239" s="10"/>
      <c r="J4239" s="10"/>
      <c r="K4239" s="11"/>
      <c r="L4239" s="11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  <c r="W4239" s="12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2"/>
      <c r="AS4239" s="12"/>
      <c r="AT4239" s="12"/>
      <c r="AU4239" s="12"/>
      <c r="AV4239" s="12"/>
      <c r="AW4239" s="12"/>
      <c r="AX4239" s="12"/>
      <c r="AY4239" s="12"/>
      <c r="AZ4239" s="12"/>
      <c r="BA4239" s="12"/>
      <c r="BB4239" s="12"/>
      <c r="BC4239" s="12"/>
      <c r="BD4239" s="12"/>
      <c r="BE4239" s="12"/>
      <c r="BF4239" s="12"/>
      <c r="BG4239" s="12"/>
      <c r="BH4239" s="12"/>
      <c r="BI4239" s="12"/>
      <c r="BJ4239" s="13"/>
      <c r="BK4239" s="13"/>
      <c r="BL4239" s="13"/>
      <c r="BM4239" s="13"/>
      <c r="BN4239" s="13"/>
    </row>
    <row r="4240" spans="1:66" x14ac:dyDescent="0.25">
      <c r="A4240" s="10"/>
      <c r="B4240" s="10"/>
      <c r="C4240" s="10"/>
      <c r="D4240" s="18"/>
      <c r="E4240" s="10"/>
      <c r="F4240" s="10"/>
      <c r="G4240" s="10"/>
      <c r="H4240" s="10"/>
      <c r="I4240" s="10"/>
      <c r="J4240" s="10"/>
      <c r="K4240" s="11"/>
      <c r="L4240" s="11"/>
      <c r="M4240" s="12"/>
      <c r="N4240" s="12"/>
      <c r="O4240" s="12"/>
      <c r="P4240" s="12"/>
      <c r="Q4240" s="12"/>
      <c r="R4240" s="12"/>
      <c r="S4240" s="12"/>
      <c r="T4240" s="12"/>
      <c r="U4240" s="12"/>
      <c r="V4240" s="12"/>
      <c r="W4240" s="12"/>
      <c r="X4240" s="12"/>
      <c r="Y4240" s="12"/>
      <c r="Z4240" s="12"/>
      <c r="AA4240" s="12"/>
      <c r="AB4240" s="12"/>
      <c r="AC4240" s="12"/>
      <c r="AD4240" s="12"/>
      <c r="AE4240" s="12"/>
      <c r="AF4240" s="12"/>
      <c r="AG4240" s="12"/>
      <c r="AH4240" s="12"/>
      <c r="AI4240" s="12"/>
      <c r="AJ4240" s="12"/>
      <c r="AK4240" s="12"/>
      <c r="AL4240" s="12"/>
      <c r="AM4240" s="12"/>
      <c r="AN4240" s="12"/>
      <c r="AO4240" s="12"/>
      <c r="AP4240" s="12"/>
      <c r="AQ4240" s="12"/>
      <c r="AR4240" s="12"/>
      <c r="AS4240" s="12"/>
      <c r="AT4240" s="12"/>
      <c r="AU4240" s="12"/>
      <c r="AV4240" s="12"/>
      <c r="AW4240" s="12"/>
      <c r="AX4240" s="12"/>
      <c r="AY4240" s="12"/>
      <c r="AZ4240" s="12"/>
      <c r="BA4240" s="12"/>
      <c r="BB4240" s="12"/>
      <c r="BC4240" s="12"/>
      <c r="BD4240" s="12"/>
      <c r="BE4240" s="12"/>
      <c r="BF4240" s="12"/>
      <c r="BG4240" s="12"/>
      <c r="BH4240" s="12"/>
      <c r="BI4240" s="12"/>
      <c r="BJ4240" s="13"/>
      <c r="BK4240" s="13"/>
      <c r="BL4240" s="13"/>
      <c r="BM4240" s="13"/>
      <c r="BN4240" s="13"/>
    </row>
    <row r="4241" spans="1:66" x14ac:dyDescent="0.25">
      <c r="A4241" s="10"/>
      <c r="B4241" s="10"/>
      <c r="C4241" s="10"/>
      <c r="D4241" s="18"/>
      <c r="E4241" s="10"/>
      <c r="F4241" s="10"/>
      <c r="G4241" s="10"/>
      <c r="H4241" s="10"/>
      <c r="I4241" s="10"/>
      <c r="J4241" s="10"/>
      <c r="K4241" s="11"/>
      <c r="L4241" s="11"/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2"/>
      <c r="AS4241" s="12"/>
      <c r="AT4241" s="12"/>
      <c r="AU4241" s="12"/>
      <c r="AV4241" s="12"/>
      <c r="AW4241" s="12"/>
      <c r="AX4241" s="12"/>
      <c r="AY4241" s="12"/>
      <c r="AZ4241" s="12"/>
      <c r="BA4241" s="12"/>
      <c r="BB4241" s="12"/>
      <c r="BC4241" s="12"/>
      <c r="BD4241" s="12"/>
      <c r="BE4241" s="12"/>
      <c r="BF4241" s="12"/>
      <c r="BG4241" s="12"/>
      <c r="BH4241" s="12"/>
      <c r="BI4241" s="12"/>
      <c r="BJ4241" s="13"/>
      <c r="BK4241" s="13"/>
      <c r="BL4241" s="13"/>
      <c r="BM4241" s="13"/>
      <c r="BN4241" s="13"/>
    </row>
    <row r="4242" spans="1:66" x14ac:dyDescent="0.25">
      <c r="A4242" s="10"/>
      <c r="B4242" s="10"/>
      <c r="C4242" s="10"/>
      <c r="D4242" s="18"/>
      <c r="E4242" s="10"/>
      <c r="F4242" s="10"/>
      <c r="G4242" s="10"/>
      <c r="H4242" s="10"/>
      <c r="I4242" s="10"/>
      <c r="J4242" s="10"/>
      <c r="K4242" s="11"/>
      <c r="L4242" s="11"/>
      <c r="M4242" s="12"/>
      <c r="N4242" s="12"/>
      <c r="O4242" s="12"/>
      <c r="P4242" s="12"/>
      <c r="Q4242" s="12"/>
      <c r="R4242" s="12"/>
      <c r="S4242" s="12"/>
      <c r="T4242" s="12"/>
      <c r="U4242" s="12"/>
      <c r="V4242" s="12"/>
      <c r="W4242" s="12"/>
      <c r="X4242" s="12"/>
      <c r="Y4242" s="12"/>
      <c r="Z4242" s="12"/>
      <c r="AA4242" s="12"/>
      <c r="AB4242" s="12"/>
      <c r="AC4242" s="12"/>
      <c r="AD4242" s="12"/>
      <c r="AE4242" s="12"/>
      <c r="AF4242" s="12"/>
      <c r="AG4242" s="12"/>
      <c r="AH4242" s="12"/>
      <c r="AI4242" s="12"/>
      <c r="AJ4242" s="12"/>
      <c r="AK4242" s="12"/>
      <c r="AL4242" s="12"/>
      <c r="AM4242" s="12"/>
      <c r="AN4242" s="12"/>
      <c r="AO4242" s="12"/>
      <c r="AP4242" s="12"/>
      <c r="AQ4242" s="12"/>
      <c r="AR4242" s="12"/>
      <c r="AS4242" s="12"/>
      <c r="AT4242" s="12"/>
      <c r="AU4242" s="12"/>
      <c r="AV4242" s="12"/>
      <c r="AW4242" s="12"/>
      <c r="AX4242" s="12"/>
      <c r="AY4242" s="12"/>
      <c r="AZ4242" s="12"/>
      <c r="BA4242" s="12"/>
      <c r="BB4242" s="12"/>
      <c r="BC4242" s="12"/>
      <c r="BD4242" s="12"/>
      <c r="BE4242" s="12"/>
      <c r="BF4242" s="12"/>
      <c r="BG4242" s="12"/>
      <c r="BH4242" s="12"/>
      <c r="BI4242" s="12"/>
      <c r="BJ4242" s="13"/>
      <c r="BK4242" s="13"/>
      <c r="BL4242" s="13"/>
      <c r="BM4242" s="13"/>
      <c r="BN4242" s="13"/>
    </row>
    <row r="4243" spans="1:66" x14ac:dyDescent="0.25">
      <c r="A4243" s="10"/>
      <c r="B4243" s="10"/>
      <c r="C4243" s="10"/>
      <c r="D4243" s="18"/>
      <c r="E4243" s="10"/>
      <c r="F4243" s="10"/>
      <c r="G4243" s="10"/>
      <c r="H4243" s="10"/>
      <c r="I4243" s="10"/>
      <c r="J4243" s="10"/>
      <c r="K4243" s="11"/>
      <c r="L4243" s="11"/>
      <c r="M4243" s="12"/>
      <c r="N4243" s="12"/>
      <c r="O4243" s="12"/>
      <c r="P4243" s="12"/>
      <c r="Q4243" s="12"/>
      <c r="R4243" s="12"/>
      <c r="S4243" s="12"/>
      <c r="T4243" s="12"/>
      <c r="U4243" s="12"/>
      <c r="V4243" s="12"/>
      <c r="W4243" s="12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2"/>
      <c r="AS4243" s="12"/>
      <c r="AT4243" s="12"/>
      <c r="AU4243" s="12"/>
      <c r="AV4243" s="12"/>
      <c r="AW4243" s="12"/>
      <c r="AX4243" s="12"/>
      <c r="AY4243" s="12"/>
      <c r="AZ4243" s="12"/>
      <c r="BA4243" s="12"/>
      <c r="BB4243" s="12"/>
      <c r="BC4243" s="12"/>
      <c r="BD4243" s="12"/>
      <c r="BE4243" s="12"/>
      <c r="BF4243" s="12"/>
      <c r="BG4243" s="12"/>
      <c r="BH4243" s="12"/>
      <c r="BI4243" s="12"/>
      <c r="BJ4243" s="13"/>
      <c r="BK4243" s="13"/>
      <c r="BL4243" s="13"/>
      <c r="BM4243" s="13"/>
      <c r="BN4243" s="13"/>
    </row>
    <row r="4244" spans="1:66" x14ac:dyDescent="0.25">
      <c r="A4244" s="10"/>
      <c r="B4244" s="10"/>
      <c r="C4244" s="10"/>
      <c r="D4244" s="18"/>
      <c r="E4244" s="10"/>
      <c r="F4244" s="10"/>
      <c r="G4244" s="10"/>
      <c r="H4244" s="10"/>
      <c r="I4244" s="10"/>
      <c r="J4244" s="10"/>
      <c r="K4244" s="11"/>
      <c r="L4244" s="11"/>
      <c r="M4244" s="12"/>
      <c r="N4244" s="12"/>
      <c r="O4244" s="12"/>
      <c r="P4244" s="12"/>
      <c r="Q4244" s="12"/>
      <c r="R4244" s="12"/>
      <c r="S4244" s="12"/>
      <c r="T4244" s="12"/>
      <c r="U4244" s="12"/>
      <c r="V4244" s="12"/>
      <c r="W4244" s="12"/>
      <c r="X4244" s="12"/>
      <c r="Y4244" s="12"/>
      <c r="Z4244" s="12"/>
      <c r="AA4244" s="12"/>
      <c r="AB4244" s="12"/>
      <c r="AC4244" s="12"/>
      <c r="AD4244" s="12"/>
      <c r="AE4244" s="12"/>
      <c r="AF4244" s="12"/>
      <c r="AG4244" s="12"/>
      <c r="AH4244" s="12"/>
      <c r="AI4244" s="12"/>
      <c r="AJ4244" s="12"/>
      <c r="AK4244" s="12"/>
      <c r="AL4244" s="12"/>
      <c r="AM4244" s="12"/>
      <c r="AN4244" s="12"/>
      <c r="AO4244" s="12"/>
      <c r="AP4244" s="12"/>
      <c r="AQ4244" s="12"/>
      <c r="AR4244" s="12"/>
      <c r="AS4244" s="12"/>
      <c r="AT4244" s="12"/>
      <c r="AU4244" s="12"/>
      <c r="AV4244" s="12"/>
      <c r="AW4244" s="12"/>
      <c r="AX4244" s="12"/>
      <c r="AY4244" s="12"/>
      <c r="AZ4244" s="12"/>
      <c r="BA4244" s="12"/>
      <c r="BB4244" s="12"/>
      <c r="BC4244" s="12"/>
      <c r="BD4244" s="12"/>
      <c r="BE4244" s="12"/>
      <c r="BF4244" s="12"/>
      <c r="BG4244" s="12"/>
      <c r="BH4244" s="12"/>
      <c r="BI4244" s="12"/>
      <c r="BJ4244" s="13"/>
      <c r="BK4244" s="13"/>
      <c r="BL4244" s="13"/>
      <c r="BM4244" s="13"/>
      <c r="BN4244" s="13"/>
    </row>
    <row r="4245" spans="1:66" x14ac:dyDescent="0.25">
      <c r="A4245" s="10"/>
      <c r="B4245" s="10"/>
      <c r="C4245" s="10"/>
      <c r="D4245" s="18"/>
      <c r="E4245" s="10"/>
      <c r="F4245" s="10"/>
      <c r="G4245" s="10"/>
      <c r="H4245" s="10"/>
      <c r="I4245" s="10"/>
      <c r="J4245" s="10"/>
      <c r="K4245" s="11"/>
      <c r="L4245" s="11"/>
      <c r="M4245" s="12"/>
      <c r="N4245" s="12"/>
      <c r="O4245" s="12"/>
      <c r="P4245" s="12"/>
      <c r="Q4245" s="12"/>
      <c r="R4245" s="12"/>
      <c r="S4245" s="12"/>
      <c r="T4245" s="12"/>
      <c r="U4245" s="12"/>
      <c r="V4245" s="12"/>
      <c r="W4245" s="12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2"/>
      <c r="AS4245" s="12"/>
      <c r="AT4245" s="12"/>
      <c r="AU4245" s="12"/>
      <c r="AV4245" s="12"/>
      <c r="AW4245" s="12"/>
      <c r="AX4245" s="12"/>
      <c r="AY4245" s="12"/>
      <c r="AZ4245" s="12"/>
      <c r="BA4245" s="12"/>
      <c r="BB4245" s="12"/>
      <c r="BC4245" s="12"/>
      <c r="BD4245" s="12"/>
      <c r="BE4245" s="12"/>
      <c r="BF4245" s="12"/>
      <c r="BG4245" s="12"/>
      <c r="BH4245" s="12"/>
      <c r="BI4245" s="12"/>
      <c r="BJ4245" s="13"/>
      <c r="BK4245" s="13"/>
      <c r="BL4245" s="13"/>
      <c r="BM4245" s="13"/>
      <c r="BN4245" s="13"/>
    </row>
    <row r="4246" spans="1:66" x14ac:dyDescent="0.25">
      <c r="A4246" s="10"/>
      <c r="B4246" s="10"/>
      <c r="C4246" s="10"/>
      <c r="D4246" s="18"/>
      <c r="E4246" s="10"/>
      <c r="F4246" s="10"/>
      <c r="G4246" s="10"/>
      <c r="H4246" s="10"/>
      <c r="I4246" s="10"/>
      <c r="J4246" s="10"/>
      <c r="K4246" s="11"/>
      <c r="L4246" s="11"/>
      <c r="M4246" s="12"/>
      <c r="N4246" s="12"/>
      <c r="O4246" s="12"/>
      <c r="P4246" s="12"/>
      <c r="Q4246" s="12"/>
      <c r="R4246" s="12"/>
      <c r="S4246" s="12"/>
      <c r="T4246" s="12"/>
      <c r="U4246" s="12"/>
      <c r="V4246" s="12"/>
      <c r="W4246" s="12"/>
      <c r="X4246" s="12"/>
      <c r="Y4246" s="12"/>
      <c r="Z4246" s="12"/>
      <c r="AA4246" s="12"/>
      <c r="AB4246" s="12"/>
      <c r="AC4246" s="12"/>
      <c r="AD4246" s="12"/>
      <c r="AE4246" s="12"/>
      <c r="AF4246" s="12"/>
      <c r="AG4246" s="12"/>
      <c r="AH4246" s="12"/>
      <c r="AI4246" s="12"/>
      <c r="AJ4246" s="12"/>
      <c r="AK4246" s="12"/>
      <c r="AL4246" s="12"/>
      <c r="AM4246" s="12"/>
      <c r="AN4246" s="12"/>
      <c r="AO4246" s="12"/>
      <c r="AP4246" s="12"/>
      <c r="AQ4246" s="12"/>
      <c r="AR4246" s="12"/>
      <c r="AS4246" s="12"/>
      <c r="AT4246" s="12"/>
      <c r="AU4246" s="12"/>
      <c r="AV4246" s="12"/>
      <c r="AW4246" s="12"/>
      <c r="AX4246" s="12"/>
      <c r="AY4246" s="12"/>
      <c r="AZ4246" s="12"/>
      <c r="BA4246" s="12"/>
      <c r="BB4246" s="12"/>
      <c r="BC4246" s="12"/>
      <c r="BD4246" s="12"/>
      <c r="BE4246" s="12"/>
      <c r="BF4246" s="12"/>
      <c r="BG4246" s="12"/>
      <c r="BH4246" s="12"/>
      <c r="BI4246" s="12"/>
      <c r="BJ4246" s="13"/>
      <c r="BK4246" s="13"/>
      <c r="BL4246" s="13"/>
      <c r="BM4246" s="13"/>
      <c r="BN4246" s="13"/>
    </row>
    <row r="4247" spans="1:66" x14ac:dyDescent="0.25">
      <c r="A4247" s="10"/>
      <c r="B4247" s="10"/>
      <c r="C4247" s="10"/>
      <c r="D4247" s="18"/>
      <c r="E4247" s="10"/>
      <c r="F4247" s="10"/>
      <c r="G4247" s="10"/>
      <c r="H4247" s="10"/>
      <c r="I4247" s="10"/>
      <c r="J4247" s="10"/>
      <c r="K4247" s="11"/>
      <c r="L4247" s="11"/>
      <c r="M4247" s="12"/>
      <c r="N4247" s="12"/>
      <c r="O4247" s="12"/>
      <c r="P4247" s="12"/>
      <c r="Q4247" s="12"/>
      <c r="R4247" s="12"/>
      <c r="S4247" s="12"/>
      <c r="T4247" s="12"/>
      <c r="U4247" s="12"/>
      <c r="V4247" s="12"/>
      <c r="W4247" s="12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2"/>
      <c r="AS4247" s="12"/>
      <c r="AT4247" s="12"/>
      <c r="AU4247" s="12"/>
      <c r="AV4247" s="12"/>
      <c r="AW4247" s="12"/>
      <c r="AX4247" s="12"/>
      <c r="AY4247" s="12"/>
      <c r="AZ4247" s="12"/>
      <c r="BA4247" s="12"/>
      <c r="BB4247" s="12"/>
      <c r="BC4247" s="12"/>
      <c r="BD4247" s="12"/>
      <c r="BE4247" s="12"/>
      <c r="BF4247" s="12"/>
      <c r="BG4247" s="12"/>
      <c r="BH4247" s="12"/>
      <c r="BI4247" s="12"/>
      <c r="BJ4247" s="13"/>
      <c r="BK4247" s="13"/>
      <c r="BL4247" s="13"/>
      <c r="BM4247" s="13"/>
      <c r="BN4247" s="13"/>
    </row>
    <row r="4248" spans="1:66" x14ac:dyDescent="0.25">
      <c r="A4248" s="10"/>
      <c r="B4248" s="10"/>
      <c r="C4248" s="10"/>
      <c r="D4248" s="18"/>
      <c r="E4248" s="10"/>
      <c r="F4248" s="10"/>
      <c r="G4248" s="10"/>
      <c r="H4248" s="10"/>
      <c r="I4248" s="10"/>
      <c r="J4248" s="10"/>
      <c r="K4248" s="11"/>
      <c r="L4248" s="11"/>
      <c r="M4248" s="12"/>
      <c r="N4248" s="12"/>
      <c r="O4248" s="12"/>
      <c r="P4248" s="12"/>
      <c r="Q4248" s="12"/>
      <c r="R4248" s="12"/>
      <c r="S4248" s="12"/>
      <c r="T4248" s="12"/>
      <c r="U4248" s="12"/>
      <c r="V4248" s="12"/>
      <c r="W4248" s="12"/>
      <c r="X4248" s="12"/>
      <c r="Y4248" s="12"/>
      <c r="Z4248" s="12"/>
      <c r="AA4248" s="12"/>
      <c r="AB4248" s="12"/>
      <c r="AC4248" s="12"/>
      <c r="AD4248" s="12"/>
      <c r="AE4248" s="12"/>
      <c r="AF4248" s="12"/>
      <c r="AG4248" s="12"/>
      <c r="AH4248" s="12"/>
      <c r="AI4248" s="12"/>
      <c r="AJ4248" s="12"/>
      <c r="AK4248" s="12"/>
      <c r="AL4248" s="12"/>
      <c r="AM4248" s="12"/>
      <c r="AN4248" s="12"/>
      <c r="AO4248" s="12"/>
      <c r="AP4248" s="12"/>
      <c r="AQ4248" s="12"/>
      <c r="AR4248" s="12"/>
      <c r="AS4248" s="12"/>
      <c r="AT4248" s="12"/>
      <c r="AU4248" s="12"/>
      <c r="AV4248" s="12"/>
      <c r="AW4248" s="12"/>
      <c r="AX4248" s="12"/>
      <c r="AY4248" s="12"/>
      <c r="AZ4248" s="12"/>
      <c r="BA4248" s="12"/>
      <c r="BB4248" s="12"/>
      <c r="BC4248" s="12"/>
      <c r="BD4248" s="12"/>
      <c r="BE4248" s="12"/>
      <c r="BF4248" s="12"/>
      <c r="BG4248" s="12"/>
      <c r="BH4248" s="12"/>
      <c r="BI4248" s="12"/>
      <c r="BJ4248" s="13"/>
      <c r="BK4248" s="13"/>
      <c r="BL4248" s="13"/>
      <c r="BM4248" s="13"/>
      <c r="BN4248" s="13"/>
    </row>
    <row r="4249" spans="1:66" x14ac:dyDescent="0.25">
      <c r="A4249" s="10"/>
      <c r="B4249" s="10"/>
      <c r="C4249" s="10"/>
      <c r="D4249" s="18"/>
      <c r="E4249" s="10"/>
      <c r="F4249" s="10"/>
      <c r="G4249" s="10"/>
      <c r="H4249" s="10"/>
      <c r="I4249" s="10"/>
      <c r="J4249" s="10"/>
      <c r="K4249" s="11"/>
      <c r="L4249" s="11"/>
      <c r="M4249" s="12"/>
      <c r="N4249" s="12"/>
      <c r="O4249" s="12"/>
      <c r="P4249" s="12"/>
      <c r="Q4249" s="12"/>
      <c r="R4249" s="12"/>
      <c r="S4249" s="12"/>
      <c r="T4249" s="12"/>
      <c r="U4249" s="12"/>
      <c r="V4249" s="12"/>
      <c r="W4249" s="12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2"/>
      <c r="AS4249" s="12"/>
      <c r="AT4249" s="12"/>
      <c r="AU4249" s="12"/>
      <c r="AV4249" s="12"/>
      <c r="AW4249" s="12"/>
      <c r="AX4249" s="12"/>
      <c r="AY4249" s="12"/>
      <c r="AZ4249" s="12"/>
      <c r="BA4249" s="12"/>
      <c r="BB4249" s="12"/>
      <c r="BC4249" s="12"/>
      <c r="BD4249" s="12"/>
      <c r="BE4249" s="12"/>
      <c r="BF4249" s="12"/>
      <c r="BG4249" s="12"/>
      <c r="BH4249" s="12"/>
      <c r="BI4249" s="12"/>
      <c r="BJ4249" s="13"/>
      <c r="BK4249" s="13"/>
      <c r="BL4249" s="13"/>
      <c r="BM4249" s="13"/>
      <c r="BN4249" s="13"/>
    </row>
    <row r="4250" spans="1:66" x14ac:dyDescent="0.25">
      <c r="A4250" s="10"/>
      <c r="B4250" s="10"/>
      <c r="C4250" s="10"/>
      <c r="D4250" s="18"/>
      <c r="E4250" s="10"/>
      <c r="F4250" s="10"/>
      <c r="G4250" s="10"/>
      <c r="H4250" s="10"/>
      <c r="I4250" s="10"/>
      <c r="J4250" s="10"/>
      <c r="K4250" s="11"/>
      <c r="L4250" s="11"/>
      <c r="M4250" s="12"/>
      <c r="N4250" s="12"/>
      <c r="O4250" s="12"/>
      <c r="P4250" s="12"/>
      <c r="Q4250" s="12"/>
      <c r="R4250" s="12"/>
      <c r="S4250" s="12"/>
      <c r="T4250" s="12"/>
      <c r="U4250" s="12"/>
      <c r="V4250" s="12"/>
      <c r="W4250" s="12"/>
      <c r="X4250" s="12"/>
      <c r="Y4250" s="12"/>
      <c r="Z4250" s="12"/>
      <c r="AA4250" s="12"/>
      <c r="AB4250" s="12"/>
      <c r="AC4250" s="12"/>
      <c r="AD4250" s="12"/>
      <c r="AE4250" s="12"/>
      <c r="AF4250" s="12"/>
      <c r="AG4250" s="12"/>
      <c r="AH4250" s="12"/>
      <c r="AI4250" s="12"/>
      <c r="AJ4250" s="12"/>
      <c r="AK4250" s="12"/>
      <c r="AL4250" s="12"/>
      <c r="AM4250" s="12"/>
      <c r="AN4250" s="12"/>
      <c r="AO4250" s="12"/>
      <c r="AP4250" s="12"/>
      <c r="AQ4250" s="12"/>
      <c r="AR4250" s="12"/>
      <c r="AS4250" s="12"/>
      <c r="AT4250" s="12"/>
      <c r="AU4250" s="12"/>
      <c r="AV4250" s="12"/>
      <c r="AW4250" s="12"/>
      <c r="AX4250" s="12"/>
      <c r="AY4250" s="12"/>
      <c r="AZ4250" s="12"/>
      <c r="BA4250" s="12"/>
      <c r="BB4250" s="12"/>
      <c r="BC4250" s="12"/>
      <c r="BD4250" s="12"/>
      <c r="BE4250" s="12"/>
      <c r="BF4250" s="12"/>
      <c r="BG4250" s="12"/>
      <c r="BH4250" s="12"/>
      <c r="BI4250" s="12"/>
      <c r="BJ4250" s="13"/>
      <c r="BK4250" s="13"/>
      <c r="BL4250" s="13"/>
      <c r="BM4250" s="13"/>
      <c r="BN4250" s="13"/>
    </row>
    <row r="4251" spans="1:66" x14ac:dyDescent="0.25">
      <c r="A4251" s="10"/>
      <c r="B4251" s="10"/>
      <c r="C4251" s="10"/>
      <c r="D4251" s="18"/>
      <c r="E4251" s="10"/>
      <c r="F4251" s="10"/>
      <c r="G4251" s="10"/>
      <c r="H4251" s="10"/>
      <c r="I4251" s="10"/>
      <c r="J4251" s="10"/>
      <c r="K4251" s="11"/>
      <c r="L4251" s="11"/>
      <c r="M4251" s="12"/>
      <c r="N4251" s="12"/>
      <c r="O4251" s="12"/>
      <c r="P4251" s="12"/>
      <c r="Q4251" s="12"/>
      <c r="R4251" s="12"/>
      <c r="S4251" s="12"/>
      <c r="T4251" s="12"/>
      <c r="U4251" s="12"/>
      <c r="V4251" s="12"/>
      <c r="W4251" s="12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2"/>
      <c r="AS4251" s="12"/>
      <c r="AT4251" s="12"/>
      <c r="AU4251" s="12"/>
      <c r="AV4251" s="12"/>
      <c r="AW4251" s="12"/>
      <c r="AX4251" s="12"/>
      <c r="AY4251" s="12"/>
      <c r="AZ4251" s="12"/>
      <c r="BA4251" s="12"/>
      <c r="BB4251" s="12"/>
      <c r="BC4251" s="12"/>
      <c r="BD4251" s="12"/>
      <c r="BE4251" s="12"/>
      <c r="BF4251" s="12"/>
      <c r="BG4251" s="12"/>
      <c r="BH4251" s="12"/>
      <c r="BI4251" s="12"/>
      <c r="BJ4251" s="13"/>
      <c r="BK4251" s="13"/>
      <c r="BL4251" s="13"/>
      <c r="BM4251" s="13"/>
      <c r="BN4251" s="13"/>
    </row>
    <row r="4252" spans="1:66" x14ac:dyDescent="0.25">
      <c r="A4252" s="10"/>
      <c r="B4252" s="10"/>
      <c r="C4252" s="10"/>
      <c r="D4252" s="18"/>
      <c r="E4252" s="10"/>
      <c r="F4252" s="10"/>
      <c r="G4252" s="10"/>
      <c r="H4252" s="10"/>
      <c r="I4252" s="10"/>
      <c r="J4252" s="10"/>
      <c r="K4252" s="11"/>
      <c r="L4252" s="11"/>
      <c r="M4252" s="12"/>
      <c r="N4252" s="12"/>
      <c r="O4252" s="12"/>
      <c r="P4252" s="12"/>
      <c r="Q4252" s="12"/>
      <c r="R4252" s="12"/>
      <c r="S4252" s="12"/>
      <c r="T4252" s="12"/>
      <c r="U4252" s="12"/>
      <c r="V4252" s="12"/>
      <c r="W4252" s="12"/>
      <c r="X4252" s="12"/>
      <c r="Y4252" s="12"/>
      <c r="Z4252" s="12"/>
      <c r="AA4252" s="12"/>
      <c r="AB4252" s="12"/>
      <c r="AC4252" s="12"/>
      <c r="AD4252" s="12"/>
      <c r="AE4252" s="12"/>
      <c r="AF4252" s="12"/>
      <c r="AG4252" s="12"/>
      <c r="AH4252" s="12"/>
      <c r="AI4252" s="12"/>
      <c r="AJ4252" s="12"/>
      <c r="AK4252" s="12"/>
      <c r="AL4252" s="12"/>
      <c r="AM4252" s="12"/>
      <c r="AN4252" s="12"/>
      <c r="AO4252" s="12"/>
      <c r="AP4252" s="12"/>
      <c r="AQ4252" s="12"/>
      <c r="AR4252" s="12"/>
      <c r="AS4252" s="12"/>
      <c r="AT4252" s="12"/>
      <c r="AU4252" s="12"/>
      <c r="AV4252" s="12"/>
      <c r="AW4252" s="12"/>
      <c r="AX4252" s="12"/>
      <c r="AY4252" s="12"/>
      <c r="AZ4252" s="12"/>
      <c r="BA4252" s="12"/>
      <c r="BB4252" s="12"/>
      <c r="BC4252" s="12"/>
      <c r="BD4252" s="12"/>
      <c r="BE4252" s="12"/>
      <c r="BF4252" s="12"/>
      <c r="BG4252" s="12"/>
      <c r="BH4252" s="12"/>
      <c r="BI4252" s="12"/>
      <c r="BJ4252" s="13"/>
      <c r="BK4252" s="13"/>
      <c r="BL4252" s="13"/>
      <c r="BM4252" s="13"/>
      <c r="BN4252" s="13"/>
    </row>
    <row r="4253" spans="1:66" x14ac:dyDescent="0.25">
      <c r="A4253" s="10"/>
      <c r="B4253" s="10"/>
      <c r="C4253" s="10"/>
      <c r="D4253" s="18"/>
      <c r="E4253" s="10"/>
      <c r="F4253" s="10"/>
      <c r="G4253" s="10"/>
      <c r="H4253" s="10"/>
      <c r="I4253" s="10"/>
      <c r="J4253" s="10"/>
      <c r="K4253" s="11"/>
      <c r="L4253" s="11"/>
      <c r="M4253" s="12"/>
      <c r="N4253" s="12"/>
      <c r="O4253" s="12"/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2"/>
      <c r="AS4253" s="12"/>
      <c r="AT4253" s="12"/>
      <c r="AU4253" s="12"/>
      <c r="AV4253" s="12"/>
      <c r="AW4253" s="12"/>
      <c r="AX4253" s="12"/>
      <c r="AY4253" s="12"/>
      <c r="AZ4253" s="12"/>
      <c r="BA4253" s="12"/>
      <c r="BB4253" s="12"/>
      <c r="BC4253" s="12"/>
      <c r="BD4253" s="12"/>
      <c r="BE4253" s="12"/>
      <c r="BF4253" s="12"/>
      <c r="BG4253" s="12"/>
      <c r="BH4253" s="12"/>
      <c r="BI4253" s="12"/>
      <c r="BJ4253" s="13"/>
      <c r="BK4253" s="13"/>
      <c r="BL4253" s="13"/>
      <c r="BM4253" s="13"/>
      <c r="BN4253" s="13"/>
    </row>
    <row r="4254" spans="1:66" x14ac:dyDescent="0.25">
      <c r="A4254" s="10"/>
      <c r="B4254" s="10"/>
      <c r="C4254" s="10"/>
      <c r="D4254" s="18"/>
      <c r="E4254" s="10"/>
      <c r="F4254" s="10"/>
      <c r="G4254" s="10"/>
      <c r="H4254" s="10"/>
      <c r="I4254" s="10"/>
      <c r="J4254" s="10"/>
      <c r="K4254" s="11"/>
      <c r="L4254" s="11"/>
      <c r="M4254" s="12"/>
      <c r="N4254" s="12"/>
      <c r="O4254" s="12"/>
      <c r="P4254" s="12"/>
      <c r="Q4254" s="12"/>
      <c r="R4254" s="12"/>
      <c r="S4254" s="12"/>
      <c r="T4254" s="12"/>
      <c r="U4254" s="12"/>
      <c r="V4254" s="12"/>
      <c r="W4254" s="12"/>
      <c r="X4254" s="12"/>
      <c r="Y4254" s="12"/>
      <c r="Z4254" s="12"/>
      <c r="AA4254" s="12"/>
      <c r="AB4254" s="12"/>
      <c r="AC4254" s="12"/>
      <c r="AD4254" s="12"/>
      <c r="AE4254" s="12"/>
      <c r="AF4254" s="12"/>
      <c r="AG4254" s="12"/>
      <c r="AH4254" s="12"/>
      <c r="AI4254" s="12"/>
      <c r="AJ4254" s="12"/>
      <c r="AK4254" s="12"/>
      <c r="AL4254" s="12"/>
      <c r="AM4254" s="12"/>
      <c r="AN4254" s="12"/>
      <c r="AO4254" s="12"/>
      <c r="AP4254" s="12"/>
      <c r="AQ4254" s="12"/>
      <c r="AR4254" s="12"/>
      <c r="AS4254" s="12"/>
      <c r="AT4254" s="12"/>
      <c r="AU4254" s="12"/>
      <c r="AV4254" s="12"/>
      <c r="AW4254" s="12"/>
      <c r="AX4254" s="12"/>
      <c r="AY4254" s="12"/>
      <c r="AZ4254" s="12"/>
      <c r="BA4254" s="12"/>
      <c r="BB4254" s="12"/>
      <c r="BC4254" s="12"/>
      <c r="BD4254" s="12"/>
      <c r="BE4254" s="12"/>
      <c r="BF4254" s="12"/>
      <c r="BG4254" s="12"/>
      <c r="BH4254" s="12"/>
      <c r="BI4254" s="12"/>
      <c r="BJ4254" s="13"/>
      <c r="BK4254" s="13"/>
      <c r="BL4254" s="13"/>
      <c r="BM4254" s="13"/>
      <c r="BN4254" s="13"/>
    </row>
    <row r="4255" spans="1:66" x14ac:dyDescent="0.25">
      <c r="A4255" s="10"/>
      <c r="B4255" s="10"/>
      <c r="C4255" s="10"/>
      <c r="D4255" s="18"/>
      <c r="E4255" s="10"/>
      <c r="F4255" s="10"/>
      <c r="G4255" s="10"/>
      <c r="H4255" s="10"/>
      <c r="I4255" s="10"/>
      <c r="J4255" s="10"/>
      <c r="K4255" s="11"/>
      <c r="L4255" s="11"/>
      <c r="M4255" s="12"/>
      <c r="N4255" s="12"/>
      <c r="O4255" s="12"/>
      <c r="P4255" s="12"/>
      <c r="Q4255" s="12"/>
      <c r="R4255" s="12"/>
      <c r="S4255" s="12"/>
      <c r="T4255" s="12"/>
      <c r="U4255" s="12"/>
      <c r="V4255" s="12"/>
      <c r="W4255" s="12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2"/>
      <c r="AS4255" s="12"/>
      <c r="AT4255" s="12"/>
      <c r="AU4255" s="12"/>
      <c r="AV4255" s="12"/>
      <c r="AW4255" s="12"/>
      <c r="AX4255" s="12"/>
      <c r="AY4255" s="12"/>
      <c r="AZ4255" s="12"/>
      <c r="BA4255" s="12"/>
      <c r="BB4255" s="12"/>
      <c r="BC4255" s="12"/>
      <c r="BD4255" s="12"/>
      <c r="BE4255" s="12"/>
      <c r="BF4255" s="12"/>
      <c r="BG4255" s="12"/>
      <c r="BH4255" s="12"/>
      <c r="BI4255" s="12"/>
      <c r="BJ4255" s="13"/>
      <c r="BK4255" s="13"/>
      <c r="BL4255" s="13"/>
      <c r="BM4255" s="13"/>
      <c r="BN4255" s="13"/>
    </row>
    <row r="4256" spans="1:66" x14ac:dyDescent="0.25">
      <c r="A4256" s="10"/>
      <c r="B4256" s="10"/>
      <c r="C4256" s="10"/>
      <c r="D4256" s="18"/>
      <c r="E4256" s="10"/>
      <c r="F4256" s="10"/>
      <c r="G4256" s="10"/>
      <c r="H4256" s="10"/>
      <c r="I4256" s="10"/>
      <c r="J4256" s="10"/>
      <c r="K4256" s="11"/>
      <c r="L4256" s="11"/>
      <c r="M4256" s="12"/>
      <c r="N4256" s="12"/>
      <c r="O4256" s="12"/>
      <c r="P4256" s="12"/>
      <c r="Q4256" s="12"/>
      <c r="R4256" s="12"/>
      <c r="S4256" s="12"/>
      <c r="T4256" s="12"/>
      <c r="U4256" s="12"/>
      <c r="V4256" s="12"/>
      <c r="W4256" s="12"/>
      <c r="X4256" s="12"/>
      <c r="Y4256" s="12"/>
      <c r="Z4256" s="12"/>
      <c r="AA4256" s="12"/>
      <c r="AB4256" s="12"/>
      <c r="AC4256" s="12"/>
      <c r="AD4256" s="12"/>
      <c r="AE4256" s="12"/>
      <c r="AF4256" s="12"/>
      <c r="AG4256" s="12"/>
      <c r="AH4256" s="12"/>
      <c r="AI4256" s="12"/>
      <c r="AJ4256" s="12"/>
      <c r="AK4256" s="12"/>
      <c r="AL4256" s="12"/>
      <c r="AM4256" s="12"/>
      <c r="AN4256" s="12"/>
      <c r="AO4256" s="12"/>
      <c r="AP4256" s="12"/>
      <c r="AQ4256" s="12"/>
      <c r="AR4256" s="12"/>
      <c r="AS4256" s="12"/>
      <c r="AT4256" s="12"/>
      <c r="AU4256" s="12"/>
      <c r="AV4256" s="12"/>
      <c r="AW4256" s="12"/>
      <c r="AX4256" s="12"/>
      <c r="AY4256" s="12"/>
      <c r="AZ4256" s="12"/>
      <c r="BA4256" s="12"/>
      <c r="BB4256" s="12"/>
      <c r="BC4256" s="12"/>
      <c r="BD4256" s="12"/>
      <c r="BE4256" s="12"/>
      <c r="BF4256" s="12"/>
      <c r="BG4256" s="12"/>
      <c r="BH4256" s="12"/>
      <c r="BI4256" s="12"/>
      <c r="BJ4256" s="13"/>
      <c r="BK4256" s="13"/>
      <c r="BL4256" s="13"/>
      <c r="BM4256" s="13"/>
      <c r="BN4256" s="13"/>
    </row>
    <row r="4257" spans="1:66" x14ac:dyDescent="0.25">
      <c r="A4257" s="10"/>
      <c r="B4257" s="10"/>
      <c r="C4257" s="10"/>
      <c r="D4257" s="18"/>
      <c r="E4257" s="10"/>
      <c r="F4257" s="10"/>
      <c r="G4257" s="10"/>
      <c r="H4257" s="10"/>
      <c r="I4257" s="10"/>
      <c r="J4257" s="10"/>
      <c r="K4257" s="11"/>
      <c r="L4257" s="11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  <c r="W4257" s="12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2"/>
      <c r="AS4257" s="12"/>
      <c r="AT4257" s="12"/>
      <c r="AU4257" s="12"/>
      <c r="AV4257" s="12"/>
      <c r="AW4257" s="12"/>
      <c r="AX4257" s="12"/>
      <c r="AY4257" s="12"/>
      <c r="AZ4257" s="12"/>
      <c r="BA4257" s="12"/>
      <c r="BB4257" s="12"/>
      <c r="BC4257" s="12"/>
      <c r="BD4257" s="12"/>
      <c r="BE4257" s="12"/>
      <c r="BF4257" s="12"/>
      <c r="BG4257" s="12"/>
      <c r="BH4257" s="12"/>
      <c r="BI4257" s="12"/>
      <c r="BJ4257" s="13"/>
      <c r="BK4257" s="13"/>
      <c r="BL4257" s="13"/>
      <c r="BM4257" s="13"/>
      <c r="BN4257" s="13"/>
    </row>
    <row r="4258" spans="1:66" x14ac:dyDescent="0.25">
      <c r="A4258" s="10"/>
      <c r="B4258" s="10"/>
      <c r="C4258" s="10"/>
      <c r="D4258" s="18"/>
      <c r="E4258" s="10"/>
      <c r="F4258" s="10"/>
      <c r="G4258" s="10"/>
      <c r="H4258" s="10"/>
      <c r="I4258" s="10"/>
      <c r="J4258" s="10"/>
      <c r="K4258" s="11"/>
      <c r="L4258" s="11"/>
      <c r="M4258" s="12"/>
      <c r="N4258" s="12"/>
      <c r="O4258" s="12"/>
      <c r="P4258" s="12"/>
      <c r="Q4258" s="12"/>
      <c r="R4258" s="12"/>
      <c r="S4258" s="12"/>
      <c r="T4258" s="12"/>
      <c r="U4258" s="12"/>
      <c r="V4258" s="12"/>
      <c r="W4258" s="12"/>
      <c r="X4258" s="12"/>
      <c r="Y4258" s="12"/>
      <c r="Z4258" s="12"/>
      <c r="AA4258" s="12"/>
      <c r="AB4258" s="12"/>
      <c r="AC4258" s="12"/>
      <c r="AD4258" s="12"/>
      <c r="AE4258" s="12"/>
      <c r="AF4258" s="12"/>
      <c r="AG4258" s="12"/>
      <c r="AH4258" s="12"/>
      <c r="AI4258" s="12"/>
      <c r="AJ4258" s="12"/>
      <c r="AK4258" s="12"/>
      <c r="AL4258" s="12"/>
      <c r="AM4258" s="12"/>
      <c r="AN4258" s="12"/>
      <c r="AO4258" s="12"/>
      <c r="AP4258" s="12"/>
      <c r="AQ4258" s="12"/>
      <c r="AR4258" s="12"/>
      <c r="AS4258" s="12"/>
      <c r="AT4258" s="12"/>
      <c r="AU4258" s="12"/>
      <c r="AV4258" s="12"/>
      <c r="AW4258" s="12"/>
      <c r="AX4258" s="12"/>
      <c r="AY4258" s="12"/>
      <c r="AZ4258" s="12"/>
      <c r="BA4258" s="12"/>
      <c r="BB4258" s="12"/>
      <c r="BC4258" s="12"/>
      <c r="BD4258" s="12"/>
      <c r="BE4258" s="12"/>
      <c r="BF4258" s="12"/>
      <c r="BG4258" s="12"/>
      <c r="BH4258" s="12"/>
      <c r="BI4258" s="12"/>
      <c r="BJ4258" s="13"/>
      <c r="BK4258" s="13"/>
      <c r="BL4258" s="13"/>
      <c r="BM4258" s="13"/>
      <c r="BN4258" s="13"/>
    </row>
    <row r="4259" spans="1:66" x14ac:dyDescent="0.25">
      <c r="A4259" s="10"/>
      <c r="B4259" s="10"/>
      <c r="C4259" s="10"/>
      <c r="D4259" s="18"/>
      <c r="E4259" s="10"/>
      <c r="F4259" s="10"/>
      <c r="G4259" s="10"/>
      <c r="H4259" s="10"/>
      <c r="I4259" s="10"/>
      <c r="J4259" s="10"/>
      <c r="K4259" s="11"/>
      <c r="L4259" s="11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2"/>
      <c r="AS4259" s="12"/>
      <c r="AT4259" s="12"/>
      <c r="AU4259" s="12"/>
      <c r="AV4259" s="12"/>
      <c r="AW4259" s="12"/>
      <c r="AX4259" s="12"/>
      <c r="AY4259" s="12"/>
      <c r="AZ4259" s="12"/>
      <c r="BA4259" s="12"/>
      <c r="BB4259" s="12"/>
      <c r="BC4259" s="12"/>
      <c r="BD4259" s="12"/>
      <c r="BE4259" s="12"/>
      <c r="BF4259" s="12"/>
      <c r="BG4259" s="12"/>
      <c r="BH4259" s="12"/>
      <c r="BI4259" s="12"/>
      <c r="BJ4259" s="13"/>
      <c r="BK4259" s="13"/>
      <c r="BL4259" s="13"/>
      <c r="BM4259" s="13"/>
      <c r="BN4259" s="13"/>
    </row>
    <row r="4260" spans="1:66" x14ac:dyDescent="0.25">
      <c r="A4260" s="10"/>
      <c r="B4260" s="10"/>
      <c r="C4260" s="10"/>
      <c r="D4260" s="18"/>
      <c r="E4260" s="10"/>
      <c r="F4260" s="10"/>
      <c r="G4260" s="10"/>
      <c r="H4260" s="10"/>
      <c r="I4260" s="10"/>
      <c r="J4260" s="10"/>
      <c r="K4260" s="11"/>
      <c r="L4260" s="11"/>
      <c r="M4260" s="12"/>
      <c r="N4260" s="12"/>
      <c r="O4260" s="12"/>
      <c r="P4260" s="12"/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  <c r="AA4260" s="12"/>
      <c r="AB4260" s="12"/>
      <c r="AC4260" s="12"/>
      <c r="AD4260" s="12"/>
      <c r="AE4260" s="12"/>
      <c r="AF4260" s="12"/>
      <c r="AG4260" s="12"/>
      <c r="AH4260" s="12"/>
      <c r="AI4260" s="12"/>
      <c r="AJ4260" s="12"/>
      <c r="AK4260" s="12"/>
      <c r="AL4260" s="12"/>
      <c r="AM4260" s="12"/>
      <c r="AN4260" s="12"/>
      <c r="AO4260" s="12"/>
      <c r="AP4260" s="12"/>
      <c r="AQ4260" s="12"/>
      <c r="AR4260" s="12"/>
      <c r="AS4260" s="12"/>
      <c r="AT4260" s="12"/>
      <c r="AU4260" s="12"/>
      <c r="AV4260" s="12"/>
      <c r="AW4260" s="12"/>
      <c r="AX4260" s="12"/>
      <c r="AY4260" s="12"/>
      <c r="AZ4260" s="12"/>
      <c r="BA4260" s="12"/>
      <c r="BB4260" s="12"/>
      <c r="BC4260" s="12"/>
      <c r="BD4260" s="12"/>
      <c r="BE4260" s="12"/>
      <c r="BF4260" s="12"/>
      <c r="BG4260" s="12"/>
      <c r="BH4260" s="12"/>
      <c r="BI4260" s="12"/>
      <c r="BJ4260" s="13"/>
      <c r="BK4260" s="13"/>
      <c r="BL4260" s="13"/>
      <c r="BM4260" s="13"/>
      <c r="BN4260" s="13"/>
    </row>
    <row r="4261" spans="1:66" x14ac:dyDescent="0.25">
      <c r="A4261" s="10"/>
      <c r="B4261" s="10"/>
      <c r="C4261" s="10"/>
      <c r="D4261" s="18"/>
      <c r="E4261" s="10"/>
      <c r="F4261" s="10"/>
      <c r="G4261" s="10"/>
      <c r="H4261" s="10"/>
      <c r="I4261" s="10"/>
      <c r="J4261" s="10"/>
      <c r="K4261" s="11"/>
      <c r="L4261" s="11"/>
      <c r="M4261" s="12"/>
      <c r="N4261" s="12"/>
      <c r="O4261" s="12"/>
      <c r="P4261" s="12"/>
      <c r="Q4261" s="12"/>
      <c r="R4261" s="12"/>
      <c r="S4261" s="12"/>
      <c r="T4261" s="12"/>
      <c r="U4261" s="12"/>
      <c r="V4261" s="12"/>
      <c r="W4261" s="12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2"/>
      <c r="AS4261" s="12"/>
      <c r="AT4261" s="12"/>
      <c r="AU4261" s="12"/>
      <c r="AV4261" s="12"/>
      <c r="AW4261" s="12"/>
      <c r="AX4261" s="12"/>
      <c r="AY4261" s="12"/>
      <c r="AZ4261" s="12"/>
      <c r="BA4261" s="12"/>
      <c r="BB4261" s="12"/>
      <c r="BC4261" s="12"/>
      <c r="BD4261" s="12"/>
      <c r="BE4261" s="12"/>
      <c r="BF4261" s="12"/>
      <c r="BG4261" s="12"/>
      <c r="BH4261" s="12"/>
      <c r="BI4261" s="12"/>
      <c r="BJ4261" s="13"/>
      <c r="BK4261" s="13"/>
      <c r="BL4261" s="13"/>
      <c r="BM4261" s="13"/>
      <c r="BN4261" s="13"/>
    </row>
    <row r="4262" spans="1:66" x14ac:dyDescent="0.25">
      <c r="A4262" s="10"/>
      <c r="B4262" s="10"/>
      <c r="C4262" s="10"/>
      <c r="D4262" s="18"/>
      <c r="E4262" s="10"/>
      <c r="F4262" s="10"/>
      <c r="G4262" s="10"/>
      <c r="H4262" s="10"/>
      <c r="I4262" s="10"/>
      <c r="J4262" s="10"/>
      <c r="K4262" s="11"/>
      <c r="L4262" s="11"/>
      <c r="M4262" s="12"/>
      <c r="N4262" s="12"/>
      <c r="O4262" s="12"/>
      <c r="P4262" s="12"/>
      <c r="Q4262" s="12"/>
      <c r="R4262" s="12"/>
      <c r="S4262" s="12"/>
      <c r="T4262" s="12"/>
      <c r="U4262" s="12"/>
      <c r="V4262" s="12"/>
      <c r="W4262" s="12"/>
      <c r="X4262" s="12"/>
      <c r="Y4262" s="12"/>
      <c r="Z4262" s="12"/>
      <c r="AA4262" s="12"/>
      <c r="AB4262" s="12"/>
      <c r="AC4262" s="12"/>
      <c r="AD4262" s="12"/>
      <c r="AE4262" s="12"/>
      <c r="AF4262" s="12"/>
      <c r="AG4262" s="12"/>
      <c r="AH4262" s="12"/>
      <c r="AI4262" s="12"/>
      <c r="AJ4262" s="12"/>
      <c r="AK4262" s="12"/>
      <c r="AL4262" s="12"/>
      <c r="AM4262" s="12"/>
      <c r="AN4262" s="12"/>
      <c r="AO4262" s="12"/>
      <c r="AP4262" s="12"/>
      <c r="AQ4262" s="12"/>
      <c r="AR4262" s="12"/>
      <c r="AS4262" s="12"/>
      <c r="AT4262" s="12"/>
      <c r="AU4262" s="12"/>
      <c r="AV4262" s="12"/>
      <c r="AW4262" s="12"/>
      <c r="AX4262" s="12"/>
      <c r="AY4262" s="12"/>
      <c r="AZ4262" s="12"/>
      <c r="BA4262" s="12"/>
      <c r="BB4262" s="12"/>
      <c r="BC4262" s="12"/>
      <c r="BD4262" s="12"/>
      <c r="BE4262" s="12"/>
      <c r="BF4262" s="12"/>
      <c r="BG4262" s="12"/>
      <c r="BH4262" s="12"/>
      <c r="BI4262" s="12"/>
      <c r="BJ4262" s="13"/>
      <c r="BK4262" s="13"/>
      <c r="BL4262" s="13"/>
      <c r="BM4262" s="13"/>
      <c r="BN4262" s="13"/>
    </row>
    <row r="4263" spans="1:66" x14ac:dyDescent="0.25">
      <c r="A4263" s="10"/>
      <c r="B4263" s="10"/>
      <c r="C4263" s="10"/>
      <c r="D4263" s="18"/>
      <c r="E4263" s="10"/>
      <c r="F4263" s="10"/>
      <c r="G4263" s="10"/>
      <c r="H4263" s="10"/>
      <c r="I4263" s="10"/>
      <c r="J4263" s="10"/>
      <c r="K4263" s="11"/>
      <c r="L4263" s="11"/>
      <c r="M4263" s="12"/>
      <c r="N4263" s="12"/>
      <c r="O4263" s="12"/>
      <c r="P4263" s="12"/>
      <c r="Q4263" s="12"/>
      <c r="R4263" s="12"/>
      <c r="S4263" s="12"/>
      <c r="T4263" s="12"/>
      <c r="U4263" s="12"/>
      <c r="V4263" s="12"/>
      <c r="W4263" s="12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2"/>
      <c r="AS4263" s="12"/>
      <c r="AT4263" s="12"/>
      <c r="AU4263" s="12"/>
      <c r="AV4263" s="12"/>
      <c r="AW4263" s="12"/>
      <c r="AX4263" s="12"/>
      <c r="AY4263" s="12"/>
      <c r="AZ4263" s="12"/>
      <c r="BA4263" s="12"/>
      <c r="BB4263" s="12"/>
      <c r="BC4263" s="12"/>
      <c r="BD4263" s="12"/>
      <c r="BE4263" s="12"/>
      <c r="BF4263" s="12"/>
      <c r="BG4263" s="12"/>
      <c r="BH4263" s="12"/>
      <c r="BI4263" s="12"/>
      <c r="BJ4263" s="13"/>
      <c r="BK4263" s="13"/>
      <c r="BL4263" s="13"/>
      <c r="BM4263" s="13"/>
      <c r="BN4263" s="13"/>
    </row>
    <row r="4264" spans="1:66" x14ac:dyDescent="0.25">
      <c r="A4264" s="10"/>
      <c r="B4264" s="10"/>
      <c r="C4264" s="10"/>
      <c r="D4264" s="18"/>
      <c r="E4264" s="10"/>
      <c r="F4264" s="10"/>
      <c r="G4264" s="10"/>
      <c r="H4264" s="10"/>
      <c r="I4264" s="10"/>
      <c r="J4264" s="10"/>
      <c r="K4264" s="11"/>
      <c r="L4264" s="11"/>
      <c r="M4264" s="12"/>
      <c r="N4264" s="12"/>
      <c r="O4264" s="12"/>
      <c r="P4264" s="12"/>
      <c r="Q4264" s="12"/>
      <c r="R4264" s="12"/>
      <c r="S4264" s="12"/>
      <c r="T4264" s="12"/>
      <c r="U4264" s="12"/>
      <c r="V4264" s="12"/>
      <c r="W4264" s="12"/>
      <c r="X4264" s="12"/>
      <c r="Y4264" s="12"/>
      <c r="Z4264" s="12"/>
      <c r="AA4264" s="12"/>
      <c r="AB4264" s="12"/>
      <c r="AC4264" s="12"/>
      <c r="AD4264" s="12"/>
      <c r="AE4264" s="12"/>
      <c r="AF4264" s="12"/>
      <c r="AG4264" s="12"/>
      <c r="AH4264" s="12"/>
      <c r="AI4264" s="12"/>
      <c r="AJ4264" s="12"/>
      <c r="AK4264" s="12"/>
      <c r="AL4264" s="12"/>
      <c r="AM4264" s="12"/>
      <c r="AN4264" s="12"/>
      <c r="AO4264" s="12"/>
      <c r="AP4264" s="12"/>
      <c r="AQ4264" s="12"/>
      <c r="AR4264" s="12"/>
      <c r="AS4264" s="12"/>
      <c r="AT4264" s="12"/>
      <c r="AU4264" s="12"/>
      <c r="AV4264" s="12"/>
      <c r="AW4264" s="12"/>
      <c r="AX4264" s="12"/>
      <c r="AY4264" s="12"/>
      <c r="AZ4264" s="12"/>
      <c r="BA4264" s="12"/>
      <c r="BB4264" s="12"/>
      <c r="BC4264" s="12"/>
      <c r="BD4264" s="12"/>
      <c r="BE4264" s="12"/>
      <c r="BF4264" s="12"/>
      <c r="BG4264" s="12"/>
      <c r="BH4264" s="12"/>
      <c r="BI4264" s="12"/>
      <c r="BJ4264" s="13"/>
      <c r="BK4264" s="13"/>
      <c r="BL4264" s="13"/>
      <c r="BM4264" s="13"/>
      <c r="BN4264" s="13"/>
    </row>
    <row r="4265" spans="1:66" x14ac:dyDescent="0.25">
      <c r="A4265" s="10"/>
      <c r="B4265" s="10"/>
      <c r="C4265" s="10"/>
      <c r="D4265" s="18"/>
      <c r="E4265" s="10"/>
      <c r="F4265" s="10"/>
      <c r="G4265" s="10"/>
      <c r="H4265" s="10"/>
      <c r="I4265" s="10"/>
      <c r="J4265" s="10"/>
      <c r="K4265" s="11"/>
      <c r="L4265" s="11"/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2"/>
      <c r="AS4265" s="12"/>
      <c r="AT4265" s="12"/>
      <c r="AU4265" s="12"/>
      <c r="AV4265" s="12"/>
      <c r="AW4265" s="12"/>
      <c r="AX4265" s="12"/>
      <c r="AY4265" s="12"/>
      <c r="AZ4265" s="12"/>
      <c r="BA4265" s="12"/>
      <c r="BB4265" s="12"/>
      <c r="BC4265" s="12"/>
      <c r="BD4265" s="12"/>
      <c r="BE4265" s="12"/>
      <c r="BF4265" s="12"/>
      <c r="BG4265" s="12"/>
      <c r="BH4265" s="12"/>
      <c r="BI4265" s="12"/>
      <c r="BJ4265" s="13"/>
      <c r="BK4265" s="13"/>
      <c r="BL4265" s="13"/>
      <c r="BM4265" s="13"/>
      <c r="BN4265" s="13"/>
    </row>
    <row r="4266" spans="1:66" x14ac:dyDescent="0.25">
      <c r="A4266" s="10"/>
      <c r="B4266" s="10"/>
      <c r="C4266" s="10"/>
      <c r="D4266" s="18"/>
      <c r="E4266" s="10"/>
      <c r="F4266" s="10"/>
      <c r="G4266" s="10"/>
      <c r="H4266" s="10"/>
      <c r="I4266" s="10"/>
      <c r="J4266" s="10"/>
      <c r="K4266" s="11"/>
      <c r="L4266" s="11"/>
      <c r="M4266" s="12"/>
      <c r="N4266" s="12"/>
      <c r="O4266" s="12"/>
      <c r="P4266" s="12"/>
      <c r="Q4266" s="12"/>
      <c r="R4266" s="12"/>
      <c r="S4266" s="12"/>
      <c r="T4266" s="12"/>
      <c r="U4266" s="12"/>
      <c r="V4266" s="12"/>
      <c r="W4266" s="12"/>
      <c r="X4266" s="12"/>
      <c r="Y4266" s="12"/>
      <c r="Z4266" s="12"/>
      <c r="AA4266" s="12"/>
      <c r="AB4266" s="12"/>
      <c r="AC4266" s="12"/>
      <c r="AD4266" s="12"/>
      <c r="AE4266" s="12"/>
      <c r="AF4266" s="12"/>
      <c r="AG4266" s="12"/>
      <c r="AH4266" s="12"/>
      <c r="AI4266" s="12"/>
      <c r="AJ4266" s="12"/>
      <c r="AK4266" s="12"/>
      <c r="AL4266" s="12"/>
      <c r="AM4266" s="12"/>
      <c r="AN4266" s="12"/>
      <c r="AO4266" s="12"/>
      <c r="AP4266" s="12"/>
      <c r="AQ4266" s="12"/>
      <c r="AR4266" s="12"/>
      <c r="AS4266" s="12"/>
      <c r="AT4266" s="12"/>
      <c r="AU4266" s="12"/>
      <c r="AV4266" s="12"/>
      <c r="AW4266" s="12"/>
      <c r="AX4266" s="12"/>
      <c r="AY4266" s="12"/>
      <c r="AZ4266" s="12"/>
      <c r="BA4266" s="12"/>
      <c r="BB4266" s="12"/>
      <c r="BC4266" s="12"/>
      <c r="BD4266" s="12"/>
      <c r="BE4266" s="12"/>
      <c r="BF4266" s="12"/>
      <c r="BG4266" s="12"/>
      <c r="BH4266" s="12"/>
      <c r="BI4266" s="12"/>
      <c r="BJ4266" s="13"/>
      <c r="BK4266" s="13"/>
      <c r="BL4266" s="13"/>
      <c r="BM4266" s="13"/>
      <c r="BN4266" s="13"/>
    </row>
    <row r="4267" spans="1:66" x14ac:dyDescent="0.25">
      <c r="A4267" s="10"/>
      <c r="B4267" s="10"/>
      <c r="C4267" s="10"/>
      <c r="D4267" s="18"/>
      <c r="E4267" s="10"/>
      <c r="F4267" s="10"/>
      <c r="G4267" s="10"/>
      <c r="H4267" s="10"/>
      <c r="I4267" s="10"/>
      <c r="J4267" s="10"/>
      <c r="K4267" s="11"/>
      <c r="L4267" s="11"/>
      <c r="M4267" s="12"/>
      <c r="N4267" s="12"/>
      <c r="O4267" s="12"/>
      <c r="P4267" s="12"/>
      <c r="Q4267" s="12"/>
      <c r="R4267" s="12"/>
      <c r="S4267" s="12"/>
      <c r="T4267" s="12"/>
      <c r="U4267" s="12"/>
      <c r="V4267" s="12"/>
      <c r="W4267" s="12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2"/>
      <c r="AS4267" s="12"/>
      <c r="AT4267" s="12"/>
      <c r="AU4267" s="12"/>
      <c r="AV4267" s="12"/>
      <c r="AW4267" s="12"/>
      <c r="AX4267" s="12"/>
      <c r="AY4267" s="12"/>
      <c r="AZ4267" s="12"/>
      <c r="BA4267" s="12"/>
      <c r="BB4267" s="12"/>
      <c r="BC4267" s="12"/>
      <c r="BD4267" s="12"/>
      <c r="BE4267" s="12"/>
      <c r="BF4267" s="12"/>
      <c r="BG4267" s="12"/>
      <c r="BH4267" s="12"/>
      <c r="BI4267" s="12"/>
      <c r="BJ4267" s="13"/>
      <c r="BK4267" s="13"/>
      <c r="BL4267" s="13"/>
      <c r="BM4267" s="13"/>
      <c r="BN4267" s="13"/>
    </row>
    <row r="4268" spans="1:66" x14ac:dyDescent="0.25">
      <c r="A4268" s="10"/>
      <c r="B4268" s="10"/>
      <c r="C4268" s="10"/>
      <c r="D4268" s="18"/>
      <c r="E4268" s="10"/>
      <c r="F4268" s="10"/>
      <c r="G4268" s="10"/>
      <c r="H4268" s="10"/>
      <c r="I4268" s="10"/>
      <c r="J4268" s="10"/>
      <c r="K4268" s="11"/>
      <c r="L4268" s="11"/>
      <c r="M4268" s="12"/>
      <c r="N4268" s="12"/>
      <c r="O4268" s="12"/>
      <c r="P4268" s="12"/>
      <c r="Q4268" s="12"/>
      <c r="R4268" s="12"/>
      <c r="S4268" s="12"/>
      <c r="T4268" s="12"/>
      <c r="U4268" s="12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2"/>
      <c r="AF4268" s="12"/>
      <c r="AG4268" s="12"/>
      <c r="AH4268" s="12"/>
      <c r="AI4268" s="12"/>
      <c r="AJ4268" s="12"/>
      <c r="AK4268" s="12"/>
      <c r="AL4268" s="12"/>
      <c r="AM4268" s="12"/>
      <c r="AN4268" s="12"/>
      <c r="AO4268" s="12"/>
      <c r="AP4268" s="12"/>
      <c r="AQ4268" s="12"/>
      <c r="AR4268" s="12"/>
      <c r="AS4268" s="12"/>
      <c r="AT4268" s="12"/>
      <c r="AU4268" s="12"/>
      <c r="AV4268" s="12"/>
      <c r="AW4268" s="12"/>
      <c r="AX4268" s="12"/>
      <c r="AY4268" s="12"/>
      <c r="AZ4268" s="12"/>
      <c r="BA4268" s="12"/>
      <c r="BB4268" s="12"/>
      <c r="BC4268" s="12"/>
      <c r="BD4268" s="12"/>
      <c r="BE4268" s="12"/>
      <c r="BF4268" s="12"/>
      <c r="BG4268" s="12"/>
      <c r="BH4268" s="12"/>
      <c r="BI4268" s="12"/>
      <c r="BJ4268" s="13"/>
      <c r="BK4268" s="13"/>
      <c r="BL4268" s="13"/>
      <c r="BM4268" s="13"/>
      <c r="BN4268" s="13"/>
    </row>
    <row r="4269" spans="1:66" x14ac:dyDescent="0.25">
      <c r="A4269" s="10"/>
      <c r="B4269" s="10"/>
      <c r="C4269" s="10"/>
      <c r="D4269" s="18"/>
      <c r="E4269" s="10"/>
      <c r="F4269" s="10"/>
      <c r="G4269" s="10"/>
      <c r="H4269" s="10"/>
      <c r="I4269" s="10"/>
      <c r="J4269" s="10"/>
      <c r="K4269" s="11"/>
      <c r="L4269" s="11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  <c r="W4269" s="12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2"/>
      <c r="AS4269" s="12"/>
      <c r="AT4269" s="12"/>
      <c r="AU4269" s="12"/>
      <c r="AV4269" s="12"/>
      <c r="AW4269" s="12"/>
      <c r="AX4269" s="12"/>
      <c r="AY4269" s="12"/>
      <c r="AZ4269" s="12"/>
      <c r="BA4269" s="12"/>
      <c r="BB4269" s="12"/>
      <c r="BC4269" s="12"/>
      <c r="BD4269" s="12"/>
      <c r="BE4269" s="12"/>
      <c r="BF4269" s="12"/>
      <c r="BG4269" s="12"/>
      <c r="BH4269" s="12"/>
      <c r="BI4269" s="12"/>
      <c r="BJ4269" s="13"/>
      <c r="BK4269" s="13"/>
      <c r="BL4269" s="13"/>
      <c r="BM4269" s="13"/>
      <c r="BN4269" s="13"/>
    </row>
    <row r="4270" spans="1:66" x14ac:dyDescent="0.25">
      <c r="A4270" s="10"/>
      <c r="B4270" s="10"/>
      <c r="C4270" s="10"/>
      <c r="D4270" s="18"/>
      <c r="E4270" s="10"/>
      <c r="F4270" s="10"/>
      <c r="G4270" s="10"/>
      <c r="H4270" s="10"/>
      <c r="I4270" s="10"/>
      <c r="J4270" s="10"/>
      <c r="K4270" s="11"/>
      <c r="L4270" s="11"/>
      <c r="M4270" s="12"/>
      <c r="N4270" s="12"/>
      <c r="O4270" s="12"/>
      <c r="P4270" s="12"/>
      <c r="Q4270" s="12"/>
      <c r="R4270" s="12"/>
      <c r="S4270" s="12"/>
      <c r="T4270" s="12"/>
      <c r="U4270" s="12"/>
      <c r="V4270" s="12"/>
      <c r="W4270" s="12"/>
      <c r="X4270" s="12"/>
      <c r="Y4270" s="12"/>
      <c r="Z4270" s="12"/>
      <c r="AA4270" s="12"/>
      <c r="AB4270" s="12"/>
      <c r="AC4270" s="12"/>
      <c r="AD4270" s="12"/>
      <c r="AE4270" s="12"/>
      <c r="AF4270" s="12"/>
      <c r="AG4270" s="12"/>
      <c r="AH4270" s="12"/>
      <c r="AI4270" s="12"/>
      <c r="AJ4270" s="12"/>
      <c r="AK4270" s="12"/>
      <c r="AL4270" s="12"/>
      <c r="AM4270" s="12"/>
      <c r="AN4270" s="12"/>
      <c r="AO4270" s="12"/>
      <c r="AP4270" s="12"/>
      <c r="AQ4270" s="12"/>
      <c r="AR4270" s="12"/>
      <c r="AS4270" s="12"/>
      <c r="AT4270" s="12"/>
      <c r="AU4270" s="12"/>
      <c r="AV4270" s="12"/>
      <c r="AW4270" s="12"/>
      <c r="AX4270" s="12"/>
      <c r="AY4270" s="12"/>
      <c r="AZ4270" s="12"/>
      <c r="BA4270" s="12"/>
      <c r="BB4270" s="12"/>
      <c r="BC4270" s="12"/>
      <c r="BD4270" s="12"/>
      <c r="BE4270" s="12"/>
      <c r="BF4270" s="12"/>
      <c r="BG4270" s="12"/>
      <c r="BH4270" s="12"/>
      <c r="BI4270" s="12"/>
      <c r="BJ4270" s="13"/>
      <c r="BK4270" s="13"/>
      <c r="BL4270" s="13"/>
      <c r="BM4270" s="13"/>
      <c r="BN4270" s="13"/>
    </row>
    <row r="4271" spans="1:66" x14ac:dyDescent="0.25">
      <c r="A4271" s="10"/>
      <c r="B4271" s="10"/>
      <c r="C4271" s="10"/>
      <c r="D4271" s="18"/>
      <c r="E4271" s="10"/>
      <c r="F4271" s="10"/>
      <c r="G4271" s="10"/>
      <c r="H4271" s="10"/>
      <c r="I4271" s="10"/>
      <c r="J4271" s="10"/>
      <c r="K4271" s="11"/>
      <c r="L4271" s="11"/>
      <c r="M4271" s="12"/>
      <c r="N4271" s="12"/>
      <c r="O4271" s="12"/>
      <c r="P4271" s="12"/>
      <c r="Q4271" s="12"/>
      <c r="R4271" s="12"/>
      <c r="S4271" s="12"/>
      <c r="T4271" s="12"/>
      <c r="U4271" s="12"/>
      <c r="V4271" s="12"/>
      <c r="W4271" s="12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2"/>
      <c r="AS4271" s="12"/>
      <c r="AT4271" s="12"/>
      <c r="AU4271" s="12"/>
      <c r="AV4271" s="12"/>
      <c r="AW4271" s="12"/>
      <c r="AX4271" s="12"/>
      <c r="AY4271" s="12"/>
      <c r="AZ4271" s="12"/>
      <c r="BA4271" s="12"/>
      <c r="BB4271" s="12"/>
      <c r="BC4271" s="12"/>
      <c r="BD4271" s="12"/>
      <c r="BE4271" s="12"/>
      <c r="BF4271" s="12"/>
      <c r="BG4271" s="12"/>
      <c r="BH4271" s="12"/>
      <c r="BI4271" s="12"/>
      <c r="BJ4271" s="13"/>
      <c r="BK4271" s="13"/>
      <c r="BL4271" s="13"/>
      <c r="BM4271" s="13"/>
      <c r="BN4271" s="13"/>
    </row>
    <row r="4272" spans="1:66" x14ac:dyDescent="0.25">
      <c r="A4272" s="10"/>
      <c r="B4272" s="10"/>
      <c r="C4272" s="10"/>
      <c r="D4272" s="18"/>
      <c r="E4272" s="10"/>
      <c r="F4272" s="10"/>
      <c r="G4272" s="10"/>
      <c r="H4272" s="10"/>
      <c r="I4272" s="10"/>
      <c r="J4272" s="10"/>
      <c r="K4272" s="11"/>
      <c r="L4272" s="11"/>
      <c r="M4272" s="12"/>
      <c r="N4272" s="12"/>
      <c r="O4272" s="12"/>
      <c r="P4272" s="12"/>
      <c r="Q4272" s="12"/>
      <c r="R4272" s="12"/>
      <c r="S4272" s="12"/>
      <c r="T4272" s="12"/>
      <c r="U4272" s="12"/>
      <c r="V4272" s="12"/>
      <c r="W4272" s="12"/>
      <c r="X4272" s="12"/>
      <c r="Y4272" s="12"/>
      <c r="Z4272" s="12"/>
      <c r="AA4272" s="12"/>
      <c r="AB4272" s="12"/>
      <c r="AC4272" s="12"/>
      <c r="AD4272" s="12"/>
      <c r="AE4272" s="12"/>
      <c r="AF4272" s="12"/>
      <c r="AG4272" s="12"/>
      <c r="AH4272" s="12"/>
      <c r="AI4272" s="12"/>
      <c r="AJ4272" s="12"/>
      <c r="AK4272" s="12"/>
      <c r="AL4272" s="12"/>
      <c r="AM4272" s="12"/>
      <c r="AN4272" s="12"/>
      <c r="AO4272" s="12"/>
      <c r="AP4272" s="12"/>
      <c r="AQ4272" s="12"/>
      <c r="AR4272" s="12"/>
      <c r="AS4272" s="12"/>
      <c r="AT4272" s="12"/>
      <c r="AU4272" s="12"/>
      <c r="AV4272" s="12"/>
      <c r="AW4272" s="12"/>
      <c r="AX4272" s="12"/>
      <c r="AY4272" s="12"/>
      <c r="AZ4272" s="12"/>
      <c r="BA4272" s="12"/>
      <c r="BB4272" s="12"/>
      <c r="BC4272" s="12"/>
      <c r="BD4272" s="12"/>
      <c r="BE4272" s="12"/>
      <c r="BF4272" s="12"/>
      <c r="BG4272" s="12"/>
      <c r="BH4272" s="12"/>
      <c r="BI4272" s="12"/>
      <c r="BJ4272" s="13"/>
      <c r="BK4272" s="13"/>
      <c r="BL4272" s="13"/>
      <c r="BM4272" s="13"/>
      <c r="BN4272" s="13"/>
    </row>
    <row r="4273" spans="1:66" x14ac:dyDescent="0.25">
      <c r="A4273" s="10"/>
      <c r="B4273" s="10"/>
      <c r="C4273" s="10"/>
      <c r="D4273" s="18"/>
      <c r="E4273" s="10"/>
      <c r="F4273" s="10"/>
      <c r="G4273" s="10"/>
      <c r="H4273" s="10"/>
      <c r="I4273" s="10"/>
      <c r="J4273" s="10"/>
      <c r="K4273" s="11"/>
      <c r="L4273" s="11"/>
      <c r="M4273" s="12"/>
      <c r="N4273" s="12"/>
      <c r="O4273" s="12"/>
      <c r="P4273" s="12"/>
      <c r="Q4273" s="12"/>
      <c r="R4273" s="12"/>
      <c r="S4273" s="12"/>
      <c r="T4273" s="12"/>
      <c r="U4273" s="12"/>
      <c r="V4273" s="12"/>
      <c r="W4273" s="12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2"/>
      <c r="AS4273" s="12"/>
      <c r="AT4273" s="12"/>
      <c r="AU4273" s="12"/>
      <c r="AV4273" s="12"/>
      <c r="AW4273" s="12"/>
      <c r="AX4273" s="12"/>
      <c r="AY4273" s="12"/>
      <c r="AZ4273" s="12"/>
      <c r="BA4273" s="12"/>
      <c r="BB4273" s="12"/>
      <c r="BC4273" s="12"/>
      <c r="BD4273" s="12"/>
      <c r="BE4273" s="12"/>
      <c r="BF4273" s="12"/>
      <c r="BG4273" s="12"/>
      <c r="BH4273" s="12"/>
      <c r="BI4273" s="12"/>
      <c r="BJ4273" s="13"/>
      <c r="BK4273" s="13"/>
      <c r="BL4273" s="13"/>
      <c r="BM4273" s="13"/>
      <c r="BN4273" s="13"/>
    </row>
    <row r="4274" spans="1:66" x14ac:dyDescent="0.25">
      <c r="A4274" s="10"/>
      <c r="B4274" s="10"/>
      <c r="C4274" s="10"/>
      <c r="D4274" s="18"/>
      <c r="E4274" s="10"/>
      <c r="F4274" s="10"/>
      <c r="G4274" s="10"/>
      <c r="H4274" s="10"/>
      <c r="I4274" s="10"/>
      <c r="J4274" s="10"/>
      <c r="K4274" s="11"/>
      <c r="L4274" s="11"/>
      <c r="M4274" s="12"/>
      <c r="N4274" s="12"/>
      <c r="O4274" s="12"/>
      <c r="P4274" s="12"/>
      <c r="Q4274" s="12"/>
      <c r="R4274" s="12"/>
      <c r="S4274" s="12"/>
      <c r="T4274" s="12"/>
      <c r="U4274" s="12"/>
      <c r="V4274" s="12"/>
      <c r="W4274" s="12"/>
      <c r="X4274" s="12"/>
      <c r="Y4274" s="12"/>
      <c r="Z4274" s="12"/>
      <c r="AA4274" s="12"/>
      <c r="AB4274" s="12"/>
      <c r="AC4274" s="12"/>
      <c r="AD4274" s="12"/>
      <c r="AE4274" s="12"/>
      <c r="AF4274" s="12"/>
      <c r="AG4274" s="12"/>
      <c r="AH4274" s="12"/>
      <c r="AI4274" s="12"/>
      <c r="AJ4274" s="12"/>
      <c r="AK4274" s="12"/>
      <c r="AL4274" s="12"/>
      <c r="AM4274" s="12"/>
      <c r="AN4274" s="12"/>
      <c r="AO4274" s="12"/>
      <c r="AP4274" s="12"/>
      <c r="AQ4274" s="12"/>
      <c r="AR4274" s="12"/>
      <c r="AS4274" s="12"/>
      <c r="AT4274" s="12"/>
      <c r="AU4274" s="12"/>
      <c r="AV4274" s="12"/>
      <c r="AW4274" s="12"/>
      <c r="AX4274" s="12"/>
      <c r="AY4274" s="12"/>
      <c r="AZ4274" s="12"/>
      <c r="BA4274" s="12"/>
      <c r="BB4274" s="12"/>
      <c r="BC4274" s="12"/>
      <c r="BD4274" s="12"/>
      <c r="BE4274" s="12"/>
      <c r="BF4274" s="12"/>
      <c r="BG4274" s="12"/>
      <c r="BH4274" s="12"/>
      <c r="BI4274" s="12"/>
      <c r="BJ4274" s="13"/>
      <c r="BK4274" s="13"/>
      <c r="BL4274" s="13"/>
      <c r="BM4274" s="13"/>
      <c r="BN4274" s="13"/>
    </row>
    <row r="4275" spans="1:66" x14ac:dyDescent="0.25">
      <c r="A4275" s="10"/>
      <c r="B4275" s="10"/>
      <c r="C4275" s="10"/>
      <c r="D4275" s="18"/>
      <c r="E4275" s="10"/>
      <c r="F4275" s="10"/>
      <c r="G4275" s="10"/>
      <c r="H4275" s="10"/>
      <c r="I4275" s="10"/>
      <c r="J4275" s="10"/>
      <c r="K4275" s="11"/>
      <c r="L4275" s="11"/>
      <c r="M4275" s="12"/>
      <c r="N4275" s="12"/>
      <c r="O4275" s="12"/>
      <c r="P4275" s="12"/>
      <c r="Q4275" s="12"/>
      <c r="R4275" s="12"/>
      <c r="S4275" s="12"/>
      <c r="T4275" s="12"/>
      <c r="U4275" s="12"/>
      <c r="V4275" s="12"/>
      <c r="W4275" s="12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2"/>
      <c r="AS4275" s="12"/>
      <c r="AT4275" s="12"/>
      <c r="AU4275" s="12"/>
      <c r="AV4275" s="12"/>
      <c r="AW4275" s="12"/>
      <c r="AX4275" s="12"/>
      <c r="AY4275" s="12"/>
      <c r="AZ4275" s="12"/>
      <c r="BA4275" s="12"/>
      <c r="BB4275" s="12"/>
      <c r="BC4275" s="12"/>
      <c r="BD4275" s="12"/>
      <c r="BE4275" s="12"/>
      <c r="BF4275" s="12"/>
      <c r="BG4275" s="12"/>
      <c r="BH4275" s="12"/>
      <c r="BI4275" s="12"/>
      <c r="BJ4275" s="13"/>
      <c r="BK4275" s="13"/>
      <c r="BL4275" s="13"/>
      <c r="BM4275" s="13"/>
      <c r="BN4275" s="13"/>
    </row>
    <row r="4276" spans="1:66" x14ac:dyDescent="0.25">
      <c r="A4276" s="10"/>
      <c r="B4276" s="10"/>
      <c r="C4276" s="10"/>
      <c r="D4276" s="18"/>
      <c r="E4276" s="10"/>
      <c r="F4276" s="10"/>
      <c r="G4276" s="10"/>
      <c r="H4276" s="10"/>
      <c r="I4276" s="10"/>
      <c r="J4276" s="10"/>
      <c r="K4276" s="11"/>
      <c r="L4276" s="11"/>
      <c r="M4276" s="12"/>
      <c r="N4276" s="12"/>
      <c r="O4276" s="12"/>
      <c r="P4276" s="12"/>
      <c r="Q4276" s="12"/>
      <c r="R4276" s="12"/>
      <c r="S4276" s="12"/>
      <c r="T4276" s="12"/>
      <c r="U4276" s="12"/>
      <c r="V4276" s="12"/>
      <c r="W4276" s="12"/>
      <c r="X4276" s="12"/>
      <c r="Y4276" s="12"/>
      <c r="Z4276" s="12"/>
      <c r="AA4276" s="12"/>
      <c r="AB4276" s="12"/>
      <c r="AC4276" s="12"/>
      <c r="AD4276" s="12"/>
      <c r="AE4276" s="12"/>
      <c r="AF4276" s="12"/>
      <c r="AG4276" s="12"/>
      <c r="AH4276" s="12"/>
      <c r="AI4276" s="12"/>
      <c r="AJ4276" s="12"/>
      <c r="AK4276" s="12"/>
      <c r="AL4276" s="12"/>
      <c r="AM4276" s="12"/>
      <c r="AN4276" s="12"/>
      <c r="AO4276" s="12"/>
      <c r="AP4276" s="12"/>
      <c r="AQ4276" s="12"/>
      <c r="AR4276" s="12"/>
      <c r="AS4276" s="12"/>
      <c r="AT4276" s="12"/>
      <c r="AU4276" s="12"/>
      <c r="AV4276" s="12"/>
      <c r="AW4276" s="12"/>
      <c r="AX4276" s="12"/>
      <c r="AY4276" s="12"/>
      <c r="AZ4276" s="12"/>
      <c r="BA4276" s="12"/>
      <c r="BB4276" s="12"/>
      <c r="BC4276" s="12"/>
      <c r="BD4276" s="12"/>
      <c r="BE4276" s="12"/>
      <c r="BF4276" s="12"/>
      <c r="BG4276" s="12"/>
      <c r="BH4276" s="12"/>
      <c r="BI4276" s="12"/>
      <c r="BJ4276" s="13"/>
      <c r="BK4276" s="13"/>
      <c r="BL4276" s="13"/>
      <c r="BM4276" s="13"/>
      <c r="BN4276" s="13"/>
    </row>
    <row r="4277" spans="1:66" x14ac:dyDescent="0.25">
      <c r="A4277" s="10"/>
      <c r="B4277" s="10"/>
      <c r="C4277" s="10"/>
      <c r="D4277" s="18"/>
      <c r="E4277" s="10"/>
      <c r="F4277" s="10"/>
      <c r="G4277" s="10"/>
      <c r="H4277" s="10"/>
      <c r="I4277" s="10"/>
      <c r="J4277" s="10"/>
      <c r="K4277" s="11"/>
      <c r="L4277" s="11"/>
      <c r="M4277" s="12"/>
      <c r="N4277" s="12"/>
      <c r="O4277" s="12"/>
      <c r="P4277" s="12"/>
      <c r="Q4277" s="12"/>
      <c r="R4277" s="12"/>
      <c r="S4277" s="12"/>
      <c r="T4277" s="12"/>
      <c r="U4277" s="12"/>
      <c r="V4277" s="12"/>
      <c r="W4277" s="12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2"/>
      <c r="AS4277" s="12"/>
      <c r="AT4277" s="12"/>
      <c r="AU4277" s="12"/>
      <c r="AV4277" s="12"/>
      <c r="AW4277" s="12"/>
      <c r="AX4277" s="12"/>
      <c r="AY4277" s="12"/>
      <c r="AZ4277" s="12"/>
      <c r="BA4277" s="12"/>
      <c r="BB4277" s="12"/>
      <c r="BC4277" s="12"/>
      <c r="BD4277" s="12"/>
      <c r="BE4277" s="12"/>
      <c r="BF4277" s="12"/>
      <c r="BG4277" s="12"/>
      <c r="BH4277" s="12"/>
      <c r="BI4277" s="12"/>
      <c r="BJ4277" s="13"/>
      <c r="BK4277" s="13"/>
      <c r="BL4277" s="13"/>
      <c r="BM4277" s="13"/>
      <c r="BN4277" s="13"/>
    </row>
    <row r="4278" spans="1:66" x14ac:dyDescent="0.25">
      <c r="A4278" s="10"/>
      <c r="B4278" s="10"/>
      <c r="C4278" s="10"/>
      <c r="D4278" s="18"/>
      <c r="E4278" s="10"/>
      <c r="F4278" s="10"/>
      <c r="G4278" s="10"/>
      <c r="H4278" s="10"/>
      <c r="I4278" s="10"/>
      <c r="J4278" s="10"/>
      <c r="K4278" s="11"/>
      <c r="L4278" s="11"/>
      <c r="M4278" s="12"/>
      <c r="N4278" s="12"/>
      <c r="O4278" s="12"/>
      <c r="P4278" s="12"/>
      <c r="Q4278" s="12"/>
      <c r="R4278" s="12"/>
      <c r="S4278" s="12"/>
      <c r="T4278" s="12"/>
      <c r="U4278" s="12"/>
      <c r="V4278" s="12"/>
      <c r="W4278" s="12"/>
      <c r="X4278" s="12"/>
      <c r="Y4278" s="12"/>
      <c r="Z4278" s="12"/>
      <c r="AA4278" s="12"/>
      <c r="AB4278" s="12"/>
      <c r="AC4278" s="12"/>
      <c r="AD4278" s="12"/>
      <c r="AE4278" s="12"/>
      <c r="AF4278" s="12"/>
      <c r="AG4278" s="12"/>
      <c r="AH4278" s="12"/>
      <c r="AI4278" s="12"/>
      <c r="AJ4278" s="12"/>
      <c r="AK4278" s="12"/>
      <c r="AL4278" s="12"/>
      <c r="AM4278" s="12"/>
      <c r="AN4278" s="12"/>
      <c r="AO4278" s="12"/>
      <c r="AP4278" s="12"/>
      <c r="AQ4278" s="12"/>
      <c r="AR4278" s="12"/>
      <c r="AS4278" s="12"/>
      <c r="AT4278" s="12"/>
      <c r="AU4278" s="12"/>
      <c r="AV4278" s="12"/>
      <c r="AW4278" s="12"/>
      <c r="AX4278" s="12"/>
      <c r="AY4278" s="12"/>
      <c r="AZ4278" s="12"/>
      <c r="BA4278" s="12"/>
      <c r="BB4278" s="12"/>
      <c r="BC4278" s="12"/>
      <c r="BD4278" s="12"/>
      <c r="BE4278" s="12"/>
      <c r="BF4278" s="12"/>
      <c r="BG4278" s="12"/>
      <c r="BH4278" s="12"/>
      <c r="BI4278" s="12"/>
      <c r="BJ4278" s="13"/>
      <c r="BK4278" s="13"/>
      <c r="BL4278" s="13"/>
      <c r="BM4278" s="13"/>
      <c r="BN4278" s="13"/>
    </row>
    <row r="4279" spans="1:66" x14ac:dyDescent="0.25">
      <c r="A4279" s="10"/>
      <c r="B4279" s="10"/>
      <c r="C4279" s="10"/>
      <c r="D4279" s="18"/>
      <c r="E4279" s="10"/>
      <c r="F4279" s="10"/>
      <c r="G4279" s="10"/>
      <c r="H4279" s="10"/>
      <c r="I4279" s="10"/>
      <c r="J4279" s="10"/>
      <c r="K4279" s="11"/>
      <c r="L4279" s="11"/>
      <c r="M4279" s="12"/>
      <c r="N4279" s="12"/>
      <c r="O4279" s="12"/>
      <c r="P4279" s="12"/>
      <c r="Q4279" s="12"/>
      <c r="R4279" s="12"/>
      <c r="S4279" s="12"/>
      <c r="T4279" s="12"/>
      <c r="U4279" s="12"/>
      <c r="V4279" s="12"/>
      <c r="W4279" s="12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2"/>
      <c r="AS4279" s="12"/>
      <c r="AT4279" s="12"/>
      <c r="AU4279" s="12"/>
      <c r="AV4279" s="12"/>
      <c r="AW4279" s="12"/>
      <c r="AX4279" s="12"/>
      <c r="AY4279" s="12"/>
      <c r="AZ4279" s="12"/>
      <c r="BA4279" s="12"/>
      <c r="BB4279" s="12"/>
      <c r="BC4279" s="12"/>
      <c r="BD4279" s="12"/>
      <c r="BE4279" s="12"/>
      <c r="BF4279" s="12"/>
      <c r="BG4279" s="12"/>
      <c r="BH4279" s="12"/>
      <c r="BI4279" s="12"/>
      <c r="BJ4279" s="13"/>
      <c r="BK4279" s="13"/>
      <c r="BL4279" s="13"/>
      <c r="BM4279" s="13"/>
      <c r="BN4279" s="13"/>
    </row>
    <row r="4280" spans="1:66" x14ac:dyDescent="0.25">
      <c r="A4280" s="10"/>
      <c r="B4280" s="10"/>
      <c r="C4280" s="10"/>
      <c r="D4280" s="18"/>
      <c r="E4280" s="10"/>
      <c r="F4280" s="10"/>
      <c r="G4280" s="10"/>
      <c r="H4280" s="10"/>
      <c r="I4280" s="10"/>
      <c r="J4280" s="10"/>
      <c r="K4280" s="11"/>
      <c r="L4280" s="11"/>
      <c r="M4280" s="12"/>
      <c r="N4280" s="12"/>
      <c r="O4280" s="12"/>
      <c r="P4280" s="12"/>
      <c r="Q4280" s="12"/>
      <c r="R4280" s="12"/>
      <c r="S4280" s="12"/>
      <c r="T4280" s="12"/>
      <c r="U4280" s="12"/>
      <c r="V4280" s="12"/>
      <c r="W4280" s="12"/>
      <c r="X4280" s="12"/>
      <c r="Y4280" s="12"/>
      <c r="Z4280" s="12"/>
      <c r="AA4280" s="12"/>
      <c r="AB4280" s="12"/>
      <c r="AC4280" s="12"/>
      <c r="AD4280" s="12"/>
      <c r="AE4280" s="12"/>
      <c r="AF4280" s="12"/>
      <c r="AG4280" s="12"/>
      <c r="AH4280" s="12"/>
      <c r="AI4280" s="12"/>
      <c r="AJ4280" s="12"/>
      <c r="AK4280" s="12"/>
      <c r="AL4280" s="12"/>
      <c r="AM4280" s="12"/>
      <c r="AN4280" s="12"/>
      <c r="AO4280" s="12"/>
      <c r="AP4280" s="12"/>
      <c r="AQ4280" s="12"/>
      <c r="AR4280" s="12"/>
      <c r="AS4280" s="12"/>
      <c r="AT4280" s="12"/>
      <c r="AU4280" s="12"/>
      <c r="AV4280" s="12"/>
      <c r="AW4280" s="12"/>
      <c r="AX4280" s="12"/>
      <c r="AY4280" s="12"/>
      <c r="AZ4280" s="12"/>
      <c r="BA4280" s="12"/>
      <c r="BB4280" s="12"/>
      <c r="BC4280" s="12"/>
      <c r="BD4280" s="12"/>
      <c r="BE4280" s="12"/>
      <c r="BF4280" s="12"/>
      <c r="BG4280" s="12"/>
      <c r="BH4280" s="12"/>
      <c r="BI4280" s="12"/>
      <c r="BJ4280" s="13"/>
      <c r="BK4280" s="13"/>
      <c r="BL4280" s="13"/>
      <c r="BM4280" s="13"/>
      <c r="BN4280" s="13"/>
    </row>
    <row r="4281" spans="1:66" x14ac:dyDescent="0.25">
      <c r="A4281" s="10"/>
      <c r="B4281" s="10"/>
      <c r="C4281" s="10"/>
      <c r="D4281" s="18"/>
      <c r="E4281" s="10"/>
      <c r="F4281" s="10"/>
      <c r="G4281" s="10"/>
      <c r="H4281" s="10"/>
      <c r="I4281" s="10"/>
      <c r="J4281" s="10"/>
      <c r="K4281" s="11"/>
      <c r="L4281" s="11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2"/>
      <c r="AS4281" s="12"/>
      <c r="AT4281" s="12"/>
      <c r="AU4281" s="12"/>
      <c r="AV4281" s="12"/>
      <c r="AW4281" s="12"/>
      <c r="AX4281" s="12"/>
      <c r="AY4281" s="12"/>
      <c r="AZ4281" s="12"/>
      <c r="BA4281" s="12"/>
      <c r="BB4281" s="12"/>
      <c r="BC4281" s="12"/>
      <c r="BD4281" s="12"/>
      <c r="BE4281" s="12"/>
      <c r="BF4281" s="12"/>
      <c r="BG4281" s="12"/>
      <c r="BH4281" s="12"/>
      <c r="BI4281" s="12"/>
      <c r="BJ4281" s="13"/>
      <c r="BK4281" s="13"/>
      <c r="BL4281" s="13"/>
      <c r="BM4281" s="13"/>
      <c r="BN4281" s="13"/>
    </row>
    <row r="4282" spans="1:66" x14ac:dyDescent="0.25">
      <c r="A4282" s="10"/>
      <c r="B4282" s="10"/>
      <c r="C4282" s="10"/>
      <c r="D4282" s="18"/>
      <c r="E4282" s="10"/>
      <c r="F4282" s="10"/>
      <c r="G4282" s="10"/>
      <c r="H4282" s="10"/>
      <c r="I4282" s="10"/>
      <c r="J4282" s="10"/>
      <c r="K4282" s="11"/>
      <c r="L4282" s="11"/>
      <c r="M4282" s="12"/>
      <c r="N4282" s="12"/>
      <c r="O4282" s="12"/>
      <c r="P4282" s="12"/>
      <c r="Q4282" s="12"/>
      <c r="R4282" s="12"/>
      <c r="S4282" s="12"/>
      <c r="T4282" s="12"/>
      <c r="U4282" s="12"/>
      <c r="V4282" s="12"/>
      <c r="W4282" s="12"/>
      <c r="X4282" s="12"/>
      <c r="Y4282" s="12"/>
      <c r="Z4282" s="12"/>
      <c r="AA4282" s="12"/>
      <c r="AB4282" s="12"/>
      <c r="AC4282" s="12"/>
      <c r="AD4282" s="12"/>
      <c r="AE4282" s="12"/>
      <c r="AF4282" s="12"/>
      <c r="AG4282" s="12"/>
      <c r="AH4282" s="12"/>
      <c r="AI4282" s="12"/>
      <c r="AJ4282" s="12"/>
      <c r="AK4282" s="12"/>
      <c r="AL4282" s="12"/>
      <c r="AM4282" s="12"/>
      <c r="AN4282" s="12"/>
      <c r="AO4282" s="12"/>
      <c r="AP4282" s="12"/>
      <c r="AQ4282" s="12"/>
      <c r="AR4282" s="12"/>
      <c r="AS4282" s="12"/>
      <c r="AT4282" s="12"/>
      <c r="AU4282" s="12"/>
      <c r="AV4282" s="12"/>
      <c r="AW4282" s="12"/>
      <c r="AX4282" s="12"/>
      <c r="AY4282" s="12"/>
      <c r="AZ4282" s="12"/>
      <c r="BA4282" s="12"/>
      <c r="BB4282" s="12"/>
      <c r="BC4282" s="12"/>
      <c r="BD4282" s="12"/>
      <c r="BE4282" s="12"/>
      <c r="BF4282" s="12"/>
      <c r="BG4282" s="12"/>
      <c r="BH4282" s="12"/>
      <c r="BI4282" s="12"/>
      <c r="BJ4282" s="13"/>
      <c r="BK4282" s="13"/>
      <c r="BL4282" s="13"/>
      <c r="BM4282" s="13"/>
      <c r="BN4282" s="13"/>
    </row>
    <row r="4283" spans="1:66" x14ac:dyDescent="0.25">
      <c r="A4283" s="10"/>
      <c r="B4283" s="10"/>
      <c r="C4283" s="10"/>
      <c r="D4283" s="18"/>
      <c r="E4283" s="10"/>
      <c r="F4283" s="10"/>
      <c r="G4283" s="10"/>
      <c r="H4283" s="10"/>
      <c r="I4283" s="10"/>
      <c r="J4283" s="10"/>
      <c r="K4283" s="11"/>
      <c r="L4283" s="11"/>
      <c r="M4283" s="12"/>
      <c r="N4283" s="12"/>
      <c r="O4283" s="12"/>
      <c r="P4283" s="12"/>
      <c r="Q4283" s="12"/>
      <c r="R4283" s="12"/>
      <c r="S4283" s="12"/>
      <c r="T4283" s="12"/>
      <c r="U4283" s="12"/>
      <c r="V4283" s="12"/>
      <c r="W4283" s="12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2"/>
      <c r="AS4283" s="12"/>
      <c r="AT4283" s="12"/>
      <c r="AU4283" s="12"/>
      <c r="AV4283" s="12"/>
      <c r="AW4283" s="12"/>
      <c r="AX4283" s="12"/>
      <c r="AY4283" s="12"/>
      <c r="AZ4283" s="12"/>
      <c r="BA4283" s="12"/>
      <c r="BB4283" s="12"/>
      <c r="BC4283" s="12"/>
      <c r="BD4283" s="12"/>
      <c r="BE4283" s="12"/>
      <c r="BF4283" s="12"/>
      <c r="BG4283" s="12"/>
      <c r="BH4283" s="12"/>
      <c r="BI4283" s="12"/>
      <c r="BJ4283" s="13"/>
      <c r="BK4283" s="13"/>
      <c r="BL4283" s="13"/>
      <c r="BM4283" s="13"/>
      <c r="BN4283" s="13"/>
    </row>
    <row r="4284" spans="1:66" x14ac:dyDescent="0.25">
      <c r="A4284" s="10"/>
      <c r="B4284" s="10"/>
      <c r="C4284" s="10"/>
      <c r="D4284" s="18"/>
      <c r="E4284" s="10"/>
      <c r="F4284" s="10"/>
      <c r="G4284" s="10"/>
      <c r="H4284" s="10"/>
      <c r="I4284" s="10"/>
      <c r="J4284" s="10"/>
      <c r="K4284" s="11"/>
      <c r="L4284" s="11"/>
      <c r="M4284" s="12"/>
      <c r="N4284" s="12"/>
      <c r="O4284" s="12"/>
      <c r="P4284" s="12"/>
      <c r="Q4284" s="12"/>
      <c r="R4284" s="12"/>
      <c r="S4284" s="12"/>
      <c r="T4284" s="12"/>
      <c r="U4284" s="12"/>
      <c r="V4284" s="12"/>
      <c r="W4284" s="12"/>
      <c r="X4284" s="12"/>
      <c r="Y4284" s="12"/>
      <c r="Z4284" s="12"/>
      <c r="AA4284" s="12"/>
      <c r="AB4284" s="12"/>
      <c r="AC4284" s="12"/>
      <c r="AD4284" s="12"/>
      <c r="AE4284" s="12"/>
      <c r="AF4284" s="12"/>
      <c r="AG4284" s="12"/>
      <c r="AH4284" s="12"/>
      <c r="AI4284" s="12"/>
      <c r="AJ4284" s="12"/>
      <c r="AK4284" s="12"/>
      <c r="AL4284" s="12"/>
      <c r="AM4284" s="12"/>
      <c r="AN4284" s="12"/>
      <c r="AO4284" s="12"/>
      <c r="AP4284" s="12"/>
      <c r="AQ4284" s="12"/>
      <c r="AR4284" s="12"/>
      <c r="AS4284" s="12"/>
      <c r="AT4284" s="12"/>
      <c r="AU4284" s="12"/>
      <c r="AV4284" s="12"/>
      <c r="AW4284" s="12"/>
      <c r="AX4284" s="12"/>
      <c r="AY4284" s="12"/>
      <c r="AZ4284" s="12"/>
      <c r="BA4284" s="12"/>
      <c r="BB4284" s="12"/>
      <c r="BC4284" s="12"/>
      <c r="BD4284" s="12"/>
      <c r="BE4284" s="12"/>
      <c r="BF4284" s="12"/>
      <c r="BG4284" s="12"/>
      <c r="BH4284" s="12"/>
      <c r="BI4284" s="12"/>
      <c r="BJ4284" s="13"/>
      <c r="BK4284" s="13"/>
      <c r="BL4284" s="13"/>
      <c r="BM4284" s="13"/>
      <c r="BN4284" s="13"/>
    </row>
    <row r="4285" spans="1:66" x14ac:dyDescent="0.25">
      <c r="A4285" s="10"/>
      <c r="B4285" s="10"/>
      <c r="C4285" s="10"/>
      <c r="D4285" s="18"/>
      <c r="E4285" s="10"/>
      <c r="F4285" s="10"/>
      <c r="G4285" s="10"/>
      <c r="H4285" s="10"/>
      <c r="I4285" s="10"/>
      <c r="J4285" s="10"/>
      <c r="K4285" s="11"/>
      <c r="L4285" s="11"/>
      <c r="M4285" s="12"/>
      <c r="N4285" s="12"/>
      <c r="O4285" s="12"/>
      <c r="P4285" s="12"/>
      <c r="Q4285" s="12"/>
      <c r="R4285" s="12"/>
      <c r="S4285" s="12"/>
      <c r="T4285" s="12"/>
      <c r="U4285" s="12"/>
      <c r="V4285" s="12"/>
      <c r="W4285" s="12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2"/>
      <c r="AS4285" s="12"/>
      <c r="AT4285" s="12"/>
      <c r="AU4285" s="12"/>
      <c r="AV4285" s="12"/>
      <c r="AW4285" s="12"/>
      <c r="AX4285" s="12"/>
      <c r="AY4285" s="12"/>
      <c r="AZ4285" s="12"/>
      <c r="BA4285" s="12"/>
      <c r="BB4285" s="12"/>
      <c r="BC4285" s="12"/>
      <c r="BD4285" s="12"/>
      <c r="BE4285" s="12"/>
      <c r="BF4285" s="12"/>
      <c r="BG4285" s="12"/>
      <c r="BH4285" s="12"/>
      <c r="BI4285" s="12"/>
      <c r="BJ4285" s="13"/>
      <c r="BK4285" s="13"/>
      <c r="BL4285" s="13"/>
      <c r="BM4285" s="13"/>
      <c r="BN4285" s="13"/>
    </row>
    <row r="4286" spans="1:66" x14ac:dyDescent="0.25">
      <c r="A4286" s="10"/>
      <c r="B4286" s="10"/>
      <c r="C4286" s="10"/>
      <c r="D4286" s="18"/>
      <c r="E4286" s="10"/>
      <c r="F4286" s="10"/>
      <c r="G4286" s="10"/>
      <c r="H4286" s="10"/>
      <c r="I4286" s="10"/>
      <c r="J4286" s="10"/>
      <c r="K4286" s="11"/>
      <c r="L4286" s="11"/>
      <c r="M4286" s="12"/>
      <c r="N4286" s="12"/>
      <c r="O4286" s="12"/>
      <c r="P4286" s="12"/>
      <c r="Q4286" s="12"/>
      <c r="R4286" s="12"/>
      <c r="S4286" s="12"/>
      <c r="T4286" s="12"/>
      <c r="U4286" s="12"/>
      <c r="V4286" s="12"/>
      <c r="W4286" s="12"/>
      <c r="X4286" s="12"/>
      <c r="Y4286" s="12"/>
      <c r="Z4286" s="12"/>
      <c r="AA4286" s="12"/>
      <c r="AB4286" s="12"/>
      <c r="AC4286" s="12"/>
      <c r="AD4286" s="12"/>
      <c r="AE4286" s="12"/>
      <c r="AF4286" s="12"/>
      <c r="AG4286" s="12"/>
      <c r="AH4286" s="12"/>
      <c r="AI4286" s="12"/>
      <c r="AJ4286" s="12"/>
      <c r="AK4286" s="12"/>
      <c r="AL4286" s="12"/>
      <c r="AM4286" s="12"/>
      <c r="AN4286" s="12"/>
      <c r="AO4286" s="12"/>
      <c r="AP4286" s="12"/>
      <c r="AQ4286" s="12"/>
      <c r="AR4286" s="12"/>
      <c r="AS4286" s="12"/>
      <c r="AT4286" s="12"/>
      <c r="AU4286" s="12"/>
      <c r="AV4286" s="12"/>
      <c r="AW4286" s="12"/>
      <c r="AX4286" s="12"/>
      <c r="AY4286" s="12"/>
      <c r="AZ4286" s="12"/>
      <c r="BA4286" s="12"/>
      <c r="BB4286" s="12"/>
      <c r="BC4286" s="12"/>
      <c r="BD4286" s="12"/>
      <c r="BE4286" s="12"/>
      <c r="BF4286" s="12"/>
      <c r="BG4286" s="12"/>
      <c r="BH4286" s="12"/>
      <c r="BI4286" s="12"/>
      <c r="BJ4286" s="13"/>
      <c r="BK4286" s="13"/>
      <c r="BL4286" s="13"/>
      <c r="BM4286" s="13"/>
      <c r="BN4286" s="13"/>
    </row>
    <row r="4287" spans="1:66" x14ac:dyDescent="0.25">
      <c r="A4287" s="10"/>
      <c r="B4287" s="10"/>
      <c r="C4287" s="10"/>
      <c r="D4287" s="18"/>
      <c r="E4287" s="10"/>
      <c r="F4287" s="10"/>
      <c r="G4287" s="10"/>
      <c r="H4287" s="10"/>
      <c r="I4287" s="10"/>
      <c r="J4287" s="10"/>
      <c r="K4287" s="11"/>
      <c r="L4287" s="11"/>
      <c r="M4287" s="12"/>
      <c r="N4287" s="12"/>
      <c r="O4287" s="12"/>
      <c r="P4287" s="12"/>
      <c r="Q4287" s="12"/>
      <c r="R4287" s="12"/>
      <c r="S4287" s="12"/>
      <c r="T4287" s="12"/>
      <c r="U4287" s="12"/>
      <c r="V4287" s="12"/>
      <c r="W4287" s="12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2"/>
      <c r="AS4287" s="12"/>
      <c r="AT4287" s="12"/>
      <c r="AU4287" s="12"/>
      <c r="AV4287" s="12"/>
      <c r="AW4287" s="12"/>
      <c r="AX4287" s="12"/>
      <c r="AY4287" s="12"/>
      <c r="AZ4287" s="12"/>
      <c r="BA4287" s="12"/>
      <c r="BB4287" s="12"/>
      <c r="BC4287" s="12"/>
      <c r="BD4287" s="12"/>
      <c r="BE4287" s="12"/>
      <c r="BF4287" s="12"/>
      <c r="BG4287" s="12"/>
      <c r="BH4287" s="12"/>
      <c r="BI4287" s="12"/>
      <c r="BJ4287" s="13"/>
      <c r="BK4287" s="13"/>
      <c r="BL4287" s="13"/>
      <c r="BM4287" s="13"/>
      <c r="BN4287" s="13"/>
    </row>
    <row r="4288" spans="1:66" x14ac:dyDescent="0.25">
      <c r="A4288" s="10"/>
      <c r="B4288" s="10"/>
      <c r="C4288" s="10"/>
      <c r="D4288" s="18"/>
      <c r="E4288" s="10"/>
      <c r="F4288" s="10"/>
      <c r="G4288" s="10"/>
      <c r="H4288" s="10"/>
      <c r="I4288" s="10"/>
      <c r="J4288" s="10"/>
      <c r="K4288" s="11"/>
      <c r="L4288" s="11"/>
      <c r="M4288" s="12"/>
      <c r="N4288" s="12"/>
      <c r="O4288" s="12"/>
      <c r="P4288" s="12"/>
      <c r="Q4288" s="12"/>
      <c r="R4288" s="12"/>
      <c r="S4288" s="12"/>
      <c r="T4288" s="12"/>
      <c r="U4288" s="12"/>
      <c r="V4288" s="12"/>
      <c r="W4288" s="12"/>
      <c r="X4288" s="12"/>
      <c r="Y4288" s="12"/>
      <c r="Z4288" s="12"/>
      <c r="AA4288" s="12"/>
      <c r="AB4288" s="12"/>
      <c r="AC4288" s="12"/>
      <c r="AD4288" s="12"/>
      <c r="AE4288" s="12"/>
      <c r="AF4288" s="12"/>
      <c r="AG4288" s="12"/>
      <c r="AH4288" s="12"/>
      <c r="AI4288" s="12"/>
      <c r="AJ4288" s="12"/>
      <c r="AK4288" s="12"/>
      <c r="AL4288" s="12"/>
      <c r="AM4288" s="12"/>
      <c r="AN4288" s="12"/>
      <c r="AO4288" s="12"/>
      <c r="AP4288" s="12"/>
      <c r="AQ4288" s="12"/>
      <c r="AR4288" s="12"/>
      <c r="AS4288" s="12"/>
      <c r="AT4288" s="12"/>
      <c r="AU4288" s="12"/>
      <c r="AV4288" s="12"/>
      <c r="AW4288" s="12"/>
      <c r="AX4288" s="12"/>
      <c r="AY4288" s="12"/>
      <c r="AZ4288" s="12"/>
      <c r="BA4288" s="12"/>
      <c r="BB4288" s="12"/>
      <c r="BC4288" s="12"/>
      <c r="BD4288" s="12"/>
      <c r="BE4288" s="12"/>
      <c r="BF4288" s="12"/>
      <c r="BG4288" s="12"/>
      <c r="BH4288" s="12"/>
      <c r="BI4288" s="12"/>
      <c r="BJ4288" s="13"/>
      <c r="BK4288" s="13"/>
      <c r="BL4288" s="13"/>
      <c r="BM4288" s="13"/>
      <c r="BN4288" s="13"/>
    </row>
    <row r="4289" spans="1:66" x14ac:dyDescent="0.25">
      <c r="A4289" s="10"/>
      <c r="B4289" s="10"/>
      <c r="C4289" s="10"/>
      <c r="D4289" s="18"/>
      <c r="E4289" s="10"/>
      <c r="F4289" s="10"/>
      <c r="G4289" s="10"/>
      <c r="H4289" s="10"/>
      <c r="I4289" s="10"/>
      <c r="J4289" s="10"/>
      <c r="K4289" s="11"/>
      <c r="L4289" s="11"/>
      <c r="M4289" s="12"/>
      <c r="N4289" s="12"/>
      <c r="O4289" s="12"/>
      <c r="P4289" s="12"/>
      <c r="Q4289" s="12"/>
      <c r="R4289" s="12"/>
      <c r="S4289" s="12"/>
      <c r="T4289" s="12"/>
      <c r="U4289" s="12"/>
      <c r="V4289" s="12"/>
      <c r="W4289" s="12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2"/>
      <c r="AS4289" s="12"/>
      <c r="AT4289" s="12"/>
      <c r="AU4289" s="12"/>
      <c r="AV4289" s="12"/>
      <c r="AW4289" s="12"/>
      <c r="AX4289" s="12"/>
      <c r="AY4289" s="12"/>
      <c r="AZ4289" s="12"/>
      <c r="BA4289" s="12"/>
      <c r="BB4289" s="12"/>
      <c r="BC4289" s="12"/>
      <c r="BD4289" s="12"/>
      <c r="BE4289" s="12"/>
      <c r="BF4289" s="12"/>
      <c r="BG4289" s="12"/>
      <c r="BH4289" s="12"/>
      <c r="BI4289" s="12"/>
      <c r="BJ4289" s="13"/>
      <c r="BK4289" s="13"/>
      <c r="BL4289" s="13"/>
      <c r="BM4289" s="13"/>
      <c r="BN4289" s="13"/>
    </row>
    <row r="4290" spans="1:66" x14ac:dyDescent="0.25">
      <c r="A4290" s="10"/>
      <c r="B4290" s="10"/>
      <c r="C4290" s="10"/>
      <c r="D4290" s="18"/>
      <c r="E4290" s="10"/>
      <c r="F4290" s="10"/>
      <c r="G4290" s="10"/>
      <c r="H4290" s="10"/>
      <c r="I4290" s="10"/>
      <c r="J4290" s="10"/>
      <c r="K4290" s="11"/>
      <c r="L4290" s="11"/>
      <c r="M4290" s="12"/>
      <c r="N4290" s="12"/>
      <c r="O4290" s="12"/>
      <c r="P4290" s="12"/>
      <c r="Q4290" s="12"/>
      <c r="R4290" s="12"/>
      <c r="S4290" s="12"/>
      <c r="T4290" s="12"/>
      <c r="U4290" s="12"/>
      <c r="V4290" s="12"/>
      <c r="W4290" s="12"/>
      <c r="X4290" s="12"/>
      <c r="Y4290" s="12"/>
      <c r="Z4290" s="12"/>
      <c r="AA4290" s="12"/>
      <c r="AB4290" s="12"/>
      <c r="AC4290" s="12"/>
      <c r="AD4290" s="12"/>
      <c r="AE4290" s="12"/>
      <c r="AF4290" s="12"/>
      <c r="AG4290" s="12"/>
      <c r="AH4290" s="12"/>
      <c r="AI4290" s="12"/>
      <c r="AJ4290" s="12"/>
      <c r="AK4290" s="12"/>
      <c r="AL4290" s="12"/>
      <c r="AM4290" s="12"/>
      <c r="AN4290" s="12"/>
      <c r="AO4290" s="12"/>
      <c r="AP4290" s="12"/>
      <c r="AQ4290" s="12"/>
      <c r="AR4290" s="12"/>
      <c r="AS4290" s="12"/>
      <c r="AT4290" s="12"/>
      <c r="AU4290" s="12"/>
      <c r="AV4290" s="12"/>
      <c r="AW4290" s="12"/>
      <c r="AX4290" s="12"/>
      <c r="AY4290" s="12"/>
      <c r="AZ4290" s="12"/>
      <c r="BA4290" s="12"/>
      <c r="BB4290" s="12"/>
      <c r="BC4290" s="12"/>
      <c r="BD4290" s="12"/>
      <c r="BE4290" s="12"/>
      <c r="BF4290" s="12"/>
      <c r="BG4290" s="12"/>
      <c r="BH4290" s="12"/>
      <c r="BI4290" s="12"/>
      <c r="BJ4290" s="13"/>
      <c r="BK4290" s="13"/>
      <c r="BL4290" s="13"/>
      <c r="BM4290" s="13"/>
      <c r="BN4290" s="13"/>
    </row>
    <row r="4291" spans="1:66" x14ac:dyDescent="0.25">
      <c r="A4291" s="10"/>
      <c r="B4291" s="10"/>
      <c r="C4291" s="10"/>
      <c r="D4291" s="18"/>
      <c r="E4291" s="10"/>
      <c r="F4291" s="10"/>
      <c r="G4291" s="10"/>
      <c r="H4291" s="10"/>
      <c r="I4291" s="10"/>
      <c r="J4291" s="10"/>
      <c r="K4291" s="11"/>
      <c r="L4291" s="11"/>
      <c r="M4291" s="12"/>
      <c r="N4291" s="12"/>
      <c r="O4291" s="12"/>
      <c r="P4291" s="12"/>
      <c r="Q4291" s="12"/>
      <c r="R4291" s="12"/>
      <c r="S4291" s="12"/>
      <c r="T4291" s="12"/>
      <c r="U4291" s="12"/>
      <c r="V4291" s="12"/>
      <c r="W4291" s="12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2"/>
      <c r="AS4291" s="12"/>
      <c r="AT4291" s="12"/>
      <c r="AU4291" s="12"/>
      <c r="AV4291" s="12"/>
      <c r="AW4291" s="12"/>
      <c r="AX4291" s="12"/>
      <c r="AY4291" s="12"/>
      <c r="AZ4291" s="12"/>
      <c r="BA4291" s="12"/>
      <c r="BB4291" s="12"/>
      <c r="BC4291" s="12"/>
      <c r="BD4291" s="12"/>
      <c r="BE4291" s="12"/>
      <c r="BF4291" s="12"/>
      <c r="BG4291" s="12"/>
      <c r="BH4291" s="12"/>
      <c r="BI4291" s="12"/>
      <c r="BJ4291" s="13"/>
      <c r="BK4291" s="13"/>
      <c r="BL4291" s="13"/>
      <c r="BM4291" s="13"/>
      <c r="BN4291" s="13"/>
    </row>
    <row r="4292" spans="1:66" x14ac:dyDescent="0.25">
      <c r="A4292" s="10"/>
      <c r="B4292" s="10"/>
      <c r="C4292" s="10"/>
      <c r="D4292" s="18"/>
      <c r="E4292" s="10"/>
      <c r="F4292" s="10"/>
      <c r="G4292" s="10"/>
      <c r="H4292" s="10"/>
      <c r="I4292" s="10"/>
      <c r="J4292" s="10"/>
      <c r="K4292" s="11"/>
      <c r="L4292" s="11"/>
      <c r="M4292" s="12"/>
      <c r="N4292" s="12"/>
      <c r="O4292" s="12"/>
      <c r="P4292" s="12"/>
      <c r="Q4292" s="12"/>
      <c r="R4292" s="12"/>
      <c r="S4292" s="12"/>
      <c r="T4292" s="12"/>
      <c r="U4292" s="12"/>
      <c r="V4292" s="12"/>
      <c r="W4292" s="12"/>
      <c r="X4292" s="12"/>
      <c r="Y4292" s="12"/>
      <c r="Z4292" s="12"/>
      <c r="AA4292" s="12"/>
      <c r="AB4292" s="12"/>
      <c r="AC4292" s="12"/>
      <c r="AD4292" s="12"/>
      <c r="AE4292" s="12"/>
      <c r="AF4292" s="12"/>
      <c r="AG4292" s="12"/>
      <c r="AH4292" s="12"/>
      <c r="AI4292" s="12"/>
      <c r="AJ4292" s="12"/>
      <c r="AK4292" s="12"/>
      <c r="AL4292" s="12"/>
      <c r="AM4292" s="12"/>
      <c r="AN4292" s="12"/>
      <c r="AO4292" s="12"/>
      <c r="AP4292" s="12"/>
      <c r="AQ4292" s="12"/>
      <c r="AR4292" s="12"/>
      <c r="AS4292" s="12"/>
      <c r="AT4292" s="12"/>
      <c r="AU4292" s="12"/>
      <c r="AV4292" s="12"/>
      <c r="AW4292" s="12"/>
      <c r="AX4292" s="12"/>
      <c r="AY4292" s="12"/>
      <c r="AZ4292" s="12"/>
      <c r="BA4292" s="12"/>
      <c r="BB4292" s="12"/>
      <c r="BC4292" s="12"/>
      <c r="BD4292" s="12"/>
      <c r="BE4292" s="12"/>
      <c r="BF4292" s="12"/>
      <c r="BG4292" s="12"/>
      <c r="BH4292" s="12"/>
      <c r="BI4292" s="12"/>
      <c r="BJ4292" s="13"/>
      <c r="BK4292" s="13"/>
      <c r="BL4292" s="13"/>
      <c r="BM4292" s="13"/>
      <c r="BN4292" s="13"/>
    </row>
    <row r="4293" spans="1:66" x14ac:dyDescent="0.25">
      <c r="A4293" s="10"/>
      <c r="B4293" s="10"/>
      <c r="C4293" s="10"/>
      <c r="D4293" s="18"/>
      <c r="E4293" s="10"/>
      <c r="F4293" s="10"/>
      <c r="G4293" s="10"/>
      <c r="H4293" s="10"/>
      <c r="I4293" s="10"/>
      <c r="J4293" s="10"/>
      <c r="K4293" s="11"/>
      <c r="L4293" s="11"/>
      <c r="M4293" s="12"/>
      <c r="N4293" s="12"/>
      <c r="O4293" s="12"/>
      <c r="P4293" s="12"/>
      <c r="Q4293" s="12"/>
      <c r="R4293" s="12"/>
      <c r="S4293" s="12"/>
      <c r="T4293" s="12"/>
      <c r="U4293" s="12"/>
      <c r="V4293" s="12"/>
      <c r="W4293" s="12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2"/>
      <c r="AS4293" s="12"/>
      <c r="AT4293" s="12"/>
      <c r="AU4293" s="12"/>
      <c r="AV4293" s="12"/>
      <c r="AW4293" s="12"/>
      <c r="AX4293" s="12"/>
      <c r="AY4293" s="12"/>
      <c r="AZ4293" s="12"/>
      <c r="BA4293" s="12"/>
      <c r="BB4293" s="12"/>
      <c r="BC4293" s="12"/>
      <c r="BD4293" s="12"/>
      <c r="BE4293" s="12"/>
      <c r="BF4293" s="12"/>
      <c r="BG4293" s="12"/>
      <c r="BH4293" s="12"/>
      <c r="BI4293" s="12"/>
      <c r="BJ4293" s="13"/>
      <c r="BK4293" s="13"/>
      <c r="BL4293" s="13"/>
      <c r="BM4293" s="13"/>
      <c r="BN4293" s="13"/>
    </row>
    <row r="4294" spans="1:66" x14ac:dyDescent="0.25">
      <c r="A4294" s="10"/>
      <c r="B4294" s="10"/>
      <c r="C4294" s="10"/>
      <c r="D4294" s="18"/>
      <c r="E4294" s="10"/>
      <c r="F4294" s="10"/>
      <c r="G4294" s="10"/>
      <c r="H4294" s="10"/>
      <c r="I4294" s="10"/>
      <c r="J4294" s="10"/>
      <c r="K4294" s="11"/>
      <c r="L4294" s="11"/>
      <c r="M4294" s="12"/>
      <c r="N4294" s="12"/>
      <c r="O4294" s="12"/>
      <c r="P4294" s="12"/>
      <c r="Q4294" s="12"/>
      <c r="R4294" s="12"/>
      <c r="S4294" s="12"/>
      <c r="T4294" s="12"/>
      <c r="U4294" s="12"/>
      <c r="V4294" s="12"/>
      <c r="W4294" s="12"/>
      <c r="X4294" s="12"/>
      <c r="Y4294" s="12"/>
      <c r="Z4294" s="12"/>
      <c r="AA4294" s="12"/>
      <c r="AB4294" s="12"/>
      <c r="AC4294" s="12"/>
      <c r="AD4294" s="12"/>
      <c r="AE4294" s="12"/>
      <c r="AF4294" s="12"/>
      <c r="AG4294" s="12"/>
      <c r="AH4294" s="12"/>
      <c r="AI4294" s="12"/>
      <c r="AJ4294" s="12"/>
      <c r="AK4294" s="12"/>
      <c r="AL4294" s="12"/>
      <c r="AM4294" s="12"/>
      <c r="AN4294" s="12"/>
      <c r="AO4294" s="12"/>
      <c r="AP4294" s="12"/>
      <c r="AQ4294" s="12"/>
      <c r="AR4294" s="12"/>
      <c r="AS4294" s="12"/>
      <c r="AT4294" s="12"/>
      <c r="AU4294" s="12"/>
      <c r="AV4294" s="12"/>
      <c r="AW4294" s="12"/>
      <c r="AX4294" s="12"/>
      <c r="AY4294" s="12"/>
      <c r="AZ4294" s="12"/>
      <c r="BA4294" s="12"/>
      <c r="BB4294" s="12"/>
      <c r="BC4294" s="12"/>
      <c r="BD4294" s="12"/>
      <c r="BE4294" s="12"/>
      <c r="BF4294" s="12"/>
      <c r="BG4294" s="12"/>
      <c r="BH4294" s="12"/>
      <c r="BI4294" s="12"/>
      <c r="BJ4294" s="13"/>
      <c r="BK4294" s="13"/>
      <c r="BL4294" s="13"/>
      <c r="BM4294" s="13"/>
      <c r="BN4294" s="13"/>
    </row>
    <row r="4295" spans="1:66" x14ac:dyDescent="0.25">
      <c r="A4295" s="10"/>
      <c r="B4295" s="10"/>
      <c r="C4295" s="10"/>
      <c r="D4295" s="18"/>
      <c r="E4295" s="10"/>
      <c r="F4295" s="10"/>
      <c r="G4295" s="10"/>
      <c r="H4295" s="10"/>
      <c r="I4295" s="10"/>
      <c r="J4295" s="10"/>
      <c r="K4295" s="11"/>
      <c r="L4295" s="11"/>
      <c r="M4295" s="12"/>
      <c r="N4295" s="12"/>
      <c r="O4295" s="12"/>
      <c r="P4295" s="12"/>
      <c r="Q4295" s="12"/>
      <c r="R4295" s="12"/>
      <c r="S4295" s="12"/>
      <c r="T4295" s="12"/>
      <c r="U4295" s="12"/>
      <c r="V4295" s="12"/>
      <c r="W4295" s="12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2"/>
      <c r="AS4295" s="12"/>
      <c r="AT4295" s="12"/>
      <c r="AU4295" s="12"/>
      <c r="AV4295" s="12"/>
      <c r="AW4295" s="12"/>
      <c r="AX4295" s="12"/>
      <c r="AY4295" s="12"/>
      <c r="AZ4295" s="12"/>
      <c r="BA4295" s="12"/>
      <c r="BB4295" s="12"/>
      <c r="BC4295" s="12"/>
      <c r="BD4295" s="12"/>
      <c r="BE4295" s="12"/>
      <c r="BF4295" s="12"/>
      <c r="BG4295" s="12"/>
      <c r="BH4295" s="12"/>
      <c r="BI4295" s="12"/>
      <c r="BJ4295" s="13"/>
      <c r="BK4295" s="13"/>
      <c r="BL4295" s="13"/>
      <c r="BM4295" s="13"/>
      <c r="BN4295" s="13"/>
    </row>
    <row r="4296" spans="1:66" x14ac:dyDescent="0.25">
      <c r="A4296" s="10"/>
      <c r="B4296" s="10"/>
      <c r="C4296" s="10"/>
      <c r="D4296" s="18"/>
      <c r="E4296" s="10"/>
      <c r="F4296" s="10"/>
      <c r="G4296" s="10"/>
      <c r="H4296" s="10"/>
      <c r="I4296" s="10"/>
      <c r="J4296" s="10"/>
      <c r="K4296" s="11"/>
      <c r="L4296" s="11"/>
      <c r="M4296" s="12"/>
      <c r="N4296" s="12"/>
      <c r="O4296" s="12"/>
      <c r="P4296" s="12"/>
      <c r="Q4296" s="12"/>
      <c r="R4296" s="12"/>
      <c r="S4296" s="12"/>
      <c r="T4296" s="12"/>
      <c r="U4296" s="12"/>
      <c r="V4296" s="12"/>
      <c r="W4296" s="12"/>
      <c r="X4296" s="12"/>
      <c r="Y4296" s="12"/>
      <c r="Z4296" s="12"/>
      <c r="AA4296" s="12"/>
      <c r="AB4296" s="12"/>
      <c r="AC4296" s="12"/>
      <c r="AD4296" s="12"/>
      <c r="AE4296" s="12"/>
      <c r="AF4296" s="12"/>
      <c r="AG4296" s="12"/>
      <c r="AH4296" s="12"/>
      <c r="AI4296" s="12"/>
      <c r="AJ4296" s="12"/>
      <c r="AK4296" s="12"/>
      <c r="AL4296" s="12"/>
      <c r="AM4296" s="12"/>
      <c r="AN4296" s="12"/>
      <c r="AO4296" s="12"/>
      <c r="AP4296" s="12"/>
      <c r="AQ4296" s="12"/>
      <c r="AR4296" s="12"/>
      <c r="AS4296" s="12"/>
      <c r="AT4296" s="12"/>
      <c r="AU4296" s="12"/>
      <c r="AV4296" s="12"/>
      <c r="AW4296" s="12"/>
      <c r="AX4296" s="12"/>
      <c r="AY4296" s="12"/>
      <c r="AZ4296" s="12"/>
      <c r="BA4296" s="12"/>
      <c r="BB4296" s="12"/>
      <c r="BC4296" s="12"/>
      <c r="BD4296" s="12"/>
      <c r="BE4296" s="12"/>
      <c r="BF4296" s="12"/>
      <c r="BG4296" s="12"/>
      <c r="BH4296" s="12"/>
      <c r="BI4296" s="12"/>
      <c r="BJ4296" s="13"/>
      <c r="BK4296" s="13"/>
      <c r="BL4296" s="13"/>
      <c r="BM4296" s="13"/>
      <c r="BN4296" s="13"/>
    </row>
    <row r="4297" spans="1:66" x14ac:dyDescent="0.25">
      <c r="A4297" s="10"/>
      <c r="B4297" s="10"/>
      <c r="C4297" s="10"/>
      <c r="D4297" s="18"/>
      <c r="E4297" s="10"/>
      <c r="F4297" s="10"/>
      <c r="G4297" s="10"/>
      <c r="H4297" s="10"/>
      <c r="I4297" s="10"/>
      <c r="J4297" s="10"/>
      <c r="K4297" s="11"/>
      <c r="L4297" s="11"/>
      <c r="M4297" s="12"/>
      <c r="N4297" s="12"/>
      <c r="O4297" s="12"/>
      <c r="P4297" s="12"/>
      <c r="Q4297" s="12"/>
      <c r="R4297" s="12"/>
      <c r="S4297" s="12"/>
      <c r="T4297" s="12"/>
      <c r="U4297" s="12"/>
      <c r="V4297" s="12"/>
      <c r="W4297" s="12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2"/>
      <c r="AS4297" s="12"/>
      <c r="AT4297" s="12"/>
      <c r="AU4297" s="12"/>
      <c r="AV4297" s="12"/>
      <c r="AW4297" s="12"/>
      <c r="AX4297" s="12"/>
      <c r="AY4297" s="12"/>
      <c r="AZ4297" s="12"/>
      <c r="BA4297" s="12"/>
      <c r="BB4297" s="12"/>
      <c r="BC4297" s="12"/>
      <c r="BD4297" s="12"/>
      <c r="BE4297" s="12"/>
      <c r="BF4297" s="12"/>
      <c r="BG4297" s="12"/>
      <c r="BH4297" s="12"/>
      <c r="BI4297" s="12"/>
      <c r="BJ4297" s="13"/>
      <c r="BK4297" s="13"/>
      <c r="BL4297" s="13"/>
      <c r="BM4297" s="13"/>
      <c r="BN4297" s="13"/>
    </row>
    <row r="4298" spans="1:66" x14ac:dyDescent="0.25">
      <c r="A4298" s="10"/>
      <c r="B4298" s="10"/>
      <c r="C4298" s="10"/>
      <c r="D4298" s="18"/>
      <c r="E4298" s="10"/>
      <c r="F4298" s="10"/>
      <c r="G4298" s="10"/>
      <c r="H4298" s="10"/>
      <c r="I4298" s="10"/>
      <c r="J4298" s="10"/>
      <c r="K4298" s="11"/>
      <c r="L4298" s="11"/>
      <c r="M4298" s="12"/>
      <c r="N4298" s="12"/>
      <c r="O4298" s="12"/>
      <c r="P4298" s="12"/>
      <c r="Q4298" s="12"/>
      <c r="R4298" s="12"/>
      <c r="S4298" s="12"/>
      <c r="T4298" s="12"/>
      <c r="U4298" s="12"/>
      <c r="V4298" s="12"/>
      <c r="W4298" s="12"/>
      <c r="X4298" s="12"/>
      <c r="Y4298" s="12"/>
      <c r="Z4298" s="12"/>
      <c r="AA4298" s="12"/>
      <c r="AB4298" s="12"/>
      <c r="AC4298" s="12"/>
      <c r="AD4298" s="12"/>
      <c r="AE4298" s="12"/>
      <c r="AF4298" s="12"/>
      <c r="AG4298" s="12"/>
      <c r="AH4298" s="12"/>
      <c r="AI4298" s="12"/>
      <c r="AJ4298" s="12"/>
      <c r="AK4298" s="12"/>
      <c r="AL4298" s="12"/>
      <c r="AM4298" s="12"/>
      <c r="AN4298" s="12"/>
      <c r="AO4298" s="12"/>
      <c r="AP4298" s="12"/>
      <c r="AQ4298" s="12"/>
      <c r="AR4298" s="12"/>
      <c r="AS4298" s="12"/>
      <c r="AT4298" s="12"/>
      <c r="AU4298" s="12"/>
      <c r="AV4298" s="12"/>
      <c r="AW4298" s="12"/>
      <c r="AX4298" s="12"/>
      <c r="AY4298" s="12"/>
      <c r="AZ4298" s="12"/>
      <c r="BA4298" s="12"/>
      <c r="BB4298" s="12"/>
      <c r="BC4298" s="12"/>
      <c r="BD4298" s="12"/>
      <c r="BE4298" s="12"/>
      <c r="BF4298" s="12"/>
      <c r="BG4298" s="12"/>
      <c r="BH4298" s="12"/>
      <c r="BI4298" s="12"/>
      <c r="BJ4298" s="13"/>
      <c r="BK4298" s="13"/>
      <c r="BL4298" s="13"/>
      <c r="BM4298" s="13"/>
      <c r="BN4298" s="13"/>
    </row>
    <row r="4299" spans="1:66" x14ac:dyDescent="0.25">
      <c r="A4299" s="10"/>
      <c r="B4299" s="10"/>
      <c r="C4299" s="10"/>
      <c r="D4299" s="18"/>
      <c r="E4299" s="10"/>
      <c r="F4299" s="10"/>
      <c r="G4299" s="10"/>
      <c r="H4299" s="10"/>
      <c r="I4299" s="10"/>
      <c r="J4299" s="10"/>
      <c r="K4299" s="11"/>
      <c r="L4299" s="11"/>
      <c r="M4299" s="12"/>
      <c r="N4299" s="12"/>
      <c r="O4299" s="12"/>
      <c r="P4299" s="12"/>
      <c r="Q4299" s="12"/>
      <c r="R4299" s="12"/>
      <c r="S4299" s="12"/>
      <c r="T4299" s="12"/>
      <c r="U4299" s="12"/>
      <c r="V4299" s="12"/>
      <c r="W4299" s="12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2"/>
      <c r="AS4299" s="12"/>
      <c r="AT4299" s="12"/>
      <c r="AU4299" s="12"/>
      <c r="AV4299" s="12"/>
      <c r="AW4299" s="12"/>
      <c r="AX4299" s="12"/>
      <c r="AY4299" s="12"/>
      <c r="AZ4299" s="12"/>
      <c r="BA4299" s="12"/>
      <c r="BB4299" s="12"/>
      <c r="BC4299" s="12"/>
      <c r="BD4299" s="12"/>
      <c r="BE4299" s="12"/>
      <c r="BF4299" s="12"/>
      <c r="BG4299" s="12"/>
      <c r="BH4299" s="12"/>
      <c r="BI4299" s="12"/>
      <c r="BJ4299" s="13"/>
      <c r="BK4299" s="13"/>
      <c r="BL4299" s="13"/>
      <c r="BM4299" s="13"/>
      <c r="BN4299" s="13"/>
    </row>
    <row r="4300" spans="1:66" x14ac:dyDescent="0.25">
      <c r="A4300" s="10"/>
      <c r="B4300" s="10"/>
      <c r="C4300" s="10"/>
      <c r="D4300" s="18"/>
      <c r="E4300" s="10"/>
      <c r="F4300" s="10"/>
      <c r="G4300" s="10"/>
      <c r="H4300" s="10"/>
      <c r="I4300" s="10"/>
      <c r="J4300" s="10"/>
      <c r="K4300" s="11"/>
      <c r="L4300" s="11"/>
      <c r="M4300" s="12"/>
      <c r="N4300" s="12"/>
      <c r="O4300" s="12"/>
      <c r="P4300" s="12"/>
      <c r="Q4300" s="12"/>
      <c r="R4300" s="12"/>
      <c r="S4300" s="12"/>
      <c r="T4300" s="12"/>
      <c r="U4300" s="12"/>
      <c r="V4300" s="12"/>
      <c r="W4300" s="12"/>
      <c r="X4300" s="12"/>
      <c r="Y4300" s="12"/>
      <c r="Z4300" s="12"/>
      <c r="AA4300" s="12"/>
      <c r="AB4300" s="12"/>
      <c r="AC4300" s="12"/>
      <c r="AD4300" s="12"/>
      <c r="AE4300" s="12"/>
      <c r="AF4300" s="12"/>
      <c r="AG4300" s="12"/>
      <c r="AH4300" s="12"/>
      <c r="AI4300" s="12"/>
      <c r="AJ4300" s="12"/>
      <c r="AK4300" s="12"/>
      <c r="AL4300" s="12"/>
      <c r="AM4300" s="12"/>
      <c r="AN4300" s="12"/>
      <c r="AO4300" s="12"/>
      <c r="AP4300" s="12"/>
      <c r="AQ4300" s="12"/>
      <c r="AR4300" s="12"/>
      <c r="AS4300" s="12"/>
      <c r="AT4300" s="12"/>
      <c r="AU4300" s="12"/>
      <c r="AV4300" s="12"/>
      <c r="AW4300" s="12"/>
      <c r="AX4300" s="12"/>
      <c r="AY4300" s="12"/>
      <c r="AZ4300" s="12"/>
      <c r="BA4300" s="12"/>
      <c r="BB4300" s="12"/>
      <c r="BC4300" s="12"/>
      <c r="BD4300" s="12"/>
      <c r="BE4300" s="12"/>
      <c r="BF4300" s="12"/>
      <c r="BG4300" s="12"/>
      <c r="BH4300" s="12"/>
      <c r="BI4300" s="12"/>
      <c r="BJ4300" s="13"/>
      <c r="BK4300" s="13"/>
      <c r="BL4300" s="13"/>
      <c r="BM4300" s="13"/>
      <c r="BN4300" s="13"/>
    </row>
    <row r="4301" spans="1:66" x14ac:dyDescent="0.25">
      <c r="A4301" s="10"/>
      <c r="B4301" s="10"/>
      <c r="C4301" s="10"/>
      <c r="D4301" s="18"/>
      <c r="E4301" s="10"/>
      <c r="F4301" s="10"/>
      <c r="G4301" s="10"/>
      <c r="H4301" s="10"/>
      <c r="I4301" s="10"/>
      <c r="J4301" s="10"/>
      <c r="K4301" s="11"/>
      <c r="L4301" s="11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2"/>
      <c r="AS4301" s="12"/>
      <c r="AT4301" s="12"/>
      <c r="AU4301" s="12"/>
      <c r="AV4301" s="12"/>
      <c r="AW4301" s="12"/>
      <c r="AX4301" s="12"/>
      <c r="AY4301" s="12"/>
      <c r="AZ4301" s="12"/>
      <c r="BA4301" s="12"/>
      <c r="BB4301" s="12"/>
      <c r="BC4301" s="12"/>
      <c r="BD4301" s="12"/>
      <c r="BE4301" s="12"/>
      <c r="BF4301" s="12"/>
      <c r="BG4301" s="12"/>
      <c r="BH4301" s="12"/>
      <c r="BI4301" s="12"/>
      <c r="BJ4301" s="13"/>
      <c r="BK4301" s="13"/>
      <c r="BL4301" s="13"/>
      <c r="BM4301" s="13"/>
      <c r="BN4301" s="13"/>
    </row>
    <row r="4302" spans="1:66" s="14" customFormat="1" x14ac:dyDescent="0.25">
      <c r="A4302" s="10"/>
      <c r="B4302" s="10"/>
      <c r="C4302" s="10"/>
      <c r="D4302" s="18"/>
      <c r="E4302" s="10"/>
      <c r="F4302" s="10"/>
      <c r="G4302" s="10"/>
      <c r="H4302" s="10"/>
      <c r="I4302" s="10"/>
      <c r="J4302" s="10"/>
      <c r="K4302" s="11"/>
      <c r="L4302" s="11"/>
      <c r="M4302" s="12"/>
      <c r="N4302" s="12"/>
      <c r="O4302" s="12"/>
      <c r="P4302" s="12"/>
      <c r="Q4302" s="12"/>
      <c r="R4302" s="12"/>
      <c r="S4302" s="12"/>
      <c r="T4302" s="12"/>
      <c r="U4302" s="12"/>
      <c r="V4302" s="12"/>
      <c r="W4302" s="12"/>
      <c r="X4302" s="12"/>
      <c r="Y4302" s="12"/>
      <c r="Z4302" s="12"/>
      <c r="AA4302" s="12"/>
      <c r="AB4302" s="12"/>
      <c r="AC4302" s="12"/>
      <c r="AD4302" s="12"/>
      <c r="AE4302" s="12"/>
      <c r="AF4302" s="12"/>
      <c r="AG4302" s="12"/>
      <c r="AH4302" s="12"/>
      <c r="AI4302" s="12"/>
      <c r="AJ4302" s="12"/>
      <c r="AK4302" s="12"/>
      <c r="AL4302" s="12"/>
      <c r="AM4302" s="12"/>
      <c r="AN4302" s="12"/>
      <c r="AO4302" s="12"/>
      <c r="AP4302" s="12"/>
      <c r="AQ4302" s="12"/>
      <c r="AR4302" s="12"/>
      <c r="AS4302" s="12"/>
      <c r="AT4302" s="12"/>
      <c r="AU4302" s="12"/>
      <c r="AV4302" s="12"/>
      <c r="AW4302" s="12"/>
      <c r="AX4302" s="12"/>
      <c r="AY4302" s="12"/>
      <c r="AZ4302" s="12"/>
      <c r="BA4302" s="12"/>
      <c r="BB4302" s="12"/>
      <c r="BC4302" s="12"/>
      <c r="BD4302" s="12"/>
      <c r="BE4302" s="12"/>
      <c r="BF4302" s="12"/>
      <c r="BG4302" s="12"/>
      <c r="BH4302" s="12"/>
      <c r="BI4302" s="12"/>
      <c r="BJ4302" s="13"/>
      <c r="BK4302" s="13"/>
      <c r="BL4302" s="13"/>
      <c r="BM4302" s="13"/>
      <c r="BN4302" s="13"/>
    </row>
    <row r="4303" spans="1:66" x14ac:dyDescent="0.25">
      <c r="A4303" s="10"/>
      <c r="B4303" s="10"/>
      <c r="C4303" s="10"/>
      <c r="D4303" s="18"/>
      <c r="E4303" s="10"/>
      <c r="F4303" s="10"/>
      <c r="G4303" s="10"/>
      <c r="H4303" s="10"/>
      <c r="I4303" s="10"/>
      <c r="J4303" s="10"/>
      <c r="K4303" s="11"/>
      <c r="L4303" s="11"/>
      <c r="M4303" s="12"/>
      <c r="N4303" s="12"/>
      <c r="O4303" s="12"/>
      <c r="P4303" s="12"/>
      <c r="Q4303" s="12"/>
      <c r="R4303" s="12"/>
      <c r="S4303" s="12"/>
      <c r="T4303" s="12"/>
      <c r="U4303" s="12"/>
      <c r="V4303" s="12"/>
      <c r="W4303" s="12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2"/>
      <c r="AS4303" s="12"/>
      <c r="AT4303" s="12"/>
      <c r="AU4303" s="12"/>
      <c r="AV4303" s="12"/>
      <c r="AW4303" s="12"/>
      <c r="AX4303" s="12"/>
      <c r="AY4303" s="12"/>
      <c r="AZ4303" s="12"/>
      <c r="BA4303" s="12"/>
      <c r="BB4303" s="12"/>
      <c r="BC4303" s="12"/>
      <c r="BD4303" s="12"/>
      <c r="BE4303" s="12"/>
      <c r="BF4303" s="12"/>
      <c r="BG4303" s="12"/>
      <c r="BH4303" s="12"/>
      <c r="BI4303" s="12"/>
      <c r="BJ4303" s="13"/>
      <c r="BK4303" s="13"/>
      <c r="BL4303" s="13"/>
      <c r="BM4303" s="13"/>
      <c r="BN4303" s="13"/>
    </row>
    <row r="4304" spans="1:66" x14ac:dyDescent="0.25">
      <c r="A4304" s="10"/>
      <c r="B4304" s="10"/>
      <c r="C4304" s="10"/>
      <c r="D4304" s="18"/>
      <c r="E4304" s="10"/>
      <c r="F4304" s="10"/>
      <c r="G4304" s="10"/>
      <c r="H4304" s="10"/>
      <c r="I4304" s="10"/>
      <c r="J4304" s="10"/>
      <c r="K4304" s="11"/>
      <c r="L4304" s="11"/>
      <c r="M4304" s="12"/>
      <c r="N4304" s="12"/>
      <c r="O4304" s="12"/>
      <c r="P4304" s="12"/>
      <c r="Q4304" s="12"/>
      <c r="R4304" s="12"/>
      <c r="S4304" s="12"/>
      <c r="T4304" s="12"/>
      <c r="U4304" s="12"/>
      <c r="V4304" s="12"/>
      <c r="W4304" s="12"/>
      <c r="X4304" s="12"/>
      <c r="Y4304" s="12"/>
      <c r="Z4304" s="12"/>
      <c r="AA4304" s="12"/>
      <c r="AB4304" s="12"/>
      <c r="AC4304" s="12"/>
      <c r="AD4304" s="12"/>
      <c r="AE4304" s="12"/>
      <c r="AF4304" s="12"/>
      <c r="AG4304" s="12"/>
      <c r="AH4304" s="12"/>
      <c r="AI4304" s="12"/>
      <c r="AJ4304" s="12"/>
      <c r="AK4304" s="12"/>
      <c r="AL4304" s="12"/>
      <c r="AM4304" s="12"/>
      <c r="AN4304" s="12"/>
      <c r="AO4304" s="12"/>
      <c r="AP4304" s="12"/>
      <c r="AQ4304" s="12"/>
      <c r="AR4304" s="12"/>
      <c r="AS4304" s="12"/>
      <c r="AT4304" s="12"/>
      <c r="AU4304" s="12"/>
      <c r="AV4304" s="12"/>
      <c r="AW4304" s="12"/>
      <c r="AX4304" s="12"/>
      <c r="AY4304" s="12"/>
      <c r="AZ4304" s="12"/>
      <c r="BA4304" s="12"/>
      <c r="BB4304" s="12"/>
      <c r="BC4304" s="12"/>
      <c r="BD4304" s="12"/>
      <c r="BE4304" s="12"/>
      <c r="BF4304" s="12"/>
      <c r="BG4304" s="12"/>
      <c r="BH4304" s="12"/>
      <c r="BI4304" s="12"/>
      <c r="BJ4304" s="13"/>
      <c r="BK4304" s="13"/>
      <c r="BL4304" s="13"/>
      <c r="BM4304" s="13"/>
      <c r="BN4304" s="13"/>
    </row>
    <row r="4305" spans="1:66" x14ac:dyDescent="0.25">
      <c r="A4305" s="10"/>
      <c r="B4305" s="10"/>
      <c r="C4305" s="10"/>
      <c r="D4305" s="18"/>
      <c r="E4305" s="10"/>
      <c r="F4305" s="10"/>
      <c r="G4305" s="10"/>
      <c r="H4305" s="10"/>
      <c r="I4305" s="10"/>
      <c r="J4305" s="10"/>
      <c r="K4305" s="11"/>
      <c r="L4305" s="11"/>
      <c r="M4305" s="12"/>
      <c r="N4305" s="12"/>
      <c r="O4305" s="12"/>
      <c r="P4305" s="12"/>
      <c r="Q4305" s="12"/>
      <c r="R4305" s="12"/>
      <c r="S4305" s="12"/>
      <c r="T4305" s="12"/>
      <c r="U4305" s="12"/>
      <c r="V4305" s="12"/>
      <c r="W4305" s="12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2"/>
      <c r="AS4305" s="12"/>
      <c r="AT4305" s="12"/>
      <c r="AU4305" s="12"/>
      <c r="AV4305" s="12"/>
      <c r="AW4305" s="12"/>
      <c r="AX4305" s="12"/>
      <c r="AY4305" s="12"/>
      <c r="AZ4305" s="12"/>
      <c r="BA4305" s="12"/>
      <c r="BB4305" s="12"/>
      <c r="BC4305" s="12"/>
      <c r="BD4305" s="12"/>
      <c r="BE4305" s="12"/>
      <c r="BF4305" s="12"/>
      <c r="BG4305" s="12"/>
      <c r="BH4305" s="12"/>
      <c r="BI4305" s="12"/>
      <c r="BJ4305" s="13"/>
      <c r="BK4305" s="13"/>
      <c r="BL4305" s="13"/>
      <c r="BM4305" s="13"/>
      <c r="BN4305" s="13"/>
    </row>
    <row r="4306" spans="1:66" x14ac:dyDescent="0.25">
      <c r="A4306" s="10"/>
      <c r="B4306" s="10"/>
      <c r="C4306" s="10"/>
      <c r="D4306" s="18"/>
      <c r="E4306" s="10"/>
      <c r="F4306" s="10"/>
      <c r="G4306" s="10"/>
      <c r="H4306" s="10"/>
      <c r="I4306" s="10"/>
      <c r="J4306" s="10"/>
      <c r="K4306" s="11"/>
      <c r="L4306" s="11"/>
      <c r="M4306" s="12"/>
      <c r="N4306" s="12"/>
      <c r="O4306" s="12"/>
      <c r="P4306" s="12"/>
      <c r="Q4306" s="12"/>
      <c r="R4306" s="12"/>
      <c r="S4306" s="12"/>
      <c r="T4306" s="12"/>
      <c r="U4306" s="12"/>
      <c r="V4306" s="12"/>
      <c r="W4306" s="12"/>
      <c r="X4306" s="12"/>
      <c r="Y4306" s="12"/>
      <c r="Z4306" s="12"/>
      <c r="AA4306" s="12"/>
      <c r="AB4306" s="12"/>
      <c r="AC4306" s="12"/>
      <c r="AD4306" s="12"/>
      <c r="AE4306" s="12"/>
      <c r="AF4306" s="12"/>
      <c r="AG4306" s="12"/>
      <c r="AH4306" s="12"/>
      <c r="AI4306" s="12"/>
      <c r="AJ4306" s="12"/>
      <c r="AK4306" s="12"/>
      <c r="AL4306" s="12"/>
      <c r="AM4306" s="12"/>
      <c r="AN4306" s="12"/>
      <c r="AO4306" s="12"/>
      <c r="AP4306" s="12"/>
      <c r="AQ4306" s="12"/>
      <c r="AR4306" s="12"/>
      <c r="AS4306" s="12"/>
      <c r="AT4306" s="12"/>
      <c r="AU4306" s="12"/>
      <c r="AV4306" s="12"/>
      <c r="AW4306" s="12"/>
      <c r="AX4306" s="12"/>
      <c r="AY4306" s="12"/>
      <c r="AZ4306" s="12"/>
      <c r="BA4306" s="12"/>
      <c r="BB4306" s="12"/>
      <c r="BC4306" s="12"/>
      <c r="BD4306" s="12"/>
      <c r="BE4306" s="12"/>
      <c r="BF4306" s="12"/>
      <c r="BG4306" s="12"/>
      <c r="BH4306" s="12"/>
      <c r="BI4306" s="12"/>
      <c r="BJ4306" s="13"/>
      <c r="BK4306" s="13"/>
      <c r="BL4306" s="13"/>
      <c r="BM4306" s="13"/>
      <c r="BN4306" s="13"/>
    </row>
    <row r="4307" spans="1:66" x14ac:dyDescent="0.25">
      <c r="A4307" s="10"/>
      <c r="B4307" s="10"/>
      <c r="C4307" s="10"/>
      <c r="D4307" s="18"/>
      <c r="E4307" s="10"/>
      <c r="F4307" s="10"/>
      <c r="G4307" s="10"/>
      <c r="H4307" s="10"/>
      <c r="I4307" s="10"/>
      <c r="J4307" s="10"/>
      <c r="K4307" s="11"/>
      <c r="L4307" s="11"/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2"/>
      <c r="AS4307" s="12"/>
      <c r="AT4307" s="12"/>
      <c r="AU4307" s="12"/>
      <c r="AV4307" s="12"/>
      <c r="AW4307" s="12"/>
      <c r="AX4307" s="12"/>
      <c r="AY4307" s="12"/>
      <c r="AZ4307" s="12"/>
      <c r="BA4307" s="12"/>
      <c r="BB4307" s="12"/>
      <c r="BC4307" s="12"/>
      <c r="BD4307" s="12"/>
      <c r="BE4307" s="12"/>
      <c r="BF4307" s="12"/>
      <c r="BG4307" s="12"/>
      <c r="BH4307" s="12"/>
      <c r="BI4307" s="12"/>
      <c r="BJ4307" s="13"/>
      <c r="BK4307" s="13"/>
      <c r="BL4307" s="13"/>
      <c r="BM4307" s="13"/>
      <c r="BN4307" s="13"/>
    </row>
    <row r="4308" spans="1:66" x14ac:dyDescent="0.25">
      <c r="A4308" s="10"/>
      <c r="B4308" s="10"/>
      <c r="C4308" s="10"/>
      <c r="D4308" s="18"/>
      <c r="E4308" s="10"/>
      <c r="F4308" s="10"/>
      <c r="G4308" s="10"/>
      <c r="H4308" s="10"/>
      <c r="I4308" s="10"/>
      <c r="J4308" s="10"/>
      <c r="K4308" s="11"/>
      <c r="L4308" s="11"/>
      <c r="M4308" s="12"/>
      <c r="N4308" s="12"/>
      <c r="O4308" s="12"/>
      <c r="P4308" s="12"/>
      <c r="Q4308" s="12"/>
      <c r="R4308" s="12"/>
      <c r="S4308" s="12"/>
      <c r="T4308" s="12"/>
      <c r="U4308" s="12"/>
      <c r="V4308" s="12"/>
      <c r="W4308" s="12"/>
      <c r="X4308" s="12"/>
      <c r="Y4308" s="12"/>
      <c r="Z4308" s="12"/>
      <c r="AA4308" s="12"/>
      <c r="AB4308" s="12"/>
      <c r="AC4308" s="12"/>
      <c r="AD4308" s="12"/>
      <c r="AE4308" s="12"/>
      <c r="AF4308" s="12"/>
      <c r="AG4308" s="12"/>
      <c r="AH4308" s="12"/>
      <c r="AI4308" s="12"/>
      <c r="AJ4308" s="12"/>
      <c r="AK4308" s="12"/>
      <c r="AL4308" s="12"/>
      <c r="AM4308" s="12"/>
      <c r="AN4308" s="12"/>
      <c r="AO4308" s="12"/>
      <c r="AP4308" s="12"/>
      <c r="AQ4308" s="12"/>
      <c r="AR4308" s="12"/>
      <c r="AS4308" s="12"/>
      <c r="AT4308" s="12"/>
      <c r="AU4308" s="12"/>
      <c r="AV4308" s="12"/>
      <c r="AW4308" s="12"/>
      <c r="AX4308" s="12"/>
      <c r="AY4308" s="12"/>
      <c r="AZ4308" s="12"/>
      <c r="BA4308" s="12"/>
      <c r="BB4308" s="12"/>
      <c r="BC4308" s="12"/>
      <c r="BD4308" s="12"/>
      <c r="BE4308" s="12"/>
      <c r="BF4308" s="12"/>
      <c r="BG4308" s="12"/>
      <c r="BH4308" s="12"/>
      <c r="BI4308" s="12"/>
      <c r="BJ4308" s="13"/>
      <c r="BK4308" s="13"/>
      <c r="BL4308" s="13"/>
      <c r="BM4308" s="13"/>
      <c r="BN4308" s="13"/>
    </row>
    <row r="4309" spans="1:66" x14ac:dyDescent="0.25">
      <c r="A4309" s="10"/>
      <c r="B4309" s="10"/>
      <c r="C4309" s="10"/>
      <c r="D4309" s="18"/>
      <c r="E4309" s="10"/>
      <c r="F4309" s="10"/>
      <c r="G4309" s="10"/>
      <c r="H4309" s="10"/>
      <c r="I4309" s="10"/>
      <c r="J4309" s="10"/>
      <c r="K4309" s="11"/>
      <c r="L4309" s="11"/>
      <c r="M4309" s="12"/>
      <c r="N4309" s="12"/>
      <c r="O4309" s="12"/>
      <c r="P4309" s="12"/>
      <c r="Q4309" s="12"/>
      <c r="R4309" s="12"/>
      <c r="S4309" s="12"/>
      <c r="T4309" s="12"/>
      <c r="U4309" s="12"/>
      <c r="V4309" s="12"/>
      <c r="W4309" s="12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2"/>
      <c r="AS4309" s="12"/>
      <c r="AT4309" s="12"/>
      <c r="AU4309" s="12"/>
      <c r="AV4309" s="12"/>
      <c r="AW4309" s="12"/>
      <c r="AX4309" s="12"/>
      <c r="AY4309" s="12"/>
      <c r="AZ4309" s="12"/>
      <c r="BA4309" s="12"/>
      <c r="BB4309" s="12"/>
      <c r="BC4309" s="12"/>
      <c r="BD4309" s="12"/>
      <c r="BE4309" s="12"/>
      <c r="BF4309" s="12"/>
      <c r="BG4309" s="12"/>
      <c r="BH4309" s="12"/>
      <c r="BI4309" s="12"/>
      <c r="BJ4309" s="13"/>
      <c r="BK4309" s="13"/>
      <c r="BL4309" s="13"/>
      <c r="BM4309" s="13"/>
      <c r="BN4309" s="13"/>
    </row>
    <row r="4310" spans="1:66" x14ac:dyDescent="0.25">
      <c r="A4310" s="10"/>
      <c r="B4310" s="10"/>
      <c r="C4310" s="10"/>
      <c r="D4310" s="18"/>
      <c r="E4310" s="10"/>
      <c r="F4310" s="10"/>
      <c r="G4310" s="10"/>
      <c r="H4310" s="10"/>
      <c r="I4310" s="10"/>
      <c r="J4310" s="10"/>
      <c r="K4310" s="11"/>
      <c r="L4310" s="11"/>
      <c r="M4310" s="12"/>
      <c r="N4310" s="12"/>
      <c r="O4310" s="12"/>
      <c r="P4310" s="12"/>
      <c r="Q4310" s="12"/>
      <c r="R4310" s="12"/>
      <c r="S4310" s="12"/>
      <c r="T4310" s="12"/>
      <c r="U4310" s="12"/>
      <c r="V4310" s="12"/>
      <c r="W4310" s="12"/>
      <c r="X4310" s="12"/>
      <c r="Y4310" s="12"/>
      <c r="Z4310" s="12"/>
      <c r="AA4310" s="12"/>
      <c r="AB4310" s="12"/>
      <c r="AC4310" s="12"/>
      <c r="AD4310" s="12"/>
      <c r="AE4310" s="12"/>
      <c r="AF4310" s="12"/>
      <c r="AG4310" s="12"/>
      <c r="AH4310" s="12"/>
      <c r="AI4310" s="12"/>
      <c r="AJ4310" s="12"/>
      <c r="AK4310" s="12"/>
      <c r="AL4310" s="12"/>
      <c r="AM4310" s="12"/>
      <c r="AN4310" s="12"/>
      <c r="AO4310" s="12"/>
      <c r="AP4310" s="12"/>
      <c r="AQ4310" s="12"/>
      <c r="AR4310" s="12"/>
      <c r="AS4310" s="12"/>
      <c r="AT4310" s="12"/>
      <c r="AU4310" s="12"/>
      <c r="AV4310" s="12"/>
      <c r="AW4310" s="12"/>
      <c r="AX4310" s="12"/>
      <c r="AY4310" s="12"/>
      <c r="AZ4310" s="12"/>
      <c r="BA4310" s="12"/>
      <c r="BB4310" s="12"/>
      <c r="BC4310" s="12"/>
      <c r="BD4310" s="12"/>
      <c r="BE4310" s="12"/>
      <c r="BF4310" s="12"/>
      <c r="BG4310" s="12"/>
      <c r="BH4310" s="12"/>
      <c r="BI4310" s="12"/>
      <c r="BJ4310" s="13"/>
      <c r="BK4310" s="13"/>
      <c r="BL4310" s="13"/>
      <c r="BM4310" s="13"/>
      <c r="BN4310" s="13"/>
    </row>
    <row r="4311" spans="1:66" x14ac:dyDescent="0.25">
      <c r="A4311" s="10"/>
      <c r="B4311" s="10"/>
      <c r="C4311" s="10"/>
      <c r="D4311" s="18"/>
      <c r="E4311" s="10"/>
      <c r="F4311" s="10"/>
      <c r="G4311" s="10"/>
      <c r="H4311" s="10"/>
      <c r="I4311" s="10"/>
      <c r="J4311" s="10"/>
      <c r="K4311" s="11"/>
      <c r="L4311" s="11"/>
      <c r="M4311" s="12"/>
      <c r="N4311" s="12"/>
      <c r="O4311" s="12"/>
      <c r="P4311" s="12"/>
      <c r="Q4311" s="12"/>
      <c r="R4311" s="12"/>
      <c r="S4311" s="12"/>
      <c r="T4311" s="12"/>
      <c r="U4311" s="12"/>
      <c r="V4311" s="12"/>
      <c r="W4311" s="12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2"/>
      <c r="AS4311" s="12"/>
      <c r="AT4311" s="12"/>
      <c r="AU4311" s="12"/>
      <c r="AV4311" s="12"/>
      <c r="AW4311" s="12"/>
      <c r="AX4311" s="12"/>
      <c r="AY4311" s="12"/>
      <c r="AZ4311" s="12"/>
      <c r="BA4311" s="12"/>
      <c r="BB4311" s="12"/>
      <c r="BC4311" s="12"/>
      <c r="BD4311" s="12"/>
      <c r="BE4311" s="12"/>
      <c r="BF4311" s="12"/>
      <c r="BG4311" s="12"/>
      <c r="BH4311" s="12"/>
      <c r="BI4311" s="12"/>
      <c r="BJ4311" s="13"/>
      <c r="BK4311" s="13"/>
      <c r="BL4311" s="13"/>
      <c r="BM4311" s="13"/>
      <c r="BN4311" s="13"/>
    </row>
    <row r="4312" spans="1:66" x14ac:dyDescent="0.25">
      <c r="A4312" s="10"/>
      <c r="B4312" s="10"/>
      <c r="C4312" s="10"/>
      <c r="D4312" s="18"/>
      <c r="E4312" s="10"/>
      <c r="F4312" s="10"/>
      <c r="G4312" s="10"/>
      <c r="H4312" s="10"/>
      <c r="I4312" s="10"/>
      <c r="J4312" s="10"/>
      <c r="K4312" s="11"/>
      <c r="L4312" s="11"/>
      <c r="M4312" s="12"/>
      <c r="N4312" s="12"/>
      <c r="O4312" s="12"/>
      <c r="P4312" s="12"/>
      <c r="Q4312" s="12"/>
      <c r="R4312" s="12"/>
      <c r="S4312" s="12"/>
      <c r="T4312" s="12"/>
      <c r="U4312" s="12"/>
      <c r="V4312" s="12"/>
      <c r="W4312" s="12"/>
      <c r="X4312" s="12"/>
      <c r="Y4312" s="12"/>
      <c r="Z4312" s="12"/>
      <c r="AA4312" s="12"/>
      <c r="AB4312" s="12"/>
      <c r="AC4312" s="12"/>
      <c r="AD4312" s="12"/>
      <c r="AE4312" s="12"/>
      <c r="AF4312" s="12"/>
      <c r="AG4312" s="12"/>
      <c r="AH4312" s="12"/>
      <c r="AI4312" s="12"/>
      <c r="AJ4312" s="12"/>
      <c r="AK4312" s="12"/>
      <c r="AL4312" s="12"/>
      <c r="AM4312" s="12"/>
      <c r="AN4312" s="12"/>
      <c r="AO4312" s="12"/>
      <c r="AP4312" s="12"/>
      <c r="AQ4312" s="12"/>
      <c r="AR4312" s="12"/>
      <c r="AS4312" s="12"/>
      <c r="AT4312" s="12"/>
      <c r="AU4312" s="12"/>
      <c r="AV4312" s="12"/>
      <c r="AW4312" s="12"/>
      <c r="AX4312" s="12"/>
      <c r="AY4312" s="12"/>
      <c r="AZ4312" s="12"/>
      <c r="BA4312" s="12"/>
      <c r="BB4312" s="12"/>
      <c r="BC4312" s="12"/>
      <c r="BD4312" s="12"/>
      <c r="BE4312" s="12"/>
      <c r="BF4312" s="12"/>
      <c r="BG4312" s="12"/>
      <c r="BH4312" s="12"/>
      <c r="BI4312" s="12"/>
      <c r="BJ4312" s="13"/>
      <c r="BK4312" s="13"/>
      <c r="BL4312" s="13"/>
      <c r="BM4312" s="13"/>
      <c r="BN4312" s="13"/>
    </row>
    <row r="4313" spans="1:66" x14ac:dyDescent="0.25">
      <c r="A4313" s="10"/>
      <c r="B4313" s="10"/>
      <c r="C4313" s="10"/>
      <c r="D4313" s="18"/>
      <c r="E4313" s="10"/>
      <c r="F4313" s="10"/>
      <c r="G4313" s="10"/>
      <c r="H4313" s="10"/>
      <c r="I4313" s="10"/>
      <c r="J4313" s="10"/>
      <c r="K4313" s="11"/>
      <c r="L4313" s="11"/>
      <c r="M4313" s="12"/>
      <c r="N4313" s="12"/>
      <c r="O4313" s="12"/>
      <c r="P4313" s="12"/>
      <c r="Q4313" s="12"/>
      <c r="R4313" s="12"/>
      <c r="S4313" s="12"/>
      <c r="T4313" s="12"/>
      <c r="U4313" s="12"/>
      <c r="V4313" s="12"/>
      <c r="W4313" s="12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2"/>
      <c r="AS4313" s="12"/>
      <c r="AT4313" s="12"/>
      <c r="AU4313" s="12"/>
      <c r="AV4313" s="12"/>
      <c r="AW4313" s="12"/>
      <c r="AX4313" s="12"/>
      <c r="AY4313" s="12"/>
      <c r="AZ4313" s="12"/>
      <c r="BA4313" s="12"/>
      <c r="BB4313" s="12"/>
      <c r="BC4313" s="12"/>
      <c r="BD4313" s="12"/>
      <c r="BE4313" s="12"/>
      <c r="BF4313" s="12"/>
      <c r="BG4313" s="12"/>
      <c r="BH4313" s="12"/>
      <c r="BI4313" s="12"/>
      <c r="BJ4313" s="13"/>
      <c r="BK4313" s="13"/>
      <c r="BL4313" s="13"/>
      <c r="BM4313" s="13"/>
      <c r="BN4313" s="13"/>
    </row>
    <row r="4314" spans="1:66" x14ac:dyDescent="0.25">
      <c r="A4314" s="10"/>
      <c r="B4314" s="10"/>
      <c r="C4314" s="10"/>
      <c r="D4314" s="18"/>
      <c r="E4314" s="10"/>
      <c r="F4314" s="10"/>
      <c r="G4314" s="10"/>
      <c r="H4314" s="10"/>
      <c r="I4314" s="10"/>
      <c r="J4314" s="10"/>
      <c r="K4314" s="11"/>
      <c r="L4314" s="11"/>
      <c r="M4314" s="12"/>
      <c r="N4314" s="12"/>
      <c r="O4314" s="12"/>
      <c r="P4314" s="12"/>
      <c r="Q4314" s="12"/>
      <c r="R4314" s="12"/>
      <c r="S4314" s="12"/>
      <c r="T4314" s="12"/>
      <c r="U4314" s="12"/>
      <c r="V4314" s="12"/>
      <c r="W4314" s="12"/>
      <c r="X4314" s="12"/>
      <c r="Y4314" s="12"/>
      <c r="Z4314" s="12"/>
      <c r="AA4314" s="12"/>
      <c r="AB4314" s="12"/>
      <c r="AC4314" s="12"/>
      <c r="AD4314" s="12"/>
      <c r="AE4314" s="12"/>
      <c r="AF4314" s="12"/>
      <c r="AG4314" s="12"/>
      <c r="AH4314" s="12"/>
      <c r="AI4314" s="12"/>
      <c r="AJ4314" s="12"/>
      <c r="AK4314" s="12"/>
      <c r="AL4314" s="12"/>
      <c r="AM4314" s="12"/>
      <c r="AN4314" s="12"/>
      <c r="AO4314" s="12"/>
      <c r="AP4314" s="12"/>
      <c r="AQ4314" s="12"/>
      <c r="AR4314" s="12"/>
      <c r="AS4314" s="12"/>
      <c r="AT4314" s="12"/>
      <c r="AU4314" s="12"/>
      <c r="AV4314" s="12"/>
      <c r="AW4314" s="12"/>
      <c r="AX4314" s="12"/>
      <c r="AY4314" s="12"/>
      <c r="AZ4314" s="12"/>
      <c r="BA4314" s="12"/>
      <c r="BB4314" s="12"/>
      <c r="BC4314" s="12"/>
      <c r="BD4314" s="12"/>
      <c r="BE4314" s="12"/>
      <c r="BF4314" s="12"/>
      <c r="BG4314" s="12"/>
      <c r="BH4314" s="12"/>
      <c r="BI4314" s="12"/>
      <c r="BJ4314" s="13"/>
      <c r="BK4314" s="13"/>
      <c r="BL4314" s="13"/>
      <c r="BM4314" s="13"/>
      <c r="BN4314" s="13"/>
    </row>
    <row r="4315" spans="1:66" x14ac:dyDescent="0.25">
      <c r="A4315" s="10"/>
      <c r="B4315" s="10"/>
      <c r="C4315" s="10"/>
      <c r="D4315" s="18"/>
      <c r="E4315" s="10"/>
      <c r="F4315" s="10"/>
      <c r="G4315" s="10"/>
      <c r="H4315" s="10"/>
      <c r="I4315" s="10"/>
      <c r="J4315" s="10"/>
      <c r="K4315" s="11"/>
      <c r="L4315" s="11"/>
      <c r="M4315" s="12"/>
      <c r="N4315" s="12"/>
      <c r="O4315" s="12"/>
      <c r="P4315" s="12"/>
      <c r="Q4315" s="12"/>
      <c r="R4315" s="12"/>
      <c r="S4315" s="12"/>
      <c r="T4315" s="12"/>
      <c r="U4315" s="12"/>
      <c r="V4315" s="12"/>
      <c r="W4315" s="12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2"/>
      <c r="AS4315" s="12"/>
      <c r="AT4315" s="12"/>
      <c r="AU4315" s="12"/>
      <c r="AV4315" s="12"/>
      <c r="AW4315" s="12"/>
      <c r="AX4315" s="12"/>
      <c r="AY4315" s="12"/>
      <c r="AZ4315" s="12"/>
      <c r="BA4315" s="12"/>
      <c r="BB4315" s="12"/>
      <c r="BC4315" s="12"/>
      <c r="BD4315" s="12"/>
      <c r="BE4315" s="12"/>
      <c r="BF4315" s="12"/>
      <c r="BG4315" s="12"/>
      <c r="BH4315" s="12"/>
      <c r="BI4315" s="12"/>
      <c r="BJ4315" s="13"/>
      <c r="BK4315" s="13"/>
      <c r="BL4315" s="13"/>
      <c r="BM4315" s="13"/>
      <c r="BN4315" s="13"/>
    </row>
    <row r="4316" spans="1:66" x14ac:dyDescent="0.25">
      <c r="A4316" s="10"/>
      <c r="B4316" s="10"/>
      <c r="C4316" s="10"/>
      <c r="D4316" s="18"/>
      <c r="E4316" s="10"/>
      <c r="F4316" s="10"/>
      <c r="G4316" s="10"/>
      <c r="H4316" s="10"/>
      <c r="I4316" s="10"/>
      <c r="J4316" s="10"/>
      <c r="K4316" s="11"/>
      <c r="L4316" s="11"/>
      <c r="M4316" s="12"/>
      <c r="N4316" s="12"/>
      <c r="O4316" s="12"/>
      <c r="P4316" s="12"/>
      <c r="Q4316" s="12"/>
      <c r="R4316" s="12"/>
      <c r="S4316" s="12"/>
      <c r="T4316" s="12"/>
      <c r="U4316" s="12"/>
      <c r="V4316" s="12"/>
      <c r="W4316" s="12"/>
      <c r="X4316" s="12"/>
      <c r="Y4316" s="12"/>
      <c r="Z4316" s="12"/>
      <c r="AA4316" s="12"/>
      <c r="AB4316" s="12"/>
      <c r="AC4316" s="12"/>
      <c r="AD4316" s="12"/>
      <c r="AE4316" s="12"/>
      <c r="AF4316" s="12"/>
      <c r="AG4316" s="12"/>
      <c r="AH4316" s="12"/>
      <c r="AI4316" s="12"/>
      <c r="AJ4316" s="12"/>
      <c r="AK4316" s="12"/>
      <c r="AL4316" s="12"/>
      <c r="AM4316" s="12"/>
      <c r="AN4316" s="12"/>
      <c r="AO4316" s="12"/>
      <c r="AP4316" s="12"/>
      <c r="AQ4316" s="12"/>
      <c r="AR4316" s="12"/>
      <c r="AS4316" s="12"/>
      <c r="AT4316" s="12"/>
      <c r="AU4316" s="12"/>
      <c r="AV4316" s="12"/>
      <c r="AW4316" s="12"/>
      <c r="AX4316" s="12"/>
      <c r="AY4316" s="12"/>
      <c r="AZ4316" s="12"/>
      <c r="BA4316" s="12"/>
      <c r="BB4316" s="12"/>
      <c r="BC4316" s="12"/>
      <c r="BD4316" s="12"/>
      <c r="BE4316" s="12"/>
      <c r="BF4316" s="12"/>
      <c r="BG4316" s="12"/>
      <c r="BH4316" s="12"/>
      <c r="BI4316" s="12"/>
      <c r="BJ4316" s="13"/>
      <c r="BK4316" s="13"/>
      <c r="BL4316" s="13"/>
      <c r="BM4316" s="13"/>
      <c r="BN4316" s="13"/>
    </row>
    <row r="4317" spans="1:66" x14ac:dyDescent="0.25">
      <c r="A4317" s="10"/>
      <c r="B4317" s="10"/>
      <c r="C4317" s="10"/>
      <c r="D4317" s="18"/>
      <c r="E4317" s="10"/>
      <c r="F4317" s="10"/>
      <c r="G4317" s="10"/>
      <c r="H4317" s="10"/>
      <c r="I4317" s="10"/>
      <c r="J4317" s="10"/>
      <c r="K4317" s="11"/>
      <c r="L4317" s="11"/>
      <c r="M4317" s="12"/>
      <c r="N4317" s="12"/>
      <c r="O4317" s="12"/>
      <c r="P4317" s="12"/>
      <c r="Q4317" s="12"/>
      <c r="R4317" s="12"/>
      <c r="S4317" s="12"/>
      <c r="T4317" s="12"/>
      <c r="U4317" s="12"/>
      <c r="V4317" s="12"/>
      <c r="W4317" s="12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2"/>
      <c r="AS4317" s="12"/>
      <c r="AT4317" s="12"/>
      <c r="AU4317" s="12"/>
      <c r="AV4317" s="12"/>
      <c r="AW4317" s="12"/>
      <c r="AX4317" s="12"/>
      <c r="AY4317" s="12"/>
      <c r="AZ4317" s="12"/>
      <c r="BA4317" s="12"/>
      <c r="BB4317" s="12"/>
      <c r="BC4317" s="12"/>
      <c r="BD4317" s="12"/>
      <c r="BE4317" s="12"/>
      <c r="BF4317" s="12"/>
      <c r="BG4317" s="12"/>
      <c r="BH4317" s="12"/>
      <c r="BI4317" s="12"/>
      <c r="BJ4317" s="13"/>
      <c r="BK4317" s="13"/>
      <c r="BL4317" s="13"/>
      <c r="BM4317" s="13"/>
      <c r="BN4317" s="13"/>
    </row>
    <row r="4318" spans="1:66" x14ac:dyDescent="0.25">
      <c r="A4318" s="10"/>
      <c r="B4318" s="10"/>
      <c r="C4318" s="10"/>
      <c r="D4318" s="18"/>
      <c r="E4318" s="10"/>
      <c r="F4318" s="10"/>
      <c r="G4318" s="10"/>
      <c r="H4318" s="10"/>
      <c r="I4318" s="10"/>
      <c r="J4318" s="10"/>
      <c r="K4318" s="11"/>
      <c r="L4318" s="11"/>
      <c r="M4318" s="12"/>
      <c r="N4318" s="12"/>
      <c r="O4318" s="12"/>
      <c r="P4318" s="12"/>
      <c r="Q4318" s="12"/>
      <c r="R4318" s="12"/>
      <c r="S4318" s="12"/>
      <c r="T4318" s="12"/>
      <c r="U4318" s="12"/>
      <c r="V4318" s="12"/>
      <c r="W4318" s="12"/>
      <c r="X4318" s="12"/>
      <c r="Y4318" s="12"/>
      <c r="Z4318" s="12"/>
      <c r="AA4318" s="12"/>
      <c r="AB4318" s="12"/>
      <c r="AC4318" s="12"/>
      <c r="AD4318" s="12"/>
      <c r="AE4318" s="12"/>
      <c r="AF4318" s="12"/>
      <c r="AG4318" s="12"/>
      <c r="AH4318" s="12"/>
      <c r="AI4318" s="12"/>
      <c r="AJ4318" s="12"/>
      <c r="AK4318" s="12"/>
      <c r="AL4318" s="12"/>
      <c r="AM4318" s="12"/>
      <c r="AN4318" s="12"/>
      <c r="AO4318" s="12"/>
      <c r="AP4318" s="12"/>
      <c r="AQ4318" s="12"/>
      <c r="AR4318" s="12"/>
      <c r="AS4318" s="12"/>
      <c r="AT4318" s="12"/>
      <c r="AU4318" s="12"/>
      <c r="AV4318" s="12"/>
      <c r="AW4318" s="12"/>
      <c r="AX4318" s="12"/>
      <c r="AY4318" s="12"/>
      <c r="AZ4318" s="12"/>
      <c r="BA4318" s="12"/>
      <c r="BB4318" s="12"/>
      <c r="BC4318" s="12"/>
      <c r="BD4318" s="12"/>
      <c r="BE4318" s="12"/>
      <c r="BF4318" s="12"/>
      <c r="BG4318" s="12"/>
      <c r="BH4318" s="12"/>
      <c r="BI4318" s="12"/>
      <c r="BJ4318" s="13"/>
      <c r="BK4318" s="13"/>
      <c r="BL4318" s="13"/>
      <c r="BM4318" s="13"/>
      <c r="BN4318" s="13"/>
    </row>
    <row r="4319" spans="1:66" x14ac:dyDescent="0.25">
      <c r="A4319" s="10"/>
      <c r="B4319" s="10"/>
      <c r="C4319" s="10"/>
      <c r="D4319" s="18"/>
      <c r="E4319" s="10"/>
      <c r="F4319" s="10"/>
      <c r="G4319" s="10"/>
      <c r="H4319" s="10"/>
      <c r="I4319" s="10"/>
      <c r="J4319" s="10"/>
      <c r="K4319" s="11"/>
      <c r="L4319" s="11"/>
      <c r="M4319" s="12"/>
      <c r="N4319" s="12"/>
      <c r="O4319" s="12"/>
      <c r="P4319" s="12"/>
      <c r="Q4319" s="12"/>
      <c r="R4319" s="12"/>
      <c r="S4319" s="12"/>
      <c r="T4319" s="12"/>
      <c r="U4319" s="12"/>
      <c r="V4319" s="12"/>
      <c r="W4319" s="12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2"/>
      <c r="AS4319" s="12"/>
      <c r="AT4319" s="12"/>
      <c r="AU4319" s="12"/>
      <c r="AV4319" s="12"/>
      <c r="AW4319" s="12"/>
      <c r="AX4319" s="12"/>
      <c r="AY4319" s="12"/>
      <c r="AZ4319" s="12"/>
      <c r="BA4319" s="12"/>
      <c r="BB4319" s="12"/>
      <c r="BC4319" s="12"/>
      <c r="BD4319" s="12"/>
      <c r="BE4319" s="12"/>
      <c r="BF4319" s="12"/>
      <c r="BG4319" s="12"/>
      <c r="BH4319" s="12"/>
      <c r="BI4319" s="12"/>
      <c r="BJ4319" s="13"/>
      <c r="BK4319" s="13"/>
      <c r="BL4319" s="13"/>
      <c r="BM4319" s="13"/>
      <c r="BN4319" s="13"/>
    </row>
    <row r="4320" spans="1:66" x14ac:dyDescent="0.25">
      <c r="A4320" s="10"/>
      <c r="B4320" s="10"/>
      <c r="C4320" s="10"/>
      <c r="D4320" s="18"/>
      <c r="E4320" s="10"/>
      <c r="F4320" s="10"/>
      <c r="G4320" s="10"/>
      <c r="H4320" s="10"/>
      <c r="I4320" s="10"/>
      <c r="J4320" s="10"/>
      <c r="K4320" s="11"/>
      <c r="L4320" s="11"/>
      <c r="M4320" s="12"/>
      <c r="N4320" s="12"/>
      <c r="O4320" s="12"/>
      <c r="P4320" s="12"/>
      <c r="Q4320" s="12"/>
      <c r="R4320" s="12"/>
      <c r="S4320" s="12"/>
      <c r="T4320" s="12"/>
      <c r="U4320" s="12"/>
      <c r="V4320" s="12"/>
      <c r="W4320" s="12"/>
      <c r="X4320" s="12"/>
      <c r="Y4320" s="12"/>
      <c r="Z4320" s="12"/>
      <c r="AA4320" s="12"/>
      <c r="AB4320" s="12"/>
      <c r="AC4320" s="12"/>
      <c r="AD4320" s="12"/>
      <c r="AE4320" s="12"/>
      <c r="AF4320" s="12"/>
      <c r="AG4320" s="12"/>
      <c r="AH4320" s="12"/>
      <c r="AI4320" s="12"/>
      <c r="AJ4320" s="12"/>
      <c r="AK4320" s="12"/>
      <c r="AL4320" s="12"/>
      <c r="AM4320" s="12"/>
      <c r="AN4320" s="12"/>
      <c r="AO4320" s="12"/>
      <c r="AP4320" s="12"/>
      <c r="AQ4320" s="12"/>
      <c r="AR4320" s="12"/>
      <c r="AS4320" s="12"/>
      <c r="AT4320" s="12"/>
      <c r="AU4320" s="12"/>
      <c r="AV4320" s="12"/>
      <c r="AW4320" s="12"/>
      <c r="AX4320" s="12"/>
      <c r="AY4320" s="12"/>
      <c r="AZ4320" s="12"/>
      <c r="BA4320" s="12"/>
      <c r="BB4320" s="12"/>
      <c r="BC4320" s="12"/>
      <c r="BD4320" s="12"/>
      <c r="BE4320" s="12"/>
      <c r="BF4320" s="12"/>
      <c r="BG4320" s="12"/>
      <c r="BH4320" s="12"/>
      <c r="BI4320" s="12"/>
      <c r="BJ4320" s="13"/>
      <c r="BK4320" s="13"/>
      <c r="BL4320" s="13"/>
      <c r="BM4320" s="13"/>
      <c r="BN4320" s="13"/>
    </row>
    <row r="4321" spans="1:66" x14ac:dyDescent="0.25">
      <c r="A4321" s="10"/>
      <c r="B4321" s="10"/>
      <c r="C4321" s="10"/>
      <c r="D4321" s="18"/>
      <c r="E4321" s="10"/>
      <c r="F4321" s="10"/>
      <c r="G4321" s="10"/>
      <c r="H4321" s="10"/>
      <c r="I4321" s="10"/>
      <c r="J4321" s="10"/>
      <c r="K4321" s="11"/>
      <c r="L4321" s="11"/>
      <c r="M4321" s="12"/>
      <c r="N4321" s="12"/>
      <c r="O4321" s="12"/>
      <c r="P4321" s="12"/>
      <c r="Q4321" s="12"/>
      <c r="R4321" s="12"/>
      <c r="S4321" s="12"/>
      <c r="T4321" s="12"/>
      <c r="U4321" s="12"/>
      <c r="V4321" s="12"/>
      <c r="W4321" s="12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2"/>
      <c r="AS4321" s="12"/>
      <c r="AT4321" s="12"/>
      <c r="AU4321" s="12"/>
      <c r="AV4321" s="12"/>
      <c r="AW4321" s="12"/>
      <c r="AX4321" s="12"/>
      <c r="AY4321" s="12"/>
      <c r="AZ4321" s="12"/>
      <c r="BA4321" s="12"/>
      <c r="BB4321" s="12"/>
      <c r="BC4321" s="12"/>
      <c r="BD4321" s="12"/>
      <c r="BE4321" s="12"/>
      <c r="BF4321" s="12"/>
      <c r="BG4321" s="12"/>
      <c r="BH4321" s="12"/>
      <c r="BI4321" s="12"/>
      <c r="BJ4321" s="13"/>
      <c r="BK4321" s="13"/>
      <c r="BL4321" s="13"/>
      <c r="BM4321" s="13"/>
      <c r="BN4321" s="13"/>
    </row>
    <row r="4322" spans="1:66" x14ac:dyDescent="0.25">
      <c r="A4322" s="10"/>
      <c r="B4322" s="10"/>
      <c r="C4322" s="10"/>
      <c r="D4322" s="18"/>
      <c r="E4322" s="10"/>
      <c r="F4322" s="10"/>
      <c r="G4322" s="10"/>
      <c r="H4322" s="10"/>
      <c r="I4322" s="10"/>
      <c r="J4322" s="10"/>
      <c r="K4322" s="11"/>
      <c r="L4322" s="11"/>
      <c r="M4322" s="12"/>
      <c r="N4322" s="12"/>
      <c r="O4322" s="12"/>
      <c r="P4322" s="12"/>
      <c r="Q4322" s="12"/>
      <c r="R4322" s="12"/>
      <c r="S4322" s="12"/>
      <c r="T4322" s="12"/>
      <c r="U4322" s="12"/>
      <c r="V4322" s="12"/>
      <c r="W4322" s="12"/>
      <c r="X4322" s="12"/>
      <c r="Y4322" s="12"/>
      <c r="Z4322" s="12"/>
      <c r="AA4322" s="12"/>
      <c r="AB4322" s="12"/>
      <c r="AC4322" s="12"/>
      <c r="AD4322" s="12"/>
      <c r="AE4322" s="12"/>
      <c r="AF4322" s="12"/>
      <c r="AG4322" s="12"/>
      <c r="AH4322" s="12"/>
      <c r="AI4322" s="12"/>
      <c r="AJ4322" s="12"/>
      <c r="AK4322" s="12"/>
      <c r="AL4322" s="12"/>
      <c r="AM4322" s="12"/>
      <c r="AN4322" s="12"/>
      <c r="AO4322" s="12"/>
      <c r="AP4322" s="12"/>
      <c r="AQ4322" s="12"/>
      <c r="AR4322" s="12"/>
      <c r="AS4322" s="12"/>
      <c r="AT4322" s="12"/>
      <c r="AU4322" s="12"/>
      <c r="AV4322" s="12"/>
      <c r="AW4322" s="12"/>
      <c r="AX4322" s="12"/>
      <c r="AY4322" s="12"/>
      <c r="AZ4322" s="12"/>
      <c r="BA4322" s="12"/>
      <c r="BB4322" s="12"/>
      <c r="BC4322" s="12"/>
      <c r="BD4322" s="12"/>
      <c r="BE4322" s="12"/>
      <c r="BF4322" s="12"/>
      <c r="BG4322" s="12"/>
      <c r="BH4322" s="12"/>
      <c r="BI4322" s="12"/>
      <c r="BJ4322" s="13"/>
      <c r="BK4322" s="13"/>
      <c r="BL4322" s="13"/>
      <c r="BM4322" s="13"/>
      <c r="BN4322" s="13"/>
    </row>
    <row r="4323" spans="1:66" x14ac:dyDescent="0.25">
      <c r="A4323" s="10"/>
      <c r="B4323" s="10"/>
      <c r="C4323" s="10"/>
      <c r="D4323" s="18"/>
      <c r="E4323" s="10"/>
      <c r="F4323" s="10"/>
      <c r="G4323" s="10"/>
      <c r="H4323" s="10"/>
      <c r="I4323" s="10"/>
      <c r="J4323" s="10"/>
      <c r="K4323" s="11"/>
      <c r="L4323" s="11"/>
      <c r="M4323" s="12"/>
      <c r="N4323" s="12"/>
      <c r="O4323" s="12"/>
      <c r="P4323" s="12"/>
      <c r="Q4323" s="12"/>
      <c r="R4323" s="12"/>
      <c r="S4323" s="12"/>
      <c r="T4323" s="12"/>
      <c r="U4323" s="12"/>
      <c r="V4323" s="12"/>
      <c r="W4323" s="12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2"/>
      <c r="AS4323" s="12"/>
      <c r="AT4323" s="12"/>
      <c r="AU4323" s="12"/>
      <c r="AV4323" s="12"/>
      <c r="AW4323" s="12"/>
      <c r="AX4323" s="12"/>
      <c r="AY4323" s="12"/>
      <c r="AZ4323" s="12"/>
      <c r="BA4323" s="12"/>
      <c r="BB4323" s="12"/>
      <c r="BC4323" s="12"/>
      <c r="BD4323" s="12"/>
      <c r="BE4323" s="12"/>
      <c r="BF4323" s="12"/>
      <c r="BG4323" s="12"/>
      <c r="BH4323" s="12"/>
      <c r="BI4323" s="12"/>
      <c r="BJ4323" s="13"/>
      <c r="BK4323" s="13"/>
      <c r="BL4323" s="13"/>
      <c r="BM4323" s="13"/>
      <c r="BN4323" s="13"/>
    </row>
    <row r="4324" spans="1:66" x14ac:dyDescent="0.25">
      <c r="A4324" s="10"/>
      <c r="B4324" s="10"/>
      <c r="C4324" s="10"/>
      <c r="D4324" s="18"/>
      <c r="E4324" s="10"/>
      <c r="F4324" s="10"/>
      <c r="G4324" s="10"/>
      <c r="H4324" s="10"/>
      <c r="I4324" s="10"/>
      <c r="J4324" s="10"/>
      <c r="K4324" s="11"/>
      <c r="L4324" s="11"/>
      <c r="M4324" s="12"/>
      <c r="N4324" s="12"/>
      <c r="O4324" s="12"/>
      <c r="P4324" s="12"/>
      <c r="Q4324" s="12"/>
      <c r="R4324" s="12"/>
      <c r="S4324" s="12"/>
      <c r="T4324" s="12"/>
      <c r="U4324" s="12"/>
      <c r="V4324" s="12"/>
      <c r="W4324" s="12"/>
      <c r="X4324" s="12"/>
      <c r="Y4324" s="12"/>
      <c r="Z4324" s="12"/>
      <c r="AA4324" s="12"/>
      <c r="AB4324" s="12"/>
      <c r="AC4324" s="12"/>
      <c r="AD4324" s="12"/>
      <c r="AE4324" s="12"/>
      <c r="AF4324" s="12"/>
      <c r="AG4324" s="12"/>
      <c r="AH4324" s="12"/>
      <c r="AI4324" s="12"/>
      <c r="AJ4324" s="12"/>
      <c r="AK4324" s="12"/>
      <c r="AL4324" s="12"/>
      <c r="AM4324" s="12"/>
      <c r="AN4324" s="12"/>
      <c r="AO4324" s="12"/>
      <c r="AP4324" s="12"/>
      <c r="AQ4324" s="12"/>
      <c r="AR4324" s="12"/>
      <c r="AS4324" s="12"/>
      <c r="AT4324" s="12"/>
      <c r="AU4324" s="12"/>
      <c r="AV4324" s="12"/>
      <c r="AW4324" s="12"/>
      <c r="AX4324" s="12"/>
      <c r="AY4324" s="12"/>
      <c r="AZ4324" s="12"/>
      <c r="BA4324" s="12"/>
      <c r="BB4324" s="12"/>
      <c r="BC4324" s="12"/>
      <c r="BD4324" s="12"/>
      <c r="BE4324" s="12"/>
      <c r="BF4324" s="12"/>
      <c r="BG4324" s="12"/>
      <c r="BH4324" s="12"/>
      <c r="BI4324" s="12"/>
      <c r="BJ4324" s="13"/>
      <c r="BK4324" s="13"/>
      <c r="BL4324" s="13"/>
      <c r="BM4324" s="13"/>
      <c r="BN4324" s="13"/>
    </row>
    <row r="4325" spans="1:66" x14ac:dyDescent="0.25">
      <c r="A4325" s="10"/>
      <c r="B4325" s="10"/>
      <c r="C4325" s="10"/>
      <c r="D4325" s="18"/>
      <c r="E4325" s="10"/>
      <c r="F4325" s="10"/>
      <c r="G4325" s="10"/>
      <c r="H4325" s="10"/>
      <c r="I4325" s="10"/>
      <c r="J4325" s="10"/>
      <c r="K4325" s="11"/>
      <c r="L4325" s="11"/>
      <c r="M4325" s="12"/>
      <c r="N4325" s="12"/>
      <c r="O4325" s="12"/>
      <c r="P4325" s="12"/>
      <c r="Q4325" s="12"/>
      <c r="R4325" s="12"/>
      <c r="S4325" s="12"/>
      <c r="T4325" s="12"/>
      <c r="U4325" s="12"/>
      <c r="V4325" s="12"/>
      <c r="W4325" s="12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2"/>
      <c r="AS4325" s="12"/>
      <c r="AT4325" s="12"/>
      <c r="AU4325" s="12"/>
      <c r="AV4325" s="12"/>
      <c r="AW4325" s="12"/>
      <c r="AX4325" s="12"/>
      <c r="AY4325" s="12"/>
      <c r="AZ4325" s="12"/>
      <c r="BA4325" s="12"/>
      <c r="BB4325" s="12"/>
      <c r="BC4325" s="12"/>
      <c r="BD4325" s="12"/>
      <c r="BE4325" s="12"/>
      <c r="BF4325" s="12"/>
      <c r="BG4325" s="12"/>
      <c r="BH4325" s="12"/>
      <c r="BI4325" s="12"/>
      <c r="BJ4325" s="13"/>
      <c r="BK4325" s="13"/>
      <c r="BL4325" s="13"/>
      <c r="BM4325" s="13"/>
      <c r="BN4325" s="13"/>
    </row>
    <row r="4326" spans="1:66" x14ac:dyDescent="0.25">
      <c r="A4326" s="10"/>
      <c r="B4326" s="10"/>
      <c r="C4326" s="10"/>
      <c r="D4326" s="18"/>
      <c r="E4326" s="10"/>
      <c r="F4326" s="10"/>
      <c r="G4326" s="10"/>
      <c r="H4326" s="10"/>
      <c r="I4326" s="10"/>
      <c r="J4326" s="10"/>
      <c r="K4326" s="11"/>
      <c r="L4326" s="11"/>
      <c r="M4326" s="12"/>
      <c r="N4326" s="12"/>
      <c r="O4326" s="12"/>
      <c r="P4326" s="12"/>
      <c r="Q4326" s="12"/>
      <c r="R4326" s="12"/>
      <c r="S4326" s="12"/>
      <c r="T4326" s="12"/>
      <c r="U4326" s="12"/>
      <c r="V4326" s="12"/>
      <c r="W4326" s="12"/>
      <c r="X4326" s="12"/>
      <c r="Y4326" s="12"/>
      <c r="Z4326" s="12"/>
      <c r="AA4326" s="12"/>
      <c r="AB4326" s="12"/>
      <c r="AC4326" s="12"/>
      <c r="AD4326" s="12"/>
      <c r="AE4326" s="12"/>
      <c r="AF4326" s="12"/>
      <c r="AG4326" s="12"/>
      <c r="AH4326" s="12"/>
      <c r="AI4326" s="12"/>
      <c r="AJ4326" s="12"/>
      <c r="AK4326" s="12"/>
      <c r="AL4326" s="12"/>
      <c r="AM4326" s="12"/>
      <c r="AN4326" s="12"/>
      <c r="AO4326" s="12"/>
      <c r="AP4326" s="12"/>
      <c r="AQ4326" s="12"/>
      <c r="AR4326" s="12"/>
      <c r="AS4326" s="12"/>
      <c r="AT4326" s="12"/>
      <c r="AU4326" s="12"/>
      <c r="AV4326" s="12"/>
      <c r="AW4326" s="12"/>
      <c r="AX4326" s="12"/>
      <c r="AY4326" s="12"/>
      <c r="AZ4326" s="12"/>
      <c r="BA4326" s="12"/>
      <c r="BB4326" s="12"/>
      <c r="BC4326" s="12"/>
      <c r="BD4326" s="12"/>
      <c r="BE4326" s="12"/>
      <c r="BF4326" s="12"/>
      <c r="BG4326" s="12"/>
      <c r="BH4326" s="12"/>
      <c r="BI4326" s="12"/>
      <c r="BJ4326" s="13"/>
      <c r="BK4326" s="13"/>
      <c r="BL4326" s="13"/>
      <c r="BM4326" s="13"/>
      <c r="BN4326" s="13"/>
    </row>
    <row r="4327" spans="1:66" s="10" customFormat="1" x14ac:dyDescent="0.25">
      <c r="D4327" s="18"/>
      <c r="K4327" s="11"/>
      <c r="L4327" s="11"/>
      <c r="M4327" s="12"/>
      <c r="N4327" s="12"/>
      <c r="O4327" s="12"/>
      <c r="P4327" s="12"/>
      <c r="Q4327" s="12"/>
      <c r="R4327" s="12"/>
      <c r="S4327" s="12"/>
      <c r="T4327" s="12"/>
      <c r="U4327" s="12"/>
      <c r="V4327" s="12"/>
      <c r="W4327" s="12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2"/>
      <c r="AS4327" s="12"/>
      <c r="AT4327" s="12"/>
      <c r="AU4327" s="12"/>
      <c r="AV4327" s="12"/>
      <c r="AW4327" s="12"/>
      <c r="AX4327" s="12"/>
      <c r="AY4327" s="12"/>
      <c r="AZ4327" s="12"/>
      <c r="BA4327" s="12"/>
      <c r="BB4327" s="12"/>
      <c r="BC4327" s="12"/>
      <c r="BD4327" s="12"/>
      <c r="BE4327" s="12"/>
      <c r="BF4327" s="12"/>
      <c r="BG4327" s="12"/>
      <c r="BH4327" s="12"/>
      <c r="BI4327" s="12"/>
      <c r="BJ4327" s="13"/>
      <c r="BK4327" s="13"/>
      <c r="BL4327" s="13"/>
      <c r="BM4327" s="13"/>
      <c r="BN4327" s="13"/>
    </row>
    <row r="4328" spans="1:66" x14ac:dyDescent="0.25">
      <c r="A4328" s="10"/>
      <c r="B4328" s="10"/>
      <c r="C4328" s="10"/>
      <c r="D4328" s="18"/>
      <c r="E4328" s="10"/>
      <c r="F4328" s="10"/>
      <c r="G4328" s="10"/>
      <c r="H4328" s="10"/>
      <c r="I4328" s="10"/>
      <c r="J4328" s="10"/>
      <c r="K4328" s="11"/>
      <c r="L4328" s="11"/>
      <c r="M4328" s="12"/>
      <c r="N4328" s="12"/>
      <c r="O4328" s="12"/>
      <c r="P4328" s="12"/>
      <c r="Q4328" s="12"/>
      <c r="R4328" s="12"/>
      <c r="S4328" s="12"/>
      <c r="T4328" s="12"/>
      <c r="U4328" s="12"/>
      <c r="V4328" s="12"/>
      <c r="W4328" s="12"/>
      <c r="X4328" s="12"/>
      <c r="Y4328" s="12"/>
      <c r="Z4328" s="12"/>
      <c r="AA4328" s="12"/>
      <c r="AB4328" s="12"/>
      <c r="AC4328" s="12"/>
      <c r="AD4328" s="12"/>
      <c r="AE4328" s="12"/>
      <c r="AF4328" s="12"/>
      <c r="AG4328" s="12"/>
      <c r="AH4328" s="12"/>
      <c r="AI4328" s="12"/>
      <c r="AJ4328" s="12"/>
      <c r="AK4328" s="12"/>
      <c r="AL4328" s="12"/>
      <c r="AM4328" s="12"/>
      <c r="AN4328" s="12"/>
      <c r="AO4328" s="12"/>
      <c r="AP4328" s="12"/>
      <c r="AQ4328" s="12"/>
      <c r="AR4328" s="12"/>
      <c r="AS4328" s="12"/>
      <c r="AT4328" s="12"/>
      <c r="AU4328" s="12"/>
      <c r="AV4328" s="12"/>
      <c r="AW4328" s="12"/>
      <c r="AX4328" s="12"/>
      <c r="AY4328" s="12"/>
      <c r="AZ4328" s="12"/>
      <c r="BA4328" s="12"/>
      <c r="BB4328" s="12"/>
      <c r="BC4328" s="12"/>
      <c r="BD4328" s="12"/>
      <c r="BE4328" s="12"/>
      <c r="BF4328" s="12"/>
      <c r="BG4328" s="12"/>
      <c r="BH4328" s="12"/>
      <c r="BI4328" s="12"/>
      <c r="BJ4328" s="13"/>
      <c r="BK4328" s="13"/>
      <c r="BL4328" s="13"/>
      <c r="BM4328" s="13"/>
      <c r="BN4328" s="13"/>
    </row>
    <row r="4329" spans="1:66" x14ac:dyDescent="0.25">
      <c r="A4329" s="10"/>
      <c r="B4329" s="10"/>
      <c r="C4329" s="10"/>
      <c r="D4329" s="18"/>
      <c r="E4329" s="10"/>
      <c r="F4329" s="10"/>
      <c r="G4329" s="10"/>
      <c r="H4329" s="10"/>
      <c r="I4329" s="10"/>
      <c r="J4329" s="10"/>
      <c r="K4329" s="11"/>
      <c r="L4329" s="11"/>
      <c r="M4329" s="12"/>
      <c r="N4329" s="12"/>
      <c r="O4329" s="12"/>
      <c r="P4329" s="12"/>
      <c r="Q4329" s="12"/>
      <c r="R4329" s="12"/>
      <c r="S4329" s="12"/>
      <c r="T4329" s="12"/>
      <c r="U4329" s="12"/>
      <c r="V4329" s="12"/>
      <c r="W4329" s="12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2"/>
      <c r="AS4329" s="12"/>
      <c r="AT4329" s="12"/>
      <c r="AU4329" s="12"/>
      <c r="AV4329" s="12"/>
      <c r="AW4329" s="12"/>
      <c r="AX4329" s="12"/>
      <c r="AY4329" s="12"/>
      <c r="AZ4329" s="12"/>
      <c r="BA4329" s="12"/>
      <c r="BB4329" s="12"/>
      <c r="BC4329" s="12"/>
      <c r="BD4329" s="12"/>
      <c r="BE4329" s="12"/>
      <c r="BF4329" s="12"/>
      <c r="BG4329" s="12"/>
      <c r="BH4329" s="12"/>
      <c r="BI4329" s="12"/>
      <c r="BJ4329" s="13"/>
      <c r="BK4329" s="13"/>
      <c r="BL4329" s="13"/>
      <c r="BM4329" s="13"/>
      <c r="BN4329" s="13"/>
    </row>
    <row r="4330" spans="1:66" x14ac:dyDescent="0.25">
      <c r="A4330" s="10"/>
      <c r="B4330" s="10"/>
      <c r="C4330" s="10"/>
      <c r="D4330" s="18"/>
      <c r="E4330" s="10"/>
      <c r="F4330" s="10"/>
      <c r="G4330" s="10"/>
      <c r="H4330" s="10"/>
      <c r="I4330" s="10"/>
      <c r="J4330" s="10"/>
      <c r="K4330" s="11"/>
      <c r="L4330" s="11"/>
      <c r="M4330" s="12"/>
      <c r="N4330" s="12"/>
      <c r="O4330" s="12"/>
      <c r="P4330" s="12"/>
      <c r="Q4330" s="12"/>
      <c r="R4330" s="12"/>
      <c r="S4330" s="12"/>
      <c r="T4330" s="12"/>
      <c r="U4330" s="12"/>
      <c r="V4330" s="12"/>
      <c r="W4330" s="12"/>
      <c r="X4330" s="12"/>
      <c r="Y4330" s="12"/>
      <c r="Z4330" s="12"/>
      <c r="AA4330" s="12"/>
      <c r="AB4330" s="12"/>
      <c r="AC4330" s="12"/>
      <c r="AD4330" s="12"/>
      <c r="AE4330" s="12"/>
      <c r="AF4330" s="12"/>
      <c r="AG4330" s="12"/>
      <c r="AH4330" s="12"/>
      <c r="AI4330" s="12"/>
      <c r="AJ4330" s="12"/>
      <c r="AK4330" s="12"/>
      <c r="AL4330" s="12"/>
      <c r="AM4330" s="12"/>
      <c r="AN4330" s="12"/>
      <c r="AO4330" s="12"/>
      <c r="AP4330" s="12"/>
      <c r="AQ4330" s="12"/>
      <c r="AR4330" s="12"/>
      <c r="AS4330" s="12"/>
      <c r="AT4330" s="12"/>
      <c r="AU4330" s="12"/>
      <c r="AV4330" s="12"/>
      <c r="AW4330" s="12"/>
      <c r="AX4330" s="12"/>
      <c r="AY4330" s="12"/>
      <c r="AZ4330" s="12"/>
      <c r="BA4330" s="12"/>
      <c r="BB4330" s="12"/>
      <c r="BC4330" s="12"/>
      <c r="BD4330" s="12"/>
      <c r="BE4330" s="12"/>
      <c r="BF4330" s="12"/>
      <c r="BG4330" s="12"/>
      <c r="BH4330" s="12"/>
      <c r="BI4330" s="12"/>
      <c r="BJ4330" s="13"/>
      <c r="BK4330" s="13"/>
      <c r="BL4330" s="13"/>
      <c r="BM4330" s="13"/>
      <c r="BN4330" s="13"/>
    </row>
    <row r="4331" spans="1:66" x14ac:dyDescent="0.25">
      <c r="A4331" s="10"/>
      <c r="B4331" s="10"/>
      <c r="C4331" s="10"/>
      <c r="D4331" s="18"/>
      <c r="E4331" s="10"/>
      <c r="F4331" s="10"/>
      <c r="G4331" s="10"/>
      <c r="H4331" s="10"/>
      <c r="I4331" s="10"/>
      <c r="J4331" s="10"/>
      <c r="K4331" s="11"/>
      <c r="L4331" s="11"/>
      <c r="M4331" s="12"/>
      <c r="N4331" s="12"/>
      <c r="O4331" s="12"/>
      <c r="P4331" s="12"/>
      <c r="Q4331" s="12"/>
      <c r="R4331" s="12"/>
      <c r="S4331" s="12"/>
      <c r="T4331" s="12"/>
      <c r="U4331" s="12"/>
      <c r="V4331" s="12"/>
      <c r="W4331" s="12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2"/>
      <c r="AS4331" s="12"/>
      <c r="AT4331" s="12"/>
      <c r="AU4331" s="12"/>
      <c r="AV4331" s="12"/>
      <c r="AW4331" s="12"/>
      <c r="AX4331" s="12"/>
      <c r="AY4331" s="12"/>
      <c r="AZ4331" s="12"/>
      <c r="BA4331" s="12"/>
      <c r="BB4331" s="12"/>
      <c r="BC4331" s="12"/>
      <c r="BD4331" s="12"/>
      <c r="BE4331" s="12"/>
      <c r="BF4331" s="12"/>
      <c r="BG4331" s="12"/>
      <c r="BH4331" s="12"/>
      <c r="BI4331" s="12"/>
      <c r="BJ4331" s="13"/>
      <c r="BK4331" s="13"/>
      <c r="BL4331" s="13"/>
      <c r="BM4331" s="13"/>
      <c r="BN4331" s="13"/>
    </row>
    <row r="4332" spans="1:66" x14ac:dyDescent="0.25">
      <c r="A4332" s="10"/>
      <c r="B4332" s="10"/>
      <c r="C4332" s="10"/>
      <c r="D4332" s="18"/>
      <c r="E4332" s="10"/>
      <c r="F4332" s="10"/>
      <c r="G4332" s="10"/>
      <c r="H4332" s="10"/>
      <c r="I4332" s="10"/>
      <c r="J4332" s="10"/>
      <c r="K4332" s="11"/>
      <c r="L4332" s="11"/>
      <c r="M4332" s="12"/>
      <c r="N4332" s="12"/>
      <c r="O4332" s="12"/>
      <c r="P4332" s="12"/>
      <c r="Q4332" s="12"/>
      <c r="R4332" s="12"/>
      <c r="S4332" s="12"/>
      <c r="T4332" s="12"/>
      <c r="U4332" s="12"/>
      <c r="V4332" s="12"/>
      <c r="W4332" s="12"/>
      <c r="X4332" s="12"/>
      <c r="Y4332" s="12"/>
      <c r="Z4332" s="12"/>
      <c r="AA4332" s="12"/>
      <c r="AB4332" s="12"/>
      <c r="AC4332" s="12"/>
      <c r="AD4332" s="12"/>
      <c r="AE4332" s="12"/>
      <c r="AF4332" s="12"/>
      <c r="AG4332" s="12"/>
      <c r="AH4332" s="12"/>
      <c r="AI4332" s="12"/>
      <c r="AJ4332" s="12"/>
      <c r="AK4332" s="12"/>
      <c r="AL4332" s="12"/>
      <c r="AM4332" s="12"/>
      <c r="AN4332" s="12"/>
      <c r="AO4332" s="12"/>
      <c r="AP4332" s="12"/>
      <c r="AQ4332" s="12"/>
      <c r="AR4332" s="12"/>
      <c r="AS4332" s="12"/>
      <c r="AT4332" s="12"/>
      <c r="AU4332" s="12"/>
      <c r="AV4332" s="12"/>
      <c r="AW4332" s="12"/>
      <c r="AX4332" s="12"/>
      <c r="AY4332" s="12"/>
      <c r="AZ4332" s="12"/>
      <c r="BA4332" s="12"/>
      <c r="BB4332" s="12"/>
      <c r="BC4332" s="12"/>
      <c r="BD4332" s="12"/>
      <c r="BE4332" s="12"/>
      <c r="BF4332" s="12"/>
      <c r="BG4332" s="12"/>
      <c r="BH4332" s="12"/>
      <c r="BI4332" s="12"/>
      <c r="BJ4332" s="13"/>
      <c r="BK4332" s="13"/>
      <c r="BL4332" s="13"/>
      <c r="BM4332" s="13"/>
      <c r="BN4332" s="13"/>
    </row>
    <row r="4333" spans="1:66" x14ac:dyDescent="0.25">
      <c r="A4333" s="10"/>
      <c r="B4333" s="10"/>
      <c r="C4333" s="10"/>
      <c r="D4333" s="18"/>
      <c r="E4333" s="10"/>
      <c r="F4333" s="10"/>
      <c r="G4333" s="10"/>
      <c r="H4333" s="10"/>
      <c r="I4333" s="10"/>
      <c r="J4333" s="10"/>
      <c r="K4333" s="11"/>
      <c r="L4333" s="11"/>
      <c r="M4333" s="12"/>
      <c r="N4333" s="12"/>
      <c r="O4333" s="12"/>
      <c r="P4333" s="12"/>
      <c r="Q4333" s="12"/>
      <c r="R4333" s="12"/>
      <c r="S4333" s="12"/>
      <c r="T4333" s="12"/>
      <c r="U4333" s="12"/>
      <c r="V4333" s="12"/>
      <c r="W4333" s="12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2"/>
      <c r="AS4333" s="12"/>
      <c r="AT4333" s="12"/>
      <c r="AU4333" s="12"/>
      <c r="AV4333" s="12"/>
      <c r="AW4333" s="12"/>
      <c r="AX4333" s="12"/>
      <c r="AY4333" s="12"/>
      <c r="AZ4333" s="12"/>
      <c r="BA4333" s="12"/>
      <c r="BB4333" s="12"/>
      <c r="BC4333" s="12"/>
      <c r="BD4333" s="12"/>
      <c r="BE4333" s="12"/>
      <c r="BF4333" s="12"/>
      <c r="BG4333" s="12"/>
      <c r="BH4333" s="12"/>
      <c r="BI4333" s="12"/>
      <c r="BJ4333" s="13"/>
      <c r="BK4333" s="13"/>
      <c r="BL4333" s="13"/>
      <c r="BM4333" s="13"/>
      <c r="BN4333" s="13"/>
    </row>
    <row r="4334" spans="1:66" x14ac:dyDescent="0.25">
      <c r="A4334" s="10"/>
      <c r="B4334" s="10"/>
      <c r="C4334" s="10"/>
      <c r="D4334" s="18"/>
      <c r="E4334" s="10"/>
      <c r="F4334" s="10"/>
      <c r="G4334" s="10"/>
      <c r="H4334" s="10"/>
      <c r="I4334" s="10"/>
      <c r="J4334" s="10"/>
      <c r="K4334" s="11"/>
      <c r="L4334" s="11"/>
      <c r="M4334" s="12"/>
      <c r="N4334" s="12"/>
      <c r="O4334" s="12"/>
      <c r="P4334" s="12"/>
      <c r="Q4334" s="12"/>
      <c r="R4334" s="12"/>
      <c r="S4334" s="12"/>
      <c r="T4334" s="12"/>
      <c r="U4334" s="12"/>
      <c r="V4334" s="12"/>
      <c r="W4334" s="12"/>
      <c r="X4334" s="12"/>
      <c r="Y4334" s="12"/>
      <c r="Z4334" s="12"/>
      <c r="AA4334" s="12"/>
      <c r="AB4334" s="12"/>
      <c r="AC4334" s="12"/>
      <c r="AD4334" s="12"/>
      <c r="AE4334" s="12"/>
      <c r="AF4334" s="12"/>
      <c r="AG4334" s="12"/>
      <c r="AH4334" s="12"/>
      <c r="AI4334" s="12"/>
      <c r="AJ4334" s="12"/>
      <c r="AK4334" s="12"/>
      <c r="AL4334" s="12"/>
      <c r="AM4334" s="12"/>
      <c r="AN4334" s="12"/>
      <c r="AO4334" s="12"/>
      <c r="AP4334" s="12"/>
      <c r="AQ4334" s="12"/>
      <c r="AR4334" s="12"/>
      <c r="AS4334" s="12"/>
      <c r="AT4334" s="12"/>
      <c r="AU4334" s="12"/>
      <c r="AV4334" s="12"/>
      <c r="AW4334" s="12"/>
      <c r="AX4334" s="12"/>
      <c r="AY4334" s="12"/>
      <c r="AZ4334" s="12"/>
      <c r="BA4334" s="12"/>
      <c r="BB4334" s="12"/>
      <c r="BC4334" s="12"/>
      <c r="BD4334" s="12"/>
      <c r="BE4334" s="12"/>
      <c r="BF4334" s="12"/>
      <c r="BG4334" s="12"/>
      <c r="BH4334" s="12"/>
      <c r="BI4334" s="12"/>
      <c r="BJ4334" s="13"/>
      <c r="BK4334" s="13"/>
      <c r="BL4334" s="13"/>
      <c r="BM4334" s="13"/>
      <c r="BN4334" s="13"/>
    </row>
    <row r="4335" spans="1:66" x14ac:dyDescent="0.25">
      <c r="A4335" s="10"/>
      <c r="B4335" s="10"/>
      <c r="C4335" s="10"/>
      <c r="D4335" s="18"/>
      <c r="E4335" s="10"/>
      <c r="F4335" s="10"/>
      <c r="G4335" s="10"/>
      <c r="H4335" s="10"/>
      <c r="I4335" s="10"/>
      <c r="J4335" s="10"/>
      <c r="K4335" s="11"/>
      <c r="L4335" s="11"/>
      <c r="M4335" s="12"/>
      <c r="N4335" s="12"/>
      <c r="O4335" s="12"/>
      <c r="P4335" s="12"/>
      <c r="Q4335" s="12"/>
      <c r="R4335" s="12"/>
      <c r="S4335" s="12"/>
      <c r="T4335" s="12"/>
      <c r="U4335" s="12"/>
      <c r="V4335" s="12"/>
      <c r="W4335" s="12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2"/>
      <c r="AS4335" s="12"/>
      <c r="AT4335" s="12"/>
      <c r="AU4335" s="12"/>
      <c r="AV4335" s="12"/>
      <c r="AW4335" s="12"/>
      <c r="AX4335" s="12"/>
      <c r="AY4335" s="12"/>
      <c r="AZ4335" s="12"/>
      <c r="BA4335" s="12"/>
      <c r="BB4335" s="12"/>
      <c r="BC4335" s="12"/>
      <c r="BD4335" s="12"/>
      <c r="BE4335" s="12"/>
      <c r="BF4335" s="12"/>
      <c r="BG4335" s="12"/>
      <c r="BH4335" s="12"/>
      <c r="BI4335" s="12"/>
      <c r="BJ4335" s="13"/>
      <c r="BK4335" s="13"/>
      <c r="BL4335" s="13"/>
      <c r="BM4335" s="13"/>
      <c r="BN4335" s="13"/>
    </row>
    <row r="4336" spans="1:66" x14ac:dyDescent="0.25">
      <c r="A4336" s="10"/>
      <c r="B4336" s="10"/>
      <c r="C4336" s="10"/>
      <c r="D4336" s="18"/>
      <c r="E4336" s="10"/>
      <c r="F4336" s="10"/>
      <c r="G4336" s="10"/>
      <c r="H4336" s="10"/>
      <c r="I4336" s="10"/>
      <c r="J4336" s="10"/>
      <c r="K4336" s="11"/>
      <c r="L4336" s="11"/>
      <c r="M4336" s="12"/>
      <c r="N4336" s="12"/>
      <c r="O4336" s="12"/>
      <c r="P4336" s="12"/>
      <c r="Q4336" s="12"/>
      <c r="R4336" s="12"/>
      <c r="S4336" s="12"/>
      <c r="T4336" s="12"/>
      <c r="U4336" s="12"/>
      <c r="V4336" s="12"/>
      <c r="W4336" s="12"/>
      <c r="X4336" s="12"/>
      <c r="Y4336" s="12"/>
      <c r="Z4336" s="12"/>
      <c r="AA4336" s="12"/>
      <c r="AB4336" s="12"/>
      <c r="AC4336" s="12"/>
      <c r="AD4336" s="12"/>
      <c r="AE4336" s="12"/>
      <c r="AF4336" s="12"/>
      <c r="AG4336" s="12"/>
      <c r="AH4336" s="12"/>
      <c r="AI4336" s="12"/>
      <c r="AJ4336" s="12"/>
      <c r="AK4336" s="12"/>
      <c r="AL4336" s="12"/>
      <c r="AM4336" s="12"/>
      <c r="AN4336" s="12"/>
      <c r="AO4336" s="12"/>
      <c r="AP4336" s="12"/>
      <c r="AQ4336" s="12"/>
      <c r="AR4336" s="12"/>
      <c r="AS4336" s="12"/>
      <c r="AT4336" s="12"/>
      <c r="AU4336" s="12"/>
      <c r="AV4336" s="12"/>
      <c r="AW4336" s="12"/>
      <c r="AX4336" s="12"/>
      <c r="AY4336" s="12"/>
      <c r="AZ4336" s="12"/>
      <c r="BA4336" s="12"/>
      <c r="BB4336" s="12"/>
      <c r="BC4336" s="12"/>
      <c r="BD4336" s="12"/>
      <c r="BE4336" s="12"/>
      <c r="BF4336" s="12"/>
      <c r="BG4336" s="12"/>
      <c r="BH4336" s="12"/>
      <c r="BI4336" s="12"/>
      <c r="BJ4336" s="13"/>
      <c r="BK4336" s="13"/>
      <c r="BL4336" s="13"/>
      <c r="BM4336" s="13"/>
      <c r="BN4336" s="13"/>
    </row>
    <row r="4337" spans="1:66" x14ac:dyDescent="0.25">
      <c r="A4337" s="10"/>
      <c r="B4337" s="10"/>
      <c r="C4337" s="10"/>
      <c r="D4337" s="18"/>
      <c r="E4337" s="10"/>
      <c r="F4337" s="10"/>
      <c r="G4337" s="10"/>
      <c r="H4337" s="10"/>
      <c r="I4337" s="10"/>
      <c r="J4337" s="10"/>
      <c r="K4337" s="11"/>
      <c r="L4337" s="11"/>
      <c r="M4337" s="12"/>
      <c r="N4337" s="12"/>
      <c r="O4337" s="12"/>
      <c r="P4337" s="12"/>
      <c r="Q4337" s="12"/>
      <c r="R4337" s="12"/>
      <c r="S4337" s="12"/>
      <c r="T4337" s="12"/>
      <c r="U4337" s="12"/>
      <c r="V4337" s="12"/>
      <c r="W4337" s="12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2"/>
      <c r="AS4337" s="12"/>
      <c r="AT4337" s="12"/>
      <c r="AU4337" s="12"/>
      <c r="AV4337" s="12"/>
      <c r="AW4337" s="12"/>
      <c r="AX4337" s="12"/>
      <c r="AY4337" s="12"/>
      <c r="AZ4337" s="12"/>
      <c r="BA4337" s="12"/>
      <c r="BB4337" s="12"/>
      <c r="BC4337" s="12"/>
      <c r="BD4337" s="12"/>
      <c r="BE4337" s="12"/>
      <c r="BF4337" s="12"/>
      <c r="BG4337" s="12"/>
      <c r="BH4337" s="12"/>
      <c r="BI4337" s="12"/>
      <c r="BJ4337" s="13"/>
      <c r="BK4337" s="13"/>
      <c r="BL4337" s="13"/>
      <c r="BM4337" s="13"/>
      <c r="BN4337" s="13"/>
    </row>
    <row r="4338" spans="1:66" x14ac:dyDescent="0.25">
      <c r="A4338" s="10"/>
      <c r="B4338" s="10"/>
      <c r="C4338" s="10"/>
      <c r="D4338" s="18"/>
      <c r="E4338" s="10"/>
      <c r="F4338" s="10"/>
      <c r="G4338" s="10"/>
      <c r="H4338" s="10"/>
      <c r="I4338" s="10"/>
      <c r="J4338" s="10"/>
      <c r="K4338" s="11"/>
      <c r="L4338" s="11"/>
      <c r="M4338" s="12"/>
      <c r="N4338" s="12"/>
      <c r="O4338" s="12"/>
      <c r="P4338" s="12"/>
      <c r="Q4338" s="12"/>
      <c r="R4338" s="12"/>
      <c r="S4338" s="12"/>
      <c r="T4338" s="12"/>
      <c r="U4338" s="12"/>
      <c r="V4338" s="12"/>
      <c r="W4338" s="12"/>
      <c r="X4338" s="12"/>
      <c r="Y4338" s="12"/>
      <c r="Z4338" s="12"/>
      <c r="AA4338" s="12"/>
      <c r="AB4338" s="12"/>
      <c r="AC4338" s="12"/>
      <c r="AD4338" s="12"/>
      <c r="AE4338" s="12"/>
      <c r="AF4338" s="12"/>
      <c r="AG4338" s="12"/>
      <c r="AH4338" s="12"/>
      <c r="AI4338" s="12"/>
      <c r="AJ4338" s="12"/>
      <c r="AK4338" s="12"/>
      <c r="AL4338" s="12"/>
      <c r="AM4338" s="12"/>
      <c r="AN4338" s="12"/>
      <c r="AO4338" s="12"/>
      <c r="AP4338" s="12"/>
      <c r="AQ4338" s="12"/>
      <c r="AR4338" s="12"/>
      <c r="AS4338" s="12"/>
      <c r="AT4338" s="12"/>
      <c r="AU4338" s="12"/>
      <c r="AV4338" s="12"/>
      <c r="AW4338" s="12"/>
      <c r="AX4338" s="12"/>
      <c r="AY4338" s="12"/>
      <c r="AZ4338" s="12"/>
      <c r="BA4338" s="12"/>
      <c r="BB4338" s="12"/>
      <c r="BC4338" s="12"/>
      <c r="BD4338" s="12"/>
      <c r="BE4338" s="12"/>
      <c r="BF4338" s="12"/>
      <c r="BG4338" s="12"/>
      <c r="BH4338" s="12"/>
      <c r="BI4338" s="12"/>
      <c r="BJ4338" s="13"/>
      <c r="BK4338" s="13"/>
      <c r="BL4338" s="13"/>
      <c r="BM4338" s="13"/>
      <c r="BN4338" s="13"/>
    </row>
    <row r="4339" spans="1:66" x14ac:dyDescent="0.25">
      <c r="A4339" s="10"/>
      <c r="B4339" s="10"/>
      <c r="C4339" s="10"/>
      <c r="D4339" s="18"/>
      <c r="E4339" s="10"/>
      <c r="F4339" s="10"/>
      <c r="G4339" s="10"/>
      <c r="H4339" s="10"/>
      <c r="I4339" s="10"/>
      <c r="J4339" s="10"/>
      <c r="K4339" s="11"/>
      <c r="L4339" s="11"/>
      <c r="M4339" s="12"/>
      <c r="N4339" s="12"/>
      <c r="O4339" s="12"/>
      <c r="P4339" s="12"/>
      <c r="Q4339" s="12"/>
      <c r="R4339" s="12"/>
      <c r="S4339" s="12"/>
      <c r="T4339" s="12"/>
      <c r="U4339" s="12"/>
      <c r="V4339" s="12"/>
      <c r="W4339" s="12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2"/>
      <c r="AS4339" s="12"/>
      <c r="AT4339" s="12"/>
      <c r="AU4339" s="12"/>
      <c r="AV4339" s="12"/>
      <c r="AW4339" s="12"/>
      <c r="AX4339" s="12"/>
      <c r="AY4339" s="12"/>
      <c r="AZ4339" s="12"/>
      <c r="BA4339" s="12"/>
      <c r="BB4339" s="12"/>
      <c r="BC4339" s="12"/>
      <c r="BD4339" s="12"/>
      <c r="BE4339" s="12"/>
      <c r="BF4339" s="12"/>
      <c r="BG4339" s="12"/>
      <c r="BH4339" s="12"/>
      <c r="BI4339" s="12"/>
      <c r="BJ4339" s="13"/>
      <c r="BK4339" s="13"/>
      <c r="BL4339" s="13"/>
      <c r="BM4339" s="13"/>
      <c r="BN4339" s="13"/>
    </row>
    <row r="4340" spans="1:66" x14ac:dyDescent="0.25">
      <c r="A4340" s="10"/>
      <c r="B4340" s="10"/>
      <c r="C4340" s="10"/>
      <c r="D4340" s="18"/>
      <c r="E4340" s="10"/>
      <c r="F4340" s="10"/>
      <c r="G4340" s="10"/>
      <c r="H4340" s="10"/>
      <c r="I4340" s="10"/>
      <c r="J4340" s="10"/>
      <c r="K4340" s="11"/>
      <c r="L4340" s="11"/>
      <c r="M4340" s="12"/>
      <c r="N4340" s="12"/>
      <c r="O4340" s="12"/>
      <c r="P4340" s="12"/>
      <c r="Q4340" s="12"/>
      <c r="R4340" s="12"/>
      <c r="S4340" s="12"/>
      <c r="T4340" s="12"/>
      <c r="U4340" s="12"/>
      <c r="V4340" s="12"/>
      <c r="W4340" s="12"/>
      <c r="X4340" s="12"/>
      <c r="Y4340" s="12"/>
      <c r="Z4340" s="12"/>
      <c r="AA4340" s="12"/>
      <c r="AB4340" s="12"/>
      <c r="AC4340" s="12"/>
      <c r="AD4340" s="12"/>
      <c r="AE4340" s="12"/>
      <c r="AF4340" s="12"/>
      <c r="AG4340" s="12"/>
      <c r="AH4340" s="12"/>
      <c r="AI4340" s="12"/>
      <c r="AJ4340" s="12"/>
      <c r="AK4340" s="12"/>
      <c r="AL4340" s="12"/>
      <c r="AM4340" s="12"/>
      <c r="AN4340" s="12"/>
      <c r="AO4340" s="12"/>
      <c r="AP4340" s="12"/>
      <c r="AQ4340" s="12"/>
      <c r="AR4340" s="12"/>
      <c r="AS4340" s="12"/>
      <c r="AT4340" s="12"/>
      <c r="AU4340" s="12"/>
      <c r="AV4340" s="12"/>
      <c r="AW4340" s="12"/>
      <c r="AX4340" s="12"/>
      <c r="AY4340" s="12"/>
      <c r="AZ4340" s="12"/>
      <c r="BA4340" s="12"/>
      <c r="BB4340" s="12"/>
      <c r="BC4340" s="12"/>
      <c r="BD4340" s="12"/>
      <c r="BE4340" s="12"/>
      <c r="BF4340" s="12"/>
      <c r="BG4340" s="12"/>
      <c r="BH4340" s="12"/>
      <c r="BI4340" s="12"/>
      <c r="BJ4340" s="13"/>
      <c r="BK4340" s="13"/>
      <c r="BL4340" s="13"/>
      <c r="BM4340" s="13"/>
      <c r="BN4340" s="13"/>
    </row>
    <row r="4341" spans="1:66" x14ac:dyDescent="0.25">
      <c r="A4341" s="10"/>
      <c r="B4341" s="10"/>
      <c r="C4341" s="10"/>
      <c r="D4341" s="18"/>
      <c r="E4341" s="10"/>
      <c r="F4341" s="10"/>
      <c r="G4341" s="10"/>
      <c r="H4341" s="10"/>
      <c r="I4341" s="10"/>
      <c r="J4341" s="10"/>
      <c r="K4341" s="11"/>
      <c r="L4341" s="11"/>
      <c r="M4341" s="12"/>
      <c r="N4341" s="12"/>
      <c r="O4341" s="12"/>
      <c r="P4341" s="12"/>
      <c r="Q4341" s="12"/>
      <c r="R4341" s="12"/>
      <c r="S4341" s="12"/>
      <c r="T4341" s="12"/>
      <c r="U4341" s="12"/>
      <c r="V4341" s="12"/>
      <c r="W4341" s="12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2"/>
      <c r="AS4341" s="12"/>
      <c r="AT4341" s="12"/>
      <c r="AU4341" s="12"/>
      <c r="AV4341" s="12"/>
      <c r="AW4341" s="12"/>
      <c r="AX4341" s="12"/>
      <c r="AY4341" s="12"/>
      <c r="AZ4341" s="12"/>
      <c r="BA4341" s="12"/>
      <c r="BB4341" s="12"/>
      <c r="BC4341" s="12"/>
      <c r="BD4341" s="12"/>
      <c r="BE4341" s="12"/>
      <c r="BF4341" s="12"/>
      <c r="BG4341" s="12"/>
      <c r="BH4341" s="12"/>
      <c r="BI4341" s="12"/>
      <c r="BJ4341" s="13"/>
      <c r="BK4341" s="13"/>
      <c r="BL4341" s="13"/>
      <c r="BM4341" s="13"/>
      <c r="BN4341" s="13"/>
    </row>
    <row r="4342" spans="1:66" x14ac:dyDescent="0.25">
      <c r="A4342" s="10"/>
      <c r="B4342" s="10"/>
      <c r="C4342" s="10"/>
      <c r="D4342" s="18"/>
      <c r="E4342" s="10"/>
      <c r="F4342" s="10"/>
      <c r="G4342" s="10"/>
      <c r="H4342" s="10"/>
      <c r="I4342" s="10"/>
      <c r="J4342" s="10"/>
      <c r="K4342" s="11"/>
      <c r="L4342" s="11"/>
      <c r="M4342" s="12"/>
      <c r="N4342" s="12"/>
      <c r="O4342" s="12"/>
      <c r="P4342" s="12"/>
      <c r="Q4342" s="12"/>
      <c r="R4342" s="12"/>
      <c r="S4342" s="12"/>
      <c r="T4342" s="12"/>
      <c r="U4342" s="12"/>
      <c r="V4342" s="12"/>
      <c r="W4342" s="12"/>
      <c r="X4342" s="12"/>
      <c r="Y4342" s="12"/>
      <c r="Z4342" s="12"/>
      <c r="AA4342" s="12"/>
      <c r="AB4342" s="12"/>
      <c r="AC4342" s="12"/>
      <c r="AD4342" s="12"/>
      <c r="AE4342" s="12"/>
      <c r="AF4342" s="12"/>
      <c r="AG4342" s="12"/>
      <c r="AH4342" s="12"/>
      <c r="AI4342" s="12"/>
      <c r="AJ4342" s="12"/>
      <c r="AK4342" s="12"/>
      <c r="AL4342" s="12"/>
      <c r="AM4342" s="12"/>
      <c r="AN4342" s="12"/>
      <c r="AO4342" s="12"/>
      <c r="AP4342" s="12"/>
      <c r="AQ4342" s="12"/>
      <c r="AR4342" s="12"/>
      <c r="AS4342" s="12"/>
      <c r="AT4342" s="12"/>
      <c r="AU4342" s="12"/>
      <c r="AV4342" s="12"/>
      <c r="AW4342" s="12"/>
      <c r="AX4342" s="12"/>
      <c r="AY4342" s="12"/>
      <c r="AZ4342" s="12"/>
      <c r="BA4342" s="12"/>
      <c r="BB4342" s="12"/>
      <c r="BC4342" s="12"/>
      <c r="BD4342" s="12"/>
      <c r="BE4342" s="12"/>
      <c r="BF4342" s="12"/>
      <c r="BG4342" s="12"/>
      <c r="BH4342" s="12"/>
      <c r="BI4342" s="12"/>
      <c r="BJ4342" s="13"/>
      <c r="BK4342" s="13"/>
      <c r="BL4342" s="13"/>
      <c r="BM4342" s="13"/>
      <c r="BN4342" s="13"/>
    </row>
    <row r="4343" spans="1:66" x14ac:dyDescent="0.25">
      <c r="A4343" s="10"/>
      <c r="B4343" s="10"/>
      <c r="C4343" s="10"/>
      <c r="D4343" s="18"/>
      <c r="E4343" s="10"/>
      <c r="F4343" s="10"/>
      <c r="G4343" s="10"/>
      <c r="H4343" s="10"/>
      <c r="I4343" s="10"/>
      <c r="J4343" s="10"/>
      <c r="K4343" s="11"/>
      <c r="L4343" s="11"/>
      <c r="M4343" s="12"/>
      <c r="N4343" s="12"/>
      <c r="O4343" s="12"/>
      <c r="P4343" s="12"/>
      <c r="Q4343" s="12"/>
      <c r="R4343" s="12"/>
      <c r="S4343" s="12"/>
      <c r="T4343" s="12"/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2"/>
      <c r="AS4343" s="12"/>
      <c r="AT4343" s="12"/>
      <c r="AU4343" s="12"/>
      <c r="AV4343" s="12"/>
      <c r="AW4343" s="12"/>
      <c r="AX4343" s="12"/>
      <c r="AY4343" s="12"/>
      <c r="AZ4343" s="12"/>
      <c r="BA4343" s="12"/>
      <c r="BB4343" s="12"/>
      <c r="BC4343" s="12"/>
      <c r="BD4343" s="12"/>
      <c r="BE4343" s="12"/>
      <c r="BF4343" s="12"/>
      <c r="BG4343" s="12"/>
      <c r="BH4343" s="12"/>
      <c r="BI4343" s="12"/>
      <c r="BJ4343" s="13"/>
      <c r="BK4343" s="13"/>
      <c r="BL4343" s="13"/>
      <c r="BM4343" s="13"/>
      <c r="BN4343" s="13"/>
    </row>
    <row r="4344" spans="1:66" x14ac:dyDescent="0.25">
      <c r="A4344" s="10"/>
      <c r="B4344" s="10"/>
      <c r="C4344" s="10"/>
      <c r="D4344" s="18"/>
      <c r="E4344" s="10"/>
      <c r="F4344" s="10"/>
      <c r="G4344" s="10"/>
      <c r="H4344" s="10"/>
      <c r="I4344" s="10"/>
      <c r="J4344" s="10"/>
      <c r="K4344" s="11"/>
      <c r="L4344" s="11"/>
      <c r="M4344" s="12"/>
      <c r="N4344" s="12"/>
      <c r="O4344" s="12"/>
      <c r="P4344" s="12"/>
      <c r="Q4344" s="12"/>
      <c r="R4344" s="12"/>
      <c r="S4344" s="12"/>
      <c r="T4344" s="12"/>
      <c r="U4344" s="12"/>
      <c r="V4344" s="12"/>
      <c r="W4344" s="12"/>
      <c r="X4344" s="12"/>
      <c r="Y4344" s="12"/>
      <c r="Z4344" s="12"/>
      <c r="AA4344" s="12"/>
      <c r="AB4344" s="12"/>
      <c r="AC4344" s="12"/>
      <c r="AD4344" s="12"/>
      <c r="AE4344" s="12"/>
      <c r="AF4344" s="12"/>
      <c r="AG4344" s="12"/>
      <c r="AH4344" s="12"/>
      <c r="AI4344" s="12"/>
      <c r="AJ4344" s="12"/>
      <c r="AK4344" s="12"/>
      <c r="AL4344" s="12"/>
      <c r="AM4344" s="12"/>
      <c r="AN4344" s="12"/>
      <c r="AO4344" s="12"/>
      <c r="AP4344" s="12"/>
      <c r="AQ4344" s="12"/>
      <c r="AR4344" s="12"/>
      <c r="AS4344" s="12"/>
      <c r="AT4344" s="12"/>
      <c r="AU4344" s="12"/>
      <c r="AV4344" s="12"/>
      <c r="AW4344" s="12"/>
      <c r="AX4344" s="12"/>
      <c r="AY4344" s="12"/>
      <c r="AZ4344" s="12"/>
      <c r="BA4344" s="12"/>
      <c r="BB4344" s="12"/>
      <c r="BC4344" s="12"/>
      <c r="BD4344" s="12"/>
      <c r="BE4344" s="12"/>
      <c r="BF4344" s="12"/>
      <c r="BG4344" s="12"/>
      <c r="BH4344" s="12"/>
      <c r="BI4344" s="12"/>
      <c r="BJ4344" s="13"/>
      <c r="BK4344" s="13"/>
      <c r="BL4344" s="13"/>
      <c r="BM4344" s="13"/>
      <c r="BN4344" s="13"/>
    </row>
    <row r="4345" spans="1:66" x14ac:dyDescent="0.25">
      <c r="A4345" s="10"/>
      <c r="B4345" s="10"/>
      <c r="C4345" s="10"/>
      <c r="D4345" s="18"/>
      <c r="E4345" s="10"/>
      <c r="F4345" s="10"/>
      <c r="G4345" s="10"/>
      <c r="H4345" s="10"/>
      <c r="I4345" s="10"/>
      <c r="J4345" s="10"/>
      <c r="K4345" s="11"/>
      <c r="L4345" s="11"/>
      <c r="M4345" s="12"/>
      <c r="N4345" s="12"/>
      <c r="O4345" s="12"/>
      <c r="P4345" s="12"/>
      <c r="Q4345" s="12"/>
      <c r="R4345" s="12"/>
      <c r="S4345" s="12"/>
      <c r="T4345" s="12"/>
      <c r="U4345" s="12"/>
      <c r="V4345" s="12"/>
      <c r="W4345" s="12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2"/>
      <c r="AS4345" s="12"/>
      <c r="AT4345" s="12"/>
      <c r="AU4345" s="12"/>
      <c r="AV4345" s="12"/>
      <c r="AW4345" s="12"/>
      <c r="AX4345" s="12"/>
      <c r="AY4345" s="12"/>
      <c r="AZ4345" s="12"/>
      <c r="BA4345" s="12"/>
      <c r="BB4345" s="12"/>
      <c r="BC4345" s="12"/>
      <c r="BD4345" s="12"/>
      <c r="BE4345" s="12"/>
      <c r="BF4345" s="12"/>
      <c r="BG4345" s="12"/>
      <c r="BH4345" s="12"/>
      <c r="BI4345" s="12"/>
      <c r="BJ4345" s="13"/>
      <c r="BK4345" s="13"/>
      <c r="BL4345" s="13"/>
      <c r="BM4345" s="13"/>
      <c r="BN4345" s="13"/>
    </row>
    <row r="4346" spans="1:66" x14ac:dyDescent="0.25">
      <c r="A4346" s="10"/>
      <c r="B4346" s="10"/>
      <c r="C4346" s="10"/>
      <c r="D4346" s="18"/>
      <c r="E4346" s="10"/>
      <c r="F4346" s="10"/>
      <c r="G4346" s="10"/>
      <c r="H4346" s="10"/>
      <c r="I4346" s="10"/>
      <c r="J4346" s="10"/>
      <c r="K4346" s="11"/>
      <c r="L4346" s="11"/>
      <c r="M4346" s="12"/>
      <c r="N4346" s="12"/>
      <c r="O4346" s="12"/>
      <c r="P4346" s="12"/>
      <c r="Q4346" s="12"/>
      <c r="R4346" s="12"/>
      <c r="S4346" s="12"/>
      <c r="T4346" s="12"/>
      <c r="U4346" s="12"/>
      <c r="V4346" s="12"/>
      <c r="W4346" s="12"/>
      <c r="X4346" s="12"/>
      <c r="Y4346" s="12"/>
      <c r="Z4346" s="12"/>
      <c r="AA4346" s="12"/>
      <c r="AB4346" s="12"/>
      <c r="AC4346" s="12"/>
      <c r="AD4346" s="12"/>
      <c r="AE4346" s="12"/>
      <c r="AF4346" s="12"/>
      <c r="AG4346" s="12"/>
      <c r="AH4346" s="12"/>
      <c r="AI4346" s="12"/>
      <c r="AJ4346" s="12"/>
      <c r="AK4346" s="12"/>
      <c r="AL4346" s="12"/>
      <c r="AM4346" s="12"/>
      <c r="AN4346" s="12"/>
      <c r="AO4346" s="12"/>
      <c r="AP4346" s="12"/>
      <c r="AQ4346" s="12"/>
      <c r="AR4346" s="12"/>
      <c r="AS4346" s="12"/>
      <c r="AT4346" s="12"/>
      <c r="AU4346" s="12"/>
      <c r="AV4346" s="12"/>
      <c r="AW4346" s="12"/>
      <c r="AX4346" s="12"/>
      <c r="AY4346" s="12"/>
      <c r="AZ4346" s="12"/>
      <c r="BA4346" s="12"/>
      <c r="BB4346" s="12"/>
      <c r="BC4346" s="12"/>
      <c r="BD4346" s="12"/>
      <c r="BE4346" s="12"/>
      <c r="BF4346" s="12"/>
      <c r="BG4346" s="12"/>
      <c r="BH4346" s="12"/>
      <c r="BI4346" s="12"/>
      <c r="BJ4346" s="13"/>
      <c r="BK4346" s="13"/>
      <c r="BL4346" s="13"/>
      <c r="BM4346" s="13"/>
      <c r="BN4346" s="13"/>
    </row>
    <row r="4347" spans="1:66" x14ac:dyDescent="0.25">
      <c r="A4347" s="10"/>
      <c r="B4347" s="10"/>
      <c r="C4347" s="10"/>
      <c r="D4347" s="18"/>
      <c r="E4347" s="10"/>
      <c r="F4347" s="10"/>
      <c r="G4347" s="10"/>
      <c r="H4347" s="10"/>
      <c r="I4347" s="10"/>
      <c r="J4347" s="10"/>
      <c r="K4347" s="11"/>
      <c r="L4347" s="11"/>
      <c r="M4347" s="12"/>
      <c r="N4347" s="12"/>
      <c r="O4347" s="12"/>
      <c r="P4347" s="12"/>
      <c r="Q4347" s="12"/>
      <c r="R4347" s="12"/>
      <c r="S4347" s="12"/>
      <c r="T4347" s="12"/>
      <c r="U4347" s="12"/>
      <c r="V4347" s="12"/>
      <c r="W4347" s="12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2"/>
      <c r="AS4347" s="12"/>
      <c r="AT4347" s="12"/>
      <c r="AU4347" s="12"/>
      <c r="AV4347" s="12"/>
      <c r="AW4347" s="12"/>
      <c r="AX4347" s="12"/>
      <c r="AY4347" s="12"/>
      <c r="AZ4347" s="12"/>
      <c r="BA4347" s="12"/>
      <c r="BB4347" s="12"/>
      <c r="BC4347" s="12"/>
      <c r="BD4347" s="12"/>
      <c r="BE4347" s="12"/>
      <c r="BF4347" s="12"/>
      <c r="BG4347" s="12"/>
      <c r="BH4347" s="12"/>
      <c r="BI4347" s="12"/>
      <c r="BJ4347" s="13"/>
      <c r="BK4347" s="13"/>
      <c r="BL4347" s="13"/>
      <c r="BM4347" s="13"/>
      <c r="BN4347" s="13"/>
    </row>
    <row r="4348" spans="1:66" x14ac:dyDescent="0.25">
      <c r="A4348" s="10"/>
      <c r="B4348" s="10"/>
      <c r="C4348" s="10"/>
      <c r="D4348" s="18"/>
      <c r="E4348" s="10"/>
      <c r="F4348" s="10"/>
      <c r="G4348" s="10"/>
      <c r="H4348" s="10"/>
      <c r="I4348" s="10"/>
      <c r="J4348" s="10"/>
      <c r="K4348" s="11"/>
      <c r="L4348" s="11"/>
      <c r="M4348" s="12"/>
      <c r="N4348" s="12"/>
      <c r="O4348" s="12"/>
      <c r="P4348" s="12"/>
      <c r="Q4348" s="12"/>
      <c r="R4348" s="12"/>
      <c r="S4348" s="12"/>
      <c r="T4348" s="12"/>
      <c r="U4348" s="12"/>
      <c r="V4348" s="12"/>
      <c r="W4348" s="12"/>
      <c r="X4348" s="12"/>
      <c r="Y4348" s="12"/>
      <c r="Z4348" s="12"/>
      <c r="AA4348" s="12"/>
      <c r="AB4348" s="12"/>
      <c r="AC4348" s="12"/>
      <c r="AD4348" s="12"/>
      <c r="AE4348" s="12"/>
      <c r="AF4348" s="12"/>
      <c r="AG4348" s="12"/>
      <c r="AH4348" s="12"/>
      <c r="AI4348" s="12"/>
      <c r="AJ4348" s="12"/>
      <c r="AK4348" s="12"/>
      <c r="AL4348" s="12"/>
      <c r="AM4348" s="12"/>
      <c r="AN4348" s="12"/>
      <c r="AO4348" s="12"/>
      <c r="AP4348" s="12"/>
      <c r="AQ4348" s="12"/>
      <c r="AR4348" s="12"/>
      <c r="AS4348" s="12"/>
      <c r="AT4348" s="12"/>
      <c r="AU4348" s="12"/>
      <c r="AV4348" s="12"/>
      <c r="AW4348" s="12"/>
      <c r="AX4348" s="12"/>
      <c r="AY4348" s="12"/>
      <c r="AZ4348" s="12"/>
      <c r="BA4348" s="12"/>
      <c r="BB4348" s="12"/>
      <c r="BC4348" s="12"/>
      <c r="BD4348" s="12"/>
      <c r="BE4348" s="12"/>
      <c r="BF4348" s="12"/>
      <c r="BG4348" s="12"/>
      <c r="BH4348" s="12"/>
      <c r="BI4348" s="12"/>
      <c r="BJ4348" s="13"/>
      <c r="BK4348" s="13"/>
      <c r="BL4348" s="13"/>
      <c r="BM4348" s="13"/>
      <c r="BN4348" s="13"/>
    </row>
    <row r="4349" spans="1:66" x14ac:dyDescent="0.25">
      <c r="A4349" s="10"/>
      <c r="B4349" s="10"/>
      <c r="C4349" s="10"/>
      <c r="D4349" s="18"/>
      <c r="E4349" s="10"/>
      <c r="F4349" s="10"/>
      <c r="G4349" s="10"/>
      <c r="H4349" s="10"/>
      <c r="I4349" s="10"/>
      <c r="J4349" s="10"/>
      <c r="K4349" s="11"/>
      <c r="L4349" s="11"/>
      <c r="M4349" s="12"/>
      <c r="N4349" s="12"/>
      <c r="O4349" s="12"/>
      <c r="P4349" s="12"/>
      <c r="Q4349" s="12"/>
      <c r="R4349" s="12"/>
      <c r="S4349" s="12"/>
      <c r="T4349" s="12"/>
      <c r="U4349" s="12"/>
      <c r="V4349" s="12"/>
      <c r="W4349" s="12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2"/>
      <c r="AS4349" s="12"/>
      <c r="AT4349" s="12"/>
      <c r="AU4349" s="12"/>
      <c r="AV4349" s="12"/>
      <c r="AW4349" s="12"/>
      <c r="AX4349" s="12"/>
      <c r="AY4349" s="12"/>
      <c r="AZ4349" s="12"/>
      <c r="BA4349" s="12"/>
      <c r="BB4349" s="12"/>
      <c r="BC4349" s="12"/>
      <c r="BD4349" s="12"/>
      <c r="BE4349" s="12"/>
      <c r="BF4349" s="12"/>
      <c r="BG4349" s="12"/>
      <c r="BH4349" s="12"/>
      <c r="BI4349" s="12"/>
      <c r="BJ4349" s="13"/>
      <c r="BK4349" s="13"/>
      <c r="BL4349" s="13"/>
      <c r="BM4349" s="13"/>
      <c r="BN4349" s="13"/>
    </row>
    <row r="4350" spans="1:66" x14ac:dyDescent="0.25">
      <c r="A4350" s="10"/>
      <c r="B4350" s="10"/>
      <c r="C4350" s="10"/>
      <c r="D4350" s="18"/>
      <c r="E4350" s="10"/>
      <c r="F4350" s="10"/>
      <c r="G4350" s="10"/>
      <c r="H4350" s="10"/>
      <c r="I4350" s="10"/>
      <c r="J4350" s="10"/>
      <c r="K4350" s="11"/>
      <c r="L4350" s="11"/>
      <c r="M4350" s="12"/>
      <c r="N4350" s="12"/>
      <c r="O4350" s="12"/>
      <c r="P4350" s="12"/>
      <c r="Q4350" s="12"/>
      <c r="R4350" s="12"/>
      <c r="S4350" s="12"/>
      <c r="T4350" s="12"/>
      <c r="U4350" s="12"/>
      <c r="V4350" s="12"/>
      <c r="W4350" s="12"/>
      <c r="X4350" s="12"/>
      <c r="Y4350" s="12"/>
      <c r="Z4350" s="12"/>
      <c r="AA4350" s="12"/>
      <c r="AB4350" s="12"/>
      <c r="AC4350" s="12"/>
      <c r="AD4350" s="12"/>
      <c r="AE4350" s="12"/>
      <c r="AF4350" s="12"/>
      <c r="AG4350" s="12"/>
      <c r="AH4350" s="12"/>
      <c r="AI4350" s="12"/>
      <c r="AJ4350" s="12"/>
      <c r="AK4350" s="12"/>
      <c r="AL4350" s="12"/>
      <c r="AM4350" s="12"/>
      <c r="AN4350" s="12"/>
      <c r="AO4350" s="12"/>
      <c r="AP4350" s="12"/>
      <c r="AQ4350" s="12"/>
      <c r="AR4350" s="12"/>
      <c r="AS4350" s="12"/>
      <c r="AT4350" s="12"/>
      <c r="AU4350" s="12"/>
      <c r="AV4350" s="12"/>
      <c r="AW4350" s="12"/>
      <c r="AX4350" s="12"/>
      <c r="AY4350" s="12"/>
      <c r="AZ4350" s="12"/>
      <c r="BA4350" s="12"/>
      <c r="BB4350" s="12"/>
      <c r="BC4350" s="12"/>
      <c r="BD4350" s="12"/>
      <c r="BE4350" s="12"/>
      <c r="BF4350" s="12"/>
      <c r="BG4350" s="12"/>
      <c r="BH4350" s="12"/>
      <c r="BI4350" s="12"/>
      <c r="BJ4350" s="13"/>
      <c r="BK4350" s="13"/>
      <c r="BL4350" s="13"/>
      <c r="BM4350" s="13"/>
      <c r="BN4350" s="13"/>
    </row>
    <row r="4351" spans="1:66" x14ac:dyDescent="0.25">
      <c r="A4351" s="10"/>
      <c r="B4351" s="10"/>
      <c r="C4351" s="10"/>
      <c r="D4351" s="18"/>
      <c r="E4351" s="10"/>
      <c r="F4351" s="10"/>
      <c r="G4351" s="10"/>
      <c r="H4351" s="10"/>
      <c r="I4351" s="10"/>
      <c r="J4351" s="10"/>
      <c r="K4351" s="11"/>
      <c r="L4351" s="11"/>
      <c r="M4351" s="12"/>
      <c r="N4351" s="12"/>
      <c r="O4351" s="12"/>
      <c r="P4351" s="12"/>
      <c r="Q4351" s="12"/>
      <c r="R4351" s="12"/>
      <c r="S4351" s="12"/>
      <c r="T4351" s="12"/>
      <c r="U4351" s="12"/>
      <c r="V4351" s="12"/>
      <c r="W4351" s="12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2"/>
      <c r="AS4351" s="12"/>
      <c r="AT4351" s="12"/>
      <c r="AU4351" s="12"/>
      <c r="AV4351" s="12"/>
      <c r="AW4351" s="12"/>
      <c r="AX4351" s="12"/>
      <c r="AY4351" s="12"/>
      <c r="AZ4351" s="12"/>
      <c r="BA4351" s="12"/>
      <c r="BB4351" s="12"/>
      <c r="BC4351" s="12"/>
      <c r="BD4351" s="12"/>
      <c r="BE4351" s="12"/>
      <c r="BF4351" s="12"/>
      <c r="BG4351" s="12"/>
      <c r="BH4351" s="12"/>
      <c r="BI4351" s="12"/>
      <c r="BJ4351" s="13"/>
      <c r="BK4351" s="13"/>
      <c r="BL4351" s="13"/>
      <c r="BM4351" s="13"/>
      <c r="BN4351" s="13"/>
    </row>
    <row r="4352" spans="1:66" x14ac:dyDescent="0.25">
      <c r="A4352" s="10"/>
      <c r="B4352" s="10"/>
      <c r="C4352" s="10"/>
      <c r="D4352" s="18"/>
      <c r="E4352" s="10"/>
      <c r="F4352" s="10"/>
      <c r="G4352" s="10"/>
      <c r="H4352" s="10"/>
      <c r="I4352" s="10"/>
      <c r="J4352" s="10"/>
      <c r="K4352" s="11"/>
      <c r="L4352" s="11"/>
      <c r="M4352" s="12"/>
      <c r="N4352" s="12"/>
      <c r="O4352" s="12"/>
      <c r="P4352" s="12"/>
      <c r="Q4352" s="12"/>
      <c r="R4352" s="12"/>
      <c r="S4352" s="12"/>
      <c r="T4352" s="12"/>
      <c r="U4352" s="12"/>
      <c r="V4352" s="12"/>
      <c r="W4352" s="12"/>
      <c r="X4352" s="12"/>
      <c r="Y4352" s="12"/>
      <c r="Z4352" s="12"/>
      <c r="AA4352" s="12"/>
      <c r="AB4352" s="12"/>
      <c r="AC4352" s="12"/>
      <c r="AD4352" s="12"/>
      <c r="AE4352" s="12"/>
      <c r="AF4352" s="12"/>
      <c r="AG4352" s="12"/>
      <c r="AH4352" s="12"/>
      <c r="AI4352" s="12"/>
      <c r="AJ4352" s="12"/>
      <c r="AK4352" s="12"/>
      <c r="AL4352" s="12"/>
      <c r="AM4352" s="12"/>
      <c r="AN4352" s="12"/>
      <c r="AO4352" s="12"/>
      <c r="AP4352" s="12"/>
      <c r="AQ4352" s="12"/>
      <c r="AR4352" s="12"/>
      <c r="AS4352" s="12"/>
      <c r="AT4352" s="12"/>
      <c r="AU4352" s="12"/>
      <c r="AV4352" s="12"/>
      <c r="AW4352" s="12"/>
      <c r="AX4352" s="12"/>
      <c r="AY4352" s="12"/>
      <c r="AZ4352" s="12"/>
      <c r="BA4352" s="12"/>
      <c r="BB4352" s="12"/>
      <c r="BC4352" s="12"/>
      <c r="BD4352" s="12"/>
      <c r="BE4352" s="12"/>
      <c r="BF4352" s="12"/>
      <c r="BG4352" s="12"/>
      <c r="BH4352" s="12"/>
      <c r="BI4352" s="12"/>
      <c r="BJ4352" s="13"/>
      <c r="BK4352" s="13"/>
      <c r="BL4352" s="13"/>
      <c r="BM4352" s="13"/>
      <c r="BN4352" s="13"/>
    </row>
    <row r="4353" spans="1:66" s="14" customFormat="1" x14ac:dyDescent="0.25">
      <c r="A4353" s="10"/>
      <c r="B4353" s="10"/>
      <c r="C4353" s="10"/>
      <c r="D4353" s="18"/>
      <c r="E4353" s="10"/>
      <c r="F4353" s="10"/>
      <c r="G4353" s="10"/>
      <c r="H4353" s="10"/>
      <c r="I4353" s="10"/>
      <c r="J4353" s="10"/>
      <c r="K4353" s="11"/>
      <c r="L4353" s="11"/>
      <c r="M4353" s="12"/>
      <c r="N4353" s="12"/>
      <c r="O4353" s="12"/>
      <c r="P4353" s="12"/>
      <c r="Q4353" s="12"/>
      <c r="R4353" s="12"/>
      <c r="S4353" s="12"/>
      <c r="T4353" s="12"/>
      <c r="U4353" s="12"/>
      <c r="V4353" s="12"/>
      <c r="W4353" s="12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2"/>
      <c r="AS4353" s="12"/>
      <c r="AT4353" s="12"/>
      <c r="AU4353" s="12"/>
      <c r="AV4353" s="12"/>
      <c r="AW4353" s="12"/>
      <c r="AX4353" s="12"/>
      <c r="AY4353" s="12"/>
      <c r="AZ4353" s="12"/>
      <c r="BA4353" s="12"/>
      <c r="BB4353" s="12"/>
      <c r="BC4353" s="12"/>
      <c r="BD4353" s="12"/>
      <c r="BE4353" s="12"/>
      <c r="BF4353" s="12"/>
      <c r="BG4353" s="12"/>
      <c r="BH4353" s="12"/>
      <c r="BI4353" s="12"/>
      <c r="BJ4353" s="13"/>
      <c r="BK4353" s="13"/>
      <c r="BL4353" s="13"/>
      <c r="BM4353" s="13"/>
      <c r="BN4353" s="13"/>
    </row>
    <row r="4354" spans="1:66" x14ac:dyDescent="0.25">
      <c r="A4354" s="10"/>
      <c r="B4354" s="10"/>
      <c r="C4354" s="10"/>
      <c r="D4354" s="18"/>
      <c r="E4354" s="10"/>
      <c r="F4354" s="10"/>
      <c r="G4354" s="10"/>
      <c r="H4354" s="10"/>
      <c r="I4354" s="10"/>
      <c r="J4354" s="10"/>
      <c r="K4354" s="11"/>
      <c r="L4354" s="11"/>
      <c r="M4354" s="12"/>
      <c r="N4354" s="12"/>
      <c r="O4354" s="12"/>
      <c r="P4354" s="12"/>
      <c r="Q4354" s="12"/>
      <c r="R4354" s="12"/>
      <c r="S4354" s="12"/>
      <c r="T4354" s="12"/>
      <c r="U4354" s="12"/>
      <c r="V4354" s="12"/>
      <c r="W4354" s="12"/>
      <c r="X4354" s="12"/>
      <c r="Y4354" s="12"/>
      <c r="Z4354" s="12"/>
      <c r="AA4354" s="12"/>
      <c r="AB4354" s="12"/>
      <c r="AC4354" s="12"/>
      <c r="AD4354" s="12"/>
      <c r="AE4354" s="12"/>
      <c r="AF4354" s="12"/>
      <c r="AG4354" s="12"/>
      <c r="AH4354" s="12"/>
      <c r="AI4354" s="12"/>
      <c r="AJ4354" s="12"/>
      <c r="AK4354" s="12"/>
      <c r="AL4354" s="12"/>
      <c r="AM4354" s="12"/>
      <c r="AN4354" s="12"/>
      <c r="AO4354" s="12"/>
      <c r="AP4354" s="12"/>
      <c r="AQ4354" s="12"/>
      <c r="AR4354" s="12"/>
      <c r="AS4354" s="12"/>
      <c r="AT4354" s="12"/>
      <c r="AU4354" s="12"/>
      <c r="AV4354" s="12"/>
      <c r="AW4354" s="12"/>
      <c r="AX4354" s="12"/>
      <c r="AY4354" s="12"/>
      <c r="AZ4354" s="12"/>
      <c r="BA4354" s="12"/>
      <c r="BB4354" s="12"/>
      <c r="BC4354" s="12"/>
      <c r="BD4354" s="12"/>
      <c r="BE4354" s="12"/>
      <c r="BF4354" s="12"/>
      <c r="BG4354" s="12"/>
      <c r="BH4354" s="12"/>
      <c r="BI4354" s="12"/>
      <c r="BJ4354" s="13"/>
      <c r="BK4354" s="13"/>
      <c r="BL4354" s="13"/>
      <c r="BM4354" s="13"/>
      <c r="BN4354" s="13"/>
    </row>
    <row r="4355" spans="1:66" x14ac:dyDescent="0.25">
      <c r="A4355" s="10"/>
      <c r="B4355" s="10"/>
      <c r="C4355" s="10"/>
      <c r="D4355" s="18"/>
      <c r="E4355" s="10"/>
      <c r="F4355" s="10"/>
      <c r="G4355" s="10"/>
      <c r="H4355" s="10"/>
      <c r="I4355" s="10"/>
      <c r="J4355" s="10"/>
      <c r="K4355" s="11"/>
      <c r="L4355" s="11"/>
      <c r="M4355" s="12"/>
      <c r="N4355" s="12"/>
      <c r="O4355" s="12"/>
      <c r="P4355" s="12"/>
      <c r="Q4355" s="12"/>
      <c r="R4355" s="12"/>
      <c r="S4355" s="12"/>
      <c r="T4355" s="12"/>
      <c r="U4355" s="12"/>
      <c r="V4355" s="12"/>
      <c r="W4355" s="12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2"/>
      <c r="AS4355" s="12"/>
      <c r="AT4355" s="12"/>
      <c r="AU4355" s="12"/>
      <c r="AV4355" s="12"/>
      <c r="AW4355" s="12"/>
      <c r="AX4355" s="12"/>
      <c r="AY4355" s="12"/>
      <c r="AZ4355" s="12"/>
      <c r="BA4355" s="12"/>
      <c r="BB4355" s="12"/>
      <c r="BC4355" s="12"/>
      <c r="BD4355" s="12"/>
      <c r="BE4355" s="12"/>
      <c r="BF4355" s="12"/>
      <c r="BG4355" s="12"/>
      <c r="BH4355" s="12"/>
      <c r="BI4355" s="12"/>
      <c r="BJ4355" s="13"/>
      <c r="BK4355" s="13"/>
      <c r="BL4355" s="13"/>
      <c r="BM4355" s="13"/>
      <c r="BN4355" s="13"/>
    </row>
    <row r="4356" spans="1:66" x14ac:dyDescent="0.25">
      <c r="A4356" s="10"/>
      <c r="B4356" s="10"/>
      <c r="C4356" s="10"/>
      <c r="D4356" s="18"/>
      <c r="E4356" s="10"/>
      <c r="F4356" s="10"/>
      <c r="G4356" s="10"/>
      <c r="H4356" s="10"/>
      <c r="I4356" s="10"/>
      <c r="J4356" s="10"/>
      <c r="K4356" s="11"/>
      <c r="L4356" s="11"/>
      <c r="M4356" s="12"/>
      <c r="N4356" s="12"/>
      <c r="O4356" s="12"/>
      <c r="P4356" s="12"/>
      <c r="Q4356" s="12"/>
      <c r="R4356" s="12"/>
      <c r="S4356" s="12"/>
      <c r="T4356" s="12"/>
      <c r="U4356" s="12"/>
      <c r="V4356" s="12"/>
      <c r="W4356" s="12"/>
      <c r="X4356" s="12"/>
      <c r="Y4356" s="12"/>
      <c r="Z4356" s="12"/>
      <c r="AA4356" s="12"/>
      <c r="AB4356" s="12"/>
      <c r="AC4356" s="12"/>
      <c r="AD4356" s="12"/>
      <c r="AE4356" s="12"/>
      <c r="AF4356" s="12"/>
      <c r="AG4356" s="12"/>
      <c r="AH4356" s="12"/>
      <c r="AI4356" s="12"/>
      <c r="AJ4356" s="12"/>
      <c r="AK4356" s="12"/>
      <c r="AL4356" s="12"/>
      <c r="AM4356" s="12"/>
      <c r="AN4356" s="12"/>
      <c r="AO4356" s="12"/>
      <c r="AP4356" s="12"/>
      <c r="AQ4356" s="12"/>
      <c r="AR4356" s="12"/>
      <c r="AS4356" s="12"/>
      <c r="AT4356" s="12"/>
      <c r="AU4356" s="12"/>
      <c r="AV4356" s="12"/>
      <c r="AW4356" s="12"/>
      <c r="AX4356" s="12"/>
      <c r="AY4356" s="12"/>
      <c r="AZ4356" s="12"/>
      <c r="BA4356" s="12"/>
      <c r="BB4356" s="12"/>
      <c r="BC4356" s="12"/>
      <c r="BD4356" s="12"/>
      <c r="BE4356" s="12"/>
      <c r="BF4356" s="12"/>
      <c r="BG4356" s="12"/>
      <c r="BH4356" s="12"/>
      <c r="BI4356" s="12"/>
      <c r="BJ4356" s="13"/>
      <c r="BK4356" s="13"/>
      <c r="BL4356" s="13"/>
      <c r="BM4356" s="13"/>
      <c r="BN4356" s="13"/>
    </row>
    <row r="4357" spans="1:66" x14ac:dyDescent="0.25">
      <c r="A4357" s="10"/>
      <c r="B4357" s="10"/>
      <c r="C4357" s="10"/>
      <c r="D4357" s="18"/>
      <c r="E4357" s="10"/>
      <c r="F4357" s="10"/>
      <c r="G4357" s="10"/>
      <c r="H4357" s="10"/>
      <c r="I4357" s="10"/>
      <c r="J4357" s="10"/>
      <c r="K4357" s="11"/>
      <c r="L4357" s="11"/>
      <c r="M4357" s="12"/>
      <c r="N4357" s="12"/>
      <c r="O4357" s="12"/>
      <c r="P4357" s="12"/>
      <c r="Q4357" s="12"/>
      <c r="R4357" s="12"/>
      <c r="S4357" s="12"/>
      <c r="T4357" s="12"/>
      <c r="U4357" s="12"/>
      <c r="V4357" s="12"/>
      <c r="W4357" s="12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2"/>
      <c r="AS4357" s="12"/>
      <c r="AT4357" s="12"/>
      <c r="AU4357" s="12"/>
      <c r="AV4357" s="12"/>
      <c r="AW4357" s="12"/>
      <c r="AX4357" s="12"/>
      <c r="AY4357" s="12"/>
      <c r="AZ4357" s="12"/>
      <c r="BA4357" s="12"/>
      <c r="BB4357" s="12"/>
      <c r="BC4357" s="12"/>
      <c r="BD4357" s="12"/>
      <c r="BE4357" s="12"/>
      <c r="BF4357" s="12"/>
      <c r="BG4357" s="12"/>
      <c r="BH4357" s="12"/>
      <c r="BI4357" s="12"/>
      <c r="BJ4357" s="13"/>
      <c r="BK4357" s="13"/>
      <c r="BL4357" s="13"/>
      <c r="BM4357" s="13"/>
      <c r="BN4357" s="13"/>
    </row>
    <row r="4358" spans="1:66" x14ac:dyDescent="0.25">
      <c r="A4358" s="10"/>
      <c r="B4358" s="10"/>
      <c r="C4358" s="10"/>
      <c r="D4358" s="18"/>
      <c r="E4358" s="10"/>
      <c r="F4358" s="10"/>
      <c r="G4358" s="10"/>
      <c r="H4358" s="10"/>
      <c r="I4358" s="10"/>
      <c r="J4358" s="10"/>
      <c r="K4358" s="11"/>
      <c r="L4358" s="11"/>
      <c r="M4358" s="12"/>
      <c r="N4358" s="12"/>
      <c r="O4358" s="12"/>
      <c r="P4358" s="12"/>
      <c r="Q4358" s="12"/>
      <c r="R4358" s="12"/>
      <c r="S4358" s="12"/>
      <c r="T4358" s="12"/>
      <c r="U4358" s="12"/>
      <c r="V4358" s="12"/>
      <c r="W4358" s="12"/>
      <c r="X4358" s="12"/>
      <c r="Y4358" s="12"/>
      <c r="Z4358" s="12"/>
      <c r="AA4358" s="12"/>
      <c r="AB4358" s="12"/>
      <c r="AC4358" s="12"/>
      <c r="AD4358" s="12"/>
      <c r="AE4358" s="12"/>
      <c r="AF4358" s="12"/>
      <c r="AG4358" s="12"/>
      <c r="AH4358" s="12"/>
      <c r="AI4358" s="12"/>
      <c r="AJ4358" s="12"/>
      <c r="AK4358" s="12"/>
      <c r="AL4358" s="12"/>
      <c r="AM4358" s="12"/>
      <c r="AN4358" s="12"/>
      <c r="AO4358" s="12"/>
      <c r="AP4358" s="12"/>
      <c r="AQ4358" s="12"/>
      <c r="AR4358" s="12"/>
      <c r="AS4358" s="12"/>
      <c r="AT4358" s="12"/>
      <c r="AU4358" s="12"/>
      <c r="AV4358" s="12"/>
      <c r="AW4358" s="12"/>
      <c r="AX4358" s="12"/>
      <c r="AY4358" s="12"/>
      <c r="AZ4358" s="12"/>
      <c r="BA4358" s="12"/>
      <c r="BB4358" s="12"/>
      <c r="BC4358" s="12"/>
      <c r="BD4358" s="12"/>
      <c r="BE4358" s="12"/>
      <c r="BF4358" s="12"/>
      <c r="BG4358" s="12"/>
      <c r="BH4358" s="12"/>
      <c r="BI4358" s="12"/>
      <c r="BJ4358" s="13"/>
      <c r="BK4358" s="13"/>
      <c r="BL4358" s="13"/>
      <c r="BM4358" s="13"/>
      <c r="BN4358" s="13"/>
    </row>
    <row r="4359" spans="1:66" x14ac:dyDescent="0.25">
      <c r="A4359" s="10"/>
      <c r="B4359" s="10"/>
      <c r="C4359" s="10"/>
      <c r="D4359" s="18"/>
      <c r="E4359" s="10"/>
      <c r="F4359" s="10"/>
      <c r="G4359" s="10"/>
      <c r="H4359" s="10"/>
      <c r="I4359" s="10"/>
      <c r="J4359" s="10"/>
      <c r="K4359" s="11"/>
      <c r="L4359" s="11"/>
      <c r="M4359" s="12"/>
      <c r="N4359" s="12"/>
      <c r="O4359" s="12"/>
      <c r="P4359" s="12"/>
      <c r="Q4359" s="12"/>
      <c r="R4359" s="12"/>
      <c r="S4359" s="12"/>
      <c r="T4359" s="12"/>
      <c r="U4359" s="12"/>
      <c r="V4359" s="12"/>
      <c r="W4359" s="12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2"/>
      <c r="AS4359" s="12"/>
      <c r="AT4359" s="12"/>
      <c r="AU4359" s="12"/>
      <c r="AV4359" s="12"/>
      <c r="AW4359" s="12"/>
      <c r="AX4359" s="12"/>
      <c r="AY4359" s="12"/>
      <c r="AZ4359" s="12"/>
      <c r="BA4359" s="12"/>
      <c r="BB4359" s="12"/>
      <c r="BC4359" s="12"/>
      <c r="BD4359" s="12"/>
      <c r="BE4359" s="12"/>
      <c r="BF4359" s="12"/>
      <c r="BG4359" s="12"/>
      <c r="BH4359" s="12"/>
      <c r="BI4359" s="12"/>
      <c r="BJ4359" s="13"/>
      <c r="BK4359" s="13"/>
      <c r="BL4359" s="13"/>
      <c r="BM4359" s="13"/>
      <c r="BN4359" s="13"/>
    </row>
    <row r="4360" spans="1:66" x14ac:dyDescent="0.25">
      <c r="A4360" s="10"/>
      <c r="B4360" s="10"/>
      <c r="C4360" s="10"/>
      <c r="D4360" s="18"/>
      <c r="E4360" s="10"/>
      <c r="F4360" s="10"/>
      <c r="G4360" s="10"/>
      <c r="H4360" s="10"/>
      <c r="I4360" s="10"/>
      <c r="J4360" s="10"/>
      <c r="K4360" s="11"/>
      <c r="L4360" s="11"/>
      <c r="M4360" s="12"/>
      <c r="N4360" s="12"/>
      <c r="O4360" s="12"/>
      <c r="P4360" s="12"/>
      <c r="Q4360" s="12"/>
      <c r="R4360" s="12"/>
      <c r="S4360" s="12"/>
      <c r="T4360" s="12"/>
      <c r="U4360" s="12"/>
      <c r="V4360" s="12"/>
      <c r="W4360" s="12"/>
      <c r="X4360" s="12"/>
      <c r="Y4360" s="12"/>
      <c r="Z4360" s="12"/>
      <c r="AA4360" s="12"/>
      <c r="AB4360" s="12"/>
      <c r="AC4360" s="12"/>
      <c r="AD4360" s="12"/>
      <c r="AE4360" s="12"/>
      <c r="AF4360" s="12"/>
      <c r="AG4360" s="12"/>
      <c r="AH4360" s="12"/>
      <c r="AI4360" s="12"/>
      <c r="AJ4360" s="12"/>
      <c r="AK4360" s="12"/>
      <c r="AL4360" s="12"/>
      <c r="AM4360" s="12"/>
      <c r="AN4360" s="12"/>
      <c r="AO4360" s="12"/>
      <c r="AP4360" s="12"/>
      <c r="AQ4360" s="12"/>
      <c r="AR4360" s="12"/>
      <c r="AS4360" s="12"/>
      <c r="AT4360" s="12"/>
      <c r="AU4360" s="12"/>
      <c r="AV4360" s="12"/>
      <c r="AW4360" s="12"/>
      <c r="AX4360" s="12"/>
      <c r="AY4360" s="12"/>
      <c r="AZ4360" s="12"/>
      <c r="BA4360" s="12"/>
      <c r="BB4360" s="12"/>
      <c r="BC4360" s="12"/>
      <c r="BD4360" s="12"/>
      <c r="BE4360" s="12"/>
      <c r="BF4360" s="12"/>
      <c r="BG4360" s="12"/>
      <c r="BH4360" s="12"/>
      <c r="BI4360" s="12"/>
      <c r="BJ4360" s="13"/>
      <c r="BK4360" s="13"/>
      <c r="BL4360" s="13"/>
      <c r="BM4360" s="13"/>
      <c r="BN4360" s="13"/>
    </row>
    <row r="4361" spans="1:66" x14ac:dyDescent="0.25">
      <c r="A4361" s="10"/>
      <c r="B4361" s="10"/>
      <c r="C4361" s="10"/>
      <c r="D4361" s="18"/>
      <c r="E4361" s="10"/>
      <c r="F4361" s="10"/>
      <c r="G4361" s="10"/>
      <c r="H4361" s="10"/>
      <c r="I4361" s="10"/>
      <c r="J4361" s="10"/>
      <c r="K4361" s="11"/>
      <c r="L4361" s="11"/>
      <c r="M4361" s="12"/>
      <c r="N4361" s="12"/>
      <c r="O4361" s="12"/>
      <c r="P4361" s="12"/>
      <c r="Q4361" s="12"/>
      <c r="R4361" s="12"/>
      <c r="S4361" s="12"/>
      <c r="T4361" s="12"/>
      <c r="U4361" s="12"/>
      <c r="V4361" s="12"/>
      <c r="W4361" s="12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2"/>
      <c r="AS4361" s="12"/>
      <c r="AT4361" s="12"/>
      <c r="AU4361" s="12"/>
      <c r="AV4361" s="12"/>
      <c r="AW4361" s="12"/>
      <c r="AX4361" s="12"/>
      <c r="AY4361" s="12"/>
      <c r="AZ4361" s="12"/>
      <c r="BA4361" s="12"/>
      <c r="BB4361" s="12"/>
      <c r="BC4361" s="12"/>
      <c r="BD4361" s="12"/>
      <c r="BE4361" s="12"/>
      <c r="BF4361" s="12"/>
      <c r="BG4361" s="12"/>
      <c r="BH4361" s="12"/>
      <c r="BI4361" s="12"/>
      <c r="BJ4361" s="13"/>
      <c r="BK4361" s="13"/>
      <c r="BL4361" s="13"/>
      <c r="BM4361" s="13"/>
      <c r="BN4361" s="13"/>
    </row>
    <row r="4362" spans="1:66" x14ac:dyDescent="0.25">
      <c r="A4362" s="10"/>
      <c r="B4362" s="10"/>
      <c r="C4362" s="10"/>
      <c r="D4362" s="18"/>
      <c r="E4362" s="10"/>
      <c r="F4362" s="10"/>
      <c r="G4362" s="10"/>
      <c r="H4362" s="10"/>
      <c r="I4362" s="10"/>
      <c r="J4362" s="10"/>
      <c r="K4362" s="11"/>
      <c r="L4362" s="11"/>
      <c r="M4362" s="12"/>
      <c r="N4362" s="12"/>
      <c r="O4362" s="12"/>
      <c r="P4362" s="12"/>
      <c r="Q4362" s="12"/>
      <c r="R4362" s="12"/>
      <c r="S4362" s="12"/>
      <c r="T4362" s="12"/>
      <c r="U4362" s="12"/>
      <c r="V4362" s="12"/>
      <c r="W4362" s="12"/>
      <c r="X4362" s="12"/>
      <c r="Y4362" s="12"/>
      <c r="Z4362" s="12"/>
      <c r="AA4362" s="12"/>
      <c r="AB4362" s="12"/>
      <c r="AC4362" s="12"/>
      <c r="AD4362" s="12"/>
      <c r="AE4362" s="12"/>
      <c r="AF4362" s="12"/>
      <c r="AG4362" s="12"/>
      <c r="AH4362" s="12"/>
      <c r="AI4362" s="12"/>
      <c r="AJ4362" s="12"/>
      <c r="AK4362" s="12"/>
      <c r="AL4362" s="12"/>
      <c r="AM4362" s="12"/>
      <c r="AN4362" s="12"/>
      <c r="AO4362" s="12"/>
      <c r="AP4362" s="12"/>
      <c r="AQ4362" s="12"/>
      <c r="AR4362" s="12"/>
      <c r="AS4362" s="12"/>
      <c r="AT4362" s="12"/>
      <c r="AU4362" s="12"/>
      <c r="AV4362" s="12"/>
      <c r="AW4362" s="12"/>
      <c r="AX4362" s="12"/>
      <c r="AY4362" s="12"/>
      <c r="AZ4362" s="12"/>
      <c r="BA4362" s="12"/>
      <c r="BB4362" s="12"/>
      <c r="BC4362" s="12"/>
      <c r="BD4362" s="12"/>
      <c r="BE4362" s="12"/>
      <c r="BF4362" s="12"/>
      <c r="BG4362" s="12"/>
      <c r="BH4362" s="12"/>
      <c r="BI4362" s="12"/>
      <c r="BJ4362" s="13"/>
      <c r="BK4362" s="13"/>
      <c r="BL4362" s="13"/>
      <c r="BM4362" s="13"/>
      <c r="BN4362" s="13"/>
    </row>
    <row r="4363" spans="1:66" x14ac:dyDescent="0.25">
      <c r="A4363" s="10"/>
      <c r="B4363" s="10"/>
      <c r="C4363" s="10"/>
      <c r="D4363" s="18"/>
      <c r="E4363" s="10"/>
      <c r="F4363" s="10"/>
      <c r="G4363" s="10"/>
      <c r="H4363" s="10"/>
      <c r="I4363" s="10"/>
      <c r="J4363" s="10"/>
      <c r="K4363" s="11"/>
      <c r="L4363" s="11"/>
      <c r="M4363" s="12"/>
      <c r="N4363" s="12"/>
      <c r="O4363" s="12"/>
      <c r="P4363" s="12"/>
      <c r="Q4363" s="12"/>
      <c r="R4363" s="12"/>
      <c r="S4363" s="12"/>
      <c r="T4363" s="12"/>
      <c r="U4363" s="12"/>
      <c r="V4363" s="12"/>
      <c r="W4363" s="12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2"/>
      <c r="AS4363" s="12"/>
      <c r="AT4363" s="12"/>
      <c r="AU4363" s="12"/>
      <c r="AV4363" s="12"/>
      <c r="AW4363" s="12"/>
      <c r="AX4363" s="12"/>
      <c r="AY4363" s="12"/>
      <c r="AZ4363" s="12"/>
      <c r="BA4363" s="12"/>
      <c r="BB4363" s="12"/>
      <c r="BC4363" s="12"/>
      <c r="BD4363" s="12"/>
      <c r="BE4363" s="12"/>
      <c r="BF4363" s="12"/>
      <c r="BG4363" s="12"/>
      <c r="BH4363" s="12"/>
      <c r="BI4363" s="12"/>
      <c r="BJ4363" s="13"/>
      <c r="BK4363" s="13"/>
      <c r="BL4363" s="13"/>
      <c r="BM4363" s="13"/>
      <c r="BN4363" s="13"/>
    </row>
    <row r="4364" spans="1:66" x14ac:dyDescent="0.25">
      <c r="A4364" s="10"/>
      <c r="B4364" s="10"/>
      <c r="C4364" s="10"/>
      <c r="D4364" s="18"/>
      <c r="E4364" s="10"/>
      <c r="F4364" s="10"/>
      <c r="G4364" s="10"/>
      <c r="H4364" s="10"/>
      <c r="I4364" s="10"/>
      <c r="J4364" s="10"/>
      <c r="K4364" s="11"/>
      <c r="L4364" s="11"/>
      <c r="M4364" s="12"/>
      <c r="N4364" s="12"/>
      <c r="O4364" s="12"/>
      <c r="P4364" s="12"/>
      <c r="Q4364" s="12"/>
      <c r="R4364" s="12"/>
      <c r="S4364" s="12"/>
      <c r="T4364" s="12"/>
      <c r="U4364" s="12"/>
      <c r="V4364" s="12"/>
      <c r="W4364" s="12"/>
      <c r="X4364" s="12"/>
      <c r="Y4364" s="12"/>
      <c r="Z4364" s="12"/>
      <c r="AA4364" s="12"/>
      <c r="AB4364" s="12"/>
      <c r="AC4364" s="12"/>
      <c r="AD4364" s="12"/>
      <c r="AE4364" s="12"/>
      <c r="AF4364" s="12"/>
      <c r="AG4364" s="12"/>
      <c r="AH4364" s="12"/>
      <c r="AI4364" s="12"/>
      <c r="AJ4364" s="12"/>
      <c r="AK4364" s="12"/>
      <c r="AL4364" s="12"/>
      <c r="AM4364" s="12"/>
      <c r="AN4364" s="12"/>
      <c r="AO4364" s="12"/>
      <c r="AP4364" s="12"/>
      <c r="AQ4364" s="12"/>
      <c r="AR4364" s="12"/>
      <c r="AS4364" s="12"/>
      <c r="AT4364" s="12"/>
      <c r="AU4364" s="12"/>
      <c r="AV4364" s="12"/>
      <c r="AW4364" s="12"/>
      <c r="AX4364" s="12"/>
      <c r="AY4364" s="12"/>
      <c r="AZ4364" s="12"/>
      <c r="BA4364" s="12"/>
      <c r="BB4364" s="12"/>
      <c r="BC4364" s="12"/>
      <c r="BD4364" s="12"/>
      <c r="BE4364" s="12"/>
      <c r="BF4364" s="12"/>
      <c r="BG4364" s="12"/>
      <c r="BH4364" s="12"/>
      <c r="BI4364" s="12"/>
      <c r="BJ4364" s="13"/>
      <c r="BK4364" s="13"/>
      <c r="BL4364" s="13"/>
      <c r="BM4364" s="13"/>
      <c r="BN4364" s="13"/>
    </row>
    <row r="4365" spans="1:66" x14ac:dyDescent="0.25">
      <c r="A4365" s="10"/>
      <c r="B4365" s="10"/>
      <c r="C4365" s="10"/>
      <c r="D4365" s="18"/>
      <c r="E4365" s="10"/>
      <c r="F4365" s="10"/>
      <c r="G4365" s="10"/>
      <c r="H4365" s="10"/>
      <c r="I4365" s="10"/>
      <c r="J4365" s="10"/>
      <c r="K4365" s="11"/>
      <c r="L4365" s="11"/>
      <c r="M4365" s="12"/>
      <c r="N4365" s="12"/>
      <c r="O4365" s="12"/>
      <c r="P4365" s="12"/>
      <c r="Q4365" s="12"/>
      <c r="R4365" s="12"/>
      <c r="S4365" s="12"/>
      <c r="T4365" s="12"/>
      <c r="U4365" s="12"/>
      <c r="V4365" s="12"/>
      <c r="W4365" s="12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2"/>
      <c r="AS4365" s="12"/>
      <c r="AT4365" s="12"/>
      <c r="AU4365" s="12"/>
      <c r="AV4365" s="12"/>
      <c r="AW4365" s="12"/>
      <c r="AX4365" s="12"/>
      <c r="AY4365" s="12"/>
      <c r="AZ4365" s="12"/>
      <c r="BA4365" s="12"/>
      <c r="BB4365" s="12"/>
      <c r="BC4365" s="12"/>
      <c r="BD4365" s="12"/>
      <c r="BE4365" s="12"/>
      <c r="BF4365" s="12"/>
      <c r="BG4365" s="12"/>
      <c r="BH4365" s="12"/>
      <c r="BI4365" s="12"/>
      <c r="BJ4365" s="13"/>
      <c r="BK4365" s="13"/>
      <c r="BL4365" s="13"/>
      <c r="BM4365" s="13"/>
      <c r="BN4365" s="13"/>
    </row>
    <row r="4366" spans="1:66" x14ac:dyDescent="0.25">
      <c r="A4366" s="10"/>
      <c r="B4366" s="10"/>
      <c r="C4366" s="10"/>
      <c r="D4366" s="18"/>
      <c r="E4366" s="10"/>
      <c r="F4366" s="10"/>
      <c r="G4366" s="10"/>
      <c r="H4366" s="10"/>
      <c r="I4366" s="10"/>
      <c r="J4366" s="10"/>
      <c r="K4366" s="11"/>
      <c r="L4366" s="11"/>
      <c r="M4366" s="12"/>
      <c r="N4366" s="12"/>
      <c r="O4366" s="12"/>
      <c r="P4366" s="12"/>
      <c r="Q4366" s="12"/>
      <c r="R4366" s="12"/>
      <c r="S4366" s="12"/>
      <c r="T4366" s="12"/>
      <c r="U4366" s="12"/>
      <c r="V4366" s="12"/>
      <c r="W4366" s="12"/>
      <c r="X4366" s="12"/>
      <c r="Y4366" s="12"/>
      <c r="Z4366" s="12"/>
      <c r="AA4366" s="12"/>
      <c r="AB4366" s="12"/>
      <c r="AC4366" s="12"/>
      <c r="AD4366" s="12"/>
      <c r="AE4366" s="12"/>
      <c r="AF4366" s="12"/>
      <c r="AG4366" s="12"/>
      <c r="AH4366" s="12"/>
      <c r="AI4366" s="12"/>
      <c r="AJ4366" s="12"/>
      <c r="AK4366" s="12"/>
      <c r="AL4366" s="12"/>
      <c r="AM4366" s="12"/>
      <c r="AN4366" s="12"/>
      <c r="AO4366" s="12"/>
      <c r="AP4366" s="12"/>
      <c r="AQ4366" s="12"/>
      <c r="AR4366" s="12"/>
      <c r="AS4366" s="12"/>
      <c r="AT4366" s="12"/>
      <c r="AU4366" s="12"/>
      <c r="AV4366" s="12"/>
      <c r="AW4366" s="12"/>
      <c r="AX4366" s="12"/>
      <c r="AY4366" s="12"/>
      <c r="AZ4366" s="12"/>
      <c r="BA4366" s="12"/>
      <c r="BB4366" s="12"/>
      <c r="BC4366" s="12"/>
      <c r="BD4366" s="12"/>
      <c r="BE4366" s="12"/>
      <c r="BF4366" s="12"/>
      <c r="BG4366" s="12"/>
      <c r="BH4366" s="12"/>
      <c r="BI4366" s="12"/>
      <c r="BJ4366" s="13"/>
      <c r="BK4366" s="13"/>
      <c r="BL4366" s="13"/>
      <c r="BM4366" s="13"/>
      <c r="BN4366" s="13"/>
    </row>
    <row r="4367" spans="1:66" x14ac:dyDescent="0.25">
      <c r="A4367" s="10"/>
      <c r="B4367" s="10"/>
      <c r="C4367" s="10"/>
      <c r="D4367" s="18"/>
      <c r="E4367" s="10"/>
      <c r="F4367" s="10"/>
      <c r="G4367" s="10"/>
      <c r="H4367" s="10"/>
      <c r="I4367" s="10"/>
      <c r="J4367" s="10"/>
      <c r="K4367" s="11"/>
      <c r="L4367" s="11"/>
      <c r="M4367" s="12"/>
      <c r="N4367" s="12"/>
      <c r="O4367" s="12"/>
      <c r="P4367" s="12"/>
      <c r="Q4367" s="12"/>
      <c r="R4367" s="12"/>
      <c r="S4367" s="12"/>
      <c r="T4367" s="12"/>
      <c r="U4367" s="12"/>
      <c r="V4367" s="12"/>
      <c r="W4367" s="12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2"/>
      <c r="AS4367" s="12"/>
      <c r="AT4367" s="12"/>
      <c r="AU4367" s="12"/>
      <c r="AV4367" s="12"/>
      <c r="AW4367" s="12"/>
      <c r="AX4367" s="12"/>
      <c r="AY4367" s="12"/>
      <c r="AZ4367" s="12"/>
      <c r="BA4367" s="12"/>
      <c r="BB4367" s="12"/>
      <c r="BC4367" s="12"/>
      <c r="BD4367" s="12"/>
      <c r="BE4367" s="12"/>
      <c r="BF4367" s="12"/>
      <c r="BG4367" s="12"/>
      <c r="BH4367" s="12"/>
      <c r="BI4367" s="12"/>
      <c r="BJ4367" s="13"/>
      <c r="BK4367" s="13"/>
      <c r="BL4367" s="13"/>
      <c r="BM4367" s="13"/>
      <c r="BN4367" s="13"/>
    </row>
    <row r="4368" spans="1:66" x14ac:dyDescent="0.25">
      <c r="A4368" s="10"/>
      <c r="B4368" s="10"/>
      <c r="C4368" s="10"/>
      <c r="D4368" s="18"/>
      <c r="E4368" s="10"/>
      <c r="F4368" s="10"/>
      <c r="G4368" s="10"/>
      <c r="H4368" s="10"/>
      <c r="I4368" s="10"/>
      <c r="J4368" s="10"/>
      <c r="K4368" s="11"/>
      <c r="L4368" s="11"/>
      <c r="M4368" s="12"/>
      <c r="N4368" s="12"/>
      <c r="O4368" s="12"/>
      <c r="P4368" s="12"/>
      <c r="Q4368" s="12"/>
      <c r="R4368" s="12"/>
      <c r="S4368" s="12"/>
      <c r="T4368" s="12"/>
      <c r="U4368" s="12"/>
      <c r="V4368" s="12"/>
      <c r="W4368" s="12"/>
      <c r="X4368" s="12"/>
      <c r="Y4368" s="12"/>
      <c r="Z4368" s="12"/>
      <c r="AA4368" s="12"/>
      <c r="AB4368" s="12"/>
      <c r="AC4368" s="12"/>
      <c r="AD4368" s="12"/>
      <c r="AE4368" s="12"/>
      <c r="AF4368" s="12"/>
      <c r="AG4368" s="12"/>
      <c r="AH4368" s="12"/>
      <c r="AI4368" s="12"/>
      <c r="AJ4368" s="12"/>
      <c r="AK4368" s="12"/>
      <c r="AL4368" s="12"/>
      <c r="AM4368" s="12"/>
      <c r="AN4368" s="12"/>
      <c r="AO4368" s="12"/>
      <c r="AP4368" s="12"/>
      <c r="AQ4368" s="12"/>
      <c r="AR4368" s="12"/>
      <c r="AS4368" s="12"/>
      <c r="AT4368" s="12"/>
      <c r="AU4368" s="12"/>
      <c r="AV4368" s="12"/>
      <c r="AW4368" s="12"/>
      <c r="AX4368" s="12"/>
      <c r="AY4368" s="12"/>
      <c r="AZ4368" s="12"/>
      <c r="BA4368" s="12"/>
      <c r="BB4368" s="12"/>
      <c r="BC4368" s="12"/>
      <c r="BD4368" s="12"/>
      <c r="BE4368" s="12"/>
      <c r="BF4368" s="12"/>
      <c r="BG4368" s="12"/>
      <c r="BH4368" s="12"/>
      <c r="BI4368" s="12"/>
      <c r="BJ4368" s="13"/>
      <c r="BK4368" s="13"/>
      <c r="BL4368" s="13"/>
      <c r="BM4368" s="13"/>
      <c r="BN4368" s="13"/>
    </row>
    <row r="4369" spans="1:66" x14ac:dyDescent="0.25">
      <c r="A4369" s="10"/>
      <c r="B4369" s="10"/>
      <c r="C4369" s="10"/>
      <c r="D4369" s="18"/>
      <c r="E4369" s="10"/>
      <c r="F4369" s="10"/>
      <c r="G4369" s="10"/>
      <c r="H4369" s="10"/>
      <c r="I4369" s="10"/>
      <c r="J4369" s="10"/>
      <c r="K4369" s="11"/>
      <c r="L4369" s="11"/>
      <c r="M4369" s="12"/>
      <c r="N4369" s="12"/>
      <c r="O4369" s="12"/>
      <c r="P4369" s="12"/>
      <c r="Q4369" s="12"/>
      <c r="R4369" s="12"/>
      <c r="S4369" s="12"/>
      <c r="T4369" s="12"/>
      <c r="U4369" s="12"/>
      <c r="V4369" s="12"/>
      <c r="W4369" s="12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2"/>
      <c r="AS4369" s="12"/>
      <c r="AT4369" s="12"/>
      <c r="AU4369" s="12"/>
      <c r="AV4369" s="12"/>
      <c r="AW4369" s="12"/>
      <c r="AX4369" s="12"/>
      <c r="AY4369" s="12"/>
      <c r="AZ4369" s="12"/>
      <c r="BA4369" s="12"/>
      <c r="BB4369" s="12"/>
      <c r="BC4369" s="12"/>
      <c r="BD4369" s="12"/>
      <c r="BE4369" s="12"/>
      <c r="BF4369" s="12"/>
      <c r="BG4369" s="12"/>
      <c r="BH4369" s="12"/>
      <c r="BI4369" s="12"/>
      <c r="BJ4369" s="13"/>
      <c r="BK4369" s="13"/>
      <c r="BL4369" s="13"/>
      <c r="BM4369" s="13"/>
      <c r="BN4369" s="13"/>
    </row>
    <row r="4370" spans="1:66" x14ac:dyDescent="0.25">
      <c r="A4370" s="10"/>
      <c r="B4370" s="10"/>
      <c r="C4370" s="10"/>
      <c r="D4370" s="18"/>
      <c r="E4370" s="10"/>
      <c r="F4370" s="10"/>
      <c r="G4370" s="10"/>
      <c r="H4370" s="10"/>
      <c r="I4370" s="10"/>
      <c r="J4370" s="10"/>
      <c r="K4370" s="11"/>
      <c r="L4370" s="11"/>
      <c r="M4370" s="12"/>
      <c r="N4370" s="12"/>
      <c r="O4370" s="12"/>
      <c r="P4370" s="12"/>
      <c r="Q4370" s="12"/>
      <c r="R4370" s="12"/>
      <c r="S4370" s="12"/>
      <c r="T4370" s="12"/>
      <c r="U4370" s="12"/>
      <c r="V4370" s="12"/>
      <c r="W4370" s="12"/>
      <c r="X4370" s="12"/>
      <c r="Y4370" s="12"/>
      <c r="Z4370" s="12"/>
      <c r="AA4370" s="12"/>
      <c r="AB4370" s="12"/>
      <c r="AC4370" s="12"/>
      <c r="AD4370" s="12"/>
      <c r="AE4370" s="12"/>
      <c r="AF4370" s="12"/>
      <c r="AG4370" s="12"/>
      <c r="AH4370" s="12"/>
      <c r="AI4370" s="12"/>
      <c r="AJ4370" s="12"/>
      <c r="AK4370" s="12"/>
      <c r="AL4370" s="12"/>
      <c r="AM4370" s="12"/>
      <c r="AN4370" s="12"/>
      <c r="AO4370" s="12"/>
      <c r="AP4370" s="12"/>
      <c r="AQ4370" s="12"/>
      <c r="AR4370" s="12"/>
      <c r="AS4370" s="12"/>
      <c r="AT4370" s="12"/>
      <c r="AU4370" s="12"/>
      <c r="AV4370" s="12"/>
      <c r="AW4370" s="12"/>
      <c r="AX4370" s="12"/>
      <c r="AY4370" s="12"/>
      <c r="AZ4370" s="12"/>
      <c r="BA4370" s="12"/>
      <c r="BB4370" s="12"/>
      <c r="BC4370" s="12"/>
      <c r="BD4370" s="12"/>
      <c r="BE4370" s="12"/>
      <c r="BF4370" s="12"/>
      <c r="BG4370" s="12"/>
      <c r="BH4370" s="12"/>
      <c r="BI4370" s="12"/>
      <c r="BJ4370" s="13"/>
      <c r="BK4370" s="13"/>
      <c r="BL4370" s="13"/>
      <c r="BM4370" s="13"/>
      <c r="BN4370" s="13"/>
    </row>
    <row r="4371" spans="1:66" x14ac:dyDescent="0.25">
      <c r="A4371" s="10"/>
      <c r="B4371" s="10"/>
      <c r="C4371" s="10"/>
      <c r="D4371" s="18"/>
      <c r="E4371" s="10"/>
      <c r="F4371" s="10"/>
      <c r="G4371" s="10"/>
      <c r="H4371" s="10"/>
      <c r="I4371" s="10"/>
      <c r="J4371" s="10"/>
      <c r="K4371" s="11"/>
      <c r="L4371" s="11"/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2"/>
      <c r="AS4371" s="12"/>
      <c r="AT4371" s="12"/>
      <c r="AU4371" s="12"/>
      <c r="AV4371" s="12"/>
      <c r="AW4371" s="12"/>
      <c r="AX4371" s="12"/>
      <c r="AY4371" s="12"/>
      <c r="AZ4371" s="12"/>
      <c r="BA4371" s="12"/>
      <c r="BB4371" s="12"/>
      <c r="BC4371" s="12"/>
      <c r="BD4371" s="12"/>
      <c r="BE4371" s="12"/>
      <c r="BF4371" s="12"/>
      <c r="BG4371" s="12"/>
      <c r="BH4371" s="12"/>
      <c r="BI4371" s="12"/>
      <c r="BJ4371" s="13"/>
      <c r="BK4371" s="13"/>
      <c r="BL4371" s="13"/>
      <c r="BM4371" s="13"/>
      <c r="BN4371" s="13"/>
    </row>
    <row r="4372" spans="1:66" x14ac:dyDescent="0.25">
      <c r="A4372" s="10"/>
      <c r="B4372" s="10"/>
      <c r="C4372" s="10"/>
      <c r="D4372" s="18"/>
      <c r="E4372" s="10"/>
      <c r="F4372" s="10"/>
      <c r="G4372" s="10"/>
      <c r="H4372" s="10"/>
      <c r="I4372" s="10"/>
      <c r="J4372" s="10"/>
      <c r="K4372" s="11"/>
      <c r="L4372" s="11"/>
      <c r="M4372" s="12"/>
      <c r="N4372" s="12"/>
      <c r="O4372" s="12"/>
      <c r="P4372" s="12"/>
      <c r="Q4372" s="12"/>
      <c r="R4372" s="12"/>
      <c r="S4372" s="12"/>
      <c r="T4372" s="12"/>
      <c r="U4372" s="12"/>
      <c r="V4372" s="12"/>
      <c r="W4372" s="12"/>
      <c r="X4372" s="12"/>
      <c r="Y4372" s="12"/>
      <c r="Z4372" s="12"/>
      <c r="AA4372" s="12"/>
      <c r="AB4372" s="12"/>
      <c r="AC4372" s="12"/>
      <c r="AD4372" s="12"/>
      <c r="AE4372" s="12"/>
      <c r="AF4372" s="12"/>
      <c r="AG4372" s="12"/>
      <c r="AH4372" s="12"/>
      <c r="AI4372" s="12"/>
      <c r="AJ4372" s="12"/>
      <c r="AK4372" s="12"/>
      <c r="AL4372" s="12"/>
      <c r="AM4372" s="12"/>
      <c r="AN4372" s="12"/>
      <c r="AO4372" s="12"/>
      <c r="AP4372" s="12"/>
      <c r="AQ4372" s="12"/>
      <c r="AR4372" s="12"/>
      <c r="AS4372" s="12"/>
      <c r="AT4372" s="12"/>
      <c r="AU4372" s="12"/>
      <c r="AV4372" s="12"/>
      <c r="AW4372" s="12"/>
      <c r="AX4372" s="12"/>
      <c r="AY4372" s="12"/>
      <c r="AZ4372" s="12"/>
      <c r="BA4372" s="12"/>
      <c r="BB4372" s="12"/>
      <c r="BC4372" s="12"/>
      <c r="BD4372" s="12"/>
      <c r="BE4372" s="12"/>
      <c r="BF4372" s="12"/>
      <c r="BG4372" s="12"/>
      <c r="BH4372" s="12"/>
      <c r="BI4372" s="12"/>
      <c r="BJ4372" s="13"/>
      <c r="BK4372" s="13"/>
      <c r="BL4372" s="13"/>
      <c r="BM4372" s="13"/>
      <c r="BN4372" s="13"/>
    </row>
    <row r="4373" spans="1:66" x14ac:dyDescent="0.25">
      <c r="A4373" s="10"/>
      <c r="B4373" s="10"/>
      <c r="C4373" s="10"/>
      <c r="D4373" s="18"/>
      <c r="E4373" s="10"/>
      <c r="F4373" s="10"/>
      <c r="G4373" s="10"/>
      <c r="H4373" s="10"/>
      <c r="I4373" s="10"/>
      <c r="J4373" s="10"/>
      <c r="K4373" s="11"/>
      <c r="L4373" s="11"/>
      <c r="M4373" s="12"/>
      <c r="N4373" s="12"/>
      <c r="O4373" s="12"/>
      <c r="P4373" s="12"/>
      <c r="Q4373" s="12"/>
      <c r="R4373" s="12"/>
      <c r="S4373" s="12"/>
      <c r="T4373" s="12"/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2"/>
      <c r="AS4373" s="12"/>
      <c r="AT4373" s="12"/>
      <c r="AU4373" s="12"/>
      <c r="AV4373" s="12"/>
      <c r="AW4373" s="12"/>
      <c r="AX4373" s="12"/>
      <c r="AY4373" s="12"/>
      <c r="AZ4373" s="12"/>
      <c r="BA4373" s="12"/>
      <c r="BB4373" s="12"/>
      <c r="BC4373" s="12"/>
      <c r="BD4373" s="12"/>
      <c r="BE4373" s="12"/>
      <c r="BF4373" s="12"/>
      <c r="BG4373" s="12"/>
      <c r="BH4373" s="12"/>
      <c r="BI4373" s="12"/>
      <c r="BJ4373" s="13"/>
      <c r="BK4373" s="13"/>
      <c r="BL4373" s="13"/>
      <c r="BM4373" s="13"/>
      <c r="BN4373" s="13"/>
    </row>
    <row r="4374" spans="1:66" x14ac:dyDescent="0.25">
      <c r="A4374" s="10"/>
      <c r="B4374" s="10"/>
      <c r="C4374" s="10"/>
      <c r="D4374" s="18"/>
      <c r="E4374" s="10"/>
      <c r="F4374" s="10"/>
      <c r="G4374" s="10"/>
      <c r="H4374" s="10"/>
      <c r="I4374" s="10"/>
      <c r="J4374" s="10"/>
      <c r="K4374" s="11"/>
      <c r="L4374" s="11"/>
      <c r="M4374" s="12"/>
      <c r="N4374" s="12"/>
      <c r="O4374" s="12"/>
      <c r="P4374" s="12"/>
      <c r="Q4374" s="12"/>
      <c r="R4374" s="12"/>
      <c r="S4374" s="12"/>
      <c r="T4374" s="12"/>
      <c r="U4374" s="12"/>
      <c r="V4374" s="12"/>
      <c r="W4374" s="12"/>
      <c r="X4374" s="12"/>
      <c r="Y4374" s="12"/>
      <c r="Z4374" s="12"/>
      <c r="AA4374" s="12"/>
      <c r="AB4374" s="12"/>
      <c r="AC4374" s="12"/>
      <c r="AD4374" s="12"/>
      <c r="AE4374" s="12"/>
      <c r="AF4374" s="12"/>
      <c r="AG4374" s="12"/>
      <c r="AH4374" s="12"/>
      <c r="AI4374" s="12"/>
      <c r="AJ4374" s="12"/>
      <c r="AK4374" s="12"/>
      <c r="AL4374" s="12"/>
      <c r="AM4374" s="12"/>
      <c r="AN4374" s="12"/>
      <c r="AO4374" s="12"/>
      <c r="AP4374" s="12"/>
      <c r="AQ4374" s="12"/>
      <c r="AR4374" s="12"/>
      <c r="AS4374" s="12"/>
      <c r="AT4374" s="12"/>
      <c r="AU4374" s="12"/>
      <c r="AV4374" s="12"/>
      <c r="AW4374" s="12"/>
      <c r="AX4374" s="12"/>
      <c r="AY4374" s="12"/>
      <c r="AZ4374" s="12"/>
      <c r="BA4374" s="12"/>
      <c r="BB4374" s="12"/>
      <c r="BC4374" s="12"/>
      <c r="BD4374" s="12"/>
      <c r="BE4374" s="12"/>
      <c r="BF4374" s="12"/>
      <c r="BG4374" s="12"/>
      <c r="BH4374" s="12"/>
      <c r="BI4374" s="12"/>
      <c r="BJ4374" s="13"/>
      <c r="BK4374" s="13"/>
      <c r="BL4374" s="13"/>
      <c r="BM4374" s="13"/>
      <c r="BN4374" s="13"/>
    </row>
    <row r="4375" spans="1:66" x14ac:dyDescent="0.25">
      <c r="A4375" s="10"/>
      <c r="B4375" s="10"/>
      <c r="C4375" s="10"/>
      <c r="D4375" s="18"/>
      <c r="E4375" s="10"/>
      <c r="F4375" s="10"/>
      <c r="G4375" s="10"/>
      <c r="H4375" s="10"/>
      <c r="I4375" s="10"/>
      <c r="J4375" s="10"/>
      <c r="K4375" s="11"/>
      <c r="L4375" s="11"/>
      <c r="M4375" s="12"/>
      <c r="N4375" s="12"/>
      <c r="O4375" s="12"/>
      <c r="P4375" s="12"/>
      <c r="Q4375" s="12"/>
      <c r="R4375" s="12"/>
      <c r="S4375" s="12"/>
      <c r="T4375" s="12"/>
      <c r="U4375" s="12"/>
      <c r="V4375" s="12"/>
      <c r="W4375" s="12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2"/>
      <c r="AS4375" s="12"/>
      <c r="AT4375" s="12"/>
      <c r="AU4375" s="12"/>
      <c r="AV4375" s="12"/>
      <c r="AW4375" s="12"/>
      <c r="AX4375" s="12"/>
      <c r="AY4375" s="12"/>
      <c r="AZ4375" s="12"/>
      <c r="BA4375" s="12"/>
      <c r="BB4375" s="12"/>
      <c r="BC4375" s="12"/>
      <c r="BD4375" s="12"/>
      <c r="BE4375" s="12"/>
      <c r="BF4375" s="12"/>
      <c r="BG4375" s="12"/>
      <c r="BH4375" s="12"/>
      <c r="BI4375" s="12"/>
      <c r="BJ4375" s="13"/>
      <c r="BK4375" s="13"/>
      <c r="BL4375" s="13"/>
      <c r="BM4375" s="13"/>
      <c r="BN4375" s="13"/>
    </row>
    <row r="4376" spans="1:66" x14ac:dyDescent="0.25">
      <c r="A4376" s="10"/>
      <c r="B4376" s="10"/>
      <c r="C4376" s="10"/>
      <c r="D4376" s="18"/>
      <c r="E4376" s="10"/>
      <c r="F4376" s="10"/>
      <c r="G4376" s="10"/>
      <c r="H4376" s="10"/>
      <c r="I4376" s="10"/>
      <c r="J4376" s="10"/>
      <c r="K4376" s="11"/>
      <c r="L4376" s="11"/>
      <c r="M4376" s="12"/>
      <c r="N4376" s="12"/>
      <c r="O4376" s="12"/>
      <c r="P4376" s="12"/>
      <c r="Q4376" s="12"/>
      <c r="R4376" s="12"/>
      <c r="S4376" s="12"/>
      <c r="T4376" s="12"/>
      <c r="U4376" s="12"/>
      <c r="V4376" s="12"/>
      <c r="W4376" s="12"/>
      <c r="X4376" s="12"/>
      <c r="Y4376" s="12"/>
      <c r="Z4376" s="12"/>
      <c r="AA4376" s="12"/>
      <c r="AB4376" s="12"/>
      <c r="AC4376" s="12"/>
      <c r="AD4376" s="12"/>
      <c r="AE4376" s="12"/>
      <c r="AF4376" s="12"/>
      <c r="AG4376" s="12"/>
      <c r="AH4376" s="12"/>
      <c r="AI4376" s="12"/>
      <c r="AJ4376" s="12"/>
      <c r="AK4376" s="12"/>
      <c r="AL4376" s="12"/>
      <c r="AM4376" s="12"/>
      <c r="AN4376" s="12"/>
      <c r="AO4376" s="12"/>
      <c r="AP4376" s="12"/>
      <c r="AQ4376" s="12"/>
      <c r="AR4376" s="12"/>
      <c r="AS4376" s="12"/>
      <c r="AT4376" s="12"/>
      <c r="AU4376" s="12"/>
      <c r="AV4376" s="12"/>
      <c r="AW4376" s="12"/>
      <c r="AX4376" s="12"/>
      <c r="AY4376" s="12"/>
      <c r="AZ4376" s="12"/>
      <c r="BA4376" s="12"/>
      <c r="BB4376" s="12"/>
      <c r="BC4376" s="12"/>
      <c r="BD4376" s="12"/>
      <c r="BE4376" s="12"/>
      <c r="BF4376" s="12"/>
      <c r="BG4376" s="12"/>
      <c r="BH4376" s="12"/>
      <c r="BI4376" s="12"/>
      <c r="BJ4376" s="13"/>
      <c r="BK4376" s="13"/>
      <c r="BL4376" s="13"/>
      <c r="BM4376" s="13"/>
      <c r="BN4376" s="13"/>
    </row>
    <row r="4377" spans="1:66" x14ac:dyDescent="0.25">
      <c r="A4377" s="10"/>
      <c r="B4377" s="10"/>
      <c r="C4377" s="10"/>
      <c r="D4377" s="18"/>
      <c r="E4377" s="10"/>
      <c r="F4377" s="10"/>
      <c r="G4377" s="10"/>
      <c r="H4377" s="10"/>
      <c r="I4377" s="10"/>
      <c r="J4377" s="10"/>
      <c r="K4377" s="11"/>
      <c r="L4377" s="11"/>
      <c r="M4377" s="12"/>
      <c r="N4377" s="12"/>
      <c r="O4377" s="12"/>
      <c r="P4377" s="12"/>
      <c r="Q4377" s="12"/>
      <c r="R4377" s="12"/>
      <c r="S4377" s="12"/>
      <c r="T4377" s="12"/>
      <c r="U4377" s="12"/>
      <c r="V4377" s="12"/>
      <c r="W4377" s="12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2"/>
      <c r="AS4377" s="12"/>
      <c r="AT4377" s="12"/>
      <c r="AU4377" s="12"/>
      <c r="AV4377" s="12"/>
      <c r="AW4377" s="12"/>
      <c r="AX4377" s="12"/>
      <c r="AY4377" s="12"/>
      <c r="AZ4377" s="12"/>
      <c r="BA4377" s="12"/>
      <c r="BB4377" s="12"/>
      <c r="BC4377" s="12"/>
      <c r="BD4377" s="12"/>
      <c r="BE4377" s="12"/>
      <c r="BF4377" s="12"/>
      <c r="BG4377" s="12"/>
      <c r="BH4377" s="12"/>
      <c r="BI4377" s="12"/>
      <c r="BJ4377" s="13"/>
      <c r="BK4377" s="13"/>
      <c r="BL4377" s="13"/>
      <c r="BM4377" s="13"/>
      <c r="BN4377" s="13"/>
    </row>
    <row r="4378" spans="1:66" x14ac:dyDescent="0.25">
      <c r="A4378" s="10"/>
      <c r="B4378" s="10"/>
      <c r="C4378" s="10"/>
      <c r="D4378" s="18"/>
      <c r="E4378" s="10"/>
      <c r="F4378" s="10"/>
      <c r="G4378" s="10"/>
      <c r="H4378" s="10"/>
      <c r="I4378" s="10"/>
      <c r="J4378" s="10"/>
      <c r="K4378" s="11"/>
      <c r="L4378" s="11"/>
      <c r="M4378" s="12"/>
      <c r="N4378" s="12"/>
      <c r="O4378" s="12"/>
      <c r="P4378" s="12"/>
      <c r="Q4378" s="12"/>
      <c r="R4378" s="12"/>
      <c r="S4378" s="12"/>
      <c r="T4378" s="12"/>
      <c r="U4378" s="12"/>
      <c r="V4378" s="12"/>
      <c r="W4378" s="12"/>
      <c r="X4378" s="12"/>
      <c r="Y4378" s="12"/>
      <c r="Z4378" s="12"/>
      <c r="AA4378" s="12"/>
      <c r="AB4378" s="12"/>
      <c r="AC4378" s="12"/>
      <c r="AD4378" s="12"/>
      <c r="AE4378" s="12"/>
      <c r="AF4378" s="12"/>
      <c r="AG4378" s="12"/>
      <c r="AH4378" s="12"/>
      <c r="AI4378" s="12"/>
      <c r="AJ4378" s="12"/>
      <c r="AK4378" s="12"/>
      <c r="AL4378" s="12"/>
      <c r="AM4378" s="12"/>
      <c r="AN4378" s="12"/>
      <c r="AO4378" s="12"/>
      <c r="AP4378" s="12"/>
      <c r="AQ4378" s="12"/>
      <c r="AR4378" s="12"/>
      <c r="AS4378" s="12"/>
      <c r="AT4378" s="12"/>
      <c r="AU4378" s="12"/>
      <c r="AV4378" s="12"/>
      <c r="AW4378" s="12"/>
      <c r="AX4378" s="12"/>
      <c r="AY4378" s="12"/>
      <c r="AZ4378" s="12"/>
      <c r="BA4378" s="12"/>
      <c r="BB4378" s="12"/>
      <c r="BC4378" s="12"/>
      <c r="BD4378" s="12"/>
      <c r="BE4378" s="12"/>
      <c r="BF4378" s="12"/>
      <c r="BG4378" s="12"/>
      <c r="BH4378" s="12"/>
      <c r="BI4378" s="12"/>
      <c r="BJ4378" s="13"/>
      <c r="BK4378" s="13"/>
      <c r="BL4378" s="13"/>
      <c r="BM4378" s="13"/>
      <c r="BN4378" s="13"/>
    </row>
    <row r="4379" spans="1:66" x14ac:dyDescent="0.25">
      <c r="A4379" s="10"/>
      <c r="B4379" s="10"/>
      <c r="C4379" s="10"/>
      <c r="D4379" s="18"/>
      <c r="E4379" s="10"/>
      <c r="F4379" s="10"/>
      <c r="G4379" s="10"/>
      <c r="H4379" s="10"/>
      <c r="I4379" s="10"/>
      <c r="J4379" s="10"/>
      <c r="K4379" s="11"/>
      <c r="L4379" s="11"/>
      <c r="M4379" s="12"/>
      <c r="N4379" s="12"/>
      <c r="O4379" s="12"/>
      <c r="P4379" s="12"/>
      <c r="Q4379" s="12"/>
      <c r="R4379" s="12"/>
      <c r="S4379" s="12"/>
      <c r="T4379" s="12"/>
      <c r="U4379" s="12"/>
      <c r="V4379" s="12"/>
      <c r="W4379" s="12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2"/>
      <c r="AS4379" s="12"/>
      <c r="AT4379" s="12"/>
      <c r="AU4379" s="12"/>
      <c r="AV4379" s="12"/>
      <c r="AW4379" s="12"/>
      <c r="AX4379" s="12"/>
      <c r="AY4379" s="12"/>
      <c r="AZ4379" s="12"/>
      <c r="BA4379" s="12"/>
      <c r="BB4379" s="12"/>
      <c r="BC4379" s="12"/>
      <c r="BD4379" s="12"/>
      <c r="BE4379" s="12"/>
      <c r="BF4379" s="12"/>
      <c r="BG4379" s="12"/>
      <c r="BH4379" s="12"/>
      <c r="BI4379" s="12"/>
      <c r="BJ4379" s="13"/>
      <c r="BK4379" s="13"/>
      <c r="BL4379" s="13"/>
      <c r="BM4379" s="13"/>
      <c r="BN4379" s="13"/>
    </row>
    <row r="4380" spans="1:66" x14ac:dyDescent="0.25">
      <c r="A4380" s="10"/>
      <c r="B4380" s="10"/>
      <c r="C4380" s="10"/>
      <c r="D4380" s="18"/>
      <c r="E4380" s="10"/>
      <c r="F4380" s="10"/>
      <c r="G4380" s="10"/>
      <c r="H4380" s="10"/>
      <c r="I4380" s="10"/>
      <c r="J4380" s="10"/>
      <c r="K4380" s="11"/>
      <c r="L4380" s="11"/>
      <c r="M4380" s="12"/>
      <c r="N4380" s="12"/>
      <c r="O4380" s="12"/>
      <c r="P4380" s="12"/>
      <c r="Q4380" s="12"/>
      <c r="R4380" s="12"/>
      <c r="S4380" s="12"/>
      <c r="T4380" s="12"/>
      <c r="U4380" s="12"/>
      <c r="V4380" s="12"/>
      <c r="W4380" s="12"/>
      <c r="X4380" s="12"/>
      <c r="Y4380" s="12"/>
      <c r="Z4380" s="12"/>
      <c r="AA4380" s="12"/>
      <c r="AB4380" s="12"/>
      <c r="AC4380" s="12"/>
      <c r="AD4380" s="12"/>
      <c r="AE4380" s="12"/>
      <c r="AF4380" s="12"/>
      <c r="AG4380" s="12"/>
      <c r="AH4380" s="12"/>
      <c r="AI4380" s="12"/>
      <c r="AJ4380" s="12"/>
      <c r="AK4380" s="12"/>
      <c r="AL4380" s="12"/>
      <c r="AM4380" s="12"/>
      <c r="AN4380" s="12"/>
      <c r="AO4380" s="12"/>
      <c r="AP4380" s="12"/>
      <c r="AQ4380" s="12"/>
      <c r="AR4380" s="12"/>
      <c r="AS4380" s="12"/>
      <c r="AT4380" s="12"/>
      <c r="AU4380" s="12"/>
      <c r="AV4380" s="12"/>
      <c r="AW4380" s="12"/>
      <c r="AX4380" s="12"/>
      <c r="AY4380" s="12"/>
      <c r="AZ4380" s="12"/>
      <c r="BA4380" s="12"/>
      <c r="BB4380" s="12"/>
      <c r="BC4380" s="12"/>
      <c r="BD4380" s="12"/>
      <c r="BE4380" s="12"/>
      <c r="BF4380" s="12"/>
      <c r="BG4380" s="12"/>
      <c r="BH4380" s="12"/>
      <c r="BI4380" s="12"/>
      <c r="BJ4380" s="13"/>
      <c r="BK4380" s="13"/>
      <c r="BL4380" s="13"/>
      <c r="BM4380" s="13"/>
      <c r="BN4380" s="13"/>
    </row>
    <row r="4381" spans="1:66" x14ac:dyDescent="0.25">
      <c r="A4381" s="10"/>
      <c r="B4381" s="10"/>
      <c r="C4381" s="10"/>
      <c r="D4381" s="18"/>
      <c r="E4381" s="10"/>
      <c r="F4381" s="10"/>
      <c r="G4381" s="10"/>
      <c r="H4381" s="10"/>
      <c r="I4381" s="10"/>
      <c r="J4381" s="10"/>
      <c r="K4381" s="11"/>
      <c r="L4381" s="11"/>
      <c r="M4381" s="12"/>
      <c r="N4381" s="12"/>
      <c r="O4381" s="12"/>
      <c r="P4381" s="12"/>
      <c r="Q4381" s="12"/>
      <c r="R4381" s="12"/>
      <c r="S4381" s="12"/>
      <c r="T4381" s="12"/>
      <c r="U4381" s="12"/>
      <c r="V4381" s="12"/>
      <c r="W4381" s="12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2"/>
      <c r="AS4381" s="12"/>
      <c r="AT4381" s="12"/>
      <c r="AU4381" s="12"/>
      <c r="AV4381" s="12"/>
      <c r="AW4381" s="12"/>
      <c r="AX4381" s="12"/>
      <c r="AY4381" s="12"/>
      <c r="AZ4381" s="12"/>
      <c r="BA4381" s="12"/>
      <c r="BB4381" s="12"/>
      <c r="BC4381" s="12"/>
      <c r="BD4381" s="12"/>
      <c r="BE4381" s="12"/>
      <c r="BF4381" s="12"/>
      <c r="BG4381" s="12"/>
      <c r="BH4381" s="12"/>
      <c r="BI4381" s="12"/>
      <c r="BJ4381" s="13"/>
      <c r="BK4381" s="13"/>
      <c r="BL4381" s="13"/>
      <c r="BM4381" s="13"/>
      <c r="BN4381" s="13"/>
    </row>
    <row r="4382" spans="1:66" x14ac:dyDescent="0.25">
      <c r="A4382" s="10"/>
      <c r="B4382" s="10"/>
      <c r="C4382" s="10"/>
      <c r="D4382" s="18"/>
      <c r="E4382" s="10"/>
      <c r="F4382" s="10"/>
      <c r="G4382" s="10"/>
      <c r="H4382" s="10"/>
      <c r="I4382" s="10"/>
      <c r="J4382" s="10"/>
      <c r="K4382" s="11"/>
      <c r="L4382" s="11"/>
      <c r="M4382" s="12"/>
      <c r="N4382" s="12"/>
      <c r="O4382" s="12"/>
      <c r="P4382" s="12"/>
      <c r="Q4382" s="12"/>
      <c r="R4382" s="12"/>
      <c r="S4382" s="12"/>
      <c r="T4382" s="12"/>
      <c r="U4382" s="12"/>
      <c r="V4382" s="12"/>
      <c r="W4382" s="12"/>
      <c r="X4382" s="12"/>
      <c r="Y4382" s="12"/>
      <c r="Z4382" s="12"/>
      <c r="AA4382" s="12"/>
      <c r="AB4382" s="12"/>
      <c r="AC4382" s="12"/>
      <c r="AD4382" s="12"/>
      <c r="AE4382" s="12"/>
      <c r="AF4382" s="12"/>
      <c r="AG4382" s="12"/>
      <c r="AH4382" s="12"/>
      <c r="AI4382" s="12"/>
      <c r="AJ4382" s="12"/>
      <c r="AK4382" s="12"/>
      <c r="AL4382" s="12"/>
      <c r="AM4382" s="12"/>
      <c r="AN4382" s="12"/>
      <c r="AO4382" s="12"/>
      <c r="AP4382" s="12"/>
      <c r="AQ4382" s="12"/>
      <c r="AR4382" s="12"/>
      <c r="AS4382" s="12"/>
      <c r="AT4382" s="12"/>
      <c r="AU4382" s="12"/>
      <c r="AV4382" s="12"/>
      <c r="AW4382" s="12"/>
      <c r="AX4382" s="12"/>
      <c r="AY4382" s="12"/>
      <c r="AZ4382" s="12"/>
      <c r="BA4382" s="12"/>
      <c r="BB4382" s="12"/>
      <c r="BC4382" s="12"/>
      <c r="BD4382" s="12"/>
      <c r="BE4382" s="12"/>
      <c r="BF4382" s="12"/>
      <c r="BG4382" s="12"/>
      <c r="BH4382" s="12"/>
      <c r="BI4382" s="12"/>
      <c r="BJ4382" s="13"/>
      <c r="BK4382" s="13"/>
      <c r="BL4382" s="13"/>
      <c r="BM4382" s="13"/>
      <c r="BN4382" s="13"/>
    </row>
    <row r="4383" spans="1:66" x14ac:dyDescent="0.25">
      <c r="A4383" s="10"/>
      <c r="B4383" s="10"/>
      <c r="C4383" s="10"/>
      <c r="D4383" s="18"/>
      <c r="E4383" s="10"/>
      <c r="F4383" s="10"/>
      <c r="G4383" s="10"/>
      <c r="H4383" s="10"/>
      <c r="I4383" s="10"/>
      <c r="J4383" s="10"/>
      <c r="K4383" s="11"/>
      <c r="L4383" s="11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2"/>
      <c r="AS4383" s="12"/>
      <c r="AT4383" s="12"/>
      <c r="AU4383" s="12"/>
      <c r="AV4383" s="12"/>
      <c r="AW4383" s="12"/>
      <c r="AX4383" s="12"/>
      <c r="AY4383" s="12"/>
      <c r="AZ4383" s="12"/>
      <c r="BA4383" s="12"/>
      <c r="BB4383" s="12"/>
      <c r="BC4383" s="12"/>
      <c r="BD4383" s="12"/>
      <c r="BE4383" s="12"/>
      <c r="BF4383" s="12"/>
      <c r="BG4383" s="12"/>
      <c r="BH4383" s="12"/>
      <c r="BI4383" s="12"/>
      <c r="BJ4383" s="13"/>
      <c r="BK4383" s="13"/>
      <c r="BL4383" s="13"/>
      <c r="BM4383" s="13"/>
      <c r="BN4383" s="13"/>
    </row>
    <row r="4384" spans="1:66" x14ac:dyDescent="0.25">
      <c r="A4384" s="10"/>
      <c r="B4384" s="10"/>
      <c r="C4384" s="10"/>
      <c r="D4384" s="18"/>
      <c r="E4384" s="10"/>
      <c r="F4384" s="10"/>
      <c r="G4384" s="10"/>
      <c r="H4384" s="10"/>
      <c r="I4384" s="10"/>
      <c r="J4384" s="10"/>
      <c r="K4384" s="11"/>
      <c r="L4384" s="11"/>
      <c r="M4384" s="12"/>
      <c r="N4384" s="12"/>
      <c r="O4384" s="12"/>
      <c r="P4384" s="12"/>
      <c r="Q4384" s="12"/>
      <c r="R4384" s="12"/>
      <c r="S4384" s="12"/>
      <c r="T4384" s="12"/>
      <c r="U4384" s="12"/>
      <c r="V4384" s="12"/>
      <c r="W4384" s="12"/>
      <c r="X4384" s="12"/>
      <c r="Y4384" s="12"/>
      <c r="Z4384" s="12"/>
      <c r="AA4384" s="12"/>
      <c r="AB4384" s="12"/>
      <c r="AC4384" s="12"/>
      <c r="AD4384" s="12"/>
      <c r="AE4384" s="12"/>
      <c r="AF4384" s="12"/>
      <c r="AG4384" s="12"/>
      <c r="AH4384" s="12"/>
      <c r="AI4384" s="12"/>
      <c r="AJ4384" s="12"/>
      <c r="AK4384" s="12"/>
      <c r="AL4384" s="12"/>
      <c r="AM4384" s="12"/>
      <c r="AN4384" s="12"/>
      <c r="AO4384" s="12"/>
      <c r="AP4384" s="12"/>
      <c r="AQ4384" s="12"/>
      <c r="AR4384" s="12"/>
      <c r="AS4384" s="12"/>
      <c r="AT4384" s="12"/>
      <c r="AU4384" s="12"/>
      <c r="AV4384" s="12"/>
      <c r="AW4384" s="12"/>
      <c r="AX4384" s="12"/>
      <c r="AY4384" s="12"/>
      <c r="AZ4384" s="12"/>
      <c r="BA4384" s="12"/>
      <c r="BB4384" s="12"/>
      <c r="BC4384" s="12"/>
      <c r="BD4384" s="12"/>
      <c r="BE4384" s="12"/>
      <c r="BF4384" s="12"/>
      <c r="BG4384" s="12"/>
      <c r="BH4384" s="12"/>
      <c r="BI4384" s="12"/>
      <c r="BJ4384" s="13"/>
      <c r="BK4384" s="13"/>
      <c r="BL4384" s="13"/>
      <c r="BM4384" s="13"/>
      <c r="BN4384" s="13"/>
    </row>
    <row r="4385" spans="1:66" x14ac:dyDescent="0.25">
      <c r="A4385" s="10"/>
      <c r="B4385" s="10"/>
      <c r="C4385" s="10"/>
      <c r="D4385" s="18"/>
      <c r="E4385" s="10"/>
      <c r="F4385" s="10"/>
      <c r="G4385" s="10"/>
      <c r="H4385" s="10"/>
      <c r="I4385" s="10"/>
      <c r="J4385" s="10"/>
      <c r="K4385" s="11"/>
      <c r="L4385" s="11"/>
      <c r="M4385" s="12"/>
      <c r="N4385" s="12"/>
      <c r="O4385" s="12"/>
      <c r="P4385" s="12"/>
      <c r="Q4385" s="12"/>
      <c r="R4385" s="12"/>
      <c r="S4385" s="12"/>
      <c r="T4385" s="12"/>
      <c r="U4385" s="12"/>
      <c r="V4385" s="12"/>
      <c r="W4385" s="12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2"/>
      <c r="AS4385" s="12"/>
      <c r="AT4385" s="12"/>
      <c r="AU4385" s="12"/>
      <c r="AV4385" s="12"/>
      <c r="AW4385" s="12"/>
      <c r="AX4385" s="12"/>
      <c r="AY4385" s="12"/>
      <c r="AZ4385" s="12"/>
      <c r="BA4385" s="12"/>
      <c r="BB4385" s="12"/>
      <c r="BC4385" s="12"/>
      <c r="BD4385" s="12"/>
      <c r="BE4385" s="12"/>
      <c r="BF4385" s="12"/>
      <c r="BG4385" s="12"/>
      <c r="BH4385" s="12"/>
      <c r="BI4385" s="12"/>
      <c r="BJ4385" s="13"/>
      <c r="BK4385" s="13"/>
      <c r="BL4385" s="13"/>
      <c r="BM4385" s="13"/>
      <c r="BN4385" s="13"/>
    </row>
    <row r="4386" spans="1:66" x14ac:dyDescent="0.25">
      <c r="A4386" s="10"/>
      <c r="B4386" s="10"/>
      <c r="C4386" s="10"/>
      <c r="D4386" s="18"/>
      <c r="E4386" s="10"/>
      <c r="F4386" s="10"/>
      <c r="G4386" s="10"/>
      <c r="H4386" s="10"/>
      <c r="I4386" s="10"/>
      <c r="J4386" s="10"/>
      <c r="K4386" s="11"/>
      <c r="L4386" s="11"/>
      <c r="M4386" s="12"/>
      <c r="N4386" s="12"/>
      <c r="O4386" s="12"/>
      <c r="P4386" s="12"/>
      <c r="Q4386" s="12"/>
      <c r="R4386" s="12"/>
      <c r="S4386" s="12"/>
      <c r="T4386" s="12"/>
      <c r="U4386" s="12"/>
      <c r="V4386" s="12"/>
      <c r="W4386" s="12"/>
      <c r="X4386" s="12"/>
      <c r="Y4386" s="12"/>
      <c r="Z4386" s="12"/>
      <c r="AA4386" s="12"/>
      <c r="AB4386" s="12"/>
      <c r="AC4386" s="12"/>
      <c r="AD4386" s="12"/>
      <c r="AE4386" s="12"/>
      <c r="AF4386" s="12"/>
      <c r="AG4386" s="12"/>
      <c r="AH4386" s="12"/>
      <c r="AI4386" s="12"/>
      <c r="AJ4386" s="12"/>
      <c r="AK4386" s="12"/>
      <c r="AL4386" s="12"/>
      <c r="AM4386" s="12"/>
      <c r="AN4386" s="12"/>
      <c r="AO4386" s="12"/>
      <c r="AP4386" s="12"/>
      <c r="AQ4386" s="12"/>
      <c r="AR4386" s="12"/>
      <c r="AS4386" s="12"/>
      <c r="AT4386" s="12"/>
      <c r="AU4386" s="12"/>
      <c r="AV4386" s="12"/>
      <c r="AW4386" s="12"/>
      <c r="AX4386" s="12"/>
      <c r="AY4386" s="12"/>
      <c r="AZ4386" s="12"/>
      <c r="BA4386" s="12"/>
      <c r="BB4386" s="12"/>
      <c r="BC4386" s="12"/>
      <c r="BD4386" s="12"/>
      <c r="BE4386" s="12"/>
      <c r="BF4386" s="12"/>
      <c r="BG4386" s="12"/>
      <c r="BH4386" s="12"/>
      <c r="BI4386" s="12"/>
      <c r="BJ4386" s="13"/>
      <c r="BK4386" s="13"/>
      <c r="BL4386" s="13"/>
      <c r="BM4386" s="13"/>
      <c r="BN4386" s="13"/>
    </row>
    <row r="4387" spans="1:66" x14ac:dyDescent="0.25">
      <c r="A4387" s="10"/>
      <c r="B4387" s="10"/>
      <c r="C4387" s="10"/>
      <c r="D4387" s="18"/>
      <c r="E4387" s="10"/>
      <c r="F4387" s="10"/>
      <c r="G4387" s="10"/>
      <c r="H4387" s="10"/>
      <c r="I4387" s="10"/>
      <c r="J4387" s="10"/>
      <c r="K4387" s="11"/>
      <c r="L4387" s="11"/>
      <c r="M4387" s="12"/>
      <c r="N4387" s="12"/>
      <c r="O4387" s="12"/>
      <c r="P4387" s="12"/>
      <c r="Q4387" s="12"/>
      <c r="R4387" s="12"/>
      <c r="S4387" s="12"/>
      <c r="T4387" s="12"/>
      <c r="U4387" s="12"/>
      <c r="V4387" s="12"/>
      <c r="W4387" s="12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2"/>
      <c r="AS4387" s="12"/>
      <c r="AT4387" s="12"/>
      <c r="AU4387" s="12"/>
      <c r="AV4387" s="12"/>
      <c r="AW4387" s="12"/>
      <c r="AX4387" s="12"/>
      <c r="AY4387" s="12"/>
      <c r="AZ4387" s="12"/>
      <c r="BA4387" s="12"/>
      <c r="BB4387" s="12"/>
      <c r="BC4387" s="12"/>
      <c r="BD4387" s="12"/>
      <c r="BE4387" s="12"/>
      <c r="BF4387" s="12"/>
      <c r="BG4387" s="12"/>
      <c r="BH4387" s="12"/>
      <c r="BI4387" s="12"/>
      <c r="BJ4387" s="13"/>
      <c r="BK4387" s="13"/>
      <c r="BL4387" s="13"/>
      <c r="BM4387" s="13"/>
      <c r="BN4387" s="13"/>
    </row>
    <row r="4388" spans="1:66" x14ac:dyDescent="0.25">
      <c r="A4388" s="10"/>
      <c r="B4388" s="10"/>
      <c r="C4388" s="10"/>
      <c r="D4388" s="18"/>
      <c r="E4388" s="10"/>
      <c r="F4388" s="10"/>
      <c r="G4388" s="10"/>
      <c r="H4388" s="10"/>
      <c r="I4388" s="10"/>
      <c r="J4388" s="10"/>
      <c r="K4388" s="11"/>
      <c r="L4388" s="11"/>
      <c r="M4388" s="12"/>
      <c r="N4388" s="12"/>
      <c r="O4388" s="12"/>
      <c r="P4388" s="12"/>
      <c r="Q4388" s="12"/>
      <c r="R4388" s="12"/>
      <c r="S4388" s="12"/>
      <c r="T4388" s="12"/>
      <c r="U4388" s="12"/>
      <c r="V4388" s="12"/>
      <c r="W4388" s="12"/>
      <c r="X4388" s="12"/>
      <c r="Y4388" s="12"/>
      <c r="Z4388" s="12"/>
      <c r="AA4388" s="12"/>
      <c r="AB4388" s="12"/>
      <c r="AC4388" s="12"/>
      <c r="AD4388" s="12"/>
      <c r="AE4388" s="12"/>
      <c r="AF4388" s="12"/>
      <c r="AG4388" s="12"/>
      <c r="AH4388" s="12"/>
      <c r="AI4388" s="12"/>
      <c r="AJ4388" s="12"/>
      <c r="AK4388" s="12"/>
      <c r="AL4388" s="12"/>
      <c r="AM4388" s="12"/>
      <c r="AN4388" s="12"/>
      <c r="AO4388" s="12"/>
      <c r="AP4388" s="12"/>
      <c r="AQ4388" s="12"/>
      <c r="AR4388" s="12"/>
      <c r="AS4388" s="12"/>
      <c r="AT4388" s="12"/>
      <c r="AU4388" s="12"/>
      <c r="AV4388" s="12"/>
      <c r="AW4388" s="12"/>
      <c r="AX4388" s="12"/>
      <c r="AY4388" s="12"/>
      <c r="AZ4388" s="12"/>
      <c r="BA4388" s="12"/>
      <c r="BB4388" s="12"/>
      <c r="BC4388" s="12"/>
      <c r="BD4388" s="12"/>
      <c r="BE4388" s="12"/>
      <c r="BF4388" s="12"/>
      <c r="BG4388" s="12"/>
      <c r="BH4388" s="12"/>
      <c r="BI4388" s="12"/>
      <c r="BJ4388" s="13"/>
      <c r="BK4388" s="13"/>
      <c r="BL4388" s="13"/>
      <c r="BM4388" s="13"/>
      <c r="BN4388" s="13"/>
    </row>
    <row r="4389" spans="1:66" x14ac:dyDescent="0.25">
      <c r="A4389" s="10"/>
      <c r="B4389" s="10"/>
      <c r="C4389" s="10"/>
      <c r="D4389" s="18"/>
      <c r="E4389" s="10"/>
      <c r="F4389" s="10"/>
      <c r="G4389" s="10"/>
      <c r="H4389" s="10"/>
      <c r="I4389" s="10"/>
      <c r="J4389" s="10"/>
      <c r="K4389" s="11"/>
      <c r="L4389" s="11"/>
      <c r="M4389" s="12"/>
      <c r="N4389" s="12"/>
      <c r="O4389" s="12"/>
      <c r="P4389" s="12"/>
      <c r="Q4389" s="12"/>
      <c r="R4389" s="12"/>
      <c r="S4389" s="12"/>
      <c r="T4389" s="12"/>
      <c r="U4389" s="12"/>
      <c r="V4389" s="12"/>
      <c r="W4389" s="12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2"/>
      <c r="AS4389" s="12"/>
      <c r="AT4389" s="12"/>
      <c r="AU4389" s="12"/>
      <c r="AV4389" s="12"/>
      <c r="AW4389" s="12"/>
      <c r="AX4389" s="12"/>
      <c r="AY4389" s="12"/>
      <c r="AZ4389" s="12"/>
      <c r="BA4389" s="12"/>
      <c r="BB4389" s="12"/>
      <c r="BC4389" s="12"/>
      <c r="BD4389" s="12"/>
      <c r="BE4389" s="12"/>
      <c r="BF4389" s="12"/>
      <c r="BG4389" s="12"/>
      <c r="BH4389" s="12"/>
      <c r="BI4389" s="12"/>
      <c r="BJ4389" s="13"/>
      <c r="BK4389" s="13"/>
      <c r="BL4389" s="13"/>
      <c r="BM4389" s="13"/>
      <c r="BN4389" s="13"/>
    </row>
    <row r="4390" spans="1:66" x14ac:dyDescent="0.25">
      <c r="A4390" s="10"/>
      <c r="B4390" s="10"/>
      <c r="C4390" s="10"/>
      <c r="D4390" s="18"/>
      <c r="E4390" s="10"/>
      <c r="F4390" s="10"/>
      <c r="G4390" s="10"/>
      <c r="H4390" s="10"/>
      <c r="I4390" s="10"/>
      <c r="J4390" s="10"/>
      <c r="K4390" s="11"/>
      <c r="L4390" s="11"/>
      <c r="M4390" s="12"/>
      <c r="N4390" s="12"/>
      <c r="O4390" s="12"/>
      <c r="P4390" s="12"/>
      <c r="Q4390" s="12"/>
      <c r="R4390" s="12"/>
      <c r="S4390" s="12"/>
      <c r="T4390" s="12"/>
      <c r="U4390" s="12"/>
      <c r="V4390" s="12"/>
      <c r="W4390" s="12"/>
      <c r="X4390" s="12"/>
      <c r="Y4390" s="12"/>
      <c r="Z4390" s="12"/>
      <c r="AA4390" s="12"/>
      <c r="AB4390" s="12"/>
      <c r="AC4390" s="12"/>
      <c r="AD4390" s="12"/>
      <c r="AE4390" s="12"/>
      <c r="AF4390" s="12"/>
      <c r="AG4390" s="12"/>
      <c r="AH4390" s="12"/>
      <c r="AI4390" s="12"/>
      <c r="AJ4390" s="12"/>
      <c r="AK4390" s="12"/>
      <c r="AL4390" s="12"/>
      <c r="AM4390" s="12"/>
      <c r="AN4390" s="12"/>
      <c r="AO4390" s="12"/>
      <c r="AP4390" s="12"/>
      <c r="AQ4390" s="12"/>
      <c r="AR4390" s="12"/>
      <c r="AS4390" s="12"/>
      <c r="AT4390" s="12"/>
      <c r="AU4390" s="12"/>
      <c r="AV4390" s="12"/>
      <c r="AW4390" s="12"/>
      <c r="AX4390" s="12"/>
      <c r="AY4390" s="12"/>
      <c r="AZ4390" s="12"/>
      <c r="BA4390" s="12"/>
      <c r="BB4390" s="12"/>
      <c r="BC4390" s="12"/>
      <c r="BD4390" s="12"/>
      <c r="BE4390" s="12"/>
      <c r="BF4390" s="12"/>
      <c r="BG4390" s="12"/>
      <c r="BH4390" s="12"/>
      <c r="BI4390" s="12"/>
      <c r="BJ4390" s="13"/>
      <c r="BK4390" s="13"/>
      <c r="BL4390" s="13"/>
      <c r="BM4390" s="13"/>
      <c r="BN4390" s="13"/>
    </row>
    <row r="4391" spans="1:66" x14ac:dyDescent="0.25">
      <c r="A4391" s="10"/>
      <c r="B4391" s="10"/>
      <c r="C4391" s="10"/>
      <c r="D4391" s="18"/>
      <c r="E4391" s="10"/>
      <c r="F4391" s="10"/>
      <c r="G4391" s="10"/>
      <c r="H4391" s="10"/>
      <c r="I4391" s="10"/>
      <c r="J4391" s="10"/>
      <c r="K4391" s="11"/>
      <c r="L4391" s="11"/>
      <c r="M4391" s="12"/>
      <c r="N4391" s="12"/>
      <c r="O4391" s="12"/>
      <c r="P4391" s="12"/>
      <c r="Q4391" s="12"/>
      <c r="R4391" s="12"/>
      <c r="S4391" s="12"/>
      <c r="T4391" s="12"/>
      <c r="U4391" s="12"/>
      <c r="V4391" s="12"/>
      <c r="W4391" s="12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2"/>
      <c r="AS4391" s="12"/>
      <c r="AT4391" s="12"/>
      <c r="AU4391" s="12"/>
      <c r="AV4391" s="12"/>
      <c r="AW4391" s="12"/>
      <c r="AX4391" s="12"/>
      <c r="AY4391" s="12"/>
      <c r="AZ4391" s="12"/>
      <c r="BA4391" s="12"/>
      <c r="BB4391" s="12"/>
      <c r="BC4391" s="12"/>
      <c r="BD4391" s="12"/>
      <c r="BE4391" s="12"/>
      <c r="BF4391" s="12"/>
      <c r="BG4391" s="12"/>
      <c r="BH4391" s="12"/>
      <c r="BI4391" s="12"/>
      <c r="BJ4391" s="13"/>
      <c r="BK4391" s="13"/>
      <c r="BL4391" s="13"/>
      <c r="BM4391" s="13"/>
      <c r="BN4391" s="13"/>
    </row>
    <row r="4392" spans="1:66" x14ac:dyDescent="0.25">
      <c r="A4392" s="10"/>
      <c r="B4392" s="10"/>
      <c r="C4392" s="10"/>
      <c r="D4392" s="18"/>
      <c r="E4392" s="10"/>
      <c r="F4392" s="10"/>
      <c r="G4392" s="10"/>
      <c r="H4392" s="10"/>
      <c r="I4392" s="10"/>
      <c r="J4392" s="10"/>
      <c r="K4392" s="11"/>
      <c r="L4392" s="11"/>
      <c r="M4392" s="12"/>
      <c r="N4392" s="12"/>
      <c r="O4392" s="12"/>
      <c r="P4392" s="12"/>
      <c r="Q4392" s="12"/>
      <c r="R4392" s="12"/>
      <c r="S4392" s="12"/>
      <c r="T4392" s="12"/>
      <c r="U4392" s="12"/>
      <c r="V4392" s="12"/>
      <c r="W4392" s="12"/>
      <c r="X4392" s="12"/>
      <c r="Y4392" s="12"/>
      <c r="Z4392" s="12"/>
      <c r="AA4392" s="12"/>
      <c r="AB4392" s="12"/>
      <c r="AC4392" s="12"/>
      <c r="AD4392" s="12"/>
      <c r="AE4392" s="12"/>
      <c r="AF4392" s="12"/>
      <c r="AG4392" s="12"/>
      <c r="AH4392" s="12"/>
      <c r="AI4392" s="12"/>
      <c r="AJ4392" s="12"/>
      <c r="AK4392" s="12"/>
      <c r="AL4392" s="12"/>
      <c r="AM4392" s="12"/>
      <c r="AN4392" s="12"/>
      <c r="AO4392" s="12"/>
      <c r="AP4392" s="12"/>
      <c r="AQ4392" s="12"/>
      <c r="AR4392" s="12"/>
      <c r="AS4392" s="12"/>
      <c r="AT4392" s="12"/>
      <c r="AU4392" s="12"/>
      <c r="AV4392" s="12"/>
      <c r="AW4392" s="12"/>
      <c r="AX4392" s="12"/>
      <c r="AY4392" s="12"/>
      <c r="AZ4392" s="12"/>
      <c r="BA4392" s="12"/>
      <c r="BB4392" s="12"/>
      <c r="BC4392" s="12"/>
      <c r="BD4392" s="12"/>
      <c r="BE4392" s="12"/>
      <c r="BF4392" s="12"/>
      <c r="BG4392" s="12"/>
      <c r="BH4392" s="12"/>
      <c r="BI4392" s="12"/>
      <c r="BJ4392" s="13"/>
      <c r="BK4392" s="13"/>
      <c r="BL4392" s="13"/>
      <c r="BM4392" s="13"/>
      <c r="BN4392" s="13"/>
    </row>
    <row r="4393" spans="1:66" x14ac:dyDescent="0.25">
      <c r="A4393" s="10"/>
      <c r="B4393" s="10"/>
      <c r="C4393" s="10"/>
      <c r="D4393" s="18"/>
      <c r="E4393" s="10"/>
      <c r="F4393" s="10"/>
      <c r="G4393" s="10"/>
      <c r="H4393" s="10"/>
      <c r="I4393" s="10"/>
      <c r="J4393" s="10"/>
      <c r="K4393" s="11"/>
      <c r="L4393" s="11"/>
      <c r="M4393" s="12"/>
      <c r="N4393" s="12"/>
      <c r="O4393" s="12"/>
      <c r="P4393" s="12"/>
      <c r="Q4393" s="12"/>
      <c r="R4393" s="12"/>
      <c r="S4393" s="12"/>
      <c r="T4393" s="12"/>
      <c r="U4393" s="12"/>
      <c r="V4393" s="12"/>
      <c r="W4393" s="12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2"/>
      <c r="AS4393" s="12"/>
      <c r="AT4393" s="12"/>
      <c r="AU4393" s="12"/>
      <c r="AV4393" s="12"/>
      <c r="AW4393" s="12"/>
      <c r="AX4393" s="12"/>
      <c r="AY4393" s="12"/>
      <c r="AZ4393" s="12"/>
      <c r="BA4393" s="12"/>
      <c r="BB4393" s="12"/>
      <c r="BC4393" s="12"/>
      <c r="BD4393" s="12"/>
      <c r="BE4393" s="12"/>
      <c r="BF4393" s="12"/>
      <c r="BG4393" s="12"/>
      <c r="BH4393" s="12"/>
      <c r="BI4393" s="12"/>
      <c r="BJ4393" s="13"/>
      <c r="BK4393" s="13"/>
      <c r="BL4393" s="13"/>
      <c r="BM4393" s="13"/>
      <c r="BN4393" s="13"/>
    </row>
    <row r="4394" spans="1:66" x14ac:dyDescent="0.25">
      <c r="A4394" s="10"/>
      <c r="B4394" s="10"/>
      <c r="C4394" s="10"/>
      <c r="D4394" s="18"/>
      <c r="E4394" s="10"/>
      <c r="F4394" s="10"/>
      <c r="G4394" s="10"/>
      <c r="H4394" s="10"/>
      <c r="I4394" s="10"/>
      <c r="J4394" s="10"/>
      <c r="K4394" s="11"/>
      <c r="L4394" s="11"/>
      <c r="M4394" s="12"/>
      <c r="N4394" s="12"/>
      <c r="O4394" s="12"/>
      <c r="P4394" s="12"/>
      <c r="Q4394" s="12"/>
      <c r="R4394" s="12"/>
      <c r="S4394" s="12"/>
      <c r="T4394" s="12"/>
      <c r="U4394" s="12"/>
      <c r="V4394" s="12"/>
      <c r="W4394" s="12"/>
      <c r="X4394" s="12"/>
      <c r="Y4394" s="12"/>
      <c r="Z4394" s="12"/>
      <c r="AA4394" s="12"/>
      <c r="AB4394" s="12"/>
      <c r="AC4394" s="12"/>
      <c r="AD4394" s="12"/>
      <c r="AE4394" s="12"/>
      <c r="AF4394" s="12"/>
      <c r="AG4394" s="12"/>
      <c r="AH4394" s="12"/>
      <c r="AI4394" s="12"/>
      <c r="AJ4394" s="12"/>
      <c r="AK4394" s="12"/>
      <c r="AL4394" s="12"/>
      <c r="AM4394" s="12"/>
      <c r="AN4394" s="12"/>
      <c r="AO4394" s="12"/>
      <c r="AP4394" s="12"/>
      <c r="AQ4394" s="12"/>
      <c r="AR4394" s="12"/>
      <c r="AS4394" s="12"/>
      <c r="AT4394" s="12"/>
      <c r="AU4394" s="12"/>
      <c r="AV4394" s="12"/>
      <c r="AW4394" s="12"/>
      <c r="AX4394" s="12"/>
      <c r="AY4394" s="12"/>
      <c r="AZ4394" s="12"/>
      <c r="BA4394" s="12"/>
      <c r="BB4394" s="12"/>
      <c r="BC4394" s="12"/>
      <c r="BD4394" s="12"/>
      <c r="BE4394" s="12"/>
      <c r="BF4394" s="12"/>
      <c r="BG4394" s="12"/>
      <c r="BH4394" s="12"/>
      <c r="BI4394" s="12"/>
      <c r="BJ4394" s="13"/>
      <c r="BK4394" s="13"/>
      <c r="BL4394" s="13"/>
      <c r="BM4394" s="13"/>
      <c r="BN4394" s="13"/>
    </row>
    <row r="4395" spans="1:66" x14ac:dyDescent="0.25">
      <c r="A4395" s="10"/>
      <c r="B4395" s="10"/>
      <c r="C4395" s="10"/>
      <c r="D4395" s="18"/>
      <c r="E4395" s="10"/>
      <c r="F4395" s="10"/>
      <c r="G4395" s="10"/>
      <c r="H4395" s="10"/>
      <c r="I4395" s="10"/>
      <c r="J4395" s="10"/>
      <c r="K4395" s="11"/>
      <c r="L4395" s="11"/>
      <c r="M4395" s="12"/>
      <c r="N4395" s="12"/>
      <c r="O4395" s="12"/>
      <c r="P4395" s="12"/>
      <c r="Q4395" s="12"/>
      <c r="R4395" s="12"/>
      <c r="S4395" s="12"/>
      <c r="T4395" s="12"/>
      <c r="U4395" s="12"/>
      <c r="V4395" s="12"/>
      <c r="W4395" s="12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2"/>
      <c r="AS4395" s="12"/>
      <c r="AT4395" s="12"/>
      <c r="AU4395" s="12"/>
      <c r="AV4395" s="12"/>
      <c r="AW4395" s="12"/>
      <c r="AX4395" s="12"/>
      <c r="AY4395" s="12"/>
      <c r="AZ4395" s="12"/>
      <c r="BA4395" s="12"/>
      <c r="BB4395" s="12"/>
      <c r="BC4395" s="12"/>
      <c r="BD4395" s="12"/>
      <c r="BE4395" s="12"/>
      <c r="BF4395" s="12"/>
      <c r="BG4395" s="12"/>
      <c r="BH4395" s="12"/>
      <c r="BI4395" s="12"/>
      <c r="BJ4395" s="13"/>
      <c r="BK4395" s="13"/>
      <c r="BL4395" s="13"/>
      <c r="BM4395" s="13"/>
      <c r="BN4395" s="13"/>
    </row>
    <row r="4396" spans="1:66" x14ac:dyDescent="0.25">
      <c r="A4396" s="10"/>
      <c r="B4396" s="10"/>
      <c r="C4396" s="10"/>
      <c r="D4396" s="18"/>
      <c r="E4396" s="10"/>
      <c r="F4396" s="10"/>
      <c r="G4396" s="10"/>
      <c r="H4396" s="10"/>
      <c r="I4396" s="10"/>
      <c r="J4396" s="10"/>
      <c r="K4396" s="11"/>
      <c r="L4396" s="11"/>
      <c r="M4396" s="12"/>
      <c r="N4396" s="12"/>
      <c r="O4396" s="12"/>
      <c r="P4396" s="12"/>
      <c r="Q4396" s="12"/>
      <c r="R4396" s="12"/>
      <c r="S4396" s="12"/>
      <c r="T4396" s="12"/>
      <c r="U4396" s="12"/>
      <c r="V4396" s="12"/>
      <c r="W4396" s="12"/>
      <c r="X4396" s="12"/>
      <c r="Y4396" s="12"/>
      <c r="Z4396" s="12"/>
      <c r="AA4396" s="12"/>
      <c r="AB4396" s="12"/>
      <c r="AC4396" s="12"/>
      <c r="AD4396" s="12"/>
      <c r="AE4396" s="12"/>
      <c r="AF4396" s="12"/>
      <c r="AG4396" s="12"/>
      <c r="AH4396" s="12"/>
      <c r="AI4396" s="12"/>
      <c r="AJ4396" s="12"/>
      <c r="AK4396" s="12"/>
      <c r="AL4396" s="12"/>
      <c r="AM4396" s="12"/>
      <c r="AN4396" s="12"/>
      <c r="AO4396" s="12"/>
      <c r="AP4396" s="12"/>
      <c r="AQ4396" s="12"/>
      <c r="AR4396" s="12"/>
      <c r="AS4396" s="12"/>
      <c r="AT4396" s="12"/>
      <c r="AU4396" s="12"/>
      <c r="AV4396" s="12"/>
      <c r="AW4396" s="12"/>
      <c r="AX4396" s="12"/>
      <c r="AY4396" s="12"/>
      <c r="AZ4396" s="12"/>
      <c r="BA4396" s="12"/>
      <c r="BB4396" s="12"/>
      <c r="BC4396" s="12"/>
      <c r="BD4396" s="12"/>
      <c r="BE4396" s="12"/>
      <c r="BF4396" s="12"/>
      <c r="BG4396" s="12"/>
      <c r="BH4396" s="12"/>
      <c r="BI4396" s="12"/>
      <c r="BJ4396" s="13"/>
      <c r="BK4396" s="13"/>
      <c r="BL4396" s="13"/>
      <c r="BM4396" s="13"/>
      <c r="BN4396" s="13"/>
    </row>
    <row r="4397" spans="1:66" x14ac:dyDescent="0.25">
      <c r="A4397" s="10"/>
      <c r="B4397" s="10"/>
      <c r="C4397" s="10"/>
      <c r="D4397" s="18"/>
      <c r="E4397" s="10"/>
      <c r="F4397" s="10"/>
      <c r="G4397" s="10"/>
      <c r="H4397" s="10"/>
      <c r="I4397" s="10"/>
      <c r="J4397" s="10"/>
      <c r="K4397" s="11"/>
      <c r="L4397" s="11"/>
      <c r="M4397" s="12"/>
      <c r="N4397" s="12"/>
      <c r="O4397" s="12"/>
      <c r="P4397" s="12"/>
      <c r="Q4397" s="12"/>
      <c r="R4397" s="12"/>
      <c r="S4397" s="12"/>
      <c r="T4397" s="12"/>
      <c r="U4397" s="12"/>
      <c r="V4397" s="12"/>
      <c r="W4397" s="12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2"/>
      <c r="AS4397" s="12"/>
      <c r="AT4397" s="12"/>
      <c r="AU4397" s="12"/>
      <c r="AV4397" s="12"/>
      <c r="AW4397" s="12"/>
      <c r="AX4397" s="12"/>
      <c r="AY4397" s="12"/>
      <c r="AZ4397" s="12"/>
      <c r="BA4397" s="12"/>
      <c r="BB4397" s="12"/>
      <c r="BC4397" s="12"/>
      <c r="BD4397" s="12"/>
      <c r="BE4397" s="12"/>
      <c r="BF4397" s="12"/>
      <c r="BG4397" s="12"/>
      <c r="BH4397" s="12"/>
      <c r="BI4397" s="12"/>
      <c r="BJ4397" s="13"/>
      <c r="BK4397" s="13"/>
      <c r="BL4397" s="13"/>
      <c r="BM4397" s="13"/>
      <c r="BN4397" s="13"/>
    </row>
    <row r="4398" spans="1:66" x14ac:dyDescent="0.25">
      <c r="A4398" s="10"/>
      <c r="B4398" s="10"/>
      <c r="C4398" s="10"/>
      <c r="D4398" s="18"/>
      <c r="E4398" s="10"/>
      <c r="F4398" s="10"/>
      <c r="G4398" s="10"/>
      <c r="H4398" s="10"/>
      <c r="I4398" s="10"/>
      <c r="J4398" s="10"/>
      <c r="K4398" s="11"/>
      <c r="L4398" s="11"/>
      <c r="M4398" s="12"/>
      <c r="N4398" s="12"/>
      <c r="O4398" s="12"/>
      <c r="P4398" s="12"/>
      <c r="Q4398" s="12"/>
      <c r="R4398" s="12"/>
      <c r="S4398" s="12"/>
      <c r="T4398" s="12"/>
      <c r="U4398" s="12"/>
      <c r="V4398" s="12"/>
      <c r="W4398" s="12"/>
      <c r="X4398" s="12"/>
      <c r="Y4398" s="12"/>
      <c r="Z4398" s="12"/>
      <c r="AA4398" s="12"/>
      <c r="AB4398" s="12"/>
      <c r="AC4398" s="12"/>
      <c r="AD4398" s="12"/>
      <c r="AE4398" s="12"/>
      <c r="AF4398" s="12"/>
      <c r="AG4398" s="12"/>
      <c r="AH4398" s="12"/>
      <c r="AI4398" s="12"/>
      <c r="AJ4398" s="12"/>
      <c r="AK4398" s="12"/>
      <c r="AL4398" s="12"/>
      <c r="AM4398" s="12"/>
      <c r="AN4398" s="12"/>
      <c r="AO4398" s="12"/>
      <c r="AP4398" s="12"/>
      <c r="AQ4398" s="12"/>
      <c r="AR4398" s="12"/>
      <c r="AS4398" s="12"/>
      <c r="AT4398" s="12"/>
      <c r="AU4398" s="12"/>
      <c r="AV4398" s="12"/>
      <c r="AW4398" s="12"/>
      <c r="AX4398" s="12"/>
      <c r="AY4398" s="12"/>
      <c r="AZ4398" s="12"/>
      <c r="BA4398" s="12"/>
      <c r="BB4398" s="12"/>
      <c r="BC4398" s="12"/>
      <c r="BD4398" s="12"/>
      <c r="BE4398" s="12"/>
      <c r="BF4398" s="12"/>
      <c r="BG4398" s="12"/>
      <c r="BH4398" s="12"/>
      <c r="BI4398" s="12"/>
      <c r="BJ4398" s="13"/>
      <c r="BK4398" s="13"/>
      <c r="BL4398" s="13"/>
      <c r="BM4398" s="13"/>
      <c r="BN4398" s="13"/>
    </row>
    <row r="4399" spans="1:66" x14ac:dyDescent="0.25">
      <c r="A4399" s="10"/>
      <c r="B4399" s="10"/>
      <c r="C4399" s="10"/>
      <c r="D4399" s="18"/>
      <c r="E4399" s="10"/>
      <c r="F4399" s="10"/>
      <c r="G4399" s="10"/>
      <c r="H4399" s="10"/>
      <c r="I4399" s="10"/>
      <c r="J4399" s="10"/>
      <c r="K4399" s="11"/>
      <c r="L4399" s="11"/>
      <c r="M4399" s="12"/>
      <c r="N4399" s="12"/>
      <c r="O4399" s="12"/>
      <c r="P4399" s="12"/>
      <c r="Q4399" s="12"/>
      <c r="R4399" s="12"/>
      <c r="S4399" s="12"/>
      <c r="T4399" s="12"/>
      <c r="U4399" s="12"/>
      <c r="V4399" s="12"/>
      <c r="W4399" s="12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2"/>
      <c r="AS4399" s="12"/>
      <c r="AT4399" s="12"/>
      <c r="AU4399" s="12"/>
      <c r="AV4399" s="12"/>
      <c r="AW4399" s="12"/>
      <c r="AX4399" s="12"/>
      <c r="AY4399" s="12"/>
      <c r="AZ4399" s="12"/>
      <c r="BA4399" s="12"/>
      <c r="BB4399" s="12"/>
      <c r="BC4399" s="12"/>
      <c r="BD4399" s="12"/>
      <c r="BE4399" s="12"/>
      <c r="BF4399" s="12"/>
      <c r="BG4399" s="12"/>
      <c r="BH4399" s="12"/>
      <c r="BI4399" s="12"/>
      <c r="BJ4399" s="13"/>
      <c r="BK4399" s="13"/>
      <c r="BL4399" s="13"/>
      <c r="BM4399" s="13"/>
      <c r="BN4399" s="13"/>
    </row>
    <row r="4400" spans="1:66" x14ac:dyDescent="0.25">
      <c r="A4400" s="10"/>
      <c r="B4400" s="10"/>
      <c r="C4400" s="10"/>
      <c r="D4400" s="18"/>
      <c r="E4400" s="10"/>
      <c r="F4400" s="10"/>
      <c r="G4400" s="10"/>
      <c r="H4400" s="10"/>
      <c r="I4400" s="10"/>
      <c r="J4400" s="10"/>
      <c r="K4400" s="11"/>
      <c r="L4400" s="11"/>
      <c r="M4400" s="12"/>
      <c r="N4400" s="12"/>
      <c r="O4400" s="12"/>
      <c r="P4400" s="12"/>
      <c r="Q4400" s="12"/>
      <c r="R4400" s="12"/>
      <c r="S4400" s="12"/>
      <c r="T4400" s="12"/>
      <c r="U4400" s="12"/>
      <c r="V4400" s="12"/>
      <c r="W4400" s="12"/>
      <c r="X4400" s="12"/>
      <c r="Y4400" s="12"/>
      <c r="Z4400" s="12"/>
      <c r="AA4400" s="12"/>
      <c r="AB4400" s="12"/>
      <c r="AC4400" s="12"/>
      <c r="AD4400" s="12"/>
      <c r="AE4400" s="12"/>
      <c r="AF4400" s="12"/>
      <c r="AG4400" s="12"/>
      <c r="AH4400" s="12"/>
      <c r="AI4400" s="12"/>
      <c r="AJ4400" s="12"/>
      <c r="AK4400" s="12"/>
      <c r="AL4400" s="12"/>
      <c r="AM4400" s="12"/>
      <c r="AN4400" s="12"/>
      <c r="AO4400" s="12"/>
      <c r="AP4400" s="12"/>
      <c r="AQ4400" s="12"/>
      <c r="AR4400" s="12"/>
      <c r="AS4400" s="12"/>
      <c r="AT4400" s="12"/>
      <c r="AU4400" s="12"/>
      <c r="AV4400" s="12"/>
      <c r="AW4400" s="12"/>
      <c r="AX4400" s="12"/>
      <c r="AY4400" s="12"/>
      <c r="AZ4400" s="12"/>
      <c r="BA4400" s="12"/>
      <c r="BB4400" s="12"/>
      <c r="BC4400" s="12"/>
      <c r="BD4400" s="12"/>
      <c r="BE4400" s="12"/>
      <c r="BF4400" s="12"/>
      <c r="BG4400" s="12"/>
      <c r="BH4400" s="12"/>
      <c r="BI4400" s="12"/>
      <c r="BJ4400" s="13"/>
      <c r="BK4400" s="13"/>
      <c r="BL4400" s="13"/>
      <c r="BM4400" s="13"/>
      <c r="BN4400" s="13"/>
    </row>
    <row r="4401" spans="1:66" x14ac:dyDescent="0.25">
      <c r="A4401" s="10"/>
      <c r="B4401" s="10"/>
      <c r="C4401" s="10"/>
      <c r="D4401" s="18"/>
      <c r="E4401" s="10"/>
      <c r="F4401" s="10"/>
      <c r="G4401" s="10"/>
      <c r="H4401" s="10"/>
      <c r="I4401" s="10"/>
      <c r="J4401" s="10"/>
      <c r="K4401" s="11"/>
      <c r="L4401" s="11"/>
      <c r="M4401" s="12"/>
      <c r="N4401" s="12"/>
      <c r="O4401" s="12"/>
      <c r="P4401" s="12"/>
      <c r="Q4401" s="12"/>
      <c r="R4401" s="12"/>
      <c r="S4401" s="12"/>
      <c r="T4401" s="12"/>
      <c r="U4401" s="12"/>
      <c r="V4401" s="12"/>
      <c r="W4401" s="12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2"/>
      <c r="AS4401" s="12"/>
      <c r="AT4401" s="12"/>
      <c r="AU4401" s="12"/>
      <c r="AV4401" s="12"/>
      <c r="AW4401" s="12"/>
      <c r="AX4401" s="12"/>
      <c r="AY4401" s="12"/>
      <c r="AZ4401" s="12"/>
      <c r="BA4401" s="12"/>
      <c r="BB4401" s="12"/>
      <c r="BC4401" s="12"/>
      <c r="BD4401" s="12"/>
      <c r="BE4401" s="12"/>
      <c r="BF4401" s="12"/>
      <c r="BG4401" s="12"/>
      <c r="BH4401" s="12"/>
      <c r="BI4401" s="12"/>
      <c r="BJ4401" s="13"/>
      <c r="BK4401" s="13"/>
      <c r="BL4401" s="13"/>
      <c r="BM4401" s="13"/>
      <c r="BN4401" s="13"/>
    </row>
    <row r="4402" spans="1:66" x14ac:dyDescent="0.25">
      <c r="A4402" s="10"/>
      <c r="B4402" s="10"/>
      <c r="C4402" s="10"/>
      <c r="D4402" s="18"/>
      <c r="E4402" s="10"/>
      <c r="F4402" s="10"/>
      <c r="G4402" s="10"/>
      <c r="H4402" s="10"/>
      <c r="I4402" s="10"/>
      <c r="J4402" s="10"/>
      <c r="K4402" s="11"/>
      <c r="L4402" s="11"/>
      <c r="M4402" s="12"/>
      <c r="N4402" s="12"/>
      <c r="O4402" s="12"/>
      <c r="P4402" s="12"/>
      <c r="Q4402" s="12"/>
      <c r="R4402" s="12"/>
      <c r="S4402" s="12"/>
      <c r="T4402" s="12"/>
      <c r="U4402" s="12"/>
      <c r="V4402" s="12"/>
      <c r="W4402" s="12"/>
      <c r="X4402" s="12"/>
      <c r="Y4402" s="12"/>
      <c r="Z4402" s="12"/>
      <c r="AA4402" s="12"/>
      <c r="AB4402" s="12"/>
      <c r="AC4402" s="12"/>
      <c r="AD4402" s="12"/>
      <c r="AE4402" s="12"/>
      <c r="AF4402" s="12"/>
      <c r="AG4402" s="12"/>
      <c r="AH4402" s="12"/>
      <c r="AI4402" s="12"/>
      <c r="AJ4402" s="12"/>
      <c r="AK4402" s="12"/>
      <c r="AL4402" s="12"/>
      <c r="AM4402" s="12"/>
      <c r="AN4402" s="12"/>
      <c r="AO4402" s="12"/>
      <c r="AP4402" s="12"/>
      <c r="AQ4402" s="12"/>
      <c r="AR4402" s="12"/>
      <c r="AS4402" s="12"/>
      <c r="AT4402" s="12"/>
      <c r="AU4402" s="12"/>
      <c r="AV4402" s="12"/>
      <c r="AW4402" s="12"/>
      <c r="AX4402" s="12"/>
      <c r="AY4402" s="12"/>
      <c r="AZ4402" s="12"/>
      <c r="BA4402" s="12"/>
      <c r="BB4402" s="12"/>
      <c r="BC4402" s="12"/>
      <c r="BD4402" s="12"/>
      <c r="BE4402" s="12"/>
      <c r="BF4402" s="12"/>
      <c r="BG4402" s="12"/>
      <c r="BH4402" s="12"/>
      <c r="BI4402" s="12"/>
      <c r="BJ4402" s="13"/>
      <c r="BK4402" s="13"/>
      <c r="BL4402" s="13"/>
      <c r="BM4402" s="13"/>
      <c r="BN4402" s="13"/>
    </row>
    <row r="4403" spans="1:66" x14ac:dyDescent="0.25">
      <c r="A4403" s="10"/>
      <c r="B4403" s="10"/>
      <c r="C4403" s="10"/>
      <c r="D4403" s="18"/>
      <c r="E4403" s="10"/>
      <c r="F4403" s="10"/>
      <c r="G4403" s="10"/>
      <c r="H4403" s="10"/>
      <c r="I4403" s="10"/>
      <c r="J4403" s="10"/>
      <c r="K4403" s="11"/>
      <c r="L4403" s="11"/>
      <c r="M4403" s="12"/>
      <c r="N4403" s="12"/>
      <c r="O4403" s="12"/>
      <c r="P4403" s="12"/>
      <c r="Q4403" s="12"/>
      <c r="R4403" s="12"/>
      <c r="S4403" s="12"/>
      <c r="T4403" s="12"/>
      <c r="U4403" s="12"/>
      <c r="V4403" s="12"/>
      <c r="W4403" s="12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2"/>
      <c r="AS4403" s="12"/>
      <c r="AT4403" s="12"/>
      <c r="AU4403" s="12"/>
      <c r="AV4403" s="12"/>
      <c r="AW4403" s="12"/>
      <c r="AX4403" s="12"/>
      <c r="AY4403" s="12"/>
      <c r="AZ4403" s="12"/>
      <c r="BA4403" s="12"/>
      <c r="BB4403" s="12"/>
      <c r="BC4403" s="12"/>
      <c r="BD4403" s="12"/>
      <c r="BE4403" s="12"/>
      <c r="BF4403" s="12"/>
      <c r="BG4403" s="12"/>
      <c r="BH4403" s="12"/>
      <c r="BI4403" s="12"/>
      <c r="BJ4403" s="13"/>
      <c r="BK4403" s="13"/>
      <c r="BL4403" s="13"/>
      <c r="BM4403" s="13"/>
      <c r="BN4403" s="13"/>
    </row>
    <row r="4404" spans="1:66" x14ac:dyDescent="0.25">
      <c r="A4404" s="10"/>
      <c r="B4404" s="10"/>
      <c r="C4404" s="10"/>
      <c r="D4404" s="18"/>
      <c r="E4404" s="10"/>
      <c r="F4404" s="10"/>
      <c r="G4404" s="10"/>
      <c r="H4404" s="10"/>
      <c r="I4404" s="10"/>
      <c r="J4404" s="10"/>
      <c r="K4404" s="11"/>
      <c r="L4404" s="11"/>
      <c r="M4404" s="12"/>
      <c r="N4404" s="12"/>
      <c r="O4404" s="12"/>
      <c r="P4404" s="12"/>
      <c r="Q4404" s="12"/>
      <c r="R4404" s="12"/>
      <c r="S4404" s="12"/>
      <c r="T4404" s="12"/>
      <c r="U4404" s="12"/>
      <c r="V4404" s="12"/>
      <c r="W4404" s="12"/>
      <c r="X4404" s="12"/>
      <c r="Y4404" s="12"/>
      <c r="Z4404" s="12"/>
      <c r="AA4404" s="12"/>
      <c r="AB4404" s="12"/>
      <c r="AC4404" s="12"/>
      <c r="AD4404" s="12"/>
      <c r="AE4404" s="12"/>
      <c r="AF4404" s="12"/>
      <c r="AG4404" s="12"/>
      <c r="AH4404" s="12"/>
      <c r="AI4404" s="12"/>
      <c r="AJ4404" s="12"/>
      <c r="AK4404" s="12"/>
      <c r="AL4404" s="12"/>
      <c r="AM4404" s="12"/>
      <c r="AN4404" s="12"/>
      <c r="AO4404" s="12"/>
      <c r="AP4404" s="12"/>
      <c r="AQ4404" s="12"/>
      <c r="AR4404" s="12"/>
      <c r="AS4404" s="12"/>
      <c r="AT4404" s="12"/>
      <c r="AU4404" s="12"/>
      <c r="AV4404" s="12"/>
      <c r="AW4404" s="12"/>
      <c r="AX4404" s="12"/>
      <c r="AY4404" s="12"/>
      <c r="AZ4404" s="12"/>
      <c r="BA4404" s="12"/>
      <c r="BB4404" s="12"/>
      <c r="BC4404" s="12"/>
      <c r="BD4404" s="12"/>
      <c r="BE4404" s="12"/>
      <c r="BF4404" s="12"/>
      <c r="BG4404" s="12"/>
      <c r="BH4404" s="12"/>
      <c r="BI4404" s="12"/>
      <c r="BJ4404" s="13"/>
      <c r="BK4404" s="13"/>
      <c r="BL4404" s="13"/>
      <c r="BM4404" s="13"/>
      <c r="BN4404" s="13"/>
    </row>
    <row r="4405" spans="1:66" x14ac:dyDescent="0.25">
      <c r="A4405" s="10"/>
      <c r="B4405" s="10"/>
      <c r="C4405" s="10"/>
      <c r="D4405" s="18"/>
      <c r="E4405" s="10"/>
      <c r="F4405" s="10"/>
      <c r="G4405" s="10"/>
      <c r="H4405" s="10"/>
      <c r="I4405" s="10"/>
      <c r="J4405" s="10"/>
      <c r="K4405" s="11"/>
      <c r="L4405" s="11"/>
      <c r="M4405" s="12"/>
      <c r="N4405" s="12"/>
      <c r="O4405" s="12"/>
      <c r="P4405" s="12"/>
      <c r="Q4405" s="12"/>
      <c r="R4405" s="12"/>
      <c r="S4405" s="12"/>
      <c r="T4405" s="12"/>
      <c r="U4405" s="12"/>
      <c r="V4405" s="12"/>
      <c r="W4405" s="12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2"/>
      <c r="AS4405" s="12"/>
      <c r="AT4405" s="12"/>
      <c r="AU4405" s="12"/>
      <c r="AV4405" s="12"/>
      <c r="AW4405" s="12"/>
      <c r="AX4405" s="12"/>
      <c r="AY4405" s="12"/>
      <c r="AZ4405" s="12"/>
      <c r="BA4405" s="12"/>
      <c r="BB4405" s="12"/>
      <c r="BC4405" s="12"/>
      <c r="BD4405" s="12"/>
      <c r="BE4405" s="12"/>
      <c r="BF4405" s="12"/>
      <c r="BG4405" s="12"/>
      <c r="BH4405" s="12"/>
      <c r="BI4405" s="12"/>
      <c r="BJ4405" s="13"/>
      <c r="BK4405" s="13"/>
      <c r="BL4405" s="13"/>
      <c r="BM4405" s="13"/>
      <c r="BN4405" s="13"/>
    </row>
    <row r="4406" spans="1:66" x14ac:dyDescent="0.25">
      <c r="A4406" s="10"/>
      <c r="B4406" s="10"/>
      <c r="C4406" s="10"/>
      <c r="D4406" s="18"/>
      <c r="E4406" s="10"/>
      <c r="F4406" s="10"/>
      <c r="G4406" s="10"/>
      <c r="H4406" s="10"/>
      <c r="I4406" s="10"/>
      <c r="J4406" s="10"/>
      <c r="K4406" s="11"/>
      <c r="L4406" s="11"/>
      <c r="M4406" s="12"/>
      <c r="N4406" s="12"/>
      <c r="O4406" s="12"/>
      <c r="P4406" s="12"/>
      <c r="Q4406" s="12"/>
      <c r="R4406" s="12"/>
      <c r="S4406" s="12"/>
      <c r="T4406" s="12"/>
      <c r="U4406" s="12"/>
      <c r="V4406" s="12"/>
      <c r="W4406" s="12"/>
      <c r="X4406" s="12"/>
      <c r="Y4406" s="12"/>
      <c r="Z4406" s="12"/>
      <c r="AA4406" s="12"/>
      <c r="AB4406" s="12"/>
      <c r="AC4406" s="12"/>
      <c r="AD4406" s="12"/>
      <c r="AE4406" s="12"/>
      <c r="AF4406" s="12"/>
      <c r="AG4406" s="12"/>
      <c r="AH4406" s="12"/>
      <c r="AI4406" s="12"/>
      <c r="AJ4406" s="12"/>
      <c r="AK4406" s="12"/>
      <c r="AL4406" s="12"/>
      <c r="AM4406" s="12"/>
      <c r="AN4406" s="12"/>
      <c r="AO4406" s="12"/>
      <c r="AP4406" s="12"/>
      <c r="AQ4406" s="12"/>
      <c r="AR4406" s="12"/>
      <c r="AS4406" s="12"/>
      <c r="AT4406" s="12"/>
      <c r="AU4406" s="12"/>
      <c r="AV4406" s="12"/>
      <c r="AW4406" s="12"/>
      <c r="AX4406" s="12"/>
      <c r="AY4406" s="12"/>
      <c r="AZ4406" s="12"/>
      <c r="BA4406" s="12"/>
      <c r="BB4406" s="12"/>
      <c r="BC4406" s="12"/>
      <c r="BD4406" s="12"/>
      <c r="BE4406" s="12"/>
      <c r="BF4406" s="12"/>
      <c r="BG4406" s="12"/>
      <c r="BH4406" s="12"/>
      <c r="BI4406" s="12"/>
      <c r="BJ4406" s="13"/>
      <c r="BK4406" s="13"/>
      <c r="BL4406" s="13"/>
      <c r="BM4406" s="13"/>
      <c r="BN4406" s="13"/>
    </row>
    <row r="4407" spans="1:66" x14ac:dyDescent="0.25">
      <c r="A4407" s="10"/>
      <c r="B4407" s="10"/>
      <c r="C4407" s="10"/>
      <c r="D4407" s="18"/>
      <c r="E4407" s="10"/>
      <c r="F4407" s="10"/>
      <c r="G4407" s="10"/>
      <c r="H4407" s="10"/>
      <c r="I4407" s="10"/>
      <c r="J4407" s="10"/>
      <c r="K4407" s="11"/>
      <c r="L4407" s="11"/>
      <c r="M4407" s="12"/>
      <c r="N4407" s="12"/>
      <c r="O4407" s="12"/>
      <c r="P4407" s="12"/>
      <c r="Q4407" s="12"/>
      <c r="R4407" s="12"/>
      <c r="S4407" s="12"/>
      <c r="T4407" s="12"/>
      <c r="U4407" s="12"/>
      <c r="V4407" s="12"/>
      <c r="W4407" s="12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2"/>
      <c r="AS4407" s="12"/>
      <c r="AT4407" s="12"/>
      <c r="AU4407" s="12"/>
      <c r="AV4407" s="12"/>
      <c r="AW4407" s="12"/>
      <c r="AX4407" s="12"/>
      <c r="AY4407" s="12"/>
      <c r="AZ4407" s="12"/>
      <c r="BA4407" s="12"/>
      <c r="BB4407" s="12"/>
      <c r="BC4407" s="12"/>
      <c r="BD4407" s="12"/>
      <c r="BE4407" s="12"/>
      <c r="BF4407" s="12"/>
      <c r="BG4407" s="12"/>
      <c r="BH4407" s="12"/>
      <c r="BI4407" s="12"/>
      <c r="BJ4407" s="13"/>
      <c r="BK4407" s="13"/>
      <c r="BL4407" s="13"/>
      <c r="BM4407" s="13"/>
      <c r="BN4407" s="13"/>
    </row>
    <row r="4408" spans="1:66" x14ac:dyDescent="0.25">
      <c r="A4408" s="10"/>
      <c r="B4408" s="10"/>
      <c r="C4408" s="10"/>
      <c r="D4408" s="18"/>
      <c r="E4408" s="10"/>
      <c r="F4408" s="10"/>
      <c r="G4408" s="10"/>
      <c r="H4408" s="10"/>
      <c r="I4408" s="10"/>
      <c r="J4408" s="10"/>
      <c r="K4408" s="11"/>
      <c r="L4408" s="11"/>
      <c r="M4408" s="12"/>
      <c r="N4408" s="12"/>
      <c r="O4408" s="12"/>
      <c r="P4408" s="12"/>
      <c r="Q4408" s="12"/>
      <c r="R4408" s="12"/>
      <c r="S4408" s="12"/>
      <c r="T4408" s="12"/>
      <c r="U4408" s="12"/>
      <c r="V4408" s="12"/>
      <c r="W4408" s="12"/>
      <c r="X4408" s="12"/>
      <c r="Y4408" s="12"/>
      <c r="Z4408" s="12"/>
      <c r="AA4408" s="12"/>
      <c r="AB4408" s="12"/>
      <c r="AC4408" s="12"/>
      <c r="AD4408" s="12"/>
      <c r="AE4408" s="12"/>
      <c r="AF4408" s="12"/>
      <c r="AG4408" s="12"/>
      <c r="AH4408" s="12"/>
      <c r="AI4408" s="12"/>
      <c r="AJ4408" s="12"/>
      <c r="AK4408" s="12"/>
      <c r="AL4408" s="12"/>
      <c r="AM4408" s="12"/>
      <c r="AN4408" s="12"/>
      <c r="AO4408" s="12"/>
      <c r="AP4408" s="12"/>
      <c r="AQ4408" s="12"/>
      <c r="AR4408" s="12"/>
      <c r="AS4408" s="12"/>
      <c r="AT4408" s="12"/>
      <c r="AU4408" s="12"/>
      <c r="AV4408" s="12"/>
      <c r="AW4408" s="12"/>
      <c r="AX4408" s="12"/>
      <c r="AY4408" s="12"/>
      <c r="AZ4408" s="12"/>
      <c r="BA4408" s="12"/>
      <c r="BB4408" s="12"/>
      <c r="BC4408" s="12"/>
      <c r="BD4408" s="12"/>
      <c r="BE4408" s="12"/>
      <c r="BF4408" s="12"/>
      <c r="BG4408" s="12"/>
      <c r="BH4408" s="12"/>
      <c r="BI4408" s="12"/>
      <c r="BJ4408" s="13"/>
      <c r="BK4408" s="13"/>
      <c r="BL4408" s="13"/>
      <c r="BM4408" s="13"/>
      <c r="BN4408" s="13"/>
    </row>
    <row r="4409" spans="1:66" x14ac:dyDescent="0.25">
      <c r="A4409" s="10"/>
      <c r="B4409" s="10"/>
      <c r="C4409" s="10"/>
      <c r="D4409" s="18"/>
      <c r="E4409" s="10"/>
      <c r="F4409" s="10"/>
      <c r="G4409" s="10"/>
      <c r="H4409" s="10"/>
      <c r="I4409" s="10"/>
      <c r="J4409" s="10"/>
      <c r="K4409" s="11"/>
      <c r="L4409" s="11"/>
      <c r="M4409" s="12"/>
      <c r="N4409" s="12"/>
      <c r="O4409" s="12"/>
      <c r="P4409" s="12"/>
      <c r="Q4409" s="12"/>
      <c r="R4409" s="12"/>
      <c r="S4409" s="12"/>
      <c r="T4409" s="12"/>
      <c r="U4409" s="12"/>
      <c r="V4409" s="12"/>
      <c r="W4409" s="12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2"/>
      <c r="AS4409" s="12"/>
      <c r="AT4409" s="12"/>
      <c r="AU4409" s="12"/>
      <c r="AV4409" s="12"/>
      <c r="AW4409" s="12"/>
      <c r="AX4409" s="12"/>
      <c r="AY4409" s="12"/>
      <c r="AZ4409" s="12"/>
      <c r="BA4409" s="12"/>
      <c r="BB4409" s="12"/>
      <c r="BC4409" s="12"/>
      <c r="BD4409" s="12"/>
      <c r="BE4409" s="12"/>
      <c r="BF4409" s="12"/>
      <c r="BG4409" s="12"/>
      <c r="BH4409" s="12"/>
      <c r="BI4409" s="12"/>
      <c r="BJ4409" s="13"/>
      <c r="BK4409" s="13"/>
      <c r="BL4409" s="13"/>
      <c r="BM4409" s="13"/>
      <c r="BN4409" s="13"/>
    </row>
    <row r="4410" spans="1:66" x14ac:dyDescent="0.25">
      <c r="A4410" s="10"/>
      <c r="B4410" s="10"/>
      <c r="C4410" s="10"/>
      <c r="D4410" s="18"/>
      <c r="E4410" s="10"/>
      <c r="F4410" s="10"/>
      <c r="G4410" s="10"/>
      <c r="H4410" s="10"/>
      <c r="I4410" s="10"/>
      <c r="J4410" s="10"/>
      <c r="K4410" s="11"/>
      <c r="L4410" s="11"/>
      <c r="M4410" s="12"/>
      <c r="N4410" s="12"/>
      <c r="O4410" s="12"/>
      <c r="P4410" s="12"/>
      <c r="Q4410" s="12"/>
      <c r="R4410" s="12"/>
      <c r="S4410" s="12"/>
      <c r="T4410" s="12"/>
      <c r="U4410" s="12"/>
      <c r="V4410" s="12"/>
      <c r="W4410" s="12"/>
      <c r="X4410" s="12"/>
      <c r="Y4410" s="12"/>
      <c r="Z4410" s="12"/>
      <c r="AA4410" s="12"/>
      <c r="AB4410" s="12"/>
      <c r="AC4410" s="12"/>
      <c r="AD4410" s="12"/>
      <c r="AE4410" s="12"/>
      <c r="AF4410" s="12"/>
      <c r="AG4410" s="12"/>
      <c r="AH4410" s="12"/>
      <c r="AI4410" s="12"/>
      <c r="AJ4410" s="12"/>
      <c r="AK4410" s="12"/>
      <c r="AL4410" s="12"/>
      <c r="AM4410" s="12"/>
      <c r="AN4410" s="12"/>
      <c r="AO4410" s="12"/>
      <c r="AP4410" s="12"/>
      <c r="AQ4410" s="12"/>
      <c r="AR4410" s="12"/>
      <c r="AS4410" s="12"/>
      <c r="AT4410" s="12"/>
      <c r="AU4410" s="12"/>
      <c r="AV4410" s="12"/>
      <c r="AW4410" s="12"/>
      <c r="AX4410" s="12"/>
      <c r="AY4410" s="12"/>
      <c r="AZ4410" s="12"/>
      <c r="BA4410" s="12"/>
      <c r="BB4410" s="12"/>
      <c r="BC4410" s="12"/>
      <c r="BD4410" s="12"/>
      <c r="BE4410" s="12"/>
      <c r="BF4410" s="12"/>
      <c r="BG4410" s="12"/>
      <c r="BH4410" s="12"/>
      <c r="BI4410" s="12"/>
      <c r="BJ4410" s="13"/>
      <c r="BK4410" s="13"/>
      <c r="BL4410" s="13"/>
      <c r="BM4410" s="13"/>
      <c r="BN4410" s="13"/>
    </row>
    <row r="4411" spans="1:66" x14ac:dyDescent="0.25">
      <c r="A4411" s="10"/>
      <c r="B4411" s="10"/>
      <c r="C4411" s="10"/>
      <c r="D4411" s="18"/>
      <c r="E4411" s="10"/>
      <c r="F4411" s="10"/>
      <c r="G4411" s="10"/>
      <c r="H4411" s="10"/>
      <c r="I4411" s="10"/>
      <c r="J4411" s="10"/>
      <c r="K4411" s="11"/>
      <c r="L4411" s="11"/>
      <c r="M4411" s="12"/>
      <c r="N4411" s="12"/>
      <c r="O4411" s="12"/>
      <c r="P4411" s="12"/>
      <c r="Q4411" s="12"/>
      <c r="R4411" s="12"/>
      <c r="S4411" s="12"/>
      <c r="T4411" s="12"/>
      <c r="U4411" s="12"/>
      <c r="V4411" s="12"/>
      <c r="W4411" s="12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2"/>
      <c r="AS4411" s="12"/>
      <c r="AT4411" s="12"/>
      <c r="AU4411" s="12"/>
      <c r="AV4411" s="12"/>
      <c r="AW4411" s="12"/>
      <c r="AX4411" s="12"/>
      <c r="AY4411" s="12"/>
      <c r="AZ4411" s="12"/>
      <c r="BA4411" s="12"/>
      <c r="BB4411" s="12"/>
      <c r="BC4411" s="12"/>
      <c r="BD4411" s="12"/>
      <c r="BE4411" s="12"/>
      <c r="BF4411" s="12"/>
      <c r="BG4411" s="12"/>
      <c r="BH4411" s="12"/>
      <c r="BI4411" s="12"/>
      <c r="BJ4411" s="13"/>
      <c r="BK4411" s="13"/>
      <c r="BL4411" s="13"/>
      <c r="BM4411" s="13"/>
      <c r="BN4411" s="13"/>
    </row>
    <row r="4412" spans="1:66" x14ac:dyDescent="0.25">
      <c r="A4412" s="10"/>
      <c r="B4412" s="10"/>
      <c r="C4412" s="10"/>
      <c r="D4412" s="18"/>
      <c r="E4412" s="10"/>
      <c r="F4412" s="10"/>
      <c r="G4412" s="10"/>
      <c r="H4412" s="10"/>
      <c r="I4412" s="10"/>
      <c r="J4412" s="10"/>
      <c r="K4412" s="11"/>
      <c r="L4412" s="11"/>
      <c r="M4412" s="12"/>
      <c r="N4412" s="12"/>
      <c r="O4412" s="12"/>
      <c r="P4412" s="12"/>
      <c r="Q4412" s="12"/>
      <c r="R4412" s="12"/>
      <c r="S4412" s="12"/>
      <c r="T4412" s="12"/>
      <c r="U4412" s="12"/>
      <c r="V4412" s="12"/>
      <c r="W4412" s="12"/>
      <c r="X4412" s="12"/>
      <c r="Y4412" s="12"/>
      <c r="Z4412" s="12"/>
      <c r="AA4412" s="12"/>
      <c r="AB4412" s="12"/>
      <c r="AC4412" s="12"/>
      <c r="AD4412" s="12"/>
      <c r="AE4412" s="12"/>
      <c r="AF4412" s="12"/>
      <c r="AG4412" s="12"/>
      <c r="AH4412" s="12"/>
      <c r="AI4412" s="12"/>
      <c r="AJ4412" s="12"/>
      <c r="AK4412" s="12"/>
      <c r="AL4412" s="12"/>
      <c r="AM4412" s="12"/>
      <c r="AN4412" s="12"/>
      <c r="AO4412" s="12"/>
      <c r="AP4412" s="12"/>
      <c r="AQ4412" s="12"/>
      <c r="AR4412" s="12"/>
      <c r="AS4412" s="12"/>
      <c r="AT4412" s="12"/>
      <c r="AU4412" s="12"/>
      <c r="AV4412" s="12"/>
      <c r="AW4412" s="12"/>
      <c r="AX4412" s="12"/>
      <c r="AY4412" s="12"/>
      <c r="AZ4412" s="12"/>
      <c r="BA4412" s="12"/>
      <c r="BB4412" s="12"/>
      <c r="BC4412" s="12"/>
      <c r="BD4412" s="12"/>
      <c r="BE4412" s="12"/>
      <c r="BF4412" s="12"/>
      <c r="BG4412" s="12"/>
      <c r="BH4412" s="12"/>
      <c r="BI4412" s="12"/>
      <c r="BJ4412" s="13"/>
      <c r="BK4412" s="13"/>
      <c r="BL4412" s="13"/>
      <c r="BM4412" s="13"/>
      <c r="BN4412" s="13"/>
    </row>
    <row r="4413" spans="1:66" x14ac:dyDescent="0.25">
      <c r="A4413" s="10"/>
      <c r="B4413" s="10"/>
      <c r="C4413" s="10"/>
      <c r="D4413" s="18"/>
      <c r="E4413" s="10"/>
      <c r="F4413" s="10"/>
      <c r="G4413" s="10"/>
      <c r="H4413" s="10"/>
      <c r="I4413" s="10"/>
      <c r="J4413" s="10"/>
      <c r="K4413" s="11"/>
      <c r="L4413" s="11"/>
      <c r="M4413" s="12"/>
      <c r="N4413" s="12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2"/>
      <c r="AS4413" s="12"/>
      <c r="AT4413" s="12"/>
      <c r="AU4413" s="12"/>
      <c r="AV4413" s="12"/>
      <c r="AW4413" s="12"/>
      <c r="AX4413" s="12"/>
      <c r="AY4413" s="12"/>
      <c r="AZ4413" s="12"/>
      <c r="BA4413" s="12"/>
      <c r="BB4413" s="12"/>
      <c r="BC4413" s="12"/>
      <c r="BD4413" s="12"/>
      <c r="BE4413" s="12"/>
      <c r="BF4413" s="12"/>
      <c r="BG4413" s="12"/>
      <c r="BH4413" s="12"/>
      <c r="BI4413" s="12"/>
      <c r="BJ4413" s="13"/>
      <c r="BK4413" s="13"/>
      <c r="BL4413" s="13"/>
      <c r="BM4413" s="13"/>
      <c r="BN4413" s="13"/>
    </row>
    <row r="4414" spans="1:66" x14ac:dyDescent="0.25">
      <c r="A4414" s="10"/>
      <c r="B4414" s="10"/>
      <c r="C4414" s="10"/>
      <c r="D4414" s="18"/>
      <c r="E4414" s="10"/>
      <c r="F4414" s="10"/>
      <c r="G4414" s="10"/>
      <c r="H4414" s="10"/>
      <c r="I4414" s="10"/>
      <c r="J4414" s="10"/>
      <c r="K4414" s="11"/>
      <c r="L4414" s="11"/>
      <c r="M4414" s="12"/>
      <c r="N4414" s="12"/>
      <c r="O4414" s="12"/>
      <c r="P4414" s="12"/>
      <c r="Q4414" s="12"/>
      <c r="R4414" s="12"/>
      <c r="S4414" s="12"/>
      <c r="T4414" s="12"/>
      <c r="U4414" s="12"/>
      <c r="V4414" s="12"/>
      <c r="W4414" s="12"/>
      <c r="X4414" s="12"/>
      <c r="Y4414" s="12"/>
      <c r="Z4414" s="12"/>
      <c r="AA4414" s="12"/>
      <c r="AB4414" s="12"/>
      <c r="AC4414" s="12"/>
      <c r="AD4414" s="12"/>
      <c r="AE4414" s="12"/>
      <c r="AF4414" s="12"/>
      <c r="AG4414" s="12"/>
      <c r="AH4414" s="12"/>
      <c r="AI4414" s="12"/>
      <c r="AJ4414" s="12"/>
      <c r="AK4414" s="12"/>
      <c r="AL4414" s="12"/>
      <c r="AM4414" s="12"/>
      <c r="AN4414" s="12"/>
      <c r="AO4414" s="12"/>
      <c r="AP4414" s="12"/>
      <c r="AQ4414" s="12"/>
      <c r="AR4414" s="12"/>
      <c r="AS4414" s="12"/>
      <c r="AT4414" s="12"/>
      <c r="AU4414" s="12"/>
      <c r="AV4414" s="12"/>
      <c r="AW4414" s="12"/>
      <c r="AX4414" s="12"/>
      <c r="AY4414" s="12"/>
      <c r="AZ4414" s="12"/>
      <c r="BA4414" s="12"/>
      <c r="BB4414" s="12"/>
      <c r="BC4414" s="12"/>
      <c r="BD4414" s="12"/>
      <c r="BE4414" s="12"/>
      <c r="BF4414" s="12"/>
      <c r="BG4414" s="12"/>
      <c r="BH4414" s="12"/>
      <c r="BI4414" s="12"/>
      <c r="BJ4414" s="13"/>
      <c r="BK4414" s="13"/>
      <c r="BL4414" s="13"/>
      <c r="BM4414" s="13"/>
      <c r="BN4414" s="13"/>
    </row>
    <row r="4415" spans="1:66" x14ac:dyDescent="0.25">
      <c r="A4415" s="10"/>
      <c r="B4415" s="10"/>
      <c r="C4415" s="10"/>
      <c r="D4415" s="18"/>
      <c r="E4415" s="10"/>
      <c r="F4415" s="10"/>
      <c r="G4415" s="10"/>
      <c r="H4415" s="10"/>
      <c r="I4415" s="10"/>
      <c r="J4415" s="10"/>
      <c r="K4415" s="11"/>
      <c r="L4415" s="11"/>
      <c r="M4415" s="12"/>
      <c r="N4415" s="12"/>
      <c r="O4415" s="12"/>
      <c r="P4415" s="12"/>
      <c r="Q4415" s="12"/>
      <c r="R4415" s="12"/>
      <c r="S4415" s="12"/>
      <c r="T4415" s="12"/>
      <c r="U4415" s="12"/>
      <c r="V4415" s="12"/>
      <c r="W4415" s="12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2"/>
      <c r="AS4415" s="12"/>
      <c r="AT4415" s="12"/>
      <c r="AU4415" s="12"/>
      <c r="AV4415" s="12"/>
      <c r="AW4415" s="12"/>
      <c r="AX4415" s="12"/>
      <c r="AY4415" s="12"/>
      <c r="AZ4415" s="12"/>
      <c r="BA4415" s="12"/>
      <c r="BB4415" s="12"/>
      <c r="BC4415" s="12"/>
      <c r="BD4415" s="12"/>
      <c r="BE4415" s="12"/>
      <c r="BF4415" s="12"/>
      <c r="BG4415" s="12"/>
      <c r="BH4415" s="12"/>
      <c r="BI4415" s="12"/>
      <c r="BJ4415" s="13"/>
      <c r="BK4415" s="13"/>
      <c r="BL4415" s="13"/>
      <c r="BM4415" s="13"/>
      <c r="BN4415" s="13"/>
    </row>
    <row r="4416" spans="1:66" x14ac:dyDescent="0.25">
      <c r="A4416" s="10"/>
      <c r="B4416" s="10"/>
      <c r="C4416" s="10"/>
      <c r="D4416" s="18"/>
      <c r="E4416" s="10"/>
      <c r="F4416" s="10"/>
      <c r="G4416" s="10"/>
      <c r="H4416" s="10"/>
      <c r="I4416" s="10"/>
      <c r="J4416" s="10"/>
      <c r="K4416" s="11"/>
      <c r="L4416" s="11"/>
      <c r="M4416" s="12"/>
      <c r="N4416" s="12"/>
      <c r="O4416" s="12"/>
      <c r="P4416" s="12"/>
      <c r="Q4416" s="12"/>
      <c r="R4416" s="12"/>
      <c r="S4416" s="12"/>
      <c r="T4416" s="12"/>
      <c r="U4416" s="12"/>
      <c r="V4416" s="12"/>
      <c r="W4416" s="12"/>
      <c r="X4416" s="12"/>
      <c r="Y4416" s="12"/>
      <c r="Z4416" s="12"/>
      <c r="AA4416" s="12"/>
      <c r="AB4416" s="12"/>
      <c r="AC4416" s="12"/>
      <c r="AD4416" s="12"/>
      <c r="AE4416" s="12"/>
      <c r="AF4416" s="12"/>
      <c r="AG4416" s="12"/>
      <c r="AH4416" s="12"/>
      <c r="AI4416" s="12"/>
      <c r="AJ4416" s="12"/>
      <c r="AK4416" s="12"/>
      <c r="AL4416" s="12"/>
      <c r="AM4416" s="12"/>
      <c r="AN4416" s="12"/>
      <c r="AO4416" s="12"/>
      <c r="AP4416" s="12"/>
      <c r="AQ4416" s="12"/>
      <c r="AR4416" s="12"/>
      <c r="AS4416" s="12"/>
      <c r="AT4416" s="12"/>
      <c r="AU4416" s="12"/>
      <c r="AV4416" s="12"/>
      <c r="AW4416" s="12"/>
      <c r="AX4416" s="12"/>
      <c r="AY4416" s="12"/>
      <c r="AZ4416" s="12"/>
      <c r="BA4416" s="12"/>
      <c r="BB4416" s="12"/>
      <c r="BC4416" s="12"/>
      <c r="BD4416" s="12"/>
      <c r="BE4416" s="12"/>
      <c r="BF4416" s="12"/>
      <c r="BG4416" s="12"/>
      <c r="BH4416" s="12"/>
      <c r="BI4416" s="12"/>
      <c r="BJ4416" s="13"/>
      <c r="BK4416" s="13"/>
      <c r="BL4416" s="13"/>
      <c r="BM4416" s="13"/>
      <c r="BN4416" s="13"/>
    </row>
    <row r="4417" spans="1:66" x14ac:dyDescent="0.25">
      <c r="A4417" s="10"/>
      <c r="B4417" s="10"/>
      <c r="C4417" s="10"/>
      <c r="D4417" s="18"/>
      <c r="E4417" s="10"/>
      <c r="F4417" s="10"/>
      <c r="G4417" s="10"/>
      <c r="H4417" s="10"/>
      <c r="I4417" s="10"/>
      <c r="J4417" s="10"/>
      <c r="K4417" s="11"/>
      <c r="L4417" s="11"/>
      <c r="M4417" s="12"/>
      <c r="N4417" s="12"/>
      <c r="O4417" s="12"/>
      <c r="P4417" s="12"/>
      <c r="Q4417" s="12"/>
      <c r="R4417" s="12"/>
      <c r="S4417" s="12"/>
      <c r="T4417" s="12"/>
      <c r="U4417" s="12"/>
      <c r="V4417" s="12"/>
      <c r="W4417" s="12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2"/>
      <c r="AS4417" s="12"/>
      <c r="AT4417" s="12"/>
      <c r="AU4417" s="12"/>
      <c r="AV4417" s="12"/>
      <c r="AW4417" s="12"/>
      <c r="AX4417" s="12"/>
      <c r="AY4417" s="12"/>
      <c r="AZ4417" s="12"/>
      <c r="BA4417" s="12"/>
      <c r="BB4417" s="12"/>
      <c r="BC4417" s="12"/>
      <c r="BD4417" s="12"/>
      <c r="BE4417" s="12"/>
      <c r="BF4417" s="12"/>
      <c r="BG4417" s="12"/>
      <c r="BH4417" s="12"/>
      <c r="BI4417" s="12"/>
      <c r="BJ4417" s="13"/>
      <c r="BK4417" s="13"/>
      <c r="BL4417" s="13"/>
      <c r="BM4417" s="13"/>
      <c r="BN4417" s="13"/>
    </row>
    <row r="4418" spans="1:66" x14ac:dyDescent="0.25">
      <c r="A4418" s="10"/>
      <c r="B4418" s="10"/>
      <c r="C4418" s="10"/>
      <c r="D4418" s="18"/>
      <c r="E4418" s="10"/>
      <c r="F4418" s="10"/>
      <c r="G4418" s="10"/>
      <c r="H4418" s="10"/>
      <c r="I4418" s="10"/>
      <c r="J4418" s="10"/>
      <c r="K4418" s="11"/>
      <c r="L4418" s="11"/>
      <c r="M4418" s="12"/>
      <c r="N4418" s="12"/>
      <c r="O4418" s="12"/>
      <c r="P4418" s="12"/>
      <c r="Q4418" s="12"/>
      <c r="R4418" s="12"/>
      <c r="S4418" s="12"/>
      <c r="T4418" s="12"/>
      <c r="U4418" s="12"/>
      <c r="V4418" s="12"/>
      <c r="W4418" s="12"/>
      <c r="X4418" s="12"/>
      <c r="Y4418" s="12"/>
      <c r="Z4418" s="12"/>
      <c r="AA4418" s="12"/>
      <c r="AB4418" s="12"/>
      <c r="AC4418" s="12"/>
      <c r="AD4418" s="12"/>
      <c r="AE4418" s="12"/>
      <c r="AF4418" s="12"/>
      <c r="AG4418" s="12"/>
      <c r="AH4418" s="12"/>
      <c r="AI4418" s="12"/>
      <c r="AJ4418" s="12"/>
      <c r="AK4418" s="12"/>
      <c r="AL4418" s="12"/>
      <c r="AM4418" s="12"/>
      <c r="AN4418" s="12"/>
      <c r="AO4418" s="12"/>
      <c r="AP4418" s="12"/>
      <c r="AQ4418" s="12"/>
      <c r="AR4418" s="12"/>
      <c r="AS4418" s="12"/>
      <c r="AT4418" s="12"/>
      <c r="AU4418" s="12"/>
      <c r="AV4418" s="12"/>
      <c r="AW4418" s="12"/>
      <c r="AX4418" s="12"/>
      <c r="AY4418" s="12"/>
      <c r="AZ4418" s="12"/>
      <c r="BA4418" s="12"/>
      <c r="BB4418" s="12"/>
      <c r="BC4418" s="12"/>
      <c r="BD4418" s="12"/>
      <c r="BE4418" s="12"/>
      <c r="BF4418" s="12"/>
      <c r="BG4418" s="12"/>
      <c r="BH4418" s="12"/>
      <c r="BI4418" s="12"/>
      <c r="BJ4418" s="13"/>
      <c r="BK4418" s="13"/>
      <c r="BL4418" s="13"/>
      <c r="BM4418" s="13"/>
      <c r="BN4418" s="13"/>
    </row>
    <row r="4419" spans="1:66" x14ac:dyDescent="0.25">
      <c r="A4419" s="10"/>
      <c r="B4419" s="10"/>
      <c r="C4419" s="10"/>
      <c r="D4419" s="18"/>
      <c r="E4419" s="10"/>
      <c r="F4419" s="10"/>
      <c r="G4419" s="10"/>
      <c r="H4419" s="10"/>
      <c r="I4419" s="10"/>
      <c r="J4419" s="10"/>
      <c r="K4419" s="11"/>
      <c r="L4419" s="11"/>
      <c r="M4419" s="12"/>
      <c r="N4419" s="12"/>
      <c r="O4419" s="12"/>
      <c r="P4419" s="12"/>
      <c r="Q4419" s="12"/>
      <c r="R4419" s="12"/>
      <c r="S4419" s="12"/>
      <c r="T4419" s="12"/>
      <c r="U4419" s="12"/>
      <c r="V4419" s="12"/>
      <c r="W4419" s="12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2"/>
      <c r="AS4419" s="12"/>
      <c r="AT4419" s="12"/>
      <c r="AU4419" s="12"/>
      <c r="AV4419" s="12"/>
      <c r="AW4419" s="12"/>
      <c r="AX4419" s="12"/>
      <c r="AY4419" s="12"/>
      <c r="AZ4419" s="12"/>
      <c r="BA4419" s="12"/>
      <c r="BB4419" s="12"/>
      <c r="BC4419" s="12"/>
      <c r="BD4419" s="12"/>
      <c r="BE4419" s="12"/>
      <c r="BF4419" s="12"/>
      <c r="BG4419" s="12"/>
      <c r="BH4419" s="12"/>
      <c r="BI4419" s="12"/>
      <c r="BJ4419" s="13"/>
      <c r="BK4419" s="13"/>
      <c r="BL4419" s="13"/>
      <c r="BM4419" s="13"/>
      <c r="BN4419" s="13"/>
    </row>
    <row r="4420" spans="1:66" x14ac:dyDescent="0.25">
      <c r="A4420" s="10"/>
      <c r="B4420" s="10"/>
      <c r="C4420" s="10"/>
      <c r="D4420" s="18"/>
      <c r="E4420" s="10"/>
      <c r="F4420" s="10"/>
      <c r="G4420" s="10"/>
      <c r="H4420" s="10"/>
      <c r="I4420" s="10"/>
      <c r="J4420" s="10"/>
      <c r="K4420" s="11"/>
      <c r="L4420" s="11"/>
      <c r="M4420" s="12"/>
      <c r="N4420" s="12"/>
      <c r="O4420" s="12"/>
      <c r="P4420" s="12"/>
      <c r="Q4420" s="12"/>
      <c r="R4420" s="12"/>
      <c r="S4420" s="12"/>
      <c r="T4420" s="12"/>
      <c r="U4420" s="12"/>
      <c r="V4420" s="12"/>
      <c r="W4420" s="12"/>
      <c r="X4420" s="12"/>
      <c r="Y4420" s="12"/>
      <c r="Z4420" s="12"/>
      <c r="AA4420" s="12"/>
      <c r="AB4420" s="12"/>
      <c r="AC4420" s="12"/>
      <c r="AD4420" s="12"/>
      <c r="AE4420" s="12"/>
      <c r="AF4420" s="12"/>
      <c r="AG4420" s="12"/>
      <c r="AH4420" s="12"/>
      <c r="AI4420" s="12"/>
      <c r="AJ4420" s="12"/>
      <c r="AK4420" s="12"/>
      <c r="AL4420" s="12"/>
      <c r="AM4420" s="12"/>
      <c r="AN4420" s="12"/>
      <c r="AO4420" s="12"/>
      <c r="AP4420" s="12"/>
      <c r="AQ4420" s="12"/>
      <c r="AR4420" s="12"/>
      <c r="AS4420" s="12"/>
      <c r="AT4420" s="12"/>
      <c r="AU4420" s="12"/>
      <c r="AV4420" s="12"/>
      <c r="AW4420" s="12"/>
      <c r="AX4420" s="12"/>
      <c r="AY4420" s="12"/>
      <c r="AZ4420" s="12"/>
      <c r="BA4420" s="12"/>
      <c r="BB4420" s="12"/>
      <c r="BC4420" s="12"/>
      <c r="BD4420" s="12"/>
      <c r="BE4420" s="12"/>
      <c r="BF4420" s="12"/>
      <c r="BG4420" s="12"/>
      <c r="BH4420" s="12"/>
      <c r="BI4420" s="12"/>
      <c r="BJ4420" s="13"/>
      <c r="BK4420" s="13"/>
      <c r="BL4420" s="13"/>
      <c r="BM4420" s="13"/>
      <c r="BN4420" s="13"/>
    </row>
    <row r="4421" spans="1:66" x14ac:dyDescent="0.25">
      <c r="A4421" s="10"/>
      <c r="B4421" s="10"/>
      <c r="C4421" s="10"/>
      <c r="D4421" s="18"/>
      <c r="E4421" s="10"/>
      <c r="F4421" s="10"/>
      <c r="G4421" s="10"/>
      <c r="H4421" s="10"/>
      <c r="I4421" s="10"/>
      <c r="J4421" s="10"/>
      <c r="K4421" s="11"/>
      <c r="L4421" s="11"/>
      <c r="M4421" s="12"/>
      <c r="N4421" s="12"/>
      <c r="O4421" s="12"/>
      <c r="P4421" s="12"/>
      <c r="Q4421" s="12"/>
      <c r="R4421" s="12"/>
      <c r="S4421" s="12"/>
      <c r="T4421" s="12"/>
      <c r="U4421" s="12"/>
      <c r="V4421" s="12"/>
      <c r="W4421" s="12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2"/>
      <c r="AS4421" s="12"/>
      <c r="AT4421" s="12"/>
      <c r="AU4421" s="12"/>
      <c r="AV4421" s="12"/>
      <c r="AW4421" s="12"/>
      <c r="AX4421" s="12"/>
      <c r="AY4421" s="12"/>
      <c r="AZ4421" s="12"/>
      <c r="BA4421" s="12"/>
      <c r="BB4421" s="12"/>
      <c r="BC4421" s="12"/>
      <c r="BD4421" s="12"/>
      <c r="BE4421" s="12"/>
      <c r="BF4421" s="12"/>
      <c r="BG4421" s="12"/>
      <c r="BH4421" s="12"/>
      <c r="BI4421" s="12"/>
      <c r="BJ4421" s="13"/>
      <c r="BK4421" s="13"/>
      <c r="BL4421" s="13"/>
      <c r="BM4421" s="13"/>
      <c r="BN4421" s="13"/>
    </row>
    <row r="4422" spans="1:66" x14ac:dyDescent="0.25">
      <c r="A4422" s="10"/>
      <c r="B4422" s="10"/>
      <c r="C4422" s="10"/>
      <c r="D4422" s="18"/>
      <c r="E4422" s="10"/>
      <c r="F4422" s="10"/>
      <c r="G4422" s="10"/>
      <c r="H4422" s="10"/>
      <c r="I4422" s="10"/>
      <c r="J4422" s="10"/>
      <c r="K4422" s="11"/>
      <c r="L4422" s="11"/>
      <c r="M4422" s="12"/>
      <c r="N4422" s="12"/>
      <c r="O4422" s="12"/>
      <c r="P4422" s="12"/>
      <c r="Q4422" s="12"/>
      <c r="R4422" s="12"/>
      <c r="S4422" s="12"/>
      <c r="T4422" s="12"/>
      <c r="U4422" s="12"/>
      <c r="V4422" s="12"/>
      <c r="W4422" s="12"/>
      <c r="X4422" s="12"/>
      <c r="Y4422" s="12"/>
      <c r="Z4422" s="12"/>
      <c r="AA4422" s="12"/>
      <c r="AB4422" s="12"/>
      <c r="AC4422" s="12"/>
      <c r="AD4422" s="12"/>
      <c r="AE4422" s="12"/>
      <c r="AF4422" s="12"/>
      <c r="AG4422" s="12"/>
      <c r="AH4422" s="12"/>
      <c r="AI4422" s="12"/>
      <c r="AJ4422" s="12"/>
      <c r="AK4422" s="12"/>
      <c r="AL4422" s="12"/>
      <c r="AM4422" s="12"/>
      <c r="AN4422" s="12"/>
      <c r="AO4422" s="12"/>
      <c r="AP4422" s="12"/>
      <c r="AQ4422" s="12"/>
      <c r="AR4422" s="12"/>
      <c r="AS4422" s="12"/>
      <c r="AT4422" s="12"/>
      <c r="AU4422" s="12"/>
      <c r="AV4422" s="12"/>
      <c r="AW4422" s="12"/>
      <c r="AX4422" s="12"/>
      <c r="AY4422" s="12"/>
      <c r="AZ4422" s="12"/>
      <c r="BA4422" s="12"/>
      <c r="BB4422" s="12"/>
      <c r="BC4422" s="12"/>
      <c r="BD4422" s="12"/>
      <c r="BE4422" s="12"/>
      <c r="BF4422" s="12"/>
      <c r="BG4422" s="12"/>
      <c r="BH4422" s="12"/>
      <c r="BI4422" s="12"/>
      <c r="BJ4422" s="13"/>
      <c r="BK4422" s="13"/>
      <c r="BL4422" s="13"/>
      <c r="BM4422" s="13"/>
      <c r="BN4422" s="13"/>
    </row>
    <row r="4423" spans="1:66" x14ac:dyDescent="0.25">
      <c r="A4423" s="10"/>
      <c r="B4423" s="10"/>
      <c r="C4423" s="10"/>
      <c r="D4423" s="18"/>
      <c r="E4423" s="10"/>
      <c r="F4423" s="10"/>
      <c r="G4423" s="10"/>
      <c r="H4423" s="10"/>
      <c r="I4423" s="10"/>
      <c r="J4423" s="10"/>
      <c r="K4423" s="11"/>
      <c r="L4423" s="11"/>
      <c r="M4423" s="12"/>
      <c r="N4423" s="12"/>
      <c r="O4423" s="12"/>
      <c r="P4423" s="12"/>
      <c r="Q4423" s="12"/>
      <c r="R4423" s="12"/>
      <c r="S4423" s="12"/>
      <c r="T4423" s="12"/>
      <c r="U4423" s="12"/>
      <c r="V4423" s="12"/>
      <c r="W4423" s="12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2"/>
      <c r="AS4423" s="12"/>
      <c r="AT4423" s="12"/>
      <c r="AU4423" s="12"/>
      <c r="AV4423" s="12"/>
      <c r="AW4423" s="12"/>
      <c r="AX4423" s="12"/>
      <c r="AY4423" s="12"/>
      <c r="AZ4423" s="12"/>
      <c r="BA4423" s="12"/>
      <c r="BB4423" s="12"/>
      <c r="BC4423" s="12"/>
      <c r="BD4423" s="12"/>
      <c r="BE4423" s="12"/>
      <c r="BF4423" s="12"/>
      <c r="BG4423" s="12"/>
      <c r="BH4423" s="12"/>
      <c r="BI4423" s="12"/>
      <c r="BJ4423" s="13"/>
      <c r="BK4423" s="13"/>
      <c r="BL4423" s="13"/>
      <c r="BM4423" s="13"/>
      <c r="BN4423" s="13"/>
    </row>
    <row r="4424" spans="1:66" x14ac:dyDescent="0.25">
      <c r="A4424" s="10"/>
      <c r="B4424" s="10"/>
      <c r="C4424" s="10"/>
      <c r="D4424" s="18"/>
      <c r="E4424" s="10"/>
      <c r="F4424" s="10"/>
      <c r="G4424" s="10"/>
      <c r="H4424" s="10"/>
      <c r="I4424" s="10"/>
      <c r="J4424" s="10"/>
      <c r="K4424" s="11"/>
      <c r="L4424" s="11"/>
      <c r="M4424" s="12"/>
      <c r="N4424" s="12"/>
      <c r="O4424" s="12"/>
      <c r="P4424" s="12"/>
      <c r="Q4424" s="12"/>
      <c r="R4424" s="12"/>
      <c r="S4424" s="12"/>
      <c r="T4424" s="12"/>
      <c r="U4424" s="12"/>
      <c r="V4424" s="12"/>
      <c r="W4424" s="12"/>
      <c r="X4424" s="12"/>
      <c r="Y4424" s="12"/>
      <c r="Z4424" s="12"/>
      <c r="AA4424" s="12"/>
      <c r="AB4424" s="12"/>
      <c r="AC4424" s="12"/>
      <c r="AD4424" s="12"/>
      <c r="AE4424" s="12"/>
      <c r="AF4424" s="12"/>
      <c r="AG4424" s="12"/>
      <c r="AH4424" s="12"/>
      <c r="AI4424" s="12"/>
      <c r="AJ4424" s="12"/>
      <c r="AK4424" s="12"/>
      <c r="AL4424" s="12"/>
      <c r="AM4424" s="12"/>
      <c r="AN4424" s="12"/>
      <c r="AO4424" s="12"/>
      <c r="AP4424" s="12"/>
      <c r="AQ4424" s="12"/>
      <c r="AR4424" s="12"/>
      <c r="AS4424" s="12"/>
      <c r="AT4424" s="12"/>
      <c r="AU4424" s="12"/>
      <c r="AV4424" s="12"/>
      <c r="AW4424" s="12"/>
      <c r="AX4424" s="12"/>
      <c r="AY4424" s="12"/>
      <c r="AZ4424" s="12"/>
      <c r="BA4424" s="12"/>
      <c r="BB4424" s="12"/>
      <c r="BC4424" s="12"/>
      <c r="BD4424" s="12"/>
      <c r="BE4424" s="12"/>
      <c r="BF4424" s="12"/>
      <c r="BG4424" s="12"/>
      <c r="BH4424" s="12"/>
      <c r="BI4424" s="12"/>
      <c r="BJ4424" s="13"/>
      <c r="BK4424" s="13"/>
      <c r="BL4424" s="13"/>
      <c r="BM4424" s="13"/>
      <c r="BN4424" s="13"/>
    </row>
    <row r="4425" spans="1:66" x14ac:dyDescent="0.25">
      <c r="A4425" s="10"/>
      <c r="B4425" s="10"/>
      <c r="C4425" s="10"/>
      <c r="D4425" s="18"/>
      <c r="E4425" s="10"/>
      <c r="F4425" s="10"/>
      <c r="G4425" s="10"/>
      <c r="H4425" s="10"/>
      <c r="I4425" s="10"/>
      <c r="J4425" s="10"/>
      <c r="K4425" s="11"/>
      <c r="L4425" s="11"/>
      <c r="M4425" s="12"/>
      <c r="N4425" s="12"/>
      <c r="O4425" s="12"/>
      <c r="P4425" s="12"/>
      <c r="Q4425" s="12"/>
      <c r="R4425" s="12"/>
      <c r="S4425" s="12"/>
      <c r="T4425" s="12"/>
      <c r="U4425" s="12"/>
      <c r="V4425" s="12"/>
      <c r="W4425" s="12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2"/>
      <c r="AS4425" s="12"/>
      <c r="AT4425" s="12"/>
      <c r="AU4425" s="12"/>
      <c r="AV4425" s="12"/>
      <c r="AW4425" s="12"/>
      <c r="AX4425" s="12"/>
      <c r="AY4425" s="12"/>
      <c r="AZ4425" s="12"/>
      <c r="BA4425" s="12"/>
      <c r="BB4425" s="12"/>
      <c r="BC4425" s="12"/>
      <c r="BD4425" s="12"/>
      <c r="BE4425" s="12"/>
      <c r="BF4425" s="12"/>
      <c r="BG4425" s="12"/>
      <c r="BH4425" s="12"/>
      <c r="BI4425" s="12"/>
      <c r="BJ4425" s="13"/>
      <c r="BK4425" s="13"/>
      <c r="BL4425" s="13"/>
      <c r="BM4425" s="13"/>
      <c r="BN4425" s="13"/>
    </row>
    <row r="4426" spans="1:66" x14ac:dyDescent="0.25">
      <c r="A4426" s="10"/>
      <c r="B4426" s="10"/>
      <c r="C4426" s="10"/>
      <c r="D4426" s="18"/>
      <c r="E4426" s="10"/>
      <c r="F4426" s="10"/>
      <c r="G4426" s="10"/>
      <c r="H4426" s="10"/>
      <c r="I4426" s="10"/>
      <c r="J4426" s="10"/>
      <c r="K4426" s="11"/>
      <c r="L4426" s="11"/>
      <c r="M4426" s="12"/>
      <c r="N4426" s="12"/>
      <c r="O4426" s="12"/>
      <c r="P4426" s="12"/>
      <c r="Q4426" s="12"/>
      <c r="R4426" s="12"/>
      <c r="S4426" s="12"/>
      <c r="T4426" s="12"/>
      <c r="U4426" s="12"/>
      <c r="V4426" s="12"/>
      <c r="W4426" s="12"/>
      <c r="X4426" s="12"/>
      <c r="Y4426" s="12"/>
      <c r="Z4426" s="12"/>
      <c r="AA4426" s="12"/>
      <c r="AB4426" s="12"/>
      <c r="AC4426" s="12"/>
      <c r="AD4426" s="12"/>
      <c r="AE4426" s="12"/>
      <c r="AF4426" s="12"/>
      <c r="AG4426" s="12"/>
      <c r="AH4426" s="12"/>
      <c r="AI4426" s="12"/>
      <c r="AJ4426" s="12"/>
      <c r="AK4426" s="12"/>
      <c r="AL4426" s="12"/>
      <c r="AM4426" s="12"/>
      <c r="AN4426" s="12"/>
      <c r="AO4426" s="12"/>
      <c r="AP4426" s="12"/>
      <c r="AQ4426" s="12"/>
      <c r="AR4426" s="12"/>
      <c r="AS4426" s="12"/>
      <c r="AT4426" s="12"/>
      <c r="AU4426" s="12"/>
      <c r="AV4426" s="12"/>
      <c r="AW4426" s="12"/>
      <c r="AX4426" s="12"/>
      <c r="AY4426" s="12"/>
      <c r="AZ4426" s="12"/>
      <c r="BA4426" s="12"/>
      <c r="BB4426" s="12"/>
      <c r="BC4426" s="12"/>
      <c r="BD4426" s="12"/>
      <c r="BE4426" s="12"/>
      <c r="BF4426" s="12"/>
      <c r="BG4426" s="12"/>
      <c r="BH4426" s="12"/>
      <c r="BI4426" s="12"/>
      <c r="BJ4426" s="13"/>
      <c r="BK4426" s="13"/>
      <c r="BL4426" s="13"/>
      <c r="BM4426" s="13"/>
      <c r="BN4426" s="13"/>
    </row>
    <row r="4427" spans="1:66" x14ac:dyDescent="0.25">
      <c r="A4427" s="10"/>
      <c r="B4427" s="10"/>
      <c r="C4427" s="10"/>
      <c r="D4427" s="18"/>
      <c r="E4427" s="10"/>
      <c r="F4427" s="10"/>
      <c r="G4427" s="10"/>
      <c r="H4427" s="10"/>
      <c r="I4427" s="10"/>
      <c r="J4427" s="10"/>
      <c r="K4427" s="11"/>
      <c r="L4427" s="11"/>
      <c r="M4427" s="12"/>
      <c r="N4427" s="12"/>
      <c r="O4427" s="12"/>
      <c r="P4427" s="12"/>
      <c r="Q4427" s="12"/>
      <c r="R4427" s="12"/>
      <c r="S4427" s="12"/>
      <c r="T4427" s="12"/>
      <c r="U4427" s="12"/>
      <c r="V4427" s="12"/>
      <c r="W4427" s="12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2"/>
      <c r="AS4427" s="12"/>
      <c r="AT4427" s="12"/>
      <c r="AU4427" s="12"/>
      <c r="AV4427" s="12"/>
      <c r="AW4427" s="12"/>
      <c r="AX4427" s="12"/>
      <c r="AY4427" s="12"/>
      <c r="AZ4427" s="12"/>
      <c r="BA4427" s="12"/>
      <c r="BB4427" s="12"/>
      <c r="BC4427" s="12"/>
      <c r="BD4427" s="12"/>
      <c r="BE4427" s="12"/>
      <c r="BF4427" s="12"/>
      <c r="BG4427" s="12"/>
      <c r="BH4427" s="12"/>
      <c r="BI4427" s="12"/>
      <c r="BJ4427" s="13"/>
      <c r="BK4427" s="13"/>
      <c r="BL4427" s="13"/>
      <c r="BM4427" s="13"/>
      <c r="BN4427" s="13"/>
    </row>
    <row r="4428" spans="1:66" x14ac:dyDescent="0.25">
      <c r="A4428" s="10"/>
      <c r="B4428" s="10"/>
      <c r="C4428" s="10"/>
      <c r="D4428" s="18"/>
      <c r="E4428" s="10"/>
      <c r="F4428" s="10"/>
      <c r="G4428" s="10"/>
      <c r="H4428" s="10"/>
      <c r="I4428" s="10"/>
      <c r="J4428" s="10"/>
      <c r="K4428" s="11"/>
      <c r="L4428" s="11"/>
      <c r="M4428" s="12"/>
      <c r="N4428" s="12"/>
      <c r="O4428" s="12"/>
      <c r="P4428" s="12"/>
      <c r="Q4428" s="12"/>
      <c r="R4428" s="12"/>
      <c r="S4428" s="12"/>
      <c r="T4428" s="12"/>
      <c r="U4428" s="12"/>
      <c r="V4428" s="12"/>
      <c r="W4428" s="12"/>
      <c r="X4428" s="12"/>
      <c r="Y4428" s="12"/>
      <c r="Z4428" s="12"/>
      <c r="AA4428" s="12"/>
      <c r="AB4428" s="12"/>
      <c r="AC4428" s="12"/>
      <c r="AD4428" s="12"/>
      <c r="AE4428" s="12"/>
      <c r="AF4428" s="12"/>
      <c r="AG4428" s="12"/>
      <c r="AH4428" s="12"/>
      <c r="AI4428" s="12"/>
      <c r="AJ4428" s="12"/>
      <c r="AK4428" s="12"/>
      <c r="AL4428" s="12"/>
      <c r="AM4428" s="12"/>
      <c r="AN4428" s="12"/>
      <c r="AO4428" s="12"/>
      <c r="AP4428" s="12"/>
      <c r="AQ4428" s="12"/>
      <c r="AR4428" s="12"/>
      <c r="AS4428" s="12"/>
      <c r="AT4428" s="12"/>
      <c r="AU4428" s="12"/>
      <c r="AV4428" s="12"/>
      <c r="AW4428" s="12"/>
      <c r="AX4428" s="12"/>
      <c r="AY4428" s="12"/>
      <c r="AZ4428" s="12"/>
      <c r="BA4428" s="12"/>
      <c r="BB4428" s="12"/>
      <c r="BC4428" s="12"/>
      <c r="BD4428" s="12"/>
      <c r="BE4428" s="12"/>
      <c r="BF4428" s="12"/>
      <c r="BG4428" s="12"/>
      <c r="BH4428" s="12"/>
      <c r="BI4428" s="12"/>
      <c r="BJ4428" s="13"/>
      <c r="BK4428" s="13"/>
      <c r="BL4428" s="13"/>
      <c r="BM4428" s="13"/>
      <c r="BN4428" s="13"/>
    </row>
    <row r="4429" spans="1:66" x14ac:dyDescent="0.25">
      <c r="A4429" s="10"/>
      <c r="B4429" s="10"/>
      <c r="C4429" s="10"/>
      <c r="D4429" s="18"/>
      <c r="E4429" s="10"/>
      <c r="F4429" s="10"/>
      <c r="G4429" s="10"/>
      <c r="H4429" s="10"/>
      <c r="I4429" s="10"/>
      <c r="J4429" s="10"/>
      <c r="K4429" s="11"/>
      <c r="L4429" s="11"/>
      <c r="M4429" s="12"/>
      <c r="N4429" s="12"/>
      <c r="O4429" s="12"/>
      <c r="P4429" s="12"/>
      <c r="Q4429" s="12"/>
      <c r="R4429" s="12"/>
      <c r="S4429" s="12"/>
      <c r="T4429" s="12"/>
      <c r="U4429" s="12"/>
      <c r="V4429" s="12"/>
      <c r="W4429" s="12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2"/>
      <c r="AS4429" s="12"/>
      <c r="AT4429" s="12"/>
      <c r="AU4429" s="12"/>
      <c r="AV4429" s="12"/>
      <c r="AW4429" s="12"/>
      <c r="AX4429" s="12"/>
      <c r="AY4429" s="12"/>
      <c r="AZ4429" s="12"/>
      <c r="BA4429" s="12"/>
      <c r="BB4429" s="12"/>
      <c r="BC4429" s="12"/>
      <c r="BD4429" s="12"/>
      <c r="BE4429" s="12"/>
      <c r="BF4429" s="12"/>
      <c r="BG4429" s="12"/>
      <c r="BH4429" s="12"/>
      <c r="BI4429" s="12"/>
      <c r="BJ4429" s="13"/>
      <c r="BK4429" s="13"/>
      <c r="BL4429" s="13"/>
      <c r="BM4429" s="13"/>
      <c r="BN4429" s="13"/>
    </row>
    <row r="4430" spans="1:66" x14ac:dyDescent="0.25">
      <c r="A4430" s="10"/>
      <c r="B4430" s="10"/>
      <c r="C4430" s="10"/>
      <c r="D4430" s="18"/>
      <c r="E4430" s="10"/>
      <c r="F4430" s="10"/>
      <c r="G4430" s="10"/>
      <c r="H4430" s="10"/>
      <c r="I4430" s="10"/>
      <c r="J4430" s="10"/>
      <c r="K4430" s="11"/>
      <c r="L4430" s="11"/>
      <c r="M4430" s="12"/>
      <c r="N4430" s="12"/>
      <c r="O4430" s="12"/>
      <c r="P4430" s="12"/>
      <c r="Q4430" s="12"/>
      <c r="R4430" s="12"/>
      <c r="S4430" s="12"/>
      <c r="T4430" s="12"/>
      <c r="U4430" s="12"/>
      <c r="V4430" s="12"/>
      <c r="W4430" s="12"/>
      <c r="X4430" s="12"/>
      <c r="Y4430" s="12"/>
      <c r="Z4430" s="12"/>
      <c r="AA4430" s="12"/>
      <c r="AB4430" s="12"/>
      <c r="AC4430" s="12"/>
      <c r="AD4430" s="12"/>
      <c r="AE4430" s="12"/>
      <c r="AF4430" s="12"/>
      <c r="AG4430" s="12"/>
      <c r="AH4430" s="12"/>
      <c r="AI4430" s="12"/>
      <c r="AJ4430" s="12"/>
      <c r="AK4430" s="12"/>
      <c r="AL4430" s="12"/>
      <c r="AM4430" s="12"/>
      <c r="AN4430" s="12"/>
      <c r="AO4430" s="12"/>
      <c r="AP4430" s="12"/>
      <c r="AQ4430" s="12"/>
      <c r="AR4430" s="12"/>
      <c r="AS4430" s="12"/>
      <c r="AT4430" s="12"/>
      <c r="AU4430" s="12"/>
      <c r="AV4430" s="12"/>
      <c r="AW4430" s="12"/>
      <c r="AX4430" s="12"/>
      <c r="AY4430" s="12"/>
      <c r="AZ4430" s="12"/>
      <c r="BA4430" s="12"/>
      <c r="BB4430" s="12"/>
      <c r="BC4430" s="12"/>
      <c r="BD4430" s="12"/>
      <c r="BE4430" s="12"/>
      <c r="BF4430" s="12"/>
      <c r="BG4430" s="12"/>
      <c r="BH4430" s="12"/>
      <c r="BI4430" s="12"/>
      <c r="BJ4430" s="13"/>
      <c r="BK4430" s="13"/>
      <c r="BL4430" s="13"/>
      <c r="BM4430" s="13"/>
      <c r="BN4430" s="13"/>
    </row>
    <row r="4431" spans="1:66" x14ac:dyDescent="0.25">
      <c r="A4431" s="10"/>
      <c r="B4431" s="10"/>
      <c r="C4431" s="10"/>
      <c r="D4431" s="18"/>
      <c r="E4431" s="10"/>
      <c r="F4431" s="10"/>
      <c r="G4431" s="10"/>
      <c r="H4431" s="10"/>
      <c r="I4431" s="10"/>
      <c r="J4431" s="10"/>
      <c r="K4431" s="11"/>
      <c r="L4431" s="11"/>
      <c r="M4431" s="12"/>
      <c r="N4431" s="12"/>
      <c r="O4431" s="12"/>
      <c r="P4431" s="12"/>
      <c r="Q4431" s="12"/>
      <c r="R4431" s="12"/>
      <c r="S4431" s="12"/>
      <c r="T4431" s="12"/>
      <c r="U4431" s="12"/>
      <c r="V4431" s="12"/>
      <c r="W4431" s="12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2"/>
      <c r="AS4431" s="12"/>
      <c r="AT4431" s="12"/>
      <c r="AU4431" s="12"/>
      <c r="AV4431" s="12"/>
      <c r="AW4431" s="12"/>
      <c r="AX4431" s="12"/>
      <c r="AY4431" s="12"/>
      <c r="AZ4431" s="12"/>
      <c r="BA4431" s="12"/>
      <c r="BB4431" s="12"/>
      <c r="BC4431" s="12"/>
      <c r="BD4431" s="12"/>
      <c r="BE4431" s="12"/>
      <c r="BF4431" s="12"/>
      <c r="BG4431" s="12"/>
      <c r="BH4431" s="12"/>
      <c r="BI4431" s="12"/>
      <c r="BJ4431" s="13"/>
      <c r="BK4431" s="13"/>
      <c r="BL4431" s="13"/>
      <c r="BM4431" s="13"/>
      <c r="BN4431" s="13"/>
    </row>
    <row r="4432" spans="1:66" x14ac:dyDescent="0.25">
      <c r="A4432" s="10"/>
      <c r="B4432" s="10"/>
      <c r="C4432" s="10"/>
      <c r="D4432" s="18"/>
      <c r="E4432" s="10"/>
      <c r="F4432" s="10"/>
      <c r="G4432" s="10"/>
      <c r="H4432" s="10"/>
      <c r="I4432" s="10"/>
      <c r="J4432" s="10"/>
      <c r="K4432" s="11"/>
      <c r="L4432" s="11"/>
      <c r="M4432" s="12"/>
      <c r="N4432" s="12"/>
      <c r="O4432" s="12"/>
      <c r="P4432" s="12"/>
      <c r="Q4432" s="12"/>
      <c r="R4432" s="12"/>
      <c r="S4432" s="12"/>
      <c r="T4432" s="12"/>
      <c r="U4432" s="12"/>
      <c r="V4432" s="12"/>
      <c r="W4432" s="12"/>
      <c r="X4432" s="12"/>
      <c r="Y4432" s="12"/>
      <c r="Z4432" s="12"/>
      <c r="AA4432" s="12"/>
      <c r="AB4432" s="12"/>
      <c r="AC4432" s="12"/>
      <c r="AD4432" s="12"/>
      <c r="AE4432" s="12"/>
      <c r="AF4432" s="12"/>
      <c r="AG4432" s="12"/>
      <c r="AH4432" s="12"/>
      <c r="AI4432" s="12"/>
      <c r="AJ4432" s="12"/>
      <c r="AK4432" s="12"/>
      <c r="AL4432" s="12"/>
      <c r="AM4432" s="12"/>
      <c r="AN4432" s="12"/>
      <c r="AO4432" s="12"/>
      <c r="AP4432" s="12"/>
      <c r="AQ4432" s="12"/>
      <c r="AR4432" s="12"/>
      <c r="AS4432" s="12"/>
      <c r="AT4432" s="12"/>
      <c r="AU4432" s="12"/>
      <c r="AV4432" s="12"/>
      <c r="AW4432" s="12"/>
      <c r="AX4432" s="12"/>
      <c r="AY4432" s="12"/>
      <c r="AZ4432" s="12"/>
      <c r="BA4432" s="12"/>
      <c r="BB4432" s="12"/>
      <c r="BC4432" s="12"/>
      <c r="BD4432" s="12"/>
      <c r="BE4432" s="12"/>
      <c r="BF4432" s="12"/>
      <c r="BG4432" s="12"/>
      <c r="BH4432" s="12"/>
      <c r="BI4432" s="12"/>
      <c r="BJ4432" s="13"/>
      <c r="BK4432" s="13"/>
      <c r="BL4432" s="13"/>
      <c r="BM4432" s="13"/>
      <c r="BN4432" s="13"/>
    </row>
    <row r="4433" spans="1:66" x14ac:dyDescent="0.25">
      <c r="A4433" s="10"/>
      <c r="B4433" s="10"/>
      <c r="C4433" s="10"/>
      <c r="D4433" s="18"/>
      <c r="E4433" s="10"/>
      <c r="F4433" s="10"/>
      <c r="G4433" s="10"/>
      <c r="H4433" s="10"/>
      <c r="I4433" s="10"/>
      <c r="J4433" s="10"/>
      <c r="K4433" s="11"/>
      <c r="L4433" s="11"/>
      <c r="M4433" s="12"/>
      <c r="N4433" s="12"/>
      <c r="O4433" s="12"/>
      <c r="P4433" s="12"/>
      <c r="Q4433" s="12"/>
      <c r="R4433" s="12"/>
      <c r="S4433" s="12"/>
      <c r="T4433" s="12"/>
      <c r="U4433" s="12"/>
      <c r="V4433" s="12"/>
      <c r="W4433" s="12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2"/>
      <c r="AS4433" s="12"/>
      <c r="AT4433" s="12"/>
      <c r="AU4433" s="12"/>
      <c r="AV4433" s="12"/>
      <c r="AW4433" s="12"/>
      <c r="AX4433" s="12"/>
      <c r="AY4433" s="12"/>
      <c r="AZ4433" s="12"/>
      <c r="BA4433" s="12"/>
      <c r="BB4433" s="12"/>
      <c r="BC4433" s="12"/>
      <c r="BD4433" s="12"/>
      <c r="BE4433" s="12"/>
      <c r="BF4433" s="12"/>
      <c r="BG4433" s="12"/>
      <c r="BH4433" s="12"/>
      <c r="BI4433" s="12"/>
      <c r="BJ4433" s="13"/>
      <c r="BK4433" s="13"/>
      <c r="BL4433" s="13"/>
      <c r="BM4433" s="13"/>
      <c r="BN4433" s="13"/>
    </row>
    <row r="4434" spans="1:66" x14ac:dyDescent="0.25">
      <c r="A4434" s="10"/>
      <c r="B4434" s="10"/>
      <c r="C4434" s="10"/>
      <c r="D4434" s="18"/>
      <c r="E4434" s="10"/>
      <c r="F4434" s="10"/>
      <c r="G4434" s="10"/>
      <c r="H4434" s="10"/>
      <c r="I4434" s="10"/>
      <c r="J4434" s="10"/>
      <c r="K4434" s="11"/>
      <c r="L4434" s="11"/>
      <c r="M4434" s="12"/>
      <c r="N4434" s="12"/>
      <c r="O4434" s="12"/>
      <c r="P4434" s="12"/>
      <c r="Q4434" s="12"/>
      <c r="R4434" s="12"/>
      <c r="S4434" s="12"/>
      <c r="T4434" s="12"/>
      <c r="U4434" s="12"/>
      <c r="V4434" s="12"/>
      <c r="W4434" s="12"/>
      <c r="X4434" s="12"/>
      <c r="Y4434" s="12"/>
      <c r="Z4434" s="12"/>
      <c r="AA4434" s="12"/>
      <c r="AB4434" s="12"/>
      <c r="AC4434" s="12"/>
      <c r="AD4434" s="12"/>
      <c r="AE4434" s="12"/>
      <c r="AF4434" s="12"/>
      <c r="AG4434" s="12"/>
      <c r="AH4434" s="12"/>
      <c r="AI4434" s="12"/>
      <c r="AJ4434" s="12"/>
      <c r="AK4434" s="12"/>
      <c r="AL4434" s="12"/>
      <c r="AM4434" s="12"/>
      <c r="AN4434" s="12"/>
      <c r="AO4434" s="12"/>
      <c r="AP4434" s="12"/>
      <c r="AQ4434" s="12"/>
      <c r="AR4434" s="12"/>
      <c r="AS4434" s="12"/>
      <c r="AT4434" s="12"/>
      <c r="AU4434" s="12"/>
      <c r="AV4434" s="12"/>
      <c r="AW4434" s="12"/>
      <c r="AX4434" s="12"/>
      <c r="AY4434" s="12"/>
      <c r="AZ4434" s="12"/>
      <c r="BA4434" s="12"/>
      <c r="BB4434" s="12"/>
      <c r="BC4434" s="12"/>
      <c r="BD4434" s="12"/>
      <c r="BE4434" s="12"/>
      <c r="BF4434" s="12"/>
      <c r="BG4434" s="12"/>
      <c r="BH4434" s="12"/>
      <c r="BI4434" s="12"/>
      <c r="BJ4434" s="13"/>
      <c r="BK4434" s="13"/>
      <c r="BL4434" s="13"/>
      <c r="BM4434" s="13"/>
      <c r="BN4434" s="13"/>
    </row>
    <row r="4435" spans="1:66" x14ac:dyDescent="0.25">
      <c r="A4435" s="10"/>
      <c r="B4435" s="10"/>
      <c r="C4435" s="10"/>
      <c r="D4435" s="18"/>
      <c r="E4435" s="10"/>
      <c r="F4435" s="10"/>
      <c r="G4435" s="10"/>
      <c r="H4435" s="10"/>
      <c r="I4435" s="10"/>
      <c r="J4435" s="10"/>
      <c r="K4435" s="11"/>
      <c r="L4435" s="11"/>
      <c r="M4435" s="12"/>
      <c r="N4435" s="12"/>
      <c r="O4435" s="12"/>
      <c r="P4435" s="12"/>
      <c r="Q4435" s="12"/>
      <c r="R4435" s="12"/>
      <c r="S4435" s="12"/>
      <c r="T4435" s="12"/>
      <c r="U4435" s="12"/>
      <c r="V4435" s="12"/>
      <c r="W4435" s="12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2"/>
      <c r="AS4435" s="12"/>
      <c r="AT4435" s="12"/>
      <c r="AU4435" s="12"/>
      <c r="AV4435" s="12"/>
      <c r="AW4435" s="12"/>
      <c r="AX4435" s="12"/>
      <c r="AY4435" s="12"/>
      <c r="AZ4435" s="12"/>
      <c r="BA4435" s="12"/>
      <c r="BB4435" s="12"/>
      <c r="BC4435" s="12"/>
      <c r="BD4435" s="12"/>
      <c r="BE4435" s="12"/>
      <c r="BF4435" s="12"/>
      <c r="BG4435" s="12"/>
      <c r="BH4435" s="12"/>
      <c r="BI4435" s="12"/>
      <c r="BJ4435" s="13"/>
      <c r="BK4435" s="13"/>
      <c r="BL4435" s="13"/>
      <c r="BM4435" s="13"/>
      <c r="BN4435" s="13"/>
    </row>
    <row r="4436" spans="1:66" x14ac:dyDescent="0.25">
      <c r="A4436" s="10"/>
      <c r="B4436" s="10"/>
      <c r="C4436" s="10"/>
      <c r="D4436" s="18"/>
      <c r="E4436" s="10"/>
      <c r="F4436" s="10"/>
      <c r="G4436" s="10"/>
      <c r="H4436" s="10"/>
      <c r="I4436" s="10"/>
      <c r="J4436" s="10"/>
      <c r="K4436" s="11"/>
      <c r="L4436" s="11"/>
      <c r="M4436" s="12"/>
      <c r="N4436" s="12"/>
      <c r="O4436" s="12"/>
      <c r="P4436" s="12"/>
      <c r="Q4436" s="12"/>
      <c r="R4436" s="12"/>
      <c r="S4436" s="12"/>
      <c r="T4436" s="12"/>
      <c r="U4436" s="12"/>
      <c r="V4436" s="12"/>
      <c r="W4436" s="12"/>
      <c r="X4436" s="12"/>
      <c r="Y4436" s="12"/>
      <c r="Z4436" s="12"/>
      <c r="AA4436" s="12"/>
      <c r="AB4436" s="12"/>
      <c r="AC4436" s="12"/>
      <c r="AD4436" s="12"/>
      <c r="AE4436" s="12"/>
      <c r="AF4436" s="12"/>
      <c r="AG4436" s="12"/>
      <c r="AH4436" s="12"/>
      <c r="AI4436" s="12"/>
      <c r="AJ4436" s="12"/>
      <c r="AK4436" s="12"/>
      <c r="AL4436" s="12"/>
      <c r="AM4436" s="12"/>
      <c r="AN4436" s="12"/>
      <c r="AO4436" s="12"/>
      <c r="AP4436" s="12"/>
      <c r="AQ4436" s="12"/>
      <c r="AR4436" s="12"/>
      <c r="AS4436" s="12"/>
      <c r="AT4436" s="12"/>
      <c r="AU4436" s="12"/>
      <c r="AV4436" s="12"/>
      <c r="AW4436" s="12"/>
      <c r="AX4436" s="12"/>
      <c r="AY4436" s="12"/>
      <c r="AZ4436" s="12"/>
      <c r="BA4436" s="12"/>
      <c r="BB4436" s="12"/>
      <c r="BC4436" s="12"/>
      <c r="BD4436" s="12"/>
      <c r="BE4436" s="12"/>
      <c r="BF4436" s="12"/>
      <c r="BG4436" s="12"/>
      <c r="BH4436" s="12"/>
      <c r="BI4436" s="12"/>
      <c r="BJ4436" s="13"/>
      <c r="BK4436" s="13"/>
      <c r="BL4436" s="13"/>
      <c r="BM4436" s="13"/>
      <c r="BN4436" s="13"/>
    </row>
    <row r="4437" spans="1:66" x14ac:dyDescent="0.25">
      <c r="A4437" s="10"/>
      <c r="B4437" s="10"/>
      <c r="C4437" s="10"/>
      <c r="D4437" s="18"/>
      <c r="E4437" s="10"/>
      <c r="F4437" s="10"/>
      <c r="G4437" s="10"/>
      <c r="H4437" s="10"/>
      <c r="I4437" s="10"/>
      <c r="J4437" s="10"/>
      <c r="K4437" s="11"/>
      <c r="L4437" s="11"/>
      <c r="M4437" s="12"/>
      <c r="N4437" s="12"/>
      <c r="O4437" s="12"/>
      <c r="P4437" s="12"/>
      <c r="Q4437" s="12"/>
      <c r="R4437" s="12"/>
      <c r="S4437" s="12"/>
      <c r="T4437" s="12"/>
      <c r="U4437" s="12"/>
      <c r="V4437" s="12"/>
      <c r="W4437" s="12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2"/>
      <c r="AS4437" s="12"/>
      <c r="AT4437" s="12"/>
      <c r="AU4437" s="12"/>
      <c r="AV4437" s="12"/>
      <c r="AW4437" s="12"/>
      <c r="AX4437" s="12"/>
      <c r="AY4437" s="12"/>
      <c r="AZ4437" s="12"/>
      <c r="BA4437" s="12"/>
      <c r="BB4437" s="12"/>
      <c r="BC4437" s="12"/>
      <c r="BD4437" s="12"/>
      <c r="BE4437" s="12"/>
      <c r="BF4437" s="12"/>
      <c r="BG4437" s="12"/>
      <c r="BH4437" s="12"/>
      <c r="BI4437" s="12"/>
      <c r="BJ4437" s="13"/>
      <c r="BK4437" s="13"/>
      <c r="BL4437" s="13"/>
      <c r="BM4437" s="13"/>
      <c r="BN4437" s="13"/>
    </row>
    <row r="4438" spans="1:66" x14ac:dyDescent="0.25">
      <c r="A4438" s="10"/>
      <c r="B4438" s="10"/>
      <c r="C4438" s="10"/>
      <c r="D4438" s="18"/>
      <c r="E4438" s="10"/>
      <c r="F4438" s="10"/>
      <c r="G4438" s="10"/>
      <c r="H4438" s="10"/>
      <c r="I4438" s="10"/>
      <c r="J4438" s="10"/>
      <c r="K4438" s="11"/>
      <c r="L4438" s="11"/>
      <c r="M4438" s="12"/>
      <c r="N4438" s="12"/>
      <c r="O4438" s="12"/>
      <c r="P4438" s="12"/>
      <c r="Q4438" s="12"/>
      <c r="R4438" s="12"/>
      <c r="S4438" s="12"/>
      <c r="T4438" s="12"/>
      <c r="U4438" s="12"/>
      <c r="V4438" s="12"/>
      <c r="W4438" s="12"/>
      <c r="X4438" s="12"/>
      <c r="Y4438" s="12"/>
      <c r="Z4438" s="12"/>
      <c r="AA4438" s="12"/>
      <c r="AB4438" s="12"/>
      <c r="AC4438" s="12"/>
      <c r="AD4438" s="12"/>
      <c r="AE4438" s="12"/>
      <c r="AF4438" s="12"/>
      <c r="AG4438" s="12"/>
      <c r="AH4438" s="12"/>
      <c r="AI4438" s="12"/>
      <c r="AJ4438" s="12"/>
      <c r="AK4438" s="12"/>
      <c r="AL4438" s="12"/>
      <c r="AM4438" s="12"/>
      <c r="AN4438" s="12"/>
      <c r="AO4438" s="12"/>
      <c r="AP4438" s="12"/>
      <c r="AQ4438" s="12"/>
      <c r="AR4438" s="12"/>
      <c r="AS4438" s="12"/>
      <c r="AT4438" s="12"/>
      <c r="AU4438" s="12"/>
      <c r="AV4438" s="12"/>
      <c r="AW4438" s="12"/>
      <c r="AX4438" s="12"/>
      <c r="AY4438" s="12"/>
      <c r="AZ4438" s="12"/>
      <c r="BA4438" s="12"/>
      <c r="BB4438" s="12"/>
      <c r="BC4438" s="12"/>
      <c r="BD4438" s="12"/>
      <c r="BE4438" s="12"/>
      <c r="BF4438" s="12"/>
      <c r="BG4438" s="12"/>
      <c r="BH4438" s="12"/>
      <c r="BI4438" s="12"/>
      <c r="BJ4438" s="13"/>
      <c r="BK4438" s="13"/>
      <c r="BL4438" s="13"/>
      <c r="BM4438" s="13"/>
      <c r="BN4438" s="13"/>
    </row>
    <row r="4439" spans="1:66" x14ac:dyDescent="0.25">
      <c r="A4439" s="10"/>
      <c r="B4439" s="10"/>
      <c r="C4439" s="10"/>
      <c r="D4439" s="18"/>
      <c r="E4439" s="10"/>
      <c r="F4439" s="10"/>
      <c r="G4439" s="10"/>
      <c r="H4439" s="10"/>
      <c r="I4439" s="10"/>
      <c r="J4439" s="10"/>
      <c r="K4439" s="11"/>
      <c r="L4439" s="11"/>
      <c r="M4439" s="12"/>
      <c r="N4439" s="12"/>
      <c r="O4439" s="12"/>
      <c r="P4439" s="12"/>
      <c r="Q4439" s="12"/>
      <c r="R4439" s="12"/>
      <c r="S4439" s="12"/>
      <c r="T4439" s="12"/>
      <c r="U4439" s="12"/>
      <c r="V4439" s="12"/>
      <c r="W4439" s="12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2"/>
      <c r="AS4439" s="12"/>
      <c r="AT4439" s="12"/>
      <c r="AU4439" s="12"/>
      <c r="AV4439" s="12"/>
      <c r="AW4439" s="12"/>
      <c r="AX4439" s="12"/>
      <c r="AY4439" s="12"/>
      <c r="AZ4439" s="12"/>
      <c r="BA4439" s="12"/>
      <c r="BB4439" s="12"/>
      <c r="BC4439" s="12"/>
      <c r="BD4439" s="12"/>
      <c r="BE4439" s="12"/>
      <c r="BF4439" s="12"/>
      <c r="BG4439" s="12"/>
      <c r="BH4439" s="12"/>
      <c r="BI4439" s="12"/>
      <c r="BJ4439" s="13"/>
      <c r="BK4439" s="13"/>
      <c r="BL4439" s="13"/>
      <c r="BM4439" s="13"/>
      <c r="BN4439" s="13"/>
    </row>
    <row r="4440" spans="1:66" x14ac:dyDescent="0.25">
      <c r="A4440" s="10"/>
      <c r="B4440" s="10"/>
      <c r="C4440" s="10"/>
      <c r="D4440" s="18"/>
      <c r="E4440" s="10"/>
      <c r="F4440" s="10"/>
      <c r="G4440" s="10"/>
      <c r="H4440" s="10"/>
      <c r="I4440" s="10"/>
      <c r="J4440" s="10"/>
      <c r="K4440" s="11"/>
      <c r="L4440" s="11"/>
      <c r="M4440" s="12"/>
      <c r="N4440" s="12"/>
      <c r="O4440" s="12"/>
      <c r="P4440" s="12"/>
      <c r="Q4440" s="12"/>
      <c r="R4440" s="12"/>
      <c r="S4440" s="12"/>
      <c r="T4440" s="12"/>
      <c r="U4440" s="12"/>
      <c r="V4440" s="12"/>
      <c r="W4440" s="12"/>
      <c r="X4440" s="12"/>
      <c r="Y4440" s="12"/>
      <c r="Z4440" s="12"/>
      <c r="AA4440" s="12"/>
      <c r="AB4440" s="12"/>
      <c r="AC4440" s="12"/>
      <c r="AD4440" s="12"/>
      <c r="AE4440" s="12"/>
      <c r="AF4440" s="12"/>
      <c r="AG4440" s="12"/>
      <c r="AH4440" s="12"/>
      <c r="AI4440" s="12"/>
      <c r="AJ4440" s="12"/>
      <c r="AK4440" s="12"/>
      <c r="AL4440" s="12"/>
      <c r="AM4440" s="12"/>
      <c r="AN4440" s="12"/>
      <c r="AO4440" s="12"/>
      <c r="AP4440" s="12"/>
      <c r="AQ4440" s="12"/>
      <c r="AR4440" s="12"/>
      <c r="AS4440" s="12"/>
      <c r="AT4440" s="12"/>
      <c r="AU4440" s="12"/>
      <c r="AV4440" s="12"/>
      <c r="AW4440" s="12"/>
      <c r="AX4440" s="12"/>
      <c r="AY4440" s="12"/>
      <c r="AZ4440" s="12"/>
      <c r="BA4440" s="12"/>
      <c r="BB4440" s="12"/>
      <c r="BC4440" s="12"/>
      <c r="BD4440" s="12"/>
      <c r="BE4440" s="12"/>
      <c r="BF4440" s="12"/>
      <c r="BG4440" s="12"/>
      <c r="BH4440" s="12"/>
      <c r="BI4440" s="12"/>
      <c r="BJ4440" s="13"/>
      <c r="BK4440" s="13"/>
      <c r="BL4440" s="13"/>
      <c r="BM4440" s="13"/>
      <c r="BN4440" s="13"/>
    </row>
    <row r="4441" spans="1:66" x14ac:dyDescent="0.25">
      <c r="A4441" s="10"/>
      <c r="B4441" s="10"/>
      <c r="C4441" s="10"/>
      <c r="D4441" s="18"/>
      <c r="E4441" s="10"/>
      <c r="F4441" s="10"/>
      <c r="G4441" s="10"/>
      <c r="H4441" s="10"/>
      <c r="I4441" s="10"/>
      <c r="J4441" s="10"/>
      <c r="K4441" s="11"/>
      <c r="L4441" s="11"/>
      <c r="M4441" s="12"/>
      <c r="N4441" s="12"/>
      <c r="O4441" s="12"/>
      <c r="P4441" s="12"/>
      <c r="Q4441" s="12"/>
      <c r="R4441" s="12"/>
      <c r="S4441" s="12"/>
      <c r="T4441" s="12"/>
      <c r="U4441" s="12"/>
      <c r="V4441" s="12"/>
      <c r="W4441" s="12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2"/>
      <c r="AS4441" s="12"/>
      <c r="AT4441" s="12"/>
      <c r="AU4441" s="12"/>
      <c r="AV4441" s="12"/>
      <c r="AW4441" s="12"/>
      <c r="AX4441" s="12"/>
      <c r="AY4441" s="12"/>
      <c r="AZ4441" s="12"/>
      <c r="BA4441" s="12"/>
      <c r="BB4441" s="12"/>
      <c r="BC4441" s="12"/>
      <c r="BD4441" s="12"/>
      <c r="BE4441" s="12"/>
      <c r="BF4441" s="12"/>
      <c r="BG4441" s="12"/>
      <c r="BH4441" s="12"/>
      <c r="BI4441" s="12"/>
      <c r="BJ4441" s="13"/>
      <c r="BK4441" s="13"/>
      <c r="BL4441" s="13"/>
      <c r="BM4441" s="13"/>
      <c r="BN4441" s="13"/>
    </row>
    <row r="4442" spans="1:66" x14ac:dyDescent="0.25">
      <c r="A4442" s="10"/>
      <c r="B4442" s="10"/>
      <c r="C4442" s="10"/>
      <c r="D4442" s="18"/>
      <c r="E4442" s="10"/>
      <c r="F4442" s="10"/>
      <c r="G4442" s="10"/>
      <c r="H4442" s="10"/>
      <c r="I4442" s="10"/>
      <c r="J4442" s="10"/>
      <c r="K4442" s="11"/>
      <c r="L4442" s="11"/>
      <c r="M4442" s="12"/>
      <c r="N4442" s="12"/>
      <c r="O4442" s="12"/>
      <c r="P4442" s="12"/>
      <c r="Q4442" s="12"/>
      <c r="R4442" s="12"/>
      <c r="S4442" s="12"/>
      <c r="T4442" s="12"/>
      <c r="U4442" s="12"/>
      <c r="V4442" s="12"/>
      <c r="W4442" s="12"/>
      <c r="X4442" s="12"/>
      <c r="Y4442" s="12"/>
      <c r="Z4442" s="12"/>
      <c r="AA4442" s="12"/>
      <c r="AB4442" s="12"/>
      <c r="AC4442" s="12"/>
      <c r="AD4442" s="12"/>
      <c r="AE4442" s="12"/>
      <c r="AF4442" s="12"/>
      <c r="AG4442" s="12"/>
      <c r="AH4442" s="12"/>
      <c r="AI4442" s="12"/>
      <c r="AJ4442" s="12"/>
      <c r="AK4442" s="12"/>
      <c r="AL4442" s="12"/>
      <c r="AM4442" s="12"/>
      <c r="AN4442" s="12"/>
      <c r="AO4442" s="12"/>
      <c r="AP4442" s="12"/>
      <c r="AQ4442" s="12"/>
      <c r="AR4442" s="12"/>
      <c r="AS4442" s="12"/>
      <c r="AT4442" s="12"/>
      <c r="AU4442" s="12"/>
      <c r="AV4442" s="12"/>
      <c r="AW4442" s="12"/>
      <c r="AX4442" s="12"/>
      <c r="AY4442" s="12"/>
      <c r="AZ4442" s="12"/>
      <c r="BA4442" s="12"/>
      <c r="BB4442" s="12"/>
      <c r="BC4442" s="12"/>
      <c r="BD4442" s="12"/>
      <c r="BE4442" s="12"/>
      <c r="BF4442" s="12"/>
      <c r="BG4442" s="12"/>
      <c r="BH4442" s="12"/>
      <c r="BI4442" s="12"/>
      <c r="BJ4442" s="13"/>
      <c r="BK4442" s="13"/>
      <c r="BL4442" s="13"/>
      <c r="BM4442" s="13"/>
      <c r="BN4442" s="13"/>
    </row>
    <row r="4443" spans="1:66" x14ac:dyDescent="0.25">
      <c r="A4443" s="10"/>
      <c r="B4443" s="10"/>
      <c r="C4443" s="10"/>
      <c r="D4443" s="18"/>
      <c r="E4443" s="10"/>
      <c r="F4443" s="10"/>
      <c r="G4443" s="10"/>
      <c r="H4443" s="10"/>
      <c r="I4443" s="10"/>
      <c r="J4443" s="10"/>
      <c r="K4443" s="11"/>
      <c r="L4443" s="11"/>
      <c r="M4443" s="12"/>
      <c r="N4443" s="12"/>
      <c r="O4443" s="12"/>
      <c r="P4443" s="12"/>
      <c r="Q4443" s="12"/>
      <c r="R4443" s="12"/>
      <c r="S4443" s="12"/>
      <c r="T4443" s="12"/>
      <c r="U4443" s="12"/>
      <c r="V4443" s="12"/>
      <c r="W4443" s="12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2"/>
      <c r="AS4443" s="12"/>
      <c r="AT4443" s="12"/>
      <c r="AU4443" s="12"/>
      <c r="AV4443" s="12"/>
      <c r="AW4443" s="12"/>
      <c r="AX4443" s="12"/>
      <c r="AY4443" s="12"/>
      <c r="AZ4443" s="12"/>
      <c r="BA4443" s="12"/>
      <c r="BB4443" s="12"/>
      <c r="BC4443" s="12"/>
      <c r="BD4443" s="12"/>
      <c r="BE4443" s="12"/>
      <c r="BF4443" s="12"/>
      <c r="BG4443" s="12"/>
      <c r="BH4443" s="12"/>
      <c r="BI4443" s="12"/>
      <c r="BJ4443" s="13"/>
      <c r="BK4443" s="13"/>
      <c r="BL4443" s="13"/>
      <c r="BM4443" s="13"/>
      <c r="BN4443" s="13"/>
    </row>
    <row r="4444" spans="1:66" x14ac:dyDescent="0.25">
      <c r="A4444" s="10"/>
      <c r="B4444" s="10"/>
      <c r="C4444" s="10"/>
      <c r="D4444" s="18"/>
      <c r="E4444" s="10"/>
      <c r="F4444" s="10"/>
      <c r="G4444" s="10"/>
      <c r="H4444" s="10"/>
      <c r="I4444" s="10"/>
      <c r="J4444" s="10"/>
      <c r="K4444" s="11"/>
      <c r="L4444" s="11"/>
      <c r="M4444" s="12"/>
      <c r="N4444" s="12"/>
      <c r="O4444" s="12"/>
      <c r="P4444" s="12"/>
      <c r="Q4444" s="12"/>
      <c r="R4444" s="12"/>
      <c r="S4444" s="12"/>
      <c r="T4444" s="12"/>
      <c r="U4444" s="12"/>
      <c r="V4444" s="12"/>
      <c r="W4444" s="12"/>
      <c r="X4444" s="12"/>
      <c r="Y4444" s="12"/>
      <c r="Z4444" s="12"/>
      <c r="AA4444" s="12"/>
      <c r="AB4444" s="12"/>
      <c r="AC4444" s="12"/>
      <c r="AD4444" s="12"/>
      <c r="AE4444" s="12"/>
      <c r="AF4444" s="12"/>
      <c r="AG4444" s="12"/>
      <c r="AH4444" s="12"/>
      <c r="AI4444" s="12"/>
      <c r="AJ4444" s="12"/>
      <c r="AK4444" s="12"/>
      <c r="AL4444" s="12"/>
      <c r="AM4444" s="12"/>
      <c r="AN4444" s="12"/>
      <c r="AO4444" s="12"/>
      <c r="AP4444" s="12"/>
      <c r="AQ4444" s="12"/>
      <c r="AR4444" s="12"/>
      <c r="AS4444" s="12"/>
      <c r="AT4444" s="12"/>
      <c r="AU4444" s="12"/>
      <c r="AV4444" s="12"/>
      <c r="AW4444" s="12"/>
      <c r="AX4444" s="12"/>
      <c r="AY4444" s="12"/>
      <c r="AZ4444" s="12"/>
      <c r="BA4444" s="12"/>
      <c r="BB4444" s="12"/>
      <c r="BC4444" s="12"/>
      <c r="BD4444" s="12"/>
      <c r="BE4444" s="12"/>
      <c r="BF4444" s="12"/>
      <c r="BG4444" s="12"/>
      <c r="BH4444" s="12"/>
      <c r="BI4444" s="12"/>
      <c r="BJ4444" s="13"/>
      <c r="BK4444" s="13"/>
      <c r="BL4444" s="13"/>
      <c r="BM4444" s="13"/>
      <c r="BN4444" s="13"/>
    </row>
    <row r="4445" spans="1:66" x14ac:dyDescent="0.25">
      <c r="A4445" s="10"/>
      <c r="B4445" s="10"/>
      <c r="C4445" s="10"/>
      <c r="D4445" s="18"/>
      <c r="E4445" s="10"/>
      <c r="F4445" s="10"/>
      <c r="G4445" s="10"/>
      <c r="H4445" s="10"/>
      <c r="I4445" s="10"/>
      <c r="J4445" s="10"/>
      <c r="K4445" s="11"/>
      <c r="L4445" s="11"/>
      <c r="M4445" s="12"/>
      <c r="N4445" s="12"/>
      <c r="O4445" s="12"/>
      <c r="P4445" s="12"/>
      <c r="Q4445" s="12"/>
      <c r="R4445" s="12"/>
      <c r="S4445" s="12"/>
      <c r="T4445" s="12"/>
      <c r="U4445" s="12"/>
      <c r="V4445" s="12"/>
      <c r="W4445" s="12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2"/>
      <c r="AS4445" s="12"/>
      <c r="AT4445" s="12"/>
      <c r="AU4445" s="12"/>
      <c r="AV4445" s="12"/>
      <c r="AW4445" s="12"/>
      <c r="AX4445" s="12"/>
      <c r="AY4445" s="12"/>
      <c r="AZ4445" s="12"/>
      <c r="BA4445" s="12"/>
      <c r="BB4445" s="12"/>
      <c r="BC4445" s="12"/>
      <c r="BD4445" s="12"/>
      <c r="BE4445" s="12"/>
      <c r="BF4445" s="12"/>
      <c r="BG4445" s="12"/>
      <c r="BH4445" s="12"/>
      <c r="BI4445" s="12"/>
      <c r="BJ4445" s="13"/>
      <c r="BK4445" s="13"/>
      <c r="BL4445" s="13"/>
      <c r="BM4445" s="13"/>
      <c r="BN4445" s="13"/>
    </row>
    <row r="4446" spans="1:66" x14ac:dyDescent="0.25">
      <c r="A4446" s="10"/>
      <c r="B4446" s="10"/>
      <c r="C4446" s="10"/>
      <c r="D4446" s="18"/>
      <c r="E4446" s="10"/>
      <c r="F4446" s="10"/>
      <c r="G4446" s="10"/>
      <c r="H4446" s="10"/>
      <c r="I4446" s="10"/>
      <c r="J4446" s="10"/>
      <c r="K4446" s="11"/>
      <c r="L4446" s="11"/>
      <c r="M4446" s="12"/>
      <c r="N4446" s="12"/>
      <c r="O4446" s="12"/>
      <c r="P4446" s="12"/>
      <c r="Q4446" s="12"/>
      <c r="R4446" s="12"/>
      <c r="S4446" s="12"/>
      <c r="T4446" s="12"/>
      <c r="U4446" s="12"/>
      <c r="V4446" s="12"/>
      <c r="W4446" s="12"/>
      <c r="X4446" s="12"/>
      <c r="Y4446" s="12"/>
      <c r="Z4446" s="12"/>
      <c r="AA4446" s="12"/>
      <c r="AB4446" s="12"/>
      <c r="AC4446" s="12"/>
      <c r="AD4446" s="12"/>
      <c r="AE4446" s="12"/>
      <c r="AF4446" s="12"/>
      <c r="AG4446" s="12"/>
      <c r="AH4446" s="12"/>
      <c r="AI4446" s="12"/>
      <c r="AJ4446" s="12"/>
      <c r="AK4446" s="12"/>
      <c r="AL4446" s="12"/>
      <c r="AM4446" s="12"/>
      <c r="AN4446" s="12"/>
      <c r="AO4446" s="12"/>
      <c r="AP4446" s="12"/>
      <c r="AQ4446" s="12"/>
      <c r="AR4446" s="12"/>
      <c r="AS4446" s="12"/>
      <c r="AT4446" s="12"/>
      <c r="AU4446" s="12"/>
      <c r="AV4446" s="12"/>
      <c r="AW4446" s="12"/>
      <c r="AX4446" s="12"/>
      <c r="AY4446" s="12"/>
      <c r="AZ4446" s="12"/>
      <c r="BA4446" s="12"/>
      <c r="BB4446" s="12"/>
      <c r="BC4446" s="12"/>
      <c r="BD4446" s="12"/>
      <c r="BE4446" s="12"/>
      <c r="BF4446" s="12"/>
      <c r="BG4446" s="12"/>
      <c r="BH4446" s="12"/>
      <c r="BI4446" s="12"/>
      <c r="BJ4446" s="13"/>
      <c r="BK4446" s="13"/>
      <c r="BL4446" s="13"/>
      <c r="BM4446" s="13"/>
      <c r="BN4446" s="13"/>
    </row>
    <row r="4447" spans="1:66" x14ac:dyDescent="0.25">
      <c r="A4447" s="10"/>
      <c r="B4447" s="10"/>
      <c r="C4447" s="10"/>
      <c r="D4447" s="18"/>
      <c r="E4447" s="10"/>
      <c r="F4447" s="10"/>
      <c r="G4447" s="10"/>
      <c r="H4447" s="10"/>
      <c r="I4447" s="10"/>
      <c r="J4447" s="10"/>
      <c r="K4447" s="11"/>
      <c r="L4447" s="11"/>
      <c r="M4447" s="12"/>
      <c r="N4447" s="12"/>
      <c r="O4447" s="12"/>
      <c r="P4447" s="12"/>
      <c r="Q4447" s="12"/>
      <c r="R4447" s="12"/>
      <c r="S4447" s="12"/>
      <c r="T4447" s="12"/>
      <c r="U4447" s="12"/>
      <c r="V4447" s="12"/>
      <c r="W4447" s="12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2"/>
      <c r="AS4447" s="12"/>
      <c r="AT4447" s="12"/>
      <c r="AU4447" s="12"/>
      <c r="AV4447" s="12"/>
      <c r="AW4447" s="12"/>
      <c r="AX4447" s="12"/>
      <c r="AY4447" s="12"/>
      <c r="AZ4447" s="12"/>
      <c r="BA4447" s="12"/>
      <c r="BB4447" s="12"/>
      <c r="BC4447" s="12"/>
      <c r="BD4447" s="12"/>
      <c r="BE4447" s="12"/>
      <c r="BF4447" s="12"/>
      <c r="BG4447" s="12"/>
      <c r="BH4447" s="12"/>
      <c r="BI4447" s="12"/>
      <c r="BJ4447" s="13"/>
      <c r="BK4447" s="13"/>
      <c r="BL4447" s="13"/>
      <c r="BM4447" s="13"/>
      <c r="BN4447" s="13"/>
    </row>
    <row r="4448" spans="1:66" x14ac:dyDescent="0.25">
      <c r="A4448" s="10"/>
      <c r="B4448" s="10"/>
      <c r="C4448" s="10"/>
      <c r="D4448" s="18"/>
      <c r="E4448" s="10"/>
      <c r="F4448" s="10"/>
      <c r="G4448" s="10"/>
      <c r="H4448" s="10"/>
      <c r="I4448" s="10"/>
      <c r="J4448" s="10"/>
      <c r="K4448" s="11"/>
      <c r="L4448" s="11"/>
      <c r="M4448" s="12"/>
      <c r="N4448" s="12"/>
      <c r="O4448" s="12"/>
      <c r="P4448" s="12"/>
      <c r="Q4448" s="12"/>
      <c r="R4448" s="12"/>
      <c r="S4448" s="12"/>
      <c r="T4448" s="12"/>
      <c r="U4448" s="12"/>
      <c r="V4448" s="12"/>
      <c r="W4448" s="12"/>
      <c r="X4448" s="12"/>
      <c r="Y4448" s="12"/>
      <c r="Z4448" s="12"/>
      <c r="AA4448" s="12"/>
      <c r="AB4448" s="12"/>
      <c r="AC4448" s="12"/>
      <c r="AD4448" s="12"/>
      <c r="AE4448" s="12"/>
      <c r="AF4448" s="12"/>
      <c r="AG4448" s="12"/>
      <c r="AH4448" s="12"/>
      <c r="AI4448" s="12"/>
      <c r="AJ4448" s="12"/>
      <c r="AK4448" s="12"/>
      <c r="AL4448" s="12"/>
      <c r="AM4448" s="12"/>
      <c r="AN4448" s="12"/>
      <c r="AO4448" s="12"/>
      <c r="AP4448" s="12"/>
      <c r="AQ4448" s="12"/>
      <c r="AR4448" s="12"/>
      <c r="AS4448" s="12"/>
      <c r="AT4448" s="12"/>
      <c r="AU4448" s="12"/>
      <c r="AV4448" s="12"/>
      <c r="AW4448" s="12"/>
      <c r="AX4448" s="12"/>
      <c r="AY4448" s="12"/>
      <c r="AZ4448" s="12"/>
      <c r="BA4448" s="12"/>
      <c r="BB4448" s="12"/>
      <c r="BC4448" s="12"/>
      <c r="BD4448" s="12"/>
      <c r="BE4448" s="12"/>
      <c r="BF4448" s="12"/>
      <c r="BG4448" s="12"/>
      <c r="BH4448" s="12"/>
      <c r="BI4448" s="12"/>
      <c r="BJ4448" s="13"/>
      <c r="BK4448" s="13"/>
      <c r="BL4448" s="13"/>
      <c r="BM4448" s="13"/>
      <c r="BN4448" s="13"/>
    </row>
    <row r="4449" spans="1:66" x14ac:dyDescent="0.25">
      <c r="A4449" s="10"/>
      <c r="B4449" s="10"/>
      <c r="C4449" s="10"/>
      <c r="D4449" s="18"/>
      <c r="E4449" s="10"/>
      <c r="F4449" s="10"/>
      <c r="G4449" s="10"/>
      <c r="H4449" s="10"/>
      <c r="I4449" s="10"/>
      <c r="J4449" s="10"/>
      <c r="K4449" s="11"/>
      <c r="L4449" s="11"/>
      <c r="M4449" s="12"/>
      <c r="N4449" s="12"/>
      <c r="O4449" s="12"/>
      <c r="P4449" s="12"/>
      <c r="Q4449" s="12"/>
      <c r="R4449" s="12"/>
      <c r="S4449" s="12"/>
      <c r="T4449" s="12"/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2"/>
      <c r="AS4449" s="12"/>
      <c r="AT4449" s="12"/>
      <c r="AU4449" s="12"/>
      <c r="AV4449" s="12"/>
      <c r="AW4449" s="12"/>
      <c r="AX4449" s="12"/>
      <c r="AY4449" s="12"/>
      <c r="AZ4449" s="12"/>
      <c r="BA4449" s="12"/>
      <c r="BB4449" s="12"/>
      <c r="BC4449" s="12"/>
      <c r="BD4449" s="12"/>
      <c r="BE4449" s="12"/>
      <c r="BF4449" s="12"/>
      <c r="BG4449" s="12"/>
      <c r="BH4449" s="12"/>
      <c r="BI4449" s="12"/>
      <c r="BJ4449" s="13"/>
      <c r="BK4449" s="13"/>
      <c r="BL4449" s="13"/>
      <c r="BM4449" s="13"/>
      <c r="BN4449" s="13"/>
    </row>
    <row r="4450" spans="1:66" x14ac:dyDescent="0.25">
      <c r="A4450" s="10"/>
      <c r="B4450" s="10"/>
      <c r="C4450" s="10"/>
      <c r="D4450" s="18"/>
      <c r="E4450" s="10"/>
      <c r="F4450" s="10"/>
      <c r="G4450" s="10"/>
      <c r="H4450" s="10"/>
      <c r="I4450" s="10"/>
      <c r="J4450" s="10"/>
      <c r="K4450" s="11"/>
      <c r="L4450" s="11"/>
      <c r="M4450" s="12"/>
      <c r="N4450" s="12"/>
      <c r="O4450" s="12"/>
      <c r="P4450" s="12"/>
      <c r="Q4450" s="12"/>
      <c r="R4450" s="12"/>
      <c r="S4450" s="12"/>
      <c r="T4450" s="12"/>
      <c r="U4450" s="12"/>
      <c r="V4450" s="12"/>
      <c r="W4450" s="12"/>
      <c r="X4450" s="12"/>
      <c r="Y4450" s="12"/>
      <c r="Z4450" s="12"/>
      <c r="AA4450" s="12"/>
      <c r="AB4450" s="12"/>
      <c r="AC4450" s="12"/>
      <c r="AD4450" s="12"/>
      <c r="AE4450" s="12"/>
      <c r="AF4450" s="12"/>
      <c r="AG4450" s="12"/>
      <c r="AH4450" s="12"/>
      <c r="AI4450" s="12"/>
      <c r="AJ4450" s="12"/>
      <c r="AK4450" s="12"/>
      <c r="AL4450" s="12"/>
      <c r="AM4450" s="12"/>
      <c r="AN4450" s="12"/>
      <c r="AO4450" s="12"/>
      <c r="AP4450" s="12"/>
      <c r="AQ4450" s="12"/>
      <c r="AR4450" s="12"/>
      <c r="AS4450" s="12"/>
      <c r="AT4450" s="12"/>
      <c r="AU4450" s="12"/>
      <c r="AV4450" s="12"/>
      <c r="AW4450" s="12"/>
      <c r="AX4450" s="12"/>
      <c r="AY4450" s="12"/>
      <c r="AZ4450" s="12"/>
      <c r="BA4450" s="12"/>
      <c r="BB4450" s="12"/>
      <c r="BC4450" s="12"/>
      <c r="BD4450" s="12"/>
      <c r="BE4450" s="12"/>
      <c r="BF4450" s="12"/>
      <c r="BG4450" s="12"/>
      <c r="BH4450" s="12"/>
      <c r="BI4450" s="12"/>
      <c r="BJ4450" s="13"/>
      <c r="BK4450" s="13"/>
      <c r="BL4450" s="13"/>
      <c r="BM4450" s="13"/>
      <c r="BN4450" s="13"/>
    </row>
    <row r="4451" spans="1:66" x14ac:dyDescent="0.25">
      <c r="A4451" s="10"/>
      <c r="B4451" s="10"/>
      <c r="C4451" s="10"/>
      <c r="D4451" s="18"/>
      <c r="E4451" s="10"/>
      <c r="F4451" s="10"/>
      <c r="G4451" s="10"/>
      <c r="H4451" s="10"/>
      <c r="I4451" s="10"/>
      <c r="J4451" s="10"/>
      <c r="K4451" s="11"/>
      <c r="L4451" s="11"/>
      <c r="M4451" s="12"/>
      <c r="N4451" s="12"/>
      <c r="O4451" s="12"/>
      <c r="P4451" s="12"/>
      <c r="Q4451" s="12"/>
      <c r="R4451" s="12"/>
      <c r="S4451" s="12"/>
      <c r="T4451" s="12"/>
      <c r="U4451" s="12"/>
      <c r="V4451" s="12"/>
      <c r="W4451" s="12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2"/>
      <c r="AS4451" s="12"/>
      <c r="AT4451" s="12"/>
      <c r="AU4451" s="12"/>
      <c r="AV4451" s="12"/>
      <c r="AW4451" s="12"/>
      <c r="AX4451" s="12"/>
      <c r="AY4451" s="12"/>
      <c r="AZ4451" s="12"/>
      <c r="BA4451" s="12"/>
      <c r="BB4451" s="12"/>
      <c r="BC4451" s="12"/>
      <c r="BD4451" s="12"/>
      <c r="BE4451" s="12"/>
      <c r="BF4451" s="12"/>
      <c r="BG4451" s="12"/>
      <c r="BH4451" s="12"/>
      <c r="BI4451" s="12"/>
      <c r="BJ4451" s="13"/>
      <c r="BK4451" s="13"/>
      <c r="BL4451" s="13"/>
      <c r="BM4451" s="13"/>
      <c r="BN4451" s="13"/>
    </row>
    <row r="4452" spans="1:66" x14ac:dyDescent="0.25">
      <c r="A4452" s="10"/>
      <c r="B4452" s="10"/>
      <c r="C4452" s="10"/>
      <c r="D4452" s="18"/>
      <c r="E4452" s="10"/>
      <c r="F4452" s="10"/>
      <c r="G4452" s="10"/>
      <c r="H4452" s="10"/>
      <c r="I4452" s="10"/>
      <c r="J4452" s="10"/>
      <c r="K4452" s="11"/>
      <c r="L4452" s="11"/>
      <c r="M4452" s="12"/>
      <c r="N4452" s="12"/>
      <c r="O4452" s="12"/>
      <c r="P4452" s="12"/>
      <c r="Q4452" s="12"/>
      <c r="R4452" s="12"/>
      <c r="S4452" s="12"/>
      <c r="T4452" s="12"/>
      <c r="U4452" s="12"/>
      <c r="V4452" s="12"/>
      <c r="W4452" s="12"/>
      <c r="X4452" s="12"/>
      <c r="Y4452" s="12"/>
      <c r="Z4452" s="12"/>
      <c r="AA4452" s="12"/>
      <c r="AB4452" s="12"/>
      <c r="AC4452" s="12"/>
      <c r="AD4452" s="12"/>
      <c r="AE4452" s="12"/>
      <c r="AF4452" s="12"/>
      <c r="AG4452" s="12"/>
      <c r="AH4452" s="12"/>
      <c r="AI4452" s="12"/>
      <c r="AJ4452" s="12"/>
      <c r="AK4452" s="12"/>
      <c r="AL4452" s="12"/>
      <c r="AM4452" s="12"/>
      <c r="AN4452" s="12"/>
      <c r="AO4452" s="12"/>
      <c r="AP4452" s="12"/>
      <c r="AQ4452" s="12"/>
      <c r="AR4452" s="12"/>
      <c r="AS4452" s="12"/>
      <c r="AT4452" s="12"/>
      <c r="AU4452" s="12"/>
      <c r="AV4452" s="12"/>
      <c r="AW4452" s="12"/>
      <c r="AX4452" s="12"/>
      <c r="AY4452" s="12"/>
      <c r="AZ4452" s="12"/>
      <c r="BA4452" s="12"/>
      <c r="BB4452" s="12"/>
      <c r="BC4452" s="12"/>
      <c r="BD4452" s="12"/>
      <c r="BE4452" s="12"/>
      <c r="BF4452" s="12"/>
      <c r="BG4452" s="12"/>
      <c r="BH4452" s="12"/>
      <c r="BI4452" s="12"/>
      <c r="BJ4452" s="13"/>
      <c r="BK4452" s="13"/>
      <c r="BL4452" s="13"/>
      <c r="BM4452" s="13"/>
      <c r="BN4452" s="13"/>
    </row>
    <row r="4453" spans="1:66" x14ac:dyDescent="0.25">
      <c r="A4453" s="10"/>
      <c r="B4453" s="10"/>
      <c r="C4453" s="10"/>
      <c r="D4453" s="18"/>
      <c r="E4453" s="10"/>
      <c r="F4453" s="10"/>
      <c r="G4453" s="10"/>
      <c r="H4453" s="10"/>
      <c r="I4453" s="10"/>
      <c r="J4453" s="10"/>
      <c r="K4453" s="11"/>
      <c r="L4453" s="11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2"/>
      <c r="AS4453" s="12"/>
      <c r="AT4453" s="12"/>
      <c r="AU4453" s="12"/>
      <c r="AV4453" s="12"/>
      <c r="AW4453" s="12"/>
      <c r="AX4453" s="12"/>
      <c r="AY4453" s="12"/>
      <c r="AZ4453" s="12"/>
      <c r="BA4453" s="12"/>
      <c r="BB4453" s="12"/>
      <c r="BC4453" s="12"/>
      <c r="BD4453" s="12"/>
      <c r="BE4453" s="12"/>
      <c r="BF4453" s="12"/>
      <c r="BG4453" s="12"/>
      <c r="BH4453" s="12"/>
      <c r="BI4453" s="12"/>
      <c r="BJ4453" s="13"/>
      <c r="BK4453" s="13"/>
      <c r="BL4453" s="13"/>
      <c r="BM4453" s="13"/>
      <c r="BN4453" s="13"/>
    </row>
    <row r="4454" spans="1:66" x14ac:dyDescent="0.25">
      <c r="A4454" s="10"/>
      <c r="B4454" s="10"/>
      <c r="C4454" s="10"/>
      <c r="D4454" s="18"/>
      <c r="E4454" s="10"/>
      <c r="F4454" s="10"/>
      <c r="G4454" s="10"/>
      <c r="H4454" s="10"/>
      <c r="I4454" s="10"/>
      <c r="J4454" s="10"/>
      <c r="K4454" s="11"/>
      <c r="L4454" s="11"/>
      <c r="M4454" s="12"/>
      <c r="N4454" s="12"/>
      <c r="O4454" s="12"/>
      <c r="P4454" s="12"/>
      <c r="Q4454" s="12"/>
      <c r="R4454" s="12"/>
      <c r="S4454" s="12"/>
      <c r="T4454" s="12"/>
      <c r="U4454" s="12"/>
      <c r="V4454" s="12"/>
      <c r="W4454" s="12"/>
      <c r="X4454" s="12"/>
      <c r="Y4454" s="12"/>
      <c r="Z4454" s="12"/>
      <c r="AA4454" s="12"/>
      <c r="AB4454" s="12"/>
      <c r="AC4454" s="12"/>
      <c r="AD4454" s="12"/>
      <c r="AE4454" s="12"/>
      <c r="AF4454" s="12"/>
      <c r="AG4454" s="12"/>
      <c r="AH4454" s="12"/>
      <c r="AI4454" s="12"/>
      <c r="AJ4454" s="12"/>
      <c r="AK4454" s="12"/>
      <c r="AL4454" s="12"/>
      <c r="AM4454" s="12"/>
      <c r="AN4454" s="12"/>
      <c r="AO4454" s="12"/>
      <c r="AP4454" s="12"/>
      <c r="AQ4454" s="12"/>
      <c r="AR4454" s="12"/>
      <c r="AS4454" s="12"/>
      <c r="AT4454" s="12"/>
      <c r="AU4454" s="12"/>
      <c r="AV4454" s="12"/>
      <c r="AW4454" s="12"/>
      <c r="AX4454" s="12"/>
      <c r="AY4454" s="12"/>
      <c r="AZ4454" s="12"/>
      <c r="BA4454" s="12"/>
      <c r="BB4454" s="12"/>
      <c r="BC4454" s="12"/>
      <c r="BD4454" s="12"/>
      <c r="BE4454" s="12"/>
      <c r="BF4454" s="12"/>
      <c r="BG4454" s="12"/>
      <c r="BH4454" s="12"/>
      <c r="BI4454" s="12"/>
      <c r="BJ4454" s="13"/>
      <c r="BK4454" s="13"/>
      <c r="BL4454" s="13"/>
      <c r="BM4454" s="13"/>
      <c r="BN4454" s="13"/>
    </row>
    <row r="4455" spans="1:66" x14ac:dyDescent="0.25">
      <c r="A4455" s="10"/>
      <c r="B4455" s="10"/>
      <c r="C4455" s="10"/>
      <c r="D4455" s="18"/>
      <c r="E4455" s="10"/>
      <c r="F4455" s="10"/>
      <c r="G4455" s="10"/>
      <c r="H4455" s="10"/>
      <c r="I4455" s="10"/>
      <c r="J4455" s="10"/>
      <c r="K4455" s="11"/>
      <c r="L4455" s="11"/>
      <c r="M4455" s="12"/>
      <c r="N4455" s="12"/>
      <c r="O4455" s="12"/>
      <c r="P4455" s="12"/>
      <c r="Q4455" s="12"/>
      <c r="R4455" s="12"/>
      <c r="S4455" s="12"/>
      <c r="T4455" s="12"/>
      <c r="U4455" s="12"/>
      <c r="V4455" s="12"/>
      <c r="W4455" s="12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2"/>
      <c r="AS4455" s="12"/>
      <c r="AT4455" s="12"/>
      <c r="AU4455" s="12"/>
      <c r="AV4455" s="12"/>
      <c r="AW4455" s="12"/>
      <c r="AX4455" s="12"/>
      <c r="AY4455" s="12"/>
      <c r="AZ4455" s="12"/>
      <c r="BA4455" s="12"/>
      <c r="BB4455" s="12"/>
      <c r="BC4455" s="12"/>
      <c r="BD4455" s="12"/>
      <c r="BE4455" s="12"/>
      <c r="BF4455" s="12"/>
      <c r="BG4455" s="12"/>
      <c r="BH4455" s="12"/>
      <c r="BI4455" s="12"/>
      <c r="BJ4455" s="13"/>
      <c r="BK4455" s="13"/>
      <c r="BL4455" s="13"/>
      <c r="BM4455" s="13"/>
      <c r="BN4455" s="13"/>
    </row>
    <row r="4456" spans="1:66" x14ac:dyDescent="0.25">
      <c r="A4456" s="10"/>
      <c r="B4456" s="10"/>
      <c r="C4456" s="10"/>
      <c r="D4456" s="18"/>
      <c r="E4456" s="10"/>
      <c r="F4456" s="10"/>
      <c r="G4456" s="10"/>
      <c r="H4456" s="10"/>
      <c r="I4456" s="10"/>
      <c r="J4456" s="10"/>
      <c r="K4456" s="11"/>
      <c r="L4456" s="11"/>
      <c r="M4456" s="12"/>
      <c r="N4456" s="12"/>
      <c r="O4456" s="12"/>
      <c r="P4456" s="12"/>
      <c r="Q4456" s="12"/>
      <c r="R4456" s="12"/>
      <c r="S4456" s="12"/>
      <c r="T4456" s="12"/>
      <c r="U4456" s="12"/>
      <c r="V4456" s="12"/>
      <c r="W4456" s="12"/>
      <c r="X4456" s="12"/>
      <c r="Y4456" s="12"/>
      <c r="Z4456" s="12"/>
      <c r="AA4456" s="12"/>
      <c r="AB4456" s="12"/>
      <c r="AC4456" s="12"/>
      <c r="AD4456" s="12"/>
      <c r="AE4456" s="12"/>
      <c r="AF4456" s="12"/>
      <c r="AG4456" s="12"/>
      <c r="AH4456" s="12"/>
      <c r="AI4456" s="12"/>
      <c r="AJ4456" s="12"/>
      <c r="AK4456" s="12"/>
      <c r="AL4456" s="12"/>
      <c r="AM4456" s="12"/>
      <c r="AN4456" s="12"/>
      <c r="AO4456" s="12"/>
      <c r="AP4456" s="12"/>
      <c r="AQ4456" s="12"/>
      <c r="AR4456" s="12"/>
      <c r="AS4456" s="12"/>
      <c r="AT4456" s="12"/>
      <c r="AU4456" s="12"/>
      <c r="AV4456" s="12"/>
      <c r="AW4456" s="12"/>
      <c r="AX4456" s="12"/>
      <c r="AY4456" s="12"/>
      <c r="AZ4456" s="12"/>
      <c r="BA4456" s="12"/>
      <c r="BB4456" s="12"/>
      <c r="BC4456" s="12"/>
      <c r="BD4456" s="12"/>
      <c r="BE4456" s="12"/>
      <c r="BF4456" s="12"/>
      <c r="BG4456" s="12"/>
      <c r="BH4456" s="12"/>
      <c r="BI4456" s="12"/>
      <c r="BJ4456" s="13"/>
      <c r="BK4456" s="13"/>
      <c r="BL4456" s="13"/>
      <c r="BM4456" s="13"/>
      <c r="BN4456" s="13"/>
    </row>
    <row r="4457" spans="1:66" x14ac:dyDescent="0.25">
      <c r="A4457" s="10"/>
      <c r="B4457" s="10"/>
      <c r="C4457" s="10"/>
      <c r="D4457" s="18"/>
      <c r="E4457" s="10"/>
      <c r="F4457" s="10"/>
      <c r="G4457" s="10"/>
      <c r="H4457" s="10"/>
      <c r="I4457" s="10"/>
      <c r="J4457" s="10"/>
      <c r="K4457" s="11"/>
      <c r="L4457" s="11"/>
      <c r="M4457" s="12"/>
      <c r="N4457" s="12"/>
      <c r="O4457" s="12"/>
      <c r="P4457" s="12"/>
      <c r="Q4457" s="12"/>
      <c r="R4457" s="12"/>
      <c r="S4457" s="12"/>
      <c r="T4457" s="12"/>
      <c r="U4457" s="12"/>
      <c r="V4457" s="12"/>
      <c r="W4457" s="12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2"/>
      <c r="AS4457" s="12"/>
      <c r="AT4457" s="12"/>
      <c r="AU4457" s="12"/>
      <c r="AV4457" s="12"/>
      <c r="AW4457" s="12"/>
      <c r="AX4457" s="12"/>
      <c r="AY4457" s="12"/>
      <c r="AZ4457" s="12"/>
      <c r="BA4457" s="12"/>
      <c r="BB4457" s="12"/>
      <c r="BC4457" s="12"/>
      <c r="BD4457" s="12"/>
      <c r="BE4457" s="12"/>
      <c r="BF4457" s="12"/>
      <c r="BG4457" s="12"/>
      <c r="BH4457" s="12"/>
      <c r="BI4457" s="12"/>
      <c r="BJ4457" s="13"/>
      <c r="BK4457" s="13"/>
      <c r="BL4457" s="13"/>
      <c r="BM4457" s="13"/>
      <c r="BN4457" s="13"/>
    </row>
    <row r="4458" spans="1:66" x14ac:dyDescent="0.25">
      <c r="A4458" s="10"/>
      <c r="B4458" s="10"/>
      <c r="C4458" s="10"/>
      <c r="D4458" s="18"/>
      <c r="E4458" s="10"/>
      <c r="F4458" s="10"/>
      <c r="G4458" s="10"/>
      <c r="H4458" s="10"/>
      <c r="I4458" s="10"/>
      <c r="J4458" s="10"/>
      <c r="K4458" s="11"/>
      <c r="L4458" s="11"/>
      <c r="M4458" s="12"/>
      <c r="N4458" s="12"/>
      <c r="O4458" s="12"/>
      <c r="P4458" s="12"/>
      <c r="Q4458" s="12"/>
      <c r="R4458" s="12"/>
      <c r="S4458" s="12"/>
      <c r="T4458" s="12"/>
      <c r="U4458" s="12"/>
      <c r="V4458" s="12"/>
      <c r="W4458" s="12"/>
      <c r="X4458" s="12"/>
      <c r="Y4458" s="12"/>
      <c r="Z4458" s="12"/>
      <c r="AA4458" s="12"/>
      <c r="AB4458" s="12"/>
      <c r="AC4458" s="12"/>
      <c r="AD4458" s="12"/>
      <c r="AE4458" s="12"/>
      <c r="AF4458" s="12"/>
      <c r="AG4458" s="12"/>
      <c r="AH4458" s="12"/>
      <c r="AI4458" s="12"/>
      <c r="AJ4458" s="12"/>
      <c r="AK4458" s="12"/>
      <c r="AL4458" s="12"/>
      <c r="AM4458" s="12"/>
      <c r="AN4458" s="12"/>
      <c r="AO4458" s="12"/>
      <c r="AP4458" s="12"/>
      <c r="AQ4458" s="12"/>
      <c r="AR4458" s="12"/>
      <c r="AS4458" s="12"/>
      <c r="AT4458" s="12"/>
      <c r="AU4458" s="12"/>
      <c r="AV4458" s="12"/>
      <c r="AW4458" s="12"/>
      <c r="AX4458" s="12"/>
      <c r="AY4458" s="12"/>
      <c r="AZ4458" s="12"/>
      <c r="BA4458" s="12"/>
      <c r="BB4458" s="12"/>
      <c r="BC4458" s="12"/>
      <c r="BD4458" s="12"/>
      <c r="BE4458" s="12"/>
      <c r="BF4458" s="12"/>
      <c r="BG4458" s="12"/>
      <c r="BH4458" s="12"/>
      <c r="BI4458" s="12"/>
      <c r="BJ4458" s="13"/>
      <c r="BK4458" s="13"/>
      <c r="BL4458" s="13"/>
      <c r="BM4458" s="13"/>
      <c r="BN4458" s="13"/>
    </row>
    <row r="4459" spans="1:66" x14ac:dyDescent="0.25">
      <c r="A4459" s="10"/>
      <c r="B4459" s="10"/>
      <c r="C4459" s="10"/>
      <c r="D4459" s="18"/>
      <c r="E4459" s="10"/>
      <c r="F4459" s="10"/>
      <c r="G4459" s="10"/>
      <c r="H4459" s="10"/>
      <c r="I4459" s="10"/>
      <c r="J4459" s="10"/>
      <c r="K4459" s="11"/>
      <c r="L4459" s="11"/>
      <c r="M4459" s="12"/>
      <c r="N4459" s="12"/>
      <c r="O4459" s="12"/>
      <c r="P4459" s="12"/>
      <c r="Q4459" s="12"/>
      <c r="R4459" s="12"/>
      <c r="S4459" s="12"/>
      <c r="T4459" s="12"/>
      <c r="U4459" s="12"/>
      <c r="V4459" s="12"/>
      <c r="W4459" s="12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2"/>
      <c r="AS4459" s="12"/>
      <c r="AT4459" s="12"/>
      <c r="AU4459" s="12"/>
      <c r="AV4459" s="12"/>
      <c r="AW4459" s="12"/>
      <c r="AX4459" s="12"/>
      <c r="AY4459" s="12"/>
      <c r="AZ4459" s="12"/>
      <c r="BA4459" s="12"/>
      <c r="BB4459" s="12"/>
      <c r="BC4459" s="12"/>
      <c r="BD4459" s="12"/>
      <c r="BE4459" s="12"/>
      <c r="BF4459" s="12"/>
      <c r="BG4459" s="12"/>
      <c r="BH4459" s="12"/>
      <c r="BI4459" s="12"/>
      <c r="BJ4459" s="13"/>
      <c r="BK4459" s="13"/>
      <c r="BL4459" s="13"/>
      <c r="BM4459" s="13"/>
      <c r="BN4459" s="13"/>
    </row>
    <row r="4460" spans="1:66" x14ac:dyDescent="0.25">
      <c r="A4460" s="10"/>
      <c r="B4460" s="10"/>
      <c r="C4460" s="10"/>
      <c r="D4460" s="18"/>
      <c r="E4460" s="10"/>
      <c r="F4460" s="10"/>
      <c r="G4460" s="10"/>
      <c r="H4460" s="10"/>
      <c r="I4460" s="10"/>
      <c r="J4460" s="10"/>
      <c r="K4460" s="11"/>
      <c r="L4460" s="11"/>
      <c r="M4460" s="12"/>
      <c r="N4460" s="12"/>
      <c r="O4460" s="12"/>
      <c r="P4460" s="12"/>
      <c r="Q4460" s="12"/>
      <c r="R4460" s="12"/>
      <c r="S4460" s="12"/>
      <c r="T4460" s="12"/>
      <c r="U4460" s="12"/>
      <c r="V4460" s="12"/>
      <c r="W4460" s="12"/>
      <c r="X4460" s="12"/>
      <c r="Y4460" s="12"/>
      <c r="Z4460" s="12"/>
      <c r="AA4460" s="12"/>
      <c r="AB4460" s="12"/>
      <c r="AC4460" s="12"/>
      <c r="AD4460" s="12"/>
      <c r="AE4460" s="12"/>
      <c r="AF4460" s="12"/>
      <c r="AG4460" s="12"/>
      <c r="AH4460" s="12"/>
      <c r="AI4460" s="12"/>
      <c r="AJ4460" s="12"/>
      <c r="AK4460" s="12"/>
      <c r="AL4460" s="12"/>
      <c r="AM4460" s="12"/>
      <c r="AN4460" s="12"/>
      <c r="AO4460" s="12"/>
      <c r="AP4460" s="12"/>
      <c r="AQ4460" s="12"/>
      <c r="AR4460" s="12"/>
      <c r="AS4460" s="12"/>
      <c r="AT4460" s="12"/>
      <c r="AU4460" s="12"/>
      <c r="AV4460" s="12"/>
      <c r="AW4460" s="12"/>
      <c r="AX4460" s="12"/>
      <c r="AY4460" s="12"/>
      <c r="AZ4460" s="12"/>
      <c r="BA4460" s="12"/>
      <c r="BB4460" s="12"/>
      <c r="BC4460" s="12"/>
      <c r="BD4460" s="12"/>
      <c r="BE4460" s="12"/>
      <c r="BF4460" s="12"/>
      <c r="BG4460" s="12"/>
      <c r="BH4460" s="12"/>
      <c r="BI4460" s="12"/>
      <c r="BJ4460" s="13"/>
      <c r="BK4460" s="13"/>
      <c r="BL4460" s="13"/>
      <c r="BM4460" s="13"/>
      <c r="BN4460" s="13"/>
    </row>
    <row r="4461" spans="1:66" x14ac:dyDescent="0.25">
      <c r="A4461" s="10"/>
      <c r="B4461" s="10"/>
      <c r="C4461" s="10"/>
      <c r="D4461" s="18"/>
      <c r="E4461" s="10"/>
      <c r="F4461" s="10"/>
      <c r="G4461" s="10"/>
      <c r="H4461" s="10"/>
      <c r="I4461" s="10"/>
      <c r="J4461" s="10"/>
      <c r="K4461" s="11"/>
      <c r="L4461" s="11"/>
      <c r="M4461" s="12"/>
      <c r="N4461" s="12"/>
      <c r="O4461" s="12"/>
      <c r="P4461" s="12"/>
      <c r="Q4461" s="12"/>
      <c r="R4461" s="12"/>
      <c r="S4461" s="12"/>
      <c r="T4461" s="12"/>
      <c r="U4461" s="12"/>
      <c r="V4461" s="12"/>
      <c r="W4461" s="12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2"/>
      <c r="AS4461" s="12"/>
      <c r="AT4461" s="12"/>
      <c r="AU4461" s="12"/>
      <c r="AV4461" s="12"/>
      <c r="AW4461" s="12"/>
      <c r="AX4461" s="12"/>
      <c r="AY4461" s="12"/>
      <c r="AZ4461" s="12"/>
      <c r="BA4461" s="12"/>
      <c r="BB4461" s="12"/>
      <c r="BC4461" s="12"/>
      <c r="BD4461" s="12"/>
      <c r="BE4461" s="12"/>
      <c r="BF4461" s="12"/>
      <c r="BG4461" s="12"/>
      <c r="BH4461" s="12"/>
      <c r="BI4461" s="12"/>
      <c r="BJ4461" s="13"/>
      <c r="BK4461" s="13"/>
      <c r="BL4461" s="13"/>
      <c r="BM4461" s="13"/>
      <c r="BN4461" s="13"/>
    </row>
    <row r="4462" spans="1:66" x14ac:dyDescent="0.25">
      <c r="A4462" s="10"/>
      <c r="B4462" s="10"/>
      <c r="C4462" s="10"/>
      <c r="D4462" s="18"/>
      <c r="E4462" s="10"/>
      <c r="F4462" s="10"/>
      <c r="G4462" s="10"/>
      <c r="H4462" s="10"/>
      <c r="I4462" s="10"/>
      <c r="J4462" s="10"/>
      <c r="K4462" s="11"/>
      <c r="L4462" s="11"/>
      <c r="M4462" s="12"/>
      <c r="N4462" s="12"/>
      <c r="O4462" s="12"/>
      <c r="P4462" s="12"/>
      <c r="Q4462" s="12"/>
      <c r="R4462" s="12"/>
      <c r="S4462" s="12"/>
      <c r="T4462" s="12"/>
      <c r="U4462" s="12"/>
      <c r="V4462" s="12"/>
      <c r="W4462" s="12"/>
      <c r="X4462" s="12"/>
      <c r="Y4462" s="12"/>
      <c r="Z4462" s="12"/>
      <c r="AA4462" s="12"/>
      <c r="AB4462" s="12"/>
      <c r="AC4462" s="12"/>
      <c r="AD4462" s="12"/>
      <c r="AE4462" s="12"/>
      <c r="AF4462" s="12"/>
      <c r="AG4462" s="12"/>
      <c r="AH4462" s="12"/>
      <c r="AI4462" s="12"/>
      <c r="AJ4462" s="12"/>
      <c r="AK4462" s="12"/>
      <c r="AL4462" s="12"/>
      <c r="AM4462" s="12"/>
      <c r="AN4462" s="12"/>
      <c r="AO4462" s="12"/>
      <c r="AP4462" s="12"/>
      <c r="AQ4462" s="12"/>
      <c r="AR4462" s="12"/>
      <c r="AS4462" s="12"/>
      <c r="AT4462" s="12"/>
      <c r="AU4462" s="12"/>
      <c r="AV4462" s="12"/>
      <c r="AW4462" s="12"/>
      <c r="AX4462" s="12"/>
      <c r="AY4462" s="12"/>
      <c r="AZ4462" s="12"/>
      <c r="BA4462" s="12"/>
      <c r="BB4462" s="12"/>
      <c r="BC4462" s="12"/>
      <c r="BD4462" s="12"/>
      <c r="BE4462" s="12"/>
      <c r="BF4462" s="12"/>
      <c r="BG4462" s="12"/>
      <c r="BH4462" s="12"/>
      <c r="BI4462" s="12"/>
      <c r="BJ4462" s="13"/>
      <c r="BK4462" s="13"/>
      <c r="BL4462" s="13"/>
      <c r="BM4462" s="13"/>
      <c r="BN4462" s="13"/>
    </row>
    <row r="4463" spans="1:66" x14ac:dyDescent="0.25">
      <c r="A4463" s="10"/>
      <c r="B4463" s="10"/>
      <c r="C4463" s="10"/>
      <c r="D4463" s="18"/>
      <c r="E4463" s="10"/>
      <c r="F4463" s="10"/>
      <c r="G4463" s="10"/>
      <c r="H4463" s="10"/>
      <c r="I4463" s="10"/>
      <c r="J4463" s="10"/>
      <c r="K4463" s="11"/>
      <c r="L4463" s="11"/>
      <c r="M4463" s="12"/>
      <c r="N4463" s="12"/>
      <c r="O4463" s="12"/>
      <c r="P4463" s="12"/>
      <c r="Q4463" s="12"/>
      <c r="R4463" s="12"/>
      <c r="S4463" s="12"/>
      <c r="T4463" s="12"/>
      <c r="U4463" s="12"/>
      <c r="V4463" s="12"/>
      <c r="W4463" s="12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2"/>
      <c r="AS4463" s="12"/>
      <c r="AT4463" s="12"/>
      <c r="AU4463" s="12"/>
      <c r="AV4463" s="12"/>
      <c r="AW4463" s="12"/>
      <c r="AX4463" s="12"/>
      <c r="AY4463" s="12"/>
      <c r="AZ4463" s="12"/>
      <c r="BA4463" s="12"/>
      <c r="BB4463" s="12"/>
      <c r="BC4463" s="12"/>
      <c r="BD4463" s="12"/>
      <c r="BE4463" s="12"/>
      <c r="BF4463" s="12"/>
      <c r="BG4463" s="12"/>
      <c r="BH4463" s="12"/>
      <c r="BI4463" s="12"/>
      <c r="BJ4463" s="13"/>
      <c r="BK4463" s="13"/>
      <c r="BL4463" s="13"/>
      <c r="BM4463" s="13"/>
      <c r="BN4463" s="13"/>
    </row>
    <row r="4464" spans="1:66" x14ac:dyDescent="0.25">
      <c r="A4464" s="10"/>
      <c r="B4464" s="10"/>
      <c r="C4464" s="10"/>
      <c r="D4464" s="18"/>
      <c r="E4464" s="10"/>
      <c r="F4464" s="10"/>
      <c r="G4464" s="10"/>
      <c r="H4464" s="10"/>
      <c r="I4464" s="10"/>
      <c r="J4464" s="10"/>
      <c r="K4464" s="11"/>
      <c r="L4464" s="11"/>
      <c r="M4464" s="12"/>
      <c r="N4464" s="12"/>
      <c r="O4464" s="12"/>
      <c r="P4464" s="12"/>
      <c r="Q4464" s="12"/>
      <c r="R4464" s="12"/>
      <c r="S4464" s="12"/>
      <c r="T4464" s="12"/>
      <c r="U4464" s="12"/>
      <c r="V4464" s="12"/>
      <c r="W4464" s="12"/>
      <c r="X4464" s="12"/>
      <c r="Y4464" s="12"/>
      <c r="Z4464" s="12"/>
      <c r="AA4464" s="12"/>
      <c r="AB4464" s="12"/>
      <c r="AC4464" s="12"/>
      <c r="AD4464" s="12"/>
      <c r="AE4464" s="12"/>
      <c r="AF4464" s="12"/>
      <c r="AG4464" s="12"/>
      <c r="AH4464" s="12"/>
      <c r="AI4464" s="12"/>
      <c r="AJ4464" s="12"/>
      <c r="AK4464" s="12"/>
      <c r="AL4464" s="12"/>
      <c r="AM4464" s="12"/>
      <c r="AN4464" s="12"/>
      <c r="AO4464" s="12"/>
      <c r="AP4464" s="12"/>
      <c r="AQ4464" s="12"/>
      <c r="AR4464" s="12"/>
      <c r="AS4464" s="12"/>
      <c r="AT4464" s="12"/>
      <c r="AU4464" s="12"/>
      <c r="AV4464" s="12"/>
      <c r="AW4464" s="12"/>
      <c r="AX4464" s="12"/>
      <c r="AY4464" s="12"/>
      <c r="AZ4464" s="12"/>
      <c r="BA4464" s="12"/>
      <c r="BB4464" s="12"/>
      <c r="BC4464" s="12"/>
      <c r="BD4464" s="12"/>
      <c r="BE4464" s="12"/>
      <c r="BF4464" s="12"/>
      <c r="BG4464" s="12"/>
      <c r="BH4464" s="12"/>
      <c r="BI4464" s="12"/>
      <c r="BJ4464" s="13"/>
      <c r="BK4464" s="13"/>
      <c r="BL4464" s="13"/>
      <c r="BM4464" s="13"/>
      <c r="BN4464" s="13"/>
    </row>
    <row r="4465" spans="1:66" x14ac:dyDescent="0.25">
      <c r="A4465" s="10"/>
      <c r="B4465" s="10"/>
      <c r="C4465" s="10"/>
      <c r="D4465" s="18"/>
      <c r="E4465" s="10"/>
      <c r="F4465" s="10"/>
      <c r="G4465" s="10"/>
      <c r="H4465" s="10"/>
      <c r="I4465" s="10"/>
      <c r="J4465" s="10"/>
      <c r="K4465" s="11"/>
      <c r="L4465" s="11"/>
      <c r="M4465" s="12"/>
      <c r="N4465" s="12"/>
      <c r="O4465" s="12"/>
      <c r="P4465" s="12"/>
      <c r="Q4465" s="12"/>
      <c r="R4465" s="12"/>
      <c r="S4465" s="12"/>
      <c r="T4465" s="12"/>
      <c r="U4465" s="12"/>
      <c r="V4465" s="12"/>
      <c r="W4465" s="12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2"/>
      <c r="AS4465" s="12"/>
      <c r="AT4465" s="12"/>
      <c r="AU4465" s="12"/>
      <c r="AV4465" s="12"/>
      <c r="AW4465" s="12"/>
      <c r="AX4465" s="12"/>
      <c r="AY4465" s="12"/>
      <c r="AZ4465" s="12"/>
      <c r="BA4465" s="12"/>
      <c r="BB4465" s="12"/>
      <c r="BC4465" s="12"/>
      <c r="BD4465" s="12"/>
      <c r="BE4465" s="12"/>
      <c r="BF4465" s="12"/>
      <c r="BG4465" s="12"/>
      <c r="BH4465" s="12"/>
      <c r="BI4465" s="12"/>
      <c r="BJ4465" s="13"/>
      <c r="BK4465" s="13"/>
      <c r="BL4465" s="13"/>
      <c r="BM4465" s="13"/>
      <c r="BN4465" s="13"/>
    </row>
    <row r="4466" spans="1:66" x14ac:dyDescent="0.25">
      <c r="A4466" s="10"/>
      <c r="B4466" s="10"/>
      <c r="C4466" s="10"/>
      <c r="D4466" s="18"/>
      <c r="E4466" s="10"/>
      <c r="F4466" s="10"/>
      <c r="G4466" s="10"/>
      <c r="H4466" s="10"/>
      <c r="I4466" s="10"/>
      <c r="J4466" s="10"/>
      <c r="K4466" s="11"/>
      <c r="L4466" s="11"/>
      <c r="M4466" s="12"/>
      <c r="N4466" s="12"/>
      <c r="O4466" s="12"/>
      <c r="P4466" s="12"/>
      <c r="Q4466" s="12"/>
      <c r="R4466" s="12"/>
      <c r="S4466" s="12"/>
      <c r="T4466" s="12"/>
      <c r="U4466" s="12"/>
      <c r="V4466" s="12"/>
      <c r="W4466" s="12"/>
      <c r="X4466" s="12"/>
      <c r="Y4466" s="12"/>
      <c r="Z4466" s="12"/>
      <c r="AA4466" s="12"/>
      <c r="AB4466" s="12"/>
      <c r="AC4466" s="12"/>
      <c r="AD4466" s="12"/>
      <c r="AE4466" s="12"/>
      <c r="AF4466" s="12"/>
      <c r="AG4466" s="12"/>
      <c r="AH4466" s="12"/>
      <c r="AI4466" s="12"/>
      <c r="AJ4466" s="12"/>
      <c r="AK4466" s="12"/>
      <c r="AL4466" s="12"/>
      <c r="AM4466" s="12"/>
      <c r="AN4466" s="12"/>
      <c r="AO4466" s="12"/>
      <c r="AP4466" s="12"/>
      <c r="AQ4466" s="12"/>
      <c r="AR4466" s="12"/>
      <c r="AS4466" s="12"/>
      <c r="AT4466" s="12"/>
      <c r="AU4466" s="12"/>
      <c r="AV4466" s="12"/>
      <c r="AW4466" s="12"/>
      <c r="AX4466" s="12"/>
      <c r="AY4466" s="12"/>
      <c r="AZ4466" s="12"/>
      <c r="BA4466" s="12"/>
      <c r="BB4466" s="12"/>
      <c r="BC4466" s="12"/>
      <c r="BD4466" s="12"/>
      <c r="BE4466" s="12"/>
      <c r="BF4466" s="12"/>
      <c r="BG4466" s="12"/>
      <c r="BH4466" s="12"/>
      <c r="BI4466" s="12"/>
      <c r="BJ4466" s="13"/>
      <c r="BK4466" s="13"/>
      <c r="BL4466" s="13"/>
      <c r="BM4466" s="13"/>
      <c r="BN4466" s="13"/>
    </row>
    <row r="4467" spans="1:66" x14ac:dyDescent="0.25">
      <c r="A4467" s="10"/>
      <c r="B4467" s="10"/>
      <c r="C4467" s="10"/>
      <c r="D4467" s="18"/>
      <c r="E4467" s="10"/>
      <c r="F4467" s="10"/>
      <c r="G4467" s="10"/>
      <c r="H4467" s="10"/>
      <c r="I4467" s="10"/>
      <c r="J4467" s="10"/>
      <c r="K4467" s="11"/>
      <c r="L4467" s="11"/>
      <c r="M4467" s="12"/>
      <c r="N4467" s="12"/>
      <c r="O4467" s="12"/>
      <c r="P4467" s="12"/>
      <c r="Q4467" s="12"/>
      <c r="R4467" s="12"/>
      <c r="S4467" s="12"/>
      <c r="T4467" s="12"/>
      <c r="U4467" s="12"/>
      <c r="V4467" s="12"/>
      <c r="W4467" s="12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2"/>
      <c r="AS4467" s="12"/>
      <c r="AT4467" s="12"/>
      <c r="AU4467" s="12"/>
      <c r="AV4467" s="12"/>
      <c r="AW4467" s="12"/>
      <c r="AX4467" s="12"/>
      <c r="AY4467" s="12"/>
      <c r="AZ4467" s="12"/>
      <c r="BA4467" s="12"/>
      <c r="BB4467" s="12"/>
      <c r="BC4467" s="12"/>
      <c r="BD4467" s="12"/>
      <c r="BE4467" s="12"/>
      <c r="BF4467" s="12"/>
      <c r="BG4467" s="12"/>
      <c r="BH4467" s="12"/>
      <c r="BI4467" s="12"/>
      <c r="BJ4467" s="13"/>
      <c r="BK4467" s="13"/>
      <c r="BL4467" s="13"/>
      <c r="BM4467" s="13"/>
      <c r="BN4467" s="13"/>
    </row>
    <row r="4468" spans="1:66" x14ac:dyDescent="0.25">
      <c r="A4468" s="10"/>
      <c r="B4468" s="10"/>
      <c r="C4468" s="10"/>
      <c r="D4468" s="18"/>
      <c r="E4468" s="10"/>
      <c r="F4468" s="10"/>
      <c r="G4468" s="10"/>
      <c r="H4468" s="10"/>
      <c r="I4468" s="10"/>
      <c r="J4468" s="10"/>
      <c r="K4468" s="11"/>
      <c r="L4468" s="11"/>
      <c r="M4468" s="12"/>
      <c r="N4468" s="12"/>
      <c r="O4468" s="12"/>
      <c r="P4468" s="12"/>
      <c r="Q4468" s="12"/>
      <c r="R4468" s="12"/>
      <c r="S4468" s="12"/>
      <c r="T4468" s="12"/>
      <c r="U4468" s="12"/>
      <c r="V4468" s="12"/>
      <c r="W4468" s="12"/>
      <c r="X4468" s="12"/>
      <c r="Y4468" s="12"/>
      <c r="Z4468" s="12"/>
      <c r="AA4468" s="12"/>
      <c r="AB4468" s="12"/>
      <c r="AC4468" s="12"/>
      <c r="AD4468" s="12"/>
      <c r="AE4468" s="12"/>
      <c r="AF4468" s="12"/>
      <c r="AG4468" s="12"/>
      <c r="AH4468" s="12"/>
      <c r="AI4468" s="12"/>
      <c r="AJ4468" s="12"/>
      <c r="AK4468" s="12"/>
      <c r="AL4468" s="12"/>
      <c r="AM4468" s="12"/>
      <c r="AN4468" s="12"/>
      <c r="AO4468" s="12"/>
      <c r="AP4468" s="12"/>
      <c r="AQ4468" s="12"/>
      <c r="AR4468" s="12"/>
      <c r="AS4468" s="12"/>
      <c r="AT4468" s="12"/>
      <c r="AU4468" s="12"/>
      <c r="AV4468" s="12"/>
      <c r="AW4468" s="12"/>
      <c r="AX4468" s="12"/>
      <c r="AY4468" s="12"/>
      <c r="AZ4468" s="12"/>
      <c r="BA4468" s="12"/>
      <c r="BB4468" s="12"/>
      <c r="BC4468" s="12"/>
      <c r="BD4468" s="12"/>
      <c r="BE4468" s="12"/>
      <c r="BF4468" s="12"/>
      <c r="BG4468" s="12"/>
      <c r="BH4468" s="12"/>
      <c r="BI4468" s="12"/>
      <c r="BJ4468" s="13"/>
      <c r="BK4468" s="13"/>
      <c r="BL4468" s="13"/>
      <c r="BM4468" s="13"/>
      <c r="BN4468" s="13"/>
    </row>
    <row r="4469" spans="1:66" x14ac:dyDescent="0.25">
      <c r="A4469" s="10"/>
      <c r="B4469" s="10"/>
      <c r="C4469" s="10"/>
      <c r="D4469" s="18"/>
      <c r="E4469" s="10"/>
      <c r="F4469" s="10"/>
      <c r="G4469" s="10"/>
      <c r="H4469" s="10"/>
      <c r="I4469" s="10"/>
      <c r="J4469" s="10"/>
      <c r="K4469" s="11"/>
      <c r="L4469" s="11"/>
      <c r="M4469" s="12"/>
      <c r="N4469" s="12"/>
      <c r="O4469" s="12"/>
      <c r="P4469" s="12"/>
      <c r="Q4469" s="12"/>
      <c r="R4469" s="12"/>
      <c r="S4469" s="12"/>
      <c r="T4469" s="12"/>
      <c r="U4469" s="12"/>
      <c r="V4469" s="12"/>
      <c r="W4469" s="12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2"/>
      <c r="AS4469" s="12"/>
      <c r="AT4469" s="12"/>
      <c r="AU4469" s="12"/>
      <c r="AV4469" s="12"/>
      <c r="AW4469" s="12"/>
      <c r="AX4469" s="12"/>
      <c r="AY4469" s="12"/>
      <c r="AZ4469" s="12"/>
      <c r="BA4469" s="12"/>
      <c r="BB4469" s="12"/>
      <c r="BC4469" s="12"/>
      <c r="BD4469" s="12"/>
      <c r="BE4469" s="12"/>
      <c r="BF4469" s="12"/>
      <c r="BG4469" s="12"/>
      <c r="BH4469" s="12"/>
      <c r="BI4469" s="12"/>
      <c r="BJ4469" s="13"/>
      <c r="BK4469" s="13"/>
      <c r="BL4469" s="13"/>
      <c r="BM4469" s="13"/>
      <c r="BN4469" s="13"/>
    </row>
    <row r="4470" spans="1:66" x14ac:dyDescent="0.25">
      <c r="A4470" s="10"/>
      <c r="B4470" s="10"/>
      <c r="C4470" s="10"/>
      <c r="D4470" s="18"/>
      <c r="E4470" s="10"/>
      <c r="F4470" s="10"/>
      <c r="G4470" s="10"/>
      <c r="H4470" s="10"/>
      <c r="I4470" s="10"/>
      <c r="J4470" s="10"/>
      <c r="K4470" s="11"/>
      <c r="L4470" s="11"/>
      <c r="M4470" s="12"/>
      <c r="N4470" s="12"/>
      <c r="O4470" s="12"/>
      <c r="P4470" s="12"/>
      <c r="Q4470" s="12"/>
      <c r="R4470" s="12"/>
      <c r="S4470" s="12"/>
      <c r="T4470" s="12"/>
      <c r="U4470" s="12"/>
      <c r="V4470" s="12"/>
      <c r="W4470" s="12"/>
      <c r="X4470" s="12"/>
      <c r="Y4470" s="12"/>
      <c r="Z4470" s="12"/>
      <c r="AA4470" s="12"/>
      <c r="AB4470" s="12"/>
      <c r="AC4470" s="12"/>
      <c r="AD4470" s="12"/>
      <c r="AE4470" s="12"/>
      <c r="AF4470" s="12"/>
      <c r="AG4470" s="12"/>
      <c r="AH4470" s="12"/>
      <c r="AI4470" s="12"/>
      <c r="AJ4470" s="12"/>
      <c r="AK4470" s="12"/>
      <c r="AL4470" s="12"/>
      <c r="AM4470" s="12"/>
      <c r="AN4470" s="12"/>
      <c r="AO4470" s="12"/>
      <c r="AP4470" s="12"/>
      <c r="AQ4470" s="12"/>
      <c r="AR4470" s="12"/>
      <c r="AS4470" s="12"/>
      <c r="AT4470" s="12"/>
      <c r="AU4470" s="12"/>
      <c r="AV4470" s="12"/>
      <c r="AW4470" s="12"/>
      <c r="AX4470" s="12"/>
      <c r="AY4470" s="12"/>
      <c r="AZ4470" s="12"/>
      <c r="BA4470" s="12"/>
      <c r="BB4470" s="12"/>
      <c r="BC4470" s="12"/>
      <c r="BD4470" s="12"/>
      <c r="BE4470" s="12"/>
      <c r="BF4470" s="12"/>
      <c r="BG4470" s="12"/>
      <c r="BH4470" s="12"/>
      <c r="BI4470" s="12"/>
      <c r="BJ4470" s="13"/>
      <c r="BK4470" s="13"/>
      <c r="BL4470" s="13"/>
      <c r="BM4470" s="13"/>
      <c r="BN4470" s="13"/>
    </row>
    <row r="4471" spans="1:66" x14ac:dyDescent="0.25">
      <c r="A4471" s="10"/>
      <c r="B4471" s="10"/>
      <c r="C4471" s="10"/>
      <c r="D4471" s="18"/>
      <c r="E4471" s="10"/>
      <c r="F4471" s="10"/>
      <c r="G4471" s="10"/>
      <c r="H4471" s="10"/>
      <c r="I4471" s="10"/>
      <c r="J4471" s="10"/>
      <c r="K4471" s="11"/>
      <c r="L4471" s="11"/>
      <c r="M4471" s="12"/>
      <c r="N4471" s="12"/>
      <c r="O4471" s="12"/>
      <c r="P4471" s="12"/>
      <c r="Q4471" s="12"/>
      <c r="R4471" s="12"/>
      <c r="S4471" s="12"/>
      <c r="T4471" s="12"/>
      <c r="U4471" s="12"/>
      <c r="V4471" s="12"/>
      <c r="W4471" s="12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2"/>
      <c r="AS4471" s="12"/>
      <c r="AT4471" s="12"/>
      <c r="AU4471" s="12"/>
      <c r="AV4471" s="12"/>
      <c r="AW4471" s="12"/>
      <c r="AX4471" s="12"/>
      <c r="AY4471" s="12"/>
      <c r="AZ4471" s="12"/>
      <c r="BA4471" s="12"/>
      <c r="BB4471" s="12"/>
      <c r="BC4471" s="12"/>
      <c r="BD4471" s="12"/>
      <c r="BE4471" s="12"/>
      <c r="BF4471" s="12"/>
      <c r="BG4471" s="12"/>
      <c r="BH4471" s="12"/>
      <c r="BI4471" s="12"/>
      <c r="BJ4471" s="13"/>
      <c r="BK4471" s="13"/>
      <c r="BL4471" s="13"/>
      <c r="BM4471" s="13"/>
      <c r="BN4471" s="13"/>
    </row>
    <row r="4472" spans="1:66" x14ac:dyDescent="0.25">
      <c r="A4472" s="10"/>
      <c r="B4472" s="10"/>
      <c r="C4472" s="10"/>
      <c r="D4472" s="18"/>
      <c r="E4472" s="10"/>
      <c r="F4472" s="10"/>
      <c r="G4472" s="10"/>
      <c r="H4472" s="10"/>
      <c r="I4472" s="10"/>
      <c r="J4472" s="10"/>
      <c r="K4472" s="11"/>
      <c r="L4472" s="11"/>
      <c r="M4472" s="12"/>
      <c r="N4472" s="12"/>
      <c r="O4472" s="12"/>
      <c r="P4472" s="12"/>
      <c r="Q4472" s="12"/>
      <c r="R4472" s="12"/>
      <c r="S4472" s="12"/>
      <c r="T4472" s="12"/>
      <c r="U4472" s="12"/>
      <c r="V4472" s="12"/>
      <c r="W4472" s="12"/>
      <c r="X4472" s="12"/>
      <c r="Y4472" s="12"/>
      <c r="Z4472" s="12"/>
      <c r="AA4472" s="12"/>
      <c r="AB4472" s="12"/>
      <c r="AC4472" s="12"/>
      <c r="AD4472" s="12"/>
      <c r="AE4472" s="12"/>
      <c r="AF4472" s="12"/>
      <c r="AG4472" s="12"/>
      <c r="AH4472" s="12"/>
      <c r="AI4472" s="12"/>
      <c r="AJ4472" s="12"/>
      <c r="AK4472" s="12"/>
      <c r="AL4472" s="12"/>
      <c r="AM4472" s="12"/>
      <c r="AN4472" s="12"/>
      <c r="AO4472" s="12"/>
      <c r="AP4472" s="12"/>
      <c r="AQ4472" s="12"/>
      <c r="AR4472" s="12"/>
      <c r="AS4472" s="12"/>
      <c r="AT4472" s="12"/>
      <c r="AU4472" s="12"/>
      <c r="AV4472" s="12"/>
      <c r="AW4472" s="12"/>
      <c r="AX4472" s="12"/>
      <c r="AY4472" s="12"/>
      <c r="AZ4472" s="12"/>
      <c r="BA4472" s="12"/>
      <c r="BB4472" s="12"/>
      <c r="BC4472" s="12"/>
      <c r="BD4472" s="12"/>
      <c r="BE4472" s="12"/>
      <c r="BF4472" s="12"/>
      <c r="BG4472" s="12"/>
      <c r="BH4472" s="12"/>
      <c r="BI4472" s="12"/>
      <c r="BJ4472" s="13"/>
      <c r="BK4472" s="13"/>
      <c r="BL4472" s="13"/>
      <c r="BM4472" s="13"/>
      <c r="BN4472" s="13"/>
    </row>
    <row r="4473" spans="1:66" x14ac:dyDescent="0.25">
      <c r="A4473" s="10"/>
      <c r="B4473" s="10"/>
      <c r="C4473" s="10"/>
      <c r="D4473" s="18"/>
      <c r="E4473" s="10"/>
      <c r="F4473" s="10"/>
      <c r="G4473" s="10"/>
      <c r="H4473" s="10"/>
      <c r="I4473" s="10"/>
      <c r="J4473" s="10"/>
      <c r="K4473" s="11"/>
      <c r="L4473" s="11"/>
      <c r="M4473" s="12"/>
      <c r="N4473" s="12"/>
      <c r="O4473" s="12"/>
      <c r="P4473" s="12"/>
      <c r="Q4473" s="12"/>
      <c r="R4473" s="12"/>
      <c r="S4473" s="12"/>
      <c r="T4473" s="12"/>
      <c r="U4473" s="12"/>
      <c r="V4473" s="12"/>
      <c r="W4473" s="12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2"/>
      <c r="AS4473" s="12"/>
      <c r="AT4473" s="12"/>
      <c r="AU4473" s="12"/>
      <c r="AV4473" s="12"/>
      <c r="AW4473" s="12"/>
      <c r="AX4473" s="12"/>
      <c r="AY4473" s="12"/>
      <c r="AZ4473" s="12"/>
      <c r="BA4473" s="12"/>
      <c r="BB4473" s="12"/>
      <c r="BC4473" s="12"/>
      <c r="BD4473" s="12"/>
      <c r="BE4473" s="12"/>
      <c r="BF4473" s="12"/>
      <c r="BG4473" s="12"/>
      <c r="BH4473" s="12"/>
      <c r="BI4473" s="12"/>
      <c r="BJ4473" s="13"/>
      <c r="BK4473" s="13"/>
      <c r="BL4473" s="13"/>
      <c r="BM4473" s="13"/>
      <c r="BN4473" s="13"/>
    </row>
    <row r="4474" spans="1:66" x14ac:dyDescent="0.25">
      <c r="A4474" s="10"/>
      <c r="B4474" s="10"/>
      <c r="C4474" s="10"/>
      <c r="D4474" s="18"/>
      <c r="E4474" s="10"/>
      <c r="F4474" s="10"/>
      <c r="G4474" s="10"/>
      <c r="H4474" s="10"/>
      <c r="I4474" s="10"/>
      <c r="J4474" s="10"/>
      <c r="K4474" s="11"/>
      <c r="L4474" s="11"/>
      <c r="M4474" s="12"/>
      <c r="N4474" s="12"/>
      <c r="O4474" s="12"/>
      <c r="P4474" s="12"/>
      <c r="Q4474" s="12"/>
      <c r="R4474" s="12"/>
      <c r="S4474" s="12"/>
      <c r="T4474" s="12"/>
      <c r="U4474" s="12"/>
      <c r="V4474" s="12"/>
      <c r="W4474" s="12"/>
      <c r="X4474" s="12"/>
      <c r="Y4474" s="12"/>
      <c r="Z4474" s="12"/>
      <c r="AA4474" s="12"/>
      <c r="AB4474" s="12"/>
      <c r="AC4474" s="12"/>
      <c r="AD4474" s="12"/>
      <c r="AE4474" s="12"/>
      <c r="AF4474" s="12"/>
      <c r="AG4474" s="12"/>
      <c r="AH4474" s="12"/>
      <c r="AI4474" s="12"/>
      <c r="AJ4474" s="12"/>
      <c r="AK4474" s="12"/>
      <c r="AL4474" s="12"/>
      <c r="AM4474" s="12"/>
      <c r="AN4474" s="12"/>
      <c r="AO4474" s="12"/>
      <c r="AP4474" s="12"/>
      <c r="AQ4474" s="12"/>
      <c r="AR4474" s="12"/>
      <c r="AS4474" s="12"/>
      <c r="AT4474" s="12"/>
      <c r="AU4474" s="12"/>
      <c r="AV4474" s="12"/>
      <c r="AW4474" s="12"/>
      <c r="AX4474" s="12"/>
      <c r="AY4474" s="12"/>
      <c r="AZ4474" s="12"/>
      <c r="BA4474" s="12"/>
      <c r="BB4474" s="12"/>
      <c r="BC4474" s="12"/>
      <c r="BD4474" s="12"/>
      <c r="BE4474" s="12"/>
      <c r="BF4474" s="12"/>
      <c r="BG4474" s="12"/>
      <c r="BH4474" s="12"/>
      <c r="BI4474" s="12"/>
      <c r="BJ4474" s="13"/>
      <c r="BK4474" s="13"/>
      <c r="BL4474" s="13"/>
      <c r="BM4474" s="13"/>
      <c r="BN4474" s="13"/>
    </row>
    <row r="4475" spans="1:66" x14ac:dyDescent="0.25">
      <c r="A4475" s="10"/>
      <c r="B4475" s="10"/>
      <c r="C4475" s="10"/>
      <c r="D4475" s="18"/>
      <c r="E4475" s="10"/>
      <c r="F4475" s="10"/>
      <c r="G4475" s="10"/>
      <c r="H4475" s="10"/>
      <c r="I4475" s="10"/>
      <c r="J4475" s="10"/>
      <c r="K4475" s="11"/>
      <c r="L4475" s="11"/>
      <c r="M4475" s="12"/>
      <c r="N4475" s="12"/>
      <c r="O4475" s="12"/>
      <c r="P4475" s="12"/>
      <c r="Q4475" s="12"/>
      <c r="R4475" s="12"/>
      <c r="S4475" s="12"/>
      <c r="T4475" s="12"/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2"/>
      <c r="AS4475" s="12"/>
      <c r="AT4475" s="12"/>
      <c r="AU4475" s="12"/>
      <c r="AV4475" s="12"/>
      <c r="AW4475" s="12"/>
      <c r="AX4475" s="12"/>
      <c r="AY4475" s="12"/>
      <c r="AZ4475" s="12"/>
      <c r="BA4475" s="12"/>
      <c r="BB4475" s="12"/>
      <c r="BC4475" s="12"/>
      <c r="BD4475" s="12"/>
      <c r="BE4475" s="12"/>
      <c r="BF4475" s="12"/>
      <c r="BG4475" s="12"/>
      <c r="BH4475" s="12"/>
      <c r="BI4475" s="12"/>
      <c r="BJ4475" s="13"/>
      <c r="BK4475" s="13"/>
      <c r="BL4475" s="13"/>
      <c r="BM4475" s="13"/>
      <c r="BN4475" s="13"/>
    </row>
    <row r="4476" spans="1:66" x14ac:dyDescent="0.25">
      <c r="A4476" s="10"/>
      <c r="B4476" s="10"/>
      <c r="C4476" s="10"/>
      <c r="D4476" s="18"/>
      <c r="E4476" s="10"/>
      <c r="F4476" s="10"/>
      <c r="G4476" s="10"/>
      <c r="H4476" s="10"/>
      <c r="I4476" s="10"/>
      <c r="J4476" s="10"/>
      <c r="K4476" s="11"/>
      <c r="L4476" s="11"/>
      <c r="M4476" s="12"/>
      <c r="N4476" s="12"/>
      <c r="O4476" s="12"/>
      <c r="P4476" s="12"/>
      <c r="Q4476" s="12"/>
      <c r="R4476" s="12"/>
      <c r="S4476" s="12"/>
      <c r="T4476" s="12"/>
      <c r="U4476" s="12"/>
      <c r="V4476" s="12"/>
      <c r="W4476" s="12"/>
      <c r="X4476" s="12"/>
      <c r="Y4476" s="12"/>
      <c r="Z4476" s="12"/>
      <c r="AA4476" s="12"/>
      <c r="AB4476" s="12"/>
      <c r="AC4476" s="12"/>
      <c r="AD4476" s="12"/>
      <c r="AE4476" s="12"/>
      <c r="AF4476" s="12"/>
      <c r="AG4476" s="12"/>
      <c r="AH4476" s="12"/>
      <c r="AI4476" s="12"/>
      <c r="AJ4476" s="12"/>
      <c r="AK4476" s="12"/>
      <c r="AL4476" s="12"/>
      <c r="AM4476" s="12"/>
      <c r="AN4476" s="12"/>
      <c r="AO4476" s="12"/>
      <c r="AP4476" s="12"/>
      <c r="AQ4476" s="12"/>
      <c r="AR4476" s="12"/>
      <c r="AS4476" s="12"/>
      <c r="AT4476" s="12"/>
      <c r="AU4476" s="12"/>
      <c r="AV4476" s="12"/>
      <c r="AW4476" s="12"/>
      <c r="AX4476" s="12"/>
      <c r="AY4476" s="12"/>
      <c r="AZ4476" s="12"/>
      <c r="BA4476" s="12"/>
      <c r="BB4476" s="12"/>
      <c r="BC4476" s="12"/>
      <c r="BD4476" s="12"/>
      <c r="BE4476" s="12"/>
      <c r="BF4476" s="12"/>
      <c r="BG4476" s="12"/>
      <c r="BH4476" s="12"/>
      <c r="BI4476" s="12"/>
      <c r="BJ4476" s="13"/>
      <c r="BK4476" s="13"/>
      <c r="BL4476" s="13"/>
      <c r="BM4476" s="13"/>
      <c r="BN4476" s="13"/>
    </row>
    <row r="4477" spans="1:66" x14ac:dyDescent="0.25">
      <c r="A4477" s="10"/>
      <c r="B4477" s="10"/>
      <c r="C4477" s="10"/>
      <c r="D4477" s="18"/>
      <c r="E4477" s="10"/>
      <c r="F4477" s="10"/>
      <c r="G4477" s="10"/>
      <c r="H4477" s="10"/>
      <c r="I4477" s="10"/>
      <c r="J4477" s="10"/>
      <c r="K4477" s="11"/>
      <c r="L4477" s="11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2"/>
      <c r="AS4477" s="12"/>
      <c r="AT4477" s="12"/>
      <c r="AU4477" s="12"/>
      <c r="AV4477" s="12"/>
      <c r="AW4477" s="12"/>
      <c r="AX4477" s="12"/>
      <c r="AY4477" s="12"/>
      <c r="AZ4477" s="12"/>
      <c r="BA4477" s="12"/>
      <c r="BB4477" s="12"/>
      <c r="BC4477" s="12"/>
      <c r="BD4477" s="12"/>
      <c r="BE4477" s="12"/>
      <c r="BF4477" s="12"/>
      <c r="BG4477" s="12"/>
      <c r="BH4477" s="12"/>
      <c r="BI4477" s="12"/>
      <c r="BJ4477" s="13"/>
      <c r="BK4477" s="13"/>
      <c r="BL4477" s="13"/>
      <c r="BM4477" s="13"/>
      <c r="BN4477" s="13"/>
    </row>
    <row r="4478" spans="1:66" x14ac:dyDescent="0.25">
      <c r="A4478" s="10"/>
      <c r="B4478" s="10"/>
      <c r="C4478" s="10"/>
      <c r="D4478" s="18"/>
      <c r="E4478" s="10"/>
      <c r="F4478" s="10"/>
      <c r="G4478" s="10"/>
      <c r="H4478" s="10"/>
      <c r="I4478" s="10"/>
      <c r="J4478" s="10"/>
      <c r="K4478" s="11"/>
      <c r="L4478" s="11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2"/>
      <c r="AF4478" s="12"/>
      <c r="AG4478" s="12"/>
      <c r="AH4478" s="12"/>
      <c r="AI4478" s="12"/>
      <c r="AJ4478" s="12"/>
      <c r="AK4478" s="12"/>
      <c r="AL4478" s="12"/>
      <c r="AM4478" s="12"/>
      <c r="AN4478" s="12"/>
      <c r="AO4478" s="12"/>
      <c r="AP4478" s="12"/>
      <c r="AQ4478" s="12"/>
      <c r="AR4478" s="12"/>
      <c r="AS4478" s="12"/>
      <c r="AT4478" s="12"/>
      <c r="AU4478" s="12"/>
      <c r="AV4478" s="12"/>
      <c r="AW4478" s="12"/>
      <c r="AX4478" s="12"/>
      <c r="AY4478" s="12"/>
      <c r="AZ4478" s="12"/>
      <c r="BA4478" s="12"/>
      <c r="BB4478" s="12"/>
      <c r="BC4478" s="12"/>
      <c r="BD4478" s="12"/>
      <c r="BE4478" s="12"/>
      <c r="BF4478" s="12"/>
      <c r="BG4478" s="12"/>
      <c r="BH4478" s="12"/>
      <c r="BI4478" s="12"/>
      <c r="BJ4478" s="13"/>
      <c r="BK4478" s="13"/>
      <c r="BL4478" s="13"/>
      <c r="BM4478" s="13"/>
      <c r="BN4478" s="13"/>
    </row>
    <row r="4479" spans="1:66" x14ac:dyDescent="0.25">
      <c r="A4479" s="10"/>
      <c r="B4479" s="10"/>
      <c r="C4479" s="10"/>
      <c r="D4479" s="18"/>
      <c r="E4479" s="10"/>
      <c r="F4479" s="10"/>
      <c r="G4479" s="10"/>
      <c r="H4479" s="10"/>
      <c r="I4479" s="10"/>
      <c r="J4479" s="10"/>
      <c r="K4479" s="11"/>
      <c r="L4479" s="11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2"/>
      <c r="AS4479" s="12"/>
      <c r="AT4479" s="12"/>
      <c r="AU4479" s="12"/>
      <c r="AV4479" s="12"/>
      <c r="AW4479" s="12"/>
      <c r="AX4479" s="12"/>
      <c r="AY4479" s="12"/>
      <c r="AZ4479" s="12"/>
      <c r="BA4479" s="12"/>
      <c r="BB4479" s="12"/>
      <c r="BC4479" s="12"/>
      <c r="BD4479" s="12"/>
      <c r="BE4479" s="12"/>
      <c r="BF4479" s="12"/>
      <c r="BG4479" s="12"/>
      <c r="BH4479" s="12"/>
      <c r="BI4479" s="12"/>
      <c r="BJ4479" s="13"/>
      <c r="BK4479" s="13"/>
      <c r="BL4479" s="13"/>
      <c r="BM4479" s="13"/>
      <c r="BN4479" s="13"/>
    </row>
    <row r="4480" spans="1:66" x14ac:dyDescent="0.25">
      <c r="A4480" s="10"/>
      <c r="B4480" s="10"/>
      <c r="C4480" s="10"/>
      <c r="D4480" s="18"/>
      <c r="E4480" s="10"/>
      <c r="F4480" s="10"/>
      <c r="G4480" s="10"/>
      <c r="H4480" s="10"/>
      <c r="I4480" s="10"/>
      <c r="J4480" s="10"/>
      <c r="K4480" s="11"/>
      <c r="L4480" s="11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12"/>
      <c r="Z4480" s="12"/>
      <c r="AA4480" s="12"/>
      <c r="AB4480" s="12"/>
      <c r="AC4480" s="12"/>
      <c r="AD4480" s="12"/>
      <c r="AE4480" s="12"/>
      <c r="AF4480" s="12"/>
      <c r="AG4480" s="12"/>
      <c r="AH4480" s="12"/>
      <c r="AI4480" s="12"/>
      <c r="AJ4480" s="12"/>
      <c r="AK4480" s="12"/>
      <c r="AL4480" s="12"/>
      <c r="AM4480" s="12"/>
      <c r="AN4480" s="12"/>
      <c r="AO4480" s="12"/>
      <c r="AP4480" s="12"/>
      <c r="AQ4480" s="12"/>
      <c r="AR4480" s="12"/>
      <c r="AS4480" s="12"/>
      <c r="AT4480" s="12"/>
      <c r="AU4480" s="12"/>
      <c r="AV4480" s="12"/>
      <c r="AW4480" s="12"/>
      <c r="AX4480" s="12"/>
      <c r="AY4480" s="12"/>
      <c r="AZ4480" s="12"/>
      <c r="BA4480" s="12"/>
      <c r="BB4480" s="12"/>
      <c r="BC4480" s="12"/>
      <c r="BD4480" s="12"/>
      <c r="BE4480" s="12"/>
      <c r="BF4480" s="12"/>
      <c r="BG4480" s="12"/>
      <c r="BH4480" s="12"/>
      <c r="BI4480" s="12"/>
      <c r="BJ4480" s="13"/>
      <c r="BK4480" s="13"/>
      <c r="BL4480" s="13"/>
      <c r="BM4480" s="13"/>
      <c r="BN4480" s="13"/>
    </row>
    <row r="4481" spans="1:66" x14ac:dyDescent="0.25">
      <c r="A4481" s="10"/>
      <c r="B4481" s="10"/>
      <c r="C4481" s="10"/>
      <c r="D4481" s="18"/>
      <c r="E4481" s="10"/>
      <c r="F4481" s="10"/>
      <c r="G4481" s="10"/>
      <c r="H4481" s="10"/>
      <c r="I4481" s="10"/>
      <c r="J4481" s="10"/>
      <c r="K4481" s="11"/>
      <c r="L4481" s="11"/>
      <c r="M4481" s="12"/>
      <c r="N4481" s="12"/>
      <c r="O4481" s="12"/>
      <c r="P4481" s="12"/>
      <c r="Q4481" s="12"/>
      <c r="R4481" s="12"/>
      <c r="S4481" s="12"/>
      <c r="T4481" s="12"/>
      <c r="U4481" s="12"/>
      <c r="V4481" s="12"/>
      <c r="W4481" s="12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2"/>
      <c r="AS4481" s="12"/>
      <c r="AT4481" s="12"/>
      <c r="AU4481" s="12"/>
      <c r="AV4481" s="12"/>
      <c r="AW4481" s="12"/>
      <c r="AX4481" s="12"/>
      <c r="AY4481" s="12"/>
      <c r="AZ4481" s="12"/>
      <c r="BA4481" s="12"/>
      <c r="BB4481" s="12"/>
      <c r="BC4481" s="12"/>
      <c r="BD4481" s="12"/>
      <c r="BE4481" s="12"/>
      <c r="BF4481" s="12"/>
      <c r="BG4481" s="12"/>
      <c r="BH4481" s="12"/>
      <c r="BI4481" s="12"/>
      <c r="BJ4481" s="13"/>
      <c r="BK4481" s="13"/>
      <c r="BL4481" s="13"/>
      <c r="BM4481" s="13"/>
      <c r="BN4481" s="13"/>
    </row>
    <row r="4482" spans="1:66" x14ac:dyDescent="0.25">
      <c r="A4482" s="10"/>
      <c r="B4482" s="10"/>
      <c r="C4482" s="10"/>
      <c r="D4482" s="18"/>
      <c r="E4482" s="10"/>
      <c r="F4482" s="10"/>
      <c r="G4482" s="10"/>
      <c r="H4482" s="10"/>
      <c r="I4482" s="10"/>
      <c r="J4482" s="10"/>
      <c r="K4482" s="11"/>
      <c r="L4482" s="11"/>
      <c r="M4482" s="12"/>
      <c r="N4482" s="12"/>
      <c r="O4482" s="12"/>
      <c r="P4482" s="12"/>
      <c r="Q4482" s="12"/>
      <c r="R4482" s="12"/>
      <c r="S4482" s="12"/>
      <c r="T4482" s="12"/>
      <c r="U4482" s="12"/>
      <c r="V4482" s="12"/>
      <c r="W4482" s="12"/>
      <c r="X4482" s="12"/>
      <c r="Y4482" s="12"/>
      <c r="Z4482" s="12"/>
      <c r="AA4482" s="12"/>
      <c r="AB4482" s="12"/>
      <c r="AC4482" s="12"/>
      <c r="AD4482" s="12"/>
      <c r="AE4482" s="12"/>
      <c r="AF4482" s="12"/>
      <c r="AG4482" s="12"/>
      <c r="AH4482" s="12"/>
      <c r="AI4482" s="12"/>
      <c r="AJ4482" s="12"/>
      <c r="AK4482" s="12"/>
      <c r="AL4482" s="12"/>
      <c r="AM4482" s="12"/>
      <c r="AN4482" s="12"/>
      <c r="AO4482" s="12"/>
      <c r="AP4482" s="12"/>
      <c r="AQ4482" s="12"/>
      <c r="AR4482" s="12"/>
      <c r="AS4482" s="12"/>
      <c r="AT4482" s="12"/>
      <c r="AU4482" s="12"/>
      <c r="AV4482" s="12"/>
      <c r="AW4482" s="12"/>
      <c r="AX4482" s="12"/>
      <c r="AY4482" s="12"/>
      <c r="AZ4482" s="12"/>
      <c r="BA4482" s="12"/>
      <c r="BB4482" s="12"/>
      <c r="BC4482" s="12"/>
      <c r="BD4482" s="12"/>
      <c r="BE4482" s="12"/>
      <c r="BF4482" s="12"/>
      <c r="BG4482" s="12"/>
      <c r="BH4482" s="12"/>
      <c r="BI4482" s="12"/>
      <c r="BJ4482" s="13"/>
      <c r="BK4482" s="13"/>
      <c r="BL4482" s="13"/>
      <c r="BM4482" s="13"/>
      <c r="BN4482" s="13"/>
    </row>
    <row r="4483" spans="1:66" x14ac:dyDescent="0.25">
      <c r="A4483" s="10"/>
      <c r="B4483" s="10"/>
      <c r="C4483" s="10"/>
      <c r="D4483" s="18"/>
      <c r="E4483" s="10"/>
      <c r="F4483" s="10"/>
      <c r="G4483" s="10"/>
      <c r="H4483" s="10"/>
      <c r="I4483" s="10"/>
      <c r="J4483" s="10"/>
      <c r="K4483" s="11"/>
      <c r="L4483" s="11"/>
      <c r="M4483" s="12"/>
      <c r="N4483" s="12"/>
      <c r="O4483" s="12"/>
      <c r="P4483" s="12"/>
      <c r="Q4483" s="12"/>
      <c r="R4483" s="12"/>
      <c r="S4483" s="12"/>
      <c r="T4483" s="12"/>
      <c r="U4483" s="12"/>
      <c r="V4483" s="12"/>
      <c r="W4483" s="12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2"/>
      <c r="AS4483" s="12"/>
      <c r="AT4483" s="12"/>
      <c r="AU4483" s="12"/>
      <c r="AV4483" s="12"/>
      <c r="AW4483" s="12"/>
      <c r="AX4483" s="12"/>
      <c r="AY4483" s="12"/>
      <c r="AZ4483" s="12"/>
      <c r="BA4483" s="12"/>
      <c r="BB4483" s="12"/>
      <c r="BC4483" s="12"/>
      <c r="BD4483" s="12"/>
      <c r="BE4483" s="12"/>
      <c r="BF4483" s="12"/>
      <c r="BG4483" s="12"/>
      <c r="BH4483" s="12"/>
      <c r="BI4483" s="12"/>
      <c r="BJ4483" s="13"/>
      <c r="BK4483" s="13"/>
      <c r="BL4483" s="13"/>
      <c r="BM4483" s="13"/>
      <c r="BN4483" s="13"/>
    </row>
    <row r="4484" spans="1:66" x14ac:dyDescent="0.25">
      <c r="A4484" s="10"/>
      <c r="B4484" s="10"/>
      <c r="C4484" s="10"/>
      <c r="D4484" s="18"/>
      <c r="E4484" s="10"/>
      <c r="F4484" s="10"/>
      <c r="G4484" s="10"/>
      <c r="H4484" s="10"/>
      <c r="I4484" s="10"/>
      <c r="J4484" s="10"/>
      <c r="K4484" s="11"/>
      <c r="L4484" s="11"/>
      <c r="M4484" s="12"/>
      <c r="N4484" s="12"/>
      <c r="O4484" s="12"/>
      <c r="P4484" s="12"/>
      <c r="Q4484" s="12"/>
      <c r="R4484" s="12"/>
      <c r="S4484" s="12"/>
      <c r="T4484" s="12"/>
      <c r="U4484" s="12"/>
      <c r="V4484" s="12"/>
      <c r="W4484" s="12"/>
      <c r="X4484" s="12"/>
      <c r="Y4484" s="12"/>
      <c r="Z4484" s="12"/>
      <c r="AA4484" s="12"/>
      <c r="AB4484" s="12"/>
      <c r="AC4484" s="12"/>
      <c r="AD4484" s="12"/>
      <c r="AE4484" s="12"/>
      <c r="AF4484" s="12"/>
      <c r="AG4484" s="12"/>
      <c r="AH4484" s="12"/>
      <c r="AI4484" s="12"/>
      <c r="AJ4484" s="12"/>
      <c r="AK4484" s="12"/>
      <c r="AL4484" s="12"/>
      <c r="AM4484" s="12"/>
      <c r="AN4484" s="12"/>
      <c r="AO4484" s="12"/>
      <c r="AP4484" s="12"/>
      <c r="AQ4484" s="12"/>
      <c r="AR4484" s="12"/>
      <c r="AS4484" s="12"/>
      <c r="AT4484" s="12"/>
      <c r="AU4484" s="12"/>
      <c r="AV4484" s="12"/>
      <c r="AW4484" s="12"/>
      <c r="AX4484" s="12"/>
      <c r="AY4484" s="12"/>
      <c r="AZ4484" s="12"/>
      <c r="BA4484" s="12"/>
      <c r="BB4484" s="12"/>
      <c r="BC4484" s="12"/>
      <c r="BD4484" s="12"/>
      <c r="BE4484" s="12"/>
      <c r="BF4484" s="12"/>
      <c r="BG4484" s="12"/>
      <c r="BH4484" s="12"/>
      <c r="BI4484" s="12"/>
      <c r="BJ4484" s="13"/>
      <c r="BK4484" s="13"/>
      <c r="BL4484" s="13"/>
      <c r="BM4484" s="13"/>
      <c r="BN4484" s="13"/>
    </row>
    <row r="4485" spans="1:66" x14ac:dyDescent="0.25">
      <c r="A4485" s="10"/>
      <c r="B4485" s="10"/>
      <c r="C4485" s="10"/>
      <c r="D4485" s="18"/>
      <c r="E4485" s="10"/>
      <c r="F4485" s="10"/>
      <c r="G4485" s="10"/>
      <c r="H4485" s="10"/>
      <c r="I4485" s="10"/>
      <c r="J4485" s="10"/>
      <c r="K4485" s="11"/>
      <c r="L4485" s="11"/>
      <c r="M4485" s="12"/>
      <c r="N4485" s="12"/>
      <c r="O4485" s="12"/>
      <c r="P4485" s="12"/>
      <c r="Q4485" s="12"/>
      <c r="R4485" s="12"/>
      <c r="S4485" s="12"/>
      <c r="T4485" s="12"/>
      <c r="U4485" s="12"/>
      <c r="V4485" s="12"/>
      <c r="W4485" s="12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2"/>
      <c r="AS4485" s="12"/>
      <c r="AT4485" s="12"/>
      <c r="AU4485" s="12"/>
      <c r="AV4485" s="12"/>
      <c r="AW4485" s="12"/>
      <c r="AX4485" s="12"/>
      <c r="AY4485" s="12"/>
      <c r="AZ4485" s="12"/>
      <c r="BA4485" s="12"/>
      <c r="BB4485" s="12"/>
      <c r="BC4485" s="12"/>
      <c r="BD4485" s="12"/>
      <c r="BE4485" s="12"/>
      <c r="BF4485" s="12"/>
      <c r="BG4485" s="12"/>
      <c r="BH4485" s="12"/>
      <c r="BI4485" s="12"/>
      <c r="BJ4485" s="13"/>
      <c r="BK4485" s="13"/>
      <c r="BL4485" s="13"/>
      <c r="BM4485" s="13"/>
      <c r="BN4485" s="13"/>
    </row>
    <row r="4486" spans="1:66" x14ac:dyDescent="0.25">
      <c r="A4486" s="10"/>
      <c r="B4486" s="10"/>
      <c r="C4486" s="10"/>
      <c r="D4486" s="18"/>
      <c r="E4486" s="10"/>
      <c r="F4486" s="10"/>
      <c r="G4486" s="10"/>
      <c r="H4486" s="10"/>
      <c r="I4486" s="10"/>
      <c r="J4486" s="10"/>
      <c r="K4486" s="11"/>
      <c r="L4486" s="11"/>
      <c r="M4486" s="12"/>
      <c r="N4486" s="12"/>
      <c r="O4486" s="12"/>
      <c r="P4486" s="12"/>
      <c r="Q4486" s="12"/>
      <c r="R4486" s="12"/>
      <c r="S4486" s="12"/>
      <c r="T4486" s="12"/>
      <c r="U4486" s="12"/>
      <c r="V4486" s="12"/>
      <c r="W4486" s="12"/>
      <c r="X4486" s="12"/>
      <c r="Y4486" s="12"/>
      <c r="Z4486" s="12"/>
      <c r="AA4486" s="12"/>
      <c r="AB4486" s="12"/>
      <c r="AC4486" s="12"/>
      <c r="AD4486" s="12"/>
      <c r="AE4486" s="12"/>
      <c r="AF4486" s="12"/>
      <c r="AG4486" s="12"/>
      <c r="AH4486" s="12"/>
      <c r="AI4486" s="12"/>
      <c r="AJ4486" s="12"/>
      <c r="AK4486" s="12"/>
      <c r="AL4486" s="12"/>
      <c r="AM4486" s="12"/>
      <c r="AN4486" s="12"/>
      <c r="AO4486" s="12"/>
      <c r="AP4486" s="12"/>
      <c r="AQ4486" s="12"/>
      <c r="AR4486" s="12"/>
      <c r="AS4486" s="12"/>
      <c r="AT4486" s="12"/>
      <c r="AU4486" s="12"/>
      <c r="AV4486" s="12"/>
      <c r="AW4486" s="12"/>
      <c r="AX4486" s="12"/>
      <c r="AY4486" s="12"/>
      <c r="AZ4486" s="12"/>
      <c r="BA4486" s="12"/>
      <c r="BB4486" s="12"/>
      <c r="BC4486" s="12"/>
      <c r="BD4486" s="12"/>
      <c r="BE4486" s="12"/>
      <c r="BF4486" s="12"/>
      <c r="BG4486" s="12"/>
      <c r="BH4486" s="12"/>
      <c r="BI4486" s="12"/>
      <c r="BJ4486" s="13"/>
      <c r="BK4486" s="13"/>
      <c r="BL4486" s="13"/>
      <c r="BM4486" s="13"/>
      <c r="BN4486" s="13"/>
    </row>
    <row r="4487" spans="1:66" x14ac:dyDescent="0.25">
      <c r="A4487" s="10"/>
      <c r="B4487" s="10"/>
      <c r="C4487" s="10"/>
      <c r="D4487" s="18"/>
      <c r="E4487" s="10"/>
      <c r="F4487" s="10"/>
      <c r="G4487" s="10"/>
      <c r="H4487" s="10"/>
      <c r="I4487" s="10"/>
      <c r="J4487" s="10"/>
      <c r="K4487" s="11"/>
      <c r="L4487" s="11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2"/>
      <c r="AS4487" s="12"/>
      <c r="AT4487" s="12"/>
      <c r="AU4487" s="12"/>
      <c r="AV4487" s="12"/>
      <c r="AW4487" s="12"/>
      <c r="AX4487" s="12"/>
      <c r="AY4487" s="12"/>
      <c r="AZ4487" s="12"/>
      <c r="BA4487" s="12"/>
      <c r="BB4487" s="12"/>
      <c r="BC4487" s="12"/>
      <c r="BD4487" s="12"/>
      <c r="BE4487" s="12"/>
      <c r="BF4487" s="12"/>
      <c r="BG4487" s="12"/>
      <c r="BH4487" s="12"/>
      <c r="BI4487" s="12"/>
      <c r="BJ4487" s="13"/>
      <c r="BK4487" s="13"/>
      <c r="BL4487" s="13"/>
      <c r="BM4487" s="13"/>
      <c r="BN4487" s="13"/>
    </row>
    <row r="4488" spans="1:66" x14ac:dyDescent="0.25">
      <c r="A4488" s="10"/>
      <c r="B4488" s="10"/>
      <c r="C4488" s="10"/>
      <c r="D4488" s="18"/>
      <c r="E4488" s="10"/>
      <c r="F4488" s="10"/>
      <c r="G4488" s="10"/>
      <c r="H4488" s="10"/>
      <c r="I4488" s="10"/>
      <c r="J4488" s="10"/>
      <c r="K4488" s="11"/>
      <c r="L4488" s="11"/>
      <c r="M4488" s="12"/>
      <c r="N4488" s="12"/>
      <c r="O4488" s="12"/>
      <c r="P4488" s="12"/>
      <c r="Q4488" s="12"/>
      <c r="R4488" s="12"/>
      <c r="S4488" s="12"/>
      <c r="T4488" s="12"/>
      <c r="U4488" s="12"/>
      <c r="V4488" s="12"/>
      <c r="W4488" s="12"/>
      <c r="X4488" s="12"/>
      <c r="Y4488" s="12"/>
      <c r="Z4488" s="12"/>
      <c r="AA4488" s="12"/>
      <c r="AB4488" s="12"/>
      <c r="AC4488" s="12"/>
      <c r="AD4488" s="12"/>
      <c r="AE4488" s="12"/>
      <c r="AF4488" s="12"/>
      <c r="AG4488" s="12"/>
      <c r="AH4488" s="12"/>
      <c r="AI4488" s="12"/>
      <c r="AJ4488" s="12"/>
      <c r="AK4488" s="12"/>
      <c r="AL4488" s="12"/>
      <c r="AM4488" s="12"/>
      <c r="AN4488" s="12"/>
      <c r="AO4488" s="12"/>
      <c r="AP4488" s="12"/>
      <c r="AQ4488" s="12"/>
      <c r="AR4488" s="12"/>
      <c r="AS4488" s="12"/>
      <c r="AT4488" s="12"/>
      <c r="AU4488" s="12"/>
      <c r="AV4488" s="12"/>
      <c r="AW4488" s="12"/>
      <c r="AX4488" s="12"/>
      <c r="AY4488" s="12"/>
      <c r="AZ4488" s="12"/>
      <c r="BA4488" s="12"/>
      <c r="BB4488" s="12"/>
      <c r="BC4488" s="12"/>
      <c r="BD4488" s="12"/>
      <c r="BE4488" s="12"/>
      <c r="BF4488" s="12"/>
      <c r="BG4488" s="12"/>
      <c r="BH4488" s="12"/>
      <c r="BI4488" s="12"/>
      <c r="BJ4488" s="13"/>
      <c r="BK4488" s="13"/>
      <c r="BL4488" s="13"/>
      <c r="BM4488" s="13"/>
      <c r="BN4488" s="13"/>
    </row>
    <row r="4489" spans="1:66" x14ac:dyDescent="0.25">
      <c r="A4489" s="10"/>
      <c r="B4489" s="10"/>
      <c r="C4489" s="10"/>
      <c r="D4489" s="18"/>
      <c r="E4489" s="10"/>
      <c r="F4489" s="10"/>
      <c r="G4489" s="10"/>
      <c r="H4489" s="10"/>
      <c r="I4489" s="10"/>
      <c r="J4489" s="10"/>
      <c r="K4489" s="11"/>
      <c r="L4489" s="11"/>
      <c r="M4489" s="12"/>
      <c r="N4489" s="12"/>
      <c r="O4489" s="12"/>
      <c r="P4489" s="12"/>
      <c r="Q4489" s="12"/>
      <c r="R4489" s="12"/>
      <c r="S4489" s="12"/>
      <c r="T4489" s="12"/>
      <c r="U4489" s="12"/>
      <c r="V4489" s="12"/>
      <c r="W4489" s="12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2"/>
      <c r="AS4489" s="12"/>
      <c r="AT4489" s="12"/>
      <c r="AU4489" s="12"/>
      <c r="AV4489" s="12"/>
      <c r="AW4489" s="12"/>
      <c r="AX4489" s="12"/>
      <c r="AY4489" s="12"/>
      <c r="AZ4489" s="12"/>
      <c r="BA4489" s="12"/>
      <c r="BB4489" s="12"/>
      <c r="BC4489" s="12"/>
      <c r="BD4489" s="12"/>
      <c r="BE4489" s="12"/>
      <c r="BF4489" s="12"/>
      <c r="BG4489" s="12"/>
      <c r="BH4489" s="12"/>
      <c r="BI4489" s="12"/>
      <c r="BJ4489" s="13"/>
      <c r="BK4489" s="13"/>
      <c r="BL4489" s="13"/>
      <c r="BM4489" s="13"/>
      <c r="BN4489" s="13"/>
    </row>
    <row r="4490" spans="1:66" x14ac:dyDescent="0.25">
      <c r="A4490" s="10"/>
      <c r="B4490" s="10"/>
      <c r="C4490" s="10"/>
      <c r="D4490" s="18"/>
      <c r="E4490" s="10"/>
      <c r="F4490" s="10"/>
      <c r="G4490" s="10"/>
      <c r="H4490" s="10"/>
      <c r="I4490" s="10"/>
      <c r="J4490" s="10"/>
      <c r="K4490" s="11"/>
      <c r="L4490" s="11"/>
      <c r="M4490" s="12"/>
      <c r="N4490" s="12"/>
      <c r="O4490" s="12"/>
      <c r="P4490" s="12"/>
      <c r="Q4490" s="12"/>
      <c r="R4490" s="12"/>
      <c r="S4490" s="12"/>
      <c r="T4490" s="12"/>
      <c r="U4490" s="12"/>
      <c r="V4490" s="12"/>
      <c r="W4490" s="12"/>
      <c r="X4490" s="12"/>
      <c r="Y4490" s="12"/>
      <c r="Z4490" s="12"/>
      <c r="AA4490" s="12"/>
      <c r="AB4490" s="12"/>
      <c r="AC4490" s="12"/>
      <c r="AD4490" s="12"/>
      <c r="AE4490" s="12"/>
      <c r="AF4490" s="12"/>
      <c r="AG4490" s="12"/>
      <c r="AH4490" s="12"/>
      <c r="AI4490" s="12"/>
      <c r="AJ4490" s="12"/>
      <c r="AK4490" s="12"/>
      <c r="AL4490" s="12"/>
      <c r="AM4490" s="12"/>
      <c r="AN4490" s="12"/>
      <c r="AO4490" s="12"/>
      <c r="AP4490" s="12"/>
      <c r="AQ4490" s="12"/>
      <c r="AR4490" s="12"/>
      <c r="AS4490" s="12"/>
      <c r="AT4490" s="12"/>
      <c r="AU4490" s="12"/>
      <c r="AV4490" s="12"/>
      <c r="AW4490" s="12"/>
      <c r="AX4490" s="12"/>
      <c r="AY4490" s="12"/>
      <c r="AZ4490" s="12"/>
      <c r="BA4490" s="12"/>
      <c r="BB4490" s="12"/>
      <c r="BC4490" s="12"/>
      <c r="BD4490" s="12"/>
      <c r="BE4490" s="12"/>
      <c r="BF4490" s="12"/>
      <c r="BG4490" s="12"/>
      <c r="BH4490" s="12"/>
      <c r="BI4490" s="12"/>
      <c r="BJ4490" s="13"/>
      <c r="BK4490" s="13"/>
      <c r="BL4490" s="13"/>
      <c r="BM4490" s="13"/>
      <c r="BN4490" s="13"/>
    </row>
    <row r="4491" spans="1:66" x14ac:dyDescent="0.25">
      <c r="A4491" s="10"/>
      <c r="B4491" s="10"/>
      <c r="C4491" s="10"/>
      <c r="D4491" s="18"/>
      <c r="E4491" s="10"/>
      <c r="F4491" s="10"/>
      <c r="G4491" s="10"/>
      <c r="H4491" s="10"/>
      <c r="I4491" s="10"/>
      <c r="J4491" s="10"/>
      <c r="K4491" s="11"/>
      <c r="L4491" s="11"/>
      <c r="M4491" s="12"/>
      <c r="N4491" s="12"/>
      <c r="O4491" s="12"/>
      <c r="P4491" s="12"/>
      <c r="Q4491" s="12"/>
      <c r="R4491" s="12"/>
      <c r="S4491" s="12"/>
      <c r="T4491" s="12"/>
      <c r="U4491" s="12"/>
      <c r="V4491" s="12"/>
      <c r="W4491" s="12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2"/>
      <c r="AS4491" s="12"/>
      <c r="AT4491" s="12"/>
      <c r="AU4491" s="12"/>
      <c r="AV4491" s="12"/>
      <c r="AW4491" s="12"/>
      <c r="AX4491" s="12"/>
      <c r="AY4491" s="12"/>
      <c r="AZ4491" s="12"/>
      <c r="BA4491" s="12"/>
      <c r="BB4491" s="12"/>
      <c r="BC4491" s="12"/>
      <c r="BD4491" s="12"/>
      <c r="BE4491" s="12"/>
      <c r="BF4491" s="12"/>
      <c r="BG4491" s="12"/>
      <c r="BH4491" s="12"/>
      <c r="BI4491" s="12"/>
      <c r="BJ4491" s="13"/>
      <c r="BK4491" s="13"/>
      <c r="BL4491" s="13"/>
      <c r="BM4491" s="13"/>
      <c r="BN4491" s="13"/>
    </row>
    <row r="4492" spans="1:66" x14ac:dyDescent="0.25">
      <c r="A4492" s="10"/>
      <c r="B4492" s="10"/>
      <c r="C4492" s="10"/>
      <c r="D4492" s="18"/>
      <c r="E4492" s="10"/>
      <c r="F4492" s="10"/>
      <c r="G4492" s="10"/>
      <c r="H4492" s="10"/>
      <c r="I4492" s="10"/>
      <c r="J4492" s="10"/>
      <c r="K4492" s="11"/>
      <c r="L4492" s="11"/>
      <c r="M4492" s="12"/>
      <c r="N4492" s="12"/>
      <c r="O4492" s="12"/>
      <c r="P4492" s="12"/>
      <c r="Q4492" s="12"/>
      <c r="R4492" s="12"/>
      <c r="S4492" s="12"/>
      <c r="T4492" s="12"/>
      <c r="U4492" s="12"/>
      <c r="V4492" s="12"/>
      <c r="W4492" s="12"/>
      <c r="X4492" s="12"/>
      <c r="Y4492" s="12"/>
      <c r="Z4492" s="12"/>
      <c r="AA4492" s="12"/>
      <c r="AB4492" s="12"/>
      <c r="AC4492" s="12"/>
      <c r="AD4492" s="12"/>
      <c r="AE4492" s="12"/>
      <c r="AF4492" s="12"/>
      <c r="AG4492" s="12"/>
      <c r="AH4492" s="12"/>
      <c r="AI4492" s="12"/>
      <c r="AJ4492" s="12"/>
      <c r="AK4492" s="12"/>
      <c r="AL4492" s="12"/>
      <c r="AM4492" s="12"/>
      <c r="AN4492" s="12"/>
      <c r="AO4492" s="12"/>
      <c r="AP4492" s="12"/>
      <c r="AQ4492" s="12"/>
      <c r="AR4492" s="12"/>
      <c r="AS4492" s="12"/>
      <c r="AT4492" s="12"/>
      <c r="AU4492" s="12"/>
      <c r="AV4492" s="12"/>
      <c r="AW4492" s="12"/>
      <c r="AX4492" s="12"/>
      <c r="AY4492" s="12"/>
      <c r="AZ4492" s="12"/>
      <c r="BA4492" s="12"/>
      <c r="BB4492" s="12"/>
      <c r="BC4492" s="12"/>
      <c r="BD4492" s="12"/>
      <c r="BE4492" s="12"/>
      <c r="BF4492" s="12"/>
      <c r="BG4492" s="12"/>
      <c r="BH4492" s="12"/>
      <c r="BI4492" s="12"/>
      <c r="BJ4492" s="13"/>
      <c r="BK4492" s="13"/>
      <c r="BL4492" s="13"/>
      <c r="BM4492" s="13"/>
      <c r="BN4492" s="13"/>
    </row>
    <row r="4493" spans="1:66" x14ac:dyDescent="0.25">
      <c r="A4493" s="10"/>
      <c r="B4493" s="10"/>
      <c r="C4493" s="10"/>
      <c r="D4493" s="18"/>
      <c r="E4493" s="10"/>
      <c r="F4493" s="10"/>
      <c r="G4493" s="10"/>
      <c r="H4493" s="10"/>
      <c r="I4493" s="10"/>
      <c r="J4493" s="10"/>
      <c r="K4493" s="11"/>
      <c r="L4493" s="11"/>
      <c r="M4493" s="12"/>
      <c r="N4493" s="12"/>
      <c r="O4493" s="12"/>
      <c r="P4493" s="12"/>
      <c r="Q4493" s="12"/>
      <c r="R4493" s="12"/>
      <c r="S4493" s="12"/>
      <c r="T4493" s="12"/>
      <c r="U4493" s="12"/>
      <c r="V4493" s="12"/>
      <c r="W4493" s="12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2"/>
      <c r="AS4493" s="12"/>
      <c r="AT4493" s="12"/>
      <c r="AU4493" s="12"/>
      <c r="AV4493" s="12"/>
      <c r="AW4493" s="12"/>
      <c r="AX4493" s="12"/>
      <c r="AY4493" s="12"/>
      <c r="AZ4493" s="12"/>
      <c r="BA4493" s="12"/>
      <c r="BB4493" s="12"/>
      <c r="BC4493" s="12"/>
      <c r="BD4493" s="12"/>
      <c r="BE4493" s="12"/>
      <c r="BF4493" s="12"/>
      <c r="BG4493" s="12"/>
      <c r="BH4493" s="12"/>
      <c r="BI4493" s="12"/>
      <c r="BJ4493" s="13"/>
      <c r="BK4493" s="13"/>
      <c r="BL4493" s="13"/>
      <c r="BM4493" s="13"/>
      <c r="BN4493" s="13"/>
    </row>
    <row r="4494" spans="1:66" x14ac:dyDescent="0.25">
      <c r="A4494" s="10"/>
      <c r="B4494" s="10"/>
      <c r="C4494" s="10"/>
      <c r="D4494" s="18"/>
      <c r="E4494" s="10"/>
      <c r="F4494" s="10"/>
      <c r="G4494" s="10"/>
      <c r="H4494" s="10"/>
      <c r="I4494" s="10"/>
      <c r="J4494" s="10"/>
      <c r="K4494" s="11"/>
      <c r="L4494" s="11"/>
      <c r="M4494" s="12"/>
      <c r="N4494" s="12"/>
      <c r="O4494" s="12"/>
      <c r="P4494" s="12"/>
      <c r="Q4494" s="12"/>
      <c r="R4494" s="12"/>
      <c r="S4494" s="12"/>
      <c r="T4494" s="12"/>
      <c r="U4494" s="12"/>
      <c r="V4494" s="12"/>
      <c r="W4494" s="12"/>
      <c r="X4494" s="12"/>
      <c r="Y4494" s="12"/>
      <c r="Z4494" s="12"/>
      <c r="AA4494" s="12"/>
      <c r="AB4494" s="12"/>
      <c r="AC4494" s="12"/>
      <c r="AD4494" s="12"/>
      <c r="AE4494" s="12"/>
      <c r="AF4494" s="12"/>
      <c r="AG4494" s="12"/>
      <c r="AH4494" s="12"/>
      <c r="AI4494" s="12"/>
      <c r="AJ4494" s="12"/>
      <c r="AK4494" s="12"/>
      <c r="AL4494" s="12"/>
      <c r="AM4494" s="12"/>
      <c r="AN4494" s="12"/>
      <c r="AO4494" s="12"/>
      <c r="AP4494" s="12"/>
      <c r="AQ4494" s="12"/>
      <c r="AR4494" s="12"/>
      <c r="AS4494" s="12"/>
      <c r="AT4494" s="12"/>
      <c r="AU4494" s="12"/>
      <c r="AV4494" s="12"/>
      <c r="AW4494" s="12"/>
      <c r="AX4494" s="12"/>
      <c r="AY4494" s="12"/>
      <c r="AZ4494" s="12"/>
      <c r="BA4494" s="12"/>
      <c r="BB4494" s="12"/>
      <c r="BC4494" s="12"/>
      <c r="BD4494" s="12"/>
      <c r="BE4494" s="12"/>
      <c r="BF4494" s="12"/>
      <c r="BG4494" s="12"/>
      <c r="BH4494" s="12"/>
      <c r="BI4494" s="12"/>
      <c r="BJ4494" s="13"/>
      <c r="BK4494" s="13"/>
      <c r="BL4494" s="13"/>
      <c r="BM4494" s="13"/>
      <c r="BN4494" s="13"/>
    </row>
    <row r="4495" spans="1:66" x14ac:dyDescent="0.25">
      <c r="A4495" s="10"/>
      <c r="B4495" s="10"/>
      <c r="C4495" s="10"/>
      <c r="D4495" s="18"/>
      <c r="E4495" s="10"/>
      <c r="F4495" s="10"/>
      <c r="G4495" s="10"/>
      <c r="H4495" s="10"/>
      <c r="I4495" s="10"/>
      <c r="J4495" s="10"/>
      <c r="K4495" s="11"/>
      <c r="L4495" s="11"/>
      <c r="M4495" s="12"/>
      <c r="N4495" s="12"/>
      <c r="O4495" s="12"/>
      <c r="P4495" s="12"/>
      <c r="Q4495" s="12"/>
      <c r="R4495" s="12"/>
      <c r="S4495" s="12"/>
      <c r="T4495" s="12"/>
      <c r="U4495" s="12"/>
      <c r="V4495" s="12"/>
      <c r="W4495" s="12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2"/>
      <c r="AS4495" s="12"/>
      <c r="AT4495" s="12"/>
      <c r="AU4495" s="12"/>
      <c r="AV4495" s="12"/>
      <c r="AW4495" s="12"/>
      <c r="AX4495" s="12"/>
      <c r="AY4495" s="12"/>
      <c r="AZ4495" s="12"/>
      <c r="BA4495" s="12"/>
      <c r="BB4495" s="12"/>
      <c r="BC4495" s="12"/>
      <c r="BD4495" s="12"/>
      <c r="BE4495" s="12"/>
      <c r="BF4495" s="12"/>
      <c r="BG4495" s="12"/>
      <c r="BH4495" s="12"/>
      <c r="BI4495" s="12"/>
      <c r="BJ4495" s="13"/>
      <c r="BK4495" s="13"/>
      <c r="BL4495" s="13"/>
      <c r="BM4495" s="13"/>
      <c r="BN4495" s="13"/>
    </row>
    <row r="4496" spans="1:66" x14ac:dyDescent="0.25">
      <c r="A4496" s="10"/>
      <c r="B4496" s="10"/>
      <c r="C4496" s="10"/>
      <c r="D4496" s="18"/>
      <c r="E4496" s="10"/>
      <c r="F4496" s="10"/>
      <c r="G4496" s="10"/>
      <c r="H4496" s="10"/>
      <c r="I4496" s="10"/>
      <c r="J4496" s="10"/>
      <c r="K4496" s="11"/>
      <c r="L4496" s="11"/>
      <c r="M4496" s="12"/>
      <c r="N4496" s="12"/>
      <c r="O4496" s="12"/>
      <c r="P4496" s="12"/>
      <c r="Q4496" s="12"/>
      <c r="R4496" s="12"/>
      <c r="S4496" s="12"/>
      <c r="T4496" s="12"/>
      <c r="U4496" s="12"/>
      <c r="V4496" s="12"/>
      <c r="W4496" s="12"/>
      <c r="X4496" s="12"/>
      <c r="Y4496" s="12"/>
      <c r="Z4496" s="12"/>
      <c r="AA4496" s="12"/>
      <c r="AB4496" s="12"/>
      <c r="AC4496" s="12"/>
      <c r="AD4496" s="12"/>
      <c r="AE4496" s="12"/>
      <c r="AF4496" s="12"/>
      <c r="AG4496" s="12"/>
      <c r="AH4496" s="12"/>
      <c r="AI4496" s="12"/>
      <c r="AJ4496" s="12"/>
      <c r="AK4496" s="12"/>
      <c r="AL4496" s="12"/>
      <c r="AM4496" s="12"/>
      <c r="AN4496" s="12"/>
      <c r="AO4496" s="12"/>
      <c r="AP4496" s="12"/>
      <c r="AQ4496" s="12"/>
      <c r="AR4496" s="12"/>
      <c r="AS4496" s="12"/>
      <c r="AT4496" s="12"/>
      <c r="AU4496" s="12"/>
      <c r="AV4496" s="12"/>
      <c r="AW4496" s="12"/>
      <c r="AX4496" s="12"/>
      <c r="AY4496" s="12"/>
      <c r="AZ4496" s="12"/>
      <c r="BA4496" s="12"/>
      <c r="BB4496" s="12"/>
      <c r="BC4496" s="12"/>
      <c r="BD4496" s="12"/>
      <c r="BE4496" s="12"/>
      <c r="BF4496" s="12"/>
      <c r="BG4496" s="12"/>
      <c r="BH4496" s="12"/>
      <c r="BI4496" s="12"/>
      <c r="BJ4496" s="13"/>
      <c r="BK4496" s="13"/>
      <c r="BL4496" s="13"/>
      <c r="BM4496" s="13"/>
      <c r="BN4496" s="13"/>
    </row>
    <row r="4497" spans="1:66" x14ac:dyDescent="0.25">
      <c r="A4497" s="10"/>
      <c r="B4497" s="10"/>
      <c r="C4497" s="10"/>
      <c r="D4497" s="18"/>
      <c r="E4497" s="10"/>
      <c r="F4497" s="10"/>
      <c r="G4497" s="10"/>
      <c r="H4497" s="10"/>
      <c r="I4497" s="10"/>
      <c r="J4497" s="10"/>
      <c r="K4497" s="11"/>
      <c r="L4497" s="11"/>
      <c r="M4497" s="12"/>
      <c r="N4497" s="12"/>
      <c r="O4497" s="12"/>
      <c r="P4497" s="12"/>
      <c r="Q4497" s="12"/>
      <c r="R4497" s="12"/>
      <c r="S4497" s="12"/>
      <c r="T4497" s="12"/>
      <c r="U4497" s="12"/>
      <c r="V4497" s="12"/>
      <c r="W4497" s="12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2"/>
      <c r="AS4497" s="12"/>
      <c r="AT4497" s="12"/>
      <c r="AU4497" s="12"/>
      <c r="AV4497" s="12"/>
      <c r="AW4497" s="12"/>
      <c r="AX4497" s="12"/>
      <c r="AY4497" s="12"/>
      <c r="AZ4497" s="12"/>
      <c r="BA4497" s="12"/>
      <c r="BB4497" s="12"/>
      <c r="BC4497" s="12"/>
      <c r="BD4497" s="12"/>
      <c r="BE4497" s="12"/>
      <c r="BF4497" s="12"/>
      <c r="BG4497" s="12"/>
      <c r="BH4497" s="12"/>
      <c r="BI4497" s="12"/>
      <c r="BJ4497" s="13"/>
      <c r="BK4497" s="13"/>
      <c r="BL4497" s="13"/>
      <c r="BM4497" s="13"/>
      <c r="BN4497" s="13"/>
    </row>
    <row r="4498" spans="1:66" x14ac:dyDescent="0.25">
      <c r="A4498" s="10"/>
      <c r="B4498" s="10"/>
      <c r="C4498" s="10"/>
      <c r="D4498" s="18"/>
      <c r="E4498" s="10"/>
      <c r="F4498" s="10"/>
      <c r="G4498" s="10"/>
      <c r="H4498" s="10"/>
      <c r="I4498" s="10"/>
      <c r="J4498" s="10"/>
      <c r="K4498" s="11"/>
      <c r="L4498" s="11"/>
      <c r="M4498" s="12"/>
      <c r="N4498" s="12"/>
      <c r="O4498" s="12"/>
      <c r="P4498" s="12"/>
      <c r="Q4498" s="12"/>
      <c r="R4498" s="12"/>
      <c r="S4498" s="12"/>
      <c r="T4498" s="12"/>
      <c r="U4498" s="12"/>
      <c r="V4498" s="12"/>
      <c r="W4498" s="12"/>
      <c r="X4498" s="12"/>
      <c r="Y4498" s="12"/>
      <c r="Z4498" s="12"/>
      <c r="AA4498" s="12"/>
      <c r="AB4498" s="12"/>
      <c r="AC4498" s="12"/>
      <c r="AD4498" s="12"/>
      <c r="AE4498" s="12"/>
      <c r="AF4498" s="12"/>
      <c r="AG4498" s="12"/>
      <c r="AH4498" s="12"/>
      <c r="AI4498" s="12"/>
      <c r="AJ4498" s="12"/>
      <c r="AK4498" s="12"/>
      <c r="AL4498" s="12"/>
      <c r="AM4498" s="12"/>
      <c r="AN4498" s="12"/>
      <c r="AO4498" s="12"/>
      <c r="AP4498" s="12"/>
      <c r="AQ4498" s="12"/>
      <c r="AR4498" s="12"/>
      <c r="AS4498" s="12"/>
      <c r="AT4498" s="12"/>
      <c r="AU4498" s="12"/>
      <c r="AV4498" s="12"/>
      <c r="AW4498" s="12"/>
      <c r="AX4498" s="12"/>
      <c r="AY4498" s="12"/>
      <c r="AZ4498" s="12"/>
      <c r="BA4498" s="12"/>
      <c r="BB4498" s="12"/>
      <c r="BC4498" s="12"/>
      <c r="BD4498" s="12"/>
      <c r="BE4498" s="12"/>
      <c r="BF4498" s="12"/>
      <c r="BG4498" s="12"/>
      <c r="BH4498" s="12"/>
      <c r="BI4498" s="12"/>
      <c r="BJ4498" s="13"/>
      <c r="BK4498" s="13"/>
      <c r="BL4498" s="13"/>
      <c r="BM4498" s="13"/>
      <c r="BN4498" s="13"/>
    </row>
    <row r="4499" spans="1:66" x14ac:dyDescent="0.25">
      <c r="A4499" s="10"/>
      <c r="B4499" s="10"/>
      <c r="C4499" s="10"/>
      <c r="D4499" s="18"/>
      <c r="E4499" s="10"/>
      <c r="F4499" s="10"/>
      <c r="G4499" s="10"/>
      <c r="H4499" s="10"/>
      <c r="I4499" s="10"/>
      <c r="J4499" s="10"/>
      <c r="K4499" s="11"/>
      <c r="L4499" s="11"/>
      <c r="M4499" s="12"/>
      <c r="N4499" s="12"/>
      <c r="O4499" s="12"/>
      <c r="P4499" s="12"/>
      <c r="Q4499" s="12"/>
      <c r="R4499" s="12"/>
      <c r="S4499" s="12"/>
      <c r="T4499" s="12"/>
      <c r="U4499" s="12"/>
      <c r="V4499" s="12"/>
      <c r="W4499" s="12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2"/>
      <c r="AS4499" s="12"/>
      <c r="AT4499" s="12"/>
      <c r="AU4499" s="12"/>
      <c r="AV4499" s="12"/>
      <c r="AW4499" s="12"/>
      <c r="AX4499" s="12"/>
      <c r="AY4499" s="12"/>
      <c r="AZ4499" s="12"/>
      <c r="BA4499" s="12"/>
      <c r="BB4499" s="12"/>
      <c r="BC4499" s="12"/>
      <c r="BD4499" s="12"/>
      <c r="BE4499" s="12"/>
      <c r="BF4499" s="12"/>
      <c r="BG4499" s="12"/>
      <c r="BH4499" s="12"/>
      <c r="BI4499" s="12"/>
      <c r="BJ4499" s="13"/>
      <c r="BK4499" s="13"/>
      <c r="BL4499" s="13"/>
      <c r="BM4499" s="13"/>
      <c r="BN4499" s="13"/>
    </row>
    <row r="4500" spans="1:66" x14ac:dyDescent="0.25">
      <c r="A4500" s="10"/>
      <c r="B4500" s="10"/>
      <c r="C4500" s="10"/>
      <c r="D4500" s="18"/>
      <c r="E4500" s="10"/>
      <c r="F4500" s="10"/>
      <c r="G4500" s="10"/>
      <c r="H4500" s="10"/>
      <c r="I4500" s="10"/>
      <c r="J4500" s="10"/>
      <c r="K4500" s="11"/>
      <c r="L4500" s="11"/>
      <c r="M4500" s="12"/>
      <c r="N4500" s="12"/>
      <c r="O4500" s="12"/>
      <c r="P4500" s="12"/>
      <c r="Q4500" s="12"/>
      <c r="R4500" s="12"/>
      <c r="S4500" s="12"/>
      <c r="T4500" s="12"/>
      <c r="U4500" s="12"/>
      <c r="V4500" s="12"/>
      <c r="W4500" s="12"/>
      <c r="X4500" s="12"/>
      <c r="Y4500" s="12"/>
      <c r="Z4500" s="12"/>
      <c r="AA4500" s="12"/>
      <c r="AB4500" s="12"/>
      <c r="AC4500" s="12"/>
      <c r="AD4500" s="12"/>
      <c r="AE4500" s="12"/>
      <c r="AF4500" s="12"/>
      <c r="AG4500" s="12"/>
      <c r="AH4500" s="12"/>
      <c r="AI4500" s="12"/>
      <c r="AJ4500" s="12"/>
      <c r="AK4500" s="12"/>
      <c r="AL4500" s="12"/>
      <c r="AM4500" s="12"/>
      <c r="AN4500" s="12"/>
      <c r="AO4500" s="12"/>
      <c r="AP4500" s="12"/>
      <c r="AQ4500" s="12"/>
      <c r="AR4500" s="12"/>
      <c r="AS4500" s="12"/>
      <c r="AT4500" s="12"/>
      <c r="AU4500" s="12"/>
      <c r="AV4500" s="12"/>
      <c r="AW4500" s="12"/>
      <c r="AX4500" s="12"/>
      <c r="AY4500" s="12"/>
      <c r="AZ4500" s="12"/>
      <c r="BA4500" s="12"/>
      <c r="BB4500" s="12"/>
      <c r="BC4500" s="12"/>
      <c r="BD4500" s="12"/>
      <c r="BE4500" s="12"/>
      <c r="BF4500" s="12"/>
      <c r="BG4500" s="12"/>
      <c r="BH4500" s="12"/>
      <c r="BI4500" s="12"/>
      <c r="BJ4500" s="13"/>
      <c r="BK4500" s="13"/>
      <c r="BL4500" s="13"/>
      <c r="BM4500" s="13"/>
      <c r="BN4500" s="13"/>
    </row>
    <row r="4501" spans="1:66" x14ac:dyDescent="0.25">
      <c r="A4501" s="10"/>
      <c r="B4501" s="10"/>
      <c r="C4501" s="10"/>
      <c r="D4501" s="18"/>
      <c r="E4501" s="10"/>
      <c r="F4501" s="10"/>
      <c r="G4501" s="10"/>
      <c r="H4501" s="10"/>
      <c r="I4501" s="10"/>
      <c r="J4501" s="10"/>
      <c r="K4501" s="11"/>
      <c r="L4501" s="11"/>
      <c r="M4501" s="12"/>
      <c r="N4501" s="12"/>
      <c r="O4501" s="12"/>
      <c r="P4501" s="12"/>
      <c r="Q4501" s="12"/>
      <c r="R4501" s="12"/>
      <c r="S4501" s="12"/>
      <c r="T4501" s="12"/>
      <c r="U4501" s="12"/>
      <c r="V4501" s="12"/>
      <c r="W4501" s="12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2"/>
      <c r="AS4501" s="12"/>
      <c r="AT4501" s="12"/>
      <c r="AU4501" s="12"/>
      <c r="AV4501" s="12"/>
      <c r="AW4501" s="12"/>
      <c r="AX4501" s="12"/>
      <c r="AY4501" s="12"/>
      <c r="AZ4501" s="12"/>
      <c r="BA4501" s="12"/>
      <c r="BB4501" s="12"/>
      <c r="BC4501" s="12"/>
      <c r="BD4501" s="12"/>
      <c r="BE4501" s="12"/>
      <c r="BF4501" s="12"/>
      <c r="BG4501" s="12"/>
      <c r="BH4501" s="12"/>
      <c r="BI4501" s="12"/>
      <c r="BJ4501" s="13"/>
      <c r="BK4501" s="13"/>
      <c r="BL4501" s="13"/>
      <c r="BM4501" s="13"/>
      <c r="BN4501" s="13"/>
    </row>
    <row r="4502" spans="1:66" x14ac:dyDescent="0.25">
      <c r="A4502" s="10"/>
      <c r="B4502" s="10"/>
      <c r="C4502" s="10"/>
      <c r="D4502" s="18"/>
      <c r="E4502" s="10"/>
      <c r="F4502" s="10"/>
      <c r="G4502" s="10"/>
      <c r="H4502" s="10"/>
      <c r="I4502" s="10"/>
      <c r="J4502" s="10"/>
      <c r="K4502" s="11"/>
      <c r="L4502" s="11"/>
      <c r="M4502" s="12"/>
      <c r="N4502" s="12"/>
      <c r="O4502" s="12"/>
      <c r="P4502" s="12"/>
      <c r="Q4502" s="12"/>
      <c r="R4502" s="12"/>
      <c r="S4502" s="12"/>
      <c r="T4502" s="12"/>
      <c r="U4502" s="12"/>
      <c r="V4502" s="12"/>
      <c r="W4502" s="12"/>
      <c r="X4502" s="12"/>
      <c r="Y4502" s="12"/>
      <c r="Z4502" s="12"/>
      <c r="AA4502" s="12"/>
      <c r="AB4502" s="12"/>
      <c r="AC4502" s="12"/>
      <c r="AD4502" s="12"/>
      <c r="AE4502" s="12"/>
      <c r="AF4502" s="12"/>
      <c r="AG4502" s="12"/>
      <c r="AH4502" s="12"/>
      <c r="AI4502" s="12"/>
      <c r="AJ4502" s="12"/>
      <c r="AK4502" s="12"/>
      <c r="AL4502" s="12"/>
      <c r="AM4502" s="12"/>
      <c r="AN4502" s="12"/>
      <c r="AO4502" s="12"/>
      <c r="AP4502" s="12"/>
      <c r="AQ4502" s="12"/>
      <c r="AR4502" s="12"/>
      <c r="AS4502" s="12"/>
      <c r="AT4502" s="12"/>
      <c r="AU4502" s="12"/>
      <c r="AV4502" s="12"/>
      <c r="AW4502" s="12"/>
      <c r="AX4502" s="12"/>
      <c r="AY4502" s="12"/>
      <c r="AZ4502" s="12"/>
      <c r="BA4502" s="12"/>
      <c r="BB4502" s="12"/>
      <c r="BC4502" s="12"/>
      <c r="BD4502" s="12"/>
      <c r="BE4502" s="12"/>
      <c r="BF4502" s="12"/>
      <c r="BG4502" s="12"/>
      <c r="BH4502" s="12"/>
      <c r="BI4502" s="12"/>
      <c r="BJ4502" s="13"/>
      <c r="BK4502" s="13"/>
      <c r="BL4502" s="13"/>
      <c r="BM4502" s="13"/>
      <c r="BN4502" s="13"/>
    </row>
    <row r="4503" spans="1:66" x14ac:dyDescent="0.25">
      <c r="A4503" s="10"/>
      <c r="B4503" s="10"/>
      <c r="C4503" s="10"/>
      <c r="D4503" s="18"/>
      <c r="E4503" s="10"/>
      <c r="F4503" s="10"/>
      <c r="G4503" s="10"/>
      <c r="H4503" s="10"/>
      <c r="I4503" s="10"/>
      <c r="J4503" s="10"/>
      <c r="K4503" s="11"/>
      <c r="L4503" s="11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2"/>
      <c r="AS4503" s="12"/>
      <c r="AT4503" s="12"/>
      <c r="AU4503" s="12"/>
      <c r="AV4503" s="12"/>
      <c r="AW4503" s="12"/>
      <c r="AX4503" s="12"/>
      <c r="AY4503" s="12"/>
      <c r="AZ4503" s="12"/>
      <c r="BA4503" s="12"/>
      <c r="BB4503" s="12"/>
      <c r="BC4503" s="12"/>
      <c r="BD4503" s="12"/>
      <c r="BE4503" s="12"/>
      <c r="BF4503" s="12"/>
      <c r="BG4503" s="12"/>
      <c r="BH4503" s="12"/>
      <c r="BI4503" s="12"/>
      <c r="BJ4503" s="13"/>
      <c r="BK4503" s="13"/>
      <c r="BL4503" s="13"/>
      <c r="BM4503" s="13"/>
      <c r="BN4503" s="13"/>
    </row>
    <row r="4504" spans="1:66" x14ac:dyDescent="0.25">
      <c r="A4504" s="10"/>
      <c r="B4504" s="10"/>
      <c r="C4504" s="10"/>
      <c r="D4504" s="18"/>
      <c r="E4504" s="10"/>
      <c r="F4504" s="10"/>
      <c r="G4504" s="10"/>
      <c r="H4504" s="10"/>
      <c r="I4504" s="10"/>
      <c r="J4504" s="10"/>
      <c r="K4504" s="11"/>
      <c r="L4504" s="11"/>
      <c r="M4504" s="12"/>
      <c r="N4504" s="12"/>
      <c r="O4504" s="12"/>
      <c r="P4504" s="12"/>
      <c r="Q4504" s="12"/>
      <c r="R4504" s="12"/>
      <c r="S4504" s="12"/>
      <c r="T4504" s="12"/>
      <c r="U4504" s="12"/>
      <c r="V4504" s="12"/>
      <c r="W4504" s="12"/>
      <c r="X4504" s="12"/>
      <c r="Y4504" s="12"/>
      <c r="Z4504" s="12"/>
      <c r="AA4504" s="12"/>
      <c r="AB4504" s="12"/>
      <c r="AC4504" s="12"/>
      <c r="AD4504" s="12"/>
      <c r="AE4504" s="12"/>
      <c r="AF4504" s="12"/>
      <c r="AG4504" s="12"/>
      <c r="AH4504" s="12"/>
      <c r="AI4504" s="12"/>
      <c r="AJ4504" s="12"/>
      <c r="AK4504" s="12"/>
      <c r="AL4504" s="12"/>
      <c r="AM4504" s="12"/>
      <c r="AN4504" s="12"/>
      <c r="AO4504" s="12"/>
      <c r="AP4504" s="12"/>
      <c r="AQ4504" s="12"/>
      <c r="AR4504" s="12"/>
      <c r="AS4504" s="12"/>
      <c r="AT4504" s="12"/>
      <c r="AU4504" s="12"/>
      <c r="AV4504" s="12"/>
      <c r="AW4504" s="12"/>
      <c r="AX4504" s="12"/>
      <c r="AY4504" s="12"/>
      <c r="AZ4504" s="12"/>
      <c r="BA4504" s="12"/>
      <c r="BB4504" s="12"/>
      <c r="BC4504" s="12"/>
      <c r="BD4504" s="12"/>
      <c r="BE4504" s="12"/>
      <c r="BF4504" s="12"/>
      <c r="BG4504" s="12"/>
      <c r="BH4504" s="12"/>
      <c r="BI4504" s="12"/>
      <c r="BJ4504" s="13"/>
      <c r="BK4504" s="13"/>
      <c r="BL4504" s="13"/>
      <c r="BM4504" s="13"/>
      <c r="BN4504" s="13"/>
    </row>
    <row r="4505" spans="1:66" s="14" customFormat="1" x14ac:dyDescent="0.25">
      <c r="A4505" s="10"/>
      <c r="B4505" s="10"/>
      <c r="C4505" s="10"/>
      <c r="D4505" s="18"/>
      <c r="E4505" s="10"/>
      <c r="F4505" s="10"/>
      <c r="G4505" s="10"/>
      <c r="H4505" s="10"/>
      <c r="I4505" s="10"/>
      <c r="J4505" s="10"/>
      <c r="K4505" s="11"/>
      <c r="L4505" s="11"/>
      <c r="M4505" s="12"/>
      <c r="N4505" s="12"/>
      <c r="O4505" s="12"/>
      <c r="P4505" s="12"/>
      <c r="Q4505" s="12"/>
      <c r="R4505" s="12"/>
      <c r="S4505" s="12"/>
      <c r="T4505" s="12"/>
      <c r="U4505" s="12"/>
      <c r="V4505" s="12"/>
      <c r="W4505" s="12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2"/>
      <c r="AS4505" s="12"/>
      <c r="AT4505" s="12"/>
      <c r="AU4505" s="12"/>
      <c r="AV4505" s="12"/>
      <c r="AW4505" s="12"/>
      <c r="AX4505" s="12"/>
      <c r="AY4505" s="12"/>
      <c r="AZ4505" s="12"/>
      <c r="BA4505" s="12"/>
      <c r="BB4505" s="12"/>
      <c r="BC4505" s="12"/>
      <c r="BD4505" s="12"/>
      <c r="BE4505" s="12"/>
      <c r="BF4505" s="12"/>
      <c r="BG4505" s="12"/>
      <c r="BH4505" s="12"/>
      <c r="BI4505" s="12"/>
      <c r="BJ4505" s="13"/>
      <c r="BK4505" s="13"/>
      <c r="BL4505" s="13"/>
      <c r="BM4505" s="13"/>
      <c r="BN4505" s="13"/>
    </row>
    <row r="4506" spans="1:66" x14ac:dyDescent="0.25">
      <c r="A4506" s="10"/>
      <c r="B4506" s="10"/>
      <c r="C4506" s="10"/>
      <c r="D4506" s="10"/>
      <c r="E4506" s="10"/>
      <c r="F4506" s="10"/>
      <c r="G4506" s="10"/>
      <c r="H4506" s="10"/>
      <c r="I4506" s="10"/>
      <c r="J4506" s="10"/>
      <c r="K4506" s="11"/>
      <c r="L4506" s="11"/>
      <c r="M4506" s="12"/>
      <c r="N4506" s="12"/>
      <c r="O4506" s="12"/>
      <c r="P4506" s="12"/>
      <c r="Q4506" s="12"/>
      <c r="R4506" s="12"/>
      <c r="S4506" s="12"/>
      <c r="T4506" s="12"/>
      <c r="U4506" s="12"/>
      <c r="V4506" s="12"/>
      <c r="W4506" s="12"/>
      <c r="X4506" s="12"/>
      <c r="Y4506" s="12"/>
      <c r="Z4506" s="12"/>
      <c r="AA4506" s="12"/>
      <c r="AB4506" s="12"/>
      <c r="AC4506" s="12"/>
      <c r="AD4506" s="12"/>
      <c r="AE4506" s="12"/>
      <c r="AF4506" s="12"/>
      <c r="AG4506" s="12"/>
      <c r="AH4506" s="12"/>
      <c r="AI4506" s="12"/>
      <c r="AJ4506" s="12"/>
      <c r="AK4506" s="12"/>
      <c r="AL4506" s="12"/>
      <c r="AM4506" s="12"/>
      <c r="AN4506" s="12"/>
      <c r="AO4506" s="12"/>
      <c r="AP4506" s="12"/>
      <c r="AQ4506" s="12"/>
      <c r="AR4506" s="12"/>
      <c r="AS4506" s="12"/>
      <c r="AT4506" s="12"/>
      <c r="AU4506" s="12"/>
      <c r="AV4506" s="12"/>
      <c r="AW4506" s="12"/>
      <c r="AX4506" s="12"/>
      <c r="AY4506" s="12"/>
      <c r="AZ4506" s="12"/>
      <c r="BA4506" s="12"/>
      <c r="BB4506" s="12"/>
      <c r="BC4506" s="12"/>
      <c r="BD4506" s="12"/>
      <c r="BE4506" s="12"/>
      <c r="BF4506" s="12"/>
      <c r="BG4506" s="12"/>
      <c r="BH4506" s="12"/>
      <c r="BI4506" s="12"/>
      <c r="BJ4506" s="13"/>
      <c r="BK4506" s="13"/>
      <c r="BL4506" s="13"/>
      <c r="BM4506" s="13"/>
      <c r="BN4506" s="13"/>
    </row>
    <row r="4507" spans="1:66" x14ac:dyDescent="0.25">
      <c r="A4507" s="10"/>
      <c r="B4507" s="10"/>
      <c r="C4507" s="10"/>
      <c r="D4507" s="10"/>
      <c r="E4507" s="10"/>
      <c r="F4507" s="10"/>
      <c r="G4507" s="10"/>
      <c r="H4507" s="10"/>
      <c r="I4507" s="10"/>
      <c r="J4507" s="10"/>
      <c r="K4507" s="11"/>
      <c r="L4507" s="11"/>
      <c r="M4507" s="12"/>
      <c r="N4507" s="12"/>
      <c r="O4507" s="12"/>
      <c r="P4507" s="12"/>
      <c r="Q4507" s="12"/>
      <c r="R4507" s="12"/>
      <c r="S4507" s="12"/>
      <c r="T4507" s="12"/>
      <c r="U4507" s="12"/>
      <c r="V4507" s="12"/>
      <c r="W4507" s="12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2"/>
      <c r="AS4507" s="12"/>
      <c r="AT4507" s="12"/>
      <c r="AU4507" s="12"/>
      <c r="AV4507" s="12"/>
      <c r="AW4507" s="12"/>
      <c r="AX4507" s="12"/>
      <c r="AY4507" s="12"/>
      <c r="AZ4507" s="12"/>
      <c r="BA4507" s="12"/>
      <c r="BB4507" s="12"/>
      <c r="BC4507" s="12"/>
      <c r="BD4507" s="12"/>
      <c r="BE4507" s="12"/>
      <c r="BF4507" s="12"/>
      <c r="BG4507" s="12"/>
      <c r="BH4507" s="12"/>
      <c r="BI4507" s="12"/>
      <c r="BJ4507" s="13"/>
      <c r="BK4507" s="13"/>
      <c r="BL4507" s="13"/>
      <c r="BM4507" s="13"/>
      <c r="BN4507" s="13"/>
    </row>
    <row r="4508" spans="1:66" x14ac:dyDescent="0.25">
      <c r="A4508" s="10"/>
      <c r="B4508" s="10"/>
      <c r="C4508" s="10"/>
      <c r="D4508" s="10"/>
      <c r="E4508" s="10"/>
      <c r="F4508" s="10"/>
      <c r="G4508" s="10"/>
      <c r="H4508" s="10"/>
      <c r="I4508" s="10"/>
      <c r="J4508" s="10"/>
      <c r="K4508" s="11"/>
      <c r="L4508" s="11"/>
      <c r="M4508" s="12"/>
      <c r="N4508" s="12"/>
      <c r="O4508" s="12"/>
      <c r="P4508" s="12"/>
      <c r="Q4508" s="12"/>
      <c r="R4508" s="12"/>
      <c r="S4508" s="12"/>
      <c r="T4508" s="12"/>
      <c r="U4508" s="12"/>
      <c r="V4508" s="12"/>
      <c r="W4508" s="12"/>
      <c r="X4508" s="12"/>
      <c r="Y4508" s="12"/>
      <c r="Z4508" s="12"/>
      <c r="AA4508" s="12"/>
      <c r="AB4508" s="12"/>
      <c r="AC4508" s="12"/>
      <c r="AD4508" s="12"/>
      <c r="AE4508" s="12"/>
      <c r="AF4508" s="12"/>
      <c r="AG4508" s="12"/>
      <c r="AH4508" s="12"/>
      <c r="AI4508" s="12"/>
      <c r="AJ4508" s="12"/>
      <c r="AK4508" s="12"/>
      <c r="AL4508" s="12"/>
      <c r="AM4508" s="12"/>
      <c r="AN4508" s="12"/>
      <c r="AO4508" s="12"/>
      <c r="AP4508" s="12"/>
      <c r="AQ4508" s="12"/>
      <c r="AR4508" s="12"/>
      <c r="AS4508" s="12"/>
      <c r="AT4508" s="12"/>
      <c r="AU4508" s="12"/>
      <c r="AV4508" s="12"/>
      <c r="AW4508" s="12"/>
      <c r="AX4508" s="12"/>
      <c r="AY4508" s="12"/>
      <c r="AZ4508" s="12"/>
      <c r="BA4508" s="12"/>
      <c r="BB4508" s="12"/>
      <c r="BC4508" s="12"/>
      <c r="BD4508" s="12"/>
      <c r="BE4508" s="12"/>
      <c r="BF4508" s="12"/>
      <c r="BG4508" s="12"/>
      <c r="BH4508" s="12"/>
      <c r="BI4508" s="12"/>
      <c r="BJ4508" s="13"/>
      <c r="BK4508" s="13"/>
      <c r="BL4508" s="13"/>
      <c r="BM4508" s="13"/>
      <c r="BN4508" s="13"/>
    </row>
    <row r="4509" spans="1:66" x14ac:dyDescent="0.25">
      <c r="A4509" s="10"/>
      <c r="B4509" s="10"/>
      <c r="C4509" s="10"/>
      <c r="D4509" s="10"/>
      <c r="E4509" s="10"/>
      <c r="F4509" s="10"/>
      <c r="G4509" s="10"/>
      <c r="H4509" s="10"/>
      <c r="I4509" s="10"/>
      <c r="J4509" s="10"/>
      <c r="K4509" s="11"/>
      <c r="L4509" s="11"/>
      <c r="M4509" s="12"/>
      <c r="N4509" s="12"/>
      <c r="O4509" s="12"/>
      <c r="P4509" s="12"/>
      <c r="Q4509" s="12"/>
      <c r="R4509" s="12"/>
      <c r="S4509" s="12"/>
      <c r="T4509" s="12"/>
      <c r="U4509" s="12"/>
      <c r="V4509" s="12"/>
      <c r="W4509" s="12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2"/>
      <c r="AS4509" s="12"/>
      <c r="AT4509" s="12"/>
      <c r="AU4509" s="12"/>
      <c r="AV4509" s="12"/>
      <c r="AW4509" s="12"/>
      <c r="AX4509" s="12"/>
      <c r="AY4509" s="12"/>
      <c r="AZ4509" s="12"/>
      <c r="BA4509" s="12"/>
      <c r="BB4509" s="12"/>
      <c r="BC4509" s="12"/>
      <c r="BD4509" s="12"/>
      <c r="BE4509" s="12"/>
      <c r="BF4509" s="12"/>
      <c r="BG4509" s="12"/>
      <c r="BH4509" s="12"/>
      <c r="BI4509" s="12"/>
      <c r="BJ4509" s="13"/>
      <c r="BK4509" s="13"/>
      <c r="BL4509" s="13"/>
      <c r="BM4509" s="13"/>
      <c r="BN4509" s="13"/>
    </row>
    <row r="4510" spans="1:66" x14ac:dyDescent="0.25">
      <c r="A4510" s="10"/>
      <c r="B4510" s="10"/>
      <c r="C4510" s="10"/>
      <c r="D4510" s="10"/>
      <c r="E4510" s="10"/>
      <c r="F4510" s="10"/>
      <c r="G4510" s="10"/>
      <c r="H4510" s="10"/>
      <c r="I4510" s="10"/>
      <c r="J4510" s="10"/>
      <c r="K4510" s="11"/>
      <c r="L4510" s="11"/>
      <c r="M4510" s="12"/>
      <c r="N4510" s="12"/>
      <c r="O4510" s="12"/>
      <c r="P4510" s="12"/>
      <c r="Q4510" s="12"/>
      <c r="R4510" s="12"/>
      <c r="S4510" s="12"/>
      <c r="T4510" s="12"/>
      <c r="U4510" s="12"/>
      <c r="V4510" s="12"/>
      <c r="W4510" s="12"/>
      <c r="X4510" s="12"/>
      <c r="Y4510" s="12"/>
      <c r="Z4510" s="12"/>
      <c r="AA4510" s="12"/>
      <c r="AB4510" s="12"/>
      <c r="AC4510" s="12"/>
      <c r="AD4510" s="12"/>
      <c r="AE4510" s="12"/>
      <c r="AF4510" s="12"/>
      <c r="AG4510" s="12"/>
      <c r="AH4510" s="12"/>
      <c r="AI4510" s="12"/>
      <c r="AJ4510" s="12"/>
      <c r="AK4510" s="12"/>
      <c r="AL4510" s="12"/>
      <c r="AM4510" s="12"/>
      <c r="AN4510" s="12"/>
      <c r="AO4510" s="12"/>
      <c r="AP4510" s="12"/>
      <c r="AQ4510" s="12"/>
      <c r="AR4510" s="12"/>
      <c r="AS4510" s="12"/>
      <c r="AT4510" s="12"/>
      <c r="AU4510" s="12"/>
      <c r="AV4510" s="12"/>
      <c r="AW4510" s="12"/>
      <c r="AX4510" s="12"/>
      <c r="AY4510" s="12"/>
      <c r="AZ4510" s="12"/>
      <c r="BA4510" s="12"/>
      <c r="BB4510" s="12"/>
      <c r="BC4510" s="12"/>
      <c r="BD4510" s="12"/>
      <c r="BE4510" s="12"/>
      <c r="BF4510" s="12"/>
      <c r="BG4510" s="12"/>
      <c r="BH4510" s="12"/>
      <c r="BI4510" s="12"/>
      <c r="BJ4510" s="13"/>
      <c r="BK4510" s="13"/>
      <c r="BL4510" s="13"/>
      <c r="BM4510" s="13"/>
      <c r="BN4510" s="13"/>
    </row>
    <row r="4511" spans="1:66" x14ac:dyDescent="0.25">
      <c r="A4511" s="10"/>
      <c r="B4511" s="10"/>
      <c r="C4511" s="10"/>
      <c r="D4511" s="10"/>
      <c r="E4511" s="10"/>
      <c r="F4511" s="10"/>
      <c r="G4511" s="10"/>
      <c r="H4511" s="10"/>
      <c r="I4511" s="10"/>
      <c r="J4511" s="10"/>
      <c r="K4511" s="11"/>
      <c r="L4511" s="11"/>
      <c r="M4511" s="12"/>
      <c r="N4511" s="12"/>
      <c r="O4511" s="12"/>
      <c r="P4511" s="12"/>
      <c r="Q4511" s="12"/>
      <c r="R4511" s="12"/>
      <c r="S4511" s="12"/>
      <c r="T4511" s="12"/>
      <c r="U4511" s="12"/>
      <c r="V4511" s="12"/>
      <c r="W4511" s="12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2"/>
      <c r="AS4511" s="12"/>
      <c r="AT4511" s="12"/>
      <c r="AU4511" s="12"/>
      <c r="AV4511" s="12"/>
      <c r="AW4511" s="12"/>
      <c r="AX4511" s="12"/>
      <c r="AY4511" s="12"/>
      <c r="AZ4511" s="12"/>
      <c r="BA4511" s="12"/>
      <c r="BB4511" s="12"/>
      <c r="BC4511" s="12"/>
      <c r="BD4511" s="12"/>
      <c r="BE4511" s="12"/>
      <c r="BF4511" s="12"/>
      <c r="BG4511" s="12"/>
      <c r="BH4511" s="12"/>
      <c r="BI4511" s="12"/>
      <c r="BJ4511" s="13"/>
      <c r="BK4511" s="13"/>
      <c r="BL4511" s="13"/>
      <c r="BM4511" s="13"/>
      <c r="BN4511" s="13"/>
    </row>
    <row r="4512" spans="1:66" x14ac:dyDescent="0.25">
      <c r="A4512" s="10"/>
      <c r="B4512" s="10"/>
      <c r="C4512" s="10"/>
      <c r="D4512" s="10"/>
      <c r="E4512" s="10"/>
      <c r="F4512" s="10"/>
      <c r="G4512" s="10"/>
      <c r="H4512" s="10"/>
      <c r="I4512" s="10"/>
      <c r="J4512" s="10"/>
      <c r="K4512" s="11"/>
      <c r="L4512" s="11"/>
      <c r="M4512" s="12"/>
      <c r="N4512" s="12"/>
      <c r="O4512" s="12"/>
      <c r="P4512" s="12"/>
      <c r="Q4512" s="12"/>
      <c r="R4512" s="12"/>
      <c r="S4512" s="12"/>
      <c r="T4512" s="12"/>
      <c r="U4512" s="12"/>
      <c r="V4512" s="12"/>
      <c r="W4512" s="12"/>
      <c r="X4512" s="12"/>
      <c r="Y4512" s="12"/>
      <c r="Z4512" s="12"/>
      <c r="AA4512" s="12"/>
      <c r="AB4512" s="12"/>
      <c r="AC4512" s="12"/>
      <c r="AD4512" s="12"/>
      <c r="AE4512" s="12"/>
      <c r="AF4512" s="12"/>
      <c r="AG4512" s="12"/>
      <c r="AH4512" s="12"/>
      <c r="AI4512" s="12"/>
      <c r="AJ4512" s="12"/>
      <c r="AK4512" s="12"/>
      <c r="AL4512" s="12"/>
      <c r="AM4512" s="12"/>
      <c r="AN4512" s="12"/>
      <c r="AO4512" s="12"/>
      <c r="AP4512" s="12"/>
      <c r="AQ4512" s="12"/>
      <c r="AR4512" s="12"/>
      <c r="AS4512" s="12"/>
      <c r="AT4512" s="12"/>
      <c r="AU4512" s="12"/>
      <c r="AV4512" s="12"/>
      <c r="AW4512" s="12"/>
      <c r="AX4512" s="12"/>
      <c r="AY4512" s="12"/>
      <c r="AZ4512" s="12"/>
      <c r="BA4512" s="12"/>
      <c r="BB4512" s="12"/>
      <c r="BC4512" s="12"/>
      <c r="BD4512" s="12"/>
      <c r="BE4512" s="12"/>
      <c r="BF4512" s="12"/>
      <c r="BG4512" s="12"/>
      <c r="BH4512" s="12"/>
      <c r="BI4512" s="12"/>
      <c r="BJ4512" s="13"/>
      <c r="BK4512" s="13"/>
      <c r="BL4512" s="13"/>
      <c r="BM4512" s="13"/>
      <c r="BN4512" s="13"/>
    </row>
    <row r="4513" spans="1:66" x14ac:dyDescent="0.25">
      <c r="A4513" s="10"/>
      <c r="B4513" s="10"/>
      <c r="C4513" s="10"/>
      <c r="D4513" s="10"/>
      <c r="E4513" s="10"/>
      <c r="F4513" s="10"/>
      <c r="G4513" s="10"/>
      <c r="H4513" s="10"/>
      <c r="I4513" s="10"/>
      <c r="J4513" s="10"/>
      <c r="K4513" s="11"/>
      <c r="L4513" s="11"/>
      <c r="M4513" s="12"/>
      <c r="N4513" s="12"/>
      <c r="O4513" s="12"/>
      <c r="P4513" s="12"/>
      <c r="Q4513" s="12"/>
      <c r="R4513" s="12"/>
      <c r="S4513" s="12"/>
      <c r="T4513" s="12"/>
      <c r="U4513" s="12"/>
      <c r="V4513" s="12"/>
      <c r="W4513" s="12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2"/>
      <c r="AS4513" s="12"/>
      <c r="AT4513" s="12"/>
      <c r="AU4513" s="12"/>
      <c r="AV4513" s="12"/>
      <c r="AW4513" s="12"/>
      <c r="AX4513" s="12"/>
      <c r="AY4513" s="12"/>
      <c r="AZ4513" s="12"/>
      <c r="BA4513" s="12"/>
      <c r="BB4513" s="12"/>
      <c r="BC4513" s="12"/>
      <c r="BD4513" s="12"/>
      <c r="BE4513" s="12"/>
      <c r="BF4513" s="12"/>
      <c r="BG4513" s="12"/>
      <c r="BH4513" s="12"/>
      <c r="BI4513" s="12"/>
      <c r="BJ4513" s="13"/>
      <c r="BK4513" s="13"/>
      <c r="BL4513" s="13"/>
      <c r="BM4513" s="13"/>
      <c r="BN4513" s="13"/>
    </row>
    <row r="4514" spans="1:66" x14ac:dyDescent="0.25">
      <c r="A4514" s="10"/>
      <c r="B4514" s="10"/>
      <c r="C4514" s="10"/>
      <c r="D4514" s="10"/>
      <c r="E4514" s="10"/>
      <c r="F4514" s="10"/>
      <c r="G4514" s="10"/>
      <c r="H4514" s="10"/>
      <c r="I4514" s="10"/>
      <c r="J4514" s="10"/>
      <c r="K4514" s="11"/>
      <c r="L4514" s="11"/>
      <c r="M4514" s="12"/>
      <c r="N4514" s="12"/>
      <c r="O4514" s="12"/>
      <c r="P4514" s="12"/>
      <c r="Q4514" s="12"/>
      <c r="R4514" s="12"/>
      <c r="S4514" s="12"/>
      <c r="T4514" s="12"/>
      <c r="U4514" s="12"/>
      <c r="V4514" s="12"/>
      <c r="W4514" s="12"/>
      <c r="X4514" s="12"/>
      <c r="Y4514" s="12"/>
      <c r="Z4514" s="12"/>
      <c r="AA4514" s="12"/>
      <c r="AB4514" s="12"/>
      <c r="AC4514" s="12"/>
      <c r="AD4514" s="12"/>
      <c r="AE4514" s="12"/>
      <c r="AF4514" s="12"/>
      <c r="AG4514" s="12"/>
      <c r="AH4514" s="12"/>
      <c r="AI4514" s="12"/>
      <c r="AJ4514" s="12"/>
      <c r="AK4514" s="12"/>
      <c r="AL4514" s="12"/>
      <c r="AM4514" s="12"/>
      <c r="AN4514" s="12"/>
      <c r="AO4514" s="12"/>
      <c r="AP4514" s="12"/>
      <c r="AQ4514" s="12"/>
      <c r="AR4514" s="12"/>
      <c r="AS4514" s="12"/>
      <c r="AT4514" s="12"/>
      <c r="AU4514" s="12"/>
      <c r="AV4514" s="12"/>
      <c r="AW4514" s="12"/>
      <c r="AX4514" s="12"/>
      <c r="AY4514" s="12"/>
      <c r="AZ4514" s="12"/>
      <c r="BA4514" s="12"/>
      <c r="BB4514" s="12"/>
      <c r="BC4514" s="12"/>
      <c r="BD4514" s="12"/>
      <c r="BE4514" s="12"/>
      <c r="BF4514" s="12"/>
      <c r="BG4514" s="12"/>
      <c r="BH4514" s="12"/>
      <c r="BI4514" s="12"/>
      <c r="BJ4514" s="13"/>
      <c r="BK4514" s="13"/>
      <c r="BL4514" s="13"/>
      <c r="BM4514" s="13"/>
      <c r="BN4514" s="13"/>
    </row>
    <row r="4515" spans="1:66" x14ac:dyDescent="0.25">
      <c r="A4515" s="10"/>
      <c r="B4515" s="10"/>
      <c r="C4515" s="10"/>
      <c r="D4515" s="10"/>
      <c r="E4515" s="10"/>
      <c r="F4515" s="10"/>
      <c r="G4515" s="10"/>
      <c r="H4515" s="10"/>
      <c r="I4515" s="10"/>
      <c r="J4515" s="10"/>
      <c r="K4515" s="11"/>
      <c r="L4515" s="11"/>
      <c r="M4515" s="12"/>
      <c r="N4515" s="12"/>
      <c r="O4515" s="12"/>
      <c r="P4515" s="12"/>
      <c r="Q4515" s="12"/>
      <c r="R4515" s="12"/>
      <c r="S4515" s="12"/>
      <c r="T4515" s="12"/>
      <c r="U4515" s="12"/>
      <c r="V4515" s="12"/>
      <c r="W4515" s="12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2"/>
      <c r="AS4515" s="12"/>
      <c r="AT4515" s="12"/>
      <c r="AU4515" s="12"/>
      <c r="AV4515" s="12"/>
      <c r="AW4515" s="12"/>
      <c r="AX4515" s="12"/>
      <c r="AY4515" s="12"/>
      <c r="AZ4515" s="12"/>
      <c r="BA4515" s="12"/>
      <c r="BB4515" s="12"/>
      <c r="BC4515" s="12"/>
      <c r="BD4515" s="12"/>
      <c r="BE4515" s="12"/>
      <c r="BF4515" s="12"/>
      <c r="BG4515" s="12"/>
      <c r="BH4515" s="12"/>
      <c r="BI4515" s="12"/>
      <c r="BJ4515" s="13"/>
      <c r="BK4515" s="13"/>
      <c r="BL4515" s="13"/>
      <c r="BM4515" s="13"/>
      <c r="BN4515" s="13"/>
    </row>
    <row r="4516" spans="1:66" x14ac:dyDescent="0.25">
      <c r="A4516" s="10"/>
      <c r="B4516" s="10"/>
      <c r="C4516" s="10"/>
      <c r="D4516" s="10"/>
      <c r="E4516" s="10"/>
      <c r="F4516" s="10"/>
      <c r="G4516" s="10"/>
      <c r="H4516" s="10"/>
      <c r="I4516" s="10"/>
      <c r="J4516" s="10"/>
      <c r="K4516" s="11"/>
      <c r="L4516" s="11"/>
      <c r="M4516" s="12"/>
      <c r="N4516" s="12"/>
      <c r="O4516" s="12"/>
      <c r="P4516" s="12"/>
      <c r="Q4516" s="12"/>
      <c r="R4516" s="12"/>
      <c r="S4516" s="12"/>
      <c r="T4516" s="12"/>
      <c r="U4516" s="12"/>
      <c r="V4516" s="12"/>
      <c r="W4516" s="12"/>
      <c r="X4516" s="12"/>
      <c r="Y4516" s="12"/>
      <c r="Z4516" s="12"/>
      <c r="AA4516" s="12"/>
      <c r="AB4516" s="12"/>
      <c r="AC4516" s="12"/>
      <c r="AD4516" s="12"/>
      <c r="AE4516" s="12"/>
      <c r="AF4516" s="12"/>
      <c r="AG4516" s="12"/>
      <c r="AH4516" s="12"/>
      <c r="AI4516" s="12"/>
      <c r="AJ4516" s="12"/>
      <c r="AK4516" s="12"/>
      <c r="AL4516" s="12"/>
      <c r="AM4516" s="12"/>
      <c r="AN4516" s="12"/>
      <c r="AO4516" s="12"/>
      <c r="AP4516" s="12"/>
      <c r="AQ4516" s="12"/>
      <c r="AR4516" s="12"/>
      <c r="AS4516" s="12"/>
      <c r="AT4516" s="12"/>
      <c r="AU4516" s="12"/>
      <c r="AV4516" s="12"/>
      <c r="AW4516" s="12"/>
      <c r="AX4516" s="12"/>
      <c r="AY4516" s="12"/>
      <c r="AZ4516" s="12"/>
      <c r="BA4516" s="12"/>
      <c r="BB4516" s="12"/>
      <c r="BC4516" s="12"/>
      <c r="BD4516" s="12"/>
      <c r="BE4516" s="12"/>
      <c r="BF4516" s="12"/>
      <c r="BG4516" s="12"/>
      <c r="BH4516" s="12"/>
      <c r="BI4516" s="12"/>
      <c r="BJ4516" s="13"/>
      <c r="BK4516" s="13"/>
      <c r="BL4516" s="13"/>
      <c r="BM4516" s="13"/>
      <c r="BN4516" s="13"/>
    </row>
    <row r="4517" spans="1:66" x14ac:dyDescent="0.25">
      <c r="A4517" s="10"/>
      <c r="B4517" s="10"/>
      <c r="C4517" s="10"/>
      <c r="D4517" s="10"/>
      <c r="E4517" s="10"/>
      <c r="F4517" s="10"/>
      <c r="G4517" s="10"/>
      <c r="H4517" s="10"/>
      <c r="I4517" s="10"/>
      <c r="J4517" s="10"/>
      <c r="K4517" s="11"/>
      <c r="L4517" s="11"/>
      <c r="M4517" s="12"/>
      <c r="N4517" s="12"/>
      <c r="O4517" s="12"/>
      <c r="P4517" s="12"/>
      <c r="Q4517" s="12"/>
      <c r="R4517" s="12"/>
      <c r="S4517" s="12"/>
      <c r="T4517" s="12"/>
      <c r="U4517" s="12"/>
      <c r="V4517" s="12"/>
      <c r="W4517" s="12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2"/>
      <c r="AS4517" s="12"/>
      <c r="AT4517" s="12"/>
      <c r="AU4517" s="12"/>
      <c r="AV4517" s="12"/>
      <c r="AW4517" s="12"/>
      <c r="AX4517" s="12"/>
      <c r="AY4517" s="12"/>
      <c r="AZ4517" s="12"/>
      <c r="BA4517" s="12"/>
      <c r="BB4517" s="12"/>
      <c r="BC4517" s="12"/>
      <c r="BD4517" s="12"/>
      <c r="BE4517" s="12"/>
      <c r="BF4517" s="12"/>
      <c r="BG4517" s="12"/>
      <c r="BH4517" s="12"/>
      <c r="BI4517" s="12"/>
      <c r="BJ4517" s="13"/>
      <c r="BK4517" s="13"/>
      <c r="BL4517" s="13"/>
      <c r="BM4517" s="13"/>
      <c r="BN4517" s="13"/>
    </row>
    <row r="4518" spans="1:66" x14ac:dyDescent="0.25">
      <c r="A4518" s="10"/>
      <c r="B4518" s="10"/>
      <c r="C4518" s="10"/>
      <c r="D4518" s="10"/>
      <c r="E4518" s="10"/>
      <c r="F4518" s="10"/>
      <c r="G4518" s="10"/>
      <c r="H4518" s="10"/>
      <c r="I4518" s="10"/>
      <c r="J4518" s="10"/>
      <c r="K4518" s="11"/>
      <c r="L4518" s="11"/>
      <c r="M4518" s="12"/>
      <c r="N4518" s="12"/>
      <c r="O4518" s="12"/>
      <c r="P4518" s="12"/>
      <c r="Q4518" s="12"/>
      <c r="R4518" s="12"/>
      <c r="S4518" s="12"/>
      <c r="T4518" s="12"/>
      <c r="U4518" s="12"/>
      <c r="V4518" s="12"/>
      <c r="W4518" s="12"/>
      <c r="X4518" s="12"/>
      <c r="Y4518" s="12"/>
      <c r="Z4518" s="12"/>
      <c r="AA4518" s="12"/>
      <c r="AB4518" s="12"/>
      <c r="AC4518" s="12"/>
      <c r="AD4518" s="12"/>
      <c r="AE4518" s="12"/>
      <c r="AF4518" s="12"/>
      <c r="AG4518" s="12"/>
      <c r="AH4518" s="12"/>
      <c r="AI4518" s="12"/>
      <c r="AJ4518" s="12"/>
      <c r="AK4518" s="12"/>
      <c r="AL4518" s="12"/>
      <c r="AM4518" s="12"/>
      <c r="AN4518" s="12"/>
      <c r="AO4518" s="12"/>
      <c r="AP4518" s="12"/>
      <c r="AQ4518" s="12"/>
      <c r="AR4518" s="12"/>
      <c r="AS4518" s="12"/>
      <c r="AT4518" s="12"/>
      <c r="AU4518" s="12"/>
      <c r="AV4518" s="12"/>
      <c r="AW4518" s="12"/>
      <c r="AX4518" s="12"/>
      <c r="AY4518" s="12"/>
      <c r="AZ4518" s="12"/>
      <c r="BA4518" s="12"/>
      <c r="BB4518" s="12"/>
      <c r="BC4518" s="12"/>
      <c r="BD4518" s="12"/>
      <c r="BE4518" s="12"/>
      <c r="BF4518" s="12"/>
      <c r="BG4518" s="12"/>
      <c r="BH4518" s="12"/>
      <c r="BI4518" s="12"/>
      <c r="BJ4518" s="13"/>
      <c r="BK4518" s="13"/>
      <c r="BL4518" s="13"/>
      <c r="BM4518" s="13"/>
      <c r="BN4518" s="13"/>
    </row>
    <row r="4519" spans="1:66" x14ac:dyDescent="0.25">
      <c r="A4519" s="10"/>
      <c r="B4519" s="10"/>
      <c r="C4519" s="10"/>
      <c r="D4519" s="10"/>
      <c r="E4519" s="10"/>
      <c r="F4519" s="10"/>
      <c r="G4519" s="10"/>
      <c r="H4519" s="10"/>
      <c r="I4519" s="10"/>
      <c r="J4519" s="10"/>
      <c r="K4519" s="11"/>
      <c r="L4519" s="11"/>
      <c r="M4519" s="12"/>
      <c r="N4519" s="12"/>
      <c r="O4519" s="12"/>
      <c r="P4519" s="12"/>
      <c r="Q4519" s="12"/>
      <c r="R4519" s="12"/>
      <c r="S4519" s="12"/>
      <c r="T4519" s="12"/>
      <c r="U4519" s="12"/>
      <c r="V4519" s="12"/>
      <c r="W4519" s="12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2"/>
      <c r="AS4519" s="12"/>
      <c r="AT4519" s="12"/>
      <c r="AU4519" s="12"/>
      <c r="AV4519" s="12"/>
      <c r="AW4519" s="12"/>
      <c r="AX4519" s="12"/>
      <c r="AY4519" s="12"/>
      <c r="AZ4519" s="12"/>
      <c r="BA4519" s="12"/>
      <c r="BB4519" s="12"/>
      <c r="BC4519" s="12"/>
      <c r="BD4519" s="12"/>
      <c r="BE4519" s="12"/>
      <c r="BF4519" s="12"/>
      <c r="BG4519" s="12"/>
      <c r="BH4519" s="12"/>
      <c r="BI4519" s="12"/>
      <c r="BJ4519" s="13"/>
      <c r="BK4519" s="13"/>
      <c r="BL4519" s="13"/>
      <c r="BM4519" s="13"/>
      <c r="BN4519" s="13"/>
    </row>
    <row r="4520" spans="1:66" x14ac:dyDescent="0.25">
      <c r="A4520" s="10"/>
      <c r="B4520" s="10"/>
      <c r="C4520" s="10"/>
      <c r="D4520" s="10"/>
      <c r="E4520" s="10"/>
      <c r="F4520" s="10"/>
      <c r="G4520" s="10"/>
      <c r="H4520" s="10"/>
      <c r="I4520" s="10"/>
      <c r="J4520" s="10"/>
      <c r="K4520" s="11"/>
      <c r="L4520" s="11"/>
      <c r="M4520" s="12"/>
      <c r="N4520" s="12"/>
      <c r="O4520" s="12"/>
      <c r="P4520" s="12"/>
      <c r="Q4520" s="12"/>
      <c r="R4520" s="12"/>
      <c r="S4520" s="12"/>
      <c r="T4520" s="12"/>
      <c r="U4520" s="12"/>
      <c r="V4520" s="12"/>
      <c r="W4520" s="12"/>
      <c r="X4520" s="12"/>
      <c r="Y4520" s="12"/>
      <c r="Z4520" s="12"/>
      <c r="AA4520" s="12"/>
      <c r="AB4520" s="12"/>
      <c r="AC4520" s="12"/>
      <c r="AD4520" s="12"/>
      <c r="AE4520" s="12"/>
      <c r="AF4520" s="12"/>
      <c r="AG4520" s="12"/>
      <c r="AH4520" s="12"/>
      <c r="AI4520" s="12"/>
      <c r="AJ4520" s="12"/>
      <c r="AK4520" s="12"/>
      <c r="AL4520" s="12"/>
      <c r="AM4520" s="12"/>
      <c r="AN4520" s="12"/>
      <c r="AO4520" s="12"/>
      <c r="AP4520" s="12"/>
      <c r="AQ4520" s="12"/>
      <c r="AR4520" s="12"/>
      <c r="AS4520" s="12"/>
      <c r="AT4520" s="12"/>
      <c r="AU4520" s="12"/>
      <c r="AV4520" s="12"/>
      <c r="AW4520" s="12"/>
      <c r="AX4520" s="12"/>
      <c r="AY4520" s="12"/>
      <c r="AZ4520" s="12"/>
      <c r="BA4520" s="12"/>
      <c r="BB4520" s="12"/>
      <c r="BC4520" s="12"/>
      <c r="BD4520" s="12"/>
      <c r="BE4520" s="12"/>
      <c r="BF4520" s="12"/>
      <c r="BG4520" s="12"/>
      <c r="BH4520" s="12"/>
      <c r="BI4520" s="12"/>
      <c r="BJ4520" s="13"/>
      <c r="BK4520" s="13"/>
      <c r="BL4520" s="13"/>
      <c r="BM4520" s="13"/>
      <c r="BN4520" s="13"/>
    </row>
    <row r="4521" spans="1:66" s="14" customFormat="1" x14ac:dyDescent="0.25">
      <c r="A4521" s="10"/>
      <c r="B4521" s="10"/>
      <c r="C4521" s="10"/>
      <c r="D4521" s="10"/>
      <c r="E4521" s="10"/>
      <c r="F4521" s="10"/>
      <c r="G4521" s="10"/>
      <c r="H4521" s="10"/>
      <c r="I4521" s="10"/>
      <c r="J4521" s="10"/>
      <c r="K4521" s="11"/>
      <c r="L4521" s="11"/>
      <c r="M4521" s="12"/>
      <c r="N4521" s="12"/>
      <c r="O4521" s="12"/>
      <c r="P4521" s="12"/>
      <c r="Q4521" s="12"/>
      <c r="R4521" s="12"/>
      <c r="S4521" s="12"/>
      <c r="T4521" s="12"/>
      <c r="U4521" s="12"/>
      <c r="V4521" s="12"/>
      <c r="W4521" s="12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2"/>
      <c r="AS4521" s="12"/>
      <c r="AT4521" s="12"/>
      <c r="AU4521" s="12"/>
      <c r="AV4521" s="12"/>
      <c r="AW4521" s="12"/>
      <c r="AX4521" s="12"/>
      <c r="AY4521" s="12"/>
      <c r="AZ4521" s="12"/>
      <c r="BA4521" s="12"/>
      <c r="BB4521" s="12"/>
      <c r="BC4521" s="12"/>
      <c r="BD4521" s="12"/>
      <c r="BE4521" s="12"/>
      <c r="BF4521" s="12"/>
      <c r="BG4521" s="12"/>
      <c r="BH4521" s="12"/>
      <c r="BI4521" s="12"/>
      <c r="BJ4521" s="13"/>
      <c r="BK4521" s="13"/>
      <c r="BL4521" s="13"/>
      <c r="BM4521" s="13"/>
      <c r="BN4521" s="13"/>
    </row>
    <row r="4522" spans="1:66" x14ac:dyDescent="0.25">
      <c r="A4522" s="10"/>
      <c r="B4522" s="10"/>
      <c r="C4522" s="10"/>
      <c r="D4522" s="10"/>
      <c r="E4522" s="10"/>
      <c r="F4522" s="10"/>
      <c r="G4522" s="10"/>
      <c r="H4522" s="10"/>
      <c r="I4522" s="10"/>
      <c r="J4522" s="10"/>
      <c r="K4522" s="11"/>
      <c r="L4522" s="11"/>
      <c r="M4522" s="12"/>
      <c r="N4522" s="12"/>
      <c r="O4522" s="12"/>
      <c r="P4522" s="12"/>
      <c r="Q4522" s="12"/>
      <c r="R4522" s="12"/>
      <c r="S4522" s="12"/>
      <c r="T4522" s="12"/>
      <c r="U4522" s="12"/>
      <c r="V4522" s="12"/>
      <c r="W4522" s="12"/>
      <c r="X4522" s="12"/>
      <c r="Y4522" s="12"/>
      <c r="Z4522" s="12"/>
      <c r="AA4522" s="12"/>
      <c r="AB4522" s="12"/>
      <c r="AC4522" s="12"/>
      <c r="AD4522" s="12"/>
      <c r="AE4522" s="12"/>
      <c r="AF4522" s="12"/>
      <c r="AG4522" s="12"/>
      <c r="AH4522" s="12"/>
      <c r="AI4522" s="12"/>
      <c r="AJ4522" s="12"/>
      <c r="AK4522" s="12"/>
      <c r="AL4522" s="12"/>
      <c r="AM4522" s="12"/>
      <c r="AN4522" s="12"/>
      <c r="AO4522" s="12"/>
      <c r="AP4522" s="12"/>
      <c r="AQ4522" s="12"/>
      <c r="AR4522" s="12"/>
      <c r="AS4522" s="12"/>
      <c r="AT4522" s="12"/>
      <c r="AU4522" s="12"/>
      <c r="AV4522" s="12"/>
      <c r="AW4522" s="12"/>
      <c r="AX4522" s="12"/>
      <c r="AY4522" s="12"/>
      <c r="AZ4522" s="12"/>
      <c r="BA4522" s="12"/>
      <c r="BB4522" s="12"/>
      <c r="BC4522" s="12"/>
      <c r="BD4522" s="12"/>
      <c r="BE4522" s="12"/>
      <c r="BF4522" s="12"/>
      <c r="BG4522" s="12"/>
      <c r="BH4522" s="12"/>
      <c r="BI4522" s="12"/>
      <c r="BJ4522" s="13"/>
      <c r="BK4522" s="13"/>
      <c r="BL4522" s="13"/>
      <c r="BM4522" s="13"/>
      <c r="BN4522" s="13"/>
    </row>
    <row r="4523" spans="1:66" x14ac:dyDescent="0.25">
      <c r="A4523" s="10"/>
      <c r="B4523" s="10"/>
      <c r="C4523" s="10"/>
      <c r="D4523" s="10"/>
      <c r="E4523" s="10"/>
      <c r="F4523" s="10"/>
      <c r="G4523" s="10"/>
      <c r="H4523" s="10"/>
      <c r="I4523" s="10"/>
      <c r="J4523" s="10"/>
      <c r="K4523" s="11"/>
      <c r="L4523" s="11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  <c r="W4523" s="12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2"/>
      <c r="AS4523" s="12"/>
      <c r="AT4523" s="12"/>
      <c r="AU4523" s="12"/>
      <c r="AV4523" s="12"/>
      <c r="AW4523" s="12"/>
      <c r="AX4523" s="12"/>
      <c r="AY4523" s="12"/>
      <c r="AZ4523" s="12"/>
      <c r="BA4523" s="12"/>
      <c r="BB4523" s="12"/>
      <c r="BC4523" s="12"/>
      <c r="BD4523" s="12"/>
      <c r="BE4523" s="12"/>
      <c r="BF4523" s="12"/>
      <c r="BG4523" s="12"/>
      <c r="BH4523" s="12"/>
      <c r="BI4523" s="12"/>
      <c r="BJ4523" s="13"/>
      <c r="BK4523" s="13"/>
      <c r="BL4523" s="13"/>
      <c r="BM4523" s="13"/>
      <c r="BN4523" s="13"/>
    </row>
    <row r="4524" spans="1:66" x14ac:dyDescent="0.25">
      <c r="A4524" s="10"/>
      <c r="B4524" s="10"/>
      <c r="C4524" s="10"/>
      <c r="D4524" s="10"/>
      <c r="E4524" s="10"/>
      <c r="F4524" s="10"/>
      <c r="G4524" s="10"/>
      <c r="H4524" s="10"/>
      <c r="I4524" s="10"/>
      <c r="J4524" s="10"/>
      <c r="K4524" s="11"/>
      <c r="L4524" s="11"/>
      <c r="M4524" s="12"/>
      <c r="N4524" s="12"/>
      <c r="O4524" s="12"/>
      <c r="P4524" s="12"/>
      <c r="Q4524" s="12"/>
      <c r="R4524" s="12"/>
      <c r="S4524" s="12"/>
      <c r="T4524" s="12"/>
      <c r="U4524" s="12"/>
      <c r="V4524" s="12"/>
      <c r="W4524" s="12"/>
      <c r="X4524" s="12"/>
      <c r="Y4524" s="12"/>
      <c r="Z4524" s="12"/>
      <c r="AA4524" s="12"/>
      <c r="AB4524" s="12"/>
      <c r="AC4524" s="12"/>
      <c r="AD4524" s="12"/>
      <c r="AE4524" s="12"/>
      <c r="AF4524" s="12"/>
      <c r="AG4524" s="12"/>
      <c r="AH4524" s="12"/>
      <c r="AI4524" s="12"/>
      <c r="AJ4524" s="12"/>
      <c r="AK4524" s="12"/>
      <c r="AL4524" s="12"/>
      <c r="AM4524" s="12"/>
      <c r="AN4524" s="12"/>
      <c r="AO4524" s="12"/>
      <c r="AP4524" s="12"/>
      <c r="AQ4524" s="12"/>
      <c r="AR4524" s="12"/>
      <c r="AS4524" s="12"/>
      <c r="AT4524" s="12"/>
      <c r="AU4524" s="12"/>
      <c r="AV4524" s="12"/>
      <c r="AW4524" s="12"/>
      <c r="AX4524" s="12"/>
      <c r="AY4524" s="12"/>
      <c r="AZ4524" s="12"/>
      <c r="BA4524" s="12"/>
      <c r="BB4524" s="12"/>
      <c r="BC4524" s="12"/>
      <c r="BD4524" s="12"/>
      <c r="BE4524" s="12"/>
      <c r="BF4524" s="12"/>
      <c r="BG4524" s="12"/>
      <c r="BH4524" s="12"/>
      <c r="BI4524" s="12"/>
      <c r="BJ4524" s="13"/>
      <c r="BK4524" s="13"/>
      <c r="BL4524" s="13"/>
      <c r="BM4524" s="13"/>
      <c r="BN4524" s="13"/>
    </row>
    <row r="4525" spans="1:66" x14ac:dyDescent="0.25">
      <c r="A4525" s="10"/>
      <c r="B4525" s="10"/>
      <c r="C4525" s="10"/>
      <c r="D4525" s="10"/>
      <c r="E4525" s="10"/>
      <c r="F4525" s="10"/>
      <c r="G4525" s="10"/>
      <c r="H4525" s="10"/>
      <c r="I4525" s="10"/>
      <c r="J4525" s="10"/>
      <c r="K4525" s="11"/>
      <c r="L4525" s="11"/>
      <c r="M4525" s="12"/>
      <c r="N4525" s="12"/>
      <c r="O4525" s="12"/>
      <c r="P4525" s="12"/>
      <c r="Q4525" s="12"/>
      <c r="R4525" s="12"/>
      <c r="S4525" s="12"/>
      <c r="T4525" s="12"/>
      <c r="U4525" s="12"/>
      <c r="V4525" s="12"/>
      <c r="W4525" s="12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2"/>
      <c r="AS4525" s="12"/>
      <c r="AT4525" s="12"/>
      <c r="AU4525" s="12"/>
      <c r="AV4525" s="12"/>
      <c r="AW4525" s="12"/>
      <c r="AX4525" s="12"/>
      <c r="AY4525" s="12"/>
      <c r="AZ4525" s="12"/>
      <c r="BA4525" s="12"/>
      <c r="BB4525" s="12"/>
      <c r="BC4525" s="12"/>
      <c r="BD4525" s="12"/>
      <c r="BE4525" s="12"/>
      <c r="BF4525" s="12"/>
      <c r="BG4525" s="12"/>
      <c r="BH4525" s="12"/>
      <c r="BI4525" s="12"/>
      <c r="BJ4525" s="13"/>
      <c r="BK4525" s="13"/>
      <c r="BL4525" s="13"/>
      <c r="BM4525" s="13"/>
      <c r="BN4525" s="13"/>
    </row>
    <row r="4526" spans="1:66" x14ac:dyDescent="0.25">
      <c r="A4526" s="10"/>
      <c r="B4526" s="10"/>
      <c r="C4526" s="10"/>
      <c r="D4526" s="10"/>
      <c r="E4526" s="10"/>
      <c r="F4526" s="10"/>
      <c r="G4526" s="10"/>
      <c r="H4526" s="10"/>
      <c r="I4526" s="10"/>
      <c r="J4526" s="10"/>
      <c r="K4526" s="11"/>
      <c r="L4526" s="11"/>
      <c r="M4526" s="12"/>
      <c r="N4526" s="12"/>
      <c r="O4526" s="12"/>
      <c r="P4526" s="12"/>
      <c r="Q4526" s="12"/>
      <c r="R4526" s="12"/>
      <c r="S4526" s="12"/>
      <c r="T4526" s="12"/>
      <c r="U4526" s="12"/>
      <c r="V4526" s="12"/>
      <c r="W4526" s="12"/>
      <c r="X4526" s="12"/>
      <c r="Y4526" s="12"/>
      <c r="Z4526" s="12"/>
      <c r="AA4526" s="12"/>
      <c r="AB4526" s="12"/>
      <c r="AC4526" s="12"/>
      <c r="AD4526" s="12"/>
      <c r="AE4526" s="12"/>
      <c r="AF4526" s="12"/>
      <c r="AG4526" s="12"/>
      <c r="AH4526" s="12"/>
      <c r="AI4526" s="12"/>
      <c r="AJ4526" s="12"/>
      <c r="AK4526" s="12"/>
      <c r="AL4526" s="12"/>
      <c r="AM4526" s="12"/>
      <c r="AN4526" s="12"/>
      <c r="AO4526" s="12"/>
      <c r="AP4526" s="12"/>
      <c r="AQ4526" s="12"/>
      <c r="AR4526" s="12"/>
      <c r="AS4526" s="12"/>
      <c r="AT4526" s="12"/>
      <c r="AU4526" s="12"/>
      <c r="AV4526" s="12"/>
      <c r="AW4526" s="12"/>
      <c r="AX4526" s="12"/>
      <c r="AY4526" s="12"/>
      <c r="AZ4526" s="12"/>
      <c r="BA4526" s="12"/>
      <c r="BB4526" s="12"/>
      <c r="BC4526" s="12"/>
      <c r="BD4526" s="12"/>
      <c r="BE4526" s="12"/>
      <c r="BF4526" s="12"/>
      <c r="BG4526" s="12"/>
      <c r="BH4526" s="12"/>
      <c r="BI4526" s="12"/>
      <c r="BJ4526" s="13"/>
      <c r="BK4526" s="13"/>
      <c r="BL4526" s="13"/>
      <c r="BM4526" s="13"/>
      <c r="BN4526" s="13"/>
    </row>
    <row r="4527" spans="1:66" x14ac:dyDescent="0.25">
      <c r="A4527" s="10"/>
      <c r="B4527" s="10"/>
      <c r="C4527" s="10"/>
      <c r="D4527" s="10"/>
      <c r="E4527" s="10"/>
      <c r="F4527" s="10"/>
      <c r="G4527" s="10"/>
      <c r="H4527" s="10"/>
      <c r="I4527" s="10"/>
      <c r="J4527" s="10"/>
      <c r="K4527" s="11"/>
      <c r="L4527" s="11"/>
      <c r="M4527" s="12"/>
      <c r="N4527" s="12"/>
      <c r="O4527" s="12"/>
      <c r="P4527" s="12"/>
      <c r="Q4527" s="12"/>
      <c r="R4527" s="12"/>
      <c r="S4527" s="12"/>
      <c r="T4527" s="12"/>
      <c r="U4527" s="12"/>
      <c r="V4527" s="12"/>
      <c r="W4527" s="12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2"/>
      <c r="AS4527" s="12"/>
      <c r="AT4527" s="12"/>
      <c r="AU4527" s="12"/>
      <c r="AV4527" s="12"/>
      <c r="AW4527" s="12"/>
      <c r="AX4527" s="12"/>
      <c r="AY4527" s="12"/>
      <c r="AZ4527" s="12"/>
      <c r="BA4527" s="12"/>
      <c r="BB4527" s="12"/>
      <c r="BC4527" s="12"/>
      <c r="BD4527" s="12"/>
      <c r="BE4527" s="12"/>
      <c r="BF4527" s="12"/>
      <c r="BG4527" s="12"/>
      <c r="BH4527" s="12"/>
      <c r="BI4527" s="12"/>
      <c r="BJ4527" s="13"/>
      <c r="BK4527" s="13"/>
      <c r="BL4527" s="13"/>
      <c r="BM4527" s="13"/>
      <c r="BN4527" s="13"/>
    </row>
    <row r="4528" spans="1:66" x14ac:dyDescent="0.25">
      <c r="A4528" s="10"/>
      <c r="B4528" s="10"/>
      <c r="C4528" s="10"/>
      <c r="D4528" s="10"/>
      <c r="E4528" s="10"/>
      <c r="F4528" s="10"/>
      <c r="G4528" s="10"/>
      <c r="H4528" s="10"/>
      <c r="I4528" s="10"/>
      <c r="J4528" s="10"/>
      <c r="K4528" s="11"/>
      <c r="L4528" s="11"/>
      <c r="M4528" s="12"/>
      <c r="N4528" s="12"/>
      <c r="O4528" s="12"/>
      <c r="P4528" s="12"/>
      <c r="Q4528" s="12"/>
      <c r="R4528" s="12"/>
      <c r="S4528" s="12"/>
      <c r="T4528" s="12"/>
      <c r="U4528" s="12"/>
      <c r="V4528" s="12"/>
      <c r="W4528" s="12"/>
      <c r="X4528" s="12"/>
      <c r="Y4528" s="12"/>
      <c r="Z4528" s="12"/>
      <c r="AA4528" s="12"/>
      <c r="AB4528" s="12"/>
      <c r="AC4528" s="12"/>
      <c r="AD4528" s="12"/>
      <c r="AE4528" s="12"/>
      <c r="AF4528" s="12"/>
      <c r="AG4528" s="12"/>
      <c r="AH4528" s="12"/>
      <c r="AI4528" s="12"/>
      <c r="AJ4528" s="12"/>
      <c r="AK4528" s="12"/>
      <c r="AL4528" s="12"/>
      <c r="AM4528" s="12"/>
      <c r="AN4528" s="12"/>
      <c r="AO4528" s="12"/>
      <c r="AP4528" s="12"/>
      <c r="AQ4528" s="12"/>
      <c r="AR4528" s="12"/>
      <c r="AS4528" s="12"/>
      <c r="AT4528" s="12"/>
      <c r="AU4528" s="12"/>
      <c r="AV4528" s="12"/>
      <c r="AW4528" s="12"/>
      <c r="AX4528" s="12"/>
      <c r="AY4528" s="12"/>
      <c r="AZ4528" s="12"/>
      <c r="BA4528" s="12"/>
      <c r="BB4528" s="12"/>
      <c r="BC4528" s="12"/>
      <c r="BD4528" s="12"/>
      <c r="BE4528" s="12"/>
      <c r="BF4528" s="12"/>
      <c r="BG4528" s="12"/>
      <c r="BH4528" s="12"/>
      <c r="BI4528" s="12"/>
      <c r="BJ4528" s="13"/>
      <c r="BK4528" s="13"/>
      <c r="BL4528" s="13"/>
      <c r="BM4528" s="13"/>
      <c r="BN4528" s="13"/>
    </row>
    <row r="4529" spans="1:66" x14ac:dyDescent="0.25">
      <c r="A4529" s="10"/>
      <c r="B4529" s="10"/>
      <c r="C4529" s="10"/>
      <c r="D4529" s="10"/>
      <c r="E4529" s="10"/>
      <c r="F4529" s="10"/>
      <c r="G4529" s="10"/>
      <c r="H4529" s="10"/>
      <c r="I4529" s="10"/>
      <c r="J4529" s="10"/>
      <c r="K4529" s="11"/>
      <c r="L4529" s="11"/>
      <c r="M4529" s="12"/>
      <c r="N4529" s="12"/>
      <c r="O4529" s="12"/>
      <c r="P4529" s="12"/>
      <c r="Q4529" s="12"/>
      <c r="R4529" s="12"/>
      <c r="S4529" s="12"/>
      <c r="T4529" s="12"/>
      <c r="U4529" s="12"/>
      <c r="V4529" s="12"/>
      <c r="W4529" s="12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2"/>
      <c r="AS4529" s="12"/>
      <c r="AT4529" s="12"/>
      <c r="AU4529" s="12"/>
      <c r="AV4529" s="12"/>
      <c r="AW4529" s="12"/>
      <c r="AX4529" s="12"/>
      <c r="AY4529" s="12"/>
      <c r="AZ4529" s="12"/>
      <c r="BA4529" s="12"/>
      <c r="BB4529" s="12"/>
      <c r="BC4529" s="12"/>
      <c r="BD4529" s="12"/>
      <c r="BE4529" s="12"/>
      <c r="BF4529" s="12"/>
      <c r="BG4529" s="12"/>
      <c r="BH4529" s="12"/>
      <c r="BI4529" s="12"/>
      <c r="BJ4529" s="13"/>
      <c r="BK4529" s="13"/>
      <c r="BL4529" s="13"/>
      <c r="BM4529" s="13"/>
      <c r="BN4529" s="13"/>
    </row>
    <row r="4530" spans="1:66" x14ac:dyDescent="0.25">
      <c r="A4530" s="10"/>
      <c r="B4530" s="10"/>
      <c r="C4530" s="10"/>
      <c r="D4530" s="10"/>
      <c r="E4530" s="10"/>
      <c r="F4530" s="10"/>
      <c r="G4530" s="10"/>
      <c r="H4530" s="10"/>
      <c r="I4530" s="10"/>
      <c r="J4530" s="10"/>
      <c r="K4530" s="11"/>
      <c r="L4530" s="11"/>
      <c r="M4530" s="12"/>
      <c r="N4530" s="12"/>
      <c r="O4530" s="12"/>
      <c r="P4530" s="12"/>
      <c r="Q4530" s="12"/>
      <c r="R4530" s="12"/>
      <c r="S4530" s="12"/>
      <c r="T4530" s="12"/>
      <c r="U4530" s="12"/>
      <c r="V4530" s="12"/>
      <c r="W4530" s="12"/>
      <c r="X4530" s="12"/>
      <c r="Y4530" s="12"/>
      <c r="Z4530" s="12"/>
      <c r="AA4530" s="12"/>
      <c r="AB4530" s="12"/>
      <c r="AC4530" s="12"/>
      <c r="AD4530" s="12"/>
      <c r="AE4530" s="12"/>
      <c r="AF4530" s="12"/>
      <c r="AG4530" s="12"/>
      <c r="AH4530" s="12"/>
      <c r="AI4530" s="12"/>
      <c r="AJ4530" s="12"/>
      <c r="AK4530" s="12"/>
      <c r="AL4530" s="12"/>
      <c r="AM4530" s="12"/>
      <c r="AN4530" s="12"/>
      <c r="AO4530" s="12"/>
      <c r="AP4530" s="12"/>
      <c r="AQ4530" s="12"/>
      <c r="AR4530" s="12"/>
      <c r="AS4530" s="12"/>
      <c r="AT4530" s="12"/>
      <c r="AU4530" s="12"/>
      <c r="AV4530" s="12"/>
      <c r="AW4530" s="12"/>
      <c r="AX4530" s="12"/>
      <c r="AY4530" s="12"/>
      <c r="AZ4530" s="12"/>
      <c r="BA4530" s="12"/>
      <c r="BB4530" s="12"/>
      <c r="BC4530" s="12"/>
      <c r="BD4530" s="12"/>
      <c r="BE4530" s="12"/>
      <c r="BF4530" s="12"/>
      <c r="BG4530" s="12"/>
      <c r="BH4530" s="12"/>
      <c r="BI4530" s="12"/>
      <c r="BJ4530" s="13"/>
      <c r="BK4530" s="13"/>
      <c r="BL4530" s="13"/>
      <c r="BM4530" s="13"/>
      <c r="BN4530" s="13"/>
    </row>
    <row r="4531" spans="1:66" x14ac:dyDescent="0.25">
      <c r="A4531" s="10"/>
      <c r="B4531" s="10"/>
      <c r="C4531" s="10"/>
      <c r="D4531" s="10"/>
      <c r="E4531" s="10"/>
      <c r="F4531" s="10"/>
      <c r="G4531" s="10"/>
      <c r="H4531" s="10"/>
      <c r="I4531" s="10"/>
      <c r="J4531" s="10"/>
      <c r="K4531" s="11"/>
      <c r="L4531" s="11"/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2"/>
      <c r="AS4531" s="12"/>
      <c r="AT4531" s="12"/>
      <c r="AU4531" s="12"/>
      <c r="AV4531" s="12"/>
      <c r="AW4531" s="12"/>
      <c r="AX4531" s="12"/>
      <c r="AY4531" s="12"/>
      <c r="AZ4531" s="12"/>
      <c r="BA4531" s="12"/>
      <c r="BB4531" s="12"/>
      <c r="BC4531" s="12"/>
      <c r="BD4531" s="12"/>
      <c r="BE4531" s="12"/>
      <c r="BF4531" s="12"/>
      <c r="BG4531" s="12"/>
      <c r="BH4531" s="12"/>
      <c r="BI4531" s="12"/>
      <c r="BJ4531" s="13"/>
      <c r="BK4531" s="13"/>
      <c r="BL4531" s="13"/>
      <c r="BM4531" s="13"/>
      <c r="BN4531" s="13"/>
    </row>
    <row r="4532" spans="1:66" x14ac:dyDescent="0.25">
      <c r="A4532" s="10"/>
      <c r="B4532" s="10"/>
      <c r="C4532" s="10"/>
      <c r="D4532" s="10"/>
      <c r="E4532" s="10"/>
      <c r="F4532" s="10"/>
      <c r="G4532" s="10"/>
      <c r="H4532" s="10"/>
      <c r="I4532" s="10"/>
      <c r="J4532" s="10"/>
      <c r="K4532" s="11"/>
      <c r="L4532" s="11"/>
      <c r="M4532" s="12"/>
      <c r="N4532" s="12"/>
      <c r="O4532" s="12"/>
      <c r="P4532" s="12"/>
      <c r="Q4532" s="12"/>
      <c r="R4532" s="12"/>
      <c r="S4532" s="12"/>
      <c r="T4532" s="12"/>
      <c r="U4532" s="12"/>
      <c r="V4532" s="12"/>
      <c r="W4532" s="12"/>
      <c r="X4532" s="12"/>
      <c r="Y4532" s="12"/>
      <c r="Z4532" s="12"/>
      <c r="AA4532" s="12"/>
      <c r="AB4532" s="12"/>
      <c r="AC4532" s="12"/>
      <c r="AD4532" s="12"/>
      <c r="AE4532" s="12"/>
      <c r="AF4532" s="12"/>
      <c r="AG4532" s="12"/>
      <c r="AH4532" s="12"/>
      <c r="AI4532" s="12"/>
      <c r="AJ4532" s="12"/>
      <c r="AK4532" s="12"/>
      <c r="AL4532" s="12"/>
      <c r="AM4532" s="12"/>
      <c r="AN4532" s="12"/>
      <c r="AO4532" s="12"/>
      <c r="AP4532" s="12"/>
      <c r="AQ4532" s="12"/>
      <c r="AR4532" s="12"/>
      <c r="AS4532" s="12"/>
      <c r="AT4532" s="12"/>
      <c r="AU4532" s="12"/>
      <c r="AV4532" s="12"/>
      <c r="AW4532" s="12"/>
      <c r="AX4532" s="12"/>
      <c r="AY4532" s="12"/>
      <c r="AZ4532" s="12"/>
      <c r="BA4532" s="12"/>
      <c r="BB4532" s="12"/>
      <c r="BC4532" s="12"/>
      <c r="BD4532" s="12"/>
      <c r="BE4532" s="12"/>
      <c r="BF4532" s="12"/>
      <c r="BG4532" s="12"/>
      <c r="BH4532" s="12"/>
      <c r="BI4532" s="12"/>
      <c r="BJ4532" s="13"/>
      <c r="BK4532" s="13"/>
      <c r="BL4532" s="13"/>
      <c r="BM4532" s="13"/>
      <c r="BN4532" s="13"/>
    </row>
    <row r="4533" spans="1:66" x14ac:dyDescent="0.25">
      <c r="A4533" s="10"/>
      <c r="B4533" s="10"/>
      <c r="C4533" s="10"/>
      <c r="D4533" s="10"/>
      <c r="E4533" s="10"/>
      <c r="F4533" s="10"/>
      <c r="G4533" s="10"/>
      <c r="H4533" s="10"/>
      <c r="I4533" s="10"/>
      <c r="J4533" s="10"/>
      <c r="K4533" s="11"/>
      <c r="L4533" s="11"/>
      <c r="M4533" s="12"/>
      <c r="N4533" s="12"/>
      <c r="O4533" s="12"/>
      <c r="P4533" s="12"/>
      <c r="Q4533" s="12"/>
      <c r="R4533" s="12"/>
      <c r="S4533" s="12"/>
      <c r="T4533" s="12"/>
      <c r="U4533" s="12"/>
      <c r="V4533" s="12"/>
      <c r="W4533" s="12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2"/>
      <c r="AS4533" s="12"/>
      <c r="AT4533" s="12"/>
      <c r="AU4533" s="12"/>
      <c r="AV4533" s="12"/>
      <c r="AW4533" s="12"/>
      <c r="AX4533" s="12"/>
      <c r="AY4533" s="12"/>
      <c r="AZ4533" s="12"/>
      <c r="BA4533" s="12"/>
      <c r="BB4533" s="12"/>
      <c r="BC4533" s="12"/>
      <c r="BD4533" s="12"/>
      <c r="BE4533" s="12"/>
      <c r="BF4533" s="12"/>
      <c r="BG4533" s="12"/>
      <c r="BH4533" s="12"/>
      <c r="BI4533" s="12"/>
      <c r="BJ4533" s="13"/>
      <c r="BK4533" s="13"/>
      <c r="BL4533" s="13"/>
      <c r="BM4533" s="13"/>
      <c r="BN4533" s="13"/>
    </row>
    <row r="4534" spans="1:66" x14ac:dyDescent="0.25">
      <c r="A4534" s="10"/>
      <c r="B4534" s="10"/>
      <c r="C4534" s="10"/>
      <c r="D4534" s="10"/>
      <c r="E4534" s="10"/>
      <c r="F4534" s="10"/>
      <c r="G4534" s="10"/>
      <c r="H4534" s="10"/>
      <c r="I4534" s="10"/>
      <c r="J4534" s="10"/>
      <c r="K4534" s="11"/>
      <c r="L4534" s="11"/>
      <c r="M4534" s="12"/>
      <c r="N4534" s="12"/>
      <c r="O4534" s="12"/>
      <c r="P4534" s="12"/>
      <c r="Q4534" s="12"/>
      <c r="R4534" s="12"/>
      <c r="S4534" s="12"/>
      <c r="T4534" s="12"/>
      <c r="U4534" s="12"/>
      <c r="V4534" s="12"/>
      <c r="W4534" s="12"/>
      <c r="X4534" s="12"/>
      <c r="Y4534" s="12"/>
      <c r="Z4534" s="12"/>
      <c r="AA4534" s="12"/>
      <c r="AB4534" s="12"/>
      <c r="AC4534" s="12"/>
      <c r="AD4534" s="12"/>
      <c r="AE4534" s="12"/>
      <c r="AF4534" s="12"/>
      <c r="AG4534" s="12"/>
      <c r="AH4534" s="12"/>
      <c r="AI4534" s="12"/>
      <c r="AJ4534" s="12"/>
      <c r="AK4534" s="12"/>
      <c r="AL4534" s="12"/>
      <c r="AM4534" s="12"/>
      <c r="AN4534" s="12"/>
      <c r="AO4534" s="12"/>
      <c r="AP4534" s="12"/>
      <c r="AQ4534" s="12"/>
      <c r="AR4534" s="12"/>
      <c r="AS4534" s="12"/>
      <c r="AT4534" s="12"/>
      <c r="AU4534" s="12"/>
      <c r="AV4534" s="12"/>
      <c r="AW4534" s="12"/>
      <c r="AX4534" s="12"/>
      <c r="AY4534" s="12"/>
      <c r="AZ4534" s="12"/>
      <c r="BA4534" s="12"/>
      <c r="BB4534" s="12"/>
      <c r="BC4534" s="12"/>
      <c r="BD4534" s="12"/>
      <c r="BE4534" s="12"/>
      <c r="BF4534" s="12"/>
      <c r="BG4534" s="12"/>
      <c r="BH4534" s="12"/>
      <c r="BI4534" s="12"/>
      <c r="BJ4534" s="13"/>
      <c r="BK4534" s="13"/>
      <c r="BL4534" s="13"/>
      <c r="BM4534" s="13"/>
      <c r="BN4534" s="13"/>
    </row>
    <row r="4535" spans="1:66" x14ac:dyDescent="0.25">
      <c r="A4535" s="10"/>
      <c r="B4535" s="10"/>
      <c r="C4535" s="10"/>
      <c r="D4535" s="10"/>
      <c r="E4535" s="10"/>
      <c r="F4535" s="10"/>
      <c r="G4535" s="10"/>
      <c r="H4535" s="10"/>
      <c r="I4535" s="10"/>
      <c r="J4535" s="10"/>
      <c r="K4535" s="11"/>
      <c r="L4535" s="11"/>
      <c r="M4535" s="12"/>
      <c r="N4535" s="12"/>
      <c r="O4535" s="12"/>
      <c r="P4535" s="12"/>
      <c r="Q4535" s="12"/>
      <c r="R4535" s="12"/>
      <c r="S4535" s="12"/>
      <c r="T4535" s="12"/>
      <c r="U4535" s="12"/>
      <c r="V4535" s="12"/>
      <c r="W4535" s="12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2"/>
      <c r="AS4535" s="12"/>
      <c r="AT4535" s="12"/>
      <c r="AU4535" s="12"/>
      <c r="AV4535" s="12"/>
      <c r="AW4535" s="12"/>
      <c r="AX4535" s="12"/>
      <c r="AY4535" s="12"/>
      <c r="AZ4535" s="12"/>
      <c r="BA4535" s="12"/>
      <c r="BB4535" s="12"/>
      <c r="BC4535" s="12"/>
      <c r="BD4535" s="12"/>
      <c r="BE4535" s="12"/>
      <c r="BF4535" s="12"/>
      <c r="BG4535" s="12"/>
      <c r="BH4535" s="12"/>
      <c r="BI4535" s="12"/>
      <c r="BJ4535" s="13"/>
      <c r="BK4535" s="13"/>
      <c r="BL4535" s="13"/>
      <c r="BM4535" s="13"/>
      <c r="BN4535" s="13"/>
    </row>
    <row r="4536" spans="1:66" x14ac:dyDescent="0.25">
      <c r="A4536" s="10"/>
      <c r="B4536" s="10"/>
      <c r="C4536" s="10"/>
      <c r="D4536" s="10"/>
      <c r="E4536" s="10"/>
      <c r="F4536" s="10"/>
      <c r="G4536" s="10"/>
      <c r="H4536" s="10"/>
      <c r="I4536" s="10"/>
      <c r="J4536" s="10"/>
      <c r="K4536" s="11"/>
      <c r="L4536" s="11"/>
      <c r="M4536" s="12"/>
      <c r="N4536" s="12"/>
      <c r="O4536" s="12"/>
      <c r="P4536" s="12"/>
      <c r="Q4536" s="12"/>
      <c r="R4536" s="12"/>
      <c r="S4536" s="12"/>
      <c r="T4536" s="12"/>
      <c r="U4536" s="12"/>
      <c r="V4536" s="12"/>
      <c r="W4536" s="12"/>
      <c r="X4536" s="12"/>
      <c r="Y4536" s="12"/>
      <c r="Z4536" s="12"/>
      <c r="AA4536" s="12"/>
      <c r="AB4536" s="12"/>
      <c r="AC4536" s="12"/>
      <c r="AD4536" s="12"/>
      <c r="AE4536" s="12"/>
      <c r="AF4536" s="12"/>
      <c r="AG4536" s="12"/>
      <c r="AH4536" s="12"/>
      <c r="AI4536" s="12"/>
      <c r="AJ4536" s="12"/>
      <c r="AK4536" s="12"/>
      <c r="AL4536" s="12"/>
      <c r="AM4536" s="12"/>
      <c r="AN4536" s="12"/>
      <c r="AO4536" s="12"/>
      <c r="AP4536" s="12"/>
      <c r="AQ4536" s="12"/>
      <c r="AR4536" s="12"/>
      <c r="AS4536" s="12"/>
      <c r="AT4536" s="12"/>
      <c r="AU4536" s="12"/>
      <c r="AV4536" s="12"/>
      <c r="AW4536" s="12"/>
      <c r="AX4536" s="12"/>
      <c r="AY4536" s="12"/>
      <c r="AZ4536" s="12"/>
      <c r="BA4536" s="12"/>
      <c r="BB4536" s="12"/>
      <c r="BC4536" s="12"/>
      <c r="BD4536" s="12"/>
      <c r="BE4536" s="12"/>
      <c r="BF4536" s="12"/>
      <c r="BG4536" s="12"/>
      <c r="BH4536" s="12"/>
      <c r="BI4536" s="12"/>
      <c r="BJ4536" s="13"/>
      <c r="BK4536" s="13"/>
      <c r="BL4536" s="13"/>
      <c r="BM4536" s="13"/>
      <c r="BN4536" s="13"/>
    </row>
    <row r="4537" spans="1:66" x14ac:dyDescent="0.25">
      <c r="A4537" s="10"/>
      <c r="B4537" s="10"/>
      <c r="C4537" s="10"/>
      <c r="D4537" s="10"/>
      <c r="E4537" s="10"/>
      <c r="F4537" s="10"/>
      <c r="G4537" s="10"/>
      <c r="H4537" s="10"/>
      <c r="I4537" s="10"/>
      <c r="J4537" s="10"/>
      <c r="K4537" s="11"/>
      <c r="L4537" s="11"/>
      <c r="M4537" s="12"/>
      <c r="N4537" s="12"/>
      <c r="O4537" s="12"/>
      <c r="P4537" s="12"/>
      <c r="Q4537" s="12"/>
      <c r="R4537" s="12"/>
      <c r="S4537" s="12"/>
      <c r="T4537" s="12"/>
      <c r="U4537" s="12"/>
      <c r="V4537" s="12"/>
      <c r="W4537" s="12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2"/>
      <c r="AS4537" s="12"/>
      <c r="AT4537" s="12"/>
      <c r="AU4537" s="12"/>
      <c r="AV4537" s="12"/>
      <c r="AW4537" s="12"/>
      <c r="AX4537" s="12"/>
      <c r="AY4537" s="12"/>
      <c r="AZ4537" s="12"/>
      <c r="BA4537" s="12"/>
      <c r="BB4537" s="12"/>
      <c r="BC4537" s="12"/>
      <c r="BD4537" s="12"/>
      <c r="BE4537" s="12"/>
      <c r="BF4537" s="12"/>
      <c r="BG4537" s="12"/>
      <c r="BH4537" s="12"/>
      <c r="BI4537" s="12"/>
      <c r="BJ4537" s="13"/>
      <c r="BK4537" s="13"/>
      <c r="BL4537" s="13"/>
      <c r="BM4537" s="13"/>
      <c r="BN4537" s="13"/>
    </row>
    <row r="4538" spans="1:66" x14ac:dyDescent="0.25">
      <c r="A4538" s="10"/>
      <c r="B4538" s="10"/>
      <c r="C4538" s="10"/>
      <c r="D4538" s="10"/>
      <c r="E4538" s="10"/>
      <c r="F4538" s="10"/>
      <c r="G4538" s="10"/>
      <c r="H4538" s="10"/>
      <c r="I4538" s="10"/>
      <c r="J4538" s="10"/>
      <c r="K4538" s="11"/>
      <c r="L4538" s="11"/>
      <c r="M4538" s="12"/>
      <c r="N4538" s="12"/>
      <c r="O4538" s="12"/>
      <c r="P4538" s="12"/>
      <c r="Q4538" s="12"/>
      <c r="R4538" s="12"/>
      <c r="S4538" s="12"/>
      <c r="T4538" s="12"/>
      <c r="U4538" s="12"/>
      <c r="V4538" s="12"/>
      <c r="W4538" s="12"/>
      <c r="X4538" s="12"/>
      <c r="Y4538" s="12"/>
      <c r="Z4538" s="12"/>
      <c r="AA4538" s="12"/>
      <c r="AB4538" s="12"/>
      <c r="AC4538" s="12"/>
      <c r="AD4538" s="12"/>
      <c r="AE4538" s="12"/>
      <c r="AF4538" s="12"/>
      <c r="AG4538" s="12"/>
      <c r="AH4538" s="12"/>
      <c r="AI4538" s="12"/>
      <c r="AJ4538" s="12"/>
      <c r="AK4538" s="12"/>
      <c r="AL4538" s="12"/>
      <c r="AM4538" s="12"/>
      <c r="AN4538" s="12"/>
      <c r="AO4538" s="12"/>
      <c r="AP4538" s="12"/>
      <c r="AQ4538" s="12"/>
      <c r="AR4538" s="12"/>
      <c r="AS4538" s="12"/>
      <c r="AT4538" s="12"/>
      <c r="AU4538" s="12"/>
      <c r="AV4538" s="12"/>
      <c r="AW4538" s="12"/>
      <c r="AX4538" s="12"/>
      <c r="AY4538" s="12"/>
      <c r="AZ4538" s="12"/>
      <c r="BA4538" s="12"/>
      <c r="BB4538" s="12"/>
      <c r="BC4538" s="12"/>
      <c r="BD4538" s="12"/>
      <c r="BE4538" s="12"/>
      <c r="BF4538" s="12"/>
      <c r="BG4538" s="12"/>
      <c r="BH4538" s="12"/>
      <c r="BI4538" s="12"/>
      <c r="BJ4538" s="13"/>
      <c r="BK4538" s="13"/>
      <c r="BL4538" s="13"/>
      <c r="BM4538" s="13"/>
      <c r="BN4538" s="13"/>
    </row>
    <row r="4539" spans="1:66" x14ac:dyDescent="0.25">
      <c r="A4539" s="10"/>
      <c r="B4539" s="10"/>
      <c r="C4539" s="10"/>
      <c r="D4539" s="10"/>
      <c r="E4539" s="10"/>
      <c r="F4539" s="10"/>
      <c r="G4539" s="10"/>
      <c r="H4539" s="10"/>
      <c r="I4539" s="10"/>
      <c r="J4539" s="10"/>
      <c r="K4539" s="11"/>
      <c r="L4539" s="11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2"/>
      <c r="AS4539" s="12"/>
      <c r="AT4539" s="12"/>
      <c r="AU4539" s="12"/>
      <c r="AV4539" s="12"/>
      <c r="AW4539" s="12"/>
      <c r="AX4539" s="12"/>
      <c r="AY4539" s="12"/>
      <c r="AZ4539" s="12"/>
      <c r="BA4539" s="12"/>
      <c r="BB4539" s="12"/>
      <c r="BC4539" s="12"/>
      <c r="BD4539" s="12"/>
      <c r="BE4539" s="12"/>
      <c r="BF4539" s="12"/>
      <c r="BG4539" s="12"/>
      <c r="BH4539" s="12"/>
      <c r="BI4539" s="12"/>
      <c r="BJ4539" s="13"/>
      <c r="BK4539" s="13"/>
      <c r="BL4539" s="13"/>
      <c r="BM4539" s="13"/>
      <c r="BN4539" s="13"/>
    </row>
    <row r="4540" spans="1:66" x14ac:dyDescent="0.25">
      <c r="A4540" s="10"/>
      <c r="B4540" s="10"/>
      <c r="C4540" s="10"/>
      <c r="D4540" s="10"/>
      <c r="E4540" s="10"/>
      <c r="F4540" s="10"/>
      <c r="G4540" s="10"/>
      <c r="H4540" s="10"/>
      <c r="I4540" s="10"/>
      <c r="J4540" s="10"/>
      <c r="K4540" s="11"/>
      <c r="L4540" s="11"/>
      <c r="M4540" s="12"/>
      <c r="N4540" s="12"/>
      <c r="O4540" s="12"/>
      <c r="P4540" s="12"/>
      <c r="Q4540" s="12"/>
      <c r="R4540" s="12"/>
      <c r="S4540" s="12"/>
      <c r="T4540" s="12"/>
      <c r="U4540" s="12"/>
      <c r="V4540" s="12"/>
      <c r="W4540" s="12"/>
      <c r="X4540" s="12"/>
      <c r="Y4540" s="12"/>
      <c r="Z4540" s="12"/>
      <c r="AA4540" s="12"/>
      <c r="AB4540" s="12"/>
      <c r="AC4540" s="12"/>
      <c r="AD4540" s="12"/>
      <c r="AE4540" s="12"/>
      <c r="AF4540" s="12"/>
      <c r="AG4540" s="12"/>
      <c r="AH4540" s="12"/>
      <c r="AI4540" s="12"/>
      <c r="AJ4540" s="12"/>
      <c r="AK4540" s="12"/>
      <c r="AL4540" s="12"/>
      <c r="AM4540" s="12"/>
      <c r="AN4540" s="12"/>
      <c r="AO4540" s="12"/>
      <c r="AP4540" s="12"/>
      <c r="AQ4540" s="12"/>
      <c r="AR4540" s="12"/>
      <c r="AS4540" s="12"/>
      <c r="AT4540" s="12"/>
      <c r="AU4540" s="12"/>
      <c r="AV4540" s="12"/>
      <c r="AW4540" s="12"/>
      <c r="AX4540" s="12"/>
      <c r="AY4540" s="12"/>
      <c r="AZ4540" s="12"/>
      <c r="BA4540" s="12"/>
      <c r="BB4540" s="12"/>
      <c r="BC4540" s="12"/>
      <c r="BD4540" s="12"/>
      <c r="BE4540" s="12"/>
      <c r="BF4540" s="12"/>
      <c r="BG4540" s="12"/>
      <c r="BH4540" s="12"/>
      <c r="BI4540" s="12"/>
      <c r="BJ4540" s="13"/>
      <c r="BK4540" s="13"/>
      <c r="BL4540" s="13"/>
      <c r="BM4540" s="13"/>
      <c r="BN4540" s="13"/>
    </row>
    <row r="4541" spans="1:66" x14ac:dyDescent="0.25">
      <c r="A4541" s="10"/>
      <c r="B4541" s="10"/>
      <c r="C4541" s="10"/>
      <c r="D4541" s="10"/>
      <c r="E4541" s="10"/>
      <c r="F4541" s="10"/>
      <c r="G4541" s="10"/>
      <c r="H4541" s="10"/>
      <c r="I4541" s="10"/>
      <c r="J4541" s="10"/>
      <c r="K4541" s="11"/>
      <c r="L4541" s="11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  <c r="W4541" s="12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2"/>
      <c r="AS4541" s="12"/>
      <c r="AT4541" s="12"/>
      <c r="AU4541" s="12"/>
      <c r="AV4541" s="12"/>
      <c r="AW4541" s="12"/>
      <c r="AX4541" s="12"/>
      <c r="AY4541" s="12"/>
      <c r="AZ4541" s="12"/>
      <c r="BA4541" s="12"/>
      <c r="BB4541" s="12"/>
      <c r="BC4541" s="12"/>
      <c r="BD4541" s="12"/>
      <c r="BE4541" s="12"/>
      <c r="BF4541" s="12"/>
      <c r="BG4541" s="12"/>
      <c r="BH4541" s="12"/>
      <c r="BI4541" s="12"/>
      <c r="BJ4541" s="13"/>
      <c r="BK4541" s="13"/>
      <c r="BL4541" s="13"/>
      <c r="BM4541" s="13"/>
      <c r="BN4541" s="13"/>
    </row>
    <row r="4542" spans="1:66" x14ac:dyDescent="0.25">
      <c r="A4542" s="10"/>
      <c r="B4542" s="10"/>
      <c r="C4542" s="10"/>
      <c r="D4542" s="10"/>
      <c r="E4542" s="10"/>
      <c r="F4542" s="10"/>
      <c r="G4542" s="10"/>
      <c r="H4542" s="10"/>
      <c r="I4542" s="10"/>
      <c r="J4542" s="10"/>
      <c r="K4542" s="11"/>
      <c r="L4542" s="11"/>
      <c r="M4542" s="12"/>
      <c r="N4542" s="12"/>
      <c r="O4542" s="12"/>
      <c r="P4542" s="12"/>
      <c r="Q4542" s="12"/>
      <c r="R4542" s="12"/>
      <c r="S4542" s="12"/>
      <c r="T4542" s="12"/>
      <c r="U4542" s="12"/>
      <c r="V4542" s="12"/>
      <c r="W4542" s="12"/>
      <c r="X4542" s="12"/>
      <c r="Y4542" s="12"/>
      <c r="Z4542" s="12"/>
      <c r="AA4542" s="12"/>
      <c r="AB4542" s="12"/>
      <c r="AC4542" s="12"/>
      <c r="AD4542" s="12"/>
      <c r="AE4542" s="12"/>
      <c r="AF4542" s="12"/>
      <c r="AG4542" s="12"/>
      <c r="AH4542" s="12"/>
      <c r="AI4542" s="12"/>
      <c r="AJ4542" s="12"/>
      <c r="AK4542" s="12"/>
      <c r="AL4542" s="12"/>
      <c r="AM4542" s="12"/>
      <c r="AN4542" s="12"/>
      <c r="AO4542" s="12"/>
      <c r="AP4542" s="12"/>
      <c r="AQ4542" s="12"/>
      <c r="AR4542" s="12"/>
      <c r="AS4542" s="12"/>
      <c r="AT4542" s="12"/>
      <c r="AU4542" s="12"/>
      <c r="AV4542" s="12"/>
      <c r="AW4542" s="12"/>
      <c r="AX4542" s="12"/>
      <c r="AY4542" s="12"/>
      <c r="AZ4542" s="12"/>
      <c r="BA4542" s="12"/>
      <c r="BB4542" s="12"/>
      <c r="BC4542" s="12"/>
      <c r="BD4542" s="12"/>
      <c r="BE4542" s="12"/>
      <c r="BF4542" s="12"/>
      <c r="BG4542" s="12"/>
      <c r="BH4542" s="12"/>
      <c r="BI4542" s="12"/>
      <c r="BJ4542" s="13"/>
      <c r="BK4542" s="13"/>
      <c r="BL4542" s="13"/>
      <c r="BM4542" s="13"/>
      <c r="BN4542" s="13"/>
    </row>
    <row r="4543" spans="1:66" x14ac:dyDescent="0.25">
      <c r="A4543" s="10"/>
      <c r="B4543" s="10"/>
      <c r="C4543" s="10"/>
      <c r="D4543" s="10"/>
      <c r="E4543" s="10"/>
      <c r="F4543" s="10"/>
      <c r="G4543" s="10"/>
      <c r="H4543" s="10"/>
      <c r="I4543" s="10"/>
      <c r="J4543" s="10"/>
      <c r="K4543" s="11"/>
      <c r="L4543" s="11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  <c r="W4543" s="12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2"/>
      <c r="AS4543" s="12"/>
      <c r="AT4543" s="12"/>
      <c r="AU4543" s="12"/>
      <c r="AV4543" s="12"/>
      <c r="AW4543" s="12"/>
      <c r="AX4543" s="12"/>
      <c r="AY4543" s="12"/>
      <c r="AZ4543" s="12"/>
      <c r="BA4543" s="12"/>
      <c r="BB4543" s="12"/>
      <c r="BC4543" s="12"/>
      <c r="BD4543" s="12"/>
      <c r="BE4543" s="12"/>
      <c r="BF4543" s="12"/>
      <c r="BG4543" s="12"/>
      <c r="BH4543" s="12"/>
      <c r="BI4543" s="12"/>
      <c r="BJ4543" s="13"/>
      <c r="BK4543" s="13"/>
      <c r="BL4543" s="13"/>
      <c r="BM4543" s="13"/>
      <c r="BN4543" s="13"/>
    </row>
    <row r="4544" spans="1:66" x14ac:dyDescent="0.25">
      <c r="A4544" s="10"/>
      <c r="B4544" s="10"/>
      <c r="C4544" s="10"/>
      <c r="D4544" s="10"/>
      <c r="E4544" s="10"/>
      <c r="F4544" s="10"/>
      <c r="G4544" s="10"/>
      <c r="H4544" s="10"/>
      <c r="I4544" s="10"/>
      <c r="J4544" s="10"/>
      <c r="K4544" s="11"/>
      <c r="L4544" s="11"/>
      <c r="M4544" s="12"/>
      <c r="N4544" s="12"/>
      <c r="O4544" s="12"/>
      <c r="P4544" s="12"/>
      <c r="Q4544" s="12"/>
      <c r="R4544" s="12"/>
      <c r="S4544" s="12"/>
      <c r="T4544" s="12"/>
      <c r="U4544" s="12"/>
      <c r="V4544" s="12"/>
      <c r="W4544" s="12"/>
      <c r="X4544" s="12"/>
      <c r="Y4544" s="12"/>
      <c r="Z4544" s="12"/>
      <c r="AA4544" s="12"/>
      <c r="AB4544" s="12"/>
      <c r="AC4544" s="12"/>
      <c r="AD4544" s="12"/>
      <c r="AE4544" s="12"/>
      <c r="AF4544" s="12"/>
      <c r="AG4544" s="12"/>
      <c r="AH4544" s="12"/>
      <c r="AI4544" s="12"/>
      <c r="AJ4544" s="12"/>
      <c r="AK4544" s="12"/>
      <c r="AL4544" s="12"/>
      <c r="AM4544" s="12"/>
      <c r="AN4544" s="12"/>
      <c r="AO4544" s="12"/>
      <c r="AP4544" s="12"/>
      <c r="AQ4544" s="12"/>
      <c r="AR4544" s="12"/>
      <c r="AS4544" s="12"/>
      <c r="AT4544" s="12"/>
      <c r="AU4544" s="12"/>
      <c r="AV4544" s="12"/>
      <c r="AW4544" s="12"/>
      <c r="AX4544" s="12"/>
      <c r="AY4544" s="12"/>
      <c r="AZ4544" s="12"/>
      <c r="BA4544" s="12"/>
      <c r="BB4544" s="12"/>
      <c r="BC4544" s="12"/>
      <c r="BD4544" s="12"/>
      <c r="BE4544" s="12"/>
      <c r="BF4544" s="12"/>
      <c r="BG4544" s="12"/>
      <c r="BH4544" s="12"/>
      <c r="BI4544" s="12"/>
      <c r="BJ4544" s="13"/>
      <c r="BK4544" s="13"/>
      <c r="BL4544" s="13"/>
      <c r="BM4544" s="13"/>
      <c r="BN4544" s="13"/>
    </row>
    <row r="4545" spans="1:66" x14ac:dyDescent="0.25">
      <c r="A4545" s="10"/>
      <c r="B4545" s="10"/>
      <c r="C4545" s="10"/>
      <c r="D4545" s="10"/>
      <c r="E4545" s="10"/>
      <c r="F4545" s="10"/>
      <c r="G4545" s="10"/>
      <c r="H4545" s="10"/>
      <c r="I4545" s="10"/>
      <c r="J4545" s="10"/>
      <c r="K4545" s="11"/>
      <c r="L4545" s="11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2"/>
      <c r="AS4545" s="12"/>
      <c r="AT4545" s="12"/>
      <c r="AU4545" s="12"/>
      <c r="AV4545" s="12"/>
      <c r="AW4545" s="12"/>
      <c r="AX4545" s="12"/>
      <c r="AY4545" s="12"/>
      <c r="AZ4545" s="12"/>
      <c r="BA4545" s="12"/>
      <c r="BB4545" s="12"/>
      <c r="BC4545" s="12"/>
      <c r="BD4545" s="12"/>
      <c r="BE4545" s="12"/>
      <c r="BF4545" s="12"/>
      <c r="BG4545" s="12"/>
      <c r="BH4545" s="12"/>
      <c r="BI4545" s="12"/>
      <c r="BJ4545" s="13"/>
      <c r="BK4545" s="13"/>
      <c r="BL4545" s="13"/>
      <c r="BM4545" s="13"/>
      <c r="BN4545" s="13"/>
    </row>
    <row r="4546" spans="1:66" x14ac:dyDescent="0.25">
      <c r="A4546" s="10"/>
      <c r="B4546" s="10"/>
      <c r="C4546" s="10"/>
      <c r="D4546" s="10"/>
      <c r="E4546" s="10"/>
      <c r="F4546" s="10"/>
      <c r="G4546" s="10"/>
      <c r="H4546" s="10"/>
      <c r="I4546" s="10"/>
      <c r="J4546" s="10"/>
      <c r="K4546" s="11"/>
      <c r="L4546" s="11"/>
      <c r="M4546" s="12"/>
      <c r="N4546" s="12"/>
      <c r="O4546" s="12"/>
      <c r="P4546" s="12"/>
      <c r="Q4546" s="12"/>
      <c r="R4546" s="12"/>
      <c r="S4546" s="12"/>
      <c r="T4546" s="12"/>
      <c r="U4546" s="12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2"/>
      <c r="AF4546" s="12"/>
      <c r="AG4546" s="12"/>
      <c r="AH4546" s="12"/>
      <c r="AI4546" s="12"/>
      <c r="AJ4546" s="12"/>
      <c r="AK4546" s="12"/>
      <c r="AL4546" s="12"/>
      <c r="AM4546" s="12"/>
      <c r="AN4546" s="12"/>
      <c r="AO4546" s="12"/>
      <c r="AP4546" s="12"/>
      <c r="AQ4546" s="12"/>
      <c r="AR4546" s="12"/>
      <c r="AS4546" s="12"/>
      <c r="AT4546" s="12"/>
      <c r="AU4546" s="12"/>
      <c r="AV4546" s="12"/>
      <c r="AW4546" s="12"/>
      <c r="AX4546" s="12"/>
      <c r="AY4546" s="12"/>
      <c r="AZ4546" s="12"/>
      <c r="BA4546" s="12"/>
      <c r="BB4546" s="12"/>
      <c r="BC4546" s="12"/>
      <c r="BD4546" s="12"/>
      <c r="BE4546" s="12"/>
      <c r="BF4546" s="12"/>
      <c r="BG4546" s="12"/>
      <c r="BH4546" s="12"/>
      <c r="BI4546" s="12"/>
      <c r="BJ4546" s="13"/>
      <c r="BK4546" s="13"/>
      <c r="BL4546" s="13"/>
      <c r="BM4546" s="13"/>
      <c r="BN4546" s="13"/>
    </row>
    <row r="4547" spans="1:66" x14ac:dyDescent="0.25">
      <c r="A4547" s="10"/>
      <c r="B4547" s="10"/>
      <c r="C4547" s="10"/>
      <c r="D4547" s="10"/>
      <c r="E4547" s="10"/>
      <c r="F4547" s="10"/>
      <c r="G4547" s="10"/>
      <c r="H4547" s="10"/>
      <c r="I4547" s="10"/>
      <c r="J4547" s="10"/>
      <c r="K4547" s="11"/>
      <c r="L4547" s="11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  <c r="W4547" s="12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2"/>
      <c r="AS4547" s="12"/>
      <c r="AT4547" s="12"/>
      <c r="AU4547" s="12"/>
      <c r="AV4547" s="12"/>
      <c r="AW4547" s="12"/>
      <c r="AX4547" s="12"/>
      <c r="AY4547" s="12"/>
      <c r="AZ4547" s="12"/>
      <c r="BA4547" s="12"/>
      <c r="BB4547" s="12"/>
      <c r="BC4547" s="12"/>
      <c r="BD4547" s="12"/>
      <c r="BE4547" s="12"/>
      <c r="BF4547" s="12"/>
      <c r="BG4547" s="12"/>
      <c r="BH4547" s="12"/>
      <c r="BI4547" s="12"/>
      <c r="BJ4547" s="13"/>
      <c r="BK4547" s="13"/>
      <c r="BL4547" s="13"/>
      <c r="BM4547" s="13"/>
      <c r="BN4547" s="13"/>
    </row>
    <row r="4548" spans="1:66" s="10" customFormat="1" x14ac:dyDescent="0.25">
      <c r="K4548" s="11"/>
      <c r="L4548" s="11"/>
      <c r="M4548" s="12"/>
      <c r="N4548" s="12"/>
      <c r="O4548" s="12"/>
      <c r="P4548" s="12"/>
      <c r="Q4548" s="12"/>
      <c r="R4548" s="12"/>
      <c r="S4548" s="12"/>
      <c r="T4548" s="12"/>
      <c r="U4548" s="12"/>
      <c r="V4548" s="12"/>
      <c r="W4548" s="12"/>
      <c r="X4548" s="12"/>
      <c r="Y4548" s="12"/>
      <c r="Z4548" s="12"/>
      <c r="AA4548" s="12"/>
      <c r="AB4548" s="12"/>
      <c r="AC4548" s="12"/>
      <c r="AD4548" s="12"/>
      <c r="AE4548" s="12"/>
      <c r="AF4548" s="12"/>
      <c r="AG4548" s="12"/>
      <c r="AH4548" s="12"/>
      <c r="AI4548" s="12"/>
      <c r="AJ4548" s="12"/>
      <c r="AK4548" s="12"/>
      <c r="AL4548" s="12"/>
      <c r="AM4548" s="12"/>
      <c r="AN4548" s="12"/>
      <c r="AO4548" s="12"/>
      <c r="AP4548" s="12"/>
      <c r="AQ4548" s="12"/>
      <c r="AR4548" s="12"/>
      <c r="AS4548" s="12"/>
      <c r="AT4548" s="12"/>
      <c r="AU4548" s="12"/>
      <c r="AV4548" s="12"/>
      <c r="AW4548" s="12"/>
      <c r="AX4548" s="12"/>
      <c r="AY4548" s="12"/>
      <c r="AZ4548" s="12"/>
      <c r="BA4548" s="12"/>
      <c r="BB4548" s="12"/>
      <c r="BC4548" s="12"/>
      <c r="BD4548" s="12"/>
      <c r="BE4548" s="12"/>
      <c r="BF4548" s="12"/>
      <c r="BG4548" s="12"/>
      <c r="BH4548" s="12"/>
      <c r="BI4548" s="12"/>
      <c r="BJ4548" s="13"/>
      <c r="BK4548" s="13"/>
      <c r="BL4548" s="13"/>
      <c r="BM4548" s="13"/>
      <c r="BN4548" s="13"/>
    </row>
    <row r="4549" spans="1:66" x14ac:dyDescent="0.25">
      <c r="A4549" s="10"/>
      <c r="B4549" s="10"/>
      <c r="C4549" s="10"/>
      <c r="D4549" s="10"/>
      <c r="E4549" s="10"/>
      <c r="F4549" s="10"/>
      <c r="G4549" s="10"/>
      <c r="H4549" s="10"/>
      <c r="I4549" s="10"/>
      <c r="J4549" s="10"/>
      <c r="K4549" s="11"/>
      <c r="L4549" s="11"/>
      <c r="M4549" s="12"/>
      <c r="N4549" s="12"/>
      <c r="O4549" s="12"/>
      <c r="P4549" s="12"/>
      <c r="Q4549" s="12"/>
      <c r="R4549" s="12"/>
      <c r="S4549" s="12"/>
      <c r="T4549" s="12"/>
      <c r="U4549" s="12"/>
      <c r="V4549" s="12"/>
      <c r="W4549" s="12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2"/>
      <c r="AS4549" s="12"/>
      <c r="AT4549" s="12"/>
      <c r="AU4549" s="12"/>
      <c r="AV4549" s="12"/>
      <c r="AW4549" s="12"/>
      <c r="AX4549" s="12"/>
      <c r="AY4549" s="12"/>
      <c r="AZ4549" s="12"/>
      <c r="BA4549" s="12"/>
      <c r="BB4549" s="12"/>
      <c r="BC4549" s="12"/>
      <c r="BD4549" s="12"/>
      <c r="BE4549" s="12"/>
      <c r="BF4549" s="12"/>
      <c r="BG4549" s="12"/>
      <c r="BH4549" s="12"/>
      <c r="BI4549" s="12"/>
      <c r="BJ4549" s="13"/>
      <c r="BK4549" s="13"/>
      <c r="BL4549" s="13"/>
      <c r="BM4549" s="13"/>
      <c r="BN4549" s="13"/>
    </row>
    <row r="4550" spans="1:66" x14ac:dyDescent="0.25">
      <c r="A4550" s="10"/>
      <c r="B4550" s="10"/>
      <c r="C4550" s="10"/>
      <c r="D4550" s="10"/>
      <c r="E4550" s="10"/>
      <c r="F4550" s="10"/>
      <c r="G4550" s="10"/>
      <c r="H4550" s="10"/>
      <c r="I4550" s="10"/>
      <c r="J4550" s="10"/>
      <c r="K4550" s="11"/>
      <c r="L4550" s="11"/>
      <c r="M4550" s="12"/>
      <c r="N4550" s="12"/>
      <c r="O4550" s="12"/>
      <c r="P4550" s="12"/>
      <c r="Q4550" s="12"/>
      <c r="R4550" s="12"/>
      <c r="S4550" s="12"/>
      <c r="T4550" s="12"/>
      <c r="U4550" s="12"/>
      <c r="V4550" s="12"/>
      <c r="W4550" s="12"/>
      <c r="X4550" s="12"/>
      <c r="Y4550" s="12"/>
      <c r="Z4550" s="12"/>
      <c r="AA4550" s="12"/>
      <c r="AB4550" s="12"/>
      <c r="AC4550" s="12"/>
      <c r="AD4550" s="12"/>
      <c r="AE4550" s="12"/>
      <c r="AF4550" s="12"/>
      <c r="AG4550" s="12"/>
      <c r="AH4550" s="12"/>
      <c r="AI4550" s="12"/>
      <c r="AJ4550" s="12"/>
      <c r="AK4550" s="12"/>
      <c r="AL4550" s="12"/>
      <c r="AM4550" s="12"/>
      <c r="AN4550" s="12"/>
      <c r="AO4550" s="12"/>
      <c r="AP4550" s="12"/>
      <c r="AQ4550" s="12"/>
      <c r="AR4550" s="12"/>
      <c r="AS4550" s="12"/>
      <c r="AT4550" s="12"/>
      <c r="AU4550" s="12"/>
      <c r="AV4550" s="12"/>
      <c r="AW4550" s="12"/>
      <c r="AX4550" s="12"/>
      <c r="AY4550" s="12"/>
      <c r="AZ4550" s="12"/>
      <c r="BA4550" s="12"/>
      <c r="BB4550" s="12"/>
      <c r="BC4550" s="12"/>
      <c r="BD4550" s="12"/>
      <c r="BE4550" s="12"/>
      <c r="BF4550" s="12"/>
      <c r="BG4550" s="12"/>
      <c r="BH4550" s="12"/>
      <c r="BI4550" s="12"/>
      <c r="BJ4550" s="13"/>
      <c r="BK4550" s="13"/>
      <c r="BL4550" s="13"/>
      <c r="BM4550" s="13"/>
      <c r="BN4550" s="13"/>
    </row>
    <row r="4551" spans="1:66" x14ac:dyDescent="0.25">
      <c r="A4551" s="10"/>
      <c r="B4551" s="10"/>
      <c r="C4551" s="10"/>
      <c r="D4551" s="10"/>
      <c r="E4551" s="10"/>
      <c r="F4551" s="10"/>
      <c r="G4551" s="10"/>
      <c r="H4551" s="10"/>
      <c r="I4551" s="10"/>
      <c r="J4551" s="10"/>
      <c r="K4551" s="11"/>
      <c r="L4551" s="11"/>
      <c r="M4551" s="12"/>
      <c r="N4551" s="12"/>
      <c r="O4551" s="12"/>
      <c r="P4551" s="12"/>
      <c r="Q4551" s="12"/>
      <c r="R4551" s="12"/>
      <c r="S4551" s="12"/>
      <c r="T4551" s="12"/>
      <c r="U4551" s="12"/>
      <c r="V4551" s="12"/>
      <c r="W4551" s="12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2"/>
      <c r="AS4551" s="12"/>
      <c r="AT4551" s="12"/>
      <c r="AU4551" s="12"/>
      <c r="AV4551" s="12"/>
      <c r="AW4551" s="12"/>
      <c r="AX4551" s="12"/>
      <c r="AY4551" s="12"/>
      <c r="AZ4551" s="12"/>
      <c r="BA4551" s="12"/>
      <c r="BB4551" s="12"/>
      <c r="BC4551" s="12"/>
      <c r="BD4551" s="12"/>
      <c r="BE4551" s="12"/>
      <c r="BF4551" s="12"/>
      <c r="BG4551" s="12"/>
      <c r="BH4551" s="12"/>
      <c r="BI4551" s="12"/>
      <c r="BJ4551" s="13"/>
      <c r="BK4551" s="13"/>
      <c r="BL4551" s="13"/>
      <c r="BM4551" s="13"/>
      <c r="BN4551" s="13"/>
    </row>
    <row r="4552" spans="1:66" x14ac:dyDescent="0.25">
      <c r="A4552" s="10"/>
      <c r="B4552" s="10"/>
      <c r="C4552" s="10"/>
      <c r="D4552" s="10"/>
      <c r="E4552" s="10"/>
      <c r="F4552" s="10"/>
      <c r="G4552" s="10"/>
      <c r="H4552" s="10"/>
      <c r="I4552" s="10"/>
      <c r="J4552" s="10"/>
      <c r="K4552" s="11"/>
      <c r="L4552" s="11"/>
      <c r="M4552" s="12"/>
      <c r="N4552" s="12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12"/>
      <c r="Z4552" s="12"/>
      <c r="AA4552" s="12"/>
      <c r="AB4552" s="12"/>
      <c r="AC4552" s="12"/>
      <c r="AD4552" s="12"/>
      <c r="AE4552" s="12"/>
      <c r="AF4552" s="12"/>
      <c r="AG4552" s="12"/>
      <c r="AH4552" s="12"/>
      <c r="AI4552" s="12"/>
      <c r="AJ4552" s="12"/>
      <c r="AK4552" s="12"/>
      <c r="AL4552" s="12"/>
      <c r="AM4552" s="12"/>
      <c r="AN4552" s="12"/>
      <c r="AO4552" s="12"/>
      <c r="AP4552" s="12"/>
      <c r="AQ4552" s="12"/>
      <c r="AR4552" s="12"/>
      <c r="AS4552" s="12"/>
      <c r="AT4552" s="12"/>
      <c r="AU4552" s="12"/>
      <c r="AV4552" s="12"/>
      <c r="AW4552" s="12"/>
      <c r="AX4552" s="12"/>
      <c r="AY4552" s="12"/>
      <c r="AZ4552" s="12"/>
      <c r="BA4552" s="12"/>
      <c r="BB4552" s="12"/>
      <c r="BC4552" s="12"/>
      <c r="BD4552" s="12"/>
      <c r="BE4552" s="12"/>
      <c r="BF4552" s="12"/>
      <c r="BG4552" s="12"/>
      <c r="BH4552" s="12"/>
      <c r="BI4552" s="12"/>
      <c r="BJ4552" s="13"/>
      <c r="BK4552" s="13"/>
      <c r="BL4552" s="13"/>
      <c r="BM4552" s="13"/>
      <c r="BN4552" s="13"/>
    </row>
    <row r="4553" spans="1:66" x14ac:dyDescent="0.25">
      <c r="A4553" s="10"/>
      <c r="B4553" s="10"/>
      <c r="C4553" s="10"/>
      <c r="D4553" s="10"/>
      <c r="E4553" s="10"/>
      <c r="F4553" s="10"/>
      <c r="G4553" s="10"/>
      <c r="H4553" s="10"/>
      <c r="I4553" s="10"/>
      <c r="J4553" s="10"/>
      <c r="K4553" s="11"/>
      <c r="L4553" s="11"/>
      <c r="M4553" s="12"/>
      <c r="N4553" s="12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2"/>
      <c r="AS4553" s="12"/>
      <c r="AT4553" s="12"/>
      <c r="AU4553" s="12"/>
      <c r="AV4553" s="12"/>
      <c r="AW4553" s="12"/>
      <c r="AX4553" s="12"/>
      <c r="AY4553" s="12"/>
      <c r="AZ4553" s="12"/>
      <c r="BA4553" s="12"/>
      <c r="BB4553" s="12"/>
      <c r="BC4553" s="12"/>
      <c r="BD4553" s="12"/>
      <c r="BE4553" s="12"/>
      <c r="BF4553" s="12"/>
      <c r="BG4553" s="12"/>
      <c r="BH4553" s="12"/>
      <c r="BI4553" s="12"/>
      <c r="BJ4553" s="13"/>
      <c r="BK4553" s="13"/>
      <c r="BL4553" s="13"/>
      <c r="BM4553" s="13"/>
      <c r="BN4553" s="13"/>
    </row>
    <row r="4554" spans="1:66" x14ac:dyDescent="0.25">
      <c r="A4554" s="10"/>
      <c r="B4554" s="10"/>
      <c r="C4554" s="10"/>
      <c r="D4554" s="10"/>
      <c r="E4554" s="10"/>
      <c r="F4554" s="10"/>
      <c r="G4554" s="10"/>
      <c r="H4554" s="10"/>
      <c r="I4554" s="10"/>
      <c r="J4554" s="10"/>
      <c r="K4554" s="11"/>
      <c r="L4554" s="11"/>
      <c r="M4554" s="12"/>
      <c r="N4554" s="12"/>
      <c r="O4554" s="12"/>
      <c r="P4554" s="12"/>
      <c r="Q4554" s="12"/>
      <c r="R4554" s="12"/>
      <c r="S4554" s="12"/>
      <c r="T4554" s="12"/>
      <c r="U4554" s="12"/>
      <c r="V4554" s="12"/>
      <c r="W4554" s="12"/>
      <c r="X4554" s="12"/>
      <c r="Y4554" s="12"/>
      <c r="Z4554" s="12"/>
      <c r="AA4554" s="12"/>
      <c r="AB4554" s="12"/>
      <c r="AC4554" s="12"/>
      <c r="AD4554" s="12"/>
      <c r="AE4554" s="12"/>
      <c r="AF4554" s="12"/>
      <c r="AG4554" s="12"/>
      <c r="AH4554" s="12"/>
      <c r="AI4554" s="12"/>
      <c r="AJ4554" s="12"/>
      <c r="AK4554" s="12"/>
      <c r="AL4554" s="12"/>
      <c r="AM4554" s="12"/>
      <c r="AN4554" s="12"/>
      <c r="AO4554" s="12"/>
      <c r="AP4554" s="12"/>
      <c r="AQ4554" s="12"/>
      <c r="AR4554" s="12"/>
      <c r="AS4554" s="12"/>
      <c r="AT4554" s="12"/>
      <c r="AU4554" s="12"/>
      <c r="AV4554" s="12"/>
      <c r="AW4554" s="12"/>
      <c r="AX4554" s="12"/>
      <c r="AY4554" s="12"/>
      <c r="AZ4554" s="12"/>
      <c r="BA4554" s="12"/>
      <c r="BB4554" s="12"/>
      <c r="BC4554" s="12"/>
      <c r="BD4554" s="12"/>
      <c r="BE4554" s="12"/>
      <c r="BF4554" s="12"/>
      <c r="BG4554" s="12"/>
      <c r="BH4554" s="12"/>
      <c r="BI4554" s="12"/>
      <c r="BJ4554" s="13"/>
      <c r="BK4554" s="13"/>
      <c r="BL4554" s="13"/>
      <c r="BM4554" s="13"/>
      <c r="BN4554" s="13"/>
    </row>
    <row r="4555" spans="1:66" x14ac:dyDescent="0.25">
      <c r="A4555" s="10"/>
      <c r="B4555" s="10"/>
      <c r="C4555" s="10"/>
      <c r="D4555" s="10"/>
      <c r="E4555" s="10"/>
      <c r="F4555" s="10"/>
      <c r="G4555" s="10"/>
      <c r="H4555" s="10"/>
      <c r="I4555" s="10"/>
      <c r="J4555" s="10"/>
      <c r="K4555" s="11"/>
      <c r="L4555" s="11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/>
      <c r="W4555" s="12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2"/>
      <c r="AS4555" s="12"/>
      <c r="AT4555" s="12"/>
      <c r="AU4555" s="12"/>
      <c r="AV4555" s="12"/>
      <c r="AW4555" s="12"/>
      <c r="AX4555" s="12"/>
      <c r="AY4555" s="12"/>
      <c r="AZ4555" s="12"/>
      <c r="BA4555" s="12"/>
      <c r="BB4555" s="12"/>
      <c r="BC4555" s="12"/>
      <c r="BD4555" s="12"/>
      <c r="BE4555" s="12"/>
      <c r="BF4555" s="12"/>
      <c r="BG4555" s="12"/>
      <c r="BH4555" s="12"/>
      <c r="BI4555" s="12"/>
      <c r="BJ4555" s="13"/>
      <c r="BK4555" s="13"/>
      <c r="BL4555" s="13"/>
      <c r="BM4555" s="13"/>
      <c r="BN4555" s="13"/>
    </row>
    <row r="4556" spans="1:66" x14ac:dyDescent="0.25">
      <c r="A4556" s="10"/>
      <c r="B4556" s="10"/>
      <c r="C4556" s="10"/>
      <c r="D4556" s="10"/>
      <c r="E4556" s="10"/>
      <c r="F4556" s="10"/>
      <c r="G4556" s="10"/>
      <c r="H4556" s="10"/>
      <c r="I4556" s="10"/>
      <c r="J4556" s="10"/>
      <c r="K4556" s="11"/>
      <c r="L4556" s="11"/>
      <c r="M4556" s="12"/>
      <c r="N4556" s="12"/>
      <c r="O4556" s="12"/>
      <c r="P4556" s="12"/>
      <c r="Q4556" s="12"/>
      <c r="R4556" s="12"/>
      <c r="S4556" s="12"/>
      <c r="T4556" s="12"/>
      <c r="U4556" s="12"/>
      <c r="V4556" s="12"/>
      <c r="W4556" s="12"/>
      <c r="X4556" s="12"/>
      <c r="Y4556" s="12"/>
      <c r="Z4556" s="12"/>
      <c r="AA4556" s="12"/>
      <c r="AB4556" s="12"/>
      <c r="AC4556" s="12"/>
      <c r="AD4556" s="12"/>
      <c r="AE4556" s="12"/>
      <c r="AF4556" s="12"/>
      <c r="AG4556" s="12"/>
      <c r="AH4556" s="12"/>
      <c r="AI4556" s="12"/>
      <c r="AJ4556" s="12"/>
      <c r="AK4556" s="12"/>
      <c r="AL4556" s="12"/>
      <c r="AM4556" s="12"/>
      <c r="AN4556" s="12"/>
      <c r="AO4556" s="12"/>
      <c r="AP4556" s="12"/>
      <c r="AQ4556" s="12"/>
      <c r="AR4556" s="12"/>
      <c r="AS4556" s="12"/>
      <c r="AT4556" s="12"/>
      <c r="AU4556" s="12"/>
      <c r="AV4556" s="12"/>
      <c r="AW4556" s="12"/>
      <c r="AX4556" s="12"/>
      <c r="AY4556" s="12"/>
      <c r="AZ4556" s="12"/>
      <c r="BA4556" s="12"/>
      <c r="BB4556" s="12"/>
      <c r="BC4556" s="12"/>
      <c r="BD4556" s="12"/>
      <c r="BE4556" s="12"/>
      <c r="BF4556" s="12"/>
      <c r="BG4556" s="12"/>
      <c r="BH4556" s="12"/>
      <c r="BI4556" s="12"/>
      <c r="BJ4556" s="13"/>
      <c r="BK4556" s="13"/>
      <c r="BL4556" s="13"/>
      <c r="BM4556" s="13"/>
      <c r="BN4556" s="13"/>
    </row>
    <row r="4557" spans="1:66" x14ac:dyDescent="0.25">
      <c r="A4557" s="10"/>
      <c r="B4557" s="10"/>
      <c r="C4557" s="10"/>
      <c r="D4557" s="10"/>
      <c r="E4557" s="10"/>
      <c r="F4557" s="10"/>
      <c r="G4557" s="10"/>
      <c r="H4557" s="10"/>
      <c r="I4557" s="10"/>
      <c r="J4557" s="10"/>
      <c r="K4557" s="11"/>
      <c r="L4557" s="11"/>
      <c r="M4557" s="12"/>
      <c r="N4557" s="12"/>
      <c r="O4557" s="12"/>
      <c r="P4557" s="12"/>
      <c r="Q4557" s="12"/>
      <c r="R4557" s="12"/>
      <c r="S4557" s="12"/>
      <c r="T4557" s="12"/>
      <c r="U4557" s="12"/>
      <c r="V4557" s="12"/>
      <c r="W4557" s="12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2"/>
      <c r="AS4557" s="12"/>
      <c r="AT4557" s="12"/>
      <c r="AU4557" s="12"/>
      <c r="AV4557" s="12"/>
      <c r="AW4557" s="12"/>
      <c r="AX4557" s="12"/>
      <c r="AY4557" s="12"/>
      <c r="AZ4557" s="12"/>
      <c r="BA4557" s="12"/>
      <c r="BB4557" s="12"/>
      <c r="BC4557" s="12"/>
      <c r="BD4557" s="12"/>
      <c r="BE4557" s="12"/>
      <c r="BF4557" s="12"/>
      <c r="BG4557" s="12"/>
      <c r="BH4557" s="12"/>
      <c r="BI4557" s="12"/>
      <c r="BJ4557" s="13"/>
      <c r="BK4557" s="13"/>
      <c r="BL4557" s="13"/>
      <c r="BM4557" s="13"/>
      <c r="BN4557" s="13"/>
    </row>
    <row r="4558" spans="1:66" x14ac:dyDescent="0.25">
      <c r="A4558" s="10"/>
      <c r="B4558" s="10"/>
      <c r="C4558" s="10"/>
      <c r="D4558" s="10"/>
      <c r="E4558" s="10"/>
      <c r="F4558" s="10"/>
      <c r="G4558" s="10"/>
      <c r="H4558" s="10"/>
      <c r="I4558" s="10"/>
      <c r="J4558" s="10"/>
      <c r="K4558" s="11"/>
      <c r="L4558" s="11"/>
      <c r="M4558" s="12"/>
      <c r="N4558" s="12"/>
      <c r="O4558" s="12"/>
      <c r="P4558" s="12"/>
      <c r="Q4558" s="12"/>
      <c r="R4558" s="12"/>
      <c r="S4558" s="12"/>
      <c r="T4558" s="12"/>
      <c r="U4558" s="12"/>
      <c r="V4558" s="12"/>
      <c r="W4558" s="12"/>
      <c r="X4558" s="12"/>
      <c r="Y4558" s="12"/>
      <c r="Z4558" s="12"/>
      <c r="AA4558" s="12"/>
      <c r="AB4558" s="12"/>
      <c r="AC4558" s="12"/>
      <c r="AD4558" s="12"/>
      <c r="AE4558" s="12"/>
      <c r="AF4558" s="12"/>
      <c r="AG4558" s="12"/>
      <c r="AH4558" s="12"/>
      <c r="AI4558" s="12"/>
      <c r="AJ4558" s="12"/>
      <c r="AK4558" s="12"/>
      <c r="AL4558" s="12"/>
      <c r="AM4558" s="12"/>
      <c r="AN4558" s="12"/>
      <c r="AO4558" s="12"/>
      <c r="AP4558" s="12"/>
      <c r="AQ4558" s="12"/>
      <c r="AR4558" s="12"/>
      <c r="AS4558" s="12"/>
      <c r="AT4558" s="12"/>
      <c r="AU4558" s="12"/>
      <c r="AV4558" s="12"/>
      <c r="AW4558" s="12"/>
      <c r="AX4558" s="12"/>
      <c r="AY4558" s="12"/>
      <c r="AZ4558" s="12"/>
      <c r="BA4558" s="12"/>
      <c r="BB4558" s="12"/>
      <c r="BC4558" s="12"/>
      <c r="BD4558" s="12"/>
      <c r="BE4558" s="12"/>
      <c r="BF4558" s="12"/>
      <c r="BG4558" s="12"/>
      <c r="BH4558" s="12"/>
      <c r="BI4558" s="12"/>
      <c r="BJ4558" s="13"/>
      <c r="BK4558" s="13"/>
      <c r="BL4558" s="13"/>
      <c r="BM4558" s="13"/>
      <c r="BN4558" s="13"/>
    </row>
    <row r="4559" spans="1:66" x14ac:dyDescent="0.25">
      <c r="A4559" s="10"/>
      <c r="B4559" s="10"/>
      <c r="C4559" s="10"/>
      <c r="D4559" s="10"/>
      <c r="E4559" s="10"/>
      <c r="F4559" s="10"/>
      <c r="G4559" s="10"/>
      <c r="H4559" s="10"/>
      <c r="I4559" s="10"/>
      <c r="J4559" s="10"/>
      <c r="K4559" s="11"/>
      <c r="L4559" s="11"/>
      <c r="M4559" s="12"/>
      <c r="N4559" s="12"/>
      <c r="O4559" s="12"/>
      <c r="P4559" s="12"/>
      <c r="Q4559" s="12"/>
      <c r="R4559" s="12"/>
      <c r="S4559" s="12"/>
      <c r="T4559" s="12"/>
      <c r="U4559" s="12"/>
      <c r="V4559" s="12"/>
      <c r="W4559" s="12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2"/>
      <c r="AS4559" s="12"/>
      <c r="AT4559" s="12"/>
      <c r="AU4559" s="12"/>
      <c r="AV4559" s="12"/>
      <c r="AW4559" s="12"/>
      <c r="AX4559" s="12"/>
      <c r="AY4559" s="12"/>
      <c r="AZ4559" s="12"/>
      <c r="BA4559" s="12"/>
      <c r="BB4559" s="12"/>
      <c r="BC4559" s="12"/>
      <c r="BD4559" s="12"/>
      <c r="BE4559" s="12"/>
      <c r="BF4559" s="12"/>
      <c r="BG4559" s="12"/>
      <c r="BH4559" s="12"/>
      <c r="BI4559" s="12"/>
      <c r="BJ4559" s="13"/>
      <c r="BK4559" s="13"/>
      <c r="BL4559" s="13"/>
      <c r="BM4559" s="13"/>
      <c r="BN4559" s="13"/>
    </row>
    <row r="4560" spans="1:66" x14ac:dyDescent="0.25">
      <c r="A4560" s="10"/>
      <c r="B4560" s="10"/>
      <c r="C4560" s="10"/>
      <c r="D4560" s="10"/>
      <c r="E4560" s="10"/>
      <c r="F4560" s="10"/>
      <c r="G4560" s="10"/>
      <c r="H4560" s="10"/>
      <c r="I4560" s="10"/>
      <c r="J4560" s="10"/>
      <c r="K4560" s="11"/>
      <c r="L4560" s="11"/>
      <c r="M4560" s="12"/>
      <c r="N4560" s="12"/>
      <c r="O4560" s="12"/>
      <c r="P4560" s="12"/>
      <c r="Q4560" s="12"/>
      <c r="R4560" s="12"/>
      <c r="S4560" s="12"/>
      <c r="T4560" s="12"/>
      <c r="U4560" s="12"/>
      <c r="V4560" s="12"/>
      <c r="W4560" s="12"/>
      <c r="X4560" s="12"/>
      <c r="Y4560" s="12"/>
      <c r="Z4560" s="12"/>
      <c r="AA4560" s="12"/>
      <c r="AB4560" s="12"/>
      <c r="AC4560" s="12"/>
      <c r="AD4560" s="12"/>
      <c r="AE4560" s="12"/>
      <c r="AF4560" s="12"/>
      <c r="AG4560" s="12"/>
      <c r="AH4560" s="12"/>
      <c r="AI4560" s="12"/>
      <c r="AJ4560" s="12"/>
      <c r="AK4560" s="12"/>
      <c r="AL4560" s="12"/>
      <c r="AM4560" s="12"/>
      <c r="AN4560" s="12"/>
      <c r="AO4560" s="12"/>
      <c r="AP4560" s="12"/>
      <c r="AQ4560" s="12"/>
      <c r="AR4560" s="12"/>
      <c r="AS4560" s="12"/>
      <c r="AT4560" s="12"/>
      <c r="AU4560" s="12"/>
      <c r="AV4560" s="12"/>
      <c r="AW4560" s="12"/>
      <c r="AX4560" s="12"/>
      <c r="AY4560" s="12"/>
      <c r="AZ4560" s="12"/>
      <c r="BA4560" s="12"/>
      <c r="BB4560" s="12"/>
      <c r="BC4560" s="12"/>
      <c r="BD4560" s="12"/>
      <c r="BE4560" s="12"/>
      <c r="BF4560" s="12"/>
      <c r="BG4560" s="12"/>
      <c r="BH4560" s="12"/>
      <c r="BI4560" s="12"/>
      <c r="BJ4560" s="13"/>
      <c r="BK4560" s="13"/>
      <c r="BL4560" s="13"/>
      <c r="BM4560" s="13"/>
      <c r="BN4560" s="13"/>
    </row>
    <row r="4561" spans="1:66" x14ac:dyDescent="0.25">
      <c r="A4561" s="10"/>
      <c r="B4561" s="10"/>
      <c r="C4561" s="10"/>
      <c r="D4561" s="10"/>
      <c r="E4561" s="10"/>
      <c r="F4561" s="10"/>
      <c r="G4561" s="10"/>
      <c r="H4561" s="10"/>
      <c r="I4561" s="10"/>
      <c r="J4561" s="10"/>
      <c r="K4561" s="11"/>
      <c r="L4561" s="11"/>
      <c r="M4561" s="12"/>
      <c r="N4561" s="12"/>
      <c r="O4561" s="12"/>
      <c r="P4561" s="12"/>
      <c r="Q4561" s="12"/>
      <c r="R4561" s="12"/>
      <c r="S4561" s="12"/>
      <c r="T4561" s="12"/>
      <c r="U4561" s="12"/>
      <c r="V4561" s="12"/>
      <c r="W4561" s="12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2"/>
      <c r="AS4561" s="12"/>
      <c r="AT4561" s="12"/>
      <c r="AU4561" s="12"/>
      <c r="AV4561" s="12"/>
      <c r="AW4561" s="12"/>
      <c r="AX4561" s="12"/>
      <c r="AY4561" s="12"/>
      <c r="AZ4561" s="12"/>
      <c r="BA4561" s="12"/>
      <c r="BB4561" s="12"/>
      <c r="BC4561" s="12"/>
      <c r="BD4561" s="12"/>
      <c r="BE4561" s="12"/>
      <c r="BF4561" s="12"/>
      <c r="BG4561" s="12"/>
      <c r="BH4561" s="12"/>
      <c r="BI4561" s="12"/>
      <c r="BJ4561" s="13"/>
      <c r="BK4561" s="13"/>
      <c r="BL4561" s="13"/>
      <c r="BM4561" s="13"/>
      <c r="BN4561" s="13"/>
    </row>
    <row r="4562" spans="1:66" x14ac:dyDescent="0.25">
      <c r="A4562" s="10"/>
      <c r="B4562" s="10"/>
      <c r="C4562" s="10"/>
      <c r="D4562" s="10"/>
      <c r="E4562" s="10"/>
      <c r="F4562" s="10"/>
      <c r="G4562" s="10"/>
      <c r="H4562" s="10"/>
      <c r="I4562" s="10"/>
      <c r="J4562" s="10"/>
      <c r="K4562" s="11"/>
      <c r="L4562" s="11"/>
      <c r="M4562" s="12"/>
      <c r="N4562" s="12"/>
      <c r="O4562" s="12"/>
      <c r="P4562" s="12"/>
      <c r="Q4562" s="12"/>
      <c r="R4562" s="12"/>
      <c r="S4562" s="12"/>
      <c r="T4562" s="12"/>
      <c r="U4562" s="12"/>
      <c r="V4562" s="12"/>
      <c r="W4562" s="12"/>
      <c r="X4562" s="12"/>
      <c r="Y4562" s="12"/>
      <c r="Z4562" s="12"/>
      <c r="AA4562" s="12"/>
      <c r="AB4562" s="12"/>
      <c r="AC4562" s="12"/>
      <c r="AD4562" s="12"/>
      <c r="AE4562" s="12"/>
      <c r="AF4562" s="12"/>
      <c r="AG4562" s="12"/>
      <c r="AH4562" s="12"/>
      <c r="AI4562" s="12"/>
      <c r="AJ4562" s="12"/>
      <c r="AK4562" s="12"/>
      <c r="AL4562" s="12"/>
      <c r="AM4562" s="12"/>
      <c r="AN4562" s="12"/>
      <c r="AO4562" s="12"/>
      <c r="AP4562" s="12"/>
      <c r="AQ4562" s="12"/>
      <c r="AR4562" s="12"/>
      <c r="AS4562" s="12"/>
      <c r="AT4562" s="12"/>
      <c r="AU4562" s="12"/>
      <c r="AV4562" s="12"/>
      <c r="AW4562" s="12"/>
      <c r="AX4562" s="12"/>
      <c r="AY4562" s="12"/>
      <c r="AZ4562" s="12"/>
      <c r="BA4562" s="12"/>
      <c r="BB4562" s="12"/>
      <c r="BC4562" s="12"/>
      <c r="BD4562" s="12"/>
      <c r="BE4562" s="12"/>
      <c r="BF4562" s="12"/>
      <c r="BG4562" s="12"/>
      <c r="BH4562" s="12"/>
      <c r="BI4562" s="12"/>
      <c r="BJ4562" s="13"/>
      <c r="BK4562" s="13"/>
      <c r="BL4562" s="13"/>
      <c r="BM4562" s="13"/>
      <c r="BN4562" s="13"/>
    </row>
    <row r="4563" spans="1:66" x14ac:dyDescent="0.25">
      <c r="A4563" s="10"/>
      <c r="B4563" s="10"/>
      <c r="C4563" s="10"/>
      <c r="D4563" s="10"/>
      <c r="E4563" s="10"/>
      <c r="F4563" s="10"/>
      <c r="G4563" s="10"/>
      <c r="H4563" s="10"/>
      <c r="I4563" s="10"/>
      <c r="J4563" s="10"/>
      <c r="K4563" s="11"/>
      <c r="L4563" s="11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  <c r="W4563" s="12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2"/>
      <c r="AS4563" s="12"/>
      <c r="AT4563" s="12"/>
      <c r="AU4563" s="12"/>
      <c r="AV4563" s="12"/>
      <c r="AW4563" s="12"/>
      <c r="AX4563" s="12"/>
      <c r="AY4563" s="12"/>
      <c r="AZ4563" s="12"/>
      <c r="BA4563" s="12"/>
      <c r="BB4563" s="12"/>
      <c r="BC4563" s="12"/>
      <c r="BD4563" s="12"/>
      <c r="BE4563" s="12"/>
      <c r="BF4563" s="12"/>
      <c r="BG4563" s="12"/>
      <c r="BH4563" s="12"/>
      <c r="BI4563" s="12"/>
      <c r="BJ4563" s="13"/>
      <c r="BK4563" s="13"/>
      <c r="BL4563" s="13"/>
      <c r="BM4563" s="13"/>
      <c r="BN4563" s="13"/>
    </row>
    <row r="4564" spans="1:66" x14ac:dyDescent="0.25">
      <c r="A4564" s="10"/>
      <c r="B4564" s="10"/>
      <c r="C4564" s="10"/>
      <c r="D4564" s="10"/>
      <c r="E4564" s="10"/>
      <c r="F4564" s="10"/>
      <c r="G4564" s="10"/>
      <c r="H4564" s="10"/>
      <c r="I4564" s="10"/>
      <c r="J4564" s="10"/>
      <c r="K4564" s="11"/>
      <c r="L4564" s="11"/>
      <c r="M4564" s="12"/>
      <c r="N4564" s="12"/>
      <c r="O4564" s="12"/>
      <c r="P4564" s="12"/>
      <c r="Q4564" s="12"/>
      <c r="R4564" s="12"/>
      <c r="S4564" s="12"/>
      <c r="T4564" s="12"/>
      <c r="U4564" s="12"/>
      <c r="V4564" s="12"/>
      <c r="W4564" s="12"/>
      <c r="X4564" s="12"/>
      <c r="Y4564" s="12"/>
      <c r="Z4564" s="12"/>
      <c r="AA4564" s="12"/>
      <c r="AB4564" s="12"/>
      <c r="AC4564" s="12"/>
      <c r="AD4564" s="12"/>
      <c r="AE4564" s="12"/>
      <c r="AF4564" s="12"/>
      <c r="AG4564" s="12"/>
      <c r="AH4564" s="12"/>
      <c r="AI4564" s="12"/>
      <c r="AJ4564" s="12"/>
      <c r="AK4564" s="12"/>
      <c r="AL4564" s="12"/>
      <c r="AM4564" s="12"/>
      <c r="AN4564" s="12"/>
      <c r="AO4564" s="12"/>
      <c r="AP4564" s="12"/>
      <c r="AQ4564" s="12"/>
      <c r="AR4564" s="12"/>
      <c r="AS4564" s="12"/>
      <c r="AT4564" s="12"/>
      <c r="AU4564" s="12"/>
      <c r="AV4564" s="12"/>
      <c r="AW4564" s="12"/>
      <c r="AX4564" s="12"/>
      <c r="AY4564" s="12"/>
      <c r="AZ4564" s="12"/>
      <c r="BA4564" s="12"/>
      <c r="BB4564" s="12"/>
      <c r="BC4564" s="12"/>
      <c r="BD4564" s="12"/>
      <c r="BE4564" s="12"/>
      <c r="BF4564" s="12"/>
      <c r="BG4564" s="12"/>
      <c r="BH4564" s="12"/>
      <c r="BI4564" s="12"/>
      <c r="BJ4564" s="13"/>
      <c r="BK4564" s="13"/>
      <c r="BL4564" s="13"/>
      <c r="BM4564" s="13"/>
      <c r="BN4564" s="13"/>
    </row>
    <row r="4565" spans="1:66" x14ac:dyDescent="0.25">
      <c r="A4565" s="10"/>
      <c r="B4565" s="10"/>
      <c r="C4565" s="10"/>
      <c r="D4565" s="10"/>
      <c r="E4565" s="10"/>
      <c r="F4565" s="10"/>
      <c r="G4565" s="10"/>
      <c r="H4565" s="10"/>
      <c r="I4565" s="10"/>
      <c r="J4565" s="10"/>
      <c r="K4565" s="11"/>
      <c r="L4565" s="11"/>
      <c r="M4565" s="12"/>
      <c r="N4565" s="12"/>
      <c r="O4565" s="12"/>
      <c r="P4565" s="12"/>
      <c r="Q4565" s="12"/>
      <c r="R4565" s="12"/>
      <c r="S4565" s="12"/>
      <c r="T4565" s="12"/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2"/>
      <c r="AS4565" s="12"/>
      <c r="AT4565" s="12"/>
      <c r="AU4565" s="12"/>
      <c r="AV4565" s="12"/>
      <c r="AW4565" s="12"/>
      <c r="AX4565" s="12"/>
      <c r="AY4565" s="12"/>
      <c r="AZ4565" s="12"/>
      <c r="BA4565" s="12"/>
      <c r="BB4565" s="12"/>
      <c r="BC4565" s="12"/>
      <c r="BD4565" s="12"/>
      <c r="BE4565" s="12"/>
      <c r="BF4565" s="12"/>
      <c r="BG4565" s="12"/>
      <c r="BH4565" s="12"/>
      <c r="BI4565" s="12"/>
      <c r="BJ4565" s="13"/>
      <c r="BK4565" s="13"/>
      <c r="BL4565" s="13"/>
      <c r="BM4565" s="13"/>
      <c r="BN4565" s="13"/>
    </row>
    <row r="4566" spans="1:66" x14ac:dyDescent="0.25">
      <c r="A4566" s="10"/>
      <c r="B4566" s="10"/>
      <c r="C4566" s="10"/>
      <c r="D4566" s="10"/>
      <c r="E4566" s="10"/>
      <c r="F4566" s="10"/>
      <c r="G4566" s="10"/>
      <c r="H4566" s="10"/>
      <c r="I4566" s="10"/>
      <c r="J4566" s="10"/>
      <c r="K4566" s="11"/>
      <c r="L4566" s="11"/>
      <c r="M4566" s="12"/>
      <c r="N4566" s="12"/>
      <c r="O4566" s="12"/>
      <c r="P4566" s="12"/>
      <c r="Q4566" s="12"/>
      <c r="R4566" s="12"/>
      <c r="S4566" s="12"/>
      <c r="T4566" s="12"/>
      <c r="U4566" s="12"/>
      <c r="V4566" s="12"/>
      <c r="W4566" s="12"/>
      <c r="X4566" s="12"/>
      <c r="Y4566" s="12"/>
      <c r="Z4566" s="12"/>
      <c r="AA4566" s="12"/>
      <c r="AB4566" s="12"/>
      <c r="AC4566" s="12"/>
      <c r="AD4566" s="12"/>
      <c r="AE4566" s="12"/>
      <c r="AF4566" s="12"/>
      <c r="AG4566" s="12"/>
      <c r="AH4566" s="12"/>
      <c r="AI4566" s="12"/>
      <c r="AJ4566" s="12"/>
      <c r="AK4566" s="12"/>
      <c r="AL4566" s="12"/>
      <c r="AM4566" s="12"/>
      <c r="AN4566" s="12"/>
      <c r="AO4566" s="12"/>
      <c r="AP4566" s="12"/>
      <c r="AQ4566" s="12"/>
      <c r="AR4566" s="12"/>
      <c r="AS4566" s="12"/>
      <c r="AT4566" s="12"/>
      <c r="AU4566" s="12"/>
      <c r="AV4566" s="12"/>
      <c r="AW4566" s="12"/>
      <c r="AX4566" s="12"/>
      <c r="AY4566" s="12"/>
      <c r="AZ4566" s="12"/>
      <c r="BA4566" s="12"/>
      <c r="BB4566" s="12"/>
      <c r="BC4566" s="12"/>
      <c r="BD4566" s="12"/>
      <c r="BE4566" s="12"/>
      <c r="BF4566" s="12"/>
      <c r="BG4566" s="12"/>
      <c r="BH4566" s="12"/>
      <c r="BI4566" s="12"/>
      <c r="BJ4566" s="13"/>
      <c r="BK4566" s="13"/>
      <c r="BL4566" s="13"/>
      <c r="BM4566" s="13"/>
      <c r="BN4566" s="13"/>
    </row>
    <row r="4567" spans="1:66" x14ac:dyDescent="0.25">
      <c r="A4567" s="10"/>
      <c r="B4567" s="10"/>
      <c r="C4567" s="10"/>
      <c r="D4567" s="10"/>
      <c r="E4567" s="10"/>
      <c r="F4567" s="10"/>
      <c r="G4567" s="10"/>
      <c r="H4567" s="10"/>
      <c r="I4567" s="10"/>
      <c r="J4567" s="10"/>
      <c r="K4567" s="11"/>
      <c r="L4567" s="11"/>
      <c r="M4567" s="12"/>
      <c r="N4567" s="12"/>
      <c r="O4567" s="12"/>
      <c r="P4567" s="12"/>
      <c r="Q4567" s="12"/>
      <c r="R4567" s="12"/>
      <c r="S4567" s="12"/>
      <c r="T4567" s="12"/>
      <c r="U4567" s="12"/>
      <c r="V4567" s="12"/>
      <c r="W4567" s="12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2"/>
      <c r="AS4567" s="12"/>
      <c r="AT4567" s="12"/>
      <c r="AU4567" s="12"/>
      <c r="AV4567" s="12"/>
      <c r="AW4567" s="12"/>
      <c r="AX4567" s="12"/>
      <c r="AY4567" s="12"/>
      <c r="AZ4567" s="12"/>
      <c r="BA4567" s="12"/>
      <c r="BB4567" s="12"/>
      <c r="BC4567" s="12"/>
      <c r="BD4567" s="12"/>
      <c r="BE4567" s="12"/>
      <c r="BF4567" s="12"/>
      <c r="BG4567" s="12"/>
      <c r="BH4567" s="12"/>
      <c r="BI4567" s="12"/>
      <c r="BJ4567" s="13"/>
      <c r="BK4567" s="13"/>
      <c r="BL4567" s="13"/>
      <c r="BM4567" s="13"/>
      <c r="BN4567" s="13"/>
    </row>
    <row r="4568" spans="1:66" x14ac:dyDescent="0.25">
      <c r="A4568" s="10"/>
      <c r="B4568" s="10"/>
      <c r="C4568" s="10"/>
      <c r="D4568" s="10"/>
      <c r="E4568" s="10"/>
      <c r="F4568" s="10"/>
      <c r="G4568" s="10"/>
      <c r="H4568" s="10"/>
      <c r="I4568" s="10"/>
      <c r="J4568" s="10"/>
      <c r="K4568" s="11"/>
      <c r="L4568" s="11"/>
      <c r="M4568" s="12"/>
      <c r="N4568" s="12"/>
      <c r="O4568" s="12"/>
      <c r="P4568" s="12"/>
      <c r="Q4568" s="12"/>
      <c r="R4568" s="12"/>
      <c r="S4568" s="12"/>
      <c r="T4568" s="12"/>
      <c r="U4568" s="12"/>
      <c r="V4568" s="12"/>
      <c r="W4568" s="12"/>
      <c r="X4568" s="12"/>
      <c r="Y4568" s="12"/>
      <c r="Z4568" s="12"/>
      <c r="AA4568" s="12"/>
      <c r="AB4568" s="12"/>
      <c r="AC4568" s="12"/>
      <c r="AD4568" s="12"/>
      <c r="AE4568" s="12"/>
      <c r="AF4568" s="12"/>
      <c r="AG4568" s="12"/>
      <c r="AH4568" s="12"/>
      <c r="AI4568" s="12"/>
      <c r="AJ4568" s="12"/>
      <c r="AK4568" s="12"/>
      <c r="AL4568" s="12"/>
      <c r="AM4568" s="12"/>
      <c r="AN4568" s="12"/>
      <c r="AO4568" s="12"/>
      <c r="AP4568" s="12"/>
      <c r="AQ4568" s="12"/>
      <c r="AR4568" s="12"/>
      <c r="AS4568" s="12"/>
      <c r="AT4568" s="12"/>
      <c r="AU4568" s="12"/>
      <c r="AV4568" s="12"/>
      <c r="AW4568" s="12"/>
      <c r="AX4568" s="12"/>
      <c r="AY4568" s="12"/>
      <c r="AZ4568" s="12"/>
      <c r="BA4568" s="12"/>
      <c r="BB4568" s="12"/>
      <c r="BC4568" s="12"/>
      <c r="BD4568" s="12"/>
      <c r="BE4568" s="12"/>
      <c r="BF4568" s="12"/>
      <c r="BG4568" s="12"/>
      <c r="BH4568" s="12"/>
      <c r="BI4568" s="12"/>
      <c r="BJ4568" s="13"/>
      <c r="BK4568" s="13"/>
      <c r="BL4568" s="13"/>
      <c r="BM4568" s="13"/>
      <c r="BN4568" s="13"/>
    </row>
    <row r="4569" spans="1:66" x14ac:dyDescent="0.25">
      <c r="A4569" s="10"/>
      <c r="B4569" s="10"/>
      <c r="C4569" s="10"/>
      <c r="D4569" s="10"/>
      <c r="E4569" s="10"/>
      <c r="F4569" s="10"/>
      <c r="G4569" s="10"/>
      <c r="H4569" s="10"/>
      <c r="I4569" s="10"/>
      <c r="J4569" s="10"/>
      <c r="K4569" s="11"/>
      <c r="L4569" s="11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  <c r="W4569" s="12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2"/>
      <c r="AS4569" s="12"/>
      <c r="AT4569" s="12"/>
      <c r="AU4569" s="12"/>
      <c r="AV4569" s="12"/>
      <c r="AW4569" s="12"/>
      <c r="AX4569" s="12"/>
      <c r="AY4569" s="12"/>
      <c r="AZ4569" s="12"/>
      <c r="BA4569" s="12"/>
      <c r="BB4569" s="12"/>
      <c r="BC4569" s="12"/>
      <c r="BD4569" s="12"/>
      <c r="BE4569" s="12"/>
      <c r="BF4569" s="12"/>
      <c r="BG4569" s="12"/>
      <c r="BH4569" s="12"/>
      <c r="BI4569" s="12"/>
      <c r="BJ4569" s="13"/>
      <c r="BK4569" s="13"/>
      <c r="BL4569" s="13"/>
      <c r="BM4569" s="13"/>
      <c r="BN4569" s="13"/>
    </row>
    <row r="4570" spans="1:66" x14ac:dyDescent="0.25">
      <c r="A4570" s="10"/>
      <c r="B4570" s="10"/>
      <c r="C4570" s="10"/>
      <c r="D4570" s="10"/>
      <c r="E4570" s="10"/>
      <c r="F4570" s="10"/>
      <c r="G4570" s="10"/>
      <c r="H4570" s="10"/>
      <c r="I4570" s="10"/>
      <c r="J4570" s="10"/>
      <c r="K4570" s="11"/>
      <c r="L4570" s="11"/>
      <c r="M4570" s="12"/>
      <c r="N4570" s="12"/>
      <c r="O4570" s="12"/>
      <c r="P4570" s="12"/>
      <c r="Q4570" s="12"/>
      <c r="R4570" s="12"/>
      <c r="S4570" s="12"/>
      <c r="T4570" s="12"/>
      <c r="U4570" s="12"/>
      <c r="V4570" s="12"/>
      <c r="W4570" s="12"/>
      <c r="X4570" s="12"/>
      <c r="Y4570" s="12"/>
      <c r="Z4570" s="12"/>
      <c r="AA4570" s="12"/>
      <c r="AB4570" s="12"/>
      <c r="AC4570" s="12"/>
      <c r="AD4570" s="12"/>
      <c r="AE4570" s="12"/>
      <c r="AF4570" s="12"/>
      <c r="AG4570" s="12"/>
      <c r="AH4570" s="12"/>
      <c r="AI4570" s="12"/>
      <c r="AJ4570" s="12"/>
      <c r="AK4570" s="12"/>
      <c r="AL4570" s="12"/>
      <c r="AM4570" s="12"/>
      <c r="AN4570" s="12"/>
      <c r="AO4570" s="12"/>
      <c r="AP4570" s="12"/>
      <c r="AQ4570" s="12"/>
      <c r="AR4570" s="12"/>
      <c r="AS4570" s="12"/>
      <c r="AT4570" s="12"/>
      <c r="AU4570" s="12"/>
      <c r="AV4570" s="12"/>
      <c r="AW4570" s="12"/>
      <c r="AX4570" s="12"/>
      <c r="AY4570" s="12"/>
      <c r="AZ4570" s="12"/>
      <c r="BA4570" s="12"/>
      <c r="BB4570" s="12"/>
      <c r="BC4570" s="12"/>
      <c r="BD4570" s="12"/>
      <c r="BE4570" s="12"/>
      <c r="BF4570" s="12"/>
      <c r="BG4570" s="12"/>
      <c r="BH4570" s="12"/>
      <c r="BI4570" s="12"/>
      <c r="BJ4570" s="13"/>
      <c r="BK4570" s="13"/>
      <c r="BL4570" s="13"/>
      <c r="BM4570" s="13"/>
      <c r="BN4570" s="13"/>
    </row>
    <row r="4571" spans="1:66" x14ac:dyDescent="0.25">
      <c r="A4571" s="10"/>
      <c r="B4571" s="10"/>
      <c r="C4571" s="10"/>
      <c r="D4571" s="10"/>
      <c r="E4571" s="10"/>
      <c r="F4571" s="10"/>
      <c r="G4571" s="10"/>
      <c r="H4571" s="10"/>
      <c r="I4571" s="10"/>
      <c r="J4571" s="10"/>
      <c r="K4571" s="11"/>
      <c r="L4571" s="11"/>
      <c r="M4571" s="12"/>
      <c r="N4571" s="12"/>
      <c r="O4571" s="12"/>
      <c r="P4571" s="12"/>
      <c r="Q4571" s="12"/>
      <c r="R4571" s="12"/>
      <c r="S4571" s="12"/>
      <c r="T4571" s="12"/>
      <c r="U4571" s="12"/>
      <c r="V4571" s="12"/>
      <c r="W4571" s="12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2"/>
      <c r="AS4571" s="12"/>
      <c r="AT4571" s="12"/>
      <c r="AU4571" s="12"/>
      <c r="AV4571" s="12"/>
      <c r="AW4571" s="12"/>
      <c r="AX4571" s="12"/>
      <c r="AY4571" s="12"/>
      <c r="AZ4571" s="12"/>
      <c r="BA4571" s="12"/>
      <c r="BB4571" s="12"/>
      <c r="BC4571" s="12"/>
      <c r="BD4571" s="12"/>
      <c r="BE4571" s="12"/>
      <c r="BF4571" s="12"/>
      <c r="BG4571" s="12"/>
      <c r="BH4571" s="12"/>
      <c r="BI4571" s="12"/>
      <c r="BJ4571" s="13"/>
      <c r="BK4571" s="13"/>
      <c r="BL4571" s="13"/>
      <c r="BM4571" s="13"/>
      <c r="BN4571" s="13"/>
    </row>
    <row r="4572" spans="1:66" x14ac:dyDescent="0.25">
      <c r="A4572" s="10"/>
      <c r="B4572" s="10"/>
      <c r="C4572" s="10"/>
      <c r="D4572" s="10"/>
      <c r="E4572" s="10"/>
      <c r="F4572" s="10"/>
      <c r="G4572" s="10"/>
      <c r="H4572" s="10"/>
      <c r="I4572" s="10"/>
      <c r="J4572" s="10"/>
      <c r="K4572" s="11"/>
      <c r="L4572" s="11"/>
      <c r="M4572" s="12"/>
      <c r="N4572" s="12"/>
      <c r="O4572" s="12"/>
      <c r="P4572" s="12"/>
      <c r="Q4572" s="12"/>
      <c r="R4572" s="12"/>
      <c r="S4572" s="12"/>
      <c r="T4572" s="12"/>
      <c r="U4572" s="12"/>
      <c r="V4572" s="12"/>
      <c r="W4572" s="12"/>
      <c r="X4572" s="12"/>
      <c r="Y4572" s="12"/>
      <c r="Z4572" s="12"/>
      <c r="AA4572" s="12"/>
      <c r="AB4572" s="12"/>
      <c r="AC4572" s="12"/>
      <c r="AD4572" s="12"/>
      <c r="AE4572" s="12"/>
      <c r="AF4572" s="12"/>
      <c r="AG4572" s="12"/>
      <c r="AH4572" s="12"/>
      <c r="AI4572" s="12"/>
      <c r="AJ4572" s="12"/>
      <c r="AK4572" s="12"/>
      <c r="AL4572" s="12"/>
      <c r="AM4572" s="12"/>
      <c r="AN4572" s="12"/>
      <c r="AO4572" s="12"/>
      <c r="AP4572" s="12"/>
      <c r="AQ4572" s="12"/>
      <c r="AR4572" s="12"/>
      <c r="AS4572" s="12"/>
      <c r="AT4572" s="12"/>
      <c r="AU4572" s="12"/>
      <c r="AV4572" s="12"/>
      <c r="AW4572" s="12"/>
      <c r="AX4572" s="12"/>
      <c r="AY4572" s="12"/>
      <c r="AZ4572" s="12"/>
      <c r="BA4572" s="12"/>
      <c r="BB4572" s="12"/>
      <c r="BC4572" s="12"/>
      <c r="BD4572" s="12"/>
      <c r="BE4572" s="12"/>
      <c r="BF4572" s="12"/>
      <c r="BG4572" s="12"/>
      <c r="BH4572" s="12"/>
      <c r="BI4572" s="12"/>
      <c r="BJ4572" s="13"/>
      <c r="BK4572" s="13"/>
      <c r="BL4572" s="13"/>
      <c r="BM4572" s="13"/>
      <c r="BN4572" s="13"/>
    </row>
    <row r="4573" spans="1:66" x14ac:dyDescent="0.25">
      <c r="A4573" s="10"/>
      <c r="B4573" s="10"/>
      <c r="C4573" s="10"/>
      <c r="D4573" s="10"/>
      <c r="E4573" s="10"/>
      <c r="F4573" s="10"/>
      <c r="G4573" s="10"/>
      <c r="H4573" s="10"/>
      <c r="I4573" s="10"/>
      <c r="J4573" s="10"/>
      <c r="K4573" s="11"/>
      <c r="L4573" s="11"/>
      <c r="M4573" s="12"/>
      <c r="N4573" s="12"/>
      <c r="O4573" s="12"/>
      <c r="P4573" s="12"/>
      <c r="Q4573" s="12"/>
      <c r="R4573" s="12"/>
      <c r="S4573" s="12"/>
      <c r="T4573" s="12"/>
      <c r="U4573" s="12"/>
      <c r="V4573" s="12"/>
      <c r="W4573" s="12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2"/>
      <c r="AS4573" s="12"/>
      <c r="AT4573" s="12"/>
      <c r="AU4573" s="12"/>
      <c r="AV4573" s="12"/>
      <c r="AW4573" s="12"/>
      <c r="AX4573" s="12"/>
      <c r="AY4573" s="12"/>
      <c r="AZ4573" s="12"/>
      <c r="BA4573" s="12"/>
      <c r="BB4573" s="12"/>
      <c r="BC4573" s="12"/>
      <c r="BD4573" s="12"/>
      <c r="BE4573" s="12"/>
      <c r="BF4573" s="12"/>
      <c r="BG4573" s="12"/>
      <c r="BH4573" s="12"/>
      <c r="BI4573" s="12"/>
      <c r="BJ4573" s="13"/>
      <c r="BK4573" s="13"/>
      <c r="BL4573" s="13"/>
      <c r="BM4573" s="13"/>
      <c r="BN4573" s="13"/>
    </row>
    <row r="4574" spans="1:66" x14ac:dyDescent="0.25">
      <c r="A4574" s="10"/>
      <c r="B4574" s="10"/>
      <c r="C4574" s="10"/>
      <c r="D4574" s="10"/>
      <c r="E4574" s="10"/>
      <c r="F4574" s="10"/>
      <c r="G4574" s="10"/>
      <c r="H4574" s="10"/>
      <c r="I4574" s="10"/>
      <c r="J4574" s="10"/>
      <c r="K4574" s="11"/>
      <c r="L4574" s="11"/>
      <c r="M4574" s="12"/>
      <c r="N4574" s="12"/>
      <c r="O4574" s="12"/>
      <c r="P4574" s="12"/>
      <c r="Q4574" s="12"/>
      <c r="R4574" s="12"/>
      <c r="S4574" s="12"/>
      <c r="T4574" s="12"/>
      <c r="U4574" s="12"/>
      <c r="V4574" s="12"/>
      <c r="W4574" s="12"/>
      <c r="X4574" s="12"/>
      <c r="Y4574" s="12"/>
      <c r="Z4574" s="12"/>
      <c r="AA4574" s="12"/>
      <c r="AB4574" s="12"/>
      <c r="AC4574" s="12"/>
      <c r="AD4574" s="12"/>
      <c r="AE4574" s="12"/>
      <c r="AF4574" s="12"/>
      <c r="AG4574" s="12"/>
      <c r="AH4574" s="12"/>
      <c r="AI4574" s="12"/>
      <c r="AJ4574" s="12"/>
      <c r="AK4574" s="12"/>
      <c r="AL4574" s="12"/>
      <c r="AM4574" s="12"/>
      <c r="AN4574" s="12"/>
      <c r="AO4574" s="12"/>
      <c r="AP4574" s="12"/>
      <c r="AQ4574" s="12"/>
      <c r="AR4574" s="12"/>
      <c r="AS4574" s="12"/>
      <c r="AT4574" s="12"/>
      <c r="AU4574" s="12"/>
      <c r="AV4574" s="12"/>
      <c r="AW4574" s="12"/>
      <c r="AX4574" s="12"/>
      <c r="AY4574" s="12"/>
      <c r="AZ4574" s="12"/>
      <c r="BA4574" s="12"/>
      <c r="BB4574" s="12"/>
      <c r="BC4574" s="12"/>
      <c r="BD4574" s="12"/>
      <c r="BE4574" s="12"/>
      <c r="BF4574" s="12"/>
      <c r="BG4574" s="12"/>
      <c r="BH4574" s="12"/>
      <c r="BI4574" s="12"/>
      <c r="BJ4574" s="13"/>
      <c r="BK4574" s="13"/>
      <c r="BL4574" s="13"/>
      <c r="BM4574" s="13"/>
      <c r="BN4574" s="13"/>
    </row>
    <row r="4575" spans="1:66" x14ac:dyDescent="0.25">
      <c r="A4575" s="10"/>
      <c r="B4575" s="10"/>
      <c r="C4575" s="10"/>
      <c r="D4575" s="10"/>
      <c r="E4575" s="10"/>
      <c r="F4575" s="10"/>
      <c r="G4575" s="10"/>
      <c r="H4575" s="10"/>
      <c r="I4575" s="10"/>
      <c r="J4575" s="10"/>
      <c r="K4575" s="11"/>
      <c r="L4575" s="11"/>
      <c r="M4575" s="12"/>
      <c r="N4575" s="12"/>
      <c r="O4575" s="12"/>
      <c r="P4575" s="12"/>
      <c r="Q4575" s="12"/>
      <c r="R4575" s="12"/>
      <c r="S4575" s="12"/>
      <c r="T4575" s="12"/>
      <c r="U4575" s="12"/>
      <c r="V4575" s="12"/>
      <c r="W4575" s="12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2"/>
      <c r="AS4575" s="12"/>
      <c r="AT4575" s="12"/>
      <c r="AU4575" s="12"/>
      <c r="AV4575" s="12"/>
      <c r="AW4575" s="12"/>
      <c r="AX4575" s="12"/>
      <c r="AY4575" s="12"/>
      <c r="AZ4575" s="12"/>
      <c r="BA4575" s="12"/>
      <c r="BB4575" s="12"/>
      <c r="BC4575" s="12"/>
      <c r="BD4575" s="12"/>
      <c r="BE4575" s="12"/>
      <c r="BF4575" s="12"/>
      <c r="BG4575" s="12"/>
      <c r="BH4575" s="12"/>
      <c r="BI4575" s="12"/>
      <c r="BJ4575" s="13"/>
      <c r="BK4575" s="13"/>
      <c r="BL4575" s="13"/>
      <c r="BM4575" s="13"/>
      <c r="BN4575" s="13"/>
    </row>
    <row r="4576" spans="1:66" x14ac:dyDescent="0.25">
      <c r="A4576" s="10"/>
      <c r="B4576" s="10"/>
      <c r="C4576" s="10"/>
      <c r="D4576" s="10"/>
      <c r="E4576" s="10"/>
      <c r="F4576" s="10"/>
      <c r="G4576" s="10"/>
      <c r="H4576" s="10"/>
      <c r="I4576" s="10"/>
      <c r="J4576" s="10"/>
      <c r="K4576" s="11"/>
      <c r="L4576" s="11"/>
      <c r="M4576" s="12"/>
      <c r="N4576" s="12"/>
      <c r="O4576" s="12"/>
      <c r="P4576" s="12"/>
      <c r="Q4576" s="12"/>
      <c r="R4576" s="12"/>
      <c r="S4576" s="12"/>
      <c r="T4576" s="12"/>
      <c r="U4576" s="12"/>
      <c r="V4576" s="12"/>
      <c r="W4576" s="12"/>
      <c r="X4576" s="12"/>
      <c r="Y4576" s="12"/>
      <c r="Z4576" s="12"/>
      <c r="AA4576" s="12"/>
      <c r="AB4576" s="12"/>
      <c r="AC4576" s="12"/>
      <c r="AD4576" s="12"/>
      <c r="AE4576" s="12"/>
      <c r="AF4576" s="12"/>
      <c r="AG4576" s="12"/>
      <c r="AH4576" s="12"/>
      <c r="AI4576" s="12"/>
      <c r="AJ4576" s="12"/>
      <c r="AK4576" s="12"/>
      <c r="AL4576" s="12"/>
      <c r="AM4576" s="12"/>
      <c r="AN4576" s="12"/>
      <c r="AO4576" s="12"/>
      <c r="AP4576" s="12"/>
      <c r="AQ4576" s="12"/>
      <c r="AR4576" s="12"/>
      <c r="AS4576" s="12"/>
      <c r="AT4576" s="12"/>
      <c r="AU4576" s="12"/>
      <c r="AV4576" s="12"/>
      <c r="AW4576" s="12"/>
      <c r="AX4576" s="12"/>
      <c r="AY4576" s="12"/>
      <c r="AZ4576" s="12"/>
      <c r="BA4576" s="12"/>
      <c r="BB4576" s="12"/>
      <c r="BC4576" s="12"/>
      <c r="BD4576" s="12"/>
      <c r="BE4576" s="12"/>
      <c r="BF4576" s="12"/>
      <c r="BG4576" s="12"/>
      <c r="BH4576" s="12"/>
      <c r="BI4576" s="12"/>
      <c r="BJ4576" s="13"/>
      <c r="BK4576" s="13"/>
      <c r="BL4576" s="13"/>
      <c r="BM4576" s="13"/>
      <c r="BN4576" s="13"/>
    </row>
    <row r="4577" spans="1:66" x14ac:dyDescent="0.25">
      <c r="A4577" s="10"/>
      <c r="B4577" s="10"/>
      <c r="C4577" s="10"/>
      <c r="D4577" s="10"/>
      <c r="E4577" s="10"/>
      <c r="F4577" s="10"/>
      <c r="G4577" s="10"/>
      <c r="H4577" s="10"/>
      <c r="I4577" s="10"/>
      <c r="J4577" s="10"/>
      <c r="K4577" s="11"/>
      <c r="L4577" s="11"/>
      <c r="M4577" s="12"/>
      <c r="N4577" s="12"/>
      <c r="O4577" s="12"/>
      <c r="P4577" s="12"/>
      <c r="Q4577" s="12"/>
      <c r="R4577" s="12"/>
      <c r="S4577" s="12"/>
      <c r="T4577" s="12"/>
      <c r="U4577" s="12"/>
      <c r="V4577" s="12"/>
      <c r="W4577" s="12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2"/>
      <c r="AS4577" s="12"/>
      <c r="AT4577" s="12"/>
      <c r="AU4577" s="12"/>
      <c r="AV4577" s="12"/>
      <c r="AW4577" s="12"/>
      <c r="AX4577" s="12"/>
      <c r="AY4577" s="12"/>
      <c r="AZ4577" s="12"/>
      <c r="BA4577" s="12"/>
      <c r="BB4577" s="12"/>
      <c r="BC4577" s="12"/>
      <c r="BD4577" s="12"/>
      <c r="BE4577" s="12"/>
      <c r="BF4577" s="12"/>
      <c r="BG4577" s="12"/>
      <c r="BH4577" s="12"/>
      <c r="BI4577" s="12"/>
      <c r="BJ4577" s="13"/>
      <c r="BK4577" s="13"/>
      <c r="BL4577" s="13"/>
      <c r="BM4577" s="13"/>
      <c r="BN4577" s="13"/>
    </row>
    <row r="4578" spans="1:66" x14ac:dyDescent="0.25">
      <c r="A4578" s="10"/>
      <c r="B4578" s="10"/>
      <c r="C4578" s="10"/>
      <c r="D4578" s="10"/>
      <c r="E4578" s="10"/>
      <c r="F4578" s="10"/>
      <c r="G4578" s="10"/>
      <c r="H4578" s="10"/>
      <c r="I4578" s="10"/>
      <c r="J4578" s="10"/>
      <c r="K4578" s="11"/>
      <c r="L4578" s="11"/>
      <c r="M4578" s="12"/>
      <c r="N4578" s="12"/>
      <c r="O4578" s="12"/>
      <c r="P4578" s="12"/>
      <c r="Q4578" s="12"/>
      <c r="R4578" s="12"/>
      <c r="S4578" s="12"/>
      <c r="T4578" s="12"/>
      <c r="U4578" s="12"/>
      <c r="V4578" s="12"/>
      <c r="W4578" s="12"/>
      <c r="X4578" s="12"/>
      <c r="Y4578" s="12"/>
      <c r="Z4578" s="12"/>
      <c r="AA4578" s="12"/>
      <c r="AB4578" s="12"/>
      <c r="AC4578" s="12"/>
      <c r="AD4578" s="12"/>
      <c r="AE4578" s="12"/>
      <c r="AF4578" s="12"/>
      <c r="AG4578" s="12"/>
      <c r="AH4578" s="12"/>
      <c r="AI4578" s="12"/>
      <c r="AJ4578" s="12"/>
      <c r="AK4578" s="12"/>
      <c r="AL4578" s="12"/>
      <c r="AM4578" s="12"/>
      <c r="AN4578" s="12"/>
      <c r="AO4578" s="12"/>
      <c r="AP4578" s="12"/>
      <c r="AQ4578" s="12"/>
      <c r="AR4578" s="12"/>
      <c r="AS4578" s="12"/>
      <c r="AT4578" s="12"/>
      <c r="AU4578" s="12"/>
      <c r="AV4578" s="12"/>
      <c r="AW4578" s="12"/>
      <c r="AX4578" s="12"/>
      <c r="AY4578" s="12"/>
      <c r="AZ4578" s="12"/>
      <c r="BA4578" s="12"/>
      <c r="BB4578" s="12"/>
      <c r="BC4578" s="12"/>
      <c r="BD4578" s="12"/>
      <c r="BE4578" s="12"/>
      <c r="BF4578" s="12"/>
      <c r="BG4578" s="12"/>
      <c r="BH4578" s="12"/>
      <c r="BI4578" s="12"/>
      <c r="BJ4578" s="13"/>
      <c r="BK4578" s="13"/>
      <c r="BL4578" s="13"/>
      <c r="BM4578" s="13"/>
      <c r="BN4578" s="13"/>
    </row>
    <row r="4579" spans="1:66" x14ac:dyDescent="0.25">
      <c r="A4579" s="10"/>
      <c r="B4579" s="10"/>
      <c r="C4579" s="10"/>
      <c r="D4579" s="10"/>
      <c r="E4579" s="10"/>
      <c r="F4579" s="10"/>
      <c r="G4579" s="10"/>
      <c r="H4579" s="10"/>
      <c r="I4579" s="10"/>
      <c r="J4579" s="10"/>
      <c r="K4579" s="11"/>
      <c r="L4579" s="11"/>
      <c r="M4579" s="12"/>
      <c r="N4579" s="12"/>
      <c r="O4579" s="12"/>
      <c r="P4579" s="12"/>
      <c r="Q4579" s="12"/>
      <c r="R4579" s="12"/>
      <c r="S4579" s="12"/>
      <c r="T4579" s="12"/>
      <c r="U4579" s="12"/>
      <c r="V4579" s="12"/>
      <c r="W4579" s="12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2"/>
      <c r="AS4579" s="12"/>
      <c r="AT4579" s="12"/>
      <c r="AU4579" s="12"/>
      <c r="AV4579" s="12"/>
      <c r="AW4579" s="12"/>
      <c r="AX4579" s="12"/>
      <c r="AY4579" s="12"/>
      <c r="AZ4579" s="12"/>
      <c r="BA4579" s="12"/>
      <c r="BB4579" s="12"/>
      <c r="BC4579" s="12"/>
      <c r="BD4579" s="12"/>
      <c r="BE4579" s="12"/>
      <c r="BF4579" s="12"/>
      <c r="BG4579" s="12"/>
      <c r="BH4579" s="12"/>
      <c r="BI4579" s="12"/>
      <c r="BJ4579" s="13"/>
      <c r="BK4579" s="13"/>
      <c r="BL4579" s="13"/>
      <c r="BM4579" s="13"/>
      <c r="BN4579" s="13"/>
    </row>
    <row r="4580" spans="1:66" x14ac:dyDescent="0.25">
      <c r="A4580" s="10"/>
      <c r="B4580" s="10"/>
      <c r="C4580" s="10"/>
      <c r="D4580" s="10"/>
      <c r="E4580" s="10"/>
      <c r="F4580" s="10"/>
      <c r="G4580" s="10"/>
      <c r="H4580" s="10"/>
      <c r="I4580" s="10"/>
      <c r="J4580" s="10"/>
      <c r="K4580" s="11"/>
      <c r="L4580" s="11"/>
      <c r="M4580" s="12"/>
      <c r="N4580" s="12"/>
      <c r="O4580" s="12"/>
      <c r="P4580" s="12"/>
      <c r="Q4580" s="12"/>
      <c r="R4580" s="12"/>
      <c r="S4580" s="12"/>
      <c r="T4580" s="12"/>
      <c r="U4580" s="12"/>
      <c r="V4580" s="12"/>
      <c r="W4580" s="12"/>
      <c r="X4580" s="12"/>
      <c r="Y4580" s="12"/>
      <c r="Z4580" s="12"/>
      <c r="AA4580" s="12"/>
      <c r="AB4580" s="12"/>
      <c r="AC4580" s="12"/>
      <c r="AD4580" s="12"/>
      <c r="AE4580" s="12"/>
      <c r="AF4580" s="12"/>
      <c r="AG4580" s="12"/>
      <c r="AH4580" s="12"/>
      <c r="AI4580" s="12"/>
      <c r="AJ4580" s="12"/>
      <c r="AK4580" s="12"/>
      <c r="AL4580" s="12"/>
      <c r="AM4580" s="12"/>
      <c r="AN4580" s="12"/>
      <c r="AO4580" s="12"/>
      <c r="AP4580" s="12"/>
      <c r="AQ4580" s="12"/>
      <c r="AR4580" s="12"/>
      <c r="AS4580" s="12"/>
      <c r="AT4580" s="12"/>
      <c r="AU4580" s="12"/>
      <c r="AV4580" s="12"/>
      <c r="AW4580" s="12"/>
      <c r="AX4580" s="12"/>
      <c r="AY4580" s="12"/>
      <c r="AZ4580" s="12"/>
      <c r="BA4580" s="12"/>
      <c r="BB4580" s="12"/>
      <c r="BC4580" s="12"/>
      <c r="BD4580" s="12"/>
      <c r="BE4580" s="12"/>
      <c r="BF4580" s="12"/>
      <c r="BG4580" s="12"/>
      <c r="BH4580" s="12"/>
      <c r="BI4580" s="12"/>
      <c r="BJ4580" s="13"/>
      <c r="BK4580" s="13"/>
      <c r="BL4580" s="13"/>
      <c r="BM4580" s="13"/>
      <c r="BN4580" s="13"/>
    </row>
    <row r="4581" spans="1:66" s="14" customFormat="1" x14ac:dyDescent="0.25">
      <c r="A4581" s="10"/>
      <c r="B4581" s="10"/>
      <c r="C4581" s="10"/>
      <c r="D4581" s="10"/>
      <c r="E4581" s="10"/>
      <c r="F4581" s="10"/>
      <c r="G4581" s="10"/>
      <c r="H4581" s="10"/>
      <c r="I4581" s="10"/>
      <c r="J4581" s="10"/>
      <c r="K4581" s="11"/>
      <c r="L4581" s="11"/>
      <c r="M4581" s="12"/>
      <c r="N4581" s="12"/>
      <c r="O4581" s="12"/>
      <c r="P4581" s="12"/>
      <c r="Q4581" s="12"/>
      <c r="R4581" s="12"/>
      <c r="S4581" s="12"/>
      <c r="T4581" s="12"/>
      <c r="U4581" s="12"/>
      <c r="V4581" s="12"/>
      <c r="W4581" s="12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2"/>
      <c r="AS4581" s="12"/>
      <c r="AT4581" s="12"/>
      <c r="AU4581" s="12"/>
      <c r="AV4581" s="12"/>
      <c r="AW4581" s="12"/>
      <c r="AX4581" s="12"/>
      <c r="AY4581" s="12"/>
      <c r="AZ4581" s="12"/>
      <c r="BA4581" s="12"/>
      <c r="BB4581" s="12"/>
      <c r="BC4581" s="12"/>
      <c r="BD4581" s="12"/>
      <c r="BE4581" s="12"/>
      <c r="BF4581" s="12"/>
      <c r="BG4581" s="12"/>
      <c r="BH4581" s="12"/>
      <c r="BI4581" s="12"/>
      <c r="BJ4581" s="13"/>
      <c r="BK4581" s="13"/>
      <c r="BL4581" s="13"/>
      <c r="BM4581" s="13"/>
      <c r="BN4581" s="13"/>
    </row>
    <row r="4582" spans="1:66" x14ac:dyDescent="0.25">
      <c r="A4582" s="10"/>
      <c r="B4582" s="10"/>
      <c r="C4582" s="10"/>
      <c r="D4582" s="10"/>
      <c r="E4582" s="10"/>
      <c r="F4582" s="10"/>
      <c r="G4582" s="10"/>
      <c r="H4582" s="10"/>
      <c r="I4582" s="10"/>
      <c r="J4582" s="10"/>
      <c r="K4582" s="11"/>
      <c r="L4582" s="11"/>
      <c r="M4582" s="12"/>
      <c r="N4582" s="12"/>
      <c r="O4582" s="12"/>
      <c r="P4582" s="12"/>
      <c r="Q4582" s="12"/>
      <c r="R4582" s="12"/>
      <c r="S4582" s="12"/>
      <c r="T4582" s="12"/>
      <c r="U4582" s="12"/>
      <c r="V4582" s="12"/>
      <c r="W4582" s="12"/>
      <c r="X4582" s="12"/>
      <c r="Y4582" s="12"/>
      <c r="Z4582" s="12"/>
      <c r="AA4582" s="12"/>
      <c r="AB4582" s="12"/>
      <c r="AC4582" s="12"/>
      <c r="AD4582" s="12"/>
      <c r="AE4582" s="12"/>
      <c r="AF4582" s="12"/>
      <c r="AG4582" s="12"/>
      <c r="AH4582" s="12"/>
      <c r="AI4582" s="12"/>
      <c r="AJ4582" s="12"/>
      <c r="AK4582" s="12"/>
      <c r="AL4582" s="12"/>
      <c r="AM4582" s="12"/>
      <c r="AN4582" s="12"/>
      <c r="AO4582" s="12"/>
      <c r="AP4582" s="12"/>
      <c r="AQ4582" s="12"/>
      <c r="AR4582" s="12"/>
      <c r="AS4582" s="12"/>
      <c r="AT4582" s="12"/>
      <c r="AU4582" s="12"/>
      <c r="AV4582" s="12"/>
      <c r="AW4582" s="12"/>
      <c r="AX4582" s="12"/>
      <c r="AY4582" s="12"/>
      <c r="AZ4582" s="12"/>
      <c r="BA4582" s="12"/>
      <c r="BB4582" s="12"/>
      <c r="BC4582" s="12"/>
      <c r="BD4582" s="12"/>
      <c r="BE4582" s="12"/>
      <c r="BF4582" s="12"/>
      <c r="BG4582" s="12"/>
      <c r="BH4582" s="12"/>
      <c r="BI4582" s="12"/>
      <c r="BJ4582" s="13"/>
      <c r="BK4582" s="13"/>
      <c r="BL4582" s="13"/>
      <c r="BM4582" s="13"/>
      <c r="BN4582" s="13"/>
    </row>
    <row r="4583" spans="1:66" x14ac:dyDescent="0.25">
      <c r="A4583" s="10"/>
      <c r="B4583" s="10"/>
      <c r="C4583" s="10"/>
      <c r="D4583" s="10"/>
      <c r="E4583" s="10"/>
      <c r="F4583" s="10"/>
      <c r="G4583" s="10"/>
      <c r="H4583" s="10"/>
      <c r="I4583" s="10"/>
      <c r="J4583" s="10"/>
      <c r="K4583" s="11"/>
      <c r="L4583" s="11"/>
      <c r="M4583" s="12"/>
      <c r="N4583" s="12"/>
      <c r="O4583" s="12"/>
      <c r="P4583" s="12"/>
      <c r="Q4583" s="12"/>
      <c r="R4583" s="12"/>
      <c r="S4583" s="12"/>
      <c r="T4583" s="12"/>
      <c r="U4583" s="12"/>
      <c r="V4583" s="12"/>
      <c r="W4583" s="12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2"/>
      <c r="AS4583" s="12"/>
      <c r="AT4583" s="12"/>
      <c r="AU4583" s="12"/>
      <c r="AV4583" s="12"/>
      <c r="AW4583" s="12"/>
      <c r="AX4583" s="12"/>
      <c r="AY4583" s="12"/>
      <c r="AZ4583" s="12"/>
      <c r="BA4583" s="12"/>
      <c r="BB4583" s="12"/>
      <c r="BC4583" s="12"/>
      <c r="BD4583" s="12"/>
      <c r="BE4583" s="12"/>
      <c r="BF4583" s="12"/>
      <c r="BG4583" s="12"/>
      <c r="BH4583" s="12"/>
      <c r="BI4583" s="12"/>
      <c r="BJ4583" s="13"/>
      <c r="BK4583" s="13"/>
      <c r="BL4583" s="13"/>
      <c r="BM4583" s="13"/>
      <c r="BN4583" s="13"/>
    </row>
    <row r="4584" spans="1:66" x14ac:dyDescent="0.25">
      <c r="A4584" s="10"/>
      <c r="B4584" s="10"/>
      <c r="C4584" s="10"/>
      <c r="D4584" s="10"/>
      <c r="E4584" s="10"/>
      <c r="F4584" s="10"/>
      <c r="G4584" s="10"/>
      <c r="H4584" s="10"/>
      <c r="I4584" s="10"/>
      <c r="J4584" s="10"/>
      <c r="K4584" s="11"/>
      <c r="L4584" s="11"/>
      <c r="M4584" s="12"/>
      <c r="N4584" s="12"/>
      <c r="O4584" s="12"/>
      <c r="P4584" s="12"/>
      <c r="Q4584" s="12"/>
      <c r="R4584" s="12"/>
      <c r="S4584" s="12"/>
      <c r="T4584" s="12"/>
      <c r="U4584" s="12"/>
      <c r="V4584" s="12"/>
      <c r="W4584" s="12"/>
      <c r="X4584" s="12"/>
      <c r="Y4584" s="12"/>
      <c r="Z4584" s="12"/>
      <c r="AA4584" s="12"/>
      <c r="AB4584" s="12"/>
      <c r="AC4584" s="12"/>
      <c r="AD4584" s="12"/>
      <c r="AE4584" s="12"/>
      <c r="AF4584" s="12"/>
      <c r="AG4584" s="12"/>
      <c r="AH4584" s="12"/>
      <c r="AI4584" s="12"/>
      <c r="AJ4584" s="12"/>
      <c r="AK4584" s="12"/>
      <c r="AL4584" s="12"/>
      <c r="AM4584" s="12"/>
      <c r="AN4584" s="12"/>
      <c r="AO4584" s="12"/>
      <c r="AP4584" s="12"/>
      <c r="AQ4584" s="12"/>
      <c r="AR4584" s="12"/>
      <c r="AS4584" s="12"/>
      <c r="AT4584" s="12"/>
      <c r="AU4584" s="12"/>
      <c r="AV4584" s="12"/>
      <c r="AW4584" s="12"/>
      <c r="AX4584" s="12"/>
      <c r="AY4584" s="12"/>
      <c r="AZ4584" s="12"/>
      <c r="BA4584" s="12"/>
      <c r="BB4584" s="12"/>
      <c r="BC4584" s="12"/>
      <c r="BD4584" s="12"/>
      <c r="BE4584" s="12"/>
      <c r="BF4584" s="12"/>
      <c r="BG4584" s="12"/>
      <c r="BH4584" s="12"/>
      <c r="BI4584" s="12"/>
      <c r="BJ4584" s="13"/>
      <c r="BK4584" s="13"/>
      <c r="BL4584" s="13"/>
      <c r="BM4584" s="13"/>
      <c r="BN4584" s="13"/>
    </row>
    <row r="4585" spans="1:66" x14ac:dyDescent="0.25">
      <c r="A4585" s="10"/>
      <c r="B4585" s="10"/>
      <c r="C4585" s="10"/>
      <c r="D4585" s="10"/>
      <c r="E4585" s="10"/>
      <c r="F4585" s="10"/>
      <c r="G4585" s="10"/>
      <c r="H4585" s="10"/>
      <c r="I4585" s="10"/>
      <c r="J4585" s="10"/>
      <c r="K4585" s="11"/>
      <c r="L4585" s="11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  <c r="W4585" s="12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2"/>
      <c r="AS4585" s="12"/>
      <c r="AT4585" s="12"/>
      <c r="AU4585" s="12"/>
      <c r="AV4585" s="12"/>
      <c r="AW4585" s="12"/>
      <c r="AX4585" s="12"/>
      <c r="AY4585" s="12"/>
      <c r="AZ4585" s="12"/>
      <c r="BA4585" s="12"/>
      <c r="BB4585" s="12"/>
      <c r="BC4585" s="12"/>
      <c r="BD4585" s="12"/>
      <c r="BE4585" s="12"/>
      <c r="BF4585" s="12"/>
      <c r="BG4585" s="12"/>
      <c r="BH4585" s="12"/>
      <c r="BI4585" s="12"/>
      <c r="BJ4585" s="13"/>
      <c r="BK4585" s="13"/>
      <c r="BL4585" s="13"/>
      <c r="BM4585" s="13"/>
      <c r="BN4585" s="13"/>
    </row>
    <row r="4586" spans="1:66" x14ac:dyDescent="0.25">
      <c r="A4586" s="10"/>
      <c r="B4586" s="10"/>
      <c r="C4586" s="10"/>
      <c r="D4586" s="10"/>
      <c r="E4586" s="10"/>
      <c r="F4586" s="10"/>
      <c r="G4586" s="10"/>
      <c r="H4586" s="10"/>
      <c r="I4586" s="10"/>
      <c r="J4586" s="10"/>
      <c r="K4586" s="11"/>
      <c r="L4586" s="11"/>
      <c r="M4586" s="12"/>
      <c r="N4586" s="12"/>
      <c r="O4586" s="12"/>
      <c r="P4586" s="12"/>
      <c r="Q4586" s="12"/>
      <c r="R4586" s="12"/>
      <c r="S4586" s="12"/>
      <c r="T4586" s="12"/>
      <c r="U4586" s="12"/>
      <c r="V4586" s="12"/>
      <c r="W4586" s="12"/>
      <c r="X4586" s="12"/>
      <c r="Y4586" s="12"/>
      <c r="Z4586" s="12"/>
      <c r="AA4586" s="12"/>
      <c r="AB4586" s="12"/>
      <c r="AC4586" s="12"/>
      <c r="AD4586" s="12"/>
      <c r="AE4586" s="12"/>
      <c r="AF4586" s="12"/>
      <c r="AG4586" s="12"/>
      <c r="AH4586" s="12"/>
      <c r="AI4586" s="12"/>
      <c r="AJ4586" s="12"/>
      <c r="AK4586" s="12"/>
      <c r="AL4586" s="12"/>
      <c r="AM4586" s="12"/>
      <c r="AN4586" s="12"/>
      <c r="AO4586" s="12"/>
      <c r="AP4586" s="12"/>
      <c r="AQ4586" s="12"/>
      <c r="AR4586" s="12"/>
      <c r="AS4586" s="12"/>
      <c r="AT4586" s="12"/>
      <c r="AU4586" s="12"/>
      <c r="AV4586" s="12"/>
      <c r="AW4586" s="12"/>
      <c r="AX4586" s="12"/>
      <c r="AY4586" s="12"/>
      <c r="AZ4586" s="12"/>
      <c r="BA4586" s="12"/>
      <c r="BB4586" s="12"/>
      <c r="BC4586" s="12"/>
      <c r="BD4586" s="12"/>
      <c r="BE4586" s="12"/>
      <c r="BF4586" s="12"/>
      <c r="BG4586" s="12"/>
      <c r="BH4586" s="12"/>
      <c r="BI4586" s="12"/>
      <c r="BJ4586" s="13"/>
      <c r="BK4586" s="13"/>
      <c r="BL4586" s="13"/>
      <c r="BM4586" s="13"/>
      <c r="BN4586" s="13"/>
    </row>
    <row r="4587" spans="1:66" x14ac:dyDescent="0.25">
      <c r="A4587" s="10"/>
      <c r="B4587" s="10"/>
      <c r="C4587" s="10"/>
      <c r="D4587" s="10"/>
      <c r="E4587" s="10"/>
      <c r="F4587" s="10"/>
      <c r="G4587" s="10"/>
      <c r="H4587" s="10"/>
      <c r="I4587" s="10"/>
      <c r="J4587" s="10"/>
      <c r="K4587" s="11"/>
      <c r="L4587" s="11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2"/>
      <c r="AS4587" s="12"/>
      <c r="AT4587" s="12"/>
      <c r="AU4587" s="12"/>
      <c r="AV4587" s="12"/>
      <c r="AW4587" s="12"/>
      <c r="AX4587" s="12"/>
      <c r="AY4587" s="12"/>
      <c r="AZ4587" s="12"/>
      <c r="BA4587" s="12"/>
      <c r="BB4587" s="12"/>
      <c r="BC4587" s="12"/>
      <c r="BD4587" s="12"/>
      <c r="BE4587" s="12"/>
      <c r="BF4587" s="12"/>
      <c r="BG4587" s="12"/>
      <c r="BH4587" s="12"/>
      <c r="BI4587" s="12"/>
      <c r="BJ4587" s="13"/>
      <c r="BK4587" s="13"/>
      <c r="BL4587" s="13"/>
      <c r="BM4587" s="13"/>
      <c r="BN4587" s="13"/>
    </row>
    <row r="4588" spans="1:66" x14ac:dyDescent="0.25">
      <c r="A4588" s="10"/>
      <c r="B4588" s="10"/>
      <c r="C4588" s="10"/>
      <c r="D4588" s="10"/>
      <c r="E4588" s="10"/>
      <c r="F4588" s="10"/>
      <c r="G4588" s="10"/>
      <c r="H4588" s="10"/>
      <c r="I4588" s="10"/>
      <c r="J4588" s="10"/>
      <c r="K4588" s="11"/>
      <c r="L4588" s="11"/>
      <c r="M4588" s="12"/>
      <c r="N4588" s="12"/>
      <c r="O4588" s="12"/>
      <c r="P4588" s="12"/>
      <c r="Q4588" s="12"/>
      <c r="R4588" s="12"/>
      <c r="S4588" s="12"/>
      <c r="T4588" s="12"/>
      <c r="U4588" s="12"/>
      <c r="V4588" s="12"/>
      <c r="W4588" s="12"/>
      <c r="X4588" s="12"/>
      <c r="Y4588" s="12"/>
      <c r="Z4588" s="12"/>
      <c r="AA4588" s="12"/>
      <c r="AB4588" s="12"/>
      <c r="AC4588" s="12"/>
      <c r="AD4588" s="12"/>
      <c r="AE4588" s="12"/>
      <c r="AF4588" s="12"/>
      <c r="AG4588" s="12"/>
      <c r="AH4588" s="12"/>
      <c r="AI4588" s="12"/>
      <c r="AJ4588" s="12"/>
      <c r="AK4588" s="12"/>
      <c r="AL4588" s="12"/>
      <c r="AM4588" s="12"/>
      <c r="AN4588" s="12"/>
      <c r="AO4588" s="12"/>
      <c r="AP4588" s="12"/>
      <c r="AQ4588" s="12"/>
      <c r="AR4588" s="12"/>
      <c r="AS4588" s="12"/>
      <c r="AT4588" s="12"/>
      <c r="AU4588" s="12"/>
      <c r="AV4588" s="12"/>
      <c r="AW4588" s="12"/>
      <c r="AX4588" s="12"/>
      <c r="AY4588" s="12"/>
      <c r="AZ4588" s="12"/>
      <c r="BA4588" s="12"/>
      <c r="BB4588" s="12"/>
      <c r="BC4588" s="12"/>
      <c r="BD4588" s="12"/>
      <c r="BE4588" s="12"/>
      <c r="BF4588" s="12"/>
      <c r="BG4588" s="12"/>
      <c r="BH4588" s="12"/>
      <c r="BI4588" s="12"/>
      <c r="BJ4588" s="13"/>
      <c r="BK4588" s="13"/>
      <c r="BL4588" s="13"/>
      <c r="BM4588" s="13"/>
      <c r="BN4588" s="13"/>
    </row>
    <row r="4589" spans="1:66" x14ac:dyDescent="0.25">
      <c r="A4589" s="10"/>
      <c r="B4589" s="10"/>
      <c r="C4589" s="10"/>
      <c r="D4589" s="10"/>
      <c r="E4589" s="10"/>
      <c r="F4589" s="10"/>
      <c r="G4589" s="10"/>
      <c r="H4589" s="10"/>
      <c r="I4589" s="10"/>
      <c r="J4589" s="10"/>
      <c r="K4589" s="11"/>
      <c r="L4589" s="11"/>
      <c r="M4589" s="12"/>
      <c r="N4589" s="12"/>
      <c r="O4589" s="12"/>
      <c r="P4589" s="12"/>
      <c r="Q4589" s="12"/>
      <c r="R4589" s="12"/>
      <c r="S4589" s="12"/>
      <c r="T4589" s="12"/>
      <c r="U4589" s="12"/>
      <c r="V4589" s="12"/>
      <c r="W4589" s="12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2"/>
      <c r="AS4589" s="12"/>
      <c r="AT4589" s="12"/>
      <c r="AU4589" s="12"/>
      <c r="AV4589" s="12"/>
      <c r="AW4589" s="12"/>
      <c r="AX4589" s="12"/>
      <c r="AY4589" s="12"/>
      <c r="AZ4589" s="12"/>
      <c r="BA4589" s="12"/>
      <c r="BB4589" s="12"/>
      <c r="BC4589" s="12"/>
      <c r="BD4589" s="12"/>
      <c r="BE4589" s="12"/>
      <c r="BF4589" s="12"/>
      <c r="BG4589" s="12"/>
      <c r="BH4589" s="12"/>
      <c r="BI4589" s="12"/>
      <c r="BJ4589" s="13"/>
      <c r="BK4589" s="13"/>
      <c r="BL4589" s="13"/>
      <c r="BM4589" s="13"/>
      <c r="BN4589" s="13"/>
    </row>
    <row r="4590" spans="1:66" x14ac:dyDescent="0.25">
      <c r="A4590" s="10"/>
      <c r="B4590" s="10"/>
      <c r="C4590" s="10"/>
      <c r="D4590" s="10"/>
      <c r="E4590" s="10"/>
      <c r="F4590" s="10"/>
      <c r="G4590" s="10"/>
      <c r="H4590" s="10"/>
      <c r="I4590" s="10"/>
      <c r="J4590" s="10"/>
      <c r="K4590" s="11"/>
      <c r="L4590" s="11"/>
      <c r="M4590" s="12"/>
      <c r="N4590" s="12"/>
      <c r="O4590" s="12"/>
      <c r="P4590" s="12"/>
      <c r="Q4590" s="12"/>
      <c r="R4590" s="12"/>
      <c r="S4590" s="12"/>
      <c r="T4590" s="12"/>
      <c r="U4590" s="12"/>
      <c r="V4590" s="12"/>
      <c r="W4590" s="12"/>
      <c r="X4590" s="12"/>
      <c r="Y4590" s="12"/>
      <c r="Z4590" s="12"/>
      <c r="AA4590" s="12"/>
      <c r="AB4590" s="12"/>
      <c r="AC4590" s="12"/>
      <c r="AD4590" s="12"/>
      <c r="AE4590" s="12"/>
      <c r="AF4590" s="12"/>
      <c r="AG4590" s="12"/>
      <c r="AH4590" s="12"/>
      <c r="AI4590" s="12"/>
      <c r="AJ4590" s="12"/>
      <c r="AK4590" s="12"/>
      <c r="AL4590" s="12"/>
      <c r="AM4590" s="12"/>
      <c r="AN4590" s="12"/>
      <c r="AO4590" s="12"/>
      <c r="AP4590" s="12"/>
      <c r="AQ4590" s="12"/>
      <c r="AR4590" s="12"/>
      <c r="AS4590" s="12"/>
      <c r="AT4590" s="12"/>
      <c r="AU4590" s="12"/>
      <c r="AV4590" s="12"/>
      <c r="AW4590" s="12"/>
      <c r="AX4590" s="12"/>
      <c r="AY4590" s="12"/>
      <c r="AZ4590" s="12"/>
      <c r="BA4590" s="12"/>
      <c r="BB4590" s="12"/>
      <c r="BC4590" s="12"/>
      <c r="BD4590" s="12"/>
      <c r="BE4590" s="12"/>
      <c r="BF4590" s="12"/>
      <c r="BG4590" s="12"/>
      <c r="BH4590" s="12"/>
      <c r="BI4590" s="12"/>
      <c r="BJ4590" s="13"/>
      <c r="BK4590" s="13"/>
      <c r="BL4590" s="13"/>
      <c r="BM4590" s="13"/>
      <c r="BN4590" s="13"/>
    </row>
    <row r="4591" spans="1:66" x14ac:dyDescent="0.25">
      <c r="A4591" s="10"/>
      <c r="B4591" s="10"/>
      <c r="C4591" s="10"/>
      <c r="D4591" s="10"/>
      <c r="E4591" s="10"/>
      <c r="F4591" s="10"/>
      <c r="G4591" s="10"/>
      <c r="H4591" s="10"/>
      <c r="I4591" s="10"/>
      <c r="J4591" s="10"/>
      <c r="K4591" s="11"/>
      <c r="L4591" s="11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/>
      <c r="W4591" s="12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2"/>
      <c r="AS4591" s="12"/>
      <c r="AT4591" s="12"/>
      <c r="AU4591" s="12"/>
      <c r="AV4591" s="12"/>
      <c r="AW4591" s="12"/>
      <c r="AX4591" s="12"/>
      <c r="AY4591" s="12"/>
      <c r="AZ4591" s="12"/>
      <c r="BA4591" s="12"/>
      <c r="BB4591" s="12"/>
      <c r="BC4591" s="12"/>
      <c r="BD4591" s="12"/>
      <c r="BE4591" s="12"/>
      <c r="BF4591" s="12"/>
      <c r="BG4591" s="12"/>
      <c r="BH4591" s="12"/>
      <c r="BI4591" s="12"/>
      <c r="BJ4591" s="13"/>
      <c r="BK4591" s="13"/>
      <c r="BL4591" s="13"/>
      <c r="BM4591" s="13"/>
      <c r="BN4591" s="13"/>
    </row>
    <row r="4592" spans="1:66" x14ac:dyDescent="0.25">
      <c r="A4592" s="10"/>
      <c r="B4592" s="10"/>
      <c r="C4592" s="10"/>
      <c r="D4592" s="10"/>
      <c r="E4592" s="10"/>
      <c r="F4592" s="10"/>
      <c r="G4592" s="10"/>
      <c r="H4592" s="10"/>
      <c r="I4592" s="10"/>
      <c r="J4592" s="10"/>
      <c r="K4592" s="11"/>
      <c r="L4592" s="11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  <c r="AA4592" s="12"/>
      <c r="AB4592" s="12"/>
      <c r="AC4592" s="12"/>
      <c r="AD4592" s="12"/>
      <c r="AE4592" s="12"/>
      <c r="AF4592" s="12"/>
      <c r="AG4592" s="12"/>
      <c r="AH4592" s="12"/>
      <c r="AI4592" s="12"/>
      <c r="AJ4592" s="12"/>
      <c r="AK4592" s="12"/>
      <c r="AL4592" s="12"/>
      <c r="AM4592" s="12"/>
      <c r="AN4592" s="12"/>
      <c r="AO4592" s="12"/>
      <c r="AP4592" s="12"/>
      <c r="AQ4592" s="12"/>
      <c r="AR4592" s="12"/>
      <c r="AS4592" s="12"/>
      <c r="AT4592" s="12"/>
      <c r="AU4592" s="12"/>
      <c r="AV4592" s="12"/>
      <c r="AW4592" s="12"/>
      <c r="AX4592" s="12"/>
      <c r="AY4592" s="12"/>
      <c r="AZ4592" s="12"/>
      <c r="BA4592" s="12"/>
      <c r="BB4592" s="12"/>
      <c r="BC4592" s="12"/>
      <c r="BD4592" s="12"/>
      <c r="BE4592" s="12"/>
      <c r="BF4592" s="12"/>
      <c r="BG4592" s="12"/>
      <c r="BH4592" s="12"/>
      <c r="BI4592" s="12"/>
      <c r="BJ4592" s="13"/>
      <c r="BK4592" s="13"/>
      <c r="BL4592" s="13"/>
      <c r="BM4592" s="13"/>
      <c r="BN4592" s="13"/>
    </row>
    <row r="4593" spans="1:66" x14ac:dyDescent="0.25">
      <c r="A4593" s="10"/>
      <c r="B4593" s="10"/>
      <c r="C4593" s="10"/>
      <c r="D4593" s="10"/>
      <c r="E4593" s="10"/>
      <c r="F4593" s="10"/>
      <c r="G4593" s="10"/>
      <c r="H4593" s="10"/>
      <c r="I4593" s="10"/>
      <c r="J4593" s="10"/>
      <c r="K4593" s="11"/>
      <c r="L4593" s="11"/>
      <c r="M4593" s="12"/>
      <c r="N4593" s="12"/>
      <c r="O4593" s="12"/>
      <c r="P4593" s="12"/>
      <c r="Q4593" s="12"/>
      <c r="R4593" s="12"/>
      <c r="S4593" s="12"/>
      <c r="T4593" s="12"/>
      <c r="U4593" s="12"/>
      <c r="V4593" s="12"/>
      <c r="W4593" s="12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2"/>
      <c r="AS4593" s="12"/>
      <c r="AT4593" s="12"/>
      <c r="AU4593" s="12"/>
      <c r="AV4593" s="12"/>
      <c r="AW4593" s="12"/>
      <c r="AX4593" s="12"/>
      <c r="AY4593" s="12"/>
      <c r="AZ4593" s="12"/>
      <c r="BA4593" s="12"/>
      <c r="BB4593" s="12"/>
      <c r="BC4593" s="12"/>
      <c r="BD4593" s="12"/>
      <c r="BE4593" s="12"/>
      <c r="BF4593" s="12"/>
      <c r="BG4593" s="12"/>
      <c r="BH4593" s="12"/>
      <c r="BI4593" s="12"/>
      <c r="BJ4593" s="13"/>
      <c r="BK4593" s="13"/>
      <c r="BL4593" s="13"/>
      <c r="BM4593" s="13"/>
      <c r="BN4593" s="13"/>
    </row>
    <row r="4594" spans="1:66" x14ac:dyDescent="0.25">
      <c r="A4594" s="10"/>
      <c r="B4594" s="10"/>
      <c r="C4594" s="10"/>
      <c r="D4594" s="10"/>
      <c r="E4594" s="10"/>
      <c r="F4594" s="10"/>
      <c r="G4594" s="10"/>
      <c r="H4594" s="10"/>
      <c r="I4594" s="10"/>
      <c r="J4594" s="10"/>
      <c r="K4594" s="11"/>
      <c r="L4594" s="11"/>
      <c r="M4594" s="12"/>
      <c r="N4594" s="12"/>
      <c r="O4594" s="12"/>
      <c r="P4594" s="12"/>
      <c r="Q4594" s="12"/>
      <c r="R4594" s="12"/>
      <c r="S4594" s="12"/>
      <c r="T4594" s="12"/>
      <c r="U4594" s="12"/>
      <c r="V4594" s="12"/>
      <c r="W4594" s="12"/>
      <c r="X4594" s="12"/>
      <c r="Y4594" s="12"/>
      <c r="Z4594" s="12"/>
      <c r="AA4594" s="12"/>
      <c r="AB4594" s="12"/>
      <c r="AC4594" s="12"/>
      <c r="AD4594" s="12"/>
      <c r="AE4594" s="12"/>
      <c r="AF4594" s="12"/>
      <c r="AG4594" s="12"/>
      <c r="AH4594" s="12"/>
      <c r="AI4594" s="12"/>
      <c r="AJ4594" s="12"/>
      <c r="AK4594" s="12"/>
      <c r="AL4594" s="12"/>
      <c r="AM4594" s="12"/>
      <c r="AN4594" s="12"/>
      <c r="AO4594" s="12"/>
      <c r="AP4594" s="12"/>
      <c r="AQ4594" s="12"/>
      <c r="AR4594" s="12"/>
      <c r="AS4594" s="12"/>
      <c r="AT4594" s="12"/>
      <c r="AU4594" s="12"/>
      <c r="AV4594" s="12"/>
      <c r="AW4594" s="12"/>
      <c r="AX4594" s="12"/>
      <c r="AY4594" s="12"/>
      <c r="AZ4594" s="12"/>
      <c r="BA4594" s="12"/>
      <c r="BB4594" s="12"/>
      <c r="BC4594" s="12"/>
      <c r="BD4594" s="12"/>
      <c r="BE4594" s="12"/>
      <c r="BF4594" s="12"/>
      <c r="BG4594" s="12"/>
      <c r="BH4594" s="12"/>
      <c r="BI4594" s="12"/>
      <c r="BJ4594" s="13"/>
      <c r="BK4594" s="13"/>
      <c r="BL4594" s="13"/>
      <c r="BM4594" s="13"/>
      <c r="BN4594" s="13"/>
    </row>
    <row r="4595" spans="1:66" x14ac:dyDescent="0.25">
      <c r="A4595" s="10"/>
      <c r="B4595" s="10"/>
      <c r="C4595" s="10"/>
      <c r="D4595" s="10"/>
      <c r="E4595" s="10"/>
      <c r="F4595" s="10"/>
      <c r="G4595" s="10"/>
      <c r="H4595" s="10"/>
      <c r="I4595" s="10"/>
      <c r="J4595" s="10"/>
      <c r="K4595" s="11"/>
      <c r="L4595" s="11"/>
      <c r="M4595" s="12"/>
      <c r="N4595" s="12"/>
      <c r="O4595" s="12"/>
      <c r="P4595" s="12"/>
      <c r="Q4595" s="12"/>
      <c r="R4595" s="12"/>
      <c r="S4595" s="12"/>
      <c r="T4595" s="12"/>
      <c r="U4595" s="12"/>
      <c r="V4595" s="12"/>
      <c r="W4595" s="12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2"/>
      <c r="AS4595" s="12"/>
      <c r="AT4595" s="12"/>
      <c r="AU4595" s="12"/>
      <c r="AV4595" s="12"/>
      <c r="AW4595" s="12"/>
      <c r="AX4595" s="12"/>
      <c r="AY4595" s="12"/>
      <c r="AZ4595" s="12"/>
      <c r="BA4595" s="12"/>
      <c r="BB4595" s="12"/>
      <c r="BC4595" s="12"/>
      <c r="BD4595" s="12"/>
      <c r="BE4595" s="12"/>
      <c r="BF4595" s="12"/>
      <c r="BG4595" s="12"/>
      <c r="BH4595" s="12"/>
      <c r="BI4595" s="12"/>
      <c r="BJ4595" s="13"/>
      <c r="BK4595" s="13"/>
      <c r="BL4595" s="13"/>
      <c r="BM4595" s="13"/>
      <c r="BN4595" s="13"/>
    </row>
    <row r="4596" spans="1:66" x14ac:dyDescent="0.25">
      <c r="A4596" s="10"/>
      <c r="B4596" s="10"/>
      <c r="C4596" s="10"/>
      <c r="D4596" s="10"/>
      <c r="E4596" s="10"/>
      <c r="F4596" s="10"/>
      <c r="G4596" s="10"/>
      <c r="H4596" s="10"/>
      <c r="I4596" s="10"/>
      <c r="J4596" s="10"/>
      <c r="K4596" s="11"/>
      <c r="L4596" s="11"/>
      <c r="M4596" s="12"/>
      <c r="N4596" s="12"/>
      <c r="O4596" s="12"/>
      <c r="P4596" s="12"/>
      <c r="Q4596" s="12"/>
      <c r="R4596" s="12"/>
      <c r="S4596" s="12"/>
      <c r="T4596" s="12"/>
      <c r="U4596" s="12"/>
      <c r="V4596" s="12"/>
      <c r="W4596" s="12"/>
      <c r="X4596" s="12"/>
      <c r="Y4596" s="12"/>
      <c r="Z4596" s="12"/>
      <c r="AA4596" s="12"/>
      <c r="AB4596" s="12"/>
      <c r="AC4596" s="12"/>
      <c r="AD4596" s="12"/>
      <c r="AE4596" s="12"/>
      <c r="AF4596" s="12"/>
      <c r="AG4596" s="12"/>
      <c r="AH4596" s="12"/>
      <c r="AI4596" s="12"/>
      <c r="AJ4596" s="12"/>
      <c r="AK4596" s="12"/>
      <c r="AL4596" s="12"/>
      <c r="AM4596" s="12"/>
      <c r="AN4596" s="12"/>
      <c r="AO4596" s="12"/>
      <c r="AP4596" s="12"/>
      <c r="AQ4596" s="12"/>
      <c r="AR4596" s="12"/>
      <c r="AS4596" s="12"/>
      <c r="AT4596" s="12"/>
      <c r="AU4596" s="12"/>
      <c r="AV4596" s="12"/>
      <c r="AW4596" s="12"/>
      <c r="AX4596" s="12"/>
      <c r="AY4596" s="12"/>
      <c r="AZ4596" s="12"/>
      <c r="BA4596" s="12"/>
      <c r="BB4596" s="12"/>
      <c r="BC4596" s="12"/>
      <c r="BD4596" s="12"/>
      <c r="BE4596" s="12"/>
      <c r="BF4596" s="12"/>
      <c r="BG4596" s="12"/>
      <c r="BH4596" s="12"/>
      <c r="BI4596" s="12"/>
      <c r="BJ4596" s="13"/>
      <c r="BK4596" s="13"/>
      <c r="BL4596" s="13"/>
      <c r="BM4596" s="13"/>
      <c r="BN4596" s="13"/>
    </row>
    <row r="4597" spans="1:66" x14ac:dyDescent="0.25">
      <c r="A4597" s="10"/>
      <c r="B4597" s="10"/>
      <c r="C4597" s="10"/>
      <c r="D4597" s="10"/>
      <c r="E4597" s="10"/>
      <c r="F4597" s="10"/>
      <c r="G4597" s="10"/>
      <c r="H4597" s="10"/>
      <c r="I4597" s="10"/>
      <c r="J4597" s="10"/>
      <c r="K4597" s="11"/>
      <c r="L4597" s="11"/>
      <c r="M4597" s="12"/>
      <c r="N4597" s="12"/>
      <c r="O4597" s="12"/>
      <c r="P4597" s="12"/>
      <c r="Q4597" s="12"/>
      <c r="R4597" s="12"/>
      <c r="S4597" s="12"/>
      <c r="T4597" s="12"/>
      <c r="U4597" s="12"/>
      <c r="V4597" s="12"/>
      <c r="W4597" s="12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2"/>
      <c r="AS4597" s="12"/>
      <c r="AT4597" s="12"/>
      <c r="AU4597" s="12"/>
      <c r="AV4597" s="12"/>
      <c r="AW4597" s="12"/>
      <c r="AX4597" s="12"/>
      <c r="AY4597" s="12"/>
      <c r="AZ4597" s="12"/>
      <c r="BA4597" s="12"/>
      <c r="BB4597" s="12"/>
      <c r="BC4597" s="12"/>
      <c r="BD4597" s="12"/>
      <c r="BE4597" s="12"/>
      <c r="BF4597" s="12"/>
      <c r="BG4597" s="12"/>
      <c r="BH4597" s="12"/>
      <c r="BI4597" s="12"/>
      <c r="BJ4597" s="13"/>
      <c r="BK4597" s="13"/>
      <c r="BL4597" s="13"/>
      <c r="BM4597" s="13"/>
      <c r="BN4597" s="13"/>
    </row>
    <row r="4598" spans="1:66" x14ac:dyDescent="0.25">
      <c r="A4598" s="10"/>
      <c r="B4598" s="10"/>
      <c r="C4598" s="10"/>
      <c r="D4598" s="10"/>
      <c r="E4598" s="10"/>
      <c r="F4598" s="10"/>
      <c r="G4598" s="10"/>
      <c r="H4598" s="10"/>
      <c r="I4598" s="10"/>
      <c r="J4598" s="10"/>
      <c r="K4598" s="11"/>
      <c r="L4598" s="11"/>
      <c r="M4598" s="12"/>
      <c r="N4598" s="12"/>
      <c r="O4598" s="12"/>
      <c r="P4598" s="12"/>
      <c r="Q4598" s="12"/>
      <c r="R4598" s="12"/>
      <c r="S4598" s="12"/>
      <c r="T4598" s="12"/>
      <c r="U4598" s="12"/>
      <c r="V4598" s="12"/>
      <c r="W4598" s="12"/>
      <c r="X4598" s="12"/>
      <c r="Y4598" s="12"/>
      <c r="Z4598" s="12"/>
      <c r="AA4598" s="12"/>
      <c r="AB4598" s="12"/>
      <c r="AC4598" s="12"/>
      <c r="AD4598" s="12"/>
      <c r="AE4598" s="12"/>
      <c r="AF4598" s="12"/>
      <c r="AG4598" s="12"/>
      <c r="AH4598" s="12"/>
      <c r="AI4598" s="12"/>
      <c r="AJ4598" s="12"/>
      <c r="AK4598" s="12"/>
      <c r="AL4598" s="12"/>
      <c r="AM4598" s="12"/>
      <c r="AN4598" s="12"/>
      <c r="AO4598" s="12"/>
      <c r="AP4598" s="12"/>
      <c r="AQ4598" s="12"/>
      <c r="AR4598" s="12"/>
      <c r="AS4598" s="12"/>
      <c r="AT4598" s="12"/>
      <c r="AU4598" s="12"/>
      <c r="AV4598" s="12"/>
      <c r="AW4598" s="12"/>
      <c r="AX4598" s="12"/>
      <c r="AY4598" s="12"/>
      <c r="AZ4598" s="12"/>
      <c r="BA4598" s="12"/>
      <c r="BB4598" s="12"/>
      <c r="BC4598" s="12"/>
      <c r="BD4598" s="12"/>
      <c r="BE4598" s="12"/>
      <c r="BF4598" s="12"/>
      <c r="BG4598" s="12"/>
      <c r="BH4598" s="12"/>
      <c r="BI4598" s="12"/>
      <c r="BJ4598" s="13"/>
      <c r="BK4598" s="13"/>
      <c r="BL4598" s="13"/>
      <c r="BM4598" s="13"/>
      <c r="BN4598" s="13"/>
    </row>
    <row r="4599" spans="1:66" x14ac:dyDescent="0.25">
      <c r="A4599" s="10"/>
      <c r="B4599" s="10"/>
      <c r="C4599" s="10"/>
      <c r="D4599" s="10"/>
      <c r="E4599" s="10"/>
      <c r="F4599" s="10"/>
      <c r="G4599" s="10"/>
      <c r="H4599" s="10"/>
      <c r="I4599" s="10"/>
      <c r="J4599" s="10"/>
      <c r="K4599" s="11"/>
      <c r="L4599" s="11"/>
      <c r="M4599" s="12"/>
      <c r="N4599" s="12"/>
      <c r="O4599" s="12"/>
      <c r="P4599" s="12"/>
      <c r="Q4599" s="12"/>
      <c r="R4599" s="12"/>
      <c r="S4599" s="12"/>
      <c r="T4599" s="12"/>
      <c r="U4599" s="12"/>
      <c r="V4599" s="12"/>
      <c r="W4599" s="12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2"/>
      <c r="AS4599" s="12"/>
      <c r="AT4599" s="12"/>
      <c r="AU4599" s="12"/>
      <c r="AV4599" s="12"/>
      <c r="AW4599" s="12"/>
      <c r="AX4599" s="12"/>
      <c r="AY4599" s="12"/>
      <c r="AZ4599" s="12"/>
      <c r="BA4599" s="12"/>
      <c r="BB4599" s="12"/>
      <c r="BC4599" s="12"/>
      <c r="BD4599" s="12"/>
      <c r="BE4599" s="12"/>
      <c r="BF4599" s="12"/>
      <c r="BG4599" s="12"/>
      <c r="BH4599" s="12"/>
      <c r="BI4599" s="12"/>
      <c r="BJ4599" s="13"/>
      <c r="BK4599" s="13"/>
      <c r="BL4599" s="13"/>
      <c r="BM4599" s="13"/>
      <c r="BN4599" s="13"/>
    </row>
    <row r="4600" spans="1:66" x14ac:dyDescent="0.25">
      <c r="A4600" s="10"/>
      <c r="B4600" s="10"/>
      <c r="C4600" s="10"/>
      <c r="D4600" s="10"/>
      <c r="E4600" s="10"/>
      <c r="F4600" s="10"/>
      <c r="G4600" s="10"/>
      <c r="H4600" s="10"/>
      <c r="I4600" s="10"/>
      <c r="J4600" s="10"/>
      <c r="K4600" s="11"/>
      <c r="L4600" s="11"/>
      <c r="M4600" s="12"/>
      <c r="N4600" s="12"/>
      <c r="O4600" s="12"/>
      <c r="P4600" s="12"/>
      <c r="Q4600" s="12"/>
      <c r="R4600" s="12"/>
      <c r="S4600" s="12"/>
      <c r="T4600" s="12"/>
      <c r="U4600" s="12"/>
      <c r="V4600" s="12"/>
      <c r="W4600" s="12"/>
      <c r="X4600" s="12"/>
      <c r="Y4600" s="12"/>
      <c r="Z4600" s="12"/>
      <c r="AA4600" s="12"/>
      <c r="AB4600" s="12"/>
      <c r="AC4600" s="12"/>
      <c r="AD4600" s="12"/>
      <c r="AE4600" s="12"/>
      <c r="AF4600" s="12"/>
      <c r="AG4600" s="12"/>
      <c r="AH4600" s="12"/>
      <c r="AI4600" s="12"/>
      <c r="AJ4600" s="12"/>
      <c r="AK4600" s="12"/>
      <c r="AL4600" s="12"/>
      <c r="AM4600" s="12"/>
      <c r="AN4600" s="12"/>
      <c r="AO4600" s="12"/>
      <c r="AP4600" s="12"/>
      <c r="AQ4600" s="12"/>
      <c r="AR4600" s="12"/>
      <c r="AS4600" s="12"/>
      <c r="AT4600" s="12"/>
      <c r="AU4600" s="12"/>
      <c r="AV4600" s="12"/>
      <c r="AW4600" s="12"/>
      <c r="AX4600" s="12"/>
      <c r="AY4600" s="12"/>
      <c r="AZ4600" s="12"/>
      <c r="BA4600" s="12"/>
      <c r="BB4600" s="12"/>
      <c r="BC4600" s="12"/>
      <c r="BD4600" s="12"/>
      <c r="BE4600" s="12"/>
      <c r="BF4600" s="12"/>
      <c r="BG4600" s="12"/>
      <c r="BH4600" s="12"/>
      <c r="BI4600" s="12"/>
      <c r="BJ4600" s="13"/>
      <c r="BK4600" s="13"/>
      <c r="BL4600" s="13"/>
      <c r="BM4600" s="13"/>
      <c r="BN4600" s="13"/>
    </row>
    <row r="4601" spans="1:66" x14ac:dyDescent="0.25">
      <c r="A4601" s="10"/>
      <c r="B4601" s="10"/>
      <c r="C4601" s="10"/>
      <c r="D4601" s="10"/>
      <c r="E4601" s="10"/>
      <c r="F4601" s="10"/>
      <c r="G4601" s="10"/>
      <c r="H4601" s="10"/>
      <c r="I4601" s="10"/>
      <c r="J4601" s="10"/>
      <c r="K4601" s="11"/>
      <c r="L4601" s="11"/>
      <c r="M4601" s="12"/>
      <c r="N4601" s="12"/>
      <c r="O4601" s="12"/>
      <c r="P4601" s="12"/>
      <c r="Q4601" s="12"/>
      <c r="R4601" s="12"/>
      <c r="S4601" s="12"/>
      <c r="T4601" s="12"/>
      <c r="U4601" s="12"/>
      <c r="V4601" s="12"/>
      <c r="W4601" s="12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2"/>
      <c r="AS4601" s="12"/>
      <c r="AT4601" s="12"/>
      <c r="AU4601" s="12"/>
      <c r="AV4601" s="12"/>
      <c r="AW4601" s="12"/>
      <c r="AX4601" s="12"/>
      <c r="AY4601" s="12"/>
      <c r="AZ4601" s="12"/>
      <c r="BA4601" s="12"/>
      <c r="BB4601" s="12"/>
      <c r="BC4601" s="12"/>
      <c r="BD4601" s="12"/>
      <c r="BE4601" s="12"/>
      <c r="BF4601" s="12"/>
      <c r="BG4601" s="12"/>
      <c r="BH4601" s="12"/>
      <c r="BI4601" s="12"/>
      <c r="BJ4601" s="13"/>
      <c r="BK4601" s="13"/>
      <c r="BL4601" s="13"/>
      <c r="BM4601" s="13"/>
      <c r="BN4601" s="13"/>
    </row>
    <row r="4602" spans="1:66" x14ac:dyDescent="0.25">
      <c r="A4602" s="10"/>
      <c r="B4602" s="10"/>
      <c r="C4602" s="10"/>
      <c r="D4602" s="10"/>
      <c r="E4602" s="10"/>
      <c r="F4602" s="10"/>
      <c r="G4602" s="10"/>
      <c r="H4602" s="10"/>
      <c r="I4602" s="10"/>
      <c r="J4602" s="10"/>
      <c r="K4602" s="11"/>
      <c r="L4602" s="11"/>
      <c r="M4602" s="12"/>
      <c r="N4602" s="12"/>
      <c r="O4602" s="12"/>
      <c r="P4602" s="12"/>
      <c r="Q4602" s="12"/>
      <c r="R4602" s="12"/>
      <c r="S4602" s="12"/>
      <c r="T4602" s="12"/>
      <c r="U4602" s="12"/>
      <c r="V4602" s="12"/>
      <c r="W4602" s="12"/>
      <c r="X4602" s="12"/>
      <c r="Y4602" s="12"/>
      <c r="Z4602" s="12"/>
      <c r="AA4602" s="12"/>
      <c r="AB4602" s="12"/>
      <c r="AC4602" s="12"/>
      <c r="AD4602" s="12"/>
      <c r="AE4602" s="12"/>
      <c r="AF4602" s="12"/>
      <c r="AG4602" s="12"/>
      <c r="AH4602" s="12"/>
      <c r="AI4602" s="12"/>
      <c r="AJ4602" s="12"/>
      <c r="AK4602" s="12"/>
      <c r="AL4602" s="12"/>
      <c r="AM4602" s="12"/>
      <c r="AN4602" s="12"/>
      <c r="AO4602" s="12"/>
      <c r="AP4602" s="12"/>
      <c r="AQ4602" s="12"/>
      <c r="AR4602" s="12"/>
      <c r="AS4602" s="12"/>
      <c r="AT4602" s="12"/>
      <c r="AU4602" s="12"/>
      <c r="AV4602" s="12"/>
      <c r="AW4602" s="12"/>
      <c r="AX4602" s="12"/>
      <c r="AY4602" s="12"/>
      <c r="AZ4602" s="12"/>
      <c r="BA4602" s="12"/>
      <c r="BB4602" s="12"/>
      <c r="BC4602" s="12"/>
      <c r="BD4602" s="12"/>
      <c r="BE4602" s="12"/>
      <c r="BF4602" s="12"/>
      <c r="BG4602" s="12"/>
      <c r="BH4602" s="12"/>
      <c r="BI4602" s="12"/>
      <c r="BJ4602" s="13"/>
      <c r="BK4602" s="13"/>
      <c r="BL4602" s="13"/>
      <c r="BM4602" s="13"/>
      <c r="BN4602" s="13"/>
    </row>
    <row r="4603" spans="1:66" x14ac:dyDescent="0.25">
      <c r="A4603" s="10"/>
      <c r="B4603" s="10"/>
      <c r="C4603" s="10"/>
      <c r="D4603" s="10"/>
      <c r="E4603" s="10"/>
      <c r="F4603" s="10"/>
      <c r="G4603" s="10"/>
      <c r="H4603" s="10"/>
      <c r="I4603" s="10"/>
      <c r="J4603" s="10"/>
      <c r="K4603" s="11"/>
      <c r="L4603" s="11"/>
      <c r="M4603" s="12"/>
      <c r="N4603" s="12"/>
      <c r="O4603" s="12"/>
      <c r="P4603" s="12"/>
      <c r="Q4603" s="12"/>
      <c r="R4603" s="12"/>
      <c r="S4603" s="12"/>
      <c r="T4603" s="12"/>
      <c r="U4603" s="12"/>
      <c r="V4603" s="12"/>
      <c r="W4603" s="12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2"/>
      <c r="AS4603" s="12"/>
      <c r="AT4603" s="12"/>
      <c r="AU4603" s="12"/>
      <c r="AV4603" s="12"/>
      <c r="AW4603" s="12"/>
      <c r="AX4603" s="12"/>
      <c r="AY4603" s="12"/>
      <c r="AZ4603" s="12"/>
      <c r="BA4603" s="12"/>
      <c r="BB4603" s="12"/>
      <c r="BC4603" s="12"/>
      <c r="BD4603" s="12"/>
      <c r="BE4603" s="12"/>
      <c r="BF4603" s="12"/>
      <c r="BG4603" s="12"/>
      <c r="BH4603" s="12"/>
      <c r="BI4603" s="12"/>
      <c r="BJ4603" s="13"/>
      <c r="BK4603" s="13"/>
      <c r="BL4603" s="13"/>
      <c r="BM4603" s="13"/>
      <c r="BN4603" s="13"/>
    </row>
    <row r="4604" spans="1:66" x14ac:dyDescent="0.25">
      <c r="A4604" s="10"/>
      <c r="B4604" s="10"/>
      <c r="C4604" s="10"/>
      <c r="D4604" s="10"/>
      <c r="E4604" s="10"/>
      <c r="F4604" s="10"/>
      <c r="G4604" s="10"/>
      <c r="H4604" s="10"/>
      <c r="I4604" s="10"/>
      <c r="J4604" s="10"/>
      <c r="K4604" s="11"/>
      <c r="L4604" s="11"/>
      <c r="M4604" s="12"/>
      <c r="N4604" s="12"/>
      <c r="O4604" s="12"/>
      <c r="P4604" s="12"/>
      <c r="Q4604" s="12"/>
      <c r="R4604" s="12"/>
      <c r="S4604" s="12"/>
      <c r="T4604" s="12"/>
      <c r="U4604" s="12"/>
      <c r="V4604" s="12"/>
      <c r="W4604" s="12"/>
      <c r="X4604" s="12"/>
      <c r="Y4604" s="12"/>
      <c r="Z4604" s="12"/>
      <c r="AA4604" s="12"/>
      <c r="AB4604" s="12"/>
      <c r="AC4604" s="12"/>
      <c r="AD4604" s="12"/>
      <c r="AE4604" s="12"/>
      <c r="AF4604" s="12"/>
      <c r="AG4604" s="12"/>
      <c r="AH4604" s="12"/>
      <c r="AI4604" s="12"/>
      <c r="AJ4604" s="12"/>
      <c r="AK4604" s="12"/>
      <c r="AL4604" s="12"/>
      <c r="AM4604" s="12"/>
      <c r="AN4604" s="12"/>
      <c r="AO4604" s="12"/>
      <c r="AP4604" s="12"/>
      <c r="AQ4604" s="12"/>
      <c r="AR4604" s="12"/>
      <c r="AS4604" s="12"/>
      <c r="AT4604" s="12"/>
      <c r="AU4604" s="12"/>
      <c r="AV4604" s="12"/>
      <c r="AW4604" s="12"/>
      <c r="AX4604" s="12"/>
      <c r="AY4604" s="12"/>
      <c r="AZ4604" s="12"/>
      <c r="BA4604" s="12"/>
      <c r="BB4604" s="12"/>
      <c r="BC4604" s="12"/>
      <c r="BD4604" s="12"/>
      <c r="BE4604" s="12"/>
      <c r="BF4604" s="12"/>
      <c r="BG4604" s="12"/>
      <c r="BH4604" s="12"/>
      <c r="BI4604" s="12"/>
      <c r="BJ4604" s="13"/>
      <c r="BK4604" s="13"/>
      <c r="BL4604" s="13"/>
      <c r="BM4604" s="13"/>
      <c r="BN4604" s="13"/>
    </row>
    <row r="4605" spans="1:66" x14ac:dyDescent="0.25">
      <c r="A4605" s="10"/>
      <c r="B4605" s="10"/>
      <c r="C4605" s="10"/>
      <c r="D4605" s="10"/>
      <c r="E4605" s="10"/>
      <c r="F4605" s="10"/>
      <c r="G4605" s="10"/>
      <c r="H4605" s="10"/>
      <c r="I4605" s="10"/>
      <c r="J4605" s="10"/>
      <c r="K4605" s="11"/>
      <c r="L4605" s="11"/>
      <c r="M4605" s="12"/>
      <c r="N4605" s="12"/>
      <c r="O4605" s="12"/>
      <c r="P4605" s="12"/>
      <c r="Q4605" s="12"/>
      <c r="R4605" s="12"/>
      <c r="S4605" s="12"/>
      <c r="T4605" s="12"/>
      <c r="U4605" s="12"/>
      <c r="V4605" s="12"/>
      <c r="W4605" s="12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2"/>
      <c r="AS4605" s="12"/>
      <c r="AT4605" s="12"/>
      <c r="AU4605" s="12"/>
      <c r="AV4605" s="12"/>
      <c r="AW4605" s="12"/>
      <c r="AX4605" s="12"/>
      <c r="AY4605" s="12"/>
      <c r="AZ4605" s="12"/>
      <c r="BA4605" s="12"/>
      <c r="BB4605" s="12"/>
      <c r="BC4605" s="12"/>
      <c r="BD4605" s="12"/>
      <c r="BE4605" s="12"/>
      <c r="BF4605" s="12"/>
      <c r="BG4605" s="12"/>
      <c r="BH4605" s="12"/>
      <c r="BI4605" s="12"/>
      <c r="BJ4605" s="13"/>
      <c r="BK4605" s="13"/>
      <c r="BL4605" s="13"/>
      <c r="BM4605" s="13"/>
      <c r="BN4605" s="13"/>
    </row>
    <row r="4606" spans="1:66" x14ac:dyDescent="0.25">
      <c r="A4606" s="10"/>
      <c r="B4606" s="10"/>
      <c r="C4606" s="10"/>
      <c r="D4606" s="10"/>
      <c r="E4606" s="10"/>
      <c r="F4606" s="10"/>
      <c r="G4606" s="10"/>
      <c r="H4606" s="10"/>
      <c r="I4606" s="10"/>
      <c r="J4606" s="10"/>
      <c r="K4606" s="11"/>
      <c r="L4606" s="11"/>
      <c r="M4606" s="12"/>
      <c r="N4606" s="12"/>
      <c r="O4606" s="12"/>
      <c r="P4606" s="12"/>
      <c r="Q4606" s="12"/>
      <c r="R4606" s="12"/>
      <c r="S4606" s="12"/>
      <c r="T4606" s="12"/>
      <c r="U4606" s="12"/>
      <c r="V4606" s="12"/>
      <c r="W4606" s="12"/>
      <c r="X4606" s="12"/>
      <c r="Y4606" s="12"/>
      <c r="Z4606" s="12"/>
      <c r="AA4606" s="12"/>
      <c r="AB4606" s="12"/>
      <c r="AC4606" s="12"/>
      <c r="AD4606" s="12"/>
      <c r="AE4606" s="12"/>
      <c r="AF4606" s="12"/>
      <c r="AG4606" s="12"/>
      <c r="AH4606" s="12"/>
      <c r="AI4606" s="12"/>
      <c r="AJ4606" s="12"/>
      <c r="AK4606" s="12"/>
      <c r="AL4606" s="12"/>
      <c r="AM4606" s="12"/>
      <c r="AN4606" s="12"/>
      <c r="AO4606" s="12"/>
      <c r="AP4606" s="12"/>
      <c r="AQ4606" s="12"/>
      <c r="AR4606" s="12"/>
      <c r="AS4606" s="12"/>
      <c r="AT4606" s="12"/>
      <c r="AU4606" s="12"/>
      <c r="AV4606" s="12"/>
      <c r="AW4606" s="12"/>
      <c r="AX4606" s="12"/>
      <c r="AY4606" s="12"/>
      <c r="AZ4606" s="12"/>
      <c r="BA4606" s="12"/>
      <c r="BB4606" s="12"/>
      <c r="BC4606" s="12"/>
      <c r="BD4606" s="12"/>
      <c r="BE4606" s="12"/>
      <c r="BF4606" s="12"/>
      <c r="BG4606" s="12"/>
      <c r="BH4606" s="12"/>
      <c r="BI4606" s="12"/>
      <c r="BJ4606" s="13"/>
      <c r="BK4606" s="13"/>
      <c r="BL4606" s="13"/>
      <c r="BM4606" s="13"/>
      <c r="BN4606" s="13"/>
    </row>
    <row r="4607" spans="1:66" x14ac:dyDescent="0.25">
      <c r="A4607" s="10"/>
      <c r="B4607" s="10"/>
      <c r="C4607" s="10"/>
      <c r="D4607" s="10"/>
      <c r="E4607" s="10"/>
      <c r="F4607" s="10"/>
      <c r="G4607" s="10"/>
      <c r="H4607" s="10"/>
      <c r="I4607" s="10"/>
      <c r="J4607" s="10"/>
      <c r="K4607" s="11"/>
      <c r="L4607" s="11"/>
      <c r="M4607" s="12"/>
      <c r="N4607" s="12"/>
      <c r="O4607" s="12"/>
      <c r="P4607" s="12"/>
      <c r="Q4607" s="12"/>
      <c r="R4607" s="12"/>
      <c r="S4607" s="12"/>
      <c r="T4607" s="12"/>
      <c r="U4607" s="12"/>
      <c r="V4607" s="12"/>
      <c r="W4607" s="12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2"/>
      <c r="AS4607" s="12"/>
      <c r="AT4607" s="12"/>
      <c r="AU4607" s="12"/>
      <c r="AV4607" s="12"/>
      <c r="AW4607" s="12"/>
      <c r="AX4607" s="12"/>
      <c r="AY4607" s="12"/>
      <c r="AZ4607" s="12"/>
      <c r="BA4607" s="12"/>
      <c r="BB4607" s="12"/>
      <c r="BC4607" s="12"/>
      <c r="BD4607" s="12"/>
      <c r="BE4607" s="12"/>
      <c r="BF4607" s="12"/>
      <c r="BG4607" s="12"/>
      <c r="BH4607" s="12"/>
      <c r="BI4607" s="12"/>
      <c r="BJ4607" s="13"/>
      <c r="BK4607" s="13"/>
      <c r="BL4607" s="13"/>
      <c r="BM4607" s="13"/>
      <c r="BN4607" s="13"/>
    </row>
    <row r="4608" spans="1:66" x14ac:dyDescent="0.25">
      <c r="A4608" s="10"/>
      <c r="B4608" s="10"/>
      <c r="C4608" s="10"/>
      <c r="D4608" s="10"/>
      <c r="E4608" s="10"/>
      <c r="F4608" s="10"/>
      <c r="G4608" s="10"/>
      <c r="H4608" s="10"/>
      <c r="I4608" s="10"/>
      <c r="J4608" s="10"/>
      <c r="K4608" s="11"/>
      <c r="L4608" s="11"/>
      <c r="M4608" s="12"/>
      <c r="N4608" s="12"/>
      <c r="O4608" s="12"/>
      <c r="P4608" s="12"/>
      <c r="Q4608" s="12"/>
      <c r="R4608" s="12"/>
      <c r="S4608" s="12"/>
      <c r="T4608" s="12"/>
      <c r="U4608" s="12"/>
      <c r="V4608" s="12"/>
      <c r="W4608" s="12"/>
      <c r="X4608" s="12"/>
      <c r="Y4608" s="12"/>
      <c r="Z4608" s="12"/>
      <c r="AA4608" s="12"/>
      <c r="AB4608" s="12"/>
      <c r="AC4608" s="12"/>
      <c r="AD4608" s="12"/>
      <c r="AE4608" s="12"/>
      <c r="AF4608" s="12"/>
      <c r="AG4608" s="12"/>
      <c r="AH4608" s="12"/>
      <c r="AI4608" s="12"/>
      <c r="AJ4608" s="12"/>
      <c r="AK4608" s="12"/>
      <c r="AL4608" s="12"/>
      <c r="AM4608" s="12"/>
      <c r="AN4608" s="12"/>
      <c r="AO4608" s="12"/>
      <c r="AP4608" s="12"/>
      <c r="AQ4608" s="12"/>
      <c r="AR4608" s="12"/>
      <c r="AS4608" s="12"/>
      <c r="AT4608" s="12"/>
      <c r="AU4608" s="12"/>
      <c r="AV4608" s="12"/>
      <c r="AW4608" s="12"/>
      <c r="AX4608" s="12"/>
      <c r="AY4608" s="12"/>
      <c r="AZ4608" s="12"/>
      <c r="BA4608" s="12"/>
      <c r="BB4608" s="12"/>
      <c r="BC4608" s="12"/>
      <c r="BD4608" s="12"/>
      <c r="BE4608" s="12"/>
      <c r="BF4608" s="12"/>
      <c r="BG4608" s="12"/>
      <c r="BH4608" s="12"/>
      <c r="BI4608" s="12"/>
      <c r="BJ4608" s="13"/>
      <c r="BK4608" s="13"/>
      <c r="BL4608" s="13"/>
      <c r="BM4608" s="13"/>
      <c r="BN4608" s="13"/>
    </row>
    <row r="4609" spans="1:66" x14ac:dyDescent="0.25">
      <c r="A4609" s="10"/>
      <c r="B4609" s="10"/>
      <c r="C4609" s="10"/>
      <c r="D4609" s="10"/>
      <c r="E4609" s="10"/>
      <c r="F4609" s="10"/>
      <c r="G4609" s="10"/>
      <c r="H4609" s="10"/>
      <c r="I4609" s="10"/>
      <c r="J4609" s="10"/>
      <c r="K4609" s="11"/>
      <c r="L4609" s="11"/>
      <c r="M4609" s="12"/>
      <c r="N4609" s="12"/>
      <c r="O4609" s="12"/>
      <c r="P4609" s="12"/>
      <c r="Q4609" s="12"/>
      <c r="R4609" s="12"/>
      <c r="S4609" s="12"/>
      <c r="T4609" s="12"/>
      <c r="U4609" s="12"/>
      <c r="V4609" s="12"/>
      <c r="W4609" s="12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2"/>
      <c r="AS4609" s="12"/>
      <c r="AT4609" s="12"/>
      <c r="AU4609" s="12"/>
      <c r="AV4609" s="12"/>
      <c r="AW4609" s="12"/>
      <c r="AX4609" s="12"/>
      <c r="AY4609" s="12"/>
      <c r="AZ4609" s="12"/>
      <c r="BA4609" s="12"/>
      <c r="BB4609" s="12"/>
      <c r="BC4609" s="12"/>
      <c r="BD4609" s="12"/>
      <c r="BE4609" s="12"/>
      <c r="BF4609" s="12"/>
      <c r="BG4609" s="12"/>
      <c r="BH4609" s="12"/>
      <c r="BI4609" s="12"/>
      <c r="BJ4609" s="13"/>
      <c r="BK4609" s="13"/>
      <c r="BL4609" s="13"/>
      <c r="BM4609" s="13"/>
      <c r="BN4609" s="13"/>
    </row>
    <row r="4610" spans="1:66" x14ac:dyDescent="0.25">
      <c r="A4610" s="10"/>
      <c r="B4610" s="10"/>
      <c r="C4610" s="10"/>
      <c r="D4610" s="10"/>
      <c r="E4610" s="10"/>
      <c r="F4610" s="10"/>
      <c r="G4610" s="10"/>
      <c r="H4610" s="10"/>
      <c r="I4610" s="10"/>
      <c r="J4610" s="10"/>
      <c r="K4610" s="11"/>
      <c r="L4610" s="11"/>
      <c r="M4610" s="12"/>
      <c r="N4610" s="12"/>
      <c r="O4610" s="12"/>
      <c r="P4610" s="12"/>
      <c r="Q4610" s="12"/>
      <c r="R4610" s="12"/>
      <c r="S4610" s="12"/>
      <c r="T4610" s="12"/>
      <c r="U4610" s="12"/>
      <c r="V4610" s="12"/>
      <c r="W4610" s="12"/>
      <c r="X4610" s="12"/>
      <c r="Y4610" s="12"/>
      <c r="Z4610" s="12"/>
      <c r="AA4610" s="12"/>
      <c r="AB4610" s="12"/>
      <c r="AC4610" s="12"/>
      <c r="AD4610" s="12"/>
      <c r="AE4610" s="12"/>
      <c r="AF4610" s="12"/>
      <c r="AG4610" s="12"/>
      <c r="AH4610" s="12"/>
      <c r="AI4610" s="12"/>
      <c r="AJ4610" s="12"/>
      <c r="AK4610" s="12"/>
      <c r="AL4610" s="12"/>
      <c r="AM4610" s="12"/>
      <c r="AN4610" s="12"/>
      <c r="AO4610" s="12"/>
      <c r="AP4610" s="12"/>
      <c r="AQ4610" s="12"/>
      <c r="AR4610" s="12"/>
      <c r="AS4610" s="12"/>
      <c r="AT4610" s="12"/>
      <c r="AU4610" s="12"/>
      <c r="AV4610" s="12"/>
      <c r="AW4610" s="12"/>
      <c r="AX4610" s="12"/>
      <c r="AY4610" s="12"/>
      <c r="AZ4610" s="12"/>
      <c r="BA4610" s="12"/>
      <c r="BB4610" s="12"/>
      <c r="BC4610" s="12"/>
      <c r="BD4610" s="12"/>
      <c r="BE4610" s="12"/>
      <c r="BF4610" s="12"/>
      <c r="BG4610" s="12"/>
      <c r="BH4610" s="12"/>
      <c r="BI4610" s="12"/>
      <c r="BJ4610" s="13"/>
      <c r="BK4610" s="13"/>
      <c r="BL4610" s="13"/>
      <c r="BM4610" s="13"/>
      <c r="BN4610" s="13"/>
    </row>
    <row r="4611" spans="1:66" x14ac:dyDescent="0.25">
      <c r="A4611" s="10"/>
      <c r="B4611" s="10"/>
      <c r="C4611" s="10"/>
      <c r="D4611" s="10"/>
      <c r="E4611" s="10"/>
      <c r="F4611" s="10"/>
      <c r="G4611" s="10"/>
      <c r="H4611" s="10"/>
      <c r="I4611" s="10"/>
      <c r="J4611" s="10"/>
      <c r="K4611" s="11"/>
      <c r="L4611" s="11"/>
      <c r="M4611" s="12"/>
      <c r="N4611" s="12"/>
      <c r="O4611" s="12"/>
      <c r="P4611" s="12"/>
      <c r="Q4611" s="12"/>
      <c r="R4611" s="12"/>
      <c r="S4611" s="12"/>
      <c r="T4611" s="12"/>
      <c r="U4611" s="12"/>
      <c r="V4611" s="12"/>
      <c r="W4611" s="12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2"/>
      <c r="AS4611" s="12"/>
      <c r="AT4611" s="12"/>
      <c r="AU4611" s="12"/>
      <c r="AV4611" s="12"/>
      <c r="AW4611" s="12"/>
      <c r="AX4611" s="12"/>
      <c r="AY4611" s="12"/>
      <c r="AZ4611" s="12"/>
      <c r="BA4611" s="12"/>
      <c r="BB4611" s="12"/>
      <c r="BC4611" s="12"/>
      <c r="BD4611" s="12"/>
      <c r="BE4611" s="12"/>
      <c r="BF4611" s="12"/>
      <c r="BG4611" s="12"/>
      <c r="BH4611" s="12"/>
      <c r="BI4611" s="12"/>
      <c r="BJ4611" s="13"/>
      <c r="BK4611" s="13"/>
      <c r="BL4611" s="13"/>
      <c r="BM4611" s="13"/>
      <c r="BN4611" s="13"/>
    </row>
    <row r="4612" spans="1:66" x14ac:dyDescent="0.25">
      <c r="A4612" s="10"/>
      <c r="B4612" s="10"/>
      <c r="C4612" s="10"/>
      <c r="D4612" s="10"/>
      <c r="E4612" s="10"/>
      <c r="F4612" s="10"/>
      <c r="G4612" s="10"/>
      <c r="H4612" s="10"/>
      <c r="I4612" s="10"/>
      <c r="J4612" s="10"/>
      <c r="K4612" s="11"/>
      <c r="L4612" s="11"/>
      <c r="M4612" s="12"/>
      <c r="N4612" s="12"/>
      <c r="O4612" s="12"/>
      <c r="P4612" s="12"/>
      <c r="Q4612" s="12"/>
      <c r="R4612" s="12"/>
      <c r="S4612" s="12"/>
      <c r="T4612" s="12"/>
      <c r="U4612" s="12"/>
      <c r="V4612" s="12"/>
      <c r="W4612" s="12"/>
      <c r="X4612" s="12"/>
      <c r="Y4612" s="12"/>
      <c r="Z4612" s="12"/>
      <c r="AA4612" s="12"/>
      <c r="AB4612" s="12"/>
      <c r="AC4612" s="12"/>
      <c r="AD4612" s="12"/>
      <c r="AE4612" s="12"/>
      <c r="AF4612" s="12"/>
      <c r="AG4612" s="12"/>
      <c r="AH4612" s="12"/>
      <c r="AI4612" s="12"/>
      <c r="AJ4612" s="12"/>
      <c r="AK4612" s="12"/>
      <c r="AL4612" s="12"/>
      <c r="AM4612" s="12"/>
      <c r="AN4612" s="12"/>
      <c r="AO4612" s="12"/>
      <c r="AP4612" s="12"/>
      <c r="AQ4612" s="12"/>
      <c r="AR4612" s="12"/>
      <c r="AS4612" s="12"/>
      <c r="AT4612" s="12"/>
      <c r="AU4612" s="12"/>
      <c r="AV4612" s="12"/>
      <c r="AW4612" s="12"/>
      <c r="AX4612" s="12"/>
      <c r="AY4612" s="12"/>
      <c r="AZ4612" s="12"/>
      <c r="BA4612" s="12"/>
      <c r="BB4612" s="12"/>
      <c r="BC4612" s="12"/>
      <c r="BD4612" s="12"/>
      <c r="BE4612" s="12"/>
      <c r="BF4612" s="12"/>
      <c r="BG4612" s="12"/>
      <c r="BH4612" s="12"/>
      <c r="BI4612" s="12"/>
      <c r="BJ4612" s="13"/>
      <c r="BK4612" s="13"/>
      <c r="BL4612" s="13"/>
      <c r="BM4612" s="13"/>
      <c r="BN4612" s="13"/>
    </row>
    <row r="4613" spans="1:66" x14ac:dyDescent="0.25">
      <c r="A4613" s="10"/>
      <c r="B4613" s="10"/>
      <c r="C4613" s="10"/>
      <c r="D4613" s="10"/>
      <c r="E4613" s="10"/>
      <c r="F4613" s="10"/>
      <c r="G4613" s="10"/>
      <c r="H4613" s="10"/>
      <c r="I4613" s="10"/>
      <c r="J4613" s="10"/>
      <c r="K4613" s="11"/>
      <c r="L4613" s="11"/>
      <c r="M4613" s="12"/>
      <c r="N4613" s="12"/>
      <c r="O4613" s="12"/>
      <c r="P4613" s="12"/>
      <c r="Q4613" s="12"/>
      <c r="R4613" s="12"/>
      <c r="S4613" s="12"/>
      <c r="T4613" s="12"/>
      <c r="U4613" s="12"/>
      <c r="V4613" s="12"/>
      <c r="W4613" s="12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2"/>
      <c r="AS4613" s="12"/>
      <c r="AT4613" s="12"/>
      <c r="AU4613" s="12"/>
      <c r="AV4613" s="12"/>
      <c r="AW4613" s="12"/>
      <c r="AX4613" s="12"/>
      <c r="AY4613" s="12"/>
      <c r="AZ4613" s="12"/>
      <c r="BA4613" s="12"/>
      <c r="BB4613" s="12"/>
      <c r="BC4613" s="12"/>
      <c r="BD4613" s="12"/>
      <c r="BE4613" s="12"/>
      <c r="BF4613" s="12"/>
      <c r="BG4613" s="12"/>
      <c r="BH4613" s="12"/>
      <c r="BI4613" s="12"/>
      <c r="BJ4613" s="13"/>
      <c r="BK4613" s="13"/>
      <c r="BL4613" s="13"/>
      <c r="BM4613" s="13"/>
      <c r="BN4613" s="13"/>
    </row>
    <row r="4614" spans="1:66" x14ac:dyDescent="0.25">
      <c r="A4614" s="10"/>
      <c r="B4614" s="10"/>
      <c r="C4614" s="10"/>
      <c r="D4614" s="10"/>
      <c r="E4614" s="10"/>
      <c r="F4614" s="10"/>
      <c r="G4614" s="10"/>
      <c r="H4614" s="10"/>
      <c r="I4614" s="10"/>
      <c r="J4614" s="10"/>
      <c r="K4614" s="11"/>
      <c r="L4614" s="11"/>
      <c r="M4614" s="12"/>
      <c r="N4614" s="12"/>
      <c r="O4614" s="12"/>
      <c r="P4614" s="12"/>
      <c r="Q4614" s="12"/>
      <c r="R4614" s="12"/>
      <c r="S4614" s="12"/>
      <c r="T4614" s="12"/>
      <c r="U4614" s="12"/>
      <c r="V4614" s="12"/>
      <c r="W4614" s="12"/>
      <c r="X4614" s="12"/>
      <c r="Y4614" s="12"/>
      <c r="Z4614" s="12"/>
      <c r="AA4614" s="12"/>
      <c r="AB4614" s="12"/>
      <c r="AC4614" s="12"/>
      <c r="AD4614" s="12"/>
      <c r="AE4614" s="12"/>
      <c r="AF4614" s="12"/>
      <c r="AG4614" s="12"/>
      <c r="AH4614" s="12"/>
      <c r="AI4614" s="12"/>
      <c r="AJ4614" s="12"/>
      <c r="AK4614" s="12"/>
      <c r="AL4614" s="12"/>
      <c r="AM4614" s="12"/>
      <c r="AN4614" s="12"/>
      <c r="AO4614" s="12"/>
      <c r="AP4614" s="12"/>
      <c r="AQ4614" s="12"/>
      <c r="AR4614" s="12"/>
      <c r="AS4614" s="12"/>
      <c r="AT4614" s="12"/>
      <c r="AU4614" s="12"/>
      <c r="AV4614" s="12"/>
      <c r="AW4614" s="12"/>
      <c r="AX4614" s="12"/>
      <c r="AY4614" s="12"/>
      <c r="AZ4614" s="12"/>
      <c r="BA4614" s="12"/>
      <c r="BB4614" s="12"/>
      <c r="BC4614" s="12"/>
      <c r="BD4614" s="12"/>
      <c r="BE4614" s="12"/>
      <c r="BF4614" s="12"/>
      <c r="BG4614" s="12"/>
      <c r="BH4614" s="12"/>
      <c r="BI4614" s="12"/>
      <c r="BJ4614" s="13"/>
      <c r="BK4614" s="13"/>
      <c r="BL4614" s="13"/>
      <c r="BM4614" s="13"/>
      <c r="BN4614" s="13"/>
    </row>
    <row r="4615" spans="1:66" x14ac:dyDescent="0.25">
      <c r="A4615" s="10"/>
      <c r="B4615" s="10"/>
      <c r="C4615" s="10"/>
      <c r="D4615" s="10"/>
      <c r="E4615" s="10"/>
      <c r="F4615" s="10"/>
      <c r="G4615" s="10"/>
      <c r="H4615" s="10"/>
      <c r="I4615" s="10"/>
      <c r="J4615" s="10"/>
      <c r="K4615" s="11"/>
      <c r="L4615" s="11"/>
      <c r="M4615" s="12"/>
      <c r="N4615" s="12"/>
      <c r="O4615" s="12"/>
      <c r="P4615" s="12"/>
      <c r="Q4615" s="12"/>
      <c r="R4615" s="12"/>
      <c r="S4615" s="12"/>
      <c r="T4615" s="12"/>
      <c r="U4615" s="12"/>
      <c r="V4615" s="12"/>
      <c r="W4615" s="12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2"/>
      <c r="AS4615" s="12"/>
      <c r="AT4615" s="12"/>
      <c r="AU4615" s="12"/>
      <c r="AV4615" s="12"/>
      <c r="AW4615" s="12"/>
      <c r="AX4615" s="12"/>
      <c r="AY4615" s="12"/>
      <c r="AZ4615" s="12"/>
      <c r="BA4615" s="12"/>
      <c r="BB4615" s="12"/>
      <c r="BC4615" s="12"/>
      <c r="BD4615" s="12"/>
      <c r="BE4615" s="12"/>
      <c r="BF4615" s="12"/>
      <c r="BG4615" s="12"/>
      <c r="BH4615" s="12"/>
      <c r="BI4615" s="12"/>
      <c r="BJ4615" s="13"/>
      <c r="BK4615" s="13"/>
      <c r="BL4615" s="13"/>
      <c r="BM4615" s="13"/>
      <c r="BN4615" s="13"/>
    </row>
    <row r="4616" spans="1:66" x14ac:dyDescent="0.25">
      <c r="A4616" s="10"/>
      <c r="B4616" s="10"/>
      <c r="C4616" s="10"/>
      <c r="D4616" s="10"/>
      <c r="E4616" s="10"/>
      <c r="F4616" s="10"/>
      <c r="G4616" s="10"/>
      <c r="H4616" s="10"/>
      <c r="I4616" s="10"/>
      <c r="J4616" s="10"/>
      <c r="K4616" s="11"/>
      <c r="L4616" s="11"/>
      <c r="M4616" s="12"/>
      <c r="N4616" s="12"/>
      <c r="O4616" s="12"/>
      <c r="P4616" s="12"/>
      <c r="Q4616" s="12"/>
      <c r="R4616" s="12"/>
      <c r="S4616" s="12"/>
      <c r="T4616" s="12"/>
      <c r="U4616" s="12"/>
      <c r="V4616" s="12"/>
      <c r="W4616" s="12"/>
      <c r="X4616" s="12"/>
      <c r="Y4616" s="12"/>
      <c r="Z4616" s="12"/>
      <c r="AA4616" s="12"/>
      <c r="AB4616" s="12"/>
      <c r="AC4616" s="12"/>
      <c r="AD4616" s="12"/>
      <c r="AE4616" s="12"/>
      <c r="AF4616" s="12"/>
      <c r="AG4616" s="12"/>
      <c r="AH4616" s="12"/>
      <c r="AI4616" s="12"/>
      <c r="AJ4616" s="12"/>
      <c r="AK4616" s="12"/>
      <c r="AL4616" s="12"/>
      <c r="AM4616" s="12"/>
      <c r="AN4616" s="12"/>
      <c r="AO4616" s="12"/>
      <c r="AP4616" s="12"/>
      <c r="AQ4616" s="12"/>
      <c r="AR4616" s="12"/>
      <c r="AS4616" s="12"/>
      <c r="AT4616" s="12"/>
      <c r="AU4616" s="12"/>
      <c r="AV4616" s="12"/>
      <c r="AW4616" s="12"/>
      <c r="AX4616" s="12"/>
      <c r="AY4616" s="12"/>
      <c r="AZ4616" s="12"/>
      <c r="BA4616" s="12"/>
      <c r="BB4616" s="12"/>
      <c r="BC4616" s="12"/>
      <c r="BD4616" s="12"/>
      <c r="BE4616" s="12"/>
      <c r="BF4616" s="12"/>
      <c r="BG4616" s="12"/>
      <c r="BH4616" s="12"/>
      <c r="BI4616" s="12"/>
      <c r="BJ4616" s="13"/>
      <c r="BK4616" s="13"/>
      <c r="BL4616" s="13"/>
      <c r="BM4616" s="13"/>
      <c r="BN4616" s="13"/>
    </row>
    <row r="4617" spans="1:66" x14ac:dyDescent="0.25">
      <c r="A4617" s="10"/>
      <c r="B4617" s="10"/>
      <c r="C4617" s="10"/>
      <c r="D4617" s="10"/>
      <c r="E4617" s="10"/>
      <c r="F4617" s="10"/>
      <c r="G4617" s="10"/>
      <c r="H4617" s="10"/>
      <c r="I4617" s="10"/>
      <c r="J4617" s="10"/>
      <c r="K4617" s="11"/>
      <c r="L4617" s="11"/>
      <c r="M4617" s="12"/>
      <c r="N4617" s="12"/>
      <c r="O4617" s="12"/>
      <c r="P4617" s="12"/>
      <c r="Q4617" s="12"/>
      <c r="R4617" s="12"/>
      <c r="S4617" s="12"/>
      <c r="T4617" s="12"/>
      <c r="U4617" s="12"/>
      <c r="V4617" s="12"/>
      <c r="W4617" s="12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2"/>
      <c r="AS4617" s="12"/>
      <c r="AT4617" s="12"/>
      <c r="AU4617" s="12"/>
      <c r="AV4617" s="12"/>
      <c r="AW4617" s="12"/>
      <c r="AX4617" s="12"/>
      <c r="AY4617" s="12"/>
      <c r="AZ4617" s="12"/>
      <c r="BA4617" s="12"/>
      <c r="BB4617" s="12"/>
      <c r="BC4617" s="12"/>
      <c r="BD4617" s="12"/>
      <c r="BE4617" s="12"/>
      <c r="BF4617" s="12"/>
      <c r="BG4617" s="12"/>
      <c r="BH4617" s="12"/>
      <c r="BI4617" s="12"/>
      <c r="BJ4617" s="13"/>
      <c r="BK4617" s="13"/>
      <c r="BL4617" s="13"/>
      <c r="BM4617" s="13"/>
      <c r="BN4617" s="13"/>
    </row>
    <row r="4618" spans="1:66" x14ac:dyDescent="0.25">
      <c r="A4618" s="10"/>
      <c r="B4618" s="10"/>
      <c r="C4618" s="10"/>
      <c r="D4618" s="10"/>
      <c r="E4618" s="10"/>
      <c r="F4618" s="10"/>
      <c r="G4618" s="10"/>
      <c r="H4618" s="10"/>
      <c r="I4618" s="10"/>
      <c r="J4618" s="10"/>
      <c r="K4618" s="11"/>
      <c r="L4618" s="11"/>
      <c r="M4618" s="12"/>
      <c r="N4618" s="12"/>
      <c r="O4618" s="12"/>
      <c r="P4618" s="12"/>
      <c r="Q4618" s="12"/>
      <c r="R4618" s="12"/>
      <c r="S4618" s="12"/>
      <c r="T4618" s="12"/>
      <c r="U4618" s="12"/>
      <c r="V4618" s="12"/>
      <c r="W4618" s="12"/>
      <c r="X4618" s="12"/>
      <c r="Y4618" s="12"/>
      <c r="Z4618" s="12"/>
      <c r="AA4618" s="12"/>
      <c r="AB4618" s="12"/>
      <c r="AC4618" s="12"/>
      <c r="AD4618" s="12"/>
      <c r="AE4618" s="12"/>
      <c r="AF4618" s="12"/>
      <c r="AG4618" s="12"/>
      <c r="AH4618" s="12"/>
      <c r="AI4618" s="12"/>
      <c r="AJ4618" s="12"/>
      <c r="AK4618" s="12"/>
      <c r="AL4618" s="12"/>
      <c r="AM4618" s="12"/>
      <c r="AN4618" s="12"/>
      <c r="AO4618" s="12"/>
      <c r="AP4618" s="12"/>
      <c r="AQ4618" s="12"/>
      <c r="AR4618" s="12"/>
      <c r="AS4618" s="12"/>
      <c r="AT4618" s="12"/>
      <c r="AU4618" s="12"/>
      <c r="AV4618" s="12"/>
      <c r="AW4618" s="12"/>
      <c r="AX4618" s="12"/>
      <c r="AY4618" s="12"/>
      <c r="AZ4618" s="12"/>
      <c r="BA4618" s="12"/>
      <c r="BB4618" s="12"/>
      <c r="BC4618" s="12"/>
      <c r="BD4618" s="12"/>
      <c r="BE4618" s="12"/>
      <c r="BF4618" s="12"/>
      <c r="BG4618" s="12"/>
      <c r="BH4618" s="12"/>
      <c r="BI4618" s="12"/>
      <c r="BJ4618" s="13"/>
      <c r="BK4618" s="13"/>
      <c r="BL4618" s="13"/>
      <c r="BM4618" s="13"/>
      <c r="BN4618" s="13"/>
    </row>
    <row r="4619" spans="1:66" x14ac:dyDescent="0.25">
      <c r="A4619" s="10"/>
      <c r="B4619" s="10"/>
      <c r="C4619" s="10"/>
      <c r="D4619" s="10"/>
      <c r="E4619" s="10"/>
      <c r="F4619" s="10"/>
      <c r="G4619" s="10"/>
      <c r="H4619" s="10"/>
      <c r="I4619" s="10"/>
      <c r="J4619" s="10"/>
      <c r="K4619" s="11"/>
      <c r="L4619" s="11"/>
      <c r="M4619" s="12"/>
      <c r="N4619" s="12"/>
      <c r="O4619" s="12"/>
      <c r="P4619" s="12"/>
      <c r="Q4619" s="12"/>
      <c r="R4619" s="12"/>
      <c r="S4619" s="12"/>
      <c r="T4619" s="12"/>
      <c r="U4619" s="12"/>
      <c r="V4619" s="12"/>
      <c r="W4619" s="12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2"/>
      <c r="AS4619" s="12"/>
      <c r="AT4619" s="12"/>
      <c r="AU4619" s="12"/>
      <c r="AV4619" s="12"/>
      <c r="AW4619" s="12"/>
      <c r="AX4619" s="12"/>
      <c r="AY4619" s="12"/>
      <c r="AZ4619" s="12"/>
      <c r="BA4619" s="12"/>
      <c r="BB4619" s="12"/>
      <c r="BC4619" s="12"/>
      <c r="BD4619" s="12"/>
      <c r="BE4619" s="12"/>
      <c r="BF4619" s="12"/>
      <c r="BG4619" s="12"/>
      <c r="BH4619" s="12"/>
      <c r="BI4619" s="12"/>
      <c r="BJ4619" s="13"/>
      <c r="BK4619" s="13"/>
      <c r="BL4619" s="13"/>
      <c r="BM4619" s="13"/>
      <c r="BN4619" s="13"/>
    </row>
    <row r="4620" spans="1:66" x14ac:dyDescent="0.25">
      <c r="A4620" s="10"/>
      <c r="B4620" s="10"/>
      <c r="C4620" s="10"/>
      <c r="D4620" s="10"/>
      <c r="E4620" s="10"/>
      <c r="F4620" s="10"/>
      <c r="G4620" s="10"/>
      <c r="H4620" s="10"/>
      <c r="I4620" s="10"/>
      <c r="J4620" s="10"/>
      <c r="K4620" s="11"/>
      <c r="L4620" s="11"/>
      <c r="M4620" s="12"/>
      <c r="N4620" s="12"/>
      <c r="O4620" s="12"/>
      <c r="P4620" s="12"/>
      <c r="Q4620" s="12"/>
      <c r="R4620" s="12"/>
      <c r="S4620" s="12"/>
      <c r="T4620" s="12"/>
      <c r="U4620" s="12"/>
      <c r="V4620" s="12"/>
      <c r="W4620" s="12"/>
      <c r="X4620" s="12"/>
      <c r="Y4620" s="12"/>
      <c r="Z4620" s="12"/>
      <c r="AA4620" s="12"/>
      <c r="AB4620" s="12"/>
      <c r="AC4620" s="12"/>
      <c r="AD4620" s="12"/>
      <c r="AE4620" s="12"/>
      <c r="AF4620" s="12"/>
      <c r="AG4620" s="12"/>
      <c r="AH4620" s="12"/>
      <c r="AI4620" s="12"/>
      <c r="AJ4620" s="12"/>
      <c r="AK4620" s="12"/>
      <c r="AL4620" s="12"/>
      <c r="AM4620" s="12"/>
      <c r="AN4620" s="12"/>
      <c r="AO4620" s="12"/>
      <c r="AP4620" s="12"/>
      <c r="AQ4620" s="12"/>
      <c r="AR4620" s="12"/>
      <c r="AS4620" s="12"/>
      <c r="AT4620" s="12"/>
      <c r="AU4620" s="12"/>
      <c r="AV4620" s="12"/>
      <c r="AW4620" s="12"/>
      <c r="AX4620" s="12"/>
      <c r="AY4620" s="12"/>
      <c r="AZ4620" s="12"/>
      <c r="BA4620" s="12"/>
      <c r="BB4620" s="12"/>
      <c r="BC4620" s="12"/>
      <c r="BD4620" s="12"/>
      <c r="BE4620" s="12"/>
      <c r="BF4620" s="12"/>
      <c r="BG4620" s="12"/>
      <c r="BH4620" s="12"/>
      <c r="BI4620" s="12"/>
      <c r="BJ4620" s="13"/>
      <c r="BK4620" s="13"/>
      <c r="BL4620" s="13"/>
      <c r="BM4620" s="13"/>
      <c r="BN4620" s="13"/>
    </row>
    <row r="4621" spans="1:66" x14ac:dyDescent="0.25">
      <c r="A4621" s="10"/>
      <c r="B4621" s="10"/>
      <c r="C4621" s="10"/>
      <c r="D4621" s="10"/>
      <c r="E4621" s="10"/>
      <c r="F4621" s="10"/>
      <c r="G4621" s="10"/>
      <c r="H4621" s="10"/>
      <c r="I4621" s="10"/>
      <c r="J4621" s="10"/>
      <c r="K4621" s="11"/>
      <c r="L4621" s="11"/>
      <c r="M4621" s="12"/>
      <c r="N4621" s="12"/>
      <c r="O4621" s="12"/>
      <c r="P4621" s="12"/>
      <c r="Q4621" s="12"/>
      <c r="R4621" s="12"/>
      <c r="S4621" s="12"/>
      <c r="T4621" s="12"/>
      <c r="U4621" s="12"/>
      <c r="V4621" s="12"/>
      <c r="W4621" s="12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2"/>
      <c r="AS4621" s="12"/>
      <c r="AT4621" s="12"/>
      <c r="AU4621" s="12"/>
      <c r="AV4621" s="12"/>
      <c r="AW4621" s="12"/>
      <c r="AX4621" s="12"/>
      <c r="AY4621" s="12"/>
      <c r="AZ4621" s="12"/>
      <c r="BA4621" s="12"/>
      <c r="BB4621" s="12"/>
      <c r="BC4621" s="12"/>
      <c r="BD4621" s="12"/>
      <c r="BE4621" s="12"/>
      <c r="BF4621" s="12"/>
      <c r="BG4621" s="12"/>
      <c r="BH4621" s="12"/>
      <c r="BI4621" s="12"/>
      <c r="BJ4621" s="13"/>
      <c r="BK4621" s="13"/>
      <c r="BL4621" s="13"/>
      <c r="BM4621" s="13"/>
      <c r="BN4621" s="13"/>
    </row>
    <row r="4622" spans="1:66" x14ac:dyDescent="0.25">
      <c r="A4622" s="10"/>
      <c r="B4622" s="10"/>
      <c r="C4622" s="10"/>
      <c r="D4622" s="10"/>
      <c r="E4622" s="10"/>
      <c r="F4622" s="10"/>
      <c r="G4622" s="10"/>
      <c r="H4622" s="10"/>
      <c r="I4622" s="10"/>
      <c r="J4622" s="10"/>
      <c r="K4622" s="11"/>
      <c r="L4622" s="11"/>
      <c r="M4622" s="12"/>
      <c r="N4622" s="12"/>
      <c r="O4622" s="12"/>
      <c r="P4622" s="12"/>
      <c r="Q4622" s="12"/>
      <c r="R4622" s="12"/>
      <c r="S4622" s="12"/>
      <c r="T4622" s="12"/>
      <c r="U4622" s="12"/>
      <c r="V4622" s="12"/>
      <c r="W4622" s="12"/>
      <c r="X4622" s="12"/>
      <c r="Y4622" s="12"/>
      <c r="Z4622" s="12"/>
      <c r="AA4622" s="12"/>
      <c r="AB4622" s="12"/>
      <c r="AC4622" s="12"/>
      <c r="AD4622" s="12"/>
      <c r="AE4622" s="12"/>
      <c r="AF4622" s="12"/>
      <c r="AG4622" s="12"/>
      <c r="AH4622" s="12"/>
      <c r="AI4622" s="12"/>
      <c r="AJ4622" s="12"/>
      <c r="AK4622" s="12"/>
      <c r="AL4622" s="12"/>
      <c r="AM4622" s="12"/>
      <c r="AN4622" s="12"/>
      <c r="AO4622" s="12"/>
      <c r="AP4622" s="12"/>
      <c r="AQ4622" s="12"/>
      <c r="AR4622" s="12"/>
      <c r="AS4622" s="12"/>
      <c r="AT4622" s="12"/>
      <c r="AU4622" s="12"/>
      <c r="AV4622" s="12"/>
      <c r="AW4622" s="12"/>
      <c r="AX4622" s="12"/>
      <c r="AY4622" s="12"/>
      <c r="AZ4622" s="12"/>
      <c r="BA4622" s="12"/>
      <c r="BB4622" s="12"/>
      <c r="BC4622" s="12"/>
      <c r="BD4622" s="12"/>
      <c r="BE4622" s="12"/>
      <c r="BF4622" s="12"/>
      <c r="BG4622" s="12"/>
      <c r="BH4622" s="12"/>
      <c r="BI4622" s="12"/>
      <c r="BJ4622" s="13"/>
      <c r="BK4622" s="13"/>
      <c r="BL4622" s="13"/>
      <c r="BM4622" s="13"/>
      <c r="BN4622" s="13"/>
    </row>
    <row r="4623" spans="1:66" x14ac:dyDescent="0.25">
      <c r="A4623" s="10"/>
      <c r="B4623" s="10"/>
      <c r="C4623" s="10"/>
      <c r="D4623" s="10"/>
      <c r="E4623" s="10"/>
      <c r="F4623" s="10"/>
      <c r="G4623" s="10"/>
      <c r="H4623" s="10"/>
      <c r="I4623" s="10"/>
      <c r="J4623" s="10"/>
      <c r="K4623" s="11"/>
      <c r="L4623" s="11"/>
      <c r="M4623" s="12"/>
      <c r="N4623" s="12"/>
      <c r="O4623" s="12"/>
      <c r="P4623" s="12"/>
      <c r="Q4623" s="12"/>
      <c r="R4623" s="12"/>
      <c r="S4623" s="12"/>
      <c r="T4623" s="12"/>
      <c r="U4623" s="12"/>
      <c r="V4623" s="12"/>
      <c r="W4623" s="12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2"/>
      <c r="AS4623" s="12"/>
      <c r="AT4623" s="12"/>
      <c r="AU4623" s="12"/>
      <c r="AV4623" s="12"/>
      <c r="AW4623" s="12"/>
      <c r="AX4623" s="12"/>
      <c r="AY4623" s="12"/>
      <c r="AZ4623" s="12"/>
      <c r="BA4623" s="12"/>
      <c r="BB4623" s="12"/>
      <c r="BC4623" s="12"/>
      <c r="BD4623" s="12"/>
      <c r="BE4623" s="12"/>
      <c r="BF4623" s="12"/>
      <c r="BG4623" s="12"/>
      <c r="BH4623" s="12"/>
      <c r="BI4623" s="12"/>
      <c r="BJ4623" s="13"/>
      <c r="BK4623" s="13"/>
      <c r="BL4623" s="13"/>
      <c r="BM4623" s="13"/>
      <c r="BN4623" s="13"/>
    </row>
    <row r="4624" spans="1:66" x14ac:dyDescent="0.25">
      <c r="A4624" s="10"/>
      <c r="B4624" s="10"/>
      <c r="C4624" s="10"/>
      <c r="D4624" s="10"/>
      <c r="E4624" s="10"/>
      <c r="F4624" s="10"/>
      <c r="G4624" s="10"/>
      <c r="H4624" s="10"/>
      <c r="I4624" s="10"/>
      <c r="J4624" s="10"/>
      <c r="K4624" s="11"/>
      <c r="L4624" s="11"/>
      <c r="M4624" s="12"/>
      <c r="N4624" s="12"/>
      <c r="O4624" s="12"/>
      <c r="P4624" s="12"/>
      <c r="Q4624" s="12"/>
      <c r="R4624" s="12"/>
      <c r="S4624" s="12"/>
      <c r="T4624" s="12"/>
      <c r="U4624" s="12"/>
      <c r="V4624" s="12"/>
      <c r="W4624" s="12"/>
      <c r="X4624" s="12"/>
      <c r="Y4624" s="12"/>
      <c r="Z4624" s="12"/>
      <c r="AA4624" s="12"/>
      <c r="AB4624" s="12"/>
      <c r="AC4624" s="12"/>
      <c r="AD4624" s="12"/>
      <c r="AE4624" s="12"/>
      <c r="AF4624" s="12"/>
      <c r="AG4624" s="12"/>
      <c r="AH4624" s="12"/>
      <c r="AI4624" s="12"/>
      <c r="AJ4624" s="12"/>
      <c r="AK4624" s="12"/>
      <c r="AL4624" s="12"/>
      <c r="AM4624" s="12"/>
      <c r="AN4624" s="12"/>
      <c r="AO4624" s="12"/>
      <c r="AP4624" s="12"/>
      <c r="AQ4624" s="12"/>
      <c r="AR4624" s="12"/>
      <c r="AS4624" s="12"/>
      <c r="AT4624" s="12"/>
      <c r="AU4624" s="12"/>
      <c r="AV4624" s="12"/>
      <c r="AW4624" s="12"/>
      <c r="AX4624" s="12"/>
      <c r="AY4624" s="12"/>
      <c r="AZ4624" s="12"/>
      <c r="BA4624" s="12"/>
      <c r="BB4624" s="12"/>
      <c r="BC4624" s="12"/>
      <c r="BD4624" s="12"/>
      <c r="BE4624" s="12"/>
      <c r="BF4624" s="12"/>
      <c r="BG4624" s="12"/>
      <c r="BH4624" s="12"/>
      <c r="BI4624" s="12"/>
      <c r="BJ4624" s="13"/>
      <c r="BK4624" s="13"/>
      <c r="BL4624" s="13"/>
      <c r="BM4624" s="13"/>
      <c r="BN4624" s="13"/>
    </row>
    <row r="4625" spans="1:66" x14ac:dyDescent="0.25">
      <c r="A4625" s="10"/>
      <c r="B4625" s="10"/>
      <c r="C4625" s="10"/>
      <c r="D4625" s="10"/>
      <c r="E4625" s="10"/>
      <c r="F4625" s="10"/>
      <c r="G4625" s="10"/>
      <c r="H4625" s="10"/>
      <c r="I4625" s="10"/>
      <c r="J4625" s="10"/>
      <c r="K4625" s="11"/>
      <c r="L4625" s="11"/>
      <c r="M4625" s="12"/>
      <c r="N4625" s="12"/>
      <c r="O4625" s="12"/>
      <c r="P4625" s="12"/>
      <c r="Q4625" s="12"/>
      <c r="R4625" s="12"/>
      <c r="S4625" s="12"/>
      <c r="T4625" s="12"/>
      <c r="U4625" s="12"/>
      <c r="V4625" s="12"/>
      <c r="W4625" s="12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2"/>
      <c r="AS4625" s="12"/>
      <c r="AT4625" s="12"/>
      <c r="AU4625" s="12"/>
      <c r="AV4625" s="12"/>
      <c r="AW4625" s="12"/>
      <c r="AX4625" s="12"/>
      <c r="AY4625" s="12"/>
      <c r="AZ4625" s="12"/>
      <c r="BA4625" s="12"/>
      <c r="BB4625" s="12"/>
      <c r="BC4625" s="12"/>
      <c r="BD4625" s="12"/>
      <c r="BE4625" s="12"/>
      <c r="BF4625" s="12"/>
      <c r="BG4625" s="12"/>
      <c r="BH4625" s="12"/>
      <c r="BI4625" s="12"/>
      <c r="BJ4625" s="13"/>
      <c r="BK4625" s="13"/>
      <c r="BL4625" s="13"/>
      <c r="BM4625" s="13"/>
      <c r="BN4625" s="13"/>
    </row>
    <row r="4626" spans="1:66" x14ac:dyDescent="0.25">
      <c r="A4626" s="10"/>
      <c r="B4626" s="10"/>
      <c r="C4626" s="10"/>
      <c r="D4626" s="10"/>
      <c r="E4626" s="10"/>
      <c r="F4626" s="10"/>
      <c r="G4626" s="10"/>
      <c r="H4626" s="10"/>
      <c r="I4626" s="10"/>
      <c r="J4626" s="10"/>
      <c r="K4626" s="11"/>
      <c r="L4626" s="11"/>
      <c r="M4626" s="12"/>
      <c r="N4626" s="12"/>
      <c r="O4626" s="12"/>
      <c r="P4626" s="12"/>
      <c r="Q4626" s="12"/>
      <c r="R4626" s="12"/>
      <c r="S4626" s="12"/>
      <c r="T4626" s="12"/>
      <c r="U4626" s="12"/>
      <c r="V4626" s="12"/>
      <c r="W4626" s="12"/>
      <c r="X4626" s="12"/>
      <c r="Y4626" s="12"/>
      <c r="Z4626" s="12"/>
      <c r="AA4626" s="12"/>
      <c r="AB4626" s="12"/>
      <c r="AC4626" s="12"/>
      <c r="AD4626" s="12"/>
      <c r="AE4626" s="12"/>
      <c r="AF4626" s="12"/>
      <c r="AG4626" s="12"/>
      <c r="AH4626" s="12"/>
      <c r="AI4626" s="12"/>
      <c r="AJ4626" s="12"/>
      <c r="AK4626" s="12"/>
      <c r="AL4626" s="12"/>
      <c r="AM4626" s="12"/>
      <c r="AN4626" s="12"/>
      <c r="AO4626" s="12"/>
      <c r="AP4626" s="12"/>
      <c r="AQ4626" s="12"/>
      <c r="AR4626" s="12"/>
      <c r="AS4626" s="12"/>
      <c r="AT4626" s="12"/>
      <c r="AU4626" s="12"/>
      <c r="AV4626" s="12"/>
      <c r="AW4626" s="12"/>
      <c r="AX4626" s="12"/>
      <c r="AY4626" s="12"/>
      <c r="AZ4626" s="12"/>
      <c r="BA4626" s="12"/>
      <c r="BB4626" s="12"/>
      <c r="BC4626" s="12"/>
      <c r="BD4626" s="12"/>
      <c r="BE4626" s="12"/>
      <c r="BF4626" s="12"/>
      <c r="BG4626" s="12"/>
      <c r="BH4626" s="12"/>
      <c r="BI4626" s="12"/>
      <c r="BJ4626" s="13"/>
      <c r="BK4626" s="13"/>
      <c r="BL4626" s="13"/>
      <c r="BM4626" s="13"/>
      <c r="BN4626" s="13"/>
    </row>
    <row r="4627" spans="1:66" x14ac:dyDescent="0.25">
      <c r="A4627" s="10"/>
      <c r="B4627" s="10"/>
      <c r="C4627" s="10"/>
      <c r="D4627" s="10"/>
      <c r="E4627" s="10"/>
      <c r="F4627" s="10"/>
      <c r="G4627" s="10"/>
      <c r="H4627" s="10"/>
      <c r="I4627" s="10"/>
      <c r="J4627" s="10"/>
      <c r="K4627" s="11"/>
      <c r="L4627" s="11"/>
      <c r="M4627" s="12"/>
      <c r="N4627" s="12"/>
      <c r="O4627" s="12"/>
      <c r="P4627" s="12"/>
      <c r="Q4627" s="12"/>
      <c r="R4627" s="12"/>
      <c r="S4627" s="12"/>
      <c r="T4627" s="12"/>
      <c r="U4627" s="12"/>
      <c r="V4627" s="12"/>
      <c r="W4627" s="12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2"/>
      <c r="AS4627" s="12"/>
      <c r="AT4627" s="12"/>
      <c r="AU4627" s="12"/>
      <c r="AV4627" s="12"/>
      <c r="AW4627" s="12"/>
      <c r="AX4627" s="12"/>
      <c r="AY4627" s="12"/>
      <c r="AZ4627" s="12"/>
      <c r="BA4627" s="12"/>
      <c r="BB4627" s="12"/>
      <c r="BC4627" s="12"/>
      <c r="BD4627" s="12"/>
      <c r="BE4627" s="12"/>
      <c r="BF4627" s="12"/>
      <c r="BG4627" s="12"/>
      <c r="BH4627" s="12"/>
      <c r="BI4627" s="12"/>
      <c r="BJ4627" s="13"/>
      <c r="BK4627" s="13"/>
      <c r="BL4627" s="13"/>
      <c r="BM4627" s="13"/>
      <c r="BN4627" s="13"/>
    </row>
    <row r="4628" spans="1:66" x14ac:dyDescent="0.25">
      <c r="A4628" s="10"/>
      <c r="B4628" s="10"/>
      <c r="C4628" s="10"/>
      <c r="D4628" s="10"/>
      <c r="E4628" s="10"/>
      <c r="F4628" s="10"/>
      <c r="G4628" s="10"/>
      <c r="H4628" s="10"/>
      <c r="I4628" s="10"/>
      <c r="J4628" s="10"/>
      <c r="K4628" s="11"/>
      <c r="L4628" s="11"/>
      <c r="M4628" s="12"/>
      <c r="N4628" s="12"/>
      <c r="O4628" s="12"/>
      <c r="P4628" s="12"/>
      <c r="Q4628" s="12"/>
      <c r="R4628" s="12"/>
      <c r="S4628" s="12"/>
      <c r="T4628" s="12"/>
      <c r="U4628" s="12"/>
      <c r="V4628" s="12"/>
      <c r="W4628" s="12"/>
      <c r="X4628" s="12"/>
      <c r="Y4628" s="12"/>
      <c r="Z4628" s="12"/>
      <c r="AA4628" s="12"/>
      <c r="AB4628" s="12"/>
      <c r="AC4628" s="12"/>
      <c r="AD4628" s="12"/>
      <c r="AE4628" s="12"/>
      <c r="AF4628" s="12"/>
      <c r="AG4628" s="12"/>
      <c r="AH4628" s="12"/>
      <c r="AI4628" s="12"/>
      <c r="AJ4628" s="12"/>
      <c r="AK4628" s="12"/>
      <c r="AL4628" s="12"/>
      <c r="AM4628" s="12"/>
      <c r="AN4628" s="12"/>
      <c r="AO4628" s="12"/>
      <c r="AP4628" s="12"/>
      <c r="AQ4628" s="12"/>
      <c r="AR4628" s="12"/>
      <c r="AS4628" s="12"/>
      <c r="AT4628" s="12"/>
      <c r="AU4628" s="12"/>
      <c r="AV4628" s="12"/>
      <c r="AW4628" s="12"/>
      <c r="AX4628" s="12"/>
      <c r="AY4628" s="12"/>
      <c r="AZ4628" s="12"/>
      <c r="BA4628" s="12"/>
      <c r="BB4628" s="12"/>
      <c r="BC4628" s="12"/>
      <c r="BD4628" s="12"/>
      <c r="BE4628" s="12"/>
      <c r="BF4628" s="12"/>
      <c r="BG4628" s="12"/>
      <c r="BH4628" s="12"/>
      <c r="BI4628" s="12"/>
      <c r="BJ4628" s="13"/>
      <c r="BK4628" s="13"/>
      <c r="BL4628" s="13"/>
      <c r="BM4628" s="13"/>
      <c r="BN4628" s="13"/>
    </row>
    <row r="4629" spans="1:66" x14ac:dyDescent="0.25">
      <c r="A4629" s="10"/>
      <c r="B4629" s="10"/>
      <c r="C4629" s="10"/>
      <c r="D4629" s="10"/>
      <c r="E4629" s="10"/>
      <c r="F4629" s="10"/>
      <c r="G4629" s="10"/>
      <c r="H4629" s="10"/>
      <c r="I4629" s="10"/>
      <c r="J4629" s="10"/>
      <c r="K4629" s="11"/>
      <c r="L4629" s="11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2"/>
      <c r="AS4629" s="12"/>
      <c r="AT4629" s="12"/>
      <c r="AU4629" s="12"/>
      <c r="AV4629" s="12"/>
      <c r="AW4629" s="12"/>
      <c r="AX4629" s="12"/>
      <c r="AY4629" s="12"/>
      <c r="AZ4629" s="12"/>
      <c r="BA4629" s="12"/>
      <c r="BB4629" s="12"/>
      <c r="BC4629" s="12"/>
      <c r="BD4629" s="12"/>
      <c r="BE4629" s="12"/>
      <c r="BF4629" s="12"/>
      <c r="BG4629" s="12"/>
      <c r="BH4629" s="12"/>
      <c r="BI4629" s="12"/>
      <c r="BJ4629" s="13"/>
      <c r="BK4629" s="13"/>
      <c r="BL4629" s="13"/>
      <c r="BM4629" s="13"/>
      <c r="BN4629" s="13"/>
    </row>
    <row r="4630" spans="1:66" x14ac:dyDescent="0.25">
      <c r="A4630" s="10"/>
      <c r="B4630" s="10"/>
      <c r="C4630" s="10"/>
      <c r="D4630" s="10"/>
      <c r="E4630" s="10"/>
      <c r="F4630" s="10"/>
      <c r="G4630" s="10"/>
      <c r="H4630" s="10"/>
      <c r="I4630" s="10"/>
      <c r="J4630" s="10"/>
      <c r="K4630" s="11"/>
      <c r="L4630" s="11"/>
      <c r="M4630" s="12"/>
      <c r="N4630" s="12"/>
      <c r="O4630" s="12"/>
      <c r="P4630" s="12"/>
      <c r="Q4630" s="12"/>
      <c r="R4630" s="12"/>
      <c r="S4630" s="12"/>
      <c r="T4630" s="12"/>
      <c r="U4630" s="12"/>
      <c r="V4630" s="12"/>
      <c r="W4630" s="12"/>
      <c r="X4630" s="12"/>
      <c r="Y4630" s="12"/>
      <c r="Z4630" s="12"/>
      <c r="AA4630" s="12"/>
      <c r="AB4630" s="12"/>
      <c r="AC4630" s="12"/>
      <c r="AD4630" s="12"/>
      <c r="AE4630" s="12"/>
      <c r="AF4630" s="12"/>
      <c r="AG4630" s="12"/>
      <c r="AH4630" s="12"/>
      <c r="AI4630" s="12"/>
      <c r="AJ4630" s="12"/>
      <c r="AK4630" s="12"/>
      <c r="AL4630" s="12"/>
      <c r="AM4630" s="12"/>
      <c r="AN4630" s="12"/>
      <c r="AO4630" s="12"/>
      <c r="AP4630" s="12"/>
      <c r="AQ4630" s="12"/>
      <c r="AR4630" s="12"/>
      <c r="AS4630" s="12"/>
      <c r="AT4630" s="12"/>
      <c r="AU4630" s="12"/>
      <c r="AV4630" s="12"/>
      <c r="AW4630" s="12"/>
      <c r="AX4630" s="12"/>
      <c r="AY4630" s="12"/>
      <c r="AZ4630" s="12"/>
      <c r="BA4630" s="12"/>
      <c r="BB4630" s="12"/>
      <c r="BC4630" s="12"/>
      <c r="BD4630" s="12"/>
      <c r="BE4630" s="12"/>
      <c r="BF4630" s="12"/>
      <c r="BG4630" s="12"/>
      <c r="BH4630" s="12"/>
      <c r="BI4630" s="12"/>
      <c r="BJ4630" s="13"/>
      <c r="BK4630" s="13"/>
      <c r="BL4630" s="13"/>
      <c r="BM4630" s="13"/>
      <c r="BN4630" s="13"/>
    </row>
    <row r="4631" spans="1:66" x14ac:dyDescent="0.25">
      <c r="A4631" s="10"/>
      <c r="B4631" s="10"/>
      <c r="C4631" s="10"/>
      <c r="D4631" s="10"/>
      <c r="E4631" s="10"/>
      <c r="F4631" s="10"/>
      <c r="G4631" s="10"/>
      <c r="H4631" s="10"/>
      <c r="I4631" s="10"/>
      <c r="J4631" s="10"/>
      <c r="K4631" s="11"/>
      <c r="L4631" s="11"/>
      <c r="M4631" s="12"/>
      <c r="N4631" s="12"/>
      <c r="O4631" s="12"/>
      <c r="P4631" s="12"/>
      <c r="Q4631" s="12"/>
      <c r="R4631" s="12"/>
      <c r="S4631" s="12"/>
      <c r="T4631" s="12"/>
      <c r="U4631" s="12"/>
      <c r="V4631" s="12"/>
      <c r="W4631" s="12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2"/>
      <c r="AS4631" s="12"/>
      <c r="AT4631" s="12"/>
      <c r="AU4631" s="12"/>
      <c r="AV4631" s="12"/>
      <c r="AW4631" s="12"/>
      <c r="AX4631" s="12"/>
      <c r="AY4631" s="12"/>
      <c r="AZ4631" s="12"/>
      <c r="BA4631" s="12"/>
      <c r="BB4631" s="12"/>
      <c r="BC4631" s="12"/>
      <c r="BD4631" s="12"/>
      <c r="BE4631" s="12"/>
      <c r="BF4631" s="12"/>
      <c r="BG4631" s="12"/>
      <c r="BH4631" s="12"/>
      <c r="BI4631" s="12"/>
      <c r="BJ4631" s="13"/>
      <c r="BK4631" s="13"/>
      <c r="BL4631" s="13"/>
      <c r="BM4631" s="13"/>
      <c r="BN4631" s="13"/>
    </row>
    <row r="4632" spans="1:66" x14ac:dyDescent="0.25">
      <c r="A4632" s="10"/>
      <c r="B4632" s="10"/>
      <c r="C4632" s="10"/>
      <c r="D4632" s="10"/>
      <c r="E4632" s="10"/>
      <c r="F4632" s="10"/>
      <c r="G4632" s="10"/>
      <c r="H4632" s="10"/>
      <c r="I4632" s="10"/>
      <c r="J4632" s="10"/>
      <c r="K4632" s="11"/>
      <c r="L4632" s="11"/>
      <c r="M4632" s="12"/>
      <c r="N4632" s="12"/>
      <c r="O4632" s="12"/>
      <c r="P4632" s="12"/>
      <c r="Q4632" s="12"/>
      <c r="R4632" s="12"/>
      <c r="S4632" s="12"/>
      <c r="T4632" s="12"/>
      <c r="U4632" s="12"/>
      <c r="V4632" s="12"/>
      <c r="W4632" s="12"/>
      <c r="X4632" s="12"/>
      <c r="Y4632" s="12"/>
      <c r="Z4632" s="12"/>
      <c r="AA4632" s="12"/>
      <c r="AB4632" s="12"/>
      <c r="AC4632" s="12"/>
      <c r="AD4632" s="12"/>
      <c r="AE4632" s="12"/>
      <c r="AF4632" s="12"/>
      <c r="AG4632" s="12"/>
      <c r="AH4632" s="12"/>
      <c r="AI4632" s="12"/>
      <c r="AJ4632" s="12"/>
      <c r="AK4632" s="12"/>
      <c r="AL4632" s="12"/>
      <c r="AM4632" s="12"/>
      <c r="AN4632" s="12"/>
      <c r="AO4632" s="12"/>
      <c r="AP4632" s="12"/>
      <c r="AQ4632" s="12"/>
      <c r="AR4632" s="12"/>
      <c r="AS4632" s="12"/>
      <c r="AT4632" s="12"/>
      <c r="AU4632" s="12"/>
      <c r="AV4632" s="12"/>
      <c r="AW4632" s="12"/>
      <c r="AX4632" s="12"/>
      <c r="AY4632" s="12"/>
      <c r="AZ4632" s="12"/>
      <c r="BA4632" s="12"/>
      <c r="BB4632" s="12"/>
      <c r="BC4632" s="12"/>
      <c r="BD4632" s="12"/>
      <c r="BE4632" s="12"/>
      <c r="BF4632" s="12"/>
      <c r="BG4632" s="12"/>
      <c r="BH4632" s="12"/>
      <c r="BI4632" s="12"/>
      <c r="BJ4632" s="13"/>
      <c r="BK4632" s="13"/>
      <c r="BL4632" s="13"/>
      <c r="BM4632" s="13"/>
      <c r="BN4632" s="13"/>
    </row>
    <row r="4633" spans="1:66" x14ac:dyDescent="0.25">
      <c r="A4633" s="10"/>
      <c r="B4633" s="10"/>
      <c r="C4633" s="10"/>
      <c r="D4633" s="10"/>
      <c r="E4633" s="10"/>
      <c r="F4633" s="10"/>
      <c r="G4633" s="10"/>
      <c r="H4633" s="10"/>
      <c r="I4633" s="10"/>
      <c r="J4633" s="10"/>
      <c r="K4633" s="11"/>
      <c r="L4633" s="11"/>
      <c r="M4633" s="12"/>
      <c r="N4633" s="12"/>
      <c r="O4633" s="12"/>
      <c r="P4633" s="12"/>
      <c r="Q4633" s="12"/>
      <c r="R4633" s="12"/>
      <c r="S4633" s="12"/>
      <c r="T4633" s="12"/>
      <c r="U4633" s="12"/>
      <c r="V4633" s="12"/>
      <c r="W4633" s="12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2"/>
      <c r="AS4633" s="12"/>
      <c r="AT4633" s="12"/>
      <c r="AU4633" s="12"/>
      <c r="AV4633" s="12"/>
      <c r="AW4633" s="12"/>
      <c r="AX4633" s="12"/>
      <c r="AY4633" s="12"/>
      <c r="AZ4633" s="12"/>
      <c r="BA4633" s="12"/>
      <c r="BB4633" s="12"/>
      <c r="BC4633" s="12"/>
      <c r="BD4633" s="12"/>
      <c r="BE4633" s="12"/>
      <c r="BF4633" s="12"/>
      <c r="BG4633" s="12"/>
      <c r="BH4633" s="12"/>
      <c r="BI4633" s="12"/>
      <c r="BJ4633" s="13"/>
      <c r="BK4633" s="13"/>
      <c r="BL4633" s="13"/>
      <c r="BM4633" s="13"/>
      <c r="BN4633" s="13"/>
    </row>
    <row r="4634" spans="1:66" x14ac:dyDescent="0.25">
      <c r="A4634" s="10"/>
      <c r="B4634" s="10"/>
      <c r="C4634" s="10"/>
      <c r="D4634" s="10"/>
      <c r="E4634" s="10"/>
      <c r="F4634" s="10"/>
      <c r="G4634" s="10"/>
      <c r="H4634" s="10"/>
      <c r="I4634" s="10"/>
      <c r="J4634" s="10"/>
      <c r="K4634" s="11"/>
      <c r="L4634" s="11"/>
      <c r="M4634" s="12"/>
      <c r="N4634" s="12"/>
      <c r="O4634" s="12"/>
      <c r="P4634" s="12"/>
      <c r="Q4634" s="12"/>
      <c r="R4634" s="12"/>
      <c r="S4634" s="12"/>
      <c r="T4634" s="12"/>
      <c r="U4634" s="12"/>
      <c r="V4634" s="12"/>
      <c r="W4634" s="12"/>
      <c r="X4634" s="12"/>
      <c r="Y4634" s="12"/>
      <c r="Z4634" s="12"/>
      <c r="AA4634" s="12"/>
      <c r="AB4634" s="12"/>
      <c r="AC4634" s="12"/>
      <c r="AD4634" s="12"/>
      <c r="AE4634" s="12"/>
      <c r="AF4634" s="12"/>
      <c r="AG4634" s="12"/>
      <c r="AH4634" s="12"/>
      <c r="AI4634" s="12"/>
      <c r="AJ4634" s="12"/>
      <c r="AK4634" s="12"/>
      <c r="AL4634" s="12"/>
      <c r="AM4634" s="12"/>
      <c r="AN4634" s="12"/>
      <c r="AO4634" s="12"/>
      <c r="AP4634" s="12"/>
      <c r="AQ4634" s="12"/>
      <c r="AR4634" s="12"/>
      <c r="AS4634" s="12"/>
      <c r="AT4634" s="12"/>
      <c r="AU4634" s="12"/>
      <c r="AV4634" s="12"/>
      <c r="AW4634" s="12"/>
      <c r="AX4634" s="12"/>
      <c r="AY4634" s="12"/>
      <c r="AZ4634" s="12"/>
      <c r="BA4634" s="12"/>
      <c r="BB4634" s="12"/>
      <c r="BC4634" s="12"/>
      <c r="BD4634" s="12"/>
      <c r="BE4634" s="12"/>
      <c r="BF4634" s="12"/>
      <c r="BG4634" s="12"/>
      <c r="BH4634" s="12"/>
      <c r="BI4634" s="12"/>
      <c r="BJ4634" s="13"/>
      <c r="BK4634" s="13"/>
      <c r="BL4634" s="13"/>
      <c r="BM4634" s="13"/>
      <c r="BN4634" s="13"/>
    </row>
    <row r="4635" spans="1:66" x14ac:dyDescent="0.25">
      <c r="A4635" s="10"/>
      <c r="B4635" s="10"/>
      <c r="C4635" s="10"/>
      <c r="D4635" s="10"/>
      <c r="E4635" s="10"/>
      <c r="F4635" s="10"/>
      <c r="G4635" s="10"/>
      <c r="H4635" s="10"/>
      <c r="I4635" s="10"/>
      <c r="J4635" s="10"/>
      <c r="K4635" s="11"/>
      <c r="L4635" s="11"/>
      <c r="M4635" s="12"/>
      <c r="N4635" s="12"/>
      <c r="O4635" s="12"/>
      <c r="P4635" s="12"/>
      <c r="Q4635" s="12"/>
      <c r="R4635" s="12"/>
      <c r="S4635" s="12"/>
      <c r="T4635" s="12"/>
      <c r="U4635" s="12"/>
      <c r="V4635" s="12"/>
      <c r="W4635" s="12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2"/>
      <c r="AS4635" s="12"/>
      <c r="AT4635" s="12"/>
      <c r="AU4635" s="12"/>
      <c r="AV4635" s="12"/>
      <c r="AW4635" s="12"/>
      <c r="AX4635" s="12"/>
      <c r="AY4635" s="12"/>
      <c r="AZ4635" s="12"/>
      <c r="BA4635" s="12"/>
      <c r="BB4635" s="12"/>
      <c r="BC4635" s="12"/>
      <c r="BD4635" s="12"/>
      <c r="BE4635" s="12"/>
      <c r="BF4635" s="12"/>
      <c r="BG4635" s="12"/>
      <c r="BH4635" s="12"/>
      <c r="BI4635" s="12"/>
      <c r="BJ4635" s="13"/>
      <c r="BK4635" s="13"/>
      <c r="BL4635" s="13"/>
      <c r="BM4635" s="13"/>
      <c r="BN4635" s="13"/>
    </row>
    <row r="4636" spans="1:66" x14ac:dyDescent="0.25">
      <c r="A4636" s="10"/>
      <c r="B4636" s="10"/>
      <c r="C4636" s="10"/>
      <c r="D4636" s="10"/>
      <c r="E4636" s="10"/>
      <c r="F4636" s="10"/>
      <c r="G4636" s="10"/>
      <c r="H4636" s="10"/>
      <c r="I4636" s="10"/>
      <c r="J4636" s="10"/>
      <c r="K4636" s="11"/>
      <c r="L4636" s="11"/>
      <c r="M4636" s="12"/>
      <c r="N4636" s="12"/>
      <c r="O4636" s="12"/>
      <c r="P4636" s="12"/>
      <c r="Q4636" s="12"/>
      <c r="R4636" s="12"/>
      <c r="S4636" s="12"/>
      <c r="T4636" s="12"/>
      <c r="U4636" s="12"/>
      <c r="V4636" s="12"/>
      <c r="W4636" s="12"/>
      <c r="X4636" s="12"/>
      <c r="Y4636" s="12"/>
      <c r="Z4636" s="12"/>
      <c r="AA4636" s="12"/>
      <c r="AB4636" s="12"/>
      <c r="AC4636" s="12"/>
      <c r="AD4636" s="12"/>
      <c r="AE4636" s="12"/>
      <c r="AF4636" s="12"/>
      <c r="AG4636" s="12"/>
      <c r="AH4636" s="12"/>
      <c r="AI4636" s="12"/>
      <c r="AJ4636" s="12"/>
      <c r="AK4636" s="12"/>
      <c r="AL4636" s="12"/>
      <c r="AM4636" s="12"/>
      <c r="AN4636" s="12"/>
      <c r="AO4636" s="12"/>
      <c r="AP4636" s="12"/>
      <c r="AQ4636" s="12"/>
      <c r="AR4636" s="12"/>
      <c r="AS4636" s="12"/>
      <c r="AT4636" s="12"/>
      <c r="AU4636" s="12"/>
      <c r="AV4636" s="12"/>
      <c r="AW4636" s="12"/>
      <c r="AX4636" s="12"/>
      <c r="AY4636" s="12"/>
      <c r="AZ4636" s="12"/>
      <c r="BA4636" s="12"/>
      <c r="BB4636" s="12"/>
      <c r="BC4636" s="12"/>
      <c r="BD4636" s="12"/>
      <c r="BE4636" s="12"/>
      <c r="BF4636" s="12"/>
      <c r="BG4636" s="12"/>
      <c r="BH4636" s="12"/>
      <c r="BI4636" s="12"/>
      <c r="BJ4636" s="13"/>
      <c r="BK4636" s="13"/>
      <c r="BL4636" s="13"/>
      <c r="BM4636" s="13"/>
      <c r="BN4636" s="13"/>
    </row>
    <row r="4637" spans="1:66" x14ac:dyDescent="0.25">
      <c r="A4637" s="10"/>
      <c r="B4637" s="10"/>
      <c r="C4637" s="10"/>
      <c r="D4637" s="10"/>
      <c r="E4637" s="10"/>
      <c r="F4637" s="10"/>
      <c r="G4637" s="10"/>
      <c r="H4637" s="10"/>
      <c r="I4637" s="10"/>
      <c r="J4637" s="10"/>
      <c r="K4637" s="11"/>
      <c r="L4637" s="11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2"/>
      <c r="AS4637" s="12"/>
      <c r="AT4637" s="12"/>
      <c r="AU4637" s="12"/>
      <c r="AV4637" s="12"/>
      <c r="AW4637" s="12"/>
      <c r="AX4637" s="12"/>
      <c r="AY4637" s="12"/>
      <c r="AZ4637" s="12"/>
      <c r="BA4637" s="12"/>
      <c r="BB4637" s="12"/>
      <c r="BC4637" s="12"/>
      <c r="BD4637" s="12"/>
      <c r="BE4637" s="12"/>
      <c r="BF4637" s="12"/>
      <c r="BG4637" s="12"/>
      <c r="BH4637" s="12"/>
      <c r="BI4637" s="12"/>
      <c r="BJ4637" s="13"/>
      <c r="BK4637" s="13"/>
      <c r="BL4637" s="13"/>
      <c r="BM4637" s="13"/>
      <c r="BN4637" s="13"/>
    </row>
    <row r="4638" spans="1:66" x14ac:dyDescent="0.25">
      <c r="A4638" s="10"/>
      <c r="B4638" s="10"/>
      <c r="C4638" s="10"/>
      <c r="D4638" s="10"/>
      <c r="E4638" s="10"/>
      <c r="F4638" s="10"/>
      <c r="G4638" s="10"/>
      <c r="H4638" s="10"/>
      <c r="I4638" s="10"/>
      <c r="J4638" s="10"/>
      <c r="K4638" s="11"/>
      <c r="L4638" s="11"/>
      <c r="M4638" s="12"/>
      <c r="N4638" s="12"/>
      <c r="O4638" s="12"/>
      <c r="P4638" s="12"/>
      <c r="Q4638" s="12"/>
      <c r="R4638" s="12"/>
      <c r="S4638" s="12"/>
      <c r="T4638" s="12"/>
      <c r="U4638" s="12"/>
      <c r="V4638" s="12"/>
      <c r="W4638" s="12"/>
      <c r="X4638" s="12"/>
      <c r="Y4638" s="12"/>
      <c r="Z4638" s="12"/>
      <c r="AA4638" s="12"/>
      <c r="AB4638" s="12"/>
      <c r="AC4638" s="12"/>
      <c r="AD4638" s="12"/>
      <c r="AE4638" s="12"/>
      <c r="AF4638" s="12"/>
      <c r="AG4638" s="12"/>
      <c r="AH4638" s="12"/>
      <c r="AI4638" s="12"/>
      <c r="AJ4638" s="12"/>
      <c r="AK4638" s="12"/>
      <c r="AL4638" s="12"/>
      <c r="AM4638" s="12"/>
      <c r="AN4638" s="12"/>
      <c r="AO4638" s="12"/>
      <c r="AP4638" s="12"/>
      <c r="AQ4638" s="12"/>
      <c r="AR4638" s="12"/>
      <c r="AS4638" s="12"/>
      <c r="AT4638" s="12"/>
      <c r="AU4638" s="12"/>
      <c r="AV4638" s="12"/>
      <c r="AW4638" s="12"/>
      <c r="AX4638" s="12"/>
      <c r="AY4638" s="12"/>
      <c r="AZ4638" s="12"/>
      <c r="BA4638" s="12"/>
      <c r="BB4638" s="12"/>
      <c r="BC4638" s="12"/>
      <c r="BD4638" s="12"/>
      <c r="BE4638" s="12"/>
      <c r="BF4638" s="12"/>
      <c r="BG4638" s="12"/>
      <c r="BH4638" s="12"/>
      <c r="BI4638" s="12"/>
      <c r="BJ4638" s="13"/>
      <c r="BK4638" s="13"/>
      <c r="BL4638" s="13"/>
      <c r="BM4638" s="13"/>
      <c r="BN4638" s="13"/>
    </row>
    <row r="4639" spans="1:66" x14ac:dyDescent="0.25">
      <c r="A4639" s="10"/>
      <c r="B4639" s="10"/>
      <c r="C4639" s="10"/>
      <c r="D4639" s="10"/>
      <c r="E4639" s="10"/>
      <c r="F4639" s="10"/>
      <c r="G4639" s="10"/>
      <c r="H4639" s="10"/>
      <c r="I4639" s="10"/>
      <c r="J4639" s="10"/>
      <c r="K4639" s="11"/>
      <c r="L4639" s="11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  <c r="W4639" s="12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2"/>
      <c r="AS4639" s="12"/>
      <c r="AT4639" s="12"/>
      <c r="AU4639" s="12"/>
      <c r="AV4639" s="12"/>
      <c r="AW4639" s="12"/>
      <c r="AX4639" s="12"/>
      <c r="AY4639" s="12"/>
      <c r="AZ4639" s="12"/>
      <c r="BA4639" s="12"/>
      <c r="BB4639" s="12"/>
      <c r="BC4639" s="12"/>
      <c r="BD4639" s="12"/>
      <c r="BE4639" s="12"/>
      <c r="BF4639" s="12"/>
      <c r="BG4639" s="12"/>
      <c r="BH4639" s="12"/>
      <c r="BI4639" s="12"/>
      <c r="BJ4639" s="13"/>
      <c r="BK4639" s="13"/>
      <c r="BL4639" s="13"/>
      <c r="BM4639" s="13"/>
      <c r="BN4639" s="13"/>
    </row>
    <row r="4640" spans="1:66" x14ac:dyDescent="0.25">
      <c r="A4640" s="10"/>
      <c r="B4640" s="10"/>
      <c r="C4640" s="10"/>
      <c r="D4640" s="10"/>
      <c r="E4640" s="10"/>
      <c r="F4640" s="10"/>
      <c r="G4640" s="10"/>
      <c r="H4640" s="10"/>
      <c r="I4640" s="10"/>
      <c r="J4640" s="10"/>
      <c r="K4640" s="11"/>
      <c r="L4640" s="11"/>
      <c r="M4640" s="12"/>
      <c r="N4640" s="12"/>
      <c r="O4640" s="12"/>
      <c r="P4640" s="12"/>
      <c r="Q4640" s="12"/>
      <c r="R4640" s="12"/>
      <c r="S4640" s="12"/>
      <c r="T4640" s="12"/>
      <c r="U4640" s="12"/>
      <c r="V4640" s="12"/>
      <c r="W4640" s="12"/>
      <c r="X4640" s="12"/>
      <c r="Y4640" s="12"/>
      <c r="Z4640" s="12"/>
      <c r="AA4640" s="12"/>
      <c r="AB4640" s="12"/>
      <c r="AC4640" s="12"/>
      <c r="AD4640" s="12"/>
      <c r="AE4640" s="12"/>
      <c r="AF4640" s="12"/>
      <c r="AG4640" s="12"/>
      <c r="AH4640" s="12"/>
      <c r="AI4640" s="12"/>
      <c r="AJ4640" s="12"/>
      <c r="AK4640" s="12"/>
      <c r="AL4640" s="12"/>
      <c r="AM4640" s="12"/>
      <c r="AN4640" s="12"/>
      <c r="AO4640" s="12"/>
      <c r="AP4640" s="12"/>
      <c r="AQ4640" s="12"/>
      <c r="AR4640" s="12"/>
      <c r="AS4640" s="12"/>
      <c r="AT4640" s="12"/>
      <c r="AU4640" s="12"/>
      <c r="AV4640" s="12"/>
      <c r="AW4640" s="12"/>
      <c r="AX4640" s="12"/>
      <c r="AY4640" s="12"/>
      <c r="AZ4640" s="12"/>
      <c r="BA4640" s="12"/>
      <c r="BB4640" s="12"/>
      <c r="BC4640" s="12"/>
      <c r="BD4640" s="12"/>
      <c r="BE4640" s="12"/>
      <c r="BF4640" s="12"/>
      <c r="BG4640" s="12"/>
      <c r="BH4640" s="12"/>
      <c r="BI4640" s="12"/>
      <c r="BJ4640" s="13"/>
      <c r="BK4640" s="13"/>
      <c r="BL4640" s="13"/>
      <c r="BM4640" s="13"/>
      <c r="BN4640" s="13"/>
    </row>
    <row r="4641" spans="1:66" x14ac:dyDescent="0.25">
      <c r="A4641" s="10"/>
      <c r="B4641" s="10"/>
      <c r="C4641" s="10"/>
      <c r="D4641" s="10"/>
      <c r="E4641" s="10"/>
      <c r="F4641" s="10"/>
      <c r="G4641" s="10"/>
      <c r="H4641" s="10"/>
      <c r="I4641" s="10"/>
      <c r="J4641" s="10"/>
      <c r="K4641" s="11"/>
      <c r="L4641" s="11"/>
      <c r="M4641" s="12"/>
      <c r="N4641" s="12"/>
      <c r="O4641" s="12"/>
      <c r="P4641" s="12"/>
      <c r="Q4641" s="12"/>
      <c r="R4641" s="12"/>
      <c r="S4641" s="12"/>
      <c r="T4641" s="12"/>
      <c r="U4641" s="12"/>
      <c r="V4641" s="12"/>
      <c r="W4641" s="12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2"/>
      <c r="AS4641" s="12"/>
      <c r="AT4641" s="12"/>
      <c r="AU4641" s="12"/>
      <c r="AV4641" s="12"/>
      <c r="AW4641" s="12"/>
      <c r="AX4641" s="12"/>
      <c r="AY4641" s="12"/>
      <c r="AZ4641" s="12"/>
      <c r="BA4641" s="12"/>
      <c r="BB4641" s="12"/>
      <c r="BC4641" s="12"/>
      <c r="BD4641" s="12"/>
      <c r="BE4641" s="12"/>
      <c r="BF4641" s="12"/>
      <c r="BG4641" s="12"/>
      <c r="BH4641" s="12"/>
      <c r="BI4641" s="12"/>
      <c r="BJ4641" s="13"/>
      <c r="BK4641" s="13"/>
      <c r="BL4641" s="13"/>
      <c r="BM4641" s="13"/>
      <c r="BN4641" s="13"/>
    </row>
    <row r="4642" spans="1:66" x14ac:dyDescent="0.25">
      <c r="A4642" s="10"/>
      <c r="B4642" s="10"/>
      <c r="C4642" s="10"/>
      <c r="D4642" s="10"/>
      <c r="E4642" s="10"/>
      <c r="F4642" s="10"/>
      <c r="G4642" s="10"/>
      <c r="H4642" s="10"/>
      <c r="I4642" s="10"/>
      <c r="J4642" s="10"/>
      <c r="K4642" s="11"/>
      <c r="L4642" s="11"/>
      <c r="M4642" s="12"/>
      <c r="N4642" s="12"/>
      <c r="O4642" s="12"/>
      <c r="P4642" s="12"/>
      <c r="Q4642" s="12"/>
      <c r="R4642" s="12"/>
      <c r="S4642" s="12"/>
      <c r="T4642" s="12"/>
      <c r="U4642" s="12"/>
      <c r="V4642" s="12"/>
      <c r="W4642" s="12"/>
      <c r="X4642" s="12"/>
      <c r="Y4642" s="12"/>
      <c r="Z4642" s="12"/>
      <c r="AA4642" s="12"/>
      <c r="AB4642" s="12"/>
      <c r="AC4642" s="12"/>
      <c r="AD4642" s="12"/>
      <c r="AE4642" s="12"/>
      <c r="AF4642" s="12"/>
      <c r="AG4642" s="12"/>
      <c r="AH4642" s="12"/>
      <c r="AI4642" s="12"/>
      <c r="AJ4642" s="12"/>
      <c r="AK4642" s="12"/>
      <c r="AL4642" s="12"/>
      <c r="AM4642" s="12"/>
      <c r="AN4642" s="12"/>
      <c r="AO4642" s="12"/>
      <c r="AP4642" s="12"/>
      <c r="AQ4642" s="12"/>
      <c r="AR4642" s="12"/>
      <c r="AS4642" s="12"/>
      <c r="AT4642" s="12"/>
      <c r="AU4642" s="12"/>
      <c r="AV4642" s="12"/>
      <c r="AW4642" s="12"/>
      <c r="AX4642" s="12"/>
      <c r="AY4642" s="12"/>
      <c r="AZ4642" s="12"/>
      <c r="BA4642" s="12"/>
      <c r="BB4642" s="12"/>
      <c r="BC4642" s="12"/>
      <c r="BD4642" s="12"/>
      <c r="BE4642" s="12"/>
      <c r="BF4642" s="12"/>
      <c r="BG4642" s="12"/>
      <c r="BH4642" s="12"/>
      <c r="BI4642" s="12"/>
      <c r="BJ4642" s="13"/>
      <c r="BK4642" s="13"/>
      <c r="BL4642" s="13"/>
      <c r="BM4642" s="13"/>
      <c r="BN4642" s="13"/>
    </row>
    <row r="4643" spans="1:66" x14ac:dyDescent="0.25">
      <c r="A4643" s="10"/>
      <c r="B4643" s="10"/>
      <c r="C4643" s="10"/>
      <c r="D4643" s="10"/>
      <c r="E4643" s="10"/>
      <c r="F4643" s="10"/>
      <c r="G4643" s="10"/>
      <c r="H4643" s="10"/>
      <c r="I4643" s="10"/>
      <c r="J4643" s="10"/>
      <c r="K4643" s="11"/>
      <c r="L4643" s="11"/>
      <c r="M4643" s="12"/>
      <c r="N4643" s="12"/>
      <c r="O4643" s="12"/>
      <c r="P4643" s="12"/>
      <c r="Q4643" s="12"/>
      <c r="R4643" s="12"/>
      <c r="S4643" s="12"/>
      <c r="T4643" s="12"/>
      <c r="U4643" s="12"/>
      <c r="V4643" s="12"/>
      <c r="W4643" s="12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2"/>
      <c r="AS4643" s="12"/>
      <c r="AT4643" s="12"/>
      <c r="AU4643" s="12"/>
      <c r="AV4643" s="12"/>
      <c r="AW4643" s="12"/>
      <c r="AX4643" s="12"/>
      <c r="AY4643" s="12"/>
      <c r="AZ4643" s="12"/>
      <c r="BA4643" s="12"/>
      <c r="BB4643" s="12"/>
      <c r="BC4643" s="12"/>
      <c r="BD4643" s="12"/>
      <c r="BE4643" s="12"/>
      <c r="BF4643" s="12"/>
      <c r="BG4643" s="12"/>
      <c r="BH4643" s="12"/>
      <c r="BI4643" s="12"/>
      <c r="BJ4643" s="13"/>
      <c r="BK4643" s="13"/>
      <c r="BL4643" s="13"/>
      <c r="BM4643" s="13"/>
      <c r="BN4643" s="13"/>
    </row>
    <row r="4644" spans="1:66" x14ac:dyDescent="0.25">
      <c r="A4644" s="10"/>
      <c r="B4644" s="10"/>
      <c r="C4644" s="10"/>
      <c r="D4644" s="10"/>
      <c r="E4644" s="10"/>
      <c r="F4644" s="10"/>
      <c r="G4644" s="10"/>
      <c r="H4644" s="10"/>
      <c r="I4644" s="10"/>
      <c r="J4644" s="10"/>
      <c r="K4644" s="11"/>
      <c r="L4644" s="11"/>
      <c r="M4644" s="12"/>
      <c r="N4644" s="12"/>
      <c r="O4644" s="12"/>
      <c r="P4644" s="12"/>
      <c r="Q4644" s="12"/>
      <c r="R4644" s="12"/>
      <c r="S4644" s="12"/>
      <c r="T4644" s="12"/>
      <c r="U4644" s="12"/>
      <c r="V4644" s="12"/>
      <c r="W4644" s="12"/>
      <c r="X4644" s="12"/>
      <c r="Y4644" s="12"/>
      <c r="Z4644" s="12"/>
      <c r="AA4644" s="12"/>
      <c r="AB4644" s="12"/>
      <c r="AC4644" s="12"/>
      <c r="AD4644" s="12"/>
      <c r="AE4644" s="12"/>
      <c r="AF4644" s="12"/>
      <c r="AG4644" s="12"/>
      <c r="AH4644" s="12"/>
      <c r="AI4644" s="12"/>
      <c r="AJ4644" s="12"/>
      <c r="AK4644" s="12"/>
      <c r="AL4644" s="12"/>
      <c r="AM4644" s="12"/>
      <c r="AN4644" s="12"/>
      <c r="AO4644" s="12"/>
      <c r="AP4644" s="12"/>
      <c r="AQ4644" s="12"/>
      <c r="AR4644" s="12"/>
      <c r="AS4644" s="12"/>
      <c r="AT4644" s="12"/>
      <c r="AU4644" s="12"/>
      <c r="AV4644" s="12"/>
      <c r="AW4644" s="12"/>
      <c r="AX4644" s="12"/>
      <c r="AY4644" s="12"/>
      <c r="AZ4644" s="12"/>
      <c r="BA4644" s="12"/>
      <c r="BB4644" s="12"/>
      <c r="BC4644" s="12"/>
      <c r="BD4644" s="12"/>
      <c r="BE4644" s="12"/>
      <c r="BF4644" s="12"/>
      <c r="BG4644" s="12"/>
      <c r="BH4644" s="12"/>
      <c r="BI4644" s="12"/>
      <c r="BJ4644" s="13"/>
      <c r="BK4644" s="13"/>
      <c r="BL4644" s="13"/>
      <c r="BM4644" s="13"/>
      <c r="BN4644" s="13"/>
    </row>
    <row r="4645" spans="1:66" x14ac:dyDescent="0.25">
      <c r="A4645" s="10"/>
      <c r="B4645" s="10"/>
      <c r="C4645" s="10"/>
      <c r="D4645" s="10"/>
      <c r="E4645" s="10"/>
      <c r="F4645" s="10"/>
      <c r="G4645" s="10"/>
      <c r="H4645" s="10"/>
      <c r="I4645" s="10"/>
      <c r="J4645" s="10"/>
      <c r="K4645" s="11"/>
      <c r="L4645" s="11"/>
      <c r="M4645" s="12"/>
      <c r="N4645" s="12"/>
      <c r="O4645" s="12"/>
      <c r="P4645" s="12"/>
      <c r="Q4645" s="12"/>
      <c r="R4645" s="12"/>
      <c r="S4645" s="12"/>
      <c r="T4645" s="12"/>
      <c r="U4645" s="12"/>
      <c r="V4645" s="12"/>
      <c r="W4645" s="12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2"/>
      <c r="AS4645" s="12"/>
      <c r="AT4645" s="12"/>
      <c r="AU4645" s="12"/>
      <c r="AV4645" s="12"/>
      <c r="AW4645" s="12"/>
      <c r="AX4645" s="12"/>
      <c r="AY4645" s="12"/>
      <c r="AZ4645" s="12"/>
      <c r="BA4645" s="12"/>
      <c r="BB4645" s="12"/>
      <c r="BC4645" s="12"/>
      <c r="BD4645" s="12"/>
      <c r="BE4645" s="12"/>
      <c r="BF4645" s="12"/>
      <c r="BG4645" s="12"/>
      <c r="BH4645" s="12"/>
      <c r="BI4645" s="12"/>
      <c r="BJ4645" s="13"/>
      <c r="BK4645" s="13"/>
      <c r="BL4645" s="13"/>
      <c r="BM4645" s="13"/>
      <c r="BN4645" s="13"/>
    </row>
    <row r="4646" spans="1:66" x14ac:dyDescent="0.25">
      <c r="A4646" s="10"/>
      <c r="B4646" s="10"/>
      <c r="C4646" s="10"/>
      <c r="D4646" s="10"/>
      <c r="E4646" s="10"/>
      <c r="F4646" s="10"/>
      <c r="G4646" s="10"/>
      <c r="H4646" s="10"/>
      <c r="I4646" s="10"/>
      <c r="J4646" s="10"/>
      <c r="K4646" s="11"/>
      <c r="L4646" s="11"/>
      <c r="M4646" s="12"/>
      <c r="N4646" s="12"/>
      <c r="O4646" s="12"/>
      <c r="P4646" s="12"/>
      <c r="Q4646" s="12"/>
      <c r="R4646" s="12"/>
      <c r="S4646" s="12"/>
      <c r="T4646" s="12"/>
      <c r="U4646" s="12"/>
      <c r="V4646" s="12"/>
      <c r="W4646" s="12"/>
      <c r="X4646" s="12"/>
      <c r="Y4646" s="12"/>
      <c r="Z4646" s="12"/>
      <c r="AA4646" s="12"/>
      <c r="AB4646" s="12"/>
      <c r="AC4646" s="12"/>
      <c r="AD4646" s="12"/>
      <c r="AE4646" s="12"/>
      <c r="AF4646" s="12"/>
      <c r="AG4646" s="12"/>
      <c r="AH4646" s="12"/>
      <c r="AI4646" s="12"/>
      <c r="AJ4646" s="12"/>
      <c r="AK4646" s="12"/>
      <c r="AL4646" s="12"/>
      <c r="AM4646" s="12"/>
      <c r="AN4646" s="12"/>
      <c r="AO4646" s="12"/>
      <c r="AP4646" s="12"/>
      <c r="AQ4646" s="12"/>
      <c r="AR4646" s="12"/>
      <c r="AS4646" s="12"/>
      <c r="AT4646" s="12"/>
      <c r="AU4646" s="12"/>
      <c r="AV4646" s="12"/>
      <c r="AW4646" s="12"/>
      <c r="AX4646" s="12"/>
      <c r="AY4646" s="12"/>
      <c r="AZ4646" s="12"/>
      <c r="BA4646" s="12"/>
      <c r="BB4646" s="12"/>
      <c r="BC4646" s="12"/>
      <c r="BD4646" s="12"/>
      <c r="BE4646" s="12"/>
      <c r="BF4646" s="12"/>
      <c r="BG4646" s="12"/>
      <c r="BH4646" s="12"/>
      <c r="BI4646" s="12"/>
      <c r="BJ4646" s="13"/>
      <c r="BK4646" s="13"/>
      <c r="BL4646" s="13"/>
      <c r="BM4646" s="13"/>
      <c r="BN4646" s="13"/>
    </row>
    <row r="4647" spans="1:66" x14ac:dyDescent="0.25">
      <c r="A4647" s="10"/>
      <c r="B4647" s="10"/>
      <c r="C4647" s="10"/>
      <c r="D4647" s="10"/>
      <c r="E4647" s="10"/>
      <c r="F4647" s="10"/>
      <c r="G4647" s="10"/>
      <c r="H4647" s="10"/>
      <c r="I4647" s="10"/>
      <c r="J4647" s="10"/>
      <c r="K4647" s="11"/>
      <c r="L4647" s="11"/>
      <c r="M4647" s="12"/>
      <c r="N4647" s="12"/>
      <c r="O4647" s="12"/>
      <c r="P4647" s="12"/>
      <c r="Q4647" s="12"/>
      <c r="R4647" s="12"/>
      <c r="S4647" s="12"/>
      <c r="T4647" s="12"/>
      <c r="U4647" s="12"/>
      <c r="V4647" s="12"/>
      <c r="W4647" s="12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2"/>
      <c r="AS4647" s="12"/>
      <c r="AT4647" s="12"/>
      <c r="AU4647" s="12"/>
      <c r="AV4647" s="12"/>
      <c r="AW4647" s="12"/>
      <c r="AX4647" s="12"/>
      <c r="AY4647" s="12"/>
      <c r="AZ4647" s="12"/>
      <c r="BA4647" s="12"/>
      <c r="BB4647" s="12"/>
      <c r="BC4647" s="12"/>
      <c r="BD4647" s="12"/>
      <c r="BE4647" s="12"/>
      <c r="BF4647" s="12"/>
      <c r="BG4647" s="12"/>
      <c r="BH4647" s="12"/>
      <c r="BI4647" s="12"/>
      <c r="BJ4647" s="13"/>
      <c r="BK4647" s="13"/>
      <c r="BL4647" s="13"/>
      <c r="BM4647" s="13"/>
      <c r="BN4647" s="13"/>
    </row>
    <row r="4648" spans="1:66" x14ac:dyDescent="0.25">
      <c r="A4648" s="10"/>
      <c r="B4648" s="10"/>
      <c r="C4648" s="10"/>
      <c r="D4648" s="10"/>
      <c r="E4648" s="10"/>
      <c r="F4648" s="10"/>
      <c r="G4648" s="10"/>
      <c r="H4648" s="10"/>
      <c r="I4648" s="10"/>
      <c r="J4648" s="10"/>
      <c r="K4648" s="11"/>
      <c r="L4648" s="11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12"/>
      <c r="Z4648" s="12"/>
      <c r="AA4648" s="12"/>
      <c r="AB4648" s="12"/>
      <c r="AC4648" s="12"/>
      <c r="AD4648" s="12"/>
      <c r="AE4648" s="12"/>
      <c r="AF4648" s="12"/>
      <c r="AG4648" s="12"/>
      <c r="AH4648" s="12"/>
      <c r="AI4648" s="12"/>
      <c r="AJ4648" s="12"/>
      <c r="AK4648" s="12"/>
      <c r="AL4648" s="12"/>
      <c r="AM4648" s="12"/>
      <c r="AN4648" s="12"/>
      <c r="AO4648" s="12"/>
      <c r="AP4648" s="12"/>
      <c r="AQ4648" s="12"/>
      <c r="AR4648" s="12"/>
      <c r="AS4648" s="12"/>
      <c r="AT4648" s="12"/>
      <c r="AU4648" s="12"/>
      <c r="AV4648" s="12"/>
      <c r="AW4648" s="12"/>
      <c r="AX4648" s="12"/>
      <c r="AY4648" s="12"/>
      <c r="AZ4648" s="12"/>
      <c r="BA4648" s="12"/>
      <c r="BB4648" s="12"/>
      <c r="BC4648" s="12"/>
      <c r="BD4648" s="12"/>
      <c r="BE4648" s="12"/>
      <c r="BF4648" s="12"/>
      <c r="BG4648" s="12"/>
      <c r="BH4648" s="12"/>
      <c r="BI4648" s="12"/>
      <c r="BJ4648" s="13"/>
      <c r="BK4648" s="13"/>
      <c r="BL4648" s="13"/>
      <c r="BM4648" s="13"/>
      <c r="BN4648" s="13"/>
    </row>
    <row r="4649" spans="1:66" x14ac:dyDescent="0.25">
      <c r="A4649" s="10"/>
      <c r="B4649" s="10"/>
      <c r="C4649" s="10"/>
      <c r="D4649" s="10"/>
      <c r="E4649" s="10"/>
      <c r="F4649" s="10"/>
      <c r="G4649" s="10"/>
      <c r="H4649" s="10"/>
      <c r="I4649" s="10"/>
      <c r="J4649" s="10"/>
      <c r="K4649" s="11"/>
      <c r="L4649" s="11"/>
      <c r="M4649" s="12"/>
      <c r="N4649" s="12"/>
      <c r="O4649" s="12"/>
      <c r="P4649" s="12"/>
      <c r="Q4649" s="12"/>
      <c r="R4649" s="12"/>
      <c r="S4649" s="12"/>
      <c r="T4649" s="12"/>
      <c r="U4649" s="12"/>
      <c r="V4649" s="12"/>
      <c r="W4649" s="12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2"/>
      <c r="AS4649" s="12"/>
      <c r="AT4649" s="12"/>
      <c r="AU4649" s="12"/>
      <c r="AV4649" s="12"/>
      <c r="AW4649" s="12"/>
      <c r="AX4649" s="12"/>
      <c r="AY4649" s="12"/>
      <c r="AZ4649" s="12"/>
      <c r="BA4649" s="12"/>
      <c r="BB4649" s="12"/>
      <c r="BC4649" s="12"/>
      <c r="BD4649" s="12"/>
      <c r="BE4649" s="12"/>
      <c r="BF4649" s="12"/>
      <c r="BG4649" s="12"/>
      <c r="BH4649" s="12"/>
      <c r="BI4649" s="12"/>
      <c r="BJ4649" s="13"/>
      <c r="BK4649" s="13"/>
      <c r="BL4649" s="13"/>
      <c r="BM4649" s="13"/>
      <c r="BN4649" s="13"/>
    </row>
    <row r="4650" spans="1:66" x14ac:dyDescent="0.25">
      <c r="A4650" s="10"/>
      <c r="B4650" s="10"/>
      <c r="C4650" s="10"/>
      <c r="D4650" s="10"/>
      <c r="E4650" s="10"/>
      <c r="F4650" s="10"/>
      <c r="G4650" s="10"/>
      <c r="H4650" s="10"/>
      <c r="I4650" s="10"/>
      <c r="J4650" s="10"/>
      <c r="K4650" s="11"/>
      <c r="L4650" s="11"/>
      <c r="M4650" s="12"/>
      <c r="N4650" s="12"/>
      <c r="O4650" s="12"/>
      <c r="P4650" s="12"/>
      <c r="Q4650" s="12"/>
      <c r="R4650" s="12"/>
      <c r="S4650" s="12"/>
      <c r="T4650" s="12"/>
      <c r="U4650" s="12"/>
      <c r="V4650" s="12"/>
      <c r="W4650" s="12"/>
      <c r="X4650" s="12"/>
      <c r="Y4650" s="12"/>
      <c r="Z4650" s="12"/>
      <c r="AA4650" s="12"/>
      <c r="AB4650" s="12"/>
      <c r="AC4650" s="12"/>
      <c r="AD4650" s="12"/>
      <c r="AE4650" s="12"/>
      <c r="AF4650" s="12"/>
      <c r="AG4650" s="12"/>
      <c r="AH4650" s="12"/>
      <c r="AI4650" s="12"/>
      <c r="AJ4650" s="12"/>
      <c r="AK4650" s="12"/>
      <c r="AL4650" s="12"/>
      <c r="AM4650" s="12"/>
      <c r="AN4650" s="12"/>
      <c r="AO4650" s="12"/>
      <c r="AP4650" s="12"/>
      <c r="AQ4650" s="12"/>
      <c r="AR4650" s="12"/>
      <c r="AS4650" s="12"/>
      <c r="AT4650" s="12"/>
      <c r="AU4650" s="12"/>
      <c r="AV4650" s="12"/>
      <c r="AW4650" s="12"/>
      <c r="AX4650" s="12"/>
      <c r="AY4650" s="12"/>
      <c r="AZ4650" s="12"/>
      <c r="BA4650" s="12"/>
      <c r="BB4650" s="12"/>
      <c r="BC4650" s="12"/>
      <c r="BD4650" s="12"/>
      <c r="BE4650" s="12"/>
      <c r="BF4650" s="12"/>
      <c r="BG4650" s="12"/>
      <c r="BH4650" s="12"/>
      <c r="BI4650" s="12"/>
      <c r="BJ4650" s="13"/>
      <c r="BK4650" s="13"/>
      <c r="BL4650" s="13"/>
      <c r="BM4650" s="13"/>
      <c r="BN4650" s="13"/>
    </row>
    <row r="4651" spans="1:66" x14ac:dyDescent="0.25">
      <c r="A4651" s="10"/>
      <c r="B4651" s="10"/>
      <c r="C4651" s="10"/>
      <c r="D4651" s="10"/>
      <c r="E4651" s="10"/>
      <c r="F4651" s="10"/>
      <c r="G4651" s="10"/>
      <c r="H4651" s="10"/>
      <c r="I4651" s="10"/>
      <c r="J4651" s="10"/>
      <c r="K4651" s="11"/>
      <c r="L4651" s="11"/>
      <c r="M4651" s="12"/>
      <c r="N4651" s="12"/>
      <c r="O4651" s="12"/>
      <c r="P4651" s="12"/>
      <c r="Q4651" s="12"/>
      <c r="R4651" s="12"/>
      <c r="S4651" s="12"/>
      <c r="T4651" s="12"/>
      <c r="U4651" s="12"/>
      <c r="V4651" s="12"/>
      <c r="W4651" s="12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2"/>
      <c r="AS4651" s="12"/>
      <c r="AT4651" s="12"/>
      <c r="AU4651" s="12"/>
      <c r="AV4651" s="12"/>
      <c r="AW4651" s="12"/>
      <c r="AX4651" s="12"/>
      <c r="AY4651" s="12"/>
      <c r="AZ4651" s="12"/>
      <c r="BA4651" s="12"/>
      <c r="BB4651" s="12"/>
      <c r="BC4651" s="12"/>
      <c r="BD4651" s="12"/>
      <c r="BE4651" s="12"/>
      <c r="BF4651" s="12"/>
      <c r="BG4651" s="12"/>
      <c r="BH4651" s="12"/>
      <c r="BI4651" s="12"/>
      <c r="BJ4651" s="13"/>
      <c r="BK4651" s="13"/>
      <c r="BL4651" s="13"/>
      <c r="BM4651" s="13"/>
      <c r="BN4651" s="13"/>
    </row>
    <row r="4652" spans="1:66" x14ac:dyDescent="0.25">
      <c r="A4652" s="10"/>
      <c r="B4652" s="10"/>
      <c r="C4652" s="10"/>
      <c r="D4652" s="10"/>
      <c r="E4652" s="10"/>
      <c r="F4652" s="10"/>
      <c r="G4652" s="10"/>
      <c r="H4652" s="10"/>
      <c r="I4652" s="10"/>
      <c r="J4652" s="10"/>
      <c r="K4652" s="11"/>
      <c r="L4652" s="11"/>
      <c r="M4652" s="12"/>
      <c r="N4652" s="12"/>
      <c r="O4652" s="12"/>
      <c r="P4652" s="12"/>
      <c r="Q4652" s="12"/>
      <c r="R4652" s="12"/>
      <c r="S4652" s="12"/>
      <c r="T4652" s="12"/>
      <c r="U4652" s="12"/>
      <c r="V4652" s="12"/>
      <c r="W4652" s="12"/>
      <c r="X4652" s="12"/>
      <c r="Y4652" s="12"/>
      <c r="Z4652" s="12"/>
      <c r="AA4652" s="12"/>
      <c r="AB4652" s="12"/>
      <c r="AC4652" s="12"/>
      <c r="AD4652" s="12"/>
      <c r="AE4652" s="12"/>
      <c r="AF4652" s="12"/>
      <c r="AG4652" s="12"/>
      <c r="AH4652" s="12"/>
      <c r="AI4652" s="12"/>
      <c r="AJ4652" s="12"/>
      <c r="AK4652" s="12"/>
      <c r="AL4652" s="12"/>
      <c r="AM4652" s="12"/>
      <c r="AN4652" s="12"/>
      <c r="AO4652" s="12"/>
      <c r="AP4652" s="12"/>
      <c r="AQ4652" s="12"/>
      <c r="AR4652" s="12"/>
      <c r="AS4652" s="12"/>
      <c r="AT4652" s="12"/>
      <c r="AU4652" s="12"/>
      <c r="AV4652" s="12"/>
      <c r="AW4652" s="12"/>
      <c r="AX4652" s="12"/>
      <c r="AY4652" s="12"/>
      <c r="AZ4652" s="12"/>
      <c r="BA4652" s="12"/>
      <c r="BB4652" s="12"/>
      <c r="BC4652" s="12"/>
      <c r="BD4652" s="12"/>
      <c r="BE4652" s="12"/>
      <c r="BF4652" s="12"/>
      <c r="BG4652" s="12"/>
      <c r="BH4652" s="12"/>
      <c r="BI4652" s="12"/>
      <c r="BJ4652" s="13"/>
      <c r="BK4652" s="13"/>
      <c r="BL4652" s="13"/>
      <c r="BM4652" s="13"/>
      <c r="BN4652" s="13"/>
    </row>
    <row r="4653" spans="1:66" x14ac:dyDescent="0.25">
      <c r="A4653" s="10"/>
      <c r="B4653" s="10"/>
      <c r="C4653" s="10"/>
      <c r="D4653" s="10"/>
      <c r="E4653" s="10"/>
      <c r="F4653" s="10"/>
      <c r="G4653" s="10"/>
      <c r="H4653" s="10"/>
      <c r="I4653" s="10"/>
      <c r="J4653" s="10"/>
      <c r="K4653" s="11"/>
      <c r="L4653" s="11"/>
      <c r="M4653" s="12"/>
      <c r="N4653" s="12"/>
      <c r="O4653" s="12"/>
      <c r="P4653" s="12"/>
      <c r="Q4653" s="12"/>
      <c r="R4653" s="12"/>
      <c r="S4653" s="12"/>
      <c r="T4653" s="12"/>
      <c r="U4653" s="12"/>
      <c r="V4653" s="12"/>
      <c r="W4653" s="12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2"/>
      <c r="AS4653" s="12"/>
      <c r="AT4653" s="12"/>
      <c r="AU4653" s="12"/>
      <c r="AV4653" s="12"/>
      <c r="AW4653" s="12"/>
      <c r="AX4653" s="12"/>
      <c r="AY4653" s="12"/>
      <c r="AZ4653" s="12"/>
      <c r="BA4653" s="12"/>
      <c r="BB4653" s="12"/>
      <c r="BC4653" s="12"/>
      <c r="BD4653" s="12"/>
      <c r="BE4653" s="12"/>
      <c r="BF4653" s="12"/>
      <c r="BG4653" s="12"/>
      <c r="BH4653" s="12"/>
      <c r="BI4653" s="12"/>
      <c r="BJ4653" s="13"/>
      <c r="BK4653" s="13"/>
      <c r="BL4653" s="13"/>
      <c r="BM4653" s="13"/>
      <c r="BN4653" s="13"/>
    </row>
    <row r="4654" spans="1:66" x14ac:dyDescent="0.25">
      <c r="A4654" s="10"/>
      <c r="B4654" s="10"/>
      <c r="C4654" s="10"/>
      <c r="D4654" s="10"/>
      <c r="E4654" s="10"/>
      <c r="F4654" s="10"/>
      <c r="G4654" s="10"/>
      <c r="H4654" s="10"/>
      <c r="I4654" s="10"/>
      <c r="J4654" s="10"/>
      <c r="K4654" s="11"/>
      <c r="L4654" s="11"/>
      <c r="M4654" s="12"/>
      <c r="N4654" s="12"/>
      <c r="O4654" s="12"/>
      <c r="P4654" s="12"/>
      <c r="Q4654" s="12"/>
      <c r="R4654" s="12"/>
      <c r="S4654" s="12"/>
      <c r="T4654" s="12"/>
      <c r="U4654" s="12"/>
      <c r="V4654" s="12"/>
      <c r="W4654" s="12"/>
      <c r="X4654" s="12"/>
      <c r="Y4654" s="12"/>
      <c r="Z4654" s="12"/>
      <c r="AA4654" s="12"/>
      <c r="AB4654" s="12"/>
      <c r="AC4654" s="12"/>
      <c r="AD4654" s="12"/>
      <c r="AE4654" s="12"/>
      <c r="AF4654" s="12"/>
      <c r="AG4654" s="12"/>
      <c r="AH4654" s="12"/>
      <c r="AI4654" s="12"/>
      <c r="AJ4654" s="12"/>
      <c r="AK4654" s="12"/>
      <c r="AL4654" s="12"/>
      <c r="AM4654" s="12"/>
      <c r="AN4654" s="12"/>
      <c r="AO4654" s="12"/>
      <c r="AP4654" s="12"/>
      <c r="AQ4654" s="12"/>
      <c r="AR4654" s="12"/>
      <c r="AS4654" s="12"/>
      <c r="AT4654" s="12"/>
      <c r="AU4654" s="12"/>
      <c r="AV4654" s="12"/>
      <c r="AW4654" s="12"/>
      <c r="AX4654" s="12"/>
      <c r="AY4654" s="12"/>
      <c r="AZ4654" s="12"/>
      <c r="BA4654" s="12"/>
      <c r="BB4654" s="12"/>
      <c r="BC4654" s="12"/>
      <c r="BD4654" s="12"/>
      <c r="BE4654" s="12"/>
      <c r="BF4654" s="12"/>
      <c r="BG4654" s="12"/>
      <c r="BH4654" s="12"/>
      <c r="BI4654" s="12"/>
      <c r="BJ4654" s="13"/>
      <c r="BK4654" s="13"/>
      <c r="BL4654" s="13"/>
      <c r="BM4654" s="13"/>
      <c r="BN4654" s="13"/>
    </row>
    <row r="4655" spans="1:66" s="14" customFormat="1" x14ac:dyDescent="0.25">
      <c r="A4655" s="10"/>
      <c r="B4655" s="10"/>
      <c r="C4655" s="10"/>
      <c r="D4655" s="10"/>
      <c r="E4655" s="10"/>
      <c r="F4655" s="10"/>
      <c r="G4655" s="10"/>
      <c r="H4655" s="10"/>
      <c r="I4655" s="10"/>
      <c r="J4655" s="10"/>
      <c r="K4655" s="11"/>
      <c r="L4655" s="11"/>
      <c r="M4655" s="12"/>
      <c r="N4655" s="12"/>
      <c r="O4655" s="12"/>
      <c r="P4655" s="12"/>
      <c r="Q4655" s="12"/>
      <c r="R4655" s="12"/>
      <c r="S4655" s="12"/>
      <c r="T4655" s="12"/>
      <c r="U4655" s="12"/>
      <c r="V4655" s="12"/>
      <c r="W4655" s="12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2"/>
      <c r="AS4655" s="12"/>
      <c r="AT4655" s="12"/>
      <c r="AU4655" s="12"/>
      <c r="AV4655" s="12"/>
      <c r="AW4655" s="12"/>
      <c r="AX4655" s="12"/>
      <c r="AY4655" s="12"/>
      <c r="AZ4655" s="12"/>
      <c r="BA4655" s="12"/>
      <c r="BB4655" s="12"/>
      <c r="BC4655" s="12"/>
      <c r="BD4655" s="12"/>
      <c r="BE4655" s="12"/>
      <c r="BF4655" s="12"/>
      <c r="BG4655" s="12"/>
      <c r="BH4655" s="12"/>
      <c r="BI4655" s="12"/>
      <c r="BJ4655" s="13"/>
      <c r="BK4655" s="13"/>
      <c r="BL4655" s="13"/>
      <c r="BM4655" s="13"/>
      <c r="BN4655" s="13"/>
    </row>
    <row r="4656" spans="1:66" x14ac:dyDescent="0.25">
      <c r="A4656" s="10"/>
      <c r="B4656" s="10"/>
      <c r="C4656" s="10"/>
      <c r="D4656" s="18"/>
      <c r="E4656" s="10"/>
      <c r="F4656" s="10"/>
      <c r="G4656" s="10"/>
      <c r="H4656" s="10"/>
      <c r="I4656" s="10"/>
      <c r="J4656" s="10"/>
      <c r="K4656" s="11"/>
      <c r="L4656" s="11"/>
      <c r="M4656" s="12"/>
      <c r="N4656" s="12"/>
      <c r="O4656" s="12"/>
      <c r="P4656" s="12"/>
      <c r="Q4656" s="12"/>
      <c r="R4656" s="12"/>
      <c r="S4656" s="12"/>
      <c r="T4656" s="12"/>
      <c r="U4656" s="12"/>
      <c r="V4656" s="12"/>
      <c r="W4656" s="12"/>
      <c r="X4656" s="12"/>
      <c r="Y4656" s="12"/>
      <c r="Z4656" s="12"/>
      <c r="AA4656" s="12"/>
      <c r="AB4656" s="12"/>
      <c r="AC4656" s="12"/>
      <c r="AD4656" s="12"/>
      <c r="AE4656" s="12"/>
      <c r="AF4656" s="12"/>
      <c r="AG4656" s="12"/>
      <c r="AH4656" s="12"/>
      <c r="AI4656" s="12"/>
      <c r="AJ4656" s="12"/>
      <c r="AK4656" s="12"/>
      <c r="AL4656" s="12"/>
      <c r="AM4656" s="12"/>
      <c r="AN4656" s="12"/>
      <c r="AO4656" s="12"/>
      <c r="AP4656" s="12"/>
      <c r="AQ4656" s="12"/>
      <c r="AR4656" s="12"/>
      <c r="AS4656" s="12"/>
      <c r="AT4656" s="12"/>
      <c r="AU4656" s="12"/>
      <c r="AV4656" s="12"/>
      <c r="AW4656" s="12"/>
      <c r="AX4656" s="12"/>
      <c r="AY4656" s="12"/>
      <c r="AZ4656" s="12"/>
      <c r="BA4656" s="12"/>
      <c r="BB4656" s="12"/>
      <c r="BC4656" s="12"/>
      <c r="BD4656" s="12"/>
      <c r="BE4656" s="12"/>
      <c r="BF4656" s="12"/>
      <c r="BG4656" s="12"/>
      <c r="BH4656" s="12"/>
      <c r="BI4656" s="12"/>
      <c r="BJ4656" s="13"/>
      <c r="BK4656" s="13"/>
      <c r="BL4656" s="13"/>
      <c r="BM4656" s="13"/>
      <c r="BN4656" s="13"/>
    </row>
    <row r="4657" spans="1:66" x14ac:dyDescent="0.25">
      <c r="A4657" s="10"/>
      <c r="B4657" s="10"/>
      <c r="C4657" s="10"/>
      <c r="D4657" s="18"/>
      <c r="E4657" s="10"/>
      <c r="F4657" s="10"/>
      <c r="G4657" s="10"/>
      <c r="H4657" s="10"/>
      <c r="I4657" s="10"/>
      <c r="J4657" s="10"/>
      <c r="K4657" s="11"/>
      <c r="L4657" s="11"/>
      <c r="M4657" s="12"/>
      <c r="N4657" s="12"/>
      <c r="O4657" s="12"/>
      <c r="P4657" s="12"/>
      <c r="Q4657" s="12"/>
      <c r="R4657" s="12"/>
      <c r="S4657" s="12"/>
      <c r="T4657" s="12"/>
      <c r="U4657" s="12"/>
      <c r="V4657" s="12"/>
      <c r="W4657" s="12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2"/>
      <c r="AS4657" s="12"/>
      <c r="AT4657" s="12"/>
      <c r="AU4657" s="12"/>
      <c r="AV4657" s="12"/>
      <c r="AW4657" s="12"/>
      <c r="AX4657" s="12"/>
      <c r="AY4657" s="12"/>
      <c r="AZ4657" s="12"/>
      <c r="BA4657" s="12"/>
      <c r="BB4657" s="12"/>
      <c r="BC4657" s="12"/>
      <c r="BD4657" s="12"/>
      <c r="BE4657" s="12"/>
      <c r="BF4657" s="12"/>
      <c r="BG4657" s="12"/>
      <c r="BH4657" s="12"/>
      <c r="BI4657" s="12"/>
      <c r="BJ4657" s="13"/>
      <c r="BK4657" s="13"/>
      <c r="BL4657" s="13"/>
      <c r="BM4657" s="13"/>
      <c r="BN4657" s="13"/>
    </row>
    <row r="4658" spans="1:66" x14ac:dyDescent="0.25">
      <c r="A4658" s="10"/>
      <c r="B4658" s="10"/>
      <c r="C4658" s="10"/>
      <c r="D4658" s="18"/>
      <c r="E4658" s="10"/>
      <c r="F4658" s="10"/>
      <c r="G4658" s="10"/>
      <c r="H4658" s="10"/>
      <c r="I4658" s="10"/>
      <c r="J4658" s="10"/>
      <c r="K4658" s="11"/>
      <c r="L4658" s="11"/>
      <c r="M4658" s="12"/>
      <c r="N4658" s="12"/>
      <c r="O4658" s="12"/>
      <c r="P4658" s="12"/>
      <c r="Q4658" s="12"/>
      <c r="R4658" s="12"/>
      <c r="S4658" s="12"/>
      <c r="T4658" s="12"/>
      <c r="U4658" s="12"/>
      <c r="V4658" s="12"/>
      <c r="W4658" s="12"/>
      <c r="X4658" s="12"/>
      <c r="Y4658" s="12"/>
      <c r="Z4658" s="12"/>
      <c r="AA4658" s="12"/>
      <c r="AB4658" s="12"/>
      <c r="AC4658" s="12"/>
      <c r="AD4658" s="12"/>
      <c r="AE4658" s="12"/>
      <c r="AF4658" s="12"/>
      <c r="AG4658" s="12"/>
      <c r="AH4658" s="12"/>
      <c r="AI4658" s="12"/>
      <c r="AJ4658" s="12"/>
      <c r="AK4658" s="12"/>
      <c r="AL4658" s="12"/>
      <c r="AM4658" s="12"/>
      <c r="AN4658" s="12"/>
      <c r="AO4658" s="12"/>
      <c r="AP4658" s="12"/>
      <c r="AQ4658" s="12"/>
      <c r="AR4658" s="12"/>
      <c r="AS4658" s="12"/>
      <c r="AT4658" s="12"/>
      <c r="AU4658" s="12"/>
      <c r="AV4658" s="12"/>
      <c r="AW4658" s="12"/>
      <c r="AX4658" s="12"/>
      <c r="AY4658" s="12"/>
      <c r="AZ4658" s="12"/>
      <c r="BA4658" s="12"/>
      <c r="BB4658" s="12"/>
      <c r="BC4658" s="12"/>
      <c r="BD4658" s="12"/>
      <c r="BE4658" s="12"/>
      <c r="BF4658" s="12"/>
      <c r="BG4658" s="12"/>
      <c r="BH4658" s="12"/>
      <c r="BI4658" s="12"/>
      <c r="BJ4658" s="13"/>
      <c r="BK4658" s="13"/>
      <c r="BL4658" s="13"/>
      <c r="BM4658" s="13"/>
      <c r="BN4658" s="13"/>
    </row>
    <row r="4659" spans="1:66" x14ac:dyDescent="0.25">
      <c r="A4659" s="10"/>
      <c r="B4659" s="10"/>
      <c r="C4659" s="10"/>
      <c r="D4659" s="18"/>
      <c r="E4659" s="10"/>
      <c r="F4659" s="10"/>
      <c r="G4659" s="10"/>
      <c r="H4659" s="10"/>
      <c r="I4659" s="10"/>
      <c r="J4659" s="10"/>
      <c r="K4659" s="11"/>
      <c r="L4659" s="11"/>
      <c r="M4659" s="12"/>
      <c r="N4659" s="12"/>
      <c r="O4659" s="12"/>
      <c r="P4659" s="12"/>
      <c r="Q4659" s="12"/>
      <c r="R4659" s="12"/>
      <c r="S4659" s="12"/>
      <c r="T4659" s="12"/>
      <c r="U4659" s="12"/>
      <c r="V4659" s="12"/>
      <c r="W4659" s="12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2"/>
      <c r="AS4659" s="12"/>
      <c r="AT4659" s="12"/>
      <c r="AU4659" s="12"/>
      <c r="AV4659" s="12"/>
      <c r="AW4659" s="12"/>
      <c r="AX4659" s="12"/>
      <c r="AY4659" s="12"/>
      <c r="AZ4659" s="12"/>
      <c r="BA4659" s="12"/>
      <c r="BB4659" s="12"/>
      <c r="BC4659" s="12"/>
      <c r="BD4659" s="12"/>
      <c r="BE4659" s="12"/>
      <c r="BF4659" s="12"/>
      <c r="BG4659" s="12"/>
      <c r="BH4659" s="12"/>
      <c r="BI4659" s="12"/>
      <c r="BJ4659" s="13"/>
      <c r="BK4659" s="13"/>
      <c r="BL4659" s="13"/>
      <c r="BM4659" s="13"/>
      <c r="BN4659" s="13"/>
    </row>
    <row r="4660" spans="1:66" x14ac:dyDescent="0.25">
      <c r="A4660" s="10"/>
      <c r="B4660" s="10"/>
      <c r="C4660" s="10"/>
      <c r="D4660" s="18"/>
      <c r="E4660" s="10"/>
      <c r="F4660" s="10"/>
      <c r="G4660" s="10"/>
      <c r="H4660" s="10"/>
      <c r="I4660" s="10"/>
      <c r="J4660" s="10"/>
      <c r="K4660" s="11"/>
      <c r="L4660" s="11"/>
      <c r="M4660" s="12"/>
      <c r="N4660" s="12"/>
      <c r="O4660" s="12"/>
      <c r="P4660" s="12"/>
      <c r="Q4660" s="12"/>
      <c r="R4660" s="12"/>
      <c r="S4660" s="12"/>
      <c r="T4660" s="12"/>
      <c r="U4660" s="12"/>
      <c r="V4660" s="12"/>
      <c r="W4660" s="12"/>
      <c r="X4660" s="12"/>
      <c r="Y4660" s="12"/>
      <c r="Z4660" s="12"/>
      <c r="AA4660" s="12"/>
      <c r="AB4660" s="12"/>
      <c r="AC4660" s="12"/>
      <c r="AD4660" s="12"/>
      <c r="AE4660" s="12"/>
      <c r="AF4660" s="12"/>
      <c r="AG4660" s="12"/>
      <c r="AH4660" s="12"/>
      <c r="AI4660" s="12"/>
      <c r="AJ4660" s="12"/>
      <c r="AK4660" s="12"/>
      <c r="AL4660" s="12"/>
      <c r="AM4660" s="12"/>
      <c r="AN4660" s="12"/>
      <c r="AO4660" s="12"/>
      <c r="AP4660" s="12"/>
      <c r="AQ4660" s="12"/>
      <c r="AR4660" s="12"/>
      <c r="AS4660" s="12"/>
      <c r="AT4660" s="12"/>
      <c r="AU4660" s="12"/>
      <c r="AV4660" s="12"/>
      <c r="AW4660" s="12"/>
      <c r="AX4660" s="12"/>
      <c r="AY4660" s="12"/>
      <c r="AZ4660" s="12"/>
      <c r="BA4660" s="12"/>
      <c r="BB4660" s="12"/>
      <c r="BC4660" s="12"/>
      <c r="BD4660" s="12"/>
      <c r="BE4660" s="12"/>
      <c r="BF4660" s="12"/>
      <c r="BG4660" s="12"/>
      <c r="BH4660" s="12"/>
      <c r="BI4660" s="12"/>
      <c r="BJ4660" s="13"/>
      <c r="BK4660" s="13"/>
      <c r="BL4660" s="13"/>
      <c r="BM4660" s="13"/>
      <c r="BN4660" s="13"/>
    </row>
    <row r="4661" spans="1:66" x14ac:dyDescent="0.25">
      <c r="A4661" s="10"/>
      <c r="B4661" s="10"/>
      <c r="C4661" s="10"/>
      <c r="D4661" s="18"/>
      <c r="E4661" s="10"/>
      <c r="F4661" s="10"/>
      <c r="G4661" s="10"/>
      <c r="H4661" s="10"/>
      <c r="I4661" s="10"/>
      <c r="J4661" s="10"/>
      <c r="K4661" s="11"/>
      <c r="L4661" s="11"/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2"/>
      <c r="AS4661" s="12"/>
      <c r="AT4661" s="12"/>
      <c r="AU4661" s="12"/>
      <c r="AV4661" s="12"/>
      <c r="AW4661" s="12"/>
      <c r="AX4661" s="12"/>
      <c r="AY4661" s="12"/>
      <c r="AZ4661" s="12"/>
      <c r="BA4661" s="12"/>
      <c r="BB4661" s="12"/>
      <c r="BC4661" s="12"/>
      <c r="BD4661" s="12"/>
      <c r="BE4661" s="12"/>
      <c r="BF4661" s="12"/>
      <c r="BG4661" s="12"/>
      <c r="BH4661" s="12"/>
      <c r="BI4661" s="12"/>
      <c r="BJ4661" s="13"/>
      <c r="BK4661" s="13"/>
      <c r="BL4661" s="13"/>
      <c r="BM4661" s="13"/>
      <c r="BN4661" s="13"/>
    </row>
    <row r="4662" spans="1:66" x14ac:dyDescent="0.25">
      <c r="A4662" s="10"/>
      <c r="B4662" s="10"/>
      <c r="C4662" s="10"/>
      <c r="D4662" s="18"/>
      <c r="E4662" s="10"/>
      <c r="F4662" s="10"/>
      <c r="G4662" s="10"/>
      <c r="H4662" s="10"/>
      <c r="I4662" s="10"/>
      <c r="J4662" s="10"/>
      <c r="K4662" s="11"/>
      <c r="L4662" s="11"/>
      <c r="M4662" s="12"/>
      <c r="N4662" s="12"/>
      <c r="O4662" s="12"/>
      <c r="P4662" s="12"/>
      <c r="Q4662" s="12"/>
      <c r="R4662" s="12"/>
      <c r="S4662" s="12"/>
      <c r="T4662" s="12"/>
      <c r="U4662" s="12"/>
      <c r="V4662" s="12"/>
      <c r="W4662" s="12"/>
      <c r="X4662" s="12"/>
      <c r="Y4662" s="12"/>
      <c r="Z4662" s="12"/>
      <c r="AA4662" s="12"/>
      <c r="AB4662" s="12"/>
      <c r="AC4662" s="12"/>
      <c r="AD4662" s="12"/>
      <c r="AE4662" s="12"/>
      <c r="AF4662" s="12"/>
      <c r="AG4662" s="12"/>
      <c r="AH4662" s="12"/>
      <c r="AI4662" s="12"/>
      <c r="AJ4662" s="12"/>
      <c r="AK4662" s="12"/>
      <c r="AL4662" s="12"/>
      <c r="AM4662" s="12"/>
      <c r="AN4662" s="12"/>
      <c r="AO4662" s="12"/>
      <c r="AP4662" s="12"/>
      <c r="AQ4662" s="12"/>
      <c r="AR4662" s="12"/>
      <c r="AS4662" s="12"/>
      <c r="AT4662" s="12"/>
      <c r="AU4662" s="12"/>
      <c r="AV4662" s="12"/>
      <c r="AW4662" s="12"/>
      <c r="AX4662" s="12"/>
      <c r="AY4662" s="12"/>
      <c r="AZ4662" s="12"/>
      <c r="BA4662" s="12"/>
      <c r="BB4662" s="12"/>
      <c r="BC4662" s="12"/>
      <c r="BD4662" s="12"/>
      <c r="BE4662" s="12"/>
      <c r="BF4662" s="12"/>
      <c r="BG4662" s="12"/>
      <c r="BH4662" s="12"/>
      <c r="BI4662" s="12"/>
      <c r="BJ4662" s="13"/>
      <c r="BK4662" s="13"/>
      <c r="BL4662" s="13"/>
      <c r="BM4662" s="13"/>
      <c r="BN4662" s="13"/>
    </row>
    <row r="4663" spans="1:66" x14ac:dyDescent="0.25">
      <c r="A4663" s="10"/>
      <c r="B4663" s="10"/>
      <c r="C4663" s="10"/>
      <c r="D4663" s="18"/>
      <c r="E4663" s="10"/>
      <c r="F4663" s="10"/>
      <c r="G4663" s="10"/>
      <c r="H4663" s="10"/>
      <c r="I4663" s="10"/>
      <c r="J4663" s="10"/>
      <c r="K4663" s="11"/>
      <c r="L4663" s="11"/>
      <c r="M4663" s="12"/>
      <c r="N4663" s="12"/>
      <c r="O4663" s="12"/>
      <c r="P4663" s="12"/>
      <c r="Q4663" s="12"/>
      <c r="R4663" s="12"/>
      <c r="S4663" s="12"/>
      <c r="T4663" s="12"/>
      <c r="U4663" s="12"/>
      <c r="V4663" s="12"/>
      <c r="W4663" s="12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2"/>
      <c r="AS4663" s="12"/>
      <c r="AT4663" s="12"/>
      <c r="AU4663" s="12"/>
      <c r="AV4663" s="12"/>
      <c r="AW4663" s="12"/>
      <c r="AX4663" s="12"/>
      <c r="AY4663" s="12"/>
      <c r="AZ4663" s="12"/>
      <c r="BA4663" s="12"/>
      <c r="BB4663" s="12"/>
      <c r="BC4663" s="12"/>
      <c r="BD4663" s="12"/>
      <c r="BE4663" s="12"/>
      <c r="BF4663" s="12"/>
      <c r="BG4663" s="12"/>
      <c r="BH4663" s="12"/>
      <c r="BI4663" s="12"/>
      <c r="BJ4663" s="13"/>
      <c r="BK4663" s="13"/>
      <c r="BL4663" s="13"/>
      <c r="BM4663" s="13"/>
      <c r="BN4663" s="13"/>
    </row>
    <row r="4664" spans="1:66" x14ac:dyDescent="0.25">
      <c r="A4664" s="10"/>
      <c r="B4664" s="10"/>
      <c r="C4664" s="10"/>
      <c r="D4664" s="18"/>
      <c r="E4664" s="10"/>
      <c r="F4664" s="10"/>
      <c r="G4664" s="10"/>
      <c r="H4664" s="10"/>
      <c r="I4664" s="10"/>
      <c r="J4664" s="10"/>
      <c r="K4664" s="11"/>
      <c r="L4664" s="11"/>
      <c r="M4664" s="12"/>
      <c r="N4664" s="12"/>
      <c r="O4664" s="12"/>
      <c r="P4664" s="12"/>
      <c r="Q4664" s="12"/>
      <c r="R4664" s="12"/>
      <c r="S4664" s="12"/>
      <c r="T4664" s="12"/>
      <c r="U4664" s="12"/>
      <c r="V4664" s="12"/>
      <c r="W4664" s="12"/>
      <c r="X4664" s="12"/>
      <c r="Y4664" s="12"/>
      <c r="Z4664" s="12"/>
      <c r="AA4664" s="12"/>
      <c r="AB4664" s="12"/>
      <c r="AC4664" s="12"/>
      <c r="AD4664" s="12"/>
      <c r="AE4664" s="12"/>
      <c r="AF4664" s="12"/>
      <c r="AG4664" s="12"/>
      <c r="AH4664" s="12"/>
      <c r="AI4664" s="12"/>
      <c r="AJ4664" s="12"/>
      <c r="AK4664" s="12"/>
      <c r="AL4664" s="12"/>
      <c r="AM4664" s="12"/>
      <c r="AN4664" s="12"/>
      <c r="AO4664" s="12"/>
      <c r="AP4664" s="12"/>
      <c r="AQ4664" s="12"/>
      <c r="AR4664" s="12"/>
      <c r="AS4664" s="12"/>
      <c r="AT4664" s="12"/>
      <c r="AU4664" s="12"/>
      <c r="AV4664" s="12"/>
      <c r="AW4664" s="12"/>
      <c r="AX4664" s="12"/>
      <c r="AY4664" s="12"/>
      <c r="AZ4664" s="12"/>
      <c r="BA4664" s="12"/>
      <c r="BB4664" s="12"/>
      <c r="BC4664" s="12"/>
      <c r="BD4664" s="12"/>
      <c r="BE4664" s="12"/>
      <c r="BF4664" s="12"/>
      <c r="BG4664" s="12"/>
      <c r="BH4664" s="12"/>
      <c r="BI4664" s="12"/>
      <c r="BJ4664" s="13"/>
      <c r="BK4664" s="13"/>
      <c r="BL4664" s="13"/>
      <c r="BM4664" s="13"/>
      <c r="BN4664" s="13"/>
    </row>
    <row r="4665" spans="1:66" x14ac:dyDescent="0.25">
      <c r="A4665" s="10"/>
      <c r="B4665" s="10"/>
      <c r="C4665" s="10"/>
      <c r="D4665" s="18"/>
      <c r="E4665" s="10"/>
      <c r="F4665" s="10"/>
      <c r="G4665" s="10"/>
      <c r="H4665" s="10"/>
      <c r="I4665" s="10"/>
      <c r="J4665" s="10"/>
      <c r="K4665" s="11"/>
      <c r="L4665" s="11"/>
      <c r="M4665" s="12"/>
      <c r="N4665" s="12"/>
      <c r="O4665" s="12"/>
      <c r="P4665" s="12"/>
      <c r="Q4665" s="12"/>
      <c r="R4665" s="12"/>
      <c r="S4665" s="12"/>
      <c r="T4665" s="12"/>
      <c r="U4665" s="12"/>
      <c r="V4665" s="12"/>
      <c r="W4665" s="12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2"/>
      <c r="AS4665" s="12"/>
      <c r="AT4665" s="12"/>
      <c r="AU4665" s="12"/>
      <c r="AV4665" s="12"/>
      <c r="AW4665" s="12"/>
      <c r="AX4665" s="12"/>
      <c r="AY4665" s="12"/>
      <c r="AZ4665" s="12"/>
      <c r="BA4665" s="12"/>
      <c r="BB4665" s="12"/>
      <c r="BC4665" s="12"/>
      <c r="BD4665" s="12"/>
      <c r="BE4665" s="12"/>
      <c r="BF4665" s="12"/>
      <c r="BG4665" s="12"/>
      <c r="BH4665" s="12"/>
      <c r="BI4665" s="12"/>
      <c r="BJ4665" s="13"/>
      <c r="BK4665" s="13"/>
      <c r="BL4665" s="13"/>
      <c r="BM4665" s="13"/>
      <c r="BN4665" s="13"/>
    </row>
    <row r="4666" spans="1:66" x14ac:dyDescent="0.25">
      <c r="A4666" s="10"/>
      <c r="B4666" s="10"/>
      <c r="C4666" s="10"/>
      <c r="D4666" s="18"/>
      <c r="E4666" s="10"/>
      <c r="F4666" s="10"/>
      <c r="G4666" s="10"/>
      <c r="H4666" s="10"/>
      <c r="I4666" s="10"/>
      <c r="J4666" s="10"/>
      <c r="K4666" s="11"/>
      <c r="L4666" s="11"/>
      <c r="M4666" s="12"/>
      <c r="N4666" s="12"/>
      <c r="O4666" s="12"/>
      <c r="P4666" s="12"/>
      <c r="Q4666" s="12"/>
      <c r="R4666" s="12"/>
      <c r="S4666" s="12"/>
      <c r="T4666" s="12"/>
      <c r="U4666" s="12"/>
      <c r="V4666" s="12"/>
      <c r="W4666" s="12"/>
      <c r="X4666" s="12"/>
      <c r="Y4666" s="12"/>
      <c r="Z4666" s="12"/>
      <c r="AA4666" s="12"/>
      <c r="AB4666" s="12"/>
      <c r="AC4666" s="12"/>
      <c r="AD4666" s="12"/>
      <c r="AE4666" s="12"/>
      <c r="AF4666" s="12"/>
      <c r="AG4666" s="12"/>
      <c r="AH4666" s="12"/>
      <c r="AI4666" s="12"/>
      <c r="AJ4666" s="12"/>
      <c r="AK4666" s="12"/>
      <c r="AL4666" s="12"/>
      <c r="AM4666" s="12"/>
      <c r="AN4666" s="12"/>
      <c r="AO4666" s="12"/>
      <c r="AP4666" s="12"/>
      <c r="AQ4666" s="12"/>
      <c r="AR4666" s="12"/>
      <c r="AS4666" s="12"/>
      <c r="AT4666" s="12"/>
      <c r="AU4666" s="12"/>
      <c r="AV4666" s="12"/>
      <c r="AW4666" s="12"/>
      <c r="AX4666" s="12"/>
      <c r="AY4666" s="12"/>
      <c r="AZ4666" s="12"/>
      <c r="BA4666" s="12"/>
      <c r="BB4666" s="12"/>
      <c r="BC4666" s="12"/>
      <c r="BD4666" s="12"/>
      <c r="BE4666" s="12"/>
      <c r="BF4666" s="12"/>
      <c r="BG4666" s="12"/>
      <c r="BH4666" s="12"/>
      <c r="BI4666" s="12"/>
      <c r="BJ4666" s="13"/>
      <c r="BK4666" s="13"/>
      <c r="BL4666" s="13"/>
      <c r="BM4666" s="13"/>
      <c r="BN4666" s="13"/>
    </row>
    <row r="4667" spans="1:66" x14ac:dyDescent="0.25">
      <c r="A4667" s="10"/>
      <c r="B4667" s="10"/>
      <c r="C4667" s="10"/>
      <c r="D4667" s="18"/>
      <c r="E4667" s="10"/>
      <c r="F4667" s="10"/>
      <c r="G4667" s="10"/>
      <c r="H4667" s="10"/>
      <c r="I4667" s="10"/>
      <c r="J4667" s="10"/>
      <c r="K4667" s="11"/>
      <c r="L4667" s="11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2"/>
      <c r="AS4667" s="12"/>
      <c r="AT4667" s="12"/>
      <c r="AU4667" s="12"/>
      <c r="AV4667" s="12"/>
      <c r="AW4667" s="12"/>
      <c r="AX4667" s="12"/>
      <c r="AY4667" s="12"/>
      <c r="AZ4667" s="12"/>
      <c r="BA4667" s="12"/>
      <c r="BB4667" s="12"/>
      <c r="BC4667" s="12"/>
      <c r="BD4667" s="12"/>
      <c r="BE4667" s="12"/>
      <c r="BF4667" s="12"/>
      <c r="BG4667" s="12"/>
      <c r="BH4667" s="12"/>
      <c r="BI4667" s="12"/>
      <c r="BJ4667" s="13"/>
      <c r="BK4667" s="13"/>
      <c r="BL4667" s="13"/>
      <c r="BM4667" s="13"/>
      <c r="BN4667" s="13"/>
    </row>
    <row r="4668" spans="1:66" x14ac:dyDescent="0.25">
      <c r="A4668" s="10"/>
      <c r="B4668" s="10"/>
      <c r="C4668" s="10"/>
      <c r="D4668" s="18"/>
      <c r="E4668" s="10"/>
      <c r="F4668" s="10"/>
      <c r="G4668" s="10"/>
      <c r="H4668" s="10"/>
      <c r="I4668" s="10"/>
      <c r="J4668" s="10"/>
      <c r="K4668" s="11"/>
      <c r="L4668" s="11"/>
      <c r="M4668" s="12"/>
      <c r="N4668" s="12"/>
      <c r="O4668" s="12"/>
      <c r="P4668" s="12"/>
      <c r="Q4668" s="12"/>
      <c r="R4668" s="12"/>
      <c r="S4668" s="12"/>
      <c r="T4668" s="12"/>
      <c r="U4668" s="12"/>
      <c r="V4668" s="12"/>
      <c r="W4668" s="12"/>
      <c r="X4668" s="12"/>
      <c r="Y4668" s="12"/>
      <c r="Z4668" s="12"/>
      <c r="AA4668" s="12"/>
      <c r="AB4668" s="12"/>
      <c r="AC4668" s="12"/>
      <c r="AD4668" s="12"/>
      <c r="AE4668" s="12"/>
      <c r="AF4668" s="12"/>
      <c r="AG4668" s="12"/>
      <c r="AH4668" s="12"/>
      <c r="AI4668" s="12"/>
      <c r="AJ4668" s="12"/>
      <c r="AK4668" s="12"/>
      <c r="AL4668" s="12"/>
      <c r="AM4668" s="12"/>
      <c r="AN4668" s="12"/>
      <c r="AO4668" s="12"/>
      <c r="AP4668" s="12"/>
      <c r="AQ4668" s="12"/>
      <c r="AR4668" s="12"/>
      <c r="AS4668" s="12"/>
      <c r="AT4668" s="12"/>
      <c r="AU4668" s="12"/>
      <c r="AV4668" s="12"/>
      <c r="AW4668" s="12"/>
      <c r="AX4668" s="12"/>
      <c r="AY4668" s="12"/>
      <c r="AZ4668" s="12"/>
      <c r="BA4668" s="12"/>
      <c r="BB4668" s="12"/>
      <c r="BC4668" s="12"/>
      <c r="BD4668" s="12"/>
      <c r="BE4668" s="12"/>
      <c r="BF4668" s="12"/>
      <c r="BG4668" s="12"/>
      <c r="BH4668" s="12"/>
      <c r="BI4668" s="12"/>
      <c r="BJ4668" s="13"/>
      <c r="BK4668" s="13"/>
      <c r="BL4668" s="13"/>
      <c r="BM4668" s="13"/>
      <c r="BN4668" s="13"/>
    </row>
    <row r="4669" spans="1:66" x14ac:dyDescent="0.25">
      <c r="A4669" s="10"/>
      <c r="B4669" s="10"/>
      <c r="C4669" s="10"/>
      <c r="D4669" s="18"/>
      <c r="E4669" s="10"/>
      <c r="F4669" s="10"/>
      <c r="G4669" s="10"/>
      <c r="H4669" s="10"/>
      <c r="I4669" s="10"/>
      <c r="J4669" s="10"/>
      <c r="K4669" s="11"/>
      <c r="L4669" s="11"/>
      <c r="M4669" s="12"/>
      <c r="N4669" s="12"/>
      <c r="O4669" s="12"/>
      <c r="P4669" s="12"/>
      <c r="Q4669" s="12"/>
      <c r="R4669" s="12"/>
      <c r="S4669" s="12"/>
      <c r="T4669" s="12"/>
      <c r="U4669" s="12"/>
      <c r="V4669" s="12"/>
      <c r="W4669" s="12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2"/>
      <c r="AS4669" s="12"/>
      <c r="AT4669" s="12"/>
      <c r="AU4669" s="12"/>
      <c r="AV4669" s="12"/>
      <c r="AW4669" s="12"/>
      <c r="AX4669" s="12"/>
      <c r="AY4669" s="12"/>
      <c r="AZ4669" s="12"/>
      <c r="BA4669" s="12"/>
      <c r="BB4669" s="12"/>
      <c r="BC4669" s="12"/>
      <c r="BD4669" s="12"/>
      <c r="BE4669" s="12"/>
      <c r="BF4669" s="12"/>
      <c r="BG4669" s="12"/>
      <c r="BH4669" s="12"/>
      <c r="BI4669" s="12"/>
      <c r="BJ4669" s="13"/>
      <c r="BK4669" s="13"/>
      <c r="BL4669" s="13"/>
      <c r="BM4669" s="13"/>
      <c r="BN4669" s="13"/>
    </row>
    <row r="4670" spans="1:66" x14ac:dyDescent="0.25">
      <c r="A4670" s="10"/>
      <c r="B4670" s="10"/>
      <c r="C4670" s="10"/>
      <c r="D4670" s="18"/>
      <c r="E4670" s="10"/>
      <c r="F4670" s="10"/>
      <c r="G4670" s="10"/>
      <c r="H4670" s="10"/>
      <c r="I4670" s="10"/>
      <c r="J4670" s="10"/>
      <c r="K4670" s="11"/>
      <c r="L4670" s="11"/>
      <c r="M4670" s="12"/>
      <c r="N4670" s="12"/>
      <c r="O4670" s="12"/>
      <c r="P4670" s="12"/>
      <c r="Q4670" s="12"/>
      <c r="R4670" s="12"/>
      <c r="S4670" s="12"/>
      <c r="T4670" s="12"/>
      <c r="U4670" s="12"/>
      <c r="V4670" s="12"/>
      <c r="W4670" s="12"/>
      <c r="X4670" s="12"/>
      <c r="Y4670" s="12"/>
      <c r="Z4670" s="12"/>
      <c r="AA4670" s="12"/>
      <c r="AB4670" s="12"/>
      <c r="AC4670" s="12"/>
      <c r="AD4670" s="12"/>
      <c r="AE4670" s="12"/>
      <c r="AF4670" s="12"/>
      <c r="AG4670" s="12"/>
      <c r="AH4670" s="12"/>
      <c r="AI4670" s="12"/>
      <c r="AJ4670" s="12"/>
      <c r="AK4670" s="12"/>
      <c r="AL4670" s="12"/>
      <c r="AM4670" s="12"/>
      <c r="AN4670" s="12"/>
      <c r="AO4670" s="12"/>
      <c r="AP4670" s="12"/>
      <c r="AQ4670" s="12"/>
      <c r="AR4670" s="12"/>
      <c r="AS4670" s="12"/>
      <c r="AT4670" s="12"/>
      <c r="AU4670" s="12"/>
      <c r="AV4670" s="12"/>
      <c r="AW4670" s="12"/>
      <c r="AX4670" s="12"/>
      <c r="AY4670" s="12"/>
      <c r="AZ4670" s="12"/>
      <c r="BA4670" s="12"/>
      <c r="BB4670" s="12"/>
      <c r="BC4670" s="12"/>
      <c r="BD4670" s="12"/>
      <c r="BE4670" s="12"/>
      <c r="BF4670" s="12"/>
      <c r="BG4670" s="12"/>
      <c r="BH4670" s="12"/>
      <c r="BI4670" s="12"/>
      <c r="BJ4670" s="13"/>
      <c r="BK4670" s="13"/>
      <c r="BL4670" s="13"/>
      <c r="BM4670" s="13"/>
      <c r="BN4670" s="13"/>
    </row>
    <row r="4671" spans="1:66" x14ac:dyDescent="0.25">
      <c r="A4671" s="10"/>
      <c r="B4671" s="10"/>
      <c r="C4671" s="10"/>
      <c r="D4671" s="18"/>
      <c r="E4671" s="10"/>
      <c r="F4671" s="10"/>
      <c r="G4671" s="10"/>
      <c r="H4671" s="10"/>
      <c r="I4671" s="10"/>
      <c r="J4671" s="10"/>
      <c r="K4671" s="11"/>
      <c r="L4671" s="11"/>
      <c r="M4671" s="12"/>
      <c r="N4671" s="12"/>
      <c r="O4671" s="12"/>
      <c r="P4671" s="12"/>
      <c r="Q4671" s="12"/>
      <c r="R4671" s="12"/>
      <c r="S4671" s="12"/>
      <c r="T4671" s="12"/>
      <c r="U4671" s="12"/>
      <c r="V4671" s="12"/>
      <c r="W4671" s="12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2"/>
      <c r="AS4671" s="12"/>
      <c r="AT4671" s="12"/>
      <c r="AU4671" s="12"/>
      <c r="AV4671" s="12"/>
      <c r="AW4671" s="12"/>
      <c r="AX4671" s="12"/>
      <c r="AY4671" s="12"/>
      <c r="AZ4671" s="12"/>
      <c r="BA4671" s="12"/>
      <c r="BB4671" s="12"/>
      <c r="BC4671" s="12"/>
      <c r="BD4671" s="12"/>
      <c r="BE4671" s="12"/>
      <c r="BF4671" s="12"/>
      <c r="BG4671" s="12"/>
      <c r="BH4671" s="12"/>
      <c r="BI4671" s="12"/>
      <c r="BJ4671" s="13"/>
      <c r="BK4671" s="13"/>
      <c r="BL4671" s="13"/>
      <c r="BM4671" s="13"/>
      <c r="BN4671" s="13"/>
    </row>
    <row r="4672" spans="1:66" x14ac:dyDescent="0.25">
      <c r="A4672" s="10"/>
      <c r="B4672" s="10"/>
      <c r="C4672" s="10"/>
      <c r="D4672" s="18"/>
      <c r="E4672" s="10"/>
      <c r="F4672" s="10"/>
      <c r="G4672" s="10"/>
      <c r="H4672" s="10"/>
      <c r="I4672" s="10"/>
      <c r="J4672" s="10"/>
      <c r="K4672" s="11"/>
      <c r="L4672" s="11"/>
      <c r="M4672" s="12"/>
      <c r="N4672" s="12"/>
      <c r="O4672" s="12"/>
      <c r="P4672" s="12"/>
      <c r="Q4672" s="12"/>
      <c r="R4672" s="12"/>
      <c r="S4672" s="12"/>
      <c r="T4672" s="12"/>
      <c r="U4672" s="12"/>
      <c r="V4672" s="12"/>
      <c r="W4672" s="12"/>
      <c r="X4672" s="12"/>
      <c r="Y4672" s="12"/>
      <c r="Z4672" s="12"/>
      <c r="AA4672" s="12"/>
      <c r="AB4672" s="12"/>
      <c r="AC4672" s="12"/>
      <c r="AD4672" s="12"/>
      <c r="AE4672" s="12"/>
      <c r="AF4672" s="12"/>
      <c r="AG4672" s="12"/>
      <c r="AH4672" s="12"/>
      <c r="AI4672" s="12"/>
      <c r="AJ4672" s="12"/>
      <c r="AK4672" s="12"/>
      <c r="AL4672" s="12"/>
      <c r="AM4672" s="12"/>
      <c r="AN4672" s="12"/>
      <c r="AO4672" s="12"/>
      <c r="AP4672" s="12"/>
      <c r="AQ4672" s="12"/>
      <c r="AR4672" s="12"/>
      <c r="AS4672" s="12"/>
      <c r="AT4672" s="12"/>
      <c r="AU4672" s="12"/>
      <c r="AV4672" s="12"/>
      <c r="AW4672" s="12"/>
      <c r="AX4672" s="12"/>
      <c r="AY4672" s="12"/>
      <c r="AZ4672" s="12"/>
      <c r="BA4672" s="12"/>
      <c r="BB4672" s="12"/>
      <c r="BC4672" s="12"/>
      <c r="BD4672" s="12"/>
      <c r="BE4672" s="12"/>
      <c r="BF4672" s="12"/>
      <c r="BG4672" s="12"/>
      <c r="BH4672" s="12"/>
      <c r="BI4672" s="12"/>
      <c r="BJ4672" s="13"/>
      <c r="BK4672" s="13"/>
      <c r="BL4672" s="13"/>
      <c r="BM4672" s="13"/>
      <c r="BN4672" s="13"/>
    </row>
    <row r="4673" spans="1:66" x14ac:dyDescent="0.25">
      <c r="A4673" s="10"/>
      <c r="B4673" s="10"/>
      <c r="C4673" s="10"/>
      <c r="D4673" s="18"/>
      <c r="E4673" s="10"/>
      <c r="F4673" s="10"/>
      <c r="G4673" s="10"/>
      <c r="H4673" s="10"/>
      <c r="I4673" s="10"/>
      <c r="J4673" s="10"/>
      <c r="K4673" s="11"/>
      <c r="L4673" s="11"/>
      <c r="M4673" s="12"/>
      <c r="N4673" s="12"/>
      <c r="O4673" s="12"/>
      <c r="P4673" s="12"/>
      <c r="Q4673" s="12"/>
      <c r="R4673" s="12"/>
      <c r="S4673" s="12"/>
      <c r="T4673" s="12"/>
      <c r="U4673" s="12"/>
      <c r="V4673" s="12"/>
      <c r="W4673" s="12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2"/>
      <c r="AS4673" s="12"/>
      <c r="AT4673" s="12"/>
      <c r="AU4673" s="12"/>
      <c r="AV4673" s="12"/>
      <c r="AW4673" s="12"/>
      <c r="AX4673" s="12"/>
      <c r="AY4673" s="12"/>
      <c r="AZ4673" s="12"/>
      <c r="BA4673" s="12"/>
      <c r="BB4673" s="12"/>
      <c r="BC4673" s="12"/>
      <c r="BD4673" s="12"/>
      <c r="BE4673" s="12"/>
      <c r="BF4673" s="12"/>
      <c r="BG4673" s="12"/>
      <c r="BH4673" s="12"/>
      <c r="BI4673" s="12"/>
      <c r="BJ4673" s="13"/>
      <c r="BK4673" s="13"/>
      <c r="BL4673" s="13"/>
      <c r="BM4673" s="13"/>
      <c r="BN4673" s="13"/>
    </row>
    <row r="4674" spans="1:66" x14ac:dyDescent="0.25">
      <c r="A4674" s="10"/>
      <c r="B4674" s="10"/>
      <c r="C4674" s="10"/>
      <c r="D4674" s="18"/>
      <c r="E4674" s="10"/>
      <c r="F4674" s="10"/>
      <c r="G4674" s="10"/>
      <c r="H4674" s="10"/>
      <c r="I4674" s="10"/>
      <c r="J4674" s="10"/>
      <c r="K4674" s="11"/>
      <c r="L4674" s="11"/>
      <c r="M4674" s="12"/>
      <c r="N4674" s="12"/>
      <c r="O4674" s="12"/>
      <c r="P4674" s="12"/>
      <c r="Q4674" s="12"/>
      <c r="R4674" s="12"/>
      <c r="S4674" s="12"/>
      <c r="T4674" s="12"/>
      <c r="U4674" s="12"/>
      <c r="V4674" s="12"/>
      <c r="W4674" s="12"/>
      <c r="X4674" s="12"/>
      <c r="Y4674" s="12"/>
      <c r="Z4674" s="12"/>
      <c r="AA4674" s="12"/>
      <c r="AB4674" s="12"/>
      <c r="AC4674" s="12"/>
      <c r="AD4674" s="12"/>
      <c r="AE4674" s="12"/>
      <c r="AF4674" s="12"/>
      <c r="AG4674" s="12"/>
      <c r="AH4674" s="12"/>
      <c r="AI4674" s="12"/>
      <c r="AJ4674" s="12"/>
      <c r="AK4674" s="12"/>
      <c r="AL4674" s="12"/>
      <c r="AM4674" s="12"/>
      <c r="AN4674" s="12"/>
      <c r="AO4674" s="12"/>
      <c r="AP4674" s="12"/>
      <c r="AQ4674" s="12"/>
      <c r="AR4674" s="12"/>
      <c r="AS4674" s="12"/>
      <c r="AT4674" s="12"/>
      <c r="AU4674" s="12"/>
      <c r="AV4674" s="12"/>
      <c r="AW4674" s="12"/>
      <c r="AX4674" s="12"/>
      <c r="AY4674" s="12"/>
      <c r="AZ4674" s="12"/>
      <c r="BA4674" s="12"/>
      <c r="BB4674" s="12"/>
      <c r="BC4674" s="12"/>
      <c r="BD4674" s="12"/>
      <c r="BE4674" s="12"/>
      <c r="BF4674" s="12"/>
      <c r="BG4674" s="12"/>
      <c r="BH4674" s="12"/>
      <c r="BI4674" s="12"/>
      <c r="BJ4674" s="13"/>
      <c r="BK4674" s="13"/>
      <c r="BL4674" s="13"/>
      <c r="BM4674" s="13"/>
      <c r="BN4674" s="13"/>
    </row>
    <row r="4675" spans="1:66" x14ac:dyDescent="0.25">
      <c r="A4675" s="10"/>
      <c r="B4675" s="10"/>
      <c r="C4675" s="10"/>
      <c r="D4675" s="18"/>
      <c r="E4675" s="10"/>
      <c r="F4675" s="10"/>
      <c r="G4675" s="10"/>
      <c r="H4675" s="10"/>
      <c r="I4675" s="10"/>
      <c r="J4675" s="10"/>
      <c r="K4675" s="11"/>
      <c r="L4675" s="11"/>
      <c r="M4675" s="12"/>
      <c r="N4675" s="12"/>
      <c r="O4675" s="12"/>
      <c r="P4675" s="12"/>
      <c r="Q4675" s="12"/>
      <c r="R4675" s="12"/>
      <c r="S4675" s="12"/>
      <c r="T4675" s="12"/>
      <c r="U4675" s="12"/>
      <c r="V4675" s="12"/>
      <c r="W4675" s="12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2"/>
      <c r="AS4675" s="12"/>
      <c r="AT4675" s="12"/>
      <c r="AU4675" s="12"/>
      <c r="AV4675" s="12"/>
      <c r="AW4675" s="12"/>
      <c r="AX4675" s="12"/>
      <c r="AY4675" s="12"/>
      <c r="AZ4675" s="12"/>
      <c r="BA4675" s="12"/>
      <c r="BB4675" s="12"/>
      <c r="BC4675" s="12"/>
      <c r="BD4675" s="12"/>
      <c r="BE4675" s="12"/>
      <c r="BF4675" s="12"/>
      <c r="BG4675" s="12"/>
      <c r="BH4675" s="12"/>
      <c r="BI4675" s="12"/>
      <c r="BJ4675" s="13"/>
      <c r="BK4675" s="13"/>
      <c r="BL4675" s="13"/>
      <c r="BM4675" s="13"/>
      <c r="BN4675" s="13"/>
    </row>
    <row r="4676" spans="1:66" x14ac:dyDescent="0.25">
      <c r="A4676" s="10"/>
      <c r="B4676" s="10"/>
      <c r="C4676" s="10"/>
      <c r="D4676" s="18"/>
      <c r="E4676" s="10"/>
      <c r="F4676" s="10"/>
      <c r="G4676" s="10"/>
      <c r="H4676" s="10"/>
      <c r="I4676" s="10"/>
      <c r="J4676" s="10"/>
      <c r="K4676" s="11"/>
      <c r="L4676" s="11"/>
      <c r="M4676" s="12"/>
      <c r="N4676" s="12"/>
      <c r="O4676" s="12"/>
      <c r="P4676" s="12"/>
      <c r="Q4676" s="12"/>
      <c r="R4676" s="12"/>
      <c r="S4676" s="12"/>
      <c r="T4676" s="12"/>
      <c r="U4676" s="12"/>
      <c r="V4676" s="12"/>
      <c r="W4676" s="12"/>
      <c r="X4676" s="12"/>
      <c r="Y4676" s="12"/>
      <c r="Z4676" s="12"/>
      <c r="AA4676" s="12"/>
      <c r="AB4676" s="12"/>
      <c r="AC4676" s="12"/>
      <c r="AD4676" s="12"/>
      <c r="AE4676" s="12"/>
      <c r="AF4676" s="12"/>
      <c r="AG4676" s="12"/>
      <c r="AH4676" s="12"/>
      <c r="AI4676" s="12"/>
      <c r="AJ4676" s="12"/>
      <c r="AK4676" s="12"/>
      <c r="AL4676" s="12"/>
      <c r="AM4676" s="12"/>
      <c r="AN4676" s="12"/>
      <c r="AO4676" s="12"/>
      <c r="AP4676" s="12"/>
      <c r="AQ4676" s="12"/>
      <c r="AR4676" s="12"/>
      <c r="AS4676" s="12"/>
      <c r="AT4676" s="12"/>
      <c r="AU4676" s="12"/>
      <c r="AV4676" s="12"/>
      <c r="AW4676" s="12"/>
      <c r="AX4676" s="12"/>
      <c r="AY4676" s="12"/>
      <c r="AZ4676" s="12"/>
      <c r="BA4676" s="12"/>
      <c r="BB4676" s="12"/>
      <c r="BC4676" s="12"/>
      <c r="BD4676" s="12"/>
      <c r="BE4676" s="12"/>
      <c r="BF4676" s="12"/>
      <c r="BG4676" s="12"/>
      <c r="BH4676" s="12"/>
      <c r="BI4676" s="12"/>
      <c r="BJ4676" s="13"/>
      <c r="BK4676" s="13"/>
      <c r="BL4676" s="13"/>
      <c r="BM4676" s="13"/>
      <c r="BN4676" s="13"/>
    </row>
    <row r="4677" spans="1:66" x14ac:dyDescent="0.25">
      <c r="A4677" s="10"/>
      <c r="B4677" s="10"/>
      <c r="C4677" s="10"/>
      <c r="D4677" s="18"/>
      <c r="E4677" s="10"/>
      <c r="F4677" s="10"/>
      <c r="G4677" s="10"/>
      <c r="H4677" s="10"/>
      <c r="I4677" s="10"/>
      <c r="J4677" s="10"/>
      <c r="K4677" s="11"/>
      <c r="L4677" s="11"/>
      <c r="M4677" s="12"/>
      <c r="N4677" s="12"/>
      <c r="O4677" s="12"/>
      <c r="P4677" s="12"/>
      <c r="Q4677" s="12"/>
      <c r="R4677" s="12"/>
      <c r="S4677" s="12"/>
      <c r="T4677" s="12"/>
      <c r="U4677" s="12"/>
      <c r="V4677" s="12"/>
      <c r="W4677" s="12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2"/>
      <c r="AS4677" s="12"/>
      <c r="AT4677" s="12"/>
      <c r="AU4677" s="12"/>
      <c r="AV4677" s="12"/>
      <c r="AW4677" s="12"/>
      <c r="AX4677" s="12"/>
      <c r="AY4677" s="12"/>
      <c r="AZ4677" s="12"/>
      <c r="BA4677" s="12"/>
      <c r="BB4677" s="12"/>
      <c r="BC4677" s="12"/>
      <c r="BD4677" s="12"/>
      <c r="BE4677" s="12"/>
      <c r="BF4677" s="12"/>
      <c r="BG4677" s="12"/>
      <c r="BH4677" s="12"/>
      <c r="BI4677" s="12"/>
      <c r="BJ4677" s="13"/>
      <c r="BK4677" s="13"/>
      <c r="BL4677" s="13"/>
      <c r="BM4677" s="13"/>
      <c r="BN4677" s="13"/>
    </row>
    <row r="4678" spans="1:66" x14ac:dyDescent="0.25">
      <c r="A4678" s="10"/>
      <c r="B4678" s="10"/>
      <c r="C4678" s="10"/>
      <c r="D4678" s="18"/>
      <c r="E4678" s="10"/>
      <c r="F4678" s="10"/>
      <c r="G4678" s="10"/>
      <c r="H4678" s="10"/>
      <c r="I4678" s="10"/>
      <c r="J4678" s="10"/>
      <c r="K4678" s="11"/>
      <c r="L4678" s="11"/>
      <c r="M4678" s="12"/>
      <c r="N4678" s="12"/>
      <c r="O4678" s="12"/>
      <c r="P4678" s="12"/>
      <c r="Q4678" s="12"/>
      <c r="R4678" s="12"/>
      <c r="S4678" s="12"/>
      <c r="T4678" s="12"/>
      <c r="U4678" s="12"/>
      <c r="V4678" s="12"/>
      <c r="W4678" s="12"/>
      <c r="X4678" s="12"/>
      <c r="Y4678" s="12"/>
      <c r="Z4678" s="12"/>
      <c r="AA4678" s="12"/>
      <c r="AB4678" s="12"/>
      <c r="AC4678" s="12"/>
      <c r="AD4678" s="12"/>
      <c r="AE4678" s="12"/>
      <c r="AF4678" s="12"/>
      <c r="AG4678" s="12"/>
      <c r="AH4678" s="12"/>
      <c r="AI4678" s="12"/>
      <c r="AJ4678" s="12"/>
      <c r="AK4678" s="12"/>
      <c r="AL4678" s="12"/>
      <c r="AM4678" s="12"/>
      <c r="AN4678" s="12"/>
      <c r="AO4678" s="12"/>
      <c r="AP4678" s="12"/>
      <c r="AQ4678" s="12"/>
      <c r="AR4678" s="12"/>
      <c r="AS4678" s="12"/>
      <c r="AT4678" s="12"/>
      <c r="AU4678" s="12"/>
      <c r="AV4678" s="12"/>
      <c r="AW4678" s="12"/>
      <c r="AX4678" s="12"/>
      <c r="AY4678" s="12"/>
      <c r="AZ4678" s="12"/>
      <c r="BA4678" s="12"/>
      <c r="BB4678" s="12"/>
      <c r="BC4678" s="12"/>
      <c r="BD4678" s="12"/>
      <c r="BE4678" s="12"/>
      <c r="BF4678" s="12"/>
      <c r="BG4678" s="12"/>
      <c r="BH4678" s="12"/>
      <c r="BI4678" s="12"/>
      <c r="BJ4678" s="13"/>
      <c r="BK4678" s="13"/>
      <c r="BL4678" s="13"/>
      <c r="BM4678" s="13"/>
      <c r="BN4678" s="13"/>
    </row>
    <row r="4679" spans="1:66" x14ac:dyDescent="0.25">
      <c r="A4679" s="10"/>
      <c r="B4679" s="10"/>
      <c r="C4679" s="10"/>
      <c r="D4679" s="18"/>
      <c r="E4679" s="10"/>
      <c r="F4679" s="10"/>
      <c r="G4679" s="10"/>
      <c r="H4679" s="10"/>
      <c r="I4679" s="10"/>
      <c r="J4679" s="10"/>
      <c r="K4679" s="11"/>
      <c r="L4679" s="11"/>
      <c r="M4679" s="12"/>
      <c r="N4679" s="12"/>
      <c r="O4679" s="12"/>
      <c r="P4679" s="12"/>
      <c r="Q4679" s="12"/>
      <c r="R4679" s="12"/>
      <c r="S4679" s="12"/>
      <c r="T4679" s="12"/>
      <c r="U4679" s="12"/>
      <c r="V4679" s="12"/>
      <c r="W4679" s="12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2"/>
      <c r="AS4679" s="12"/>
      <c r="AT4679" s="12"/>
      <c r="AU4679" s="12"/>
      <c r="AV4679" s="12"/>
      <c r="AW4679" s="12"/>
      <c r="AX4679" s="12"/>
      <c r="AY4679" s="12"/>
      <c r="AZ4679" s="12"/>
      <c r="BA4679" s="12"/>
      <c r="BB4679" s="12"/>
      <c r="BC4679" s="12"/>
      <c r="BD4679" s="12"/>
      <c r="BE4679" s="12"/>
      <c r="BF4679" s="12"/>
      <c r="BG4679" s="12"/>
      <c r="BH4679" s="12"/>
      <c r="BI4679" s="12"/>
      <c r="BJ4679" s="13"/>
      <c r="BK4679" s="13"/>
      <c r="BL4679" s="13"/>
      <c r="BM4679" s="13"/>
      <c r="BN4679" s="13"/>
    </row>
    <row r="4680" spans="1:66" x14ac:dyDescent="0.25">
      <c r="A4680" s="10"/>
      <c r="B4680" s="10"/>
      <c r="C4680" s="10"/>
      <c r="D4680" s="18"/>
      <c r="E4680" s="10"/>
      <c r="F4680" s="10"/>
      <c r="G4680" s="10"/>
      <c r="H4680" s="10"/>
      <c r="I4680" s="10"/>
      <c r="J4680" s="10"/>
      <c r="K4680" s="11"/>
      <c r="L4680" s="11"/>
      <c r="M4680" s="12"/>
      <c r="N4680" s="12"/>
      <c r="O4680" s="12"/>
      <c r="P4680" s="12"/>
      <c r="Q4680" s="12"/>
      <c r="R4680" s="12"/>
      <c r="S4680" s="12"/>
      <c r="T4680" s="12"/>
      <c r="U4680" s="12"/>
      <c r="V4680" s="12"/>
      <c r="W4680" s="12"/>
      <c r="X4680" s="12"/>
      <c r="Y4680" s="12"/>
      <c r="Z4680" s="12"/>
      <c r="AA4680" s="12"/>
      <c r="AB4680" s="12"/>
      <c r="AC4680" s="12"/>
      <c r="AD4680" s="12"/>
      <c r="AE4680" s="12"/>
      <c r="AF4680" s="12"/>
      <c r="AG4680" s="12"/>
      <c r="AH4680" s="12"/>
      <c r="AI4680" s="12"/>
      <c r="AJ4680" s="12"/>
      <c r="AK4680" s="12"/>
      <c r="AL4680" s="12"/>
      <c r="AM4680" s="12"/>
      <c r="AN4680" s="12"/>
      <c r="AO4680" s="12"/>
      <c r="AP4680" s="12"/>
      <c r="AQ4680" s="12"/>
      <c r="AR4680" s="12"/>
      <c r="AS4680" s="12"/>
      <c r="AT4680" s="12"/>
      <c r="AU4680" s="12"/>
      <c r="AV4680" s="12"/>
      <c r="AW4680" s="12"/>
      <c r="AX4680" s="12"/>
      <c r="AY4680" s="12"/>
      <c r="AZ4680" s="12"/>
      <c r="BA4680" s="12"/>
      <c r="BB4680" s="12"/>
      <c r="BC4680" s="12"/>
      <c r="BD4680" s="12"/>
      <c r="BE4680" s="12"/>
      <c r="BF4680" s="12"/>
      <c r="BG4680" s="12"/>
      <c r="BH4680" s="12"/>
      <c r="BI4680" s="12"/>
      <c r="BJ4680" s="13"/>
      <c r="BK4680" s="13"/>
      <c r="BL4680" s="13"/>
      <c r="BM4680" s="13"/>
      <c r="BN4680" s="13"/>
    </row>
    <row r="4681" spans="1:66" x14ac:dyDescent="0.25">
      <c r="A4681" s="10"/>
      <c r="B4681" s="10"/>
      <c r="C4681" s="10"/>
      <c r="D4681" s="18"/>
      <c r="E4681" s="10"/>
      <c r="F4681" s="10"/>
      <c r="G4681" s="10"/>
      <c r="H4681" s="10"/>
      <c r="I4681" s="10"/>
      <c r="J4681" s="10"/>
      <c r="K4681" s="11"/>
      <c r="L4681" s="11"/>
      <c r="M4681" s="12"/>
      <c r="N4681" s="12"/>
      <c r="O4681" s="12"/>
      <c r="P4681" s="12"/>
      <c r="Q4681" s="12"/>
      <c r="R4681" s="12"/>
      <c r="S4681" s="12"/>
      <c r="T4681" s="12"/>
      <c r="U4681" s="12"/>
      <c r="V4681" s="12"/>
      <c r="W4681" s="12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2"/>
      <c r="AS4681" s="12"/>
      <c r="AT4681" s="12"/>
      <c r="AU4681" s="12"/>
      <c r="AV4681" s="12"/>
      <c r="AW4681" s="12"/>
      <c r="AX4681" s="12"/>
      <c r="AY4681" s="12"/>
      <c r="AZ4681" s="12"/>
      <c r="BA4681" s="12"/>
      <c r="BB4681" s="12"/>
      <c r="BC4681" s="12"/>
      <c r="BD4681" s="12"/>
      <c r="BE4681" s="12"/>
      <c r="BF4681" s="12"/>
      <c r="BG4681" s="12"/>
      <c r="BH4681" s="12"/>
      <c r="BI4681" s="12"/>
      <c r="BJ4681" s="13"/>
      <c r="BK4681" s="13"/>
      <c r="BL4681" s="13"/>
      <c r="BM4681" s="13"/>
      <c r="BN4681" s="13"/>
    </row>
    <row r="4682" spans="1:66" x14ac:dyDescent="0.25">
      <c r="A4682" s="10"/>
      <c r="B4682" s="10"/>
      <c r="C4682" s="10"/>
      <c r="D4682" s="18"/>
      <c r="E4682" s="10"/>
      <c r="F4682" s="10"/>
      <c r="G4682" s="10"/>
      <c r="H4682" s="10"/>
      <c r="I4682" s="10"/>
      <c r="J4682" s="10"/>
      <c r="K4682" s="11"/>
      <c r="L4682" s="11"/>
      <c r="M4682" s="12"/>
      <c r="N4682" s="12"/>
      <c r="O4682" s="12"/>
      <c r="P4682" s="12"/>
      <c r="Q4682" s="12"/>
      <c r="R4682" s="12"/>
      <c r="S4682" s="12"/>
      <c r="T4682" s="12"/>
      <c r="U4682" s="12"/>
      <c r="V4682" s="12"/>
      <c r="W4682" s="12"/>
      <c r="X4682" s="12"/>
      <c r="Y4682" s="12"/>
      <c r="Z4682" s="12"/>
      <c r="AA4682" s="12"/>
      <c r="AB4682" s="12"/>
      <c r="AC4682" s="12"/>
      <c r="AD4682" s="12"/>
      <c r="AE4682" s="12"/>
      <c r="AF4682" s="12"/>
      <c r="AG4682" s="12"/>
      <c r="AH4682" s="12"/>
      <c r="AI4682" s="12"/>
      <c r="AJ4682" s="12"/>
      <c r="AK4682" s="12"/>
      <c r="AL4682" s="12"/>
      <c r="AM4682" s="12"/>
      <c r="AN4682" s="12"/>
      <c r="AO4682" s="12"/>
      <c r="AP4682" s="12"/>
      <c r="AQ4682" s="12"/>
      <c r="AR4682" s="12"/>
      <c r="AS4682" s="12"/>
      <c r="AT4682" s="12"/>
      <c r="AU4682" s="12"/>
      <c r="AV4682" s="12"/>
      <c r="AW4682" s="12"/>
      <c r="AX4682" s="12"/>
      <c r="AY4682" s="12"/>
      <c r="AZ4682" s="12"/>
      <c r="BA4682" s="12"/>
      <c r="BB4682" s="12"/>
      <c r="BC4682" s="12"/>
      <c r="BD4682" s="12"/>
      <c r="BE4682" s="12"/>
      <c r="BF4682" s="12"/>
      <c r="BG4682" s="12"/>
      <c r="BH4682" s="12"/>
      <c r="BI4682" s="12"/>
      <c r="BJ4682" s="13"/>
      <c r="BK4682" s="13"/>
      <c r="BL4682" s="13"/>
      <c r="BM4682" s="13"/>
      <c r="BN4682" s="13"/>
    </row>
    <row r="4683" spans="1:66" x14ac:dyDescent="0.25">
      <c r="A4683" s="10"/>
      <c r="B4683" s="10"/>
      <c r="C4683" s="10"/>
      <c r="D4683" s="18"/>
      <c r="E4683" s="10"/>
      <c r="F4683" s="10"/>
      <c r="G4683" s="10"/>
      <c r="H4683" s="10"/>
      <c r="I4683" s="10"/>
      <c r="J4683" s="10"/>
      <c r="K4683" s="11"/>
      <c r="L4683" s="11"/>
      <c r="M4683" s="12"/>
      <c r="N4683" s="12"/>
      <c r="O4683" s="12"/>
      <c r="P4683" s="12"/>
      <c r="Q4683" s="12"/>
      <c r="R4683" s="12"/>
      <c r="S4683" s="12"/>
      <c r="T4683" s="12"/>
      <c r="U4683" s="12"/>
      <c r="V4683" s="12"/>
      <c r="W4683" s="12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2"/>
      <c r="AS4683" s="12"/>
      <c r="AT4683" s="12"/>
      <c r="AU4683" s="12"/>
      <c r="AV4683" s="12"/>
      <c r="AW4683" s="12"/>
      <c r="AX4683" s="12"/>
      <c r="AY4683" s="12"/>
      <c r="AZ4683" s="12"/>
      <c r="BA4683" s="12"/>
      <c r="BB4683" s="12"/>
      <c r="BC4683" s="12"/>
      <c r="BD4683" s="12"/>
      <c r="BE4683" s="12"/>
      <c r="BF4683" s="12"/>
      <c r="BG4683" s="12"/>
      <c r="BH4683" s="12"/>
      <c r="BI4683" s="12"/>
      <c r="BJ4683" s="13"/>
      <c r="BK4683" s="13"/>
      <c r="BL4683" s="13"/>
      <c r="BM4683" s="13"/>
      <c r="BN4683" s="13"/>
    </row>
    <row r="4684" spans="1:66" x14ac:dyDescent="0.25">
      <c r="A4684" s="10"/>
      <c r="B4684" s="10"/>
      <c r="C4684" s="10"/>
      <c r="D4684" s="18"/>
      <c r="E4684" s="10"/>
      <c r="F4684" s="10"/>
      <c r="G4684" s="10"/>
      <c r="H4684" s="10"/>
      <c r="I4684" s="10"/>
      <c r="J4684" s="10"/>
      <c r="K4684" s="11"/>
      <c r="L4684" s="11"/>
      <c r="M4684" s="12"/>
      <c r="N4684" s="12"/>
      <c r="O4684" s="12"/>
      <c r="P4684" s="12"/>
      <c r="Q4684" s="12"/>
      <c r="R4684" s="12"/>
      <c r="S4684" s="12"/>
      <c r="T4684" s="12"/>
      <c r="U4684" s="12"/>
      <c r="V4684" s="12"/>
      <c r="W4684" s="12"/>
      <c r="X4684" s="12"/>
      <c r="Y4684" s="12"/>
      <c r="Z4684" s="12"/>
      <c r="AA4684" s="12"/>
      <c r="AB4684" s="12"/>
      <c r="AC4684" s="12"/>
      <c r="AD4684" s="12"/>
      <c r="AE4684" s="12"/>
      <c r="AF4684" s="12"/>
      <c r="AG4684" s="12"/>
      <c r="AH4684" s="12"/>
      <c r="AI4684" s="12"/>
      <c r="AJ4684" s="12"/>
      <c r="AK4684" s="12"/>
      <c r="AL4684" s="12"/>
      <c r="AM4684" s="12"/>
      <c r="AN4684" s="12"/>
      <c r="AO4684" s="12"/>
      <c r="AP4684" s="12"/>
      <c r="AQ4684" s="12"/>
      <c r="AR4684" s="12"/>
      <c r="AS4684" s="12"/>
      <c r="AT4684" s="12"/>
      <c r="AU4684" s="12"/>
      <c r="AV4684" s="12"/>
      <c r="AW4684" s="12"/>
      <c r="AX4684" s="12"/>
      <c r="AY4684" s="12"/>
      <c r="AZ4684" s="12"/>
      <c r="BA4684" s="12"/>
      <c r="BB4684" s="12"/>
      <c r="BC4684" s="12"/>
      <c r="BD4684" s="12"/>
      <c r="BE4684" s="12"/>
      <c r="BF4684" s="12"/>
      <c r="BG4684" s="12"/>
      <c r="BH4684" s="12"/>
      <c r="BI4684" s="12"/>
      <c r="BJ4684" s="13"/>
      <c r="BK4684" s="13"/>
      <c r="BL4684" s="13"/>
      <c r="BM4684" s="13"/>
      <c r="BN4684" s="13"/>
    </row>
    <row r="4685" spans="1:66" x14ac:dyDescent="0.25">
      <c r="A4685" s="10"/>
      <c r="B4685" s="10"/>
      <c r="C4685" s="10"/>
      <c r="D4685" s="18"/>
      <c r="E4685" s="10"/>
      <c r="F4685" s="10"/>
      <c r="G4685" s="10"/>
      <c r="H4685" s="10"/>
      <c r="I4685" s="10"/>
      <c r="J4685" s="10"/>
      <c r="K4685" s="11"/>
      <c r="L4685" s="11"/>
      <c r="M4685" s="12"/>
      <c r="N4685" s="12"/>
      <c r="O4685" s="12"/>
      <c r="P4685" s="12"/>
      <c r="Q4685" s="12"/>
      <c r="R4685" s="12"/>
      <c r="S4685" s="12"/>
      <c r="T4685" s="12"/>
      <c r="U4685" s="12"/>
      <c r="V4685" s="12"/>
      <c r="W4685" s="12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2"/>
      <c r="AS4685" s="12"/>
      <c r="AT4685" s="12"/>
      <c r="AU4685" s="12"/>
      <c r="AV4685" s="12"/>
      <c r="AW4685" s="12"/>
      <c r="AX4685" s="12"/>
      <c r="AY4685" s="12"/>
      <c r="AZ4685" s="12"/>
      <c r="BA4685" s="12"/>
      <c r="BB4685" s="12"/>
      <c r="BC4685" s="12"/>
      <c r="BD4685" s="12"/>
      <c r="BE4685" s="12"/>
      <c r="BF4685" s="12"/>
      <c r="BG4685" s="12"/>
      <c r="BH4685" s="12"/>
      <c r="BI4685" s="12"/>
      <c r="BJ4685" s="13"/>
      <c r="BK4685" s="13"/>
      <c r="BL4685" s="13"/>
      <c r="BM4685" s="13"/>
      <c r="BN4685" s="13"/>
    </row>
    <row r="4686" spans="1:66" x14ac:dyDescent="0.25">
      <c r="A4686" s="10"/>
      <c r="B4686" s="10"/>
      <c r="C4686" s="10"/>
      <c r="D4686" s="18"/>
      <c r="E4686" s="10"/>
      <c r="F4686" s="10"/>
      <c r="G4686" s="10"/>
      <c r="H4686" s="10"/>
      <c r="I4686" s="10"/>
      <c r="J4686" s="10"/>
      <c r="K4686" s="11"/>
      <c r="L4686" s="11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12"/>
      <c r="AD4686" s="12"/>
      <c r="AE4686" s="12"/>
      <c r="AF4686" s="12"/>
      <c r="AG4686" s="12"/>
      <c r="AH4686" s="12"/>
      <c r="AI4686" s="12"/>
      <c r="AJ4686" s="12"/>
      <c r="AK4686" s="12"/>
      <c r="AL4686" s="12"/>
      <c r="AM4686" s="12"/>
      <c r="AN4686" s="12"/>
      <c r="AO4686" s="12"/>
      <c r="AP4686" s="12"/>
      <c r="AQ4686" s="12"/>
      <c r="AR4686" s="12"/>
      <c r="AS4686" s="12"/>
      <c r="AT4686" s="12"/>
      <c r="AU4686" s="12"/>
      <c r="AV4686" s="12"/>
      <c r="AW4686" s="12"/>
      <c r="AX4686" s="12"/>
      <c r="AY4686" s="12"/>
      <c r="AZ4686" s="12"/>
      <c r="BA4686" s="12"/>
      <c r="BB4686" s="12"/>
      <c r="BC4686" s="12"/>
      <c r="BD4686" s="12"/>
      <c r="BE4686" s="12"/>
      <c r="BF4686" s="12"/>
      <c r="BG4686" s="12"/>
      <c r="BH4686" s="12"/>
      <c r="BI4686" s="12"/>
      <c r="BJ4686" s="13"/>
      <c r="BK4686" s="13"/>
      <c r="BL4686" s="13"/>
      <c r="BM4686" s="13"/>
      <c r="BN4686" s="13"/>
    </row>
    <row r="4687" spans="1:66" x14ac:dyDescent="0.25">
      <c r="A4687" s="10"/>
      <c r="B4687" s="10"/>
      <c r="C4687" s="10"/>
      <c r="D4687" s="18"/>
      <c r="E4687" s="10"/>
      <c r="F4687" s="10"/>
      <c r="G4687" s="10"/>
      <c r="H4687" s="10"/>
      <c r="I4687" s="10"/>
      <c r="J4687" s="10"/>
      <c r="K4687" s="11"/>
      <c r="L4687" s="11"/>
      <c r="M4687" s="12"/>
      <c r="N4687" s="12"/>
      <c r="O4687" s="12"/>
      <c r="P4687" s="12"/>
      <c r="Q4687" s="12"/>
      <c r="R4687" s="12"/>
      <c r="S4687" s="12"/>
      <c r="T4687" s="12"/>
      <c r="U4687" s="12"/>
      <c r="V4687" s="12"/>
      <c r="W4687" s="12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2"/>
      <c r="AS4687" s="12"/>
      <c r="AT4687" s="12"/>
      <c r="AU4687" s="12"/>
      <c r="AV4687" s="12"/>
      <c r="AW4687" s="12"/>
      <c r="AX4687" s="12"/>
      <c r="AY4687" s="12"/>
      <c r="AZ4687" s="12"/>
      <c r="BA4687" s="12"/>
      <c r="BB4687" s="12"/>
      <c r="BC4687" s="12"/>
      <c r="BD4687" s="12"/>
      <c r="BE4687" s="12"/>
      <c r="BF4687" s="12"/>
      <c r="BG4687" s="12"/>
      <c r="BH4687" s="12"/>
      <c r="BI4687" s="12"/>
      <c r="BJ4687" s="13"/>
      <c r="BK4687" s="13"/>
      <c r="BL4687" s="13"/>
      <c r="BM4687" s="13"/>
      <c r="BN4687" s="13"/>
    </row>
    <row r="4688" spans="1:66" x14ac:dyDescent="0.25">
      <c r="A4688" s="10"/>
      <c r="B4688" s="10"/>
      <c r="C4688" s="10"/>
      <c r="D4688" s="18"/>
      <c r="E4688" s="10"/>
      <c r="F4688" s="10"/>
      <c r="G4688" s="10"/>
      <c r="H4688" s="10"/>
      <c r="I4688" s="10"/>
      <c r="J4688" s="10"/>
      <c r="K4688" s="11"/>
      <c r="L4688" s="11"/>
      <c r="M4688" s="12"/>
      <c r="N4688" s="12"/>
      <c r="O4688" s="12"/>
      <c r="P4688" s="12"/>
      <c r="Q4688" s="12"/>
      <c r="R4688" s="12"/>
      <c r="S4688" s="12"/>
      <c r="T4688" s="12"/>
      <c r="U4688" s="12"/>
      <c r="V4688" s="12"/>
      <c r="W4688" s="12"/>
      <c r="X4688" s="12"/>
      <c r="Y4688" s="12"/>
      <c r="Z4688" s="12"/>
      <c r="AA4688" s="12"/>
      <c r="AB4688" s="12"/>
      <c r="AC4688" s="12"/>
      <c r="AD4688" s="12"/>
      <c r="AE4688" s="12"/>
      <c r="AF4688" s="12"/>
      <c r="AG4688" s="12"/>
      <c r="AH4688" s="12"/>
      <c r="AI4688" s="12"/>
      <c r="AJ4688" s="12"/>
      <c r="AK4688" s="12"/>
      <c r="AL4688" s="12"/>
      <c r="AM4688" s="12"/>
      <c r="AN4688" s="12"/>
      <c r="AO4688" s="12"/>
      <c r="AP4688" s="12"/>
      <c r="AQ4688" s="12"/>
      <c r="AR4688" s="12"/>
      <c r="AS4688" s="12"/>
      <c r="AT4688" s="12"/>
      <c r="AU4688" s="12"/>
      <c r="AV4688" s="12"/>
      <c r="AW4688" s="12"/>
      <c r="AX4688" s="12"/>
      <c r="AY4688" s="12"/>
      <c r="AZ4688" s="12"/>
      <c r="BA4688" s="12"/>
      <c r="BB4688" s="12"/>
      <c r="BC4688" s="12"/>
      <c r="BD4688" s="12"/>
      <c r="BE4688" s="12"/>
      <c r="BF4688" s="12"/>
      <c r="BG4688" s="12"/>
      <c r="BH4688" s="12"/>
      <c r="BI4688" s="12"/>
      <c r="BJ4688" s="13"/>
      <c r="BK4688" s="13"/>
      <c r="BL4688" s="13"/>
      <c r="BM4688" s="13"/>
      <c r="BN4688" s="13"/>
    </row>
    <row r="4689" spans="1:66" x14ac:dyDescent="0.25">
      <c r="A4689" s="10"/>
      <c r="B4689" s="10"/>
      <c r="C4689" s="10"/>
      <c r="D4689" s="18"/>
      <c r="E4689" s="10"/>
      <c r="F4689" s="10"/>
      <c r="G4689" s="10"/>
      <c r="H4689" s="10"/>
      <c r="I4689" s="10"/>
      <c r="J4689" s="10"/>
      <c r="K4689" s="11"/>
      <c r="L4689" s="11"/>
      <c r="M4689" s="12"/>
      <c r="N4689" s="12"/>
      <c r="O4689" s="12"/>
      <c r="P4689" s="12"/>
      <c r="Q4689" s="12"/>
      <c r="R4689" s="12"/>
      <c r="S4689" s="12"/>
      <c r="T4689" s="12"/>
      <c r="U4689" s="12"/>
      <c r="V4689" s="12"/>
      <c r="W4689" s="12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2"/>
      <c r="AS4689" s="12"/>
      <c r="AT4689" s="12"/>
      <c r="AU4689" s="12"/>
      <c r="AV4689" s="12"/>
      <c r="AW4689" s="12"/>
      <c r="AX4689" s="12"/>
      <c r="AY4689" s="12"/>
      <c r="AZ4689" s="12"/>
      <c r="BA4689" s="12"/>
      <c r="BB4689" s="12"/>
      <c r="BC4689" s="12"/>
      <c r="BD4689" s="12"/>
      <c r="BE4689" s="12"/>
      <c r="BF4689" s="12"/>
      <c r="BG4689" s="12"/>
      <c r="BH4689" s="12"/>
      <c r="BI4689" s="12"/>
      <c r="BJ4689" s="13"/>
      <c r="BK4689" s="13"/>
      <c r="BL4689" s="13"/>
      <c r="BM4689" s="13"/>
      <c r="BN4689" s="13"/>
    </row>
    <row r="4690" spans="1:66" x14ac:dyDescent="0.25">
      <c r="A4690" s="10"/>
      <c r="B4690" s="10"/>
      <c r="C4690" s="10"/>
      <c r="D4690" s="18"/>
      <c r="E4690" s="10"/>
      <c r="F4690" s="10"/>
      <c r="G4690" s="10"/>
      <c r="H4690" s="10"/>
      <c r="I4690" s="10"/>
      <c r="J4690" s="10"/>
      <c r="K4690" s="11"/>
      <c r="L4690" s="11"/>
      <c r="M4690" s="12"/>
      <c r="N4690" s="12"/>
      <c r="O4690" s="12"/>
      <c r="P4690" s="12"/>
      <c r="Q4690" s="12"/>
      <c r="R4690" s="12"/>
      <c r="S4690" s="12"/>
      <c r="T4690" s="12"/>
      <c r="U4690" s="12"/>
      <c r="V4690" s="12"/>
      <c r="W4690" s="12"/>
      <c r="X4690" s="12"/>
      <c r="Y4690" s="12"/>
      <c r="Z4690" s="12"/>
      <c r="AA4690" s="12"/>
      <c r="AB4690" s="12"/>
      <c r="AC4690" s="12"/>
      <c r="AD4690" s="12"/>
      <c r="AE4690" s="12"/>
      <c r="AF4690" s="12"/>
      <c r="AG4690" s="12"/>
      <c r="AH4690" s="12"/>
      <c r="AI4690" s="12"/>
      <c r="AJ4690" s="12"/>
      <c r="AK4690" s="12"/>
      <c r="AL4690" s="12"/>
      <c r="AM4690" s="12"/>
      <c r="AN4690" s="12"/>
      <c r="AO4690" s="12"/>
      <c r="AP4690" s="12"/>
      <c r="AQ4690" s="12"/>
      <c r="AR4690" s="12"/>
      <c r="AS4690" s="12"/>
      <c r="AT4690" s="12"/>
      <c r="AU4690" s="12"/>
      <c r="AV4690" s="12"/>
      <c r="AW4690" s="12"/>
      <c r="AX4690" s="12"/>
      <c r="AY4690" s="12"/>
      <c r="AZ4690" s="12"/>
      <c r="BA4690" s="12"/>
      <c r="BB4690" s="12"/>
      <c r="BC4690" s="12"/>
      <c r="BD4690" s="12"/>
      <c r="BE4690" s="12"/>
      <c r="BF4690" s="12"/>
      <c r="BG4690" s="12"/>
      <c r="BH4690" s="12"/>
      <c r="BI4690" s="12"/>
      <c r="BJ4690" s="13"/>
      <c r="BK4690" s="13"/>
      <c r="BL4690" s="13"/>
      <c r="BM4690" s="13"/>
      <c r="BN4690" s="13"/>
    </row>
    <row r="4691" spans="1:66" x14ac:dyDescent="0.25">
      <c r="A4691" s="10"/>
      <c r="B4691" s="10"/>
      <c r="C4691" s="10"/>
      <c r="D4691" s="18"/>
      <c r="E4691" s="10"/>
      <c r="F4691" s="10"/>
      <c r="G4691" s="10"/>
      <c r="H4691" s="10"/>
      <c r="I4691" s="10"/>
      <c r="J4691" s="10"/>
      <c r="K4691" s="11"/>
      <c r="L4691" s="11"/>
      <c r="M4691" s="12"/>
      <c r="N4691" s="12"/>
      <c r="O4691" s="12"/>
      <c r="P4691" s="12"/>
      <c r="Q4691" s="12"/>
      <c r="R4691" s="12"/>
      <c r="S4691" s="12"/>
      <c r="T4691" s="12"/>
      <c r="U4691" s="12"/>
      <c r="V4691" s="12"/>
      <c r="W4691" s="12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2"/>
      <c r="AS4691" s="12"/>
      <c r="AT4691" s="12"/>
      <c r="AU4691" s="12"/>
      <c r="AV4691" s="12"/>
      <c r="AW4691" s="12"/>
      <c r="AX4691" s="12"/>
      <c r="AY4691" s="12"/>
      <c r="AZ4691" s="12"/>
      <c r="BA4691" s="12"/>
      <c r="BB4691" s="12"/>
      <c r="BC4691" s="12"/>
      <c r="BD4691" s="12"/>
      <c r="BE4691" s="12"/>
      <c r="BF4691" s="12"/>
      <c r="BG4691" s="12"/>
      <c r="BH4691" s="12"/>
      <c r="BI4691" s="12"/>
      <c r="BJ4691" s="13"/>
      <c r="BK4691" s="13"/>
      <c r="BL4691" s="13"/>
      <c r="BM4691" s="13"/>
      <c r="BN4691" s="13"/>
    </row>
    <row r="4692" spans="1:66" x14ac:dyDescent="0.25">
      <c r="A4692" s="10"/>
      <c r="B4692" s="10"/>
      <c r="C4692" s="10"/>
      <c r="D4692" s="18"/>
      <c r="E4692" s="10"/>
      <c r="F4692" s="10"/>
      <c r="G4692" s="10"/>
      <c r="H4692" s="10"/>
      <c r="I4692" s="10"/>
      <c r="J4692" s="10"/>
      <c r="K4692" s="11"/>
      <c r="L4692" s="11"/>
      <c r="M4692" s="12"/>
      <c r="N4692" s="12"/>
      <c r="O4692" s="12"/>
      <c r="P4692" s="12"/>
      <c r="Q4692" s="12"/>
      <c r="R4692" s="12"/>
      <c r="S4692" s="12"/>
      <c r="T4692" s="12"/>
      <c r="U4692" s="12"/>
      <c r="V4692" s="12"/>
      <c r="W4692" s="12"/>
      <c r="X4692" s="12"/>
      <c r="Y4692" s="12"/>
      <c r="Z4692" s="12"/>
      <c r="AA4692" s="12"/>
      <c r="AB4692" s="12"/>
      <c r="AC4692" s="12"/>
      <c r="AD4692" s="12"/>
      <c r="AE4692" s="12"/>
      <c r="AF4692" s="12"/>
      <c r="AG4692" s="12"/>
      <c r="AH4692" s="12"/>
      <c r="AI4692" s="12"/>
      <c r="AJ4692" s="12"/>
      <c r="AK4692" s="12"/>
      <c r="AL4692" s="12"/>
      <c r="AM4692" s="12"/>
      <c r="AN4692" s="12"/>
      <c r="AO4692" s="12"/>
      <c r="AP4692" s="12"/>
      <c r="AQ4692" s="12"/>
      <c r="AR4692" s="12"/>
      <c r="AS4692" s="12"/>
      <c r="AT4692" s="12"/>
      <c r="AU4692" s="12"/>
      <c r="AV4692" s="12"/>
      <c r="AW4692" s="12"/>
      <c r="AX4692" s="12"/>
      <c r="AY4692" s="12"/>
      <c r="AZ4692" s="12"/>
      <c r="BA4692" s="12"/>
      <c r="BB4692" s="12"/>
      <c r="BC4692" s="12"/>
      <c r="BD4692" s="12"/>
      <c r="BE4692" s="12"/>
      <c r="BF4692" s="12"/>
      <c r="BG4692" s="12"/>
      <c r="BH4692" s="12"/>
      <c r="BI4692" s="12"/>
      <c r="BJ4692" s="13"/>
      <c r="BK4692" s="13"/>
      <c r="BL4692" s="13"/>
      <c r="BM4692" s="13"/>
      <c r="BN4692" s="13"/>
    </row>
    <row r="4693" spans="1:66" x14ac:dyDescent="0.25">
      <c r="A4693" s="10"/>
      <c r="B4693" s="10"/>
      <c r="C4693" s="10"/>
      <c r="D4693" s="18"/>
      <c r="E4693" s="10"/>
      <c r="F4693" s="10"/>
      <c r="G4693" s="10"/>
      <c r="H4693" s="10"/>
      <c r="I4693" s="10"/>
      <c r="J4693" s="10"/>
      <c r="K4693" s="11"/>
      <c r="L4693" s="11"/>
      <c r="M4693" s="12"/>
      <c r="N4693" s="12"/>
      <c r="O4693" s="12"/>
      <c r="P4693" s="12"/>
      <c r="Q4693" s="12"/>
      <c r="R4693" s="12"/>
      <c r="S4693" s="12"/>
      <c r="T4693" s="12"/>
      <c r="U4693" s="12"/>
      <c r="V4693" s="12"/>
      <c r="W4693" s="12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2"/>
      <c r="AS4693" s="12"/>
      <c r="AT4693" s="12"/>
      <c r="AU4693" s="12"/>
      <c r="AV4693" s="12"/>
      <c r="AW4693" s="12"/>
      <c r="AX4693" s="12"/>
      <c r="AY4693" s="12"/>
      <c r="AZ4693" s="12"/>
      <c r="BA4693" s="12"/>
      <c r="BB4693" s="12"/>
      <c r="BC4693" s="12"/>
      <c r="BD4693" s="12"/>
      <c r="BE4693" s="12"/>
      <c r="BF4693" s="12"/>
      <c r="BG4693" s="12"/>
      <c r="BH4693" s="12"/>
      <c r="BI4693" s="12"/>
      <c r="BJ4693" s="13"/>
      <c r="BK4693" s="13"/>
      <c r="BL4693" s="13"/>
      <c r="BM4693" s="13"/>
      <c r="BN4693" s="13"/>
    </row>
    <row r="4694" spans="1:66" x14ac:dyDescent="0.25">
      <c r="A4694" s="10"/>
      <c r="B4694" s="10"/>
      <c r="C4694" s="10"/>
      <c r="D4694" s="18"/>
      <c r="E4694" s="10"/>
      <c r="F4694" s="10"/>
      <c r="G4694" s="10"/>
      <c r="H4694" s="10"/>
      <c r="I4694" s="10"/>
      <c r="J4694" s="10"/>
      <c r="K4694" s="11"/>
      <c r="L4694" s="11"/>
      <c r="M4694" s="12"/>
      <c r="N4694" s="12"/>
      <c r="O4694" s="12"/>
      <c r="P4694" s="12"/>
      <c r="Q4694" s="12"/>
      <c r="R4694" s="12"/>
      <c r="S4694" s="12"/>
      <c r="T4694" s="12"/>
      <c r="U4694" s="12"/>
      <c r="V4694" s="12"/>
      <c r="W4694" s="12"/>
      <c r="X4694" s="12"/>
      <c r="Y4694" s="12"/>
      <c r="Z4694" s="12"/>
      <c r="AA4694" s="12"/>
      <c r="AB4694" s="12"/>
      <c r="AC4694" s="12"/>
      <c r="AD4694" s="12"/>
      <c r="AE4694" s="12"/>
      <c r="AF4694" s="12"/>
      <c r="AG4694" s="12"/>
      <c r="AH4694" s="12"/>
      <c r="AI4694" s="12"/>
      <c r="AJ4694" s="12"/>
      <c r="AK4694" s="12"/>
      <c r="AL4694" s="12"/>
      <c r="AM4694" s="12"/>
      <c r="AN4694" s="12"/>
      <c r="AO4694" s="12"/>
      <c r="AP4694" s="12"/>
      <c r="AQ4694" s="12"/>
      <c r="AR4694" s="12"/>
      <c r="AS4694" s="12"/>
      <c r="AT4694" s="12"/>
      <c r="AU4694" s="12"/>
      <c r="AV4694" s="12"/>
      <c r="AW4694" s="12"/>
      <c r="AX4694" s="12"/>
      <c r="AY4694" s="12"/>
      <c r="AZ4694" s="12"/>
      <c r="BA4694" s="12"/>
      <c r="BB4694" s="12"/>
      <c r="BC4694" s="12"/>
      <c r="BD4694" s="12"/>
      <c r="BE4694" s="12"/>
      <c r="BF4694" s="12"/>
      <c r="BG4694" s="12"/>
      <c r="BH4694" s="12"/>
      <c r="BI4694" s="12"/>
      <c r="BJ4694" s="13"/>
      <c r="BK4694" s="13"/>
      <c r="BL4694" s="13"/>
      <c r="BM4694" s="13"/>
      <c r="BN4694" s="13"/>
    </row>
    <row r="4695" spans="1:66" x14ac:dyDescent="0.25">
      <c r="A4695" s="10"/>
      <c r="B4695" s="10"/>
      <c r="C4695" s="10"/>
      <c r="D4695" s="18"/>
      <c r="E4695" s="10"/>
      <c r="F4695" s="10"/>
      <c r="G4695" s="10"/>
      <c r="H4695" s="10"/>
      <c r="I4695" s="10"/>
      <c r="J4695" s="10"/>
      <c r="K4695" s="11"/>
      <c r="L4695" s="11"/>
      <c r="M4695" s="12"/>
      <c r="N4695" s="12"/>
      <c r="O4695" s="12"/>
      <c r="P4695" s="12"/>
      <c r="Q4695" s="12"/>
      <c r="R4695" s="12"/>
      <c r="S4695" s="12"/>
      <c r="T4695" s="12"/>
      <c r="U4695" s="12"/>
      <c r="V4695" s="12"/>
      <c r="W4695" s="12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2"/>
      <c r="AS4695" s="12"/>
      <c r="AT4695" s="12"/>
      <c r="AU4695" s="12"/>
      <c r="AV4695" s="12"/>
      <c r="AW4695" s="12"/>
      <c r="AX4695" s="12"/>
      <c r="AY4695" s="12"/>
      <c r="AZ4695" s="12"/>
      <c r="BA4695" s="12"/>
      <c r="BB4695" s="12"/>
      <c r="BC4695" s="12"/>
      <c r="BD4695" s="12"/>
      <c r="BE4695" s="12"/>
      <c r="BF4695" s="12"/>
      <c r="BG4695" s="12"/>
      <c r="BH4695" s="12"/>
      <c r="BI4695" s="12"/>
      <c r="BJ4695" s="13"/>
      <c r="BK4695" s="13"/>
      <c r="BL4695" s="13"/>
      <c r="BM4695" s="13"/>
      <c r="BN4695" s="13"/>
    </row>
    <row r="4696" spans="1:66" x14ac:dyDescent="0.25">
      <c r="A4696" s="10"/>
      <c r="B4696" s="10"/>
      <c r="C4696" s="10"/>
      <c r="D4696" s="18"/>
      <c r="E4696" s="10"/>
      <c r="F4696" s="10"/>
      <c r="G4696" s="10"/>
      <c r="H4696" s="10"/>
      <c r="I4696" s="10"/>
      <c r="J4696" s="10"/>
      <c r="K4696" s="11"/>
      <c r="L4696" s="11"/>
      <c r="M4696" s="12"/>
      <c r="N4696" s="12"/>
      <c r="O4696" s="12"/>
      <c r="P4696" s="12"/>
      <c r="Q4696" s="12"/>
      <c r="R4696" s="12"/>
      <c r="S4696" s="12"/>
      <c r="T4696" s="12"/>
      <c r="U4696" s="12"/>
      <c r="V4696" s="12"/>
      <c r="W4696" s="12"/>
      <c r="X4696" s="12"/>
      <c r="Y4696" s="12"/>
      <c r="Z4696" s="12"/>
      <c r="AA4696" s="12"/>
      <c r="AB4696" s="12"/>
      <c r="AC4696" s="12"/>
      <c r="AD4696" s="12"/>
      <c r="AE4696" s="12"/>
      <c r="AF4696" s="12"/>
      <c r="AG4696" s="12"/>
      <c r="AH4696" s="12"/>
      <c r="AI4696" s="12"/>
      <c r="AJ4696" s="12"/>
      <c r="AK4696" s="12"/>
      <c r="AL4696" s="12"/>
      <c r="AM4696" s="12"/>
      <c r="AN4696" s="12"/>
      <c r="AO4696" s="12"/>
      <c r="AP4696" s="12"/>
      <c r="AQ4696" s="12"/>
      <c r="AR4696" s="12"/>
      <c r="AS4696" s="12"/>
      <c r="AT4696" s="12"/>
      <c r="AU4696" s="12"/>
      <c r="AV4696" s="12"/>
      <c r="AW4696" s="12"/>
      <c r="AX4696" s="12"/>
      <c r="AY4696" s="12"/>
      <c r="AZ4696" s="12"/>
      <c r="BA4696" s="12"/>
      <c r="BB4696" s="12"/>
      <c r="BC4696" s="12"/>
      <c r="BD4696" s="12"/>
      <c r="BE4696" s="12"/>
      <c r="BF4696" s="12"/>
      <c r="BG4696" s="12"/>
      <c r="BH4696" s="12"/>
      <c r="BI4696" s="12"/>
      <c r="BJ4696" s="13"/>
      <c r="BK4696" s="13"/>
      <c r="BL4696" s="13"/>
      <c r="BM4696" s="13"/>
      <c r="BN4696" s="13"/>
    </row>
    <row r="4697" spans="1:66" x14ac:dyDescent="0.25">
      <c r="A4697" s="10"/>
      <c r="B4697" s="10"/>
      <c r="C4697" s="10"/>
      <c r="D4697" s="18"/>
      <c r="E4697" s="10"/>
      <c r="F4697" s="10"/>
      <c r="G4697" s="10"/>
      <c r="H4697" s="10"/>
      <c r="I4697" s="10"/>
      <c r="J4697" s="10"/>
      <c r="K4697" s="11"/>
      <c r="L4697" s="11"/>
      <c r="M4697" s="12"/>
      <c r="N4697" s="12"/>
      <c r="O4697" s="12"/>
      <c r="P4697" s="12"/>
      <c r="Q4697" s="12"/>
      <c r="R4697" s="12"/>
      <c r="S4697" s="12"/>
      <c r="T4697" s="12"/>
      <c r="U4697" s="12"/>
      <c r="V4697" s="12"/>
      <c r="W4697" s="12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2"/>
      <c r="AS4697" s="12"/>
      <c r="AT4697" s="12"/>
      <c r="AU4697" s="12"/>
      <c r="AV4697" s="12"/>
      <c r="AW4697" s="12"/>
      <c r="AX4697" s="12"/>
      <c r="AY4697" s="12"/>
      <c r="AZ4697" s="12"/>
      <c r="BA4697" s="12"/>
      <c r="BB4697" s="12"/>
      <c r="BC4697" s="12"/>
      <c r="BD4697" s="12"/>
      <c r="BE4697" s="12"/>
      <c r="BF4697" s="12"/>
      <c r="BG4697" s="12"/>
      <c r="BH4697" s="12"/>
      <c r="BI4697" s="12"/>
      <c r="BJ4697" s="13"/>
      <c r="BK4697" s="13"/>
      <c r="BL4697" s="13"/>
      <c r="BM4697" s="13"/>
      <c r="BN4697" s="13"/>
    </row>
    <row r="4698" spans="1:66" x14ac:dyDescent="0.25">
      <c r="A4698" s="10"/>
      <c r="B4698" s="10"/>
      <c r="C4698" s="10"/>
      <c r="D4698" s="18"/>
      <c r="E4698" s="10"/>
      <c r="F4698" s="10"/>
      <c r="G4698" s="10"/>
      <c r="H4698" s="10"/>
      <c r="I4698" s="10"/>
      <c r="J4698" s="10"/>
      <c r="K4698" s="11"/>
      <c r="L4698" s="11"/>
      <c r="M4698" s="12"/>
      <c r="N4698" s="12"/>
      <c r="O4698" s="12"/>
      <c r="P4698" s="12"/>
      <c r="Q4698" s="12"/>
      <c r="R4698" s="12"/>
      <c r="S4698" s="12"/>
      <c r="T4698" s="12"/>
      <c r="U4698" s="12"/>
      <c r="V4698" s="12"/>
      <c r="W4698" s="12"/>
      <c r="X4698" s="12"/>
      <c r="Y4698" s="12"/>
      <c r="Z4698" s="12"/>
      <c r="AA4698" s="12"/>
      <c r="AB4698" s="12"/>
      <c r="AC4698" s="12"/>
      <c r="AD4698" s="12"/>
      <c r="AE4698" s="12"/>
      <c r="AF4698" s="12"/>
      <c r="AG4698" s="12"/>
      <c r="AH4698" s="12"/>
      <c r="AI4698" s="12"/>
      <c r="AJ4698" s="12"/>
      <c r="AK4698" s="12"/>
      <c r="AL4698" s="12"/>
      <c r="AM4698" s="12"/>
      <c r="AN4698" s="12"/>
      <c r="AO4698" s="12"/>
      <c r="AP4698" s="12"/>
      <c r="AQ4698" s="12"/>
      <c r="AR4698" s="12"/>
      <c r="AS4698" s="12"/>
      <c r="AT4698" s="12"/>
      <c r="AU4698" s="12"/>
      <c r="AV4698" s="12"/>
      <c r="AW4698" s="12"/>
      <c r="AX4698" s="12"/>
      <c r="AY4698" s="12"/>
      <c r="AZ4698" s="12"/>
      <c r="BA4698" s="12"/>
      <c r="BB4698" s="12"/>
      <c r="BC4698" s="12"/>
      <c r="BD4698" s="12"/>
      <c r="BE4698" s="12"/>
      <c r="BF4698" s="12"/>
      <c r="BG4698" s="12"/>
      <c r="BH4698" s="12"/>
      <c r="BI4698" s="12"/>
      <c r="BJ4698" s="13"/>
      <c r="BK4698" s="13"/>
      <c r="BL4698" s="13"/>
      <c r="BM4698" s="13"/>
      <c r="BN4698" s="13"/>
    </row>
    <row r="4699" spans="1:66" s="14" customFormat="1" x14ac:dyDescent="0.25">
      <c r="A4699" s="10"/>
      <c r="B4699" s="10"/>
      <c r="C4699" s="10"/>
      <c r="D4699" s="18"/>
      <c r="E4699" s="10"/>
      <c r="F4699" s="10"/>
      <c r="G4699" s="10"/>
      <c r="H4699" s="10"/>
      <c r="I4699" s="10"/>
      <c r="J4699" s="10"/>
      <c r="K4699" s="11"/>
      <c r="L4699" s="11"/>
      <c r="M4699" s="12"/>
      <c r="N4699" s="12"/>
      <c r="O4699" s="12"/>
      <c r="P4699" s="12"/>
      <c r="Q4699" s="12"/>
      <c r="R4699" s="12"/>
      <c r="S4699" s="12"/>
      <c r="T4699" s="12"/>
      <c r="U4699" s="12"/>
      <c r="V4699" s="12"/>
      <c r="W4699" s="12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2"/>
      <c r="AS4699" s="12"/>
      <c r="AT4699" s="12"/>
      <c r="AU4699" s="12"/>
      <c r="AV4699" s="12"/>
      <c r="AW4699" s="12"/>
      <c r="AX4699" s="12"/>
      <c r="AY4699" s="12"/>
      <c r="AZ4699" s="12"/>
      <c r="BA4699" s="12"/>
      <c r="BB4699" s="12"/>
      <c r="BC4699" s="12"/>
      <c r="BD4699" s="12"/>
      <c r="BE4699" s="12"/>
      <c r="BF4699" s="12"/>
      <c r="BG4699" s="12"/>
      <c r="BH4699" s="12"/>
      <c r="BI4699" s="12"/>
      <c r="BJ4699" s="13"/>
      <c r="BK4699" s="13"/>
      <c r="BL4699" s="13"/>
      <c r="BM4699" s="13"/>
      <c r="BN4699" s="13"/>
    </row>
    <row r="4700" spans="1:66" x14ac:dyDescent="0.25">
      <c r="A4700" s="10"/>
      <c r="B4700" s="10"/>
      <c r="C4700" s="10"/>
      <c r="D4700" s="18"/>
      <c r="E4700" s="10"/>
      <c r="F4700" s="10"/>
      <c r="G4700" s="10"/>
      <c r="H4700" s="10"/>
      <c r="I4700" s="10"/>
      <c r="J4700" s="10"/>
      <c r="K4700" s="11"/>
      <c r="L4700" s="11"/>
      <c r="M4700" s="12"/>
      <c r="N4700" s="12"/>
      <c r="O4700" s="12"/>
      <c r="P4700" s="12"/>
      <c r="Q4700" s="12"/>
      <c r="R4700" s="12"/>
      <c r="S4700" s="12"/>
      <c r="T4700" s="12"/>
      <c r="U4700" s="12"/>
      <c r="V4700" s="12"/>
      <c r="W4700" s="12"/>
      <c r="X4700" s="12"/>
      <c r="Y4700" s="12"/>
      <c r="Z4700" s="12"/>
      <c r="AA4700" s="12"/>
      <c r="AB4700" s="12"/>
      <c r="AC4700" s="12"/>
      <c r="AD4700" s="12"/>
      <c r="AE4700" s="12"/>
      <c r="AF4700" s="12"/>
      <c r="AG4700" s="12"/>
      <c r="AH4700" s="12"/>
      <c r="AI4700" s="12"/>
      <c r="AJ4700" s="12"/>
      <c r="AK4700" s="12"/>
      <c r="AL4700" s="12"/>
      <c r="AM4700" s="12"/>
      <c r="AN4700" s="12"/>
      <c r="AO4700" s="12"/>
      <c r="AP4700" s="12"/>
      <c r="AQ4700" s="12"/>
      <c r="AR4700" s="12"/>
      <c r="AS4700" s="12"/>
      <c r="AT4700" s="12"/>
      <c r="AU4700" s="12"/>
      <c r="AV4700" s="12"/>
      <c r="AW4700" s="12"/>
      <c r="AX4700" s="12"/>
      <c r="AY4700" s="12"/>
      <c r="AZ4700" s="12"/>
      <c r="BA4700" s="12"/>
      <c r="BB4700" s="12"/>
      <c r="BC4700" s="12"/>
      <c r="BD4700" s="12"/>
      <c r="BE4700" s="12"/>
      <c r="BF4700" s="12"/>
      <c r="BG4700" s="12"/>
      <c r="BH4700" s="12"/>
      <c r="BI4700" s="12"/>
      <c r="BJ4700" s="13"/>
      <c r="BK4700" s="13"/>
      <c r="BL4700" s="13"/>
      <c r="BM4700" s="13"/>
      <c r="BN4700" s="13"/>
    </row>
    <row r="4701" spans="1:66" x14ac:dyDescent="0.25">
      <c r="A4701" s="10"/>
      <c r="B4701" s="10"/>
      <c r="C4701" s="10"/>
      <c r="D4701" s="18"/>
      <c r="E4701" s="10"/>
      <c r="F4701" s="10"/>
      <c r="G4701" s="10"/>
      <c r="H4701" s="10"/>
      <c r="I4701" s="10"/>
      <c r="J4701" s="10"/>
      <c r="K4701" s="11"/>
      <c r="L4701" s="11"/>
      <c r="M4701" s="12"/>
      <c r="N4701" s="12"/>
      <c r="O4701" s="12"/>
      <c r="P4701" s="12"/>
      <c r="Q4701" s="12"/>
      <c r="R4701" s="12"/>
      <c r="S4701" s="12"/>
      <c r="T4701" s="12"/>
      <c r="U4701" s="12"/>
      <c r="V4701" s="12"/>
      <c r="W4701" s="12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2"/>
      <c r="AS4701" s="12"/>
      <c r="AT4701" s="12"/>
      <c r="AU4701" s="12"/>
      <c r="AV4701" s="12"/>
      <c r="AW4701" s="12"/>
      <c r="AX4701" s="12"/>
      <c r="AY4701" s="12"/>
      <c r="AZ4701" s="12"/>
      <c r="BA4701" s="12"/>
      <c r="BB4701" s="12"/>
      <c r="BC4701" s="12"/>
      <c r="BD4701" s="12"/>
      <c r="BE4701" s="12"/>
      <c r="BF4701" s="12"/>
      <c r="BG4701" s="12"/>
      <c r="BH4701" s="12"/>
      <c r="BI4701" s="12"/>
      <c r="BJ4701" s="13"/>
      <c r="BK4701" s="13"/>
      <c r="BL4701" s="13"/>
      <c r="BM4701" s="13"/>
      <c r="BN4701" s="13"/>
    </row>
    <row r="4702" spans="1:66" x14ac:dyDescent="0.25">
      <c r="A4702" s="10"/>
      <c r="B4702" s="10"/>
      <c r="C4702" s="10"/>
      <c r="D4702" s="18"/>
      <c r="E4702" s="10"/>
      <c r="F4702" s="10"/>
      <c r="G4702" s="10"/>
      <c r="H4702" s="10"/>
      <c r="I4702" s="10"/>
      <c r="J4702" s="10"/>
      <c r="K4702" s="11"/>
      <c r="L4702" s="11"/>
      <c r="M4702" s="12"/>
      <c r="N4702" s="12"/>
      <c r="O4702" s="12"/>
      <c r="P4702" s="12"/>
      <c r="Q4702" s="12"/>
      <c r="R4702" s="12"/>
      <c r="S4702" s="12"/>
      <c r="T4702" s="12"/>
      <c r="U4702" s="12"/>
      <c r="V4702" s="12"/>
      <c r="W4702" s="12"/>
      <c r="X4702" s="12"/>
      <c r="Y4702" s="12"/>
      <c r="Z4702" s="12"/>
      <c r="AA4702" s="12"/>
      <c r="AB4702" s="12"/>
      <c r="AC4702" s="12"/>
      <c r="AD4702" s="12"/>
      <c r="AE4702" s="12"/>
      <c r="AF4702" s="12"/>
      <c r="AG4702" s="12"/>
      <c r="AH4702" s="12"/>
      <c r="AI4702" s="12"/>
      <c r="AJ4702" s="12"/>
      <c r="AK4702" s="12"/>
      <c r="AL4702" s="12"/>
      <c r="AM4702" s="12"/>
      <c r="AN4702" s="12"/>
      <c r="AO4702" s="12"/>
      <c r="AP4702" s="12"/>
      <c r="AQ4702" s="12"/>
      <c r="AR4702" s="12"/>
      <c r="AS4702" s="12"/>
      <c r="AT4702" s="12"/>
      <c r="AU4702" s="12"/>
      <c r="AV4702" s="12"/>
      <c r="AW4702" s="12"/>
      <c r="AX4702" s="12"/>
      <c r="AY4702" s="12"/>
      <c r="AZ4702" s="12"/>
      <c r="BA4702" s="12"/>
      <c r="BB4702" s="12"/>
      <c r="BC4702" s="12"/>
      <c r="BD4702" s="12"/>
      <c r="BE4702" s="12"/>
      <c r="BF4702" s="12"/>
      <c r="BG4702" s="12"/>
      <c r="BH4702" s="12"/>
      <c r="BI4702" s="12"/>
      <c r="BJ4702" s="13"/>
      <c r="BK4702" s="13"/>
      <c r="BL4702" s="13"/>
      <c r="BM4702" s="13"/>
      <c r="BN4702" s="13"/>
    </row>
    <row r="4703" spans="1:66" x14ac:dyDescent="0.25">
      <c r="A4703" s="10"/>
      <c r="B4703" s="10"/>
      <c r="C4703" s="10"/>
      <c r="D4703" s="18"/>
      <c r="E4703" s="10"/>
      <c r="F4703" s="10"/>
      <c r="G4703" s="10"/>
      <c r="H4703" s="10"/>
      <c r="I4703" s="10"/>
      <c r="J4703" s="10"/>
      <c r="K4703" s="11"/>
      <c r="L4703" s="11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2"/>
      <c r="AS4703" s="12"/>
      <c r="AT4703" s="12"/>
      <c r="AU4703" s="12"/>
      <c r="AV4703" s="12"/>
      <c r="AW4703" s="12"/>
      <c r="AX4703" s="12"/>
      <c r="AY4703" s="12"/>
      <c r="AZ4703" s="12"/>
      <c r="BA4703" s="12"/>
      <c r="BB4703" s="12"/>
      <c r="BC4703" s="12"/>
      <c r="BD4703" s="12"/>
      <c r="BE4703" s="12"/>
      <c r="BF4703" s="12"/>
      <c r="BG4703" s="12"/>
      <c r="BH4703" s="12"/>
      <c r="BI4703" s="12"/>
      <c r="BJ4703" s="13"/>
      <c r="BK4703" s="13"/>
      <c r="BL4703" s="13"/>
      <c r="BM4703" s="13"/>
      <c r="BN4703" s="13"/>
    </row>
    <row r="4704" spans="1:66" x14ac:dyDescent="0.25">
      <c r="A4704" s="10"/>
      <c r="B4704" s="10"/>
      <c r="C4704" s="10"/>
      <c r="D4704" s="18"/>
      <c r="E4704" s="10"/>
      <c r="F4704" s="10"/>
      <c r="G4704" s="10"/>
      <c r="H4704" s="10"/>
      <c r="I4704" s="10"/>
      <c r="J4704" s="10"/>
      <c r="K4704" s="11"/>
      <c r="L4704" s="11"/>
      <c r="M4704" s="12"/>
      <c r="N4704" s="12"/>
      <c r="O4704" s="12"/>
      <c r="P4704" s="12"/>
      <c r="Q4704" s="12"/>
      <c r="R4704" s="12"/>
      <c r="S4704" s="12"/>
      <c r="T4704" s="12"/>
      <c r="U4704" s="12"/>
      <c r="V4704" s="12"/>
      <c r="W4704" s="12"/>
      <c r="X4704" s="12"/>
      <c r="Y4704" s="12"/>
      <c r="Z4704" s="12"/>
      <c r="AA4704" s="12"/>
      <c r="AB4704" s="12"/>
      <c r="AC4704" s="12"/>
      <c r="AD4704" s="12"/>
      <c r="AE4704" s="12"/>
      <c r="AF4704" s="12"/>
      <c r="AG4704" s="12"/>
      <c r="AH4704" s="12"/>
      <c r="AI4704" s="12"/>
      <c r="AJ4704" s="12"/>
      <c r="AK4704" s="12"/>
      <c r="AL4704" s="12"/>
      <c r="AM4704" s="12"/>
      <c r="AN4704" s="12"/>
      <c r="AO4704" s="12"/>
      <c r="AP4704" s="12"/>
      <c r="AQ4704" s="12"/>
      <c r="AR4704" s="12"/>
      <c r="AS4704" s="12"/>
      <c r="AT4704" s="12"/>
      <c r="AU4704" s="12"/>
      <c r="AV4704" s="12"/>
      <c r="AW4704" s="12"/>
      <c r="AX4704" s="12"/>
      <c r="AY4704" s="12"/>
      <c r="AZ4704" s="12"/>
      <c r="BA4704" s="12"/>
      <c r="BB4704" s="12"/>
      <c r="BC4704" s="12"/>
      <c r="BD4704" s="12"/>
      <c r="BE4704" s="12"/>
      <c r="BF4704" s="12"/>
      <c r="BG4704" s="12"/>
      <c r="BH4704" s="12"/>
      <c r="BI4704" s="12"/>
      <c r="BJ4704" s="13"/>
      <c r="BK4704" s="13"/>
      <c r="BL4704" s="13"/>
      <c r="BM4704" s="13"/>
      <c r="BN4704" s="13"/>
    </row>
    <row r="4705" spans="1:66" x14ac:dyDescent="0.25">
      <c r="A4705" s="10"/>
      <c r="B4705" s="10"/>
      <c r="C4705" s="10"/>
      <c r="D4705" s="18"/>
      <c r="E4705" s="10"/>
      <c r="F4705" s="10"/>
      <c r="G4705" s="10"/>
      <c r="H4705" s="10"/>
      <c r="I4705" s="10"/>
      <c r="J4705" s="10"/>
      <c r="K4705" s="11"/>
      <c r="L4705" s="11"/>
      <c r="M4705" s="12"/>
      <c r="N4705" s="12"/>
      <c r="O4705" s="12"/>
      <c r="P4705" s="12"/>
      <c r="Q4705" s="12"/>
      <c r="R4705" s="12"/>
      <c r="S4705" s="12"/>
      <c r="T4705" s="12"/>
      <c r="U4705" s="12"/>
      <c r="V4705" s="12"/>
      <c r="W4705" s="12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2"/>
      <c r="AS4705" s="12"/>
      <c r="AT4705" s="12"/>
      <c r="AU4705" s="12"/>
      <c r="AV4705" s="12"/>
      <c r="AW4705" s="12"/>
      <c r="AX4705" s="12"/>
      <c r="AY4705" s="12"/>
      <c r="AZ4705" s="12"/>
      <c r="BA4705" s="12"/>
      <c r="BB4705" s="12"/>
      <c r="BC4705" s="12"/>
      <c r="BD4705" s="12"/>
      <c r="BE4705" s="12"/>
      <c r="BF4705" s="12"/>
      <c r="BG4705" s="12"/>
      <c r="BH4705" s="12"/>
      <c r="BI4705" s="12"/>
      <c r="BJ4705" s="13"/>
      <c r="BK4705" s="13"/>
      <c r="BL4705" s="13"/>
      <c r="BM4705" s="13"/>
      <c r="BN4705" s="13"/>
    </row>
    <row r="4706" spans="1:66" x14ac:dyDescent="0.25">
      <c r="A4706" s="10"/>
      <c r="B4706" s="10"/>
      <c r="C4706" s="10"/>
      <c r="D4706" s="18"/>
      <c r="E4706" s="10"/>
      <c r="F4706" s="10"/>
      <c r="G4706" s="10"/>
      <c r="H4706" s="10"/>
      <c r="I4706" s="10"/>
      <c r="J4706" s="10"/>
      <c r="K4706" s="11"/>
      <c r="L4706" s="11"/>
      <c r="M4706" s="12"/>
      <c r="N4706" s="12"/>
      <c r="O4706" s="12"/>
      <c r="P4706" s="12"/>
      <c r="Q4706" s="12"/>
      <c r="R4706" s="12"/>
      <c r="S4706" s="12"/>
      <c r="T4706" s="12"/>
      <c r="U4706" s="12"/>
      <c r="V4706" s="12"/>
      <c r="W4706" s="12"/>
      <c r="X4706" s="12"/>
      <c r="Y4706" s="12"/>
      <c r="Z4706" s="12"/>
      <c r="AA4706" s="12"/>
      <c r="AB4706" s="12"/>
      <c r="AC4706" s="12"/>
      <c r="AD4706" s="12"/>
      <c r="AE4706" s="12"/>
      <c r="AF4706" s="12"/>
      <c r="AG4706" s="12"/>
      <c r="AH4706" s="12"/>
      <c r="AI4706" s="12"/>
      <c r="AJ4706" s="12"/>
      <c r="AK4706" s="12"/>
      <c r="AL4706" s="12"/>
      <c r="AM4706" s="12"/>
      <c r="AN4706" s="12"/>
      <c r="AO4706" s="12"/>
      <c r="AP4706" s="12"/>
      <c r="AQ4706" s="12"/>
      <c r="AR4706" s="12"/>
      <c r="AS4706" s="12"/>
      <c r="AT4706" s="12"/>
      <c r="AU4706" s="12"/>
      <c r="AV4706" s="12"/>
      <c r="AW4706" s="12"/>
      <c r="AX4706" s="12"/>
      <c r="AY4706" s="12"/>
      <c r="AZ4706" s="12"/>
      <c r="BA4706" s="12"/>
      <c r="BB4706" s="12"/>
      <c r="BC4706" s="12"/>
      <c r="BD4706" s="12"/>
      <c r="BE4706" s="12"/>
      <c r="BF4706" s="12"/>
      <c r="BG4706" s="12"/>
      <c r="BH4706" s="12"/>
      <c r="BI4706" s="12"/>
      <c r="BJ4706" s="13"/>
      <c r="BK4706" s="13"/>
      <c r="BL4706" s="13"/>
      <c r="BM4706" s="13"/>
      <c r="BN4706" s="13"/>
    </row>
    <row r="4707" spans="1:66" x14ac:dyDescent="0.25">
      <c r="A4707" s="10"/>
      <c r="B4707" s="10"/>
      <c r="C4707" s="10"/>
      <c r="D4707" s="18"/>
      <c r="E4707" s="10"/>
      <c r="F4707" s="10"/>
      <c r="G4707" s="10"/>
      <c r="H4707" s="10"/>
      <c r="I4707" s="10"/>
      <c r="J4707" s="10"/>
      <c r="K4707" s="11"/>
      <c r="L4707" s="11"/>
      <c r="M4707" s="12"/>
      <c r="N4707" s="12"/>
      <c r="O4707" s="12"/>
      <c r="P4707" s="12"/>
      <c r="Q4707" s="12"/>
      <c r="R4707" s="12"/>
      <c r="S4707" s="12"/>
      <c r="T4707" s="12"/>
      <c r="U4707" s="12"/>
      <c r="V4707" s="12"/>
      <c r="W4707" s="12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2"/>
      <c r="AS4707" s="12"/>
      <c r="AT4707" s="12"/>
      <c r="AU4707" s="12"/>
      <c r="AV4707" s="12"/>
      <c r="AW4707" s="12"/>
      <c r="AX4707" s="12"/>
      <c r="AY4707" s="12"/>
      <c r="AZ4707" s="12"/>
      <c r="BA4707" s="12"/>
      <c r="BB4707" s="12"/>
      <c r="BC4707" s="12"/>
      <c r="BD4707" s="12"/>
      <c r="BE4707" s="12"/>
      <c r="BF4707" s="12"/>
      <c r="BG4707" s="12"/>
      <c r="BH4707" s="12"/>
      <c r="BI4707" s="12"/>
      <c r="BJ4707" s="13"/>
      <c r="BK4707" s="13"/>
      <c r="BL4707" s="13"/>
      <c r="BM4707" s="13"/>
      <c r="BN4707" s="13"/>
    </row>
    <row r="4708" spans="1:66" x14ac:dyDescent="0.25">
      <c r="A4708" s="10"/>
      <c r="B4708" s="10"/>
      <c r="C4708" s="10"/>
      <c r="D4708" s="18"/>
      <c r="E4708" s="10"/>
      <c r="F4708" s="10"/>
      <c r="G4708" s="10"/>
      <c r="H4708" s="10"/>
      <c r="I4708" s="10"/>
      <c r="J4708" s="10"/>
      <c r="K4708" s="11"/>
      <c r="L4708" s="11"/>
      <c r="M4708" s="12"/>
      <c r="N4708" s="12"/>
      <c r="O4708" s="12"/>
      <c r="P4708" s="12"/>
      <c r="Q4708" s="12"/>
      <c r="R4708" s="12"/>
      <c r="S4708" s="12"/>
      <c r="T4708" s="12"/>
      <c r="U4708" s="12"/>
      <c r="V4708" s="12"/>
      <c r="W4708" s="12"/>
      <c r="X4708" s="12"/>
      <c r="Y4708" s="12"/>
      <c r="Z4708" s="12"/>
      <c r="AA4708" s="12"/>
      <c r="AB4708" s="12"/>
      <c r="AC4708" s="12"/>
      <c r="AD4708" s="12"/>
      <c r="AE4708" s="12"/>
      <c r="AF4708" s="12"/>
      <c r="AG4708" s="12"/>
      <c r="AH4708" s="12"/>
      <c r="AI4708" s="12"/>
      <c r="AJ4708" s="12"/>
      <c r="AK4708" s="12"/>
      <c r="AL4708" s="12"/>
      <c r="AM4708" s="12"/>
      <c r="AN4708" s="12"/>
      <c r="AO4708" s="12"/>
      <c r="AP4708" s="12"/>
      <c r="AQ4708" s="12"/>
      <c r="AR4708" s="12"/>
      <c r="AS4708" s="12"/>
      <c r="AT4708" s="12"/>
      <c r="AU4708" s="12"/>
      <c r="AV4708" s="12"/>
      <c r="AW4708" s="12"/>
      <c r="AX4708" s="12"/>
      <c r="AY4708" s="12"/>
      <c r="AZ4708" s="12"/>
      <c r="BA4708" s="12"/>
      <c r="BB4708" s="12"/>
      <c r="BC4708" s="12"/>
      <c r="BD4708" s="12"/>
      <c r="BE4708" s="12"/>
      <c r="BF4708" s="12"/>
      <c r="BG4708" s="12"/>
      <c r="BH4708" s="12"/>
      <c r="BI4708" s="12"/>
      <c r="BJ4708" s="13"/>
      <c r="BK4708" s="13"/>
      <c r="BL4708" s="13"/>
      <c r="BM4708" s="13"/>
      <c r="BN4708" s="13"/>
    </row>
    <row r="4709" spans="1:66" x14ac:dyDescent="0.25">
      <c r="A4709" s="10"/>
      <c r="B4709" s="10"/>
      <c r="C4709" s="10"/>
      <c r="D4709" s="18"/>
      <c r="E4709" s="10"/>
      <c r="F4709" s="10"/>
      <c r="G4709" s="10"/>
      <c r="H4709" s="10"/>
      <c r="I4709" s="10"/>
      <c r="J4709" s="10"/>
      <c r="K4709" s="11"/>
      <c r="L4709" s="11"/>
      <c r="M4709" s="12"/>
      <c r="N4709" s="12"/>
      <c r="O4709" s="12"/>
      <c r="P4709" s="12"/>
      <c r="Q4709" s="12"/>
      <c r="R4709" s="12"/>
      <c r="S4709" s="12"/>
      <c r="T4709" s="12"/>
      <c r="U4709" s="12"/>
      <c r="V4709" s="12"/>
      <c r="W4709" s="12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2"/>
      <c r="AS4709" s="12"/>
      <c r="AT4709" s="12"/>
      <c r="AU4709" s="12"/>
      <c r="AV4709" s="12"/>
      <c r="AW4709" s="12"/>
      <c r="AX4709" s="12"/>
      <c r="AY4709" s="12"/>
      <c r="AZ4709" s="12"/>
      <c r="BA4709" s="12"/>
      <c r="BB4709" s="12"/>
      <c r="BC4709" s="12"/>
      <c r="BD4709" s="12"/>
      <c r="BE4709" s="12"/>
      <c r="BF4709" s="12"/>
      <c r="BG4709" s="12"/>
      <c r="BH4709" s="12"/>
      <c r="BI4709" s="12"/>
      <c r="BJ4709" s="13"/>
      <c r="BK4709" s="13"/>
      <c r="BL4709" s="13"/>
      <c r="BM4709" s="13"/>
      <c r="BN4709" s="13"/>
    </row>
    <row r="4710" spans="1:66" x14ac:dyDescent="0.25">
      <c r="A4710" s="10"/>
      <c r="B4710" s="10"/>
      <c r="C4710" s="10"/>
      <c r="D4710" s="18"/>
      <c r="E4710" s="10"/>
      <c r="F4710" s="10"/>
      <c r="G4710" s="10"/>
      <c r="H4710" s="10"/>
      <c r="I4710" s="10"/>
      <c r="J4710" s="10"/>
      <c r="K4710" s="11"/>
      <c r="L4710" s="11"/>
      <c r="M4710" s="12"/>
      <c r="N4710" s="12"/>
      <c r="O4710" s="12"/>
      <c r="P4710" s="12"/>
      <c r="Q4710" s="12"/>
      <c r="R4710" s="12"/>
      <c r="S4710" s="12"/>
      <c r="T4710" s="12"/>
      <c r="U4710" s="12"/>
      <c r="V4710" s="12"/>
      <c r="W4710" s="12"/>
      <c r="X4710" s="12"/>
      <c r="Y4710" s="12"/>
      <c r="Z4710" s="12"/>
      <c r="AA4710" s="12"/>
      <c r="AB4710" s="12"/>
      <c r="AC4710" s="12"/>
      <c r="AD4710" s="12"/>
      <c r="AE4710" s="12"/>
      <c r="AF4710" s="12"/>
      <c r="AG4710" s="12"/>
      <c r="AH4710" s="12"/>
      <c r="AI4710" s="12"/>
      <c r="AJ4710" s="12"/>
      <c r="AK4710" s="12"/>
      <c r="AL4710" s="12"/>
      <c r="AM4710" s="12"/>
      <c r="AN4710" s="12"/>
      <c r="AO4710" s="12"/>
      <c r="AP4710" s="12"/>
      <c r="AQ4710" s="12"/>
      <c r="AR4710" s="12"/>
      <c r="AS4710" s="12"/>
      <c r="AT4710" s="12"/>
      <c r="AU4710" s="12"/>
      <c r="AV4710" s="12"/>
      <c r="AW4710" s="12"/>
      <c r="AX4710" s="12"/>
      <c r="AY4710" s="12"/>
      <c r="AZ4710" s="12"/>
      <c r="BA4710" s="12"/>
      <c r="BB4710" s="12"/>
      <c r="BC4710" s="12"/>
      <c r="BD4710" s="12"/>
      <c r="BE4710" s="12"/>
      <c r="BF4710" s="12"/>
      <c r="BG4710" s="12"/>
      <c r="BH4710" s="12"/>
      <c r="BI4710" s="12"/>
      <c r="BJ4710" s="13"/>
      <c r="BK4710" s="13"/>
      <c r="BL4710" s="13"/>
      <c r="BM4710" s="13"/>
      <c r="BN4710" s="13"/>
    </row>
    <row r="4711" spans="1:66" x14ac:dyDescent="0.25">
      <c r="A4711" s="10"/>
      <c r="B4711" s="10"/>
      <c r="C4711" s="10"/>
      <c r="D4711" s="18"/>
      <c r="E4711" s="10"/>
      <c r="F4711" s="10"/>
      <c r="G4711" s="10"/>
      <c r="H4711" s="10"/>
      <c r="I4711" s="10"/>
      <c r="J4711" s="10"/>
      <c r="K4711" s="11"/>
      <c r="L4711" s="11"/>
      <c r="M4711" s="12"/>
      <c r="N4711" s="12"/>
      <c r="O4711" s="12"/>
      <c r="P4711" s="12"/>
      <c r="Q4711" s="12"/>
      <c r="R4711" s="12"/>
      <c r="S4711" s="12"/>
      <c r="T4711" s="12"/>
      <c r="U4711" s="12"/>
      <c r="V4711" s="12"/>
      <c r="W4711" s="12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2"/>
      <c r="AS4711" s="12"/>
      <c r="AT4711" s="12"/>
      <c r="AU4711" s="12"/>
      <c r="AV4711" s="12"/>
      <c r="AW4711" s="12"/>
      <c r="AX4711" s="12"/>
      <c r="AY4711" s="12"/>
      <c r="AZ4711" s="12"/>
      <c r="BA4711" s="12"/>
      <c r="BB4711" s="12"/>
      <c r="BC4711" s="12"/>
      <c r="BD4711" s="12"/>
      <c r="BE4711" s="12"/>
      <c r="BF4711" s="12"/>
      <c r="BG4711" s="12"/>
      <c r="BH4711" s="12"/>
      <c r="BI4711" s="12"/>
      <c r="BJ4711" s="13"/>
      <c r="BK4711" s="13"/>
      <c r="BL4711" s="13"/>
      <c r="BM4711" s="13"/>
      <c r="BN4711" s="13"/>
    </row>
    <row r="4712" spans="1:66" x14ac:dyDescent="0.25">
      <c r="A4712" s="10"/>
      <c r="B4712" s="10"/>
      <c r="C4712" s="10"/>
      <c r="D4712" s="18"/>
      <c r="E4712" s="10"/>
      <c r="F4712" s="10"/>
      <c r="G4712" s="10"/>
      <c r="H4712" s="10"/>
      <c r="I4712" s="10"/>
      <c r="J4712" s="10"/>
      <c r="K4712" s="11"/>
      <c r="L4712" s="11"/>
      <c r="M4712" s="12"/>
      <c r="N4712" s="12"/>
      <c r="O4712" s="12"/>
      <c r="P4712" s="12"/>
      <c r="Q4712" s="12"/>
      <c r="R4712" s="12"/>
      <c r="S4712" s="12"/>
      <c r="T4712" s="12"/>
      <c r="U4712" s="12"/>
      <c r="V4712" s="12"/>
      <c r="W4712" s="12"/>
      <c r="X4712" s="12"/>
      <c r="Y4712" s="12"/>
      <c r="Z4712" s="12"/>
      <c r="AA4712" s="12"/>
      <c r="AB4712" s="12"/>
      <c r="AC4712" s="12"/>
      <c r="AD4712" s="12"/>
      <c r="AE4712" s="12"/>
      <c r="AF4712" s="12"/>
      <c r="AG4712" s="12"/>
      <c r="AH4712" s="12"/>
      <c r="AI4712" s="12"/>
      <c r="AJ4712" s="12"/>
      <c r="AK4712" s="12"/>
      <c r="AL4712" s="12"/>
      <c r="AM4712" s="12"/>
      <c r="AN4712" s="12"/>
      <c r="AO4712" s="12"/>
      <c r="AP4712" s="12"/>
      <c r="AQ4712" s="12"/>
      <c r="AR4712" s="12"/>
      <c r="AS4712" s="12"/>
      <c r="AT4712" s="12"/>
      <c r="AU4712" s="12"/>
      <c r="AV4712" s="12"/>
      <c r="AW4712" s="12"/>
      <c r="AX4712" s="12"/>
      <c r="AY4712" s="12"/>
      <c r="AZ4712" s="12"/>
      <c r="BA4712" s="12"/>
      <c r="BB4712" s="12"/>
      <c r="BC4712" s="12"/>
      <c r="BD4712" s="12"/>
      <c r="BE4712" s="12"/>
      <c r="BF4712" s="12"/>
      <c r="BG4712" s="12"/>
      <c r="BH4712" s="12"/>
      <c r="BI4712" s="12"/>
      <c r="BJ4712" s="13"/>
      <c r="BK4712" s="13"/>
      <c r="BL4712" s="13"/>
      <c r="BM4712" s="13"/>
      <c r="BN4712" s="13"/>
    </row>
    <row r="4713" spans="1:66" x14ac:dyDescent="0.25">
      <c r="A4713" s="10"/>
      <c r="B4713" s="10"/>
      <c r="C4713" s="10"/>
      <c r="D4713" s="18"/>
      <c r="E4713" s="10"/>
      <c r="F4713" s="10"/>
      <c r="G4713" s="10"/>
      <c r="H4713" s="10"/>
      <c r="I4713" s="10"/>
      <c r="J4713" s="10"/>
      <c r="K4713" s="11"/>
      <c r="L4713" s="11"/>
      <c r="M4713" s="12"/>
      <c r="N4713" s="12"/>
      <c r="O4713" s="12"/>
      <c r="P4713" s="12"/>
      <c r="Q4713" s="12"/>
      <c r="R4713" s="12"/>
      <c r="S4713" s="12"/>
      <c r="T4713" s="12"/>
      <c r="U4713" s="12"/>
      <c r="V4713" s="12"/>
      <c r="W4713" s="12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2"/>
      <c r="AS4713" s="12"/>
      <c r="AT4713" s="12"/>
      <c r="AU4713" s="12"/>
      <c r="AV4713" s="12"/>
      <c r="AW4713" s="12"/>
      <c r="AX4713" s="12"/>
      <c r="AY4713" s="12"/>
      <c r="AZ4713" s="12"/>
      <c r="BA4713" s="12"/>
      <c r="BB4713" s="12"/>
      <c r="BC4713" s="12"/>
      <c r="BD4713" s="12"/>
      <c r="BE4713" s="12"/>
      <c r="BF4713" s="12"/>
      <c r="BG4713" s="12"/>
      <c r="BH4713" s="12"/>
      <c r="BI4713" s="12"/>
      <c r="BJ4713" s="13"/>
      <c r="BK4713" s="13"/>
      <c r="BL4713" s="13"/>
      <c r="BM4713" s="13"/>
      <c r="BN4713" s="13"/>
    </row>
    <row r="4714" spans="1:66" x14ac:dyDescent="0.25">
      <c r="A4714" s="10"/>
      <c r="B4714" s="10"/>
      <c r="C4714" s="10"/>
      <c r="D4714" s="18"/>
      <c r="E4714" s="10"/>
      <c r="F4714" s="10"/>
      <c r="G4714" s="10"/>
      <c r="H4714" s="10"/>
      <c r="I4714" s="10"/>
      <c r="J4714" s="10"/>
      <c r="K4714" s="11"/>
      <c r="L4714" s="11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12"/>
      <c r="Z4714" s="12"/>
      <c r="AA4714" s="12"/>
      <c r="AB4714" s="12"/>
      <c r="AC4714" s="12"/>
      <c r="AD4714" s="12"/>
      <c r="AE4714" s="12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12"/>
      <c r="AP4714" s="12"/>
      <c r="AQ4714" s="12"/>
      <c r="AR4714" s="12"/>
      <c r="AS4714" s="12"/>
      <c r="AT4714" s="12"/>
      <c r="AU4714" s="12"/>
      <c r="AV4714" s="12"/>
      <c r="AW4714" s="12"/>
      <c r="AX4714" s="12"/>
      <c r="AY4714" s="12"/>
      <c r="AZ4714" s="12"/>
      <c r="BA4714" s="12"/>
      <c r="BB4714" s="12"/>
      <c r="BC4714" s="12"/>
      <c r="BD4714" s="12"/>
      <c r="BE4714" s="12"/>
      <c r="BF4714" s="12"/>
      <c r="BG4714" s="12"/>
      <c r="BH4714" s="12"/>
      <c r="BI4714" s="12"/>
      <c r="BJ4714" s="13"/>
      <c r="BK4714" s="13"/>
      <c r="BL4714" s="13"/>
      <c r="BM4714" s="13"/>
      <c r="BN4714" s="13"/>
    </row>
    <row r="4715" spans="1:66" x14ac:dyDescent="0.25">
      <c r="A4715" s="10"/>
      <c r="B4715" s="10"/>
      <c r="C4715" s="10"/>
      <c r="D4715" s="18"/>
      <c r="E4715" s="10"/>
      <c r="F4715" s="10"/>
      <c r="G4715" s="10"/>
      <c r="H4715" s="10"/>
      <c r="I4715" s="10"/>
      <c r="J4715" s="10"/>
      <c r="K4715" s="11"/>
      <c r="L4715" s="11"/>
      <c r="M4715" s="12"/>
      <c r="N4715" s="12"/>
      <c r="O4715" s="12"/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2"/>
      <c r="AS4715" s="12"/>
      <c r="AT4715" s="12"/>
      <c r="AU4715" s="12"/>
      <c r="AV4715" s="12"/>
      <c r="AW4715" s="12"/>
      <c r="AX4715" s="12"/>
      <c r="AY4715" s="12"/>
      <c r="AZ4715" s="12"/>
      <c r="BA4715" s="12"/>
      <c r="BB4715" s="12"/>
      <c r="BC4715" s="12"/>
      <c r="BD4715" s="12"/>
      <c r="BE4715" s="12"/>
      <c r="BF4715" s="12"/>
      <c r="BG4715" s="12"/>
      <c r="BH4715" s="12"/>
      <c r="BI4715" s="12"/>
      <c r="BJ4715" s="13"/>
      <c r="BK4715" s="13"/>
      <c r="BL4715" s="13"/>
      <c r="BM4715" s="13"/>
      <c r="BN4715" s="13"/>
    </row>
    <row r="4716" spans="1:66" x14ac:dyDescent="0.25">
      <c r="A4716" s="10"/>
      <c r="B4716" s="10"/>
      <c r="C4716" s="10"/>
      <c r="D4716" s="18"/>
      <c r="E4716" s="10"/>
      <c r="F4716" s="10"/>
      <c r="G4716" s="10"/>
      <c r="H4716" s="10"/>
      <c r="I4716" s="10"/>
      <c r="J4716" s="10"/>
      <c r="K4716" s="11"/>
      <c r="L4716" s="11"/>
      <c r="M4716" s="12"/>
      <c r="N4716" s="12"/>
      <c r="O4716" s="12"/>
      <c r="P4716" s="12"/>
      <c r="Q4716" s="12"/>
      <c r="R4716" s="12"/>
      <c r="S4716" s="12"/>
      <c r="T4716" s="12"/>
      <c r="U4716" s="12"/>
      <c r="V4716" s="12"/>
      <c r="W4716" s="12"/>
      <c r="X4716" s="12"/>
      <c r="Y4716" s="12"/>
      <c r="Z4716" s="12"/>
      <c r="AA4716" s="12"/>
      <c r="AB4716" s="12"/>
      <c r="AC4716" s="12"/>
      <c r="AD4716" s="12"/>
      <c r="AE4716" s="12"/>
      <c r="AF4716" s="12"/>
      <c r="AG4716" s="12"/>
      <c r="AH4716" s="12"/>
      <c r="AI4716" s="12"/>
      <c r="AJ4716" s="12"/>
      <c r="AK4716" s="12"/>
      <c r="AL4716" s="12"/>
      <c r="AM4716" s="12"/>
      <c r="AN4716" s="12"/>
      <c r="AO4716" s="12"/>
      <c r="AP4716" s="12"/>
      <c r="AQ4716" s="12"/>
      <c r="AR4716" s="12"/>
      <c r="AS4716" s="12"/>
      <c r="AT4716" s="12"/>
      <c r="AU4716" s="12"/>
      <c r="AV4716" s="12"/>
      <c r="AW4716" s="12"/>
      <c r="AX4716" s="12"/>
      <c r="AY4716" s="12"/>
      <c r="AZ4716" s="12"/>
      <c r="BA4716" s="12"/>
      <c r="BB4716" s="12"/>
      <c r="BC4716" s="12"/>
      <c r="BD4716" s="12"/>
      <c r="BE4716" s="12"/>
      <c r="BF4716" s="12"/>
      <c r="BG4716" s="12"/>
      <c r="BH4716" s="12"/>
      <c r="BI4716" s="12"/>
      <c r="BJ4716" s="13"/>
      <c r="BK4716" s="13"/>
      <c r="BL4716" s="13"/>
      <c r="BM4716" s="13"/>
      <c r="BN4716" s="13"/>
    </row>
    <row r="4717" spans="1:66" x14ac:dyDescent="0.25">
      <c r="A4717" s="10"/>
      <c r="B4717" s="10"/>
      <c r="C4717" s="10"/>
      <c r="D4717" s="18"/>
      <c r="E4717" s="10"/>
      <c r="F4717" s="10"/>
      <c r="G4717" s="10"/>
      <c r="H4717" s="10"/>
      <c r="I4717" s="10"/>
      <c r="J4717" s="10"/>
      <c r="K4717" s="11"/>
      <c r="L4717" s="11"/>
      <c r="M4717" s="12"/>
      <c r="N4717" s="12"/>
      <c r="O4717" s="12"/>
      <c r="P4717" s="12"/>
      <c r="Q4717" s="12"/>
      <c r="R4717" s="12"/>
      <c r="S4717" s="12"/>
      <c r="T4717" s="12"/>
      <c r="U4717" s="12"/>
      <c r="V4717" s="12"/>
      <c r="W4717" s="12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2"/>
      <c r="AS4717" s="12"/>
      <c r="AT4717" s="12"/>
      <c r="AU4717" s="12"/>
      <c r="AV4717" s="12"/>
      <c r="AW4717" s="12"/>
      <c r="AX4717" s="12"/>
      <c r="AY4717" s="12"/>
      <c r="AZ4717" s="12"/>
      <c r="BA4717" s="12"/>
      <c r="BB4717" s="12"/>
      <c r="BC4717" s="12"/>
      <c r="BD4717" s="12"/>
      <c r="BE4717" s="12"/>
      <c r="BF4717" s="12"/>
      <c r="BG4717" s="12"/>
      <c r="BH4717" s="12"/>
      <c r="BI4717" s="12"/>
      <c r="BJ4717" s="13"/>
      <c r="BK4717" s="13"/>
      <c r="BL4717" s="13"/>
      <c r="BM4717" s="13"/>
      <c r="BN4717" s="13"/>
    </row>
    <row r="4718" spans="1:66" x14ac:dyDescent="0.25">
      <c r="A4718" s="10"/>
      <c r="B4718" s="10"/>
      <c r="C4718" s="10"/>
      <c r="D4718" s="18"/>
      <c r="E4718" s="10"/>
      <c r="F4718" s="10"/>
      <c r="G4718" s="10"/>
      <c r="H4718" s="10"/>
      <c r="I4718" s="10"/>
      <c r="J4718" s="10"/>
      <c r="K4718" s="11"/>
      <c r="L4718" s="11"/>
      <c r="M4718" s="12"/>
      <c r="N4718" s="12"/>
      <c r="O4718" s="12"/>
      <c r="P4718" s="12"/>
      <c r="Q4718" s="12"/>
      <c r="R4718" s="12"/>
      <c r="S4718" s="12"/>
      <c r="T4718" s="12"/>
      <c r="U4718" s="12"/>
      <c r="V4718" s="12"/>
      <c r="W4718" s="12"/>
      <c r="X4718" s="12"/>
      <c r="Y4718" s="12"/>
      <c r="Z4718" s="12"/>
      <c r="AA4718" s="12"/>
      <c r="AB4718" s="12"/>
      <c r="AC4718" s="12"/>
      <c r="AD4718" s="12"/>
      <c r="AE4718" s="12"/>
      <c r="AF4718" s="12"/>
      <c r="AG4718" s="12"/>
      <c r="AH4718" s="12"/>
      <c r="AI4718" s="12"/>
      <c r="AJ4718" s="12"/>
      <c r="AK4718" s="12"/>
      <c r="AL4718" s="12"/>
      <c r="AM4718" s="12"/>
      <c r="AN4718" s="12"/>
      <c r="AO4718" s="12"/>
      <c r="AP4718" s="12"/>
      <c r="AQ4718" s="12"/>
      <c r="AR4718" s="12"/>
      <c r="AS4718" s="12"/>
      <c r="AT4718" s="12"/>
      <c r="AU4718" s="12"/>
      <c r="AV4718" s="12"/>
      <c r="AW4718" s="12"/>
      <c r="AX4718" s="12"/>
      <c r="AY4718" s="12"/>
      <c r="AZ4718" s="12"/>
      <c r="BA4718" s="12"/>
      <c r="BB4718" s="12"/>
      <c r="BC4718" s="12"/>
      <c r="BD4718" s="12"/>
      <c r="BE4718" s="12"/>
      <c r="BF4718" s="12"/>
      <c r="BG4718" s="12"/>
      <c r="BH4718" s="12"/>
      <c r="BI4718" s="12"/>
      <c r="BJ4718" s="13"/>
      <c r="BK4718" s="13"/>
      <c r="BL4718" s="13"/>
      <c r="BM4718" s="13"/>
      <c r="BN4718" s="13"/>
    </row>
    <row r="4719" spans="1:66" x14ac:dyDescent="0.25">
      <c r="A4719" s="10"/>
      <c r="B4719" s="10"/>
      <c r="C4719" s="10"/>
      <c r="D4719" s="18"/>
      <c r="E4719" s="10"/>
      <c r="F4719" s="10"/>
      <c r="G4719" s="10"/>
      <c r="H4719" s="10"/>
      <c r="I4719" s="10"/>
      <c r="J4719" s="10"/>
      <c r="K4719" s="11"/>
      <c r="L4719" s="11"/>
      <c r="M4719" s="12"/>
      <c r="N4719" s="12"/>
      <c r="O4719" s="12"/>
      <c r="P4719" s="12"/>
      <c r="Q4719" s="12"/>
      <c r="R4719" s="12"/>
      <c r="S4719" s="12"/>
      <c r="T4719" s="12"/>
      <c r="U4719" s="12"/>
      <c r="V4719" s="12"/>
      <c r="W4719" s="12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2"/>
      <c r="AS4719" s="12"/>
      <c r="AT4719" s="12"/>
      <c r="AU4719" s="12"/>
      <c r="AV4719" s="12"/>
      <c r="AW4719" s="12"/>
      <c r="AX4719" s="12"/>
      <c r="AY4719" s="12"/>
      <c r="AZ4719" s="12"/>
      <c r="BA4719" s="12"/>
      <c r="BB4719" s="12"/>
      <c r="BC4719" s="12"/>
      <c r="BD4719" s="12"/>
      <c r="BE4719" s="12"/>
      <c r="BF4719" s="12"/>
      <c r="BG4719" s="12"/>
      <c r="BH4719" s="12"/>
      <c r="BI4719" s="12"/>
      <c r="BJ4719" s="13"/>
      <c r="BK4719" s="13"/>
      <c r="BL4719" s="13"/>
      <c r="BM4719" s="13"/>
      <c r="BN4719" s="13"/>
    </row>
    <row r="4720" spans="1:66" x14ac:dyDescent="0.25">
      <c r="A4720" s="10"/>
      <c r="B4720" s="10"/>
      <c r="C4720" s="10"/>
      <c r="D4720" s="18"/>
      <c r="E4720" s="10"/>
      <c r="F4720" s="10"/>
      <c r="G4720" s="10"/>
      <c r="H4720" s="10"/>
      <c r="I4720" s="10"/>
      <c r="J4720" s="10"/>
      <c r="K4720" s="11"/>
      <c r="L4720" s="11"/>
      <c r="M4720" s="12"/>
      <c r="N4720" s="12"/>
      <c r="O4720" s="12"/>
      <c r="P4720" s="12"/>
      <c r="Q4720" s="12"/>
      <c r="R4720" s="12"/>
      <c r="S4720" s="12"/>
      <c r="T4720" s="12"/>
      <c r="U4720" s="12"/>
      <c r="V4720" s="12"/>
      <c r="W4720" s="12"/>
      <c r="X4720" s="12"/>
      <c r="Y4720" s="12"/>
      <c r="Z4720" s="12"/>
      <c r="AA4720" s="12"/>
      <c r="AB4720" s="12"/>
      <c r="AC4720" s="12"/>
      <c r="AD4720" s="12"/>
      <c r="AE4720" s="12"/>
      <c r="AF4720" s="12"/>
      <c r="AG4720" s="12"/>
      <c r="AH4720" s="12"/>
      <c r="AI4720" s="12"/>
      <c r="AJ4720" s="12"/>
      <c r="AK4720" s="12"/>
      <c r="AL4720" s="12"/>
      <c r="AM4720" s="12"/>
      <c r="AN4720" s="12"/>
      <c r="AO4720" s="12"/>
      <c r="AP4720" s="12"/>
      <c r="AQ4720" s="12"/>
      <c r="AR4720" s="12"/>
      <c r="AS4720" s="12"/>
      <c r="AT4720" s="12"/>
      <c r="AU4720" s="12"/>
      <c r="AV4720" s="12"/>
      <c r="AW4720" s="12"/>
      <c r="AX4720" s="12"/>
      <c r="AY4720" s="12"/>
      <c r="AZ4720" s="12"/>
      <c r="BA4720" s="12"/>
      <c r="BB4720" s="12"/>
      <c r="BC4720" s="12"/>
      <c r="BD4720" s="12"/>
      <c r="BE4720" s="12"/>
      <c r="BF4720" s="12"/>
      <c r="BG4720" s="12"/>
      <c r="BH4720" s="12"/>
      <c r="BI4720" s="12"/>
      <c r="BJ4720" s="13"/>
      <c r="BK4720" s="13"/>
      <c r="BL4720" s="13"/>
      <c r="BM4720" s="13"/>
      <c r="BN4720" s="13"/>
    </row>
    <row r="4721" spans="1:66" x14ac:dyDescent="0.25">
      <c r="A4721" s="10"/>
      <c r="B4721" s="10"/>
      <c r="C4721" s="10"/>
      <c r="D4721" s="18"/>
      <c r="E4721" s="10"/>
      <c r="F4721" s="10"/>
      <c r="G4721" s="10"/>
      <c r="H4721" s="10"/>
      <c r="I4721" s="10"/>
      <c r="J4721" s="10"/>
      <c r="K4721" s="11"/>
      <c r="L4721" s="11"/>
      <c r="M4721" s="12"/>
      <c r="N4721" s="12"/>
      <c r="O4721" s="12"/>
      <c r="P4721" s="12"/>
      <c r="Q4721" s="12"/>
      <c r="R4721" s="12"/>
      <c r="S4721" s="12"/>
      <c r="T4721" s="12"/>
      <c r="U4721" s="12"/>
      <c r="V4721" s="12"/>
      <c r="W4721" s="12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2"/>
      <c r="AS4721" s="12"/>
      <c r="AT4721" s="12"/>
      <c r="AU4721" s="12"/>
      <c r="AV4721" s="12"/>
      <c r="AW4721" s="12"/>
      <c r="AX4721" s="12"/>
      <c r="AY4721" s="12"/>
      <c r="AZ4721" s="12"/>
      <c r="BA4721" s="12"/>
      <c r="BB4721" s="12"/>
      <c r="BC4721" s="12"/>
      <c r="BD4721" s="12"/>
      <c r="BE4721" s="12"/>
      <c r="BF4721" s="12"/>
      <c r="BG4721" s="12"/>
      <c r="BH4721" s="12"/>
      <c r="BI4721" s="12"/>
      <c r="BJ4721" s="13"/>
      <c r="BK4721" s="13"/>
      <c r="BL4721" s="13"/>
      <c r="BM4721" s="13"/>
      <c r="BN4721" s="13"/>
    </row>
    <row r="4722" spans="1:66" x14ac:dyDescent="0.25">
      <c r="A4722" s="10"/>
      <c r="B4722" s="10"/>
      <c r="C4722" s="10"/>
      <c r="D4722" s="18"/>
      <c r="E4722" s="10"/>
      <c r="F4722" s="10"/>
      <c r="G4722" s="10"/>
      <c r="H4722" s="10"/>
      <c r="I4722" s="10"/>
      <c r="J4722" s="10"/>
      <c r="K4722" s="11"/>
      <c r="L4722" s="11"/>
      <c r="M4722" s="12"/>
      <c r="N4722" s="12"/>
      <c r="O4722" s="12"/>
      <c r="P4722" s="12"/>
      <c r="Q4722" s="12"/>
      <c r="R4722" s="12"/>
      <c r="S4722" s="12"/>
      <c r="T4722" s="12"/>
      <c r="U4722" s="12"/>
      <c r="V4722" s="12"/>
      <c r="W4722" s="12"/>
      <c r="X4722" s="12"/>
      <c r="Y4722" s="12"/>
      <c r="Z4722" s="12"/>
      <c r="AA4722" s="12"/>
      <c r="AB4722" s="12"/>
      <c r="AC4722" s="12"/>
      <c r="AD4722" s="12"/>
      <c r="AE4722" s="12"/>
      <c r="AF4722" s="12"/>
      <c r="AG4722" s="12"/>
      <c r="AH4722" s="12"/>
      <c r="AI4722" s="12"/>
      <c r="AJ4722" s="12"/>
      <c r="AK4722" s="12"/>
      <c r="AL4722" s="12"/>
      <c r="AM4722" s="12"/>
      <c r="AN4722" s="12"/>
      <c r="AO4722" s="12"/>
      <c r="AP4722" s="12"/>
      <c r="AQ4722" s="12"/>
      <c r="AR4722" s="12"/>
      <c r="AS4722" s="12"/>
      <c r="AT4722" s="12"/>
      <c r="AU4722" s="12"/>
      <c r="AV4722" s="12"/>
      <c r="AW4722" s="12"/>
      <c r="AX4722" s="12"/>
      <c r="AY4722" s="12"/>
      <c r="AZ4722" s="12"/>
      <c r="BA4722" s="12"/>
      <c r="BB4722" s="12"/>
      <c r="BC4722" s="12"/>
      <c r="BD4722" s="12"/>
      <c r="BE4722" s="12"/>
      <c r="BF4722" s="12"/>
      <c r="BG4722" s="12"/>
      <c r="BH4722" s="12"/>
      <c r="BI4722" s="12"/>
      <c r="BJ4722" s="13"/>
      <c r="BK4722" s="13"/>
      <c r="BL4722" s="13"/>
      <c r="BM4722" s="13"/>
      <c r="BN4722" s="13"/>
    </row>
    <row r="4723" spans="1:66" x14ac:dyDescent="0.25">
      <c r="A4723" s="10"/>
      <c r="B4723" s="10"/>
      <c r="C4723" s="10"/>
      <c r="D4723" s="18"/>
      <c r="E4723" s="10"/>
      <c r="F4723" s="10"/>
      <c r="G4723" s="10"/>
      <c r="H4723" s="10"/>
      <c r="I4723" s="10"/>
      <c r="J4723" s="10"/>
      <c r="K4723" s="11"/>
      <c r="L4723" s="11"/>
      <c r="M4723" s="12"/>
      <c r="N4723" s="12"/>
      <c r="O4723" s="12"/>
      <c r="P4723" s="12"/>
      <c r="Q4723" s="12"/>
      <c r="R4723" s="12"/>
      <c r="S4723" s="12"/>
      <c r="T4723" s="12"/>
      <c r="U4723" s="12"/>
      <c r="V4723" s="12"/>
      <c r="W4723" s="12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2"/>
      <c r="AS4723" s="12"/>
      <c r="AT4723" s="12"/>
      <c r="AU4723" s="12"/>
      <c r="AV4723" s="12"/>
      <c r="AW4723" s="12"/>
      <c r="AX4723" s="12"/>
      <c r="AY4723" s="12"/>
      <c r="AZ4723" s="12"/>
      <c r="BA4723" s="12"/>
      <c r="BB4723" s="12"/>
      <c r="BC4723" s="12"/>
      <c r="BD4723" s="12"/>
      <c r="BE4723" s="12"/>
      <c r="BF4723" s="12"/>
      <c r="BG4723" s="12"/>
      <c r="BH4723" s="12"/>
      <c r="BI4723" s="12"/>
      <c r="BJ4723" s="13"/>
      <c r="BK4723" s="13"/>
      <c r="BL4723" s="13"/>
      <c r="BM4723" s="13"/>
      <c r="BN4723" s="13"/>
    </row>
    <row r="4724" spans="1:66" x14ac:dyDescent="0.25">
      <c r="A4724" s="10"/>
      <c r="B4724" s="10"/>
      <c r="C4724" s="10"/>
      <c r="D4724" s="18"/>
      <c r="E4724" s="10"/>
      <c r="F4724" s="10"/>
      <c r="G4724" s="10"/>
      <c r="H4724" s="10"/>
      <c r="I4724" s="10"/>
      <c r="J4724" s="10"/>
      <c r="K4724" s="11"/>
      <c r="L4724" s="11"/>
      <c r="M4724" s="12"/>
      <c r="N4724" s="12"/>
      <c r="O4724" s="12"/>
      <c r="P4724" s="12"/>
      <c r="Q4724" s="12"/>
      <c r="R4724" s="12"/>
      <c r="S4724" s="12"/>
      <c r="T4724" s="12"/>
      <c r="U4724" s="12"/>
      <c r="V4724" s="12"/>
      <c r="W4724" s="12"/>
      <c r="X4724" s="12"/>
      <c r="Y4724" s="12"/>
      <c r="Z4724" s="12"/>
      <c r="AA4724" s="12"/>
      <c r="AB4724" s="12"/>
      <c r="AC4724" s="12"/>
      <c r="AD4724" s="12"/>
      <c r="AE4724" s="12"/>
      <c r="AF4724" s="12"/>
      <c r="AG4724" s="12"/>
      <c r="AH4724" s="12"/>
      <c r="AI4724" s="12"/>
      <c r="AJ4724" s="12"/>
      <c r="AK4724" s="12"/>
      <c r="AL4724" s="12"/>
      <c r="AM4724" s="12"/>
      <c r="AN4724" s="12"/>
      <c r="AO4724" s="12"/>
      <c r="AP4724" s="12"/>
      <c r="AQ4724" s="12"/>
      <c r="AR4724" s="12"/>
      <c r="AS4724" s="12"/>
      <c r="AT4724" s="12"/>
      <c r="AU4724" s="12"/>
      <c r="AV4724" s="12"/>
      <c r="AW4724" s="12"/>
      <c r="AX4724" s="12"/>
      <c r="AY4724" s="12"/>
      <c r="AZ4724" s="12"/>
      <c r="BA4724" s="12"/>
      <c r="BB4724" s="12"/>
      <c r="BC4724" s="12"/>
      <c r="BD4724" s="12"/>
      <c r="BE4724" s="12"/>
      <c r="BF4724" s="12"/>
      <c r="BG4724" s="12"/>
      <c r="BH4724" s="12"/>
      <c r="BI4724" s="12"/>
      <c r="BJ4724" s="13"/>
      <c r="BK4724" s="13"/>
      <c r="BL4724" s="13"/>
      <c r="BM4724" s="13"/>
      <c r="BN4724" s="13"/>
    </row>
    <row r="4725" spans="1:66" x14ac:dyDescent="0.25">
      <c r="A4725" s="10"/>
      <c r="B4725" s="10"/>
      <c r="C4725" s="10"/>
      <c r="D4725" s="18"/>
      <c r="E4725" s="10"/>
      <c r="F4725" s="10"/>
      <c r="G4725" s="10"/>
      <c r="H4725" s="10"/>
      <c r="I4725" s="10"/>
      <c r="J4725" s="10"/>
      <c r="K4725" s="11"/>
      <c r="L4725" s="11"/>
      <c r="M4725" s="12"/>
      <c r="N4725" s="12"/>
      <c r="O4725" s="12"/>
      <c r="P4725" s="12"/>
      <c r="Q4725" s="12"/>
      <c r="R4725" s="12"/>
      <c r="S4725" s="12"/>
      <c r="T4725" s="12"/>
      <c r="U4725" s="12"/>
      <c r="V4725" s="12"/>
      <c r="W4725" s="12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2"/>
      <c r="AS4725" s="12"/>
      <c r="AT4725" s="12"/>
      <c r="AU4725" s="12"/>
      <c r="AV4725" s="12"/>
      <c r="AW4725" s="12"/>
      <c r="AX4725" s="12"/>
      <c r="AY4725" s="12"/>
      <c r="AZ4725" s="12"/>
      <c r="BA4725" s="12"/>
      <c r="BB4725" s="12"/>
      <c r="BC4725" s="12"/>
      <c r="BD4725" s="12"/>
      <c r="BE4725" s="12"/>
      <c r="BF4725" s="12"/>
      <c r="BG4725" s="12"/>
      <c r="BH4725" s="12"/>
      <c r="BI4725" s="12"/>
      <c r="BJ4725" s="13"/>
      <c r="BK4725" s="13"/>
      <c r="BL4725" s="13"/>
      <c r="BM4725" s="13"/>
      <c r="BN4725" s="13"/>
    </row>
    <row r="4726" spans="1:66" x14ac:dyDescent="0.25">
      <c r="A4726" s="10"/>
      <c r="B4726" s="10"/>
      <c r="C4726" s="10"/>
      <c r="D4726" s="18"/>
      <c r="E4726" s="10"/>
      <c r="F4726" s="10"/>
      <c r="G4726" s="10"/>
      <c r="H4726" s="10"/>
      <c r="I4726" s="10"/>
      <c r="J4726" s="10"/>
      <c r="K4726" s="11"/>
      <c r="L4726" s="11"/>
      <c r="M4726" s="12"/>
      <c r="N4726" s="12"/>
      <c r="O4726" s="12"/>
      <c r="P4726" s="12"/>
      <c r="Q4726" s="12"/>
      <c r="R4726" s="12"/>
      <c r="S4726" s="12"/>
      <c r="T4726" s="12"/>
      <c r="U4726" s="12"/>
      <c r="V4726" s="12"/>
      <c r="W4726" s="12"/>
      <c r="X4726" s="12"/>
      <c r="Y4726" s="12"/>
      <c r="Z4726" s="12"/>
      <c r="AA4726" s="12"/>
      <c r="AB4726" s="12"/>
      <c r="AC4726" s="12"/>
      <c r="AD4726" s="12"/>
      <c r="AE4726" s="12"/>
      <c r="AF4726" s="12"/>
      <c r="AG4726" s="12"/>
      <c r="AH4726" s="12"/>
      <c r="AI4726" s="12"/>
      <c r="AJ4726" s="12"/>
      <c r="AK4726" s="12"/>
      <c r="AL4726" s="12"/>
      <c r="AM4726" s="12"/>
      <c r="AN4726" s="12"/>
      <c r="AO4726" s="12"/>
      <c r="AP4726" s="12"/>
      <c r="AQ4726" s="12"/>
      <c r="AR4726" s="12"/>
      <c r="AS4726" s="12"/>
      <c r="AT4726" s="12"/>
      <c r="AU4726" s="12"/>
      <c r="AV4726" s="12"/>
      <c r="AW4726" s="12"/>
      <c r="AX4726" s="12"/>
      <c r="AY4726" s="12"/>
      <c r="AZ4726" s="12"/>
      <c r="BA4726" s="12"/>
      <c r="BB4726" s="12"/>
      <c r="BC4726" s="12"/>
      <c r="BD4726" s="12"/>
      <c r="BE4726" s="12"/>
      <c r="BF4726" s="12"/>
      <c r="BG4726" s="12"/>
      <c r="BH4726" s="12"/>
      <c r="BI4726" s="12"/>
      <c r="BJ4726" s="13"/>
      <c r="BK4726" s="13"/>
      <c r="BL4726" s="13"/>
      <c r="BM4726" s="13"/>
      <c r="BN4726" s="13"/>
    </row>
    <row r="4727" spans="1:66" x14ac:dyDescent="0.25">
      <c r="A4727" s="10"/>
      <c r="B4727" s="10"/>
      <c r="C4727" s="10"/>
      <c r="D4727" s="18"/>
      <c r="E4727" s="10"/>
      <c r="F4727" s="10"/>
      <c r="G4727" s="10"/>
      <c r="H4727" s="10"/>
      <c r="I4727" s="10"/>
      <c r="J4727" s="10"/>
      <c r="K4727" s="11"/>
      <c r="L4727" s="11"/>
      <c r="M4727" s="12"/>
      <c r="N4727" s="12"/>
      <c r="O4727" s="12"/>
      <c r="P4727" s="12"/>
      <c r="Q4727" s="12"/>
      <c r="R4727" s="12"/>
      <c r="S4727" s="12"/>
      <c r="T4727" s="12"/>
      <c r="U4727" s="12"/>
      <c r="V4727" s="12"/>
      <c r="W4727" s="12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2"/>
      <c r="AS4727" s="12"/>
      <c r="AT4727" s="12"/>
      <c r="AU4727" s="12"/>
      <c r="AV4727" s="12"/>
      <c r="AW4727" s="12"/>
      <c r="AX4727" s="12"/>
      <c r="AY4727" s="12"/>
      <c r="AZ4727" s="12"/>
      <c r="BA4727" s="12"/>
      <c r="BB4727" s="12"/>
      <c r="BC4727" s="12"/>
      <c r="BD4727" s="12"/>
      <c r="BE4727" s="12"/>
      <c r="BF4727" s="12"/>
      <c r="BG4727" s="12"/>
      <c r="BH4727" s="12"/>
      <c r="BI4727" s="12"/>
      <c r="BJ4727" s="13"/>
      <c r="BK4727" s="13"/>
      <c r="BL4727" s="13"/>
      <c r="BM4727" s="13"/>
      <c r="BN4727" s="13"/>
    </row>
    <row r="4728" spans="1:66" x14ac:dyDescent="0.25">
      <c r="A4728" s="10"/>
      <c r="B4728" s="10"/>
      <c r="C4728" s="10"/>
      <c r="D4728" s="18"/>
      <c r="E4728" s="10"/>
      <c r="F4728" s="10"/>
      <c r="G4728" s="10"/>
      <c r="H4728" s="10"/>
      <c r="I4728" s="10"/>
      <c r="J4728" s="10"/>
      <c r="K4728" s="11"/>
      <c r="L4728" s="11"/>
      <c r="M4728" s="12"/>
      <c r="N4728" s="12"/>
      <c r="O4728" s="12"/>
      <c r="P4728" s="12"/>
      <c r="Q4728" s="12"/>
      <c r="R4728" s="12"/>
      <c r="S4728" s="12"/>
      <c r="T4728" s="12"/>
      <c r="U4728" s="12"/>
      <c r="V4728" s="12"/>
      <c r="W4728" s="12"/>
      <c r="X4728" s="12"/>
      <c r="Y4728" s="12"/>
      <c r="Z4728" s="12"/>
      <c r="AA4728" s="12"/>
      <c r="AB4728" s="12"/>
      <c r="AC4728" s="12"/>
      <c r="AD4728" s="12"/>
      <c r="AE4728" s="12"/>
      <c r="AF4728" s="12"/>
      <c r="AG4728" s="12"/>
      <c r="AH4728" s="12"/>
      <c r="AI4728" s="12"/>
      <c r="AJ4728" s="12"/>
      <c r="AK4728" s="12"/>
      <c r="AL4728" s="12"/>
      <c r="AM4728" s="12"/>
      <c r="AN4728" s="12"/>
      <c r="AO4728" s="12"/>
      <c r="AP4728" s="12"/>
      <c r="AQ4728" s="12"/>
      <c r="AR4728" s="12"/>
      <c r="AS4728" s="12"/>
      <c r="AT4728" s="12"/>
      <c r="AU4728" s="12"/>
      <c r="AV4728" s="12"/>
      <c r="AW4728" s="12"/>
      <c r="AX4728" s="12"/>
      <c r="AY4728" s="12"/>
      <c r="AZ4728" s="12"/>
      <c r="BA4728" s="12"/>
      <c r="BB4728" s="12"/>
      <c r="BC4728" s="12"/>
      <c r="BD4728" s="12"/>
      <c r="BE4728" s="12"/>
      <c r="BF4728" s="12"/>
      <c r="BG4728" s="12"/>
      <c r="BH4728" s="12"/>
      <c r="BI4728" s="12"/>
      <c r="BJ4728" s="13"/>
      <c r="BK4728" s="13"/>
      <c r="BL4728" s="13"/>
      <c r="BM4728" s="13"/>
      <c r="BN4728" s="13"/>
    </row>
    <row r="4729" spans="1:66" x14ac:dyDescent="0.25">
      <c r="A4729" s="10"/>
      <c r="B4729" s="10"/>
      <c r="C4729" s="10"/>
      <c r="D4729" s="18"/>
      <c r="E4729" s="10"/>
      <c r="F4729" s="10"/>
      <c r="G4729" s="10"/>
      <c r="H4729" s="10"/>
      <c r="I4729" s="10"/>
      <c r="J4729" s="10"/>
      <c r="K4729" s="11"/>
      <c r="L4729" s="11"/>
      <c r="M4729" s="12"/>
      <c r="N4729" s="12"/>
      <c r="O4729" s="12"/>
      <c r="P4729" s="12"/>
      <c r="Q4729" s="12"/>
      <c r="R4729" s="12"/>
      <c r="S4729" s="12"/>
      <c r="T4729" s="12"/>
      <c r="U4729" s="12"/>
      <c r="V4729" s="12"/>
      <c r="W4729" s="12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2"/>
      <c r="AS4729" s="12"/>
      <c r="AT4729" s="12"/>
      <c r="AU4729" s="12"/>
      <c r="AV4729" s="12"/>
      <c r="AW4729" s="12"/>
      <c r="AX4729" s="12"/>
      <c r="AY4729" s="12"/>
      <c r="AZ4729" s="12"/>
      <c r="BA4729" s="12"/>
      <c r="BB4729" s="12"/>
      <c r="BC4729" s="12"/>
      <c r="BD4729" s="12"/>
      <c r="BE4729" s="12"/>
      <c r="BF4729" s="12"/>
      <c r="BG4729" s="12"/>
      <c r="BH4729" s="12"/>
      <c r="BI4729" s="12"/>
      <c r="BJ4729" s="13"/>
      <c r="BK4729" s="13"/>
      <c r="BL4729" s="13"/>
      <c r="BM4729" s="13"/>
      <c r="BN4729" s="13"/>
    </row>
    <row r="4730" spans="1:66" x14ac:dyDescent="0.25">
      <c r="A4730" s="10"/>
      <c r="B4730" s="10"/>
      <c r="C4730" s="10"/>
      <c r="D4730" s="18"/>
      <c r="E4730" s="10"/>
      <c r="F4730" s="10"/>
      <c r="G4730" s="10"/>
      <c r="H4730" s="10"/>
      <c r="I4730" s="10"/>
      <c r="J4730" s="10"/>
      <c r="K4730" s="11"/>
      <c r="L4730" s="11"/>
      <c r="M4730" s="12"/>
      <c r="N4730" s="12"/>
      <c r="O4730" s="12"/>
      <c r="P4730" s="12"/>
      <c r="Q4730" s="12"/>
      <c r="R4730" s="12"/>
      <c r="S4730" s="12"/>
      <c r="T4730" s="12"/>
      <c r="U4730" s="12"/>
      <c r="V4730" s="12"/>
      <c r="W4730" s="12"/>
      <c r="X4730" s="12"/>
      <c r="Y4730" s="12"/>
      <c r="Z4730" s="12"/>
      <c r="AA4730" s="12"/>
      <c r="AB4730" s="12"/>
      <c r="AC4730" s="12"/>
      <c r="AD4730" s="12"/>
      <c r="AE4730" s="12"/>
      <c r="AF4730" s="12"/>
      <c r="AG4730" s="12"/>
      <c r="AH4730" s="12"/>
      <c r="AI4730" s="12"/>
      <c r="AJ4730" s="12"/>
      <c r="AK4730" s="12"/>
      <c r="AL4730" s="12"/>
      <c r="AM4730" s="12"/>
      <c r="AN4730" s="12"/>
      <c r="AO4730" s="12"/>
      <c r="AP4730" s="12"/>
      <c r="AQ4730" s="12"/>
      <c r="AR4730" s="12"/>
      <c r="AS4730" s="12"/>
      <c r="AT4730" s="12"/>
      <c r="AU4730" s="12"/>
      <c r="AV4730" s="12"/>
      <c r="AW4730" s="12"/>
      <c r="AX4730" s="12"/>
      <c r="AY4730" s="12"/>
      <c r="AZ4730" s="12"/>
      <c r="BA4730" s="12"/>
      <c r="BB4730" s="12"/>
      <c r="BC4730" s="12"/>
      <c r="BD4730" s="12"/>
      <c r="BE4730" s="12"/>
      <c r="BF4730" s="12"/>
      <c r="BG4730" s="12"/>
      <c r="BH4730" s="12"/>
      <c r="BI4730" s="12"/>
      <c r="BJ4730" s="13"/>
      <c r="BK4730" s="13"/>
      <c r="BL4730" s="13"/>
      <c r="BM4730" s="13"/>
      <c r="BN4730" s="13"/>
    </row>
    <row r="4731" spans="1:66" x14ac:dyDescent="0.25">
      <c r="A4731" s="10"/>
      <c r="B4731" s="10"/>
      <c r="C4731" s="10"/>
      <c r="D4731" s="18"/>
      <c r="E4731" s="10"/>
      <c r="F4731" s="10"/>
      <c r="G4731" s="10"/>
      <c r="H4731" s="10"/>
      <c r="I4731" s="10"/>
      <c r="J4731" s="10"/>
      <c r="K4731" s="11"/>
      <c r="L4731" s="11"/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2"/>
      <c r="AS4731" s="12"/>
      <c r="AT4731" s="12"/>
      <c r="AU4731" s="12"/>
      <c r="AV4731" s="12"/>
      <c r="AW4731" s="12"/>
      <c r="AX4731" s="12"/>
      <c r="AY4731" s="12"/>
      <c r="AZ4731" s="12"/>
      <c r="BA4731" s="12"/>
      <c r="BB4731" s="12"/>
      <c r="BC4731" s="12"/>
      <c r="BD4731" s="12"/>
      <c r="BE4731" s="12"/>
      <c r="BF4731" s="12"/>
      <c r="BG4731" s="12"/>
      <c r="BH4731" s="12"/>
      <c r="BI4731" s="12"/>
      <c r="BJ4731" s="13"/>
      <c r="BK4731" s="13"/>
      <c r="BL4731" s="13"/>
      <c r="BM4731" s="13"/>
      <c r="BN4731" s="13"/>
    </row>
    <row r="4732" spans="1:66" x14ac:dyDescent="0.25">
      <c r="A4732" s="10"/>
      <c r="B4732" s="10"/>
      <c r="C4732" s="10"/>
      <c r="D4732" s="18"/>
      <c r="E4732" s="10"/>
      <c r="F4732" s="10"/>
      <c r="G4732" s="10"/>
      <c r="H4732" s="10"/>
      <c r="I4732" s="10"/>
      <c r="J4732" s="10"/>
      <c r="K4732" s="11"/>
      <c r="L4732" s="11"/>
      <c r="M4732" s="12"/>
      <c r="N4732" s="12"/>
      <c r="O4732" s="12"/>
      <c r="P4732" s="12"/>
      <c r="Q4732" s="12"/>
      <c r="R4732" s="12"/>
      <c r="S4732" s="12"/>
      <c r="T4732" s="12"/>
      <c r="U4732" s="12"/>
      <c r="V4732" s="12"/>
      <c r="W4732" s="12"/>
      <c r="X4732" s="12"/>
      <c r="Y4732" s="12"/>
      <c r="Z4732" s="12"/>
      <c r="AA4732" s="12"/>
      <c r="AB4732" s="12"/>
      <c r="AC4732" s="12"/>
      <c r="AD4732" s="12"/>
      <c r="AE4732" s="12"/>
      <c r="AF4732" s="12"/>
      <c r="AG4732" s="12"/>
      <c r="AH4732" s="12"/>
      <c r="AI4732" s="12"/>
      <c r="AJ4732" s="12"/>
      <c r="AK4732" s="12"/>
      <c r="AL4732" s="12"/>
      <c r="AM4732" s="12"/>
      <c r="AN4732" s="12"/>
      <c r="AO4732" s="12"/>
      <c r="AP4732" s="12"/>
      <c r="AQ4732" s="12"/>
      <c r="AR4732" s="12"/>
      <c r="AS4732" s="12"/>
      <c r="AT4732" s="12"/>
      <c r="AU4732" s="12"/>
      <c r="AV4732" s="12"/>
      <c r="AW4732" s="12"/>
      <c r="AX4732" s="12"/>
      <c r="AY4732" s="12"/>
      <c r="AZ4732" s="12"/>
      <c r="BA4732" s="12"/>
      <c r="BB4732" s="12"/>
      <c r="BC4732" s="12"/>
      <c r="BD4732" s="12"/>
      <c r="BE4732" s="12"/>
      <c r="BF4732" s="12"/>
      <c r="BG4732" s="12"/>
      <c r="BH4732" s="12"/>
      <c r="BI4732" s="12"/>
      <c r="BJ4732" s="13"/>
      <c r="BK4732" s="13"/>
      <c r="BL4732" s="13"/>
      <c r="BM4732" s="13"/>
      <c r="BN4732" s="13"/>
    </row>
    <row r="4733" spans="1:66" x14ac:dyDescent="0.25">
      <c r="A4733" s="10"/>
      <c r="B4733" s="10"/>
      <c r="C4733" s="10"/>
      <c r="D4733" s="18"/>
      <c r="E4733" s="10"/>
      <c r="F4733" s="10"/>
      <c r="G4733" s="10"/>
      <c r="H4733" s="10"/>
      <c r="I4733" s="10"/>
      <c r="J4733" s="10"/>
      <c r="K4733" s="11"/>
      <c r="L4733" s="11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2"/>
      <c r="AS4733" s="12"/>
      <c r="AT4733" s="12"/>
      <c r="AU4733" s="12"/>
      <c r="AV4733" s="12"/>
      <c r="AW4733" s="12"/>
      <c r="AX4733" s="12"/>
      <c r="AY4733" s="12"/>
      <c r="AZ4733" s="12"/>
      <c r="BA4733" s="12"/>
      <c r="BB4733" s="12"/>
      <c r="BC4733" s="12"/>
      <c r="BD4733" s="12"/>
      <c r="BE4733" s="12"/>
      <c r="BF4733" s="12"/>
      <c r="BG4733" s="12"/>
      <c r="BH4733" s="12"/>
      <c r="BI4733" s="12"/>
      <c r="BJ4733" s="13"/>
      <c r="BK4733" s="13"/>
      <c r="BL4733" s="13"/>
      <c r="BM4733" s="13"/>
      <c r="BN4733" s="13"/>
    </row>
    <row r="4734" spans="1:66" x14ac:dyDescent="0.25">
      <c r="A4734" s="10"/>
      <c r="B4734" s="10"/>
      <c r="C4734" s="10"/>
      <c r="D4734" s="18"/>
      <c r="E4734" s="10"/>
      <c r="F4734" s="10"/>
      <c r="G4734" s="10"/>
      <c r="H4734" s="10"/>
      <c r="I4734" s="10"/>
      <c r="J4734" s="10"/>
      <c r="K4734" s="11"/>
      <c r="L4734" s="11"/>
      <c r="M4734" s="12"/>
      <c r="N4734" s="12"/>
      <c r="O4734" s="12"/>
      <c r="P4734" s="12"/>
      <c r="Q4734" s="12"/>
      <c r="R4734" s="12"/>
      <c r="S4734" s="12"/>
      <c r="T4734" s="12"/>
      <c r="U4734" s="12"/>
      <c r="V4734" s="12"/>
      <c r="W4734" s="12"/>
      <c r="X4734" s="12"/>
      <c r="Y4734" s="12"/>
      <c r="Z4734" s="12"/>
      <c r="AA4734" s="12"/>
      <c r="AB4734" s="12"/>
      <c r="AC4734" s="12"/>
      <c r="AD4734" s="12"/>
      <c r="AE4734" s="12"/>
      <c r="AF4734" s="12"/>
      <c r="AG4734" s="12"/>
      <c r="AH4734" s="12"/>
      <c r="AI4734" s="12"/>
      <c r="AJ4734" s="12"/>
      <c r="AK4734" s="12"/>
      <c r="AL4734" s="12"/>
      <c r="AM4734" s="12"/>
      <c r="AN4734" s="12"/>
      <c r="AO4734" s="12"/>
      <c r="AP4734" s="12"/>
      <c r="AQ4734" s="12"/>
      <c r="AR4734" s="12"/>
      <c r="AS4734" s="12"/>
      <c r="AT4734" s="12"/>
      <c r="AU4734" s="12"/>
      <c r="AV4734" s="12"/>
      <c r="AW4734" s="12"/>
      <c r="AX4734" s="12"/>
      <c r="AY4734" s="12"/>
      <c r="AZ4734" s="12"/>
      <c r="BA4734" s="12"/>
      <c r="BB4734" s="12"/>
      <c r="BC4734" s="12"/>
      <c r="BD4734" s="12"/>
      <c r="BE4734" s="12"/>
      <c r="BF4734" s="12"/>
      <c r="BG4734" s="12"/>
      <c r="BH4734" s="12"/>
      <c r="BI4734" s="12"/>
      <c r="BJ4734" s="13"/>
      <c r="BK4734" s="13"/>
      <c r="BL4734" s="13"/>
      <c r="BM4734" s="13"/>
      <c r="BN4734" s="13"/>
    </row>
    <row r="4735" spans="1:66" x14ac:dyDescent="0.25">
      <c r="A4735" s="10"/>
      <c r="B4735" s="10"/>
      <c r="C4735" s="10"/>
      <c r="D4735" s="18"/>
      <c r="E4735" s="10"/>
      <c r="F4735" s="10"/>
      <c r="G4735" s="10"/>
      <c r="H4735" s="10"/>
      <c r="I4735" s="10"/>
      <c r="J4735" s="10"/>
      <c r="K4735" s="11"/>
      <c r="L4735" s="11"/>
      <c r="M4735" s="12"/>
      <c r="N4735" s="12"/>
      <c r="O4735" s="12"/>
      <c r="P4735" s="12"/>
      <c r="Q4735" s="12"/>
      <c r="R4735" s="12"/>
      <c r="S4735" s="12"/>
      <c r="T4735" s="12"/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2"/>
      <c r="AS4735" s="12"/>
      <c r="AT4735" s="12"/>
      <c r="AU4735" s="12"/>
      <c r="AV4735" s="12"/>
      <c r="AW4735" s="12"/>
      <c r="AX4735" s="12"/>
      <c r="AY4735" s="12"/>
      <c r="AZ4735" s="12"/>
      <c r="BA4735" s="12"/>
      <c r="BB4735" s="12"/>
      <c r="BC4735" s="12"/>
      <c r="BD4735" s="12"/>
      <c r="BE4735" s="12"/>
      <c r="BF4735" s="12"/>
      <c r="BG4735" s="12"/>
      <c r="BH4735" s="12"/>
      <c r="BI4735" s="12"/>
      <c r="BJ4735" s="13"/>
      <c r="BK4735" s="13"/>
      <c r="BL4735" s="13"/>
      <c r="BM4735" s="13"/>
      <c r="BN4735" s="13"/>
    </row>
    <row r="4736" spans="1:66" x14ac:dyDescent="0.25">
      <c r="A4736" s="10"/>
      <c r="B4736" s="10"/>
      <c r="C4736" s="10"/>
      <c r="D4736" s="18"/>
      <c r="E4736" s="10"/>
      <c r="F4736" s="10"/>
      <c r="G4736" s="10"/>
      <c r="H4736" s="10"/>
      <c r="I4736" s="10"/>
      <c r="J4736" s="10"/>
      <c r="K4736" s="11"/>
      <c r="L4736" s="11"/>
      <c r="M4736" s="12"/>
      <c r="N4736" s="12"/>
      <c r="O4736" s="12"/>
      <c r="P4736" s="12"/>
      <c r="Q4736" s="12"/>
      <c r="R4736" s="12"/>
      <c r="S4736" s="12"/>
      <c r="T4736" s="12"/>
      <c r="U4736" s="12"/>
      <c r="V4736" s="12"/>
      <c r="W4736" s="12"/>
      <c r="X4736" s="12"/>
      <c r="Y4736" s="12"/>
      <c r="Z4736" s="12"/>
      <c r="AA4736" s="12"/>
      <c r="AB4736" s="12"/>
      <c r="AC4736" s="12"/>
      <c r="AD4736" s="12"/>
      <c r="AE4736" s="12"/>
      <c r="AF4736" s="12"/>
      <c r="AG4736" s="12"/>
      <c r="AH4736" s="12"/>
      <c r="AI4736" s="12"/>
      <c r="AJ4736" s="12"/>
      <c r="AK4736" s="12"/>
      <c r="AL4736" s="12"/>
      <c r="AM4736" s="12"/>
      <c r="AN4736" s="12"/>
      <c r="AO4736" s="12"/>
      <c r="AP4736" s="12"/>
      <c r="AQ4736" s="12"/>
      <c r="AR4736" s="12"/>
      <c r="AS4736" s="12"/>
      <c r="AT4736" s="12"/>
      <c r="AU4736" s="12"/>
      <c r="AV4736" s="12"/>
      <c r="AW4736" s="12"/>
      <c r="AX4736" s="12"/>
      <c r="AY4736" s="12"/>
      <c r="AZ4736" s="12"/>
      <c r="BA4736" s="12"/>
      <c r="BB4736" s="12"/>
      <c r="BC4736" s="12"/>
      <c r="BD4736" s="12"/>
      <c r="BE4736" s="12"/>
      <c r="BF4736" s="12"/>
      <c r="BG4736" s="12"/>
      <c r="BH4736" s="12"/>
      <c r="BI4736" s="12"/>
      <c r="BJ4736" s="13"/>
      <c r="BK4736" s="13"/>
      <c r="BL4736" s="13"/>
      <c r="BM4736" s="13"/>
      <c r="BN4736" s="13"/>
    </row>
    <row r="4737" spans="1:66" x14ac:dyDescent="0.25">
      <c r="A4737" s="10"/>
      <c r="B4737" s="10"/>
      <c r="C4737" s="10"/>
      <c r="D4737" s="18"/>
      <c r="E4737" s="10"/>
      <c r="F4737" s="10"/>
      <c r="G4737" s="10"/>
      <c r="H4737" s="10"/>
      <c r="I4737" s="10"/>
      <c r="J4737" s="10"/>
      <c r="K4737" s="11"/>
      <c r="L4737" s="11"/>
      <c r="M4737" s="12"/>
      <c r="N4737" s="12"/>
      <c r="O4737" s="12"/>
      <c r="P4737" s="12"/>
      <c r="Q4737" s="12"/>
      <c r="R4737" s="12"/>
      <c r="S4737" s="12"/>
      <c r="T4737" s="12"/>
      <c r="U4737" s="12"/>
      <c r="V4737" s="12"/>
      <c r="W4737" s="12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2"/>
      <c r="AS4737" s="12"/>
      <c r="AT4737" s="12"/>
      <c r="AU4737" s="12"/>
      <c r="AV4737" s="12"/>
      <c r="AW4737" s="12"/>
      <c r="AX4737" s="12"/>
      <c r="AY4737" s="12"/>
      <c r="AZ4737" s="12"/>
      <c r="BA4737" s="12"/>
      <c r="BB4737" s="12"/>
      <c r="BC4737" s="12"/>
      <c r="BD4737" s="12"/>
      <c r="BE4737" s="12"/>
      <c r="BF4737" s="12"/>
      <c r="BG4737" s="12"/>
      <c r="BH4737" s="12"/>
      <c r="BI4737" s="12"/>
      <c r="BJ4737" s="13"/>
      <c r="BK4737" s="13"/>
      <c r="BL4737" s="13"/>
      <c r="BM4737" s="13"/>
      <c r="BN4737" s="13"/>
    </row>
    <row r="4738" spans="1:66" x14ac:dyDescent="0.25">
      <c r="A4738" s="10"/>
      <c r="B4738" s="10"/>
      <c r="C4738" s="10"/>
      <c r="D4738" s="18"/>
      <c r="E4738" s="10"/>
      <c r="F4738" s="10"/>
      <c r="G4738" s="10"/>
      <c r="H4738" s="10"/>
      <c r="I4738" s="10"/>
      <c r="J4738" s="10"/>
      <c r="K4738" s="11"/>
      <c r="L4738" s="11"/>
      <c r="M4738" s="12"/>
      <c r="N4738" s="12"/>
      <c r="O4738" s="12"/>
      <c r="P4738" s="12"/>
      <c r="Q4738" s="12"/>
      <c r="R4738" s="12"/>
      <c r="S4738" s="12"/>
      <c r="T4738" s="12"/>
      <c r="U4738" s="12"/>
      <c r="V4738" s="12"/>
      <c r="W4738" s="12"/>
      <c r="X4738" s="12"/>
      <c r="Y4738" s="12"/>
      <c r="Z4738" s="12"/>
      <c r="AA4738" s="12"/>
      <c r="AB4738" s="12"/>
      <c r="AC4738" s="12"/>
      <c r="AD4738" s="12"/>
      <c r="AE4738" s="12"/>
      <c r="AF4738" s="12"/>
      <c r="AG4738" s="12"/>
      <c r="AH4738" s="12"/>
      <c r="AI4738" s="12"/>
      <c r="AJ4738" s="12"/>
      <c r="AK4738" s="12"/>
      <c r="AL4738" s="12"/>
      <c r="AM4738" s="12"/>
      <c r="AN4738" s="12"/>
      <c r="AO4738" s="12"/>
      <c r="AP4738" s="12"/>
      <c r="AQ4738" s="12"/>
      <c r="AR4738" s="12"/>
      <c r="AS4738" s="12"/>
      <c r="AT4738" s="12"/>
      <c r="AU4738" s="12"/>
      <c r="AV4738" s="12"/>
      <c r="AW4738" s="12"/>
      <c r="AX4738" s="12"/>
      <c r="AY4738" s="12"/>
      <c r="AZ4738" s="12"/>
      <c r="BA4738" s="12"/>
      <c r="BB4738" s="12"/>
      <c r="BC4738" s="12"/>
      <c r="BD4738" s="12"/>
      <c r="BE4738" s="12"/>
      <c r="BF4738" s="12"/>
      <c r="BG4738" s="12"/>
      <c r="BH4738" s="12"/>
      <c r="BI4738" s="12"/>
      <c r="BJ4738" s="13"/>
      <c r="BK4738" s="13"/>
      <c r="BL4738" s="13"/>
      <c r="BM4738" s="13"/>
      <c r="BN4738" s="13"/>
    </row>
    <row r="4739" spans="1:66" x14ac:dyDescent="0.25">
      <c r="A4739" s="10"/>
      <c r="B4739" s="10"/>
      <c r="C4739" s="10"/>
      <c r="D4739" s="18"/>
      <c r="E4739" s="10"/>
      <c r="F4739" s="10"/>
      <c r="G4739" s="10"/>
      <c r="H4739" s="10"/>
      <c r="I4739" s="10"/>
      <c r="J4739" s="10"/>
      <c r="K4739" s="11"/>
      <c r="L4739" s="11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/>
      <c r="W4739" s="12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2"/>
      <c r="AS4739" s="12"/>
      <c r="AT4739" s="12"/>
      <c r="AU4739" s="12"/>
      <c r="AV4739" s="12"/>
      <c r="AW4739" s="12"/>
      <c r="AX4739" s="12"/>
      <c r="AY4739" s="12"/>
      <c r="AZ4739" s="12"/>
      <c r="BA4739" s="12"/>
      <c r="BB4739" s="12"/>
      <c r="BC4739" s="12"/>
      <c r="BD4739" s="12"/>
      <c r="BE4739" s="12"/>
      <c r="BF4739" s="12"/>
      <c r="BG4739" s="12"/>
      <c r="BH4739" s="12"/>
      <c r="BI4739" s="12"/>
      <c r="BJ4739" s="13"/>
      <c r="BK4739" s="13"/>
      <c r="BL4739" s="13"/>
      <c r="BM4739" s="13"/>
      <c r="BN4739" s="13"/>
    </row>
    <row r="4740" spans="1:66" x14ac:dyDescent="0.25">
      <c r="A4740" s="10"/>
      <c r="B4740" s="10"/>
      <c r="C4740" s="10"/>
      <c r="D4740" s="18"/>
      <c r="E4740" s="10"/>
      <c r="F4740" s="10"/>
      <c r="G4740" s="10"/>
      <c r="H4740" s="10"/>
      <c r="I4740" s="10"/>
      <c r="J4740" s="10"/>
      <c r="K4740" s="11"/>
      <c r="L4740" s="11"/>
      <c r="M4740" s="12"/>
      <c r="N4740" s="12"/>
      <c r="O4740" s="12"/>
      <c r="P4740" s="12"/>
      <c r="Q4740" s="12"/>
      <c r="R4740" s="12"/>
      <c r="S4740" s="12"/>
      <c r="T4740" s="12"/>
      <c r="U4740" s="12"/>
      <c r="V4740" s="12"/>
      <c r="W4740" s="12"/>
      <c r="X4740" s="12"/>
      <c r="Y4740" s="12"/>
      <c r="Z4740" s="12"/>
      <c r="AA4740" s="12"/>
      <c r="AB4740" s="12"/>
      <c r="AC4740" s="12"/>
      <c r="AD4740" s="12"/>
      <c r="AE4740" s="12"/>
      <c r="AF4740" s="12"/>
      <c r="AG4740" s="12"/>
      <c r="AH4740" s="12"/>
      <c r="AI4740" s="12"/>
      <c r="AJ4740" s="12"/>
      <c r="AK4740" s="12"/>
      <c r="AL4740" s="12"/>
      <c r="AM4740" s="12"/>
      <c r="AN4740" s="12"/>
      <c r="AO4740" s="12"/>
      <c r="AP4740" s="12"/>
      <c r="AQ4740" s="12"/>
      <c r="AR4740" s="12"/>
      <c r="AS4740" s="12"/>
      <c r="AT4740" s="12"/>
      <c r="AU4740" s="12"/>
      <c r="AV4740" s="12"/>
      <c r="AW4740" s="12"/>
      <c r="AX4740" s="12"/>
      <c r="AY4740" s="12"/>
      <c r="AZ4740" s="12"/>
      <c r="BA4740" s="12"/>
      <c r="BB4740" s="12"/>
      <c r="BC4740" s="12"/>
      <c r="BD4740" s="12"/>
      <c r="BE4740" s="12"/>
      <c r="BF4740" s="12"/>
      <c r="BG4740" s="12"/>
      <c r="BH4740" s="12"/>
      <c r="BI4740" s="12"/>
      <c r="BJ4740" s="13"/>
      <c r="BK4740" s="13"/>
      <c r="BL4740" s="13"/>
      <c r="BM4740" s="13"/>
      <c r="BN4740" s="13"/>
    </row>
    <row r="4741" spans="1:66" x14ac:dyDescent="0.25">
      <c r="A4741" s="10"/>
      <c r="B4741" s="10"/>
      <c r="C4741" s="10"/>
      <c r="D4741" s="18"/>
      <c r="E4741" s="10"/>
      <c r="F4741" s="10"/>
      <c r="G4741" s="10"/>
      <c r="H4741" s="10"/>
      <c r="I4741" s="10"/>
      <c r="J4741" s="10"/>
      <c r="K4741" s="11"/>
      <c r="L4741" s="11"/>
      <c r="M4741" s="12"/>
      <c r="N4741" s="12"/>
      <c r="O4741" s="12"/>
      <c r="P4741" s="12"/>
      <c r="Q4741" s="12"/>
      <c r="R4741" s="12"/>
      <c r="S4741" s="12"/>
      <c r="T4741" s="12"/>
      <c r="U4741" s="12"/>
      <c r="V4741" s="12"/>
      <c r="W4741" s="12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2"/>
      <c r="AS4741" s="12"/>
      <c r="AT4741" s="12"/>
      <c r="AU4741" s="12"/>
      <c r="AV4741" s="12"/>
      <c r="AW4741" s="12"/>
      <c r="AX4741" s="12"/>
      <c r="AY4741" s="12"/>
      <c r="AZ4741" s="12"/>
      <c r="BA4741" s="12"/>
      <c r="BB4741" s="12"/>
      <c r="BC4741" s="12"/>
      <c r="BD4741" s="12"/>
      <c r="BE4741" s="12"/>
      <c r="BF4741" s="12"/>
      <c r="BG4741" s="12"/>
      <c r="BH4741" s="12"/>
      <c r="BI4741" s="12"/>
      <c r="BJ4741" s="13"/>
      <c r="BK4741" s="13"/>
      <c r="BL4741" s="13"/>
      <c r="BM4741" s="13"/>
      <c r="BN4741" s="13"/>
    </row>
    <row r="4742" spans="1:66" x14ac:dyDescent="0.25">
      <c r="A4742" s="10"/>
      <c r="B4742" s="10"/>
      <c r="C4742" s="10"/>
      <c r="D4742" s="18"/>
      <c r="E4742" s="10"/>
      <c r="F4742" s="10"/>
      <c r="G4742" s="10"/>
      <c r="H4742" s="10"/>
      <c r="I4742" s="10"/>
      <c r="J4742" s="10"/>
      <c r="K4742" s="11"/>
      <c r="L4742" s="11"/>
      <c r="M4742" s="12"/>
      <c r="N4742" s="12"/>
      <c r="O4742" s="12"/>
      <c r="P4742" s="12"/>
      <c r="Q4742" s="12"/>
      <c r="R4742" s="12"/>
      <c r="S4742" s="12"/>
      <c r="T4742" s="12"/>
      <c r="U4742" s="12"/>
      <c r="V4742" s="12"/>
      <c r="W4742" s="12"/>
      <c r="X4742" s="12"/>
      <c r="Y4742" s="12"/>
      <c r="Z4742" s="12"/>
      <c r="AA4742" s="12"/>
      <c r="AB4742" s="12"/>
      <c r="AC4742" s="12"/>
      <c r="AD4742" s="12"/>
      <c r="AE4742" s="12"/>
      <c r="AF4742" s="12"/>
      <c r="AG4742" s="12"/>
      <c r="AH4742" s="12"/>
      <c r="AI4742" s="12"/>
      <c r="AJ4742" s="12"/>
      <c r="AK4742" s="12"/>
      <c r="AL4742" s="12"/>
      <c r="AM4742" s="12"/>
      <c r="AN4742" s="12"/>
      <c r="AO4742" s="12"/>
      <c r="AP4742" s="12"/>
      <c r="AQ4742" s="12"/>
      <c r="AR4742" s="12"/>
      <c r="AS4742" s="12"/>
      <c r="AT4742" s="12"/>
      <c r="AU4742" s="12"/>
      <c r="AV4742" s="12"/>
      <c r="AW4742" s="12"/>
      <c r="AX4742" s="12"/>
      <c r="AY4742" s="12"/>
      <c r="AZ4742" s="12"/>
      <c r="BA4742" s="12"/>
      <c r="BB4742" s="12"/>
      <c r="BC4742" s="12"/>
      <c r="BD4742" s="12"/>
      <c r="BE4742" s="12"/>
      <c r="BF4742" s="12"/>
      <c r="BG4742" s="12"/>
      <c r="BH4742" s="12"/>
      <c r="BI4742" s="12"/>
      <c r="BJ4742" s="13"/>
      <c r="BK4742" s="13"/>
      <c r="BL4742" s="13"/>
      <c r="BM4742" s="13"/>
      <c r="BN4742" s="13"/>
    </row>
    <row r="4743" spans="1:66" x14ac:dyDescent="0.25">
      <c r="A4743" s="10"/>
      <c r="B4743" s="10"/>
      <c r="C4743" s="10"/>
      <c r="D4743" s="18"/>
      <c r="E4743" s="10"/>
      <c r="F4743" s="10"/>
      <c r="G4743" s="10"/>
      <c r="H4743" s="10"/>
      <c r="I4743" s="10"/>
      <c r="J4743" s="10"/>
      <c r="K4743" s="11"/>
      <c r="L4743" s="11"/>
      <c r="M4743" s="12"/>
      <c r="N4743" s="12"/>
      <c r="O4743" s="12"/>
      <c r="P4743" s="12"/>
      <c r="Q4743" s="12"/>
      <c r="R4743" s="12"/>
      <c r="S4743" s="12"/>
      <c r="T4743" s="12"/>
      <c r="U4743" s="12"/>
      <c r="V4743" s="12"/>
      <c r="W4743" s="12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2"/>
      <c r="AS4743" s="12"/>
      <c r="AT4743" s="12"/>
      <c r="AU4743" s="12"/>
      <c r="AV4743" s="12"/>
      <c r="AW4743" s="12"/>
      <c r="AX4743" s="12"/>
      <c r="AY4743" s="12"/>
      <c r="AZ4743" s="12"/>
      <c r="BA4743" s="12"/>
      <c r="BB4743" s="12"/>
      <c r="BC4743" s="12"/>
      <c r="BD4743" s="12"/>
      <c r="BE4743" s="12"/>
      <c r="BF4743" s="12"/>
      <c r="BG4743" s="12"/>
      <c r="BH4743" s="12"/>
      <c r="BI4743" s="12"/>
      <c r="BJ4743" s="13"/>
      <c r="BK4743" s="13"/>
      <c r="BL4743" s="13"/>
      <c r="BM4743" s="13"/>
      <c r="BN4743" s="13"/>
    </row>
    <row r="4744" spans="1:66" x14ac:dyDescent="0.25">
      <c r="A4744" s="10"/>
      <c r="B4744" s="10"/>
      <c r="C4744" s="10"/>
      <c r="D4744" s="18"/>
      <c r="E4744" s="10"/>
      <c r="F4744" s="10"/>
      <c r="G4744" s="10"/>
      <c r="H4744" s="10"/>
      <c r="I4744" s="10"/>
      <c r="J4744" s="10"/>
      <c r="K4744" s="11"/>
      <c r="L4744" s="11"/>
      <c r="M4744" s="12"/>
      <c r="N4744" s="12"/>
      <c r="O4744" s="12"/>
      <c r="P4744" s="12"/>
      <c r="Q4744" s="12"/>
      <c r="R4744" s="12"/>
      <c r="S4744" s="12"/>
      <c r="T4744" s="12"/>
      <c r="U4744" s="12"/>
      <c r="V4744" s="12"/>
      <c r="W4744" s="12"/>
      <c r="X4744" s="12"/>
      <c r="Y4744" s="12"/>
      <c r="Z4744" s="12"/>
      <c r="AA4744" s="12"/>
      <c r="AB4744" s="12"/>
      <c r="AC4744" s="12"/>
      <c r="AD4744" s="12"/>
      <c r="AE4744" s="12"/>
      <c r="AF4744" s="12"/>
      <c r="AG4744" s="12"/>
      <c r="AH4744" s="12"/>
      <c r="AI4744" s="12"/>
      <c r="AJ4744" s="12"/>
      <c r="AK4744" s="12"/>
      <c r="AL4744" s="12"/>
      <c r="AM4744" s="12"/>
      <c r="AN4744" s="12"/>
      <c r="AO4744" s="12"/>
      <c r="AP4744" s="12"/>
      <c r="AQ4744" s="12"/>
      <c r="AR4744" s="12"/>
      <c r="AS4744" s="12"/>
      <c r="AT4744" s="12"/>
      <c r="AU4744" s="12"/>
      <c r="AV4744" s="12"/>
      <c r="AW4744" s="12"/>
      <c r="AX4744" s="12"/>
      <c r="AY4744" s="12"/>
      <c r="AZ4744" s="12"/>
      <c r="BA4744" s="12"/>
      <c r="BB4744" s="12"/>
      <c r="BC4744" s="12"/>
      <c r="BD4744" s="12"/>
      <c r="BE4744" s="12"/>
      <c r="BF4744" s="12"/>
      <c r="BG4744" s="12"/>
      <c r="BH4744" s="12"/>
      <c r="BI4744" s="12"/>
      <c r="BJ4744" s="13"/>
      <c r="BK4744" s="13"/>
      <c r="BL4744" s="13"/>
      <c r="BM4744" s="13"/>
      <c r="BN4744" s="13"/>
    </row>
    <row r="4745" spans="1:66" x14ac:dyDescent="0.25">
      <c r="A4745" s="10"/>
      <c r="B4745" s="10"/>
      <c r="C4745" s="10"/>
      <c r="D4745" s="18"/>
      <c r="E4745" s="10"/>
      <c r="F4745" s="10"/>
      <c r="G4745" s="10"/>
      <c r="H4745" s="10"/>
      <c r="I4745" s="10"/>
      <c r="J4745" s="10"/>
      <c r="K4745" s="11"/>
      <c r="L4745" s="11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2"/>
      <c r="AS4745" s="12"/>
      <c r="AT4745" s="12"/>
      <c r="AU4745" s="12"/>
      <c r="AV4745" s="12"/>
      <c r="AW4745" s="12"/>
      <c r="AX4745" s="12"/>
      <c r="AY4745" s="12"/>
      <c r="AZ4745" s="12"/>
      <c r="BA4745" s="12"/>
      <c r="BB4745" s="12"/>
      <c r="BC4745" s="12"/>
      <c r="BD4745" s="12"/>
      <c r="BE4745" s="12"/>
      <c r="BF4745" s="12"/>
      <c r="BG4745" s="12"/>
      <c r="BH4745" s="12"/>
      <c r="BI4745" s="12"/>
      <c r="BJ4745" s="13"/>
      <c r="BK4745" s="13"/>
      <c r="BL4745" s="13"/>
      <c r="BM4745" s="13"/>
      <c r="BN4745" s="13"/>
    </row>
    <row r="4746" spans="1:66" x14ac:dyDescent="0.25">
      <c r="A4746" s="10"/>
      <c r="B4746" s="10"/>
      <c r="C4746" s="10"/>
      <c r="D4746" s="18"/>
      <c r="E4746" s="10"/>
      <c r="F4746" s="10"/>
      <c r="G4746" s="10"/>
      <c r="H4746" s="10"/>
      <c r="I4746" s="10"/>
      <c r="J4746" s="10"/>
      <c r="K4746" s="11"/>
      <c r="L4746" s="11"/>
      <c r="M4746" s="12"/>
      <c r="N4746" s="12"/>
      <c r="O4746" s="12"/>
      <c r="P4746" s="12"/>
      <c r="Q4746" s="12"/>
      <c r="R4746" s="12"/>
      <c r="S4746" s="12"/>
      <c r="T4746" s="12"/>
      <c r="U4746" s="12"/>
      <c r="V4746" s="12"/>
      <c r="W4746" s="12"/>
      <c r="X4746" s="12"/>
      <c r="Y4746" s="12"/>
      <c r="Z4746" s="12"/>
      <c r="AA4746" s="12"/>
      <c r="AB4746" s="12"/>
      <c r="AC4746" s="12"/>
      <c r="AD4746" s="12"/>
      <c r="AE4746" s="12"/>
      <c r="AF4746" s="12"/>
      <c r="AG4746" s="12"/>
      <c r="AH4746" s="12"/>
      <c r="AI4746" s="12"/>
      <c r="AJ4746" s="12"/>
      <c r="AK4746" s="12"/>
      <c r="AL4746" s="12"/>
      <c r="AM4746" s="12"/>
      <c r="AN4746" s="12"/>
      <c r="AO4746" s="12"/>
      <c r="AP4746" s="12"/>
      <c r="AQ4746" s="12"/>
      <c r="AR4746" s="12"/>
      <c r="AS4746" s="12"/>
      <c r="AT4746" s="12"/>
      <c r="AU4746" s="12"/>
      <c r="AV4746" s="12"/>
      <c r="AW4746" s="12"/>
      <c r="AX4746" s="12"/>
      <c r="AY4746" s="12"/>
      <c r="AZ4746" s="12"/>
      <c r="BA4746" s="12"/>
      <c r="BB4746" s="12"/>
      <c r="BC4746" s="12"/>
      <c r="BD4746" s="12"/>
      <c r="BE4746" s="12"/>
      <c r="BF4746" s="12"/>
      <c r="BG4746" s="12"/>
      <c r="BH4746" s="12"/>
      <c r="BI4746" s="12"/>
      <c r="BJ4746" s="13"/>
      <c r="BK4746" s="13"/>
      <c r="BL4746" s="13"/>
      <c r="BM4746" s="13"/>
      <c r="BN4746" s="13"/>
    </row>
    <row r="4747" spans="1:66" x14ac:dyDescent="0.25">
      <c r="A4747" s="10"/>
      <c r="B4747" s="10"/>
      <c r="C4747" s="10"/>
      <c r="D4747" s="18"/>
      <c r="E4747" s="10"/>
      <c r="F4747" s="10"/>
      <c r="G4747" s="10"/>
      <c r="H4747" s="10"/>
      <c r="I4747" s="10"/>
      <c r="J4747" s="10"/>
      <c r="K4747" s="11"/>
      <c r="L4747" s="11"/>
      <c r="M4747" s="12"/>
      <c r="N4747" s="12"/>
      <c r="O4747" s="12"/>
      <c r="P4747" s="12"/>
      <c r="Q4747" s="12"/>
      <c r="R4747" s="12"/>
      <c r="S4747" s="12"/>
      <c r="T4747" s="12"/>
      <c r="U4747" s="12"/>
      <c r="V4747" s="12"/>
      <c r="W4747" s="12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2"/>
      <c r="AS4747" s="12"/>
      <c r="AT4747" s="12"/>
      <c r="AU4747" s="12"/>
      <c r="AV4747" s="12"/>
      <c r="AW4747" s="12"/>
      <c r="AX4747" s="12"/>
      <c r="AY4747" s="12"/>
      <c r="AZ4747" s="12"/>
      <c r="BA4747" s="12"/>
      <c r="BB4747" s="12"/>
      <c r="BC4747" s="12"/>
      <c r="BD4747" s="12"/>
      <c r="BE4747" s="12"/>
      <c r="BF4747" s="12"/>
      <c r="BG4747" s="12"/>
      <c r="BH4747" s="12"/>
      <c r="BI4747" s="12"/>
      <c r="BJ4747" s="13"/>
      <c r="BK4747" s="13"/>
      <c r="BL4747" s="13"/>
      <c r="BM4747" s="13"/>
      <c r="BN4747" s="13"/>
    </row>
    <row r="4748" spans="1:66" x14ac:dyDescent="0.25">
      <c r="A4748" s="10"/>
      <c r="B4748" s="10"/>
      <c r="C4748" s="10"/>
      <c r="D4748" s="18"/>
      <c r="E4748" s="10"/>
      <c r="F4748" s="10"/>
      <c r="G4748" s="10"/>
      <c r="H4748" s="10"/>
      <c r="I4748" s="10"/>
      <c r="J4748" s="10"/>
      <c r="K4748" s="11"/>
      <c r="L4748" s="11"/>
      <c r="M4748" s="12"/>
      <c r="N4748" s="12"/>
      <c r="O4748" s="12"/>
      <c r="P4748" s="12"/>
      <c r="Q4748" s="12"/>
      <c r="R4748" s="12"/>
      <c r="S4748" s="12"/>
      <c r="T4748" s="12"/>
      <c r="U4748" s="12"/>
      <c r="V4748" s="12"/>
      <c r="W4748" s="12"/>
      <c r="X4748" s="12"/>
      <c r="Y4748" s="12"/>
      <c r="Z4748" s="12"/>
      <c r="AA4748" s="12"/>
      <c r="AB4748" s="12"/>
      <c r="AC4748" s="12"/>
      <c r="AD4748" s="12"/>
      <c r="AE4748" s="12"/>
      <c r="AF4748" s="12"/>
      <c r="AG4748" s="12"/>
      <c r="AH4748" s="12"/>
      <c r="AI4748" s="12"/>
      <c r="AJ4748" s="12"/>
      <c r="AK4748" s="12"/>
      <c r="AL4748" s="12"/>
      <c r="AM4748" s="12"/>
      <c r="AN4748" s="12"/>
      <c r="AO4748" s="12"/>
      <c r="AP4748" s="12"/>
      <c r="AQ4748" s="12"/>
      <c r="AR4748" s="12"/>
      <c r="AS4748" s="12"/>
      <c r="AT4748" s="12"/>
      <c r="AU4748" s="12"/>
      <c r="AV4748" s="12"/>
      <c r="AW4748" s="12"/>
      <c r="AX4748" s="12"/>
      <c r="AY4748" s="12"/>
      <c r="AZ4748" s="12"/>
      <c r="BA4748" s="12"/>
      <c r="BB4748" s="12"/>
      <c r="BC4748" s="12"/>
      <c r="BD4748" s="12"/>
      <c r="BE4748" s="12"/>
      <c r="BF4748" s="12"/>
      <c r="BG4748" s="12"/>
      <c r="BH4748" s="12"/>
      <c r="BI4748" s="12"/>
      <c r="BJ4748" s="13"/>
      <c r="BK4748" s="13"/>
      <c r="BL4748" s="13"/>
      <c r="BM4748" s="13"/>
      <c r="BN4748" s="13"/>
    </row>
    <row r="4749" spans="1:66" x14ac:dyDescent="0.25">
      <c r="A4749" s="10"/>
      <c r="B4749" s="10"/>
      <c r="C4749" s="10"/>
      <c r="D4749" s="18"/>
      <c r="E4749" s="10"/>
      <c r="F4749" s="10"/>
      <c r="G4749" s="10"/>
      <c r="H4749" s="10"/>
      <c r="I4749" s="10"/>
      <c r="J4749" s="10"/>
      <c r="K4749" s="11"/>
      <c r="L4749" s="11"/>
      <c r="M4749" s="12"/>
      <c r="N4749" s="12"/>
      <c r="O4749" s="12"/>
      <c r="P4749" s="12"/>
      <c r="Q4749" s="12"/>
      <c r="R4749" s="12"/>
      <c r="S4749" s="12"/>
      <c r="T4749" s="12"/>
      <c r="U4749" s="12"/>
      <c r="V4749" s="12"/>
      <c r="W4749" s="12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2"/>
      <c r="AS4749" s="12"/>
      <c r="AT4749" s="12"/>
      <c r="AU4749" s="12"/>
      <c r="AV4749" s="12"/>
      <c r="AW4749" s="12"/>
      <c r="AX4749" s="12"/>
      <c r="AY4749" s="12"/>
      <c r="AZ4749" s="12"/>
      <c r="BA4749" s="12"/>
      <c r="BB4749" s="12"/>
      <c r="BC4749" s="12"/>
      <c r="BD4749" s="12"/>
      <c r="BE4749" s="12"/>
      <c r="BF4749" s="12"/>
      <c r="BG4749" s="12"/>
      <c r="BH4749" s="12"/>
      <c r="BI4749" s="12"/>
      <c r="BJ4749" s="13"/>
      <c r="BK4749" s="13"/>
      <c r="BL4749" s="13"/>
      <c r="BM4749" s="13"/>
      <c r="BN4749" s="13"/>
    </row>
    <row r="4750" spans="1:66" x14ac:dyDescent="0.25">
      <c r="A4750" s="10"/>
      <c r="B4750" s="10"/>
      <c r="C4750" s="10"/>
      <c r="D4750" s="18"/>
      <c r="E4750" s="10"/>
      <c r="F4750" s="10"/>
      <c r="G4750" s="10"/>
      <c r="H4750" s="10"/>
      <c r="I4750" s="10"/>
      <c r="J4750" s="10"/>
      <c r="K4750" s="11"/>
      <c r="L4750" s="11"/>
      <c r="M4750" s="12"/>
      <c r="N4750" s="12"/>
      <c r="O4750" s="12"/>
      <c r="P4750" s="12"/>
      <c r="Q4750" s="12"/>
      <c r="R4750" s="12"/>
      <c r="S4750" s="12"/>
      <c r="T4750" s="12"/>
      <c r="U4750" s="12"/>
      <c r="V4750" s="12"/>
      <c r="W4750" s="12"/>
      <c r="X4750" s="12"/>
      <c r="Y4750" s="12"/>
      <c r="Z4750" s="12"/>
      <c r="AA4750" s="12"/>
      <c r="AB4750" s="12"/>
      <c r="AC4750" s="12"/>
      <c r="AD4750" s="12"/>
      <c r="AE4750" s="12"/>
      <c r="AF4750" s="12"/>
      <c r="AG4750" s="12"/>
      <c r="AH4750" s="12"/>
      <c r="AI4750" s="12"/>
      <c r="AJ4750" s="12"/>
      <c r="AK4750" s="12"/>
      <c r="AL4750" s="12"/>
      <c r="AM4750" s="12"/>
      <c r="AN4750" s="12"/>
      <c r="AO4750" s="12"/>
      <c r="AP4750" s="12"/>
      <c r="AQ4750" s="12"/>
      <c r="AR4750" s="12"/>
      <c r="AS4750" s="12"/>
      <c r="AT4750" s="12"/>
      <c r="AU4750" s="12"/>
      <c r="AV4750" s="12"/>
      <c r="AW4750" s="12"/>
      <c r="AX4750" s="12"/>
      <c r="AY4750" s="12"/>
      <c r="AZ4750" s="12"/>
      <c r="BA4750" s="12"/>
      <c r="BB4750" s="12"/>
      <c r="BC4750" s="12"/>
      <c r="BD4750" s="12"/>
      <c r="BE4750" s="12"/>
      <c r="BF4750" s="12"/>
      <c r="BG4750" s="12"/>
      <c r="BH4750" s="12"/>
      <c r="BI4750" s="12"/>
      <c r="BJ4750" s="13"/>
      <c r="BK4750" s="13"/>
      <c r="BL4750" s="13"/>
      <c r="BM4750" s="13"/>
      <c r="BN4750" s="13"/>
    </row>
    <row r="4751" spans="1:66" x14ac:dyDescent="0.25">
      <c r="A4751" s="10"/>
      <c r="B4751" s="10"/>
      <c r="C4751" s="10"/>
      <c r="D4751" s="18"/>
      <c r="E4751" s="10"/>
      <c r="F4751" s="10"/>
      <c r="G4751" s="10"/>
      <c r="H4751" s="10"/>
      <c r="I4751" s="10"/>
      <c r="J4751" s="10"/>
      <c r="K4751" s="11"/>
      <c r="L4751" s="11"/>
      <c r="M4751" s="12"/>
      <c r="N4751" s="12"/>
      <c r="O4751" s="12"/>
      <c r="P4751" s="12"/>
      <c r="Q4751" s="12"/>
      <c r="R4751" s="12"/>
      <c r="S4751" s="12"/>
      <c r="T4751" s="12"/>
      <c r="U4751" s="12"/>
      <c r="V4751" s="12"/>
      <c r="W4751" s="12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2"/>
      <c r="AS4751" s="12"/>
      <c r="AT4751" s="12"/>
      <c r="AU4751" s="12"/>
      <c r="AV4751" s="12"/>
      <c r="AW4751" s="12"/>
      <c r="AX4751" s="12"/>
      <c r="AY4751" s="12"/>
      <c r="AZ4751" s="12"/>
      <c r="BA4751" s="12"/>
      <c r="BB4751" s="12"/>
      <c r="BC4751" s="12"/>
      <c r="BD4751" s="12"/>
      <c r="BE4751" s="12"/>
      <c r="BF4751" s="12"/>
      <c r="BG4751" s="12"/>
      <c r="BH4751" s="12"/>
      <c r="BI4751" s="12"/>
      <c r="BJ4751" s="13"/>
      <c r="BK4751" s="13"/>
      <c r="BL4751" s="13"/>
      <c r="BM4751" s="13"/>
      <c r="BN4751" s="13"/>
    </row>
    <row r="4752" spans="1:66" x14ac:dyDescent="0.25">
      <c r="A4752" s="10"/>
      <c r="B4752" s="10"/>
      <c r="C4752" s="10"/>
      <c r="D4752" s="18"/>
      <c r="E4752" s="10"/>
      <c r="F4752" s="10"/>
      <c r="G4752" s="10"/>
      <c r="H4752" s="10"/>
      <c r="I4752" s="10"/>
      <c r="J4752" s="10"/>
      <c r="K4752" s="11"/>
      <c r="L4752" s="11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12"/>
      <c r="Z4752" s="12"/>
      <c r="AA4752" s="12"/>
      <c r="AB4752" s="12"/>
      <c r="AC4752" s="12"/>
      <c r="AD4752" s="12"/>
      <c r="AE4752" s="12"/>
      <c r="AF4752" s="12"/>
      <c r="AG4752" s="12"/>
      <c r="AH4752" s="12"/>
      <c r="AI4752" s="12"/>
      <c r="AJ4752" s="12"/>
      <c r="AK4752" s="12"/>
      <c r="AL4752" s="12"/>
      <c r="AM4752" s="12"/>
      <c r="AN4752" s="12"/>
      <c r="AO4752" s="12"/>
      <c r="AP4752" s="12"/>
      <c r="AQ4752" s="12"/>
      <c r="AR4752" s="12"/>
      <c r="AS4752" s="12"/>
      <c r="AT4752" s="12"/>
      <c r="AU4752" s="12"/>
      <c r="AV4752" s="12"/>
      <c r="AW4752" s="12"/>
      <c r="AX4752" s="12"/>
      <c r="AY4752" s="12"/>
      <c r="AZ4752" s="12"/>
      <c r="BA4752" s="12"/>
      <c r="BB4752" s="12"/>
      <c r="BC4752" s="12"/>
      <c r="BD4752" s="12"/>
      <c r="BE4752" s="12"/>
      <c r="BF4752" s="12"/>
      <c r="BG4752" s="12"/>
      <c r="BH4752" s="12"/>
      <c r="BI4752" s="12"/>
      <c r="BJ4752" s="13"/>
      <c r="BK4752" s="13"/>
      <c r="BL4752" s="13"/>
      <c r="BM4752" s="13"/>
      <c r="BN4752" s="13"/>
    </row>
    <row r="4753" spans="1:66" x14ac:dyDescent="0.25">
      <c r="A4753" s="10"/>
      <c r="B4753" s="10"/>
      <c r="C4753" s="10"/>
      <c r="D4753" s="18"/>
      <c r="E4753" s="10"/>
      <c r="F4753" s="10"/>
      <c r="G4753" s="10"/>
      <c r="H4753" s="10"/>
      <c r="I4753" s="10"/>
      <c r="J4753" s="10"/>
      <c r="K4753" s="11"/>
      <c r="L4753" s="11"/>
      <c r="M4753" s="12"/>
      <c r="N4753" s="12"/>
      <c r="O4753" s="12"/>
      <c r="P4753" s="12"/>
      <c r="Q4753" s="12"/>
      <c r="R4753" s="12"/>
      <c r="S4753" s="12"/>
      <c r="T4753" s="12"/>
      <c r="U4753" s="12"/>
      <c r="V4753" s="12"/>
      <c r="W4753" s="12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2"/>
      <c r="AS4753" s="12"/>
      <c r="AT4753" s="12"/>
      <c r="AU4753" s="12"/>
      <c r="AV4753" s="12"/>
      <c r="AW4753" s="12"/>
      <c r="AX4753" s="12"/>
      <c r="AY4753" s="12"/>
      <c r="AZ4753" s="12"/>
      <c r="BA4753" s="12"/>
      <c r="BB4753" s="12"/>
      <c r="BC4753" s="12"/>
      <c r="BD4753" s="12"/>
      <c r="BE4753" s="12"/>
      <c r="BF4753" s="12"/>
      <c r="BG4753" s="12"/>
      <c r="BH4753" s="12"/>
      <c r="BI4753" s="12"/>
      <c r="BJ4753" s="13"/>
      <c r="BK4753" s="13"/>
      <c r="BL4753" s="13"/>
      <c r="BM4753" s="13"/>
      <c r="BN4753" s="13"/>
    </row>
    <row r="4754" spans="1:66" x14ac:dyDescent="0.25">
      <c r="A4754" s="10"/>
      <c r="B4754" s="10"/>
      <c r="C4754" s="10"/>
      <c r="D4754" s="18"/>
      <c r="E4754" s="10"/>
      <c r="F4754" s="10"/>
      <c r="G4754" s="10"/>
      <c r="H4754" s="10"/>
      <c r="I4754" s="10"/>
      <c r="J4754" s="10"/>
      <c r="K4754" s="11"/>
      <c r="L4754" s="11"/>
      <c r="M4754" s="12"/>
      <c r="N4754" s="12"/>
      <c r="O4754" s="12"/>
      <c r="P4754" s="12"/>
      <c r="Q4754" s="12"/>
      <c r="R4754" s="12"/>
      <c r="S4754" s="12"/>
      <c r="T4754" s="12"/>
      <c r="U4754" s="12"/>
      <c r="V4754" s="12"/>
      <c r="W4754" s="12"/>
      <c r="X4754" s="12"/>
      <c r="Y4754" s="12"/>
      <c r="Z4754" s="12"/>
      <c r="AA4754" s="12"/>
      <c r="AB4754" s="12"/>
      <c r="AC4754" s="12"/>
      <c r="AD4754" s="12"/>
      <c r="AE4754" s="12"/>
      <c r="AF4754" s="12"/>
      <c r="AG4754" s="12"/>
      <c r="AH4754" s="12"/>
      <c r="AI4754" s="12"/>
      <c r="AJ4754" s="12"/>
      <c r="AK4754" s="12"/>
      <c r="AL4754" s="12"/>
      <c r="AM4754" s="12"/>
      <c r="AN4754" s="12"/>
      <c r="AO4754" s="12"/>
      <c r="AP4754" s="12"/>
      <c r="AQ4754" s="12"/>
      <c r="AR4754" s="12"/>
      <c r="AS4754" s="12"/>
      <c r="AT4754" s="12"/>
      <c r="AU4754" s="12"/>
      <c r="AV4754" s="12"/>
      <c r="AW4754" s="12"/>
      <c r="AX4754" s="12"/>
      <c r="AY4754" s="12"/>
      <c r="AZ4754" s="12"/>
      <c r="BA4754" s="12"/>
      <c r="BB4754" s="12"/>
      <c r="BC4754" s="12"/>
      <c r="BD4754" s="12"/>
      <c r="BE4754" s="12"/>
      <c r="BF4754" s="12"/>
      <c r="BG4754" s="12"/>
      <c r="BH4754" s="12"/>
      <c r="BI4754" s="12"/>
      <c r="BJ4754" s="13"/>
      <c r="BK4754" s="13"/>
      <c r="BL4754" s="13"/>
      <c r="BM4754" s="13"/>
      <c r="BN4754" s="13"/>
    </row>
    <row r="4755" spans="1:66" x14ac:dyDescent="0.25">
      <c r="A4755" s="10"/>
      <c r="B4755" s="10"/>
      <c r="C4755" s="10"/>
      <c r="D4755" s="18"/>
      <c r="E4755" s="10"/>
      <c r="F4755" s="10"/>
      <c r="G4755" s="10"/>
      <c r="H4755" s="10"/>
      <c r="I4755" s="10"/>
      <c r="J4755" s="10"/>
      <c r="K4755" s="11"/>
      <c r="L4755" s="11"/>
      <c r="M4755" s="12"/>
      <c r="N4755" s="12"/>
      <c r="O4755" s="12"/>
      <c r="P4755" s="12"/>
      <c r="Q4755" s="12"/>
      <c r="R4755" s="12"/>
      <c r="S4755" s="12"/>
      <c r="T4755" s="12"/>
      <c r="U4755" s="12"/>
      <c r="V4755" s="12"/>
      <c r="W4755" s="12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2"/>
      <c r="AS4755" s="12"/>
      <c r="AT4755" s="12"/>
      <c r="AU4755" s="12"/>
      <c r="AV4755" s="12"/>
      <c r="AW4755" s="12"/>
      <c r="AX4755" s="12"/>
      <c r="AY4755" s="12"/>
      <c r="AZ4755" s="12"/>
      <c r="BA4755" s="12"/>
      <c r="BB4755" s="12"/>
      <c r="BC4755" s="12"/>
      <c r="BD4755" s="12"/>
      <c r="BE4755" s="12"/>
      <c r="BF4755" s="12"/>
      <c r="BG4755" s="12"/>
      <c r="BH4755" s="12"/>
      <c r="BI4755" s="12"/>
      <c r="BJ4755" s="13"/>
      <c r="BK4755" s="13"/>
      <c r="BL4755" s="13"/>
      <c r="BM4755" s="13"/>
      <c r="BN4755" s="13"/>
    </row>
    <row r="4756" spans="1:66" x14ac:dyDescent="0.25">
      <c r="A4756" s="10"/>
      <c r="B4756" s="10"/>
      <c r="C4756" s="10"/>
      <c r="D4756" s="18"/>
      <c r="E4756" s="10"/>
      <c r="F4756" s="10"/>
      <c r="G4756" s="10"/>
      <c r="H4756" s="10"/>
      <c r="I4756" s="10"/>
      <c r="J4756" s="10"/>
      <c r="K4756" s="11"/>
      <c r="L4756" s="11"/>
      <c r="M4756" s="12"/>
      <c r="N4756" s="12"/>
      <c r="O4756" s="12"/>
      <c r="P4756" s="12"/>
      <c r="Q4756" s="12"/>
      <c r="R4756" s="12"/>
      <c r="S4756" s="12"/>
      <c r="T4756" s="12"/>
      <c r="U4756" s="12"/>
      <c r="V4756" s="12"/>
      <c r="W4756" s="12"/>
      <c r="X4756" s="12"/>
      <c r="Y4756" s="12"/>
      <c r="Z4756" s="12"/>
      <c r="AA4756" s="12"/>
      <c r="AB4756" s="12"/>
      <c r="AC4756" s="12"/>
      <c r="AD4756" s="12"/>
      <c r="AE4756" s="12"/>
      <c r="AF4756" s="12"/>
      <c r="AG4756" s="12"/>
      <c r="AH4756" s="12"/>
      <c r="AI4756" s="12"/>
      <c r="AJ4756" s="12"/>
      <c r="AK4756" s="12"/>
      <c r="AL4756" s="12"/>
      <c r="AM4756" s="12"/>
      <c r="AN4756" s="12"/>
      <c r="AO4756" s="12"/>
      <c r="AP4756" s="12"/>
      <c r="AQ4756" s="12"/>
      <c r="AR4756" s="12"/>
      <c r="AS4756" s="12"/>
      <c r="AT4756" s="12"/>
      <c r="AU4756" s="12"/>
      <c r="AV4756" s="12"/>
      <c r="AW4756" s="12"/>
      <c r="AX4756" s="12"/>
      <c r="AY4756" s="12"/>
      <c r="AZ4756" s="12"/>
      <c r="BA4756" s="12"/>
      <c r="BB4756" s="12"/>
      <c r="BC4756" s="12"/>
      <c r="BD4756" s="12"/>
      <c r="BE4756" s="12"/>
      <c r="BF4756" s="12"/>
      <c r="BG4756" s="12"/>
      <c r="BH4756" s="12"/>
      <c r="BI4756" s="12"/>
      <c r="BJ4756" s="13"/>
      <c r="BK4756" s="13"/>
      <c r="BL4756" s="13"/>
      <c r="BM4756" s="13"/>
      <c r="BN4756" s="13"/>
    </row>
    <row r="4757" spans="1:66" x14ac:dyDescent="0.25">
      <c r="A4757" s="10"/>
      <c r="B4757" s="10"/>
      <c r="C4757" s="10"/>
      <c r="D4757" s="18"/>
      <c r="E4757" s="10"/>
      <c r="F4757" s="10"/>
      <c r="G4757" s="10"/>
      <c r="H4757" s="10"/>
      <c r="I4757" s="10"/>
      <c r="J4757" s="10"/>
      <c r="K4757" s="11"/>
      <c r="L4757" s="11"/>
      <c r="M4757" s="12"/>
      <c r="N4757" s="12"/>
      <c r="O4757" s="12"/>
      <c r="P4757" s="12"/>
      <c r="Q4757" s="12"/>
      <c r="R4757" s="12"/>
      <c r="S4757" s="12"/>
      <c r="T4757" s="12"/>
      <c r="U4757" s="12"/>
      <c r="V4757" s="12"/>
      <c r="W4757" s="12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2"/>
      <c r="AS4757" s="12"/>
      <c r="AT4757" s="12"/>
      <c r="AU4757" s="12"/>
      <c r="AV4757" s="12"/>
      <c r="AW4757" s="12"/>
      <c r="AX4757" s="12"/>
      <c r="AY4757" s="12"/>
      <c r="AZ4757" s="12"/>
      <c r="BA4757" s="12"/>
      <c r="BB4757" s="12"/>
      <c r="BC4757" s="12"/>
      <c r="BD4757" s="12"/>
      <c r="BE4757" s="12"/>
      <c r="BF4757" s="12"/>
      <c r="BG4757" s="12"/>
      <c r="BH4757" s="12"/>
      <c r="BI4757" s="12"/>
      <c r="BJ4757" s="13"/>
      <c r="BK4757" s="13"/>
      <c r="BL4757" s="13"/>
      <c r="BM4757" s="13"/>
      <c r="BN4757" s="13"/>
    </row>
    <row r="4758" spans="1:66" x14ac:dyDescent="0.25">
      <c r="A4758" s="10"/>
      <c r="B4758" s="10"/>
      <c r="C4758" s="10"/>
      <c r="D4758" s="18"/>
      <c r="E4758" s="10"/>
      <c r="F4758" s="10"/>
      <c r="G4758" s="10"/>
      <c r="H4758" s="10"/>
      <c r="I4758" s="10"/>
      <c r="J4758" s="10"/>
      <c r="K4758" s="11"/>
      <c r="L4758" s="11"/>
      <c r="M4758" s="12"/>
      <c r="N4758" s="12"/>
      <c r="O4758" s="12"/>
      <c r="P4758" s="12"/>
      <c r="Q4758" s="12"/>
      <c r="R4758" s="12"/>
      <c r="S4758" s="12"/>
      <c r="T4758" s="12"/>
      <c r="U4758" s="12"/>
      <c r="V4758" s="12"/>
      <c r="W4758" s="12"/>
      <c r="X4758" s="12"/>
      <c r="Y4758" s="12"/>
      <c r="Z4758" s="12"/>
      <c r="AA4758" s="12"/>
      <c r="AB4758" s="12"/>
      <c r="AC4758" s="12"/>
      <c r="AD4758" s="12"/>
      <c r="AE4758" s="12"/>
      <c r="AF4758" s="12"/>
      <c r="AG4758" s="12"/>
      <c r="AH4758" s="12"/>
      <c r="AI4758" s="12"/>
      <c r="AJ4758" s="12"/>
      <c r="AK4758" s="12"/>
      <c r="AL4758" s="12"/>
      <c r="AM4758" s="12"/>
      <c r="AN4758" s="12"/>
      <c r="AO4758" s="12"/>
      <c r="AP4758" s="12"/>
      <c r="AQ4758" s="12"/>
      <c r="AR4758" s="12"/>
      <c r="AS4758" s="12"/>
      <c r="AT4758" s="12"/>
      <c r="AU4758" s="12"/>
      <c r="AV4758" s="12"/>
      <c r="AW4758" s="12"/>
      <c r="AX4758" s="12"/>
      <c r="AY4758" s="12"/>
      <c r="AZ4758" s="12"/>
      <c r="BA4758" s="12"/>
      <c r="BB4758" s="12"/>
      <c r="BC4758" s="12"/>
      <c r="BD4758" s="12"/>
      <c r="BE4758" s="12"/>
      <c r="BF4758" s="12"/>
      <c r="BG4758" s="12"/>
      <c r="BH4758" s="12"/>
      <c r="BI4758" s="12"/>
      <c r="BJ4758" s="13"/>
      <c r="BK4758" s="13"/>
      <c r="BL4758" s="13"/>
      <c r="BM4758" s="13"/>
      <c r="BN4758" s="13"/>
    </row>
    <row r="4759" spans="1:66" x14ac:dyDescent="0.25">
      <c r="A4759" s="10"/>
      <c r="B4759" s="10"/>
      <c r="C4759" s="10"/>
      <c r="D4759" s="18"/>
      <c r="E4759" s="10"/>
      <c r="F4759" s="10"/>
      <c r="G4759" s="10"/>
      <c r="H4759" s="10"/>
      <c r="I4759" s="10"/>
      <c r="J4759" s="10"/>
      <c r="K4759" s="11"/>
      <c r="L4759" s="11"/>
      <c r="M4759" s="12"/>
      <c r="N4759" s="12"/>
      <c r="O4759" s="12"/>
      <c r="P4759" s="12"/>
      <c r="Q4759" s="12"/>
      <c r="R4759" s="12"/>
      <c r="S4759" s="12"/>
      <c r="T4759" s="12"/>
      <c r="U4759" s="12"/>
      <c r="V4759" s="12"/>
      <c r="W4759" s="12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2"/>
      <c r="AS4759" s="12"/>
      <c r="AT4759" s="12"/>
      <c r="AU4759" s="12"/>
      <c r="AV4759" s="12"/>
      <c r="AW4759" s="12"/>
      <c r="AX4759" s="12"/>
      <c r="AY4759" s="12"/>
      <c r="AZ4759" s="12"/>
      <c r="BA4759" s="12"/>
      <c r="BB4759" s="12"/>
      <c r="BC4759" s="12"/>
      <c r="BD4759" s="12"/>
      <c r="BE4759" s="12"/>
      <c r="BF4759" s="12"/>
      <c r="BG4759" s="12"/>
      <c r="BH4759" s="12"/>
      <c r="BI4759" s="12"/>
      <c r="BJ4759" s="13"/>
      <c r="BK4759" s="13"/>
      <c r="BL4759" s="13"/>
      <c r="BM4759" s="13"/>
      <c r="BN4759" s="13"/>
    </row>
    <row r="4760" spans="1:66" x14ac:dyDescent="0.25">
      <c r="A4760" s="10"/>
      <c r="B4760" s="10"/>
      <c r="C4760" s="10"/>
      <c r="D4760" s="18"/>
      <c r="E4760" s="10"/>
      <c r="F4760" s="10"/>
      <c r="G4760" s="10"/>
      <c r="H4760" s="10"/>
      <c r="I4760" s="10"/>
      <c r="J4760" s="10"/>
      <c r="K4760" s="11"/>
      <c r="L4760" s="11"/>
      <c r="M4760" s="12"/>
      <c r="N4760" s="12"/>
      <c r="O4760" s="12"/>
      <c r="P4760" s="12"/>
      <c r="Q4760" s="12"/>
      <c r="R4760" s="12"/>
      <c r="S4760" s="12"/>
      <c r="T4760" s="12"/>
      <c r="U4760" s="12"/>
      <c r="V4760" s="12"/>
      <c r="W4760" s="12"/>
      <c r="X4760" s="12"/>
      <c r="Y4760" s="12"/>
      <c r="Z4760" s="12"/>
      <c r="AA4760" s="12"/>
      <c r="AB4760" s="12"/>
      <c r="AC4760" s="12"/>
      <c r="AD4760" s="12"/>
      <c r="AE4760" s="12"/>
      <c r="AF4760" s="12"/>
      <c r="AG4760" s="12"/>
      <c r="AH4760" s="12"/>
      <c r="AI4760" s="12"/>
      <c r="AJ4760" s="12"/>
      <c r="AK4760" s="12"/>
      <c r="AL4760" s="12"/>
      <c r="AM4760" s="12"/>
      <c r="AN4760" s="12"/>
      <c r="AO4760" s="12"/>
      <c r="AP4760" s="12"/>
      <c r="AQ4760" s="12"/>
      <c r="AR4760" s="12"/>
      <c r="AS4760" s="12"/>
      <c r="AT4760" s="12"/>
      <c r="AU4760" s="12"/>
      <c r="AV4760" s="12"/>
      <c r="AW4760" s="12"/>
      <c r="AX4760" s="12"/>
      <c r="AY4760" s="12"/>
      <c r="AZ4760" s="12"/>
      <c r="BA4760" s="12"/>
      <c r="BB4760" s="12"/>
      <c r="BC4760" s="12"/>
      <c r="BD4760" s="12"/>
      <c r="BE4760" s="12"/>
      <c r="BF4760" s="12"/>
      <c r="BG4760" s="12"/>
      <c r="BH4760" s="12"/>
      <c r="BI4760" s="12"/>
      <c r="BJ4760" s="13"/>
      <c r="BK4760" s="13"/>
      <c r="BL4760" s="13"/>
      <c r="BM4760" s="13"/>
      <c r="BN4760" s="13"/>
    </row>
    <row r="4761" spans="1:66" x14ac:dyDescent="0.25">
      <c r="A4761" s="10"/>
      <c r="B4761" s="10"/>
      <c r="C4761" s="10"/>
      <c r="D4761" s="18"/>
      <c r="E4761" s="10"/>
      <c r="F4761" s="10"/>
      <c r="G4761" s="10"/>
      <c r="H4761" s="10"/>
      <c r="I4761" s="10"/>
      <c r="J4761" s="10"/>
      <c r="K4761" s="11"/>
      <c r="L4761" s="11"/>
      <c r="M4761" s="12"/>
      <c r="N4761" s="12"/>
      <c r="O4761" s="12"/>
      <c r="P4761" s="12"/>
      <c r="Q4761" s="12"/>
      <c r="R4761" s="12"/>
      <c r="S4761" s="12"/>
      <c r="T4761" s="12"/>
      <c r="U4761" s="12"/>
      <c r="V4761" s="12"/>
      <c r="W4761" s="12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2"/>
      <c r="AS4761" s="12"/>
      <c r="AT4761" s="12"/>
      <c r="AU4761" s="12"/>
      <c r="AV4761" s="12"/>
      <c r="AW4761" s="12"/>
      <c r="AX4761" s="12"/>
      <c r="AY4761" s="12"/>
      <c r="AZ4761" s="12"/>
      <c r="BA4761" s="12"/>
      <c r="BB4761" s="12"/>
      <c r="BC4761" s="12"/>
      <c r="BD4761" s="12"/>
      <c r="BE4761" s="12"/>
      <c r="BF4761" s="12"/>
      <c r="BG4761" s="12"/>
      <c r="BH4761" s="12"/>
      <c r="BI4761" s="12"/>
      <c r="BJ4761" s="13"/>
      <c r="BK4761" s="13"/>
      <c r="BL4761" s="13"/>
      <c r="BM4761" s="13"/>
      <c r="BN4761" s="13"/>
    </row>
    <row r="4762" spans="1:66" x14ac:dyDescent="0.25">
      <c r="A4762" s="10"/>
      <c r="B4762" s="10"/>
      <c r="C4762" s="10"/>
      <c r="D4762" s="18"/>
      <c r="E4762" s="10"/>
      <c r="F4762" s="10"/>
      <c r="G4762" s="10"/>
      <c r="H4762" s="10"/>
      <c r="I4762" s="10"/>
      <c r="J4762" s="10"/>
      <c r="K4762" s="11"/>
      <c r="L4762" s="11"/>
      <c r="M4762" s="12"/>
      <c r="N4762" s="12"/>
      <c r="O4762" s="12"/>
      <c r="P4762" s="12"/>
      <c r="Q4762" s="12"/>
      <c r="R4762" s="12"/>
      <c r="S4762" s="12"/>
      <c r="T4762" s="12"/>
      <c r="U4762" s="12"/>
      <c r="V4762" s="12"/>
      <c r="W4762" s="12"/>
      <c r="X4762" s="12"/>
      <c r="Y4762" s="12"/>
      <c r="Z4762" s="12"/>
      <c r="AA4762" s="12"/>
      <c r="AB4762" s="12"/>
      <c r="AC4762" s="12"/>
      <c r="AD4762" s="12"/>
      <c r="AE4762" s="12"/>
      <c r="AF4762" s="12"/>
      <c r="AG4762" s="12"/>
      <c r="AH4762" s="12"/>
      <c r="AI4762" s="12"/>
      <c r="AJ4762" s="12"/>
      <c r="AK4762" s="12"/>
      <c r="AL4762" s="12"/>
      <c r="AM4762" s="12"/>
      <c r="AN4762" s="12"/>
      <c r="AO4762" s="12"/>
      <c r="AP4762" s="12"/>
      <c r="AQ4762" s="12"/>
      <c r="AR4762" s="12"/>
      <c r="AS4762" s="12"/>
      <c r="AT4762" s="12"/>
      <c r="AU4762" s="12"/>
      <c r="AV4762" s="12"/>
      <c r="AW4762" s="12"/>
      <c r="AX4762" s="12"/>
      <c r="AY4762" s="12"/>
      <c r="AZ4762" s="12"/>
      <c r="BA4762" s="12"/>
      <c r="BB4762" s="12"/>
      <c r="BC4762" s="12"/>
      <c r="BD4762" s="12"/>
      <c r="BE4762" s="12"/>
      <c r="BF4762" s="12"/>
      <c r="BG4762" s="12"/>
      <c r="BH4762" s="12"/>
      <c r="BI4762" s="12"/>
      <c r="BJ4762" s="13"/>
      <c r="BK4762" s="13"/>
      <c r="BL4762" s="13"/>
      <c r="BM4762" s="13"/>
      <c r="BN4762" s="13"/>
    </row>
    <row r="4763" spans="1:66" x14ac:dyDescent="0.25">
      <c r="A4763" s="10"/>
      <c r="B4763" s="10"/>
      <c r="C4763" s="10"/>
      <c r="D4763" s="18"/>
      <c r="E4763" s="10"/>
      <c r="F4763" s="10"/>
      <c r="G4763" s="10"/>
      <c r="H4763" s="10"/>
      <c r="I4763" s="10"/>
      <c r="J4763" s="10"/>
      <c r="K4763" s="11"/>
      <c r="L4763" s="11"/>
      <c r="M4763" s="12"/>
      <c r="N4763" s="12"/>
      <c r="O4763" s="12"/>
      <c r="P4763" s="12"/>
      <c r="Q4763" s="12"/>
      <c r="R4763" s="12"/>
      <c r="S4763" s="12"/>
      <c r="T4763" s="12"/>
      <c r="U4763" s="12"/>
      <c r="V4763" s="12"/>
      <c r="W4763" s="12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2"/>
      <c r="AS4763" s="12"/>
      <c r="AT4763" s="12"/>
      <c r="AU4763" s="12"/>
      <c r="AV4763" s="12"/>
      <c r="AW4763" s="12"/>
      <c r="AX4763" s="12"/>
      <c r="AY4763" s="12"/>
      <c r="AZ4763" s="12"/>
      <c r="BA4763" s="12"/>
      <c r="BB4763" s="12"/>
      <c r="BC4763" s="12"/>
      <c r="BD4763" s="12"/>
      <c r="BE4763" s="12"/>
      <c r="BF4763" s="12"/>
      <c r="BG4763" s="12"/>
      <c r="BH4763" s="12"/>
      <c r="BI4763" s="12"/>
      <c r="BJ4763" s="13"/>
      <c r="BK4763" s="13"/>
      <c r="BL4763" s="13"/>
      <c r="BM4763" s="13"/>
      <c r="BN4763" s="13"/>
    </row>
    <row r="4764" spans="1:66" x14ac:dyDescent="0.25">
      <c r="A4764" s="10"/>
      <c r="B4764" s="10"/>
      <c r="C4764" s="10"/>
      <c r="D4764" s="18"/>
      <c r="E4764" s="10"/>
      <c r="F4764" s="10"/>
      <c r="G4764" s="10"/>
      <c r="H4764" s="10"/>
      <c r="I4764" s="10"/>
      <c r="J4764" s="10"/>
      <c r="K4764" s="11"/>
      <c r="L4764" s="11"/>
      <c r="M4764" s="12"/>
      <c r="N4764" s="12"/>
      <c r="O4764" s="12"/>
      <c r="P4764" s="12"/>
      <c r="Q4764" s="12"/>
      <c r="R4764" s="12"/>
      <c r="S4764" s="12"/>
      <c r="T4764" s="12"/>
      <c r="U4764" s="12"/>
      <c r="V4764" s="12"/>
      <c r="W4764" s="12"/>
      <c r="X4764" s="12"/>
      <c r="Y4764" s="12"/>
      <c r="Z4764" s="12"/>
      <c r="AA4764" s="12"/>
      <c r="AB4764" s="12"/>
      <c r="AC4764" s="12"/>
      <c r="AD4764" s="12"/>
      <c r="AE4764" s="12"/>
      <c r="AF4764" s="12"/>
      <c r="AG4764" s="12"/>
      <c r="AH4764" s="12"/>
      <c r="AI4764" s="12"/>
      <c r="AJ4764" s="12"/>
      <c r="AK4764" s="12"/>
      <c r="AL4764" s="12"/>
      <c r="AM4764" s="12"/>
      <c r="AN4764" s="12"/>
      <c r="AO4764" s="12"/>
      <c r="AP4764" s="12"/>
      <c r="AQ4764" s="12"/>
      <c r="AR4764" s="12"/>
      <c r="AS4764" s="12"/>
      <c r="AT4764" s="12"/>
      <c r="AU4764" s="12"/>
      <c r="AV4764" s="12"/>
      <c r="AW4764" s="12"/>
      <c r="AX4764" s="12"/>
      <c r="AY4764" s="12"/>
      <c r="AZ4764" s="12"/>
      <c r="BA4764" s="12"/>
      <c r="BB4764" s="12"/>
      <c r="BC4764" s="12"/>
      <c r="BD4764" s="12"/>
      <c r="BE4764" s="12"/>
      <c r="BF4764" s="12"/>
      <c r="BG4764" s="12"/>
      <c r="BH4764" s="12"/>
      <c r="BI4764" s="12"/>
      <c r="BJ4764" s="13"/>
      <c r="BK4764" s="13"/>
      <c r="BL4764" s="13"/>
      <c r="BM4764" s="13"/>
      <c r="BN4764" s="13"/>
    </row>
    <row r="4765" spans="1:66" x14ac:dyDescent="0.25">
      <c r="A4765" s="10"/>
      <c r="B4765" s="10"/>
      <c r="C4765" s="10"/>
      <c r="D4765" s="18"/>
      <c r="E4765" s="10"/>
      <c r="F4765" s="10"/>
      <c r="G4765" s="10"/>
      <c r="H4765" s="10"/>
      <c r="I4765" s="10"/>
      <c r="J4765" s="10"/>
      <c r="K4765" s="11"/>
      <c r="L4765" s="11"/>
      <c r="M4765" s="12"/>
      <c r="N4765" s="12"/>
      <c r="O4765" s="12"/>
      <c r="P4765" s="12"/>
      <c r="Q4765" s="12"/>
      <c r="R4765" s="12"/>
      <c r="S4765" s="12"/>
      <c r="T4765" s="12"/>
      <c r="U4765" s="12"/>
      <c r="V4765" s="12"/>
      <c r="W4765" s="12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2"/>
      <c r="AS4765" s="12"/>
      <c r="AT4765" s="12"/>
      <c r="AU4765" s="12"/>
      <c r="AV4765" s="12"/>
      <c r="AW4765" s="12"/>
      <c r="AX4765" s="12"/>
      <c r="AY4765" s="12"/>
      <c r="AZ4765" s="12"/>
      <c r="BA4765" s="12"/>
      <c r="BB4765" s="12"/>
      <c r="BC4765" s="12"/>
      <c r="BD4765" s="12"/>
      <c r="BE4765" s="12"/>
      <c r="BF4765" s="12"/>
      <c r="BG4765" s="12"/>
      <c r="BH4765" s="12"/>
      <c r="BI4765" s="12"/>
      <c r="BJ4765" s="13"/>
      <c r="BK4765" s="13"/>
      <c r="BL4765" s="13"/>
      <c r="BM4765" s="13"/>
      <c r="BN4765" s="13"/>
    </row>
    <row r="4766" spans="1:66" x14ac:dyDescent="0.25">
      <c r="A4766" s="10"/>
      <c r="B4766" s="10"/>
      <c r="C4766" s="10"/>
      <c r="D4766" s="18"/>
      <c r="E4766" s="10"/>
      <c r="F4766" s="10"/>
      <c r="G4766" s="10"/>
      <c r="H4766" s="10"/>
      <c r="I4766" s="10"/>
      <c r="J4766" s="10"/>
      <c r="K4766" s="11"/>
      <c r="L4766" s="11"/>
      <c r="M4766" s="12"/>
      <c r="N4766" s="12"/>
      <c r="O4766" s="12"/>
      <c r="P4766" s="12"/>
      <c r="Q4766" s="12"/>
      <c r="R4766" s="12"/>
      <c r="S4766" s="12"/>
      <c r="T4766" s="12"/>
      <c r="U4766" s="12"/>
      <c r="V4766" s="12"/>
      <c r="W4766" s="12"/>
      <c r="X4766" s="12"/>
      <c r="Y4766" s="12"/>
      <c r="Z4766" s="12"/>
      <c r="AA4766" s="12"/>
      <c r="AB4766" s="12"/>
      <c r="AC4766" s="12"/>
      <c r="AD4766" s="12"/>
      <c r="AE4766" s="12"/>
      <c r="AF4766" s="12"/>
      <c r="AG4766" s="12"/>
      <c r="AH4766" s="12"/>
      <c r="AI4766" s="12"/>
      <c r="AJ4766" s="12"/>
      <c r="AK4766" s="12"/>
      <c r="AL4766" s="12"/>
      <c r="AM4766" s="12"/>
      <c r="AN4766" s="12"/>
      <c r="AO4766" s="12"/>
      <c r="AP4766" s="12"/>
      <c r="AQ4766" s="12"/>
      <c r="AR4766" s="12"/>
      <c r="AS4766" s="12"/>
      <c r="AT4766" s="12"/>
      <c r="AU4766" s="12"/>
      <c r="AV4766" s="12"/>
      <c r="AW4766" s="12"/>
      <c r="AX4766" s="12"/>
      <c r="AY4766" s="12"/>
      <c r="AZ4766" s="12"/>
      <c r="BA4766" s="12"/>
      <c r="BB4766" s="12"/>
      <c r="BC4766" s="12"/>
      <c r="BD4766" s="12"/>
      <c r="BE4766" s="12"/>
      <c r="BF4766" s="12"/>
      <c r="BG4766" s="12"/>
      <c r="BH4766" s="12"/>
      <c r="BI4766" s="12"/>
      <c r="BJ4766" s="13"/>
      <c r="BK4766" s="13"/>
      <c r="BL4766" s="13"/>
      <c r="BM4766" s="13"/>
      <c r="BN4766" s="13"/>
    </row>
    <row r="4767" spans="1:66" x14ac:dyDescent="0.25">
      <c r="A4767" s="10"/>
      <c r="B4767" s="10"/>
      <c r="C4767" s="10"/>
      <c r="D4767" s="18"/>
      <c r="E4767" s="10"/>
      <c r="F4767" s="10"/>
      <c r="G4767" s="10"/>
      <c r="H4767" s="10"/>
      <c r="I4767" s="10"/>
      <c r="J4767" s="10"/>
      <c r="K4767" s="11"/>
      <c r="L4767" s="11"/>
      <c r="M4767" s="12"/>
      <c r="N4767" s="12"/>
      <c r="O4767" s="12"/>
      <c r="P4767" s="12"/>
      <c r="Q4767" s="12"/>
      <c r="R4767" s="12"/>
      <c r="S4767" s="12"/>
      <c r="T4767" s="12"/>
      <c r="U4767" s="12"/>
      <c r="V4767" s="12"/>
      <c r="W4767" s="12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2"/>
      <c r="AS4767" s="12"/>
      <c r="AT4767" s="12"/>
      <c r="AU4767" s="12"/>
      <c r="AV4767" s="12"/>
      <c r="AW4767" s="12"/>
      <c r="AX4767" s="12"/>
      <c r="AY4767" s="12"/>
      <c r="AZ4767" s="12"/>
      <c r="BA4767" s="12"/>
      <c r="BB4767" s="12"/>
      <c r="BC4767" s="12"/>
      <c r="BD4767" s="12"/>
      <c r="BE4767" s="12"/>
      <c r="BF4767" s="12"/>
      <c r="BG4767" s="12"/>
      <c r="BH4767" s="12"/>
      <c r="BI4767" s="12"/>
      <c r="BJ4767" s="13"/>
      <c r="BK4767" s="13"/>
      <c r="BL4767" s="13"/>
      <c r="BM4767" s="13"/>
      <c r="BN4767" s="13"/>
    </row>
    <row r="4768" spans="1:66" x14ac:dyDescent="0.25">
      <c r="A4768" s="10"/>
      <c r="B4768" s="10"/>
      <c r="C4768" s="10"/>
      <c r="D4768" s="18"/>
      <c r="E4768" s="10"/>
      <c r="F4768" s="10"/>
      <c r="G4768" s="10"/>
      <c r="H4768" s="10"/>
      <c r="I4768" s="10"/>
      <c r="J4768" s="10"/>
      <c r="K4768" s="11"/>
      <c r="L4768" s="11"/>
      <c r="M4768" s="12"/>
      <c r="N4768" s="12"/>
      <c r="O4768" s="12"/>
      <c r="P4768" s="12"/>
      <c r="Q4768" s="12"/>
      <c r="R4768" s="12"/>
      <c r="S4768" s="12"/>
      <c r="T4768" s="12"/>
      <c r="U4768" s="12"/>
      <c r="V4768" s="12"/>
      <c r="W4768" s="12"/>
      <c r="X4768" s="12"/>
      <c r="Y4768" s="12"/>
      <c r="Z4768" s="12"/>
      <c r="AA4768" s="12"/>
      <c r="AB4768" s="12"/>
      <c r="AC4768" s="12"/>
      <c r="AD4768" s="12"/>
      <c r="AE4768" s="12"/>
      <c r="AF4768" s="12"/>
      <c r="AG4768" s="12"/>
      <c r="AH4768" s="12"/>
      <c r="AI4768" s="12"/>
      <c r="AJ4768" s="12"/>
      <c r="AK4768" s="12"/>
      <c r="AL4768" s="12"/>
      <c r="AM4768" s="12"/>
      <c r="AN4768" s="12"/>
      <c r="AO4768" s="12"/>
      <c r="AP4768" s="12"/>
      <c r="AQ4768" s="12"/>
      <c r="AR4768" s="12"/>
      <c r="AS4768" s="12"/>
      <c r="AT4768" s="12"/>
      <c r="AU4768" s="12"/>
      <c r="AV4768" s="12"/>
      <c r="AW4768" s="12"/>
      <c r="AX4768" s="12"/>
      <c r="AY4768" s="12"/>
      <c r="AZ4768" s="12"/>
      <c r="BA4768" s="12"/>
      <c r="BB4768" s="12"/>
      <c r="BC4768" s="12"/>
      <c r="BD4768" s="12"/>
      <c r="BE4768" s="12"/>
      <c r="BF4768" s="12"/>
      <c r="BG4768" s="12"/>
      <c r="BH4768" s="12"/>
      <c r="BI4768" s="12"/>
      <c r="BJ4768" s="13"/>
      <c r="BK4768" s="13"/>
      <c r="BL4768" s="13"/>
      <c r="BM4768" s="13"/>
      <c r="BN4768" s="13"/>
    </row>
    <row r="4769" spans="1:66" x14ac:dyDescent="0.25">
      <c r="A4769" s="10"/>
      <c r="B4769" s="10"/>
      <c r="C4769" s="10"/>
      <c r="D4769" s="18"/>
      <c r="E4769" s="10"/>
      <c r="F4769" s="10"/>
      <c r="G4769" s="10"/>
      <c r="H4769" s="10"/>
      <c r="I4769" s="10"/>
      <c r="J4769" s="10"/>
      <c r="K4769" s="11"/>
      <c r="L4769" s="11"/>
      <c r="M4769" s="12"/>
      <c r="N4769" s="12"/>
      <c r="O4769" s="12"/>
      <c r="P4769" s="12"/>
      <c r="Q4769" s="12"/>
      <c r="R4769" s="12"/>
      <c r="S4769" s="12"/>
      <c r="T4769" s="12"/>
      <c r="U4769" s="12"/>
      <c r="V4769" s="12"/>
      <c r="W4769" s="12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2"/>
      <c r="AS4769" s="12"/>
      <c r="AT4769" s="12"/>
      <c r="AU4769" s="12"/>
      <c r="AV4769" s="12"/>
      <c r="AW4769" s="12"/>
      <c r="AX4769" s="12"/>
      <c r="AY4769" s="12"/>
      <c r="AZ4769" s="12"/>
      <c r="BA4769" s="12"/>
      <c r="BB4769" s="12"/>
      <c r="BC4769" s="12"/>
      <c r="BD4769" s="12"/>
      <c r="BE4769" s="12"/>
      <c r="BF4769" s="12"/>
      <c r="BG4769" s="12"/>
      <c r="BH4769" s="12"/>
      <c r="BI4769" s="12"/>
      <c r="BJ4769" s="13"/>
      <c r="BK4769" s="13"/>
      <c r="BL4769" s="13"/>
      <c r="BM4769" s="13"/>
      <c r="BN4769" s="13"/>
    </row>
    <row r="4770" spans="1:66" x14ac:dyDescent="0.25">
      <c r="A4770" s="10"/>
      <c r="B4770" s="10"/>
      <c r="C4770" s="10"/>
      <c r="D4770" s="18"/>
      <c r="E4770" s="10"/>
      <c r="F4770" s="10"/>
      <c r="G4770" s="10"/>
      <c r="H4770" s="10"/>
      <c r="I4770" s="10"/>
      <c r="J4770" s="10"/>
      <c r="K4770" s="11"/>
      <c r="L4770" s="11"/>
      <c r="M4770" s="12"/>
      <c r="N4770" s="12"/>
      <c r="O4770" s="12"/>
      <c r="P4770" s="12"/>
      <c r="Q4770" s="12"/>
      <c r="R4770" s="12"/>
      <c r="S4770" s="12"/>
      <c r="T4770" s="12"/>
      <c r="U4770" s="12"/>
      <c r="V4770" s="12"/>
      <c r="W4770" s="12"/>
      <c r="X4770" s="12"/>
      <c r="Y4770" s="12"/>
      <c r="Z4770" s="12"/>
      <c r="AA4770" s="12"/>
      <c r="AB4770" s="12"/>
      <c r="AC4770" s="12"/>
      <c r="AD4770" s="12"/>
      <c r="AE4770" s="12"/>
      <c r="AF4770" s="12"/>
      <c r="AG4770" s="12"/>
      <c r="AH4770" s="12"/>
      <c r="AI4770" s="12"/>
      <c r="AJ4770" s="12"/>
      <c r="AK4770" s="12"/>
      <c r="AL4770" s="12"/>
      <c r="AM4770" s="12"/>
      <c r="AN4770" s="12"/>
      <c r="AO4770" s="12"/>
      <c r="AP4770" s="12"/>
      <c r="AQ4770" s="12"/>
      <c r="AR4770" s="12"/>
      <c r="AS4770" s="12"/>
      <c r="AT4770" s="12"/>
      <c r="AU4770" s="12"/>
      <c r="AV4770" s="12"/>
      <c r="AW4770" s="12"/>
      <c r="AX4770" s="12"/>
      <c r="AY4770" s="12"/>
      <c r="AZ4770" s="12"/>
      <c r="BA4770" s="12"/>
      <c r="BB4770" s="12"/>
      <c r="BC4770" s="12"/>
      <c r="BD4770" s="12"/>
      <c r="BE4770" s="12"/>
      <c r="BF4770" s="12"/>
      <c r="BG4770" s="12"/>
      <c r="BH4770" s="12"/>
      <c r="BI4770" s="12"/>
      <c r="BJ4770" s="13"/>
      <c r="BK4770" s="13"/>
      <c r="BL4770" s="13"/>
      <c r="BM4770" s="13"/>
      <c r="BN4770" s="13"/>
    </row>
    <row r="4771" spans="1:66" x14ac:dyDescent="0.25">
      <c r="A4771" s="10"/>
      <c r="B4771" s="10"/>
      <c r="C4771" s="10"/>
      <c r="D4771" s="18"/>
      <c r="E4771" s="10"/>
      <c r="F4771" s="10"/>
      <c r="G4771" s="10"/>
      <c r="H4771" s="10"/>
      <c r="I4771" s="10"/>
      <c r="J4771" s="10"/>
      <c r="K4771" s="11"/>
      <c r="L4771" s="11"/>
      <c r="M4771" s="12"/>
      <c r="N4771" s="12"/>
      <c r="O4771" s="12"/>
      <c r="P4771" s="12"/>
      <c r="Q4771" s="12"/>
      <c r="R4771" s="12"/>
      <c r="S4771" s="12"/>
      <c r="T4771" s="12"/>
      <c r="U4771" s="12"/>
      <c r="V4771" s="12"/>
      <c r="W4771" s="12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2"/>
      <c r="AS4771" s="12"/>
      <c r="AT4771" s="12"/>
      <c r="AU4771" s="12"/>
      <c r="AV4771" s="12"/>
      <c r="AW4771" s="12"/>
      <c r="AX4771" s="12"/>
      <c r="AY4771" s="12"/>
      <c r="AZ4771" s="12"/>
      <c r="BA4771" s="12"/>
      <c r="BB4771" s="12"/>
      <c r="BC4771" s="12"/>
      <c r="BD4771" s="12"/>
      <c r="BE4771" s="12"/>
      <c r="BF4771" s="12"/>
      <c r="BG4771" s="12"/>
      <c r="BH4771" s="12"/>
      <c r="BI4771" s="12"/>
      <c r="BJ4771" s="13"/>
      <c r="BK4771" s="13"/>
      <c r="BL4771" s="13"/>
      <c r="BM4771" s="13"/>
      <c r="BN4771" s="13"/>
    </row>
    <row r="4772" spans="1:66" x14ac:dyDescent="0.25">
      <c r="A4772" s="10"/>
      <c r="B4772" s="10"/>
      <c r="C4772" s="10"/>
      <c r="D4772" s="18"/>
      <c r="E4772" s="10"/>
      <c r="F4772" s="10"/>
      <c r="G4772" s="10"/>
      <c r="H4772" s="10"/>
      <c r="I4772" s="10"/>
      <c r="J4772" s="10"/>
      <c r="K4772" s="11"/>
      <c r="L4772" s="11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  <c r="W4772" s="12"/>
      <c r="X4772" s="12"/>
      <c r="Y4772" s="12"/>
      <c r="Z4772" s="12"/>
      <c r="AA4772" s="12"/>
      <c r="AB4772" s="12"/>
      <c r="AC4772" s="12"/>
      <c r="AD4772" s="12"/>
      <c r="AE4772" s="12"/>
      <c r="AF4772" s="12"/>
      <c r="AG4772" s="12"/>
      <c r="AH4772" s="12"/>
      <c r="AI4772" s="12"/>
      <c r="AJ4772" s="12"/>
      <c r="AK4772" s="12"/>
      <c r="AL4772" s="12"/>
      <c r="AM4772" s="12"/>
      <c r="AN4772" s="12"/>
      <c r="AO4772" s="12"/>
      <c r="AP4772" s="12"/>
      <c r="AQ4772" s="12"/>
      <c r="AR4772" s="12"/>
      <c r="AS4772" s="12"/>
      <c r="AT4772" s="12"/>
      <c r="AU4772" s="12"/>
      <c r="AV4772" s="12"/>
      <c r="AW4772" s="12"/>
      <c r="AX4772" s="12"/>
      <c r="AY4772" s="12"/>
      <c r="AZ4772" s="12"/>
      <c r="BA4772" s="12"/>
      <c r="BB4772" s="12"/>
      <c r="BC4772" s="12"/>
      <c r="BD4772" s="12"/>
      <c r="BE4772" s="12"/>
      <c r="BF4772" s="12"/>
      <c r="BG4772" s="12"/>
      <c r="BH4772" s="12"/>
      <c r="BI4772" s="12"/>
      <c r="BJ4772" s="13"/>
      <c r="BK4772" s="13"/>
      <c r="BL4772" s="13"/>
      <c r="BM4772" s="13"/>
      <c r="BN4772" s="13"/>
    </row>
    <row r="4773" spans="1:66" s="14" customFormat="1" x14ac:dyDescent="0.25">
      <c r="A4773" s="10"/>
      <c r="B4773" s="10"/>
      <c r="C4773" s="10"/>
      <c r="D4773" s="18"/>
      <c r="E4773" s="10"/>
      <c r="F4773" s="10"/>
      <c r="G4773" s="10"/>
      <c r="H4773" s="10"/>
      <c r="I4773" s="10"/>
      <c r="J4773" s="10"/>
      <c r="K4773" s="11"/>
      <c r="L4773" s="11"/>
      <c r="M4773" s="12"/>
      <c r="N4773" s="12"/>
      <c r="O4773" s="12"/>
      <c r="P4773" s="12"/>
      <c r="Q4773" s="12"/>
      <c r="R4773" s="12"/>
      <c r="S4773" s="12"/>
      <c r="T4773" s="12"/>
      <c r="U4773" s="12"/>
      <c r="V4773" s="12"/>
      <c r="W4773" s="12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2"/>
      <c r="AS4773" s="12"/>
      <c r="AT4773" s="12"/>
      <c r="AU4773" s="12"/>
      <c r="AV4773" s="12"/>
      <c r="AW4773" s="12"/>
      <c r="AX4773" s="12"/>
      <c r="AY4773" s="12"/>
      <c r="AZ4773" s="12"/>
      <c r="BA4773" s="12"/>
      <c r="BB4773" s="12"/>
      <c r="BC4773" s="12"/>
      <c r="BD4773" s="12"/>
      <c r="BE4773" s="12"/>
      <c r="BF4773" s="12"/>
      <c r="BG4773" s="12"/>
      <c r="BH4773" s="12"/>
      <c r="BI4773" s="12"/>
      <c r="BJ4773" s="13"/>
      <c r="BK4773" s="13"/>
      <c r="BL4773" s="13"/>
      <c r="BM4773" s="13"/>
      <c r="BN4773" s="13"/>
    </row>
    <row r="4774" spans="1:66" x14ac:dyDescent="0.25">
      <c r="A4774" s="10"/>
      <c r="B4774" s="10"/>
      <c r="C4774" s="10"/>
      <c r="D4774" s="18"/>
      <c r="E4774" s="10"/>
      <c r="F4774" s="10"/>
      <c r="G4774" s="10"/>
      <c r="H4774" s="10"/>
      <c r="I4774" s="10"/>
      <c r="J4774" s="10"/>
      <c r="K4774" s="11"/>
      <c r="L4774" s="11"/>
      <c r="M4774" s="12"/>
      <c r="N4774" s="12"/>
      <c r="O4774" s="12"/>
      <c r="P4774" s="12"/>
      <c r="Q4774" s="12"/>
      <c r="R4774" s="12"/>
      <c r="S4774" s="12"/>
      <c r="T4774" s="12"/>
      <c r="U4774" s="12"/>
      <c r="V4774" s="12"/>
      <c r="W4774" s="12"/>
      <c r="X4774" s="12"/>
      <c r="Y4774" s="12"/>
      <c r="Z4774" s="12"/>
      <c r="AA4774" s="12"/>
      <c r="AB4774" s="12"/>
      <c r="AC4774" s="12"/>
      <c r="AD4774" s="12"/>
      <c r="AE4774" s="12"/>
      <c r="AF4774" s="12"/>
      <c r="AG4774" s="12"/>
      <c r="AH4774" s="12"/>
      <c r="AI4774" s="12"/>
      <c r="AJ4774" s="12"/>
      <c r="AK4774" s="12"/>
      <c r="AL4774" s="12"/>
      <c r="AM4774" s="12"/>
      <c r="AN4774" s="12"/>
      <c r="AO4774" s="12"/>
      <c r="AP4774" s="12"/>
      <c r="AQ4774" s="12"/>
      <c r="AR4774" s="12"/>
      <c r="AS4774" s="12"/>
      <c r="AT4774" s="12"/>
      <c r="AU4774" s="12"/>
      <c r="AV4774" s="12"/>
      <c r="AW4774" s="12"/>
      <c r="AX4774" s="12"/>
      <c r="AY4774" s="12"/>
      <c r="AZ4774" s="12"/>
      <c r="BA4774" s="12"/>
      <c r="BB4774" s="12"/>
      <c r="BC4774" s="12"/>
      <c r="BD4774" s="12"/>
      <c r="BE4774" s="12"/>
      <c r="BF4774" s="12"/>
      <c r="BG4774" s="12"/>
      <c r="BH4774" s="12"/>
      <c r="BI4774" s="12"/>
      <c r="BJ4774" s="13"/>
      <c r="BK4774" s="13"/>
      <c r="BL4774" s="13"/>
      <c r="BM4774" s="13"/>
      <c r="BN4774" s="13"/>
    </row>
    <row r="4775" spans="1:66" x14ac:dyDescent="0.25">
      <c r="A4775" s="10"/>
      <c r="B4775" s="10"/>
      <c r="C4775" s="10"/>
      <c r="D4775" s="18"/>
      <c r="E4775" s="10"/>
      <c r="F4775" s="10"/>
      <c r="G4775" s="10"/>
      <c r="H4775" s="10"/>
      <c r="I4775" s="10"/>
      <c r="J4775" s="10"/>
      <c r="K4775" s="11"/>
      <c r="L4775" s="11"/>
      <c r="M4775" s="12"/>
      <c r="N4775" s="12"/>
      <c r="O4775" s="12"/>
      <c r="P4775" s="12"/>
      <c r="Q4775" s="12"/>
      <c r="R4775" s="12"/>
      <c r="S4775" s="12"/>
      <c r="T4775" s="12"/>
      <c r="U4775" s="12"/>
      <c r="V4775" s="12"/>
      <c r="W4775" s="12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2"/>
      <c r="AS4775" s="12"/>
      <c r="AT4775" s="12"/>
      <c r="AU4775" s="12"/>
      <c r="AV4775" s="12"/>
      <c r="AW4775" s="12"/>
      <c r="AX4775" s="12"/>
      <c r="AY4775" s="12"/>
      <c r="AZ4775" s="12"/>
      <c r="BA4775" s="12"/>
      <c r="BB4775" s="12"/>
      <c r="BC4775" s="12"/>
      <c r="BD4775" s="12"/>
      <c r="BE4775" s="12"/>
      <c r="BF4775" s="12"/>
      <c r="BG4775" s="12"/>
      <c r="BH4775" s="12"/>
      <c r="BI4775" s="12"/>
      <c r="BJ4775" s="13"/>
      <c r="BK4775" s="13"/>
      <c r="BL4775" s="13"/>
      <c r="BM4775" s="13"/>
      <c r="BN4775" s="13"/>
    </row>
    <row r="4776" spans="1:66" x14ac:dyDescent="0.25">
      <c r="A4776" s="10"/>
      <c r="B4776" s="10"/>
      <c r="C4776" s="10"/>
      <c r="D4776" s="18"/>
      <c r="E4776" s="10"/>
      <c r="F4776" s="10"/>
      <c r="G4776" s="10"/>
      <c r="H4776" s="10"/>
      <c r="I4776" s="10"/>
      <c r="J4776" s="10"/>
      <c r="K4776" s="11"/>
      <c r="L4776" s="11"/>
      <c r="M4776" s="12"/>
      <c r="N4776" s="12"/>
      <c r="O4776" s="12"/>
      <c r="P4776" s="12"/>
      <c r="Q4776" s="12"/>
      <c r="R4776" s="12"/>
      <c r="S4776" s="12"/>
      <c r="T4776" s="12"/>
      <c r="U4776" s="12"/>
      <c r="V4776" s="12"/>
      <c r="W4776" s="12"/>
      <c r="X4776" s="12"/>
      <c r="Y4776" s="12"/>
      <c r="Z4776" s="12"/>
      <c r="AA4776" s="12"/>
      <c r="AB4776" s="12"/>
      <c r="AC4776" s="12"/>
      <c r="AD4776" s="12"/>
      <c r="AE4776" s="12"/>
      <c r="AF4776" s="12"/>
      <c r="AG4776" s="12"/>
      <c r="AH4776" s="12"/>
      <c r="AI4776" s="12"/>
      <c r="AJ4776" s="12"/>
      <c r="AK4776" s="12"/>
      <c r="AL4776" s="12"/>
      <c r="AM4776" s="12"/>
      <c r="AN4776" s="12"/>
      <c r="AO4776" s="12"/>
      <c r="AP4776" s="12"/>
      <c r="AQ4776" s="12"/>
      <c r="AR4776" s="12"/>
      <c r="AS4776" s="12"/>
      <c r="AT4776" s="12"/>
      <c r="AU4776" s="12"/>
      <c r="AV4776" s="12"/>
      <c r="AW4776" s="12"/>
      <c r="AX4776" s="12"/>
      <c r="AY4776" s="12"/>
      <c r="AZ4776" s="12"/>
      <c r="BA4776" s="12"/>
      <c r="BB4776" s="12"/>
      <c r="BC4776" s="12"/>
      <c r="BD4776" s="12"/>
      <c r="BE4776" s="12"/>
      <c r="BF4776" s="12"/>
      <c r="BG4776" s="12"/>
      <c r="BH4776" s="12"/>
      <c r="BI4776" s="12"/>
      <c r="BJ4776" s="13"/>
      <c r="BK4776" s="13"/>
      <c r="BL4776" s="13"/>
      <c r="BM4776" s="13"/>
      <c r="BN4776" s="13"/>
    </row>
    <row r="4777" spans="1:66" x14ac:dyDescent="0.25">
      <c r="A4777" s="10"/>
      <c r="B4777" s="10"/>
      <c r="C4777" s="10"/>
      <c r="D4777" s="18"/>
      <c r="E4777" s="10"/>
      <c r="F4777" s="10"/>
      <c r="G4777" s="10"/>
      <c r="H4777" s="10"/>
      <c r="I4777" s="10"/>
      <c r="J4777" s="10"/>
      <c r="K4777" s="11"/>
      <c r="L4777" s="11"/>
      <c r="M4777" s="12"/>
      <c r="N4777" s="12"/>
      <c r="O4777" s="12"/>
      <c r="P4777" s="12"/>
      <c r="Q4777" s="12"/>
      <c r="R4777" s="12"/>
      <c r="S4777" s="12"/>
      <c r="T4777" s="12"/>
      <c r="U4777" s="12"/>
      <c r="V4777" s="12"/>
      <c r="W4777" s="12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2"/>
      <c r="AS4777" s="12"/>
      <c r="AT4777" s="12"/>
      <c r="AU4777" s="12"/>
      <c r="AV4777" s="12"/>
      <c r="AW4777" s="12"/>
      <c r="AX4777" s="12"/>
      <c r="AY4777" s="12"/>
      <c r="AZ4777" s="12"/>
      <c r="BA4777" s="12"/>
      <c r="BB4777" s="12"/>
      <c r="BC4777" s="12"/>
      <c r="BD4777" s="12"/>
      <c r="BE4777" s="12"/>
      <c r="BF4777" s="12"/>
      <c r="BG4777" s="12"/>
      <c r="BH4777" s="12"/>
      <c r="BI4777" s="12"/>
      <c r="BJ4777" s="13"/>
      <c r="BK4777" s="13"/>
      <c r="BL4777" s="13"/>
      <c r="BM4777" s="13"/>
      <c r="BN4777" s="13"/>
    </row>
    <row r="4778" spans="1:66" x14ac:dyDescent="0.25">
      <c r="A4778" s="10"/>
      <c r="B4778" s="10"/>
      <c r="C4778" s="10"/>
      <c r="D4778" s="18"/>
      <c r="E4778" s="10"/>
      <c r="F4778" s="10"/>
      <c r="G4778" s="10"/>
      <c r="H4778" s="10"/>
      <c r="I4778" s="10"/>
      <c r="J4778" s="10"/>
      <c r="K4778" s="11"/>
      <c r="L4778" s="11"/>
      <c r="M4778" s="12"/>
      <c r="N4778" s="12"/>
      <c r="O4778" s="12"/>
      <c r="P4778" s="12"/>
      <c r="Q4778" s="12"/>
      <c r="R4778" s="12"/>
      <c r="S4778" s="12"/>
      <c r="T4778" s="12"/>
      <c r="U4778" s="12"/>
      <c r="V4778" s="12"/>
      <c r="W4778" s="12"/>
      <c r="X4778" s="12"/>
      <c r="Y4778" s="12"/>
      <c r="Z4778" s="12"/>
      <c r="AA4778" s="12"/>
      <c r="AB4778" s="12"/>
      <c r="AC4778" s="12"/>
      <c r="AD4778" s="12"/>
      <c r="AE4778" s="12"/>
      <c r="AF4778" s="12"/>
      <c r="AG4778" s="12"/>
      <c r="AH4778" s="12"/>
      <c r="AI4778" s="12"/>
      <c r="AJ4778" s="12"/>
      <c r="AK4778" s="12"/>
      <c r="AL4778" s="12"/>
      <c r="AM4778" s="12"/>
      <c r="AN4778" s="12"/>
      <c r="AO4778" s="12"/>
      <c r="AP4778" s="12"/>
      <c r="AQ4778" s="12"/>
      <c r="AR4778" s="12"/>
      <c r="AS4778" s="12"/>
      <c r="AT4778" s="12"/>
      <c r="AU4778" s="12"/>
      <c r="AV4778" s="12"/>
      <c r="AW4778" s="12"/>
      <c r="AX4778" s="12"/>
      <c r="AY4778" s="12"/>
      <c r="AZ4778" s="12"/>
      <c r="BA4778" s="12"/>
      <c r="BB4778" s="12"/>
      <c r="BC4778" s="12"/>
      <c r="BD4778" s="12"/>
      <c r="BE4778" s="12"/>
      <c r="BF4778" s="12"/>
      <c r="BG4778" s="12"/>
      <c r="BH4778" s="12"/>
      <c r="BI4778" s="12"/>
      <c r="BJ4778" s="13"/>
      <c r="BK4778" s="13"/>
      <c r="BL4778" s="13"/>
      <c r="BM4778" s="13"/>
      <c r="BN4778" s="13"/>
    </row>
    <row r="4779" spans="1:66" x14ac:dyDescent="0.25">
      <c r="A4779" s="10"/>
      <c r="B4779" s="10"/>
      <c r="C4779" s="10"/>
      <c r="D4779" s="18"/>
      <c r="E4779" s="10"/>
      <c r="F4779" s="10"/>
      <c r="G4779" s="10"/>
      <c r="H4779" s="10"/>
      <c r="I4779" s="10"/>
      <c r="J4779" s="10"/>
      <c r="K4779" s="11"/>
      <c r="L4779" s="11"/>
      <c r="M4779" s="12"/>
      <c r="N4779" s="12"/>
      <c r="O4779" s="12"/>
      <c r="P4779" s="12"/>
      <c r="Q4779" s="12"/>
      <c r="R4779" s="12"/>
      <c r="S4779" s="12"/>
      <c r="T4779" s="12"/>
      <c r="U4779" s="12"/>
      <c r="V4779" s="12"/>
      <c r="W4779" s="12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2"/>
      <c r="AS4779" s="12"/>
      <c r="AT4779" s="12"/>
      <c r="AU4779" s="12"/>
      <c r="AV4779" s="12"/>
      <c r="AW4779" s="12"/>
      <c r="AX4779" s="12"/>
      <c r="AY4779" s="12"/>
      <c r="AZ4779" s="12"/>
      <c r="BA4779" s="12"/>
      <c r="BB4779" s="12"/>
      <c r="BC4779" s="12"/>
      <c r="BD4779" s="12"/>
      <c r="BE4779" s="12"/>
      <c r="BF4779" s="12"/>
      <c r="BG4779" s="12"/>
      <c r="BH4779" s="12"/>
      <c r="BI4779" s="12"/>
      <c r="BJ4779" s="13"/>
      <c r="BK4779" s="13"/>
      <c r="BL4779" s="13"/>
      <c r="BM4779" s="13"/>
      <c r="BN4779" s="13"/>
    </row>
    <row r="4780" spans="1:66" x14ac:dyDescent="0.25">
      <c r="A4780" s="10"/>
      <c r="B4780" s="10"/>
      <c r="C4780" s="10"/>
      <c r="D4780" s="18"/>
      <c r="E4780" s="10"/>
      <c r="F4780" s="10"/>
      <c r="G4780" s="10"/>
      <c r="H4780" s="10"/>
      <c r="I4780" s="10"/>
      <c r="J4780" s="10"/>
      <c r="K4780" s="11"/>
      <c r="L4780" s="11"/>
      <c r="M4780" s="12"/>
      <c r="N4780" s="12"/>
      <c r="O4780" s="12"/>
      <c r="P4780" s="12"/>
      <c r="Q4780" s="12"/>
      <c r="R4780" s="12"/>
      <c r="S4780" s="12"/>
      <c r="T4780" s="12"/>
      <c r="U4780" s="12"/>
      <c r="V4780" s="12"/>
      <c r="W4780" s="12"/>
      <c r="X4780" s="12"/>
      <c r="Y4780" s="12"/>
      <c r="Z4780" s="12"/>
      <c r="AA4780" s="12"/>
      <c r="AB4780" s="12"/>
      <c r="AC4780" s="12"/>
      <c r="AD4780" s="12"/>
      <c r="AE4780" s="12"/>
      <c r="AF4780" s="12"/>
      <c r="AG4780" s="12"/>
      <c r="AH4780" s="12"/>
      <c r="AI4780" s="12"/>
      <c r="AJ4780" s="12"/>
      <c r="AK4780" s="12"/>
      <c r="AL4780" s="12"/>
      <c r="AM4780" s="12"/>
      <c r="AN4780" s="12"/>
      <c r="AO4780" s="12"/>
      <c r="AP4780" s="12"/>
      <c r="AQ4780" s="12"/>
      <c r="AR4780" s="12"/>
      <c r="AS4780" s="12"/>
      <c r="AT4780" s="12"/>
      <c r="AU4780" s="12"/>
      <c r="AV4780" s="12"/>
      <c r="AW4780" s="12"/>
      <c r="AX4780" s="12"/>
      <c r="AY4780" s="12"/>
      <c r="AZ4780" s="12"/>
      <c r="BA4780" s="12"/>
      <c r="BB4780" s="12"/>
      <c r="BC4780" s="12"/>
      <c r="BD4780" s="12"/>
      <c r="BE4780" s="12"/>
      <c r="BF4780" s="12"/>
      <c r="BG4780" s="12"/>
      <c r="BH4780" s="12"/>
      <c r="BI4780" s="12"/>
      <c r="BJ4780" s="13"/>
      <c r="BK4780" s="13"/>
      <c r="BL4780" s="13"/>
      <c r="BM4780" s="13"/>
      <c r="BN4780" s="13"/>
    </row>
    <row r="4781" spans="1:66" x14ac:dyDescent="0.25">
      <c r="A4781" s="10"/>
      <c r="B4781" s="10"/>
      <c r="C4781" s="10"/>
      <c r="D4781" s="18"/>
      <c r="E4781" s="10"/>
      <c r="F4781" s="10"/>
      <c r="G4781" s="10"/>
      <c r="H4781" s="10"/>
      <c r="I4781" s="10"/>
      <c r="J4781" s="10"/>
      <c r="K4781" s="11"/>
      <c r="L4781" s="11"/>
      <c r="M4781" s="12"/>
      <c r="N4781" s="12"/>
      <c r="O4781" s="12"/>
      <c r="P4781" s="12"/>
      <c r="Q4781" s="12"/>
      <c r="R4781" s="12"/>
      <c r="S4781" s="12"/>
      <c r="T4781" s="12"/>
      <c r="U4781" s="12"/>
      <c r="V4781" s="12"/>
      <c r="W4781" s="12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2"/>
      <c r="AS4781" s="12"/>
      <c r="AT4781" s="12"/>
      <c r="AU4781" s="12"/>
      <c r="AV4781" s="12"/>
      <c r="AW4781" s="12"/>
      <c r="AX4781" s="12"/>
      <c r="AY4781" s="12"/>
      <c r="AZ4781" s="12"/>
      <c r="BA4781" s="12"/>
      <c r="BB4781" s="12"/>
      <c r="BC4781" s="12"/>
      <c r="BD4781" s="12"/>
      <c r="BE4781" s="12"/>
      <c r="BF4781" s="12"/>
      <c r="BG4781" s="12"/>
      <c r="BH4781" s="12"/>
      <c r="BI4781" s="12"/>
      <c r="BJ4781" s="13"/>
      <c r="BK4781" s="13"/>
      <c r="BL4781" s="13"/>
      <c r="BM4781" s="13"/>
      <c r="BN4781" s="13"/>
    </row>
    <row r="4782" spans="1:66" x14ac:dyDescent="0.25">
      <c r="A4782" s="10"/>
      <c r="B4782" s="10"/>
      <c r="C4782" s="10"/>
      <c r="D4782" s="18"/>
      <c r="E4782" s="10"/>
      <c r="F4782" s="10"/>
      <c r="G4782" s="10"/>
      <c r="H4782" s="10"/>
      <c r="I4782" s="10"/>
      <c r="J4782" s="10"/>
      <c r="K4782" s="11"/>
      <c r="L4782" s="11"/>
      <c r="M4782" s="12"/>
      <c r="N4782" s="12"/>
      <c r="O4782" s="12"/>
      <c r="P4782" s="12"/>
      <c r="Q4782" s="12"/>
      <c r="R4782" s="12"/>
      <c r="S4782" s="12"/>
      <c r="T4782" s="12"/>
      <c r="U4782" s="12"/>
      <c r="V4782" s="12"/>
      <c r="W4782" s="12"/>
      <c r="X4782" s="12"/>
      <c r="Y4782" s="12"/>
      <c r="Z4782" s="12"/>
      <c r="AA4782" s="12"/>
      <c r="AB4782" s="12"/>
      <c r="AC4782" s="12"/>
      <c r="AD4782" s="12"/>
      <c r="AE4782" s="12"/>
      <c r="AF4782" s="12"/>
      <c r="AG4782" s="12"/>
      <c r="AH4782" s="12"/>
      <c r="AI4782" s="12"/>
      <c r="AJ4782" s="12"/>
      <c r="AK4782" s="12"/>
      <c r="AL4782" s="12"/>
      <c r="AM4782" s="12"/>
      <c r="AN4782" s="12"/>
      <c r="AO4782" s="12"/>
      <c r="AP4782" s="12"/>
      <c r="AQ4782" s="12"/>
      <c r="AR4782" s="12"/>
      <c r="AS4782" s="12"/>
      <c r="AT4782" s="12"/>
      <c r="AU4782" s="12"/>
      <c r="AV4782" s="12"/>
      <c r="AW4782" s="12"/>
      <c r="AX4782" s="12"/>
      <c r="AY4782" s="12"/>
      <c r="AZ4782" s="12"/>
      <c r="BA4782" s="12"/>
      <c r="BB4782" s="12"/>
      <c r="BC4782" s="12"/>
      <c r="BD4782" s="12"/>
      <c r="BE4782" s="12"/>
      <c r="BF4782" s="12"/>
      <c r="BG4782" s="12"/>
      <c r="BH4782" s="12"/>
      <c r="BI4782" s="12"/>
      <c r="BJ4782" s="13"/>
      <c r="BK4782" s="13"/>
      <c r="BL4782" s="13"/>
      <c r="BM4782" s="13"/>
      <c r="BN4782" s="13"/>
    </row>
    <row r="4783" spans="1:66" x14ac:dyDescent="0.25">
      <c r="A4783" s="10"/>
      <c r="B4783" s="10"/>
      <c r="C4783" s="10"/>
      <c r="D4783" s="18"/>
      <c r="E4783" s="10"/>
      <c r="F4783" s="10"/>
      <c r="G4783" s="10"/>
      <c r="H4783" s="10"/>
      <c r="I4783" s="10"/>
      <c r="J4783" s="10"/>
      <c r="K4783" s="11"/>
      <c r="L4783" s="11"/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2"/>
      <c r="AS4783" s="12"/>
      <c r="AT4783" s="12"/>
      <c r="AU4783" s="12"/>
      <c r="AV4783" s="12"/>
      <c r="AW4783" s="12"/>
      <c r="AX4783" s="12"/>
      <c r="AY4783" s="12"/>
      <c r="AZ4783" s="12"/>
      <c r="BA4783" s="12"/>
      <c r="BB4783" s="12"/>
      <c r="BC4783" s="12"/>
      <c r="BD4783" s="12"/>
      <c r="BE4783" s="12"/>
      <c r="BF4783" s="12"/>
      <c r="BG4783" s="12"/>
      <c r="BH4783" s="12"/>
      <c r="BI4783" s="12"/>
      <c r="BJ4783" s="13"/>
      <c r="BK4783" s="13"/>
      <c r="BL4783" s="13"/>
      <c r="BM4783" s="13"/>
      <c r="BN4783" s="13"/>
    </row>
    <row r="4784" spans="1:66" x14ac:dyDescent="0.25">
      <c r="A4784" s="10"/>
      <c r="B4784" s="10"/>
      <c r="C4784" s="10"/>
      <c r="D4784" s="18"/>
      <c r="E4784" s="10"/>
      <c r="F4784" s="10"/>
      <c r="G4784" s="10"/>
      <c r="H4784" s="10"/>
      <c r="I4784" s="10"/>
      <c r="J4784" s="10"/>
      <c r="K4784" s="11"/>
      <c r="L4784" s="11"/>
      <c r="M4784" s="12"/>
      <c r="N4784" s="12"/>
      <c r="O4784" s="12"/>
      <c r="P4784" s="12"/>
      <c r="Q4784" s="12"/>
      <c r="R4784" s="12"/>
      <c r="S4784" s="12"/>
      <c r="T4784" s="12"/>
      <c r="U4784" s="12"/>
      <c r="V4784" s="12"/>
      <c r="W4784" s="12"/>
      <c r="X4784" s="12"/>
      <c r="Y4784" s="12"/>
      <c r="Z4784" s="12"/>
      <c r="AA4784" s="12"/>
      <c r="AB4784" s="12"/>
      <c r="AC4784" s="12"/>
      <c r="AD4784" s="12"/>
      <c r="AE4784" s="12"/>
      <c r="AF4784" s="12"/>
      <c r="AG4784" s="12"/>
      <c r="AH4784" s="12"/>
      <c r="AI4784" s="12"/>
      <c r="AJ4784" s="12"/>
      <c r="AK4784" s="12"/>
      <c r="AL4784" s="12"/>
      <c r="AM4784" s="12"/>
      <c r="AN4784" s="12"/>
      <c r="AO4784" s="12"/>
      <c r="AP4784" s="12"/>
      <c r="AQ4784" s="12"/>
      <c r="AR4784" s="12"/>
      <c r="AS4784" s="12"/>
      <c r="AT4784" s="12"/>
      <c r="AU4784" s="12"/>
      <c r="AV4784" s="12"/>
      <c r="AW4784" s="12"/>
      <c r="AX4784" s="12"/>
      <c r="AY4784" s="12"/>
      <c r="AZ4784" s="12"/>
      <c r="BA4784" s="12"/>
      <c r="BB4784" s="12"/>
      <c r="BC4784" s="12"/>
      <c r="BD4784" s="12"/>
      <c r="BE4784" s="12"/>
      <c r="BF4784" s="12"/>
      <c r="BG4784" s="12"/>
      <c r="BH4784" s="12"/>
      <c r="BI4784" s="12"/>
      <c r="BJ4784" s="13"/>
      <c r="BK4784" s="13"/>
      <c r="BL4784" s="13"/>
      <c r="BM4784" s="13"/>
      <c r="BN4784" s="13"/>
    </row>
    <row r="4785" spans="1:66" x14ac:dyDescent="0.25">
      <c r="A4785" s="10"/>
      <c r="B4785" s="10"/>
      <c r="C4785" s="10"/>
      <c r="D4785" s="18"/>
      <c r="E4785" s="10"/>
      <c r="F4785" s="10"/>
      <c r="G4785" s="10"/>
      <c r="H4785" s="10"/>
      <c r="I4785" s="10"/>
      <c r="J4785" s="10"/>
      <c r="K4785" s="11"/>
      <c r="L4785" s="11"/>
      <c r="M4785" s="12"/>
      <c r="N4785" s="12"/>
      <c r="O4785" s="12"/>
      <c r="P4785" s="12"/>
      <c r="Q4785" s="12"/>
      <c r="R4785" s="12"/>
      <c r="S4785" s="12"/>
      <c r="T4785" s="12"/>
      <c r="U4785" s="12"/>
      <c r="V4785" s="12"/>
      <c r="W4785" s="12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2"/>
      <c r="AS4785" s="12"/>
      <c r="AT4785" s="12"/>
      <c r="AU4785" s="12"/>
      <c r="AV4785" s="12"/>
      <c r="AW4785" s="12"/>
      <c r="AX4785" s="12"/>
      <c r="AY4785" s="12"/>
      <c r="AZ4785" s="12"/>
      <c r="BA4785" s="12"/>
      <c r="BB4785" s="12"/>
      <c r="BC4785" s="12"/>
      <c r="BD4785" s="12"/>
      <c r="BE4785" s="12"/>
      <c r="BF4785" s="12"/>
      <c r="BG4785" s="12"/>
      <c r="BH4785" s="12"/>
      <c r="BI4785" s="12"/>
      <c r="BJ4785" s="13"/>
      <c r="BK4785" s="13"/>
      <c r="BL4785" s="13"/>
      <c r="BM4785" s="13"/>
      <c r="BN4785" s="13"/>
    </row>
    <row r="4786" spans="1:66" x14ac:dyDescent="0.25">
      <c r="A4786" s="10"/>
      <c r="B4786" s="10"/>
      <c r="C4786" s="10"/>
      <c r="D4786" s="18"/>
      <c r="E4786" s="10"/>
      <c r="F4786" s="10"/>
      <c r="G4786" s="10"/>
      <c r="H4786" s="10"/>
      <c r="I4786" s="10"/>
      <c r="J4786" s="10"/>
      <c r="K4786" s="11"/>
      <c r="L4786" s="11"/>
      <c r="M4786" s="12"/>
      <c r="N4786" s="12"/>
      <c r="O4786" s="12"/>
      <c r="P4786" s="12"/>
      <c r="Q4786" s="12"/>
      <c r="R4786" s="12"/>
      <c r="S4786" s="12"/>
      <c r="T4786" s="12"/>
      <c r="U4786" s="12"/>
      <c r="V4786" s="12"/>
      <c r="W4786" s="12"/>
      <c r="X4786" s="12"/>
      <c r="Y4786" s="12"/>
      <c r="Z4786" s="12"/>
      <c r="AA4786" s="12"/>
      <c r="AB4786" s="12"/>
      <c r="AC4786" s="12"/>
      <c r="AD4786" s="12"/>
      <c r="AE4786" s="12"/>
      <c r="AF4786" s="12"/>
      <c r="AG4786" s="12"/>
      <c r="AH4786" s="12"/>
      <c r="AI4786" s="12"/>
      <c r="AJ4786" s="12"/>
      <c r="AK4786" s="12"/>
      <c r="AL4786" s="12"/>
      <c r="AM4786" s="12"/>
      <c r="AN4786" s="12"/>
      <c r="AO4786" s="12"/>
      <c r="AP4786" s="12"/>
      <c r="AQ4786" s="12"/>
      <c r="AR4786" s="12"/>
      <c r="AS4786" s="12"/>
      <c r="AT4786" s="12"/>
      <c r="AU4786" s="12"/>
      <c r="AV4786" s="12"/>
      <c r="AW4786" s="12"/>
      <c r="AX4786" s="12"/>
      <c r="AY4786" s="12"/>
      <c r="AZ4786" s="12"/>
      <c r="BA4786" s="12"/>
      <c r="BB4786" s="12"/>
      <c r="BC4786" s="12"/>
      <c r="BD4786" s="12"/>
      <c r="BE4786" s="12"/>
      <c r="BF4786" s="12"/>
      <c r="BG4786" s="12"/>
      <c r="BH4786" s="12"/>
      <c r="BI4786" s="12"/>
      <c r="BJ4786" s="13"/>
      <c r="BK4786" s="13"/>
      <c r="BL4786" s="13"/>
      <c r="BM4786" s="13"/>
      <c r="BN4786" s="13"/>
    </row>
    <row r="4787" spans="1:66" x14ac:dyDescent="0.25">
      <c r="A4787" s="10"/>
      <c r="B4787" s="10"/>
      <c r="C4787" s="10"/>
      <c r="D4787" s="18"/>
      <c r="E4787" s="10"/>
      <c r="F4787" s="10"/>
      <c r="G4787" s="10"/>
      <c r="H4787" s="10"/>
      <c r="I4787" s="10"/>
      <c r="J4787" s="10"/>
      <c r="K4787" s="11"/>
      <c r="L4787" s="11"/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2"/>
      <c r="AS4787" s="12"/>
      <c r="AT4787" s="12"/>
      <c r="AU4787" s="12"/>
      <c r="AV4787" s="12"/>
      <c r="AW4787" s="12"/>
      <c r="AX4787" s="12"/>
      <c r="AY4787" s="12"/>
      <c r="AZ4787" s="12"/>
      <c r="BA4787" s="12"/>
      <c r="BB4787" s="12"/>
      <c r="BC4787" s="12"/>
      <c r="BD4787" s="12"/>
      <c r="BE4787" s="12"/>
      <c r="BF4787" s="12"/>
      <c r="BG4787" s="12"/>
      <c r="BH4787" s="12"/>
      <c r="BI4787" s="12"/>
      <c r="BJ4787" s="13"/>
      <c r="BK4787" s="13"/>
      <c r="BL4787" s="13"/>
      <c r="BM4787" s="13"/>
      <c r="BN4787" s="13"/>
    </row>
    <row r="4788" spans="1:66" x14ac:dyDescent="0.25">
      <c r="A4788" s="10"/>
      <c r="B4788" s="10"/>
      <c r="C4788" s="10"/>
      <c r="D4788" s="18"/>
      <c r="E4788" s="10"/>
      <c r="F4788" s="10"/>
      <c r="G4788" s="10"/>
      <c r="H4788" s="10"/>
      <c r="I4788" s="10"/>
      <c r="J4788" s="10"/>
      <c r="K4788" s="11"/>
      <c r="L4788" s="11"/>
      <c r="M4788" s="12"/>
      <c r="N4788" s="12"/>
      <c r="O4788" s="12"/>
      <c r="P4788" s="12"/>
      <c r="Q4788" s="12"/>
      <c r="R4788" s="12"/>
      <c r="S4788" s="12"/>
      <c r="T4788" s="12"/>
      <c r="U4788" s="12"/>
      <c r="V4788" s="12"/>
      <c r="W4788" s="12"/>
      <c r="X4788" s="12"/>
      <c r="Y4788" s="12"/>
      <c r="Z4788" s="12"/>
      <c r="AA4788" s="12"/>
      <c r="AB4788" s="12"/>
      <c r="AC4788" s="12"/>
      <c r="AD4788" s="12"/>
      <c r="AE4788" s="12"/>
      <c r="AF4788" s="12"/>
      <c r="AG4788" s="12"/>
      <c r="AH4788" s="12"/>
      <c r="AI4788" s="12"/>
      <c r="AJ4788" s="12"/>
      <c r="AK4788" s="12"/>
      <c r="AL4788" s="12"/>
      <c r="AM4788" s="12"/>
      <c r="AN4788" s="12"/>
      <c r="AO4788" s="12"/>
      <c r="AP4788" s="12"/>
      <c r="AQ4788" s="12"/>
      <c r="AR4788" s="12"/>
      <c r="AS4788" s="12"/>
      <c r="AT4788" s="12"/>
      <c r="AU4788" s="12"/>
      <c r="AV4788" s="12"/>
      <c r="AW4788" s="12"/>
      <c r="AX4788" s="12"/>
      <c r="AY4788" s="12"/>
      <c r="AZ4788" s="12"/>
      <c r="BA4788" s="12"/>
      <c r="BB4788" s="12"/>
      <c r="BC4788" s="12"/>
      <c r="BD4788" s="12"/>
      <c r="BE4788" s="12"/>
      <c r="BF4788" s="12"/>
      <c r="BG4788" s="12"/>
      <c r="BH4788" s="12"/>
      <c r="BI4788" s="12"/>
      <c r="BJ4788" s="13"/>
      <c r="BK4788" s="13"/>
      <c r="BL4788" s="13"/>
      <c r="BM4788" s="13"/>
      <c r="BN4788" s="13"/>
    </row>
    <row r="4789" spans="1:66" x14ac:dyDescent="0.25">
      <c r="A4789" s="10"/>
      <c r="B4789" s="10"/>
      <c r="C4789" s="10"/>
      <c r="D4789" s="18"/>
      <c r="E4789" s="10"/>
      <c r="F4789" s="10"/>
      <c r="G4789" s="10"/>
      <c r="H4789" s="10"/>
      <c r="I4789" s="10"/>
      <c r="J4789" s="10"/>
      <c r="K4789" s="11"/>
      <c r="L4789" s="11"/>
      <c r="M4789" s="12"/>
      <c r="N4789" s="12"/>
      <c r="O4789" s="12"/>
      <c r="P4789" s="12"/>
      <c r="Q4789" s="12"/>
      <c r="R4789" s="12"/>
      <c r="S4789" s="12"/>
      <c r="T4789" s="12"/>
      <c r="U4789" s="12"/>
      <c r="V4789" s="12"/>
      <c r="W4789" s="12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2"/>
      <c r="AS4789" s="12"/>
      <c r="AT4789" s="12"/>
      <c r="AU4789" s="12"/>
      <c r="AV4789" s="12"/>
      <c r="AW4789" s="12"/>
      <c r="AX4789" s="12"/>
      <c r="AY4789" s="12"/>
      <c r="AZ4789" s="12"/>
      <c r="BA4789" s="12"/>
      <c r="BB4789" s="12"/>
      <c r="BC4789" s="12"/>
      <c r="BD4789" s="12"/>
      <c r="BE4789" s="12"/>
      <c r="BF4789" s="12"/>
      <c r="BG4789" s="12"/>
      <c r="BH4789" s="12"/>
      <c r="BI4789" s="12"/>
      <c r="BJ4789" s="13"/>
      <c r="BK4789" s="13"/>
      <c r="BL4789" s="13"/>
      <c r="BM4789" s="13"/>
      <c r="BN4789" s="13"/>
    </row>
    <row r="4790" spans="1:66" x14ac:dyDescent="0.25">
      <c r="A4790" s="10"/>
      <c r="B4790" s="10"/>
      <c r="C4790" s="10"/>
      <c r="D4790" s="18"/>
      <c r="E4790" s="10"/>
      <c r="F4790" s="10"/>
      <c r="G4790" s="10"/>
      <c r="H4790" s="10"/>
      <c r="I4790" s="10"/>
      <c r="J4790" s="10"/>
      <c r="K4790" s="11"/>
      <c r="L4790" s="11"/>
      <c r="M4790" s="12"/>
      <c r="N4790" s="12"/>
      <c r="O4790" s="12"/>
      <c r="P4790" s="12"/>
      <c r="Q4790" s="12"/>
      <c r="R4790" s="12"/>
      <c r="S4790" s="12"/>
      <c r="T4790" s="12"/>
      <c r="U4790" s="12"/>
      <c r="V4790" s="12"/>
      <c r="W4790" s="12"/>
      <c r="X4790" s="12"/>
      <c r="Y4790" s="12"/>
      <c r="Z4790" s="12"/>
      <c r="AA4790" s="12"/>
      <c r="AB4790" s="12"/>
      <c r="AC4790" s="12"/>
      <c r="AD4790" s="12"/>
      <c r="AE4790" s="12"/>
      <c r="AF4790" s="12"/>
      <c r="AG4790" s="12"/>
      <c r="AH4790" s="12"/>
      <c r="AI4790" s="12"/>
      <c r="AJ4790" s="12"/>
      <c r="AK4790" s="12"/>
      <c r="AL4790" s="12"/>
      <c r="AM4790" s="12"/>
      <c r="AN4790" s="12"/>
      <c r="AO4790" s="12"/>
      <c r="AP4790" s="12"/>
      <c r="AQ4790" s="12"/>
      <c r="AR4790" s="12"/>
      <c r="AS4790" s="12"/>
      <c r="AT4790" s="12"/>
      <c r="AU4790" s="12"/>
      <c r="AV4790" s="12"/>
      <c r="AW4790" s="12"/>
      <c r="AX4790" s="12"/>
      <c r="AY4790" s="12"/>
      <c r="AZ4790" s="12"/>
      <c r="BA4790" s="12"/>
      <c r="BB4790" s="12"/>
      <c r="BC4790" s="12"/>
      <c r="BD4790" s="12"/>
      <c r="BE4790" s="12"/>
      <c r="BF4790" s="12"/>
      <c r="BG4790" s="12"/>
      <c r="BH4790" s="12"/>
      <c r="BI4790" s="12"/>
      <c r="BJ4790" s="13"/>
      <c r="BK4790" s="13"/>
      <c r="BL4790" s="13"/>
      <c r="BM4790" s="13"/>
      <c r="BN4790" s="13"/>
    </row>
    <row r="4791" spans="1:66" x14ac:dyDescent="0.25">
      <c r="A4791" s="10"/>
      <c r="B4791" s="10"/>
      <c r="C4791" s="10"/>
      <c r="D4791" s="18"/>
      <c r="E4791" s="10"/>
      <c r="F4791" s="10"/>
      <c r="G4791" s="10"/>
      <c r="H4791" s="10"/>
      <c r="I4791" s="10"/>
      <c r="J4791" s="10"/>
      <c r="K4791" s="11"/>
      <c r="L4791" s="11"/>
      <c r="M4791" s="12"/>
      <c r="N4791" s="12"/>
      <c r="O4791" s="12"/>
      <c r="P4791" s="12"/>
      <c r="Q4791" s="12"/>
      <c r="R4791" s="12"/>
      <c r="S4791" s="12"/>
      <c r="T4791" s="12"/>
      <c r="U4791" s="12"/>
      <c r="V4791" s="12"/>
      <c r="W4791" s="12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2"/>
      <c r="AS4791" s="12"/>
      <c r="AT4791" s="12"/>
      <c r="AU4791" s="12"/>
      <c r="AV4791" s="12"/>
      <c r="AW4791" s="12"/>
      <c r="AX4791" s="12"/>
      <c r="AY4791" s="12"/>
      <c r="AZ4791" s="12"/>
      <c r="BA4791" s="12"/>
      <c r="BB4791" s="12"/>
      <c r="BC4791" s="12"/>
      <c r="BD4791" s="12"/>
      <c r="BE4791" s="12"/>
      <c r="BF4791" s="12"/>
      <c r="BG4791" s="12"/>
      <c r="BH4791" s="12"/>
      <c r="BI4791" s="12"/>
      <c r="BJ4791" s="13"/>
      <c r="BK4791" s="13"/>
      <c r="BL4791" s="13"/>
      <c r="BM4791" s="13"/>
      <c r="BN4791" s="13"/>
    </row>
    <row r="4792" spans="1:66" x14ac:dyDescent="0.25">
      <c r="A4792" s="10"/>
      <c r="B4792" s="10"/>
      <c r="C4792" s="10"/>
      <c r="D4792" s="18"/>
      <c r="E4792" s="10"/>
      <c r="F4792" s="10"/>
      <c r="G4792" s="10"/>
      <c r="H4792" s="10"/>
      <c r="I4792" s="10"/>
      <c r="J4792" s="10"/>
      <c r="K4792" s="11"/>
      <c r="L4792" s="11"/>
      <c r="M4792" s="12"/>
      <c r="N4792" s="12"/>
      <c r="O4792" s="12"/>
      <c r="P4792" s="12"/>
      <c r="Q4792" s="12"/>
      <c r="R4792" s="12"/>
      <c r="S4792" s="12"/>
      <c r="T4792" s="12"/>
      <c r="U4792" s="12"/>
      <c r="V4792" s="12"/>
      <c r="W4792" s="12"/>
      <c r="X4792" s="12"/>
      <c r="Y4792" s="12"/>
      <c r="Z4792" s="12"/>
      <c r="AA4792" s="12"/>
      <c r="AB4792" s="12"/>
      <c r="AC4792" s="12"/>
      <c r="AD4792" s="12"/>
      <c r="AE4792" s="12"/>
      <c r="AF4792" s="12"/>
      <c r="AG4792" s="12"/>
      <c r="AH4792" s="12"/>
      <c r="AI4792" s="12"/>
      <c r="AJ4792" s="12"/>
      <c r="AK4792" s="12"/>
      <c r="AL4792" s="12"/>
      <c r="AM4792" s="12"/>
      <c r="AN4792" s="12"/>
      <c r="AO4792" s="12"/>
      <c r="AP4792" s="12"/>
      <c r="AQ4792" s="12"/>
      <c r="AR4792" s="12"/>
      <c r="AS4792" s="12"/>
      <c r="AT4792" s="12"/>
      <c r="AU4792" s="12"/>
      <c r="AV4792" s="12"/>
      <c r="AW4792" s="12"/>
      <c r="AX4792" s="12"/>
      <c r="AY4792" s="12"/>
      <c r="AZ4792" s="12"/>
      <c r="BA4792" s="12"/>
      <c r="BB4792" s="12"/>
      <c r="BC4792" s="12"/>
      <c r="BD4792" s="12"/>
      <c r="BE4792" s="12"/>
      <c r="BF4792" s="12"/>
      <c r="BG4792" s="12"/>
      <c r="BH4792" s="12"/>
      <c r="BI4792" s="12"/>
      <c r="BJ4792" s="13"/>
      <c r="BK4792" s="13"/>
      <c r="BL4792" s="13"/>
      <c r="BM4792" s="13"/>
      <c r="BN4792" s="13"/>
    </row>
    <row r="4793" spans="1:66" x14ac:dyDescent="0.25">
      <c r="A4793" s="10"/>
      <c r="B4793" s="10"/>
      <c r="C4793" s="10"/>
      <c r="D4793" s="18"/>
      <c r="E4793" s="10"/>
      <c r="F4793" s="10"/>
      <c r="G4793" s="10"/>
      <c r="H4793" s="10"/>
      <c r="I4793" s="10"/>
      <c r="J4793" s="10"/>
      <c r="K4793" s="11"/>
      <c r="L4793" s="11"/>
      <c r="M4793" s="12"/>
      <c r="N4793" s="12"/>
      <c r="O4793" s="12"/>
      <c r="P4793" s="12"/>
      <c r="Q4793" s="12"/>
      <c r="R4793" s="12"/>
      <c r="S4793" s="12"/>
      <c r="T4793" s="12"/>
      <c r="U4793" s="12"/>
      <c r="V4793" s="12"/>
      <c r="W4793" s="12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2"/>
      <c r="AS4793" s="12"/>
      <c r="AT4793" s="12"/>
      <c r="AU4793" s="12"/>
      <c r="AV4793" s="12"/>
      <c r="AW4793" s="12"/>
      <c r="AX4793" s="12"/>
      <c r="AY4793" s="12"/>
      <c r="AZ4793" s="12"/>
      <c r="BA4793" s="12"/>
      <c r="BB4793" s="12"/>
      <c r="BC4793" s="12"/>
      <c r="BD4793" s="12"/>
      <c r="BE4793" s="12"/>
      <c r="BF4793" s="12"/>
      <c r="BG4793" s="12"/>
      <c r="BH4793" s="12"/>
      <c r="BI4793" s="12"/>
      <c r="BJ4793" s="13"/>
      <c r="BK4793" s="13"/>
      <c r="BL4793" s="13"/>
      <c r="BM4793" s="13"/>
      <c r="BN4793" s="13"/>
    </row>
    <row r="4794" spans="1:66" x14ac:dyDescent="0.25">
      <c r="A4794" s="10"/>
      <c r="B4794" s="10"/>
      <c r="C4794" s="10"/>
      <c r="D4794" s="18"/>
      <c r="E4794" s="10"/>
      <c r="F4794" s="10"/>
      <c r="G4794" s="10"/>
      <c r="H4794" s="10"/>
      <c r="I4794" s="10"/>
      <c r="J4794" s="10"/>
      <c r="K4794" s="11"/>
      <c r="L4794" s="11"/>
      <c r="M4794" s="12"/>
      <c r="N4794" s="12"/>
      <c r="O4794" s="12"/>
      <c r="P4794" s="12"/>
      <c r="Q4794" s="12"/>
      <c r="R4794" s="12"/>
      <c r="S4794" s="12"/>
      <c r="T4794" s="12"/>
      <c r="U4794" s="12"/>
      <c r="V4794" s="12"/>
      <c r="W4794" s="12"/>
      <c r="X4794" s="12"/>
      <c r="Y4794" s="12"/>
      <c r="Z4794" s="12"/>
      <c r="AA4794" s="12"/>
      <c r="AB4794" s="12"/>
      <c r="AC4794" s="12"/>
      <c r="AD4794" s="12"/>
      <c r="AE4794" s="12"/>
      <c r="AF4794" s="12"/>
      <c r="AG4794" s="12"/>
      <c r="AH4794" s="12"/>
      <c r="AI4794" s="12"/>
      <c r="AJ4794" s="12"/>
      <c r="AK4794" s="12"/>
      <c r="AL4794" s="12"/>
      <c r="AM4794" s="12"/>
      <c r="AN4794" s="12"/>
      <c r="AO4794" s="12"/>
      <c r="AP4794" s="12"/>
      <c r="AQ4794" s="12"/>
      <c r="AR4794" s="12"/>
      <c r="AS4794" s="12"/>
      <c r="AT4794" s="12"/>
      <c r="AU4794" s="12"/>
      <c r="AV4794" s="12"/>
      <c r="AW4794" s="12"/>
      <c r="AX4794" s="12"/>
      <c r="AY4794" s="12"/>
      <c r="AZ4794" s="12"/>
      <c r="BA4794" s="12"/>
      <c r="BB4794" s="12"/>
      <c r="BC4794" s="12"/>
      <c r="BD4794" s="12"/>
      <c r="BE4794" s="12"/>
      <c r="BF4794" s="12"/>
      <c r="BG4794" s="12"/>
      <c r="BH4794" s="12"/>
      <c r="BI4794" s="12"/>
      <c r="BJ4794" s="13"/>
      <c r="BK4794" s="13"/>
      <c r="BL4794" s="13"/>
      <c r="BM4794" s="13"/>
      <c r="BN4794" s="13"/>
    </row>
    <row r="4795" spans="1:66" x14ac:dyDescent="0.25">
      <c r="A4795" s="10"/>
      <c r="B4795" s="10"/>
      <c r="C4795" s="10"/>
      <c r="D4795" s="18"/>
      <c r="E4795" s="10"/>
      <c r="F4795" s="10"/>
      <c r="G4795" s="10"/>
      <c r="H4795" s="10"/>
      <c r="I4795" s="10"/>
      <c r="J4795" s="10"/>
      <c r="K4795" s="11"/>
      <c r="L4795" s="11"/>
      <c r="M4795" s="12"/>
      <c r="N4795" s="12"/>
      <c r="O4795" s="12"/>
      <c r="P4795" s="12"/>
      <c r="Q4795" s="12"/>
      <c r="R4795" s="12"/>
      <c r="S4795" s="12"/>
      <c r="T4795" s="12"/>
      <c r="U4795" s="12"/>
      <c r="V4795" s="12"/>
      <c r="W4795" s="12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2"/>
      <c r="AS4795" s="12"/>
      <c r="AT4795" s="12"/>
      <c r="AU4795" s="12"/>
      <c r="AV4795" s="12"/>
      <c r="AW4795" s="12"/>
      <c r="AX4795" s="12"/>
      <c r="AY4795" s="12"/>
      <c r="AZ4795" s="12"/>
      <c r="BA4795" s="12"/>
      <c r="BB4795" s="12"/>
      <c r="BC4795" s="12"/>
      <c r="BD4795" s="12"/>
      <c r="BE4795" s="12"/>
      <c r="BF4795" s="12"/>
      <c r="BG4795" s="12"/>
      <c r="BH4795" s="12"/>
      <c r="BI4795" s="12"/>
      <c r="BJ4795" s="13"/>
      <c r="BK4795" s="13"/>
      <c r="BL4795" s="13"/>
      <c r="BM4795" s="13"/>
      <c r="BN4795" s="13"/>
    </row>
    <row r="4796" spans="1:66" x14ac:dyDescent="0.25">
      <c r="A4796" s="10"/>
      <c r="B4796" s="10"/>
      <c r="C4796" s="10"/>
      <c r="D4796" s="18"/>
      <c r="E4796" s="10"/>
      <c r="F4796" s="10"/>
      <c r="G4796" s="10"/>
      <c r="H4796" s="10"/>
      <c r="I4796" s="10"/>
      <c r="J4796" s="10"/>
      <c r="K4796" s="11"/>
      <c r="L4796" s="11"/>
      <c r="M4796" s="12"/>
      <c r="N4796" s="12"/>
      <c r="O4796" s="12"/>
      <c r="P4796" s="12"/>
      <c r="Q4796" s="12"/>
      <c r="R4796" s="12"/>
      <c r="S4796" s="12"/>
      <c r="T4796" s="12"/>
      <c r="U4796" s="12"/>
      <c r="V4796" s="12"/>
      <c r="W4796" s="12"/>
      <c r="X4796" s="12"/>
      <c r="Y4796" s="12"/>
      <c r="Z4796" s="12"/>
      <c r="AA4796" s="12"/>
      <c r="AB4796" s="12"/>
      <c r="AC4796" s="12"/>
      <c r="AD4796" s="12"/>
      <c r="AE4796" s="12"/>
      <c r="AF4796" s="12"/>
      <c r="AG4796" s="12"/>
      <c r="AH4796" s="12"/>
      <c r="AI4796" s="12"/>
      <c r="AJ4796" s="12"/>
      <c r="AK4796" s="12"/>
      <c r="AL4796" s="12"/>
      <c r="AM4796" s="12"/>
      <c r="AN4796" s="12"/>
      <c r="AO4796" s="12"/>
      <c r="AP4796" s="12"/>
      <c r="AQ4796" s="12"/>
      <c r="AR4796" s="12"/>
      <c r="AS4796" s="12"/>
      <c r="AT4796" s="12"/>
      <c r="AU4796" s="12"/>
      <c r="AV4796" s="12"/>
      <c r="AW4796" s="12"/>
      <c r="AX4796" s="12"/>
      <c r="AY4796" s="12"/>
      <c r="AZ4796" s="12"/>
      <c r="BA4796" s="12"/>
      <c r="BB4796" s="12"/>
      <c r="BC4796" s="12"/>
      <c r="BD4796" s="12"/>
      <c r="BE4796" s="12"/>
      <c r="BF4796" s="12"/>
      <c r="BG4796" s="12"/>
      <c r="BH4796" s="12"/>
      <c r="BI4796" s="12"/>
      <c r="BJ4796" s="13"/>
      <c r="BK4796" s="13"/>
      <c r="BL4796" s="13"/>
      <c r="BM4796" s="13"/>
      <c r="BN4796" s="13"/>
    </row>
    <row r="4797" spans="1:66" x14ac:dyDescent="0.25">
      <c r="A4797" s="10"/>
      <c r="B4797" s="10"/>
      <c r="C4797" s="10"/>
      <c r="D4797" s="18"/>
      <c r="E4797" s="10"/>
      <c r="F4797" s="10"/>
      <c r="G4797" s="10"/>
      <c r="H4797" s="10"/>
      <c r="I4797" s="10"/>
      <c r="J4797" s="10"/>
      <c r="K4797" s="11"/>
      <c r="L4797" s="11"/>
      <c r="M4797" s="12"/>
      <c r="N4797" s="12"/>
      <c r="O4797" s="12"/>
      <c r="P4797" s="12"/>
      <c r="Q4797" s="12"/>
      <c r="R4797" s="12"/>
      <c r="S4797" s="12"/>
      <c r="T4797" s="12"/>
      <c r="U4797" s="12"/>
      <c r="V4797" s="12"/>
      <c r="W4797" s="12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2"/>
      <c r="AS4797" s="12"/>
      <c r="AT4797" s="12"/>
      <c r="AU4797" s="12"/>
      <c r="AV4797" s="12"/>
      <c r="AW4797" s="12"/>
      <c r="AX4797" s="12"/>
      <c r="AY4797" s="12"/>
      <c r="AZ4797" s="12"/>
      <c r="BA4797" s="12"/>
      <c r="BB4797" s="12"/>
      <c r="BC4797" s="12"/>
      <c r="BD4797" s="12"/>
      <c r="BE4797" s="12"/>
      <c r="BF4797" s="12"/>
      <c r="BG4797" s="12"/>
      <c r="BH4797" s="12"/>
      <c r="BI4797" s="12"/>
      <c r="BJ4797" s="13"/>
      <c r="BK4797" s="13"/>
      <c r="BL4797" s="13"/>
      <c r="BM4797" s="13"/>
      <c r="BN4797" s="13"/>
    </row>
    <row r="4798" spans="1:66" x14ac:dyDescent="0.25">
      <c r="A4798" s="10"/>
      <c r="B4798" s="10"/>
      <c r="C4798" s="10"/>
      <c r="D4798" s="18"/>
      <c r="E4798" s="10"/>
      <c r="F4798" s="10"/>
      <c r="G4798" s="10"/>
      <c r="H4798" s="10"/>
      <c r="I4798" s="10"/>
      <c r="J4798" s="10"/>
      <c r="K4798" s="11"/>
      <c r="L4798" s="11"/>
      <c r="M4798" s="12"/>
      <c r="N4798" s="12"/>
      <c r="O4798" s="12"/>
      <c r="P4798" s="12"/>
      <c r="Q4798" s="12"/>
      <c r="R4798" s="12"/>
      <c r="S4798" s="12"/>
      <c r="T4798" s="12"/>
      <c r="U4798" s="12"/>
      <c r="V4798" s="12"/>
      <c r="W4798" s="12"/>
      <c r="X4798" s="12"/>
      <c r="Y4798" s="12"/>
      <c r="Z4798" s="12"/>
      <c r="AA4798" s="12"/>
      <c r="AB4798" s="12"/>
      <c r="AC4798" s="12"/>
      <c r="AD4798" s="12"/>
      <c r="AE4798" s="12"/>
      <c r="AF4798" s="12"/>
      <c r="AG4798" s="12"/>
      <c r="AH4798" s="12"/>
      <c r="AI4798" s="12"/>
      <c r="AJ4798" s="12"/>
      <c r="AK4798" s="12"/>
      <c r="AL4798" s="12"/>
      <c r="AM4798" s="12"/>
      <c r="AN4798" s="12"/>
      <c r="AO4798" s="12"/>
      <c r="AP4798" s="12"/>
      <c r="AQ4798" s="12"/>
      <c r="AR4798" s="12"/>
      <c r="AS4798" s="12"/>
      <c r="AT4798" s="12"/>
      <c r="AU4798" s="12"/>
      <c r="AV4798" s="12"/>
      <c r="AW4798" s="12"/>
      <c r="AX4798" s="12"/>
      <c r="AY4798" s="12"/>
      <c r="AZ4798" s="12"/>
      <c r="BA4798" s="12"/>
      <c r="BB4798" s="12"/>
      <c r="BC4798" s="12"/>
      <c r="BD4798" s="12"/>
      <c r="BE4798" s="12"/>
      <c r="BF4798" s="12"/>
      <c r="BG4798" s="12"/>
      <c r="BH4798" s="12"/>
      <c r="BI4798" s="12"/>
      <c r="BJ4798" s="13"/>
      <c r="BK4798" s="13"/>
      <c r="BL4798" s="13"/>
      <c r="BM4798" s="13"/>
      <c r="BN4798" s="13"/>
    </row>
    <row r="4799" spans="1:66" x14ac:dyDescent="0.25">
      <c r="A4799" s="10"/>
      <c r="B4799" s="10"/>
      <c r="C4799" s="10"/>
      <c r="D4799" s="18"/>
      <c r="E4799" s="10"/>
      <c r="F4799" s="10"/>
      <c r="G4799" s="10"/>
      <c r="H4799" s="10"/>
      <c r="I4799" s="10"/>
      <c r="J4799" s="10"/>
      <c r="K4799" s="11"/>
      <c r="L4799" s="11"/>
      <c r="M4799" s="12"/>
      <c r="N4799" s="12"/>
      <c r="O4799" s="12"/>
      <c r="P4799" s="12"/>
      <c r="Q4799" s="12"/>
      <c r="R4799" s="12"/>
      <c r="S4799" s="12"/>
      <c r="T4799" s="12"/>
      <c r="U4799" s="12"/>
      <c r="V4799" s="12"/>
      <c r="W4799" s="12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2"/>
      <c r="AS4799" s="12"/>
      <c r="AT4799" s="12"/>
      <c r="AU4799" s="12"/>
      <c r="AV4799" s="12"/>
      <c r="AW4799" s="12"/>
      <c r="AX4799" s="12"/>
      <c r="AY4799" s="12"/>
      <c r="AZ4799" s="12"/>
      <c r="BA4799" s="12"/>
      <c r="BB4799" s="12"/>
      <c r="BC4799" s="12"/>
      <c r="BD4799" s="12"/>
      <c r="BE4799" s="12"/>
      <c r="BF4799" s="12"/>
      <c r="BG4799" s="12"/>
      <c r="BH4799" s="12"/>
      <c r="BI4799" s="12"/>
      <c r="BJ4799" s="13"/>
      <c r="BK4799" s="13"/>
      <c r="BL4799" s="13"/>
      <c r="BM4799" s="13"/>
      <c r="BN4799" s="13"/>
    </row>
    <row r="4800" spans="1:66" x14ac:dyDescent="0.25">
      <c r="A4800" s="10"/>
      <c r="B4800" s="10"/>
      <c r="C4800" s="10"/>
      <c r="D4800" s="18"/>
      <c r="E4800" s="10"/>
      <c r="F4800" s="10"/>
      <c r="G4800" s="10"/>
      <c r="H4800" s="10"/>
      <c r="I4800" s="10"/>
      <c r="J4800" s="10"/>
      <c r="K4800" s="11"/>
      <c r="L4800" s="11"/>
      <c r="M4800" s="12"/>
      <c r="N4800" s="12"/>
      <c r="O4800" s="12"/>
      <c r="P4800" s="12"/>
      <c r="Q4800" s="12"/>
      <c r="R4800" s="12"/>
      <c r="S4800" s="12"/>
      <c r="T4800" s="12"/>
      <c r="U4800" s="12"/>
      <c r="V4800" s="12"/>
      <c r="W4800" s="12"/>
      <c r="X4800" s="12"/>
      <c r="Y4800" s="12"/>
      <c r="Z4800" s="12"/>
      <c r="AA4800" s="12"/>
      <c r="AB4800" s="12"/>
      <c r="AC4800" s="12"/>
      <c r="AD4800" s="12"/>
      <c r="AE4800" s="12"/>
      <c r="AF4800" s="12"/>
      <c r="AG4800" s="12"/>
      <c r="AH4800" s="12"/>
      <c r="AI4800" s="12"/>
      <c r="AJ4800" s="12"/>
      <c r="AK4800" s="12"/>
      <c r="AL4800" s="12"/>
      <c r="AM4800" s="12"/>
      <c r="AN4800" s="12"/>
      <c r="AO4800" s="12"/>
      <c r="AP4800" s="12"/>
      <c r="AQ4800" s="12"/>
      <c r="AR4800" s="12"/>
      <c r="AS4800" s="12"/>
      <c r="AT4800" s="12"/>
      <c r="AU4800" s="12"/>
      <c r="AV4800" s="12"/>
      <c r="AW4800" s="12"/>
      <c r="AX4800" s="12"/>
      <c r="AY4800" s="12"/>
      <c r="AZ4800" s="12"/>
      <c r="BA4800" s="12"/>
      <c r="BB4800" s="12"/>
      <c r="BC4800" s="12"/>
      <c r="BD4800" s="12"/>
      <c r="BE4800" s="12"/>
      <c r="BF4800" s="12"/>
      <c r="BG4800" s="12"/>
      <c r="BH4800" s="12"/>
      <c r="BI4800" s="12"/>
      <c r="BJ4800" s="13"/>
      <c r="BK4800" s="13"/>
      <c r="BL4800" s="13"/>
      <c r="BM4800" s="13"/>
      <c r="BN4800" s="13"/>
    </row>
    <row r="4801" spans="1:66" x14ac:dyDescent="0.25">
      <c r="A4801" s="10"/>
      <c r="B4801" s="10"/>
      <c r="C4801" s="10"/>
      <c r="D4801" s="18"/>
      <c r="E4801" s="10"/>
      <c r="F4801" s="10"/>
      <c r="G4801" s="10"/>
      <c r="H4801" s="10"/>
      <c r="I4801" s="10"/>
      <c r="J4801" s="10"/>
      <c r="K4801" s="11"/>
      <c r="L4801" s="11"/>
      <c r="M4801" s="12"/>
      <c r="N4801" s="12"/>
      <c r="O4801" s="12"/>
      <c r="P4801" s="12"/>
      <c r="Q4801" s="12"/>
      <c r="R4801" s="12"/>
      <c r="S4801" s="12"/>
      <c r="T4801" s="12"/>
      <c r="U4801" s="12"/>
      <c r="V4801" s="12"/>
      <c r="W4801" s="12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2"/>
      <c r="AS4801" s="12"/>
      <c r="AT4801" s="12"/>
      <c r="AU4801" s="12"/>
      <c r="AV4801" s="12"/>
      <c r="AW4801" s="12"/>
      <c r="AX4801" s="12"/>
      <c r="AY4801" s="12"/>
      <c r="AZ4801" s="12"/>
      <c r="BA4801" s="12"/>
      <c r="BB4801" s="12"/>
      <c r="BC4801" s="12"/>
      <c r="BD4801" s="12"/>
      <c r="BE4801" s="12"/>
      <c r="BF4801" s="12"/>
      <c r="BG4801" s="12"/>
      <c r="BH4801" s="12"/>
      <c r="BI4801" s="12"/>
      <c r="BJ4801" s="13"/>
      <c r="BK4801" s="13"/>
      <c r="BL4801" s="13"/>
      <c r="BM4801" s="13"/>
      <c r="BN4801" s="13"/>
    </row>
    <row r="4802" spans="1:66" x14ac:dyDescent="0.25">
      <c r="A4802" s="10"/>
      <c r="B4802" s="10"/>
      <c r="C4802" s="10"/>
      <c r="D4802" s="18"/>
      <c r="E4802" s="10"/>
      <c r="F4802" s="10"/>
      <c r="G4802" s="10"/>
      <c r="H4802" s="10"/>
      <c r="I4802" s="10"/>
      <c r="J4802" s="10"/>
      <c r="K4802" s="11"/>
      <c r="L4802" s="11"/>
      <c r="M4802" s="12"/>
      <c r="N4802" s="12"/>
      <c r="O4802" s="12"/>
      <c r="P4802" s="12"/>
      <c r="Q4802" s="12"/>
      <c r="R4802" s="12"/>
      <c r="S4802" s="12"/>
      <c r="T4802" s="12"/>
      <c r="U4802" s="12"/>
      <c r="V4802" s="12"/>
      <c r="W4802" s="12"/>
      <c r="X4802" s="12"/>
      <c r="Y4802" s="12"/>
      <c r="Z4802" s="12"/>
      <c r="AA4802" s="12"/>
      <c r="AB4802" s="12"/>
      <c r="AC4802" s="12"/>
      <c r="AD4802" s="12"/>
      <c r="AE4802" s="12"/>
      <c r="AF4802" s="12"/>
      <c r="AG4802" s="12"/>
      <c r="AH4802" s="12"/>
      <c r="AI4802" s="12"/>
      <c r="AJ4802" s="12"/>
      <c r="AK4802" s="12"/>
      <c r="AL4802" s="12"/>
      <c r="AM4802" s="12"/>
      <c r="AN4802" s="12"/>
      <c r="AO4802" s="12"/>
      <c r="AP4802" s="12"/>
      <c r="AQ4802" s="12"/>
      <c r="AR4802" s="12"/>
      <c r="AS4802" s="12"/>
      <c r="AT4802" s="12"/>
      <c r="AU4802" s="12"/>
      <c r="AV4802" s="12"/>
      <c r="AW4802" s="12"/>
      <c r="AX4802" s="12"/>
      <c r="AY4802" s="12"/>
      <c r="AZ4802" s="12"/>
      <c r="BA4802" s="12"/>
      <c r="BB4802" s="12"/>
      <c r="BC4802" s="12"/>
      <c r="BD4802" s="12"/>
      <c r="BE4802" s="12"/>
      <c r="BF4802" s="12"/>
      <c r="BG4802" s="12"/>
      <c r="BH4802" s="12"/>
      <c r="BI4802" s="12"/>
      <c r="BJ4802" s="13"/>
      <c r="BK4802" s="13"/>
      <c r="BL4802" s="13"/>
      <c r="BM4802" s="13"/>
      <c r="BN4802" s="13"/>
    </row>
    <row r="4803" spans="1:66" x14ac:dyDescent="0.25">
      <c r="A4803" s="10"/>
      <c r="B4803" s="10"/>
      <c r="C4803" s="10"/>
      <c r="D4803" s="18"/>
      <c r="E4803" s="10"/>
      <c r="F4803" s="10"/>
      <c r="G4803" s="10"/>
      <c r="H4803" s="10"/>
      <c r="I4803" s="10"/>
      <c r="J4803" s="10"/>
      <c r="K4803" s="11"/>
      <c r="L4803" s="11"/>
      <c r="M4803" s="12"/>
      <c r="N4803" s="12"/>
      <c r="O4803" s="12"/>
      <c r="P4803" s="12"/>
      <c r="Q4803" s="12"/>
      <c r="R4803" s="12"/>
      <c r="S4803" s="12"/>
      <c r="T4803" s="12"/>
      <c r="U4803" s="12"/>
      <c r="V4803" s="12"/>
      <c r="W4803" s="12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2"/>
      <c r="AS4803" s="12"/>
      <c r="AT4803" s="12"/>
      <c r="AU4803" s="12"/>
      <c r="AV4803" s="12"/>
      <c r="AW4803" s="12"/>
      <c r="AX4803" s="12"/>
      <c r="AY4803" s="12"/>
      <c r="AZ4803" s="12"/>
      <c r="BA4803" s="12"/>
      <c r="BB4803" s="12"/>
      <c r="BC4803" s="12"/>
      <c r="BD4803" s="12"/>
      <c r="BE4803" s="12"/>
      <c r="BF4803" s="12"/>
      <c r="BG4803" s="12"/>
      <c r="BH4803" s="12"/>
      <c r="BI4803" s="12"/>
      <c r="BJ4803" s="13"/>
      <c r="BK4803" s="13"/>
      <c r="BL4803" s="13"/>
      <c r="BM4803" s="13"/>
      <c r="BN4803" s="13"/>
    </row>
    <row r="4804" spans="1:66" x14ac:dyDescent="0.25">
      <c r="A4804" s="10"/>
      <c r="B4804" s="10"/>
      <c r="C4804" s="10"/>
      <c r="D4804" s="18"/>
      <c r="E4804" s="10"/>
      <c r="F4804" s="10"/>
      <c r="G4804" s="10"/>
      <c r="H4804" s="10"/>
      <c r="I4804" s="10"/>
      <c r="J4804" s="10"/>
      <c r="K4804" s="11"/>
      <c r="L4804" s="11"/>
      <c r="M4804" s="12"/>
      <c r="N4804" s="12"/>
      <c r="O4804" s="12"/>
      <c r="P4804" s="12"/>
      <c r="Q4804" s="12"/>
      <c r="R4804" s="12"/>
      <c r="S4804" s="12"/>
      <c r="T4804" s="12"/>
      <c r="U4804" s="12"/>
      <c r="V4804" s="12"/>
      <c r="W4804" s="12"/>
      <c r="X4804" s="12"/>
      <c r="Y4804" s="12"/>
      <c r="Z4804" s="12"/>
      <c r="AA4804" s="12"/>
      <c r="AB4804" s="12"/>
      <c r="AC4804" s="12"/>
      <c r="AD4804" s="12"/>
      <c r="AE4804" s="12"/>
      <c r="AF4804" s="12"/>
      <c r="AG4804" s="12"/>
      <c r="AH4804" s="12"/>
      <c r="AI4804" s="12"/>
      <c r="AJ4804" s="12"/>
      <c r="AK4804" s="12"/>
      <c r="AL4804" s="12"/>
      <c r="AM4804" s="12"/>
      <c r="AN4804" s="12"/>
      <c r="AO4804" s="12"/>
      <c r="AP4804" s="12"/>
      <c r="AQ4804" s="12"/>
      <c r="AR4804" s="12"/>
      <c r="AS4804" s="12"/>
      <c r="AT4804" s="12"/>
      <c r="AU4804" s="12"/>
      <c r="AV4804" s="12"/>
      <c r="AW4804" s="12"/>
      <c r="AX4804" s="12"/>
      <c r="AY4804" s="12"/>
      <c r="AZ4804" s="12"/>
      <c r="BA4804" s="12"/>
      <c r="BB4804" s="12"/>
      <c r="BC4804" s="12"/>
      <c r="BD4804" s="12"/>
      <c r="BE4804" s="12"/>
      <c r="BF4804" s="12"/>
      <c r="BG4804" s="12"/>
      <c r="BH4804" s="12"/>
      <c r="BI4804" s="12"/>
      <c r="BJ4804" s="13"/>
      <c r="BK4804" s="13"/>
      <c r="BL4804" s="13"/>
      <c r="BM4804" s="13"/>
      <c r="BN4804" s="13"/>
    </row>
    <row r="4805" spans="1:66" x14ac:dyDescent="0.25">
      <c r="A4805" s="10"/>
      <c r="B4805" s="10"/>
      <c r="C4805" s="10"/>
      <c r="D4805" s="18"/>
      <c r="E4805" s="10"/>
      <c r="F4805" s="10"/>
      <c r="G4805" s="10"/>
      <c r="H4805" s="10"/>
      <c r="I4805" s="10"/>
      <c r="J4805" s="10"/>
      <c r="K4805" s="11"/>
      <c r="L4805" s="11"/>
      <c r="M4805" s="12"/>
      <c r="N4805" s="12"/>
      <c r="O4805" s="12"/>
      <c r="P4805" s="12"/>
      <c r="Q4805" s="12"/>
      <c r="R4805" s="12"/>
      <c r="S4805" s="12"/>
      <c r="T4805" s="12"/>
      <c r="U4805" s="12"/>
      <c r="V4805" s="12"/>
      <c r="W4805" s="12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2"/>
      <c r="AS4805" s="12"/>
      <c r="AT4805" s="12"/>
      <c r="AU4805" s="12"/>
      <c r="AV4805" s="12"/>
      <c r="AW4805" s="12"/>
      <c r="AX4805" s="12"/>
      <c r="AY4805" s="12"/>
      <c r="AZ4805" s="12"/>
      <c r="BA4805" s="12"/>
      <c r="BB4805" s="12"/>
      <c r="BC4805" s="12"/>
      <c r="BD4805" s="12"/>
      <c r="BE4805" s="12"/>
      <c r="BF4805" s="12"/>
      <c r="BG4805" s="12"/>
      <c r="BH4805" s="12"/>
      <c r="BI4805" s="12"/>
      <c r="BJ4805" s="13"/>
      <c r="BK4805" s="13"/>
      <c r="BL4805" s="13"/>
      <c r="BM4805" s="13"/>
      <c r="BN4805" s="13"/>
    </row>
    <row r="4806" spans="1:66" x14ac:dyDescent="0.25">
      <c r="A4806" s="10"/>
      <c r="B4806" s="10"/>
      <c r="C4806" s="10"/>
      <c r="D4806" s="18"/>
      <c r="E4806" s="10"/>
      <c r="F4806" s="10"/>
      <c r="G4806" s="10"/>
      <c r="H4806" s="10"/>
      <c r="I4806" s="10"/>
      <c r="J4806" s="10"/>
      <c r="K4806" s="11"/>
      <c r="L4806" s="11"/>
      <c r="M4806" s="12"/>
      <c r="N4806" s="12"/>
      <c r="O4806" s="12"/>
      <c r="P4806" s="12"/>
      <c r="Q4806" s="12"/>
      <c r="R4806" s="12"/>
      <c r="S4806" s="12"/>
      <c r="T4806" s="12"/>
      <c r="U4806" s="12"/>
      <c r="V4806" s="12"/>
      <c r="W4806" s="12"/>
      <c r="X4806" s="12"/>
      <c r="Y4806" s="12"/>
      <c r="Z4806" s="12"/>
      <c r="AA4806" s="12"/>
      <c r="AB4806" s="12"/>
      <c r="AC4806" s="12"/>
      <c r="AD4806" s="12"/>
      <c r="AE4806" s="12"/>
      <c r="AF4806" s="12"/>
      <c r="AG4806" s="12"/>
      <c r="AH4806" s="12"/>
      <c r="AI4806" s="12"/>
      <c r="AJ4806" s="12"/>
      <c r="AK4806" s="12"/>
      <c r="AL4806" s="12"/>
      <c r="AM4806" s="12"/>
      <c r="AN4806" s="12"/>
      <c r="AO4806" s="12"/>
      <c r="AP4806" s="12"/>
      <c r="AQ4806" s="12"/>
      <c r="AR4806" s="12"/>
      <c r="AS4806" s="12"/>
      <c r="AT4806" s="12"/>
      <c r="AU4806" s="12"/>
      <c r="AV4806" s="12"/>
      <c r="AW4806" s="12"/>
      <c r="AX4806" s="12"/>
      <c r="AY4806" s="12"/>
      <c r="AZ4806" s="12"/>
      <c r="BA4806" s="12"/>
      <c r="BB4806" s="12"/>
      <c r="BC4806" s="12"/>
      <c r="BD4806" s="12"/>
      <c r="BE4806" s="12"/>
      <c r="BF4806" s="12"/>
      <c r="BG4806" s="12"/>
      <c r="BH4806" s="12"/>
      <c r="BI4806" s="12"/>
      <c r="BJ4806" s="13"/>
      <c r="BK4806" s="13"/>
      <c r="BL4806" s="13"/>
      <c r="BM4806" s="13"/>
      <c r="BN4806" s="13"/>
    </row>
    <row r="4807" spans="1:66" x14ac:dyDescent="0.25">
      <c r="A4807" s="10"/>
      <c r="B4807" s="10"/>
      <c r="C4807" s="10"/>
      <c r="D4807" s="18"/>
      <c r="E4807" s="10"/>
      <c r="F4807" s="10"/>
      <c r="G4807" s="10"/>
      <c r="H4807" s="10"/>
      <c r="I4807" s="10"/>
      <c r="J4807" s="10"/>
      <c r="K4807" s="11"/>
      <c r="L4807" s="11"/>
      <c r="M4807" s="12"/>
      <c r="N4807" s="12"/>
      <c r="O4807" s="12"/>
      <c r="P4807" s="12"/>
      <c r="Q4807" s="12"/>
      <c r="R4807" s="12"/>
      <c r="S4807" s="12"/>
      <c r="T4807" s="12"/>
      <c r="U4807" s="12"/>
      <c r="V4807" s="12"/>
      <c r="W4807" s="12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2"/>
      <c r="AS4807" s="12"/>
      <c r="AT4807" s="12"/>
      <c r="AU4807" s="12"/>
      <c r="AV4807" s="12"/>
      <c r="AW4807" s="12"/>
      <c r="AX4807" s="12"/>
      <c r="AY4807" s="12"/>
      <c r="AZ4807" s="12"/>
      <c r="BA4807" s="12"/>
      <c r="BB4807" s="12"/>
      <c r="BC4807" s="12"/>
      <c r="BD4807" s="12"/>
      <c r="BE4807" s="12"/>
      <c r="BF4807" s="12"/>
      <c r="BG4807" s="12"/>
      <c r="BH4807" s="12"/>
      <c r="BI4807" s="12"/>
      <c r="BJ4807" s="13"/>
      <c r="BK4807" s="13"/>
      <c r="BL4807" s="13"/>
      <c r="BM4807" s="13"/>
      <c r="BN4807" s="13"/>
    </row>
    <row r="4808" spans="1:66" x14ac:dyDescent="0.25">
      <c r="A4808" s="10"/>
      <c r="B4808" s="10"/>
      <c r="C4808" s="10"/>
      <c r="D4808" s="18"/>
      <c r="E4808" s="10"/>
      <c r="F4808" s="10"/>
      <c r="G4808" s="10"/>
      <c r="H4808" s="10"/>
      <c r="I4808" s="10"/>
      <c r="J4808" s="10"/>
      <c r="K4808" s="11"/>
      <c r="L4808" s="11"/>
      <c r="M4808" s="12"/>
      <c r="N4808" s="12"/>
      <c r="O4808" s="12"/>
      <c r="P4808" s="12"/>
      <c r="Q4808" s="12"/>
      <c r="R4808" s="12"/>
      <c r="S4808" s="12"/>
      <c r="T4808" s="12"/>
      <c r="U4808" s="12"/>
      <c r="V4808" s="12"/>
      <c r="W4808" s="12"/>
      <c r="X4808" s="12"/>
      <c r="Y4808" s="12"/>
      <c r="Z4808" s="12"/>
      <c r="AA4808" s="12"/>
      <c r="AB4808" s="12"/>
      <c r="AC4808" s="12"/>
      <c r="AD4808" s="12"/>
      <c r="AE4808" s="12"/>
      <c r="AF4808" s="12"/>
      <c r="AG4808" s="12"/>
      <c r="AH4808" s="12"/>
      <c r="AI4808" s="12"/>
      <c r="AJ4808" s="12"/>
      <c r="AK4808" s="12"/>
      <c r="AL4808" s="12"/>
      <c r="AM4808" s="12"/>
      <c r="AN4808" s="12"/>
      <c r="AO4808" s="12"/>
      <c r="AP4808" s="12"/>
      <c r="AQ4808" s="12"/>
      <c r="AR4808" s="12"/>
      <c r="AS4808" s="12"/>
      <c r="AT4808" s="12"/>
      <c r="AU4808" s="12"/>
      <c r="AV4808" s="12"/>
      <c r="AW4808" s="12"/>
      <c r="AX4808" s="12"/>
      <c r="AY4808" s="12"/>
      <c r="AZ4808" s="12"/>
      <c r="BA4808" s="12"/>
      <c r="BB4808" s="12"/>
      <c r="BC4808" s="12"/>
      <c r="BD4808" s="12"/>
      <c r="BE4808" s="12"/>
      <c r="BF4808" s="12"/>
      <c r="BG4808" s="12"/>
      <c r="BH4808" s="12"/>
      <c r="BI4808" s="12"/>
      <c r="BJ4808" s="13"/>
      <c r="BK4808" s="13"/>
      <c r="BL4808" s="13"/>
      <c r="BM4808" s="13"/>
      <c r="BN4808" s="13"/>
    </row>
    <row r="4809" spans="1:66" x14ac:dyDescent="0.25">
      <c r="A4809" s="10"/>
      <c r="B4809" s="10"/>
      <c r="C4809" s="10"/>
      <c r="D4809" s="18"/>
      <c r="E4809" s="10"/>
      <c r="F4809" s="10"/>
      <c r="G4809" s="10"/>
      <c r="H4809" s="10"/>
      <c r="I4809" s="10"/>
      <c r="J4809" s="10"/>
      <c r="K4809" s="11"/>
      <c r="L4809" s="11"/>
      <c r="M4809" s="12"/>
      <c r="N4809" s="12"/>
      <c r="O4809" s="12"/>
      <c r="P4809" s="12"/>
      <c r="Q4809" s="12"/>
      <c r="R4809" s="12"/>
      <c r="S4809" s="12"/>
      <c r="T4809" s="12"/>
      <c r="U4809" s="12"/>
      <c r="V4809" s="12"/>
      <c r="W4809" s="12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2"/>
      <c r="AS4809" s="12"/>
      <c r="AT4809" s="12"/>
      <c r="AU4809" s="12"/>
      <c r="AV4809" s="12"/>
      <c r="AW4809" s="12"/>
      <c r="AX4809" s="12"/>
      <c r="AY4809" s="12"/>
      <c r="AZ4809" s="12"/>
      <c r="BA4809" s="12"/>
      <c r="BB4809" s="12"/>
      <c r="BC4809" s="12"/>
      <c r="BD4809" s="12"/>
      <c r="BE4809" s="12"/>
      <c r="BF4809" s="12"/>
      <c r="BG4809" s="12"/>
      <c r="BH4809" s="12"/>
      <c r="BI4809" s="12"/>
      <c r="BJ4809" s="13"/>
      <c r="BK4809" s="13"/>
      <c r="BL4809" s="13"/>
      <c r="BM4809" s="13"/>
      <c r="BN4809" s="13"/>
    </row>
    <row r="4810" spans="1:66" x14ac:dyDescent="0.25">
      <c r="A4810" s="10"/>
      <c r="B4810" s="10"/>
      <c r="C4810" s="10"/>
      <c r="D4810" s="18"/>
      <c r="E4810" s="10"/>
      <c r="F4810" s="10"/>
      <c r="G4810" s="10"/>
      <c r="H4810" s="10"/>
      <c r="I4810" s="10"/>
      <c r="J4810" s="10"/>
      <c r="K4810" s="11"/>
      <c r="L4810" s="11"/>
      <c r="M4810" s="12"/>
      <c r="N4810" s="12"/>
      <c r="O4810" s="12"/>
      <c r="P4810" s="12"/>
      <c r="Q4810" s="12"/>
      <c r="R4810" s="12"/>
      <c r="S4810" s="12"/>
      <c r="T4810" s="12"/>
      <c r="U4810" s="12"/>
      <c r="V4810" s="12"/>
      <c r="W4810" s="12"/>
      <c r="X4810" s="12"/>
      <c r="Y4810" s="12"/>
      <c r="Z4810" s="12"/>
      <c r="AA4810" s="12"/>
      <c r="AB4810" s="12"/>
      <c r="AC4810" s="12"/>
      <c r="AD4810" s="12"/>
      <c r="AE4810" s="12"/>
      <c r="AF4810" s="12"/>
      <c r="AG4810" s="12"/>
      <c r="AH4810" s="12"/>
      <c r="AI4810" s="12"/>
      <c r="AJ4810" s="12"/>
      <c r="AK4810" s="12"/>
      <c r="AL4810" s="12"/>
      <c r="AM4810" s="12"/>
      <c r="AN4810" s="12"/>
      <c r="AO4810" s="12"/>
      <c r="AP4810" s="12"/>
      <c r="AQ4810" s="12"/>
      <c r="AR4810" s="12"/>
      <c r="AS4810" s="12"/>
      <c r="AT4810" s="12"/>
      <c r="AU4810" s="12"/>
      <c r="AV4810" s="12"/>
      <c r="AW4810" s="12"/>
      <c r="AX4810" s="12"/>
      <c r="AY4810" s="12"/>
      <c r="AZ4810" s="12"/>
      <c r="BA4810" s="12"/>
      <c r="BB4810" s="12"/>
      <c r="BC4810" s="12"/>
      <c r="BD4810" s="12"/>
      <c r="BE4810" s="12"/>
      <c r="BF4810" s="12"/>
      <c r="BG4810" s="12"/>
      <c r="BH4810" s="12"/>
      <c r="BI4810" s="12"/>
      <c r="BJ4810" s="13"/>
      <c r="BK4810" s="13"/>
      <c r="BL4810" s="13"/>
      <c r="BM4810" s="13"/>
      <c r="BN4810" s="13"/>
    </row>
    <row r="4811" spans="1:66" x14ac:dyDescent="0.25">
      <c r="A4811" s="10"/>
      <c r="B4811" s="10"/>
      <c r="C4811" s="10"/>
      <c r="D4811" s="18"/>
      <c r="E4811" s="10"/>
      <c r="F4811" s="10"/>
      <c r="G4811" s="10"/>
      <c r="H4811" s="10"/>
      <c r="I4811" s="10"/>
      <c r="J4811" s="10"/>
      <c r="K4811" s="11"/>
      <c r="L4811" s="11"/>
      <c r="M4811" s="12"/>
      <c r="N4811" s="12"/>
      <c r="O4811" s="12"/>
      <c r="P4811" s="12"/>
      <c r="Q4811" s="12"/>
      <c r="R4811" s="12"/>
      <c r="S4811" s="12"/>
      <c r="T4811" s="12"/>
      <c r="U4811" s="12"/>
      <c r="V4811" s="12"/>
      <c r="W4811" s="12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2"/>
      <c r="AS4811" s="12"/>
      <c r="AT4811" s="12"/>
      <c r="AU4811" s="12"/>
      <c r="AV4811" s="12"/>
      <c r="AW4811" s="12"/>
      <c r="AX4811" s="12"/>
      <c r="AY4811" s="12"/>
      <c r="AZ4811" s="12"/>
      <c r="BA4811" s="12"/>
      <c r="BB4811" s="12"/>
      <c r="BC4811" s="12"/>
      <c r="BD4811" s="12"/>
      <c r="BE4811" s="12"/>
      <c r="BF4811" s="12"/>
      <c r="BG4811" s="12"/>
      <c r="BH4811" s="12"/>
      <c r="BI4811" s="12"/>
      <c r="BJ4811" s="13"/>
      <c r="BK4811" s="13"/>
      <c r="BL4811" s="13"/>
      <c r="BM4811" s="13"/>
      <c r="BN4811" s="13"/>
    </row>
    <row r="4812" spans="1:66" x14ac:dyDescent="0.25">
      <c r="A4812" s="10"/>
      <c r="B4812" s="10"/>
      <c r="C4812" s="10"/>
      <c r="D4812" s="18"/>
      <c r="E4812" s="10"/>
      <c r="F4812" s="10"/>
      <c r="G4812" s="10"/>
      <c r="H4812" s="10"/>
      <c r="I4812" s="10"/>
      <c r="J4812" s="10"/>
      <c r="K4812" s="11"/>
      <c r="L4812" s="11"/>
      <c r="M4812" s="12"/>
      <c r="N4812" s="12"/>
      <c r="O4812" s="12"/>
      <c r="P4812" s="12"/>
      <c r="Q4812" s="12"/>
      <c r="R4812" s="12"/>
      <c r="S4812" s="12"/>
      <c r="T4812" s="12"/>
      <c r="U4812" s="12"/>
      <c r="V4812" s="12"/>
      <c r="W4812" s="12"/>
      <c r="X4812" s="12"/>
      <c r="Y4812" s="12"/>
      <c r="Z4812" s="12"/>
      <c r="AA4812" s="12"/>
      <c r="AB4812" s="12"/>
      <c r="AC4812" s="12"/>
      <c r="AD4812" s="12"/>
      <c r="AE4812" s="12"/>
      <c r="AF4812" s="12"/>
      <c r="AG4812" s="12"/>
      <c r="AH4812" s="12"/>
      <c r="AI4812" s="12"/>
      <c r="AJ4812" s="12"/>
      <c r="AK4812" s="12"/>
      <c r="AL4812" s="12"/>
      <c r="AM4812" s="12"/>
      <c r="AN4812" s="12"/>
      <c r="AO4812" s="12"/>
      <c r="AP4812" s="12"/>
      <c r="AQ4812" s="12"/>
      <c r="AR4812" s="12"/>
      <c r="AS4812" s="12"/>
      <c r="AT4812" s="12"/>
      <c r="AU4812" s="12"/>
      <c r="AV4812" s="12"/>
      <c r="AW4812" s="12"/>
      <c r="AX4812" s="12"/>
      <c r="AY4812" s="12"/>
      <c r="AZ4812" s="12"/>
      <c r="BA4812" s="12"/>
      <c r="BB4812" s="12"/>
      <c r="BC4812" s="12"/>
      <c r="BD4812" s="12"/>
      <c r="BE4812" s="12"/>
      <c r="BF4812" s="12"/>
      <c r="BG4812" s="12"/>
      <c r="BH4812" s="12"/>
      <c r="BI4812" s="12"/>
      <c r="BJ4812" s="13"/>
      <c r="BK4812" s="13"/>
      <c r="BL4812" s="13"/>
      <c r="BM4812" s="13"/>
      <c r="BN4812" s="13"/>
    </row>
    <row r="4813" spans="1:66" x14ac:dyDescent="0.25">
      <c r="A4813" s="10"/>
      <c r="B4813" s="10"/>
      <c r="C4813" s="10"/>
      <c r="D4813" s="18"/>
      <c r="E4813" s="10"/>
      <c r="F4813" s="10"/>
      <c r="G4813" s="10"/>
      <c r="H4813" s="10"/>
      <c r="I4813" s="10"/>
      <c r="J4813" s="10"/>
      <c r="K4813" s="11"/>
      <c r="L4813" s="11"/>
      <c r="M4813" s="12"/>
      <c r="N4813" s="12"/>
      <c r="O4813" s="12"/>
      <c r="P4813" s="12"/>
      <c r="Q4813" s="12"/>
      <c r="R4813" s="12"/>
      <c r="S4813" s="12"/>
      <c r="T4813" s="12"/>
      <c r="U4813" s="12"/>
      <c r="V4813" s="12"/>
      <c r="W4813" s="12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2"/>
      <c r="AS4813" s="12"/>
      <c r="AT4813" s="12"/>
      <c r="AU4813" s="12"/>
      <c r="AV4813" s="12"/>
      <c r="AW4813" s="12"/>
      <c r="AX4813" s="12"/>
      <c r="AY4813" s="12"/>
      <c r="AZ4813" s="12"/>
      <c r="BA4813" s="12"/>
      <c r="BB4813" s="12"/>
      <c r="BC4813" s="12"/>
      <c r="BD4813" s="12"/>
      <c r="BE4813" s="12"/>
      <c r="BF4813" s="12"/>
      <c r="BG4813" s="12"/>
      <c r="BH4813" s="12"/>
      <c r="BI4813" s="12"/>
      <c r="BJ4813" s="13"/>
      <c r="BK4813" s="13"/>
      <c r="BL4813" s="13"/>
      <c r="BM4813" s="13"/>
      <c r="BN4813" s="13"/>
    </row>
    <row r="4814" spans="1:66" x14ac:dyDescent="0.25">
      <c r="A4814" s="10"/>
      <c r="B4814" s="10"/>
      <c r="C4814" s="10"/>
      <c r="D4814" s="18"/>
      <c r="E4814" s="10"/>
      <c r="F4814" s="10"/>
      <c r="G4814" s="10"/>
      <c r="H4814" s="10"/>
      <c r="I4814" s="10"/>
      <c r="J4814" s="10"/>
      <c r="K4814" s="11"/>
      <c r="L4814" s="11"/>
      <c r="M4814" s="12"/>
      <c r="N4814" s="12"/>
      <c r="O4814" s="12"/>
      <c r="P4814" s="12"/>
      <c r="Q4814" s="12"/>
      <c r="R4814" s="12"/>
      <c r="S4814" s="12"/>
      <c r="T4814" s="12"/>
      <c r="U4814" s="12"/>
      <c r="V4814" s="12"/>
      <c r="W4814" s="12"/>
      <c r="X4814" s="12"/>
      <c r="Y4814" s="12"/>
      <c r="Z4814" s="12"/>
      <c r="AA4814" s="12"/>
      <c r="AB4814" s="12"/>
      <c r="AC4814" s="12"/>
      <c r="AD4814" s="12"/>
      <c r="AE4814" s="12"/>
      <c r="AF4814" s="12"/>
      <c r="AG4814" s="12"/>
      <c r="AH4814" s="12"/>
      <c r="AI4814" s="12"/>
      <c r="AJ4814" s="12"/>
      <c r="AK4814" s="12"/>
      <c r="AL4814" s="12"/>
      <c r="AM4814" s="12"/>
      <c r="AN4814" s="12"/>
      <c r="AO4814" s="12"/>
      <c r="AP4814" s="12"/>
      <c r="AQ4814" s="12"/>
      <c r="AR4814" s="12"/>
      <c r="AS4814" s="12"/>
      <c r="AT4814" s="12"/>
      <c r="AU4814" s="12"/>
      <c r="AV4814" s="12"/>
      <c r="AW4814" s="12"/>
      <c r="AX4814" s="12"/>
      <c r="AY4814" s="12"/>
      <c r="AZ4814" s="12"/>
      <c r="BA4814" s="12"/>
      <c r="BB4814" s="12"/>
      <c r="BC4814" s="12"/>
      <c r="BD4814" s="12"/>
      <c r="BE4814" s="12"/>
      <c r="BF4814" s="12"/>
      <c r="BG4814" s="12"/>
      <c r="BH4814" s="12"/>
      <c r="BI4814" s="12"/>
      <c r="BJ4814" s="13"/>
      <c r="BK4814" s="13"/>
      <c r="BL4814" s="13"/>
      <c r="BM4814" s="13"/>
      <c r="BN4814" s="13"/>
    </row>
    <row r="4815" spans="1:66" x14ac:dyDescent="0.25">
      <c r="A4815" s="10"/>
      <c r="B4815" s="10"/>
      <c r="C4815" s="10"/>
      <c r="D4815" s="18"/>
      <c r="E4815" s="10"/>
      <c r="F4815" s="10"/>
      <c r="G4815" s="10"/>
      <c r="H4815" s="10"/>
      <c r="I4815" s="10"/>
      <c r="J4815" s="10"/>
      <c r="K4815" s="11"/>
      <c r="L4815" s="11"/>
      <c r="M4815" s="12"/>
      <c r="N4815" s="12"/>
      <c r="O4815" s="12"/>
      <c r="P4815" s="12"/>
      <c r="Q4815" s="12"/>
      <c r="R4815" s="12"/>
      <c r="S4815" s="12"/>
      <c r="T4815" s="12"/>
      <c r="U4815" s="12"/>
      <c r="V4815" s="12"/>
      <c r="W4815" s="12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2"/>
      <c r="AS4815" s="12"/>
      <c r="AT4815" s="12"/>
      <c r="AU4815" s="12"/>
      <c r="AV4815" s="12"/>
      <c r="AW4815" s="12"/>
      <c r="AX4815" s="12"/>
      <c r="AY4815" s="12"/>
      <c r="AZ4815" s="12"/>
      <c r="BA4815" s="12"/>
      <c r="BB4815" s="12"/>
      <c r="BC4815" s="12"/>
      <c r="BD4815" s="12"/>
      <c r="BE4815" s="12"/>
      <c r="BF4815" s="12"/>
      <c r="BG4815" s="12"/>
      <c r="BH4815" s="12"/>
      <c r="BI4815" s="12"/>
      <c r="BJ4815" s="13"/>
      <c r="BK4815" s="13"/>
      <c r="BL4815" s="13"/>
      <c r="BM4815" s="13"/>
      <c r="BN4815" s="13"/>
    </row>
    <row r="4816" spans="1:66" x14ac:dyDescent="0.25">
      <c r="A4816" s="10"/>
      <c r="B4816" s="10"/>
      <c r="C4816" s="10"/>
      <c r="D4816" s="18"/>
      <c r="E4816" s="10"/>
      <c r="F4816" s="10"/>
      <c r="G4816" s="10"/>
      <c r="H4816" s="10"/>
      <c r="I4816" s="10"/>
      <c r="J4816" s="10"/>
      <c r="K4816" s="11"/>
      <c r="L4816" s="11"/>
      <c r="M4816" s="12"/>
      <c r="N4816" s="12"/>
      <c r="O4816" s="12"/>
      <c r="P4816" s="12"/>
      <c r="Q4816" s="12"/>
      <c r="R4816" s="12"/>
      <c r="S4816" s="12"/>
      <c r="T4816" s="12"/>
      <c r="U4816" s="12"/>
      <c r="V4816" s="12"/>
      <c r="W4816" s="12"/>
      <c r="X4816" s="12"/>
      <c r="Y4816" s="12"/>
      <c r="Z4816" s="12"/>
      <c r="AA4816" s="12"/>
      <c r="AB4816" s="12"/>
      <c r="AC4816" s="12"/>
      <c r="AD4816" s="12"/>
      <c r="AE4816" s="12"/>
      <c r="AF4816" s="12"/>
      <c r="AG4816" s="12"/>
      <c r="AH4816" s="12"/>
      <c r="AI4816" s="12"/>
      <c r="AJ4816" s="12"/>
      <c r="AK4816" s="12"/>
      <c r="AL4816" s="12"/>
      <c r="AM4816" s="12"/>
      <c r="AN4816" s="12"/>
      <c r="AO4816" s="12"/>
      <c r="AP4816" s="12"/>
      <c r="AQ4816" s="12"/>
      <c r="AR4816" s="12"/>
      <c r="AS4816" s="12"/>
      <c r="AT4816" s="12"/>
      <c r="AU4816" s="12"/>
      <c r="AV4816" s="12"/>
      <c r="AW4816" s="12"/>
      <c r="AX4816" s="12"/>
      <c r="AY4816" s="12"/>
      <c r="AZ4816" s="12"/>
      <c r="BA4816" s="12"/>
      <c r="BB4816" s="12"/>
      <c r="BC4816" s="12"/>
      <c r="BD4816" s="12"/>
      <c r="BE4816" s="12"/>
      <c r="BF4816" s="12"/>
      <c r="BG4816" s="12"/>
      <c r="BH4816" s="12"/>
      <c r="BI4816" s="12"/>
      <c r="BJ4816" s="13"/>
      <c r="BK4816" s="13"/>
      <c r="BL4816" s="13"/>
      <c r="BM4816" s="13"/>
      <c r="BN4816" s="13"/>
    </row>
    <row r="4817" spans="1:66" x14ac:dyDescent="0.25">
      <c r="A4817" s="10"/>
      <c r="B4817" s="10"/>
      <c r="C4817" s="10"/>
      <c r="D4817" s="18"/>
      <c r="E4817" s="10"/>
      <c r="F4817" s="10"/>
      <c r="G4817" s="10"/>
      <c r="H4817" s="10"/>
      <c r="I4817" s="10"/>
      <c r="J4817" s="10"/>
      <c r="K4817" s="11"/>
      <c r="L4817" s="11"/>
      <c r="M4817" s="12"/>
      <c r="N4817" s="12"/>
      <c r="O4817" s="12"/>
      <c r="P4817" s="12"/>
      <c r="Q4817" s="12"/>
      <c r="R4817" s="12"/>
      <c r="S4817" s="12"/>
      <c r="T4817" s="12"/>
      <c r="U4817" s="12"/>
      <c r="V4817" s="12"/>
      <c r="W4817" s="12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2"/>
      <c r="AS4817" s="12"/>
      <c r="AT4817" s="12"/>
      <c r="AU4817" s="12"/>
      <c r="AV4817" s="12"/>
      <c r="AW4817" s="12"/>
      <c r="AX4817" s="12"/>
      <c r="AY4817" s="12"/>
      <c r="AZ4817" s="12"/>
      <c r="BA4817" s="12"/>
      <c r="BB4817" s="12"/>
      <c r="BC4817" s="12"/>
      <c r="BD4817" s="12"/>
      <c r="BE4817" s="12"/>
      <c r="BF4817" s="12"/>
      <c r="BG4817" s="12"/>
      <c r="BH4817" s="12"/>
      <c r="BI4817" s="12"/>
      <c r="BJ4817" s="13"/>
      <c r="BK4817" s="13"/>
      <c r="BL4817" s="13"/>
      <c r="BM4817" s="13"/>
      <c r="BN4817" s="13"/>
    </row>
    <row r="4818" spans="1:66" x14ac:dyDescent="0.25">
      <c r="A4818" s="10"/>
      <c r="B4818" s="10"/>
      <c r="C4818" s="10"/>
      <c r="D4818" s="18"/>
      <c r="E4818" s="10"/>
      <c r="F4818" s="10"/>
      <c r="G4818" s="10"/>
      <c r="H4818" s="10"/>
      <c r="I4818" s="10"/>
      <c r="J4818" s="10"/>
      <c r="K4818" s="11"/>
      <c r="L4818" s="11"/>
      <c r="M4818" s="12"/>
      <c r="N4818" s="12"/>
      <c r="O4818" s="12"/>
      <c r="P4818" s="12"/>
      <c r="Q4818" s="12"/>
      <c r="R4818" s="12"/>
      <c r="S4818" s="12"/>
      <c r="T4818" s="12"/>
      <c r="U4818" s="12"/>
      <c r="V4818" s="12"/>
      <c r="W4818" s="12"/>
      <c r="X4818" s="12"/>
      <c r="Y4818" s="12"/>
      <c r="Z4818" s="12"/>
      <c r="AA4818" s="12"/>
      <c r="AB4818" s="12"/>
      <c r="AC4818" s="12"/>
      <c r="AD4818" s="12"/>
      <c r="AE4818" s="12"/>
      <c r="AF4818" s="12"/>
      <c r="AG4818" s="12"/>
      <c r="AH4818" s="12"/>
      <c r="AI4818" s="12"/>
      <c r="AJ4818" s="12"/>
      <c r="AK4818" s="12"/>
      <c r="AL4818" s="12"/>
      <c r="AM4818" s="12"/>
      <c r="AN4818" s="12"/>
      <c r="AO4818" s="12"/>
      <c r="AP4818" s="12"/>
      <c r="AQ4818" s="12"/>
      <c r="AR4818" s="12"/>
      <c r="AS4818" s="12"/>
      <c r="AT4818" s="12"/>
      <c r="AU4818" s="12"/>
      <c r="AV4818" s="12"/>
      <c r="AW4818" s="12"/>
      <c r="AX4818" s="12"/>
      <c r="AY4818" s="12"/>
      <c r="AZ4818" s="12"/>
      <c r="BA4818" s="12"/>
      <c r="BB4818" s="12"/>
      <c r="BC4818" s="12"/>
      <c r="BD4818" s="12"/>
      <c r="BE4818" s="12"/>
      <c r="BF4818" s="12"/>
      <c r="BG4818" s="12"/>
      <c r="BH4818" s="12"/>
      <c r="BI4818" s="12"/>
      <c r="BJ4818" s="13"/>
      <c r="BK4818" s="13"/>
      <c r="BL4818" s="13"/>
      <c r="BM4818" s="13"/>
      <c r="BN4818" s="13"/>
    </row>
    <row r="4819" spans="1:66" x14ac:dyDescent="0.25">
      <c r="A4819" s="10"/>
      <c r="B4819" s="10"/>
      <c r="C4819" s="10"/>
      <c r="D4819" s="18"/>
      <c r="E4819" s="10"/>
      <c r="F4819" s="10"/>
      <c r="G4819" s="10"/>
      <c r="H4819" s="10"/>
      <c r="I4819" s="10"/>
      <c r="J4819" s="10"/>
      <c r="K4819" s="11"/>
      <c r="L4819" s="11"/>
      <c r="M4819" s="12"/>
      <c r="N4819" s="12"/>
      <c r="O4819" s="12"/>
      <c r="P4819" s="12"/>
      <c r="Q4819" s="12"/>
      <c r="R4819" s="12"/>
      <c r="S4819" s="12"/>
      <c r="T4819" s="12"/>
      <c r="U4819" s="12"/>
      <c r="V4819" s="12"/>
      <c r="W4819" s="12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2"/>
      <c r="AS4819" s="12"/>
      <c r="AT4819" s="12"/>
      <c r="AU4819" s="12"/>
      <c r="AV4819" s="12"/>
      <c r="AW4819" s="12"/>
      <c r="AX4819" s="12"/>
      <c r="AY4819" s="12"/>
      <c r="AZ4819" s="12"/>
      <c r="BA4819" s="12"/>
      <c r="BB4819" s="12"/>
      <c r="BC4819" s="12"/>
      <c r="BD4819" s="12"/>
      <c r="BE4819" s="12"/>
      <c r="BF4819" s="12"/>
      <c r="BG4819" s="12"/>
      <c r="BH4819" s="12"/>
      <c r="BI4819" s="12"/>
      <c r="BJ4819" s="13"/>
      <c r="BK4819" s="13"/>
      <c r="BL4819" s="13"/>
      <c r="BM4819" s="13"/>
      <c r="BN4819" s="13"/>
    </row>
    <row r="4820" spans="1:66" x14ac:dyDescent="0.25">
      <c r="A4820" s="10"/>
      <c r="B4820" s="10"/>
      <c r="C4820" s="10"/>
      <c r="D4820" s="18"/>
      <c r="E4820" s="10"/>
      <c r="F4820" s="10"/>
      <c r="G4820" s="10"/>
      <c r="H4820" s="10"/>
      <c r="I4820" s="10"/>
      <c r="J4820" s="10"/>
      <c r="K4820" s="11"/>
      <c r="L4820" s="11"/>
      <c r="M4820" s="12"/>
      <c r="N4820" s="12"/>
      <c r="O4820" s="12"/>
      <c r="P4820" s="12"/>
      <c r="Q4820" s="12"/>
      <c r="R4820" s="12"/>
      <c r="S4820" s="12"/>
      <c r="T4820" s="12"/>
      <c r="U4820" s="12"/>
      <c r="V4820" s="12"/>
      <c r="W4820" s="12"/>
      <c r="X4820" s="12"/>
      <c r="Y4820" s="12"/>
      <c r="Z4820" s="12"/>
      <c r="AA4820" s="12"/>
      <c r="AB4820" s="12"/>
      <c r="AC4820" s="12"/>
      <c r="AD4820" s="12"/>
      <c r="AE4820" s="12"/>
      <c r="AF4820" s="12"/>
      <c r="AG4820" s="12"/>
      <c r="AH4820" s="12"/>
      <c r="AI4820" s="12"/>
      <c r="AJ4820" s="12"/>
      <c r="AK4820" s="12"/>
      <c r="AL4820" s="12"/>
      <c r="AM4820" s="12"/>
      <c r="AN4820" s="12"/>
      <c r="AO4820" s="12"/>
      <c r="AP4820" s="12"/>
      <c r="AQ4820" s="12"/>
      <c r="AR4820" s="12"/>
      <c r="AS4820" s="12"/>
      <c r="AT4820" s="12"/>
      <c r="AU4820" s="12"/>
      <c r="AV4820" s="12"/>
      <c r="AW4820" s="12"/>
      <c r="AX4820" s="12"/>
      <c r="AY4820" s="12"/>
      <c r="AZ4820" s="12"/>
      <c r="BA4820" s="12"/>
      <c r="BB4820" s="12"/>
      <c r="BC4820" s="12"/>
      <c r="BD4820" s="12"/>
      <c r="BE4820" s="12"/>
      <c r="BF4820" s="12"/>
      <c r="BG4820" s="12"/>
      <c r="BH4820" s="12"/>
      <c r="BI4820" s="12"/>
      <c r="BJ4820" s="13"/>
      <c r="BK4820" s="13"/>
      <c r="BL4820" s="13"/>
      <c r="BM4820" s="13"/>
      <c r="BN4820" s="13"/>
    </row>
    <row r="4821" spans="1:66" x14ac:dyDescent="0.25">
      <c r="A4821" s="10"/>
      <c r="B4821" s="10"/>
      <c r="C4821" s="10"/>
      <c r="D4821" s="18"/>
      <c r="E4821" s="10"/>
      <c r="F4821" s="10"/>
      <c r="G4821" s="10"/>
      <c r="H4821" s="10"/>
      <c r="I4821" s="10"/>
      <c r="J4821" s="10"/>
      <c r="K4821" s="11"/>
      <c r="L4821" s="11"/>
      <c r="M4821" s="12"/>
      <c r="N4821" s="12"/>
      <c r="O4821" s="12"/>
      <c r="P4821" s="12"/>
      <c r="Q4821" s="12"/>
      <c r="R4821" s="12"/>
      <c r="S4821" s="12"/>
      <c r="T4821" s="12"/>
      <c r="U4821" s="12"/>
      <c r="V4821" s="12"/>
      <c r="W4821" s="12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2"/>
      <c r="AS4821" s="12"/>
      <c r="AT4821" s="12"/>
      <c r="AU4821" s="12"/>
      <c r="AV4821" s="12"/>
      <c r="AW4821" s="12"/>
      <c r="AX4821" s="12"/>
      <c r="AY4821" s="12"/>
      <c r="AZ4821" s="12"/>
      <c r="BA4821" s="12"/>
      <c r="BB4821" s="12"/>
      <c r="BC4821" s="12"/>
      <c r="BD4821" s="12"/>
      <c r="BE4821" s="12"/>
      <c r="BF4821" s="12"/>
      <c r="BG4821" s="12"/>
      <c r="BH4821" s="12"/>
      <c r="BI4821" s="12"/>
      <c r="BJ4821" s="13"/>
      <c r="BK4821" s="13"/>
      <c r="BL4821" s="13"/>
      <c r="BM4821" s="13"/>
      <c r="BN4821" s="13"/>
    </row>
    <row r="4822" spans="1:66" x14ac:dyDescent="0.25">
      <c r="A4822" s="10"/>
      <c r="B4822" s="10"/>
      <c r="C4822" s="10"/>
      <c r="D4822" s="18"/>
      <c r="E4822" s="10"/>
      <c r="F4822" s="10"/>
      <c r="G4822" s="10"/>
      <c r="H4822" s="10"/>
      <c r="I4822" s="10"/>
      <c r="J4822" s="10"/>
      <c r="K4822" s="11"/>
      <c r="L4822" s="11"/>
      <c r="M4822" s="12"/>
      <c r="N4822" s="12"/>
      <c r="O4822" s="12"/>
      <c r="P4822" s="12"/>
      <c r="Q4822" s="12"/>
      <c r="R4822" s="12"/>
      <c r="S4822" s="12"/>
      <c r="T4822" s="12"/>
      <c r="U4822" s="12"/>
      <c r="V4822" s="12"/>
      <c r="W4822" s="12"/>
      <c r="X4822" s="12"/>
      <c r="Y4822" s="12"/>
      <c r="Z4822" s="12"/>
      <c r="AA4822" s="12"/>
      <c r="AB4822" s="12"/>
      <c r="AC4822" s="12"/>
      <c r="AD4822" s="12"/>
      <c r="AE4822" s="12"/>
      <c r="AF4822" s="12"/>
      <c r="AG4822" s="12"/>
      <c r="AH4822" s="12"/>
      <c r="AI4822" s="12"/>
      <c r="AJ4822" s="12"/>
      <c r="AK4822" s="12"/>
      <c r="AL4822" s="12"/>
      <c r="AM4822" s="12"/>
      <c r="AN4822" s="12"/>
      <c r="AO4822" s="12"/>
      <c r="AP4822" s="12"/>
      <c r="AQ4822" s="12"/>
      <c r="AR4822" s="12"/>
      <c r="AS4822" s="12"/>
      <c r="AT4822" s="12"/>
      <c r="AU4822" s="12"/>
      <c r="AV4822" s="12"/>
      <c r="AW4822" s="12"/>
      <c r="AX4822" s="12"/>
      <c r="AY4822" s="12"/>
      <c r="AZ4822" s="12"/>
      <c r="BA4822" s="12"/>
      <c r="BB4822" s="12"/>
      <c r="BC4822" s="12"/>
      <c r="BD4822" s="12"/>
      <c r="BE4822" s="12"/>
      <c r="BF4822" s="12"/>
      <c r="BG4822" s="12"/>
      <c r="BH4822" s="12"/>
      <c r="BI4822" s="12"/>
      <c r="BJ4822" s="13"/>
      <c r="BK4822" s="13"/>
      <c r="BL4822" s="13"/>
      <c r="BM4822" s="13"/>
      <c r="BN4822" s="13"/>
    </row>
    <row r="4823" spans="1:66" x14ac:dyDescent="0.25">
      <c r="A4823" s="10"/>
      <c r="B4823" s="10"/>
      <c r="C4823" s="10"/>
      <c r="D4823" s="18"/>
      <c r="E4823" s="10"/>
      <c r="F4823" s="10"/>
      <c r="G4823" s="10"/>
      <c r="H4823" s="10"/>
      <c r="I4823" s="10"/>
      <c r="J4823" s="10"/>
      <c r="K4823" s="11"/>
      <c r="L4823" s="11"/>
      <c r="M4823" s="12"/>
      <c r="N4823" s="12"/>
      <c r="O4823" s="12"/>
      <c r="P4823" s="12"/>
      <c r="Q4823" s="12"/>
      <c r="R4823" s="12"/>
      <c r="S4823" s="12"/>
      <c r="T4823" s="12"/>
      <c r="U4823" s="12"/>
      <c r="V4823" s="12"/>
      <c r="W4823" s="12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2"/>
      <c r="AS4823" s="12"/>
      <c r="AT4823" s="12"/>
      <c r="AU4823" s="12"/>
      <c r="AV4823" s="12"/>
      <c r="AW4823" s="12"/>
      <c r="AX4823" s="12"/>
      <c r="AY4823" s="12"/>
      <c r="AZ4823" s="12"/>
      <c r="BA4823" s="12"/>
      <c r="BB4823" s="12"/>
      <c r="BC4823" s="12"/>
      <c r="BD4823" s="12"/>
      <c r="BE4823" s="12"/>
      <c r="BF4823" s="12"/>
      <c r="BG4823" s="12"/>
      <c r="BH4823" s="12"/>
      <c r="BI4823" s="12"/>
      <c r="BJ4823" s="13"/>
      <c r="BK4823" s="13"/>
      <c r="BL4823" s="13"/>
      <c r="BM4823" s="13"/>
      <c r="BN4823" s="13"/>
    </row>
    <row r="4824" spans="1:66" x14ac:dyDescent="0.25">
      <c r="A4824" s="10"/>
      <c r="B4824" s="10"/>
      <c r="C4824" s="10"/>
      <c r="D4824" s="18"/>
      <c r="E4824" s="10"/>
      <c r="F4824" s="10"/>
      <c r="G4824" s="10"/>
      <c r="H4824" s="10"/>
      <c r="I4824" s="10"/>
      <c r="J4824" s="10"/>
      <c r="K4824" s="11"/>
      <c r="L4824" s="11"/>
      <c r="M4824" s="12"/>
      <c r="N4824" s="12"/>
      <c r="O4824" s="12"/>
      <c r="P4824" s="12"/>
      <c r="Q4824" s="12"/>
      <c r="R4824" s="12"/>
      <c r="S4824" s="12"/>
      <c r="T4824" s="12"/>
      <c r="U4824" s="12"/>
      <c r="V4824" s="12"/>
      <c r="W4824" s="12"/>
      <c r="X4824" s="12"/>
      <c r="Y4824" s="12"/>
      <c r="Z4824" s="12"/>
      <c r="AA4824" s="12"/>
      <c r="AB4824" s="12"/>
      <c r="AC4824" s="12"/>
      <c r="AD4824" s="12"/>
      <c r="AE4824" s="12"/>
      <c r="AF4824" s="12"/>
      <c r="AG4824" s="12"/>
      <c r="AH4824" s="12"/>
      <c r="AI4824" s="12"/>
      <c r="AJ4824" s="12"/>
      <c r="AK4824" s="12"/>
      <c r="AL4824" s="12"/>
      <c r="AM4824" s="12"/>
      <c r="AN4824" s="12"/>
      <c r="AO4824" s="12"/>
      <c r="AP4824" s="12"/>
      <c r="AQ4824" s="12"/>
      <c r="AR4824" s="12"/>
      <c r="AS4824" s="12"/>
      <c r="AT4824" s="12"/>
      <c r="AU4824" s="12"/>
      <c r="AV4824" s="12"/>
      <c r="AW4824" s="12"/>
      <c r="AX4824" s="12"/>
      <c r="AY4824" s="12"/>
      <c r="AZ4824" s="12"/>
      <c r="BA4824" s="12"/>
      <c r="BB4824" s="12"/>
      <c r="BC4824" s="12"/>
      <c r="BD4824" s="12"/>
      <c r="BE4824" s="12"/>
      <c r="BF4824" s="12"/>
      <c r="BG4824" s="12"/>
      <c r="BH4824" s="12"/>
      <c r="BI4824" s="12"/>
      <c r="BJ4824" s="13"/>
      <c r="BK4824" s="13"/>
      <c r="BL4824" s="13"/>
      <c r="BM4824" s="13"/>
      <c r="BN4824" s="13"/>
    </row>
    <row r="4825" spans="1:66" x14ac:dyDescent="0.25">
      <c r="A4825" s="10"/>
      <c r="B4825" s="10"/>
      <c r="C4825" s="10"/>
      <c r="D4825" s="18"/>
      <c r="E4825" s="10"/>
      <c r="F4825" s="10"/>
      <c r="G4825" s="10"/>
      <c r="H4825" s="10"/>
      <c r="I4825" s="10"/>
      <c r="J4825" s="10"/>
      <c r="K4825" s="11"/>
      <c r="L4825" s="11"/>
      <c r="M4825" s="12"/>
      <c r="N4825" s="12"/>
      <c r="O4825" s="12"/>
      <c r="P4825" s="12"/>
      <c r="Q4825" s="12"/>
      <c r="R4825" s="12"/>
      <c r="S4825" s="12"/>
      <c r="T4825" s="12"/>
      <c r="U4825" s="12"/>
      <c r="V4825" s="12"/>
      <c r="W4825" s="12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2"/>
      <c r="AS4825" s="12"/>
      <c r="AT4825" s="12"/>
      <c r="AU4825" s="12"/>
      <c r="AV4825" s="12"/>
      <c r="AW4825" s="12"/>
      <c r="AX4825" s="12"/>
      <c r="AY4825" s="12"/>
      <c r="AZ4825" s="12"/>
      <c r="BA4825" s="12"/>
      <c r="BB4825" s="12"/>
      <c r="BC4825" s="12"/>
      <c r="BD4825" s="12"/>
      <c r="BE4825" s="12"/>
      <c r="BF4825" s="12"/>
      <c r="BG4825" s="12"/>
      <c r="BH4825" s="12"/>
      <c r="BI4825" s="12"/>
      <c r="BJ4825" s="13"/>
      <c r="BK4825" s="13"/>
      <c r="BL4825" s="13"/>
      <c r="BM4825" s="13"/>
      <c r="BN4825" s="13"/>
    </row>
    <row r="4826" spans="1:66" x14ac:dyDescent="0.25">
      <c r="A4826" s="10"/>
      <c r="B4826" s="10"/>
      <c r="C4826" s="10"/>
      <c r="D4826" s="18"/>
      <c r="E4826" s="10"/>
      <c r="F4826" s="10"/>
      <c r="G4826" s="10"/>
      <c r="H4826" s="10"/>
      <c r="I4826" s="10"/>
      <c r="J4826" s="10"/>
      <c r="K4826" s="11"/>
      <c r="L4826" s="11"/>
      <c r="M4826" s="12"/>
      <c r="N4826" s="12"/>
      <c r="O4826" s="12"/>
      <c r="P4826" s="12"/>
      <c r="Q4826" s="12"/>
      <c r="R4826" s="12"/>
      <c r="S4826" s="12"/>
      <c r="T4826" s="12"/>
      <c r="U4826" s="12"/>
      <c r="V4826" s="12"/>
      <c r="W4826" s="12"/>
      <c r="X4826" s="12"/>
      <c r="Y4826" s="12"/>
      <c r="Z4826" s="12"/>
      <c r="AA4826" s="12"/>
      <c r="AB4826" s="12"/>
      <c r="AC4826" s="12"/>
      <c r="AD4826" s="12"/>
      <c r="AE4826" s="12"/>
      <c r="AF4826" s="12"/>
      <c r="AG4826" s="12"/>
      <c r="AH4826" s="12"/>
      <c r="AI4826" s="12"/>
      <c r="AJ4826" s="12"/>
      <c r="AK4826" s="12"/>
      <c r="AL4826" s="12"/>
      <c r="AM4826" s="12"/>
      <c r="AN4826" s="12"/>
      <c r="AO4826" s="12"/>
      <c r="AP4826" s="12"/>
      <c r="AQ4826" s="12"/>
      <c r="AR4826" s="12"/>
      <c r="AS4826" s="12"/>
      <c r="AT4826" s="12"/>
      <c r="AU4826" s="12"/>
      <c r="AV4826" s="12"/>
      <c r="AW4826" s="12"/>
      <c r="AX4826" s="12"/>
      <c r="AY4826" s="12"/>
      <c r="AZ4826" s="12"/>
      <c r="BA4826" s="12"/>
      <c r="BB4826" s="12"/>
      <c r="BC4826" s="12"/>
      <c r="BD4826" s="12"/>
      <c r="BE4826" s="12"/>
      <c r="BF4826" s="12"/>
      <c r="BG4826" s="12"/>
      <c r="BH4826" s="12"/>
      <c r="BI4826" s="12"/>
      <c r="BJ4826" s="13"/>
      <c r="BK4826" s="13"/>
      <c r="BL4826" s="13"/>
      <c r="BM4826" s="13"/>
      <c r="BN4826" s="13"/>
    </row>
    <row r="4827" spans="1:66" x14ac:dyDescent="0.25">
      <c r="A4827" s="10"/>
      <c r="B4827" s="10"/>
      <c r="C4827" s="10"/>
      <c r="D4827" s="18"/>
      <c r="E4827" s="10"/>
      <c r="F4827" s="10"/>
      <c r="G4827" s="10"/>
      <c r="H4827" s="10"/>
      <c r="I4827" s="10"/>
      <c r="J4827" s="10"/>
      <c r="K4827" s="11"/>
      <c r="L4827" s="11"/>
      <c r="M4827" s="12"/>
      <c r="N4827" s="12"/>
      <c r="O4827" s="12"/>
      <c r="P4827" s="12"/>
      <c r="Q4827" s="12"/>
      <c r="R4827" s="12"/>
      <c r="S4827" s="12"/>
      <c r="T4827" s="12"/>
      <c r="U4827" s="12"/>
      <c r="V4827" s="12"/>
      <c r="W4827" s="12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2"/>
      <c r="AS4827" s="12"/>
      <c r="AT4827" s="12"/>
      <c r="AU4827" s="12"/>
      <c r="AV4827" s="12"/>
      <c r="AW4827" s="12"/>
      <c r="AX4827" s="12"/>
      <c r="AY4827" s="12"/>
      <c r="AZ4827" s="12"/>
      <c r="BA4827" s="12"/>
      <c r="BB4827" s="12"/>
      <c r="BC4827" s="12"/>
      <c r="BD4827" s="12"/>
      <c r="BE4827" s="12"/>
      <c r="BF4827" s="12"/>
      <c r="BG4827" s="12"/>
      <c r="BH4827" s="12"/>
      <c r="BI4827" s="12"/>
      <c r="BJ4827" s="13"/>
      <c r="BK4827" s="13"/>
      <c r="BL4827" s="13"/>
      <c r="BM4827" s="13"/>
      <c r="BN4827" s="13"/>
    </row>
    <row r="4828" spans="1:66" x14ac:dyDescent="0.25">
      <c r="A4828" s="10"/>
      <c r="B4828" s="10"/>
      <c r="C4828" s="10"/>
      <c r="D4828" s="18"/>
      <c r="E4828" s="10"/>
      <c r="F4828" s="10"/>
      <c r="G4828" s="10"/>
      <c r="H4828" s="10"/>
      <c r="I4828" s="10"/>
      <c r="J4828" s="10"/>
      <c r="K4828" s="11"/>
      <c r="L4828" s="11"/>
      <c r="M4828" s="12"/>
      <c r="N4828" s="12"/>
      <c r="O4828" s="12"/>
      <c r="P4828" s="12"/>
      <c r="Q4828" s="12"/>
      <c r="R4828" s="12"/>
      <c r="S4828" s="12"/>
      <c r="T4828" s="12"/>
      <c r="U4828" s="12"/>
      <c r="V4828" s="12"/>
      <c r="W4828" s="12"/>
      <c r="X4828" s="12"/>
      <c r="Y4828" s="12"/>
      <c r="Z4828" s="12"/>
      <c r="AA4828" s="12"/>
      <c r="AB4828" s="12"/>
      <c r="AC4828" s="12"/>
      <c r="AD4828" s="12"/>
      <c r="AE4828" s="12"/>
      <c r="AF4828" s="12"/>
      <c r="AG4828" s="12"/>
      <c r="AH4828" s="12"/>
      <c r="AI4828" s="12"/>
      <c r="AJ4828" s="12"/>
      <c r="AK4828" s="12"/>
      <c r="AL4828" s="12"/>
      <c r="AM4828" s="12"/>
      <c r="AN4828" s="12"/>
      <c r="AO4828" s="12"/>
      <c r="AP4828" s="12"/>
      <c r="AQ4828" s="12"/>
      <c r="AR4828" s="12"/>
      <c r="AS4828" s="12"/>
      <c r="AT4828" s="12"/>
      <c r="AU4828" s="12"/>
      <c r="AV4828" s="12"/>
      <c r="AW4828" s="12"/>
      <c r="AX4828" s="12"/>
      <c r="AY4828" s="12"/>
      <c r="AZ4828" s="12"/>
      <c r="BA4828" s="12"/>
      <c r="BB4828" s="12"/>
      <c r="BC4828" s="12"/>
      <c r="BD4828" s="12"/>
      <c r="BE4828" s="12"/>
      <c r="BF4828" s="12"/>
      <c r="BG4828" s="12"/>
      <c r="BH4828" s="12"/>
      <c r="BI4828" s="12"/>
      <c r="BJ4828" s="13"/>
      <c r="BK4828" s="13"/>
      <c r="BL4828" s="13"/>
      <c r="BM4828" s="13"/>
      <c r="BN4828" s="13"/>
    </row>
    <row r="4829" spans="1:66" x14ac:dyDescent="0.25">
      <c r="A4829" s="10"/>
      <c r="B4829" s="10"/>
      <c r="C4829" s="10"/>
      <c r="D4829" s="18"/>
      <c r="E4829" s="10"/>
      <c r="F4829" s="10"/>
      <c r="G4829" s="10"/>
      <c r="H4829" s="10"/>
      <c r="I4829" s="10"/>
      <c r="J4829" s="10"/>
      <c r="K4829" s="11"/>
      <c r="L4829" s="11"/>
      <c r="M4829" s="12"/>
      <c r="N4829" s="12"/>
      <c r="O4829" s="12"/>
      <c r="P4829" s="12"/>
      <c r="Q4829" s="12"/>
      <c r="R4829" s="12"/>
      <c r="S4829" s="12"/>
      <c r="T4829" s="12"/>
      <c r="U4829" s="12"/>
      <c r="V4829" s="12"/>
      <c r="W4829" s="12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2"/>
      <c r="AS4829" s="12"/>
      <c r="AT4829" s="12"/>
      <c r="AU4829" s="12"/>
      <c r="AV4829" s="12"/>
      <c r="AW4829" s="12"/>
      <c r="AX4829" s="12"/>
      <c r="AY4829" s="12"/>
      <c r="AZ4829" s="12"/>
      <c r="BA4829" s="12"/>
      <c r="BB4829" s="12"/>
      <c r="BC4829" s="12"/>
      <c r="BD4829" s="12"/>
      <c r="BE4829" s="12"/>
      <c r="BF4829" s="12"/>
      <c r="BG4829" s="12"/>
      <c r="BH4829" s="12"/>
      <c r="BI4829" s="12"/>
      <c r="BJ4829" s="13"/>
      <c r="BK4829" s="13"/>
      <c r="BL4829" s="13"/>
      <c r="BM4829" s="13"/>
      <c r="BN4829" s="13"/>
    </row>
    <row r="4830" spans="1:66" x14ac:dyDescent="0.25">
      <c r="A4830" s="10"/>
      <c r="B4830" s="10"/>
      <c r="C4830" s="10"/>
      <c r="D4830" s="18"/>
      <c r="E4830" s="10"/>
      <c r="F4830" s="10"/>
      <c r="G4830" s="10"/>
      <c r="H4830" s="10"/>
      <c r="I4830" s="10"/>
      <c r="J4830" s="10"/>
      <c r="K4830" s="11"/>
      <c r="L4830" s="11"/>
      <c r="M4830" s="12"/>
      <c r="N4830" s="12"/>
      <c r="O4830" s="12"/>
      <c r="P4830" s="12"/>
      <c r="Q4830" s="12"/>
      <c r="R4830" s="12"/>
      <c r="S4830" s="12"/>
      <c r="T4830" s="12"/>
      <c r="U4830" s="12"/>
      <c r="V4830" s="12"/>
      <c r="W4830" s="12"/>
      <c r="X4830" s="12"/>
      <c r="Y4830" s="12"/>
      <c r="Z4830" s="12"/>
      <c r="AA4830" s="12"/>
      <c r="AB4830" s="12"/>
      <c r="AC4830" s="12"/>
      <c r="AD4830" s="12"/>
      <c r="AE4830" s="12"/>
      <c r="AF4830" s="12"/>
      <c r="AG4830" s="12"/>
      <c r="AH4830" s="12"/>
      <c r="AI4830" s="12"/>
      <c r="AJ4830" s="12"/>
      <c r="AK4830" s="12"/>
      <c r="AL4830" s="12"/>
      <c r="AM4830" s="12"/>
      <c r="AN4830" s="12"/>
      <c r="AO4830" s="12"/>
      <c r="AP4830" s="12"/>
      <c r="AQ4830" s="12"/>
      <c r="AR4830" s="12"/>
      <c r="AS4830" s="12"/>
      <c r="AT4830" s="12"/>
      <c r="AU4830" s="12"/>
      <c r="AV4830" s="12"/>
      <c r="AW4830" s="12"/>
      <c r="AX4830" s="12"/>
      <c r="AY4830" s="12"/>
      <c r="AZ4830" s="12"/>
      <c r="BA4830" s="12"/>
      <c r="BB4830" s="12"/>
      <c r="BC4830" s="12"/>
      <c r="BD4830" s="12"/>
      <c r="BE4830" s="12"/>
      <c r="BF4830" s="12"/>
      <c r="BG4830" s="12"/>
      <c r="BH4830" s="12"/>
      <c r="BI4830" s="12"/>
      <c r="BJ4830" s="13"/>
      <c r="BK4830" s="13"/>
      <c r="BL4830" s="13"/>
      <c r="BM4830" s="13"/>
      <c r="BN4830" s="13"/>
    </row>
    <row r="4831" spans="1:66" x14ac:dyDescent="0.25">
      <c r="A4831" s="10"/>
      <c r="B4831" s="10"/>
      <c r="C4831" s="10"/>
      <c r="D4831" s="18"/>
      <c r="E4831" s="10"/>
      <c r="F4831" s="10"/>
      <c r="G4831" s="10"/>
      <c r="H4831" s="10"/>
      <c r="I4831" s="10"/>
      <c r="J4831" s="10"/>
      <c r="K4831" s="11"/>
      <c r="L4831" s="11"/>
      <c r="M4831" s="12"/>
      <c r="N4831" s="12"/>
      <c r="O4831" s="12"/>
      <c r="P4831" s="12"/>
      <c r="Q4831" s="12"/>
      <c r="R4831" s="12"/>
      <c r="S4831" s="12"/>
      <c r="T4831" s="12"/>
      <c r="U4831" s="12"/>
      <c r="V4831" s="12"/>
      <c r="W4831" s="12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2"/>
      <c r="AS4831" s="12"/>
      <c r="AT4831" s="12"/>
      <c r="AU4831" s="12"/>
      <c r="AV4831" s="12"/>
      <c r="AW4831" s="12"/>
      <c r="AX4831" s="12"/>
      <c r="AY4831" s="12"/>
      <c r="AZ4831" s="12"/>
      <c r="BA4831" s="12"/>
      <c r="BB4831" s="12"/>
      <c r="BC4831" s="12"/>
      <c r="BD4831" s="12"/>
      <c r="BE4831" s="12"/>
      <c r="BF4831" s="12"/>
      <c r="BG4831" s="12"/>
      <c r="BH4831" s="12"/>
      <c r="BI4831" s="12"/>
      <c r="BJ4831" s="13"/>
      <c r="BK4831" s="13"/>
      <c r="BL4831" s="13"/>
      <c r="BM4831" s="13"/>
      <c r="BN4831" s="13"/>
    </row>
    <row r="4832" spans="1:66" x14ac:dyDescent="0.25">
      <c r="A4832" s="10"/>
      <c r="B4832" s="10"/>
      <c r="C4832" s="10"/>
      <c r="D4832" s="18"/>
      <c r="E4832" s="10"/>
      <c r="F4832" s="10"/>
      <c r="G4832" s="10"/>
      <c r="H4832" s="10"/>
      <c r="I4832" s="10"/>
      <c r="J4832" s="10"/>
      <c r="K4832" s="11"/>
      <c r="L4832" s="11"/>
      <c r="M4832" s="12"/>
      <c r="N4832" s="12"/>
      <c r="O4832" s="12"/>
      <c r="P4832" s="12"/>
      <c r="Q4832" s="12"/>
      <c r="R4832" s="12"/>
      <c r="S4832" s="12"/>
      <c r="T4832" s="12"/>
      <c r="U4832" s="12"/>
      <c r="V4832" s="12"/>
      <c r="W4832" s="12"/>
      <c r="X4832" s="12"/>
      <c r="Y4832" s="12"/>
      <c r="Z4832" s="12"/>
      <c r="AA4832" s="12"/>
      <c r="AB4832" s="12"/>
      <c r="AC4832" s="12"/>
      <c r="AD4832" s="12"/>
      <c r="AE4832" s="12"/>
      <c r="AF4832" s="12"/>
      <c r="AG4832" s="12"/>
      <c r="AH4832" s="12"/>
      <c r="AI4832" s="12"/>
      <c r="AJ4832" s="12"/>
      <c r="AK4832" s="12"/>
      <c r="AL4832" s="12"/>
      <c r="AM4832" s="12"/>
      <c r="AN4832" s="12"/>
      <c r="AO4832" s="12"/>
      <c r="AP4832" s="12"/>
      <c r="AQ4832" s="12"/>
      <c r="AR4832" s="12"/>
      <c r="AS4832" s="12"/>
      <c r="AT4832" s="12"/>
      <c r="AU4832" s="12"/>
      <c r="AV4832" s="12"/>
      <c r="AW4832" s="12"/>
      <c r="AX4832" s="12"/>
      <c r="AY4832" s="12"/>
      <c r="AZ4832" s="12"/>
      <c r="BA4832" s="12"/>
      <c r="BB4832" s="12"/>
      <c r="BC4832" s="12"/>
      <c r="BD4832" s="12"/>
      <c r="BE4832" s="12"/>
      <c r="BF4832" s="12"/>
      <c r="BG4832" s="12"/>
      <c r="BH4832" s="12"/>
      <c r="BI4832" s="12"/>
      <c r="BJ4832" s="13"/>
      <c r="BK4832" s="13"/>
      <c r="BL4832" s="13"/>
      <c r="BM4832" s="13"/>
      <c r="BN4832" s="13"/>
    </row>
    <row r="4833" spans="1:66" x14ac:dyDescent="0.25">
      <c r="A4833" s="10"/>
      <c r="B4833" s="10"/>
      <c r="C4833" s="10"/>
      <c r="D4833" s="18"/>
      <c r="E4833" s="10"/>
      <c r="F4833" s="10"/>
      <c r="G4833" s="10"/>
      <c r="H4833" s="10"/>
      <c r="I4833" s="10"/>
      <c r="J4833" s="10"/>
      <c r="K4833" s="11"/>
      <c r="L4833" s="11"/>
      <c r="M4833" s="12"/>
      <c r="N4833" s="12"/>
      <c r="O4833" s="12"/>
      <c r="P4833" s="12"/>
      <c r="Q4833" s="12"/>
      <c r="R4833" s="12"/>
      <c r="S4833" s="12"/>
      <c r="T4833" s="12"/>
      <c r="U4833" s="12"/>
      <c r="V4833" s="12"/>
      <c r="W4833" s="12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2"/>
      <c r="AS4833" s="12"/>
      <c r="AT4833" s="12"/>
      <c r="AU4833" s="12"/>
      <c r="AV4833" s="12"/>
      <c r="AW4833" s="12"/>
      <c r="AX4833" s="12"/>
      <c r="AY4833" s="12"/>
      <c r="AZ4833" s="12"/>
      <c r="BA4833" s="12"/>
      <c r="BB4833" s="12"/>
      <c r="BC4833" s="12"/>
      <c r="BD4833" s="12"/>
      <c r="BE4833" s="12"/>
      <c r="BF4833" s="12"/>
      <c r="BG4833" s="12"/>
      <c r="BH4833" s="12"/>
      <c r="BI4833" s="12"/>
      <c r="BJ4833" s="13"/>
      <c r="BK4833" s="13"/>
      <c r="BL4833" s="13"/>
      <c r="BM4833" s="13"/>
      <c r="BN4833" s="13"/>
    </row>
    <row r="4834" spans="1:66" x14ac:dyDescent="0.25">
      <c r="A4834" s="10"/>
      <c r="B4834" s="10"/>
      <c r="C4834" s="10"/>
      <c r="D4834" s="18"/>
      <c r="E4834" s="10"/>
      <c r="F4834" s="10"/>
      <c r="G4834" s="10"/>
      <c r="H4834" s="10"/>
      <c r="I4834" s="10"/>
      <c r="J4834" s="10"/>
      <c r="K4834" s="11"/>
      <c r="L4834" s="11"/>
      <c r="M4834" s="12"/>
      <c r="N4834" s="12"/>
      <c r="O4834" s="12"/>
      <c r="P4834" s="12"/>
      <c r="Q4834" s="12"/>
      <c r="R4834" s="12"/>
      <c r="S4834" s="12"/>
      <c r="T4834" s="12"/>
      <c r="U4834" s="12"/>
      <c r="V4834" s="12"/>
      <c r="W4834" s="12"/>
      <c r="X4834" s="12"/>
      <c r="Y4834" s="12"/>
      <c r="Z4834" s="12"/>
      <c r="AA4834" s="12"/>
      <c r="AB4834" s="12"/>
      <c r="AC4834" s="12"/>
      <c r="AD4834" s="12"/>
      <c r="AE4834" s="12"/>
      <c r="AF4834" s="12"/>
      <c r="AG4834" s="12"/>
      <c r="AH4834" s="12"/>
      <c r="AI4834" s="12"/>
      <c r="AJ4834" s="12"/>
      <c r="AK4834" s="12"/>
      <c r="AL4834" s="12"/>
      <c r="AM4834" s="12"/>
      <c r="AN4834" s="12"/>
      <c r="AO4834" s="12"/>
      <c r="AP4834" s="12"/>
      <c r="AQ4834" s="12"/>
      <c r="AR4834" s="12"/>
      <c r="AS4834" s="12"/>
      <c r="AT4834" s="12"/>
      <c r="AU4834" s="12"/>
      <c r="AV4834" s="12"/>
      <c r="AW4834" s="12"/>
      <c r="AX4834" s="12"/>
      <c r="AY4834" s="12"/>
      <c r="AZ4834" s="12"/>
      <c r="BA4834" s="12"/>
      <c r="BB4834" s="12"/>
      <c r="BC4834" s="12"/>
      <c r="BD4834" s="12"/>
      <c r="BE4834" s="12"/>
      <c r="BF4834" s="12"/>
      <c r="BG4834" s="12"/>
      <c r="BH4834" s="12"/>
      <c r="BI4834" s="12"/>
      <c r="BJ4834" s="13"/>
      <c r="BK4834" s="13"/>
      <c r="BL4834" s="13"/>
      <c r="BM4834" s="13"/>
      <c r="BN4834" s="13"/>
    </row>
    <row r="4835" spans="1:66" x14ac:dyDescent="0.25">
      <c r="A4835" s="10"/>
      <c r="B4835" s="10"/>
      <c r="C4835" s="10"/>
      <c r="D4835" s="18"/>
      <c r="E4835" s="10"/>
      <c r="F4835" s="10"/>
      <c r="G4835" s="10"/>
      <c r="H4835" s="10"/>
      <c r="I4835" s="10"/>
      <c r="J4835" s="10"/>
      <c r="K4835" s="11"/>
      <c r="L4835" s="11"/>
      <c r="M4835" s="12"/>
      <c r="N4835" s="12"/>
      <c r="O4835" s="12"/>
      <c r="P4835" s="12"/>
      <c r="Q4835" s="12"/>
      <c r="R4835" s="12"/>
      <c r="S4835" s="12"/>
      <c r="T4835" s="12"/>
      <c r="U4835" s="12"/>
      <c r="V4835" s="12"/>
      <c r="W4835" s="12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2"/>
      <c r="AS4835" s="12"/>
      <c r="AT4835" s="12"/>
      <c r="AU4835" s="12"/>
      <c r="AV4835" s="12"/>
      <c r="AW4835" s="12"/>
      <c r="AX4835" s="12"/>
      <c r="AY4835" s="12"/>
      <c r="AZ4835" s="12"/>
      <c r="BA4835" s="12"/>
      <c r="BB4835" s="12"/>
      <c r="BC4835" s="12"/>
      <c r="BD4835" s="12"/>
      <c r="BE4835" s="12"/>
      <c r="BF4835" s="12"/>
      <c r="BG4835" s="12"/>
      <c r="BH4835" s="12"/>
      <c r="BI4835" s="12"/>
      <c r="BJ4835" s="13"/>
      <c r="BK4835" s="13"/>
      <c r="BL4835" s="13"/>
      <c r="BM4835" s="13"/>
      <c r="BN4835" s="13"/>
    </row>
    <row r="4836" spans="1:66" x14ac:dyDescent="0.25">
      <c r="A4836" s="10"/>
      <c r="B4836" s="10"/>
      <c r="C4836" s="10"/>
      <c r="D4836" s="18"/>
      <c r="E4836" s="10"/>
      <c r="F4836" s="10"/>
      <c r="G4836" s="10"/>
      <c r="H4836" s="10"/>
      <c r="I4836" s="10"/>
      <c r="J4836" s="10"/>
      <c r="K4836" s="11"/>
      <c r="L4836" s="11"/>
      <c r="M4836" s="12"/>
      <c r="N4836" s="12"/>
      <c r="O4836" s="12"/>
      <c r="P4836" s="12"/>
      <c r="Q4836" s="12"/>
      <c r="R4836" s="12"/>
      <c r="S4836" s="12"/>
      <c r="T4836" s="12"/>
      <c r="U4836" s="12"/>
      <c r="V4836" s="12"/>
      <c r="W4836" s="12"/>
      <c r="X4836" s="12"/>
      <c r="Y4836" s="12"/>
      <c r="Z4836" s="12"/>
      <c r="AA4836" s="12"/>
      <c r="AB4836" s="12"/>
      <c r="AC4836" s="12"/>
      <c r="AD4836" s="12"/>
      <c r="AE4836" s="12"/>
      <c r="AF4836" s="12"/>
      <c r="AG4836" s="12"/>
      <c r="AH4836" s="12"/>
      <c r="AI4836" s="12"/>
      <c r="AJ4836" s="12"/>
      <c r="AK4836" s="12"/>
      <c r="AL4836" s="12"/>
      <c r="AM4836" s="12"/>
      <c r="AN4836" s="12"/>
      <c r="AO4836" s="12"/>
      <c r="AP4836" s="12"/>
      <c r="AQ4836" s="12"/>
      <c r="AR4836" s="12"/>
      <c r="AS4836" s="12"/>
      <c r="AT4836" s="12"/>
      <c r="AU4836" s="12"/>
      <c r="AV4836" s="12"/>
      <c r="AW4836" s="12"/>
      <c r="AX4836" s="12"/>
      <c r="AY4836" s="12"/>
      <c r="AZ4836" s="12"/>
      <c r="BA4836" s="12"/>
      <c r="BB4836" s="12"/>
      <c r="BC4836" s="12"/>
      <c r="BD4836" s="12"/>
      <c r="BE4836" s="12"/>
      <c r="BF4836" s="12"/>
      <c r="BG4836" s="12"/>
      <c r="BH4836" s="12"/>
      <c r="BI4836" s="12"/>
      <c r="BJ4836" s="13"/>
      <c r="BK4836" s="13"/>
      <c r="BL4836" s="13"/>
      <c r="BM4836" s="13"/>
      <c r="BN4836" s="13"/>
    </row>
    <row r="4837" spans="1:66" x14ac:dyDescent="0.25">
      <c r="A4837" s="10"/>
      <c r="B4837" s="10"/>
      <c r="C4837" s="10"/>
      <c r="D4837" s="18"/>
      <c r="E4837" s="10"/>
      <c r="F4837" s="10"/>
      <c r="G4837" s="10"/>
      <c r="H4837" s="10"/>
      <c r="I4837" s="10"/>
      <c r="J4837" s="10"/>
      <c r="K4837" s="11"/>
      <c r="L4837" s="11"/>
      <c r="M4837" s="12"/>
      <c r="N4837" s="12"/>
      <c r="O4837" s="12"/>
      <c r="P4837" s="12"/>
      <c r="Q4837" s="12"/>
      <c r="R4837" s="12"/>
      <c r="S4837" s="12"/>
      <c r="T4837" s="12"/>
      <c r="U4837" s="12"/>
      <c r="V4837" s="12"/>
      <c r="W4837" s="12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2"/>
      <c r="AS4837" s="12"/>
      <c r="AT4837" s="12"/>
      <c r="AU4837" s="12"/>
      <c r="AV4837" s="12"/>
      <c r="AW4837" s="12"/>
      <c r="AX4837" s="12"/>
      <c r="AY4837" s="12"/>
      <c r="AZ4837" s="12"/>
      <c r="BA4837" s="12"/>
      <c r="BB4837" s="12"/>
      <c r="BC4837" s="12"/>
      <c r="BD4837" s="12"/>
      <c r="BE4837" s="12"/>
      <c r="BF4837" s="12"/>
      <c r="BG4837" s="12"/>
      <c r="BH4837" s="12"/>
      <c r="BI4837" s="12"/>
      <c r="BJ4837" s="13"/>
      <c r="BK4837" s="13"/>
      <c r="BL4837" s="13"/>
      <c r="BM4837" s="13"/>
      <c r="BN4837" s="13"/>
    </row>
    <row r="4838" spans="1:66" x14ac:dyDescent="0.25">
      <c r="A4838" s="10"/>
      <c r="B4838" s="10"/>
      <c r="C4838" s="10"/>
      <c r="D4838" s="18"/>
      <c r="E4838" s="10"/>
      <c r="F4838" s="10"/>
      <c r="G4838" s="10"/>
      <c r="H4838" s="10"/>
      <c r="I4838" s="10"/>
      <c r="J4838" s="10"/>
      <c r="K4838" s="11"/>
      <c r="L4838" s="11"/>
      <c r="M4838" s="12"/>
      <c r="N4838" s="12"/>
      <c r="O4838" s="12"/>
      <c r="P4838" s="12"/>
      <c r="Q4838" s="12"/>
      <c r="R4838" s="12"/>
      <c r="S4838" s="12"/>
      <c r="T4838" s="12"/>
      <c r="U4838" s="12"/>
      <c r="V4838" s="12"/>
      <c r="W4838" s="12"/>
      <c r="X4838" s="12"/>
      <c r="Y4838" s="12"/>
      <c r="Z4838" s="12"/>
      <c r="AA4838" s="12"/>
      <c r="AB4838" s="12"/>
      <c r="AC4838" s="12"/>
      <c r="AD4838" s="12"/>
      <c r="AE4838" s="12"/>
      <c r="AF4838" s="12"/>
      <c r="AG4838" s="12"/>
      <c r="AH4838" s="12"/>
      <c r="AI4838" s="12"/>
      <c r="AJ4838" s="12"/>
      <c r="AK4838" s="12"/>
      <c r="AL4838" s="12"/>
      <c r="AM4838" s="12"/>
      <c r="AN4838" s="12"/>
      <c r="AO4838" s="12"/>
      <c r="AP4838" s="12"/>
      <c r="AQ4838" s="12"/>
      <c r="AR4838" s="12"/>
      <c r="AS4838" s="12"/>
      <c r="AT4838" s="12"/>
      <c r="AU4838" s="12"/>
      <c r="AV4838" s="12"/>
      <c r="AW4838" s="12"/>
      <c r="AX4838" s="12"/>
      <c r="AY4838" s="12"/>
      <c r="AZ4838" s="12"/>
      <c r="BA4838" s="12"/>
      <c r="BB4838" s="12"/>
      <c r="BC4838" s="12"/>
      <c r="BD4838" s="12"/>
      <c r="BE4838" s="12"/>
      <c r="BF4838" s="12"/>
      <c r="BG4838" s="12"/>
      <c r="BH4838" s="12"/>
      <c r="BI4838" s="12"/>
      <c r="BJ4838" s="13"/>
      <c r="BK4838" s="13"/>
      <c r="BL4838" s="13"/>
      <c r="BM4838" s="13"/>
      <c r="BN4838" s="13"/>
    </row>
    <row r="4839" spans="1:66" x14ac:dyDescent="0.25">
      <c r="A4839" s="10"/>
      <c r="B4839" s="10"/>
      <c r="C4839" s="10"/>
      <c r="D4839" s="18"/>
      <c r="E4839" s="10"/>
      <c r="F4839" s="10"/>
      <c r="G4839" s="10"/>
      <c r="H4839" s="10"/>
      <c r="I4839" s="10"/>
      <c r="J4839" s="10"/>
      <c r="K4839" s="11"/>
      <c r="L4839" s="11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2"/>
      <c r="AS4839" s="12"/>
      <c r="AT4839" s="12"/>
      <c r="AU4839" s="12"/>
      <c r="AV4839" s="12"/>
      <c r="AW4839" s="12"/>
      <c r="AX4839" s="12"/>
      <c r="AY4839" s="12"/>
      <c r="AZ4839" s="12"/>
      <c r="BA4839" s="12"/>
      <c r="BB4839" s="12"/>
      <c r="BC4839" s="12"/>
      <c r="BD4839" s="12"/>
      <c r="BE4839" s="12"/>
      <c r="BF4839" s="12"/>
      <c r="BG4839" s="12"/>
      <c r="BH4839" s="12"/>
      <c r="BI4839" s="12"/>
      <c r="BJ4839" s="13"/>
      <c r="BK4839" s="13"/>
      <c r="BL4839" s="13"/>
      <c r="BM4839" s="13"/>
      <c r="BN4839" s="13"/>
    </row>
    <row r="4840" spans="1:66" x14ac:dyDescent="0.25">
      <c r="A4840" s="10"/>
      <c r="B4840" s="10"/>
      <c r="C4840" s="10"/>
      <c r="D4840" s="18"/>
      <c r="E4840" s="10"/>
      <c r="F4840" s="10"/>
      <c r="G4840" s="10"/>
      <c r="H4840" s="10"/>
      <c r="I4840" s="10"/>
      <c r="J4840" s="10"/>
      <c r="K4840" s="11"/>
      <c r="L4840" s="11"/>
      <c r="M4840" s="12"/>
      <c r="N4840" s="12"/>
      <c r="O4840" s="12"/>
      <c r="P4840" s="12"/>
      <c r="Q4840" s="12"/>
      <c r="R4840" s="12"/>
      <c r="S4840" s="12"/>
      <c r="T4840" s="12"/>
      <c r="U4840" s="12"/>
      <c r="V4840" s="12"/>
      <c r="W4840" s="12"/>
      <c r="X4840" s="12"/>
      <c r="Y4840" s="12"/>
      <c r="Z4840" s="12"/>
      <c r="AA4840" s="12"/>
      <c r="AB4840" s="12"/>
      <c r="AC4840" s="12"/>
      <c r="AD4840" s="12"/>
      <c r="AE4840" s="12"/>
      <c r="AF4840" s="12"/>
      <c r="AG4840" s="12"/>
      <c r="AH4840" s="12"/>
      <c r="AI4840" s="12"/>
      <c r="AJ4840" s="12"/>
      <c r="AK4840" s="12"/>
      <c r="AL4840" s="12"/>
      <c r="AM4840" s="12"/>
      <c r="AN4840" s="12"/>
      <c r="AO4840" s="12"/>
      <c r="AP4840" s="12"/>
      <c r="AQ4840" s="12"/>
      <c r="AR4840" s="12"/>
      <c r="AS4840" s="12"/>
      <c r="AT4840" s="12"/>
      <c r="AU4840" s="12"/>
      <c r="AV4840" s="12"/>
      <c r="AW4840" s="12"/>
      <c r="AX4840" s="12"/>
      <c r="AY4840" s="12"/>
      <c r="AZ4840" s="12"/>
      <c r="BA4840" s="12"/>
      <c r="BB4840" s="12"/>
      <c r="BC4840" s="12"/>
      <c r="BD4840" s="12"/>
      <c r="BE4840" s="12"/>
      <c r="BF4840" s="12"/>
      <c r="BG4840" s="12"/>
      <c r="BH4840" s="12"/>
      <c r="BI4840" s="12"/>
      <c r="BJ4840" s="13"/>
      <c r="BK4840" s="13"/>
      <c r="BL4840" s="13"/>
      <c r="BM4840" s="13"/>
      <c r="BN4840" s="13"/>
    </row>
    <row r="4841" spans="1:66" x14ac:dyDescent="0.25">
      <c r="A4841" s="10"/>
      <c r="B4841" s="10"/>
      <c r="C4841" s="10"/>
      <c r="D4841" s="18"/>
      <c r="E4841" s="10"/>
      <c r="F4841" s="10"/>
      <c r="G4841" s="10"/>
      <c r="H4841" s="10"/>
      <c r="I4841" s="10"/>
      <c r="J4841" s="10"/>
      <c r="K4841" s="11"/>
      <c r="L4841" s="11"/>
      <c r="M4841" s="12"/>
      <c r="N4841" s="12"/>
      <c r="O4841" s="12"/>
      <c r="P4841" s="12"/>
      <c r="Q4841" s="12"/>
      <c r="R4841" s="12"/>
      <c r="S4841" s="12"/>
      <c r="T4841" s="12"/>
      <c r="U4841" s="12"/>
      <c r="V4841" s="12"/>
      <c r="W4841" s="12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2"/>
      <c r="AS4841" s="12"/>
      <c r="AT4841" s="12"/>
      <c r="AU4841" s="12"/>
      <c r="AV4841" s="12"/>
      <c r="AW4841" s="12"/>
      <c r="AX4841" s="12"/>
      <c r="AY4841" s="12"/>
      <c r="AZ4841" s="12"/>
      <c r="BA4841" s="12"/>
      <c r="BB4841" s="12"/>
      <c r="BC4841" s="12"/>
      <c r="BD4841" s="12"/>
      <c r="BE4841" s="12"/>
      <c r="BF4841" s="12"/>
      <c r="BG4841" s="12"/>
      <c r="BH4841" s="12"/>
      <c r="BI4841" s="12"/>
      <c r="BJ4841" s="13"/>
      <c r="BK4841" s="13"/>
      <c r="BL4841" s="13"/>
      <c r="BM4841" s="13"/>
      <c r="BN4841" s="13"/>
    </row>
    <row r="4842" spans="1:66" x14ac:dyDescent="0.25">
      <c r="A4842" s="10"/>
      <c r="B4842" s="10"/>
      <c r="C4842" s="10"/>
      <c r="D4842" s="18"/>
      <c r="E4842" s="10"/>
      <c r="F4842" s="10"/>
      <c r="G4842" s="10"/>
      <c r="H4842" s="10"/>
      <c r="I4842" s="10"/>
      <c r="J4842" s="10"/>
      <c r="K4842" s="11"/>
      <c r="L4842" s="11"/>
      <c r="M4842" s="12"/>
      <c r="N4842" s="12"/>
      <c r="O4842" s="12"/>
      <c r="P4842" s="12"/>
      <c r="Q4842" s="12"/>
      <c r="R4842" s="12"/>
      <c r="S4842" s="12"/>
      <c r="T4842" s="12"/>
      <c r="U4842" s="12"/>
      <c r="V4842" s="12"/>
      <c r="W4842" s="12"/>
      <c r="X4842" s="12"/>
      <c r="Y4842" s="12"/>
      <c r="Z4842" s="12"/>
      <c r="AA4842" s="12"/>
      <c r="AB4842" s="12"/>
      <c r="AC4842" s="12"/>
      <c r="AD4842" s="12"/>
      <c r="AE4842" s="12"/>
      <c r="AF4842" s="12"/>
      <c r="AG4842" s="12"/>
      <c r="AH4842" s="12"/>
      <c r="AI4842" s="12"/>
      <c r="AJ4842" s="12"/>
      <c r="AK4842" s="12"/>
      <c r="AL4842" s="12"/>
      <c r="AM4842" s="12"/>
      <c r="AN4842" s="12"/>
      <c r="AO4842" s="12"/>
      <c r="AP4842" s="12"/>
      <c r="AQ4842" s="12"/>
      <c r="AR4842" s="12"/>
      <c r="AS4842" s="12"/>
      <c r="AT4842" s="12"/>
      <c r="AU4842" s="12"/>
      <c r="AV4842" s="12"/>
      <c r="AW4842" s="12"/>
      <c r="AX4842" s="12"/>
      <c r="AY4842" s="12"/>
      <c r="AZ4842" s="12"/>
      <c r="BA4842" s="12"/>
      <c r="BB4842" s="12"/>
      <c r="BC4842" s="12"/>
      <c r="BD4842" s="12"/>
      <c r="BE4842" s="12"/>
      <c r="BF4842" s="12"/>
      <c r="BG4842" s="12"/>
      <c r="BH4842" s="12"/>
      <c r="BI4842" s="12"/>
      <c r="BJ4842" s="13"/>
      <c r="BK4842" s="13"/>
      <c r="BL4842" s="13"/>
      <c r="BM4842" s="13"/>
      <c r="BN4842" s="13"/>
    </row>
    <row r="4843" spans="1:66" x14ac:dyDescent="0.25">
      <c r="A4843" s="10"/>
      <c r="B4843" s="10"/>
      <c r="C4843" s="10"/>
      <c r="D4843" s="18"/>
      <c r="E4843" s="10"/>
      <c r="F4843" s="10"/>
      <c r="G4843" s="10"/>
      <c r="H4843" s="10"/>
      <c r="I4843" s="10"/>
      <c r="J4843" s="10"/>
      <c r="K4843" s="11"/>
      <c r="L4843" s="11"/>
      <c r="M4843" s="12"/>
      <c r="N4843" s="12"/>
      <c r="O4843" s="12"/>
      <c r="P4843" s="12"/>
      <c r="Q4843" s="12"/>
      <c r="R4843" s="12"/>
      <c r="S4843" s="12"/>
      <c r="T4843" s="12"/>
      <c r="U4843" s="12"/>
      <c r="V4843" s="12"/>
      <c r="W4843" s="12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2"/>
      <c r="AS4843" s="12"/>
      <c r="AT4843" s="12"/>
      <c r="AU4843" s="12"/>
      <c r="AV4843" s="12"/>
      <c r="AW4843" s="12"/>
      <c r="AX4843" s="12"/>
      <c r="AY4843" s="12"/>
      <c r="AZ4843" s="12"/>
      <c r="BA4843" s="12"/>
      <c r="BB4843" s="12"/>
      <c r="BC4843" s="12"/>
      <c r="BD4843" s="12"/>
      <c r="BE4843" s="12"/>
      <c r="BF4843" s="12"/>
      <c r="BG4843" s="12"/>
      <c r="BH4843" s="12"/>
      <c r="BI4843" s="12"/>
      <c r="BJ4843" s="13"/>
      <c r="BK4843" s="13"/>
      <c r="BL4843" s="13"/>
      <c r="BM4843" s="13"/>
      <c r="BN4843" s="13"/>
    </row>
    <row r="4844" spans="1:66" x14ac:dyDescent="0.25">
      <c r="A4844" s="10"/>
      <c r="B4844" s="10"/>
      <c r="C4844" s="10"/>
      <c r="D4844" s="18"/>
      <c r="E4844" s="10"/>
      <c r="F4844" s="10"/>
      <c r="G4844" s="10"/>
      <c r="H4844" s="10"/>
      <c r="I4844" s="10"/>
      <c r="J4844" s="10"/>
      <c r="K4844" s="11"/>
      <c r="L4844" s="11"/>
      <c r="M4844" s="12"/>
      <c r="N4844" s="12"/>
      <c r="O4844" s="12"/>
      <c r="P4844" s="12"/>
      <c r="Q4844" s="12"/>
      <c r="R4844" s="12"/>
      <c r="S4844" s="12"/>
      <c r="T4844" s="12"/>
      <c r="U4844" s="12"/>
      <c r="V4844" s="12"/>
      <c r="W4844" s="12"/>
      <c r="X4844" s="12"/>
      <c r="Y4844" s="12"/>
      <c r="Z4844" s="12"/>
      <c r="AA4844" s="12"/>
      <c r="AB4844" s="12"/>
      <c r="AC4844" s="12"/>
      <c r="AD4844" s="12"/>
      <c r="AE4844" s="12"/>
      <c r="AF4844" s="12"/>
      <c r="AG4844" s="12"/>
      <c r="AH4844" s="12"/>
      <c r="AI4844" s="12"/>
      <c r="AJ4844" s="12"/>
      <c r="AK4844" s="12"/>
      <c r="AL4844" s="12"/>
      <c r="AM4844" s="12"/>
      <c r="AN4844" s="12"/>
      <c r="AO4844" s="12"/>
      <c r="AP4844" s="12"/>
      <c r="AQ4844" s="12"/>
      <c r="AR4844" s="12"/>
      <c r="AS4844" s="12"/>
      <c r="AT4844" s="12"/>
      <c r="AU4844" s="12"/>
      <c r="AV4844" s="12"/>
      <c r="AW4844" s="12"/>
      <c r="AX4844" s="12"/>
      <c r="AY4844" s="12"/>
      <c r="AZ4844" s="12"/>
      <c r="BA4844" s="12"/>
      <c r="BB4844" s="12"/>
      <c r="BC4844" s="12"/>
      <c r="BD4844" s="12"/>
      <c r="BE4844" s="12"/>
      <c r="BF4844" s="12"/>
      <c r="BG4844" s="12"/>
      <c r="BH4844" s="12"/>
      <c r="BI4844" s="12"/>
      <c r="BJ4844" s="13"/>
      <c r="BK4844" s="13"/>
      <c r="BL4844" s="13"/>
      <c r="BM4844" s="13"/>
      <c r="BN4844" s="13"/>
    </row>
    <row r="4845" spans="1:66" x14ac:dyDescent="0.25">
      <c r="A4845" s="10"/>
      <c r="B4845" s="10"/>
      <c r="C4845" s="10"/>
      <c r="D4845" s="18"/>
      <c r="E4845" s="10"/>
      <c r="F4845" s="10"/>
      <c r="G4845" s="10"/>
      <c r="H4845" s="10"/>
      <c r="I4845" s="10"/>
      <c r="J4845" s="10"/>
      <c r="K4845" s="11"/>
      <c r="L4845" s="11"/>
      <c r="M4845" s="12"/>
      <c r="N4845" s="12"/>
      <c r="O4845" s="12"/>
      <c r="P4845" s="12"/>
      <c r="Q4845" s="12"/>
      <c r="R4845" s="12"/>
      <c r="S4845" s="12"/>
      <c r="T4845" s="12"/>
      <c r="U4845" s="12"/>
      <c r="V4845" s="12"/>
      <c r="W4845" s="12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2"/>
      <c r="AS4845" s="12"/>
      <c r="AT4845" s="12"/>
      <c r="AU4845" s="12"/>
      <c r="AV4845" s="12"/>
      <c r="AW4845" s="12"/>
      <c r="AX4845" s="12"/>
      <c r="AY4845" s="12"/>
      <c r="AZ4845" s="12"/>
      <c r="BA4845" s="12"/>
      <c r="BB4845" s="12"/>
      <c r="BC4845" s="12"/>
      <c r="BD4845" s="12"/>
      <c r="BE4845" s="12"/>
      <c r="BF4845" s="12"/>
      <c r="BG4845" s="12"/>
      <c r="BH4845" s="12"/>
      <c r="BI4845" s="12"/>
      <c r="BJ4845" s="13"/>
      <c r="BK4845" s="13"/>
      <c r="BL4845" s="13"/>
      <c r="BM4845" s="13"/>
      <c r="BN4845" s="13"/>
    </row>
    <row r="4846" spans="1:66" x14ac:dyDescent="0.25">
      <c r="A4846" s="10"/>
      <c r="B4846" s="10"/>
      <c r="C4846" s="10"/>
      <c r="D4846" s="18"/>
      <c r="E4846" s="10"/>
      <c r="F4846" s="10"/>
      <c r="G4846" s="10"/>
      <c r="H4846" s="10"/>
      <c r="I4846" s="10"/>
      <c r="J4846" s="10"/>
      <c r="K4846" s="11"/>
      <c r="L4846" s="11"/>
      <c r="M4846" s="12"/>
      <c r="N4846" s="12"/>
      <c r="O4846" s="12"/>
      <c r="P4846" s="12"/>
      <c r="Q4846" s="12"/>
      <c r="R4846" s="12"/>
      <c r="S4846" s="12"/>
      <c r="T4846" s="12"/>
      <c r="U4846" s="12"/>
      <c r="V4846" s="12"/>
      <c r="W4846" s="12"/>
      <c r="X4846" s="12"/>
      <c r="Y4846" s="12"/>
      <c r="Z4846" s="12"/>
      <c r="AA4846" s="12"/>
      <c r="AB4846" s="12"/>
      <c r="AC4846" s="12"/>
      <c r="AD4846" s="12"/>
      <c r="AE4846" s="12"/>
      <c r="AF4846" s="12"/>
      <c r="AG4846" s="12"/>
      <c r="AH4846" s="12"/>
      <c r="AI4846" s="12"/>
      <c r="AJ4846" s="12"/>
      <c r="AK4846" s="12"/>
      <c r="AL4846" s="12"/>
      <c r="AM4846" s="12"/>
      <c r="AN4846" s="12"/>
      <c r="AO4846" s="12"/>
      <c r="AP4846" s="12"/>
      <c r="AQ4846" s="12"/>
      <c r="AR4846" s="12"/>
      <c r="AS4846" s="12"/>
      <c r="AT4846" s="12"/>
      <c r="AU4846" s="12"/>
      <c r="AV4846" s="12"/>
      <c r="AW4846" s="12"/>
      <c r="AX4846" s="12"/>
      <c r="AY4846" s="12"/>
      <c r="AZ4846" s="12"/>
      <c r="BA4846" s="12"/>
      <c r="BB4846" s="12"/>
      <c r="BC4846" s="12"/>
      <c r="BD4846" s="12"/>
      <c r="BE4846" s="12"/>
      <c r="BF4846" s="12"/>
      <c r="BG4846" s="12"/>
      <c r="BH4846" s="12"/>
      <c r="BI4846" s="12"/>
      <c r="BJ4846" s="13"/>
      <c r="BK4846" s="13"/>
      <c r="BL4846" s="13"/>
      <c r="BM4846" s="13"/>
      <c r="BN4846" s="13"/>
    </row>
    <row r="4847" spans="1:66" x14ac:dyDescent="0.25">
      <c r="A4847" s="10"/>
      <c r="B4847" s="10"/>
      <c r="C4847" s="10"/>
      <c r="D4847" s="18"/>
      <c r="E4847" s="10"/>
      <c r="F4847" s="10"/>
      <c r="G4847" s="10"/>
      <c r="H4847" s="10"/>
      <c r="I4847" s="10"/>
      <c r="J4847" s="10"/>
      <c r="K4847" s="11"/>
      <c r="L4847" s="11"/>
      <c r="M4847" s="12"/>
      <c r="N4847" s="12"/>
      <c r="O4847" s="12"/>
      <c r="P4847" s="12"/>
      <c r="Q4847" s="12"/>
      <c r="R4847" s="12"/>
      <c r="S4847" s="12"/>
      <c r="T4847" s="12"/>
      <c r="U4847" s="12"/>
      <c r="V4847" s="12"/>
      <c r="W4847" s="12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2"/>
      <c r="AS4847" s="12"/>
      <c r="AT4847" s="12"/>
      <c r="AU4847" s="12"/>
      <c r="AV4847" s="12"/>
      <c r="AW4847" s="12"/>
      <c r="AX4847" s="12"/>
      <c r="AY4847" s="12"/>
      <c r="AZ4847" s="12"/>
      <c r="BA4847" s="12"/>
      <c r="BB4847" s="12"/>
      <c r="BC4847" s="12"/>
      <c r="BD4847" s="12"/>
      <c r="BE4847" s="12"/>
      <c r="BF4847" s="12"/>
      <c r="BG4847" s="12"/>
      <c r="BH4847" s="12"/>
      <c r="BI4847" s="12"/>
      <c r="BJ4847" s="13"/>
      <c r="BK4847" s="13"/>
      <c r="BL4847" s="13"/>
      <c r="BM4847" s="13"/>
      <c r="BN4847" s="13"/>
    </row>
    <row r="4848" spans="1:66" x14ac:dyDescent="0.25">
      <c r="A4848" s="10"/>
      <c r="B4848" s="10"/>
      <c r="C4848" s="10"/>
      <c r="D4848" s="18"/>
      <c r="E4848" s="10"/>
      <c r="F4848" s="10"/>
      <c r="G4848" s="10"/>
      <c r="H4848" s="10"/>
      <c r="I4848" s="10"/>
      <c r="J4848" s="10"/>
      <c r="K4848" s="11"/>
      <c r="L4848" s="11"/>
      <c r="M4848" s="12"/>
      <c r="N4848" s="12"/>
      <c r="O4848" s="12"/>
      <c r="P4848" s="12"/>
      <c r="Q4848" s="12"/>
      <c r="R4848" s="12"/>
      <c r="S4848" s="12"/>
      <c r="T4848" s="12"/>
      <c r="U4848" s="12"/>
      <c r="V4848" s="12"/>
      <c r="W4848" s="12"/>
      <c r="X4848" s="12"/>
      <c r="Y4848" s="12"/>
      <c r="Z4848" s="12"/>
      <c r="AA4848" s="12"/>
      <c r="AB4848" s="12"/>
      <c r="AC4848" s="12"/>
      <c r="AD4848" s="12"/>
      <c r="AE4848" s="12"/>
      <c r="AF4848" s="12"/>
      <c r="AG4848" s="12"/>
      <c r="AH4848" s="12"/>
      <c r="AI4848" s="12"/>
      <c r="AJ4848" s="12"/>
      <c r="AK4848" s="12"/>
      <c r="AL4848" s="12"/>
      <c r="AM4848" s="12"/>
      <c r="AN4848" s="12"/>
      <c r="AO4848" s="12"/>
      <c r="AP4848" s="12"/>
      <c r="AQ4848" s="12"/>
      <c r="AR4848" s="12"/>
      <c r="AS4848" s="12"/>
      <c r="AT4848" s="12"/>
      <c r="AU4848" s="12"/>
      <c r="AV4848" s="12"/>
      <c r="AW4848" s="12"/>
      <c r="AX4848" s="12"/>
      <c r="AY4848" s="12"/>
      <c r="AZ4848" s="12"/>
      <c r="BA4848" s="12"/>
      <c r="BB4848" s="12"/>
      <c r="BC4848" s="12"/>
      <c r="BD4848" s="12"/>
      <c r="BE4848" s="12"/>
      <c r="BF4848" s="12"/>
      <c r="BG4848" s="12"/>
      <c r="BH4848" s="12"/>
      <c r="BI4848" s="12"/>
      <c r="BJ4848" s="13"/>
      <c r="BK4848" s="13"/>
      <c r="BL4848" s="13"/>
      <c r="BM4848" s="13"/>
      <c r="BN4848" s="13"/>
    </row>
    <row r="4849" spans="1:66" x14ac:dyDescent="0.25">
      <c r="A4849" s="10"/>
      <c r="B4849" s="10"/>
      <c r="C4849" s="10"/>
      <c r="D4849" s="18"/>
      <c r="E4849" s="10"/>
      <c r="F4849" s="10"/>
      <c r="G4849" s="10"/>
      <c r="H4849" s="10"/>
      <c r="I4849" s="10"/>
      <c r="J4849" s="10"/>
      <c r="K4849" s="11"/>
      <c r="L4849" s="11"/>
      <c r="M4849" s="12"/>
      <c r="N4849" s="12"/>
      <c r="O4849" s="12"/>
      <c r="P4849" s="12"/>
      <c r="Q4849" s="12"/>
      <c r="R4849" s="12"/>
      <c r="S4849" s="12"/>
      <c r="T4849" s="12"/>
      <c r="U4849" s="12"/>
      <c r="V4849" s="12"/>
      <c r="W4849" s="12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2"/>
      <c r="AS4849" s="12"/>
      <c r="AT4849" s="12"/>
      <c r="AU4849" s="12"/>
      <c r="AV4849" s="12"/>
      <c r="AW4849" s="12"/>
      <c r="AX4849" s="12"/>
      <c r="AY4849" s="12"/>
      <c r="AZ4849" s="12"/>
      <c r="BA4849" s="12"/>
      <c r="BB4849" s="12"/>
      <c r="BC4849" s="12"/>
      <c r="BD4849" s="12"/>
      <c r="BE4849" s="12"/>
      <c r="BF4849" s="12"/>
      <c r="BG4849" s="12"/>
      <c r="BH4849" s="12"/>
      <c r="BI4849" s="12"/>
      <c r="BJ4849" s="13"/>
      <c r="BK4849" s="13"/>
      <c r="BL4849" s="13"/>
      <c r="BM4849" s="13"/>
      <c r="BN4849" s="13"/>
    </row>
    <row r="4850" spans="1:66" x14ac:dyDescent="0.25">
      <c r="A4850" s="10"/>
      <c r="B4850" s="10"/>
      <c r="C4850" s="10"/>
      <c r="D4850" s="18"/>
      <c r="E4850" s="10"/>
      <c r="F4850" s="10"/>
      <c r="G4850" s="10"/>
      <c r="H4850" s="10"/>
      <c r="I4850" s="10"/>
      <c r="J4850" s="10"/>
      <c r="K4850" s="11"/>
      <c r="L4850" s="11"/>
      <c r="M4850" s="12"/>
      <c r="N4850" s="12"/>
      <c r="O4850" s="12"/>
      <c r="P4850" s="12"/>
      <c r="Q4850" s="12"/>
      <c r="R4850" s="12"/>
      <c r="S4850" s="12"/>
      <c r="T4850" s="12"/>
      <c r="U4850" s="12"/>
      <c r="V4850" s="12"/>
      <c r="W4850" s="12"/>
      <c r="X4850" s="12"/>
      <c r="Y4850" s="12"/>
      <c r="Z4850" s="12"/>
      <c r="AA4850" s="12"/>
      <c r="AB4850" s="12"/>
      <c r="AC4850" s="12"/>
      <c r="AD4850" s="12"/>
      <c r="AE4850" s="12"/>
      <c r="AF4850" s="12"/>
      <c r="AG4850" s="12"/>
      <c r="AH4850" s="12"/>
      <c r="AI4850" s="12"/>
      <c r="AJ4850" s="12"/>
      <c r="AK4850" s="12"/>
      <c r="AL4850" s="12"/>
      <c r="AM4850" s="12"/>
      <c r="AN4850" s="12"/>
      <c r="AO4850" s="12"/>
      <c r="AP4850" s="12"/>
      <c r="AQ4850" s="12"/>
      <c r="AR4850" s="12"/>
      <c r="AS4850" s="12"/>
      <c r="AT4850" s="12"/>
      <c r="AU4850" s="12"/>
      <c r="AV4850" s="12"/>
      <c r="AW4850" s="12"/>
      <c r="AX4850" s="12"/>
      <c r="AY4850" s="12"/>
      <c r="AZ4850" s="12"/>
      <c r="BA4850" s="12"/>
      <c r="BB4850" s="12"/>
      <c r="BC4850" s="12"/>
      <c r="BD4850" s="12"/>
      <c r="BE4850" s="12"/>
      <c r="BF4850" s="12"/>
      <c r="BG4850" s="12"/>
      <c r="BH4850" s="12"/>
      <c r="BI4850" s="12"/>
      <c r="BJ4850" s="13"/>
      <c r="BK4850" s="13"/>
      <c r="BL4850" s="13"/>
      <c r="BM4850" s="13"/>
      <c r="BN4850" s="13"/>
    </row>
    <row r="4851" spans="1:66" x14ac:dyDescent="0.25">
      <c r="A4851" s="10"/>
      <c r="B4851" s="10"/>
      <c r="C4851" s="10"/>
      <c r="D4851" s="18"/>
      <c r="E4851" s="10"/>
      <c r="F4851" s="10"/>
      <c r="G4851" s="10"/>
      <c r="H4851" s="10"/>
      <c r="I4851" s="10"/>
      <c r="J4851" s="10"/>
      <c r="K4851" s="11"/>
      <c r="L4851" s="11"/>
      <c r="M4851" s="12"/>
      <c r="N4851" s="12"/>
      <c r="O4851" s="12"/>
      <c r="P4851" s="12"/>
      <c r="Q4851" s="12"/>
      <c r="R4851" s="12"/>
      <c r="S4851" s="12"/>
      <c r="T4851" s="12"/>
      <c r="U4851" s="12"/>
      <c r="V4851" s="12"/>
      <c r="W4851" s="12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2"/>
      <c r="AS4851" s="12"/>
      <c r="AT4851" s="12"/>
      <c r="AU4851" s="12"/>
      <c r="AV4851" s="12"/>
      <c r="AW4851" s="12"/>
      <c r="AX4851" s="12"/>
      <c r="AY4851" s="12"/>
      <c r="AZ4851" s="12"/>
      <c r="BA4851" s="12"/>
      <c r="BB4851" s="12"/>
      <c r="BC4851" s="12"/>
      <c r="BD4851" s="12"/>
      <c r="BE4851" s="12"/>
      <c r="BF4851" s="12"/>
      <c r="BG4851" s="12"/>
      <c r="BH4851" s="12"/>
      <c r="BI4851" s="12"/>
      <c r="BJ4851" s="13"/>
      <c r="BK4851" s="13"/>
      <c r="BL4851" s="13"/>
      <c r="BM4851" s="13"/>
      <c r="BN4851" s="13"/>
    </row>
    <row r="4852" spans="1:66" x14ac:dyDescent="0.25">
      <c r="A4852" s="10"/>
      <c r="B4852" s="10"/>
      <c r="C4852" s="10"/>
      <c r="D4852" s="18"/>
      <c r="E4852" s="10"/>
      <c r="F4852" s="10"/>
      <c r="G4852" s="10"/>
      <c r="H4852" s="10"/>
      <c r="I4852" s="10"/>
      <c r="J4852" s="10"/>
      <c r="K4852" s="11"/>
      <c r="L4852" s="11"/>
      <c r="M4852" s="12"/>
      <c r="N4852" s="12"/>
      <c r="O4852" s="12"/>
      <c r="P4852" s="12"/>
      <c r="Q4852" s="12"/>
      <c r="R4852" s="12"/>
      <c r="S4852" s="12"/>
      <c r="T4852" s="12"/>
      <c r="U4852" s="12"/>
      <c r="V4852" s="12"/>
      <c r="W4852" s="12"/>
      <c r="X4852" s="12"/>
      <c r="Y4852" s="12"/>
      <c r="Z4852" s="12"/>
      <c r="AA4852" s="12"/>
      <c r="AB4852" s="12"/>
      <c r="AC4852" s="12"/>
      <c r="AD4852" s="12"/>
      <c r="AE4852" s="12"/>
      <c r="AF4852" s="12"/>
      <c r="AG4852" s="12"/>
      <c r="AH4852" s="12"/>
      <c r="AI4852" s="12"/>
      <c r="AJ4852" s="12"/>
      <c r="AK4852" s="12"/>
      <c r="AL4852" s="12"/>
      <c r="AM4852" s="12"/>
      <c r="AN4852" s="12"/>
      <c r="AO4852" s="12"/>
      <c r="AP4852" s="12"/>
      <c r="AQ4852" s="12"/>
      <c r="AR4852" s="12"/>
      <c r="AS4852" s="12"/>
      <c r="AT4852" s="12"/>
      <c r="AU4852" s="12"/>
      <c r="AV4852" s="12"/>
      <c r="AW4852" s="12"/>
      <c r="AX4852" s="12"/>
      <c r="AY4852" s="12"/>
      <c r="AZ4852" s="12"/>
      <c r="BA4852" s="12"/>
      <c r="BB4852" s="12"/>
      <c r="BC4852" s="12"/>
      <c r="BD4852" s="12"/>
      <c r="BE4852" s="12"/>
      <c r="BF4852" s="12"/>
      <c r="BG4852" s="12"/>
      <c r="BH4852" s="12"/>
      <c r="BI4852" s="12"/>
      <c r="BJ4852" s="13"/>
      <c r="BK4852" s="13"/>
      <c r="BL4852" s="13"/>
      <c r="BM4852" s="13"/>
      <c r="BN4852" s="13"/>
    </row>
    <row r="4853" spans="1:66" x14ac:dyDescent="0.25">
      <c r="A4853" s="10"/>
      <c r="B4853" s="10"/>
      <c r="C4853" s="10"/>
      <c r="D4853" s="18"/>
      <c r="E4853" s="10"/>
      <c r="F4853" s="10"/>
      <c r="G4853" s="10"/>
      <c r="H4853" s="10"/>
      <c r="I4853" s="10"/>
      <c r="J4853" s="10"/>
      <c r="K4853" s="11"/>
      <c r="L4853" s="11"/>
      <c r="M4853" s="12"/>
      <c r="N4853" s="12"/>
      <c r="O4853" s="12"/>
      <c r="P4853" s="12"/>
      <c r="Q4853" s="12"/>
      <c r="R4853" s="12"/>
      <c r="S4853" s="12"/>
      <c r="T4853" s="12"/>
      <c r="U4853" s="12"/>
      <c r="V4853" s="12"/>
      <c r="W4853" s="12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2"/>
      <c r="AS4853" s="12"/>
      <c r="AT4853" s="12"/>
      <c r="AU4853" s="12"/>
      <c r="AV4853" s="12"/>
      <c r="AW4853" s="12"/>
      <c r="AX4853" s="12"/>
      <c r="AY4853" s="12"/>
      <c r="AZ4853" s="12"/>
      <c r="BA4853" s="12"/>
      <c r="BB4853" s="12"/>
      <c r="BC4853" s="12"/>
      <c r="BD4853" s="12"/>
      <c r="BE4853" s="12"/>
      <c r="BF4853" s="12"/>
      <c r="BG4853" s="12"/>
      <c r="BH4853" s="12"/>
      <c r="BI4853" s="12"/>
      <c r="BJ4853" s="13"/>
      <c r="BK4853" s="13"/>
      <c r="BL4853" s="13"/>
      <c r="BM4853" s="13"/>
      <c r="BN4853" s="13"/>
    </row>
    <row r="4854" spans="1:66" x14ac:dyDescent="0.25">
      <c r="A4854" s="10"/>
      <c r="B4854" s="10"/>
      <c r="C4854" s="10"/>
      <c r="D4854" s="18"/>
      <c r="E4854" s="10"/>
      <c r="F4854" s="10"/>
      <c r="G4854" s="10"/>
      <c r="H4854" s="10"/>
      <c r="I4854" s="10"/>
      <c r="J4854" s="10"/>
      <c r="K4854" s="11"/>
      <c r="L4854" s="11"/>
      <c r="M4854" s="12"/>
      <c r="N4854" s="12"/>
      <c r="O4854" s="12"/>
      <c r="P4854" s="12"/>
      <c r="Q4854" s="12"/>
      <c r="R4854" s="12"/>
      <c r="S4854" s="12"/>
      <c r="T4854" s="12"/>
      <c r="U4854" s="12"/>
      <c r="V4854" s="12"/>
      <c r="W4854" s="12"/>
      <c r="X4854" s="12"/>
      <c r="Y4854" s="12"/>
      <c r="Z4854" s="12"/>
      <c r="AA4854" s="12"/>
      <c r="AB4854" s="12"/>
      <c r="AC4854" s="12"/>
      <c r="AD4854" s="12"/>
      <c r="AE4854" s="12"/>
      <c r="AF4854" s="12"/>
      <c r="AG4854" s="12"/>
      <c r="AH4854" s="12"/>
      <c r="AI4854" s="12"/>
      <c r="AJ4854" s="12"/>
      <c r="AK4854" s="12"/>
      <c r="AL4854" s="12"/>
      <c r="AM4854" s="12"/>
      <c r="AN4854" s="12"/>
      <c r="AO4854" s="12"/>
      <c r="AP4854" s="12"/>
      <c r="AQ4854" s="12"/>
      <c r="AR4854" s="12"/>
      <c r="AS4854" s="12"/>
      <c r="AT4854" s="12"/>
      <c r="AU4854" s="12"/>
      <c r="AV4854" s="12"/>
      <c r="AW4854" s="12"/>
      <c r="AX4854" s="12"/>
      <c r="AY4854" s="12"/>
      <c r="AZ4854" s="12"/>
      <c r="BA4854" s="12"/>
      <c r="BB4854" s="12"/>
      <c r="BC4854" s="12"/>
      <c r="BD4854" s="12"/>
      <c r="BE4854" s="12"/>
      <c r="BF4854" s="12"/>
      <c r="BG4854" s="12"/>
      <c r="BH4854" s="12"/>
      <c r="BI4854" s="12"/>
      <c r="BJ4854" s="13"/>
      <c r="BK4854" s="13"/>
      <c r="BL4854" s="13"/>
      <c r="BM4854" s="13"/>
      <c r="BN4854" s="13"/>
    </row>
    <row r="4855" spans="1:66" x14ac:dyDescent="0.25">
      <c r="A4855" s="10"/>
      <c r="B4855" s="10"/>
      <c r="C4855" s="10"/>
      <c r="D4855" s="18"/>
      <c r="E4855" s="10"/>
      <c r="F4855" s="10"/>
      <c r="G4855" s="10"/>
      <c r="H4855" s="10"/>
      <c r="I4855" s="10"/>
      <c r="J4855" s="10"/>
      <c r="K4855" s="11"/>
      <c r="L4855" s="11"/>
      <c r="M4855" s="12"/>
      <c r="N4855" s="12"/>
      <c r="O4855" s="12"/>
      <c r="P4855" s="12"/>
      <c r="Q4855" s="12"/>
      <c r="R4855" s="12"/>
      <c r="S4855" s="12"/>
      <c r="T4855" s="12"/>
      <c r="U4855" s="12"/>
      <c r="V4855" s="12"/>
      <c r="W4855" s="12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2"/>
      <c r="AS4855" s="12"/>
      <c r="AT4855" s="12"/>
      <c r="AU4855" s="12"/>
      <c r="AV4855" s="12"/>
      <c r="AW4855" s="12"/>
      <c r="AX4855" s="12"/>
      <c r="AY4855" s="12"/>
      <c r="AZ4855" s="12"/>
      <c r="BA4855" s="12"/>
      <c r="BB4855" s="12"/>
      <c r="BC4855" s="12"/>
      <c r="BD4855" s="12"/>
      <c r="BE4855" s="12"/>
      <c r="BF4855" s="12"/>
      <c r="BG4855" s="12"/>
      <c r="BH4855" s="12"/>
      <c r="BI4855" s="12"/>
      <c r="BJ4855" s="13"/>
      <c r="BK4855" s="13"/>
      <c r="BL4855" s="13"/>
      <c r="BM4855" s="13"/>
      <c r="BN4855" s="13"/>
    </row>
    <row r="4856" spans="1:66" x14ac:dyDescent="0.25">
      <c r="A4856" s="10"/>
      <c r="B4856" s="10"/>
      <c r="C4856" s="10"/>
      <c r="D4856" s="18"/>
      <c r="E4856" s="10"/>
      <c r="F4856" s="10"/>
      <c r="G4856" s="10"/>
      <c r="H4856" s="10"/>
      <c r="I4856" s="10"/>
      <c r="J4856" s="10"/>
      <c r="K4856" s="11"/>
      <c r="L4856" s="11"/>
      <c r="M4856" s="12"/>
      <c r="N4856" s="12"/>
      <c r="O4856" s="12"/>
      <c r="P4856" s="12"/>
      <c r="Q4856" s="12"/>
      <c r="R4856" s="12"/>
      <c r="S4856" s="12"/>
      <c r="T4856" s="12"/>
      <c r="U4856" s="12"/>
      <c r="V4856" s="12"/>
      <c r="W4856" s="12"/>
      <c r="X4856" s="12"/>
      <c r="Y4856" s="12"/>
      <c r="Z4856" s="12"/>
      <c r="AA4856" s="12"/>
      <c r="AB4856" s="12"/>
      <c r="AC4856" s="12"/>
      <c r="AD4856" s="12"/>
      <c r="AE4856" s="12"/>
      <c r="AF4856" s="12"/>
      <c r="AG4856" s="12"/>
      <c r="AH4856" s="12"/>
      <c r="AI4856" s="12"/>
      <c r="AJ4856" s="12"/>
      <c r="AK4856" s="12"/>
      <c r="AL4856" s="12"/>
      <c r="AM4856" s="12"/>
      <c r="AN4856" s="12"/>
      <c r="AO4856" s="12"/>
      <c r="AP4856" s="12"/>
      <c r="AQ4856" s="12"/>
      <c r="AR4856" s="12"/>
      <c r="AS4856" s="12"/>
      <c r="AT4856" s="12"/>
      <c r="AU4856" s="12"/>
      <c r="AV4856" s="12"/>
      <c r="AW4856" s="12"/>
      <c r="AX4856" s="12"/>
      <c r="AY4856" s="12"/>
      <c r="AZ4856" s="12"/>
      <c r="BA4856" s="12"/>
      <c r="BB4856" s="12"/>
      <c r="BC4856" s="12"/>
      <c r="BD4856" s="12"/>
      <c r="BE4856" s="12"/>
      <c r="BF4856" s="12"/>
      <c r="BG4856" s="12"/>
      <c r="BH4856" s="12"/>
      <c r="BI4856" s="12"/>
      <c r="BJ4856" s="13"/>
      <c r="BK4856" s="13"/>
      <c r="BL4856" s="13"/>
      <c r="BM4856" s="13"/>
      <c r="BN4856" s="13"/>
    </row>
    <row r="4857" spans="1:66" x14ac:dyDescent="0.25">
      <c r="A4857" s="10"/>
      <c r="B4857" s="10"/>
      <c r="C4857" s="10"/>
      <c r="D4857" s="18"/>
      <c r="E4857" s="10"/>
      <c r="F4857" s="10"/>
      <c r="G4857" s="10"/>
      <c r="H4857" s="10"/>
      <c r="I4857" s="10"/>
      <c r="J4857" s="10"/>
      <c r="K4857" s="11"/>
      <c r="L4857" s="11"/>
      <c r="M4857" s="12"/>
      <c r="N4857" s="12"/>
      <c r="O4857" s="12"/>
      <c r="P4857" s="12"/>
      <c r="Q4857" s="12"/>
      <c r="R4857" s="12"/>
      <c r="S4857" s="12"/>
      <c r="T4857" s="12"/>
      <c r="U4857" s="12"/>
      <c r="V4857" s="12"/>
      <c r="W4857" s="12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2"/>
      <c r="AS4857" s="12"/>
      <c r="AT4857" s="12"/>
      <c r="AU4857" s="12"/>
      <c r="AV4857" s="12"/>
      <c r="AW4857" s="12"/>
      <c r="AX4857" s="12"/>
      <c r="AY4857" s="12"/>
      <c r="AZ4857" s="12"/>
      <c r="BA4857" s="12"/>
      <c r="BB4857" s="12"/>
      <c r="BC4857" s="12"/>
      <c r="BD4857" s="12"/>
      <c r="BE4857" s="12"/>
      <c r="BF4857" s="12"/>
      <c r="BG4857" s="12"/>
      <c r="BH4857" s="12"/>
      <c r="BI4857" s="12"/>
      <c r="BJ4857" s="13"/>
      <c r="BK4857" s="13"/>
      <c r="BL4857" s="13"/>
      <c r="BM4857" s="13"/>
      <c r="BN4857" s="13"/>
    </row>
    <row r="4858" spans="1:66" x14ac:dyDescent="0.25">
      <c r="A4858" s="10"/>
      <c r="B4858" s="10"/>
      <c r="C4858" s="10"/>
      <c r="D4858" s="18"/>
      <c r="E4858" s="10"/>
      <c r="F4858" s="10"/>
      <c r="G4858" s="10"/>
      <c r="H4858" s="10"/>
      <c r="I4858" s="10"/>
      <c r="J4858" s="10"/>
      <c r="K4858" s="11"/>
      <c r="L4858" s="11"/>
      <c r="M4858" s="12"/>
      <c r="N4858" s="12"/>
      <c r="O4858" s="12"/>
      <c r="P4858" s="12"/>
      <c r="Q4858" s="12"/>
      <c r="R4858" s="12"/>
      <c r="S4858" s="12"/>
      <c r="T4858" s="12"/>
      <c r="U4858" s="12"/>
      <c r="V4858" s="12"/>
      <c r="W4858" s="12"/>
      <c r="X4858" s="12"/>
      <c r="Y4858" s="12"/>
      <c r="Z4858" s="12"/>
      <c r="AA4858" s="12"/>
      <c r="AB4858" s="12"/>
      <c r="AC4858" s="12"/>
      <c r="AD4858" s="12"/>
      <c r="AE4858" s="12"/>
      <c r="AF4858" s="12"/>
      <c r="AG4858" s="12"/>
      <c r="AH4858" s="12"/>
      <c r="AI4858" s="12"/>
      <c r="AJ4858" s="12"/>
      <c r="AK4858" s="12"/>
      <c r="AL4858" s="12"/>
      <c r="AM4858" s="12"/>
      <c r="AN4858" s="12"/>
      <c r="AO4858" s="12"/>
      <c r="AP4858" s="12"/>
      <c r="AQ4858" s="12"/>
      <c r="AR4858" s="12"/>
      <c r="AS4858" s="12"/>
      <c r="AT4858" s="12"/>
      <c r="AU4858" s="12"/>
      <c r="AV4858" s="12"/>
      <c r="AW4858" s="12"/>
      <c r="AX4858" s="12"/>
      <c r="AY4858" s="12"/>
      <c r="AZ4858" s="12"/>
      <c r="BA4858" s="12"/>
      <c r="BB4858" s="12"/>
      <c r="BC4858" s="12"/>
      <c r="BD4858" s="12"/>
      <c r="BE4858" s="12"/>
      <c r="BF4858" s="12"/>
      <c r="BG4858" s="12"/>
      <c r="BH4858" s="12"/>
      <c r="BI4858" s="12"/>
      <c r="BJ4858" s="13"/>
      <c r="BK4858" s="13"/>
      <c r="BL4858" s="13"/>
      <c r="BM4858" s="13"/>
      <c r="BN4858" s="13"/>
    </row>
    <row r="4859" spans="1:66" x14ac:dyDescent="0.25">
      <c r="A4859" s="10"/>
      <c r="B4859" s="10"/>
      <c r="C4859" s="10"/>
      <c r="D4859" s="18"/>
      <c r="E4859" s="10"/>
      <c r="F4859" s="10"/>
      <c r="G4859" s="10"/>
      <c r="H4859" s="10"/>
      <c r="I4859" s="10"/>
      <c r="J4859" s="10"/>
      <c r="K4859" s="11"/>
      <c r="L4859" s="11"/>
      <c r="M4859" s="12"/>
      <c r="N4859" s="12"/>
      <c r="O4859" s="12"/>
      <c r="P4859" s="12"/>
      <c r="Q4859" s="12"/>
      <c r="R4859" s="12"/>
      <c r="S4859" s="12"/>
      <c r="T4859" s="12"/>
      <c r="U4859" s="12"/>
      <c r="V4859" s="12"/>
      <c r="W4859" s="12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2"/>
      <c r="AS4859" s="12"/>
      <c r="AT4859" s="12"/>
      <c r="AU4859" s="12"/>
      <c r="AV4859" s="12"/>
      <c r="AW4859" s="12"/>
      <c r="AX4859" s="12"/>
      <c r="AY4859" s="12"/>
      <c r="AZ4859" s="12"/>
      <c r="BA4859" s="12"/>
      <c r="BB4859" s="12"/>
      <c r="BC4859" s="12"/>
      <c r="BD4859" s="12"/>
      <c r="BE4859" s="12"/>
      <c r="BF4859" s="12"/>
      <c r="BG4859" s="12"/>
      <c r="BH4859" s="12"/>
      <c r="BI4859" s="12"/>
      <c r="BJ4859" s="13"/>
      <c r="BK4859" s="13"/>
      <c r="BL4859" s="13"/>
      <c r="BM4859" s="13"/>
      <c r="BN4859" s="13"/>
    </row>
    <row r="4860" spans="1:66" x14ac:dyDescent="0.25">
      <c r="A4860" s="10"/>
      <c r="B4860" s="10"/>
      <c r="C4860" s="10"/>
      <c r="D4860" s="18"/>
      <c r="E4860" s="10"/>
      <c r="F4860" s="10"/>
      <c r="G4860" s="10"/>
      <c r="H4860" s="10"/>
      <c r="I4860" s="10"/>
      <c r="J4860" s="10"/>
      <c r="K4860" s="11"/>
      <c r="L4860" s="11"/>
      <c r="M4860" s="12"/>
      <c r="N4860" s="12"/>
      <c r="O4860" s="12"/>
      <c r="P4860" s="12"/>
      <c r="Q4860" s="12"/>
      <c r="R4860" s="12"/>
      <c r="S4860" s="12"/>
      <c r="T4860" s="12"/>
      <c r="U4860" s="12"/>
      <c r="V4860" s="12"/>
      <c r="W4860" s="12"/>
      <c r="X4860" s="12"/>
      <c r="Y4860" s="12"/>
      <c r="Z4860" s="12"/>
      <c r="AA4860" s="12"/>
      <c r="AB4860" s="12"/>
      <c r="AC4860" s="12"/>
      <c r="AD4860" s="12"/>
      <c r="AE4860" s="12"/>
      <c r="AF4860" s="12"/>
      <c r="AG4860" s="12"/>
      <c r="AH4860" s="12"/>
      <c r="AI4860" s="12"/>
      <c r="AJ4860" s="12"/>
      <c r="AK4860" s="12"/>
      <c r="AL4860" s="12"/>
      <c r="AM4860" s="12"/>
      <c r="AN4860" s="12"/>
      <c r="AO4860" s="12"/>
      <c r="AP4860" s="12"/>
      <c r="AQ4860" s="12"/>
      <c r="AR4860" s="12"/>
      <c r="AS4860" s="12"/>
      <c r="AT4860" s="12"/>
      <c r="AU4860" s="12"/>
      <c r="AV4860" s="12"/>
      <c r="AW4860" s="12"/>
      <c r="AX4860" s="12"/>
      <c r="AY4860" s="12"/>
      <c r="AZ4860" s="12"/>
      <c r="BA4860" s="12"/>
      <c r="BB4860" s="12"/>
      <c r="BC4860" s="12"/>
      <c r="BD4860" s="12"/>
      <c r="BE4860" s="12"/>
      <c r="BF4860" s="12"/>
      <c r="BG4860" s="12"/>
      <c r="BH4860" s="12"/>
      <c r="BI4860" s="12"/>
      <c r="BJ4860" s="13"/>
      <c r="BK4860" s="13"/>
      <c r="BL4860" s="13"/>
      <c r="BM4860" s="13"/>
      <c r="BN4860" s="13"/>
    </row>
    <row r="4861" spans="1:66" x14ac:dyDescent="0.25">
      <c r="A4861" s="10"/>
      <c r="B4861" s="10"/>
      <c r="C4861" s="10"/>
      <c r="D4861" s="18"/>
      <c r="E4861" s="10"/>
      <c r="F4861" s="10"/>
      <c r="G4861" s="10"/>
      <c r="H4861" s="10"/>
      <c r="I4861" s="10"/>
      <c r="J4861" s="10"/>
      <c r="K4861" s="11"/>
      <c r="L4861" s="11"/>
      <c r="M4861" s="12"/>
      <c r="N4861" s="12"/>
      <c r="O4861" s="12"/>
      <c r="P4861" s="12"/>
      <c r="Q4861" s="12"/>
      <c r="R4861" s="12"/>
      <c r="S4861" s="12"/>
      <c r="T4861" s="12"/>
      <c r="U4861" s="12"/>
      <c r="V4861" s="12"/>
      <c r="W4861" s="12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2"/>
      <c r="AS4861" s="12"/>
      <c r="AT4861" s="12"/>
      <c r="AU4861" s="12"/>
      <c r="AV4861" s="12"/>
      <c r="AW4861" s="12"/>
      <c r="AX4861" s="12"/>
      <c r="AY4861" s="12"/>
      <c r="AZ4861" s="12"/>
      <c r="BA4861" s="12"/>
      <c r="BB4861" s="12"/>
      <c r="BC4861" s="12"/>
      <c r="BD4861" s="12"/>
      <c r="BE4861" s="12"/>
      <c r="BF4861" s="12"/>
      <c r="BG4861" s="12"/>
      <c r="BH4861" s="12"/>
      <c r="BI4861" s="12"/>
      <c r="BJ4861" s="13"/>
      <c r="BK4861" s="13"/>
      <c r="BL4861" s="13"/>
      <c r="BM4861" s="13"/>
      <c r="BN4861" s="13"/>
    </row>
    <row r="4862" spans="1:66" x14ac:dyDescent="0.25">
      <c r="A4862" s="10"/>
      <c r="B4862" s="10"/>
      <c r="C4862" s="10"/>
      <c r="D4862" s="18"/>
      <c r="E4862" s="10"/>
      <c r="F4862" s="10"/>
      <c r="G4862" s="10"/>
      <c r="H4862" s="10"/>
      <c r="I4862" s="10"/>
      <c r="J4862" s="10"/>
      <c r="K4862" s="11"/>
      <c r="L4862" s="11"/>
      <c r="M4862" s="12"/>
      <c r="N4862" s="12"/>
      <c r="O4862" s="12"/>
      <c r="P4862" s="12"/>
      <c r="Q4862" s="12"/>
      <c r="R4862" s="12"/>
      <c r="S4862" s="12"/>
      <c r="T4862" s="12"/>
      <c r="U4862" s="12"/>
      <c r="V4862" s="12"/>
      <c r="W4862" s="12"/>
      <c r="X4862" s="12"/>
      <c r="Y4862" s="12"/>
      <c r="Z4862" s="12"/>
      <c r="AA4862" s="12"/>
      <c r="AB4862" s="12"/>
      <c r="AC4862" s="12"/>
      <c r="AD4862" s="12"/>
      <c r="AE4862" s="12"/>
      <c r="AF4862" s="12"/>
      <c r="AG4862" s="12"/>
      <c r="AH4862" s="12"/>
      <c r="AI4862" s="12"/>
      <c r="AJ4862" s="12"/>
      <c r="AK4862" s="12"/>
      <c r="AL4862" s="12"/>
      <c r="AM4862" s="12"/>
      <c r="AN4862" s="12"/>
      <c r="AO4862" s="12"/>
      <c r="AP4862" s="12"/>
      <c r="AQ4862" s="12"/>
      <c r="AR4862" s="12"/>
      <c r="AS4862" s="12"/>
      <c r="AT4862" s="12"/>
      <c r="AU4862" s="12"/>
      <c r="AV4862" s="12"/>
      <c r="AW4862" s="12"/>
      <c r="AX4862" s="12"/>
      <c r="AY4862" s="12"/>
      <c r="AZ4862" s="12"/>
      <c r="BA4862" s="12"/>
      <c r="BB4862" s="12"/>
      <c r="BC4862" s="12"/>
      <c r="BD4862" s="12"/>
      <c r="BE4862" s="12"/>
      <c r="BF4862" s="12"/>
      <c r="BG4862" s="12"/>
      <c r="BH4862" s="12"/>
      <c r="BI4862" s="12"/>
      <c r="BJ4862" s="13"/>
      <c r="BK4862" s="13"/>
      <c r="BL4862" s="13"/>
      <c r="BM4862" s="13"/>
      <c r="BN4862" s="13"/>
    </row>
    <row r="4863" spans="1:66" x14ac:dyDescent="0.25">
      <c r="A4863" s="10"/>
      <c r="B4863" s="10"/>
      <c r="C4863" s="10"/>
      <c r="D4863" s="18"/>
      <c r="E4863" s="10"/>
      <c r="F4863" s="10"/>
      <c r="G4863" s="10"/>
      <c r="H4863" s="10"/>
      <c r="I4863" s="10"/>
      <c r="J4863" s="10"/>
      <c r="K4863" s="11"/>
      <c r="L4863" s="11"/>
      <c r="M4863" s="12"/>
      <c r="N4863" s="12"/>
      <c r="O4863" s="12"/>
      <c r="P4863" s="12"/>
      <c r="Q4863" s="12"/>
      <c r="R4863" s="12"/>
      <c r="S4863" s="12"/>
      <c r="T4863" s="12"/>
      <c r="U4863" s="12"/>
      <c r="V4863" s="12"/>
      <c r="W4863" s="12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2"/>
      <c r="AS4863" s="12"/>
      <c r="AT4863" s="12"/>
      <c r="AU4863" s="12"/>
      <c r="AV4863" s="12"/>
      <c r="AW4863" s="12"/>
      <c r="AX4863" s="12"/>
      <c r="AY4863" s="12"/>
      <c r="AZ4863" s="12"/>
      <c r="BA4863" s="12"/>
      <c r="BB4863" s="12"/>
      <c r="BC4863" s="12"/>
      <c r="BD4863" s="12"/>
      <c r="BE4863" s="12"/>
      <c r="BF4863" s="12"/>
      <c r="BG4863" s="12"/>
      <c r="BH4863" s="12"/>
      <c r="BI4863" s="12"/>
      <c r="BJ4863" s="13"/>
      <c r="BK4863" s="13"/>
      <c r="BL4863" s="13"/>
      <c r="BM4863" s="13"/>
      <c r="BN4863" s="13"/>
    </row>
    <row r="4864" spans="1:66" x14ac:dyDescent="0.25">
      <c r="A4864" s="10"/>
      <c r="B4864" s="10"/>
      <c r="C4864" s="10"/>
      <c r="D4864" s="18"/>
      <c r="E4864" s="10"/>
      <c r="F4864" s="10"/>
      <c r="G4864" s="10"/>
      <c r="H4864" s="10"/>
      <c r="I4864" s="10"/>
      <c r="J4864" s="10"/>
      <c r="K4864" s="11"/>
      <c r="L4864" s="11"/>
      <c r="M4864" s="12"/>
      <c r="N4864" s="12"/>
      <c r="O4864" s="12"/>
      <c r="P4864" s="12"/>
      <c r="Q4864" s="12"/>
      <c r="R4864" s="12"/>
      <c r="S4864" s="12"/>
      <c r="T4864" s="12"/>
      <c r="U4864" s="12"/>
      <c r="V4864" s="12"/>
      <c r="W4864" s="12"/>
      <c r="X4864" s="12"/>
      <c r="Y4864" s="12"/>
      <c r="Z4864" s="12"/>
      <c r="AA4864" s="12"/>
      <c r="AB4864" s="12"/>
      <c r="AC4864" s="12"/>
      <c r="AD4864" s="12"/>
      <c r="AE4864" s="12"/>
      <c r="AF4864" s="12"/>
      <c r="AG4864" s="12"/>
      <c r="AH4864" s="12"/>
      <c r="AI4864" s="12"/>
      <c r="AJ4864" s="12"/>
      <c r="AK4864" s="12"/>
      <c r="AL4864" s="12"/>
      <c r="AM4864" s="12"/>
      <c r="AN4864" s="12"/>
      <c r="AO4864" s="12"/>
      <c r="AP4864" s="12"/>
      <c r="AQ4864" s="12"/>
      <c r="AR4864" s="12"/>
      <c r="AS4864" s="12"/>
      <c r="AT4864" s="12"/>
      <c r="AU4864" s="12"/>
      <c r="AV4864" s="12"/>
      <c r="AW4864" s="12"/>
      <c r="AX4864" s="12"/>
      <c r="AY4864" s="12"/>
      <c r="AZ4864" s="12"/>
      <c r="BA4864" s="12"/>
      <c r="BB4864" s="12"/>
      <c r="BC4864" s="12"/>
      <c r="BD4864" s="12"/>
      <c r="BE4864" s="12"/>
      <c r="BF4864" s="12"/>
      <c r="BG4864" s="12"/>
      <c r="BH4864" s="12"/>
      <c r="BI4864" s="12"/>
      <c r="BJ4864" s="13"/>
      <c r="BK4864" s="13"/>
      <c r="BL4864" s="13"/>
      <c r="BM4864" s="13"/>
      <c r="BN4864" s="13"/>
    </row>
    <row r="4865" spans="1:66" x14ac:dyDescent="0.25">
      <c r="A4865" s="10"/>
      <c r="B4865" s="10"/>
      <c r="C4865" s="10"/>
      <c r="D4865" s="18"/>
      <c r="E4865" s="10"/>
      <c r="F4865" s="10"/>
      <c r="G4865" s="10"/>
      <c r="H4865" s="10"/>
      <c r="I4865" s="10"/>
      <c r="J4865" s="10"/>
      <c r="K4865" s="11"/>
      <c r="L4865" s="11"/>
      <c r="M4865" s="12"/>
      <c r="N4865" s="12"/>
      <c r="O4865" s="12"/>
      <c r="P4865" s="12"/>
      <c r="Q4865" s="12"/>
      <c r="R4865" s="12"/>
      <c r="S4865" s="12"/>
      <c r="T4865" s="12"/>
      <c r="U4865" s="12"/>
      <c r="V4865" s="12"/>
      <c r="W4865" s="12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2"/>
      <c r="AS4865" s="12"/>
      <c r="AT4865" s="12"/>
      <c r="AU4865" s="12"/>
      <c r="AV4865" s="12"/>
      <c r="AW4865" s="12"/>
      <c r="AX4865" s="12"/>
      <c r="AY4865" s="12"/>
      <c r="AZ4865" s="12"/>
      <c r="BA4865" s="12"/>
      <c r="BB4865" s="12"/>
      <c r="BC4865" s="12"/>
      <c r="BD4865" s="12"/>
      <c r="BE4865" s="12"/>
      <c r="BF4865" s="12"/>
      <c r="BG4865" s="12"/>
      <c r="BH4865" s="12"/>
      <c r="BI4865" s="12"/>
      <c r="BJ4865" s="13"/>
      <c r="BK4865" s="13"/>
      <c r="BL4865" s="13"/>
      <c r="BM4865" s="13"/>
      <c r="BN4865" s="13"/>
    </row>
    <row r="4866" spans="1:66" x14ac:dyDescent="0.25">
      <c r="A4866" s="10"/>
      <c r="B4866" s="10"/>
      <c r="C4866" s="10"/>
      <c r="D4866" s="18"/>
      <c r="E4866" s="10"/>
      <c r="F4866" s="10"/>
      <c r="G4866" s="10"/>
      <c r="H4866" s="10"/>
      <c r="I4866" s="10"/>
      <c r="J4866" s="10"/>
      <c r="K4866" s="11"/>
      <c r="L4866" s="11"/>
      <c r="M4866" s="12"/>
      <c r="N4866" s="12"/>
      <c r="O4866" s="12"/>
      <c r="P4866" s="12"/>
      <c r="Q4866" s="12"/>
      <c r="R4866" s="12"/>
      <c r="S4866" s="12"/>
      <c r="T4866" s="12"/>
      <c r="U4866" s="12"/>
      <c r="V4866" s="12"/>
      <c r="W4866" s="12"/>
      <c r="X4866" s="12"/>
      <c r="Y4866" s="12"/>
      <c r="Z4866" s="12"/>
      <c r="AA4866" s="12"/>
      <c r="AB4866" s="12"/>
      <c r="AC4866" s="12"/>
      <c r="AD4866" s="12"/>
      <c r="AE4866" s="12"/>
      <c r="AF4866" s="12"/>
      <c r="AG4866" s="12"/>
      <c r="AH4866" s="12"/>
      <c r="AI4866" s="12"/>
      <c r="AJ4866" s="12"/>
      <c r="AK4866" s="12"/>
      <c r="AL4866" s="12"/>
      <c r="AM4866" s="12"/>
      <c r="AN4866" s="12"/>
      <c r="AO4866" s="12"/>
      <c r="AP4866" s="12"/>
      <c r="AQ4866" s="12"/>
      <c r="AR4866" s="12"/>
      <c r="AS4866" s="12"/>
      <c r="AT4866" s="12"/>
      <c r="AU4866" s="12"/>
      <c r="AV4866" s="12"/>
      <c r="AW4866" s="12"/>
      <c r="AX4866" s="12"/>
      <c r="AY4866" s="12"/>
      <c r="AZ4866" s="12"/>
      <c r="BA4866" s="12"/>
      <c r="BB4866" s="12"/>
      <c r="BC4866" s="12"/>
      <c r="BD4866" s="12"/>
      <c r="BE4866" s="12"/>
      <c r="BF4866" s="12"/>
      <c r="BG4866" s="12"/>
      <c r="BH4866" s="12"/>
      <c r="BI4866" s="12"/>
      <c r="BJ4866" s="13"/>
      <c r="BK4866" s="13"/>
      <c r="BL4866" s="13"/>
      <c r="BM4866" s="13"/>
      <c r="BN4866" s="13"/>
    </row>
    <row r="4867" spans="1:66" x14ac:dyDescent="0.25">
      <c r="A4867" s="10"/>
      <c r="B4867" s="10"/>
      <c r="C4867" s="10"/>
      <c r="D4867" s="18"/>
      <c r="E4867" s="10"/>
      <c r="F4867" s="10"/>
      <c r="G4867" s="10"/>
      <c r="H4867" s="10"/>
      <c r="I4867" s="10"/>
      <c r="J4867" s="10"/>
      <c r="K4867" s="11"/>
      <c r="L4867" s="11"/>
      <c r="M4867" s="12"/>
      <c r="N4867" s="12"/>
      <c r="O4867" s="12"/>
      <c r="P4867" s="12"/>
      <c r="Q4867" s="12"/>
      <c r="R4867" s="12"/>
      <c r="S4867" s="12"/>
      <c r="T4867" s="12"/>
      <c r="U4867" s="12"/>
      <c r="V4867" s="12"/>
      <c r="W4867" s="12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2"/>
      <c r="AS4867" s="12"/>
      <c r="AT4867" s="12"/>
      <c r="AU4867" s="12"/>
      <c r="AV4867" s="12"/>
      <c r="AW4867" s="12"/>
      <c r="AX4867" s="12"/>
      <c r="AY4867" s="12"/>
      <c r="AZ4867" s="12"/>
      <c r="BA4867" s="12"/>
      <c r="BB4867" s="12"/>
      <c r="BC4867" s="12"/>
      <c r="BD4867" s="12"/>
      <c r="BE4867" s="12"/>
      <c r="BF4867" s="12"/>
      <c r="BG4867" s="12"/>
      <c r="BH4867" s="12"/>
      <c r="BI4867" s="12"/>
      <c r="BJ4867" s="13"/>
      <c r="BK4867" s="13"/>
      <c r="BL4867" s="13"/>
      <c r="BM4867" s="13"/>
      <c r="BN4867" s="13"/>
    </row>
    <row r="4868" spans="1:66" x14ac:dyDescent="0.25">
      <c r="A4868" s="10"/>
      <c r="B4868" s="10"/>
      <c r="C4868" s="10"/>
      <c r="D4868" s="18"/>
      <c r="E4868" s="10"/>
      <c r="F4868" s="10"/>
      <c r="G4868" s="10"/>
      <c r="H4868" s="10"/>
      <c r="I4868" s="10"/>
      <c r="J4868" s="10"/>
      <c r="K4868" s="11"/>
      <c r="L4868" s="11"/>
      <c r="M4868" s="12"/>
      <c r="N4868" s="12"/>
      <c r="O4868" s="12"/>
      <c r="P4868" s="12"/>
      <c r="Q4868" s="12"/>
      <c r="R4868" s="12"/>
      <c r="S4868" s="12"/>
      <c r="T4868" s="12"/>
      <c r="U4868" s="12"/>
      <c r="V4868" s="12"/>
      <c r="W4868" s="12"/>
      <c r="X4868" s="12"/>
      <c r="Y4868" s="12"/>
      <c r="Z4868" s="12"/>
      <c r="AA4868" s="12"/>
      <c r="AB4868" s="12"/>
      <c r="AC4868" s="12"/>
      <c r="AD4868" s="12"/>
      <c r="AE4868" s="12"/>
      <c r="AF4868" s="12"/>
      <c r="AG4868" s="12"/>
      <c r="AH4868" s="12"/>
      <c r="AI4868" s="12"/>
      <c r="AJ4868" s="12"/>
      <c r="AK4868" s="12"/>
      <c r="AL4868" s="12"/>
      <c r="AM4868" s="12"/>
      <c r="AN4868" s="12"/>
      <c r="AO4868" s="12"/>
      <c r="AP4868" s="12"/>
      <c r="AQ4868" s="12"/>
      <c r="AR4868" s="12"/>
      <c r="AS4868" s="12"/>
      <c r="AT4868" s="12"/>
      <c r="AU4868" s="12"/>
      <c r="AV4868" s="12"/>
      <c r="AW4868" s="12"/>
      <c r="AX4868" s="12"/>
      <c r="AY4868" s="12"/>
      <c r="AZ4868" s="12"/>
      <c r="BA4868" s="12"/>
      <c r="BB4868" s="12"/>
      <c r="BC4868" s="12"/>
      <c r="BD4868" s="12"/>
      <c r="BE4868" s="12"/>
      <c r="BF4868" s="12"/>
      <c r="BG4868" s="12"/>
      <c r="BH4868" s="12"/>
      <c r="BI4868" s="12"/>
      <c r="BJ4868" s="13"/>
      <c r="BK4868" s="13"/>
      <c r="BL4868" s="13"/>
      <c r="BM4868" s="13"/>
      <c r="BN4868" s="13"/>
    </row>
    <row r="4869" spans="1:66" x14ac:dyDescent="0.25">
      <c r="A4869" s="10"/>
      <c r="B4869" s="10"/>
      <c r="C4869" s="10"/>
      <c r="D4869" s="18"/>
      <c r="E4869" s="10"/>
      <c r="F4869" s="10"/>
      <c r="G4869" s="10"/>
      <c r="H4869" s="10"/>
      <c r="I4869" s="10"/>
      <c r="J4869" s="10"/>
      <c r="K4869" s="11"/>
      <c r="L4869" s="11"/>
      <c r="M4869" s="12"/>
      <c r="N4869" s="12"/>
      <c r="O4869" s="12"/>
      <c r="P4869" s="12"/>
      <c r="Q4869" s="12"/>
      <c r="R4869" s="12"/>
      <c r="S4869" s="12"/>
      <c r="T4869" s="12"/>
      <c r="U4869" s="12"/>
      <c r="V4869" s="12"/>
      <c r="W4869" s="12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2"/>
      <c r="AS4869" s="12"/>
      <c r="AT4869" s="12"/>
      <c r="AU4869" s="12"/>
      <c r="AV4869" s="12"/>
      <c r="AW4869" s="12"/>
      <c r="AX4869" s="12"/>
      <c r="AY4869" s="12"/>
      <c r="AZ4869" s="12"/>
      <c r="BA4869" s="12"/>
      <c r="BB4869" s="12"/>
      <c r="BC4869" s="12"/>
      <c r="BD4869" s="12"/>
      <c r="BE4869" s="12"/>
      <c r="BF4869" s="12"/>
      <c r="BG4869" s="12"/>
      <c r="BH4869" s="12"/>
      <c r="BI4869" s="12"/>
      <c r="BJ4869" s="13"/>
      <c r="BK4869" s="13"/>
      <c r="BL4869" s="13"/>
      <c r="BM4869" s="13"/>
      <c r="BN4869" s="13"/>
    </row>
    <row r="4870" spans="1:66" x14ac:dyDescent="0.25">
      <c r="A4870" s="10"/>
      <c r="B4870" s="10"/>
      <c r="C4870" s="10"/>
      <c r="D4870" s="18"/>
      <c r="E4870" s="10"/>
      <c r="F4870" s="10"/>
      <c r="G4870" s="10"/>
      <c r="H4870" s="10"/>
      <c r="I4870" s="10"/>
      <c r="J4870" s="10"/>
      <c r="K4870" s="11"/>
      <c r="L4870" s="11"/>
      <c r="M4870" s="12"/>
      <c r="N4870" s="12"/>
      <c r="O4870" s="12"/>
      <c r="P4870" s="12"/>
      <c r="Q4870" s="12"/>
      <c r="R4870" s="12"/>
      <c r="S4870" s="12"/>
      <c r="T4870" s="12"/>
      <c r="U4870" s="12"/>
      <c r="V4870" s="12"/>
      <c r="W4870" s="12"/>
      <c r="X4870" s="12"/>
      <c r="Y4870" s="12"/>
      <c r="Z4870" s="12"/>
      <c r="AA4870" s="12"/>
      <c r="AB4870" s="12"/>
      <c r="AC4870" s="12"/>
      <c r="AD4870" s="12"/>
      <c r="AE4870" s="12"/>
      <c r="AF4870" s="12"/>
      <c r="AG4870" s="12"/>
      <c r="AH4870" s="12"/>
      <c r="AI4870" s="12"/>
      <c r="AJ4870" s="12"/>
      <c r="AK4870" s="12"/>
      <c r="AL4870" s="12"/>
      <c r="AM4870" s="12"/>
      <c r="AN4870" s="12"/>
      <c r="AO4870" s="12"/>
      <c r="AP4870" s="12"/>
      <c r="AQ4870" s="12"/>
      <c r="AR4870" s="12"/>
      <c r="AS4870" s="12"/>
      <c r="AT4870" s="12"/>
      <c r="AU4870" s="12"/>
      <c r="AV4870" s="12"/>
      <c r="AW4870" s="12"/>
      <c r="AX4870" s="12"/>
      <c r="AY4870" s="12"/>
      <c r="AZ4870" s="12"/>
      <c r="BA4870" s="12"/>
      <c r="BB4870" s="12"/>
      <c r="BC4870" s="12"/>
      <c r="BD4870" s="12"/>
      <c r="BE4870" s="12"/>
      <c r="BF4870" s="12"/>
      <c r="BG4870" s="12"/>
      <c r="BH4870" s="12"/>
      <c r="BI4870" s="12"/>
      <c r="BJ4870" s="13"/>
      <c r="BK4870" s="13"/>
      <c r="BL4870" s="13"/>
      <c r="BM4870" s="13"/>
      <c r="BN4870" s="13"/>
    </row>
    <row r="4871" spans="1:66" x14ac:dyDescent="0.25">
      <c r="A4871" s="10"/>
      <c r="B4871" s="10"/>
      <c r="C4871" s="10"/>
      <c r="D4871" s="18"/>
      <c r="E4871" s="10"/>
      <c r="F4871" s="10"/>
      <c r="G4871" s="10"/>
      <c r="H4871" s="10"/>
      <c r="I4871" s="10"/>
      <c r="J4871" s="10"/>
      <c r="K4871" s="11"/>
      <c r="L4871" s="11"/>
      <c r="M4871" s="12"/>
      <c r="N4871" s="12"/>
      <c r="O4871" s="12"/>
      <c r="P4871" s="12"/>
      <c r="Q4871" s="12"/>
      <c r="R4871" s="12"/>
      <c r="S4871" s="12"/>
      <c r="T4871" s="12"/>
      <c r="U4871" s="12"/>
      <c r="V4871" s="12"/>
      <c r="W4871" s="12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2"/>
      <c r="AS4871" s="12"/>
      <c r="AT4871" s="12"/>
      <c r="AU4871" s="12"/>
      <c r="AV4871" s="12"/>
      <c r="AW4871" s="12"/>
      <c r="AX4871" s="12"/>
      <c r="AY4871" s="12"/>
      <c r="AZ4871" s="12"/>
      <c r="BA4871" s="12"/>
      <c r="BB4871" s="12"/>
      <c r="BC4871" s="12"/>
      <c r="BD4871" s="12"/>
      <c r="BE4871" s="12"/>
      <c r="BF4871" s="12"/>
      <c r="BG4871" s="12"/>
      <c r="BH4871" s="12"/>
      <c r="BI4871" s="12"/>
      <c r="BJ4871" s="13"/>
      <c r="BK4871" s="13"/>
      <c r="BL4871" s="13"/>
      <c r="BM4871" s="13"/>
      <c r="BN4871" s="13"/>
    </row>
    <row r="4872" spans="1:66" x14ac:dyDescent="0.25">
      <c r="A4872" s="10"/>
      <c r="B4872" s="10"/>
      <c r="C4872" s="10"/>
      <c r="D4872" s="18"/>
      <c r="E4872" s="10"/>
      <c r="F4872" s="10"/>
      <c r="G4872" s="10"/>
      <c r="H4872" s="10"/>
      <c r="I4872" s="10"/>
      <c r="J4872" s="10"/>
      <c r="K4872" s="11"/>
      <c r="L4872" s="11"/>
      <c r="M4872" s="12"/>
      <c r="N4872" s="12"/>
      <c r="O4872" s="12"/>
      <c r="P4872" s="12"/>
      <c r="Q4872" s="12"/>
      <c r="R4872" s="12"/>
      <c r="S4872" s="12"/>
      <c r="T4872" s="12"/>
      <c r="U4872" s="12"/>
      <c r="V4872" s="12"/>
      <c r="W4872" s="12"/>
      <c r="X4872" s="12"/>
      <c r="Y4872" s="12"/>
      <c r="Z4872" s="12"/>
      <c r="AA4872" s="12"/>
      <c r="AB4872" s="12"/>
      <c r="AC4872" s="12"/>
      <c r="AD4872" s="12"/>
      <c r="AE4872" s="12"/>
      <c r="AF4872" s="12"/>
      <c r="AG4872" s="12"/>
      <c r="AH4872" s="12"/>
      <c r="AI4872" s="12"/>
      <c r="AJ4872" s="12"/>
      <c r="AK4872" s="12"/>
      <c r="AL4872" s="12"/>
      <c r="AM4872" s="12"/>
      <c r="AN4872" s="12"/>
      <c r="AO4872" s="12"/>
      <c r="AP4872" s="12"/>
      <c r="AQ4872" s="12"/>
      <c r="AR4872" s="12"/>
      <c r="AS4872" s="12"/>
      <c r="AT4872" s="12"/>
      <c r="AU4872" s="12"/>
      <c r="AV4872" s="12"/>
      <c r="AW4872" s="12"/>
      <c r="AX4872" s="12"/>
      <c r="AY4872" s="12"/>
      <c r="AZ4872" s="12"/>
      <c r="BA4872" s="12"/>
      <c r="BB4872" s="12"/>
      <c r="BC4872" s="12"/>
      <c r="BD4872" s="12"/>
      <c r="BE4872" s="12"/>
      <c r="BF4872" s="12"/>
      <c r="BG4872" s="12"/>
      <c r="BH4872" s="12"/>
      <c r="BI4872" s="12"/>
      <c r="BJ4872" s="13"/>
      <c r="BK4872" s="13"/>
      <c r="BL4872" s="13"/>
      <c r="BM4872" s="13"/>
      <c r="BN4872" s="13"/>
    </row>
    <row r="4873" spans="1:66" x14ac:dyDescent="0.25">
      <c r="A4873" s="10"/>
      <c r="B4873" s="10"/>
      <c r="C4873" s="10"/>
      <c r="D4873" s="18"/>
      <c r="E4873" s="10"/>
      <c r="F4873" s="10"/>
      <c r="G4873" s="10"/>
      <c r="H4873" s="10"/>
      <c r="I4873" s="10"/>
      <c r="J4873" s="10"/>
      <c r="K4873" s="11"/>
      <c r="L4873" s="11"/>
      <c r="M4873" s="12"/>
      <c r="N4873" s="12"/>
      <c r="O4873" s="12"/>
      <c r="P4873" s="12"/>
      <c r="Q4873" s="12"/>
      <c r="R4873" s="12"/>
      <c r="S4873" s="12"/>
      <c r="T4873" s="12"/>
      <c r="U4873" s="12"/>
      <c r="V4873" s="12"/>
      <c r="W4873" s="12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2"/>
      <c r="AS4873" s="12"/>
      <c r="AT4873" s="12"/>
      <c r="AU4873" s="12"/>
      <c r="AV4873" s="12"/>
      <c r="AW4873" s="12"/>
      <c r="AX4873" s="12"/>
      <c r="AY4873" s="12"/>
      <c r="AZ4873" s="12"/>
      <c r="BA4873" s="12"/>
      <c r="BB4873" s="12"/>
      <c r="BC4873" s="12"/>
      <c r="BD4873" s="12"/>
      <c r="BE4873" s="12"/>
      <c r="BF4873" s="12"/>
      <c r="BG4873" s="12"/>
      <c r="BH4873" s="12"/>
      <c r="BI4873" s="12"/>
      <c r="BJ4873" s="13"/>
      <c r="BK4873" s="13"/>
      <c r="BL4873" s="13"/>
      <c r="BM4873" s="13"/>
      <c r="BN4873" s="13"/>
    </row>
    <row r="4874" spans="1:66" x14ac:dyDescent="0.25">
      <c r="A4874" s="10"/>
      <c r="B4874" s="10"/>
      <c r="C4874" s="10"/>
      <c r="D4874" s="18"/>
      <c r="E4874" s="10"/>
      <c r="F4874" s="10"/>
      <c r="G4874" s="10"/>
      <c r="H4874" s="10"/>
      <c r="I4874" s="10"/>
      <c r="J4874" s="10"/>
      <c r="K4874" s="11"/>
      <c r="L4874" s="11"/>
      <c r="M4874" s="12"/>
      <c r="N4874" s="12"/>
      <c r="O4874" s="12"/>
      <c r="P4874" s="12"/>
      <c r="Q4874" s="12"/>
      <c r="R4874" s="12"/>
      <c r="S4874" s="12"/>
      <c r="T4874" s="12"/>
      <c r="U4874" s="12"/>
      <c r="V4874" s="12"/>
      <c r="W4874" s="12"/>
      <c r="X4874" s="12"/>
      <c r="Y4874" s="12"/>
      <c r="Z4874" s="12"/>
      <c r="AA4874" s="12"/>
      <c r="AB4874" s="12"/>
      <c r="AC4874" s="12"/>
      <c r="AD4874" s="12"/>
      <c r="AE4874" s="12"/>
      <c r="AF4874" s="12"/>
      <c r="AG4874" s="12"/>
      <c r="AH4874" s="12"/>
      <c r="AI4874" s="12"/>
      <c r="AJ4874" s="12"/>
      <c r="AK4874" s="12"/>
      <c r="AL4874" s="12"/>
      <c r="AM4874" s="12"/>
      <c r="AN4874" s="12"/>
      <c r="AO4874" s="12"/>
      <c r="AP4874" s="12"/>
      <c r="AQ4874" s="12"/>
      <c r="AR4874" s="12"/>
      <c r="AS4874" s="12"/>
      <c r="AT4874" s="12"/>
      <c r="AU4874" s="12"/>
      <c r="AV4874" s="12"/>
      <c r="AW4874" s="12"/>
      <c r="AX4874" s="12"/>
      <c r="AY4874" s="12"/>
      <c r="AZ4874" s="12"/>
      <c r="BA4874" s="12"/>
      <c r="BB4874" s="12"/>
      <c r="BC4874" s="12"/>
      <c r="BD4874" s="12"/>
      <c r="BE4874" s="12"/>
      <c r="BF4874" s="12"/>
      <c r="BG4874" s="12"/>
      <c r="BH4874" s="12"/>
      <c r="BI4874" s="12"/>
      <c r="BJ4874" s="13"/>
      <c r="BK4874" s="13"/>
      <c r="BL4874" s="13"/>
      <c r="BM4874" s="13"/>
      <c r="BN4874" s="13"/>
    </row>
    <row r="4875" spans="1:66" x14ac:dyDescent="0.25">
      <c r="A4875" s="10"/>
      <c r="B4875" s="10"/>
      <c r="C4875" s="10"/>
      <c r="D4875" s="18"/>
      <c r="E4875" s="10"/>
      <c r="F4875" s="10"/>
      <c r="G4875" s="10"/>
      <c r="H4875" s="10"/>
      <c r="I4875" s="10"/>
      <c r="J4875" s="10"/>
      <c r="K4875" s="11"/>
      <c r="L4875" s="11"/>
      <c r="M4875" s="12"/>
      <c r="N4875" s="12"/>
      <c r="O4875" s="12"/>
      <c r="P4875" s="12"/>
      <c r="Q4875" s="12"/>
      <c r="R4875" s="12"/>
      <c r="S4875" s="12"/>
      <c r="T4875" s="12"/>
      <c r="U4875" s="12"/>
      <c r="V4875" s="12"/>
      <c r="W4875" s="12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2"/>
      <c r="AS4875" s="12"/>
      <c r="AT4875" s="12"/>
      <c r="AU4875" s="12"/>
      <c r="AV4875" s="12"/>
      <c r="AW4875" s="12"/>
      <c r="AX4875" s="12"/>
      <c r="AY4875" s="12"/>
      <c r="AZ4875" s="12"/>
      <c r="BA4875" s="12"/>
      <c r="BB4875" s="12"/>
      <c r="BC4875" s="12"/>
      <c r="BD4875" s="12"/>
      <c r="BE4875" s="12"/>
      <c r="BF4875" s="12"/>
      <c r="BG4875" s="12"/>
      <c r="BH4875" s="12"/>
      <c r="BI4875" s="12"/>
      <c r="BJ4875" s="13"/>
      <c r="BK4875" s="13"/>
      <c r="BL4875" s="13"/>
      <c r="BM4875" s="13"/>
      <c r="BN4875" s="13"/>
    </row>
    <row r="4876" spans="1:66" x14ac:dyDescent="0.25">
      <c r="A4876" s="10"/>
      <c r="B4876" s="10"/>
      <c r="C4876" s="10"/>
      <c r="D4876" s="18"/>
      <c r="E4876" s="10"/>
      <c r="F4876" s="10"/>
      <c r="G4876" s="10"/>
      <c r="H4876" s="10"/>
      <c r="I4876" s="10"/>
      <c r="J4876" s="10"/>
      <c r="K4876" s="11"/>
      <c r="L4876" s="11"/>
      <c r="M4876" s="12"/>
      <c r="N4876" s="12"/>
      <c r="O4876" s="12"/>
      <c r="P4876" s="12"/>
      <c r="Q4876" s="12"/>
      <c r="R4876" s="12"/>
      <c r="S4876" s="12"/>
      <c r="T4876" s="12"/>
      <c r="U4876" s="12"/>
      <c r="V4876" s="12"/>
      <c r="W4876" s="12"/>
      <c r="X4876" s="12"/>
      <c r="Y4876" s="12"/>
      <c r="Z4876" s="12"/>
      <c r="AA4876" s="12"/>
      <c r="AB4876" s="12"/>
      <c r="AC4876" s="12"/>
      <c r="AD4876" s="12"/>
      <c r="AE4876" s="12"/>
      <c r="AF4876" s="12"/>
      <c r="AG4876" s="12"/>
      <c r="AH4876" s="12"/>
      <c r="AI4876" s="12"/>
      <c r="AJ4876" s="12"/>
      <c r="AK4876" s="12"/>
      <c r="AL4876" s="12"/>
      <c r="AM4876" s="12"/>
      <c r="AN4876" s="12"/>
      <c r="AO4876" s="12"/>
      <c r="AP4876" s="12"/>
      <c r="AQ4876" s="12"/>
      <c r="AR4876" s="12"/>
      <c r="AS4876" s="12"/>
      <c r="AT4876" s="12"/>
      <c r="AU4876" s="12"/>
      <c r="AV4876" s="12"/>
      <c r="AW4876" s="12"/>
      <c r="AX4876" s="12"/>
      <c r="AY4876" s="12"/>
      <c r="AZ4876" s="12"/>
      <c r="BA4876" s="12"/>
      <c r="BB4876" s="12"/>
      <c r="BC4876" s="12"/>
      <c r="BD4876" s="12"/>
      <c r="BE4876" s="12"/>
      <c r="BF4876" s="12"/>
      <c r="BG4876" s="12"/>
      <c r="BH4876" s="12"/>
      <c r="BI4876" s="12"/>
      <c r="BJ4876" s="13"/>
      <c r="BK4876" s="13"/>
      <c r="BL4876" s="13"/>
      <c r="BM4876" s="13"/>
      <c r="BN4876" s="13"/>
    </row>
    <row r="4877" spans="1:66" x14ac:dyDescent="0.25">
      <c r="A4877" s="10"/>
      <c r="B4877" s="10"/>
      <c r="C4877" s="10"/>
      <c r="D4877" s="18"/>
      <c r="E4877" s="10"/>
      <c r="F4877" s="10"/>
      <c r="G4877" s="10"/>
      <c r="H4877" s="10"/>
      <c r="I4877" s="10"/>
      <c r="J4877" s="10"/>
      <c r="K4877" s="11"/>
      <c r="L4877" s="11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2"/>
      <c r="AS4877" s="12"/>
      <c r="AT4877" s="12"/>
      <c r="AU4877" s="12"/>
      <c r="AV4877" s="12"/>
      <c r="AW4877" s="12"/>
      <c r="AX4877" s="12"/>
      <c r="AY4877" s="12"/>
      <c r="AZ4877" s="12"/>
      <c r="BA4877" s="12"/>
      <c r="BB4877" s="12"/>
      <c r="BC4877" s="12"/>
      <c r="BD4877" s="12"/>
      <c r="BE4877" s="12"/>
      <c r="BF4877" s="12"/>
      <c r="BG4877" s="12"/>
      <c r="BH4877" s="12"/>
      <c r="BI4877" s="12"/>
      <c r="BJ4877" s="13"/>
      <c r="BK4877" s="13"/>
      <c r="BL4877" s="13"/>
      <c r="BM4877" s="13"/>
      <c r="BN4877" s="13"/>
    </row>
    <row r="4878" spans="1:66" s="10" customFormat="1" x14ac:dyDescent="0.25">
      <c r="D4878" s="18"/>
      <c r="K4878" s="11"/>
      <c r="L4878" s="11"/>
      <c r="M4878" s="12"/>
      <c r="N4878" s="12"/>
      <c r="O4878" s="12"/>
      <c r="P4878" s="12"/>
      <c r="Q4878" s="12"/>
      <c r="R4878" s="12"/>
      <c r="S4878" s="12"/>
      <c r="T4878" s="12"/>
      <c r="U4878" s="12"/>
      <c r="V4878" s="12"/>
      <c r="W4878" s="12"/>
      <c r="X4878" s="12"/>
      <c r="Y4878" s="12"/>
      <c r="Z4878" s="12"/>
      <c r="AA4878" s="12"/>
      <c r="AB4878" s="12"/>
      <c r="AC4878" s="12"/>
      <c r="AD4878" s="12"/>
      <c r="AE4878" s="12"/>
      <c r="AF4878" s="12"/>
      <c r="AG4878" s="12"/>
      <c r="AH4878" s="12"/>
      <c r="AI4878" s="12"/>
      <c r="AJ4878" s="12"/>
      <c r="AK4878" s="12"/>
      <c r="AL4878" s="12"/>
      <c r="AM4878" s="12"/>
      <c r="AN4878" s="12"/>
      <c r="AO4878" s="12"/>
      <c r="AP4878" s="12"/>
      <c r="AQ4878" s="12"/>
      <c r="AR4878" s="12"/>
      <c r="AS4878" s="12"/>
      <c r="AT4878" s="12"/>
      <c r="AU4878" s="12"/>
      <c r="AV4878" s="12"/>
      <c r="AW4878" s="12"/>
      <c r="AX4878" s="12"/>
      <c r="AY4878" s="12"/>
      <c r="AZ4878" s="12"/>
      <c r="BA4878" s="12"/>
      <c r="BB4878" s="12"/>
      <c r="BC4878" s="12"/>
      <c r="BD4878" s="12"/>
      <c r="BE4878" s="12"/>
      <c r="BF4878" s="12"/>
      <c r="BG4878" s="12"/>
      <c r="BH4878" s="12"/>
      <c r="BI4878" s="12"/>
      <c r="BJ4878" s="13"/>
      <c r="BK4878" s="13"/>
      <c r="BL4878" s="13"/>
      <c r="BM4878" s="13"/>
      <c r="BN4878" s="13"/>
    </row>
    <row r="4879" spans="1:66" x14ac:dyDescent="0.25">
      <c r="A4879" s="10"/>
      <c r="B4879" s="10"/>
      <c r="C4879" s="10"/>
      <c r="D4879" s="18"/>
      <c r="E4879" s="10"/>
      <c r="F4879" s="10"/>
      <c r="G4879" s="10"/>
      <c r="H4879" s="10"/>
      <c r="I4879" s="10"/>
      <c r="J4879" s="10"/>
      <c r="K4879" s="11"/>
      <c r="L4879" s="11"/>
      <c r="M4879" s="12"/>
      <c r="N4879" s="12"/>
      <c r="O4879" s="12"/>
      <c r="P4879" s="12"/>
      <c r="Q4879" s="12"/>
      <c r="R4879" s="12"/>
      <c r="S4879" s="12"/>
      <c r="T4879" s="12"/>
      <c r="U4879" s="12"/>
      <c r="V4879" s="12"/>
      <c r="W4879" s="12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2"/>
      <c r="AS4879" s="12"/>
      <c r="AT4879" s="12"/>
      <c r="AU4879" s="12"/>
      <c r="AV4879" s="12"/>
      <c r="AW4879" s="12"/>
      <c r="AX4879" s="12"/>
      <c r="AY4879" s="12"/>
      <c r="AZ4879" s="12"/>
      <c r="BA4879" s="12"/>
      <c r="BB4879" s="12"/>
      <c r="BC4879" s="12"/>
      <c r="BD4879" s="12"/>
      <c r="BE4879" s="12"/>
      <c r="BF4879" s="12"/>
      <c r="BG4879" s="12"/>
      <c r="BH4879" s="12"/>
      <c r="BI4879" s="12"/>
      <c r="BJ4879" s="13"/>
      <c r="BK4879" s="13"/>
      <c r="BL4879" s="13"/>
      <c r="BM4879" s="13"/>
      <c r="BN4879" s="13"/>
    </row>
    <row r="4880" spans="1:66" x14ac:dyDescent="0.25">
      <c r="A4880" s="10"/>
      <c r="B4880" s="10"/>
      <c r="C4880" s="10"/>
      <c r="D4880" s="18"/>
      <c r="E4880" s="10"/>
      <c r="F4880" s="10"/>
      <c r="G4880" s="10"/>
      <c r="H4880" s="10"/>
      <c r="I4880" s="10"/>
      <c r="J4880" s="10"/>
      <c r="K4880" s="11"/>
      <c r="L4880" s="11"/>
      <c r="M4880" s="12"/>
      <c r="N4880" s="12"/>
      <c r="O4880" s="12"/>
      <c r="P4880" s="12"/>
      <c r="Q4880" s="12"/>
      <c r="R4880" s="12"/>
      <c r="S4880" s="12"/>
      <c r="T4880" s="12"/>
      <c r="U4880" s="12"/>
      <c r="V4880" s="12"/>
      <c r="W4880" s="12"/>
      <c r="X4880" s="12"/>
      <c r="Y4880" s="12"/>
      <c r="Z4880" s="12"/>
      <c r="AA4880" s="12"/>
      <c r="AB4880" s="12"/>
      <c r="AC4880" s="12"/>
      <c r="AD4880" s="12"/>
      <c r="AE4880" s="12"/>
      <c r="AF4880" s="12"/>
      <c r="AG4880" s="12"/>
      <c r="AH4880" s="12"/>
      <c r="AI4880" s="12"/>
      <c r="AJ4880" s="12"/>
      <c r="AK4880" s="12"/>
      <c r="AL4880" s="12"/>
      <c r="AM4880" s="12"/>
      <c r="AN4880" s="12"/>
      <c r="AO4880" s="12"/>
      <c r="AP4880" s="12"/>
      <c r="AQ4880" s="12"/>
      <c r="AR4880" s="12"/>
      <c r="AS4880" s="12"/>
      <c r="AT4880" s="12"/>
      <c r="AU4880" s="12"/>
      <c r="AV4880" s="12"/>
      <c r="AW4880" s="12"/>
      <c r="AX4880" s="12"/>
      <c r="AY4880" s="12"/>
      <c r="AZ4880" s="12"/>
      <c r="BA4880" s="12"/>
      <c r="BB4880" s="12"/>
      <c r="BC4880" s="12"/>
      <c r="BD4880" s="12"/>
      <c r="BE4880" s="12"/>
      <c r="BF4880" s="12"/>
      <c r="BG4880" s="12"/>
      <c r="BH4880" s="12"/>
      <c r="BI4880" s="12"/>
      <c r="BJ4880" s="13"/>
      <c r="BK4880" s="13"/>
      <c r="BL4880" s="13"/>
      <c r="BM4880" s="13"/>
      <c r="BN4880" s="13"/>
    </row>
    <row r="4881" spans="1:66" x14ac:dyDescent="0.25">
      <c r="A4881" s="10"/>
      <c r="B4881" s="10"/>
      <c r="C4881" s="10"/>
      <c r="D4881" s="18"/>
      <c r="E4881" s="10"/>
      <c r="F4881" s="10"/>
      <c r="G4881" s="10"/>
      <c r="H4881" s="10"/>
      <c r="I4881" s="10"/>
      <c r="J4881" s="10"/>
      <c r="K4881" s="11"/>
      <c r="L4881" s="11"/>
      <c r="M4881" s="12"/>
      <c r="N4881" s="12"/>
      <c r="O4881" s="12"/>
      <c r="P4881" s="12"/>
      <c r="Q4881" s="12"/>
      <c r="R4881" s="12"/>
      <c r="S4881" s="12"/>
      <c r="T4881" s="12"/>
      <c r="U4881" s="12"/>
      <c r="V4881" s="12"/>
      <c r="W4881" s="12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2"/>
      <c r="AS4881" s="12"/>
      <c r="AT4881" s="12"/>
      <c r="AU4881" s="12"/>
      <c r="AV4881" s="12"/>
      <c r="AW4881" s="12"/>
      <c r="AX4881" s="12"/>
      <c r="AY4881" s="12"/>
      <c r="AZ4881" s="12"/>
      <c r="BA4881" s="12"/>
      <c r="BB4881" s="12"/>
      <c r="BC4881" s="12"/>
      <c r="BD4881" s="12"/>
      <c r="BE4881" s="12"/>
      <c r="BF4881" s="12"/>
      <c r="BG4881" s="12"/>
      <c r="BH4881" s="12"/>
      <c r="BI4881" s="12"/>
      <c r="BJ4881" s="13"/>
      <c r="BK4881" s="13"/>
      <c r="BL4881" s="13"/>
      <c r="BM4881" s="13"/>
      <c r="BN4881" s="13"/>
    </row>
    <row r="4882" spans="1:66" x14ac:dyDescent="0.25">
      <c r="A4882" s="10"/>
      <c r="B4882" s="10"/>
      <c r="C4882" s="10"/>
      <c r="D4882" s="18"/>
      <c r="E4882" s="10"/>
      <c r="F4882" s="10"/>
      <c r="G4882" s="10"/>
      <c r="H4882" s="10"/>
      <c r="I4882" s="10"/>
      <c r="J4882" s="10"/>
      <c r="K4882" s="11"/>
      <c r="L4882" s="11"/>
      <c r="M4882" s="12"/>
      <c r="N4882" s="12"/>
      <c r="O4882" s="12"/>
      <c r="P4882" s="12"/>
      <c r="Q4882" s="12"/>
      <c r="R4882" s="12"/>
      <c r="S4882" s="12"/>
      <c r="T4882" s="12"/>
      <c r="U4882" s="12"/>
      <c r="V4882" s="12"/>
      <c r="W4882" s="12"/>
      <c r="X4882" s="12"/>
      <c r="Y4882" s="12"/>
      <c r="Z4882" s="12"/>
      <c r="AA4882" s="12"/>
      <c r="AB4882" s="12"/>
      <c r="AC4882" s="12"/>
      <c r="AD4882" s="12"/>
      <c r="AE4882" s="12"/>
      <c r="AF4882" s="12"/>
      <c r="AG4882" s="12"/>
      <c r="AH4882" s="12"/>
      <c r="AI4882" s="12"/>
      <c r="AJ4882" s="12"/>
      <c r="AK4882" s="12"/>
      <c r="AL4882" s="12"/>
      <c r="AM4882" s="12"/>
      <c r="AN4882" s="12"/>
      <c r="AO4882" s="12"/>
      <c r="AP4882" s="12"/>
      <c r="AQ4882" s="12"/>
      <c r="AR4882" s="12"/>
      <c r="AS4882" s="12"/>
      <c r="AT4882" s="12"/>
      <c r="AU4882" s="12"/>
      <c r="AV4882" s="12"/>
      <c r="AW4882" s="12"/>
      <c r="AX4882" s="12"/>
      <c r="AY4882" s="12"/>
      <c r="AZ4882" s="12"/>
      <c r="BA4882" s="12"/>
      <c r="BB4882" s="12"/>
      <c r="BC4882" s="12"/>
      <c r="BD4882" s="12"/>
      <c r="BE4882" s="12"/>
      <c r="BF4882" s="12"/>
      <c r="BG4882" s="12"/>
      <c r="BH4882" s="12"/>
      <c r="BI4882" s="12"/>
      <c r="BJ4882" s="13"/>
      <c r="BK4882" s="13"/>
      <c r="BL4882" s="13"/>
      <c r="BM4882" s="13"/>
      <c r="BN4882" s="13"/>
    </row>
    <row r="4883" spans="1:66" x14ac:dyDescent="0.25">
      <c r="A4883" s="10"/>
      <c r="B4883" s="10"/>
      <c r="C4883" s="10"/>
      <c r="D4883" s="18"/>
      <c r="E4883" s="10"/>
      <c r="F4883" s="10"/>
      <c r="G4883" s="10"/>
      <c r="H4883" s="10"/>
      <c r="I4883" s="10"/>
      <c r="J4883" s="10"/>
      <c r="K4883" s="11"/>
      <c r="L4883" s="11"/>
      <c r="M4883" s="12"/>
      <c r="N4883" s="12"/>
      <c r="O4883" s="12"/>
      <c r="P4883" s="12"/>
      <c r="Q4883" s="12"/>
      <c r="R4883" s="12"/>
      <c r="S4883" s="12"/>
      <c r="T4883" s="12"/>
      <c r="U4883" s="12"/>
      <c r="V4883" s="12"/>
      <c r="W4883" s="12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2"/>
      <c r="AS4883" s="12"/>
      <c r="AT4883" s="12"/>
      <c r="AU4883" s="12"/>
      <c r="AV4883" s="12"/>
      <c r="AW4883" s="12"/>
      <c r="AX4883" s="12"/>
      <c r="AY4883" s="12"/>
      <c r="AZ4883" s="12"/>
      <c r="BA4883" s="12"/>
      <c r="BB4883" s="12"/>
      <c r="BC4883" s="12"/>
      <c r="BD4883" s="12"/>
      <c r="BE4883" s="12"/>
      <c r="BF4883" s="12"/>
      <c r="BG4883" s="12"/>
      <c r="BH4883" s="12"/>
      <c r="BI4883" s="12"/>
      <c r="BJ4883" s="13"/>
      <c r="BK4883" s="13"/>
      <c r="BL4883" s="13"/>
      <c r="BM4883" s="13"/>
      <c r="BN4883" s="13"/>
    </row>
    <row r="4884" spans="1:66" x14ac:dyDescent="0.25">
      <c r="A4884" s="10"/>
      <c r="B4884" s="10"/>
      <c r="C4884" s="10"/>
      <c r="D4884" s="18"/>
      <c r="E4884" s="10"/>
      <c r="F4884" s="10"/>
      <c r="G4884" s="10"/>
      <c r="H4884" s="10"/>
      <c r="I4884" s="10"/>
      <c r="J4884" s="10"/>
      <c r="K4884" s="11"/>
      <c r="L4884" s="11"/>
      <c r="M4884" s="12"/>
      <c r="N4884" s="12"/>
      <c r="O4884" s="12"/>
      <c r="P4884" s="12"/>
      <c r="Q4884" s="12"/>
      <c r="R4884" s="12"/>
      <c r="S4884" s="12"/>
      <c r="T4884" s="12"/>
      <c r="U4884" s="12"/>
      <c r="V4884" s="12"/>
      <c r="W4884" s="12"/>
      <c r="X4884" s="12"/>
      <c r="Y4884" s="12"/>
      <c r="Z4884" s="12"/>
      <c r="AA4884" s="12"/>
      <c r="AB4884" s="12"/>
      <c r="AC4884" s="12"/>
      <c r="AD4884" s="12"/>
      <c r="AE4884" s="12"/>
      <c r="AF4884" s="12"/>
      <c r="AG4884" s="12"/>
      <c r="AH4884" s="12"/>
      <c r="AI4884" s="12"/>
      <c r="AJ4884" s="12"/>
      <c r="AK4884" s="12"/>
      <c r="AL4884" s="12"/>
      <c r="AM4884" s="12"/>
      <c r="AN4884" s="12"/>
      <c r="AO4884" s="12"/>
      <c r="AP4884" s="12"/>
      <c r="AQ4884" s="12"/>
      <c r="AR4884" s="12"/>
      <c r="AS4884" s="12"/>
      <c r="AT4884" s="12"/>
      <c r="AU4884" s="12"/>
      <c r="AV4884" s="12"/>
      <c r="AW4884" s="12"/>
      <c r="AX4884" s="12"/>
      <c r="AY4884" s="12"/>
      <c r="AZ4884" s="12"/>
      <c r="BA4884" s="12"/>
      <c r="BB4884" s="12"/>
      <c r="BC4884" s="12"/>
      <c r="BD4884" s="12"/>
      <c r="BE4884" s="12"/>
      <c r="BF4884" s="12"/>
      <c r="BG4884" s="12"/>
      <c r="BH4884" s="12"/>
      <c r="BI4884" s="12"/>
      <c r="BJ4884" s="13"/>
      <c r="BK4884" s="13"/>
      <c r="BL4884" s="13"/>
      <c r="BM4884" s="13"/>
      <c r="BN4884" s="13"/>
    </row>
    <row r="4885" spans="1:66" x14ac:dyDescent="0.25">
      <c r="A4885" s="10"/>
      <c r="B4885" s="10"/>
      <c r="C4885" s="10"/>
      <c r="D4885" s="18"/>
      <c r="E4885" s="10"/>
      <c r="F4885" s="10"/>
      <c r="G4885" s="10"/>
      <c r="H4885" s="10"/>
      <c r="I4885" s="10"/>
      <c r="J4885" s="10"/>
      <c r="K4885" s="11"/>
      <c r="L4885" s="11"/>
      <c r="M4885" s="12"/>
      <c r="N4885" s="12"/>
      <c r="O4885" s="12"/>
      <c r="P4885" s="12"/>
      <c r="Q4885" s="12"/>
      <c r="R4885" s="12"/>
      <c r="S4885" s="12"/>
      <c r="T4885" s="12"/>
      <c r="U4885" s="12"/>
      <c r="V4885" s="12"/>
      <c r="W4885" s="12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2"/>
      <c r="AS4885" s="12"/>
      <c r="AT4885" s="12"/>
      <c r="AU4885" s="12"/>
      <c r="AV4885" s="12"/>
      <c r="AW4885" s="12"/>
      <c r="AX4885" s="12"/>
      <c r="AY4885" s="12"/>
      <c r="AZ4885" s="12"/>
      <c r="BA4885" s="12"/>
      <c r="BB4885" s="12"/>
      <c r="BC4885" s="12"/>
      <c r="BD4885" s="12"/>
      <c r="BE4885" s="12"/>
      <c r="BF4885" s="12"/>
      <c r="BG4885" s="12"/>
      <c r="BH4885" s="12"/>
      <c r="BI4885" s="12"/>
      <c r="BJ4885" s="13"/>
      <c r="BK4885" s="13"/>
      <c r="BL4885" s="13"/>
      <c r="BM4885" s="13"/>
      <c r="BN4885" s="13"/>
    </row>
    <row r="4886" spans="1:66" x14ac:dyDescent="0.25">
      <c r="A4886" s="10"/>
      <c r="B4886" s="10"/>
      <c r="C4886" s="10"/>
      <c r="D4886" s="18"/>
      <c r="E4886" s="10"/>
      <c r="F4886" s="10"/>
      <c r="G4886" s="10"/>
      <c r="H4886" s="10"/>
      <c r="I4886" s="10"/>
      <c r="J4886" s="10"/>
      <c r="K4886" s="11"/>
      <c r="L4886" s="11"/>
      <c r="M4886" s="12"/>
      <c r="N4886" s="12"/>
      <c r="O4886" s="12"/>
      <c r="P4886" s="12"/>
      <c r="Q4886" s="12"/>
      <c r="R4886" s="12"/>
      <c r="S4886" s="12"/>
      <c r="T4886" s="12"/>
      <c r="U4886" s="12"/>
      <c r="V4886" s="12"/>
      <c r="W4886" s="12"/>
      <c r="X4886" s="12"/>
      <c r="Y4886" s="12"/>
      <c r="Z4886" s="12"/>
      <c r="AA4886" s="12"/>
      <c r="AB4886" s="12"/>
      <c r="AC4886" s="12"/>
      <c r="AD4886" s="12"/>
      <c r="AE4886" s="12"/>
      <c r="AF4886" s="12"/>
      <c r="AG4886" s="12"/>
      <c r="AH4886" s="12"/>
      <c r="AI4886" s="12"/>
      <c r="AJ4886" s="12"/>
      <c r="AK4886" s="12"/>
      <c r="AL4886" s="12"/>
      <c r="AM4886" s="12"/>
      <c r="AN4886" s="12"/>
      <c r="AO4886" s="12"/>
      <c r="AP4886" s="12"/>
      <c r="AQ4886" s="12"/>
      <c r="AR4886" s="12"/>
      <c r="AS4886" s="12"/>
      <c r="AT4886" s="12"/>
      <c r="AU4886" s="12"/>
      <c r="AV4886" s="12"/>
      <c r="AW4886" s="12"/>
      <c r="AX4886" s="12"/>
      <c r="AY4886" s="12"/>
      <c r="AZ4886" s="12"/>
      <c r="BA4886" s="12"/>
      <c r="BB4886" s="12"/>
      <c r="BC4886" s="12"/>
      <c r="BD4886" s="12"/>
      <c r="BE4886" s="12"/>
      <c r="BF4886" s="12"/>
      <c r="BG4886" s="12"/>
      <c r="BH4886" s="12"/>
      <c r="BI4886" s="12"/>
      <c r="BJ4886" s="13"/>
      <c r="BK4886" s="13"/>
      <c r="BL4886" s="13"/>
      <c r="BM4886" s="13"/>
      <c r="BN4886" s="13"/>
    </row>
    <row r="4887" spans="1:66" x14ac:dyDescent="0.25">
      <c r="A4887" s="10"/>
      <c r="B4887" s="10"/>
      <c r="C4887" s="10"/>
      <c r="D4887" s="18"/>
      <c r="E4887" s="10"/>
      <c r="F4887" s="10"/>
      <c r="G4887" s="10"/>
      <c r="H4887" s="10"/>
      <c r="I4887" s="10"/>
      <c r="J4887" s="10"/>
      <c r="K4887" s="11"/>
      <c r="L4887" s="11"/>
      <c r="M4887" s="12"/>
      <c r="N4887" s="12"/>
      <c r="O4887" s="12"/>
      <c r="P4887" s="12"/>
      <c r="Q4887" s="12"/>
      <c r="R4887" s="12"/>
      <c r="S4887" s="12"/>
      <c r="T4887" s="12"/>
      <c r="U4887" s="12"/>
      <c r="V4887" s="12"/>
      <c r="W4887" s="12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2"/>
      <c r="AS4887" s="12"/>
      <c r="AT4887" s="12"/>
      <c r="AU4887" s="12"/>
      <c r="AV4887" s="12"/>
      <c r="AW4887" s="12"/>
      <c r="AX4887" s="12"/>
      <c r="AY4887" s="12"/>
      <c r="AZ4887" s="12"/>
      <c r="BA4887" s="12"/>
      <c r="BB4887" s="12"/>
      <c r="BC4887" s="12"/>
      <c r="BD4887" s="12"/>
      <c r="BE4887" s="12"/>
      <c r="BF4887" s="12"/>
      <c r="BG4887" s="12"/>
      <c r="BH4887" s="12"/>
      <c r="BI4887" s="12"/>
      <c r="BJ4887" s="13"/>
      <c r="BK4887" s="13"/>
      <c r="BL4887" s="13"/>
      <c r="BM4887" s="13"/>
      <c r="BN4887" s="13"/>
    </row>
    <row r="4888" spans="1:66" x14ac:dyDescent="0.25">
      <c r="A4888" s="10"/>
      <c r="B4888" s="10"/>
      <c r="C4888" s="10"/>
      <c r="D4888" s="18"/>
      <c r="E4888" s="10"/>
      <c r="F4888" s="10"/>
      <c r="G4888" s="10"/>
      <c r="H4888" s="10"/>
      <c r="I4888" s="10"/>
      <c r="J4888" s="10"/>
      <c r="K4888" s="11"/>
      <c r="L4888" s="11"/>
      <c r="M4888" s="12"/>
      <c r="N4888" s="12"/>
      <c r="O4888" s="12"/>
      <c r="P4888" s="12"/>
      <c r="Q4888" s="12"/>
      <c r="R4888" s="12"/>
      <c r="S4888" s="12"/>
      <c r="T4888" s="12"/>
      <c r="U4888" s="12"/>
      <c r="V4888" s="12"/>
      <c r="W4888" s="12"/>
      <c r="X4888" s="12"/>
      <c r="Y4888" s="12"/>
      <c r="Z4888" s="12"/>
      <c r="AA4888" s="12"/>
      <c r="AB4888" s="12"/>
      <c r="AC4888" s="12"/>
      <c r="AD4888" s="12"/>
      <c r="AE4888" s="12"/>
      <c r="AF4888" s="12"/>
      <c r="AG4888" s="12"/>
      <c r="AH4888" s="12"/>
      <c r="AI4888" s="12"/>
      <c r="AJ4888" s="12"/>
      <c r="AK4888" s="12"/>
      <c r="AL4888" s="12"/>
      <c r="AM4888" s="12"/>
      <c r="AN4888" s="12"/>
      <c r="AO4888" s="12"/>
      <c r="AP4888" s="12"/>
      <c r="AQ4888" s="12"/>
      <c r="AR4888" s="12"/>
      <c r="AS4888" s="12"/>
      <c r="AT4888" s="12"/>
      <c r="AU4888" s="12"/>
      <c r="AV4888" s="12"/>
      <c r="AW4888" s="12"/>
      <c r="AX4888" s="12"/>
      <c r="AY4888" s="12"/>
      <c r="AZ4888" s="12"/>
      <c r="BA4888" s="12"/>
      <c r="BB4888" s="12"/>
      <c r="BC4888" s="12"/>
      <c r="BD4888" s="12"/>
      <c r="BE4888" s="12"/>
      <c r="BF4888" s="12"/>
      <c r="BG4888" s="12"/>
      <c r="BH4888" s="12"/>
      <c r="BI4888" s="12"/>
      <c r="BJ4888" s="13"/>
      <c r="BK4888" s="13"/>
      <c r="BL4888" s="13"/>
      <c r="BM4888" s="13"/>
      <c r="BN4888" s="13"/>
    </row>
    <row r="4889" spans="1:66" x14ac:dyDescent="0.25">
      <c r="A4889" s="10"/>
      <c r="B4889" s="10"/>
      <c r="C4889" s="10"/>
      <c r="D4889" s="18"/>
      <c r="E4889" s="10"/>
      <c r="F4889" s="10"/>
      <c r="G4889" s="10"/>
      <c r="H4889" s="10"/>
      <c r="I4889" s="10"/>
      <c r="J4889" s="10"/>
      <c r="K4889" s="11"/>
      <c r="L4889" s="11"/>
      <c r="M4889" s="12"/>
      <c r="N4889" s="12"/>
      <c r="O4889" s="12"/>
      <c r="P4889" s="12"/>
      <c r="Q4889" s="12"/>
      <c r="R4889" s="12"/>
      <c r="S4889" s="12"/>
      <c r="T4889" s="12"/>
      <c r="U4889" s="12"/>
      <c r="V4889" s="12"/>
      <c r="W4889" s="12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2"/>
      <c r="AS4889" s="12"/>
      <c r="AT4889" s="12"/>
      <c r="AU4889" s="12"/>
      <c r="AV4889" s="12"/>
      <c r="AW4889" s="12"/>
      <c r="AX4889" s="12"/>
      <c r="AY4889" s="12"/>
      <c r="AZ4889" s="12"/>
      <c r="BA4889" s="12"/>
      <c r="BB4889" s="12"/>
      <c r="BC4889" s="12"/>
      <c r="BD4889" s="12"/>
      <c r="BE4889" s="12"/>
      <c r="BF4889" s="12"/>
      <c r="BG4889" s="12"/>
      <c r="BH4889" s="12"/>
      <c r="BI4889" s="12"/>
      <c r="BJ4889" s="13"/>
      <c r="BK4889" s="13"/>
      <c r="BL4889" s="13"/>
      <c r="BM4889" s="13"/>
      <c r="BN4889" s="13"/>
    </row>
    <row r="4890" spans="1:66" x14ac:dyDescent="0.25">
      <c r="A4890" s="10"/>
      <c r="B4890" s="10"/>
      <c r="C4890" s="10"/>
      <c r="D4890" s="18"/>
      <c r="E4890" s="10"/>
      <c r="F4890" s="10"/>
      <c r="G4890" s="10"/>
      <c r="H4890" s="10"/>
      <c r="I4890" s="10"/>
      <c r="J4890" s="10"/>
      <c r="K4890" s="11"/>
      <c r="L4890" s="11"/>
      <c r="M4890" s="12"/>
      <c r="N4890" s="12"/>
      <c r="O4890" s="12"/>
      <c r="P4890" s="12"/>
      <c r="Q4890" s="12"/>
      <c r="R4890" s="12"/>
      <c r="S4890" s="12"/>
      <c r="T4890" s="12"/>
      <c r="U4890" s="12"/>
      <c r="V4890" s="12"/>
      <c r="W4890" s="12"/>
      <c r="X4890" s="12"/>
      <c r="Y4890" s="12"/>
      <c r="Z4890" s="12"/>
      <c r="AA4890" s="12"/>
      <c r="AB4890" s="12"/>
      <c r="AC4890" s="12"/>
      <c r="AD4890" s="12"/>
      <c r="AE4890" s="12"/>
      <c r="AF4890" s="12"/>
      <c r="AG4890" s="12"/>
      <c r="AH4890" s="12"/>
      <c r="AI4890" s="12"/>
      <c r="AJ4890" s="12"/>
      <c r="AK4890" s="12"/>
      <c r="AL4890" s="12"/>
      <c r="AM4890" s="12"/>
      <c r="AN4890" s="12"/>
      <c r="AO4890" s="12"/>
      <c r="AP4890" s="12"/>
      <c r="AQ4890" s="12"/>
      <c r="AR4890" s="12"/>
      <c r="AS4890" s="12"/>
      <c r="AT4890" s="12"/>
      <c r="AU4890" s="12"/>
      <c r="AV4890" s="12"/>
      <c r="AW4890" s="12"/>
      <c r="AX4890" s="12"/>
      <c r="AY4890" s="12"/>
      <c r="AZ4890" s="12"/>
      <c r="BA4890" s="12"/>
      <c r="BB4890" s="12"/>
      <c r="BC4890" s="12"/>
      <c r="BD4890" s="12"/>
      <c r="BE4890" s="12"/>
      <c r="BF4890" s="12"/>
      <c r="BG4890" s="12"/>
      <c r="BH4890" s="12"/>
      <c r="BI4890" s="12"/>
      <c r="BJ4890" s="13"/>
      <c r="BK4890" s="13"/>
      <c r="BL4890" s="13"/>
      <c r="BM4890" s="13"/>
      <c r="BN4890" s="13"/>
    </row>
    <row r="4891" spans="1:66" x14ac:dyDescent="0.25">
      <c r="A4891" s="10"/>
      <c r="B4891" s="10"/>
      <c r="C4891" s="10"/>
      <c r="D4891" s="18"/>
      <c r="E4891" s="10"/>
      <c r="F4891" s="10"/>
      <c r="G4891" s="10"/>
      <c r="H4891" s="10"/>
      <c r="I4891" s="10"/>
      <c r="J4891" s="10"/>
      <c r="K4891" s="11"/>
      <c r="L4891" s="11"/>
      <c r="M4891" s="12"/>
      <c r="N4891" s="12"/>
      <c r="O4891" s="12"/>
      <c r="P4891" s="12"/>
      <c r="Q4891" s="12"/>
      <c r="R4891" s="12"/>
      <c r="S4891" s="12"/>
      <c r="T4891" s="12"/>
      <c r="U4891" s="12"/>
      <c r="V4891" s="12"/>
      <c r="W4891" s="12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2"/>
      <c r="AS4891" s="12"/>
      <c r="AT4891" s="12"/>
      <c r="AU4891" s="12"/>
      <c r="AV4891" s="12"/>
      <c r="AW4891" s="12"/>
      <c r="AX4891" s="12"/>
      <c r="AY4891" s="12"/>
      <c r="AZ4891" s="12"/>
      <c r="BA4891" s="12"/>
      <c r="BB4891" s="12"/>
      <c r="BC4891" s="12"/>
      <c r="BD4891" s="12"/>
      <c r="BE4891" s="12"/>
      <c r="BF4891" s="12"/>
      <c r="BG4891" s="12"/>
      <c r="BH4891" s="12"/>
      <c r="BI4891" s="12"/>
      <c r="BJ4891" s="13"/>
      <c r="BK4891" s="13"/>
      <c r="BL4891" s="13"/>
      <c r="BM4891" s="13"/>
      <c r="BN4891" s="13"/>
    </row>
    <row r="4892" spans="1:66" x14ac:dyDescent="0.25">
      <c r="A4892" s="10"/>
      <c r="B4892" s="10"/>
      <c r="C4892" s="10"/>
      <c r="D4892" s="18"/>
      <c r="E4892" s="10"/>
      <c r="F4892" s="10"/>
      <c r="G4892" s="10"/>
      <c r="H4892" s="10"/>
      <c r="I4892" s="10"/>
      <c r="J4892" s="10"/>
      <c r="K4892" s="11"/>
      <c r="L4892" s="11"/>
      <c r="M4892" s="12"/>
      <c r="N4892" s="12"/>
      <c r="O4892" s="12"/>
      <c r="P4892" s="12"/>
      <c r="Q4892" s="12"/>
      <c r="R4892" s="12"/>
      <c r="S4892" s="12"/>
      <c r="T4892" s="12"/>
      <c r="U4892" s="12"/>
      <c r="V4892" s="12"/>
      <c r="W4892" s="12"/>
      <c r="X4892" s="12"/>
      <c r="Y4892" s="12"/>
      <c r="Z4892" s="12"/>
      <c r="AA4892" s="12"/>
      <c r="AB4892" s="12"/>
      <c r="AC4892" s="12"/>
      <c r="AD4892" s="12"/>
      <c r="AE4892" s="12"/>
      <c r="AF4892" s="12"/>
      <c r="AG4892" s="12"/>
      <c r="AH4892" s="12"/>
      <c r="AI4892" s="12"/>
      <c r="AJ4892" s="12"/>
      <c r="AK4892" s="12"/>
      <c r="AL4892" s="12"/>
      <c r="AM4892" s="12"/>
      <c r="AN4892" s="12"/>
      <c r="AO4892" s="12"/>
      <c r="AP4892" s="12"/>
      <c r="AQ4892" s="12"/>
      <c r="AR4892" s="12"/>
      <c r="AS4892" s="12"/>
      <c r="AT4892" s="12"/>
      <c r="AU4892" s="12"/>
      <c r="AV4892" s="12"/>
      <c r="AW4892" s="12"/>
      <c r="AX4892" s="12"/>
      <c r="AY4892" s="12"/>
      <c r="AZ4892" s="12"/>
      <c r="BA4892" s="12"/>
      <c r="BB4892" s="12"/>
      <c r="BC4892" s="12"/>
      <c r="BD4892" s="12"/>
      <c r="BE4892" s="12"/>
      <c r="BF4892" s="12"/>
      <c r="BG4892" s="12"/>
      <c r="BH4892" s="12"/>
      <c r="BI4892" s="12"/>
      <c r="BJ4892" s="13"/>
      <c r="BK4892" s="13"/>
      <c r="BL4892" s="13"/>
      <c r="BM4892" s="13"/>
      <c r="BN4892" s="13"/>
    </row>
    <row r="4893" spans="1:66" x14ac:dyDescent="0.25">
      <c r="A4893" s="10"/>
      <c r="B4893" s="10"/>
      <c r="C4893" s="10"/>
      <c r="D4893" s="18"/>
      <c r="E4893" s="10"/>
      <c r="F4893" s="10"/>
      <c r="G4893" s="10"/>
      <c r="H4893" s="10"/>
      <c r="I4893" s="10"/>
      <c r="J4893" s="10"/>
      <c r="K4893" s="11"/>
      <c r="L4893" s="11"/>
      <c r="M4893" s="12"/>
      <c r="N4893" s="12"/>
      <c r="O4893" s="12"/>
      <c r="P4893" s="12"/>
      <c r="Q4893" s="12"/>
      <c r="R4893" s="12"/>
      <c r="S4893" s="12"/>
      <c r="T4893" s="12"/>
      <c r="U4893" s="12"/>
      <c r="V4893" s="12"/>
      <c r="W4893" s="12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2"/>
      <c r="AS4893" s="12"/>
      <c r="AT4893" s="12"/>
      <c r="AU4893" s="12"/>
      <c r="AV4893" s="12"/>
      <c r="AW4893" s="12"/>
      <c r="AX4893" s="12"/>
      <c r="AY4893" s="12"/>
      <c r="AZ4893" s="12"/>
      <c r="BA4893" s="12"/>
      <c r="BB4893" s="12"/>
      <c r="BC4893" s="12"/>
      <c r="BD4893" s="12"/>
      <c r="BE4893" s="12"/>
      <c r="BF4893" s="12"/>
      <c r="BG4893" s="12"/>
      <c r="BH4893" s="12"/>
      <c r="BI4893" s="12"/>
      <c r="BJ4893" s="13"/>
      <c r="BK4893" s="13"/>
      <c r="BL4893" s="13"/>
      <c r="BM4893" s="13"/>
      <c r="BN4893" s="13"/>
    </row>
    <row r="4894" spans="1:66" x14ac:dyDescent="0.25">
      <c r="A4894" s="10"/>
      <c r="B4894" s="10"/>
      <c r="C4894" s="10"/>
      <c r="D4894" s="18"/>
      <c r="E4894" s="10"/>
      <c r="F4894" s="10"/>
      <c r="G4894" s="10"/>
      <c r="H4894" s="10"/>
      <c r="I4894" s="10"/>
      <c r="J4894" s="10"/>
      <c r="K4894" s="11"/>
      <c r="L4894" s="11"/>
      <c r="M4894" s="12"/>
      <c r="N4894" s="12"/>
      <c r="O4894" s="12"/>
      <c r="P4894" s="12"/>
      <c r="Q4894" s="12"/>
      <c r="R4894" s="12"/>
      <c r="S4894" s="12"/>
      <c r="T4894" s="12"/>
      <c r="U4894" s="12"/>
      <c r="V4894" s="12"/>
      <c r="W4894" s="12"/>
      <c r="X4894" s="12"/>
      <c r="Y4894" s="12"/>
      <c r="Z4894" s="12"/>
      <c r="AA4894" s="12"/>
      <c r="AB4894" s="12"/>
      <c r="AC4894" s="12"/>
      <c r="AD4894" s="12"/>
      <c r="AE4894" s="12"/>
      <c r="AF4894" s="12"/>
      <c r="AG4894" s="12"/>
      <c r="AH4894" s="12"/>
      <c r="AI4894" s="12"/>
      <c r="AJ4894" s="12"/>
      <c r="AK4894" s="12"/>
      <c r="AL4894" s="12"/>
      <c r="AM4894" s="12"/>
      <c r="AN4894" s="12"/>
      <c r="AO4894" s="12"/>
      <c r="AP4894" s="12"/>
      <c r="AQ4894" s="12"/>
      <c r="AR4894" s="12"/>
      <c r="AS4894" s="12"/>
      <c r="AT4894" s="12"/>
      <c r="AU4894" s="12"/>
      <c r="AV4894" s="12"/>
      <c r="AW4894" s="12"/>
      <c r="AX4894" s="12"/>
      <c r="AY4894" s="12"/>
      <c r="AZ4894" s="12"/>
      <c r="BA4894" s="12"/>
      <c r="BB4894" s="12"/>
      <c r="BC4894" s="12"/>
      <c r="BD4894" s="12"/>
      <c r="BE4894" s="12"/>
      <c r="BF4894" s="12"/>
      <c r="BG4894" s="12"/>
      <c r="BH4894" s="12"/>
      <c r="BI4894" s="12"/>
      <c r="BJ4894" s="13"/>
      <c r="BK4894" s="13"/>
      <c r="BL4894" s="13"/>
      <c r="BM4894" s="13"/>
      <c r="BN4894" s="13"/>
    </row>
    <row r="4895" spans="1:66" x14ac:dyDescent="0.25">
      <c r="A4895" s="10"/>
      <c r="B4895" s="10"/>
      <c r="C4895" s="10"/>
      <c r="D4895" s="18"/>
      <c r="E4895" s="10"/>
      <c r="F4895" s="10"/>
      <c r="G4895" s="10"/>
      <c r="H4895" s="10"/>
      <c r="I4895" s="10"/>
      <c r="J4895" s="10"/>
      <c r="K4895" s="11"/>
      <c r="L4895" s="11"/>
      <c r="M4895" s="12"/>
      <c r="N4895" s="12"/>
      <c r="O4895" s="12"/>
      <c r="P4895" s="12"/>
      <c r="Q4895" s="12"/>
      <c r="R4895" s="12"/>
      <c r="S4895" s="12"/>
      <c r="T4895" s="12"/>
      <c r="U4895" s="12"/>
      <c r="V4895" s="12"/>
      <c r="W4895" s="12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2"/>
      <c r="AS4895" s="12"/>
      <c r="AT4895" s="12"/>
      <c r="AU4895" s="12"/>
      <c r="AV4895" s="12"/>
      <c r="AW4895" s="12"/>
      <c r="AX4895" s="12"/>
      <c r="AY4895" s="12"/>
      <c r="AZ4895" s="12"/>
      <c r="BA4895" s="12"/>
      <c r="BB4895" s="12"/>
      <c r="BC4895" s="12"/>
      <c r="BD4895" s="12"/>
      <c r="BE4895" s="12"/>
      <c r="BF4895" s="12"/>
      <c r="BG4895" s="12"/>
      <c r="BH4895" s="12"/>
      <c r="BI4895" s="12"/>
      <c r="BJ4895" s="13"/>
      <c r="BK4895" s="13"/>
      <c r="BL4895" s="13"/>
      <c r="BM4895" s="13"/>
      <c r="BN4895" s="13"/>
    </row>
    <row r="4896" spans="1:66" x14ac:dyDescent="0.25">
      <c r="A4896" s="10"/>
      <c r="B4896" s="10"/>
      <c r="C4896" s="10"/>
      <c r="D4896" s="18"/>
      <c r="E4896" s="10"/>
      <c r="F4896" s="10"/>
      <c r="G4896" s="10"/>
      <c r="H4896" s="10"/>
      <c r="I4896" s="10"/>
      <c r="J4896" s="10"/>
      <c r="K4896" s="11"/>
      <c r="L4896" s="11"/>
      <c r="M4896" s="12"/>
      <c r="N4896" s="12"/>
      <c r="O4896" s="12"/>
      <c r="P4896" s="12"/>
      <c r="Q4896" s="12"/>
      <c r="R4896" s="12"/>
      <c r="S4896" s="12"/>
      <c r="T4896" s="12"/>
      <c r="U4896" s="12"/>
      <c r="V4896" s="12"/>
      <c r="W4896" s="12"/>
      <c r="X4896" s="12"/>
      <c r="Y4896" s="12"/>
      <c r="Z4896" s="12"/>
      <c r="AA4896" s="12"/>
      <c r="AB4896" s="12"/>
      <c r="AC4896" s="12"/>
      <c r="AD4896" s="12"/>
      <c r="AE4896" s="12"/>
      <c r="AF4896" s="12"/>
      <c r="AG4896" s="12"/>
      <c r="AH4896" s="12"/>
      <c r="AI4896" s="12"/>
      <c r="AJ4896" s="12"/>
      <c r="AK4896" s="12"/>
      <c r="AL4896" s="12"/>
      <c r="AM4896" s="12"/>
      <c r="AN4896" s="12"/>
      <c r="AO4896" s="12"/>
      <c r="AP4896" s="12"/>
      <c r="AQ4896" s="12"/>
      <c r="AR4896" s="12"/>
      <c r="AS4896" s="12"/>
      <c r="AT4896" s="12"/>
      <c r="AU4896" s="12"/>
      <c r="AV4896" s="12"/>
      <c r="AW4896" s="12"/>
      <c r="AX4896" s="12"/>
      <c r="AY4896" s="12"/>
      <c r="AZ4896" s="12"/>
      <c r="BA4896" s="12"/>
      <c r="BB4896" s="12"/>
      <c r="BC4896" s="12"/>
      <c r="BD4896" s="12"/>
      <c r="BE4896" s="12"/>
      <c r="BF4896" s="12"/>
      <c r="BG4896" s="12"/>
      <c r="BH4896" s="12"/>
      <c r="BI4896" s="12"/>
      <c r="BJ4896" s="13"/>
      <c r="BK4896" s="13"/>
      <c r="BL4896" s="13"/>
      <c r="BM4896" s="13"/>
      <c r="BN4896" s="13"/>
    </row>
    <row r="4897" spans="1:66" x14ac:dyDescent="0.25">
      <c r="A4897" s="10"/>
      <c r="B4897" s="10"/>
      <c r="C4897" s="10"/>
      <c r="D4897" s="18"/>
      <c r="E4897" s="10"/>
      <c r="F4897" s="10"/>
      <c r="G4897" s="10"/>
      <c r="H4897" s="10"/>
      <c r="I4897" s="10"/>
      <c r="J4897" s="10"/>
      <c r="K4897" s="11"/>
      <c r="L4897" s="11"/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  <c r="W4897" s="12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2"/>
      <c r="AS4897" s="12"/>
      <c r="AT4897" s="12"/>
      <c r="AU4897" s="12"/>
      <c r="AV4897" s="12"/>
      <c r="AW4897" s="12"/>
      <c r="AX4897" s="12"/>
      <c r="AY4897" s="12"/>
      <c r="AZ4897" s="12"/>
      <c r="BA4897" s="12"/>
      <c r="BB4897" s="12"/>
      <c r="BC4897" s="12"/>
      <c r="BD4897" s="12"/>
      <c r="BE4897" s="12"/>
      <c r="BF4897" s="12"/>
      <c r="BG4897" s="12"/>
      <c r="BH4897" s="12"/>
      <c r="BI4897" s="12"/>
      <c r="BJ4897" s="13"/>
      <c r="BK4897" s="13"/>
      <c r="BL4897" s="13"/>
      <c r="BM4897" s="13"/>
      <c r="BN4897" s="13"/>
    </row>
    <row r="4898" spans="1:66" x14ac:dyDescent="0.25">
      <c r="A4898" s="10"/>
      <c r="B4898" s="10"/>
      <c r="C4898" s="10"/>
      <c r="D4898" s="18"/>
      <c r="E4898" s="10"/>
      <c r="F4898" s="10"/>
      <c r="G4898" s="10"/>
      <c r="H4898" s="10"/>
      <c r="I4898" s="10"/>
      <c r="J4898" s="10"/>
      <c r="K4898" s="11"/>
      <c r="L4898" s="11"/>
      <c r="M4898" s="12"/>
      <c r="N4898" s="12"/>
      <c r="O4898" s="12"/>
      <c r="P4898" s="12"/>
      <c r="Q4898" s="12"/>
      <c r="R4898" s="12"/>
      <c r="S4898" s="12"/>
      <c r="T4898" s="12"/>
      <c r="U4898" s="12"/>
      <c r="V4898" s="12"/>
      <c r="W4898" s="12"/>
      <c r="X4898" s="12"/>
      <c r="Y4898" s="12"/>
      <c r="Z4898" s="12"/>
      <c r="AA4898" s="12"/>
      <c r="AB4898" s="12"/>
      <c r="AC4898" s="12"/>
      <c r="AD4898" s="12"/>
      <c r="AE4898" s="12"/>
      <c r="AF4898" s="12"/>
      <c r="AG4898" s="12"/>
      <c r="AH4898" s="12"/>
      <c r="AI4898" s="12"/>
      <c r="AJ4898" s="12"/>
      <c r="AK4898" s="12"/>
      <c r="AL4898" s="12"/>
      <c r="AM4898" s="12"/>
      <c r="AN4898" s="12"/>
      <c r="AO4898" s="12"/>
      <c r="AP4898" s="12"/>
      <c r="AQ4898" s="12"/>
      <c r="AR4898" s="12"/>
      <c r="AS4898" s="12"/>
      <c r="AT4898" s="12"/>
      <c r="AU4898" s="12"/>
      <c r="AV4898" s="12"/>
      <c r="AW4898" s="12"/>
      <c r="AX4898" s="12"/>
      <c r="AY4898" s="12"/>
      <c r="AZ4898" s="12"/>
      <c r="BA4898" s="12"/>
      <c r="BB4898" s="12"/>
      <c r="BC4898" s="12"/>
      <c r="BD4898" s="12"/>
      <c r="BE4898" s="12"/>
      <c r="BF4898" s="12"/>
      <c r="BG4898" s="12"/>
      <c r="BH4898" s="12"/>
      <c r="BI4898" s="12"/>
      <c r="BJ4898" s="13"/>
      <c r="BK4898" s="13"/>
      <c r="BL4898" s="13"/>
      <c r="BM4898" s="13"/>
      <c r="BN4898" s="13"/>
    </row>
    <row r="4899" spans="1:66" x14ac:dyDescent="0.25">
      <c r="A4899" s="10"/>
      <c r="B4899" s="10"/>
      <c r="C4899" s="10"/>
      <c r="D4899" s="18"/>
      <c r="E4899" s="10"/>
      <c r="F4899" s="10"/>
      <c r="G4899" s="10"/>
      <c r="H4899" s="10"/>
      <c r="I4899" s="10"/>
      <c r="J4899" s="10"/>
      <c r="K4899" s="11"/>
      <c r="L4899" s="11"/>
      <c r="M4899" s="12"/>
      <c r="N4899" s="12"/>
      <c r="O4899" s="12"/>
      <c r="P4899" s="12"/>
      <c r="Q4899" s="12"/>
      <c r="R4899" s="12"/>
      <c r="S4899" s="12"/>
      <c r="T4899" s="12"/>
      <c r="U4899" s="12"/>
      <c r="V4899" s="12"/>
      <c r="W4899" s="12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2"/>
      <c r="AS4899" s="12"/>
      <c r="AT4899" s="12"/>
      <c r="AU4899" s="12"/>
      <c r="AV4899" s="12"/>
      <c r="AW4899" s="12"/>
      <c r="AX4899" s="12"/>
      <c r="AY4899" s="12"/>
      <c r="AZ4899" s="12"/>
      <c r="BA4899" s="12"/>
      <c r="BB4899" s="12"/>
      <c r="BC4899" s="12"/>
      <c r="BD4899" s="12"/>
      <c r="BE4899" s="12"/>
      <c r="BF4899" s="12"/>
      <c r="BG4899" s="12"/>
      <c r="BH4899" s="12"/>
      <c r="BI4899" s="12"/>
      <c r="BJ4899" s="13"/>
      <c r="BK4899" s="13"/>
      <c r="BL4899" s="13"/>
      <c r="BM4899" s="13"/>
      <c r="BN4899" s="13"/>
    </row>
    <row r="4900" spans="1:66" x14ac:dyDescent="0.25">
      <c r="A4900" s="10"/>
      <c r="B4900" s="10"/>
      <c r="C4900" s="10"/>
      <c r="D4900" s="18"/>
      <c r="E4900" s="10"/>
      <c r="F4900" s="10"/>
      <c r="G4900" s="10"/>
      <c r="H4900" s="10"/>
      <c r="I4900" s="10"/>
      <c r="J4900" s="10"/>
      <c r="K4900" s="11"/>
      <c r="L4900" s="11"/>
      <c r="M4900" s="12"/>
      <c r="N4900" s="12"/>
      <c r="O4900" s="12"/>
      <c r="P4900" s="12"/>
      <c r="Q4900" s="12"/>
      <c r="R4900" s="12"/>
      <c r="S4900" s="12"/>
      <c r="T4900" s="12"/>
      <c r="U4900" s="12"/>
      <c r="V4900" s="12"/>
      <c r="W4900" s="12"/>
      <c r="X4900" s="12"/>
      <c r="Y4900" s="12"/>
      <c r="Z4900" s="12"/>
      <c r="AA4900" s="12"/>
      <c r="AB4900" s="12"/>
      <c r="AC4900" s="12"/>
      <c r="AD4900" s="12"/>
      <c r="AE4900" s="12"/>
      <c r="AF4900" s="12"/>
      <c r="AG4900" s="12"/>
      <c r="AH4900" s="12"/>
      <c r="AI4900" s="12"/>
      <c r="AJ4900" s="12"/>
      <c r="AK4900" s="12"/>
      <c r="AL4900" s="12"/>
      <c r="AM4900" s="12"/>
      <c r="AN4900" s="12"/>
      <c r="AO4900" s="12"/>
      <c r="AP4900" s="12"/>
      <c r="AQ4900" s="12"/>
      <c r="AR4900" s="12"/>
      <c r="AS4900" s="12"/>
      <c r="AT4900" s="12"/>
      <c r="AU4900" s="12"/>
      <c r="AV4900" s="12"/>
      <c r="AW4900" s="12"/>
      <c r="AX4900" s="12"/>
      <c r="AY4900" s="12"/>
      <c r="AZ4900" s="12"/>
      <c r="BA4900" s="12"/>
      <c r="BB4900" s="12"/>
      <c r="BC4900" s="12"/>
      <c r="BD4900" s="12"/>
      <c r="BE4900" s="12"/>
      <c r="BF4900" s="12"/>
      <c r="BG4900" s="12"/>
      <c r="BH4900" s="12"/>
      <c r="BI4900" s="12"/>
      <c r="BJ4900" s="13"/>
      <c r="BK4900" s="13"/>
      <c r="BL4900" s="13"/>
      <c r="BM4900" s="13"/>
      <c r="BN4900" s="13"/>
    </row>
    <row r="4901" spans="1:66" x14ac:dyDescent="0.25">
      <c r="A4901" s="10"/>
      <c r="B4901" s="10"/>
      <c r="C4901" s="10"/>
      <c r="D4901" s="18"/>
      <c r="E4901" s="10"/>
      <c r="F4901" s="10"/>
      <c r="G4901" s="10"/>
      <c r="H4901" s="10"/>
      <c r="I4901" s="10"/>
      <c r="J4901" s="10"/>
      <c r="K4901" s="11"/>
      <c r="L4901" s="11"/>
      <c r="M4901" s="12"/>
      <c r="N4901" s="12"/>
      <c r="O4901" s="12"/>
      <c r="P4901" s="12"/>
      <c r="Q4901" s="12"/>
      <c r="R4901" s="12"/>
      <c r="S4901" s="12"/>
      <c r="T4901" s="12"/>
      <c r="U4901" s="12"/>
      <c r="V4901" s="12"/>
      <c r="W4901" s="12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2"/>
      <c r="AS4901" s="12"/>
      <c r="AT4901" s="12"/>
      <c r="AU4901" s="12"/>
      <c r="AV4901" s="12"/>
      <c r="AW4901" s="12"/>
      <c r="AX4901" s="12"/>
      <c r="AY4901" s="12"/>
      <c r="AZ4901" s="12"/>
      <c r="BA4901" s="12"/>
      <c r="BB4901" s="12"/>
      <c r="BC4901" s="12"/>
      <c r="BD4901" s="12"/>
      <c r="BE4901" s="12"/>
      <c r="BF4901" s="12"/>
      <c r="BG4901" s="12"/>
      <c r="BH4901" s="12"/>
      <c r="BI4901" s="12"/>
      <c r="BJ4901" s="13"/>
      <c r="BK4901" s="13"/>
      <c r="BL4901" s="13"/>
      <c r="BM4901" s="13"/>
      <c r="BN4901" s="13"/>
    </row>
    <row r="4902" spans="1:66" x14ac:dyDescent="0.25">
      <c r="A4902" s="10"/>
      <c r="B4902" s="10"/>
      <c r="C4902" s="10"/>
      <c r="D4902" s="18"/>
      <c r="E4902" s="10"/>
      <c r="F4902" s="10"/>
      <c r="G4902" s="10"/>
      <c r="H4902" s="10"/>
      <c r="I4902" s="10"/>
      <c r="J4902" s="10"/>
      <c r="K4902" s="11"/>
      <c r="L4902" s="11"/>
      <c r="M4902" s="12"/>
      <c r="N4902" s="12"/>
      <c r="O4902" s="12"/>
      <c r="P4902" s="12"/>
      <c r="Q4902" s="12"/>
      <c r="R4902" s="12"/>
      <c r="S4902" s="12"/>
      <c r="T4902" s="12"/>
      <c r="U4902" s="12"/>
      <c r="V4902" s="12"/>
      <c r="W4902" s="12"/>
      <c r="X4902" s="12"/>
      <c r="Y4902" s="12"/>
      <c r="Z4902" s="12"/>
      <c r="AA4902" s="12"/>
      <c r="AB4902" s="12"/>
      <c r="AC4902" s="12"/>
      <c r="AD4902" s="12"/>
      <c r="AE4902" s="12"/>
      <c r="AF4902" s="12"/>
      <c r="AG4902" s="12"/>
      <c r="AH4902" s="12"/>
      <c r="AI4902" s="12"/>
      <c r="AJ4902" s="12"/>
      <c r="AK4902" s="12"/>
      <c r="AL4902" s="12"/>
      <c r="AM4902" s="12"/>
      <c r="AN4902" s="12"/>
      <c r="AO4902" s="12"/>
      <c r="AP4902" s="12"/>
      <c r="AQ4902" s="12"/>
      <c r="AR4902" s="12"/>
      <c r="AS4902" s="12"/>
      <c r="AT4902" s="12"/>
      <c r="AU4902" s="12"/>
      <c r="AV4902" s="12"/>
      <c r="AW4902" s="12"/>
      <c r="AX4902" s="12"/>
      <c r="AY4902" s="12"/>
      <c r="AZ4902" s="12"/>
      <c r="BA4902" s="12"/>
      <c r="BB4902" s="12"/>
      <c r="BC4902" s="12"/>
      <c r="BD4902" s="12"/>
      <c r="BE4902" s="12"/>
      <c r="BF4902" s="12"/>
      <c r="BG4902" s="12"/>
      <c r="BH4902" s="12"/>
      <c r="BI4902" s="12"/>
      <c r="BJ4902" s="13"/>
      <c r="BK4902" s="13"/>
      <c r="BL4902" s="13"/>
      <c r="BM4902" s="13"/>
      <c r="BN4902" s="13"/>
    </row>
    <row r="4903" spans="1:66" x14ac:dyDescent="0.25">
      <c r="A4903" s="10"/>
      <c r="B4903" s="10"/>
      <c r="C4903" s="10"/>
      <c r="D4903" s="18"/>
      <c r="E4903" s="10"/>
      <c r="F4903" s="10"/>
      <c r="G4903" s="10"/>
      <c r="H4903" s="10"/>
      <c r="I4903" s="10"/>
      <c r="J4903" s="10"/>
      <c r="K4903" s="11"/>
      <c r="L4903" s="11"/>
      <c r="M4903" s="12"/>
      <c r="N4903" s="12"/>
      <c r="O4903" s="12"/>
      <c r="P4903" s="12"/>
      <c r="Q4903" s="12"/>
      <c r="R4903" s="12"/>
      <c r="S4903" s="12"/>
      <c r="T4903" s="12"/>
      <c r="U4903" s="12"/>
      <c r="V4903" s="12"/>
      <c r="W4903" s="12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2"/>
      <c r="AS4903" s="12"/>
      <c r="AT4903" s="12"/>
      <c r="AU4903" s="12"/>
      <c r="AV4903" s="12"/>
      <c r="AW4903" s="12"/>
      <c r="AX4903" s="12"/>
      <c r="AY4903" s="12"/>
      <c r="AZ4903" s="12"/>
      <c r="BA4903" s="12"/>
      <c r="BB4903" s="12"/>
      <c r="BC4903" s="12"/>
      <c r="BD4903" s="12"/>
      <c r="BE4903" s="12"/>
      <c r="BF4903" s="12"/>
      <c r="BG4903" s="12"/>
      <c r="BH4903" s="12"/>
      <c r="BI4903" s="12"/>
      <c r="BJ4903" s="13"/>
      <c r="BK4903" s="13"/>
      <c r="BL4903" s="13"/>
      <c r="BM4903" s="13"/>
      <c r="BN4903" s="13"/>
    </row>
    <row r="4904" spans="1:66" x14ac:dyDescent="0.25">
      <c r="A4904" s="10"/>
      <c r="B4904" s="10"/>
      <c r="C4904" s="10"/>
      <c r="D4904" s="18"/>
      <c r="E4904" s="10"/>
      <c r="F4904" s="10"/>
      <c r="G4904" s="10"/>
      <c r="H4904" s="10"/>
      <c r="I4904" s="10"/>
      <c r="J4904" s="10"/>
      <c r="K4904" s="11"/>
      <c r="L4904" s="11"/>
      <c r="M4904" s="12"/>
      <c r="N4904" s="12"/>
      <c r="O4904" s="12"/>
      <c r="P4904" s="12"/>
      <c r="Q4904" s="12"/>
      <c r="R4904" s="12"/>
      <c r="S4904" s="12"/>
      <c r="T4904" s="12"/>
      <c r="U4904" s="12"/>
      <c r="V4904" s="12"/>
      <c r="W4904" s="12"/>
      <c r="X4904" s="12"/>
      <c r="Y4904" s="12"/>
      <c r="Z4904" s="12"/>
      <c r="AA4904" s="12"/>
      <c r="AB4904" s="12"/>
      <c r="AC4904" s="12"/>
      <c r="AD4904" s="12"/>
      <c r="AE4904" s="12"/>
      <c r="AF4904" s="12"/>
      <c r="AG4904" s="12"/>
      <c r="AH4904" s="12"/>
      <c r="AI4904" s="12"/>
      <c r="AJ4904" s="12"/>
      <c r="AK4904" s="12"/>
      <c r="AL4904" s="12"/>
      <c r="AM4904" s="12"/>
      <c r="AN4904" s="12"/>
      <c r="AO4904" s="12"/>
      <c r="AP4904" s="12"/>
      <c r="AQ4904" s="12"/>
      <c r="AR4904" s="12"/>
      <c r="AS4904" s="12"/>
      <c r="AT4904" s="12"/>
      <c r="AU4904" s="12"/>
      <c r="AV4904" s="12"/>
      <c r="AW4904" s="12"/>
      <c r="AX4904" s="12"/>
      <c r="AY4904" s="12"/>
      <c r="AZ4904" s="12"/>
      <c r="BA4904" s="12"/>
      <c r="BB4904" s="12"/>
      <c r="BC4904" s="12"/>
      <c r="BD4904" s="12"/>
      <c r="BE4904" s="12"/>
      <c r="BF4904" s="12"/>
      <c r="BG4904" s="12"/>
      <c r="BH4904" s="12"/>
      <c r="BI4904" s="12"/>
      <c r="BJ4904" s="13"/>
      <c r="BK4904" s="13"/>
      <c r="BL4904" s="13"/>
      <c r="BM4904" s="13"/>
      <c r="BN4904" s="13"/>
    </row>
    <row r="4905" spans="1:66" x14ac:dyDescent="0.25">
      <c r="A4905" s="10"/>
      <c r="B4905" s="10"/>
      <c r="C4905" s="10"/>
      <c r="D4905" s="18"/>
      <c r="E4905" s="10"/>
      <c r="F4905" s="10"/>
      <c r="G4905" s="10"/>
      <c r="H4905" s="10"/>
      <c r="I4905" s="10"/>
      <c r="J4905" s="10"/>
      <c r="K4905" s="11"/>
      <c r="L4905" s="11"/>
      <c r="M4905" s="12"/>
      <c r="N4905" s="12"/>
      <c r="O4905" s="12"/>
      <c r="P4905" s="12"/>
      <c r="Q4905" s="12"/>
      <c r="R4905" s="12"/>
      <c r="S4905" s="12"/>
      <c r="T4905" s="12"/>
      <c r="U4905" s="12"/>
      <c r="V4905" s="12"/>
      <c r="W4905" s="12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2"/>
      <c r="AS4905" s="12"/>
      <c r="AT4905" s="12"/>
      <c r="AU4905" s="12"/>
      <c r="AV4905" s="12"/>
      <c r="AW4905" s="12"/>
      <c r="AX4905" s="12"/>
      <c r="AY4905" s="12"/>
      <c r="AZ4905" s="12"/>
      <c r="BA4905" s="12"/>
      <c r="BB4905" s="12"/>
      <c r="BC4905" s="12"/>
      <c r="BD4905" s="12"/>
      <c r="BE4905" s="12"/>
      <c r="BF4905" s="12"/>
      <c r="BG4905" s="12"/>
      <c r="BH4905" s="12"/>
      <c r="BI4905" s="12"/>
      <c r="BJ4905" s="13"/>
      <c r="BK4905" s="13"/>
      <c r="BL4905" s="13"/>
      <c r="BM4905" s="13"/>
      <c r="BN4905" s="13"/>
    </row>
    <row r="4906" spans="1:66" x14ac:dyDescent="0.25">
      <c r="A4906" s="10"/>
      <c r="B4906" s="10"/>
      <c r="C4906" s="10"/>
      <c r="D4906" s="18"/>
      <c r="E4906" s="10"/>
      <c r="F4906" s="10"/>
      <c r="G4906" s="10"/>
      <c r="H4906" s="10"/>
      <c r="I4906" s="10"/>
      <c r="J4906" s="10"/>
      <c r="K4906" s="11"/>
      <c r="L4906" s="11"/>
      <c r="M4906" s="12"/>
      <c r="N4906" s="12"/>
      <c r="O4906" s="12"/>
      <c r="P4906" s="12"/>
      <c r="Q4906" s="12"/>
      <c r="R4906" s="12"/>
      <c r="S4906" s="12"/>
      <c r="T4906" s="12"/>
      <c r="U4906" s="12"/>
      <c r="V4906" s="12"/>
      <c r="W4906" s="12"/>
      <c r="X4906" s="12"/>
      <c r="Y4906" s="12"/>
      <c r="Z4906" s="12"/>
      <c r="AA4906" s="12"/>
      <c r="AB4906" s="12"/>
      <c r="AC4906" s="12"/>
      <c r="AD4906" s="12"/>
      <c r="AE4906" s="12"/>
      <c r="AF4906" s="12"/>
      <c r="AG4906" s="12"/>
      <c r="AH4906" s="12"/>
      <c r="AI4906" s="12"/>
      <c r="AJ4906" s="12"/>
      <c r="AK4906" s="12"/>
      <c r="AL4906" s="12"/>
      <c r="AM4906" s="12"/>
      <c r="AN4906" s="12"/>
      <c r="AO4906" s="12"/>
      <c r="AP4906" s="12"/>
      <c r="AQ4906" s="12"/>
      <c r="AR4906" s="12"/>
      <c r="AS4906" s="12"/>
      <c r="AT4906" s="12"/>
      <c r="AU4906" s="12"/>
      <c r="AV4906" s="12"/>
      <c r="AW4906" s="12"/>
      <c r="AX4906" s="12"/>
      <c r="AY4906" s="12"/>
      <c r="AZ4906" s="12"/>
      <c r="BA4906" s="12"/>
      <c r="BB4906" s="12"/>
      <c r="BC4906" s="12"/>
      <c r="BD4906" s="12"/>
      <c r="BE4906" s="12"/>
      <c r="BF4906" s="12"/>
      <c r="BG4906" s="12"/>
      <c r="BH4906" s="12"/>
      <c r="BI4906" s="12"/>
      <c r="BJ4906" s="13"/>
      <c r="BK4906" s="13"/>
      <c r="BL4906" s="13"/>
      <c r="BM4906" s="13"/>
      <c r="BN4906" s="13"/>
    </row>
    <row r="4907" spans="1:66" x14ac:dyDescent="0.25">
      <c r="A4907" s="10"/>
      <c r="B4907" s="10"/>
      <c r="C4907" s="10"/>
      <c r="D4907" s="18"/>
      <c r="E4907" s="10"/>
      <c r="F4907" s="10"/>
      <c r="G4907" s="10"/>
      <c r="H4907" s="10"/>
      <c r="I4907" s="10"/>
      <c r="J4907" s="10"/>
      <c r="K4907" s="11"/>
      <c r="L4907" s="11"/>
      <c r="M4907" s="12"/>
      <c r="N4907" s="12"/>
      <c r="O4907" s="12"/>
      <c r="P4907" s="12"/>
      <c r="Q4907" s="12"/>
      <c r="R4907" s="12"/>
      <c r="S4907" s="12"/>
      <c r="T4907" s="12"/>
      <c r="U4907" s="12"/>
      <c r="V4907" s="12"/>
      <c r="W4907" s="12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2"/>
      <c r="AS4907" s="12"/>
      <c r="AT4907" s="12"/>
      <c r="AU4907" s="12"/>
      <c r="AV4907" s="12"/>
      <c r="AW4907" s="12"/>
      <c r="AX4907" s="12"/>
      <c r="AY4907" s="12"/>
      <c r="AZ4907" s="12"/>
      <c r="BA4907" s="12"/>
      <c r="BB4907" s="12"/>
      <c r="BC4907" s="12"/>
      <c r="BD4907" s="12"/>
      <c r="BE4907" s="12"/>
      <c r="BF4907" s="12"/>
      <c r="BG4907" s="12"/>
      <c r="BH4907" s="12"/>
      <c r="BI4907" s="12"/>
      <c r="BJ4907" s="13"/>
      <c r="BK4907" s="13"/>
      <c r="BL4907" s="13"/>
      <c r="BM4907" s="13"/>
      <c r="BN4907" s="13"/>
    </row>
    <row r="4908" spans="1:66" x14ac:dyDescent="0.25">
      <c r="A4908" s="10"/>
      <c r="B4908" s="10"/>
      <c r="C4908" s="10"/>
      <c r="D4908" s="18"/>
      <c r="E4908" s="10"/>
      <c r="F4908" s="10"/>
      <c r="G4908" s="10"/>
      <c r="H4908" s="10"/>
      <c r="I4908" s="10"/>
      <c r="J4908" s="10"/>
      <c r="K4908" s="11"/>
      <c r="L4908" s="11"/>
      <c r="M4908" s="12"/>
      <c r="N4908" s="12"/>
      <c r="O4908" s="12"/>
      <c r="P4908" s="12"/>
      <c r="Q4908" s="12"/>
      <c r="R4908" s="12"/>
      <c r="S4908" s="12"/>
      <c r="T4908" s="12"/>
      <c r="U4908" s="12"/>
      <c r="V4908" s="12"/>
      <c r="W4908" s="12"/>
      <c r="X4908" s="12"/>
      <c r="Y4908" s="12"/>
      <c r="Z4908" s="12"/>
      <c r="AA4908" s="12"/>
      <c r="AB4908" s="12"/>
      <c r="AC4908" s="12"/>
      <c r="AD4908" s="12"/>
      <c r="AE4908" s="12"/>
      <c r="AF4908" s="12"/>
      <c r="AG4908" s="12"/>
      <c r="AH4908" s="12"/>
      <c r="AI4908" s="12"/>
      <c r="AJ4908" s="12"/>
      <c r="AK4908" s="12"/>
      <c r="AL4908" s="12"/>
      <c r="AM4908" s="12"/>
      <c r="AN4908" s="12"/>
      <c r="AO4908" s="12"/>
      <c r="AP4908" s="12"/>
      <c r="AQ4908" s="12"/>
      <c r="AR4908" s="12"/>
      <c r="AS4908" s="12"/>
      <c r="AT4908" s="12"/>
      <c r="AU4908" s="12"/>
      <c r="AV4908" s="12"/>
      <c r="AW4908" s="12"/>
      <c r="AX4908" s="12"/>
      <c r="AY4908" s="12"/>
      <c r="AZ4908" s="12"/>
      <c r="BA4908" s="12"/>
      <c r="BB4908" s="12"/>
      <c r="BC4908" s="12"/>
      <c r="BD4908" s="12"/>
      <c r="BE4908" s="12"/>
      <c r="BF4908" s="12"/>
      <c r="BG4908" s="12"/>
      <c r="BH4908" s="12"/>
      <c r="BI4908" s="12"/>
      <c r="BJ4908" s="13"/>
      <c r="BK4908" s="13"/>
      <c r="BL4908" s="13"/>
      <c r="BM4908" s="13"/>
      <c r="BN4908" s="13"/>
    </row>
    <row r="4909" spans="1:66" x14ac:dyDescent="0.25">
      <c r="A4909" s="10"/>
      <c r="B4909" s="10"/>
      <c r="C4909" s="10"/>
      <c r="D4909" s="18"/>
      <c r="E4909" s="10"/>
      <c r="F4909" s="10"/>
      <c r="G4909" s="10"/>
      <c r="H4909" s="10"/>
      <c r="I4909" s="10"/>
      <c r="J4909" s="10"/>
      <c r="K4909" s="11"/>
      <c r="L4909" s="11"/>
      <c r="M4909" s="12"/>
      <c r="N4909" s="12"/>
      <c r="O4909" s="12"/>
      <c r="P4909" s="12"/>
      <c r="Q4909" s="12"/>
      <c r="R4909" s="12"/>
      <c r="S4909" s="12"/>
      <c r="T4909" s="12"/>
      <c r="U4909" s="12"/>
      <c r="V4909" s="12"/>
      <c r="W4909" s="12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2"/>
      <c r="AS4909" s="12"/>
      <c r="AT4909" s="12"/>
      <c r="AU4909" s="12"/>
      <c r="AV4909" s="12"/>
      <c r="AW4909" s="12"/>
      <c r="AX4909" s="12"/>
      <c r="AY4909" s="12"/>
      <c r="AZ4909" s="12"/>
      <c r="BA4909" s="12"/>
      <c r="BB4909" s="12"/>
      <c r="BC4909" s="12"/>
      <c r="BD4909" s="12"/>
      <c r="BE4909" s="12"/>
      <c r="BF4909" s="12"/>
      <c r="BG4909" s="12"/>
      <c r="BH4909" s="12"/>
      <c r="BI4909" s="12"/>
      <c r="BJ4909" s="13"/>
      <c r="BK4909" s="13"/>
      <c r="BL4909" s="13"/>
      <c r="BM4909" s="13"/>
      <c r="BN4909" s="13"/>
    </row>
    <row r="4910" spans="1:66" x14ac:dyDescent="0.25">
      <c r="A4910" s="10"/>
      <c r="B4910" s="10"/>
      <c r="C4910" s="10"/>
      <c r="D4910" s="18"/>
      <c r="E4910" s="10"/>
      <c r="F4910" s="10"/>
      <c r="G4910" s="10"/>
      <c r="H4910" s="10"/>
      <c r="I4910" s="10"/>
      <c r="J4910" s="10"/>
      <c r="K4910" s="11"/>
      <c r="L4910" s="11"/>
      <c r="M4910" s="12"/>
      <c r="N4910" s="12"/>
      <c r="O4910" s="12"/>
      <c r="P4910" s="12"/>
      <c r="Q4910" s="12"/>
      <c r="R4910" s="12"/>
      <c r="S4910" s="12"/>
      <c r="T4910" s="12"/>
      <c r="U4910" s="12"/>
      <c r="V4910" s="12"/>
      <c r="W4910" s="12"/>
      <c r="X4910" s="12"/>
      <c r="Y4910" s="12"/>
      <c r="Z4910" s="12"/>
      <c r="AA4910" s="12"/>
      <c r="AB4910" s="12"/>
      <c r="AC4910" s="12"/>
      <c r="AD4910" s="12"/>
      <c r="AE4910" s="12"/>
      <c r="AF4910" s="12"/>
      <c r="AG4910" s="12"/>
      <c r="AH4910" s="12"/>
      <c r="AI4910" s="12"/>
      <c r="AJ4910" s="12"/>
      <c r="AK4910" s="12"/>
      <c r="AL4910" s="12"/>
      <c r="AM4910" s="12"/>
      <c r="AN4910" s="12"/>
      <c r="AO4910" s="12"/>
      <c r="AP4910" s="12"/>
      <c r="AQ4910" s="12"/>
      <c r="AR4910" s="12"/>
      <c r="AS4910" s="12"/>
      <c r="AT4910" s="12"/>
      <c r="AU4910" s="12"/>
      <c r="AV4910" s="12"/>
      <c r="AW4910" s="12"/>
      <c r="AX4910" s="12"/>
      <c r="AY4910" s="12"/>
      <c r="AZ4910" s="12"/>
      <c r="BA4910" s="12"/>
      <c r="BB4910" s="12"/>
      <c r="BC4910" s="12"/>
      <c r="BD4910" s="12"/>
      <c r="BE4910" s="12"/>
      <c r="BF4910" s="12"/>
      <c r="BG4910" s="12"/>
      <c r="BH4910" s="12"/>
      <c r="BI4910" s="12"/>
      <c r="BJ4910" s="13"/>
      <c r="BK4910" s="13"/>
      <c r="BL4910" s="13"/>
      <c r="BM4910" s="13"/>
      <c r="BN4910" s="13"/>
    </row>
    <row r="4911" spans="1:66" x14ac:dyDescent="0.25">
      <c r="A4911" s="10"/>
      <c r="B4911" s="10"/>
      <c r="C4911" s="10"/>
      <c r="D4911" s="18"/>
      <c r="E4911" s="10"/>
      <c r="F4911" s="10"/>
      <c r="G4911" s="10"/>
      <c r="H4911" s="10"/>
      <c r="I4911" s="10"/>
      <c r="J4911" s="10"/>
      <c r="K4911" s="11"/>
      <c r="L4911" s="11"/>
      <c r="M4911" s="12"/>
      <c r="N4911" s="12"/>
      <c r="O4911" s="12"/>
      <c r="P4911" s="12"/>
      <c r="Q4911" s="12"/>
      <c r="R4911" s="12"/>
      <c r="S4911" s="12"/>
      <c r="T4911" s="12"/>
      <c r="U4911" s="12"/>
      <c r="V4911" s="12"/>
      <c r="W4911" s="12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2"/>
      <c r="AS4911" s="12"/>
      <c r="AT4911" s="12"/>
      <c r="AU4911" s="12"/>
      <c r="AV4911" s="12"/>
      <c r="AW4911" s="12"/>
      <c r="AX4911" s="12"/>
      <c r="AY4911" s="12"/>
      <c r="AZ4911" s="12"/>
      <c r="BA4911" s="12"/>
      <c r="BB4911" s="12"/>
      <c r="BC4911" s="12"/>
      <c r="BD4911" s="12"/>
      <c r="BE4911" s="12"/>
      <c r="BF4911" s="12"/>
      <c r="BG4911" s="12"/>
      <c r="BH4911" s="12"/>
      <c r="BI4911" s="12"/>
      <c r="BJ4911" s="13"/>
      <c r="BK4911" s="13"/>
      <c r="BL4911" s="13"/>
      <c r="BM4911" s="13"/>
      <c r="BN4911" s="13"/>
    </row>
    <row r="4912" spans="1:66" x14ac:dyDescent="0.25">
      <c r="A4912" s="10"/>
      <c r="B4912" s="10"/>
      <c r="C4912" s="10"/>
      <c r="D4912" s="18"/>
      <c r="E4912" s="10"/>
      <c r="F4912" s="10"/>
      <c r="G4912" s="10"/>
      <c r="H4912" s="10"/>
      <c r="I4912" s="10"/>
      <c r="J4912" s="10"/>
      <c r="K4912" s="11"/>
      <c r="L4912" s="11"/>
      <c r="M4912" s="12"/>
      <c r="N4912" s="12"/>
      <c r="O4912" s="12"/>
      <c r="P4912" s="12"/>
      <c r="Q4912" s="12"/>
      <c r="R4912" s="12"/>
      <c r="S4912" s="12"/>
      <c r="T4912" s="12"/>
      <c r="U4912" s="12"/>
      <c r="V4912" s="12"/>
      <c r="W4912" s="12"/>
      <c r="X4912" s="12"/>
      <c r="Y4912" s="12"/>
      <c r="Z4912" s="12"/>
      <c r="AA4912" s="12"/>
      <c r="AB4912" s="12"/>
      <c r="AC4912" s="12"/>
      <c r="AD4912" s="12"/>
      <c r="AE4912" s="12"/>
      <c r="AF4912" s="12"/>
      <c r="AG4912" s="12"/>
      <c r="AH4912" s="12"/>
      <c r="AI4912" s="12"/>
      <c r="AJ4912" s="12"/>
      <c r="AK4912" s="12"/>
      <c r="AL4912" s="12"/>
      <c r="AM4912" s="12"/>
      <c r="AN4912" s="12"/>
      <c r="AO4912" s="12"/>
      <c r="AP4912" s="12"/>
      <c r="AQ4912" s="12"/>
      <c r="AR4912" s="12"/>
      <c r="AS4912" s="12"/>
      <c r="AT4912" s="12"/>
      <c r="AU4912" s="12"/>
      <c r="AV4912" s="12"/>
      <c r="AW4912" s="12"/>
      <c r="AX4912" s="12"/>
      <c r="AY4912" s="12"/>
      <c r="AZ4912" s="12"/>
      <c r="BA4912" s="12"/>
      <c r="BB4912" s="12"/>
      <c r="BC4912" s="12"/>
      <c r="BD4912" s="12"/>
      <c r="BE4912" s="12"/>
      <c r="BF4912" s="12"/>
      <c r="BG4912" s="12"/>
      <c r="BH4912" s="12"/>
      <c r="BI4912" s="12"/>
      <c r="BJ4912" s="13"/>
      <c r="BK4912" s="13"/>
      <c r="BL4912" s="13"/>
      <c r="BM4912" s="13"/>
      <c r="BN4912" s="13"/>
    </row>
    <row r="4913" spans="1:66" x14ac:dyDescent="0.25">
      <c r="A4913" s="10"/>
      <c r="B4913" s="10"/>
      <c r="C4913" s="10"/>
      <c r="D4913" s="18"/>
      <c r="E4913" s="10"/>
      <c r="F4913" s="10"/>
      <c r="G4913" s="10"/>
      <c r="H4913" s="10"/>
      <c r="I4913" s="10"/>
      <c r="J4913" s="10"/>
      <c r="K4913" s="11"/>
      <c r="L4913" s="11"/>
      <c r="M4913" s="12"/>
      <c r="N4913" s="12"/>
      <c r="O4913" s="12"/>
      <c r="P4913" s="12"/>
      <c r="Q4913" s="12"/>
      <c r="R4913" s="12"/>
      <c r="S4913" s="12"/>
      <c r="T4913" s="12"/>
      <c r="U4913" s="12"/>
      <c r="V4913" s="12"/>
      <c r="W4913" s="12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2"/>
      <c r="AS4913" s="12"/>
      <c r="AT4913" s="12"/>
      <c r="AU4913" s="12"/>
      <c r="AV4913" s="12"/>
      <c r="AW4913" s="12"/>
      <c r="AX4913" s="12"/>
      <c r="AY4913" s="12"/>
      <c r="AZ4913" s="12"/>
      <c r="BA4913" s="12"/>
      <c r="BB4913" s="12"/>
      <c r="BC4913" s="12"/>
      <c r="BD4913" s="12"/>
      <c r="BE4913" s="12"/>
      <c r="BF4913" s="12"/>
      <c r="BG4913" s="12"/>
      <c r="BH4913" s="12"/>
      <c r="BI4913" s="12"/>
      <c r="BJ4913" s="13"/>
      <c r="BK4913" s="13"/>
      <c r="BL4913" s="13"/>
      <c r="BM4913" s="13"/>
      <c r="BN4913" s="13"/>
    </row>
    <row r="4914" spans="1:66" x14ac:dyDescent="0.25">
      <c r="A4914" s="10"/>
      <c r="B4914" s="10"/>
      <c r="C4914" s="10"/>
      <c r="D4914" s="18"/>
      <c r="E4914" s="10"/>
      <c r="F4914" s="10"/>
      <c r="G4914" s="10"/>
      <c r="H4914" s="10"/>
      <c r="I4914" s="10"/>
      <c r="J4914" s="10"/>
      <c r="K4914" s="11"/>
      <c r="L4914" s="11"/>
      <c r="M4914" s="12"/>
      <c r="N4914" s="12"/>
      <c r="O4914" s="12"/>
      <c r="P4914" s="12"/>
      <c r="Q4914" s="12"/>
      <c r="R4914" s="12"/>
      <c r="S4914" s="12"/>
      <c r="T4914" s="12"/>
      <c r="U4914" s="12"/>
      <c r="V4914" s="12"/>
      <c r="W4914" s="12"/>
      <c r="X4914" s="12"/>
      <c r="Y4914" s="12"/>
      <c r="Z4914" s="12"/>
      <c r="AA4914" s="12"/>
      <c r="AB4914" s="12"/>
      <c r="AC4914" s="12"/>
      <c r="AD4914" s="12"/>
      <c r="AE4914" s="12"/>
      <c r="AF4914" s="12"/>
      <c r="AG4914" s="12"/>
      <c r="AH4914" s="12"/>
      <c r="AI4914" s="12"/>
      <c r="AJ4914" s="12"/>
      <c r="AK4914" s="12"/>
      <c r="AL4914" s="12"/>
      <c r="AM4914" s="12"/>
      <c r="AN4914" s="12"/>
      <c r="AO4914" s="12"/>
      <c r="AP4914" s="12"/>
      <c r="AQ4914" s="12"/>
      <c r="AR4914" s="12"/>
      <c r="AS4914" s="12"/>
      <c r="AT4914" s="12"/>
      <c r="AU4914" s="12"/>
      <c r="AV4914" s="12"/>
      <c r="AW4914" s="12"/>
      <c r="AX4914" s="12"/>
      <c r="AY4914" s="12"/>
      <c r="AZ4914" s="12"/>
      <c r="BA4914" s="12"/>
      <c r="BB4914" s="12"/>
      <c r="BC4914" s="12"/>
      <c r="BD4914" s="12"/>
      <c r="BE4914" s="12"/>
      <c r="BF4914" s="12"/>
      <c r="BG4914" s="12"/>
      <c r="BH4914" s="12"/>
      <c r="BI4914" s="12"/>
      <c r="BJ4914" s="13"/>
      <c r="BK4914" s="13"/>
      <c r="BL4914" s="13"/>
      <c r="BM4914" s="13"/>
      <c r="BN4914" s="13"/>
    </row>
    <row r="4915" spans="1:66" x14ac:dyDescent="0.25">
      <c r="A4915" s="10"/>
      <c r="B4915" s="10"/>
      <c r="C4915" s="10"/>
      <c r="D4915" s="18"/>
      <c r="E4915" s="10"/>
      <c r="F4915" s="10"/>
      <c r="G4915" s="10"/>
      <c r="H4915" s="10"/>
      <c r="I4915" s="10"/>
      <c r="J4915" s="10"/>
      <c r="K4915" s="11"/>
      <c r="L4915" s="11"/>
      <c r="M4915" s="12"/>
      <c r="N4915" s="12"/>
      <c r="O4915" s="12"/>
      <c r="P4915" s="12"/>
      <c r="Q4915" s="12"/>
      <c r="R4915" s="12"/>
      <c r="S4915" s="12"/>
      <c r="T4915" s="12"/>
      <c r="U4915" s="12"/>
      <c r="V4915" s="12"/>
      <c r="W4915" s="12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2"/>
      <c r="AS4915" s="12"/>
      <c r="AT4915" s="12"/>
      <c r="AU4915" s="12"/>
      <c r="AV4915" s="12"/>
      <c r="AW4915" s="12"/>
      <c r="AX4915" s="12"/>
      <c r="AY4915" s="12"/>
      <c r="AZ4915" s="12"/>
      <c r="BA4915" s="12"/>
      <c r="BB4915" s="12"/>
      <c r="BC4915" s="12"/>
      <c r="BD4915" s="12"/>
      <c r="BE4915" s="12"/>
      <c r="BF4915" s="12"/>
      <c r="BG4915" s="12"/>
      <c r="BH4915" s="12"/>
      <c r="BI4915" s="12"/>
      <c r="BJ4915" s="13"/>
      <c r="BK4915" s="13"/>
      <c r="BL4915" s="13"/>
      <c r="BM4915" s="13"/>
      <c r="BN4915" s="13"/>
    </row>
    <row r="4916" spans="1:66" x14ac:dyDescent="0.25">
      <c r="A4916" s="10"/>
      <c r="B4916" s="10"/>
      <c r="C4916" s="10"/>
      <c r="D4916" s="18"/>
      <c r="E4916" s="10"/>
      <c r="F4916" s="10"/>
      <c r="G4916" s="10"/>
      <c r="H4916" s="10"/>
      <c r="I4916" s="10"/>
      <c r="J4916" s="10"/>
      <c r="K4916" s="11"/>
      <c r="L4916" s="11"/>
      <c r="M4916" s="12"/>
      <c r="N4916" s="12"/>
      <c r="O4916" s="12"/>
      <c r="P4916" s="12"/>
      <c r="Q4916" s="12"/>
      <c r="R4916" s="12"/>
      <c r="S4916" s="12"/>
      <c r="T4916" s="12"/>
      <c r="U4916" s="12"/>
      <c r="V4916" s="12"/>
      <c r="W4916" s="12"/>
      <c r="X4916" s="12"/>
      <c r="Y4916" s="12"/>
      <c r="Z4916" s="12"/>
      <c r="AA4916" s="12"/>
      <c r="AB4916" s="12"/>
      <c r="AC4916" s="12"/>
      <c r="AD4916" s="12"/>
      <c r="AE4916" s="12"/>
      <c r="AF4916" s="12"/>
      <c r="AG4916" s="12"/>
      <c r="AH4916" s="12"/>
      <c r="AI4916" s="12"/>
      <c r="AJ4916" s="12"/>
      <c r="AK4916" s="12"/>
      <c r="AL4916" s="12"/>
      <c r="AM4916" s="12"/>
      <c r="AN4916" s="12"/>
      <c r="AO4916" s="12"/>
      <c r="AP4916" s="12"/>
      <c r="AQ4916" s="12"/>
      <c r="AR4916" s="12"/>
      <c r="AS4916" s="12"/>
      <c r="AT4916" s="12"/>
      <c r="AU4916" s="12"/>
      <c r="AV4916" s="12"/>
      <c r="AW4916" s="12"/>
      <c r="AX4916" s="12"/>
      <c r="AY4916" s="12"/>
      <c r="AZ4916" s="12"/>
      <c r="BA4916" s="12"/>
      <c r="BB4916" s="12"/>
      <c r="BC4916" s="12"/>
      <c r="BD4916" s="12"/>
      <c r="BE4916" s="12"/>
      <c r="BF4916" s="12"/>
      <c r="BG4916" s="12"/>
      <c r="BH4916" s="12"/>
      <c r="BI4916" s="12"/>
      <c r="BJ4916" s="13"/>
      <c r="BK4916" s="13"/>
      <c r="BL4916" s="13"/>
      <c r="BM4916" s="13"/>
      <c r="BN4916" s="13"/>
    </row>
    <row r="4917" spans="1:66" x14ac:dyDescent="0.25">
      <c r="A4917" s="10"/>
      <c r="B4917" s="10"/>
      <c r="C4917" s="10"/>
      <c r="D4917" s="18"/>
      <c r="E4917" s="10"/>
      <c r="F4917" s="10"/>
      <c r="G4917" s="10"/>
      <c r="H4917" s="10"/>
      <c r="I4917" s="10"/>
      <c r="J4917" s="10"/>
      <c r="K4917" s="11"/>
      <c r="L4917" s="11"/>
      <c r="M4917" s="12"/>
      <c r="N4917" s="12"/>
      <c r="O4917" s="12"/>
      <c r="P4917" s="12"/>
      <c r="Q4917" s="12"/>
      <c r="R4917" s="12"/>
      <c r="S4917" s="12"/>
      <c r="T4917" s="12"/>
      <c r="U4917" s="12"/>
      <c r="V4917" s="12"/>
      <c r="W4917" s="12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2"/>
      <c r="AS4917" s="12"/>
      <c r="AT4917" s="12"/>
      <c r="AU4917" s="12"/>
      <c r="AV4917" s="12"/>
      <c r="AW4917" s="12"/>
      <c r="AX4917" s="12"/>
      <c r="AY4917" s="12"/>
      <c r="AZ4917" s="12"/>
      <c r="BA4917" s="12"/>
      <c r="BB4917" s="12"/>
      <c r="BC4917" s="12"/>
      <c r="BD4917" s="12"/>
      <c r="BE4917" s="12"/>
      <c r="BF4917" s="12"/>
      <c r="BG4917" s="12"/>
      <c r="BH4917" s="12"/>
      <c r="BI4917" s="12"/>
      <c r="BJ4917" s="13"/>
      <c r="BK4917" s="13"/>
      <c r="BL4917" s="13"/>
      <c r="BM4917" s="13"/>
      <c r="BN4917" s="13"/>
    </row>
    <row r="4918" spans="1:66" x14ac:dyDescent="0.25">
      <c r="A4918" s="10"/>
      <c r="B4918" s="10"/>
      <c r="C4918" s="10"/>
      <c r="D4918" s="18"/>
      <c r="E4918" s="10"/>
      <c r="F4918" s="10"/>
      <c r="G4918" s="10"/>
      <c r="H4918" s="10"/>
      <c r="I4918" s="10"/>
      <c r="J4918" s="10"/>
      <c r="K4918" s="11"/>
      <c r="L4918" s="11"/>
      <c r="M4918" s="12"/>
      <c r="N4918" s="12"/>
      <c r="O4918" s="12"/>
      <c r="P4918" s="12"/>
      <c r="Q4918" s="12"/>
      <c r="R4918" s="12"/>
      <c r="S4918" s="12"/>
      <c r="T4918" s="12"/>
      <c r="U4918" s="12"/>
      <c r="V4918" s="12"/>
      <c r="W4918" s="12"/>
      <c r="X4918" s="12"/>
      <c r="Y4918" s="12"/>
      <c r="Z4918" s="12"/>
      <c r="AA4918" s="12"/>
      <c r="AB4918" s="12"/>
      <c r="AC4918" s="12"/>
      <c r="AD4918" s="12"/>
      <c r="AE4918" s="12"/>
      <c r="AF4918" s="12"/>
      <c r="AG4918" s="12"/>
      <c r="AH4918" s="12"/>
      <c r="AI4918" s="12"/>
      <c r="AJ4918" s="12"/>
      <c r="AK4918" s="12"/>
      <c r="AL4918" s="12"/>
      <c r="AM4918" s="12"/>
      <c r="AN4918" s="12"/>
      <c r="AO4918" s="12"/>
      <c r="AP4918" s="12"/>
      <c r="AQ4918" s="12"/>
      <c r="AR4918" s="12"/>
      <c r="AS4918" s="12"/>
      <c r="AT4918" s="12"/>
      <c r="AU4918" s="12"/>
      <c r="AV4918" s="12"/>
      <c r="AW4918" s="12"/>
      <c r="AX4918" s="12"/>
      <c r="AY4918" s="12"/>
      <c r="AZ4918" s="12"/>
      <c r="BA4918" s="12"/>
      <c r="BB4918" s="12"/>
      <c r="BC4918" s="12"/>
      <c r="BD4918" s="12"/>
      <c r="BE4918" s="12"/>
      <c r="BF4918" s="12"/>
      <c r="BG4918" s="12"/>
      <c r="BH4918" s="12"/>
      <c r="BI4918" s="12"/>
      <c r="BJ4918" s="13"/>
      <c r="BK4918" s="13"/>
      <c r="BL4918" s="13"/>
      <c r="BM4918" s="13"/>
      <c r="BN4918" s="13"/>
    </row>
    <row r="4919" spans="1:66" x14ac:dyDescent="0.25">
      <c r="A4919" s="10"/>
      <c r="B4919" s="10"/>
      <c r="C4919" s="10"/>
      <c r="D4919" s="18"/>
      <c r="E4919" s="10"/>
      <c r="F4919" s="10"/>
      <c r="G4919" s="10"/>
      <c r="H4919" s="10"/>
      <c r="I4919" s="10"/>
      <c r="J4919" s="10"/>
      <c r="K4919" s="11"/>
      <c r="L4919" s="11"/>
      <c r="M4919" s="12"/>
      <c r="N4919" s="12"/>
      <c r="O4919" s="12"/>
      <c r="P4919" s="12"/>
      <c r="Q4919" s="12"/>
      <c r="R4919" s="12"/>
      <c r="S4919" s="12"/>
      <c r="T4919" s="12"/>
      <c r="U4919" s="12"/>
      <c r="V4919" s="12"/>
      <c r="W4919" s="12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2"/>
      <c r="AS4919" s="12"/>
      <c r="AT4919" s="12"/>
      <c r="AU4919" s="12"/>
      <c r="AV4919" s="12"/>
      <c r="AW4919" s="12"/>
      <c r="AX4919" s="12"/>
      <c r="AY4919" s="12"/>
      <c r="AZ4919" s="12"/>
      <c r="BA4919" s="12"/>
      <c r="BB4919" s="12"/>
      <c r="BC4919" s="12"/>
      <c r="BD4919" s="12"/>
      <c r="BE4919" s="12"/>
      <c r="BF4919" s="12"/>
      <c r="BG4919" s="12"/>
      <c r="BH4919" s="12"/>
      <c r="BI4919" s="12"/>
      <c r="BJ4919" s="13"/>
      <c r="BK4919" s="13"/>
      <c r="BL4919" s="13"/>
      <c r="BM4919" s="13"/>
      <c r="BN4919" s="13"/>
    </row>
    <row r="4920" spans="1:66" x14ac:dyDescent="0.25">
      <c r="A4920" s="10"/>
      <c r="B4920" s="10"/>
      <c r="C4920" s="10"/>
      <c r="D4920" s="18"/>
      <c r="E4920" s="10"/>
      <c r="F4920" s="10"/>
      <c r="G4920" s="10"/>
      <c r="H4920" s="10"/>
      <c r="I4920" s="10"/>
      <c r="J4920" s="10"/>
      <c r="K4920" s="11"/>
      <c r="L4920" s="11"/>
      <c r="M4920" s="12"/>
      <c r="N4920" s="12"/>
      <c r="O4920" s="12"/>
      <c r="P4920" s="12"/>
      <c r="Q4920" s="12"/>
      <c r="R4920" s="12"/>
      <c r="S4920" s="12"/>
      <c r="T4920" s="12"/>
      <c r="U4920" s="12"/>
      <c r="V4920" s="12"/>
      <c r="W4920" s="12"/>
      <c r="X4920" s="12"/>
      <c r="Y4920" s="12"/>
      <c r="Z4920" s="12"/>
      <c r="AA4920" s="12"/>
      <c r="AB4920" s="12"/>
      <c r="AC4920" s="12"/>
      <c r="AD4920" s="12"/>
      <c r="AE4920" s="12"/>
      <c r="AF4920" s="12"/>
      <c r="AG4920" s="12"/>
      <c r="AH4920" s="12"/>
      <c r="AI4920" s="12"/>
      <c r="AJ4920" s="12"/>
      <c r="AK4920" s="12"/>
      <c r="AL4920" s="12"/>
      <c r="AM4920" s="12"/>
      <c r="AN4920" s="12"/>
      <c r="AO4920" s="12"/>
      <c r="AP4920" s="12"/>
      <c r="AQ4920" s="12"/>
      <c r="AR4920" s="12"/>
      <c r="AS4920" s="12"/>
      <c r="AT4920" s="12"/>
      <c r="AU4920" s="12"/>
      <c r="AV4920" s="12"/>
      <c r="AW4920" s="12"/>
      <c r="AX4920" s="12"/>
      <c r="AY4920" s="12"/>
      <c r="AZ4920" s="12"/>
      <c r="BA4920" s="12"/>
      <c r="BB4920" s="12"/>
      <c r="BC4920" s="12"/>
      <c r="BD4920" s="12"/>
      <c r="BE4920" s="12"/>
      <c r="BF4920" s="12"/>
      <c r="BG4920" s="12"/>
      <c r="BH4920" s="12"/>
      <c r="BI4920" s="12"/>
      <c r="BJ4920" s="13"/>
      <c r="BK4920" s="13"/>
      <c r="BL4920" s="13"/>
      <c r="BM4920" s="13"/>
      <c r="BN4920" s="13"/>
    </row>
    <row r="4921" spans="1:66" x14ac:dyDescent="0.25">
      <c r="A4921" s="10"/>
      <c r="B4921" s="10"/>
      <c r="C4921" s="10"/>
      <c r="D4921" s="18"/>
      <c r="E4921" s="10"/>
      <c r="F4921" s="10"/>
      <c r="G4921" s="10"/>
      <c r="H4921" s="10"/>
      <c r="I4921" s="10"/>
      <c r="J4921" s="10"/>
      <c r="K4921" s="11"/>
      <c r="L4921" s="11"/>
      <c r="M4921" s="12"/>
      <c r="N4921" s="12"/>
      <c r="O4921" s="12"/>
      <c r="P4921" s="12"/>
      <c r="Q4921" s="12"/>
      <c r="R4921" s="12"/>
      <c r="S4921" s="12"/>
      <c r="T4921" s="12"/>
      <c r="U4921" s="12"/>
      <c r="V4921" s="12"/>
      <c r="W4921" s="12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2"/>
      <c r="AS4921" s="12"/>
      <c r="AT4921" s="12"/>
      <c r="AU4921" s="12"/>
      <c r="AV4921" s="12"/>
      <c r="AW4921" s="12"/>
      <c r="AX4921" s="12"/>
      <c r="AY4921" s="12"/>
      <c r="AZ4921" s="12"/>
      <c r="BA4921" s="12"/>
      <c r="BB4921" s="12"/>
      <c r="BC4921" s="12"/>
      <c r="BD4921" s="12"/>
      <c r="BE4921" s="12"/>
      <c r="BF4921" s="12"/>
      <c r="BG4921" s="12"/>
      <c r="BH4921" s="12"/>
      <c r="BI4921" s="12"/>
      <c r="BJ4921" s="13"/>
      <c r="BK4921" s="13"/>
      <c r="BL4921" s="13"/>
      <c r="BM4921" s="13"/>
      <c r="BN4921" s="13"/>
    </row>
    <row r="4922" spans="1:66" x14ac:dyDescent="0.25">
      <c r="A4922" s="10"/>
      <c r="B4922" s="10"/>
      <c r="C4922" s="10"/>
      <c r="D4922" s="18"/>
      <c r="E4922" s="10"/>
      <c r="F4922" s="10"/>
      <c r="G4922" s="10"/>
      <c r="H4922" s="10"/>
      <c r="I4922" s="10"/>
      <c r="J4922" s="10"/>
      <c r="K4922" s="11"/>
      <c r="L4922" s="11"/>
      <c r="M4922" s="12"/>
      <c r="N4922" s="12"/>
      <c r="O4922" s="12"/>
      <c r="P4922" s="12"/>
      <c r="Q4922" s="12"/>
      <c r="R4922" s="12"/>
      <c r="S4922" s="12"/>
      <c r="T4922" s="12"/>
      <c r="U4922" s="12"/>
      <c r="V4922" s="12"/>
      <c r="W4922" s="12"/>
      <c r="X4922" s="12"/>
      <c r="Y4922" s="12"/>
      <c r="Z4922" s="12"/>
      <c r="AA4922" s="12"/>
      <c r="AB4922" s="12"/>
      <c r="AC4922" s="12"/>
      <c r="AD4922" s="12"/>
      <c r="AE4922" s="12"/>
      <c r="AF4922" s="12"/>
      <c r="AG4922" s="12"/>
      <c r="AH4922" s="12"/>
      <c r="AI4922" s="12"/>
      <c r="AJ4922" s="12"/>
      <c r="AK4922" s="12"/>
      <c r="AL4922" s="12"/>
      <c r="AM4922" s="12"/>
      <c r="AN4922" s="12"/>
      <c r="AO4922" s="12"/>
      <c r="AP4922" s="12"/>
      <c r="AQ4922" s="12"/>
      <c r="AR4922" s="12"/>
      <c r="AS4922" s="12"/>
      <c r="AT4922" s="12"/>
      <c r="AU4922" s="12"/>
      <c r="AV4922" s="12"/>
      <c r="AW4922" s="12"/>
      <c r="AX4922" s="12"/>
      <c r="AY4922" s="12"/>
      <c r="AZ4922" s="12"/>
      <c r="BA4922" s="12"/>
      <c r="BB4922" s="12"/>
      <c r="BC4922" s="12"/>
      <c r="BD4922" s="12"/>
      <c r="BE4922" s="12"/>
      <c r="BF4922" s="12"/>
      <c r="BG4922" s="12"/>
      <c r="BH4922" s="12"/>
      <c r="BI4922" s="12"/>
      <c r="BJ4922" s="13"/>
      <c r="BK4922" s="13"/>
      <c r="BL4922" s="13"/>
      <c r="BM4922" s="13"/>
      <c r="BN4922" s="13"/>
    </row>
    <row r="4923" spans="1:66" x14ac:dyDescent="0.25">
      <c r="A4923" s="10"/>
      <c r="B4923" s="10"/>
      <c r="C4923" s="10"/>
      <c r="D4923" s="18"/>
      <c r="E4923" s="10"/>
      <c r="F4923" s="10"/>
      <c r="G4923" s="10"/>
      <c r="H4923" s="10"/>
      <c r="I4923" s="10"/>
      <c r="J4923" s="10"/>
      <c r="K4923" s="11"/>
      <c r="L4923" s="11"/>
      <c r="M4923" s="12"/>
      <c r="N4923" s="12"/>
      <c r="O4923" s="12"/>
      <c r="P4923" s="12"/>
      <c r="Q4923" s="12"/>
      <c r="R4923" s="12"/>
      <c r="S4923" s="12"/>
      <c r="T4923" s="12"/>
      <c r="U4923" s="12"/>
      <c r="V4923" s="12"/>
      <c r="W4923" s="12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2"/>
      <c r="AS4923" s="12"/>
      <c r="AT4923" s="12"/>
      <c r="AU4923" s="12"/>
      <c r="AV4923" s="12"/>
      <c r="AW4923" s="12"/>
      <c r="AX4923" s="12"/>
      <c r="AY4923" s="12"/>
      <c r="AZ4923" s="12"/>
      <c r="BA4923" s="12"/>
      <c r="BB4923" s="12"/>
      <c r="BC4923" s="12"/>
      <c r="BD4923" s="12"/>
      <c r="BE4923" s="12"/>
      <c r="BF4923" s="12"/>
      <c r="BG4923" s="12"/>
      <c r="BH4923" s="12"/>
      <c r="BI4923" s="12"/>
      <c r="BJ4923" s="13"/>
      <c r="BK4923" s="13"/>
      <c r="BL4923" s="13"/>
      <c r="BM4923" s="13"/>
      <c r="BN4923" s="13"/>
    </row>
    <row r="4924" spans="1:66" x14ac:dyDescent="0.25">
      <c r="A4924" s="10"/>
      <c r="B4924" s="10"/>
      <c r="C4924" s="10"/>
      <c r="D4924" s="18"/>
      <c r="E4924" s="10"/>
      <c r="F4924" s="10"/>
      <c r="G4924" s="10"/>
      <c r="H4924" s="10"/>
      <c r="I4924" s="10"/>
      <c r="J4924" s="10"/>
      <c r="K4924" s="11"/>
      <c r="L4924" s="11"/>
      <c r="M4924" s="12"/>
      <c r="N4924" s="12"/>
      <c r="O4924" s="12"/>
      <c r="P4924" s="12"/>
      <c r="Q4924" s="12"/>
      <c r="R4924" s="12"/>
      <c r="S4924" s="12"/>
      <c r="T4924" s="12"/>
      <c r="U4924" s="12"/>
      <c r="V4924" s="12"/>
      <c r="W4924" s="12"/>
      <c r="X4924" s="12"/>
      <c r="Y4924" s="12"/>
      <c r="Z4924" s="12"/>
      <c r="AA4924" s="12"/>
      <c r="AB4924" s="12"/>
      <c r="AC4924" s="12"/>
      <c r="AD4924" s="12"/>
      <c r="AE4924" s="12"/>
      <c r="AF4924" s="12"/>
      <c r="AG4924" s="12"/>
      <c r="AH4924" s="12"/>
      <c r="AI4924" s="12"/>
      <c r="AJ4924" s="12"/>
      <c r="AK4924" s="12"/>
      <c r="AL4924" s="12"/>
      <c r="AM4924" s="12"/>
      <c r="AN4924" s="12"/>
      <c r="AO4924" s="12"/>
      <c r="AP4924" s="12"/>
      <c r="AQ4924" s="12"/>
      <c r="AR4924" s="12"/>
      <c r="AS4924" s="12"/>
      <c r="AT4924" s="12"/>
      <c r="AU4924" s="12"/>
      <c r="AV4924" s="12"/>
      <c r="AW4924" s="12"/>
      <c r="AX4924" s="12"/>
      <c r="AY4924" s="12"/>
      <c r="AZ4924" s="12"/>
      <c r="BA4924" s="12"/>
      <c r="BB4924" s="12"/>
      <c r="BC4924" s="12"/>
      <c r="BD4924" s="12"/>
      <c r="BE4924" s="12"/>
      <c r="BF4924" s="12"/>
      <c r="BG4924" s="12"/>
      <c r="BH4924" s="12"/>
      <c r="BI4924" s="12"/>
      <c r="BJ4924" s="13"/>
      <c r="BK4924" s="13"/>
      <c r="BL4924" s="13"/>
      <c r="BM4924" s="13"/>
      <c r="BN4924" s="13"/>
    </row>
    <row r="4925" spans="1:66" x14ac:dyDescent="0.25">
      <c r="A4925" s="10"/>
      <c r="B4925" s="10"/>
      <c r="C4925" s="10"/>
      <c r="D4925" s="18"/>
      <c r="E4925" s="10"/>
      <c r="F4925" s="10"/>
      <c r="G4925" s="10"/>
      <c r="H4925" s="10"/>
      <c r="I4925" s="10"/>
      <c r="J4925" s="10"/>
      <c r="K4925" s="11"/>
      <c r="L4925" s="11"/>
      <c r="M4925" s="12"/>
      <c r="N4925" s="12"/>
      <c r="O4925" s="12"/>
      <c r="P4925" s="12"/>
      <c r="Q4925" s="12"/>
      <c r="R4925" s="12"/>
      <c r="S4925" s="12"/>
      <c r="T4925" s="12"/>
      <c r="U4925" s="12"/>
      <c r="V4925" s="12"/>
      <c r="W4925" s="12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2"/>
      <c r="AS4925" s="12"/>
      <c r="AT4925" s="12"/>
      <c r="AU4925" s="12"/>
      <c r="AV4925" s="12"/>
      <c r="AW4925" s="12"/>
      <c r="AX4925" s="12"/>
      <c r="AY4925" s="12"/>
      <c r="AZ4925" s="12"/>
      <c r="BA4925" s="12"/>
      <c r="BB4925" s="12"/>
      <c r="BC4925" s="12"/>
      <c r="BD4925" s="12"/>
      <c r="BE4925" s="12"/>
      <c r="BF4925" s="12"/>
      <c r="BG4925" s="12"/>
      <c r="BH4925" s="12"/>
      <c r="BI4925" s="12"/>
      <c r="BJ4925" s="13"/>
      <c r="BK4925" s="13"/>
      <c r="BL4925" s="13"/>
      <c r="BM4925" s="13"/>
      <c r="BN4925" s="13"/>
    </row>
    <row r="4926" spans="1:66" x14ac:dyDescent="0.25">
      <c r="A4926" s="10"/>
      <c r="B4926" s="10"/>
      <c r="C4926" s="10"/>
      <c r="D4926" s="18"/>
      <c r="E4926" s="10"/>
      <c r="F4926" s="10"/>
      <c r="G4926" s="10"/>
      <c r="H4926" s="10"/>
      <c r="I4926" s="10"/>
      <c r="J4926" s="10"/>
      <c r="K4926" s="11"/>
      <c r="L4926" s="11"/>
      <c r="M4926" s="12"/>
      <c r="N4926" s="12"/>
      <c r="O4926" s="12"/>
      <c r="P4926" s="12"/>
      <c r="Q4926" s="12"/>
      <c r="R4926" s="12"/>
      <c r="S4926" s="12"/>
      <c r="T4926" s="12"/>
      <c r="U4926" s="12"/>
      <c r="V4926" s="12"/>
      <c r="W4926" s="12"/>
      <c r="X4926" s="12"/>
      <c r="Y4926" s="12"/>
      <c r="Z4926" s="12"/>
      <c r="AA4926" s="12"/>
      <c r="AB4926" s="12"/>
      <c r="AC4926" s="12"/>
      <c r="AD4926" s="12"/>
      <c r="AE4926" s="12"/>
      <c r="AF4926" s="12"/>
      <c r="AG4926" s="12"/>
      <c r="AH4926" s="12"/>
      <c r="AI4926" s="12"/>
      <c r="AJ4926" s="12"/>
      <c r="AK4926" s="12"/>
      <c r="AL4926" s="12"/>
      <c r="AM4926" s="12"/>
      <c r="AN4926" s="12"/>
      <c r="AO4926" s="12"/>
      <c r="AP4926" s="12"/>
      <c r="AQ4926" s="12"/>
      <c r="AR4926" s="12"/>
      <c r="AS4926" s="12"/>
      <c r="AT4926" s="12"/>
      <c r="AU4926" s="12"/>
      <c r="AV4926" s="12"/>
      <c r="AW4926" s="12"/>
      <c r="AX4926" s="12"/>
      <c r="AY4926" s="12"/>
      <c r="AZ4926" s="12"/>
      <c r="BA4926" s="12"/>
      <c r="BB4926" s="12"/>
      <c r="BC4926" s="12"/>
      <c r="BD4926" s="12"/>
      <c r="BE4926" s="12"/>
      <c r="BF4926" s="12"/>
      <c r="BG4926" s="12"/>
      <c r="BH4926" s="12"/>
      <c r="BI4926" s="12"/>
      <c r="BJ4926" s="13"/>
      <c r="BK4926" s="13"/>
      <c r="BL4926" s="13"/>
      <c r="BM4926" s="13"/>
      <c r="BN4926" s="13"/>
    </row>
    <row r="4927" spans="1:66" x14ac:dyDescent="0.25">
      <c r="A4927" s="10"/>
      <c r="B4927" s="10"/>
      <c r="C4927" s="10"/>
      <c r="D4927" s="18"/>
      <c r="E4927" s="10"/>
      <c r="F4927" s="10"/>
      <c r="G4927" s="10"/>
      <c r="H4927" s="10"/>
      <c r="I4927" s="10"/>
      <c r="J4927" s="10"/>
      <c r="K4927" s="11"/>
      <c r="L4927" s="11"/>
      <c r="M4927" s="12"/>
      <c r="N4927" s="12"/>
      <c r="O4927" s="12"/>
      <c r="P4927" s="12"/>
      <c r="Q4927" s="12"/>
      <c r="R4927" s="12"/>
      <c r="S4927" s="12"/>
      <c r="T4927" s="12"/>
      <c r="U4927" s="12"/>
      <c r="V4927" s="12"/>
      <c r="W4927" s="12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2"/>
      <c r="AS4927" s="12"/>
      <c r="AT4927" s="12"/>
      <c r="AU4927" s="12"/>
      <c r="AV4927" s="12"/>
      <c r="AW4927" s="12"/>
      <c r="AX4927" s="12"/>
      <c r="AY4927" s="12"/>
      <c r="AZ4927" s="12"/>
      <c r="BA4927" s="12"/>
      <c r="BB4927" s="12"/>
      <c r="BC4927" s="12"/>
      <c r="BD4927" s="12"/>
      <c r="BE4927" s="12"/>
      <c r="BF4927" s="12"/>
      <c r="BG4927" s="12"/>
      <c r="BH4927" s="12"/>
      <c r="BI4927" s="12"/>
      <c r="BJ4927" s="13"/>
      <c r="BK4927" s="13"/>
      <c r="BL4927" s="13"/>
      <c r="BM4927" s="13"/>
      <c r="BN4927" s="13"/>
    </row>
    <row r="4928" spans="1:66" x14ac:dyDescent="0.25">
      <c r="A4928" s="10"/>
      <c r="B4928" s="10"/>
      <c r="C4928" s="10"/>
      <c r="D4928" s="18"/>
      <c r="E4928" s="10"/>
      <c r="F4928" s="10"/>
      <c r="G4928" s="10"/>
      <c r="H4928" s="10"/>
      <c r="I4928" s="10"/>
      <c r="J4928" s="10"/>
      <c r="K4928" s="11"/>
      <c r="L4928" s="11"/>
      <c r="M4928" s="12"/>
      <c r="N4928" s="12"/>
      <c r="O4928" s="12"/>
      <c r="P4928" s="12"/>
      <c r="Q4928" s="12"/>
      <c r="R4928" s="12"/>
      <c r="S4928" s="12"/>
      <c r="T4928" s="12"/>
      <c r="U4928" s="12"/>
      <c r="V4928" s="12"/>
      <c r="W4928" s="12"/>
      <c r="X4928" s="12"/>
      <c r="Y4928" s="12"/>
      <c r="Z4928" s="12"/>
      <c r="AA4928" s="12"/>
      <c r="AB4928" s="12"/>
      <c r="AC4928" s="12"/>
      <c r="AD4928" s="12"/>
      <c r="AE4928" s="12"/>
      <c r="AF4928" s="12"/>
      <c r="AG4928" s="12"/>
      <c r="AH4928" s="12"/>
      <c r="AI4928" s="12"/>
      <c r="AJ4928" s="12"/>
      <c r="AK4928" s="12"/>
      <c r="AL4928" s="12"/>
      <c r="AM4928" s="12"/>
      <c r="AN4928" s="12"/>
      <c r="AO4928" s="12"/>
      <c r="AP4928" s="12"/>
      <c r="AQ4928" s="12"/>
      <c r="AR4928" s="12"/>
      <c r="AS4928" s="12"/>
      <c r="AT4928" s="12"/>
      <c r="AU4928" s="12"/>
      <c r="AV4928" s="12"/>
      <c r="AW4928" s="12"/>
      <c r="AX4928" s="12"/>
      <c r="AY4928" s="12"/>
      <c r="AZ4928" s="12"/>
      <c r="BA4928" s="12"/>
      <c r="BB4928" s="12"/>
      <c r="BC4928" s="12"/>
      <c r="BD4928" s="12"/>
      <c r="BE4928" s="12"/>
      <c r="BF4928" s="12"/>
      <c r="BG4928" s="12"/>
      <c r="BH4928" s="12"/>
      <c r="BI4928" s="12"/>
      <c r="BJ4928" s="13"/>
      <c r="BK4928" s="13"/>
      <c r="BL4928" s="13"/>
      <c r="BM4928" s="13"/>
      <c r="BN4928" s="13"/>
    </row>
    <row r="4929" spans="1:66" x14ac:dyDescent="0.25">
      <c r="A4929" s="10"/>
      <c r="B4929" s="10"/>
      <c r="C4929" s="10"/>
      <c r="D4929" s="18"/>
      <c r="E4929" s="10"/>
      <c r="F4929" s="10"/>
      <c r="G4929" s="10"/>
      <c r="H4929" s="10"/>
      <c r="I4929" s="10"/>
      <c r="J4929" s="10"/>
      <c r="K4929" s="11"/>
      <c r="L4929" s="11"/>
      <c r="M4929" s="12"/>
      <c r="N4929" s="12"/>
      <c r="O4929" s="12"/>
      <c r="P4929" s="12"/>
      <c r="Q4929" s="12"/>
      <c r="R4929" s="12"/>
      <c r="S4929" s="12"/>
      <c r="T4929" s="12"/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2"/>
      <c r="AS4929" s="12"/>
      <c r="AT4929" s="12"/>
      <c r="AU4929" s="12"/>
      <c r="AV4929" s="12"/>
      <c r="AW4929" s="12"/>
      <c r="AX4929" s="12"/>
      <c r="AY4929" s="12"/>
      <c r="AZ4929" s="12"/>
      <c r="BA4929" s="12"/>
      <c r="BB4929" s="12"/>
      <c r="BC4929" s="12"/>
      <c r="BD4929" s="12"/>
      <c r="BE4929" s="12"/>
      <c r="BF4929" s="12"/>
      <c r="BG4929" s="12"/>
      <c r="BH4929" s="12"/>
      <c r="BI4929" s="12"/>
      <c r="BJ4929" s="13"/>
      <c r="BK4929" s="13"/>
      <c r="BL4929" s="13"/>
      <c r="BM4929" s="13"/>
      <c r="BN4929" s="13"/>
    </row>
    <row r="4930" spans="1:66" x14ac:dyDescent="0.25">
      <c r="A4930" s="10"/>
      <c r="B4930" s="10"/>
      <c r="C4930" s="10"/>
      <c r="D4930" s="18"/>
      <c r="E4930" s="10"/>
      <c r="F4930" s="10"/>
      <c r="G4930" s="10"/>
      <c r="H4930" s="10"/>
      <c r="I4930" s="10"/>
      <c r="J4930" s="10"/>
      <c r="K4930" s="11"/>
      <c r="L4930" s="11"/>
      <c r="M4930" s="12"/>
      <c r="N4930" s="12"/>
      <c r="O4930" s="12"/>
      <c r="P4930" s="12"/>
      <c r="Q4930" s="12"/>
      <c r="R4930" s="12"/>
      <c r="S4930" s="12"/>
      <c r="T4930" s="12"/>
      <c r="U4930" s="12"/>
      <c r="V4930" s="12"/>
      <c r="W4930" s="12"/>
      <c r="X4930" s="12"/>
      <c r="Y4930" s="12"/>
      <c r="Z4930" s="12"/>
      <c r="AA4930" s="12"/>
      <c r="AB4930" s="12"/>
      <c r="AC4930" s="12"/>
      <c r="AD4930" s="12"/>
      <c r="AE4930" s="12"/>
      <c r="AF4930" s="12"/>
      <c r="AG4930" s="12"/>
      <c r="AH4930" s="12"/>
      <c r="AI4930" s="12"/>
      <c r="AJ4930" s="12"/>
      <c r="AK4930" s="12"/>
      <c r="AL4930" s="12"/>
      <c r="AM4930" s="12"/>
      <c r="AN4930" s="12"/>
      <c r="AO4930" s="12"/>
      <c r="AP4930" s="12"/>
      <c r="AQ4930" s="12"/>
      <c r="AR4930" s="12"/>
      <c r="AS4930" s="12"/>
      <c r="AT4930" s="12"/>
      <c r="AU4930" s="12"/>
      <c r="AV4930" s="12"/>
      <c r="AW4930" s="12"/>
      <c r="AX4930" s="12"/>
      <c r="AY4930" s="12"/>
      <c r="AZ4930" s="12"/>
      <c r="BA4930" s="12"/>
      <c r="BB4930" s="12"/>
      <c r="BC4930" s="12"/>
      <c r="BD4930" s="12"/>
      <c r="BE4930" s="12"/>
      <c r="BF4930" s="12"/>
      <c r="BG4930" s="12"/>
      <c r="BH4930" s="12"/>
      <c r="BI4930" s="12"/>
      <c r="BJ4930" s="13"/>
      <c r="BK4930" s="13"/>
      <c r="BL4930" s="13"/>
      <c r="BM4930" s="13"/>
      <c r="BN4930" s="13"/>
    </row>
    <row r="4931" spans="1:66" x14ac:dyDescent="0.25">
      <c r="A4931" s="10"/>
      <c r="B4931" s="10"/>
      <c r="C4931" s="10"/>
      <c r="D4931" s="18"/>
      <c r="E4931" s="10"/>
      <c r="F4931" s="10"/>
      <c r="G4931" s="10"/>
      <c r="H4931" s="10"/>
      <c r="I4931" s="10"/>
      <c r="J4931" s="10"/>
      <c r="K4931" s="11"/>
      <c r="L4931" s="11"/>
      <c r="M4931" s="12"/>
      <c r="N4931" s="12"/>
      <c r="O4931" s="12"/>
      <c r="P4931" s="12"/>
      <c r="Q4931" s="12"/>
      <c r="R4931" s="12"/>
      <c r="S4931" s="12"/>
      <c r="T4931" s="12"/>
      <c r="U4931" s="12"/>
      <c r="V4931" s="12"/>
      <c r="W4931" s="12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2"/>
      <c r="AS4931" s="12"/>
      <c r="AT4931" s="12"/>
      <c r="AU4931" s="12"/>
      <c r="AV4931" s="12"/>
      <c r="AW4931" s="12"/>
      <c r="AX4931" s="12"/>
      <c r="AY4931" s="12"/>
      <c r="AZ4931" s="12"/>
      <c r="BA4931" s="12"/>
      <c r="BB4931" s="12"/>
      <c r="BC4931" s="12"/>
      <c r="BD4931" s="12"/>
      <c r="BE4931" s="12"/>
      <c r="BF4931" s="12"/>
      <c r="BG4931" s="12"/>
      <c r="BH4931" s="12"/>
      <c r="BI4931" s="12"/>
      <c r="BJ4931" s="13"/>
      <c r="BK4931" s="13"/>
      <c r="BL4931" s="13"/>
      <c r="BM4931" s="13"/>
      <c r="BN4931" s="13"/>
    </row>
    <row r="4932" spans="1:66" x14ac:dyDescent="0.25">
      <c r="A4932" s="10"/>
      <c r="B4932" s="10"/>
      <c r="C4932" s="10"/>
      <c r="D4932" s="18"/>
      <c r="E4932" s="10"/>
      <c r="F4932" s="10"/>
      <c r="G4932" s="10"/>
      <c r="H4932" s="10"/>
      <c r="I4932" s="10"/>
      <c r="J4932" s="10"/>
      <c r="K4932" s="11"/>
      <c r="L4932" s="11"/>
      <c r="M4932" s="12"/>
      <c r="N4932" s="12"/>
      <c r="O4932" s="12"/>
      <c r="P4932" s="12"/>
      <c r="Q4932" s="12"/>
      <c r="R4932" s="12"/>
      <c r="S4932" s="12"/>
      <c r="T4932" s="12"/>
      <c r="U4932" s="12"/>
      <c r="V4932" s="12"/>
      <c r="W4932" s="12"/>
      <c r="X4932" s="12"/>
      <c r="Y4932" s="12"/>
      <c r="Z4932" s="12"/>
      <c r="AA4932" s="12"/>
      <c r="AB4932" s="12"/>
      <c r="AC4932" s="12"/>
      <c r="AD4932" s="12"/>
      <c r="AE4932" s="12"/>
      <c r="AF4932" s="12"/>
      <c r="AG4932" s="12"/>
      <c r="AH4932" s="12"/>
      <c r="AI4932" s="12"/>
      <c r="AJ4932" s="12"/>
      <c r="AK4932" s="12"/>
      <c r="AL4932" s="12"/>
      <c r="AM4932" s="12"/>
      <c r="AN4932" s="12"/>
      <c r="AO4932" s="12"/>
      <c r="AP4932" s="12"/>
      <c r="AQ4932" s="12"/>
      <c r="AR4932" s="12"/>
      <c r="AS4932" s="12"/>
      <c r="AT4932" s="12"/>
      <c r="AU4932" s="12"/>
      <c r="AV4932" s="12"/>
      <c r="AW4932" s="12"/>
      <c r="AX4932" s="12"/>
      <c r="AY4932" s="12"/>
      <c r="AZ4932" s="12"/>
      <c r="BA4932" s="12"/>
      <c r="BB4932" s="12"/>
      <c r="BC4932" s="12"/>
      <c r="BD4932" s="12"/>
      <c r="BE4932" s="12"/>
      <c r="BF4932" s="12"/>
      <c r="BG4932" s="12"/>
      <c r="BH4932" s="12"/>
      <c r="BI4932" s="12"/>
      <c r="BJ4932" s="13"/>
      <c r="BK4932" s="13"/>
      <c r="BL4932" s="13"/>
      <c r="BM4932" s="13"/>
      <c r="BN4932" s="13"/>
    </row>
    <row r="4933" spans="1:66" x14ac:dyDescent="0.25">
      <c r="A4933" s="10"/>
      <c r="B4933" s="10"/>
      <c r="C4933" s="10"/>
      <c r="D4933" s="18"/>
      <c r="E4933" s="10"/>
      <c r="F4933" s="10"/>
      <c r="G4933" s="10"/>
      <c r="H4933" s="10"/>
      <c r="I4933" s="10"/>
      <c r="J4933" s="10"/>
      <c r="K4933" s="11"/>
      <c r="L4933" s="11"/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  <c r="W4933" s="12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2"/>
      <c r="AS4933" s="12"/>
      <c r="AT4933" s="12"/>
      <c r="AU4933" s="12"/>
      <c r="AV4933" s="12"/>
      <c r="AW4933" s="12"/>
      <c r="AX4933" s="12"/>
      <c r="AY4933" s="12"/>
      <c r="AZ4933" s="12"/>
      <c r="BA4933" s="12"/>
      <c r="BB4933" s="12"/>
      <c r="BC4933" s="12"/>
      <c r="BD4933" s="12"/>
      <c r="BE4933" s="12"/>
      <c r="BF4933" s="12"/>
      <c r="BG4933" s="12"/>
      <c r="BH4933" s="12"/>
      <c r="BI4933" s="12"/>
      <c r="BJ4933" s="13"/>
      <c r="BK4933" s="13"/>
      <c r="BL4933" s="13"/>
      <c r="BM4933" s="13"/>
      <c r="BN4933" s="13"/>
    </row>
    <row r="4934" spans="1:66" x14ac:dyDescent="0.25">
      <c r="A4934" s="10"/>
      <c r="B4934" s="10"/>
      <c r="C4934" s="10"/>
      <c r="D4934" s="18"/>
      <c r="E4934" s="10"/>
      <c r="F4934" s="10"/>
      <c r="G4934" s="10"/>
      <c r="H4934" s="10"/>
      <c r="I4934" s="10"/>
      <c r="J4934" s="10"/>
      <c r="K4934" s="11"/>
      <c r="L4934" s="11"/>
      <c r="M4934" s="12"/>
      <c r="N4934" s="12"/>
      <c r="O4934" s="12"/>
      <c r="P4934" s="12"/>
      <c r="Q4934" s="12"/>
      <c r="R4934" s="12"/>
      <c r="S4934" s="12"/>
      <c r="T4934" s="12"/>
      <c r="U4934" s="12"/>
      <c r="V4934" s="12"/>
      <c r="W4934" s="12"/>
      <c r="X4934" s="12"/>
      <c r="Y4934" s="12"/>
      <c r="Z4934" s="12"/>
      <c r="AA4934" s="12"/>
      <c r="AB4934" s="12"/>
      <c r="AC4934" s="12"/>
      <c r="AD4934" s="12"/>
      <c r="AE4934" s="12"/>
      <c r="AF4934" s="12"/>
      <c r="AG4934" s="12"/>
      <c r="AH4934" s="12"/>
      <c r="AI4934" s="12"/>
      <c r="AJ4934" s="12"/>
      <c r="AK4934" s="12"/>
      <c r="AL4934" s="12"/>
      <c r="AM4934" s="12"/>
      <c r="AN4934" s="12"/>
      <c r="AO4934" s="12"/>
      <c r="AP4934" s="12"/>
      <c r="AQ4934" s="12"/>
      <c r="AR4934" s="12"/>
      <c r="AS4934" s="12"/>
      <c r="AT4934" s="12"/>
      <c r="AU4934" s="12"/>
      <c r="AV4934" s="12"/>
      <c r="AW4934" s="12"/>
      <c r="AX4934" s="12"/>
      <c r="AY4934" s="12"/>
      <c r="AZ4934" s="12"/>
      <c r="BA4934" s="12"/>
      <c r="BB4934" s="12"/>
      <c r="BC4934" s="12"/>
      <c r="BD4934" s="12"/>
      <c r="BE4934" s="12"/>
      <c r="BF4934" s="12"/>
      <c r="BG4934" s="12"/>
      <c r="BH4934" s="12"/>
      <c r="BI4934" s="12"/>
      <c r="BJ4934" s="13"/>
      <c r="BK4934" s="13"/>
      <c r="BL4934" s="13"/>
      <c r="BM4934" s="13"/>
      <c r="BN4934" s="13"/>
    </row>
    <row r="4935" spans="1:66" x14ac:dyDescent="0.25">
      <c r="A4935" s="10"/>
      <c r="B4935" s="10"/>
      <c r="C4935" s="10"/>
      <c r="D4935" s="18"/>
      <c r="E4935" s="10"/>
      <c r="F4935" s="10"/>
      <c r="G4935" s="10"/>
      <c r="H4935" s="10"/>
      <c r="I4935" s="10"/>
      <c r="J4935" s="10"/>
      <c r="K4935" s="11"/>
      <c r="L4935" s="11"/>
      <c r="M4935" s="12"/>
      <c r="N4935" s="12"/>
      <c r="O4935" s="12"/>
      <c r="P4935" s="12"/>
      <c r="Q4935" s="12"/>
      <c r="R4935" s="12"/>
      <c r="S4935" s="12"/>
      <c r="T4935" s="12"/>
      <c r="U4935" s="12"/>
      <c r="V4935" s="12"/>
      <c r="W4935" s="12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2"/>
      <c r="AS4935" s="12"/>
      <c r="AT4935" s="12"/>
      <c r="AU4935" s="12"/>
      <c r="AV4935" s="12"/>
      <c r="AW4935" s="12"/>
      <c r="AX4935" s="12"/>
      <c r="AY4935" s="12"/>
      <c r="AZ4935" s="12"/>
      <c r="BA4935" s="12"/>
      <c r="BB4935" s="12"/>
      <c r="BC4935" s="12"/>
      <c r="BD4935" s="12"/>
      <c r="BE4935" s="12"/>
      <c r="BF4935" s="12"/>
      <c r="BG4935" s="12"/>
      <c r="BH4935" s="12"/>
      <c r="BI4935" s="12"/>
      <c r="BJ4935" s="13"/>
      <c r="BK4935" s="13"/>
      <c r="BL4935" s="13"/>
      <c r="BM4935" s="13"/>
      <c r="BN4935" s="13"/>
    </row>
    <row r="4936" spans="1:66" x14ac:dyDescent="0.25">
      <c r="A4936" s="10"/>
      <c r="B4936" s="10"/>
      <c r="C4936" s="10"/>
      <c r="D4936" s="18"/>
      <c r="E4936" s="10"/>
      <c r="F4936" s="10"/>
      <c r="G4936" s="10"/>
      <c r="H4936" s="10"/>
      <c r="I4936" s="10"/>
      <c r="J4936" s="10"/>
      <c r="K4936" s="11"/>
      <c r="L4936" s="11"/>
      <c r="M4936" s="12"/>
      <c r="N4936" s="12"/>
      <c r="O4936" s="12"/>
      <c r="P4936" s="12"/>
      <c r="Q4936" s="12"/>
      <c r="R4936" s="12"/>
      <c r="S4936" s="12"/>
      <c r="T4936" s="12"/>
      <c r="U4936" s="12"/>
      <c r="V4936" s="12"/>
      <c r="W4936" s="12"/>
      <c r="X4936" s="12"/>
      <c r="Y4936" s="12"/>
      <c r="Z4936" s="12"/>
      <c r="AA4936" s="12"/>
      <c r="AB4936" s="12"/>
      <c r="AC4936" s="12"/>
      <c r="AD4936" s="12"/>
      <c r="AE4936" s="12"/>
      <c r="AF4936" s="12"/>
      <c r="AG4936" s="12"/>
      <c r="AH4936" s="12"/>
      <c r="AI4936" s="12"/>
      <c r="AJ4936" s="12"/>
      <c r="AK4936" s="12"/>
      <c r="AL4936" s="12"/>
      <c r="AM4936" s="12"/>
      <c r="AN4936" s="12"/>
      <c r="AO4936" s="12"/>
      <c r="AP4936" s="12"/>
      <c r="AQ4936" s="12"/>
      <c r="AR4936" s="12"/>
      <c r="AS4936" s="12"/>
      <c r="AT4936" s="12"/>
      <c r="AU4936" s="12"/>
      <c r="AV4936" s="12"/>
      <c r="AW4936" s="12"/>
      <c r="AX4936" s="12"/>
      <c r="AY4936" s="12"/>
      <c r="AZ4936" s="12"/>
      <c r="BA4936" s="12"/>
      <c r="BB4936" s="12"/>
      <c r="BC4936" s="12"/>
      <c r="BD4936" s="12"/>
      <c r="BE4936" s="12"/>
      <c r="BF4936" s="12"/>
      <c r="BG4936" s="12"/>
      <c r="BH4936" s="12"/>
      <c r="BI4936" s="12"/>
      <c r="BJ4936" s="13"/>
      <c r="BK4936" s="13"/>
      <c r="BL4936" s="13"/>
      <c r="BM4936" s="13"/>
      <c r="BN4936" s="13"/>
    </row>
    <row r="4937" spans="1:66" x14ac:dyDescent="0.25">
      <c r="A4937" s="10"/>
      <c r="B4937" s="10"/>
      <c r="C4937" s="10"/>
      <c r="D4937" s="18"/>
      <c r="E4937" s="10"/>
      <c r="F4937" s="10"/>
      <c r="G4937" s="10"/>
      <c r="H4937" s="10"/>
      <c r="I4937" s="10"/>
      <c r="J4937" s="10"/>
      <c r="K4937" s="11"/>
      <c r="L4937" s="11"/>
      <c r="M4937" s="12"/>
      <c r="N4937" s="12"/>
      <c r="O4937" s="12"/>
      <c r="P4937" s="12"/>
      <c r="Q4937" s="12"/>
      <c r="R4937" s="12"/>
      <c r="S4937" s="12"/>
      <c r="T4937" s="12"/>
      <c r="U4937" s="12"/>
      <c r="V4937" s="12"/>
      <c r="W4937" s="12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2"/>
      <c r="AS4937" s="12"/>
      <c r="AT4937" s="12"/>
      <c r="AU4937" s="12"/>
      <c r="AV4937" s="12"/>
      <c r="AW4937" s="12"/>
      <c r="AX4937" s="12"/>
      <c r="AY4937" s="12"/>
      <c r="AZ4937" s="12"/>
      <c r="BA4937" s="12"/>
      <c r="BB4937" s="12"/>
      <c r="BC4937" s="12"/>
      <c r="BD4937" s="12"/>
      <c r="BE4937" s="12"/>
      <c r="BF4937" s="12"/>
      <c r="BG4937" s="12"/>
      <c r="BH4937" s="12"/>
      <c r="BI4937" s="12"/>
      <c r="BJ4937" s="13"/>
      <c r="BK4937" s="13"/>
      <c r="BL4937" s="13"/>
      <c r="BM4937" s="13"/>
      <c r="BN4937" s="13"/>
    </row>
    <row r="4938" spans="1:66" x14ac:dyDescent="0.25">
      <c r="A4938" s="10"/>
      <c r="B4938" s="10"/>
      <c r="C4938" s="10"/>
      <c r="D4938" s="18"/>
      <c r="E4938" s="10"/>
      <c r="F4938" s="10"/>
      <c r="G4938" s="10"/>
      <c r="H4938" s="10"/>
      <c r="I4938" s="10"/>
      <c r="J4938" s="10"/>
      <c r="K4938" s="11"/>
      <c r="L4938" s="11"/>
      <c r="M4938" s="12"/>
      <c r="N4938" s="12"/>
      <c r="O4938" s="12"/>
      <c r="P4938" s="12"/>
      <c r="Q4938" s="12"/>
      <c r="R4938" s="12"/>
      <c r="S4938" s="12"/>
      <c r="T4938" s="12"/>
      <c r="U4938" s="12"/>
      <c r="V4938" s="12"/>
      <c r="W4938" s="12"/>
      <c r="X4938" s="12"/>
      <c r="Y4938" s="12"/>
      <c r="Z4938" s="12"/>
      <c r="AA4938" s="12"/>
      <c r="AB4938" s="12"/>
      <c r="AC4938" s="12"/>
      <c r="AD4938" s="12"/>
      <c r="AE4938" s="12"/>
      <c r="AF4938" s="12"/>
      <c r="AG4938" s="12"/>
      <c r="AH4938" s="12"/>
      <c r="AI4938" s="12"/>
      <c r="AJ4938" s="12"/>
      <c r="AK4938" s="12"/>
      <c r="AL4938" s="12"/>
      <c r="AM4938" s="12"/>
      <c r="AN4938" s="12"/>
      <c r="AO4938" s="12"/>
      <c r="AP4938" s="12"/>
      <c r="AQ4938" s="12"/>
      <c r="AR4938" s="12"/>
      <c r="AS4938" s="12"/>
      <c r="AT4938" s="12"/>
      <c r="AU4938" s="12"/>
      <c r="AV4938" s="12"/>
      <c r="AW4938" s="12"/>
      <c r="AX4938" s="12"/>
      <c r="AY4938" s="12"/>
      <c r="AZ4938" s="12"/>
      <c r="BA4938" s="12"/>
      <c r="BB4938" s="12"/>
      <c r="BC4938" s="12"/>
      <c r="BD4938" s="12"/>
      <c r="BE4938" s="12"/>
      <c r="BF4938" s="12"/>
      <c r="BG4938" s="12"/>
      <c r="BH4938" s="12"/>
      <c r="BI4938" s="12"/>
      <c r="BJ4938" s="13"/>
      <c r="BK4938" s="13"/>
      <c r="BL4938" s="13"/>
      <c r="BM4938" s="13"/>
      <c r="BN4938" s="13"/>
    </row>
    <row r="4939" spans="1:66" x14ac:dyDescent="0.25">
      <c r="A4939" s="10"/>
      <c r="B4939" s="10"/>
      <c r="C4939" s="10"/>
      <c r="D4939" s="18"/>
      <c r="E4939" s="10"/>
      <c r="F4939" s="10"/>
      <c r="G4939" s="10"/>
      <c r="H4939" s="10"/>
      <c r="I4939" s="10"/>
      <c r="J4939" s="10"/>
      <c r="K4939" s="11"/>
      <c r="L4939" s="11"/>
      <c r="M4939" s="12"/>
      <c r="N4939" s="12"/>
      <c r="O4939" s="12"/>
      <c r="P4939" s="12"/>
      <c r="Q4939" s="12"/>
      <c r="R4939" s="12"/>
      <c r="S4939" s="12"/>
      <c r="T4939" s="12"/>
      <c r="U4939" s="12"/>
      <c r="V4939" s="12"/>
      <c r="W4939" s="12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2"/>
      <c r="AS4939" s="12"/>
      <c r="AT4939" s="12"/>
      <c r="AU4939" s="12"/>
      <c r="AV4939" s="12"/>
      <c r="AW4939" s="12"/>
      <c r="AX4939" s="12"/>
      <c r="AY4939" s="12"/>
      <c r="AZ4939" s="12"/>
      <c r="BA4939" s="12"/>
      <c r="BB4939" s="12"/>
      <c r="BC4939" s="12"/>
      <c r="BD4939" s="12"/>
      <c r="BE4939" s="12"/>
      <c r="BF4939" s="12"/>
      <c r="BG4939" s="12"/>
      <c r="BH4939" s="12"/>
      <c r="BI4939" s="12"/>
      <c r="BJ4939" s="13"/>
      <c r="BK4939" s="13"/>
      <c r="BL4939" s="13"/>
      <c r="BM4939" s="13"/>
      <c r="BN4939" s="13"/>
    </row>
    <row r="4940" spans="1:66" x14ac:dyDescent="0.25">
      <c r="A4940" s="10"/>
      <c r="B4940" s="10"/>
      <c r="C4940" s="10"/>
      <c r="D4940" s="18"/>
      <c r="E4940" s="10"/>
      <c r="F4940" s="10"/>
      <c r="G4940" s="10"/>
      <c r="H4940" s="10"/>
      <c r="I4940" s="10"/>
      <c r="J4940" s="10"/>
      <c r="K4940" s="11"/>
      <c r="L4940" s="11"/>
      <c r="M4940" s="12"/>
      <c r="N4940" s="12"/>
      <c r="O4940" s="12"/>
      <c r="P4940" s="12"/>
      <c r="Q4940" s="12"/>
      <c r="R4940" s="12"/>
      <c r="S4940" s="12"/>
      <c r="T4940" s="12"/>
      <c r="U4940" s="12"/>
      <c r="V4940" s="12"/>
      <c r="W4940" s="12"/>
      <c r="X4940" s="12"/>
      <c r="Y4940" s="12"/>
      <c r="Z4940" s="12"/>
      <c r="AA4940" s="12"/>
      <c r="AB4940" s="12"/>
      <c r="AC4940" s="12"/>
      <c r="AD4940" s="12"/>
      <c r="AE4940" s="12"/>
      <c r="AF4940" s="12"/>
      <c r="AG4940" s="12"/>
      <c r="AH4940" s="12"/>
      <c r="AI4940" s="12"/>
      <c r="AJ4940" s="12"/>
      <c r="AK4940" s="12"/>
      <c r="AL4940" s="12"/>
      <c r="AM4940" s="12"/>
      <c r="AN4940" s="12"/>
      <c r="AO4940" s="12"/>
      <c r="AP4940" s="12"/>
      <c r="AQ4940" s="12"/>
      <c r="AR4940" s="12"/>
      <c r="AS4940" s="12"/>
      <c r="AT4940" s="12"/>
      <c r="AU4940" s="12"/>
      <c r="AV4940" s="12"/>
      <c r="AW4940" s="12"/>
      <c r="AX4940" s="12"/>
      <c r="AY4940" s="12"/>
      <c r="AZ4940" s="12"/>
      <c r="BA4940" s="12"/>
      <c r="BB4940" s="12"/>
      <c r="BC4940" s="12"/>
      <c r="BD4940" s="12"/>
      <c r="BE4940" s="12"/>
      <c r="BF4940" s="12"/>
      <c r="BG4940" s="12"/>
      <c r="BH4940" s="12"/>
      <c r="BI4940" s="12"/>
      <c r="BJ4940" s="13"/>
      <c r="BK4940" s="13"/>
      <c r="BL4940" s="13"/>
      <c r="BM4940" s="13"/>
      <c r="BN4940" s="13"/>
    </row>
    <row r="4941" spans="1:66" x14ac:dyDescent="0.25">
      <c r="A4941" s="10"/>
      <c r="B4941" s="10"/>
      <c r="C4941" s="10"/>
      <c r="D4941" s="18"/>
      <c r="E4941" s="10"/>
      <c r="F4941" s="10"/>
      <c r="G4941" s="10"/>
      <c r="H4941" s="10"/>
      <c r="I4941" s="10"/>
      <c r="J4941" s="10"/>
      <c r="K4941" s="11"/>
      <c r="L4941" s="11"/>
      <c r="M4941" s="12"/>
      <c r="N4941" s="12"/>
      <c r="O4941" s="12"/>
      <c r="P4941" s="12"/>
      <c r="Q4941" s="12"/>
      <c r="R4941" s="12"/>
      <c r="S4941" s="12"/>
      <c r="T4941" s="12"/>
      <c r="U4941" s="12"/>
      <c r="V4941" s="12"/>
      <c r="W4941" s="12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2"/>
      <c r="AS4941" s="12"/>
      <c r="AT4941" s="12"/>
      <c r="AU4941" s="12"/>
      <c r="AV4941" s="12"/>
      <c r="AW4941" s="12"/>
      <c r="AX4941" s="12"/>
      <c r="AY4941" s="12"/>
      <c r="AZ4941" s="12"/>
      <c r="BA4941" s="12"/>
      <c r="BB4941" s="12"/>
      <c r="BC4941" s="12"/>
      <c r="BD4941" s="12"/>
      <c r="BE4941" s="12"/>
      <c r="BF4941" s="12"/>
      <c r="BG4941" s="12"/>
      <c r="BH4941" s="12"/>
      <c r="BI4941" s="12"/>
      <c r="BJ4941" s="13"/>
      <c r="BK4941" s="13"/>
      <c r="BL4941" s="13"/>
      <c r="BM4941" s="13"/>
      <c r="BN4941" s="13"/>
    </row>
    <row r="4942" spans="1:66" x14ac:dyDescent="0.25">
      <c r="A4942" s="10"/>
      <c r="B4942" s="10"/>
      <c r="C4942" s="10"/>
      <c r="D4942" s="18"/>
      <c r="E4942" s="10"/>
      <c r="F4942" s="10"/>
      <c r="G4942" s="10"/>
      <c r="H4942" s="10"/>
      <c r="I4942" s="10"/>
      <c r="J4942" s="10"/>
      <c r="K4942" s="11"/>
      <c r="L4942" s="11"/>
      <c r="M4942" s="12"/>
      <c r="N4942" s="12"/>
      <c r="O4942" s="12"/>
      <c r="P4942" s="12"/>
      <c r="Q4942" s="12"/>
      <c r="R4942" s="12"/>
      <c r="S4942" s="12"/>
      <c r="T4942" s="12"/>
      <c r="U4942" s="12"/>
      <c r="V4942" s="12"/>
      <c r="W4942" s="12"/>
      <c r="X4942" s="12"/>
      <c r="Y4942" s="12"/>
      <c r="Z4942" s="12"/>
      <c r="AA4942" s="12"/>
      <c r="AB4942" s="12"/>
      <c r="AC4942" s="12"/>
      <c r="AD4942" s="12"/>
      <c r="AE4942" s="12"/>
      <c r="AF4942" s="12"/>
      <c r="AG4942" s="12"/>
      <c r="AH4942" s="12"/>
      <c r="AI4942" s="12"/>
      <c r="AJ4942" s="12"/>
      <c r="AK4942" s="12"/>
      <c r="AL4942" s="12"/>
      <c r="AM4942" s="12"/>
      <c r="AN4942" s="12"/>
      <c r="AO4942" s="12"/>
      <c r="AP4942" s="12"/>
      <c r="AQ4942" s="12"/>
      <c r="AR4942" s="12"/>
      <c r="AS4942" s="12"/>
      <c r="AT4942" s="12"/>
      <c r="AU4942" s="12"/>
      <c r="AV4942" s="12"/>
      <c r="AW4942" s="12"/>
      <c r="AX4942" s="12"/>
      <c r="AY4942" s="12"/>
      <c r="AZ4942" s="12"/>
      <c r="BA4942" s="12"/>
      <c r="BB4942" s="12"/>
      <c r="BC4942" s="12"/>
      <c r="BD4942" s="12"/>
      <c r="BE4942" s="12"/>
      <c r="BF4942" s="12"/>
      <c r="BG4942" s="12"/>
      <c r="BH4942" s="12"/>
      <c r="BI4942" s="12"/>
      <c r="BJ4942" s="13"/>
      <c r="BK4942" s="13"/>
      <c r="BL4942" s="13"/>
      <c r="BM4942" s="13"/>
      <c r="BN4942" s="13"/>
    </row>
    <row r="4943" spans="1:66" s="10" customFormat="1" x14ac:dyDescent="0.25">
      <c r="D4943" s="18"/>
      <c r="K4943" s="11"/>
      <c r="L4943" s="11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2"/>
      <c r="AS4943" s="12"/>
      <c r="AT4943" s="12"/>
      <c r="AU4943" s="12"/>
      <c r="AV4943" s="12"/>
      <c r="AW4943" s="12"/>
      <c r="AX4943" s="12"/>
      <c r="AY4943" s="12"/>
      <c r="AZ4943" s="12"/>
      <c r="BA4943" s="12"/>
      <c r="BB4943" s="12"/>
      <c r="BC4943" s="12"/>
      <c r="BD4943" s="12"/>
      <c r="BE4943" s="12"/>
      <c r="BF4943" s="12"/>
      <c r="BG4943" s="12"/>
      <c r="BH4943" s="12"/>
      <c r="BI4943" s="12"/>
      <c r="BJ4943" s="13"/>
      <c r="BK4943" s="13"/>
      <c r="BL4943" s="13"/>
      <c r="BM4943" s="13"/>
      <c r="BN4943" s="13"/>
    </row>
    <row r="4944" spans="1:66" x14ac:dyDescent="0.25">
      <c r="A4944" s="10"/>
      <c r="B4944" s="10"/>
      <c r="C4944" s="10"/>
      <c r="D4944" s="18"/>
      <c r="E4944" s="10"/>
      <c r="F4944" s="10"/>
      <c r="G4944" s="10"/>
      <c r="H4944" s="10"/>
      <c r="I4944" s="10"/>
      <c r="J4944" s="10"/>
      <c r="K4944" s="11"/>
      <c r="L4944" s="11"/>
      <c r="M4944" s="12"/>
      <c r="N4944" s="12"/>
      <c r="O4944" s="12"/>
      <c r="P4944" s="12"/>
      <c r="Q4944" s="12"/>
      <c r="R4944" s="12"/>
      <c r="S4944" s="12"/>
      <c r="T4944" s="12"/>
      <c r="U4944" s="12"/>
      <c r="V4944" s="12"/>
      <c r="W4944" s="12"/>
      <c r="X4944" s="12"/>
      <c r="Y4944" s="12"/>
      <c r="Z4944" s="12"/>
      <c r="AA4944" s="12"/>
      <c r="AB4944" s="12"/>
      <c r="AC4944" s="12"/>
      <c r="AD4944" s="12"/>
      <c r="AE4944" s="12"/>
      <c r="AF4944" s="12"/>
      <c r="AG4944" s="12"/>
      <c r="AH4944" s="12"/>
      <c r="AI4944" s="12"/>
      <c r="AJ4944" s="12"/>
      <c r="AK4944" s="12"/>
      <c r="AL4944" s="12"/>
      <c r="AM4944" s="12"/>
      <c r="AN4944" s="12"/>
      <c r="AO4944" s="12"/>
      <c r="AP4944" s="12"/>
      <c r="AQ4944" s="12"/>
      <c r="AR4944" s="12"/>
      <c r="AS4944" s="12"/>
      <c r="AT4944" s="12"/>
      <c r="AU4944" s="12"/>
      <c r="AV4944" s="12"/>
      <c r="AW4944" s="12"/>
      <c r="AX4944" s="12"/>
      <c r="AY4944" s="12"/>
      <c r="AZ4944" s="12"/>
      <c r="BA4944" s="12"/>
      <c r="BB4944" s="12"/>
      <c r="BC4944" s="12"/>
      <c r="BD4944" s="12"/>
      <c r="BE4944" s="12"/>
      <c r="BF4944" s="12"/>
      <c r="BG4944" s="12"/>
      <c r="BH4944" s="12"/>
      <c r="BI4944" s="12"/>
      <c r="BJ4944" s="13"/>
      <c r="BK4944" s="13"/>
      <c r="BL4944" s="13"/>
      <c r="BM4944" s="13"/>
      <c r="BN4944" s="13"/>
    </row>
    <row r="4945" spans="1:66" s="14" customFormat="1" x14ac:dyDescent="0.25">
      <c r="A4945" s="10"/>
      <c r="B4945" s="10"/>
      <c r="C4945" s="10"/>
      <c r="D4945" s="18"/>
      <c r="E4945" s="10"/>
      <c r="F4945" s="10"/>
      <c r="G4945" s="10"/>
      <c r="H4945" s="10"/>
      <c r="I4945" s="10"/>
      <c r="J4945" s="10"/>
      <c r="K4945" s="11"/>
      <c r="L4945" s="11"/>
      <c r="M4945" s="12"/>
      <c r="N4945" s="12"/>
      <c r="O4945" s="12"/>
      <c r="P4945" s="12"/>
      <c r="Q4945" s="12"/>
      <c r="R4945" s="12"/>
      <c r="S4945" s="12"/>
      <c r="T4945" s="12"/>
      <c r="U4945" s="12"/>
      <c r="V4945" s="12"/>
      <c r="W4945" s="12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2"/>
      <c r="AS4945" s="12"/>
      <c r="AT4945" s="12"/>
      <c r="AU4945" s="12"/>
      <c r="AV4945" s="12"/>
      <c r="AW4945" s="12"/>
      <c r="AX4945" s="12"/>
      <c r="AY4945" s="12"/>
      <c r="AZ4945" s="12"/>
      <c r="BA4945" s="12"/>
      <c r="BB4945" s="12"/>
      <c r="BC4945" s="12"/>
      <c r="BD4945" s="12"/>
      <c r="BE4945" s="12"/>
      <c r="BF4945" s="12"/>
      <c r="BG4945" s="12"/>
      <c r="BH4945" s="12"/>
      <c r="BI4945" s="12"/>
      <c r="BJ4945" s="13"/>
      <c r="BK4945" s="13"/>
      <c r="BL4945" s="13"/>
      <c r="BM4945" s="13"/>
      <c r="BN4945" s="13"/>
    </row>
    <row r="4946" spans="1:66" x14ac:dyDescent="0.25">
      <c r="A4946" s="10"/>
      <c r="B4946" s="10"/>
      <c r="C4946" s="10"/>
      <c r="D4946" s="18"/>
      <c r="E4946" s="10"/>
      <c r="F4946" s="10"/>
      <c r="G4946" s="10"/>
      <c r="H4946" s="10"/>
      <c r="I4946" s="10"/>
      <c r="J4946" s="10"/>
      <c r="K4946" s="11"/>
      <c r="L4946" s="11"/>
      <c r="M4946" s="12"/>
      <c r="N4946" s="12"/>
      <c r="O4946" s="12"/>
      <c r="P4946" s="12"/>
      <c r="Q4946" s="12"/>
      <c r="R4946" s="12"/>
      <c r="S4946" s="12"/>
      <c r="T4946" s="12"/>
      <c r="U4946" s="12"/>
      <c r="V4946" s="12"/>
      <c r="W4946" s="12"/>
      <c r="X4946" s="12"/>
      <c r="Y4946" s="12"/>
      <c r="Z4946" s="12"/>
      <c r="AA4946" s="12"/>
      <c r="AB4946" s="12"/>
      <c r="AC4946" s="12"/>
      <c r="AD4946" s="12"/>
      <c r="AE4946" s="12"/>
      <c r="AF4946" s="12"/>
      <c r="AG4946" s="12"/>
      <c r="AH4946" s="12"/>
      <c r="AI4946" s="12"/>
      <c r="AJ4946" s="12"/>
      <c r="AK4946" s="12"/>
      <c r="AL4946" s="12"/>
      <c r="AM4946" s="12"/>
      <c r="AN4946" s="12"/>
      <c r="AO4946" s="12"/>
      <c r="AP4946" s="12"/>
      <c r="AQ4946" s="12"/>
      <c r="AR4946" s="12"/>
      <c r="AS4946" s="12"/>
      <c r="AT4946" s="12"/>
      <c r="AU4946" s="12"/>
      <c r="AV4946" s="12"/>
      <c r="AW4946" s="12"/>
      <c r="AX4946" s="12"/>
      <c r="AY4946" s="12"/>
      <c r="AZ4946" s="12"/>
      <c r="BA4946" s="12"/>
      <c r="BB4946" s="12"/>
      <c r="BC4946" s="12"/>
      <c r="BD4946" s="12"/>
      <c r="BE4946" s="12"/>
      <c r="BF4946" s="12"/>
      <c r="BG4946" s="12"/>
      <c r="BH4946" s="12"/>
      <c r="BI4946" s="12"/>
      <c r="BJ4946" s="13"/>
      <c r="BK4946" s="13"/>
      <c r="BL4946" s="13"/>
      <c r="BM4946" s="13"/>
      <c r="BN4946" s="13"/>
    </row>
    <row r="4947" spans="1:66" x14ac:dyDescent="0.25">
      <c r="A4947" s="10"/>
      <c r="B4947" s="10"/>
      <c r="C4947" s="10"/>
      <c r="D4947" s="18"/>
      <c r="E4947" s="10"/>
      <c r="F4947" s="10"/>
      <c r="G4947" s="10"/>
      <c r="H4947" s="10"/>
      <c r="I4947" s="10"/>
      <c r="J4947" s="10"/>
      <c r="K4947" s="11"/>
      <c r="L4947" s="11"/>
      <c r="M4947" s="12"/>
      <c r="N4947" s="12"/>
      <c r="O4947" s="12"/>
      <c r="P4947" s="12"/>
      <c r="Q4947" s="12"/>
      <c r="R4947" s="12"/>
      <c r="S4947" s="12"/>
      <c r="T4947" s="12"/>
      <c r="U4947" s="12"/>
      <c r="V4947" s="12"/>
      <c r="W4947" s="12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2"/>
      <c r="AS4947" s="12"/>
      <c r="AT4947" s="12"/>
      <c r="AU4947" s="12"/>
      <c r="AV4947" s="12"/>
      <c r="AW4947" s="12"/>
      <c r="AX4947" s="12"/>
      <c r="AY4947" s="12"/>
      <c r="AZ4947" s="12"/>
      <c r="BA4947" s="12"/>
      <c r="BB4947" s="12"/>
      <c r="BC4947" s="12"/>
      <c r="BD4947" s="12"/>
      <c r="BE4947" s="12"/>
      <c r="BF4947" s="12"/>
      <c r="BG4947" s="12"/>
      <c r="BH4947" s="12"/>
      <c r="BI4947" s="12"/>
      <c r="BJ4947" s="13"/>
      <c r="BK4947" s="13"/>
      <c r="BL4947" s="13"/>
      <c r="BM4947" s="13"/>
      <c r="BN4947" s="13"/>
    </row>
    <row r="4948" spans="1:66" x14ac:dyDescent="0.25">
      <c r="A4948" s="10"/>
      <c r="B4948" s="10"/>
      <c r="C4948" s="10"/>
      <c r="D4948" s="18"/>
      <c r="E4948" s="10"/>
      <c r="F4948" s="10"/>
      <c r="G4948" s="10"/>
      <c r="H4948" s="10"/>
      <c r="I4948" s="10"/>
      <c r="J4948" s="10"/>
      <c r="K4948" s="11"/>
      <c r="L4948" s="11"/>
      <c r="M4948" s="12"/>
      <c r="N4948" s="12"/>
      <c r="O4948" s="12"/>
      <c r="P4948" s="12"/>
      <c r="Q4948" s="12"/>
      <c r="R4948" s="12"/>
      <c r="S4948" s="12"/>
      <c r="T4948" s="12"/>
      <c r="U4948" s="12"/>
      <c r="V4948" s="12"/>
      <c r="W4948" s="12"/>
      <c r="X4948" s="12"/>
      <c r="Y4948" s="12"/>
      <c r="Z4948" s="12"/>
      <c r="AA4948" s="12"/>
      <c r="AB4948" s="12"/>
      <c r="AC4948" s="12"/>
      <c r="AD4948" s="12"/>
      <c r="AE4948" s="12"/>
      <c r="AF4948" s="12"/>
      <c r="AG4948" s="12"/>
      <c r="AH4948" s="12"/>
      <c r="AI4948" s="12"/>
      <c r="AJ4948" s="12"/>
      <c r="AK4948" s="12"/>
      <c r="AL4948" s="12"/>
      <c r="AM4948" s="12"/>
      <c r="AN4948" s="12"/>
      <c r="AO4948" s="12"/>
      <c r="AP4948" s="12"/>
      <c r="AQ4948" s="12"/>
      <c r="AR4948" s="12"/>
      <c r="AS4948" s="12"/>
      <c r="AT4948" s="12"/>
      <c r="AU4948" s="12"/>
      <c r="AV4948" s="12"/>
      <c r="AW4948" s="12"/>
      <c r="AX4948" s="12"/>
      <c r="AY4948" s="12"/>
      <c r="AZ4948" s="12"/>
      <c r="BA4948" s="12"/>
      <c r="BB4948" s="12"/>
      <c r="BC4948" s="12"/>
      <c r="BD4948" s="12"/>
      <c r="BE4948" s="12"/>
      <c r="BF4948" s="12"/>
      <c r="BG4948" s="12"/>
      <c r="BH4948" s="12"/>
      <c r="BI4948" s="12"/>
      <c r="BJ4948" s="13"/>
      <c r="BK4948" s="13"/>
      <c r="BL4948" s="13"/>
      <c r="BM4948" s="13"/>
      <c r="BN4948" s="13"/>
    </row>
    <row r="4949" spans="1:66" x14ac:dyDescent="0.25">
      <c r="A4949" s="10"/>
      <c r="B4949" s="10"/>
      <c r="C4949" s="10"/>
      <c r="D4949" s="18"/>
      <c r="E4949" s="10"/>
      <c r="F4949" s="10"/>
      <c r="G4949" s="10"/>
      <c r="H4949" s="10"/>
      <c r="I4949" s="10"/>
      <c r="J4949" s="10"/>
      <c r="K4949" s="11"/>
      <c r="L4949" s="11"/>
      <c r="M4949" s="12"/>
      <c r="N4949" s="12"/>
      <c r="O4949" s="12"/>
      <c r="P4949" s="12"/>
      <c r="Q4949" s="12"/>
      <c r="R4949" s="12"/>
      <c r="S4949" s="12"/>
      <c r="T4949" s="12"/>
      <c r="U4949" s="12"/>
      <c r="V4949" s="12"/>
      <c r="W4949" s="12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2"/>
      <c r="AS4949" s="12"/>
      <c r="AT4949" s="12"/>
      <c r="AU4949" s="12"/>
      <c r="AV4949" s="12"/>
      <c r="AW4949" s="12"/>
      <c r="AX4949" s="12"/>
      <c r="AY4949" s="12"/>
      <c r="AZ4949" s="12"/>
      <c r="BA4949" s="12"/>
      <c r="BB4949" s="12"/>
      <c r="BC4949" s="12"/>
      <c r="BD4949" s="12"/>
      <c r="BE4949" s="12"/>
      <c r="BF4949" s="12"/>
      <c r="BG4949" s="12"/>
      <c r="BH4949" s="12"/>
      <c r="BI4949" s="12"/>
      <c r="BJ4949" s="13"/>
      <c r="BK4949" s="13"/>
      <c r="BL4949" s="13"/>
      <c r="BM4949" s="13"/>
      <c r="BN4949" s="13"/>
    </row>
    <row r="4950" spans="1:66" x14ac:dyDescent="0.25">
      <c r="A4950" s="10"/>
      <c r="B4950" s="10"/>
      <c r="C4950" s="10"/>
      <c r="D4950" s="18"/>
      <c r="E4950" s="10"/>
      <c r="F4950" s="10"/>
      <c r="G4950" s="10"/>
      <c r="H4950" s="10"/>
      <c r="I4950" s="10"/>
      <c r="J4950" s="10"/>
      <c r="K4950" s="11"/>
      <c r="L4950" s="11"/>
      <c r="M4950" s="12"/>
      <c r="N4950" s="12"/>
      <c r="O4950" s="12"/>
      <c r="P4950" s="12"/>
      <c r="Q4950" s="12"/>
      <c r="R4950" s="12"/>
      <c r="S4950" s="12"/>
      <c r="T4950" s="12"/>
      <c r="U4950" s="12"/>
      <c r="V4950" s="12"/>
      <c r="W4950" s="12"/>
      <c r="X4950" s="12"/>
      <c r="Y4950" s="12"/>
      <c r="Z4950" s="12"/>
      <c r="AA4950" s="12"/>
      <c r="AB4950" s="12"/>
      <c r="AC4950" s="12"/>
      <c r="AD4950" s="12"/>
      <c r="AE4950" s="12"/>
      <c r="AF4950" s="12"/>
      <c r="AG4950" s="12"/>
      <c r="AH4950" s="12"/>
      <c r="AI4950" s="12"/>
      <c r="AJ4950" s="12"/>
      <c r="AK4950" s="12"/>
      <c r="AL4950" s="12"/>
      <c r="AM4950" s="12"/>
      <c r="AN4950" s="12"/>
      <c r="AO4950" s="12"/>
      <c r="AP4950" s="12"/>
      <c r="AQ4950" s="12"/>
      <c r="AR4950" s="12"/>
      <c r="AS4950" s="12"/>
      <c r="AT4950" s="12"/>
      <c r="AU4950" s="12"/>
      <c r="AV4950" s="12"/>
      <c r="AW4950" s="12"/>
      <c r="AX4950" s="12"/>
      <c r="AY4950" s="12"/>
      <c r="AZ4950" s="12"/>
      <c r="BA4950" s="12"/>
      <c r="BB4950" s="12"/>
      <c r="BC4950" s="12"/>
      <c r="BD4950" s="12"/>
      <c r="BE4950" s="12"/>
      <c r="BF4950" s="12"/>
      <c r="BG4950" s="12"/>
      <c r="BH4950" s="12"/>
      <c r="BI4950" s="12"/>
      <c r="BJ4950" s="13"/>
      <c r="BK4950" s="13"/>
      <c r="BL4950" s="13"/>
      <c r="BM4950" s="13"/>
      <c r="BN4950" s="13"/>
    </row>
    <row r="4951" spans="1:66" x14ac:dyDescent="0.25">
      <c r="A4951" s="10"/>
      <c r="B4951" s="10"/>
      <c r="C4951" s="10"/>
      <c r="D4951" s="18"/>
      <c r="E4951" s="10"/>
      <c r="F4951" s="10"/>
      <c r="G4951" s="10"/>
      <c r="H4951" s="10"/>
      <c r="I4951" s="10"/>
      <c r="J4951" s="10"/>
      <c r="K4951" s="11"/>
      <c r="L4951" s="11"/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  <c r="W4951" s="12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2"/>
      <c r="AS4951" s="12"/>
      <c r="AT4951" s="12"/>
      <c r="AU4951" s="12"/>
      <c r="AV4951" s="12"/>
      <c r="AW4951" s="12"/>
      <c r="AX4951" s="12"/>
      <c r="AY4951" s="12"/>
      <c r="AZ4951" s="12"/>
      <c r="BA4951" s="12"/>
      <c r="BB4951" s="12"/>
      <c r="BC4951" s="12"/>
      <c r="BD4951" s="12"/>
      <c r="BE4951" s="12"/>
      <c r="BF4951" s="12"/>
      <c r="BG4951" s="12"/>
      <c r="BH4951" s="12"/>
      <c r="BI4951" s="12"/>
      <c r="BJ4951" s="13"/>
      <c r="BK4951" s="13"/>
      <c r="BL4951" s="13"/>
      <c r="BM4951" s="13"/>
      <c r="BN4951" s="13"/>
    </row>
    <row r="4952" spans="1:66" x14ac:dyDescent="0.25">
      <c r="A4952" s="10"/>
      <c r="B4952" s="10"/>
      <c r="C4952" s="10"/>
      <c r="D4952" s="18"/>
      <c r="E4952" s="10"/>
      <c r="F4952" s="10"/>
      <c r="G4952" s="10"/>
      <c r="H4952" s="10"/>
      <c r="I4952" s="10"/>
      <c r="J4952" s="10"/>
      <c r="K4952" s="11"/>
      <c r="L4952" s="11"/>
      <c r="M4952" s="12"/>
      <c r="N4952" s="12"/>
      <c r="O4952" s="12"/>
      <c r="P4952" s="12"/>
      <c r="Q4952" s="12"/>
      <c r="R4952" s="12"/>
      <c r="S4952" s="12"/>
      <c r="T4952" s="12"/>
      <c r="U4952" s="12"/>
      <c r="V4952" s="12"/>
      <c r="W4952" s="12"/>
      <c r="X4952" s="12"/>
      <c r="Y4952" s="12"/>
      <c r="Z4952" s="12"/>
      <c r="AA4952" s="12"/>
      <c r="AB4952" s="12"/>
      <c r="AC4952" s="12"/>
      <c r="AD4952" s="12"/>
      <c r="AE4952" s="12"/>
      <c r="AF4952" s="12"/>
      <c r="AG4952" s="12"/>
      <c r="AH4952" s="12"/>
      <c r="AI4952" s="12"/>
      <c r="AJ4952" s="12"/>
      <c r="AK4952" s="12"/>
      <c r="AL4952" s="12"/>
      <c r="AM4952" s="12"/>
      <c r="AN4952" s="12"/>
      <c r="AO4952" s="12"/>
      <c r="AP4952" s="12"/>
      <c r="AQ4952" s="12"/>
      <c r="AR4952" s="12"/>
      <c r="AS4952" s="12"/>
      <c r="AT4952" s="12"/>
      <c r="AU4952" s="12"/>
      <c r="AV4952" s="12"/>
      <c r="AW4952" s="12"/>
      <c r="AX4952" s="12"/>
      <c r="AY4952" s="12"/>
      <c r="AZ4952" s="12"/>
      <c r="BA4952" s="12"/>
      <c r="BB4952" s="12"/>
      <c r="BC4952" s="12"/>
      <c r="BD4952" s="12"/>
      <c r="BE4952" s="12"/>
      <c r="BF4952" s="12"/>
      <c r="BG4952" s="12"/>
      <c r="BH4952" s="12"/>
      <c r="BI4952" s="12"/>
      <c r="BJ4952" s="13"/>
      <c r="BK4952" s="13"/>
      <c r="BL4952" s="13"/>
      <c r="BM4952" s="13"/>
      <c r="BN4952" s="13"/>
    </row>
    <row r="4953" spans="1:66" x14ac:dyDescent="0.25">
      <c r="A4953" s="10"/>
      <c r="B4953" s="10"/>
      <c r="C4953" s="10"/>
      <c r="D4953" s="18"/>
      <c r="E4953" s="10"/>
      <c r="F4953" s="10"/>
      <c r="G4953" s="10"/>
      <c r="H4953" s="10"/>
      <c r="I4953" s="10"/>
      <c r="J4953" s="10"/>
      <c r="K4953" s="11"/>
      <c r="L4953" s="11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  <c r="W4953" s="12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2"/>
      <c r="AS4953" s="12"/>
      <c r="AT4953" s="12"/>
      <c r="AU4953" s="12"/>
      <c r="AV4953" s="12"/>
      <c r="AW4953" s="12"/>
      <c r="AX4953" s="12"/>
      <c r="AY4953" s="12"/>
      <c r="AZ4953" s="12"/>
      <c r="BA4953" s="12"/>
      <c r="BB4953" s="12"/>
      <c r="BC4953" s="12"/>
      <c r="BD4953" s="12"/>
      <c r="BE4953" s="12"/>
      <c r="BF4953" s="12"/>
      <c r="BG4953" s="12"/>
      <c r="BH4953" s="12"/>
      <c r="BI4953" s="12"/>
      <c r="BJ4953" s="13"/>
      <c r="BK4953" s="13"/>
      <c r="BL4953" s="13"/>
      <c r="BM4953" s="13"/>
      <c r="BN4953" s="13"/>
    </row>
    <row r="4954" spans="1:66" x14ac:dyDescent="0.25">
      <c r="A4954" s="10"/>
      <c r="B4954" s="10"/>
      <c r="C4954" s="10"/>
      <c r="D4954" s="18"/>
      <c r="E4954" s="10"/>
      <c r="F4954" s="10"/>
      <c r="G4954" s="10"/>
      <c r="H4954" s="10"/>
      <c r="I4954" s="10"/>
      <c r="J4954" s="10"/>
      <c r="K4954" s="11"/>
      <c r="L4954" s="11"/>
      <c r="M4954" s="12"/>
      <c r="N4954" s="12"/>
      <c r="O4954" s="12"/>
      <c r="P4954" s="12"/>
      <c r="Q4954" s="12"/>
      <c r="R4954" s="12"/>
      <c r="S4954" s="12"/>
      <c r="T4954" s="12"/>
      <c r="U4954" s="12"/>
      <c r="V4954" s="12"/>
      <c r="W4954" s="12"/>
      <c r="X4954" s="12"/>
      <c r="Y4954" s="12"/>
      <c r="Z4954" s="12"/>
      <c r="AA4954" s="12"/>
      <c r="AB4954" s="12"/>
      <c r="AC4954" s="12"/>
      <c r="AD4954" s="12"/>
      <c r="AE4954" s="12"/>
      <c r="AF4954" s="12"/>
      <c r="AG4954" s="12"/>
      <c r="AH4954" s="12"/>
      <c r="AI4954" s="12"/>
      <c r="AJ4954" s="12"/>
      <c r="AK4954" s="12"/>
      <c r="AL4954" s="12"/>
      <c r="AM4954" s="12"/>
      <c r="AN4954" s="12"/>
      <c r="AO4954" s="12"/>
      <c r="AP4954" s="12"/>
      <c r="AQ4954" s="12"/>
      <c r="AR4954" s="12"/>
      <c r="AS4954" s="12"/>
      <c r="AT4954" s="12"/>
      <c r="AU4954" s="12"/>
      <c r="AV4954" s="12"/>
      <c r="AW4954" s="12"/>
      <c r="AX4954" s="12"/>
      <c r="AY4954" s="12"/>
      <c r="AZ4954" s="12"/>
      <c r="BA4954" s="12"/>
      <c r="BB4954" s="12"/>
      <c r="BC4954" s="12"/>
      <c r="BD4954" s="12"/>
      <c r="BE4954" s="12"/>
      <c r="BF4954" s="12"/>
      <c r="BG4954" s="12"/>
      <c r="BH4954" s="12"/>
      <c r="BI4954" s="12"/>
      <c r="BJ4954" s="13"/>
      <c r="BK4954" s="13"/>
      <c r="BL4954" s="13"/>
      <c r="BM4954" s="13"/>
      <c r="BN4954" s="13"/>
    </row>
    <row r="4955" spans="1:66" x14ac:dyDescent="0.25">
      <c r="A4955" s="10"/>
      <c r="B4955" s="10"/>
      <c r="C4955" s="10"/>
      <c r="D4955" s="18"/>
      <c r="E4955" s="10"/>
      <c r="F4955" s="10"/>
      <c r="G4955" s="10"/>
      <c r="H4955" s="10"/>
      <c r="I4955" s="10"/>
      <c r="J4955" s="10"/>
      <c r="K4955" s="11"/>
      <c r="L4955" s="11"/>
      <c r="M4955" s="12"/>
      <c r="N4955" s="12"/>
      <c r="O4955" s="12"/>
      <c r="P4955" s="12"/>
      <c r="Q4955" s="12"/>
      <c r="R4955" s="12"/>
      <c r="S4955" s="12"/>
      <c r="T4955" s="12"/>
      <c r="U4955" s="12"/>
      <c r="V4955" s="12"/>
      <c r="W4955" s="12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2"/>
      <c r="AS4955" s="12"/>
      <c r="AT4955" s="12"/>
      <c r="AU4955" s="12"/>
      <c r="AV4955" s="12"/>
      <c r="AW4955" s="12"/>
      <c r="AX4955" s="12"/>
      <c r="AY4955" s="12"/>
      <c r="AZ4955" s="12"/>
      <c r="BA4955" s="12"/>
      <c r="BB4955" s="12"/>
      <c r="BC4955" s="12"/>
      <c r="BD4955" s="12"/>
      <c r="BE4955" s="12"/>
      <c r="BF4955" s="12"/>
      <c r="BG4955" s="12"/>
      <c r="BH4955" s="12"/>
      <c r="BI4955" s="12"/>
      <c r="BJ4955" s="13"/>
      <c r="BK4955" s="13"/>
      <c r="BL4955" s="13"/>
      <c r="BM4955" s="13"/>
      <c r="BN4955" s="13"/>
    </row>
    <row r="4956" spans="1:66" x14ac:dyDescent="0.25">
      <c r="A4956" s="10"/>
      <c r="B4956" s="10"/>
      <c r="C4956" s="10"/>
      <c r="D4956" s="18"/>
      <c r="E4956" s="10"/>
      <c r="F4956" s="10"/>
      <c r="G4956" s="10"/>
      <c r="H4956" s="10"/>
      <c r="I4956" s="10"/>
      <c r="J4956" s="10"/>
      <c r="K4956" s="11"/>
      <c r="L4956" s="11"/>
      <c r="M4956" s="12"/>
      <c r="N4956" s="12"/>
      <c r="O4956" s="12"/>
      <c r="P4956" s="12"/>
      <c r="Q4956" s="12"/>
      <c r="R4956" s="12"/>
      <c r="S4956" s="12"/>
      <c r="T4956" s="12"/>
      <c r="U4956" s="12"/>
      <c r="V4956" s="12"/>
      <c r="W4956" s="12"/>
      <c r="X4956" s="12"/>
      <c r="Y4956" s="12"/>
      <c r="Z4956" s="12"/>
      <c r="AA4956" s="12"/>
      <c r="AB4956" s="12"/>
      <c r="AC4956" s="12"/>
      <c r="AD4956" s="12"/>
      <c r="AE4956" s="12"/>
      <c r="AF4956" s="12"/>
      <c r="AG4956" s="12"/>
      <c r="AH4956" s="12"/>
      <c r="AI4956" s="12"/>
      <c r="AJ4956" s="12"/>
      <c r="AK4956" s="12"/>
      <c r="AL4956" s="12"/>
      <c r="AM4956" s="12"/>
      <c r="AN4956" s="12"/>
      <c r="AO4956" s="12"/>
      <c r="AP4956" s="12"/>
      <c r="AQ4956" s="12"/>
      <c r="AR4956" s="12"/>
      <c r="AS4956" s="12"/>
      <c r="AT4956" s="12"/>
      <c r="AU4956" s="12"/>
      <c r="AV4956" s="12"/>
      <c r="AW4956" s="12"/>
      <c r="AX4956" s="12"/>
      <c r="AY4956" s="12"/>
      <c r="AZ4956" s="12"/>
      <c r="BA4956" s="12"/>
      <c r="BB4956" s="12"/>
      <c r="BC4956" s="12"/>
      <c r="BD4956" s="12"/>
      <c r="BE4956" s="12"/>
      <c r="BF4956" s="12"/>
      <c r="BG4956" s="12"/>
      <c r="BH4956" s="12"/>
      <c r="BI4956" s="12"/>
      <c r="BJ4956" s="13"/>
      <c r="BK4956" s="13"/>
      <c r="BL4956" s="13"/>
      <c r="BM4956" s="13"/>
      <c r="BN4956" s="13"/>
    </row>
    <row r="4957" spans="1:66" x14ac:dyDescent="0.25">
      <c r="A4957" s="10"/>
      <c r="B4957" s="10"/>
      <c r="C4957" s="10"/>
      <c r="D4957" s="18"/>
      <c r="E4957" s="10"/>
      <c r="F4957" s="10"/>
      <c r="G4957" s="10"/>
      <c r="H4957" s="10"/>
      <c r="I4957" s="10"/>
      <c r="J4957" s="10"/>
      <c r="K4957" s="11"/>
      <c r="L4957" s="11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  <c r="W4957" s="12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2"/>
      <c r="AS4957" s="12"/>
      <c r="AT4957" s="12"/>
      <c r="AU4957" s="12"/>
      <c r="AV4957" s="12"/>
      <c r="AW4957" s="12"/>
      <c r="AX4957" s="12"/>
      <c r="AY4957" s="12"/>
      <c r="AZ4957" s="12"/>
      <c r="BA4957" s="12"/>
      <c r="BB4957" s="12"/>
      <c r="BC4957" s="12"/>
      <c r="BD4957" s="12"/>
      <c r="BE4957" s="12"/>
      <c r="BF4957" s="12"/>
      <c r="BG4957" s="12"/>
      <c r="BH4957" s="12"/>
      <c r="BI4957" s="12"/>
      <c r="BJ4957" s="13"/>
      <c r="BK4957" s="13"/>
      <c r="BL4957" s="13"/>
      <c r="BM4957" s="13"/>
      <c r="BN4957" s="13"/>
    </row>
    <row r="4958" spans="1:66" x14ac:dyDescent="0.25">
      <c r="A4958" s="10"/>
      <c r="B4958" s="10"/>
      <c r="C4958" s="10"/>
      <c r="D4958" s="18"/>
      <c r="E4958" s="10"/>
      <c r="F4958" s="10"/>
      <c r="G4958" s="10"/>
      <c r="H4958" s="10"/>
      <c r="I4958" s="10"/>
      <c r="J4958" s="10"/>
      <c r="K4958" s="11"/>
      <c r="L4958" s="11"/>
      <c r="M4958" s="12"/>
      <c r="N4958" s="12"/>
      <c r="O4958" s="12"/>
      <c r="P4958" s="12"/>
      <c r="Q4958" s="12"/>
      <c r="R4958" s="12"/>
      <c r="S4958" s="12"/>
      <c r="T4958" s="12"/>
      <c r="U4958" s="12"/>
      <c r="V4958" s="12"/>
      <c r="W4958" s="12"/>
      <c r="X4958" s="12"/>
      <c r="Y4958" s="12"/>
      <c r="Z4958" s="12"/>
      <c r="AA4958" s="12"/>
      <c r="AB4958" s="12"/>
      <c r="AC4958" s="12"/>
      <c r="AD4958" s="12"/>
      <c r="AE4958" s="12"/>
      <c r="AF4958" s="12"/>
      <c r="AG4958" s="12"/>
      <c r="AH4958" s="12"/>
      <c r="AI4958" s="12"/>
      <c r="AJ4958" s="12"/>
      <c r="AK4958" s="12"/>
      <c r="AL4958" s="12"/>
      <c r="AM4958" s="12"/>
      <c r="AN4958" s="12"/>
      <c r="AO4958" s="12"/>
      <c r="AP4958" s="12"/>
      <c r="AQ4958" s="12"/>
      <c r="AR4958" s="12"/>
      <c r="AS4958" s="12"/>
      <c r="AT4958" s="12"/>
      <c r="AU4958" s="12"/>
      <c r="AV4958" s="12"/>
      <c r="AW4958" s="12"/>
      <c r="AX4958" s="12"/>
      <c r="AY4958" s="12"/>
      <c r="AZ4958" s="12"/>
      <c r="BA4958" s="12"/>
      <c r="BB4958" s="12"/>
      <c r="BC4958" s="12"/>
      <c r="BD4958" s="12"/>
      <c r="BE4958" s="12"/>
      <c r="BF4958" s="12"/>
      <c r="BG4958" s="12"/>
      <c r="BH4958" s="12"/>
      <c r="BI4958" s="12"/>
      <c r="BJ4958" s="13"/>
      <c r="BK4958" s="13"/>
      <c r="BL4958" s="13"/>
      <c r="BM4958" s="13"/>
      <c r="BN4958" s="13"/>
    </row>
    <row r="4959" spans="1:66" x14ac:dyDescent="0.25">
      <c r="A4959" s="10"/>
      <c r="B4959" s="10"/>
      <c r="C4959" s="10"/>
      <c r="D4959" s="18"/>
      <c r="E4959" s="10"/>
      <c r="F4959" s="10"/>
      <c r="G4959" s="10"/>
      <c r="H4959" s="10"/>
      <c r="I4959" s="10"/>
      <c r="J4959" s="10"/>
      <c r="K4959" s="11"/>
      <c r="L4959" s="11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  <c r="W4959" s="12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2"/>
      <c r="AS4959" s="12"/>
      <c r="AT4959" s="12"/>
      <c r="AU4959" s="12"/>
      <c r="AV4959" s="12"/>
      <c r="AW4959" s="12"/>
      <c r="AX4959" s="12"/>
      <c r="AY4959" s="12"/>
      <c r="AZ4959" s="12"/>
      <c r="BA4959" s="12"/>
      <c r="BB4959" s="12"/>
      <c r="BC4959" s="12"/>
      <c r="BD4959" s="12"/>
      <c r="BE4959" s="12"/>
      <c r="BF4959" s="12"/>
      <c r="BG4959" s="12"/>
      <c r="BH4959" s="12"/>
      <c r="BI4959" s="12"/>
      <c r="BJ4959" s="13"/>
      <c r="BK4959" s="13"/>
      <c r="BL4959" s="13"/>
      <c r="BM4959" s="13"/>
      <c r="BN4959" s="13"/>
    </row>
    <row r="4960" spans="1:66" x14ac:dyDescent="0.25">
      <c r="A4960" s="10"/>
      <c r="B4960" s="10"/>
      <c r="C4960" s="10"/>
      <c r="D4960" s="18"/>
      <c r="E4960" s="10"/>
      <c r="F4960" s="10"/>
      <c r="G4960" s="10"/>
      <c r="H4960" s="10"/>
      <c r="I4960" s="10"/>
      <c r="J4960" s="10"/>
      <c r="K4960" s="11"/>
      <c r="L4960" s="11"/>
      <c r="M4960" s="12"/>
      <c r="N4960" s="12"/>
      <c r="O4960" s="12"/>
      <c r="P4960" s="12"/>
      <c r="Q4960" s="12"/>
      <c r="R4960" s="12"/>
      <c r="S4960" s="12"/>
      <c r="T4960" s="12"/>
      <c r="U4960" s="12"/>
      <c r="V4960" s="12"/>
      <c r="W4960" s="12"/>
      <c r="X4960" s="12"/>
      <c r="Y4960" s="12"/>
      <c r="Z4960" s="12"/>
      <c r="AA4960" s="12"/>
      <c r="AB4960" s="12"/>
      <c r="AC4960" s="12"/>
      <c r="AD4960" s="12"/>
      <c r="AE4960" s="12"/>
      <c r="AF4960" s="12"/>
      <c r="AG4960" s="12"/>
      <c r="AH4960" s="12"/>
      <c r="AI4960" s="12"/>
      <c r="AJ4960" s="12"/>
      <c r="AK4960" s="12"/>
      <c r="AL4960" s="12"/>
      <c r="AM4960" s="12"/>
      <c r="AN4960" s="12"/>
      <c r="AO4960" s="12"/>
      <c r="AP4960" s="12"/>
      <c r="AQ4960" s="12"/>
      <c r="AR4960" s="12"/>
      <c r="AS4960" s="12"/>
      <c r="AT4960" s="12"/>
      <c r="AU4960" s="12"/>
      <c r="AV4960" s="12"/>
      <c r="AW4960" s="12"/>
      <c r="AX4960" s="12"/>
      <c r="AY4960" s="12"/>
      <c r="AZ4960" s="12"/>
      <c r="BA4960" s="12"/>
      <c r="BB4960" s="12"/>
      <c r="BC4960" s="12"/>
      <c r="BD4960" s="12"/>
      <c r="BE4960" s="12"/>
      <c r="BF4960" s="12"/>
      <c r="BG4960" s="12"/>
      <c r="BH4960" s="12"/>
      <c r="BI4960" s="12"/>
      <c r="BJ4960" s="13"/>
      <c r="BK4960" s="13"/>
      <c r="BL4960" s="13"/>
      <c r="BM4960" s="13"/>
      <c r="BN4960" s="13"/>
    </row>
    <row r="4961" spans="1:66" x14ac:dyDescent="0.25">
      <c r="A4961" s="10"/>
      <c r="B4961" s="10"/>
      <c r="C4961" s="10"/>
      <c r="D4961" s="18"/>
      <c r="E4961" s="10"/>
      <c r="F4961" s="10"/>
      <c r="G4961" s="10"/>
      <c r="H4961" s="10"/>
      <c r="I4961" s="10"/>
      <c r="J4961" s="10"/>
      <c r="K4961" s="11"/>
      <c r="L4961" s="11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  <c r="W4961" s="12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2"/>
      <c r="AS4961" s="12"/>
      <c r="AT4961" s="12"/>
      <c r="AU4961" s="12"/>
      <c r="AV4961" s="12"/>
      <c r="AW4961" s="12"/>
      <c r="AX4961" s="12"/>
      <c r="AY4961" s="12"/>
      <c r="AZ4961" s="12"/>
      <c r="BA4961" s="12"/>
      <c r="BB4961" s="12"/>
      <c r="BC4961" s="12"/>
      <c r="BD4961" s="12"/>
      <c r="BE4961" s="12"/>
      <c r="BF4961" s="12"/>
      <c r="BG4961" s="12"/>
      <c r="BH4961" s="12"/>
      <c r="BI4961" s="12"/>
      <c r="BJ4961" s="13"/>
      <c r="BK4961" s="13"/>
      <c r="BL4961" s="13"/>
      <c r="BM4961" s="13"/>
      <c r="BN4961" s="13"/>
    </row>
    <row r="4962" spans="1:66" x14ac:dyDescent="0.25">
      <c r="A4962" s="10"/>
      <c r="B4962" s="10"/>
      <c r="C4962" s="10"/>
      <c r="D4962" s="18"/>
      <c r="E4962" s="10"/>
      <c r="F4962" s="10"/>
      <c r="G4962" s="10"/>
      <c r="H4962" s="10"/>
      <c r="I4962" s="10"/>
      <c r="J4962" s="10"/>
      <c r="K4962" s="11"/>
      <c r="L4962" s="11"/>
      <c r="M4962" s="12"/>
      <c r="N4962" s="12"/>
      <c r="O4962" s="12"/>
      <c r="P4962" s="12"/>
      <c r="Q4962" s="12"/>
      <c r="R4962" s="12"/>
      <c r="S4962" s="12"/>
      <c r="T4962" s="12"/>
      <c r="U4962" s="12"/>
      <c r="V4962" s="12"/>
      <c r="W4962" s="12"/>
      <c r="X4962" s="12"/>
      <c r="Y4962" s="12"/>
      <c r="Z4962" s="12"/>
      <c r="AA4962" s="12"/>
      <c r="AB4962" s="12"/>
      <c r="AC4962" s="12"/>
      <c r="AD4962" s="12"/>
      <c r="AE4962" s="12"/>
      <c r="AF4962" s="12"/>
      <c r="AG4962" s="12"/>
      <c r="AH4962" s="12"/>
      <c r="AI4962" s="12"/>
      <c r="AJ4962" s="12"/>
      <c r="AK4962" s="12"/>
      <c r="AL4962" s="12"/>
      <c r="AM4962" s="12"/>
      <c r="AN4962" s="12"/>
      <c r="AO4962" s="12"/>
      <c r="AP4962" s="12"/>
      <c r="AQ4962" s="12"/>
      <c r="AR4962" s="12"/>
      <c r="AS4962" s="12"/>
      <c r="AT4962" s="12"/>
      <c r="AU4962" s="12"/>
      <c r="AV4962" s="12"/>
      <c r="AW4962" s="12"/>
      <c r="AX4962" s="12"/>
      <c r="AY4962" s="12"/>
      <c r="AZ4962" s="12"/>
      <c r="BA4962" s="12"/>
      <c r="BB4962" s="12"/>
      <c r="BC4962" s="12"/>
      <c r="BD4962" s="12"/>
      <c r="BE4962" s="12"/>
      <c r="BF4962" s="12"/>
      <c r="BG4962" s="12"/>
      <c r="BH4962" s="12"/>
      <c r="BI4962" s="12"/>
      <c r="BJ4962" s="13"/>
      <c r="BK4962" s="13"/>
      <c r="BL4962" s="13"/>
      <c r="BM4962" s="13"/>
      <c r="BN4962" s="13"/>
    </row>
    <row r="4963" spans="1:66" x14ac:dyDescent="0.25">
      <c r="A4963" s="10"/>
      <c r="B4963" s="10"/>
      <c r="C4963" s="10"/>
      <c r="D4963" s="18"/>
      <c r="E4963" s="10"/>
      <c r="F4963" s="10"/>
      <c r="G4963" s="10"/>
      <c r="H4963" s="10"/>
      <c r="I4963" s="10"/>
      <c r="J4963" s="10"/>
      <c r="K4963" s="11"/>
      <c r="L4963" s="11"/>
      <c r="M4963" s="12"/>
      <c r="N4963" s="12"/>
      <c r="O4963" s="12"/>
      <c r="P4963" s="12"/>
      <c r="Q4963" s="12"/>
      <c r="R4963" s="12"/>
      <c r="S4963" s="12"/>
      <c r="T4963" s="12"/>
      <c r="U4963" s="12"/>
      <c r="V4963" s="12"/>
      <c r="W4963" s="12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2"/>
      <c r="AS4963" s="12"/>
      <c r="AT4963" s="12"/>
      <c r="AU4963" s="12"/>
      <c r="AV4963" s="12"/>
      <c r="AW4963" s="12"/>
      <c r="AX4963" s="12"/>
      <c r="AY4963" s="12"/>
      <c r="AZ4963" s="12"/>
      <c r="BA4963" s="12"/>
      <c r="BB4963" s="12"/>
      <c r="BC4963" s="12"/>
      <c r="BD4963" s="12"/>
      <c r="BE4963" s="12"/>
      <c r="BF4963" s="12"/>
      <c r="BG4963" s="12"/>
      <c r="BH4963" s="12"/>
      <c r="BI4963" s="12"/>
      <c r="BJ4963" s="13"/>
      <c r="BK4963" s="13"/>
      <c r="BL4963" s="13"/>
      <c r="BM4963" s="13"/>
      <c r="BN4963" s="13"/>
    </row>
    <row r="4964" spans="1:66" x14ac:dyDescent="0.25">
      <c r="A4964" s="10"/>
      <c r="B4964" s="10"/>
      <c r="C4964" s="10"/>
      <c r="D4964" s="18"/>
      <c r="E4964" s="10"/>
      <c r="F4964" s="10"/>
      <c r="G4964" s="10"/>
      <c r="H4964" s="10"/>
      <c r="I4964" s="10"/>
      <c r="J4964" s="10"/>
      <c r="K4964" s="11"/>
      <c r="L4964" s="11"/>
      <c r="M4964" s="12"/>
      <c r="N4964" s="12"/>
      <c r="O4964" s="12"/>
      <c r="P4964" s="12"/>
      <c r="Q4964" s="12"/>
      <c r="R4964" s="12"/>
      <c r="S4964" s="12"/>
      <c r="T4964" s="12"/>
      <c r="U4964" s="12"/>
      <c r="V4964" s="12"/>
      <c r="W4964" s="12"/>
      <c r="X4964" s="12"/>
      <c r="Y4964" s="12"/>
      <c r="Z4964" s="12"/>
      <c r="AA4964" s="12"/>
      <c r="AB4964" s="12"/>
      <c r="AC4964" s="12"/>
      <c r="AD4964" s="12"/>
      <c r="AE4964" s="12"/>
      <c r="AF4964" s="12"/>
      <c r="AG4964" s="12"/>
      <c r="AH4964" s="12"/>
      <c r="AI4964" s="12"/>
      <c r="AJ4964" s="12"/>
      <c r="AK4964" s="12"/>
      <c r="AL4964" s="12"/>
      <c r="AM4964" s="12"/>
      <c r="AN4964" s="12"/>
      <c r="AO4964" s="12"/>
      <c r="AP4964" s="12"/>
      <c r="AQ4964" s="12"/>
      <c r="AR4964" s="12"/>
      <c r="AS4964" s="12"/>
      <c r="AT4964" s="12"/>
      <c r="AU4964" s="12"/>
      <c r="AV4964" s="12"/>
      <c r="AW4964" s="12"/>
      <c r="AX4964" s="12"/>
      <c r="AY4964" s="12"/>
      <c r="AZ4964" s="12"/>
      <c r="BA4964" s="12"/>
      <c r="BB4964" s="12"/>
      <c r="BC4964" s="12"/>
      <c r="BD4964" s="12"/>
      <c r="BE4964" s="12"/>
      <c r="BF4964" s="12"/>
      <c r="BG4964" s="12"/>
      <c r="BH4964" s="12"/>
      <c r="BI4964" s="12"/>
      <c r="BJ4964" s="13"/>
      <c r="BK4964" s="13"/>
      <c r="BL4964" s="13"/>
      <c r="BM4964" s="13"/>
      <c r="BN4964" s="13"/>
    </row>
    <row r="4965" spans="1:66" x14ac:dyDescent="0.25">
      <c r="A4965" s="10"/>
      <c r="B4965" s="10"/>
      <c r="C4965" s="10"/>
      <c r="D4965" s="18"/>
      <c r="E4965" s="10"/>
      <c r="F4965" s="10"/>
      <c r="G4965" s="10"/>
      <c r="H4965" s="10"/>
      <c r="I4965" s="10"/>
      <c r="J4965" s="10"/>
      <c r="K4965" s="11"/>
      <c r="L4965" s="11"/>
      <c r="M4965" s="12"/>
      <c r="N4965" s="12"/>
      <c r="O4965" s="12"/>
      <c r="P4965" s="12"/>
      <c r="Q4965" s="12"/>
      <c r="R4965" s="12"/>
      <c r="S4965" s="12"/>
      <c r="T4965" s="12"/>
      <c r="U4965" s="12"/>
      <c r="V4965" s="12"/>
      <c r="W4965" s="12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2"/>
      <c r="AS4965" s="12"/>
      <c r="AT4965" s="12"/>
      <c r="AU4965" s="12"/>
      <c r="AV4965" s="12"/>
      <c r="AW4965" s="12"/>
      <c r="AX4965" s="12"/>
      <c r="AY4965" s="12"/>
      <c r="AZ4965" s="12"/>
      <c r="BA4965" s="12"/>
      <c r="BB4965" s="12"/>
      <c r="BC4965" s="12"/>
      <c r="BD4965" s="12"/>
      <c r="BE4965" s="12"/>
      <c r="BF4965" s="12"/>
      <c r="BG4965" s="12"/>
      <c r="BH4965" s="12"/>
      <c r="BI4965" s="12"/>
      <c r="BJ4965" s="13"/>
      <c r="BK4965" s="13"/>
      <c r="BL4965" s="13"/>
      <c r="BM4965" s="13"/>
      <c r="BN4965" s="13"/>
    </row>
    <row r="4966" spans="1:66" x14ac:dyDescent="0.25">
      <c r="A4966" s="10"/>
      <c r="B4966" s="10"/>
      <c r="C4966" s="10"/>
      <c r="D4966" s="18"/>
      <c r="E4966" s="10"/>
      <c r="F4966" s="10"/>
      <c r="G4966" s="10"/>
      <c r="H4966" s="10"/>
      <c r="I4966" s="10"/>
      <c r="J4966" s="10"/>
      <c r="K4966" s="11"/>
      <c r="L4966" s="11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  <c r="W4966" s="12"/>
      <c r="X4966" s="12"/>
      <c r="Y4966" s="12"/>
      <c r="Z4966" s="12"/>
      <c r="AA4966" s="12"/>
      <c r="AB4966" s="12"/>
      <c r="AC4966" s="12"/>
      <c r="AD4966" s="12"/>
      <c r="AE4966" s="12"/>
      <c r="AF4966" s="12"/>
      <c r="AG4966" s="12"/>
      <c r="AH4966" s="12"/>
      <c r="AI4966" s="12"/>
      <c r="AJ4966" s="12"/>
      <c r="AK4966" s="12"/>
      <c r="AL4966" s="12"/>
      <c r="AM4966" s="12"/>
      <c r="AN4966" s="12"/>
      <c r="AO4966" s="12"/>
      <c r="AP4966" s="12"/>
      <c r="AQ4966" s="12"/>
      <c r="AR4966" s="12"/>
      <c r="AS4966" s="12"/>
      <c r="AT4966" s="12"/>
      <c r="AU4966" s="12"/>
      <c r="AV4966" s="12"/>
      <c r="AW4966" s="12"/>
      <c r="AX4966" s="12"/>
      <c r="AY4966" s="12"/>
      <c r="AZ4966" s="12"/>
      <c r="BA4966" s="12"/>
      <c r="BB4966" s="12"/>
      <c r="BC4966" s="12"/>
      <c r="BD4966" s="12"/>
      <c r="BE4966" s="12"/>
      <c r="BF4966" s="12"/>
      <c r="BG4966" s="12"/>
      <c r="BH4966" s="12"/>
      <c r="BI4966" s="12"/>
      <c r="BJ4966" s="13"/>
      <c r="BK4966" s="13"/>
      <c r="BL4966" s="13"/>
      <c r="BM4966" s="13"/>
      <c r="BN4966" s="13"/>
    </row>
    <row r="4967" spans="1:66" x14ac:dyDescent="0.25">
      <c r="A4967" s="10"/>
      <c r="B4967" s="10"/>
      <c r="C4967" s="10"/>
      <c r="D4967" s="18"/>
      <c r="E4967" s="10"/>
      <c r="F4967" s="10"/>
      <c r="G4967" s="10"/>
      <c r="H4967" s="10"/>
      <c r="I4967" s="10"/>
      <c r="J4967" s="10"/>
      <c r="K4967" s="11"/>
      <c r="L4967" s="11"/>
      <c r="M4967" s="12"/>
      <c r="N4967" s="12"/>
      <c r="O4967" s="12"/>
      <c r="P4967" s="12"/>
      <c r="Q4967" s="12"/>
      <c r="R4967" s="12"/>
      <c r="S4967" s="12"/>
      <c r="T4967" s="12"/>
      <c r="U4967" s="12"/>
      <c r="V4967" s="12"/>
      <c r="W4967" s="12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2"/>
      <c r="AS4967" s="12"/>
      <c r="AT4967" s="12"/>
      <c r="AU4967" s="12"/>
      <c r="AV4967" s="12"/>
      <c r="AW4967" s="12"/>
      <c r="AX4967" s="12"/>
      <c r="AY4967" s="12"/>
      <c r="AZ4967" s="12"/>
      <c r="BA4967" s="12"/>
      <c r="BB4967" s="12"/>
      <c r="BC4967" s="12"/>
      <c r="BD4967" s="12"/>
      <c r="BE4967" s="12"/>
      <c r="BF4967" s="12"/>
      <c r="BG4967" s="12"/>
      <c r="BH4967" s="12"/>
      <c r="BI4967" s="12"/>
      <c r="BJ4967" s="13"/>
      <c r="BK4967" s="13"/>
      <c r="BL4967" s="13"/>
      <c r="BM4967" s="13"/>
      <c r="BN4967" s="13"/>
    </row>
    <row r="4968" spans="1:66" x14ac:dyDescent="0.25">
      <c r="A4968" s="10"/>
      <c r="B4968" s="10"/>
      <c r="C4968" s="10"/>
      <c r="D4968" s="18"/>
      <c r="E4968" s="10"/>
      <c r="F4968" s="10"/>
      <c r="G4968" s="10"/>
      <c r="H4968" s="10"/>
      <c r="I4968" s="10"/>
      <c r="J4968" s="10"/>
      <c r="K4968" s="11"/>
      <c r="L4968" s="11"/>
      <c r="M4968" s="12"/>
      <c r="N4968" s="12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12"/>
      <c r="Z4968" s="12"/>
      <c r="AA4968" s="12"/>
      <c r="AB4968" s="12"/>
      <c r="AC4968" s="12"/>
      <c r="AD4968" s="12"/>
      <c r="AE4968" s="12"/>
      <c r="AF4968" s="12"/>
      <c r="AG4968" s="12"/>
      <c r="AH4968" s="12"/>
      <c r="AI4968" s="12"/>
      <c r="AJ4968" s="12"/>
      <c r="AK4968" s="12"/>
      <c r="AL4968" s="12"/>
      <c r="AM4968" s="12"/>
      <c r="AN4968" s="12"/>
      <c r="AO4968" s="12"/>
      <c r="AP4968" s="12"/>
      <c r="AQ4968" s="12"/>
      <c r="AR4968" s="12"/>
      <c r="AS4968" s="12"/>
      <c r="AT4968" s="12"/>
      <c r="AU4968" s="12"/>
      <c r="AV4968" s="12"/>
      <c r="AW4968" s="12"/>
      <c r="AX4968" s="12"/>
      <c r="AY4968" s="12"/>
      <c r="AZ4968" s="12"/>
      <c r="BA4968" s="12"/>
      <c r="BB4968" s="12"/>
      <c r="BC4968" s="12"/>
      <c r="BD4968" s="12"/>
      <c r="BE4968" s="12"/>
      <c r="BF4968" s="12"/>
      <c r="BG4968" s="12"/>
      <c r="BH4968" s="12"/>
      <c r="BI4968" s="12"/>
      <c r="BJ4968" s="13"/>
      <c r="BK4968" s="13"/>
      <c r="BL4968" s="13"/>
      <c r="BM4968" s="13"/>
      <c r="BN4968" s="13"/>
    </row>
    <row r="4969" spans="1:66" x14ac:dyDescent="0.25">
      <c r="A4969" s="10"/>
      <c r="B4969" s="10"/>
      <c r="C4969" s="10"/>
      <c r="D4969" s="18"/>
      <c r="E4969" s="10"/>
      <c r="F4969" s="10"/>
      <c r="G4969" s="10"/>
      <c r="H4969" s="10"/>
      <c r="I4969" s="10"/>
      <c r="J4969" s="10"/>
      <c r="K4969" s="11"/>
      <c r="L4969" s="11"/>
      <c r="M4969" s="12"/>
      <c r="N4969" s="12"/>
      <c r="O4969" s="12"/>
      <c r="P4969" s="12"/>
      <c r="Q4969" s="12"/>
      <c r="R4969" s="12"/>
      <c r="S4969" s="12"/>
      <c r="T4969" s="12"/>
      <c r="U4969" s="12"/>
      <c r="V4969" s="12"/>
      <c r="W4969" s="12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2"/>
      <c r="AS4969" s="12"/>
      <c r="AT4969" s="12"/>
      <c r="AU4969" s="12"/>
      <c r="AV4969" s="12"/>
      <c r="AW4969" s="12"/>
      <c r="AX4969" s="12"/>
      <c r="AY4969" s="12"/>
      <c r="AZ4969" s="12"/>
      <c r="BA4969" s="12"/>
      <c r="BB4969" s="12"/>
      <c r="BC4969" s="12"/>
      <c r="BD4969" s="12"/>
      <c r="BE4969" s="12"/>
      <c r="BF4969" s="12"/>
      <c r="BG4969" s="12"/>
      <c r="BH4969" s="12"/>
      <c r="BI4969" s="12"/>
      <c r="BJ4969" s="13"/>
      <c r="BK4969" s="13"/>
      <c r="BL4969" s="13"/>
      <c r="BM4969" s="13"/>
      <c r="BN4969" s="13"/>
    </row>
    <row r="4970" spans="1:66" x14ac:dyDescent="0.25">
      <c r="A4970" s="10"/>
      <c r="B4970" s="10"/>
      <c r="C4970" s="10"/>
      <c r="D4970" s="18"/>
      <c r="E4970" s="10"/>
      <c r="F4970" s="10"/>
      <c r="G4970" s="10"/>
      <c r="H4970" s="10"/>
      <c r="I4970" s="10"/>
      <c r="J4970" s="10"/>
      <c r="K4970" s="11"/>
      <c r="L4970" s="11"/>
      <c r="M4970" s="12"/>
      <c r="N4970" s="12"/>
      <c r="O4970" s="12"/>
      <c r="P4970" s="12"/>
      <c r="Q4970" s="12"/>
      <c r="R4970" s="12"/>
      <c r="S4970" s="12"/>
      <c r="T4970" s="12"/>
      <c r="U4970" s="12"/>
      <c r="V4970" s="12"/>
      <c r="W4970" s="12"/>
      <c r="X4970" s="12"/>
      <c r="Y4970" s="12"/>
      <c r="Z4970" s="12"/>
      <c r="AA4970" s="12"/>
      <c r="AB4970" s="12"/>
      <c r="AC4970" s="12"/>
      <c r="AD4970" s="12"/>
      <c r="AE4970" s="12"/>
      <c r="AF4970" s="12"/>
      <c r="AG4970" s="12"/>
      <c r="AH4970" s="12"/>
      <c r="AI4970" s="12"/>
      <c r="AJ4970" s="12"/>
      <c r="AK4970" s="12"/>
      <c r="AL4970" s="12"/>
      <c r="AM4970" s="12"/>
      <c r="AN4970" s="12"/>
      <c r="AO4970" s="12"/>
      <c r="AP4970" s="12"/>
      <c r="AQ4970" s="12"/>
      <c r="AR4970" s="12"/>
      <c r="AS4970" s="12"/>
      <c r="AT4970" s="12"/>
      <c r="AU4970" s="12"/>
      <c r="AV4970" s="12"/>
      <c r="AW4970" s="12"/>
      <c r="AX4970" s="12"/>
      <c r="AY4970" s="12"/>
      <c r="AZ4970" s="12"/>
      <c r="BA4970" s="12"/>
      <c r="BB4970" s="12"/>
      <c r="BC4970" s="12"/>
      <c r="BD4970" s="12"/>
      <c r="BE4970" s="12"/>
      <c r="BF4970" s="12"/>
      <c r="BG4970" s="12"/>
      <c r="BH4970" s="12"/>
      <c r="BI4970" s="12"/>
      <c r="BJ4970" s="13"/>
      <c r="BK4970" s="13"/>
      <c r="BL4970" s="13"/>
      <c r="BM4970" s="13"/>
      <c r="BN4970" s="13"/>
    </row>
    <row r="4971" spans="1:66" x14ac:dyDescent="0.25">
      <c r="A4971" s="10"/>
      <c r="B4971" s="10"/>
      <c r="C4971" s="10"/>
      <c r="D4971" s="18"/>
      <c r="E4971" s="10"/>
      <c r="F4971" s="10"/>
      <c r="G4971" s="10"/>
      <c r="H4971" s="10"/>
      <c r="I4971" s="10"/>
      <c r="J4971" s="10"/>
      <c r="K4971" s="11"/>
      <c r="L4971" s="11"/>
      <c r="M4971" s="12"/>
      <c r="N4971" s="12"/>
      <c r="O4971" s="12"/>
      <c r="P4971" s="12"/>
      <c r="Q4971" s="12"/>
      <c r="R4971" s="12"/>
      <c r="S4971" s="12"/>
      <c r="T4971" s="12"/>
      <c r="U4971" s="12"/>
      <c r="V4971" s="12"/>
      <c r="W4971" s="12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2"/>
      <c r="AS4971" s="12"/>
      <c r="AT4971" s="12"/>
      <c r="AU4971" s="12"/>
      <c r="AV4971" s="12"/>
      <c r="AW4971" s="12"/>
      <c r="AX4971" s="12"/>
      <c r="AY4971" s="12"/>
      <c r="AZ4971" s="12"/>
      <c r="BA4971" s="12"/>
      <c r="BB4971" s="12"/>
      <c r="BC4971" s="12"/>
      <c r="BD4971" s="12"/>
      <c r="BE4971" s="12"/>
      <c r="BF4971" s="12"/>
      <c r="BG4971" s="12"/>
      <c r="BH4971" s="12"/>
      <c r="BI4971" s="12"/>
      <c r="BJ4971" s="13"/>
      <c r="BK4971" s="13"/>
      <c r="BL4971" s="13"/>
      <c r="BM4971" s="13"/>
      <c r="BN4971" s="13"/>
    </row>
    <row r="4972" spans="1:66" x14ac:dyDescent="0.25">
      <c r="A4972" s="10"/>
      <c r="B4972" s="10"/>
      <c r="C4972" s="10"/>
      <c r="D4972" s="18"/>
      <c r="E4972" s="10"/>
      <c r="F4972" s="10"/>
      <c r="G4972" s="10"/>
      <c r="H4972" s="10"/>
      <c r="I4972" s="10"/>
      <c r="J4972" s="10"/>
      <c r="K4972" s="11"/>
      <c r="L4972" s="11"/>
      <c r="M4972" s="12"/>
      <c r="N4972" s="12"/>
      <c r="O4972" s="12"/>
      <c r="P4972" s="12"/>
      <c r="Q4972" s="12"/>
      <c r="R4972" s="12"/>
      <c r="S4972" s="12"/>
      <c r="T4972" s="12"/>
      <c r="U4972" s="12"/>
      <c r="V4972" s="12"/>
      <c r="W4972" s="12"/>
      <c r="X4972" s="12"/>
      <c r="Y4972" s="12"/>
      <c r="Z4972" s="12"/>
      <c r="AA4972" s="12"/>
      <c r="AB4972" s="12"/>
      <c r="AC4972" s="12"/>
      <c r="AD4972" s="12"/>
      <c r="AE4972" s="12"/>
      <c r="AF4972" s="12"/>
      <c r="AG4972" s="12"/>
      <c r="AH4972" s="12"/>
      <c r="AI4972" s="12"/>
      <c r="AJ4972" s="12"/>
      <c r="AK4972" s="12"/>
      <c r="AL4972" s="12"/>
      <c r="AM4972" s="12"/>
      <c r="AN4972" s="12"/>
      <c r="AO4972" s="12"/>
      <c r="AP4972" s="12"/>
      <c r="AQ4972" s="12"/>
      <c r="AR4972" s="12"/>
      <c r="AS4972" s="12"/>
      <c r="AT4972" s="12"/>
      <c r="AU4972" s="12"/>
      <c r="AV4972" s="12"/>
      <c r="AW4972" s="12"/>
      <c r="AX4972" s="12"/>
      <c r="AY4972" s="12"/>
      <c r="AZ4972" s="12"/>
      <c r="BA4972" s="12"/>
      <c r="BB4972" s="12"/>
      <c r="BC4972" s="12"/>
      <c r="BD4972" s="12"/>
      <c r="BE4972" s="12"/>
      <c r="BF4972" s="12"/>
      <c r="BG4972" s="12"/>
      <c r="BH4972" s="12"/>
      <c r="BI4972" s="12"/>
      <c r="BJ4972" s="13"/>
      <c r="BK4972" s="13"/>
      <c r="BL4972" s="13"/>
      <c r="BM4972" s="13"/>
      <c r="BN4972" s="13"/>
    </row>
    <row r="4973" spans="1:66" x14ac:dyDescent="0.25">
      <c r="A4973" s="10"/>
      <c r="B4973" s="10"/>
      <c r="C4973" s="10"/>
      <c r="D4973" s="18"/>
      <c r="E4973" s="10"/>
      <c r="F4973" s="10"/>
      <c r="G4973" s="10"/>
      <c r="H4973" s="10"/>
      <c r="I4973" s="10"/>
      <c r="J4973" s="10"/>
      <c r="K4973" s="11"/>
      <c r="L4973" s="11"/>
      <c r="M4973" s="12"/>
      <c r="N4973" s="12"/>
      <c r="O4973" s="12"/>
      <c r="P4973" s="12"/>
      <c r="Q4973" s="12"/>
      <c r="R4973" s="12"/>
      <c r="S4973" s="12"/>
      <c r="T4973" s="12"/>
      <c r="U4973" s="12"/>
      <c r="V4973" s="12"/>
      <c r="W4973" s="12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2"/>
      <c r="AS4973" s="12"/>
      <c r="AT4973" s="12"/>
      <c r="AU4973" s="12"/>
      <c r="AV4973" s="12"/>
      <c r="AW4973" s="12"/>
      <c r="AX4973" s="12"/>
      <c r="AY4973" s="12"/>
      <c r="AZ4973" s="12"/>
      <c r="BA4973" s="12"/>
      <c r="BB4973" s="12"/>
      <c r="BC4973" s="12"/>
      <c r="BD4973" s="12"/>
      <c r="BE4973" s="12"/>
      <c r="BF4973" s="12"/>
      <c r="BG4973" s="12"/>
      <c r="BH4973" s="12"/>
      <c r="BI4973" s="12"/>
      <c r="BJ4973" s="13"/>
      <c r="BK4973" s="13"/>
      <c r="BL4973" s="13"/>
      <c r="BM4973" s="13"/>
      <c r="BN4973" s="13"/>
    </row>
    <row r="4974" spans="1:66" x14ac:dyDescent="0.25">
      <c r="A4974" s="10"/>
      <c r="B4974" s="10"/>
      <c r="C4974" s="10"/>
      <c r="D4974" s="18"/>
      <c r="E4974" s="10"/>
      <c r="F4974" s="10"/>
      <c r="G4974" s="10"/>
      <c r="H4974" s="10"/>
      <c r="I4974" s="10"/>
      <c r="J4974" s="10"/>
      <c r="K4974" s="11"/>
      <c r="L4974" s="11"/>
      <c r="M4974" s="12"/>
      <c r="N4974" s="12"/>
      <c r="O4974" s="12"/>
      <c r="P4974" s="12"/>
      <c r="Q4974" s="12"/>
      <c r="R4974" s="12"/>
      <c r="S4974" s="12"/>
      <c r="T4974" s="12"/>
      <c r="U4974" s="12"/>
      <c r="V4974" s="12"/>
      <c r="W4974" s="12"/>
      <c r="X4974" s="12"/>
      <c r="Y4974" s="12"/>
      <c r="Z4974" s="12"/>
      <c r="AA4974" s="12"/>
      <c r="AB4974" s="12"/>
      <c r="AC4974" s="12"/>
      <c r="AD4974" s="12"/>
      <c r="AE4974" s="12"/>
      <c r="AF4974" s="12"/>
      <c r="AG4974" s="12"/>
      <c r="AH4974" s="12"/>
      <c r="AI4974" s="12"/>
      <c r="AJ4974" s="12"/>
      <c r="AK4974" s="12"/>
      <c r="AL4974" s="12"/>
      <c r="AM4974" s="12"/>
      <c r="AN4974" s="12"/>
      <c r="AO4974" s="12"/>
      <c r="AP4974" s="12"/>
      <c r="AQ4974" s="12"/>
      <c r="AR4974" s="12"/>
      <c r="AS4974" s="12"/>
      <c r="AT4974" s="12"/>
      <c r="AU4974" s="12"/>
      <c r="AV4974" s="12"/>
      <c r="AW4974" s="12"/>
      <c r="AX4974" s="12"/>
      <c r="AY4974" s="12"/>
      <c r="AZ4974" s="12"/>
      <c r="BA4974" s="12"/>
      <c r="BB4974" s="12"/>
      <c r="BC4974" s="12"/>
      <c r="BD4974" s="12"/>
      <c r="BE4974" s="12"/>
      <c r="BF4974" s="12"/>
      <c r="BG4974" s="12"/>
      <c r="BH4974" s="12"/>
      <c r="BI4974" s="12"/>
      <c r="BJ4974" s="13"/>
      <c r="BK4974" s="13"/>
      <c r="BL4974" s="13"/>
      <c r="BM4974" s="13"/>
      <c r="BN4974" s="13"/>
    </row>
    <row r="4975" spans="1:66" x14ac:dyDescent="0.25">
      <c r="A4975" s="10"/>
      <c r="B4975" s="10"/>
      <c r="C4975" s="10"/>
      <c r="D4975" s="18"/>
      <c r="E4975" s="10"/>
      <c r="F4975" s="10"/>
      <c r="G4975" s="10"/>
      <c r="H4975" s="10"/>
      <c r="I4975" s="10"/>
      <c r="J4975" s="10"/>
      <c r="K4975" s="11"/>
      <c r="L4975" s="11"/>
      <c r="M4975" s="12"/>
      <c r="N4975" s="12"/>
      <c r="O4975" s="12"/>
      <c r="P4975" s="12"/>
      <c r="Q4975" s="12"/>
      <c r="R4975" s="12"/>
      <c r="S4975" s="12"/>
      <c r="T4975" s="12"/>
      <c r="U4975" s="12"/>
      <c r="V4975" s="12"/>
      <c r="W4975" s="12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2"/>
      <c r="AS4975" s="12"/>
      <c r="AT4975" s="12"/>
      <c r="AU4975" s="12"/>
      <c r="AV4975" s="12"/>
      <c r="AW4975" s="12"/>
      <c r="AX4975" s="12"/>
      <c r="AY4975" s="12"/>
      <c r="AZ4975" s="12"/>
      <c r="BA4975" s="12"/>
      <c r="BB4975" s="12"/>
      <c r="BC4975" s="12"/>
      <c r="BD4975" s="12"/>
      <c r="BE4975" s="12"/>
      <c r="BF4975" s="12"/>
      <c r="BG4975" s="12"/>
      <c r="BH4975" s="12"/>
      <c r="BI4975" s="12"/>
      <c r="BJ4975" s="13"/>
      <c r="BK4975" s="13"/>
      <c r="BL4975" s="13"/>
      <c r="BM4975" s="13"/>
      <c r="BN4975" s="13"/>
    </row>
    <row r="4976" spans="1:66" x14ac:dyDescent="0.25">
      <c r="A4976" s="10"/>
      <c r="B4976" s="10"/>
      <c r="C4976" s="10"/>
      <c r="D4976" s="18"/>
      <c r="E4976" s="10"/>
      <c r="F4976" s="10"/>
      <c r="G4976" s="10"/>
      <c r="H4976" s="10"/>
      <c r="I4976" s="10"/>
      <c r="J4976" s="10"/>
      <c r="K4976" s="11"/>
      <c r="L4976" s="11"/>
      <c r="M4976" s="12"/>
      <c r="N4976" s="12"/>
      <c r="O4976" s="12"/>
      <c r="P4976" s="12"/>
      <c r="Q4976" s="12"/>
      <c r="R4976" s="12"/>
      <c r="S4976" s="12"/>
      <c r="T4976" s="12"/>
      <c r="U4976" s="12"/>
      <c r="V4976" s="12"/>
      <c r="W4976" s="12"/>
      <c r="X4976" s="12"/>
      <c r="Y4976" s="12"/>
      <c r="Z4976" s="12"/>
      <c r="AA4976" s="12"/>
      <c r="AB4976" s="12"/>
      <c r="AC4976" s="12"/>
      <c r="AD4976" s="12"/>
      <c r="AE4976" s="12"/>
      <c r="AF4976" s="12"/>
      <c r="AG4976" s="12"/>
      <c r="AH4976" s="12"/>
      <c r="AI4976" s="12"/>
      <c r="AJ4976" s="12"/>
      <c r="AK4976" s="12"/>
      <c r="AL4976" s="12"/>
      <c r="AM4976" s="12"/>
      <c r="AN4976" s="12"/>
      <c r="AO4976" s="12"/>
      <c r="AP4976" s="12"/>
      <c r="AQ4976" s="12"/>
      <c r="AR4976" s="12"/>
      <c r="AS4976" s="12"/>
      <c r="AT4976" s="12"/>
      <c r="AU4976" s="12"/>
      <c r="AV4976" s="12"/>
      <c r="AW4976" s="12"/>
      <c r="AX4976" s="12"/>
      <c r="AY4976" s="12"/>
      <c r="AZ4976" s="12"/>
      <c r="BA4976" s="12"/>
      <c r="BB4976" s="12"/>
      <c r="BC4976" s="12"/>
      <c r="BD4976" s="12"/>
      <c r="BE4976" s="12"/>
      <c r="BF4976" s="12"/>
      <c r="BG4976" s="12"/>
      <c r="BH4976" s="12"/>
      <c r="BI4976" s="12"/>
      <c r="BJ4976" s="13"/>
      <c r="BK4976" s="13"/>
      <c r="BL4976" s="13"/>
      <c r="BM4976" s="13"/>
      <c r="BN4976" s="13"/>
    </row>
    <row r="4977" spans="1:66" x14ac:dyDescent="0.25">
      <c r="A4977" s="10"/>
      <c r="B4977" s="10"/>
      <c r="C4977" s="10"/>
      <c r="D4977" s="18"/>
      <c r="E4977" s="10"/>
      <c r="F4977" s="10"/>
      <c r="G4977" s="10"/>
      <c r="H4977" s="10"/>
      <c r="I4977" s="10"/>
      <c r="J4977" s="10"/>
      <c r="K4977" s="11"/>
      <c r="L4977" s="11"/>
      <c r="M4977" s="12"/>
      <c r="N4977" s="12"/>
      <c r="O4977" s="12"/>
      <c r="P4977" s="12"/>
      <c r="Q4977" s="12"/>
      <c r="R4977" s="12"/>
      <c r="S4977" s="12"/>
      <c r="T4977" s="12"/>
      <c r="U4977" s="12"/>
      <c r="V4977" s="12"/>
      <c r="W4977" s="12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2"/>
      <c r="AS4977" s="12"/>
      <c r="AT4977" s="12"/>
      <c r="AU4977" s="12"/>
      <c r="AV4977" s="12"/>
      <c r="AW4977" s="12"/>
      <c r="AX4977" s="12"/>
      <c r="AY4977" s="12"/>
      <c r="AZ4977" s="12"/>
      <c r="BA4977" s="12"/>
      <c r="BB4977" s="12"/>
      <c r="BC4977" s="12"/>
      <c r="BD4977" s="12"/>
      <c r="BE4977" s="12"/>
      <c r="BF4977" s="12"/>
      <c r="BG4977" s="12"/>
      <c r="BH4977" s="12"/>
      <c r="BI4977" s="12"/>
      <c r="BJ4977" s="13"/>
      <c r="BK4977" s="13"/>
      <c r="BL4977" s="13"/>
      <c r="BM4977" s="13"/>
      <c r="BN4977" s="13"/>
    </row>
    <row r="4978" spans="1:66" x14ac:dyDescent="0.25">
      <c r="A4978" s="10"/>
      <c r="B4978" s="10"/>
      <c r="C4978" s="10"/>
      <c r="D4978" s="18"/>
      <c r="E4978" s="10"/>
      <c r="F4978" s="10"/>
      <c r="G4978" s="10"/>
      <c r="H4978" s="10"/>
      <c r="I4978" s="10"/>
      <c r="J4978" s="10"/>
      <c r="K4978" s="11"/>
      <c r="L4978" s="11"/>
      <c r="M4978" s="12"/>
      <c r="N4978" s="12"/>
      <c r="O4978" s="12"/>
      <c r="P4978" s="12"/>
      <c r="Q4978" s="12"/>
      <c r="R4978" s="12"/>
      <c r="S4978" s="12"/>
      <c r="T4978" s="12"/>
      <c r="U4978" s="12"/>
      <c r="V4978" s="12"/>
      <c r="W4978" s="12"/>
      <c r="X4978" s="12"/>
      <c r="Y4978" s="12"/>
      <c r="Z4978" s="12"/>
      <c r="AA4978" s="12"/>
      <c r="AB4978" s="12"/>
      <c r="AC4978" s="12"/>
      <c r="AD4978" s="12"/>
      <c r="AE4978" s="12"/>
      <c r="AF4978" s="12"/>
      <c r="AG4978" s="12"/>
      <c r="AH4978" s="12"/>
      <c r="AI4978" s="12"/>
      <c r="AJ4978" s="12"/>
      <c r="AK4978" s="12"/>
      <c r="AL4978" s="12"/>
      <c r="AM4978" s="12"/>
      <c r="AN4978" s="12"/>
      <c r="AO4978" s="12"/>
      <c r="AP4978" s="12"/>
      <c r="AQ4978" s="12"/>
      <c r="AR4978" s="12"/>
      <c r="AS4978" s="12"/>
      <c r="AT4978" s="12"/>
      <c r="AU4978" s="12"/>
      <c r="AV4978" s="12"/>
      <c r="AW4978" s="12"/>
      <c r="AX4978" s="12"/>
      <c r="AY4978" s="12"/>
      <c r="AZ4978" s="12"/>
      <c r="BA4978" s="12"/>
      <c r="BB4978" s="12"/>
      <c r="BC4978" s="12"/>
      <c r="BD4978" s="12"/>
      <c r="BE4978" s="12"/>
      <c r="BF4978" s="12"/>
      <c r="BG4978" s="12"/>
      <c r="BH4978" s="12"/>
      <c r="BI4978" s="12"/>
      <c r="BJ4978" s="13"/>
      <c r="BK4978" s="13"/>
      <c r="BL4978" s="13"/>
      <c r="BM4978" s="13"/>
      <c r="BN4978" s="13"/>
    </row>
    <row r="4979" spans="1:66" x14ac:dyDescent="0.25">
      <c r="A4979" s="10"/>
      <c r="B4979" s="10"/>
      <c r="C4979" s="10"/>
      <c r="D4979" s="18"/>
      <c r="E4979" s="10"/>
      <c r="F4979" s="10"/>
      <c r="G4979" s="10"/>
      <c r="H4979" s="10"/>
      <c r="I4979" s="10"/>
      <c r="J4979" s="10"/>
      <c r="K4979" s="11"/>
      <c r="L4979" s="11"/>
      <c r="M4979" s="12"/>
      <c r="N4979" s="12"/>
      <c r="O4979" s="12"/>
      <c r="P4979" s="12"/>
      <c r="Q4979" s="12"/>
      <c r="R4979" s="12"/>
      <c r="S4979" s="12"/>
      <c r="T4979" s="12"/>
      <c r="U4979" s="12"/>
      <c r="V4979" s="12"/>
      <c r="W4979" s="12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2"/>
      <c r="AS4979" s="12"/>
      <c r="AT4979" s="12"/>
      <c r="AU4979" s="12"/>
      <c r="AV4979" s="12"/>
      <c r="AW4979" s="12"/>
      <c r="AX4979" s="12"/>
      <c r="AY4979" s="12"/>
      <c r="AZ4979" s="12"/>
      <c r="BA4979" s="12"/>
      <c r="BB4979" s="12"/>
      <c r="BC4979" s="12"/>
      <c r="BD4979" s="12"/>
      <c r="BE4979" s="12"/>
      <c r="BF4979" s="12"/>
      <c r="BG4979" s="12"/>
      <c r="BH4979" s="12"/>
      <c r="BI4979" s="12"/>
      <c r="BJ4979" s="13"/>
      <c r="BK4979" s="13"/>
      <c r="BL4979" s="13"/>
      <c r="BM4979" s="13"/>
      <c r="BN4979" s="13"/>
    </row>
    <row r="4980" spans="1:66" x14ac:dyDescent="0.25">
      <c r="A4980" s="10"/>
      <c r="B4980" s="10"/>
      <c r="C4980" s="10"/>
      <c r="D4980" s="18"/>
      <c r="E4980" s="10"/>
      <c r="F4980" s="10"/>
      <c r="G4980" s="10"/>
      <c r="H4980" s="10"/>
      <c r="I4980" s="10"/>
      <c r="J4980" s="10"/>
      <c r="K4980" s="11"/>
      <c r="L4980" s="11"/>
      <c r="M4980" s="12"/>
      <c r="N4980" s="12"/>
      <c r="O4980" s="12"/>
      <c r="P4980" s="12"/>
      <c r="Q4980" s="12"/>
      <c r="R4980" s="12"/>
      <c r="S4980" s="12"/>
      <c r="T4980" s="12"/>
      <c r="U4980" s="12"/>
      <c r="V4980" s="12"/>
      <c r="W4980" s="12"/>
      <c r="X4980" s="12"/>
      <c r="Y4980" s="12"/>
      <c r="Z4980" s="12"/>
      <c r="AA4980" s="12"/>
      <c r="AB4980" s="12"/>
      <c r="AC4980" s="12"/>
      <c r="AD4980" s="12"/>
      <c r="AE4980" s="12"/>
      <c r="AF4980" s="12"/>
      <c r="AG4980" s="12"/>
      <c r="AH4980" s="12"/>
      <c r="AI4980" s="12"/>
      <c r="AJ4980" s="12"/>
      <c r="AK4980" s="12"/>
      <c r="AL4980" s="12"/>
      <c r="AM4980" s="12"/>
      <c r="AN4980" s="12"/>
      <c r="AO4980" s="12"/>
      <c r="AP4980" s="12"/>
      <c r="AQ4980" s="12"/>
      <c r="AR4980" s="12"/>
      <c r="AS4980" s="12"/>
      <c r="AT4980" s="12"/>
      <c r="AU4980" s="12"/>
      <c r="AV4980" s="12"/>
      <c r="AW4980" s="12"/>
      <c r="AX4980" s="12"/>
      <c r="AY4980" s="12"/>
      <c r="AZ4980" s="12"/>
      <c r="BA4980" s="12"/>
      <c r="BB4980" s="12"/>
      <c r="BC4980" s="12"/>
      <c r="BD4980" s="12"/>
      <c r="BE4980" s="12"/>
      <c r="BF4980" s="12"/>
      <c r="BG4980" s="12"/>
      <c r="BH4980" s="12"/>
      <c r="BI4980" s="12"/>
      <c r="BJ4980" s="13"/>
      <c r="BK4980" s="13"/>
      <c r="BL4980" s="13"/>
      <c r="BM4980" s="13"/>
      <c r="BN4980" s="13"/>
    </row>
    <row r="4981" spans="1:66" x14ac:dyDescent="0.25">
      <c r="A4981" s="10"/>
      <c r="B4981" s="10"/>
      <c r="C4981" s="10"/>
      <c r="D4981" s="18"/>
      <c r="E4981" s="10"/>
      <c r="F4981" s="10"/>
      <c r="G4981" s="10"/>
      <c r="H4981" s="10"/>
      <c r="I4981" s="10"/>
      <c r="J4981" s="10"/>
      <c r="K4981" s="11"/>
      <c r="L4981" s="11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2"/>
      <c r="AS4981" s="12"/>
      <c r="AT4981" s="12"/>
      <c r="AU4981" s="12"/>
      <c r="AV4981" s="12"/>
      <c r="AW4981" s="12"/>
      <c r="AX4981" s="12"/>
      <c r="AY4981" s="12"/>
      <c r="AZ4981" s="12"/>
      <c r="BA4981" s="12"/>
      <c r="BB4981" s="12"/>
      <c r="BC4981" s="12"/>
      <c r="BD4981" s="12"/>
      <c r="BE4981" s="12"/>
      <c r="BF4981" s="12"/>
      <c r="BG4981" s="12"/>
      <c r="BH4981" s="12"/>
      <c r="BI4981" s="12"/>
      <c r="BJ4981" s="13"/>
      <c r="BK4981" s="13"/>
      <c r="BL4981" s="13"/>
      <c r="BM4981" s="13"/>
      <c r="BN4981" s="13"/>
    </row>
    <row r="4982" spans="1:66" x14ac:dyDescent="0.25">
      <c r="A4982" s="10"/>
      <c r="B4982" s="10"/>
      <c r="C4982" s="10"/>
      <c r="D4982" s="18"/>
      <c r="E4982" s="10"/>
      <c r="F4982" s="10"/>
      <c r="G4982" s="10"/>
      <c r="H4982" s="10"/>
      <c r="I4982" s="10"/>
      <c r="J4982" s="10"/>
      <c r="K4982" s="11"/>
      <c r="L4982" s="11"/>
      <c r="M4982" s="12"/>
      <c r="N4982" s="12"/>
      <c r="O4982" s="12"/>
      <c r="P4982" s="12"/>
      <c r="Q4982" s="12"/>
      <c r="R4982" s="12"/>
      <c r="S4982" s="12"/>
      <c r="T4982" s="12"/>
      <c r="U4982" s="12"/>
      <c r="V4982" s="12"/>
      <c r="W4982" s="12"/>
      <c r="X4982" s="12"/>
      <c r="Y4982" s="12"/>
      <c r="Z4982" s="12"/>
      <c r="AA4982" s="12"/>
      <c r="AB4982" s="12"/>
      <c r="AC4982" s="12"/>
      <c r="AD4982" s="12"/>
      <c r="AE4982" s="12"/>
      <c r="AF4982" s="12"/>
      <c r="AG4982" s="12"/>
      <c r="AH4982" s="12"/>
      <c r="AI4982" s="12"/>
      <c r="AJ4982" s="12"/>
      <c r="AK4982" s="12"/>
      <c r="AL4982" s="12"/>
      <c r="AM4982" s="12"/>
      <c r="AN4982" s="12"/>
      <c r="AO4982" s="12"/>
      <c r="AP4982" s="12"/>
      <c r="AQ4982" s="12"/>
      <c r="AR4982" s="12"/>
      <c r="AS4982" s="12"/>
      <c r="AT4982" s="12"/>
      <c r="AU4982" s="12"/>
      <c r="AV4982" s="12"/>
      <c r="AW4982" s="12"/>
      <c r="AX4982" s="12"/>
      <c r="AY4982" s="12"/>
      <c r="AZ4982" s="12"/>
      <c r="BA4982" s="12"/>
      <c r="BB4982" s="12"/>
      <c r="BC4982" s="12"/>
      <c r="BD4982" s="12"/>
      <c r="BE4982" s="12"/>
      <c r="BF4982" s="12"/>
      <c r="BG4982" s="12"/>
      <c r="BH4982" s="12"/>
      <c r="BI4982" s="12"/>
      <c r="BJ4982" s="13"/>
      <c r="BK4982" s="13"/>
      <c r="BL4982" s="13"/>
      <c r="BM4982" s="13"/>
      <c r="BN4982" s="13"/>
    </row>
    <row r="4983" spans="1:66" x14ac:dyDescent="0.25">
      <c r="A4983" s="10"/>
      <c r="B4983" s="10"/>
      <c r="C4983" s="10"/>
      <c r="D4983" s="18"/>
      <c r="E4983" s="10"/>
      <c r="F4983" s="10"/>
      <c r="G4983" s="10"/>
      <c r="H4983" s="10"/>
      <c r="I4983" s="10"/>
      <c r="J4983" s="10"/>
      <c r="K4983" s="11"/>
      <c r="L4983" s="11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2"/>
      <c r="AS4983" s="12"/>
      <c r="AT4983" s="12"/>
      <c r="AU4983" s="12"/>
      <c r="AV4983" s="12"/>
      <c r="AW4983" s="12"/>
      <c r="AX4983" s="12"/>
      <c r="AY4983" s="12"/>
      <c r="AZ4983" s="12"/>
      <c r="BA4983" s="12"/>
      <c r="BB4983" s="12"/>
      <c r="BC4983" s="12"/>
      <c r="BD4983" s="12"/>
      <c r="BE4983" s="12"/>
      <c r="BF4983" s="12"/>
      <c r="BG4983" s="12"/>
      <c r="BH4983" s="12"/>
      <c r="BI4983" s="12"/>
      <c r="BJ4983" s="13"/>
      <c r="BK4983" s="13"/>
      <c r="BL4983" s="13"/>
      <c r="BM4983" s="13"/>
      <c r="BN4983" s="13"/>
    </row>
    <row r="4984" spans="1:66" x14ac:dyDescent="0.25">
      <c r="A4984" s="10"/>
      <c r="B4984" s="10"/>
      <c r="C4984" s="10"/>
      <c r="D4984" s="18"/>
      <c r="E4984" s="10"/>
      <c r="F4984" s="10"/>
      <c r="G4984" s="10"/>
      <c r="H4984" s="10"/>
      <c r="I4984" s="10"/>
      <c r="J4984" s="10"/>
      <c r="K4984" s="11"/>
      <c r="L4984" s="11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  <c r="W4984" s="12"/>
      <c r="X4984" s="12"/>
      <c r="Y4984" s="12"/>
      <c r="Z4984" s="12"/>
      <c r="AA4984" s="12"/>
      <c r="AB4984" s="12"/>
      <c r="AC4984" s="12"/>
      <c r="AD4984" s="12"/>
      <c r="AE4984" s="12"/>
      <c r="AF4984" s="12"/>
      <c r="AG4984" s="12"/>
      <c r="AH4984" s="12"/>
      <c r="AI4984" s="12"/>
      <c r="AJ4984" s="12"/>
      <c r="AK4984" s="12"/>
      <c r="AL4984" s="12"/>
      <c r="AM4984" s="12"/>
      <c r="AN4984" s="12"/>
      <c r="AO4984" s="12"/>
      <c r="AP4984" s="12"/>
      <c r="AQ4984" s="12"/>
      <c r="AR4984" s="12"/>
      <c r="AS4984" s="12"/>
      <c r="AT4984" s="12"/>
      <c r="AU4984" s="12"/>
      <c r="AV4984" s="12"/>
      <c r="AW4984" s="12"/>
      <c r="AX4984" s="12"/>
      <c r="AY4984" s="12"/>
      <c r="AZ4984" s="12"/>
      <c r="BA4984" s="12"/>
      <c r="BB4984" s="12"/>
      <c r="BC4984" s="12"/>
      <c r="BD4984" s="12"/>
      <c r="BE4984" s="12"/>
      <c r="BF4984" s="12"/>
      <c r="BG4984" s="12"/>
      <c r="BH4984" s="12"/>
      <c r="BI4984" s="12"/>
      <c r="BJ4984" s="13"/>
      <c r="BK4984" s="13"/>
      <c r="BL4984" s="13"/>
      <c r="BM4984" s="13"/>
      <c r="BN4984" s="13"/>
    </row>
    <row r="4985" spans="1:66" x14ac:dyDescent="0.25">
      <c r="A4985" s="10"/>
      <c r="B4985" s="10"/>
      <c r="C4985" s="10"/>
      <c r="D4985" s="18"/>
      <c r="E4985" s="10"/>
      <c r="F4985" s="10"/>
      <c r="G4985" s="10"/>
      <c r="H4985" s="10"/>
      <c r="I4985" s="10"/>
      <c r="J4985" s="10"/>
      <c r="K4985" s="11"/>
      <c r="L4985" s="11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  <c r="W4985" s="12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2"/>
      <c r="AS4985" s="12"/>
      <c r="AT4985" s="12"/>
      <c r="AU4985" s="12"/>
      <c r="AV4985" s="12"/>
      <c r="AW4985" s="12"/>
      <c r="AX4985" s="12"/>
      <c r="AY4985" s="12"/>
      <c r="AZ4985" s="12"/>
      <c r="BA4985" s="12"/>
      <c r="BB4985" s="12"/>
      <c r="BC4985" s="12"/>
      <c r="BD4985" s="12"/>
      <c r="BE4985" s="12"/>
      <c r="BF4985" s="12"/>
      <c r="BG4985" s="12"/>
      <c r="BH4985" s="12"/>
      <c r="BI4985" s="12"/>
      <c r="BJ4985" s="13"/>
      <c r="BK4985" s="13"/>
      <c r="BL4985" s="13"/>
      <c r="BM4985" s="13"/>
      <c r="BN4985" s="13"/>
    </row>
    <row r="4986" spans="1:66" x14ac:dyDescent="0.25">
      <c r="A4986" s="10"/>
      <c r="B4986" s="10"/>
      <c r="C4986" s="10"/>
      <c r="D4986" s="18"/>
      <c r="E4986" s="10"/>
      <c r="F4986" s="10"/>
      <c r="G4986" s="10"/>
      <c r="H4986" s="10"/>
      <c r="I4986" s="10"/>
      <c r="J4986" s="10"/>
      <c r="K4986" s="11"/>
      <c r="L4986" s="11"/>
      <c r="M4986" s="12"/>
      <c r="N4986" s="12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12"/>
      <c r="Z4986" s="12"/>
      <c r="AA4986" s="12"/>
      <c r="AB4986" s="12"/>
      <c r="AC4986" s="12"/>
      <c r="AD4986" s="12"/>
      <c r="AE4986" s="12"/>
      <c r="AF4986" s="12"/>
      <c r="AG4986" s="12"/>
      <c r="AH4986" s="12"/>
      <c r="AI4986" s="12"/>
      <c r="AJ4986" s="12"/>
      <c r="AK4986" s="12"/>
      <c r="AL4986" s="12"/>
      <c r="AM4986" s="12"/>
      <c r="AN4986" s="12"/>
      <c r="AO4986" s="12"/>
      <c r="AP4986" s="12"/>
      <c r="AQ4986" s="12"/>
      <c r="AR4986" s="12"/>
      <c r="AS4986" s="12"/>
      <c r="AT4986" s="12"/>
      <c r="AU4986" s="12"/>
      <c r="AV4986" s="12"/>
      <c r="AW4986" s="12"/>
      <c r="AX4986" s="12"/>
      <c r="AY4986" s="12"/>
      <c r="AZ4986" s="12"/>
      <c r="BA4986" s="12"/>
      <c r="BB4986" s="12"/>
      <c r="BC4986" s="12"/>
      <c r="BD4986" s="12"/>
      <c r="BE4986" s="12"/>
      <c r="BF4986" s="12"/>
      <c r="BG4986" s="12"/>
      <c r="BH4986" s="12"/>
      <c r="BI4986" s="12"/>
      <c r="BJ4986" s="13"/>
      <c r="BK4986" s="13"/>
      <c r="BL4986" s="13"/>
      <c r="BM4986" s="13"/>
      <c r="BN4986" s="13"/>
    </row>
    <row r="4987" spans="1:66" x14ac:dyDescent="0.25">
      <c r="A4987" s="10"/>
      <c r="B4987" s="10"/>
      <c r="C4987" s="10"/>
      <c r="D4987" s="18"/>
      <c r="E4987" s="10"/>
      <c r="F4987" s="10"/>
      <c r="G4987" s="10"/>
      <c r="H4987" s="10"/>
      <c r="I4987" s="10"/>
      <c r="J4987" s="10"/>
      <c r="K4987" s="11"/>
      <c r="L4987" s="11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2"/>
      <c r="AS4987" s="12"/>
      <c r="AT4987" s="12"/>
      <c r="AU4987" s="12"/>
      <c r="AV4987" s="12"/>
      <c r="AW4987" s="12"/>
      <c r="AX4987" s="12"/>
      <c r="AY4987" s="12"/>
      <c r="AZ4987" s="12"/>
      <c r="BA4987" s="12"/>
      <c r="BB4987" s="12"/>
      <c r="BC4987" s="12"/>
      <c r="BD4987" s="12"/>
      <c r="BE4987" s="12"/>
      <c r="BF4987" s="12"/>
      <c r="BG4987" s="12"/>
      <c r="BH4987" s="12"/>
      <c r="BI4987" s="12"/>
      <c r="BJ4987" s="13"/>
      <c r="BK4987" s="13"/>
      <c r="BL4987" s="13"/>
      <c r="BM4987" s="13"/>
      <c r="BN4987" s="13"/>
    </row>
    <row r="4988" spans="1:66" x14ac:dyDescent="0.25">
      <c r="A4988" s="10"/>
      <c r="B4988" s="10"/>
      <c r="C4988" s="10"/>
      <c r="D4988" s="18"/>
      <c r="E4988" s="10"/>
      <c r="F4988" s="10"/>
      <c r="G4988" s="10"/>
      <c r="H4988" s="10"/>
      <c r="I4988" s="10"/>
      <c r="J4988" s="10"/>
      <c r="K4988" s="11"/>
      <c r="L4988" s="11"/>
      <c r="M4988" s="12"/>
      <c r="N4988" s="12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12"/>
      <c r="Z4988" s="12"/>
      <c r="AA4988" s="12"/>
      <c r="AB4988" s="12"/>
      <c r="AC4988" s="12"/>
      <c r="AD4988" s="12"/>
      <c r="AE4988" s="12"/>
      <c r="AF4988" s="12"/>
      <c r="AG4988" s="12"/>
      <c r="AH4988" s="12"/>
      <c r="AI4988" s="12"/>
      <c r="AJ4988" s="12"/>
      <c r="AK4988" s="12"/>
      <c r="AL4988" s="12"/>
      <c r="AM4988" s="12"/>
      <c r="AN4988" s="12"/>
      <c r="AO4988" s="12"/>
      <c r="AP4988" s="12"/>
      <c r="AQ4988" s="12"/>
      <c r="AR4988" s="12"/>
      <c r="AS4988" s="12"/>
      <c r="AT4988" s="12"/>
      <c r="AU4988" s="12"/>
      <c r="AV4988" s="12"/>
      <c r="AW4988" s="12"/>
      <c r="AX4988" s="12"/>
      <c r="AY4988" s="12"/>
      <c r="AZ4988" s="12"/>
      <c r="BA4988" s="12"/>
      <c r="BB4988" s="12"/>
      <c r="BC4988" s="12"/>
      <c r="BD4988" s="12"/>
      <c r="BE4988" s="12"/>
      <c r="BF4988" s="12"/>
      <c r="BG4988" s="12"/>
      <c r="BH4988" s="12"/>
      <c r="BI4988" s="12"/>
      <c r="BJ4988" s="13"/>
      <c r="BK4988" s="13"/>
      <c r="BL4988" s="13"/>
      <c r="BM4988" s="13"/>
      <c r="BN4988" s="13"/>
    </row>
    <row r="4989" spans="1:66" x14ac:dyDescent="0.25">
      <c r="A4989" s="10"/>
      <c r="B4989" s="10"/>
      <c r="C4989" s="10"/>
      <c r="D4989" s="18"/>
      <c r="E4989" s="10"/>
      <c r="F4989" s="10"/>
      <c r="G4989" s="10"/>
      <c r="H4989" s="10"/>
      <c r="I4989" s="10"/>
      <c r="J4989" s="10"/>
      <c r="K4989" s="11"/>
      <c r="L4989" s="11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2"/>
      <c r="AS4989" s="12"/>
      <c r="AT4989" s="12"/>
      <c r="AU4989" s="12"/>
      <c r="AV4989" s="12"/>
      <c r="AW4989" s="12"/>
      <c r="AX4989" s="12"/>
      <c r="AY4989" s="12"/>
      <c r="AZ4989" s="12"/>
      <c r="BA4989" s="12"/>
      <c r="BB4989" s="12"/>
      <c r="BC4989" s="12"/>
      <c r="BD4989" s="12"/>
      <c r="BE4989" s="12"/>
      <c r="BF4989" s="12"/>
      <c r="BG4989" s="12"/>
      <c r="BH4989" s="12"/>
      <c r="BI4989" s="12"/>
      <c r="BJ4989" s="13"/>
      <c r="BK4989" s="13"/>
      <c r="BL4989" s="13"/>
      <c r="BM4989" s="13"/>
      <c r="BN4989" s="13"/>
    </row>
    <row r="4990" spans="1:66" x14ac:dyDescent="0.25">
      <c r="A4990" s="10"/>
      <c r="B4990" s="10"/>
      <c r="C4990" s="10"/>
      <c r="D4990" s="18"/>
      <c r="E4990" s="10"/>
      <c r="F4990" s="10"/>
      <c r="G4990" s="10"/>
      <c r="H4990" s="10"/>
      <c r="I4990" s="10"/>
      <c r="J4990" s="10"/>
      <c r="K4990" s="11"/>
      <c r="L4990" s="11"/>
      <c r="M4990" s="12"/>
      <c r="N4990" s="12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12"/>
      <c r="Z4990" s="12"/>
      <c r="AA4990" s="12"/>
      <c r="AB4990" s="12"/>
      <c r="AC4990" s="12"/>
      <c r="AD4990" s="12"/>
      <c r="AE4990" s="12"/>
      <c r="AF4990" s="12"/>
      <c r="AG4990" s="12"/>
      <c r="AH4990" s="12"/>
      <c r="AI4990" s="12"/>
      <c r="AJ4990" s="12"/>
      <c r="AK4990" s="12"/>
      <c r="AL4990" s="12"/>
      <c r="AM4990" s="12"/>
      <c r="AN4990" s="12"/>
      <c r="AO4990" s="12"/>
      <c r="AP4990" s="12"/>
      <c r="AQ4990" s="12"/>
      <c r="AR4990" s="12"/>
      <c r="AS4990" s="12"/>
      <c r="AT4990" s="12"/>
      <c r="AU4990" s="12"/>
      <c r="AV4990" s="12"/>
      <c r="AW4990" s="12"/>
      <c r="AX4990" s="12"/>
      <c r="AY4990" s="12"/>
      <c r="AZ4990" s="12"/>
      <c r="BA4990" s="12"/>
      <c r="BB4990" s="12"/>
      <c r="BC4990" s="12"/>
      <c r="BD4990" s="12"/>
      <c r="BE4990" s="12"/>
      <c r="BF4990" s="12"/>
      <c r="BG4990" s="12"/>
      <c r="BH4990" s="12"/>
      <c r="BI4990" s="12"/>
      <c r="BJ4990" s="13"/>
      <c r="BK4990" s="13"/>
      <c r="BL4990" s="13"/>
      <c r="BM4990" s="13"/>
      <c r="BN4990" s="13"/>
    </row>
    <row r="4991" spans="1:66" x14ac:dyDescent="0.25">
      <c r="A4991" s="10"/>
      <c r="B4991" s="10"/>
      <c r="C4991" s="10"/>
      <c r="D4991" s="18"/>
      <c r="E4991" s="10"/>
      <c r="F4991" s="10"/>
      <c r="G4991" s="10"/>
      <c r="H4991" s="10"/>
      <c r="I4991" s="10"/>
      <c r="J4991" s="10"/>
      <c r="K4991" s="11"/>
      <c r="L4991" s="11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2"/>
      <c r="AS4991" s="12"/>
      <c r="AT4991" s="12"/>
      <c r="AU4991" s="12"/>
      <c r="AV4991" s="12"/>
      <c r="AW4991" s="12"/>
      <c r="AX4991" s="12"/>
      <c r="AY4991" s="12"/>
      <c r="AZ4991" s="12"/>
      <c r="BA4991" s="12"/>
      <c r="BB4991" s="12"/>
      <c r="BC4991" s="12"/>
      <c r="BD4991" s="12"/>
      <c r="BE4991" s="12"/>
      <c r="BF4991" s="12"/>
      <c r="BG4991" s="12"/>
      <c r="BH4991" s="12"/>
      <c r="BI4991" s="12"/>
      <c r="BJ4991" s="13"/>
      <c r="BK4991" s="13"/>
      <c r="BL4991" s="13"/>
      <c r="BM4991" s="13"/>
      <c r="BN4991" s="13"/>
    </row>
    <row r="4992" spans="1:66" x14ac:dyDescent="0.25">
      <c r="A4992" s="10"/>
      <c r="B4992" s="10"/>
      <c r="C4992" s="10"/>
      <c r="D4992" s="18"/>
      <c r="E4992" s="10"/>
      <c r="F4992" s="10"/>
      <c r="G4992" s="10"/>
      <c r="H4992" s="10"/>
      <c r="I4992" s="10"/>
      <c r="J4992" s="10"/>
      <c r="K4992" s="11"/>
      <c r="L4992" s="11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  <c r="AA4992" s="12"/>
      <c r="AB4992" s="12"/>
      <c r="AC4992" s="12"/>
      <c r="AD4992" s="12"/>
      <c r="AE4992" s="12"/>
      <c r="AF4992" s="12"/>
      <c r="AG4992" s="12"/>
      <c r="AH4992" s="12"/>
      <c r="AI4992" s="12"/>
      <c r="AJ4992" s="12"/>
      <c r="AK4992" s="12"/>
      <c r="AL4992" s="12"/>
      <c r="AM4992" s="12"/>
      <c r="AN4992" s="12"/>
      <c r="AO4992" s="12"/>
      <c r="AP4992" s="12"/>
      <c r="AQ4992" s="12"/>
      <c r="AR4992" s="12"/>
      <c r="AS4992" s="12"/>
      <c r="AT4992" s="12"/>
      <c r="AU4992" s="12"/>
      <c r="AV4992" s="12"/>
      <c r="AW4992" s="12"/>
      <c r="AX4992" s="12"/>
      <c r="AY4992" s="12"/>
      <c r="AZ4992" s="12"/>
      <c r="BA4992" s="12"/>
      <c r="BB4992" s="12"/>
      <c r="BC4992" s="12"/>
      <c r="BD4992" s="12"/>
      <c r="BE4992" s="12"/>
      <c r="BF4992" s="12"/>
      <c r="BG4992" s="12"/>
      <c r="BH4992" s="12"/>
      <c r="BI4992" s="12"/>
      <c r="BJ4992" s="13"/>
      <c r="BK4992" s="13"/>
      <c r="BL4992" s="13"/>
      <c r="BM4992" s="13"/>
      <c r="BN4992" s="13"/>
    </row>
    <row r="4993" spans="1:66" x14ac:dyDescent="0.25">
      <c r="A4993" s="10"/>
      <c r="B4993" s="10"/>
      <c r="C4993" s="10"/>
      <c r="D4993" s="18"/>
      <c r="E4993" s="10"/>
      <c r="F4993" s="10"/>
      <c r="G4993" s="10"/>
      <c r="H4993" s="10"/>
      <c r="I4993" s="10"/>
      <c r="J4993" s="10"/>
      <c r="K4993" s="11"/>
      <c r="L4993" s="11"/>
      <c r="M4993" s="12"/>
      <c r="N4993" s="12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2"/>
      <c r="AS4993" s="12"/>
      <c r="AT4993" s="12"/>
      <c r="AU4993" s="12"/>
      <c r="AV4993" s="12"/>
      <c r="AW4993" s="12"/>
      <c r="AX4993" s="12"/>
      <c r="AY4993" s="12"/>
      <c r="AZ4993" s="12"/>
      <c r="BA4993" s="12"/>
      <c r="BB4993" s="12"/>
      <c r="BC4993" s="12"/>
      <c r="BD4993" s="12"/>
      <c r="BE4993" s="12"/>
      <c r="BF4993" s="12"/>
      <c r="BG4993" s="12"/>
      <c r="BH4993" s="12"/>
      <c r="BI4993" s="12"/>
      <c r="BJ4993" s="13"/>
      <c r="BK4993" s="13"/>
      <c r="BL4993" s="13"/>
      <c r="BM4993" s="13"/>
      <c r="BN4993" s="13"/>
    </row>
    <row r="4994" spans="1:66" x14ac:dyDescent="0.25">
      <c r="A4994" s="10"/>
      <c r="B4994" s="10"/>
      <c r="C4994" s="10"/>
      <c r="D4994" s="18"/>
      <c r="E4994" s="10"/>
      <c r="F4994" s="10"/>
      <c r="G4994" s="10"/>
      <c r="H4994" s="10"/>
      <c r="I4994" s="10"/>
      <c r="J4994" s="10"/>
      <c r="K4994" s="11"/>
      <c r="L4994" s="11"/>
      <c r="M4994" s="12"/>
      <c r="N4994" s="12"/>
      <c r="O4994" s="12"/>
      <c r="P4994" s="12"/>
      <c r="Q4994" s="12"/>
      <c r="R4994" s="12"/>
      <c r="S4994" s="12"/>
      <c r="T4994" s="12"/>
      <c r="U4994" s="12"/>
      <c r="V4994" s="12"/>
      <c r="W4994" s="12"/>
      <c r="X4994" s="12"/>
      <c r="Y4994" s="12"/>
      <c r="Z4994" s="12"/>
      <c r="AA4994" s="12"/>
      <c r="AB4994" s="12"/>
      <c r="AC4994" s="12"/>
      <c r="AD4994" s="12"/>
      <c r="AE4994" s="12"/>
      <c r="AF4994" s="12"/>
      <c r="AG4994" s="12"/>
      <c r="AH4994" s="12"/>
      <c r="AI4994" s="12"/>
      <c r="AJ4994" s="12"/>
      <c r="AK4994" s="12"/>
      <c r="AL4994" s="12"/>
      <c r="AM4994" s="12"/>
      <c r="AN4994" s="12"/>
      <c r="AO4994" s="12"/>
      <c r="AP4994" s="12"/>
      <c r="AQ4994" s="12"/>
      <c r="AR4994" s="12"/>
      <c r="AS4994" s="12"/>
      <c r="AT4994" s="12"/>
      <c r="AU4994" s="12"/>
      <c r="AV4994" s="12"/>
      <c r="AW4994" s="12"/>
      <c r="AX4994" s="12"/>
      <c r="AY4994" s="12"/>
      <c r="AZ4994" s="12"/>
      <c r="BA4994" s="12"/>
      <c r="BB4994" s="12"/>
      <c r="BC4994" s="12"/>
      <c r="BD4994" s="12"/>
      <c r="BE4994" s="12"/>
      <c r="BF4994" s="12"/>
      <c r="BG4994" s="12"/>
      <c r="BH4994" s="12"/>
      <c r="BI4994" s="12"/>
      <c r="BJ4994" s="13"/>
      <c r="BK4994" s="13"/>
      <c r="BL4994" s="13"/>
      <c r="BM4994" s="13"/>
      <c r="BN4994" s="13"/>
    </row>
    <row r="4995" spans="1:66" x14ac:dyDescent="0.25">
      <c r="A4995" s="10"/>
      <c r="B4995" s="10"/>
      <c r="C4995" s="10"/>
      <c r="D4995" s="18"/>
      <c r="E4995" s="10"/>
      <c r="F4995" s="10"/>
      <c r="G4995" s="10"/>
      <c r="H4995" s="10"/>
      <c r="I4995" s="10"/>
      <c r="J4995" s="10"/>
      <c r="K4995" s="11"/>
      <c r="L4995" s="11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2"/>
      <c r="AS4995" s="12"/>
      <c r="AT4995" s="12"/>
      <c r="AU4995" s="12"/>
      <c r="AV4995" s="12"/>
      <c r="AW4995" s="12"/>
      <c r="AX4995" s="12"/>
      <c r="AY4995" s="12"/>
      <c r="AZ4995" s="12"/>
      <c r="BA4995" s="12"/>
      <c r="BB4995" s="12"/>
      <c r="BC4995" s="12"/>
      <c r="BD4995" s="12"/>
      <c r="BE4995" s="12"/>
      <c r="BF4995" s="12"/>
      <c r="BG4995" s="12"/>
      <c r="BH4995" s="12"/>
      <c r="BI4995" s="12"/>
      <c r="BJ4995" s="13"/>
      <c r="BK4995" s="13"/>
      <c r="BL4995" s="13"/>
      <c r="BM4995" s="13"/>
      <c r="BN4995" s="13"/>
    </row>
    <row r="4996" spans="1:66" x14ac:dyDescent="0.25">
      <c r="A4996" s="10"/>
      <c r="B4996" s="10"/>
      <c r="C4996" s="10"/>
      <c r="D4996" s="18"/>
      <c r="E4996" s="10"/>
      <c r="F4996" s="10"/>
      <c r="G4996" s="10"/>
      <c r="H4996" s="10"/>
      <c r="I4996" s="10"/>
      <c r="J4996" s="10"/>
      <c r="K4996" s="11"/>
      <c r="L4996" s="11"/>
      <c r="M4996" s="12"/>
      <c r="N4996" s="12"/>
      <c r="O4996" s="12"/>
      <c r="P4996" s="12"/>
      <c r="Q4996" s="12"/>
      <c r="R4996" s="12"/>
      <c r="S4996" s="12"/>
      <c r="T4996" s="12"/>
      <c r="U4996" s="12"/>
      <c r="V4996" s="12"/>
      <c r="W4996" s="12"/>
      <c r="X4996" s="12"/>
      <c r="Y4996" s="12"/>
      <c r="Z4996" s="12"/>
      <c r="AA4996" s="12"/>
      <c r="AB4996" s="12"/>
      <c r="AC4996" s="12"/>
      <c r="AD4996" s="12"/>
      <c r="AE4996" s="12"/>
      <c r="AF4996" s="12"/>
      <c r="AG4996" s="12"/>
      <c r="AH4996" s="12"/>
      <c r="AI4996" s="12"/>
      <c r="AJ4996" s="12"/>
      <c r="AK4996" s="12"/>
      <c r="AL4996" s="12"/>
      <c r="AM4996" s="12"/>
      <c r="AN4996" s="12"/>
      <c r="AO4996" s="12"/>
      <c r="AP4996" s="12"/>
      <c r="AQ4996" s="12"/>
      <c r="AR4996" s="12"/>
      <c r="AS4996" s="12"/>
      <c r="AT4996" s="12"/>
      <c r="AU4996" s="12"/>
      <c r="AV4996" s="12"/>
      <c r="AW4996" s="12"/>
      <c r="AX4996" s="12"/>
      <c r="AY4996" s="12"/>
      <c r="AZ4996" s="12"/>
      <c r="BA4996" s="12"/>
      <c r="BB4996" s="12"/>
      <c r="BC4996" s="12"/>
      <c r="BD4996" s="12"/>
      <c r="BE4996" s="12"/>
      <c r="BF4996" s="12"/>
      <c r="BG4996" s="12"/>
      <c r="BH4996" s="12"/>
      <c r="BI4996" s="12"/>
      <c r="BJ4996" s="13"/>
      <c r="BK4996" s="13"/>
      <c r="BL4996" s="13"/>
      <c r="BM4996" s="13"/>
      <c r="BN4996" s="13"/>
    </row>
    <row r="4997" spans="1:66" x14ac:dyDescent="0.25">
      <c r="A4997" s="10"/>
      <c r="B4997" s="10"/>
      <c r="C4997" s="10"/>
      <c r="D4997" s="18"/>
      <c r="E4997" s="10"/>
      <c r="F4997" s="10"/>
      <c r="G4997" s="10"/>
      <c r="H4997" s="10"/>
      <c r="I4997" s="10"/>
      <c r="J4997" s="10"/>
      <c r="K4997" s="11"/>
      <c r="L4997" s="11"/>
      <c r="M4997" s="12"/>
      <c r="N4997" s="12"/>
      <c r="O4997" s="12"/>
      <c r="P4997" s="12"/>
      <c r="Q4997" s="12"/>
      <c r="R4997" s="12"/>
      <c r="S4997" s="12"/>
      <c r="T4997" s="12"/>
      <c r="U4997" s="12"/>
      <c r="V4997" s="12"/>
      <c r="W4997" s="12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2"/>
      <c r="AS4997" s="12"/>
      <c r="AT4997" s="12"/>
      <c r="AU4997" s="12"/>
      <c r="AV4997" s="12"/>
      <c r="AW4997" s="12"/>
      <c r="AX4997" s="12"/>
      <c r="AY4997" s="12"/>
      <c r="AZ4997" s="12"/>
      <c r="BA4997" s="12"/>
      <c r="BB4997" s="12"/>
      <c r="BC4997" s="12"/>
      <c r="BD4997" s="12"/>
      <c r="BE4997" s="12"/>
      <c r="BF4997" s="12"/>
      <c r="BG4997" s="12"/>
      <c r="BH4997" s="12"/>
      <c r="BI4997" s="12"/>
      <c r="BJ4997" s="13"/>
      <c r="BK4997" s="13"/>
      <c r="BL4997" s="13"/>
      <c r="BM4997" s="13"/>
      <c r="BN4997" s="13"/>
    </row>
    <row r="4998" spans="1:66" x14ac:dyDescent="0.25">
      <c r="A4998" s="10"/>
      <c r="B4998" s="10"/>
      <c r="C4998" s="10"/>
      <c r="D4998" s="18"/>
      <c r="E4998" s="10"/>
      <c r="F4998" s="10"/>
      <c r="G4998" s="10"/>
      <c r="H4998" s="10"/>
      <c r="I4998" s="10"/>
      <c r="J4998" s="10"/>
      <c r="K4998" s="11"/>
      <c r="L4998" s="11"/>
      <c r="M4998" s="12"/>
      <c r="N4998" s="12"/>
      <c r="O4998" s="12"/>
      <c r="P4998" s="12"/>
      <c r="Q4998" s="12"/>
      <c r="R4998" s="12"/>
      <c r="S4998" s="12"/>
      <c r="T4998" s="12"/>
      <c r="U4998" s="12"/>
      <c r="V4998" s="12"/>
      <c r="W4998" s="12"/>
      <c r="X4998" s="12"/>
      <c r="Y4998" s="12"/>
      <c r="Z4998" s="12"/>
      <c r="AA4998" s="12"/>
      <c r="AB4998" s="12"/>
      <c r="AC4998" s="12"/>
      <c r="AD4998" s="12"/>
      <c r="AE4998" s="12"/>
      <c r="AF4998" s="12"/>
      <c r="AG4998" s="12"/>
      <c r="AH4998" s="12"/>
      <c r="AI4998" s="12"/>
      <c r="AJ4998" s="12"/>
      <c r="AK4998" s="12"/>
      <c r="AL4998" s="12"/>
      <c r="AM4998" s="12"/>
      <c r="AN4998" s="12"/>
      <c r="AO4998" s="12"/>
      <c r="AP4998" s="12"/>
      <c r="AQ4998" s="12"/>
      <c r="AR4998" s="12"/>
      <c r="AS4998" s="12"/>
      <c r="AT4998" s="12"/>
      <c r="AU4998" s="12"/>
      <c r="AV4998" s="12"/>
      <c r="AW4998" s="12"/>
      <c r="AX4998" s="12"/>
      <c r="AY4998" s="12"/>
      <c r="AZ4998" s="12"/>
      <c r="BA4998" s="12"/>
      <c r="BB4998" s="12"/>
      <c r="BC4998" s="12"/>
      <c r="BD4998" s="12"/>
      <c r="BE4998" s="12"/>
      <c r="BF4998" s="12"/>
      <c r="BG4998" s="12"/>
      <c r="BH4998" s="12"/>
      <c r="BI4998" s="12"/>
      <c r="BJ4998" s="13"/>
      <c r="BK4998" s="13"/>
      <c r="BL4998" s="13"/>
      <c r="BM4998" s="13"/>
      <c r="BN4998" s="13"/>
    </row>
    <row r="4999" spans="1:66" x14ac:dyDescent="0.25">
      <c r="A4999" s="10"/>
      <c r="B4999" s="10"/>
      <c r="C4999" s="10"/>
      <c r="D4999" s="18"/>
      <c r="E4999" s="10"/>
      <c r="F4999" s="10"/>
      <c r="G4999" s="10"/>
      <c r="H4999" s="10"/>
      <c r="I4999" s="10"/>
      <c r="J4999" s="10"/>
      <c r="K4999" s="11"/>
      <c r="L4999" s="11"/>
      <c r="M4999" s="12"/>
      <c r="N4999" s="12"/>
      <c r="O4999" s="12"/>
      <c r="P4999" s="12"/>
      <c r="Q4999" s="12"/>
      <c r="R4999" s="12"/>
      <c r="S4999" s="12"/>
      <c r="T4999" s="12"/>
      <c r="U4999" s="12"/>
      <c r="V4999" s="12"/>
      <c r="W4999" s="12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2"/>
      <c r="AS4999" s="12"/>
      <c r="AT4999" s="12"/>
      <c r="AU4999" s="12"/>
      <c r="AV4999" s="12"/>
      <c r="AW4999" s="12"/>
      <c r="AX4999" s="12"/>
      <c r="AY4999" s="12"/>
      <c r="AZ4999" s="12"/>
      <c r="BA4999" s="12"/>
      <c r="BB4999" s="12"/>
      <c r="BC4999" s="12"/>
      <c r="BD4999" s="12"/>
      <c r="BE4999" s="12"/>
      <c r="BF4999" s="12"/>
      <c r="BG4999" s="12"/>
      <c r="BH4999" s="12"/>
      <c r="BI4999" s="12"/>
      <c r="BJ4999" s="13"/>
      <c r="BK4999" s="13"/>
      <c r="BL4999" s="13"/>
      <c r="BM4999" s="13"/>
      <c r="BN4999" s="13"/>
    </row>
    <row r="5000" spans="1:66" x14ac:dyDescent="0.25">
      <c r="A5000" s="10"/>
      <c r="B5000" s="10"/>
      <c r="C5000" s="10"/>
      <c r="D5000" s="18"/>
      <c r="E5000" s="10"/>
      <c r="F5000" s="10"/>
      <c r="G5000" s="10"/>
      <c r="H5000" s="10"/>
      <c r="I5000" s="10"/>
      <c r="J5000" s="10"/>
      <c r="K5000" s="11"/>
      <c r="L5000" s="11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  <c r="AF5000" s="12"/>
      <c r="AG5000" s="12"/>
      <c r="AH5000" s="12"/>
      <c r="AI5000" s="12"/>
      <c r="AJ5000" s="12"/>
      <c r="AK5000" s="12"/>
      <c r="AL5000" s="12"/>
      <c r="AM5000" s="12"/>
      <c r="AN5000" s="12"/>
      <c r="AO5000" s="12"/>
      <c r="AP5000" s="12"/>
      <c r="AQ5000" s="12"/>
      <c r="AR5000" s="12"/>
      <c r="AS5000" s="12"/>
      <c r="AT5000" s="12"/>
      <c r="AU5000" s="12"/>
      <c r="AV5000" s="12"/>
      <c r="AW5000" s="12"/>
      <c r="AX5000" s="12"/>
      <c r="AY5000" s="12"/>
      <c r="AZ5000" s="12"/>
      <c r="BA5000" s="12"/>
      <c r="BB5000" s="12"/>
      <c r="BC5000" s="12"/>
      <c r="BD5000" s="12"/>
      <c r="BE5000" s="12"/>
      <c r="BF5000" s="12"/>
      <c r="BG5000" s="12"/>
      <c r="BH5000" s="12"/>
      <c r="BI5000" s="12"/>
      <c r="BJ5000" s="13"/>
      <c r="BK5000" s="13"/>
      <c r="BL5000" s="13"/>
      <c r="BM5000" s="13"/>
      <c r="BN5000" s="13"/>
    </row>
    <row r="5001" spans="1:66" x14ac:dyDescent="0.25">
      <c r="A5001" s="10"/>
      <c r="B5001" s="10"/>
      <c r="C5001" s="10"/>
      <c r="D5001" s="18"/>
      <c r="E5001" s="10"/>
      <c r="F5001" s="10"/>
      <c r="G5001" s="10"/>
      <c r="H5001" s="10"/>
      <c r="I5001" s="10"/>
      <c r="J5001" s="10"/>
      <c r="K5001" s="11"/>
      <c r="L5001" s="11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2"/>
      <c r="AS5001" s="12"/>
      <c r="AT5001" s="12"/>
      <c r="AU5001" s="12"/>
      <c r="AV5001" s="12"/>
      <c r="AW5001" s="12"/>
      <c r="AX5001" s="12"/>
      <c r="AY5001" s="12"/>
      <c r="AZ5001" s="12"/>
      <c r="BA5001" s="12"/>
      <c r="BB5001" s="12"/>
      <c r="BC5001" s="12"/>
      <c r="BD5001" s="12"/>
      <c r="BE5001" s="12"/>
      <c r="BF5001" s="12"/>
      <c r="BG5001" s="12"/>
      <c r="BH5001" s="12"/>
      <c r="BI5001" s="12"/>
      <c r="BJ5001" s="13"/>
      <c r="BK5001" s="13"/>
      <c r="BL5001" s="13"/>
      <c r="BM5001" s="13"/>
      <c r="BN5001" s="13"/>
    </row>
    <row r="5002" spans="1:66" x14ac:dyDescent="0.25">
      <c r="A5002" s="10"/>
      <c r="B5002" s="10"/>
      <c r="C5002" s="10"/>
      <c r="D5002" s="18"/>
      <c r="E5002" s="10"/>
      <c r="F5002" s="10"/>
      <c r="G5002" s="10"/>
      <c r="H5002" s="10"/>
      <c r="I5002" s="10"/>
      <c r="J5002" s="10"/>
      <c r="K5002" s="11"/>
      <c r="L5002" s="11"/>
      <c r="M5002" s="12"/>
      <c r="N5002" s="12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12"/>
      <c r="Z5002" s="12"/>
      <c r="AA5002" s="12"/>
      <c r="AB5002" s="12"/>
      <c r="AC5002" s="12"/>
      <c r="AD5002" s="12"/>
      <c r="AE5002" s="12"/>
      <c r="AF5002" s="12"/>
      <c r="AG5002" s="12"/>
      <c r="AH5002" s="12"/>
      <c r="AI5002" s="12"/>
      <c r="AJ5002" s="12"/>
      <c r="AK5002" s="12"/>
      <c r="AL5002" s="12"/>
      <c r="AM5002" s="12"/>
      <c r="AN5002" s="12"/>
      <c r="AO5002" s="12"/>
      <c r="AP5002" s="12"/>
      <c r="AQ5002" s="12"/>
      <c r="AR5002" s="12"/>
      <c r="AS5002" s="12"/>
      <c r="AT5002" s="12"/>
      <c r="AU5002" s="12"/>
      <c r="AV5002" s="12"/>
      <c r="AW5002" s="12"/>
      <c r="AX5002" s="12"/>
      <c r="AY5002" s="12"/>
      <c r="AZ5002" s="12"/>
      <c r="BA5002" s="12"/>
      <c r="BB5002" s="12"/>
      <c r="BC5002" s="12"/>
      <c r="BD5002" s="12"/>
      <c r="BE5002" s="12"/>
      <c r="BF5002" s="12"/>
      <c r="BG5002" s="12"/>
      <c r="BH5002" s="12"/>
      <c r="BI5002" s="12"/>
      <c r="BJ5002" s="13"/>
      <c r="BK5002" s="13"/>
      <c r="BL5002" s="13"/>
      <c r="BM5002" s="13"/>
      <c r="BN5002" s="13"/>
    </row>
    <row r="5003" spans="1:66" x14ac:dyDescent="0.25">
      <c r="A5003" s="10"/>
      <c r="B5003" s="10"/>
      <c r="C5003" s="10"/>
      <c r="D5003" s="18"/>
      <c r="E5003" s="10"/>
      <c r="F5003" s="10"/>
      <c r="G5003" s="10"/>
      <c r="H5003" s="10"/>
      <c r="I5003" s="10"/>
      <c r="J5003" s="10"/>
      <c r="K5003" s="11"/>
      <c r="L5003" s="11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2"/>
      <c r="AS5003" s="12"/>
      <c r="AT5003" s="12"/>
      <c r="AU5003" s="12"/>
      <c r="AV5003" s="12"/>
      <c r="AW5003" s="12"/>
      <c r="AX5003" s="12"/>
      <c r="AY5003" s="12"/>
      <c r="AZ5003" s="12"/>
      <c r="BA5003" s="12"/>
      <c r="BB5003" s="12"/>
      <c r="BC5003" s="12"/>
      <c r="BD5003" s="12"/>
      <c r="BE5003" s="12"/>
      <c r="BF5003" s="12"/>
      <c r="BG5003" s="12"/>
      <c r="BH5003" s="12"/>
      <c r="BI5003" s="12"/>
      <c r="BJ5003" s="13"/>
      <c r="BK5003" s="13"/>
      <c r="BL5003" s="13"/>
      <c r="BM5003" s="13"/>
      <c r="BN5003" s="13"/>
    </row>
    <row r="5004" spans="1:66" x14ac:dyDescent="0.25">
      <c r="A5004" s="10"/>
      <c r="B5004" s="10"/>
      <c r="C5004" s="10"/>
      <c r="D5004" s="18"/>
      <c r="E5004" s="10"/>
      <c r="F5004" s="10"/>
      <c r="G5004" s="10"/>
      <c r="H5004" s="10"/>
      <c r="I5004" s="10"/>
      <c r="J5004" s="10"/>
      <c r="K5004" s="11"/>
      <c r="L5004" s="11"/>
      <c r="M5004" s="12"/>
      <c r="N5004" s="12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12"/>
      <c r="Z5004" s="12"/>
      <c r="AA5004" s="12"/>
      <c r="AB5004" s="12"/>
      <c r="AC5004" s="12"/>
      <c r="AD5004" s="12"/>
      <c r="AE5004" s="12"/>
      <c r="AF5004" s="12"/>
      <c r="AG5004" s="12"/>
      <c r="AH5004" s="12"/>
      <c r="AI5004" s="12"/>
      <c r="AJ5004" s="12"/>
      <c r="AK5004" s="12"/>
      <c r="AL5004" s="12"/>
      <c r="AM5004" s="12"/>
      <c r="AN5004" s="12"/>
      <c r="AO5004" s="12"/>
      <c r="AP5004" s="12"/>
      <c r="AQ5004" s="12"/>
      <c r="AR5004" s="12"/>
      <c r="AS5004" s="12"/>
      <c r="AT5004" s="12"/>
      <c r="AU5004" s="12"/>
      <c r="AV5004" s="12"/>
      <c r="AW5004" s="12"/>
      <c r="AX5004" s="12"/>
      <c r="AY5004" s="12"/>
      <c r="AZ5004" s="12"/>
      <c r="BA5004" s="12"/>
      <c r="BB5004" s="12"/>
      <c r="BC5004" s="12"/>
      <c r="BD5004" s="12"/>
      <c r="BE5004" s="12"/>
      <c r="BF5004" s="12"/>
      <c r="BG5004" s="12"/>
      <c r="BH5004" s="12"/>
      <c r="BI5004" s="12"/>
      <c r="BJ5004" s="13"/>
      <c r="BK5004" s="13"/>
      <c r="BL5004" s="13"/>
      <c r="BM5004" s="13"/>
      <c r="BN5004" s="13"/>
    </row>
    <row r="5005" spans="1:66" x14ac:dyDescent="0.25">
      <c r="A5005" s="10"/>
      <c r="B5005" s="10"/>
      <c r="C5005" s="10"/>
      <c r="D5005" s="18"/>
      <c r="E5005" s="10"/>
      <c r="F5005" s="10"/>
      <c r="G5005" s="10"/>
      <c r="H5005" s="10"/>
      <c r="I5005" s="10"/>
      <c r="J5005" s="10"/>
      <c r="K5005" s="11"/>
      <c r="L5005" s="11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  <c r="W5005" s="12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2"/>
      <c r="AS5005" s="12"/>
      <c r="AT5005" s="12"/>
      <c r="AU5005" s="12"/>
      <c r="AV5005" s="12"/>
      <c r="AW5005" s="12"/>
      <c r="AX5005" s="12"/>
      <c r="AY5005" s="12"/>
      <c r="AZ5005" s="12"/>
      <c r="BA5005" s="12"/>
      <c r="BB5005" s="12"/>
      <c r="BC5005" s="12"/>
      <c r="BD5005" s="12"/>
      <c r="BE5005" s="12"/>
      <c r="BF5005" s="12"/>
      <c r="BG5005" s="12"/>
      <c r="BH5005" s="12"/>
      <c r="BI5005" s="12"/>
      <c r="BJ5005" s="13"/>
      <c r="BK5005" s="13"/>
      <c r="BL5005" s="13"/>
      <c r="BM5005" s="13"/>
      <c r="BN5005" s="13"/>
    </row>
    <row r="5006" spans="1:66" x14ac:dyDescent="0.25">
      <c r="A5006" s="10"/>
      <c r="B5006" s="10"/>
      <c r="C5006" s="10"/>
      <c r="D5006" s="18"/>
      <c r="E5006" s="10"/>
      <c r="F5006" s="10"/>
      <c r="G5006" s="10"/>
      <c r="H5006" s="10"/>
      <c r="I5006" s="10"/>
      <c r="J5006" s="10"/>
      <c r="K5006" s="11"/>
      <c r="L5006" s="11"/>
      <c r="M5006" s="12"/>
      <c r="N5006" s="12"/>
      <c r="O5006" s="12"/>
      <c r="P5006" s="12"/>
      <c r="Q5006" s="12"/>
      <c r="R5006" s="12"/>
      <c r="S5006" s="12"/>
      <c r="T5006" s="12"/>
      <c r="U5006" s="12"/>
      <c r="V5006" s="12"/>
      <c r="W5006" s="12"/>
      <c r="X5006" s="12"/>
      <c r="Y5006" s="12"/>
      <c r="Z5006" s="12"/>
      <c r="AA5006" s="12"/>
      <c r="AB5006" s="12"/>
      <c r="AC5006" s="12"/>
      <c r="AD5006" s="12"/>
      <c r="AE5006" s="12"/>
      <c r="AF5006" s="12"/>
      <c r="AG5006" s="12"/>
      <c r="AH5006" s="12"/>
      <c r="AI5006" s="12"/>
      <c r="AJ5006" s="12"/>
      <c r="AK5006" s="12"/>
      <c r="AL5006" s="12"/>
      <c r="AM5006" s="12"/>
      <c r="AN5006" s="12"/>
      <c r="AO5006" s="12"/>
      <c r="AP5006" s="12"/>
      <c r="AQ5006" s="12"/>
      <c r="AR5006" s="12"/>
      <c r="AS5006" s="12"/>
      <c r="AT5006" s="12"/>
      <c r="AU5006" s="12"/>
      <c r="AV5006" s="12"/>
      <c r="AW5006" s="12"/>
      <c r="AX5006" s="12"/>
      <c r="AY5006" s="12"/>
      <c r="AZ5006" s="12"/>
      <c r="BA5006" s="12"/>
      <c r="BB5006" s="12"/>
      <c r="BC5006" s="12"/>
      <c r="BD5006" s="12"/>
      <c r="BE5006" s="12"/>
      <c r="BF5006" s="12"/>
      <c r="BG5006" s="12"/>
      <c r="BH5006" s="12"/>
      <c r="BI5006" s="12"/>
      <c r="BJ5006" s="13"/>
      <c r="BK5006" s="13"/>
      <c r="BL5006" s="13"/>
      <c r="BM5006" s="13"/>
      <c r="BN5006" s="13"/>
    </row>
    <row r="5007" spans="1:66" x14ac:dyDescent="0.25">
      <c r="A5007" s="10"/>
      <c r="B5007" s="10"/>
      <c r="C5007" s="10"/>
      <c r="D5007" s="18"/>
      <c r="E5007" s="10"/>
      <c r="F5007" s="10"/>
      <c r="G5007" s="10"/>
      <c r="H5007" s="10"/>
      <c r="I5007" s="10"/>
      <c r="J5007" s="10"/>
      <c r="K5007" s="11"/>
      <c r="L5007" s="11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2"/>
      <c r="AS5007" s="12"/>
      <c r="AT5007" s="12"/>
      <c r="AU5007" s="12"/>
      <c r="AV5007" s="12"/>
      <c r="AW5007" s="12"/>
      <c r="AX5007" s="12"/>
      <c r="AY5007" s="12"/>
      <c r="AZ5007" s="12"/>
      <c r="BA5007" s="12"/>
      <c r="BB5007" s="12"/>
      <c r="BC5007" s="12"/>
      <c r="BD5007" s="12"/>
      <c r="BE5007" s="12"/>
      <c r="BF5007" s="12"/>
      <c r="BG5007" s="12"/>
      <c r="BH5007" s="12"/>
      <c r="BI5007" s="12"/>
      <c r="BJ5007" s="13"/>
      <c r="BK5007" s="13"/>
      <c r="BL5007" s="13"/>
      <c r="BM5007" s="13"/>
      <c r="BN5007" s="13"/>
    </row>
    <row r="5008" spans="1:66" x14ac:dyDescent="0.25">
      <c r="A5008" s="10"/>
      <c r="B5008" s="10"/>
      <c r="C5008" s="10"/>
      <c r="D5008" s="18"/>
      <c r="E5008" s="10"/>
      <c r="F5008" s="10"/>
      <c r="G5008" s="10"/>
      <c r="H5008" s="10"/>
      <c r="I5008" s="10"/>
      <c r="J5008" s="10"/>
      <c r="K5008" s="11"/>
      <c r="L5008" s="11"/>
      <c r="M5008" s="12"/>
      <c r="N5008" s="12"/>
      <c r="O5008" s="12"/>
      <c r="P5008" s="12"/>
      <c r="Q5008" s="12"/>
      <c r="R5008" s="12"/>
      <c r="S5008" s="12"/>
      <c r="T5008" s="12"/>
      <c r="U5008" s="12"/>
      <c r="V5008" s="12"/>
      <c r="W5008" s="12"/>
      <c r="X5008" s="12"/>
      <c r="Y5008" s="12"/>
      <c r="Z5008" s="12"/>
      <c r="AA5008" s="12"/>
      <c r="AB5008" s="12"/>
      <c r="AC5008" s="12"/>
      <c r="AD5008" s="12"/>
      <c r="AE5008" s="12"/>
      <c r="AF5008" s="12"/>
      <c r="AG5008" s="12"/>
      <c r="AH5008" s="12"/>
      <c r="AI5008" s="12"/>
      <c r="AJ5008" s="12"/>
      <c r="AK5008" s="12"/>
      <c r="AL5008" s="12"/>
      <c r="AM5008" s="12"/>
      <c r="AN5008" s="12"/>
      <c r="AO5008" s="12"/>
      <c r="AP5008" s="12"/>
      <c r="AQ5008" s="12"/>
      <c r="AR5008" s="12"/>
      <c r="AS5008" s="12"/>
      <c r="AT5008" s="12"/>
      <c r="AU5008" s="12"/>
      <c r="AV5008" s="12"/>
      <c r="AW5008" s="12"/>
      <c r="AX5008" s="12"/>
      <c r="AY5008" s="12"/>
      <c r="AZ5008" s="12"/>
      <c r="BA5008" s="12"/>
      <c r="BB5008" s="12"/>
      <c r="BC5008" s="12"/>
      <c r="BD5008" s="12"/>
      <c r="BE5008" s="12"/>
      <c r="BF5008" s="12"/>
      <c r="BG5008" s="12"/>
      <c r="BH5008" s="12"/>
      <c r="BI5008" s="12"/>
      <c r="BJ5008" s="13"/>
      <c r="BK5008" s="13"/>
      <c r="BL5008" s="13"/>
      <c r="BM5008" s="13"/>
      <c r="BN5008" s="13"/>
    </row>
    <row r="5009" spans="1:66" x14ac:dyDescent="0.25">
      <c r="A5009" s="10"/>
      <c r="B5009" s="10"/>
      <c r="C5009" s="10"/>
      <c r="D5009" s="18"/>
      <c r="E5009" s="10"/>
      <c r="F5009" s="10"/>
      <c r="G5009" s="10"/>
      <c r="H5009" s="10"/>
      <c r="I5009" s="10"/>
      <c r="J5009" s="10"/>
      <c r="K5009" s="11"/>
      <c r="L5009" s="11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  <c r="W5009" s="12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2"/>
      <c r="AS5009" s="12"/>
      <c r="AT5009" s="12"/>
      <c r="AU5009" s="12"/>
      <c r="AV5009" s="12"/>
      <c r="AW5009" s="12"/>
      <c r="AX5009" s="12"/>
      <c r="AY5009" s="12"/>
      <c r="AZ5009" s="12"/>
      <c r="BA5009" s="12"/>
      <c r="BB5009" s="12"/>
      <c r="BC5009" s="12"/>
      <c r="BD5009" s="12"/>
      <c r="BE5009" s="12"/>
      <c r="BF5009" s="12"/>
      <c r="BG5009" s="12"/>
      <c r="BH5009" s="12"/>
      <c r="BI5009" s="12"/>
      <c r="BJ5009" s="13"/>
      <c r="BK5009" s="13"/>
      <c r="BL5009" s="13"/>
      <c r="BM5009" s="13"/>
      <c r="BN5009" s="13"/>
    </row>
    <row r="5010" spans="1:66" x14ac:dyDescent="0.25">
      <c r="A5010" s="10"/>
      <c r="B5010" s="10"/>
      <c r="C5010" s="10"/>
      <c r="D5010" s="18"/>
      <c r="E5010" s="10"/>
      <c r="F5010" s="10"/>
      <c r="G5010" s="10"/>
      <c r="H5010" s="10"/>
      <c r="I5010" s="10"/>
      <c r="J5010" s="10"/>
      <c r="K5010" s="11"/>
      <c r="L5010" s="11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  <c r="W5010" s="12"/>
      <c r="X5010" s="12"/>
      <c r="Y5010" s="12"/>
      <c r="Z5010" s="12"/>
      <c r="AA5010" s="12"/>
      <c r="AB5010" s="12"/>
      <c r="AC5010" s="12"/>
      <c r="AD5010" s="12"/>
      <c r="AE5010" s="12"/>
      <c r="AF5010" s="12"/>
      <c r="AG5010" s="12"/>
      <c r="AH5010" s="12"/>
      <c r="AI5010" s="12"/>
      <c r="AJ5010" s="12"/>
      <c r="AK5010" s="12"/>
      <c r="AL5010" s="12"/>
      <c r="AM5010" s="12"/>
      <c r="AN5010" s="12"/>
      <c r="AO5010" s="12"/>
      <c r="AP5010" s="12"/>
      <c r="AQ5010" s="12"/>
      <c r="AR5010" s="12"/>
      <c r="AS5010" s="12"/>
      <c r="AT5010" s="12"/>
      <c r="AU5010" s="12"/>
      <c r="AV5010" s="12"/>
      <c r="AW5010" s="12"/>
      <c r="AX5010" s="12"/>
      <c r="AY5010" s="12"/>
      <c r="AZ5010" s="12"/>
      <c r="BA5010" s="12"/>
      <c r="BB5010" s="12"/>
      <c r="BC5010" s="12"/>
      <c r="BD5010" s="12"/>
      <c r="BE5010" s="12"/>
      <c r="BF5010" s="12"/>
      <c r="BG5010" s="12"/>
      <c r="BH5010" s="12"/>
      <c r="BI5010" s="12"/>
      <c r="BJ5010" s="13"/>
      <c r="BK5010" s="13"/>
      <c r="BL5010" s="13"/>
      <c r="BM5010" s="13"/>
      <c r="BN5010" s="13"/>
    </row>
    <row r="5011" spans="1:66" x14ac:dyDescent="0.25">
      <c r="A5011" s="10"/>
      <c r="B5011" s="10"/>
      <c r="C5011" s="10"/>
      <c r="D5011" s="18"/>
      <c r="E5011" s="10"/>
      <c r="F5011" s="10"/>
      <c r="G5011" s="10"/>
      <c r="H5011" s="10"/>
      <c r="I5011" s="10"/>
      <c r="J5011" s="10"/>
      <c r="K5011" s="11"/>
      <c r="L5011" s="11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  <c r="W5011" s="12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2"/>
      <c r="AS5011" s="12"/>
      <c r="AT5011" s="12"/>
      <c r="AU5011" s="12"/>
      <c r="AV5011" s="12"/>
      <c r="AW5011" s="12"/>
      <c r="AX5011" s="12"/>
      <c r="AY5011" s="12"/>
      <c r="AZ5011" s="12"/>
      <c r="BA5011" s="12"/>
      <c r="BB5011" s="12"/>
      <c r="BC5011" s="12"/>
      <c r="BD5011" s="12"/>
      <c r="BE5011" s="12"/>
      <c r="BF5011" s="12"/>
      <c r="BG5011" s="12"/>
      <c r="BH5011" s="12"/>
      <c r="BI5011" s="12"/>
      <c r="BJ5011" s="13"/>
      <c r="BK5011" s="13"/>
      <c r="BL5011" s="13"/>
      <c r="BM5011" s="13"/>
      <c r="BN5011" s="13"/>
    </row>
    <row r="5012" spans="1:66" x14ac:dyDescent="0.25">
      <c r="A5012" s="10"/>
      <c r="B5012" s="10"/>
      <c r="C5012" s="10"/>
      <c r="D5012" s="18"/>
      <c r="E5012" s="10"/>
      <c r="F5012" s="10"/>
      <c r="G5012" s="10"/>
      <c r="H5012" s="10"/>
      <c r="I5012" s="10"/>
      <c r="J5012" s="10"/>
      <c r="K5012" s="11"/>
      <c r="L5012" s="11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  <c r="W5012" s="12"/>
      <c r="X5012" s="12"/>
      <c r="Y5012" s="12"/>
      <c r="Z5012" s="12"/>
      <c r="AA5012" s="12"/>
      <c r="AB5012" s="12"/>
      <c r="AC5012" s="12"/>
      <c r="AD5012" s="12"/>
      <c r="AE5012" s="12"/>
      <c r="AF5012" s="12"/>
      <c r="AG5012" s="12"/>
      <c r="AH5012" s="12"/>
      <c r="AI5012" s="12"/>
      <c r="AJ5012" s="12"/>
      <c r="AK5012" s="12"/>
      <c r="AL5012" s="12"/>
      <c r="AM5012" s="12"/>
      <c r="AN5012" s="12"/>
      <c r="AO5012" s="12"/>
      <c r="AP5012" s="12"/>
      <c r="AQ5012" s="12"/>
      <c r="AR5012" s="12"/>
      <c r="AS5012" s="12"/>
      <c r="AT5012" s="12"/>
      <c r="AU5012" s="12"/>
      <c r="AV5012" s="12"/>
      <c r="AW5012" s="12"/>
      <c r="AX5012" s="12"/>
      <c r="AY5012" s="12"/>
      <c r="AZ5012" s="12"/>
      <c r="BA5012" s="12"/>
      <c r="BB5012" s="12"/>
      <c r="BC5012" s="12"/>
      <c r="BD5012" s="12"/>
      <c r="BE5012" s="12"/>
      <c r="BF5012" s="12"/>
      <c r="BG5012" s="12"/>
      <c r="BH5012" s="12"/>
      <c r="BI5012" s="12"/>
      <c r="BJ5012" s="13"/>
      <c r="BK5012" s="13"/>
      <c r="BL5012" s="13"/>
      <c r="BM5012" s="13"/>
      <c r="BN5012" s="13"/>
    </row>
    <row r="5013" spans="1:66" x14ac:dyDescent="0.25">
      <c r="A5013" s="10"/>
      <c r="B5013" s="10"/>
      <c r="C5013" s="10"/>
      <c r="D5013" s="18"/>
      <c r="E5013" s="10"/>
      <c r="F5013" s="10"/>
      <c r="G5013" s="10"/>
      <c r="H5013" s="10"/>
      <c r="I5013" s="10"/>
      <c r="J5013" s="10"/>
      <c r="K5013" s="11"/>
      <c r="L5013" s="11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2"/>
      <c r="AS5013" s="12"/>
      <c r="AT5013" s="12"/>
      <c r="AU5013" s="12"/>
      <c r="AV5013" s="12"/>
      <c r="AW5013" s="12"/>
      <c r="AX5013" s="12"/>
      <c r="AY5013" s="12"/>
      <c r="AZ5013" s="12"/>
      <c r="BA5013" s="12"/>
      <c r="BB5013" s="12"/>
      <c r="BC5013" s="12"/>
      <c r="BD5013" s="12"/>
      <c r="BE5013" s="12"/>
      <c r="BF5013" s="12"/>
      <c r="BG5013" s="12"/>
      <c r="BH5013" s="12"/>
      <c r="BI5013" s="12"/>
      <c r="BJ5013" s="13"/>
      <c r="BK5013" s="13"/>
      <c r="BL5013" s="13"/>
      <c r="BM5013" s="13"/>
      <c r="BN5013" s="13"/>
    </row>
    <row r="5014" spans="1:66" x14ac:dyDescent="0.25">
      <c r="A5014" s="10"/>
      <c r="B5014" s="10"/>
      <c r="C5014" s="10"/>
      <c r="D5014" s="18"/>
      <c r="E5014" s="10"/>
      <c r="F5014" s="10"/>
      <c r="G5014" s="10"/>
      <c r="H5014" s="10"/>
      <c r="I5014" s="10"/>
      <c r="J5014" s="10"/>
      <c r="K5014" s="11"/>
      <c r="L5014" s="11"/>
      <c r="M5014" s="12"/>
      <c r="N5014" s="12"/>
      <c r="O5014" s="12"/>
      <c r="P5014" s="12"/>
      <c r="Q5014" s="12"/>
      <c r="R5014" s="12"/>
      <c r="S5014" s="12"/>
      <c r="T5014" s="12"/>
      <c r="U5014" s="12"/>
      <c r="V5014" s="12"/>
      <c r="W5014" s="12"/>
      <c r="X5014" s="12"/>
      <c r="Y5014" s="12"/>
      <c r="Z5014" s="12"/>
      <c r="AA5014" s="12"/>
      <c r="AB5014" s="12"/>
      <c r="AC5014" s="12"/>
      <c r="AD5014" s="12"/>
      <c r="AE5014" s="12"/>
      <c r="AF5014" s="12"/>
      <c r="AG5014" s="12"/>
      <c r="AH5014" s="12"/>
      <c r="AI5014" s="12"/>
      <c r="AJ5014" s="12"/>
      <c r="AK5014" s="12"/>
      <c r="AL5014" s="12"/>
      <c r="AM5014" s="12"/>
      <c r="AN5014" s="12"/>
      <c r="AO5014" s="12"/>
      <c r="AP5014" s="12"/>
      <c r="AQ5014" s="12"/>
      <c r="AR5014" s="12"/>
      <c r="AS5014" s="12"/>
      <c r="AT5014" s="12"/>
      <c r="AU5014" s="12"/>
      <c r="AV5014" s="12"/>
      <c r="AW5014" s="12"/>
      <c r="AX5014" s="12"/>
      <c r="AY5014" s="12"/>
      <c r="AZ5014" s="12"/>
      <c r="BA5014" s="12"/>
      <c r="BB5014" s="12"/>
      <c r="BC5014" s="12"/>
      <c r="BD5014" s="12"/>
      <c r="BE5014" s="12"/>
      <c r="BF5014" s="12"/>
      <c r="BG5014" s="12"/>
      <c r="BH5014" s="12"/>
      <c r="BI5014" s="12"/>
      <c r="BJ5014" s="13"/>
      <c r="BK5014" s="13"/>
      <c r="BL5014" s="13"/>
      <c r="BM5014" s="13"/>
      <c r="BN5014" s="13"/>
    </row>
    <row r="5015" spans="1:66" x14ac:dyDescent="0.25">
      <c r="A5015" s="10"/>
      <c r="B5015" s="10"/>
      <c r="C5015" s="10"/>
      <c r="D5015" s="18"/>
      <c r="E5015" s="10"/>
      <c r="F5015" s="10"/>
      <c r="G5015" s="10"/>
      <c r="H5015" s="10"/>
      <c r="I5015" s="10"/>
      <c r="J5015" s="10"/>
      <c r="K5015" s="11"/>
      <c r="L5015" s="11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  <c r="W5015" s="12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2"/>
      <c r="AS5015" s="12"/>
      <c r="AT5015" s="12"/>
      <c r="AU5015" s="12"/>
      <c r="AV5015" s="12"/>
      <c r="AW5015" s="12"/>
      <c r="AX5015" s="12"/>
      <c r="AY5015" s="12"/>
      <c r="AZ5015" s="12"/>
      <c r="BA5015" s="12"/>
      <c r="BB5015" s="12"/>
      <c r="BC5015" s="12"/>
      <c r="BD5015" s="12"/>
      <c r="BE5015" s="12"/>
      <c r="BF5015" s="12"/>
      <c r="BG5015" s="12"/>
      <c r="BH5015" s="12"/>
      <c r="BI5015" s="12"/>
      <c r="BJ5015" s="13"/>
      <c r="BK5015" s="13"/>
      <c r="BL5015" s="13"/>
      <c r="BM5015" s="13"/>
      <c r="BN5015" s="13"/>
    </row>
    <row r="5016" spans="1:66" x14ac:dyDescent="0.25">
      <c r="A5016" s="10"/>
      <c r="B5016" s="10"/>
      <c r="C5016" s="10"/>
      <c r="D5016" s="18"/>
      <c r="E5016" s="10"/>
      <c r="F5016" s="10"/>
      <c r="G5016" s="10"/>
      <c r="H5016" s="10"/>
      <c r="I5016" s="10"/>
      <c r="J5016" s="10"/>
      <c r="K5016" s="11"/>
      <c r="L5016" s="11"/>
      <c r="M5016" s="12"/>
      <c r="N5016" s="12"/>
      <c r="O5016" s="12"/>
      <c r="P5016" s="12"/>
      <c r="Q5016" s="12"/>
      <c r="R5016" s="12"/>
      <c r="S5016" s="12"/>
      <c r="T5016" s="12"/>
      <c r="U5016" s="12"/>
      <c r="V5016" s="12"/>
      <c r="W5016" s="12"/>
      <c r="X5016" s="12"/>
      <c r="Y5016" s="12"/>
      <c r="Z5016" s="12"/>
      <c r="AA5016" s="12"/>
      <c r="AB5016" s="12"/>
      <c r="AC5016" s="12"/>
      <c r="AD5016" s="12"/>
      <c r="AE5016" s="12"/>
      <c r="AF5016" s="12"/>
      <c r="AG5016" s="12"/>
      <c r="AH5016" s="12"/>
      <c r="AI5016" s="12"/>
      <c r="AJ5016" s="12"/>
      <c r="AK5016" s="12"/>
      <c r="AL5016" s="12"/>
      <c r="AM5016" s="12"/>
      <c r="AN5016" s="12"/>
      <c r="AO5016" s="12"/>
      <c r="AP5016" s="12"/>
      <c r="AQ5016" s="12"/>
      <c r="AR5016" s="12"/>
      <c r="AS5016" s="12"/>
      <c r="AT5016" s="12"/>
      <c r="AU5016" s="12"/>
      <c r="AV5016" s="12"/>
      <c r="AW5016" s="12"/>
      <c r="AX5016" s="12"/>
      <c r="AY5016" s="12"/>
      <c r="AZ5016" s="12"/>
      <c r="BA5016" s="12"/>
      <c r="BB5016" s="12"/>
      <c r="BC5016" s="12"/>
      <c r="BD5016" s="12"/>
      <c r="BE5016" s="12"/>
      <c r="BF5016" s="12"/>
      <c r="BG5016" s="12"/>
      <c r="BH5016" s="12"/>
      <c r="BI5016" s="12"/>
      <c r="BJ5016" s="13"/>
      <c r="BK5016" s="13"/>
      <c r="BL5016" s="13"/>
      <c r="BM5016" s="13"/>
      <c r="BN5016" s="13"/>
    </row>
    <row r="5017" spans="1:66" x14ac:dyDescent="0.25">
      <c r="A5017" s="10"/>
      <c r="B5017" s="10"/>
      <c r="C5017" s="10"/>
      <c r="D5017" s="18"/>
      <c r="E5017" s="10"/>
      <c r="F5017" s="10"/>
      <c r="G5017" s="10"/>
      <c r="H5017" s="10"/>
      <c r="I5017" s="10"/>
      <c r="J5017" s="10"/>
      <c r="K5017" s="11"/>
      <c r="L5017" s="11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  <c r="W5017" s="12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2"/>
      <c r="AS5017" s="12"/>
      <c r="AT5017" s="12"/>
      <c r="AU5017" s="12"/>
      <c r="AV5017" s="12"/>
      <c r="AW5017" s="12"/>
      <c r="AX5017" s="12"/>
      <c r="AY5017" s="12"/>
      <c r="AZ5017" s="12"/>
      <c r="BA5017" s="12"/>
      <c r="BB5017" s="12"/>
      <c r="BC5017" s="12"/>
      <c r="BD5017" s="12"/>
      <c r="BE5017" s="12"/>
      <c r="BF5017" s="12"/>
      <c r="BG5017" s="12"/>
      <c r="BH5017" s="12"/>
      <c r="BI5017" s="12"/>
      <c r="BJ5017" s="13"/>
      <c r="BK5017" s="13"/>
      <c r="BL5017" s="13"/>
      <c r="BM5017" s="13"/>
      <c r="BN5017" s="13"/>
    </row>
    <row r="5018" spans="1:66" x14ac:dyDescent="0.25">
      <c r="A5018" s="10"/>
      <c r="B5018" s="10"/>
      <c r="C5018" s="10"/>
      <c r="D5018" s="18"/>
      <c r="E5018" s="10"/>
      <c r="F5018" s="10"/>
      <c r="G5018" s="10"/>
      <c r="H5018" s="10"/>
      <c r="I5018" s="10"/>
      <c r="J5018" s="10"/>
      <c r="K5018" s="11"/>
      <c r="L5018" s="11"/>
      <c r="M5018" s="12"/>
      <c r="N5018" s="12"/>
      <c r="O5018" s="12"/>
      <c r="P5018" s="12"/>
      <c r="Q5018" s="12"/>
      <c r="R5018" s="12"/>
      <c r="S5018" s="12"/>
      <c r="T5018" s="12"/>
      <c r="U5018" s="12"/>
      <c r="V5018" s="12"/>
      <c r="W5018" s="12"/>
      <c r="X5018" s="12"/>
      <c r="Y5018" s="12"/>
      <c r="Z5018" s="12"/>
      <c r="AA5018" s="12"/>
      <c r="AB5018" s="12"/>
      <c r="AC5018" s="12"/>
      <c r="AD5018" s="12"/>
      <c r="AE5018" s="12"/>
      <c r="AF5018" s="12"/>
      <c r="AG5018" s="12"/>
      <c r="AH5018" s="12"/>
      <c r="AI5018" s="12"/>
      <c r="AJ5018" s="12"/>
      <c r="AK5018" s="12"/>
      <c r="AL5018" s="12"/>
      <c r="AM5018" s="12"/>
      <c r="AN5018" s="12"/>
      <c r="AO5018" s="12"/>
      <c r="AP5018" s="12"/>
      <c r="AQ5018" s="12"/>
      <c r="AR5018" s="12"/>
      <c r="AS5018" s="12"/>
      <c r="AT5018" s="12"/>
      <c r="AU5018" s="12"/>
      <c r="AV5018" s="12"/>
      <c r="AW5018" s="12"/>
      <c r="AX5018" s="12"/>
      <c r="AY5018" s="12"/>
      <c r="AZ5018" s="12"/>
      <c r="BA5018" s="12"/>
      <c r="BB5018" s="12"/>
      <c r="BC5018" s="12"/>
      <c r="BD5018" s="12"/>
      <c r="BE5018" s="12"/>
      <c r="BF5018" s="12"/>
      <c r="BG5018" s="12"/>
      <c r="BH5018" s="12"/>
      <c r="BI5018" s="12"/>
      <c r="BJ5018" s="13"/>
      <c r="BK5018" s="13"/>
      <c r="BL5018" s="13"/>
      <c r="BM5018" s="13"/>
      <c r="BN5018" s="13"/>
    </row>
    <row r="5019" spans="1:66" x14ac:dyDescent="0.25">
      <c r="A5019" s="10"/>
      <c r="B5019" s="10"/>
      <c r="C5019" s="10"/>
      <c r="D5019" s="18"/>
      <c r="E5019" s="10"/>
      <c r="F5019" s="10"/>
      <c r="G5019" s="10"/>
      <c r="H5019" s="10"/>
      <c r="I5019" s="10"/>
      <c r="J5019" s="10"/>
      <c r="K5019" s="11"/>
      <c r="L5019" s="11"/>
      <c r="M5019" s="12"/>
      <c r="N5019" s="12"/>
      <c r="O5019" s="12"/>
      <c r="P5019" s="12"/>
      <c r="Q5019" s="12"/>
      <c r="R5019" s="12"/>
      <c r="S5019" s="12"/>
      <c r="T5019" s="12"/>
      <c r="U5019" s="12"/>
      <c r="V5019" s="12"/>
      <c r="W5019" s="12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2"/>
      <c r="AS5019" s="12"/>
      <c r="AT5019" s="12"/>
      <c r="AU5019" s="12"/>
      <c r="AV5019" s="12"/>
      <c r="AW5019" s="12"/>
      <c r="AX5019" s="12"/>
      <c r="AY5019" s="12"/>
      <c r="AZ5019" s="12"/>
      <c r="BA5019" s="12"/>
      <c r="BB5019" s="12"/>
      <c r="BC5019" s="12"/>
      <c r="BD5019" s="12"/>
      <c r="BE5019" s="12"/>
      <c r="BF5019" s="12"/>
      <c r="BG5019" s="12"/>
      <c r="BH5019" s="12"/>
      <c r="BI5019" s="12"/>
      <c r="BJ5019" s="13"/>
      <c r="BK5019" s="13"/>
      <c r="BL5019" s="13"/>
      <c r="BM5019" s="13"/>
      <c r="BN5019" s="13"/>
    </row>
    <row r="5020" spans="1:66" x14ac:dyDescent="0.25">
      <c r="A5020" s="10"/>
      <c r="B5020" s="10"/>
      <c r="C5020" s="10"/>
      <c r="D5020" s="18"/>
      <c r="E5020" s="10"/>
      <c r="F5020" s="10"/>
      <c r="G5020" s="10"/>
      <c r="H5020" s="10"/>
      <c r="I5020" s="10"/>
      <c r="J5020" s="10"/>
      <c r="K5020" s="11"/>
      <c r="L5020" s="11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  <c r="W5020" s="12"/>
      <c r="X5020" s="12"/>
      <c r="Y5020" s="12"/>
      <c r="Z5020" s="12"/>
      <c r="AA5020" s="12"/>
      <c r="AB5020" s="12"/>
      <c r="AC5020" s="12"/>
      <c r="AD5020" s="12"/>
      <c r="AE5020" s="12"/>
      <c r="AF5020" s="12"/>
      <c r="AG5020" s="12"/>
      <c r="AH5020" s="12"/>
      <c r="AI5020" s="12"/>
      <c r="AJ5020" s="12"/>
      <c r="AK5020" s="12"/>
      <c r="AL5020" s="12"/>
      <c r="AM5020" s="12"/>
      <c r="AN5020" s="12"/>
      <c r="AO5020" s="12"/>
      <c r="AP5020" s="12"/>
      <c r="AQ5020" s="12"/>
      <c r="AR5020" s="12"/>
      <c r="AS5020" s="12"/>
      <c r="AT5020" s="12"/>
      <c r="AU5020" s="12"/>
      <c r="AV5020" s="12"/>
      <c r="AW5020" s="12"/>
      <c r="AX5020" s="12"/>
      <c r="AY5020" s="12"/>
      <c r="AZ5020" s="12"/>
      <c r="BA5020" s="12"/>
      <c r="BB5020" s="12"/>
      <c r="BC5020" s="12"/>
      <c r="BD5020" s="12"/>
      <c r="BE5020" s="12"/>
      <c r="BF5020" s="12"/>
      <c r="BG5020" s="12"/>
      <c r="BH5020" s="12"/>
      <c r="BI5020" s="12"/>
      <c r="BJ5020" s="13"/>
      <c r="BK5020" s="13"/>
      <c r="BL5020" s="13"/>
      <c r="BM5020" s="13"/>
      <c r="BN5020" s="13"/>
    </row>
    <row r="5021" spans="1:66" x14ac:dyDescent="0.25">
      <c r="A5021" s="10"/>
      <c r="B5021" s="10"/>
      <c r="C5021" s="10"/>
      <c r="D5021" s="18"/>
      <c r="E5021" s="10"/>
      <c r="F5021" s="10"/>
      <c r="G5021" s="10"/>
      <c r="H5021" s="10"/>
      <c r="I5021" s="10"/>
      <c r="J5021" s="10"/>
      <c r="K5021" s="11"/>
      <c r="L5021" s="11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2"/>
      <c r="AS5021" s="12"/>
      <c r="AT5021" s="12"/>
      <c r="AU5021" s="12"/>
      <c r="AV5021" s="12"/>
      <c r="AW5021" s="12"/>
      <c r="AX5021" s="12"/>
      <c r="AY5021" s="12"/>
      <c r="AZ5021" s="12"/>
      <c r="BA5021" s="12"/>
      <c r="BB5021" s="12"/>
      <c r="BC5021" s="12"/>
      <c r="BD5021" s="12"/>
      <c r="BE5021" s="12"/>
      <c r="BF5021" s="12"/>
      <c r="BG5021" s="12"/>
      <c r="BH5021" s="12"/>
      <c r="BI5021" s="12"/>
      <c r="BJ5021" s="13"/>
      <c r="BK5021" s="13"/>
      <c r="BL5021" s="13"/>
      <c r="BM5021" s="13"/>
      <c r="BN5021" s="13"/>
    </row>
    <row r="5022" spans="1:66" x14ac:dyDescent="0.25">
      <c r="A5022" s="10"/>
      <c r="B5022" s="10"/>
      <c r="C5022" s="10"/>
      <c r="D5022" s="18"/>
      <c r="E5022" s="10"/>
      <c r="F5022" s="10"/>
      <c r="G5022" s="10"/>
      <c r="H5022" s="10"/>
      <c r="I5022" s="10"/>
      <c r="J5022" s="10"/>
      <c r="K5022" s="11"/>
      <c r="L5022" s="11"/>
      <c r="M5022" s="12"/>
      <c r="N5022" s="12"/>
      <c r="O5022" s="12"/>
      <c r="P5022" s="12"/>
      <c r="Q5022" s="12"/>
      <c r="R5022" s="12"/>
      <c r="S5022" s="12"/>
      <c r="T5022" s="12"/>
      <c r="U5022" s="12"/>
      <c r="V5022" s="12"/>
      <c r="W5022" s="12"/>
      <c r="X5022" s="12"/>
      <c r="Y5022" s="12"/>
      <c r="Z5022" s="12"/>
      <c r="AA5022" s="12"/>
      <c r="AB5022" s="12"/>
      <c r="AC5022" s="12"/>
      <c r="AD5022" s="12"/>
      <c r="AE5022" s="12"/>
      <c r="AF5022" s="12"/>
      <c r="AG5022" s="12"/>
      <c r="AH5022" s="12"/>
      <c r="AI5022" s="12"/>
      <c r="AJ5022" s="12"/>
      <c r="AK5022" s="12"/>
      <c r="AL5022" s="12"/>
      <c r="AM5022" s="12"/>
      <c r="AN5022" s="12"/>
      <c r="AO5022" s="12"/>
      <c r="AP5022" s="12"/>
      <c r="AQ5022" s="12"/>
      <c r="AR5022" s="12"/>
      <c r="AS5022" s="12"/>
      <c r="AT5022" s="12"/>
      <c r="AU5022" s="12"/>
      <c r="AV5022" s="12"/>
      <c r="AW5022" s="12"/>
      <c r="AX5022" s="12"/>
      <c r="AY5022" s="12"/>
      <c r="AZ5022" s="12"/>
      <c r="BA5022" s="12"/>
      <c r="BB5022" s="12"/>
      <c r="BC5022" s="12"/>
      <c r="BD5022" s="12"/>
      <c r="BE5022" s="12"/>
      <c r="BF5022" s="12"/>
      <c r="BG5022" s="12"/>
      <c r="BH5022" s="12"/>
      <c r="BI5022" s="12"/>
      <c r="BJ5022" s="13"/>
      <c r="BK5022" s="13"/>
      <c r="BL5022" s="13"/>
      <c r="BM5022" s="13"/>
      <c r="BN5022" s="13"/>
    </row>
    <row r="5023" spans="1:66" x14ac:dyDescent="0.25">
      <c r="A5023" s="10"/>
      <c r="B5023" s="10"/>
      <c r="C5023" s="10"/>
      <c r="D5023" s="18"/>
      <c r="E5023" s="10"/>
      <c r="F5023" s="10"/>
      <c r="G5023" s="10"/>
      <c r="H5023" s="10"/>
      <c r="I5023" s="10"/>
      <c r="J5023" s="10"/>
      <c r="K5023" s="11"/>
      <c r="L5023" s="11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2"/>
      <c r="AS5023" s="12"/>
      <c r="AT5023" s="12"/>
      <c r="AU5023" s="12"/>
      <c r="AV5023" s="12"/>
      <c r="AW5023" s="12"/>
      <c r="AX5023" s="12"/>
      <c r="AY5023" s="12"/>
      <c r="AZ5023" s="12"/>
      <c r="BA5023" s="12"/>
      <c r="BB5023" s="12"/>
      <c r="BC5023" s="12"/>
      <c r="BD5023" s="12"/>
      <c r="BE5023" s="12"/>
      <c r="BF5023" s="12"/>
      <c r="BG5023" s="12"/>
      <c r="BH5023" s="12"/>
      <c r="BI5023" s="12"/>
      <c r="BJ5023" s="13"/>
      <c r="BK5023" s="13"/>
      <c r="BL5023" s="13"/>
      <c r="BM5023" s="13"/>
      <c r="BN5023" s="13"/>
    </row>
    <row r="5024" spans="1:66" x14ac:dyDescent="0.25">
      <c r="A5024" s="10"/>
      <c r="B5024" s="10"/>
      <c r="C5024" s="10"/>
      <c r="D5024" s="18"/>
      <c r="E5024" s="10"/>
      <c r="F5024" s="10"/>
      <c r="G5024" s="10"/>
      <c r="H5024" s="10"/>
      <c r="I5024" s="10"/>
      <c r="J5024" s="10"/>
      <c r="K5024" s="11"/>
      <c r="L5024" s="11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  <c r="W5024" s="12"/>
      <c r="X5024" s="12"/>
      <c r="Y5024" s="12"/>
      <c r="Z5024" s="12"/>
      <c r="AA5024" s="12"/>
      <c r="AB5024" s="12"/>
      <c r="AC5024" s="12"/>
      <c r="AD5024" s="12"/>
      <c r="AE5024" s="12"/>
      <c r="AF5024" s="12"/>
      <c r="AG5024" s="12"/>
      <c r="AH5024" s="12"/>
      <c r="AI5024" s="12"/>
      <c r="AJ5024" s="12"/>
      <c r="AK5024" s="12"/>
      <c r="AL5024" s="12"/>
      <c r="AM5024" s="12"/>
      <c r="AN5024" s="12"/>
      <c r="AO5024" s="12"/>
      <c r="AP5024" s="12"/>
      <c r="AQ5024" s="12"/>
      <c r="AR5024" s="12"/>
      <c r="AS5024" s="12"/>
      <c r="AT5024" s="12"/>
      <c r="AU5024" s="12"/>
      <c r="AV5024" s="12"/>
      <c r="AW5024" s="12"/>
      <c r="AX5024" s="12"/>
      <c r="AY5024" s="12"/>
      <c r="AZ5024" s="12"/>
      <c r="BA5024" s="12"/>
      <c r="BB5024" s="12"/>
      <c r="BC5024" s="12"/>
      <c r="BD5024" s="12"/>
      <c r="BE5024" s="12"/>
      <c r="BF5024" s="12"/>
      <c r="BG5024" s="12"/>
      <c r="BH5024" s="12"/>
      <c r="BI5024" s="12"/>
      <c r="BJ5024" s="13"/>
      <c r="BK5024" s="13"/>
      <c r="BL5024" s="13"/>
      <c r="BM5024" s="13"/>
      <c r="BN5024" s="13"/>
    </row>
    <row r="5025" spans="1:66" x14ac:dyDescent="0.25">
      <c r="A5025" s="10"/>
      <c r="B5025" s="10"/>
      <c r="C5025" s="10"/>
      <c r="D5025" s="18"/>
      <c r="E5025" s="10"/>
      <c r="F5025" s="10"/>
      <c r="G5025" s="10"/>
      <c r="H5025" s="10"/>
      <c r="I5025" s="10"/>
      <c r="J5025" s="10"/>
      <c r="K5025" s="11"/>
      <c r="L5025" s="11"/>
      <c r="M5025" s="12"/>
      <c r="N5025" s="12"/>
      <c r="O5025" s="12"/>
      <c r="P5025" s="12"/>
      <c r="Q5025" s="12"/>
      <c r="R5025" s="12"/>
      <c r="S5025" s="12"/>
      <c r="T5025" s="12"/>
      <c r="U5025" s="12"/>
      <c r="V5025" s="12"/>
      <c r="W5025" s="12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2"/>
      <c r="AS5025" s="12"/>
      <c r="AT5025" s="12"/>
      <c r="AU5025" s="12"/>
      <c r="AV5025" s="12"/>
      <c r="AW5025" s="12"/>
      <c r="AX5025" s="12"/>
      <c r="AY5025" s="12"/>
      <c r="AZ5025" s="12"/>
      <c r="BA5025" s="12"/>
      <c r="BB5025" s="12"/>
      <c r="BC5025" s="12"/>
      <c r="BD5025" s="12"/>
      <c r="BE5025" s="12"/>
      <c r="BF5025" s="12"/>
      <c r="BG5025" s="12"/>
      <c r="BH5025" s="12"/>
      <c r="BI5025" s="12"/>
      <c r="BJ5025" s="13"/>
      <c r="BK5025" s="13"/>
      <c r="BL5025" s="13"/>
      <c r="BM5025" s="13"/>
      <c r="BN5025" s="13"/>
    </row>
    <row r="5026" spans="1:66" x14ac:dyDescent="0.25">
      <c r="A5026" s="10"/>
      <c r="B5026" s="10"/>
      <c r="C5026" s="10"/>
      <c r="D5026" s="18"/>
      <c r="E5026" s="10"/>
      <c r="F5026" s="10"/>
      <c r="G5026" s="10"/>
      <c r="H5026" s="10"/>
      <c r="I5026" s="10"/>
      <c r="J5026" s="10"/>
      <c r="K5026" s="11"/>
      <c r="L5026" s="11"/>
      <c r="M5026" s="12"/>
      <c r="N5026" s="12"/>
      <c r="O5026" s="12"/>
      <c r="P5026" s="12"/>
      <c r="Q5026" s="12"/>
      <c r="R5026" s="12"/>
      <c r="S5026" s="12"/>
      <c r="T5026" s="12"/>
      <c r="U5026" s="12"/>
      <c r="V5026" s="12"/>
      <c r="W5026" s="12"/>
      <c r="X5026" s="12"/>
      <c r="Y5026" s="12"/>
      <c r="Z5026" s="12"/>
      <c r="AA5026" s="12"/>
      <c r="AB5026" s="12"/>
      <c r="AC5026" s="12"/>
      <c r="AD5026" s="12"/>
      <c r="AE5026" s="12"/>
      <c r="AF5026" s="12"/>
      <c r="AG5026" s="12"/>
      <c r="AH5026" s="12"/>
      <c r="AI5026" s="12"/>
      <c r="AJ5026" s="12"/>
      <c r="AK5026" s="12"/>
      <c r="AL5026" s="12"/>
      <c r="AM5026" s="12"/>
      <c r="AN5026" s="12"/>
      <c r="AO5026" s="12"/>
      <c r="AP5026" s="12"/>
      <c r="AQ5026" s="12"/>
      <c r="AR5026" s="12"/>
      <c r="AS5026" s="12"/>
      <c r="AT5026" s="12"/>
      <c r="AU5026" s="12"/>
      <c r="AV5026" s="12"/>
      <c r="AW5026" s="12"/>
      <c r="AX5026" s="12"/>
      <c r="AY5026" s="12"/>
      <c r="AZ5026" s="12"/>
      <c r="BA5026" s="12"/>
      <c r="BB5026" s="12"/>
      <c r="BC5026" s="12"/>
      <c r="BD5026" s="12"/>
      <c r="BE5026" s="12"/>
      <c r="BF5026" s="12"/>
      <c r="BG5026" s="12"/>
      <c r="BH5026" s="12"/>
      <c r="BI5026" s="12"/>
      <c r="BJ5026" s="13"/>
      <c r="BK5026" s="13"/>
      <c r="BL5026" s="13"/>
      <c r="BM5026" s="13"/>
      <c r="BN5026" s="13"/>
    </row>
    <row r="5027" spans="1:66" x14ac:dyDescent="0.25">
      <c r="A5027" s="10"/>
      <c r="B5027" s="10"/>
      <c r="C5027" s="10"/>
      <c r="D5027" s="18"/>
      <c r="E5027" s="10"/>
      <c r="F5027" s="10"/>
      <c r="G5027" s="10"/>
      <c r="H5027" s="10"/>
      <c r="I5027" s="10"/>
      <c r="J5027" s="10"/>
      <c r="K5027" s="11"/>
      <c r="L5027" s="11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2"/>
      <c r="AS5027" s="12"/>
      <c r="AT5027" s="12"/>
      <c r="AU5027" s="12"/>
      <c r="AV5027" s="12"/>
      <c r="AW5027" s="12"/>
      <c r="AX5027" s="12"/>
      <c r="AY5027" s="12"/>
      <c r="AZ5027" s="12"/>
      <c r="BA5027" s="12"/>
      <c r="BB5027" s="12"/>
      <c r="BC5027" s="12"/>
      <c r="BD5027" s="12"/>
      <c r="BE5027" s="12"/>
      <c r="BF5027" s="12"/>
      <c r="BG5027" s="12"/>
      <c r="BH5027" s="12"/>
      <c r="BI5027" s="12"/>
      <c r="BJ5027" s="13"/>
      <c r="BK5027" s="13"/>
      <c r="BL5027" s="13"/>
      <c r="BM5027" s="13"/>
      <c r="BN5027" s="13"/>
    </row>
    <row r="5028" spans="1:66" x14ac:dyDescent="0.25">
      <c r="A5028" s="10"/>
      <c r="B5028" s="10"/>
      <c r="C5028" s="10"/>
      <c r="D5028" s="18"/>
      <c r="E5028" s="10"/>
      <c r="F5028" s="10"/>
      <c r="G5028" s="10"/>
      <c r="H5028" s="10"/>
      <c r="I5028" s="10"/>
      <c r="J5028" s="10"/>
      <c r="K5028" s="11"/>
      <c r="L5028" s="11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  <c r="W5028" s="12"/>
      <c r="X5028" s="12"/>
      <c r="Y5028" s="12"/>
      <c r="Z5028" s="12"/>
      <c r="AA5028" s="12"/>
      <c r="AB5028" s="12"/>
      <c r="AC5028" s="12"/>
      <c r="AD5028" s="12"/>
      <c r="AE5028" s="12"/>
      <c r="AF5028" s="12"/>
      <c r="AG5028" s="12"/>
      <c r="AH5028" s="12"/>
      <c r="AI5028" s="12"/>
      <c r="AJ5028" s="12"/>
      <c r="AK5028" s="12"/>
      <c r="AL5028" s="12"/>
      <c r="AM5028" s="12"/>
      <c r="AN5028" s="12"/>
      <c r="AO5028" s="12"/>
      <c r="AP5028" s="12"/>
      <c r="AQ5028" s="12"/>
      <c r="AR5028" s="12"/>
      <c r="AS5028" s="12"/>
      <c r="AT5028" s="12"/>
      <c r="AU5028" s="12"/>
      <c r="AV5028" s="12"/>
      <c r="AW5028" s="12"/>
      <c r="AX5028" s="12"/>
      <c r="AY5028" s="12"/>
      <c r="AZ5028" s="12"/>
      <c r="BA5028" s="12"/>
      <c r="BB5028" s="12"/>
      <c r="BC5028" s="12"/>
      <c r="BD5028" s="12"/>
      <c r="BE5028" s="12"/>
      <c r="BF5028" s="12"/>
      <c r="BG5028" s="12"/>
      <c r="BH5028" s="12"/>
      <c r="BI5028" s="12"/>
      <c r="BJ5028" s="13"/>
      <c r="BK5028" s="13"/>
      <c r="BL5028" s="13"/>
      <c r="BM5028" s="13"/>
      <c r="BN5028" s="13"/>
    </row>
    <row r="5029" spans="1:66" x14ac:dyDescent="0.25">
      <c r="A5029" s="10"/>
      <c r="B5029" s="10"/>
      <c r="C5029" s="10"/>
      <c r="D5029" s="18"/>
      <c r="E5029" s="10"/>
      <c r="F5029" s="10"/>
      <c r="G5029" s="10"/>
      <c r="H5029" s="10"/>
      <c r="I5029" s="10"/>
      <c r="J5029" s="10"/>
      <c r="K5029" s="11"/>
      <c r="L5029" s="11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2"/>
      <c r="AS5029" s="12"/>
      <c r="AT5029" s="12"/>
      <c r="AU5029" s="12"/>
      <c r="AV5029" s="12"/>
      <c r="AW5029" s="12"/>
      <c r="AX5029" s="12"/>
      <c r="AY5029" s="12"/>
      <c r="AZ5029" s="12"/>
      <c r="BA5029" s="12"/>
      <c r="BB5029" s="12"/>
      <c r="BC5029" s="12"/>
      <c r="BD5029" s="12"/>
      <c r="BE5029" s="12"/>
      <c r="BF5029" s="12"/>
      <c r="BG5029" s="12"/>
      <c r="BH5029" s="12"/>
      <c r="BI5029" s="12"/>
      <c r="BJ5029" s="13"/>
      <c r="BK5029" s="13"/>
      <c r="BL5029" s="13"/>
      <c r="BM5029" s="13"/>
      <c r="BN5029" s="13"/>
    </row>
    <row r="5030" spans="1:66" x14ac:dyDescent="0.25">
      <c r="A5030" s="10"/>
      <c r="B5030" s="10"/>
      <c r="C5030" s="10"/>
      <c r="D5030" s="18"/>
      <c r="E5030" s="10"/>
      <c r="F5030" s="10"/>
      <c r="G5030" s="10"/>
      <c r="H5030" s="10"/>
      <c r="I5030" s="10"/>
      <c r="J5030" s="10"/>
      <c r="K5030" s="11"/>
      <c r="L5030" s="11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2"/>
      <c r="Y5030" s="12"/>
      <c r="Z5030" s="12"/>
      <c r="AA5030" s="12"/>
      <c r="AB5030" s="12"/>
      <c r="AC5030" s="12"/>
      <c r="AD5030" s="12"/>
      <c r="AE5030" s="12"/>
      <c r="AF5030" s="12"/>
      <c r="AG5030" s="12"/>
      <c r="AH5030" s="12"/>
      <c r="AI5030" s="12"/>
      <c r="AJ5030" s="12"/>
      <c r="AK5030" s="12"/>
      <c r="AL5030" s="12"/>
      <c r="AM5030" s="12"/>
      <c r="AN5030" s="12"/>
      <c r="AO5030" s="12"/>
      <c r="AP5030" s="12"/>
      <c r="AQ5030" s="12"/>
      <c r="AR5030" s="12"/>
      <c r="AS5030" s="12"/>
      <c r="AT5030" s="12"/>
      <c r="AU5030" s="12"/>
      <c r="AV5030" s="12"/>
      <c r="AW5030" s="12"/>
      <c r="AX5030" s="12"/>
      <c r="AY5030" s="12"/>
      <c r="AZ5030" s="12"/>
      <c r="BA5030" s="12"/>
      <c r="BB5030" s="12"/>
      <c r="BC5030" s="12"/>
      <c r="BD5030" s="12"/>
      <c r="BE5030" s="12"/>
      <c r="BF5030" s="12"/>
      <c r="BG5030" s="12"/>
      <c r="BH5030" s="12"/>
      <c r="BI5030" s="12"/>
      <c r="BJ5030" s="13"/>
      <c r="BK5030" s="13"/>
      <c r="BL5030" s="13"/>
      <c r="BM5030" s="13"/>
      <c r="BN5030" s="13"/>
    </row>
    <row r="5031" spans="1:66" x14ac:dyDescent="0.25">
      <c r="A5031" s="10"/>
      <c r="B5031" s="10"/>
      <c r="C5031" s="10"/>
      <c r="D5031" s="18"/>
      <c r="E5031" s="10"/>
      <c r="F5031" s="10"/>
      <c r="G5031" s="10"/>
      <c r="H5031" s="10"/>
      <c r="I5031" s="10"/>
      <c r="J5031" s="10"/>
      <c r="K5031" s="11"/>
      <c r="L5031" s="11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2"/>
      <c r="AS5031" s="12"/>
      <c r="AT5031" s="12"/>
      <c r="AU5031" s="12"/>
      <c r="AV5031" s="12"/>
      <c r="AW5031" s="12"/>
      <c r="AX5031" s="12"/>
      <c r="AY5031" s="12"/>
      <c r="AZ5031" s="12"/>
      <c r="BA5031" s="12"/>
      <c r="BB5031" s="12"/>
      <c r="BC5031" s="12"/>
      <c r="BD5031" s="12"/>
      <c r="BE5031" s="12"/>
      <c r="BF5031" s="12"/>
      <c r="BG5031" s="12"/>
      <c r="BH5031" s="12"/>
      <c r="BI5031" s="12"/>
      <c r="BJ5031" s="13"/>
      <c r="BK5031" s="13"/>
      <c r="BL5031" s="13"/>
      <c r="BM5031" s="13"/>
      <c r="BN5031" s="13"/>
    </row>
    <row r="5032" spans="1:66" x14ac:dyDescent="0.25">
      <c r="A5032" s="10"/>
      <c r="B5032" s="10"/>
      <c r="C5032" s="10"/>
      <c r="D5032" s="18"/>
      <c r="E5032" s="10"/>
      <c r="F5032" s="10"/>
      <c r="G5032" s="10"/>
      <c r="H5032" s="10"/>
      <c r="I5032" s="10"/>
      <c r="J5032" s="10"/>
      <c r="K5032" s="11"/>
      <c r="L5032" s="11"/>
      <c r="M5032" s="12"/>
      <c r="N5032" s="12"/>
      <c r="O5032" s="12"/>
      <c r="P5032" s="12"/>
      <c r="Q5032" s="12"/>
      <c r="R5032" s="12"/>
      <c r="S5032" s="12"/>
      <c r="T5032" s="12"/>
      <c r="U5032" s="12"/>
      <c r="V5032" s="12"/>
      <c r="W5032" s="12"/>
      <c r="X5032" s="12"/>
      <c r="Y5032" s="12"/>
      <c r="Z5032" s="12"/>
      <c r="AA5032" s="12"/>
      <c r="AB5032" s="12"/>
      <c r="AC5032" s="12"/>
      <c r="AD5032" s="12"/>
      <c r="AE5032" s="12"/>
      <c r="AF5032" s="12"/>
      <c r="AG5032" s="12"/>
      <c r="AH5032" s="12"/>
      <c r="AI5032" s="12"/>
      <c r="AJ5032" s="12"/>
      <c r="AK5032" s="12"/>
      <c r="AL5032" s="12"/>
      <c r="AM5032" s="12"/>
      <c r="AN5032" s="12"/>
      <c r="AO5032" s="12"/>
      <c r="AP5032" s="12"/>
      <c r="AQ5032" s="12"/>
      <c r="AR5032" s="12"/>
      <c r="AS5032" s="12"/>
      <c r="AT5032" s="12"/>
      <c r="AU5032" s="12"/>
      <c r="AV5032" s="12"/>
      <c r="AW5032" s="12"/>
      <c r="AX5032" s="12"/>
      <c r="AY5032" s="12"/>
      <c r="AZ5032" s="12"/>
      <c r="BA5032" s="12"/>
      <c r="BB5032" s="12"/>
      <c r="BC5032" s="12"/>
      <c r="BD5032" s="12"/>
      <c r="BE5032" s="12"/>
      <c r="BF5032" s="12"/>
      <c r="BG5032" s="12"/>
      <c r="BH5032" s="12"/>
      <c r="BI5032" s="12"/>
      <c r="BJ5032" s="13"/>
      <c r="BK5032" s="13"/>
      <c r="BL5032" s="13"/>
      <c r="BM5032" s="13"/>
      <c r="BN5032" s="13"/>
    </row>
    <row r="5033" spans="1:66" x14ac:dyDescent="0.25">
      <c r="A5033" s="10"/>
      <c r="B5033" s="10"/>
      <c r="C5033" s="10"/>
      <c r="D5033" s="18"/>
      <c r="E5033" s="10"/>
      <c r="F5033" s="10"/>
      <c r="G5033" s="10"/>
      <c r="H5033" s="10"/>
      <c r="I5033" s="10"/>
      <c r="J5033" s="10"/>
      <c r="K5033" s="11"/>
      <c r="L5033" s="11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2"/>
      <c r="AS5033" s="12"/>
      <c r="AT5033" s="12"/>
      <c r="AU5033" s="12"/>
      <c r="AV5033" s="12"/>
      <c r="AW5033" s="12"/>
      <c r="AX5033" s="12"/>
      <c r="AY5033" s="12"/>
      <c r="AZ5033" s="12"/>
      <c r="BA5033" s="12"/>
      <c r="BB5033" s="12"/>
      <c r="BC5033" s="12"/>
      <c r="BD5033" s="12"/>
      <c r="BE5033" s="12"/>
      <c r="BF5033" s="12"/>
      <c r="BG5033" s="12"/>
      <c r="BH5033" s="12"/>
      <c r="BI5033" s="12"/>
      <c r="BJ5033" s="13"/>
      <c r="BK5033" s="13"/>
      <c r="BL5033" s="13"/>
      <c r="BM5033" s="13"/>
      <c r="BN5033" s="13"/>
    </row>
    <row r="5034" spans="1:66" x14ac:dyDescent="0.25">
      <c r="A5034" s="10"/>
      <c r="B5034" s="10"/>
      <c r="C5034" s="10"/>
      <c r="D5034" s="18"/>
      <c r="E5034" s="10"/>
      <c r="F5034" s="10"/>
      <c r="G5034" s="10"/>
      <c r="H5034" s="10"/>
      <c r="I5034" s="10"/>
      <c r="J5034" s="10"/>
      <c r="K5034" s="11"/>
      <c r="L5034" s="11"/>
      <c r="M5034" s="12"/>
      <c r="N5034" s="12"/>
      <c r="O5034" s="12"/>
      <c r="P5034" s="12"/>
      <c r="Q5034" s="12"/>
      <c r="R5034" s="12"/>
      <c r="S5034" s="12"/>
      <c r="T5034" s="12"/>
      <c r="U5034" s="12"/>
      <c r="V5034" s="12"/>
      <c r="W5034" s="12"/>
      <c r="X5034" s="12"/>
      <c r="Y5034" s="12"/>
      <c r="Z5034" s="12"/>
      <c r="AA5034" s="12"/>
      <c r="AB5034" s="12"/>
      <c r="AC5034" s="12"/>
      <c r="AD5034" s="12"/>
      <c r="AE5034" s="12"/>
      <c r="AF5034" s="12"/>
      <c r="AG5034" s="12"/>
      <c r="AH5034" s="12"/>
      <c r="AI5034" s="12"/>
      <c r="AJ5034" s="12"/>
      <c r="AK5034" s="12"/>
      <c r="AL5034" s="12"/>
      <c r="AM5034" s="12"/>
      <c r="AN5034" s="12"/>
      <c r="AO5034" s="12"/>
      <c r="AP5034" s="12"/>
      <c r="AQ5034" s="12"/>
      <c r="AR5034" s="12"/>
      <c r="AS5034" s="12"/>
      <c r="AT5034" s="12"/>
      <c r="AU5034" s="12"/>
      <c r="AV5034" s="12"/>
      <c r="AW5034" s="12"/>
      <c r="AX5034" s="12"/>
      <c r="AY5034" s="12"/>
      <c r="AZ5034" s="12"/>
      <c r="BA5034" s="12"/>
      <c r="BB5034" s="12"/>
      <c r="BC5034" s="12"/>
      <c r="BD5034" s="12"/>
      <c r="BE5034" s="12"/>
      <c r="BF5034" s="12"/>
      <c r="BG5034" s="12"/>
      <c r="BH5034" s="12"/>
      <c r="BI5034" s="12"/>
      <c r="BJ5034" s="13"/>
      <c r="BK5034" s="13"/>
      <c r="BL5034" s="13"/>
      <c r="BM5034" s="13"/>
      <c r="BN5034" s="13"/>
    </row>
    <row r="5035" spans="1:66" x14ac:dyDescent="0.25">
      <c r="A5035" s="10"/>
      <c r="B5035" s="10"/>
      <c r="C5035" s="10"/>
      <c r="D5035" s="18"/>
      <c r="E5035" s="10"/>
      <c r="F5035" s="10"/>
      <c r="G5035" s="10"/>
      <c r="H5035" s="10"/>
      <c r="I5035" s="10"/>
      <c r="J5035" s="10"/>
      <c r="K5035" s="11"/>
      <c r="L5035" s="11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  <c r="W5035" s="12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2"/>
      <c r="AS5035" s="12"/>
      <c r="AT5035" s="12"/>
      <c r="AU5035" s="12"/>
      <c r="AV5035" s="12"/>
      <c r="AW5035" s="12"/>
      <c r="AX5035" s="12"/>
      <c r="AY5035" s="12"/>
      <c r="AZ5035" s="12"/>
      <c r="BA5035" s="12"/>
      <c r="BB5035" s="12"/>
      <c r="BC5035" s="12"/>
      <c r="BD5035" s="12"/>
      <c r="BE5035" s="12"/>
      <c r="BF5035" s="12"/>
      <c r="BG5035" s="12"/>
      <c r="BH5035" s="12"/>
      <c r="BI5035" s="12"/>
      <c r="BJ5035" s="13"/>
      <c r="BK5035" s="13"/>
      <c r="BL5035" s="13"/>
      <c r="BM5035" s="13"/>
      <c r="BN5035" s="13"/>
    </row>
    <row r="5036" spans="1:66" x14ac:dyDescent="0.25">
      <c r="A5036" s="10"/>
      <c r="B5036" s="10"/>
      <c r="C5036" s="10"/>
      <c r="D5036" s="18"/>
      <c r="E5036" s="10"/>
      <c r="F5036" s="10"/>
      <c r="G5036" s="10"/>
      <c r="H5036" s="10"/>
      <c r="I5036" s="10"/>
      <c r="J5036" s="10"/>
      <c r="K5036" s="11"/>
      <c r="L5036" s="11"/>
      <c r="M5036" s="12"/>
      <c r="N5036" s="12"/>
      <c r="O5036" s="12"/>
      <c r="P5036" s="12"/>
      <c r="Q5036" s="12"/>
      <c r="R5036" s="12"/>
      <c r="S5036" s="12"/>
      <c r="T5036" s="12"/>
      <c r="U5036" s="12"/>
      <c r="V5036" s="12"/>
      <c r="W5036" s="12"/>
      <c r="X5036" s="12"/>
      <c r="Y5036" s="12"/>
      <c r="Z5036" s="12"/>
      <c r="AA5036" s="12"/>
      <c r="AB5036" s="12"/>
      <c r="AC5036" s="12"/>
      <c r="AD5036" s="12"/>
      <c r="AE5036" s="12"/>
      <c r="AF5036" s="12"/>
      <c r="AG5036" s="12"/>
      <c r="AH5036" s="12"/>
      <c r="AI5036" s="12"/>
      <c r="AJ5036" s="12"/>
      <c r="AK5036" s="12"/>
      <c r="AL5036" s="12"/>
      <c r="AM5036" s="12"/>
      <c r="AN5036" s="12"/>
      <c r="AO5036" s="12"/>
      <c r="AP5036" s="12"/>
      <c r="AQ5036" s="12"/>
      <c r="AR5036" s="12"/>
      <c r="AS5036" s="12"/>
      <c r="AT5036" s="12"/>
      <c r="AU5036" s="12"/>
      <c r="AV5036" s="12"/>
      <c r="AW5036" s="12"/>
      <c r="AX5036" s="12"/>
      <c r="AY5036" s="12"/>
      <c r="AZ5036" s="12"/>
      <c r="BA5036" s="12"/>
      <c r="BB5036" s="12"/>
      <c r="BC5036" s="12"/>
      <c r="BD5036" s="12"/>
      <c r="BE5036" s="12"/>
      <c r="BF5036" s="12"/>
      <c r="BG5036" s="12"/>
      <c r="BH5036" s="12"/>
      <c r="BI5036" s="12"/>
      <c r="BJ5036" s="13"/>
      <c r="BK5036" s="13"/>
      <c r="BL5036" s="13"/>
      <c r="BM5036" s="13"/>
      <c r="BN5036" s="13"/>
    </row>
    <row r="5037" spans="1:66" x14ac:dyDescent="0.25">
      <c r="A5037" s="10"/>
      <c r="B5037" s="10"/>
      <c r="C5037" s="10"/>
      <c r="D5037" s="18"/>
      <c r="E5037" s="10"/>
      <c r="F5037" s="10"/>
      <c r="G5037" s="10"/>
      <c r="H5037" s="10"/>
      <c r="I5037" s="10"/>
      <c r="J5037" s="10"/>
      <c r="K5037" s="11"/>
      <c r="L5037" s="11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2"/>
      <c r="AS5037" s="12"/>
      <c r="AT5037" s="12"/>
      <c r="AU5037" s="12"/>
      <c r="AV5037" s="12"/>
      <c r="AW5037" s="12"/>
      <c r="AX5037" s="12"/>
      <c r="AY5037" s="12"/>
      <c r="AZ5037" s="12"/>
      <c r="BA5037" s="12"/>
      <c r="BB5037" s="12"/>
      <c r="BC5037" s="12"/>
      <c r="BD5037" s="12"/>
      <c r="BE5037" s="12"/>
      <c r="BF5037" s="12"/>
      <c r="BG5037" s="12"/>
      <c r="BH5037" s="12"/>
      <c r="BI5037" s="12"/>
      <c r="BJ5037" s="13"/>
      <c r="BK5037" s="13"/>
      <c r="BL5037" s="13"/>
      <c r="BM5037" s="13"/>
      <c r="BN5037" s="13"/>
    </row>
    <row r="5038" spans="1:66" x14ac:dyDescent="0.25">
      <c r="A5038" s="10"/>
      <c r="B5038" s="10"/>
      <c r="C5038" s="10"/>
      <c r="D5038" s="18"/>
      <c r="E5038" s="10"/>
      <c r="F5038" s="10"/>
      <c r="G5038" s="10"/>
      <c r="H5038" s="10"/>
      <c r="I5038" s="10"/>
      <c r="J5038" s="10"/>
      <c r="K5038" s="11"/>
      <c r="L5038" s="11"/>
      <c r="M5038" s="12"/>
      <c r="N5038" s="12"/>
      <c r="O5038" s="12"/>
      <c r="P5038" s="12"/>
      <c r="Q5038" s="12"/>
      <c r="R5038" s="12"/>
      <c r="S5038" s="12"/>
      <c r="T5038" s="12"/>
      <c r="U5038" s="12"/>
      <c r="V5038" s="12"/>
      <c r="W5038" s="12"/>
      <c r="X5038" s="12"/>
      <c r="Y5038" s="12"/>
      <c r="Z5038" s="12"/>
      <c r="AA5038" s="12"/>
      <c r="AB5038" s="12"/>
      <c r="AC5038" s="12"/>
      <c r="AD5038" s="12"/>
      <c r="AE5038" s="12"/>
      <c r="AF5038" s="12"/>
      <c r="AG5038" s="12"/>
      <c r="AH5038" s="12"/>
      <c r="AI5038" s="12"/>
      <c r="AJ5038" s="12"/>
      <c r="AK5038" s="12"/>
      <c r="AL5038" s="12"/>
      <c r="AM5038" s="12"/>
      <c r="AN5038" s="12"/>
      <c r="AO5038" s="12"/>
      <c r="AP5038" s="12"/>
      <c r="AQ5038" s="12"/>
      <c r="AR5038" s="12"/>
      <c r="AS5038" s="12"/>
      <c r="AT5038" s="12"/>
      <c r="AU5038" s="12"/>
      <c r="AV5038" s="12"/>
      <c r="AW5038" s="12"/>
      <c r="AX5038" s="12"/>
      <c r="AY5038" s="12"/>
      <c r="AZ5038" s="12"/>
      <c r="BA5038" s="12"/>
      <c r="BB5038" s="12"/>
      <c r="BC5038" s="12"/>
      <c r="BD5038" s="12"/>
      <c r="BE5038" s="12"/>
      <c r="BF5038" s="12"/>
      <c r="BG5038" s="12"/>
      <c r="BH5038" s="12"/>
      <c r="BI5038" s="12"/>
      <c r="BJ5038" s="13"/>
      <c r="BK5038" s="13"/>
      <c r="BL5038" s="13"/>
      <c r="BM5038" s="13"/>
      <c r="BN5038" s="13"/>
    </row>
    <row r="5039" spans="1:66" x14ac:dyDescent="0.25">
      <c r="A5039" s="10"/>
      <c r="B5039" s="10"/>
      <c r="C5039" s="10"/>
      <c r="D5039" s="18"/>
      <c r="E5039" s="10"/>
      <c r="F5039" s="10"/>
      <c r="G5039" s="10"/>
      <c r="H5039" s="10"/>
      <c r="I5039" s="10"/>
      <c r="J5039" s="10"/>
      <c r="K5039" s="11"/>
      <c r="L5039" s="11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  <c r="W5039" s="12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2"/>
      <c r="AS5039" s="12"/>
      <c r="AT5039" s="12"/>
      <c r="AU5039" s="12"/>
      <c r="AV5039" s="12"/>
      <c r="AW5039" s="12"/>
      <c r="AX5039" s="12"/>
      <c r="AY5039" s="12"/>
      <c r="AZ5039" s="12"/>
      <c r="BA5039" s="12"/>
      <c r="BB5039" s="12"/>
      <c r="BC5039" s="12"/>
      <c r="BD5039" s="12"/>
      <c r="BE5039" s="12"/>
      <c r="BF5039" s="12"/>
      <c r="BG5039" s="12"/>
      <c r="BH5039" s="12"/>
      <c r="BI5039" s="12"/>
      <c r="BJ5039" s="13"/>
      <c r="BK5039" s="13"/>
      <c r="BL5039" s="13"/>
      <c r="BM5039" s="13"/>
      <c r="BN5039" s="13"/>
    </row>
    <row r="5040" spans="1:66" x14ac:dyDescent="0.25">
      <c r="A5040" s="10"/>
      <c r="B5040" s="10"/>
      <c r="C5040" s="10"/>
      <c r="D5040" s="18"/>
      <c r="E5040" s="10"/>
      <c r="F5040" s="10"/>
      <c r="G5040" s="10"/>
      <c r="H5040" s="10"/>
      <c r="I5040" s="10"/>
      <c r="J5040" s="10"/>
      <c r="K5040" s="11"/>
      <c r="L5040" s="11"/>
      <c r="M5040" s="12"/>
      <c r="N5040" s="12"/>
      <c r="O5040" s="12"/>
      <c r="P5040" s="12"/>
      <c r="Q5040" s="12"/>
      <c r="R5040" s="12"/>
      <c r="S5040" s="12"/>
      <c r="T5040" s="12"/>
      <c r="U5040" s="12"/>
      <c r="V5040" s="12"/>
      <c r="W5040" s="12"/>
      <c r="X5040" s="12"/>
      <c r="Y5040" s="12"/>
      <c r="Z5040" s="12"/>
      <c r="AA5040" s="12"/>
      <c r="AB5040" s="12"/>
      <c r="AC5040" s="12"/>
      <c r="AD5040" s="12"/>
      <c r="AE5040" s="12"/>
      <c r="AF5040" s="12"/>
      <c r="AG5040" s="12"/>
      <c r="AH5040" s="12"/>
      <c r="AI5040" s="12"/>
      <c r="AJ5040" s="12"/>
      <c r="AK5040" s="12"/>
      <c r="AL5040" s="12"/>
      <c r="AM5040" s="12"/>
      <c r="AN5040" s="12"/>
      <c r="AO5040" s="12"/>
      <c r="AP5040" s="12"/>
      <c r="AQ5040" s="12"/>
      <c r="AR5040" s="12"/>
      <c r="AS5040" s="12"/>
      <c r="AT5040" s="12"/>
      <c r="AU5040" s="12"/>
      <c r="AV5040" s="12"/>
      <c r="AW5040" s="12"/>
      <c r="AX5040" s="12"/>
      <c r="AY5040" s="12"/>
      <c r="AZ5040" s="12"/>
      <c r="BA5040" s="12"/>
      <c r="BB5040" s="12"/>
      <c r="BC5040" s="12"/>
      <c r="BD5040" s="12"/>
      <c r="BE5040" s="12"/>
      <c r="BF5040" s="12"/>
      <c r="BG5040" s="12"/>
      <c r="BH5040" s="12"/>
      <c r="BI5040" s="12"/>
      <c r="BJ5040" s="13"/>
      <c r="BK5040" s="13"/>
      <c r="BL5040" s="13"/>
      <c r="BM5040" s="13"/>
      <c r="BN5040" s="13"/>
    </row>
    <row r="5041" spans="1:66" x14ac:dyDescent="0.25">
      <c r="A5041" s="10"/>
      <c r="B5041" s="10"/>
      <c r="C5041" s="10"/>
      <c r="D5041" s="18"/>
      <c r="E5041" s="10"/>
      <c r="F5041" s="10"/>
      <c r="G5041" s="10"/>
      <c r="H5041" s="10"/>
      <c r="I5041" s="10"/>
      <c r="J5041" s="10"/>
      <c r="K5041" s="11"/>
      <c r="L5041" s="11"/>
      <c r="M5041" s="12"/>
      <c r="N5041" s="12"/>
      <c r="O5041" s="12"/>
      <c r="P5041" s="12"/>
      <c r="Q5041" s="12"/>
      <c r="R5041" s="12"/>
      <c r="S5041" s="12"/>
      <c r="T5041" s="12"/>
      <c r="U5041" s="12"/>
      <c r="V5041" s="12"/>
      <c r="W5041" s="12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2"/>
      <c r="AS5041" s="12"/>
      <c r="AT5041" s="12"/>
      <c r="AU5041" s="12"/>
      <c r="AV5041" s="12"/>
      <c r="AW5041" s="12"/>
      <c r="AX5041" s="12"/>
      <c r="AY5041" s="12"/>
      <c r="AZ5041" s="12"/>
      <c r="BA5041" s="12"/>
      <c r="BB5041" s="12"/>
      <c r="BC5041" s="12"/>
      <c r="BD5041" s="12"/>
      <c r="BE5041" s="12"/>
      <c r="BF5041" s="12"/>
      <c r="BG5041" s="12"/>
      <c r="BH5041" s="12"/>
      <c r="BI5041" s="12"/>
      <c r="BJ5041" s="13"/>
      <c r="BK5041" s="13"/>
      <c r="BL5041" s="13"/>
      <c r="BM5041" s="13"/>
      <c r="BN5041" s="13"/>
    </row>
    <row r="5042" spans="1:66" x14ac:dyDescent="0.25">
      <c r="A5042" s="10"/>
      <c r="B5042" s="10"/>
      <c r="C5042" s="10"/>
      <c r="D5042" s="18"/>
      <c r="E5042" s="10"/>
      <c r="F5042" s="10"/>
      <c r="G5042" s="10"/>
      <c r="H5042" s="10"/>
      <c r="I5042" s="10"/>
      <c r="J5042" s="10"/>
      <c r="K5042" s="11"/>
      <c r="L5042" s="11"/>
      <c r="M5042" s="12"/>
      <c r="N5042" s="12"/>
      <c r="O5042" s="12"/>
      <c r="P5042" s="12"/>
      <c r="Q5042" s="12"/>
      <c r="R5042" s="12"/>
      <c r="S5042" s="12"/>
      <c r="T5042" s="12"/>
      <c r="U5042" s="12"/>
      <c r="V5042" s="12"/>
      <c r="W5042" s="12"/>
      <c r="X5042" s="12"/>
      <c r="Y5042" s="12"/>
      <c r="Z5042" s="12"/>
      <c r="AA5042" s="12"/>
      <c r="AB5042" s="12"/>
      <c r="AC5042" s="12"/>
      <c r="AD5042" s="12"/>
      <c r="AE5042" s="12"/>
      <c r="AF5042" s="12"/>
      <c r="AG5042" s="12"/>
      <c r="AH5042" s="12"/>
      <c r="AI5042" s="12"/>
      <c r="AJ5042" s="12"/>
      <c r="AK5042" s="12"/>
      <c r="AL5042" s="12"/>
      <c r="AM5042" s="12"/>
      <c r="AN5042" s="12"/>
      <c r="AO5042" s="12"/>
      <c r="AP5042" s="12"/>
      <c r="AQ5042" s="12"/>
      <c r="AR5042" s="12"/>
      <c r="AS5042" s="12"/>
      <c r="AT5042" s="12"/>
      <c r="AU5042" s="12"/>
      <c r="AV5042" s="12"/>
      <c r="AW5042" s="12"/>
      <c r="AX5042" s="12"/>
      <c r="AY5042" s="12"/>
      <c r="AZ5042" s="12"/>
      <c r="BA5042" s="12"/>
      <c r="BB5042" s="12"/>
      <c r="BC5042" s="12"/>
      <c r="BD5042" s="12"/>
      <c r="BE5042" s="12"/>
      <c r="BF5042" s="12"/>
      <c r="BG5042" s="12"/>
      <c r="BH5042" s="12"/>
      <c r="BI5042" s="12"/>
      <c r="BJ5042" s="13"/>
      <c r="BK5042" s="13"/>
      <c r="BL5042" s="13"/>
      <c r="BM5042" s="13"/>
      <c r="BN5042" s="13"/>
    </row>
    <row r="5043" spans="1:66" x14ac:dyDescent="0.25">
      <c r="A5043" s="10"/>
      <c r="B5043" s="10"/>
      <c r="C5043" s="10"/>
      <c r="D5043" s="18"/>
      <c r="E5043" s="10"/>
      <c r="F5043" s="10"/>
      <c r="G5043" s="10"/>
      <c r="H5043" s="10"/>
      <c r="I5043" s="10"/>
      <c r="J5043" s="10"/>
      <c r="K5043" s="11"/>
      <c r="L5043" s="11"/>
      <c r="M5043" s="12"/>
      <c r="N5043" s="12"/>
      <c r="O5043" s="12"/>
      <c r="P5043" s="12"/>
      <c r="Q5043" s="12"/>
      <c r="R5043" s="12"/>
      <c r="S5043" s="12"/>
      <c r="T5043" s="12"/>
      <c r="U5043" s="12"/>
      <c r="V5043" s="12"/>
      <c r="W5043" s="12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2"/>
      <c r="AS5043" s="12"/>
      <c r="AT5043" s="12"/>
      <c r="AU5043" s="12"/>
      <c r="AV5043" s="12"/>
      <c r="AW5043" s="12"/>
      <c r="AX5043" s="12"/>
      <c r="AY5043" s="12"/>
      <c r="AZ5043" s="12"/>
      <c r="BA5043" s="12"/>
      <c r="BB5043" s="12"/>
      <c r="BC5043" s="12"/>
      <c r="BD5043" s="12"/>
      <c r="BE5043" s="12"/>
      <c r="BF5043" s="12"/>
      <c r="BG5043" s="12"/>
      <c r="BH5043" s="12"/>
      <c r="BI5043" s="12"/>
      <c r="BJ5043" s="13"/>
      <c r="BK5043" s="13"/>
      <c r="BL5043" s="13"/>
      <c r="BM5043" s="13"/>
      <c r="BN5043" s="13"/>
    </row>
    <row r="5044" spans="1:66" x14ac:dyDescent="0.25">
      <c r="A5044" s="10"/>
      <c r="B5044" s="10"/>
      <c r="C5044" s="10"/>
      <c r="D5044" s="18"/>
      <c r="E5044" s="10"/>
      <c r="F5044" s="10"/>
      <c r="G5044" s="10"/>
      <c r="H5044" s="10"/>
      <c r="I5044" s="10"/>
      <c r="J5044" s="10"/>
      <c r="K5044" s="11"/>
      <c r="L5044" s="11"/>
      <c r="M5044" s="12"/>
      <c r="N5044" s="12"/>
      <c r="O5044" s="12"/>
      <c r="P5044" s="12"/>
      <c r="Q5044" s="12"/>
      <c r="R5044" s="12"/>
      <c r="S5044" s="12"/>
      <c r="T5044" s="12"/>
      <c r="U5044" s="12"/>
      <c r="V5044" s="12"/>
      <c r="W5044" s="12"/>
      <c r="X5044" s="12"/>
      <c r="Y5044" s="12"/>
      <c r="Z5044" s="12"/>
      <c r="AA5044" s="12"/>
      <c r="AB5044" s="12"/>
      <c r="AC5044" s="12"/>
      <c r="AD5044" s="12"/>
      <c r="AE5044" s="12"/>
      <c r="AF5044" s="12"/>
      <c r="AG5044" s="12"/>
      <c r="AH5044" s="12"/>
      <c r="AI5044" s="12"/>
      <c r="AJ5044" s="12"/>
      <c r="AK5044" s="12"/>
      <c r="AL5044" s="12"/>
      <c r="AM5044" s="12"/>
      <c r="AN5044" s="12"/>
      <c r="AO5044" s="12"/>
      <c r="AP5044" s="12"/>
      <c r="AQ5044" s="12"/>
      <c r="AR5044" s="12"/>
      <c r="AS5044" s="12"/>
      <c r="AT5044" s="12"/>
      <c r="AU5044" s="12"/>
      <c r="AV5044" s="12"/>
      <c r="AW5044" s="12"/>
      <c r="AX5044" s="12"/>
      <c r="AY5044" s="12"/>
      <c r="AZ5044" s="12"/>
      <c r="BA5044" s="12"/>
      <c r="BB5044" s="12"/>
      <c r="BC5044" s="12"/>
      <c r="BD5044" s="12"/>
      <c r="BE5044" s="12"/>
      <c r="BF5044" s="12"/>
      <c r="BG5044" s="12"/>
      <c r="BH5044" s="12"/>
      <c r="BI5044" s="12"/>
      <c r="BJ5044" s="13"/>
      <c r="BK5044" s="13"/>
      <c r="BL5044" s="13"/>
      <c r="BM5044" s="13"/>
      <c r="BN5044" s="13"/>
    </row>
    <row r="5045" spans="1:66" x14ac:dyDescent="0.25">
      <c r="A5045" s="10"/>
      <c r="B5045" s="10"/>
      <c r="C5045" s="10"/>
      <c r="D5045" s="18"/>
      <c r="E5045" s="10"/>
      <c r="F5045" s="10"/>
      <c r="G5045" s="10"/>
      <c r="H5045" s="10"/>
      <c r="I5045" s="10"/>
      <c r="J5045" s="10"/>
      <c r="K5045" s="11"/>
      <c r="L5045" s="11"/>
      <c r="M5045" s="12"/>
      <c r="N5045" s="12"/>
      <c r="O5045" s="12"/>
      <c r="P5045" s="12"/>
      <c r="Q5045" s="12"/>
      <c r="R5045" s="12"/>
      <c r="S5045" s="12"/>
      <c r="T5045" s="12"/>
      <c r="U5045" s="12"/>
      <c r="V5045" s="12"/>
      <c r="W5045" s="12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2"/>
      <c r="AS5045" s="12"/>
      <c r="AT5045" s="12"/>
      <c r="AU5045" s="12"/>
      <c r="AV5045" s="12"/>
      <c r="AW5045" s="12"/>
      <c r="AX5045" s="12"/>
      <c r="AY5045" s="12"/>
      <c r="AZ5045" s="12"/>
      <c r="BA5045" s="12"/>
      <c r="BB5045" s="12"/>
      <c r="BC5045" s="12"/>
      <c r="BD5045" s="12"/>
      <c r="BE5045" s="12"/>
      <c r="BF5045" s="12"/>
      <c r="BG5045" s="12"/>
      <c r="BH5045" s="12"/>
      <c r="BI5045" s="12"/>
      <c r="BJ5045" s="13"/>
      <c r="BK5045" s="13"/>
      <c r="BL5045" s="13"/>
      <c r="BM5045" s="13"/>
      <c r="BN5045" s="13"/>
    </row>
    <row r="5046" spans="1:66" x14ac:dyDescent="0.25">
      <c r="A5046" s="10"/>
      <c r="B5046" s="10"/>
      <c r="C5046" s="10"/>
      <c r="D5046" s="18"/>
      <c r="E5046" s="10"/>
      <c r="F5046" s="10"/>
      <c r="G5046" s="10"/>
      <c r="H5046" s="10"/>
      <c r="I5046" s="10"/>
      <c r="J5046" s="10"/>
      <c r="K5046" s="11"/>
      <c r="L5046" s="11"/>
      <c r="M5046" s="12"/>
      <c r="N5046" s="12"/>
      <c r="O5046" s="12"/>
      <c r="P5046" s="12"/>
      <c r="Q5046" s="12"/>
      <c r="R5046" s="12"/>
      <c r="S5046" s="12"/>
      <c r="T5046" s="12"/>
      <c r="U5046" s="12"/>
      <c r="V5046" s="12"/>
      <c r="W5046" s="12"/>
      <c r="X5046" s="12"/>
      <c r="Y5046" s="12"/>
      <c r="Z5046" s="12"/>
      <c r="AA5046" s="12"/>
      <c r="AB5046" s="12"/>
      <c r="AC5046" s="12"/>
      <c r="AD5046" s="12"/>
      <c r="AE5046" s="12"/>
      <c r="AF5046" s="12"/>
      <c r="AG5046" s="12"/>
      <c r="AH5046" s="12"/>
      <c r="AI5046" s="12"/>
      <c r="AJ5046" s="12"/>
      <c r="AK5046" s="12"/>
      <c r="AL5046" s="12"/>
      <c r="AM5046" s="12"/>
      <c r="AN5046" s="12"/>
      <c r="AO5046" s="12"/>
      <c r="AP5046" s="12"/>
      <c r="AQ5046" s="12"/>
      <c r="AR5046" s="12"/>
      <c r="AS5046" s="12"/>
      <c r="AT5046" s="12"/>
      <c r="AU5046" s="12"/>
      <c r="AV5046" s="12"/>
      <c r="AW5046" s="12"/>
      <c r="AX5046" s="12"/>
      <c r="AY5046" s="12"/>
      <c r="AZ5046" s="12"/>
      <c r="BA5046" s="12"/>
      <c r="BB5046" s="12"/>
      <c r="BC5046" s="12"/>
      <c r="BD5046" s="12"/>
      <c r="BE5046" s="12"/>
      <c r="BF5046" s="12"/>
      <c r="BG5046" s="12"/>
      <c r="BH5046" s="12"/>
      <c r="BI5046" s="12"/>
      <c r="BJ5046" s="13"/>
      <c r="BK5046" s="13"/>
      <c r="BL5046" s="13"/>
      <c r="BM5046" s="13"/>
      <c r="BN5046" s="13"/>
    </row>
    <row r="5047" spans="1:66" x14ac:dyDescent="0.25">
      <c r="A5047" s="10"/>
      <c r="B5047" s="10"/>
      <c r="C5047" s="10"/>
      <c r="D5047" s="18"/>
      <c r="E5047" s="10"/>
      <c r="F5047" s="10"/>
      <c r="G5047" s="10"/>
      <c r="H5047" s="10"/>
      <c r="I5047" s="10"/>
      <c r="J5047" s="10"/>
      <c r="K5047" s="11"/>
      <c r="L5047" s="11"/>
      <c r="M5047" s="12"/>
      <c r="N5047" s="12"/>
      <c r="O5047" s="12"/>
      <c r="P5047" s="12"/>
      <c r="Q5047" s="12"/>
      <c r="R5047" s="12"/>
      <c r="S5047" s="12"/>
      <c r="T5047" s="12"/>
      <c r="U5047" s="12"/>
      <c r="V5047" s="12"/>
      <c r="W5047" s="12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2"/>
      <c r="AS5047" s="12"/>
      <c r="AT5047" s="12"/>
      <c r="AU5047" s="12"/>
      <c r="AV5047" s="12"/>
      <c r="AW5047" s="12"/>
      <c r="AX5047" s="12"/>
      <c r="AY5047" s="12"/>
      <c r="AZ5047" s="12"/>
      <c r="BA5047" s="12"/>
      <c r="BB5047" s="12"/>
      <c r="BC5047" s="12"/>
      <c r="BD5047" s="12"/>
      <c r="BE5047" s="12"/>
      <c r="BF5047" s="12"/>
      <c r="BG5047" s="12"/>
      <c r="BH5047" s="12"/>
      <c r="BI5047" s="12"/>
      <c r="BJ5047" s="13"/>
      <c r="BK5047" s="13"/>
      <c r="BL5047" s="13"/>
      <c r="BM5047" s="13"/>
      <c r="BN5047" s="13"/>
    </row>
    <row r="5048" spans="1:66" x14ac:dyDescent="0.25">
      <c r="A5048" s="10"/>
      <c r="B5048" s="10"/>
      <c r="C5048" s="10"/>
      <c r="D5048" s="18"/>
      <c r="E5048" s="10"/>
      <c r="F5048" s="10"/>
      <c r="G5048" s="10"/>
      <c r="H5048" s="10"/>
      <c r="I5048" s="10"/>
      <c r="J5048" s="10"/>
      <c r="K5048" s="11"/>
      <c r="L5048" s="11"/>
      <c r="M5048" s="12"/>
      <c r="N5048" s="12"/>
      <c r="O5048" s="12"/>
      <c r="P5048" s="12"/>
      <c r="Q5048" s="12"/>
      <c r="R5048" s="12"/>
      <c r="S5048" s="12"/>
      <c r="T5048" s="12"/>
      <c r="U5048" s="12"/>
      <c r="V5048" s="12"/>
      <c r="W5048" s="12"/>
      <c r="X5048" s="12"/>
      <c r="Y5048" s="12"/>
      <c r="Z5048" s="12"/>
      <c r="AA5048" s="12"/>
      <c r="AB5048" s="12"/>
      <c r="AC5048" s="12"/>
      <c r="AD5048" s="12"/>
      <c r="AE5048" s="12"/>
      <c r="AF5048" s="12"/>
      <c r="AG5048" s="12"/>
      <c r="AH5048" s="12"/>
      <c r="AI5048" s="12"/>
      <c r="AJ5048" s="12"/>
      <c r="AK5048" s="12"/>
      <c r="AL5048" s="12"/>
      <c r="AM5048" s="12"/>
      <c r="AN5048" s="12"/>
      <c r="AO5048" s="12"/>
      <c r="AP5048" s="12"/>
      <c r="AQ5048" s="12"/>
      <c r="AR5048" s="12"/>
      <c r="AS5048" s="12"/>
      <c r="AT5048" s="12"/>
      <c r="AU5048" s="12"/>
      <c r="AV5048" s="12"/>
      <c r="AW5048" s="12"/>
      <c r="AX5048" s="12"/>
      <c r="AY5048" s="12"/>
      <c r="AZ5048" s="12"/>
      <c r="BA5048" s="12"/>
      <c r="BB5048" s="12"/>
      <c r="BC5048" s="12"/>
      <c r="BD5048" s="12"/>
      <c r="BE5048" s="12"/>
      <c r="BF5048" s="12"/>
      <c r="BG5048" s="12"/>
      <c r="BH5048" s="12"/>
      <c r="BI5048" s="12"/>
      <c r="BJ5048" s="13"/>
      <c r="BK5048" s="13"/>
      <c r="BL5048" s="13"/>
      <c r="BM5048" s="13"/>
      <c r="BN5048" s="13"/>
    </row>
    <row r="5049" spans="1:66" x14ac:dyDescent="0.25">
      <c r="A5049" s="10"/>
      <c r="B5049" s="10"/>
      <c r="C5049" s="10"/>
      <c r="D5049" s="18"/>
      <c r="E5049" s="10"/>
      <c r="F5049" s="10"/>
      <c r="G5049" s="10"/>
      <c r="H5049" s="10"/>
      <c r="I5049" s="10"/>
      <c r="J5049" s="10"/>
      <c r="K5049" s="11"/>
      <c r="L5049" s="11"/>
      <c r="M5049" s="12"/>
      <c r="N5049" s="12"/>
      <c r="O5049" s="12"/>
      <c r="P5049" s="12"/>
      <c r="Q5049" s="12"/>
      <c r="R5049" s="12"/>
      <c r="S5049" s="12"/>
      <c r="T5049" s="12"/>
      <c r="U5049" s="12"/>
      <c r="V5049" s="12"/>
      <c r="W5049" s="12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2"/>
      <c r="AS5049" s="12"/>
      <c r="AT5049" s="12"/>
      <c r="AU5049" s="12"/>
      <c r="AV5049" s="12"/>
      <c r="AW5049" s="12"/>
      <c r="AX5049" s="12"/>
      <c r="AY5049" s="12"/>
      <c r="AZ5049" s="12"/>
      <c r="BA5049" s="12"/>
      <c r="BB5049" s="12"/>
      <c r="BC5049" s="12"/>
      <c r="BD5049" s="12"/>
      <c r="BE5049" s="12"/>
      <c r="BF5049" s="12"/>
      <c r="BG5049" s="12"/>
      <c r="BH5049" s="12"/>
      <c r="BI5049" s="12"/>
      <c r="BJ5049" s="13"/>
      <c r="BK5049" s="13"/>
      <c r="BL5049" s="13"/>
      <c r="BM5049" s="13"/>
      <c r="BN5049" s="13"/>
    </row>
    <row r="5050" spans="1:66" x14ac:dyDescent="0.25">
      <c r="A5050" s="10"/>
      <c r="B5050" s="10"/>
      <c r="C5050" s="10"/>
      <c r="D5050" s="18"/>
      <c r="E5050" s="10"/>
      <c r="F5050" s="10"/>
      <c r="G5050" s="10"/>
      <c r="H5050" s="10"/>
      <c r="I5050" s="10"/>
      <c r="J5050" s="10"/>
      <c r="K5050" s="11"/>
      <c r="L5050" s="11"/>
      <c r="M5050" s="12"/>
      <c r="N5050" s="12"/>
      <c r="O5050" s="12"/>
      <c r="P5050" s="12"/>
      <c r="Q5050" s="12"/>
      <c r="R5050" s="12"/>
      <c r="S5050" s="12"/>
      <c r="T5050" s="12"/>
      <c r="U5050" s="12"/>
      <c r="V5050" s="12"/>
      <c r="W5050" s="12"/>
      <c r="X5050" s="12"/>
      <c r="Y5050" s="12"/>
      <c r="Z5050" s="12"/>
      <c r="AA5050" s="12"/>
      <c r="AB5050" s="12"/>
      <c r="AC5050" s="12"/>
      <c r="AD5050" s="12"/>
      <c r="AE5050" s="12"/>
      <c r="AF5050" s="12"/>
      <c r="AG5050" s="12"/>
      <c r="AH5050" s="12"/>
      <c r="AI5050" s="12"/>
      <c r="AJ5050" s="12"/>
      <c r="AK5050" s="12"/>
      <c r="AL5050" s="12"/>
      <c r="AM5050" s="12"/>
      <c r="AN5050" s="12"/>
      <c r="AO5050" s="12"/>
      <c r="AP5050" s="12"/>
      <c r="AQ5050" s="12"/>
      <c r="AR5050" s="12"/>
      <c r="AS5050" s="12"/>
      <c r="AT5050" s="12"/>
      <c r="AU5050" s="12"/>
      <c r="AV5050" s="12"/>
      <c r="AW5050" s="12"/>
      <c r="AX5050" s="12"/>
      <c r="AY5050" s="12"/>
      <c r="AZ5050" s="12"/>
      <c r="BA5050" s="12"/>
      <c r="BB5050" s="12"/>
      <c r="BC5050" s="12"/>
      <c r="BD5050" s="12"/>
      <c r="BE5050" s="12"/>
      <c r="BF5050" s="12"/>
      <c r="BG5050" s="12"/>
      <c r="BH5050" s="12"/>
      <c r="BI5050" s="12"/>
      <c r="BJ5050" s="13"/>
      <c r="BK5050" s="13"/>
      <c r="BL5050" s="13"/>
      <c r="BM5050" s="13"/>
      <c r="BN5050" s="13"/>
    </row>
    <row r="5051" spans="1:66" x14ac:dyDescent="0.25">
      <c r="A5051" s="10"/>
      <c r="B5051" s="10"/>
      <c r="C5051" s="10"/>
      <c r="D5051" s="18"/>
      <c r="E5051" s="10"/>
      <c r="F5051" s="10"/>
      <c r="G5051" s="10"/>
      <c r="H5051" s="10"/>
      <c r="I5051" s="10"/>
      <c r="J5051" s="10"/>
      <c r="K5051" s="11"/>
      <c r="L5051" s="11"/>
      <c r="M5051" s="12"/>
      <c r="N5051" s="12"/>
      <c r="O5051" s="12"/>
      <c r="P5051" s="12"/>
      <c r="Q5051" s="12"/>
      <c r="R5051" s="12"/>
      <c r="S5051" s="12"/>
      <c r="T5051" s="12"/>
      <c r="U5051" s="12"/>
      <c r="V5051" s="12"/>
      <c r="W5051" s="12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2"/>
      <c r="AS5051" s="12"/>
      <c r="AT5051" s="12"/>
      <c r="AU5051" s="12"/>
      <c r="AV5051" s="12"/>
      <c r="AW5051" s="12"/>
      <c r="AX5051" s="12"/>
      <c r="AY5051" s="12"/>
      <c r="AZ5051" s="12"/>
      <c r="BA5051" s="12"/>
      <c r="BB5051" s="12"/>
      <c r="BC5051" s="12"/>
      <c r="BD5051" s="12"/>
      <c r="BE5051" s="12"/>
      <c r="BF5051" s="12"/>
      <c r="BG5051" s="12"/>
      <c r="BH5051" s="12"/>
      <c r="BI5051" s="12"/>
      <c r="BJ5051" s="13"/>
      <c r="BK5051" s="13"/>
      <c r="BL5051" s="13"/>
      <c r="BM5051" s="13"/>
      <c r="BN5051" s="13"/>
    </row>
    <row r="5052" spans="1:66" x14ac:dyDescent="0.25">
      <c r="A5052" s="10"/>
      <c r="B5052" s="10"/>
      <c r="C5052" s="10"/>
      <c r="D5052" s="18"/>
      <c r="E5052" s="10"/>
      <c r="F5052" s="10"/>
      <c r="G5052" s="10"/>
      <c r="H5052" s="10"/>
      <c r="I5052" s="10"/>
      <c r="J5052" s="10"/>
      <c r="K5052" s="11"/>
      <c r="L5052" s="11"/>
      <c r="M5052" s="12"/>
      <c r="N5052" s="12"/>
      <c r="O5052" s="12"/>
      <c r="P5052" s="12"/>
      <c r="Q5052" s="12"/>
      <c r="R5052" s="12"/>
      <c r="S5052" s="12"/>
      <c r="T5052" s="12"/>
      <c r="U5052" s="12"/>
      <c r="V5052" s="12"/>
      <c r="W5052" s="12"/>
      <c r="X5052" s="12"/>
      <c r="Y5052" s="12"/>
      <c r="Z5052" s="12"/>
      <c r="AA5052" s="12"/>
      <c r="AB5052" s="12"/>
      <c r="AC5052" s="12"/>
      <c r="AD5052" s="12"/>
      <c r="AE5052" s="12"/>
      <c r="AF5052" s="12"/>
      <c r="AG5052" s="12"/>
      <c r="AH5052" s="12"/>
      <c r="AI5052" s="12"/>
      <c r="AJ5052" s="12"/>
      <c r="AK5052" s="12"/>
      <c r="AL5052" s="12"/>
      <c r="AM5052" s="12"/>
      <c r="AN5052" s="12"/>
      <c r="AO5052" s="12"/>
      <c r="AP5052" s="12"/>
      <c r="AQ5052" s="12"/>
      <c r="AR5052" s="12"/>
      <c r="AS5052" s="12"/>
      <c r="AT5052" s="12"/>
      <c r="AU5052" s="12"/>
      <c r="AV5052" s="12"/>
      <c r="AW5052" s="12"/>
      <c r="AX5052" s="12"/>
      <c r="AY5052" s="12"/>
      <c r="AZ5052" s="12"/>
      <c r="BA5052" s="12"/>
      <c r="BB5052" s="12"/>
      <c r="BC5052" s="12"/>
      <c r="BD5052" s="12"/>
      <c r="BE5052" s="12"/>
      <c r="BF5052" s="12"/>
      <c r="BG5052" s="12"/>
      <c r="BH5052" s="12"/>
      <c r="BI5052" s="12"/>
      <c r="BJ5052" s="13"/>
      <c r="BK5052" s="13"/>
      <c r="BL5052" s="13"/>
      <c r="BM5052" s="13"/>
      <c r="BN5052" s="13"/>
    </row>
    <row r="5053" spans="1:66" x14ac:dyDescent="0.25">
      <c r="A5053" s="10"/>
      <c r="B5053" s="10"/>
      <c r="C5053" s="10"/>
      <c r="D5053" s="18"/>
      <c r="E5053" s="10"/>
      <c r="F5053" s="10"/>
      <c r="G5053" s="10"/>
      <c r="H5053" s="10"/>
      <c r="I5053" s="10"/>
      <c r="J5053" s="10"/>
      <c r="K5053" s="11"/>
      <c r="L5053" s="11"/>
      <c r="M5053" s="12"/>
      <c r="N5053" s="12"/>
      <c r="O5053" s="12"/>
      <c r="P5053" s="12"/>
      <c r="Q5053" s="12"/>
      <c r="R5053" s="12"/>
      <c r="S5053" s="12"/>
      <c r="T5053" s="12"/>
      <c r="U5053" s="12"/>
      <c r="V5053" s="12"/>
      <c r="W5053" s="12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2"/>
      <c r="AS5053" s="12"/>
      <c r="AT5053" s="12"/>
      <c r="AU5053" s="12"/>
      <c r="AV5053" s="12"/>
      <c r="AW5053" s="12"/>
      <c r="AX5053" s="12"/>
      <c r="AY5053" s="12"/>
      <c r="AZ5053" s="12"/>
      <c r="BA5053" s="12"/>
      <c r="BB5053" s="12"/>
      <c r="BC5053" s="12"/>
      <c r="BD5053" s="12"/>
      <c r="BE5053" s="12"/>
      <c r="BF5053" s="12"/>
      <c r="BG5053" s="12"/>
      <c r="BH5053" s="12"/>
      <c r="BI5053" s="12"/>
      <c r="BJ5053" s="13"/>
      <c r="BK5053" s="13"/>
      <c r="BL5053" s="13"/>
      <c r="BM5053" s="13"/>
      <c r="BN5053" s="13"/>
    </row>
    <row r="5054" spans="1:66" x14ac:dyDescent="0.25">
      <c r="A5054" s="10"/>
      <c r="B5054" s="10"/>
      <c r="C5054" s="10"/>
      <c r="D5054" s="18"/>
      <c r="E5054" s="10"/>
      <c r="F5054" s="10"/>
      <c r="G5054" s="10"/>
      <c r="H5054" s="10"/>
      <c r="I5054" s="10"/>
      <c r="J5054" s="10"/>
      <c r="K5054" s="11"/>
      <c r="L5054" s="11"/>
      <c r="M5054" s="12"/>
      <c r="N5054" s="12"/>
      <c r="O5054" s="12"/>
      <c r="P5054" s="12"/>
      <c r="Q5054" s="12"/>
      <c r="R5054" s="12"/>
      <c r="S5054" s="12"/>
      <c r="T5054" s="12"/>
      <c r="U5054" s="12"/>
      <c r="V5054" s="12"/>
      <c r="W5054" s="12"/>
      <c r="X5054" s="12"/>
      <c r="Y5054" s="12"/>
      <c r="Z5054" s="12"/>
      <c r="AA5054" s="12"/>
      <c r="AB5054" s="12"/>
      <c r="AC5054" s="12"/>
      <c r="AD5054" s="12"/>
      <c r="AE5054" s="12"/>
      <c r="AF5054" s="12"/>
      <c r="AG5054" s="12"/>
      <c r="AH5054" s="12"/>
      <c r="AI5054" s="12"/>
      <c r="AJ5054" s="12"/>
      <c r="AK5054" s="12"/>
      <c r="AL5054" s="12"/>
      <c r="AM5054" s="12"/>
      <c r="AN5054" s="12"/>
      <c r="AO5054" s="12"/>
      <c r="AP5054" s="12"/>
      <c r="AQ5054" s="12"/>
      <c r="AR5054" s="12"/>
      <c r="AS5054" s="12"/>
      <c r="AT5054" s="12"/>
      <c r="AU5054" s="12"/>
      <c r="AV5054" s="12"/>
      <c r="AW5054" s="12"/>
      <c r="AX5054" s="12"/>
      <c r="AY5054" s="12"/>
      <c r="AZ5054" s="12"/>
      <c r="BA5054" s="12"/>
      <c r="BB5054" s="12"/>
      <c r="BC5054" s="12"/>
      <c r="BD5054" s="12"/>
      <c r="BE5054" s="12"/>
      <c r="BF5054" s="12"/>
      <c r="BG5054" s="12"/>
      <c r="BH5054" s="12"/>
      <c r="BI5054" s="12"/>
      <c r="BJ5054" s="13"/>
      <c r="BK5054" s="13"/>
      <c r="BL5054" s="13"/>
      <c r="BM5054" s="13"/>
      <c r="BN5054" s="13"/>
    </row>
    <row r="5055" spans="1:66" x14ac:dyDescent="0.25">
      <c r="A5055" s="10"/>
      <c r="B5055" s="10"/>
      <c r="C5055" s="10"/>
      <c r="D5055" s="18"/>
      <c r="E5055" s="10"/>
      <c r="F5055" s="10"/>
      <c r="G5055" s="10"/>
      <c r="H5055" s="10"/>
      <c r="I5055" s="10"/>
      <c r="J5055" s="10"/>
      <c r="K5055" s="11"/>
      <c r="L5055" s="11"/>
      <c r="M5055" s="12"/>
      <c r="N5055" s="12"/>
      <c r="O5055" s="12"/>
      <c r="P5055" s="12"/>
      <c r="Q5055" s="12"/>
      <c r="R5055" s="12"/>
      <c r="S5055" s="12"/>
      <c r="T5055" s="12"/>
      <c r="U5055" s="12"/>
      <c r="V5055" s="12"/>
      <c r="W5055" s="12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2"/>
      <c r="AS5055" s="12"/>
      <c r="AT5055" s="12"/>
      <c r="AU5055" s="12"/>
      <c r="AV5055" s="12"/>
      <c r="AW5055" s="12"/>
      <c r="AX5055" s="12"/>
      <c r="AY5055" s="12"/>
      <c r="AZ5055" s="12"/>
      <c r="BA5055" s="12"/>
      <c r="BB5055" s="12"/>
      <c r="BC5055" s="12"/>
      <c r="BD5055" s="12"/>
      <c r="BE5055" s="12"/>
      <c r="BF5055" s="12"/>
      <c r="BG5055" s="12"/>
      <c r="BH5055" s="12"/>
      <c r="BI5055" s="12"/>
      <c r="BJ5055" s="13"/>
      <c r="BK5055" s="13"/>
      <c r="BL5055" s="13"/>
      <c r="BM5055" s="13"/>
      <c r="BN5055" s="13"/>
    </row>
    <row r="5056" spans="1:66" x14ac:dyDescent="0.25">
      <c r="A5056" s="10"/>
      <c r="B5056" s="10"/>
      <c r="C5056" s="10"/>
      <c r="D5056" s="18"/>
      <c r="E5056" s="10"/>
      <c r="F5056" s="10"/>
      <c r="G5056" s="10"/>
      <c r="H5056" s="10"/>
      <c r="I5056" s="10"/>
      <c r="J5056" s="10"/>
      <c r="K5056" s="11"/>
      <c r="L5056" s="11"/>
      <c r="M5056" s="12"/>
      <c r="N5056" s="12"/>
      <c r="O5056" s="12"/>
      <c r="P5056" s="12"/>
      <c r="Q5056" s="12"/>
      <c r="R5056" s="12"/>
      <c r="S5056" s="12"/>
      <c r="T5056" s="12"/>
      <c r="U5056" s="12"/>
      <c r="V5056" s="12"/>
      <c r="W5056" s="12"/>
      <c r="X5056" s="12"/>
      <c r="Y5056" s="12"/>
      <c r="Z5056" s="12"/>
      <c r="AA5056" s="12"/>
      <c r="AB5056" s="12"/>
      <c r="AC5056" s="12"/>
      <c r="AD5056" s="12"/>
      <c r="AE5056" s="12"/>
      <c r="AF5056" s="12"/>
      <c r="AG5056" s="12"/>
      <c r="AH5056" s="12"/>
      <c r="AI5056" s="12"/>
      <c r="AJ5056" s="12"/>
      <c r="AK5056" s="12"/>
      <c r="AL5056" s="12"/>
      <c r="AM5056" s="12"/>
      <c r="AN5056" s="12"/>
      <c r="AO5056" s="12"/>
      <c r="AP5056" s="12"/>
      <c r="AQ5056" s="12"/>
      <c r="AR5056" s="12"/>
      <c r="AS5056" s="12"/>
      <c r="AT5056" s="12"/>
      <c r="AU5056" s="12"/>
      <c r="AV5056" s="12"/>
      <c r="AW5056" s="12"/>
      <c r="AX5056" s="12"/>
      <c r="AY5056" s="12"/>
      <c r="AZ5056" s="12"/>
      <c r="BA5056" s="12"/>
      <c r="BB5056" s="12"/>
      <c r="BC5056" s="12"/>
      <c r="BD5056" s="12"/>
      <c r="BE5056" s="12"/>
      <c r="BF5056" s="12"/>
      <c r="BG5056" s="12"/>
      <c r="BH5056" s="12"/>
      <c r="BI5056" s="12"/>
      <c r="BJ5056" s="13"/>
      <c r="BK5056" s="13"/>
      <c r="BL5056" s="13"/>
      <c r="BM5056" s="13"/>
      <c r="BN5056" s="13"/>
    </row>
    <row r="5057" spans="1:66" x14ac:dyDescent="0.25">
      <c r="A5057" s="10"/>
      <c r="B5057" s="10"/>
      <c r="C5057" s="10"/>
      <c r="D5057" s="18"/>
      <c r="E5057" s="10"/>
      <c r="F5057" s="10"/>
      <c r="G5057" s="10"/>
      <c r="H5057" s="10"/>
      <c r="I5057" s="10"/>
      <c r="J5057" s="10"/>
      <c r="K5057" s="11"/>
      <c r="L5057" s="11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  <c r="W5057" s="12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2"/>
      <c r="AS5057" s="12"/>
      <c r="AT5057" s="12"/>
      <c r="AU5057" s="12"/>
      <c r="AV5057" s="12"/>
      <c r="AW5057" s="12"/>
      <c r="AX5057" s="12"/>
      <c r="AY5057" s="12"/>
      <c r="AZ5057" s="12"/>
      <c r="BA5057" s="12"/>
      <c r="BB5057" s="12"/>
      <c r="BC5057" s="12"/>
      <c r="BD5057" s="12"/>
      <c r="BE5057" s="12"/>
      <c r="BF5057" s="12"/>
      <c r="BG5057" s="12"/>
      <c r="BH5057" s="12"/>
      <c r="BI5057" s="12"/>
      <c r="BJ5057" s="13"/>
      <c r="BK5057" s="13"/>
      <c r="BL5057" s="13"/>
      <c r="BM5057" s="13"/>
      <c r="BN5057" s="13"/>
    </row>
    <row r="5058" spans="1:66" x14ac:dyDescent="0.25">
      <c r="A5058" s="10"/>
      <c r="B5058" s="10"/>
      <c r="C5058" s="10"/>
      <c r="D5058" s="18"/>
      <c r="E5058" s="10"/>
      <c r="F5058" s="10"/>
      <c r="G5058" s="10"/>
      <c r="H5058" s="10"/>
      <c r="I5058" s="10"/>
      <c r="J5058" s="10"/>
      <c r="K5058" s="11"/>
      <c r="L5058" s="11"/>
      <c r="M5058" s="12"/>
      <c r="N5058" s="12"/>
      <c r="O5058" s="12"/>
      <c r="P5058" s="12"/>
      <c r="Q5058" s="12"/>
      <c r="R5058" s="12"/>
      <c r="S5058" s="12"/>
      <c r="T5058" s="12"/>
      <c r="U5058" s="12"/>
      <c r="V5058" s="12"/>
      <c r="W5058" s="12"/>
      <c r="X5058" s="12"/>
      <c r="Y5058" s="12"/>
      <c r="Z5058" s="12"/>
      <c r="AA5058" s="12"/>
      <c r="AB5058" s="12"/>
      <c r="AC5058" s="12"/>
      <c r="AD5058" s="12"/>
      <c r="AE5058" s="12"/>
      <c r="AF5058" s="12"/>
      <c r="AG5058" s="12"/>
      <c r="AH5058" s="12"/>
      <c r="AI5058" s="12"/>
      <c r="AJ5058" s="12"/>
      <c r="AK5058" s="12"/>
      <c r="AL5058" s="12"/>
      <c r="AM5058" s="12"/>
      <c r="AN5058" s="12"/>
      <c r="AO5058" s="12"/>
      <c r="AP5058" s="12"/>
      <c r="AQ5058" s="12"/>
      <c r="AR5058" s="12"/>
      <c r="AS5058" s="12"/>
      <c r="AT5058" s="12"/>
      <c r="AU5058" s="12"/>
      <c r="AV5058" s="12"/>
      <c r="AW5058" s="12"/>
      <c r="AX5058" s="12"/>
      <c r="AY5058" s="12"/>
      <c r="AZ5058" s="12"/>
      <c r="BA5058" s="12"/>
      <c r="BB5058" s="12"/>
      <c r="BC5058" s="12"/>
      <c r="BD5058" s="12"/>
      <c r="BE5058" s="12"/>
      <c r="BF5058" s="12"/>
      <c r="BG5058" s="12"/>
      <c r="BH5058" s="12"/>
      <c r="BI5058" s="12"/>
      <c r="BJ5058" s="13"/>
      <c r="BK5058" s="13"/>
      <c r="BL5058" s="13"/>
      <c r="BM5058" s="13"/>
      <c r="BN5058" s="13"/>
    </row>
    <row r="5059" spans="1:66" x14ac:dyDescent="0.25">
      <c r="A5059" s="10"/>
      <c r="B5059" s="10"/>
      <c r="C5059" s="10"/>
      <c r="D5059" s="18"/>
      <c r="E5059" s="10"/>
      <c r="F5059" s="10"/>
      <c r="G5059" s="10"/>
      <c r="H5059" s="10"/>
      <c r="I5059" s="10"/>
      <c r="J5059" s="10"/>
      <c r="K5059" s="11"/>
      <c r="L5059" s="11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  <c r="W5059" s="12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2"/>
      <c r="AS5059" s="12"/>
      <c r="AT5059" s="12"/>
      <c r="AU5059" s="12"/>
      <c r="AV5059" s="12"/>
      <c r="AW5059" s="12"/>
      <c r="AX5059" s="12"/>
      <c r="AY5059" s="12"/>
      <c r="AZ5059" s="12"/>
      <c r="BA5059" s="12"/>
      <c r="BB5059" s="12"/>
      <c r="BC5059" s="12"/>
      <c r="BD5059" s="12"/>
      <c r="BE5059" s="12"/>
      <c r="BF5059" s="12"/>
      <c r="BG5059" s="12"/>
      <c r="BH5059" s="12"/>
      <c r="BI5059" s="12"/>
      <c r="BJ5059" s="13"/>
      <c r="BK5059" s="13"/>
      <c r="BL5059" s="13"/>
      <c r="BM5059" s="13"/>
      <c r="BN5059" s="13"/>
    </row>
    <row r="5060" spans="1:66" x14ac:dyDescent="0.25">
      <c r="A5060" s="10"/>
      <c r="B5060" s="10"/>
      <c r="C5060" s="10"/>
      <c r="D5060" s="18"/>
      <c r="E5060" s="10"/>
      <c r="F5060" s="10"/>
      <c r="G5060" s="10"/>
      <c r="H5060" s="10"/>
      <c r="I5060" s="10"/>
      <c r="J5060" s="10"/>
      <c r="K5060" s="11"/>
      <c r="L5060" s="11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  <c r="W5060" s="12"/>
      <c r="X5060" s="12"/>
      <c r="Y5060" s="12"/>
      <c r="Z5060" s="12"/>
      <c r="AA5060" s="12"/>
      <c r="AB5060" s="12"/>
      <c r="AC5060" s="12"/>
      <c r="AD5060" s="12"/>
      <c r="AE5060" s="12"/>
      <c r="AF5060" s="12"/>
      <c r="AG5060" s="12"/>
      <c r="AH5060" s="12"/>
      <c r="AI5060" s="12"/>
      <c r="AJ5060" s="12"/>
      <c r="AK5060" s="12"/>
      <c r="AL5060" s="12"/>
      <c r="AM5060" s="12"/>
      <c r="AN5060" s="12"/>
      <c r="AO5060" s="12"/>
      <c r="AP5060" s="12"/>
      <c r="AQ5060" s="12"/>
      <c r="AR5060" s="12"/>
      <c r="AS5060" s="12"/>
      <c r="AT5060" s="12"/>
      <c r="AU5060" s="12"/>
      <c r="AV5060" s="12"/>
      <c r="AW5060" s="12"/>
      <c r="AX5060" s="12"/>
      <c r="AY5060" s="12"/>
      <c r="AZ5060" s="12"/>
      <c r="BA5060" s="12"/>
      <c r="BB5060" s="12"/>
      <c r="BC5060" s="12"/>
      <c r="BD5060" s="12"/>
      <c r="BE5060" s="12"/>
      <c r="BF5060" s="12"/>
      <c r="BG5060" s="12"/>
      <c r="BH5060" s="12"/>
      <c r="BI5060" s="12"/>
      <c r="BJ5060" s="13"/>
      <c r="BK5060" s="13"/>
      <c r="BL5060" s="13"/>
      <c r="BM5060" s="13"/>
      <c r="BN5060" s="13"/>
    </row>
    <row r="5061" spans="1:66" x14ac:dyDescent="0.25">
      <c r="A5061" s="10"/>
      <c r="B5061" s="10"/>
      <c r="C5061" s="10"/>
      <c r="D5061" s="18"/>
      <c r="E5061" s="10"/>
      <c r="F5061" s="10"/>
      <c r="G5061" s="10"/>
      <c r="H5061" s="10"/>
      <c r="I5061" s="10"/>
      <c r="J5061" s="10"/>
      <c r="K5061" s="11"/>
      <c r="L5061" s="11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2"/>
      <c r="AS5061" s="12"/>
      <c r="AT5061" s="12"/>
      <c r="AU5061" s="12"/>
      <c r="AV5061" s="12"/>
      <c r="AW5061" s="12"/>
      <c r="AX5061" s="12"/>
      <c r="AY5061" s="12"/>
      <c r="AZ5061" s="12"/>
      <c r="BA5061" s="12"/>
      <c r="BB5061" s="12"/>
      <c r="BC5061" s="12"/>
      <c r="BD5061" s="12"/>
      <c r="BE5061" s="12"/>
      <c r="BF5061" s="12"/>
      <c r="BG5061" s="12"/>
      <c r="BH5061" s="12"/>
      <c r="BI5061" s="12"/>
      <c r="BJ5061" s="13"/>
      <c r="BK5061" s="13"/>
      <c r="BL5061" s="13"/>
      <c r="BM5061" s="13"/>
      <c r="BN5061" s="13"/>
    </row>
    <row r="5062" spans="1:66" x14ac:dyDescent="0.25">
      <c r="A5062" s="10"/>
      <c r="B5062" s="10"/>
      <c r="C5062" s="10"/>
      <c r="D5062" s="18"/>
      <c r="E5062" s="10"/>
      <c r="F5062" s="10"/>
      <c r="G5062" s="10"/>
      <c r="H5062" s="10"/>
      <c r="I5062" s="10"/>
      <c r="J5062" s="10"/>
      <c r="K5062" s="11"/>
      <c r="L5062" s="11"/>
      <c r="M5062" s="12"/>
      <c r="N5062" s="12"/>
      <c r="O5062" s="12"/>
      <c r="P5062" s="12"/>
      <c r="Q5062" s="12"/>
      <c r="R5062" s="12"/>
      <c r="S5062" s="12"/>
      <c r="T5062" s="12"/>
      <c r="U5062" s="12"/>
      <c r="V5062" s="12"/>
      <c r="W5062" s="12"/>
      <c r="X5062" s="12"/>
      <c r="Y5062" s="12"/>
      <c r="Z5062" s="12"/>
      <c r="AA5062" s="12"/>
      <c r="AB5062" s="12"/>
      <c r="AC5062" s="12"/>
      <c r="AD5062" s="12"/>
      <c r="AE5062" s="12"/>
      <c r="AF5062" s="12"/>
      <c r="AG5062" s="12"/>
      <c r="AH5062" s="12"/>
      <c r="AI5062" s="12"/>
      <c r="AJ5062" s="12"/>
      <c r="AK5062" s="12"/>
      <c r="AL5062" s="12"/>
      <c r="AM5062" s="12"/>
      <c r="AN5062" s="12"/>
      <c r="AO5062" s="12"/>
      <c r="AP5062" s="12"/>
      <c r="AQ5062" s="12"/>
      <c r="AR5062" s="12"/>
      <c r="AS5062" s="12"/>
      <c r="AT5062" s="12"/>
      <c r="AU5062" s="12"/>
      <c r="AV5062" s="12"/>
      <c r="AW5062" s="12"/>
      <c r="AX5062" s="12"/>
      <c r="AY5062" s="12"/>
      <c r="AZ5062" s="12"/>
      <c r="BA5062" s="12"/>
      <c r="BB5062" s="12"/>
      <c r="BC5062" s="12"/>
      <c r="BD5062" s="12"/>
      <c r="BE5062" s="12"/>
      <c r="BF5062" s="12"/>
      <c r="BG5062" s="12"/>
      <c r="BH5062" s="12"/>
      <c r="BI5062" s="12"/>
      <c r="BJ5062" s="13"/>
      <c r="BK5062" s="13"/>
      <c r="BL5062" s="13"/>
      <c r="BM5062" s="13"/>
      <c r="BN5062" s="13"/>
    </row>
    <row r="5063" spans="1:66" x14ac:dyDescent="0.25">
      <c r="A5063" s="10"/>
      <c r="B5063" s="10"/>
      <c r="C5063" s="10"/>
      <c r="D5063" s="18"/>
      <c r="E5063" s="10"/>
      <c r="F5063" s="10"/>
      <c r="G5063" s="10"/>
      <c r="H5063" s="10"/>
      <c r="I5063" s="10"/>
      <c r="J5063" s="10"/>
      <c r="K5063" s="11"/>
      <c r="L5063" s="11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2"/>
      <c r="AS5063" s="12"/>
      <c r="AT5063" s="12"/>
      <c r="AU5063" s="12"/>
      <c r="AV5063" s="12"/>
      <c r="AW5063" s="12"/>
      <c r="AX5063" s="12"/>
      <c r="AY5063" s="12"/>
      <c r="AZ5063" s="12"/>
      <c r="BA5063" s="12"/>
      <c r="BB5063" s="12"/>
      <c r="BC5063" s="12"/>
      <c r="BD5063" s="12"/>
      <c r="BE5063" s="12"/>
      <c r="BF5063" s="12"/>
      <c r="BG5063" s="12"/>
      <c r="BH5063" s="12"/>
      <c r="BI5063" s="12"/>
      <c r="BJ5063" s="13"/>
      <c r="BK5063" s="13"/>
      <c r="BL5063" s="13"/>
      <c r="BM5063" s="13"/>
      <c r="BN5063" s="13"/>
    </row>
    <row r="5064" spans="1:66" x14ac:dyDescent="0.25">
      <c r="A5064" s="10"/>
      <c r="B5064" s="10"/>
      <c r="C5064" s="10"/>
      <c r="D5064" s="18"/>
      <c r="E5064" s="10"/>
      <c r="F5064" s="10"/>
      <c r="G5064" s="10"/>
      <c r="H5064" s="10"/>
      <c r="I5064" s="10"/>
      <c r="J5064" s="10"/>
      <c r="K5064" s="11"/>
      <c r="L5064" s="11"/>
      <c r="M5064" s="12"/>
      <c r="N5064" s="12"/>
      <c r="O5064" s="12"/>
      <c r="P5064" s="12"/>
      <c r="Q5064" s="12"/>
      <c r="R5064" s="12"/>
      <c r="S5064" s="12"/>
      <c r="T5064" s="12"/>
      <c r="U5064" s="12"/>
      <c r="V5064" s="12"/>
      <c r="W5064" s="12"/>
      <c r="X5064" s="12"/>
      <c r="Y5064" s="12"/>
      <c r="Z5064" s="12"/>
      <c r="AA5064" s="12"/>
      <c r="AB5064" s="12"/>
      <c r="AC5064" s="12"/>
      <c r="AD5064" s="12"/>
      <c r="AE5064" s="12"/>
      <c r="AF5064" s="12"/>
      <c r="AG5064" s="12"/>
      <c r="AH5064" s="12"/>
      <c r="AI5064" s="12"/>
      <c r="AJ5064" s="12"/>
      <c r="AK5064" s="12"/>
      <c r="AL5064" s="12"/>
      <c r="AM5064" s="12"/>
      <c r="AN5064" s="12"/>
      <c r="AO5064" s="12"/>
      <c r="AP5064" s="12"/>
      <c r="AQ5064" s="12"/>
      <c r="AR5064" s="12"/>
      <c r="AS5064" s="12"/>
      <c r="AT5064" s="12"/>
      <c r="AU5064" s="12"/>
      <c r="AV5064" s="12"/>
      <c r="AW5064" s="12"/>
      <c r="AX5064" s="12"/>
      <c r="AY5064" s="12"/>
      <c r="AZ5064" s="12"/>
      <c r="BA5064" s="12"/>
      <c r="BB5064" s="12"/>
      <c r="BC5064" s="12"/>
      <c r="BD5064" s="12"/>
      <c r="BE5064" s="12"/>
      <c r="BF5064" s="12"/>
      <c r="BG5064" s="12"/>
      <c r="BH5064" s="12"/>
      <c r="BI5064" s="12"/>
      <c r="BJ5064" s="13"/>
      <c r="BK5064" s="13"/>
      <c r="BL5064" s="13"/>
      <c r="BM5064" s="13"/>
      <c r="BN5064" s="13"/>
    </row>
    <row r="5065" spans="1:66" x14ac:dyDescent="0.25">
      <c r="A5065" s="10"/>
      <c r="B5065" s="10"/>
      <c r="C5065" s="10"/>
      <c r="D5065" s="18"/>
      <c r="E5065" s="10"/>
      <c r="F5065" s="10"/>
      <c r="G5065" s="10"/>
      <c r="H5065" s="10"/>
      <c r="I5065" s="10"/>
      <c r="J5065" s="10"/>
      <c r="K5065" s="11"/>
      <c r="L5065" s="11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  <c r="W5065" s="12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2"/>
      <c r="AS5065" s="12"/>
      <c r="AT5065" s="12"/>
      <c r="AU5065" s="12"/>
      <c r="AV5065" s="12"/>
      <c r="AW5065" s="12"/>
      <c r="AX5065" s="12"/>
      <c r="AY5065" s="12"/>
      <c r="AZ5065" s="12"/>
      <c r="BA5065" s="12"/>
      <c r="BB5065" s="12"/>
      <c r="BC5065" s="12"/>
      <c r="BD5065" s="12"/>
      <c r="BE5065" s="12"/>
      <c r="BF5065" s="12"/>
      <c r="BG5065" s="12"/>
      <c r="BH5065" s="12"/>
      <c r="BI5065" s="12"/>
      <c r="BJ5065" s="13"/>
      <c r="BK5065" s="13"/>
      <c r="BL5065" s="13"/>
      <c r="BM5065" s="13"/>
      <c r="BN5065" s="13"/>
    </row>
    <row r="5066" spans="1:66" x14ac:dyDescent="0.25">
      <c r="A5066" s="10"/>
      <c r="B5066" s="10"/>
      <c r="C5066" s="10"/>
      <c r="D5066" s="18"/>
      <c r="E5066" s="10"/>
      <c r="F5066" s="10"/>
      <c r="G5066" s="10"/>
      <c r="H5066" s="10"/>
      <c r="I5066" s="10"/>
      <c r="J5066" s="10"/>
      <c r="K5066" s="11"/>
      <c r="L5066" s="11"/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  <c r="W5066" s="12"/>
      <c r="X5066" s="12"/>
      <c r="Y5066" s="12"/>
      <c r="Z5066" s="12"/>
      <c r="AA5066" s="12"/>
      <c r="AB5066" s="12"/>
      <c r="AC5066" s="12"/>
      <c r="AD5066" s="12"/>
      <c r="AE5066" s="12"/>
      <c r="AF5066" s="12"/>
      <c r="AG5066" s="12"/>
      <c r="AH5066" s="12"/>
      <c r="AI5066" s="12"/>
      <c r="AJ5066" s="12"/>
      <c r="AK5066" s="12"/>
      <c r="AL5066" s="12"/>
      <c r="AM5066" s="12"/>
      <c r="AN5066" s="12"/>
      <c r="AO5066" s="12"/>
      <c r="AP5066" s="12"/>
      <c r="AQ5066" s="12"/>
      <c r="AR5066" s="12"/>
      <c r="AS5066" s="12"/>
      <c r="AT5066" s="12"/>
      <c r="AU5066" s="12"/>
      <c r="AV5066" s="12"/>
      <c r="AW5066" s="12"/>
      <c r="AX5066" s="12"/>
      <c r="AY5066" s="12"/>
      <c r="AZ5066" s="12"/>
      <c r="BA5066" s="12"/>
      <c r="BB5066" s="12"/>
      <c r="BC5066" s="12"/>
      <c r="BD5066" s="12"/>
      <c r="BE5066" s="12"/>
      <c r="BF5066" s="12"/>
      <c r="BG5066" s="12"/>
      <c r="BH5066" s="12"/>
      <c r="BI5066" s="12"/>
      <c r="BJ5066" s="13"/>
      <c r="BK5066" s="13"/>
      <c r="BL5066" s="13"/>
      <c r="BM5066" s="13"/>
      <c r="BN5066" s="13"/>
    </row>
    <row r="5067" spans="1:66" x14ac:dyDescent="0.25">
      <c r="A5067" s="10"/>
      <c r="B5067" s="10"/>
      <c r="C5067" s="10"/>
      <c r="D5067" s="18"/>
      <c r="E5067" s="10"/>
      <c r="F5067" s="10"/>
      <c r="G5067" s="10"/>
      <c r="H5067" s="10"/>
      <c r="I5067" s="10"/>
      <c r="J5067" s="10"/>
      <c r="K5067" s="11"/>
      <c r="L5067" s="11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2"/>
      <c r="AS5067" s="12"/>
      <c r="AT5067" s="12"/>
      <c r="AU5067" s="12"/>
      <c r="AV5067" s="12"/>
      <c r="AW5067" s="12"/>
      <c r="AX5067" s="12"/>
      <c r="AY5067" s="12"/>
      <c r="AZ5067" s="12"/>
      <c r="BA5067" s="12"/>
      <c r="BB5067" s="12"/>
      <c r="BC5067" s="12"/>
      <c r="BD5067" s="12"/>
      <c r="BE5067" s="12"/>
      <c r="BF5067" s="12"/>
      <c r="BG5067" s="12"/>
      <c r="BH5067" s="12"/>
      <c r="BI5067" s="12"/>
      <c r="BJ5067" s="13"/>
      <c r="BK5067" s="13"/>
      <c r="BL5067" s="13"/>
      <c r="BM5067" s="13"/>
      <c r="BN5067" s="13"/>
    </row>
    <row r="5068" spans="1:66" x14ac:dyDescent="0.25">
      <c r="A5068" s="10"/>
      <c r="B5068" s="10"/>
      <c r="C5068" s="10"/>
      <c r="D5068" s="18"/>
      <c r="E5068" s="10"/>
      <c r="F5068" s="10"/>
      <c r="G5068" s="10"/>
      <c r="H5068" s="10"/>
      <c r="I5068" s="10"/>
      <c r="J5068" s="10"/>
      <c r="K5068" s="11"/>
      <c r="L5068" s="11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  <c r="W5068" s="12"/>
      <c r="X5068" s="12"/>
      <c r="Y5068" s="12"/>
      <c r="Z5068" s="12"/>
      <c r="AA5068" s="12"/>
      <c r="AB5068" s="12"/>
      <c r="AC5068" s="12"/>
      <c r="AD5068" s="12"/>
      <c r="AE5068" s="12"/>
      <c r="AF5068" s="12"/>
      <c r="AG5068" s="12"/>
      <c r="AH5068" s="12"/>
      <c r="AI5068" s="12"/>
      <c r="AJ5068" s="12"/>
      <c r="AK5068" s="12"/>
      <c r="AL5068" s="12"/>
      <c r="AM5068" s="12"/>
      <c r="AN5068" s="12"/>
      <c r="AO5068" s="12"/>
      <c r="AP5068" s="12"/>
      <c r="AQ5068" s="12"/>
      <c r="AR5068" s="12"/>
      <c r="AS5068" s="12"/>
      <c r="AT5068" s="12"/>
      <c r="AU5068" s="12"/>
      <c r="AV5068" s="12"/>
      <c r="AW5068" s="12"/>
      <c r="AX5068" s="12"/>
      <c r="AY5068" s="12"/>
      <c r="AZ5068" s="12"/>
      <c r="BA5068" s="12"/>
      <c r="BB5068" s="12"/>
      <c r="BC5068" s="12"/>
      <c r="BD5068" s="12"/>
      <c r="BE5068" s="12"/>
      <c r="BF5068" s="12"/>
      <c r="BG5068" s="12"/>
      <c r="BH5068" s="12"/>
      <c r="BI5068" s="12"/>
      <c r="BJ5068" s="13"/>
      <c r="BK5068" s="13"/>
      <c r="BL5068" s="13"/>
      <c r="BM5068" s="13"/>
      <c r="BN5068" s="13"/>
    </row>
    <row r="5069" spans="1:66" x14ac:dyDescent="0.25">
      <c r="A5069" s="10"/>
      <c r="B5069" s="10"/>
      <c r="C5069" s="10"/>
      <c r="D5069" s="18"/>
      <c r="E5069" s="10"/>
      <c r="F5069" s="10"/>
      <c r="G5069" s="10"/>
      <c r="H5069" s="10"/>
      <c r="I5069" s="10"/>
      <c r="J5069" s="10"/>
      <c r="K5069" s="11"/>
      <c r="L5069" s="11"/>
      <c r="M5069" s="12"/>
      <c r="N5069" s="12"/>
      <c r="O5069" s="12"/>
      <c r="P5069" s="12"/>
      <c r="Q5069" s="12"/>
      <c r="R5069" s="12"/>
      <c r="S5069" s="12"/>
      <c r="T5069" s="12"/>
      <c r="U5069" s="12"/>
      <c r="V5069" s="12"/>
      <c r="W5069" s="12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2"/>
      <c r="AS5069" s="12"/>
      <c r="AT5069" s="12"/>
      <c r="AU5069" s="12"/>
      <c r="AV5069" s="12"/>
      <c r="AW5069" s="12"/>
      <c r="AX5069" s="12"/>
      <c r="AY5069" s="12"/>
      <c r="AZ5069" s="12"/>
      <c r="BA5069" s="12"/>
      <c r="BB5069" s="12"/>
      <c r="BC5069" s="12"/>
      <c r="BD5069" s="12"/>
      <c r="BE5069" s="12"/>
      <c r="BF5069" s="12"/>
      <c r="BG5069" s="12"/>
      <c r="BH5069" s="12"/>
      <c r="BI5069" s="12"/>
      <c r="BJ5069" s="13"/>
      <c r="BK5069" s="13"/>
      <c r="BL5069" s="13"/>
      <c r="BM5069" s="13"/>
      <c r="BN5069" s="13"/>
    </row>
    <row r="5070" spans="1:66" x14ac:dyDescent="0.25">
      <c r="A5070" s="10"/>
      <c r="B5070" s="10"/>
      <c r="C5070" s="10"/>
      <c r="D5070" s="18"/>
      <c r="E5070" s="10"/>
      <c r="F5070" s="10"/>
      <c r="G5070" s="10"/>
      <c r="H5070" s="10"/>
      <c r="I5070" s="10"/>
      <c r="J5070" s="10"/>
      <c r="K5070" s="11"/>
      <c r="L5070" s="11"/>
      <c r="M5070" s="12"/>
      <c r="N5070" s="12"/>
      <c r="O5070" s="12"/>
      <c r="P5070" s="12"/>
      <c r="Q5070" s="12"/>
      <c r="R5070" s="12"/>
      <c r="S5070" s="12"/>
      <c r="T5070" s="12"/>
      <c r="U5070" s="12"/>
      <c r="V5070" s="12"/>
      <c r="W5070" s="12"/>
      <c r="X5070" s="12"/>
      <c r="Y5070" s="12"/>
      <c r="Z5070" s="12"/>
      <c r="AA5070" s="12"/>
      <c r="AB5070" s="12"/>
      <c r="AC5070" s="12"/>
      <c r="AD5070" s="12"/>
      <c r="AE5070" s="12"/>
      <c r="AF5070" s="12"/>
      <c r="AG5070" s="12"/>
      <c r="AH5070" s="12"/>
      <c r="AI5070" s="12"/>
      <c r="AJ5070" s="12"/>
      <c r="AK5070" s="12"/>
      <c r="AL5070" s="12"/>
      <c r="AM5070" s="12"/>
      <c r="AN5070" s="12"/>
      <c r="AO5070" s="12"/>
      <c r="AP5070" s="12"/>
      <c r="AQ5070" s="12"/>
      <c r="AR5070" s="12"/>
      <c r="AS5070" s="12"/>
      <c r="AT5070" s="12"/>
      <c r="AU5070" s="12"/>
      <c r="AV5070" s="12"/>
      <c r="AW5070" s="12"/>
      <c r="AX5070" s="12"/>
      <c r="AY5070" s="12"/>
      <c r="AZ5070" s="12"/>
      <c r="BA5070" s="12"/>
      <c r="BB5070" s="12"/>
      <c r="BC5070" s="12"/>
      <c r="BD5070" s="12"/>
      <c r="BE5070" s="12"/>
      <c r="BF5070" s="12"/>
      <c r="BG5070" s="12"/>
      <c r="BH5070" s="12"/>
      <c r="BI5070" s="12"/>
      <c r="BJ5070" s="13"/>
      <c r="BK5070" s="13"/>
      <c r="BL5070" s="13"/>
      <c r="BM5070" s="13"/>
      <c r="BN5070" s="13"/>
    </row>
    <row r="5071" spans="1:66" x14ac:dyDescent="0.25">
      <c r="A5071" s="10"/>
      <c r="B5071" s="10"/>
      <c r="C5071" s="10"/>
      <c r="D5071" s="18"/>
      <c r="E5071" s="10"/>
      <c r="F5071" s="10"/>
      <c r="G5071" s="10"/>
      <c r="H5071" s="10"/>
      <c r="I5071" s="10"/>
      <c r="J5071" s="10"/>
      <c r="K5071" s="11"/>
      <c r="L5071" s="11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  <c r="W5071" s="12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2"/>
      <c r="AS5071" s="12"/>
      <c r="AT5071" s="12"/>
      <c r="AU5071" s="12"/>
      <c r="AV5071" s="12"/>
      <c r="AW5071" s="12"/>
      <c r="AX5071" s="12"/>
      <c r="AY5071" s="12"/>
      <c r="AZ5071" s="12"/>
      <c r="BA5071" s="12"/>
      <c r="BB5071" s="12"/>
      <c r="BC5071" s="12"/>
      <c r="BD5071" s="12"/>
      <c r="BE5071" s="12"/>
      <c r="BF5071" s="12"/>
      <c r="BG5071" s="12"/>
      <c r="BH5071" s="12"/>
      <c r="BI5071" s="12"/>
      <c r="BJ5071" s="13"/>
      <c r="BK5071" s="13"/>
      <c r="BL5071" s="13"/>
      <c r="BM5071" s="13"/>
      <c r="BN5071" s="13"/>
    </row>
    <row r="5072" spans="1:66" x14ac:dyDescent="0.25">
      <c r="A5072" s="10"/>
      <c r="B5072" s="10"/>
      <c r="C5072" s="10"/>
      <c r="D5072" s="18"/>
      <c r="E5072" s="10"/>
      <c r="F5072" s="10"/>
      <c r="G5072" s="10"/>
      <c r="H5072" s="10"/>
      <c r="I5072" s="10"/>
      <c r="J5072" s="10"/>
      <c r="K5072" s="11"/>
      <c r="L5072" s="11"/>
      <c r="M5072" s="12"/>
      <c r="N5072" s="12"/>
      <c r="O5072" s="12"/>
      <c r="P5072" s="12"/>
      <c r="Q5072" s="12"/>
      <c r="R5072" s="12"/>
      <c r="S5072" s="12"/>
      <c r="T5072" s="12"/>
      <c r="U5072" s="12"/>
      <c r="V5072" s="12"/>
      <c r="W5072" s="12"/>
      <c r="X5072" s="12"/>
      <c r="Y5072" s="12"/>
      <c r="Z5072" s="12"/>
      <c r="AA5072" s="12"/>
      <c r="AB5072" s="12"/>
      <c r="AC5072" s="12"/>
      <c r="AD5072" s="12"/>
      <c r="AE5072" s="12"/>
      <c r="AF5072" s="12"/>
      <c r="AG5072" s="12"/>
      <c r="AH5072" s="12"/>
      <c r="AI5072" s="12"/>
      <c r="AJ5072" s="12"/>
      <c r="AK5072" s="12"/>
      <c r="AL5072" s="12"/>
      <c r="AM5072" s="12"/>
      <c r="AN5072" s="12"/>
      <c r="AO5072" s="12"/>
      <c r="AP5072" s="12"/>
      <c r="AQ5072" s="12"/>
      <c r="AR5072" s="12"/>
      <c r="AS5072" s="12"/>
      <c r="AT5072" s="12"/>
      <c r="AU5072" s="12"/>
      <c r="AV5072" s="12"/>
      <c r="AW5072" s="12"/>
      <c r="AX5072" s="12"/>
      <c r="AY5072" s="12"/>
      <c r="AZ5072" s="12"/>
      <c r="BA5072" s="12"/>
      <c r="BB5072" s="12"/>
      <c r="BC5072" s="12"/>
      <c r="BD5072" s="12"/>
      <c r="BE5072" s="12"/>
      <c r="BF5072" s="12"/>
      <c r="BG5072" s="12"/>
      <c r="BH5072" s="12"/>
      <c r="BI5072" s="12"/>
      <c r="BJ5072" s="13"/>
      <c r="BK5072" s="13"/>
      <c r="BL5072" s="13"/>
      <c r="BM5072" s="13"/>
      <c r="BN5072" s="13"/>
    </row>
    <row r="5073" spans="1:66" x14ac:dyDescent="0.25">
      <c r="A5073" s="10"/>
      <c r="B5073" s="10"/>
      <c r="C5073" s="10"/>
      <c r="D5073" s="18"/>
      <c r="E5073" s="10"/>
      <c r="F5073" s="10"/>
      <c r="G5073" s="10"/>
      <c r="H5073" s="10"/>
      <c r="I5073" s="10"/>
      <c r="J5073" s="10"/>
      <c r="K5073" s="11"/>
      <c r="L5073" s="11"/>
      <c r="M5073" s="12"/>
      <c r="N5073" s="12"/>
      <c r="O5073" s="12"/>
      <c r="P5073" s="12"/>
      <c r="Q5073" s="12"/>
      <c r="R5073" s="12"/>
      <c r="S5073" s="12"/>
      <c r="T5073" s="12"/>
      <c r="U5073" s="12"/>
      <c r="V5073" s="12"/>
      <c r="W5073" s="12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2"/>
      <c r="AS5073" s="12"/>
      <c r="AT5073" s="12"/>
      <c r="AU5073" s="12"/>
      <c r="AV5073" s="12"/>
      <c r="AW5073" s="12"/>
      <c r="AX5073" s="12"/>
      <c r="AY5073" s="12"/>
      <c r="AZ5073" s="12"/>
      <c r="BA5073" s="12"/>
      <c r="BB5073" s="12"/>
      <c r="BC5073" s="12"/>
      <c r="BD5073" s="12"/>
      <c r="BE5073" s="12"/>
      <c r="BF5073" s="12"/>
      <c r="BG5073" s="12"/>
      <c r="BH5073" s="12"/>
      <c r="BI5073" s="12"/>
      <c r="BJ5073" s="13"/>
      <c r="BK5073" s="13"/>
      <c r="BL5073" s="13"/>
      <c r="BM5073" s="13"/>
      <c r="BN5073" s="13"/>
    </row>
    <row r="5074" spans="1:66" x14ac:dyDescent="0.25">
      <c r="A5074" s="10"/>
      <c r="B5074" s="10"/>
      <c r="C5074" s="10"/>
      <c r="D5074" s="18"/>
      <c r="E5074" s="10"/>
      <c r="F5074" s="10"/>
      <c r="G5074" s="10"/>
      <c r="H5074" s="10"/>
      <c r="I5074" s="10"/>
      <c r="J5074" s="10"/>
      <c r="K5074" s="11"/>
      <c r="L5074" s="11"/>
      <c r="M5074" s="12"/>
      <c r="N5074" s="12"/>
      <c r="O5074" s="12"/>
      <c r="P5074" s="12"/>
      <c r="Q5074" s="12"/>
      <c r="R5074" s="12"/>
      <c r="S5074" s="12"/>
      <c r="T5074" s="12"/>
      <c r="U5074" s="12"/>
      <c r="V5074" s="12"/>
      <c r="W5074" s="12"/>
      <c r="X5074" s="12"/>
      <c r="Y5074" s="12"/>
      <c r="Z5074" s="12"/>
      <c r="AA5074" s="12"/>
      <c r="AB5074" s="12"/>
      <c r="AC5074" s="12"/>
      <c r="AD5074" s="12"/>
      <c r="AE5074" s="12"/>
      <c r="AF5074" s="12"/>
      <c r="AG5074" s="12"/>
      <c r="AH5074" s="12"/>
      <c r="AI5074" s="12"/>
      <c r="AJ5074" s="12"/>
      <c r="AK5074" s="12"/>
      <c r="AL5074" s="12"/>
      <c r="AM5074" s="12"/>
      <c r="AN5074" s="12"/>
      <c r="AO5074" s="12"/>
      <c r="AP5074" s="12"/>
      <c r="AQ5074" s="12"/>
      <c r="AR5074" s="12"/>
      <c r="AS5074" s="12"/>
      <c r="AT5074" s="12"/>
      <c r="AU5074" s="12"/>
      <c r="AV5074" s="12"/>
      <c r="AW5074" s="12"/>
      <c r="AX5074" s="12"/>
      <c r="AY5074" s="12"/>
      <c r="AZ5074" s="12"/>
      <c r="BA5074" s="12"/>
      <c r="BB5074" s="12"/>
      <c r="BC5074" s="12"/>
      <c r="BD5074" s="12"/>
      <c r="BE5074" s="12"/>
      <c r="BF5074" s="12"/>
      <c r="BG5074" s="12"/>
      <c r="BH5074" s="12"/>
      <c r="BI5074" s="12"/>
      <c r="BJ5074" s="13"/>
      <c r="BK5074" s="13"/>
      <c r="BL5074" s="13"/>
      <c r="BM5074" s="13"/>
      <c r="BN5074" s="13"/>
    </row>
    <row r="5075" spans="1:66" x14ac:dyDescent="0.25">
      <c r="A5075" s="10"/>
      <c r="B5075" s="10"/>
      <c r="C5075" s="10"/>
      <c r="D5075" s="18"/>
      <c r="E5075" s="10"/>
      <c r="F5075" s="10"/>
      <c r="G5075" s="10"/>
      <c r="H5075" s="10"/>
      <c r="I5075" s="10"/>
      <c r="J5075" s="10"/>
      <c r="K5075" s="11"/>
      <c r="L5075" s="11"/>
      <c r="M5075" s="12"/>
      <c r="N5075" s="12"/>
      <c r="O5075" s="12"/>
      <c r="P5075" s="12"/>
      <c r="Q5075" s="12"/>
      <c r="R5075" s="12"/>
      <c r="S5075" s="12"/>
      <c r="T5075" s="12"/>
      <c r="U5075" s="12"/>
      <c r="V5075" s="12"/>
      <c r="W5075" s="12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2"/>
      <c r="AS5075" s="12"/>
      <c r="AT5075" s="12"/>
      <c r="AU5075" s="12"/>
      <c r="AV5075" s="12"/>
      <c r="AW5075" s="12"/>
      <c r="AX5075" s="12"/>
      <c r="AY5075" s="12"/>
      <c r="AZ5075" s="12"/>
      <c r="BA5075" s="12"/>
      <c r="BB5075" s="12"/>
      <c r="BC5075" s="12"/>
      <c r="BD5075" s="12"/>
      <c r="BE5075" s="12"/>
      <c r="BF5075" s="12"/>
      <c r="BG5075" s="12"/>
      <c r="BH5075" s="12"/>
      <c r="BI5075" s="12"/>
      <c r="BJ5075" s="13"/>
      <c r="BK5075" s="13"/>
      <c r="BL5075" s="13"/>
      <c r="BM5075" s="13"/>
      <c r="BN5075" s="13"/>
    </row>
    <row r="5076" spans="1:66" x14ac:dyDescent="0.25">
      <c r="A5076" s="10"/>
      <c r="B5076" s="10"/>
      <c r="C5076" s="10"/>
      <c r="D5076" s="18"/>
      <c r="E5076" s="10"/>
      <c r="F5076" s="10"/>
      <c r="G5076" s="10"/>
      <c r="H5076" s="10"/>
      <c r="I5076" s="10"/>
      <c r="J5076" s="10"/>
      <c r="K5076" s="11"/>
      <c r="L5076" s="11"/>
      <c r="M5076" s="12"/>
      <c r="N5076" s="12"/>
      <c r="O5076" s="12"/>
      <c r="P5076" s="12"/>
      <c r="Q5076" s="12"/>
      <c r="R5076" s="12"/>
      <c r="S5076" s="12"/>
      <c r="T5076" s="12"/>
      <c r="U5076" s="12"/>
      <c r="V5076" s="12"/>
      <c r="W5076" s="12"/>
      <c r="X5076" s="12"/>
      <c r="Y5076" s="12"/>
      <c r="Z5076" s="12"/>
      <c r="AA5076" s="12"/>
      <c r="AB5076" s="12"/>
      <c r="AC5076" s="12"/>
      <c r="AD5076" s="12"/>
      <c r="AE5076" s="12"/>
      <c r="AF5076" s="12"/>
      <c r="AG5076" s="12"/>
      <c r="AH5076" s="12"/>
      <c r="AI5076" s="12"/>
      <c r="AJ5076" s="12"/>
      <c r="AK5076" s="12"/>
      <c r="AL5076" s="12"/>
      <c r="AM5076" s="12"/>
      <c r="AN5076" s="12"/>
      <c r="AO5076" s="12"/>
      <c r="AP5076" s="12"/>
      <c r="AQ5076" s="12"/>
      <c r="AR5076" s="12"/>
      <c r="AS5076" s="12"/>
      <c r="AT5076" s="12"/>
      <c r="AU5076" s="12"/>
      <c r="AV5076" s="12"/>
      <c r="AW5076" s="12"/>
      <c r="AX5076" s="12"/>
      <c r="AY5076" s="12"/>
      <c r="AZ5076" s="12"/>
      <c r="BA5076" s="12"/>
      <c r="BB5076" s="12"/>
      <c r="BC5076" s="12"/>
      <c r="BD5076" s="12"/>
      <c r="BE5076" s="12"/>
      <c r="BF5076" s="12"/>
      <c r="BG5076" s="12"/>
      <c r="BH5076" s="12"/>
      <c r="BI5076" s="12"/>
      <c r="BJ5076" s="13"/>
      <c r="BK5076" s="13"/>
      <c r="BL5076" s="13"/>
      <c r="BM5076" s="13"/>
      <c r="BN5076" s="13"/>
    </row>
    <row r="5077" spans="1:66" x14ac:dyDescent="0.25">
      <c r="A5077" s="10"/>
      <c r="B5077" s="10"/>
      <c r="C5077" s="10"/>
      <c r="D5077" s="18"/>
      <c r="E5077" s="10"/>
      <c r="F5077" s="10"/>
      <c r="G5077" s="10"/>
      <c r="H5077" s="10"/>
      <c r="I5077" s="10"/>
      <c r="J5077" s="10"/>
      <c r="K5077" s="11"/>
      <c r="L5077" s="11"/>
      <c r="M5077" s="12"/>
      <c r="N5077" s="12"/>
      <c r="O5077" s="12"/>
      <c r="P5077" s="12"/>
      <c r="Q5077" s="12"/>
      <c r="R5077" s="12"/>
      <c r="S5077" s="12"/>
      <c r="T5077" s="12"/>
      <c r="U5077" s="12"/>
      <c r="V5077" s="12"/>
      <c r="W5077" s="12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2"/>
      <c r="AS5077" s="12"/>
      <c r="AT5077" s="12"/>
      <c r="AU5077" s="12"/>
      <c r="AV5077" s="12"/>
      <c r="AW5077" s="12"/>
      <c r="AX5077" s="12"/>
      <c r="AY5077" s="12"/>
      <c r="AZ5077" s="12"/>
      <c r="BA5077" s="12"/>
      <c r="BB5077" s="12"/>
      <c r="BC5077" s="12"/>
      <c r="BD5077" s="12"/>
      <c r="BE5077" s="12"/>
      <c r="BF5077" s="12"/>
      <c r="BG5077" s="12"/>
      <c r="BH5077" s="12"/>
      <c r="BI5077" s="12"/>
      <c r="BJ5077" s="13"/>
      <c r="BK5077" s="13"/>
      <c r="BL5077" s="13"/>
      <c r="BM5077" s="13"/>
      <c r="BN5077" s="13"/>
    </row>
    <row r="5078" spans="1:66" x14ac:dyDescent="0.25">
      <c r="A5078" s="10"/>
      <c r="B5078" s="10"/>
      <c r="C5078" s="10"/>
      <c r="D5078" s="18"/>
      <c r="E5078" s="10"/>
      <c r="F5078" s="10"/>
      <c r="G5078" s="10"/>
      <c r="H5078" s="10"/>
      <c r="I5078" s="10"/>
      <c r="J5078" s="10"/>
      <c r="K5078" s="11"/>
      <c r="L5078" s="11"/>
      <c r="M5078" s="12"/>
      <c r="N5078" s="12"/>
      <c r="O5078" s="12"/>
      <c r="P5078" s="12"/>
      <c r="Q5078" s="12"/>
      <c r="R5078" s="12"/>
      <c r="S5078" s="12"/>
      <c r="T5078" s="12"/>
      <c r="U5078" s="12"/>
      <c r="V5078" s="12"/>
      <c r="W5078" s="12"/>
      <c r="X5078" s="12"/>
      <c r="Y5078" s="12"/>
      <c r="Z5078" s="12"/>
      <c r="AA5078" s="12"/>
      <c r="AB5078" s="12"/>
      <c r="AC5078" s="12"/>
      <c r="AD5078" s="12"/>
      <c r="AE5078" s="12"/>
      <c r="AF5078" s="12"/>
      <c r="AG5078" s="12"/>
      <c r="AH5078" s="12"/>
      <c r="AI5078" s="12"/>
      <c r="AJ5078" s="12"/>
      <c r="AK5078" s="12"/>
      <c r="AL5078" s="12"/>
      <c r="AM5078" s="12"/>
      <c r="AN5078" s="12"/>
      <c r="AO5078" s="12"/>
      <c r="AP5078" s="12"/>
      <c r="AQ5078" s="12"/>
      <c r="AR5078" s="12"/>
      <c r="AS5078" s="12"/>
      <c r="AT5078" s="12"/>
      <c r="AU5078" s="12"/>
      <c r="AV5078" s="12"/>
      <c r="AW5078" s="12"/>
      <c r="AX5078" s="12"/>
      <c r="AY5078" s="12"/>
      <c r="AZ5078" s="12"/>
      <c r="BA5078" s="12"/>
      <c r="BB5078" s="12"/>
      <c r="BC5078" s="12"/>
      <c r="BD5078" s="12"/>
      <c r="BE5078" s="12"/>
      <c r="BF5078" s="12"/>
      <c r="BG5078" s="12"/>
      <c r="BH5078" s="12"/>
      <c r="BI5078" s="12"/>
      <c r="BJ5078" s="13"/>
      <c r="BK5078" s="13"/>
      <c r="BL5078" s="13"/>
      <c r="BM5078" s="13"/>
      <c r="BN5078" s="13"/>
    </row>
    <row r="5079" spans="1:66" x14ac:dyDescent="0.25">
      <c r="A5079" s="10"/>
      <c r="B5079" s="10"/>
      <c r="C5079" s="10"/>
      <c r="D5079" s="18"/>
      <c r="E5079" s="10"/>
      <c r="F5079" s="10"/>
      <c r="G5079" s="10"/>
      <c r="H5079" s="10"/>
      <c r="I5079" s="10"/>
      <c r="J5079" s="10"/>
      <c r="K5079" s="11"/>
      <c r="L5079" s="11"/>
      <c r="M5079" s="12"/>
      <c r="N5079" s="12"/>
      <c r="O5079" s="12"/>
      <c r="P5079" s="12"/>
      <c r="Q5079" s="12"/>
      <c r="R5079" s="12"/>
      <c r="S5079" s="12"/>
      <c r="T5079" s="12"/>
      <c r="U5079" s="12"/>
      <c r="V5079" s="12"/>
      <c r="W5079" s="12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2"/>
      <c r="AS5079" s="12"/>
      <c r="AT5079" s="12"/>
      <c r="AU5079" s="12"/>
      <c r="AV5079" s="12"/>
      <c r="AW5079" s="12"/>
      <c r="AX5079" s="12"/>
      <c r="AY5079" s="12"/>
      <c r="AZ5079" s="12"/>
      <c r="BA5079" s="12"/>
      <c r="BB5079" s="12"/>
      <c r="BC5079" s="12"/>
      <c r="BD5079" s="12"/>
      <c r="BE5079" s="12"/>
      <c r="BF5079" s="12"/>
      <c r="BG5079" s="12"/>
      <c r="BH5079" s="12"/>
      <c r="BI5079" s="12"/>
      <c r="BJ5079" s="13"/>
      <c r="BK5079" s="13"/>
      <c r="BL5079" s="13"/>
      <c r="BM5079" s="13"/>
      <c r="BN5079" s="13"/>
    </row>
    <row r="5080" spans="1:66" x14ac:dyDescent="0.25">
      <c r="A5080" s="10"/>
      <c r="B5080" s="10"/>
      <c r="C5080" s="10"/>
      <c r="D5080" s="18"/>
      <c r="E5080" s="10"/>
      <c r="F5080" s="10"/>
      <c r="G5080" s="10"/>
      <c r="H5080" s="10"/>
      <c r="I5080" s="10"/>
      <c r="J5080" s="10"/>
      <c r="K5080" s="11"/>
      <c r="L5080" s="11"/>
      <c r="M5080" s="12"/>
      <c r="N5080" s="12"/>
      <c r="O5080" s="12"/>
      <c r="P5080" s="12"/>
      <c r="Q5080" s="12"/>
      <c r="R5080" s="12"/>
      <c r="S5080" s="12"/>
      <c r="T5080" s="12"/>
      <c r="U5080" s="12"/>
      <c r="V5080" s="12"/>
      <c r="W5080" s="12"/>
      <c r="X5080" s="12"/>
      <c r="Y5080" s="12"/>
      <c r="Z5080" s="12"/>
      <c r="AA5080" s="12"/>
      <c r="AB5080" s="12"/>
      <c r="AC5080" s="12"/>
      <c r="AD5080" s="12"/>
      <c r="AE5080" s="12"/>
      <c r="AF5080" s="12"/>
      <c r="AG5080" s="12"/>
      <c r="AH5080" s="12"/>
      <c r="AI5080" s="12"/>
      <c r="AJ5080" s="12"/>
      <c r="AK5080" s="12"/>
      <c r="AL5080" s="12"/>
      <c r="AM5080" s="12"/>
      <c r="AN5080" s="12"/>
      <c r="AO5080" s="12"/>
      <c r="AP5080" s="12"/>
      <c r="AQ5080" s="12"/>
      <c r="AR5080" s="12"/>
      <c r="AS5080" s="12"/>
      <c r="AT5080" s="12"/>
      <c r="AU5080" s="12"/>
      <c r="AV5080" s="12"/>
      <c r="AW5080" s="12"/>
      <c r="AX5080" s="12"/>
      <c r="AY5080" s="12"/>
      <c r="AZ5080" s="12"/>
      <c r="BA5080" s="12"/>
      <c r="BB5080" s="12"/>
      <c r="BC5080" s="12"/>
      <c r="BD5080" s="12"/>
      <c r="BE5080" s="12"/>
      <c r="BF5080" s="12"/>
      <c r="BG5080" s="12"/>
      <c r="BH5080" s="12"/>
      <c r="BI5080" s="12"/>
      <c r="BJ5080" s="13"/>
      <c r="BK5080" s="13"/>
      <c r="BL5080" s="13"/>
      <c r="BM5080" s="13"/>
      <c r="BN5080" s="13"/>
    </row>
    <row r="5081" spans="1:66" x14ac:dyDescent="0.25">
      <c r="A5081" s="10"/>
      <c r="B5081" s="10"/>
      <c r="C5081" s="10"/>
      <c r="D5081" s="18"/>
      <c r="E5081" s="10"/>
      <c r="F5081" s="10"/>
      <c r="G5081" s="10"/>
      <c r="H5081" s="10"/>
      <c r="I5081" s="10"/>
      <c r="J5081" s="10"/>
      <c r="K5081" s="11"/>
      <c r="L5081" s="11"/>
      <c r="M5081" s="12"/>
      <c r="N5081" s="12"/>
      <c r="O5081" s="12"/>
      <c r="P5081" s="12"/>
      <c r="Q5081" s="12"/>
      <c r="R5081" s="12"/>
      <c r="S5081" s="12"/>
      <c r="T5081" s="12"/>
      <c r="U5081" s="12"/>
      <c r="V5081" s="12"/>
      <c r="W5081" s="12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2"/>
      <c r="AS5081" s="12"/>
      <c r="AT5081" s="12"/>
      <c r="AU5081" s="12"/>
      <c r="AV5081" s="12"/>
      <c r="AW5081" s="12"/>
      <c r="AX5081" s="12"/>
      <c r="AY5081" s="12"/>
      <c r="AZ5081" s="12"/>
      <c r="BA5081" s="12"/>
      <c r="BB5081" s="12"/>
      <c r="BC5081" s="12"/>
      <c r="BD5081" s="12"/>
      <c r="BE5081" s="12"/>
      <c r="BF5081" s="12"/>
      <c r="BG5081" s="12"/>
      <c r="BH5081" s="12"/>
      <c r="BI5081" s="12"/>
      <c r="BJ5081" s="13"/>
      <c r="BK5081" s="13"/>
      <c r="BL5081" s="13"/>
      <c r="BM5081" s="13"/>
      <c r="BN5081" s="13"/>
    </row>
    <row r="5082" spans="1:66" x14ac:dyDescent="0.25">
      <c r="A5082" s="10"/>
      <c r="B5082" s="10"/>
      <c r="C5082" s="10"/>
      <c r="D5082" s="18"/>
      <c r="E5082" s="10"/>
      <c r="F5082" s="10"/>
      <c r="G5082" s="10"/>
      <c r="H5082" s="10"/>
      <c r="I5082" s="10"/>
      <c r="J5082" s="10"/>
      <c r="K5082" s="11"/>
      <c r="L5082" s="11"/>
      <c r="M5082" s="12"/>
      <c r="N5082" s="12"/>
      <c r="O5082" s="12"/>
      <c r="P5082" s="12"/>
      <c r="Q5082" s="12"/>
      <c r="R5082" s="12"/>
      <c r="S5082" s="12"/>
      <c r="T5082" s="12"/>
      <c r="U5082" s="12"/>
      <c r="V5082" s="12"/>
      <c r="W5082" s="12"/>
      <c r="X5082" s="12"/>
      <c r="Y5082" s="12"/>
      <c r="Z5082" s="12"/>
      <c r="AA5082" s="12"/>
      <c r="AB5082" s="12"/>
      <c r="AC5082" s="12"/>
      <c r="AD5082" s="12"/>
      <c r="AE5082" s="12"/>
      <c r="AF5082" s="12"/>
      <c r="AG5082" s="12"/>
      <c r="AH5082" s="12"/>
      <c r="AI5082" s="12"/>
      <c r="AJ5082" s="12"/>
      <c r="AK5082" s="12"/>
      <c r="AL5082" s="12"/>
      <c r="AM5082" s="12"/>
      <c r="AN5082" s="12"/>
      <c r="AO5082" s="12"/>
      <c r="AP5082" s="12"/>
      <c r="AQ5082" s="12"/>
      <c r="AR5082" s="12"/>
      <c r="AS5082" s="12"/>
      <c r="AT5082" s="12"/>
      <c r="AU5082" s="12"/>
      <c r="AV5082" s="12"/>
      <c r="AW5082" s="12"/>
      <c r="AX5082" s="12"/>
      <c r="AY5082" s="12"/>
      <c r="AZ5082" s="12"/>
      <c r="BA5082" s="12"/>
      <c r="BB5082" s="12"/>
      <c r="BC5082" s="12"/>
      <c r="BD5082" s="12"/>
      <c r="BE5082" s="12"/>
      <c r="BF5082" s="12"/>
      <c r="BG5082" s="12"/>
      <c r="BH5082" s="12"/>
      <c r="BI5082" s="12"/>
      <c r="BJ5082" s="13"/>
      <c r="BK5082" s="13"/>
      <c r="BL5082" s="13"/>
      <c r="BM5082" s="13"/>
      <c r="BN5082" s="13"/>
    </row>
    <row r="5083" spans="1:66" x14ac:dyDescent="0.25">
      <c r="A5083" s="10"/>
      <c r="B5083" s="10"/>
      <c r="C5083" s="10"/>
      <c r="D5083" s="18"/>
      <c r="E5083" s="10"/>
      <c r="F5083" s="10"/>
      <c r="G5083" s="10"/>
      <c r="H5083" s="10"/>
      <c r="I5083" s="10"/>
      <c r="J5083" s="10"/>
      <c r="K5083" s="11"/>
      <c r="L5083" s="11"/>
      <c r="M5083" s="12"/>
      <c r="N5083" s="12"/>
      <c r="O5083" s="12"/>
      <c r="P5083" s="12"/>
      <c r="Q5083" s="12"/>
      <c r="R5083" s="12"/>
      <c r="S5083" s="12"/>
      <c r="T5083" s="12"/>
      <c r="U5083" s="12"/>
      <c r="V5083" s="12"/>
      <c r="W5083" s="12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2"/>
      <c r="AS5083" s="12"/>
      <c r="AT5083" s="12"/>
      <c r="AU5083" s="12"/>
      <c r="AV5083" s="12"/>
      <c r="AW5083" s="12"/>
      <c r="AX5083" s="12"/>
      <c r="AY5083" s="12"/>
      <c r="AZ5083" s="12"/>
      <c r="BA5083" s="12"/>
      <c r="BB5083" s="12"/>
      <c r="BC5083" s="12"/>
      <c r="BD5083" s="12"/>
      <c r="BE5083" s="12"/>
      <c r="BF5083" s="12"/>
      <c r="BG5083" s="12"/>
      <c r="BH5083" s="12"/>
      <c r="BI5083" s="12"/>
      <c r="BJ5083" s="13"/>
      <c r="BK5083" s="13"/>
      <c r="BL5083" s="13"/>
      <c r="BM5083" s="13"/>
      <c r="BN5083" s="13"/>
    </row>
    <row r="5084" spans="1:66" x14ac:dyDescent="0.25">
      <c r="A5084" s="10"/>
      <c r="B5084" s="10"/>
      <c r="C5084" s="10"/>
      <c r="D5084" s="18"/>
      <c r="E5084" s="10"/>
      <c r="F5084" s="10"/>
      <c r="G5084" s="10"/>
      <c r="H5084" s="10"/>
      <c r="I5084" s="10"/>
      <c r="J5084" s="10"/>
      <c r="K5084" s="11"/>
      <c r="L5084" s="11"/>
      <c r="M5084" s="12"/>
      <c r="N5084" s="12"/>
      <c r="O5084" s="12"/>
      <c r="P5084" s="12"/>
      <c r="Q5084" s="12"/>
      <c r="R5084" s="12"/>
      <c r="S5084" s="12"/>
      <c r="T5084" s="12"/>
      <c r="U5084" s="12"/>
      <c r="V5084" s="12"/>
      <c r="W5084" s="12"/>
      <c r="X5084" s="12"/>
      <c r="Y5084" s="12"/>
      <c r="Z5084" s="12"/>
      <c r="AA5084" s="12"/>
      <c r="AB5084" s="12"/>
      <c r="AC5084" s="12"/>
      <c r="AD5084" s="12"/>
      <c r="AE5084" s="12"/>
      <c r="AF5084" s="12"/>
      <c r="AG5084" s="12"/>
      <c r="AH5084" s="12"/>
      <c r="AI5084" s="12"/>
      <c r="AJ5084" s="12"/>
      <c r="AK5084" s="12"/>
      <c r="AL5084" s="12"/>
      <c r="AM5084" s="12"/>
      <c r="AN5084" s="12"/>
      <c r="AO5084" s="12"/>
      <c r="AP5084" s="12"/>
      <c r="AQ5084" s="12"/>
      <c r="AR5084" s="12"/>
      <c r="AS5084" s="12"/>
      <c r="AT5084" s="12"/>
      <c r="AU5084" s="12"/>
      <c r="AV5084" s="12"/>
      <c r="AW5084" s="12"/>
      <c r="AX5084" s="12"/>
      <c r="AY5084" s="12"/>
      <c r="AZ5084" s="12"/>
      <c r="BA5084" s="12"/>
      <c r="BB5084" s="12"/>
      <c r="BC5084" s="12"/>
      <c r="BD5084" s="12"/>
      <c r="BE5084" s="12"/>
      <c r="BF5084" s="12"/>
      <c r="BG5084" s="12"/>
      <c r="BH5084" s="12"/>
      <c r="BI5084" s="12"/>
      <c r="BJ5084" s="13"/>
      <c r="BK5084" s="13"/>
      <c r="BL5084" s="13"/>
      <c r="BM5084" s="13"/>
      <c r="BN5084" s="13"/>
    </row>
    <row r="5085" spans="1:66" x14ac:dyDescent="0.25">
      <c r="A5085" s="10"/>
      <c r="B5085" s="10"/>
      <c r="C5085" s="10"/>
      <c r="D5085" s="18"/>
      <c r="E5085" s="10"/>
      <c r="F5085" s="10"/>
      <c r="G5085" s="10"/>
      <c r="H5085" s="10"/>
      <c r="I5085" s="10"/>
      <c r="J5085" s="10"/>
      <c r="K5085" s="11"/>
      <c r="L5085" s="11"/>
      <c r="M5085" s="12"/>
      <c r="N5085" s="12"/>
      <c r="O5085" s="12"/>
      <c r="P5085" s="12"/>
      <c r="Q5085" s="12"/>
      <c r="R5085" s="12"/>
      <c r="S5085" s="12"/>
      <c r="T5085" s="12"/>
      <c r="U5085" s="12"/>
      <c r="V5085" s="12"/>
      <c r="W5085" s="12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2"/>
      <c r="AS5085" s="12"/>
      <c r="AT5085" s="12"/>
      <c r="AU5085" s="12"/>
      <c r="AV5085" s="12"/>
      <c r="AW5085" s="12"/>
      <c r="AX5085" s="12"/>
      <c r="AY5085" s="12"/>
      <c r="AZ5085" s="12"/>
      <c r="BA5085" s="12"/>
      <c r="BB5085" s="12"/>
      <c r="BC5085" s="12"/>
      <c r="BD5085" s="12"/>
      <c r="BE5085" s="12"/>
      <c r="BF5085" s="12"/>
      <c r="BG5085" s="12"/>
      <c r="BH5085" s="12"/>
      <c r="BI5085" s="12"/>
      <c r="BJ5085" s="13"/>
      <c r="BK5085" s="13"/>
      <c r="BL5085" s="13"/>
      <c r="BM5085" s="13"/>
      <c r="BN5085" s="13"/>
    </row>
    <row r="5086" spans="1:66" x14ac:dyDescent="0.25">
      <c r="A5086" s="10"/>
      <c r="B5086" s="10"/>
      <c r="C5086" s="10"/>
      <c r="D5086" s="18"/>
      <c r="E5086" s="10"/>
      <c r="F5086" s="10"/>
      <c r="G5086" s="10"/>
      <c r="H5086" s="10"/>
      <c r="I5086" s="10"/>
      <c r="J5086" s="10"/>
      <c r="K5086" s="11"/>
      <c r="L5086" s="11"/>
      <c r="M5086" s="12"/>
      <c r="N5086" s="12"/>
      <c r="O5086" s="12"/>
      <c r="P5086" s="12"/>
      <c r="Q5086" s="12"/>
      <c r="R5086" s="12"/>
      <c r="S5086" s="12"/>
      <c r="T5086" s="12"/>
      <c r="U5086" s="12"/>
      <c r="V5086" s="12"/>
      <c r="W5086" s="12"/>
      <c r="X5086" s="12"/>
      <c r="Y5086" s="12"/>
      <c r="Z5086" s="12"/>
      <c r="AA5086" s="12"/>
      <c r="AB5086" s="12"/>
      <c r="AC5086" s="12"/>
      <c r="AD5086" s="12"/>
      <c r="AE5086" s="12"/>
      <c r="AF5086" s="12"/>
      <c r="AG5086" s="12"/>
      <c r="AH5086" s="12"/>
      <c r="AI5086" s="12"/>
      <c r="AJ5086" s="12"/>
      <c r="AK5086" s="12"/>
      <c r="AL5086" s="12"/>
      <c r="AM5086" s="12"/>
      <c r="AN5086" s="12"/>
      <c r="AO5086" s="12"/>
      <c r="AP5086" s="12"/>
      <c r="AQ5086" s="12"/>
      <c r="AR5086" s="12"/>
      <c r="AS5086" s="12"/>
      <c r="AT5086" s="12"/>
      <c r="AU5086" s="12"/>
      <c r="AV5086" s="12"/>
      <c r="AW5086" s="12"/>
      <c r="AX5086" s="12"/>
      <c r="AY5086" s="12"/>
      <c r="AZ5086" s="12"/>
      <c r="BA5086" s="12"/>
      <c r="BB5086" s="12"/>
      <c r="BC5086" s="12"/>
      <c r="BD5086" s="12"/>
      <c r="BE5086" s="12"/>
      <c r="BF5086" s="12"/>
      <c r="BG5086" s="12"/>
      <c r="BH5086" s="12"/>
      <c r="BI5086" s="12"/>
      <c r="BJ5086" s="13"/>
      <c r="BK5086" s="13"/>
      <c r="BL5086" s="13"/>
      <c r="BM5086" s="13"/>
      <c r="BN5086" s="13"/>
    </row>
    <row r="5087" spans="1:66" x14ac:dyDescent="0.25">
      <c r="A5087" s="10"/>
      <c r="B5087" s="10"/>
      <c r="C5087" s="10"/>
      <c r="D5087" s="18"/>
      <c r="E5087" s="10"/>
      <c r="F5087" s="10"/>
      <c r="G5087" s="10"/>
      <c r="H5087" s="10"/>
      <c r="I5087" s="10"/>
      <c r="J5087" s="10"/>
      <c r="K5087" s="11"/>
      <c r="L5087" s="11"/>
      <c r="M5087" s="12"/>
      <c r="N5087" s="12"/>
      <c r="O5087" s="12"/>
      <c r="P5087" s="12"/>
      <c r="Q5087" s="12"/>
      <c r="R5087" s="12"/>
      <c r="S5087" s="12"/>
      <c r="T5087" s="12"/>
      <c r="U5087" s="12"/>
      <c r="V5087" s="12"/>
      <c r="W5087" s="12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2"/>
      <c r="AS5087" s="12"/>
      <c r="AT5087" s="12"/>
      <c r="AU5087" s="12"/>
      <c r="AV5087" s="12"/>
      <c r="AW5087" s="12"/>
      <c r="AX5087" s="12"/>
      <c r="AY5087" s="12"/>
      <c r="AZ5087" s="12"/>
      <c r="BA5087" s="12"/>
      <c r="BB5087" s="12"/>
      <c r="BC5087" s="12"/>
      <c r="BD5087" s="12"/>
      <c r="BE5087" s="12"/>
      <c r="BF5087" s="12"/>
      <c r="BG5087" s="12"/>
      <c r="BH5087" s="12"/>
      <c r="BI5087" s="12"/>
      <c r="BJ5087" s="13"/>
      <c r="BK5087" s="13"/>
      <c r="BL5087" s="13"/>
      <c r="BM5087" s="13"/>
      <c r="BN5087" s="13"/>
    </row>
    <row r="5088" spans="1:66" x14ac:dyDescent="0.25">
      <c r="A5088" s="10"/>
      <c r="B5088" s="10"/>
      <c r="C5088" s="10"/>
      <c r="D5088" s="18"/>
      <c r="E5088" s="10"/>
      <c r="F5088" s="10"/>
      <c r="G5088" s="10"/>
      <c r="H5088" s="10"/>
      <c r="I5088" s="10"/>
      <c r="J5088" s="10"/>
      <c r="K5088" s="11"/>
      <c r="L5088" s="11"/>
      <c r="M5088" s="12"/>
      <c r="N5088" s="12"/>
      <c r="O5088" s="12"/>
      <c r="P5088" s="12"/>
      <c r="Q5088" s="12"/>
      <c r="R5088" s="12"/>
      <c r="S5088" s="12"/>
      <c r="T5088" s="12"/>
      <c r="U5088" s="12"/>
      <c r="V5088" s="12"/>
      <c r="W5088" s="12"/>
      <c r="X5088" s="12"/>
      <c r="Y5088" s="12"/>
      <c r="Z5088" s="12"/>
      <c r="AA5088" s="12"/>
      <c r="AB5088" s="12"/>
      <c r="AC5088" s="12"/>
      <c r="AD5088" s="12"/>
      <c r="AE5088" s="12"/>
      <c r="AF5088" s="12"/>
      <c r="AG5088" s="12"/>
      <c r="AH5088" s="12"/>
      <c r="AI5088" s="12"/>
      <c r="AJ5088" s="12"/>
      <c r="AK5088" s="12"/>
      <c r="AL5088" s="12"/>
      <c r="AM5088" s="12"/>
      <c r="AN5088" s="12"/>
      <c r="AO5088" s="12"/>
      <c r="AP5088" s="12"/>
      <c r="AQ5088" s="12"/>
      <c r="AR5088" s="12"/>
      <c r="AS5088" s="12"/>
      <c r="AT5088" s="12"/>
      <c r="AU5088" s="12"/>
      <c r="AV5088" s="12"/>
      <c r="AW5088" s="12"/>
      <c r="AX5088" s="12"/>
      <c r="AY5088" s="12"/>
      <c r="AZ5088" s="12"/>
      <c r="BA5088" s="12"/>
      <c r="BB5088" s="12"/>
      <c r="BC5088" s="12"/>
      <c r="BD5088" s="12"/>
      <c r="BE5088" s="12"/>
      <c r="BF5088" s="12"/>
      <c r="BG5088" s="12"/>
      <c r="BH5088" s="12"/>
      <c r="BI5088" s="12"/>
      <c r="BJ5088" s="13"/>
      <c r="BK5088" s="13"/>
      <c r="BL5088" s="13"/>
      <c r="BM5088" s="13"/>
      <c r="BN5088" s="13"/>
    </row>
    <row r="5089" spans="1:66" x14ac:dyDescent="0.25">
      <c r="A5089" s="10"/>
      <c r="B5089" s="10"/>
      <c r="C5089" s="10"/>
      <c r="D5089" s="18"/>
      <c r="E5089" s="10"/>
      <c r="F5089" s="10"/>
      <c r="G5089" s="10"/>
      <c r="H5089" s="10"/>
      <c r="I5089" s="10"/>
      <c r="J5089" s="10"/>
      <c r="K5089" s="11"/>
      <c r="L5089" s="11"/>
      <c r="M5089" s="12"/>
      <c r="N5089" s="12"/>
      <c r="O5089" s="12"/>
      <c r="P5089" s="12"/>
      <c r="Q5089" s="12"/>
      <c r="R5089" s="12"/>
      <c r="S5089" s="12"/>
      <c r="T5089" s="12"/>
      <c r="U5089" s="12"/>
      <c r="V5089" s="12"/>
      <c r="W5089" s="12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2"/>
      <c r="AS5089" s="12"/>
      <c r="AT5089" s="12"/>
      <c r="AU5089" s="12"/>
      <c r="AV5089" s="12"/>
      <c r="AW5089" s="12"/>
      <c r="AX5089" s="12"/>
      <c r="AY5089" s="12"/>
      <c r="AZ5089" s="12"/>
      <c r="BA5089" s="12"/>
      <c r="BB5089" s="12"/>
      <c r="BC5089" s="12"/>
      <c r="BD5089" s="12"/>
      <c r="BE5089" s="12"/>
      <c r="BF5089" s="12"/>
      <c r="BG5089" s="12"/>
      <c r="BH5089" s="12"/>
      <c r="BI5089" s="12"/>
      <c r="BJ5089" s="13"/>
      <c r="BK5089" s="13"/>
      <c r="BL5089" s="13"/>
      <c r="BM5089" s="13"/>
      <c r="BN5089" s="13"/>
    </row>
    <row r="5090" spans="1:66" x14ac:dyDescent="0.25">
      <c r="A5090" s="10"/>
      <c r="B5090" s="10"/>
      <c r="C5090" s="10"/>
      <c r="D5090" s="18"/>
      <c r="E5090" s="10"/>
      <c r="F5090" s="10"/>
      <c r="G5090" s="10"/>
      <c r="H5090" s="10"/>
      <c r="I5090" s="10"/>
      <c r="J5090" s="10"/>
      <c r="K5090" s="11"/>
      <c r="L5090" s="11"/>
      <c r="M5090" s="12"/>
      <c r="N5090" s="12"/>
      <c r="O5090" s="12"/>
      <c r="P5090" s="12"/>
      <c r="Q5090" s="12"/>
      <c r="R5090" s="12"/>
      <c r="S5090" s="12"/>
      <c r="T5090" s="12"/>
      <c r="U5090" s="12"/>
      <c r="V5090" s="12"/>
      <c r="W5090" s="12"/>
      <c r="X5090" s="12"/>
      <c r="Y5090" s="12"/>
      <c r="Z5090" s="12"/>
      <c r="AA5090" s="12"/>
      <c r="AB5090" s="12"/>
      <c r="AC5090" s="12"/>
      <c r="AD5090" s="12"/>
      <c r="AE5090" s="12"/>
      <c r="AF5090" s="12"/>
      <c r="AG5090" s="12"/>
      <c r="AH5090" s="12"/>
      <c r="AI5090" s="12"/>
      <c r="AJ5090" s="12"/>
      <c r="AK5090" s="12"/>
      <c r="AL5090" s="12"/>
      <c r="AM5090" s="12"/>
      <c r="AN5090" s="12"/>
      <c r="AO5090" s="12"/>
      <c r="AP5090" s="12"/>
      <c r="AQ5090" s="12"/>
      <c r="AR5090" s="12"/>
      <c r="AS5090" s="12"/>
      <c r="AT5090" s="12"/>
      <c r="AU5090" s="12"/>
      <c r="AV5090" s="12"/>
      <c r="AW5090" s="12"/>
      <c r="AX5090" s="12"/>
      <c r="AY5090" s="12"/>
      <c r="AZ5090" s="12"/>
      <c r="BA5090" s="12"/>
      <c r="BB5090" s="12"/>
      <c r="BC5090" s="12"/>
      <c r="BD5090" s="12"/>
      <c r="BE5090" s="12"/>
      <c r="BF5090" s="12"/>
      <c r="BG5090" s="12"/>
      <c r="BH5090" s="12"/>
      <c r="BI5090" s="12"/>
      <c r="BJ5090" s="13"/>
      <c r="BK5090" s="13"/>
      <c r="BL5090" s="13"/>
      <c r="BM5090" s="13"/>
      <c r="BN5090" s="13"/>
    </row>
    <row r="5091" spans="1:66" x14ac:dyDescent="0.25">
      <c r="A5091" s="10"/>
      <c r="B5091" s="10"/>
      <c r="C5091" s="10"/>
      <c r="D5091" s="18"/>
      <c r="E5091" s="10"/>
      <c r="F5091" s="10"/>
      <c r="G5091" s="10"/>
      <c r="H5091" s="10"/>
      <c r="I5091" s="10"/>
      <c r="J5091" s="10"/>
      <c r="K5091" s="11"/>
      <c r="L5091" s="11"/>
      <c r="M5091" s="12"/>
      <c r="N5091" s="12"/>
      <c r="O5091" s="12"/>
      <c r="P5091" s="12"/>
      <c r="Q5091" s="12"/>
      <c r="R5091" s="12"/>
      <c r="S5091" s="12"/>
      <c r="T5091" s="12"/>
      <c r="U5091" s="12"/>
      <c r="V5091" s="12"/>
      <c r="W5091" s="12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2"/>
      <c r="AS5091" s="12"/>
      <c r="AT5091" s="12"/>
      <c r="AU5091" s="12"/>
      <c r="AV5091" s="12"/>
      <c r="AW5091" s="12"/>
      <c r="AX5091" s="12"/>
      <c r="AY5091" s="12"/>
      <c r="AZ5091" s="12"/>
      <c r="BA5091" s="12"/>
      <c r="BB5091" s="12"/>
      <c r="BC5091" s="12"/>
      <c r="BD5091" s="12"/>
      <c r="BE5091" s="12"/>
      <c r="BF5091" s="12"/>
      <c r="BG5091" s="12"/>
      <c r="BH5091" s="12"/>
      <c r="BI5091" s="12"/>
      <c r="BJ5091" s="13"/>
      <c r="BK5091" s="13"/>
      <c r="BL5091" s="13"/>
      <c r="BM5091" s="13"/>
      <c r="BN5091" s="13"/>
    </row>
    <row r="5092" spans="1:66" x14ac:dyDescent="0.25">
      <c r="A5092" s="10"/>
      <c r="B5092" s="10"/>
      <c r="C5092" s="10"/>
      <c r="D5092" s="18"/>
      <c r="E5092" s="10"/>
      <c r="F5092" s="10"/>
      <c r="G5092" s="10"/>
      <c r="H5092" s="10"/>
      <c r="I5092" s="10"/>
      <c r="J5092" s="10"/>
      <c r="K5092" s="11"/>
      <c r="L5092" s="11"/>
      <c r="M5092" s="12"/>
      <c r="N5092" s="12"/>
      <c r="O5092" s="12"/>
      <c r="P5092" s="12"/>
      <c r="Q5092" s="12"/>
      <c r="R5092" s="12"/>
      <c r="S5092" s="12"/>
      <c r="T5092" s="12"/>
      <c r="U5092" s="12"/>
      <c r="V5092" s="12"/>
      <c r="W5092" s="12"/>
      <c r="X5092" s="12"/>
      <c r="Y5092" s="12"/>
      <c r="Z5092" s="12"/>
      <c r="AA5092" s="12"/>
      <c r="AB5092" s="12"/>
      <c r="AC5092" s="12"/>
      <c r="AD5092" s="12"/>
      <c r="AE5092" s="12"/>
      <c r="AF5092" s="12"/>
      <c r="AG5092" s="12"/>
      <c r="AH5092" s="12"/>
      <c r="AI5092" s="12"/>
      <c r="AJ5092" s="12"/>
      <c r="AK5092" s="12"/>
      <c r="AL5092" s="12"/>
      <c r="AM5092" s="12"/>
      <c r="AN5092" s="12"/>
      <c r="AO5092" s="12"/>
      <c r="AP5092" s="12"/>
      <c r="AQ5092" s="12"/>
      <c r="AR5092" s="12"/>
      <c r="AS5092" s="12"/>
      <c r="AT5092" s="12"/>
      <c r="AU5092" s="12"/>
      <c r="AV5092" s="12"/>
      <c r="AW5092" s="12"/>
      <c r="AX5092" s="12"/>
      <c r="AY5092" s="12"/>
      <c r="AZ5092" s="12"/>
      <c r="BA5092" s="12"/>
      <c r="BB5092" s="12"/>
      <c r="BC5092" s="12"/>
      <c r="BD5092" s="12"/>
      <c r="BE5092" s="12"/>
      <c r="BF5092" s="12"/>
      <c r="BG5092" s="12"/>
      <c r="BH5092" s="12"/>
      <c r="BI5092" s="12"/>
      <c r="BJ5092" s="13"/>
      <c r="BK5092" s="13"/>
      <c r="BL5092" s="13"/>
      <c r="BM5092" s="13"/>
      <c r="BN5092" s="13"/>
    </row>
    <row r="5093" spans="1:66" x14ac:dyDescent="0.25">
      <c r="A5093" s="10"/>
      <c r="B5093" s="10"/>
      <c r="C5093" s="10"/>
      <c r="D5093" s="18"/>
      <c r="E5093" s="10"/>
      <c r="F5093" s="10"/>
      <c r="G5093" s="10"/>
      <c r="H5093" s="10"/>
      <c r="I5093" s="10"/>
      <c r="J5093" s="10"/>
      <c r="K5093" s="11"/>
      <c r="L5093" s="11"/>
      <c r="M5093" s="12"/>
      <c r="N5093" s="12"/>
      <c r="O5093" s="12"/>
      <c r="P5093" s="12"/>
      <c r="Q5093" s="12"/>
      <c r="R5093" s="12"/>
      <c r="S5093" s="12"/>
      <c r="T5093" s="12"/>
      <c r="U5093" s="12"/>
      <c r="V5093" s="12"/>
      <c r="W5093" s="12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2"/>
      <c r="AS5093" s="12"/>
      <c r="AT5093" s="12"/>
      <c r="AU5093" s="12"/>
      <c r="AV5093" s="12"/>
      <c r="AW5093" s="12"/>
      <c r="AX5093" s="12"/>
      <c r="AY5093" s="12"/>
      <c r="AZ5093" s="12"/>
      <c r="BA5093" s="12"/>
      <c r="BB5093" s="12"/>
      <c r="BC5093" s="12"/>
      <c r="BD5093" s="12"/>
      <c r="BE5093" s="12"/>
      <c r="BF5093" s="12"/>
      <c r="BG5093" s="12"/>
      <c r="BH5093" s="12"/>
      <c r="BI5093" s="12"/>
      <c r="BJ5093" s="13"/>
      <c r="BK5093" s="13"/>
      <c r="BL5093" s="13"/>
      <c r="BM5093" s="13"/>
      <c r="BN5093" s="13"/>
    </row>
    <row r="5094" spans="1:66" x14ac:dyDescent="0.25">
      <c r="A5094" s="10"/>
      <c r="B5094" s="10"/>
      <c r="C5094" s="10"/>
      <c r="D5094" s="18"/>
      <c r="E5094" s="10"/>
      <c r="F5094" s="10"/>
      <c r="G5094" s="10"/>
      <c r="H5094" s="10"/>
      <c r="I5094" s="10"/>
      <c r="J5094" s="10"/>
      <c r="K5094" s="11"/>
      <c r="L5094" s="11"/>
      <c r="M5094" s="12"/>
      <c r="N5094" s="12"/>
      <c r="O5094" s="12"/>
      <c r="P5094" s="12"/>
      <c r="Q5094" s="12"/>
      <c r="R5094" s="12"/>
      <c r="S5094" s="12"/>
      <c r="T5094" s="12"/>
      <c r="U5094" s="12"/>
      <c r="V5094" s="12"/>
      <c r="W5094" s="12"/>
      <c r="X5094" s="12"/>
      <c r="Y5094" s="12"/>
      <c r="Z5094" s="12"/>
      <c r="AA5094" s="12"/>
      <c r="AB5094" s="12"/>
      <c r="AC5094" s="12"/>
      <c r="AD5094" s="12"/>
      <c r="AE5094" s="12"/>
      <c r="AF5094" s="12"/>
      <c r="AG5094" s="12"/>
      <c r="AH5094" s="12"/>
      <c r="AI5094" s="12"/>
      <c r="AJ5094" s="12"/>
      <c r="AK5094" s="12"/>
      <c r="AL5094" s="12"/>
      <c r="AM5094" s="12"/>
      <c r="AN5094" s="12"/>
      <c r="AO5094" s="12"/>
      <c r="AP5094" s="12"/>
      <c r="AQ5094" s="12"/>
      <c r="AR5094" s="12"/>
      <c r="AS5094" s="12"/>
      <c r="AT5094" s="12"/>
      <c r="AU5094" s="12"/>
      <c r="AV5094" s="12"/>
      <c r="AW5094" s="12"/>
      <c r="AX5094" s="12"/>
      <c r="AY5094" s="12"/>
      <c r="AZ5094" s="12"/>
      <c r="BA5094" s="12"/>
      <c r="BB5094" s="12"/>
      <c r="BC5094" s="12"/>
      <c r="BD5094" s="12"/>
      <c r="BE5094" s="12"/>
      <c r="BF5094" s="12"/>
      <c r="BG5094" s="12"/>
      <c r="BH5094" s="12"/>
      <c r="BI5094" s="12"/>
      <c r="BJ5094" s="13"/>
      <c r="BK5094" s="13"/>
      <c r="BL5094" s="13"/>
      <c r="BM5094" s="13"/>
      <c r="BN5094" s="13"/>
    </row>
    <row r="5095" spans="1:66" x14ac:dyDescent="0.25">
      <c r="A5095" s="10"/>
      <c r="B5095" s="10"/>
      <c r="C5095" s="10"/>
      <c r="D5095" s="18"/>
      <c r="E5095" s="10"/>
      <c r="F5095" s="10"/>
      <c r="G5095" s="10"/>
      <c r="H5095" s="10"/>
      <c r="I5095" s="10"/>
      <c r="J5095" s="10"/>
      <c r="K5095" s="11"/>
      <c r="L5095" s="11"/>
      <c r="M5095" s="12"/>
      <c r="N5095" s="12"/>
      <c r="O5095" s="12"/>
      <c r="P5095" s="12"/>
      <c r="Q5095" s="12"/>
      <c r="R5095" s="12"/>
      <c r="S5095" s="12"/>
      <c r="T5095" s="12"/>
      <c r="U5095" s="12"/>
      <c r="V5095" s="12"/>
      <c r="W5095" s="12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2"/>
      <c r="AS5095" s="12"/>
      <c r="AT5095" s="12"/>
      <c r="AU5095" s="12"/>
      <c r="AV5095" s="12"/>
      <c r="AW5095" s="12"/>
      <c r="AX5095" s="12"/>
      <c r="AY5095" s="12"/>
      <c r="AZ5095" s="12"/>
      <c r="BA5095" s="12"/>
      <c r="BB5095" s="12"/>
      <c r="BC5095" s="12"/>
      <c r="BD5095" s="12"/>
      <c r="BE5095" s="12"/>
      <c r="BF5095" s="12"/>
      <c r="BG5095" s="12"/>
      <c r="BH5095" s="12"/>
      <c r="BI5095" s="12"/>
      <c r="BJ5095" s="13"/>
      <c r="BK5095" s="13"/>
      <c r="BL5095" s="13"/>
      <c r="BM5095" s="13"/>
      <c r="BN5095" s="13"/>
    </row>
    <row r="5096" spans="1:66" x14ac:dyDescent="0.25">
      <c r="A5096" s="10"/>
      <c r="B5096" s="10"/>
      <c r="C5096" s="10"/>
      <c r="D5096" s="18"/>
      <c r="E5096" s="10"/>
      <c r="F5096" s="10"/>
      <c r="G5096" s="10"/>
      <c r="H5096" s="10"/>
      <c r="I5096" s="10"/>
      <c r="J5096" s="10"/>
      <c r="K5096" s="11"/>
      <c r="L5096" s="11"/>
      <c r="M5096" s="12"/>
      <c r="N5096" s="12"/>
      <c r="O5096" s="12"/>
      <c r="P5096" s="12"/>
      <c r="Q5096" s="12"/>
      <c r="R5096" s="12"/>
      <c r="S5096" s="12"/>
      <c r="T5096" s="12"/>
      <c r="U5096" s="12"/>
      <c r="V5096" s="12"/>
      <c r="W5096" s="12"/>
      <c r="X5096" s="12"/>
      <c r="Y5096" s="12"/>
      <c r="Z5096" s="12"/>
      <c r="AA5096" s="12"/>
      <c r="AB5096" s="12"/>
      <c r="AC5096" s="12"/>
      <c r="AD5096" s="12"/>
      <c r="AE5096" s="12"/>
      <c r="AF5096" s="12"/>
      <c r="AG5096" s="12"/>
      <c r="AH5096" s="12"/>
      <c r="AI5096" s="12"/>
      <c r="AJ5096" s="12"/>
      <c r="AK5096" s="12"/>
      <c r="AL5096" s="12"/>
      <c r="AM5096" s="12"/>
      <c r="AN5096" s="12"/>
      <c r="AO5096" s="12"/>
      <c r="AP5096" s="12"/>
      <c r="AQ5096" s="12"/>
      <c r="AR5096" s="12"/>
      <c r="AS5096" s="12"/>
      <c r="AT5096" s="12"/>
      <c r="AU5096" s="12"/>
      <c r="AV5096" s="12"/>
      <c r="AW5096" s="12"/>
      <c r="AX5096" s="12"/>
      <c r="AY5096" s="12"/>
      <c r="AZ5096" s="12"/>
      <c r="BA5096" s="12"/>
      <c r="BB5096" s="12"/>
      <c r="BC5096" s="12"/>
      <c r="BD5096" s="12"/>
      <c r="BE5096" s="12"/>
      <c r="BF5096" s="12"/>
      <c r="BG5096" s="12"/>
      <c r="BH5096" s="12"/>
      <c r="BI5096" s="12"/>
      <c r="BJ5096" s="13"/>
      <c r="BK5096" s="13"/>
      <c r="BL5096" s="13"/>
      <c r="BM5096" s="13"/>
      <c r="BN5096" s="13"/>
    </row>
    <row r="5097" spans="1:66" x14ac:dyDescent="0.25">
      <c r="A5097" s="10"/>
      <c r="B5097" s="10"/>
      <c r="C5097" s="10"/>
      <c r="D5097" s="18"/>
      <c r="E5097" s="10"/>
      <c r="F5097" s="10"/>
      <c r="G5097" s="10"/>
      <c r="H5097" s="10"/>
      <c r="I5097" s="10"/>
      <c r="J5097" s="10"/>
      <c r="K5097" s="11"/>
      <c r="L5097" s="11"/>
      <c r="M5097" s="12"/>
      <c r="N5097" s="12"/>
      <c r="O5097" s="12"/>
      <c r="P5097" s="12"/>
      <c r="Q5097" s="12"/>
      <c r="R5097" s="12"/>
      <c r="S5097" s="12"/>
      <c r="T5097" s="12"/>
      <c r="U5097" s="12"/>
      <c r="V5097" s="12"/>
      <c r="W5097" s="12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2"/>
      <c r="AS5097" s="12"/>
      <c r="AT5097" s="12"/>
      <c r="AU5097" s="12"/>
      <c r="AV5097" s="12"/>
      <c r="AW5097" s="12"/>
      <c r="AX5097" s="12"/>
      <c r="AY5097" s="12"/>
      <c r="AZ5097" s="12"/>
      <c r="BA5097" s="12"/>
      <c r="BB5097" s="12"/>
      <c r="BC5097" s="12"/>
      <c r="BD5097" s="12"/>
      <c r="BE5097" s="12"/>
      <c r="BF5097" s="12"/>
      <c r="BG5097" s="12"/>
      <c r="BH5097" s="12"/>
      <c r="BI5097" s="12"/>
      <c r="BJ5097" s="13"/>
      <c r="BK5097" s="13"/>
      <c r="BL5097" s="13"/>
      <c r="BM5097" s="13"/>
      <c r="BN5097" s="13"/>
    </row>
    <row r="5098" spans="1:66" x14ac:dyDescent="0.25">
      <c r="A5098" s="10"/>
      <c r="B5098" s="10"/>
      <c r="C5098" s="10"/>
      <c r="D5098" s="18"/>
      <c r="E5098" s="10"/>
      <c r="F5098" s="10"/>
      <c r="G5098" s="10"/>
      <c r="H5098" s="10"/>
      <c r="I5098" s="10"/>
      <c r="J5098" s="10"/>
      <c r="K5098" s="11"/>
      <c r="L5098" s="11"/>
      <c r="M5098" s="12"/>
      <c r="N5098" s="12"/>
      <c r="O5098" s="12"/>
      <c r="P5098" s="12"/>
      <c r="Q5098" s="12"/>
      <c r="R5098" s="12"/>
      <c r="S5098" s="12"/>
      <c r="T5098" s="12"/>
      <c r="U5098" s="12"/>
      <c r="V5098" s="12"/>
      <c r="W5098" s="12"/>
      <c r="X5098" s="12"/>
      <c r="Y5098" s="12"/>
      <c r="Z5098" s="12"/>
      <c r="AA5098" s="12"/>
      <c r="AB5098" s="12"/>
      <c r="AC5098" s="12"/>
      <c r="AD5098" s="12"/>
      <c r="AE5098" s="12"/>
      <c r="AF5098" s="12"/>
      <c r="AG5098" s="12"/>
      <c r="AH5098" s="12"/>
      <c r="AI5098" s="12"/>
      <c r="AJ5098" s="12"/>
      <c r="AK5098" s="12"/>
      <c r="AL5098" s="12"/>
      <c r="AM5098" s="12"/>
      <c r="AN5098" s="12"/>
      <c r="AO5098" s="12"/>
      <c r="AP5098" s="12"/>
      <c r="AQ5098" s="12"/>
      <c r="AR5098" s="12"/>
      <c r="AS5098" s="12"/>
      <c r="AT5098" s="12"/>
      <c r="AU5098" s="12"/>
      <c r="AV5098" s="12"/>
      <c r="AW5098" s="12"/>
      <c r="AX5098" s="12"/>
      <c r="AY5098" s="12"/>
      <c r="AZ5098" s="12"/>
      <c r="BA5098" s="12"/>
      <c r="BB5098" s="12"/>
      <c r="BC5098" s="12"/>
      <c r="BD5098" s="12"/>
      <c r="BE5098" s="12"/>
      <c r="BF5098" s="12"/>
      <c r="BG5098" s="12"/>
      <c r="BH5098" s="12"/>
      <c r="BI5098" s="12"/>
      <c r="BJ5098" s="13"/>
      <c r="BK5098" s="13"/>
      <c r="BL5098" s="13"/>
      <c r="BM5098" s="13"/>
      <c r="BN5098" s="13"/>
    </row>
    <row r="5099" spans="1:66" x14ac:dyDescent="0.25">
      <c r="A5099" s="10"/>
      <c r="B5099" s="10"/>
      <c r="C5099" s="10"/>
      <c r="D5099" s="18"/>
      <c r="E5099" s="10"/>
      <c r="F5099" s="10"/>
      <c r="G5099" s="10"/>
      <c r="H5099" s="10"/>
      <c r="I5099" s="10"/>
      <c r="J5099" s="10"/>
      <c r="K5099" s="11"/>
      <c r="L5099" s="11"/>
      <c r="M5099" s="12"/>
      <c r="N5099" s="12"/>
      <c r="O5099" s="12"/>
      <c r="P5099" s="12"/>
      <c r="Q5099" s="12"/>
      <c r="R5099" s="12"/>
      <c r="S5099" s="12"/>
      <c r="T5099" s="12"/>
      <c r="U5099" s="12"/>
      <c r="V5099" s="12"/>
      <c r="W5099" s="12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2"/>
      <c r="AS5099" s="12"/>
      <c r="AT5099" s="12"/>
      <c r="AU5099" s="12"/>
      <c r="AV5099" s="12"/>
      <c r="AW5099" s="12"/>
      <c r="AX5099" s="12"/>
      <c r="AY5099" s="12"/>
      <c r="AZ5099" s="12"/>
      <c r="BA5099" s="12"/>
      <c r="BB5099" s="12"/>
      <c r="BC5099" s="12"/>
      <c r="BD5099" s="12"/>
      <c r="BE5099" s="12"/>
      <c r="BF5099" s="12"/>
      <c r="BG5099" s="12"/>
      <c r="BH5099" s="12"/>
      <c r="BI5099" s="12"/>
      <c r="BJ5099" s="13"/>
      <c r="BK5099" s="13"/>
      <c r="BL5099" s="13"/>
      <c r="BM5099" s="13"/>
      <c r="BN5099" s="13"/>
    </row>
    <row r="5100" spans="1:66" x14ac:dyDescent="0.25">
      <c r="A5100" s="10"/>
      <c r="B5100" s="10"/>
      <c r="C5100" s="10"/>
      <c r="D5100" s="18"/>
      <c r="E5100" s="10"/>
      <c r="F5100" s="10"/>
      <c r="G5100" s="10"/>
      <c r="H5100" s="10"/>
      <c r="I5100" s="10"/>
      <c r="J5100" s="10"/>
      <c r="K5100" s="11"/>
      <c r="L5100" s="11"/>
      <c r="M5100" s="12"/>
      <c r="N5100" s="12"/>
      <c r="O5100" s="12"/>
      <c r="P5100" s="12"/>
      <c r="Q5100" s="12"/>
      <c r="R5100" s="12"/>
      <c r="S5100" s="12"/>
      <c r="T5100" s="12"/>
      <c r="U5100" s="12"/>
      <c r="V5100" s="12"/>
      <c r="W5100" s="12"/>
      <c r="X5100" s="12"/>
      <c r="Y5100" s="12"/>
      <c r="Z5100" s="12"/>
      <c r="AA5100" s="12"/>
      <c r="AB5100" s="12"/>
      <c r="AC5100" s="12"/>
      <c r="AD5100" s="12"/>
      <c r="AE5100" s="12"/>
      <c r="AF5100" s="12"/>
      <c r="AG5100" s="12"/>
      <c r="AH5100" s="12"/>
      <c r="AI5100" s="12"/>
      <c r="AJ5100" s="12"/>
      <c r="AK5100" s="12"/>
      <c r="AL5100" s="12"/>
      <c r="AM5100" s="12"/>
      <c r="AN5100" s="12"/>
      <c r="AO5100" s="12"/>
      <c r="AP5100" s="12"/>
      <c r="AQ5100" s="12"/>
      <c r="AR5100" s="12"/>
      <c r="AS5100" s="12"/>
      <c r="AT5100" s="12"/>
      <c r="AU5100" s="12"/>
      <c r="AV5100" s="12"/>
      <c r="AW5100" s="12"/>
      <c r="AX5100" s="12"/>
      <c r="AY5100" s="12"/>
      <c r="AZ5100" s="12"/>
      <c r="BA5100" s="12"/>
      <c r="BB5100" s="12"/>
      <c r="BC5100" s="12"/>
      <c r="BD5100" s="12"/>
      <c r="BE5100" s="12"/>
      <c r="BF5100" s="12"/>
      <c r="BG5100" s="12"/>
      <c r="BH5100" s="12"/>
      <c r="BI5100" s="12"/>
      <c r="BJ5100" s="13"/>
      <c r="BK5100" s="13"/>
      <c r="BL5100" s="13"/>
      <c r="BM5100" s="13"/>
      <c r="BN5100" s="13"/>
    </row>
    <row r="5101" spans="1:66" x14ac:dyDescent="0.25">
      <c r="A5101" s="10"/>
      <c r="B5101" s="10"/>
      <c r="C5101" s="10"/>
      <c r="D5101" s="18"/>
      <c r="E5101" s="10"/>
      <c r="F5101" s="10"/>
      <c r="G5101" s="10"/>
      <c r="H5101" s="10"/>
      <c r="I5101" s="10"/>
      <c r="J5101" s="10"/>
      <c r="K5101" s="11"/>
      <c r="L5101" s="11"/>
      <c r="M5101" s="12"/>
      <c r="N5101" s="12"/>
      <c r="O5101" s="12"/>
      <c r="P5101" s="12"/>
      <c r="Q5101" s="12"/>
      <c r="R5101" s="12"/>
      <c r="S5101" s="12"/>
      <c r="T5101" s="12"/>
      <c r="U5101" s="12"/>
      <c r="V5101" s="12"/>
      <c r="W5101" s="12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2"/>
      <c r="AS5101" s="12"/>
      <c r="AT5101" s="12"/>
      <c r="AU5101" s="12"/>
      <c r="AV5101" s="12"/>
      <c r="AW5101" s="12"/>
      <c r="AX5101" s="12"/>
      <c r="AY5101" s="12"/>
      <c r="AZ5101" s="12"/>
      <c r="BA5101" s="12"/>
      <c r="BB5101" s="12"/>
      <c r="BC5101" s="12"/>
      <c r="BD5101" s="12"/>
      <c r="BE5101" s="12"/>
      <c r="BF5101" s="12"/>
      <c r="BG5101" s="12"/>
      <c r="BH5101" s="12"/>
      <c r="BI5101" s="12"/>
      <c r="BJ5101" s="13"/>
      <c r="BK5101" s="13"/>
      <c r="BL5101" s="13"/>
      <c r="BM5101" s="13"/>
      <c r="BN5101" s="13"/>
    </row>
    <row r="5102" spans="1:66" x14ac:dyDescent="0.25">
      <c r="A5102" s="10"/>
      <c r="B5102" s="10"/>
      <c r="C5102" s="10"/>
      <c r="D5102" s="18"/>
      <c r="E5102" s="10"/>
      <c r="F5102" s="10"/>
      <c r="G5102" s="10"/>
      <c r="H5102" s="10"/>
      <c r="I5102" s="10"/>
      <c r="J5102" s="10"/>
      <c r="K5102" s="11"/>
      <c r="L5102" s="11"/>
      <c r="M5102" s="12"/>
      <c r="N5102" s="12"/>
      <c r="O5102" s="12"/>
      <c r="P5102" s="12"/>
      <c r="Q5102" s="12"/>
      <c r="R5102" s="12"/>
      <c r="S5102" s="12"/>
      <c r="T5102" s="12"/>
      <c r="U5102" s="12"/>
      <c r="V5102" s="12"/>
      <c r="W5102" s="12"/>
      <c r="X5102" s="12"/>
      <c r="Y5102" s="12"/>
      <c r="Z5102" s="12"/>
      <c r="AA5102" s="12"/>
      <c r="AB5102" s="12"/>
      <c r="AC5102" s="12"/>
      <c r="AD5102" s="12"/>
      <c r="AE5102" s="12"/>
      <c r="AF5102" s="12"/>
      <c r="AG5102" s="12"/>
      <c r="AH5102" s="12"/>
      <c r="AI5102" s="12"/>
      <c r="AJ5102" s="12"/>
      <c r="AK5102" s="12"/>
      <c r="AL5102" s="12"/>
      <c r="AM5102" s="12"/>
      <c r="AN5102" s="12"/>
      <c r="AO5102" s="12"/>
      <c r="AP5102" s="12"/>
      <c r="AQ5102" s="12"/>
      <c r="AR5102" s="12"/>
      <c r="AS5102" s="12"/>
      <c r="AT5102" s="12"/>
      <c r="AU5102" s="12"/>
      <c r="AV5102" s="12"/>
      <c r="AW5102" s="12"/>
      <c r="AX5102" s="12"/>
      <c r="AY5102" s="12"/>
      <c r="AZ5102" s="12"/>
      <c r="BA5102" s="12"/>
      <c r="BB5102" s="12"/>
      <c r="BC5102" s="12"/>
      <c r="BD5102" s="12"/>
      <c r="BE5102" s="12"/>
      <c r="BF5102" s="12"/>
      <c r="BG5102" s="12"/>
      <c r="BH5102" s="12"/>
      <c r="BI5102" s="12"/>
      <c r="BJ5102" s="13"/>
      <c r="BK5102" s="13"/>
      <c r="BL5102" s="13"/>
      <c r="BM5102" s="13"/>
      <c r="BN5102" s="13"/>
    </row>
    <row r="5103" spans="1:66" x14ac:dyDescent="0.25">
      <c r="A5103" s="10"/>
      <c r="B5103" s="10"/>
      <c r="C5103" s="10"/>
      <c r="D5103" s="18"/>
      <c r="E5103" s="10"/>
      <c r="F5103" s="10"/>
      <c r="G5103" s="10"/>
      <c r="H5103" s="10"/>
      <c r="I5103" s="10"/>
      <c r="J5103" s="10"/>
      <c r="K5103" s="11"/>
      <c r="L5103" s="11"/>
      <c r="M5103" s="12"/>
      <c r="N5103" s="12"/>
      <c r="O5103" s="12"/>
      <c r="P5103" s="12"/>
      <c r="Q5103" s="12"/>
      <c r="R5103" s="12"/>
      <c r="S5103" s="12"/>
      <c r="T5103" s="12"/>
      <c r="U5103" s="12"/>
      <c r="V5103" s="12"/>
      <c r="W5103" s="12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2"/>
      <c r="AS5103" s="12"/>
      <c r="AT5103" s="12"/>
      <c r="AU5103" s="12"/>
      <c r="AV5103" s="12"/>
      <c r="AW5103" s="12"/>
      <c r="AX5103" s="12"/>
      <c r="AY5103" s="12"/>
      <c r="AZ5103" s="12"/>
      <c r="BA5103" s="12"/>
      <c r="BB5103" s="12"/>
      <c r="BC5103" s="12"/>
      <c r="BD5103" s="12"/>
      <c r="BE5103" s="12"/>
      <c r="BF5103" s="12"/>
      <c r="BG5103" s="12"/>
      <c r="BH5103" s="12"/>
      <c r="BI5103" s="12"/>
      <c r="BJ5103" s="13"/>
      <c r="BK5103" s="13"/>
      <c r="BL5103" s="13"/>
      <c r="BM5103" s="13"/>
      <c r="BN5103" s="13"/>
    </row>
    <row r="5104" spans="1:66" x14ac:dyDescent="0.25">
      <c r="A5104" s="10"/>
      <c r="B5104" s="10"/>
      <c r="C5104" s="10"/>
      <c r="D5104" s="18"/>
      <c r="E5104" s="10"/>
      <c r="F5104" s="10"/>
      <c r="G5104" s="10"/>
      <c r="H5104" s="10"/>
      <c r="I5104" s="10"/>
      <c r="J5104" s="10"/>
      <c r="K5104" s="11"/>
      <c r="L5104" s="11"/>
      <c r="M5104" s="12"/>
      <c r="N5104" s="12"/>
      <c r="O5104" s="12"/>
      <c r="P5104" s="12"/>
      <c r="Q5104" s="12"/>
      <c r="R5104" s="12"/>
      <c r="S5104" s="12"/>
      <c r="T5104" s="12"/>
      <c r="U5104" s="12"/>
      <c r="V5104" s="12"/>
      <c r="W5104" s="12"/>
      <c r="X5104" s="12"/>
      <c r="Y5104" s="12"/>
      <c r="Z5104" s="12"/>
      <c r="AA5104" s="12"/>
      <c r="AB5104" s="12"/>
      <c r="AC5104" s="12"/>
      <c r="AD5104" s="12"/>
      <c r="AE5104" s="12"/>
      <c r="AF5104" s="12"/>
      <c r="AG5104" s="12"/>
      <c r="AH5104" s="12"/>
      <c r="AI5104" s="12"/>
      <c r="AJ5104" s="12"/>
      <c r="AK5104" s="12"/>
      <c r="AL5104" s="12"/>
      <c r="AM5104" s="12"/>
      <c r="AN5104" s="12"/>
      <c r="AO5104" s="12"/>
      <c r="AP5104" s="12"/>
      <c r="AQ5104" s="12"/>
      <c r="AR5104" s="12"/>
      <c r="AS5104" s="12"/>
      <c r="AT5104" s="12"/>
      <c r="AU5104" s="12"/>
      <c r="AV5104" s="12"/>
      <c r="AW5104" s="12"/>
      <c r="AX5104" s="12"/>
      <c r="AY5104" s="12"/>
      <c r="AZ5104" s="12"/>
      <c r="BA5104" s="12"/>
      <c r="BB5104" s="12"/>
      <c r="BC5104" s="12"/>
      <c r="BD5104" s="12"/>
      <c r="BE5104" s="12"/>
      <c r="BF5104" s="12"/>
      <c r="BG5104" s="12"/>
      <c r="BH5104" s="12"/>
      <c r="BI5104" s="12"/>
      <c r="BJ5104" s="13"/>
      <c r="BK5104" s="13"/>
      <c r="BL5104" s="13"/>
      <c r="BM5104" s="13"/>
      <c r="BN5104" s="13"/>
    </row>
    <row r="5105" spans="1:66" x14ac:dyDescent="0.25">
      <c r="A5105" s="10"/>
      <c r="B5105" s="10"/>
      <c r="C5105" s="10"/>
      <c r="D5105" s="18"/>
      <c r="E5105" s="10"/>
      <c r="F5105" s="10"/>
      <c r="G5105" s="10"/>
      <c r="H5105" s="10"/>
      <c r="I5105" s="10"/>
      <c r="J5105" s="10"/>
      <c r="K5105" s="11"/>
      <c r="L5105" s="11"/>
      <c r="M5105" s="12"/>
      <c r="N5105" s="12"/>
      <c r="O5105" s="12"/>
      <c r="P5105" s="12"/>
      <c r="Q5105" s="12"/>
      <c r="R5105" s="12"/>
      <c r="S5105" s="12"/>
      <c r="T5105" s="12"/>
      <c r="U5105" s="12"/>
      <c r="V5105" s="12"/>
      <c r="W5105" s="12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2"/>
      <c r="AS5105" s="12"/>
      <c r="AT5105" s="12"/>
      <c r="AU5105" s="12"/>
      <c r="AV5105" s="12"/>
      <c r="AW5105" s="12"/>
      <c r="AX5105" s="12"/>
      <c r="AY5105" s="12"/>
      <c r="AZ5105" s="12"/>
      <c r="BA5105" s="12"/>
      <c r="BB5105" s="12"/>
      <c r="BC5105" s="12"/>
      <c r="BD5105" s="12"/>
      <c r="BE5105" s="12"/>
      <c r="BF5105" s="12"/>
      <c r="BG5105" s="12"/>
      <c r="BH5105" s="12"/>
      <c r="BI5105" s="12"/>
      <c r="BJ5105" s="13"/>
      <c r="BK5105" s="13"/>
      <c r="BL5105" s="13"/>
      <c r="BM5105" s="13"/>
      <c r="BN5105" s="13"/>
    </row>
    <row r="5106" spans="1:66" x14ac:dyDescent="0.25">
      <c r="A5106" s="10"/>
      <c r="B5106" s="10"/>
      <c r="C5106" s="10"/>
      <c r="D5106" s="18"/>
      <c r="E5106" s="10"/>
      <c r="F5106" s="10"/>
      <c r="G5106" s="10"/>
      <c r="H5106" s="10"/>
      <c r="I5106" s="10"/>
      <c r="J5106" s="10"/>
      <c r="K5106" s="11"/>
      <c r="L5106" s="11"/>
      <c r="M5106" s="12"/>
      <c r="N5106" s="12"/>
      <c r="O5106" s="12"/>
      <c r="P5106" s="12"/>
      <c r="Q5106" s="12"/>
      <c r="R5106" s="12"/>
      <c r="S5106" s="12"/>
      <c r="T5106" s="12"/>
      <c r="U5106" s="12"/>
      <c r="V5106" s="12"/>
      <c r="W5106" s="12"/>
      <c r="X5106" s="12"/>
      <c r="Y5106" s="12"/>
      <c r="Z5106" s="12"/>
      <c r="AA5106" s="12"/>
      <c r="AB5106" s="12"/>
      <c r="AC5106" s="12"/>
      <c r="AD5106" s="12"/>
      <c r="AE5106" s="12"/>
      <c r="AF5106" s="12"/>
      <c r="AG5106" s="12"/>
      <c r="AH5106" s="12"/>
      <c r="AI5106" s="12"/>
      <c r="AJ5106" s="12"/>
      <c r="AK5106" s="12"/>
      <c r="AL5106" s="12"/>
      <c r="AM5106" s="12"/>
      <c r="AN5106" s="12"/>
      <c r="AO5106" s="12"/>
      <c r="AP5106" s="12"/>
      <c r="AQ5106" s="12"/>
      <c r="AR5106" s="12"/>
      <c r="AS5106" s="12"/>
      <c r="AT5106" s="12"/>
      <c r="AU5106" s="12"/>
      <c r="AV5106" s="12"/>
      <c r="AW5106" s="12"/>
      <c r="AX5106" s="12"/>
      <c r="AY5106" s="12"/>
      <c r="AZ5106" s="12"/>
      <c r="BA5106" s="12"/>
      <c r="BB5106" s="12"/>
      <c r="BC5106" s="12"/>
      <c r="BD5106" s="12"/>
      <c r="BE5106" s="12"/>
      <c r="BF5106" s="12"/>
      <c r="BG5106" s="12"/>
      <c r="BH5106" s="12"/>
      <c r="BI5106" s="12"/>
      <c r="BJ5106" s="13"/>
      <c r="BK5106" s="13"/>
      <c r="BL5106" s="13"/>
      <c r="BM5106" s="13"/>
      <c r="BN5106" s="13"/>
    </row>
    <row r="5107" spans="1:66" x14ac:dyDescent="0.25">
      <c r="A5107" s="10"/>
      <c r="B5107" s="10"/>
      <c r="C5107" s="10"/>
      <c r="D5107" s="18"/>
      <c r="E5107" s="10"/>
      <c r="F5107" s="10"/>
      <c r="G5107" s="10"/>
      <c r="H5107" s="10"/>
      <c r="I5107" s="10"/>
      <c r="J5107" s="10"/>
      <c r="K5107" s="11"/>
      <c r="L5107" s="11"/>
      <c r="M5107" s="12"/>
      <c r="N5107" s="12"/>
      <c r="O5107" s="12"/>
      <c r="P5107" s="12"/>
      <c r="Q5107" s="12"/>
      <c r="R5107" s="12"/>
      <c r="S5107" s="12"/>
      <c r="T5107" s="12"/>
      <c r="U5107" s="12"/>
      <c r="V5107" s="12"/>
      <c r="W5107" s="12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2"/>
      <c r="AS5107" s="12"/>
      <c r="AT5107" s="12"/>
      <c r="AU5107" s="12"/>
      <c r="AV5107" s="12"/>
      <c r="AW5107" s="12"/>
      <c r="AX5107" s="12"/>
      <c r="AY5107" s="12"/>
      <c r="AZ5107" s="12"/>
      <c r="BA5107" s="12"/>
      <c r="BB5107" s="12"/>
      <c r="BC5107" s="12"/>
      <c r="BD5107" s="12"/>
      <c r="BE5107" s="12"/>
      <c r="BF5107" s="12"/>
      <c r="BG5107" s="12"/>
      <c r="BH5107" s="12"/>
      <c r="BI5107" s="12"/>
      <c r="BJ5107" s="13"/>
      <c r="BK5107" s="13"/>
      <c r="BL5107" s="13"/>
      <c r="BM5107" s="13"/>
      <c r="BN5107" s="13"/>
    </row>
    <row r="5108" spans="1:66" x14ac:dyDescent="0.25">
      <c r="A5108" s="10"/>
      <c r="B5108" s="10"/>
      <c r="C5108" s="10"/>
      <c r="D5108" s="18"/>
      <c r="E5108" s="10"/>
      <c r="F5108" s="10"/>
      <c r="G5108" s="10"/>
      <c r="H5108" s="10"/>
      <c r="I5108" s="10"/>
      <c r="J5108" s="10"/>
      <c r="K5108" s="11"/>
      <c r="L5108" s="11"/>
      <c r="M5108" s="12"/>
      <c r="N5108" s="12"/>
      <c r="O5108" s="12"/>
      <c r="P5108" s="12"/>
      <c r="Q5108" s="12"/>
      <c r="R5108" s="12"/>
      <c r="S5108" s="12"/>
      <c r="T5108" s="12"/>
      <c r="U5108" s="12"/>
      <c r="V5108" s="12"/>
      <c r="W5108" s="12"/>
      <c r="X5108" s="12"/>
      <c r="Y5108" s="12"/>
      <c r="Z5108" s="12"/>
      <c r="AA5108" s="12"/>
      <c r="AB5108" s="12"/>
      <c r="AC5108" s="12"/>
      <c r="AD5108" s="12"/>
      <c r="AE5108" s="12"/>
      <c r="AF5108" s="12"/>
      <c r="AG5108" s="12"/>
      <c r="AH5108" s="12"/>
      <c r="AI5108" s="12"/>
      <c r="AJ5108" s="12"/>
      <c r="AK5108" s="12"/>
      <c r="AL5108" s="12"/>
      <c r="AM5108" s="12"/>
      <c r="AN5108" s="12"/>
      <c r="AO5108" s="12"/>
      <c r="AP5108" s="12"/>
      <c r="AQ5108" s="12"/>
      <c r="AR5108" s="12"/>
      <c r="AS5108" s="12"/>
      <c r="AT5108" s="12"/>
      <c r="AU5108" s="12"/>
      <c r="AV5108" s="12"/>
      <c r="AW5108" s="12"/>
      <c r="AX5108" s="12"/>
      <c r="AY5108" s="12"/>
      <c r="AZ5108" s="12"/>
      <c r="BA5108" s="12"/>
      <c r="BB5108" s="12"/>
      <c r="BC5108" s="12"/>
      <c r="BD5108" s="12"/>
      <c r="BE5108" s="12"/>
      <c r="BF5108" s="12"/>
      <c r="BG5108" s="12"/>
      <c r="BH5108" s="12"/>
      <c r="BI5108" s="12"/>
      <c r="BJ5108" s="13"/>
      <c r="BK5108" s="13"/>
      <c r="BL5108" s="13"/>
      <c r="BM5108" s="13"/>
      <c r="BN5108" s="13"/>
    </row>
    <row r="5109" spans="1:66" x14ac:dyDescent="0.25">
      <c r="A5109" s="10"/>
      <c r="B5109" s="10"/>
      <c r="C5109" s="10"/>
      <c r="D5109" s="18"/>
      <c r="E5109" s="10"/>
      <c r="F5109" s="10"/>
      <c r="G5109" s="10"/>
      <c r="H5109" s="10"/>
      <c r="I5109" s="10"/>
      <c r="J5109" s="10"/>
      <c r="K5109" s="11"/>
      <c r="L5109" s="11"/>
      <c r="M5109" s="12"/>
      <c r="N5109" s="12"/>
      <c r="O5109" s="12"/>
      <c r="P5109" s="12"/>
      <c r="Q5109" s="12"/>
      <c r="R5109" s="12"/>
      <c r="S5109" s="12"/>
      <c r="T5109" s="12"/>
      <c r="U5109" s="12"/>
      <c r="V5109" s="12"/>
      <c r="W5109" s="12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2"/>
      <c r="AS5109" s="12"/>
      <c r="AT5109" s="12"/>
      <c r="AU5109" s="12"/>
      <c r="AV5109" s="12"/>
      <c r="AW5109" s="12"/>
      <c r="AX5109" s="12"/>
      <c r="AY5109" s="12"/>
      <c r="AZ5109" s="12"/>
      <c r="BA5109" s="12"/>
      <c r="BB5109" s="12"/>
      <c r="BC5109" s="12"/>
      <c r="BD5109" s="12"/>
      <c r="BE5109" s="12"/>
      <c r="BF5109" s="12"/>
      <c r="BG5109" s="12"/>
      <c r="BH5109" s="12"/>
      <c r="BI5109" s="12"/>
      <c r="BJ5109" s="13"/>
      <c r="BK5109" s="13"/>
      <c r="BL5109" s="13"/>
      <c r="BM5109" s="13"/>
      <c r="BN5109" s="13"/>
    </row>
    <row r="5110" spans="1:66" x14ac:dyDescent="0.25">
      <c r="A5110" s="10"/>
      <c r="B5110" s="10"/>
      <c r="C5110" s="10"/>
      <c r="D5110" s="18"/>
      <c r="E5110" s="10"/>
      <c r="F5110" s="10"/>
      <c r="G5110" s="10"/>
      <c r="H5110" s="10"/>
      <c r="I5110" s="10"/>
      <c r="J5110" s="10"/>
      <c r="K5110" s="11"/>
      <c r="L5110" s="11"/>
      <c r="M5110" s="12"/>
      <c r="N5110" s="12"/>
      <c r="O5110" s="12"/>
      <c r="P5110" s="12"/>
      <c r="Q5110" s="12"/>
      <c r="R5110" s="12"/>
      <c r="S5110" s="12"/>
      <c r="T5110" s="12"/>
      <c r="U5110" s="12"/>
      <c r="V5110" s="12"/>
      <c r="W5110" s="12"/>
      <c r="X5110" s="12"/>
      <c r="Y5110" s="12"/>
      <c r="Z5110" s="12"/>
      <c r="AA5110" s="12"/>
      <c r="AB5110" s="12"/>
      <c r="AC5110" s="12"/>
      <c r="AD5110" s="12"/>
      <c r="AE5110" s="12"/>
      <c r="AF5110" s="12"/>
      <c r="AG5110" s="12"/>
      <c r="AH5110" s="12"/>
      <c r="AI5110" s="12"/>
      <c r="AJ5110" s="12"/>
      <c r="AK5110" s="12"/>
      <c r="AL5110" s="12"/>
      <c r="AM5110" s="12"/>
      <c r="AN5110" s="12"/>
      <c r="AO5110" s="12"/>
      <c r="AP5110" s="12"/>
      <c r="AQ5110" s="12"/>
      <c r="AR5110" s="12"/>
      <c r="AS5110" s="12"/>
      <c r="AT5110" s="12"/>
      <c r="AU5110" s="12"/>
      <c r="AV5110" s="12"/>
      <c r="AW5110" s="12"/>
      <c r="AX5110" s="12"/>
      <c r="AY5110" s="12"/>
      <c r="AZ5110" s="12"/>
      <c r="BA5110" s="12"/>
      <c r="BB5110" s="12"/>
      <c r="BC5110" s="12"/>
      <c r="BD5110" s="12"/>
      <c r="BE5110" s="12"/>
      <c r="BF5110" s="12"/>
      <c r="BG5110" s="12"/>
      <c r="BH5110" s="12"/>
      <c r="BI5110" s="12"/>
      <c r="BJ5110" s="13"/>
      <c r="BK5110" s="13"/>
      <c r="BL5110" s="13"/>
      <c r="BM5110" s="13"/>
      <c r="BN5110" s="13"/>
    </row>
    <row r="5111" spans="1:66" x14ac:dyDescent="0.25">
      <c r="A5111" s="10"/>
      <c r="B5111" s="10"/>
      <c r="C5111" s="10"/>
      <c r="D5111" s="18"/>
      <c r="E5111" s="10"/>
      <c r="F5111" s="10"/>
      <c r="G5111" s="10"/>
      <c r="H5111" s="10"/>
      <c r="I5111" s="10"/>
      <c r="J5111" s="10"/>
      <c r="K5111" s="11"/>
      <c r="L5111" s="11"/>
      <c r="M5111" s="12"/>
      <c r="N5111" s="12"/>
      <c r="O5111" s="12"/>
      <c r="P5111" s="12"/>
      <c r="Q5111" s="12"/>
      <c r="R5111" s="12"/>
      <c r="S5111" s="12"/>
      <c r="T5111" s="12"/>
      <c r="U5111" s="12"/>
      <c r="V5111" s="12"/>
      <c r="W5111" s="12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2"/>
      <c r="AS5111" s="12"/>
      <c r="AT5111" s="12"/>
      <c r="AU5111" s="12"/>
      <c r="AV5111" s="12"/>
      <c r="AW5111" s="12"/>
      <c r="AX5111" s="12"/>
      <c r="AY5111" s="12"/>
      <c r="AZ5111" s="12"/>
      <c r="BA5111" s="12"/>
      <c r="BB5111" s="12"/>
      <c r="BC5111" s="12"/>
      <c r="BD5111" s="12"/>
      <c r="BE5111" s="12"/>
      <c r="BF5111" s="12"/>
      <c r="BG5111" s="12"/>
      <c r="BH5111" s="12"/>
      <c r="BI5111" s="12"/>
      <c r="BJ5111" s="13"/>
      <c r="BK5111" s="13"/>
      <c r="BL5111" s="13"/>
      <c r="BM5111" s="13"/>
      <c r="BN5111" s="13"/>
    </row>
    <row r="5112" spans="1:66" x14ac:dyDescent="0.25">
      <c r="A5112" s="10"/>
      <c r="B5112" s="10"/>
      <c r="C5112" s="10"/>
      <c r="D5112" s="18"/>
      <c r="E5112" s="10"/>
      <c r="F5112" s="10"/>
      <c r="G5112" s="10"/>
      <c r="H5112" s="10"/>
      <c r="I5112" s="10"/>
      <c r="J5112" s="10"/>
      <c r="K5112" s="11"/>
      <c r="L5112" s="11"/>
      <c r="M5112" s="12"/>
      <c r="N5112" s="12"/>
      <c r="O5112" s="12"/>
      <c r="P5112" s="12"/>
      <c r="Q5112" s="12"/>
      <c r="R5112" s="12"/>
      <c r="S5112" s="12"/>
      <c r="T5112" s="12"/>
      <c r="U5112" s="12"/>
      <c r="V5112" s="12"/>
      <c r="W5112" s="12"/>
      <c r="X5112" s="12"/>
      <c r="Y5112" s="12"/>
      <c r="Z5112" s="12"/>
      <c r="AA5112" s="12"/>
      <c r="AB5112" s="12"/>
      <c r="AC5112" s="12"/>
      <c r="AD5112" s="12"/>
      <c r="AE5112" s="12"/>
      <c r="AF5112" s="12"/>
      <c r="AG5112" s="12"/>
      <c r="AH5112" s="12"/>
      <c r="AI5112" s="12"/>
      <c r="AJ5112" s="12"/>
      <c r="AK5112" s="12"/>
      <c r="AL5112" s="12"/>
      <c r="AM5112" s="12"/>
      <c r="AN5112" s="12"/>
      <c r="AO5112" s="12"/>
      <c r="AP5112" s="12"/>
      <c r="AQ5112" s="12"/>
      <c r="AR5112" s="12"/>
      <c r="AS5112" s="12"/>
      <c r="AT5112" s="12"/>
      <c r="AU5112" s="12"/>
      <c r="AV5112" s="12"/>
      <c r="AW5112" s="12"/>
      <c r="AX5112" s="12"/>
      <c r="AY5112" s="12"/>
      <c r="AZ5112" s="12"/>
      <c r="BA5112" s="12"/>
      <c r="BB5112" s="12"/>
      <c r="BC5112" s="12"/>
      <c r="BD5112" s="12"/>
      <c r="BE5112" s="12"/>
      <c r="BF5112" s="12"/>
      <c r="BG5112" s="12"/>
      <c r="BH5112" s="12"/>
      <c r="BI5112" s="12"/>
      <c r="BJ5112" s="13"/>
      <c r="BK5112" s="13"/>
      <c r="BL5112" s="13"/>
      <c r="BM5112" s="13"/>
      <c r="BN5112" s="13"/>
    </row>
    <row r="5113" spans="1:66" x14ac:dyDescent="0.25">
      <c r="A5113" s="10"/>
      <c r="B5113" s="10"/>
      <c r="C5113" s="10"/>
      <c r="D5113" s="18"/>
      <c r="E5113" s="10"/>
      <c r="F5113" s="10"/>
      <c r="G5113" s="10"/>
      <c r="H5113" s="10"/>
      <c r="I5113" s="10"/>
      <c r="J5113" s="10"/>
      <c r="K5113" s="11"/>
      <c r="L5113" s="11"/>
      <c r="M5113" s="12"/>
      <c r="N5113" s="12"/>
      <c r="O5113" s="12"/>
      <c r="P5113" s="12"/>
      <c r="Q5113" s="12"/>
      <c r="R5113" s="12"/>
      <c r="S5113" s="12"/>
      <c r="T5113" s="12"/>
      <c r="U5113" s="12"/>
      <c r="V5113" s="12"/>
      <c r="W5113" s="12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2"/>
      <c r="AS5113" s="12"/>
      <c r="AT5113" s="12"/>
      <c r="AU5113" s="12"/>
      <c r="AV5113" s="12"/>
      <c r="AW5113" s="12"/>
      <c r="AX5113" s="12"/>
      <c r="AY5113" s="12"/>
      <c r="AZ5113" s="12"/>
      <c r="BA5113" s="12"/>
      <c r="BB5113" s="12"/>
      <c r="BC5113" s="12"/>
      <c r="BD5113" s="12"/>
      <c r="BE5113" s="12"/>
      <c r="BF5113" s="12"/>
      <c r="BG5113" s="12"/>
      <c r="BH5113" s="12"/>
      <c r="BI5113" s="12"/>
      <c r="BJ5113" s="13"/>
      <c r="BK5113" s="13"/>
      <c r="BL5113" s="13"/>
      <c r="BM5113" s="13"/>
      <c r="BN5113" s="13"/>
    </row>
    <row r="5114" spans="1:66" x14ac:dyDescent="0.25">
      <c r="A5114" s="10"/>
      <c r="B5114" s="10"/>
      <c r="C5114" s="10"/>
      <c r="D5114" s="18"/>
      <c r="E5114" s="10"/>
      <c r="F5114" s="10"/>
      <c r="G5114" s="10"/>
      <c r="H5114" s="10"/>
      <c r="I5114" s="10"/>
      <c r="J5114" s="10"/>
      <c r="K5114" s="11"/>
      <c r="L5114" s="11"/>
      <c r="M5114" s="12"/>
      <c r="N5114" s="12"/>
      <c r="O5114" s="12"/>
      <c r="P5114" s="12"/>
      <c r="Q5114" s="12"/>
      <c r="R5114" s="12"/>
      <c r="S5114" s="12"/>
      <c r="T5114" s="12"/>
      <c r="U5114" s="12"/>
      <c r="V5114" s="12"/>
      <c r="W5114" s="12"/>
      <c r="X5114" s="12"/>
      <c r="Y5114" s="12"/>
      <c r="Z5114" s="12"/>
      <c r="AA5114" s="12"/>
      <c r="AB5114" s="12"/>
      <c r="AC5114" s="12"/>
      <c r="AD5114" s="12"/>
      <c r="AE5114" s="12"/>
      <c r="AF5114" s="12"/>
      <c r="AG5114" s="12"/>
      <c r="AH5114" s="12"/>
      <c r="AI5114" s="12"/>
      <c r="AJ5114" s="12"/>
      <c r="AK5114" s="12"/>
      <c r="AL5114" s="12"/>
      <c r="AM5114" s="12"/>
      <c r="AN5114" s="12"/>
      <c r="AO5114" s="12"/>
      <c r="AP5114" s="12"/>
      <c r="AQ5114" s="12"/>
      <c r="AR5114" s="12"/>
      <c r="AS5114" s="12"/>
      <c r="AT5114" s="12"/>
      <c r="AU5114" s="12"/>
      <c r="AV5114" s="12"/>
      <c r="AW5114" s="12"/>
      <c r="AX5114" s="12"/>
      <c r="AY5114" s="12"/>
      <c r="AZ5114" s="12"/>
      <c r="BA5114" s="12"/>
      <c r="BB5114" s="12"/>
      <c r="BC5114" s="12"/>
      <c r="BD5114" s="12"/>
      <c r="BE5114" s="12"/>
      <c r="BF5114" s="12"/>
      <c r="BG5114" s="12"/>
      <c r="BH5114" s="12"/>
      <c r="BI5114" s="12"/>
      <c r="BJ5114" s="13"/>
      <c r="BK5114" s="13"/>
      <c r="BL5114" s="13"/>
      <c r="BM5114" s="13"/>
      <c r="BN5114" s="13"/>
    </row>
    <row r="5115" spans="1:66" x14ac:dyDescent="0.25">
      <c r="A5115" s="10"/>
      <c r="B5115" s="10"/>
      <c r="C5115" s="10"/>
      <c r="D5115" s="18"/>
      <c r="E5115" s="10"/>
      <c r="F5115" s="10"/>
      <c r="G5115" s="10"/>
      <c r="H5115" s="10"/>
      <c r="I5115" s="10"/>
      <c r="J5115" s="10"/>
      <c r="K5115" s="11"/>
      <c r="L5115" s="11"/>
      <c r="M5115" s="12"/>
      <c r="N5115" s="12"/>
      <c r="O5115" s="12"/>
      <c r="P5115" s="12"/>
      <c r="Q5115" s="12"/>
      <c r="R5115" s="12"/>
      <c r="S5115" s="12"/>
      <c r="T5115" s="12"/>
      <c r="U5115" s="12"/>
      <c r="V5115" s="12"/>
      <c r="W5115" s="12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2"/>
      <c r="AS5115" s="12"/>
      <c r="AT5115" s="12"/>
      <c r="AU5115" s="12"/>
      <c r="AV5115" s="12"/>
      <c r="AW5115" s="12"/>
      <c r="AX5115" s="12"/>
      <c r="AY5115" s="12"/>
      <c r="AZ5115" s="12"/>
      <c r="BA5115" s="12"/>
      <c r="BB5115" s="12"/>
      <c r="BC5115" s="12"/>
      <c r="BD5115" s="12"/>
      <c r="BE5115" s="12"/>
      <c r="BF5115" s="12"/>
      <c r="BG5115" s="12"/>
      <c r="BH5115" s="12"/>
      <c r="BI5115" s="12"/>
      <c r="BJ5115" s="13"/>
      <c r="BK5115" s="13"/>
      <c r="BL5115" s="13"/>
      <c r="BM5115" s="13"/>
      <c r="BN5115" s="13"/>
    </row>
    <row r="5116" spans="1:66" x14ac:dyDescent="0.25">
      <c r="A5116" s="10"/>
      <c r="B5116" s="10"/>
      <c r="C5116" s="10"/>
      <c r="D5116" s="18"/>
      <c r="E5116" s="10"/>
      <c r="F5116" s="10"/>
      <c r="G5116" s="10"/>
      <c r="H5116" s="10"/>
      <c r="I5116" s="10"/>
      <c r="J5116" s="10"/>
      <c r="K5116" s="11"/>
      <c r="L5116" s="11"/>
      <c r="M5116" s="12"/>
      <c r="N5116" s="12"/>
      <c r="O5116" s="12"/>
      <c r="P5116" s="12"/>
      <c r="Q5116" s="12"/>
      <c r="R5116" s="12"/>
      <c r="S5116" s="12"/>
      <c r="T5116" s="12"/>
      <c r="U5116" s="12"/>
      <c r="V5116" s="12"/>
      <c r="W5116" s="12"/>
      <c r="X5116" s="12"/>
      <c r="Y5116" s="12"/>
      <c r="Z5116" s="12"/>
      <c r="AA5116" s="12"/>
      <c r="AB5116" s="12"/>
      <c r="AC5116" s="12"/>
      <c r="AD5116" s="12"/>
      <c r="AE5116" s="12"/>
      <c r="AF5116" s="12"/>
      <c r="AG5116" s="12"/>
      <c r="AH5116" s="12"/>
      <c r="AI5116" s="12"/>
      <c r="AJ5116" s="12"/>
      <c r="AK5116" s="12"/>
      <c r="AL5116" s="12"/>
      <c r="AM5116" s="12"/>
      <c r="AN5116" s="12"/>
      <c r="AO5116" s="12"/>
      <c r="AP5116" s="12"/>
      <c r="AQ5116" s="12"/>
      <c r="AR5116" s="12"/>
      <c r="AS5116" s="12"/>
      <c r="AT5116" s="12"/>
      <c r="AU5116" s="12"/>
      <c r="AV5116" s="12"/>
      <c r="AW5116" s="12"/>
      <c r="AX5116" s="12"/>
      <c r="AY5116" s="12"/>
      <c r="AZ5116" s="12"/>
      <c r="BA5116" s="12"/>
      <c r="BB5116" s="12"/>
      <c r="BC5116" s="12"/>
      <c r="BD5116" s="12"/>
      <c r="BE5116" s="12"/>
      <c r="BF5116" s="12"/>
      <c r="BG5116" s="12"/>
      <c r="BH5116" s="12"/>
      <c r="BI5116" s="12"/>
      <c r="BJ5116" s="13"/>
      <c r="BK5116" s="13"/>
      <c r="BL5116" s="13"/>
      <c r="BM5116" s="13"/>
      <c r="BN5116" s="13"/>
    </row>
    <row r="5117" spans="1:66" x14ac:dyDescent="0.25">
      <c r="A5117" s="10"/>
      <c r="B5117" s="10"/>
      <c r="C5117" s="10"/>
      <c r="D5117" s="18"/>
      <c r="E5117" s="10"/>
      <c r="F5117" s="10"/>
      <c r="G5117" s="10"/>
      <c r="H5117" s="10"/>
      <c r="I5117" s="10"/>
      <c r="J5117" s="10"/>
      <c r="K5117" s="11"/>
      <c r="L5117" s="11"/>
      <c r="M5117" s="12"/>
      <c r="N5117" s="12"/>
      <c r="O5117" s="12"/>
      <c r="P5117" s="12"/>
      <c r="Q5117" s="12"/>
      <c r="R5117" s="12"/>
      <c r="S5117" s="12"/>
      <c r="T5117" s="12"/>
      <c r="U5117" s="12"/>
      <c r="V5117" s="12"/>
      <c r="W5117" s="12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2"/>
      <c r="AS5117" s="12"/>
      <c r="AT5117" s="12"/>
      <c r="AU5117" s="12"/>
      <c r="AV5117" s="12"/>
      <c r="AW5117" s="12"/>
      <c r="AX5117" s="12"/>
      <c r="AY5117" s="12"/>
      <c r="AZ5117" s="12"/>
      <c r="BA5117" s="12"/>
      <c r="BB5117" s="12"/>
      <c r="BC5117" s="12"/>
      <c r="BD5117" s="12"/>
      <c r="BE5117" s="12"/>
      <c r="BF5117" s="12"/>
      <c r="BG5117" s="12"/>
      <c r="BH5117" s="12"/>
      <c r="BI5117" s="12"/>
      <c r="BJ5117" s="13"/>
      <c r="BK5117" s="13"/>
      <c r="BL5117" s="13"/>
      <c r="BM5117" s="13"/>
      <c r="BN5117" s="13"/>
    </row>
    <row r="5118" spans="1:66" x14ac:dyDescent="0.25">
      <c r="A5118" s="10"/>
      <c r="B5118" s="10"/>
      <c r="C5118" s="10"/>
      <c r="D5118" s="18"/>
      <c r="E5118" s="10"/>
      <c r="F5118" s="10"/>
      <c r="G5118" s="10"/>
      <c r="H5118" s="10"/>
      <c r="I5118" s="10"/>
      <c r="J5118" s="10"/>
      <c r="K5118" s="11"/>
      <c r="L5118" s="11"/>
      <c r="M5118" s="12"/>
      <c r="N5118" s="12"/>
      <c r="O5118" s="12"/>
      <c r="P5118" s="12"/>
      <c r="Q5118" s="12"/>
      <c r="R5118" s="12"/>
      <c r="S5118" s="12"/>
      <c r="T5118" s="12"/>
      <c r="U5118" s="12"/>
      <c r="V5118" s="12"/>
      <c r="W5118" s="12"/>
      <c r="X5118" s="12"/>
      <c r="Y5118" s="12"/>
      <c r="Z5118" s="12"/>
      <c r="AA5118" s="12"/>
      <c r="AB5118" s="12"/>
      <c r="AC5118" s="12"/>
      <c r="AD5118" s="12"/>
      <c r="AE5118" s="12"/>
      <c r="AF5118" s="12"/>
      <c r="AG5118" s="12"/>
      <c r="AH5118" s="12"/>
      <c r="AI5118" s="12"/>
      <c r="AJ5118" s="12"/>
      <c r="AK5118" s="12"/>
      <c r="AL5118" s="12"/>
      <c r="AM5118" s="12"/>
      <c r="AN5118" s="12"/>
      <c r="AO5118" s="12"/>
      <c r="AP5118" s="12"/>
      <c r="AQ5118" s="12"/>
      <c r="AR5118" s="12"/>
      <c r="AS5118" s="12"/>
      <c r="AT5118" s="12"/>
      <c r="AU5118" s="12"/>
      <c r="AV5118" s="12"/>
      <c r="AW5118" s="12"/>
      <c r="AX5118" s="12"/>
      <c r="AY5118" s="12"/>
      <c r="AZ5118" s="12"/>
      <c r="BA5118" s="12"/>
      <c r="BB5118" s="12"/>
      <c r="BC5118" s="12"/>
      <c r="BD5118" s="12"/>
      <c r="BE5118" s="12"/>
      <c r="BF5118" s="12"/>
      <c r="BG5118" s="12"/>
      <c r="BH5118" s="12"/>
      <c r="BI5118" s="12"/>
      <c r="BJ5118" s="13"/>
      <c r="BK5118" s="13"/>
      <c r="BL5118" s="13"/>
      <c r="BM5118" s="13"/>
      <c r="BN5118" s="13"/>
    </row>
    <row r="5119" spans="1:66" x14ac:dyDescent="0.25">
      <c r="A5119" s="10"/>
      <c r="B5119" s="10"/>
      <c r="C5119" s="10"/>
      <c r="D5119" s="18"/>
      <c r="E5119" s="10"/>
      <c r="F5119" s="10"/>
      <c r="G5119" s="10"/>
      <c r="H5119" s="10"/>
      <c r="I5119" s="10"/>
      <c r="J5119" s="10"/>
      <c r="K5119" s="11"/>
      <c r="L5119" s="11"/>
      <c r="M5119" s="12"/>
      <c r="N5119" s="12"/>
      <c r="O5119" s="12"/>
      <c r="P5119" s="12"/>
      <c r="Q5119" s="12"/>
      <c r="R5119" s="12"/>
      <c r="S5119" s="12"/>
      <c r="T5119" s="12"/>
      <c r="U5119" s="12"/>
      <c r="V5119" s="12"/>
      <c r="W5119" s="12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2"/>
      <c r="AS5119" s="12"/>
      <c r="AT5119" s="12"/>
      <c r="AU5119" s="12"/>
      <c r="AV5119" s="12"/>
      <c r="AW5119" s="12"/>
      <c r="AX5119" s="12"/>
      <c r="AY5119" s="12"/>
      <c r="AZ5119" s="12"/>
      <c r="BA5119" s="12"/>
      <c r="BB5119" s="12"/>
      <c r="BC5119" s="12"/>
      <c r="BD5119" s="12"/>
      <c r="BE5119" s="12"/>
      <c r="BF5119" s="12"/>
      <c r="BG5119" s="12"/>
      <c r="BH5119" s="12"/>
      <c r="BI5119" s="12"/>
      <c r="BJ5119" s="13"/>
      <c r="BK5119" s="13"/>
      <c r="BL5119" s="13"/>
      <c r="BM5119" s="13"/>
      <c r="BN5119" s="13"/>
    </row>
    <row r="5120" spans="1:66" x14ac:dyDescent="0.25">
      <c r="A5120" s="10"/>
      <c r="B5120" s="10"/>
      <c r="C5120" s="10"/>
      <c r="D5120" s="18"/>
      <c r="E5120" s="10"/>
      <c r="F5120" s="10"/>
      <c r="G5120" s="10"/>
      <c r="H5120" s="10"/>
      <c r="I5120" s="10"/>
      <c r="J5120" s="10"/>
      <c r="K5120" s="11"/>
      <c r="L5120" s="11"/>
      <c r="M5120" s="12"/>
      <c r="N5120" s="12"/>
      <c r="O5120" s="12"/>
      <c r="P5120" s="12"/>
      <c r="Q5120" s="12"/>
      <c r="R5120" s="12"/>
      <c r="S5120" s="12"/>
      <c r="T5120" s="12"/>
      <c r="U5120" s="12"/>
      <c r="V5120" s="12"/>
      <c r="W5120" s="12"/>
      <c r="X5120" s="12"/>
      <c r="Y5120" s="12"/>
      <c r="Z5120" s="12"/>
      <c r="AA5120" s="12"/>
      <c r="AB5120" s="12"/>
      <c r="AC5120" s="12"/>
      <c r="AD5120" s="12"/>
      <c r="AE5120" s="12"/>
      <c r="AF5120" s="12"/>
      <c r="AG5120" s="12"/>
      <c r="AH5120" s="12"/>
      <c r="AI5120" s="12"/>
      <c r="AJ5120" s="12"/>
      <c r="AK5120" s="12"/>
      <c r="AL5120" s="12"/>
      <c r="AM5120" s="12"/>
      <c r="AN5120" s="12"/>
      <c r="AO5120" s="12"/>
      <c r="AP5120" s="12"/>
      <c r="AQ5120" s="12"/>
      <c r="AR5120" s="12"/>
      <c r="AS5120" s="12"/>
      <c r="AT5120" s="12"/>
      <c r="AU5120" s="12"/>
      <c r="AV5120" s="12"/>
      <c r="AW5120" s="12"/>
      <c r="AX5120" s="12"/>
      <c r="AY5120" s="12"/>
      <c r="AZ5120" s="12"/>
      <c r="BA5120" s="12"/>
      <c r="BB5120" s="12"/>
      <c r="BC5120" s="12"/>
      <c r="BD5120" s="12"/>
      <c r="BE5120" s="12"/>
      <c r="BF5120" s="12"/>
      <c r="BG5120" s="12"/>
      <c r="BH5120" s="12"/>
      <c r="BI5120" s="12"/>
      <c r="BJ5120" s="13"/>
      <c r="BK5120" s="13"/>
      <c r="BL5120" s="13"/>
      <c r="BM5120" s="13"/>
      <c r="BN5120" s="13"/>
    </row>
    <row r="5121" spans="1:66" x14ac:dyDescent="0.25">
      <c r="A5121" s="10"/>
      <c r="B5121" s="10"/>
      <c r="C5121" s="10"/>
      <c r="D5121" s="18"/>
      <c r="E5121" s="10"/>
      <c r="F5121" s="10"/>
      <c r="G5121" s="10"/>
      <c r="H5121" s="10"/>
      <c r="I5121" s="10"/>
      <c r="J5121" s="10"/>
      <c r="K5121" s="11"/>
      <c r="L5121" s="11"/>
      <c r="M5121" s="12"/>
      <c r="N5121" s="12"/>
      <c r="O5121" s="12"/>
      <c r="P5121" s="12"/>
      <c r="Q5121" s="12"/>
      <c r="R5121" s="12"/>
      <c r="S5121" s="12"/>
      <c r="T5121" s="12"/>
      <c r="U5121" s="12"/>
      <c r="V5121" s="12"/>
      <c r="W5121" s="12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2"/>
      <c r="AS5121" s="12"/>
      <c r="AT5121" s="12"/>
      <c r="AU5121" s="12"/>
      <c r="AV5121" s="12"/>
      <c r="AW5121" s="12"/>
      <c r="AX5121" s="12"/>
      <c r="AY5121" s="12"/>
      <c r="AZ5121" s="12"/>
      <c r="BA5121" s="12"/>
      <c r="BB5121" s="12"/>
      <c r="BC5121" s="12"/>
      <c r="BD5121" s="12"/>
      <c r="BE5121" s="12"/>
      <c r="BF5121" s="12"/>
      <c r="BG5121" s="12"/>
      <c r="BH5121" s="12"/>
      <c r="BI5121" s="12"/>
      <c r="BJ5121" s="13"/>
      <c r="BK5121" s="13"/>
      <c r="BL5121" s="13"/>
      <c r="BM5121" s="13"/>
      <c r="BN5121" s="13"/>
    </row>
    <row r="5122" spans="1:66" x14ac:dyDescent="0.25">
      <c r="A5122" s="10"/>
      <c r="B5122" s="10"/>
      <c r="C5122" s="10"/>
      <c r="D5122" s="18"/>
      <c r="E5122" s="10"/>
      <c r="F5122" s="10"/>
      <c r="G5122" s="10"/>
      <c r="H5122" s="10"/>
      <c r="I5122" s="10"/>
      <c r="J5122" s="10"/>
      <c r="K5122" s="11"/>
      <c r="L5122" s="11"/>
      <c r="M5122" s="12"/>
      <c r="N5122" s="12"/>
      <c r="O5122" s="12"/>
      <c r="P5122" s="12"/>
      <c r="Q5122" s="12"/>
      <c r="R5122" s="12"/>
      <c r="S5122" s="12"/>
      <c r="T5122" s="12"/>
      <c r="U5122" s="12"/>
      <c r="V5122" s="12"/>
      <c r="W5122" s="12"/>
      <c r="X5122" s="12"/>
      <c r="Y5122" s="12"/>
      <c r="Z5122" s="12"/>
      <c r="AA5122" s="12"/>
      <c r="AB5122" s="12"/>
      <c r="AC5122" s="12"/>
      <c r="AD5122" s="12"/>
      <c r="AE5122" s="12"/>
      <c r="AF5122" s="12"/>
      <c r="AG5122" s="12"/>
      <c r="AH5122" s="12"/>
      <c r="AI5122" s="12"/>
      <c r="AJ5122" s="12"/>
      <c r="AK5122" s="12"/>
      <c r="AL5122" s="12"/>
      <c r="AM5122" s="12"/>
      <c r="AN5122" s="12"/>
      <c r="AO5122" s="12"/>
      <c r="AP5122" s="12"/>
      <c r="AQ5122" s="12"/>
      <c r="AR5122" s="12"/>
      <c r="AS5122" s="12"/>
      <c r="AT5122" s="12"/>
      <c r="AU5122" s="12"/>
      <c r="AV5122" s="12"/>
      <c r="AW5122" s="12"/>
      <c r="AX5122" s="12"/>
      <c r="AY5122" s="12"/>
      <c r="AZ5122" s="12"/>
      <c r="BA5122" s="12"/>
      <c r="BB5122" s="12"/>
      <c r="BC5122" s="12"/>
      <c r="BD5122" s="12"/>
      <c r="BE5122" s="12"/>
      <c r="BF5122" s="12"/>
      <c r="BG5122" s="12"/>
      <c r="BH5122" s="12"/>
      <c r="BI5122" s="12"/>
      <c r="BJ5122" s="13"/>
      <c r="BK5122" s="13"/>
      <c r="BL5122" s="13"/>
      <c r="BM5122" s="13"/>
      <c r="BN5122" s="13"/>
    </row>
    <row r="5123" spans="1:66" x14ac:dyDescent="0.25">
      <c r="A5123" s="10"/>
      <c r="B5123" s="10"/>
      <c r="C5123" s="10"/>
      <c r="D5123" s="18"/>
      <c r="E5123" s="10"/>
      <c r="F5123" s="10"/>
      <c r="G5123" s="10"/>
      <c r="H5123" s="10"/>
      <c r="I5123" s="10"/>
      <c r="J5123" s="10"/>
      <c r="K5123" s="11"/>
      <c r="L5123" s="11"/>
      <c r="M5123" s="12"/>
      <c r="N5123" s="12"/>
      <c r="O5123" s="12"/>
      <c r="P5123" s="12"/>
      <c r="Q5123" s="12"/>
      <c r="R5123" s="12"/>
      <c r="S5123" s="12"/>
      <c r="T5123" s="12"/>
      <c r="U5123" s="12"/>
      <c r="V5123" s="12"/>
      <c r="W5123" s="12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2"/>
      <c r="AS5123" s="12"/>
      <c r="AT5123" s="12"/>
      <c r="AU5123" s="12"/>
      <c r="AV5123" s="12"/>
      <c r="AW5123" s="12"/>
      <c r="AX5123" s="12"/>
      <c r="AY5123" s="12"/>
      <c r="AZ5123" s="12"/>
      <c r="BA5123" s="12"/>
      <c r="BB5123" s="12"/>
      <c r="BC5123" s="12"/>
      <c r="BD5123" s="12"/>
      <c r="BE5123" s="12"/>
      <c r="BF5123" s="12"/>
      <c r="BG5123" s="12"/>
      <c r="BH5123" s="12"/>
      <c r="BI5123" s="12"/>
      <c r="BJ5123" s="13"/>
      <c r="BK5123" s="13"/>
      <c r="BL5123" s="13"/>
      <c r="BM5123" s="13"/>
      <c r="BN5123" s="13"/>
    </row>
    <row r="5124" spans="1:66" x14ac:dyDescent="0.25">
      <c r="A5124" s="10"/>
      <c r="B5124" s="10"/>
      <c r="C5124" s="10"/>
      <c r="D5124" s="18"/>
      <c r="E5124" s="10"/>
      <c r="F5124" s="10"/>
      <c r="G5124" s="10"/>
      <c r="H5124" s="10"/>
      <c r="I5124" s="10"/>
      <c r="J5124" s="10"/>
      <c r="K5124" s="11"/>
      <c r="L5124" s="11"/>
      <c r="M5124" s="12"/>
      <c r="N5124" s="12"/>
      <c r="O5124" s="12"/>
      <c r="P5124" s="12"/>
      <c r="Q5124" s="12"/>
      <c r="R5124" s="12"/>
      <c r="S5124" s="12"/>
      <c r="T5124" s="12"/>
      <c r="U5124" s="12"/>
      <c r="V5124" s="12"/>
      <c r="W5124" s="12"/>
      <c r="X5124" s="12"/>
      <c r="Y5124" s="12"/>
      <c r="Z5124" s="12"/>
      <c r="AA5124" s="12"/>
      <c r="AB5124" s="12"/>
      <c r="AC5124" s="12"/>
      <c r="AD5124" s="12"/>
      <c r="AE5124" s="12"/>
      <c r="AF5124" s="12"/>
      <c r="AG5124" s="12"/>
      <c r="AH5124" s="12"/>
      <c r="AI5124" s="12"/>
      <c r="AJ5124" s="12"/>
      <c r="AK5124" s="12"/>
      <c r="AL5124" s="12"/>
      <c r="AM5124" s="12"/>
      <c r="AN5124" s="12"/>
      <c r="AO5124" s="12"/>
      <c r="AP5124" s="12"/>
      <c r="AQ5124" s="12"/>
      <c r="AR5124" s="12"/>
      <c r="AS5124" s="12"/>
      <c r="AT5124" s="12"/>
      <c r="AU5124" s="12"/>
      <c r="AV5124" s="12"/>
      <c r="AW5124" s="12"/>
      <c r="AX5124" s="12"/>
      <c r="AY5124" s="12"/>
      <c r="AZ5124" s="12"/>
      <c r="BA5124" s="12"/>
      <c r="BB5124" s="12"/>
      <c r="BC5124" s="12"/>
      <c r="BD5124" s="12"/>
      <c r="BE5124" s="12"/>
      <c r="BF5124" s="12"/>
      <c r="BG5124" s="12"/>
      <c r="BH5124" s="12"/>
      <c r="BI5124" s="12"/>
      <c r="BJ5124" s="13"/>
      <c r="BK5124" s="13"/>
      <c r="BL5124" s="13"/>
      <c r="BM5124" s="13"/>
      <c r="BN5124" s="13"/>
    </row>
    <row r="5125" spans="1:66" x14ac:dyDescent="0.25">
      <c r="A5125" s="10"/>
      <c r="B5125" s="10"/>
      <c r="C5125" s="10"/>
      <c r="D5125" s="18"/>
      <c r="E5125" s="10"/>
      <c r="F5125" s="10"/>
      <c r="G5125" s="10"/>
      <c r="H5125" s="10"/>
      <c r="I5125" s="10"/>
      <c r="J5125" s="10"/>
      <c r="K5125" s="11"/>
      <c r="L5125" s="11"/>
      <c r="M5125" s="12"/>
      <c r="N5125" s="12"/>
      <c r="O5125" s="12"/>
      <c r="P5125" s="12"/>
      <c r="Q5125" s="12"/>
      <c r="R5125" s="12"/>
      <c r="S5125" s="12"/>
      <c r="T5125" s="12"/>
      <c r="U5125" s="12"/>
      <c r="V5125" s="12"/>
      <c r="W5125" s="12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2"/>
      <c r="AS5125" s="12"/>
      <c r="AT5125" s="12"/>
      <c r="AU5125" s="12"/>
      <c r="AV5125" s="12"/>
      <c r="AW5125" s="12"/>
      <c r="AX5125" s="12"/>
      <c r="AY5125" s="12"/>
      <c r="AZ5125" s="12"/>
      <c r="BA5125" s="12"/>
      <c r="BB5125" s="12"/>
      <c r="BC5125" s="12"/>
      <c r="BD5125" s="12"/>
      <c r="BE5125" s="12"/>
      <c r="BF5125" s="12"/>
      <c r="BG5125" s="12"/>
      <c r="BH5125" s="12"/>
      <c r="BI5125" s="12"/>
      <c r="BJ5125" s="13"/>
      <c r="BK5125" s="13"/>
      <c r="BL5125" s="13"/>
      <c r="BM5125" s="13"/>
      <c r="BN5125" s="13"/>
    </row>
    <row r="5126" spans="1:66" x14ac:dyDescent="0.25">
      <c r="A5126" s="10"/>
      <c r="B5126" s="10"/>
      <c r="C5126" s="10"/>
      <c r="D5126" s="18"/>
      <c r="E5126" s="10"/>
      <c r="F5126" s="10"/>
      <c r="G5126" s="10"/>
      <c r="H5126" s="10"/>
      <c r="I5126" s="10"/>
      <c r="J5126" s="10"/>
      <c r="K5126" s="11"/>
      <c r="L5126" s="11"/>
      <c r="M5126" s="12"/>
      <c r="N5126" s="12"/>
      <c r="O5126" s="12"/>
      <c r="P5126" s="12"/>
      <c r="Q5126" s="12"/>
      <c r="R5126" s="12"/>
      <c r="S5126" s="12"/>
      <c r="T5126" s="12"/>
      <c r="U5126" s="12"/>
      <c r="V5126" s="12"/>
      <c r="W5126" s="12"/>
      <c r="X5126" s="12"/>
      <c r="Y5126" s="12"/>
      <c r="Z5126" s="12"/>
      <c r="AA5126" s="12"/>
      <c r="AB5126" s="12"/>
      <c r="AC5126" s="12"/>
      <c r="AD5126" s="12"/>
      <c r="AE5126" s="12"/>
      <c r="AF5126" s="12"/>
      <c r="AG5126" s="12"/>
      <c r="AH5126" s="12"/>
      <c r="AI5126" s="12"/>
      <c r="AJ5126" s="12"/>
      <c r="AK5126" s="12"/>
      <c r="AL5126" s="12"/>
      <c r="AM5126" s="12"/>
      <c r="AN5126" s="12"/>
      <c r="AO5126" s="12"/>
      <c r="AP5126" s="12"/>
      <c r="AQ5126" s="12"/>
      <c r="AR5126" s="12"/>
      <c r="AS5126" s="12"/>
      <c r="AT5126" s="12"/>
      <c r="AU5126" s="12"/>
      <c r="AV5126" s="12"/>
      <c r="AW5126" s="12"/>
      <c r="AX5126" s="12"/>
      <c r="AY5126" s="12"/>
      <c r="AZ5126" s="12"/>
      <c r="BA5126" s="12"/>
      <c r="BB5126" s="12"/>
      <c r="BC5126" s="12"/>
      <c r="BD5126" s="12"/>
      <c r="BE5126" s="12"/>
      <c r="BF5126" s="12"/>
      <c r="BG5126" s="12"/>
      <c r="BH5126" s="12"/>
      <c r="BI5126" s="12"/>
      <c r="BJ5126" s="13"/>
      <c r="BK5126" s="13"/>
      <c r="BL5126" s="13"/>
      <c r="BM5126" s="13"/>
      <c r="BN5126" s="13"/>
    </row>
    <row r="5127" spans="1:66" s="14" customFormat="1" x14ac:dyDescent="0.25">
      <c r="A5127" s="10"/>
      <c r="B5127" s="10"/>
      <c r="C5127" s="10"/>
      <c r="D5127" s="18"/>
      <c r="E5127" s="10"/>
      <c r="F5127" s="10"/>
      <c r="G5127" s="10"/>
      <c r="H5127" s="10"/>
      <c r="I5127" s="10"/>
      <c r="J5127" s="10"/>
      <c r="K5127" s="11"/>
      <c r="L5127" s="11"/>
      <c r="M5127" s="12"/>
      <c r="N5127" s="12"/>
      <c r="O5127" s="12"/>
      <c r="P5127" s="12"/>
      <c r="Q5127" s="12"/>
      <c r="R5127" s="12"/>
      <c r="S5127" s="12"/>
      <c r="T5127" s="12"/>
      <c r="U5127" s="12"/>
      <c r="V5127" s="12"/>
      <c r="W5127" s="12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2"/>
      <c r="AS5127" s="12"/>
      <c r="AT5127" s="12"/>
      <c r="AU5127" s="12"/>
      <c r="AV5127" s="12"/>
      <c r="AW5127" s="12"/>
      <c r="AX5127" s="12"/>
      <c r="AY5127" s="12"/>
      <c r="AZ5127" s="12"/>
      <c r="BA5127" s="12"/>
      <c r="BB5127" s="12"/>
      <c r="BC5127" s="12"/>
      <c r="BD5127" s="12"/>
      <c r="BE5127" s="12"/>
      <c r="BF5127" s="12"/>
      <c r="BG5127" s="12"/>
      <c r="BH5127" s="12"/>
      <c r="BI5127" s="12"/>
      <c r="BJ5127" s="13"/>
      <c r="BK5127" s="13"/>
      <c r="BL5127" s="13"/>
      <c r="BM5127" s="13"/>
      <c r="BN5127" s="13"/>
    </row>
    <row r="5128" spans="1:66" x14ac:dyDescent="0.25">
      <c r="A5128" s="10"/>
      <c r="B5128" s="10"/>
      <c r="C5128" s="10"/>
      <c r="D5128" s="18"/>
      <c r="E5128" s="10"/>
      <c r="F5128" s="10"/>
      <c r="G5128" s="10"/>
      <c r="H5128" s="10"/>
      <c r="I5128" s="10"/>
      <c r="J5128" s="10"/>
      <c r="K5128" s="11"/>
      <c r="L5128" s="11"/>
      <c r="M5128" s="12"/>
      <c r="N5128" s="12"/>
      <c r="O5128" s="12"/>
      <c r="P5128" s="12"/>
      <c r="Q5128" s="12"/>
      <c r="R5128" s="12"/>
      <c r="S5128" s="12"/>
      <c r="T5128" s="12"/>
      <c r="U5128" s="12"/>
      <c r="V5128" s="12"/>
      <c r="W5128" s="12"/>
      <c r="X5128" s="12"/>
      <c r="Y5128" s="12"/>
      <c r="Z5128" s="12"/>
      <c r="AA5128" s="12"/>
      <c r="AB5128" s="12"/>
      <c r="AC5128" s="12"/>
      <c r="AD5128" s="12"/>
      <c r="AE5128" s="12"/>
      <c r="AF5128" s="12"/>
      <c r="AG5128" s="12"/>
      <c r="AH5128" s="12"/>
      <c r="AI5128" s="12"/>
      <c r="AJ5128" s="12"/>
      <c r="AK5128" s="12"/>
      <c r="AL5128" s="12"/>
      <c r="AM5128" s="12"/>
      <c r="AN5128" s="12"/>
      <c r="AO5128" s="12"/>
      <c r="AP5128" s="12"/>
      <c r="AQ5128" s="12"/>
      <c r="AR5128" s="12"/>
      <c r="AS5128" s="12"/>
      <c r="AT5128" s="12"/>
      <c r="AU5128" s="12"/>
      <c r="AV5128" s="12"/>
      <c r="AW5128" s="12"/>
      <c r="AX5128" s="12"/>
      <c r="AY5128" s="12"/>
      <c r="AZ5128" s="12"/>
      <c r="BA5128" s="12"/>
      <c r="BB5128" s="12"/>
      <c r="BC5128" s="12"/>
      <c r="BD5128" s="12"/>
      <c r="BE5128" s="12"/>
      <c r="BF5128" s="12"/>
      <c r="BG5128" s="12"/>
      <c r="BH5128" s="12"/>
      <c r="BI5128" s="12"/>
      <c r="BJ5128" s="13"/>
      <c r="BK5128" s="13"/>
      <c r="BL5128" s="13"/>
      <c r="BM5128" s="13"/>
      <c r="BN5128" s="13"/>
    </row>
    <row r="5129" spans="1:66" x14ac:dyDescent="0.25">
      <c r="A5129" s="10"/>
      <c r="B5129" s="10"/>
      <c r="C5129" s="10"/>
      <c r="D5129" s="18"/>
      <c r="E5129" s="10"/>
      <c r="F5129" s="10"/>
      <c r="G5129" s="10"/>
      <c r="H5129" s="10"/>
      <c r="I5129" s="10"/>
      <c r="J5129" s="10"/>
      <c r="K5129" s="11"/>
      <c r="L5129" s="11"/>
      <c r="M5129" s="12"/>
      <c r="N5129" s="12"/>
      <c r="O5129" s="12"/>
      <c r="P5129" s="12"/>
      <c r="Q5129" s="12"/>
      <c r="R5129" s="12"/>
      <c r="S5129" s="12"/>
      <c r="T5129" s="12"/>
      <c r="U5129" s="12"/>
      <c r="V5129" s="12"/>
      <c r="W5129" s="12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2"/>
      <c r="AS5129" s="12"/>
      <c r="AT5129" s="12"/>
      <c r="AU5129" s="12"/>
      <c r="AV5129" s="12"/>
      <c r="AW5129" s="12"/>
      <c r="AX5129" s="12"/>
      <c r="AY5129" s="12"/>
      <c r="AZ5129" s="12"/>
      <c r="BA5129" s="12"/>
      <c r="BB5129" s="12"/>
      <c r="BC5129" s="12"/>
      <c r="BD5129" s="12"/>
      <c r="BE5129" s="12"/>
      <c r="BF5129" s="12"/>
      <c r="BG5129" s="12"/>
      <c r="BH5129" s="12"/>
      <c r="BI5129" s="12"/>
      <c r="BJ5129" s="13"/>
      <c r="BK5129" s="13"/>
      <c r="BL5129" s="13"/>
      <c r="BM5129" s="13"/>
      <c r="BN5129" s="13"/>
    </row>
    <row r="5130" spans="1:66" x14ac:dyDescent="0.25">
      <c r="A5130" s="10"/>
      <c r="B5130" s="10"/>
      <c r="C5130" s="10"/>
      <c r="D5130" s="18"/>
      <c r="E5130" s="10"/>
      <c r="F5130" s="10"/>
      <c r="G5130" s="10"/>
      <c r="H5130" s="10"/>
      <c r="I5130" s="10"/>
      <c r="J5130" s="10"/>
      <c r="K5130" s="11"/>
      <c r="L5130" s="11"/>
      <c r="M5130" s="12"/>
      <c r="N5130" s="12"/>
      <c r="O5130" s="12"/>
      <c r="P5130" s="12"/>
      <c r="Q5130" s="12"/>
      <c r="R5130" s="12"/>
      <c r="S5130" s="12"/>
      <c r="T5130" s="12"/>
      <c r="U5130" s="12"/>
      <c r="V5130" s="12"/>
      <c r="W5130" s="12"/>
      <c r="X5130" s="12"/>
      <c r="Y5130" s="12"/>
      <c r="Z5130" s="12"/>
      <c r="AA5130" s="12"/>
      <c r="AB5130" s="12"/>
      <c r="AC5130" s="12"/>
      <c r="AD5130" s="12"/>
      <c r="AE5130" s="12"/>
      <c r="AF5130" s="12"/>
      <c r="AG5130" s="12"/>
      <c r="AH5130" s="12"/>
      <c r="AI5130" s="12"/>
      <c r="AJ5130" s="12"/>
      <c r="AK5130" s="12"/>
      <c r="AL5130" s="12"/>
      <c r="AM5130" s="12"/>
      <c r="AN5130" s="12"/>
      <c r="AO5130" s="12"/>
      <c r="AP5130" s="12"/>
      <c r="AQ5130" s="12"/>
      <c r="AR5130" s="12"/>
      <c r="AS5130" s="12"/>
      <c r="AT5130" s="12"/>
      <c r="AU5130" s="12"/>
      <c r="AV5130" s="12"/>
      <c r="AW5130" s="12"/>
      <c r="AX5130" s="12"/>
      <c r="AY5130" s="12"/>
      <c r="AZ5130" s="12"/>
      <c r="BA5130" s="12"/>
      <c r="BB5130" s="12"/>
      <c r="BC5130" s="12"/>
      <c r="BD5130" s="12"/>
      <c r="BE5130" s="12"/>
      <c r="BF5130" s="12"/>
      <c r="BG5130" s="12"/>
      <c r="BH5130" s="12"/>
      <c r="BI5130" s="12"/>
      <c r="BJ5130" s="13"/>
      <c r="BK5130" s="13"/>
      <c r="BL5130" s="13"/>
      <c r="BM5130" s="13"/>
      <c r="BN5130" s="13"/>
    </row>
    <row r="5131" spans="1:66" x14ac:dyDescent="0.25">
      <c r="A5131" s="10"/>
      <c r="B5131" s="10"/>
      <c r="C5131" s="10"/>
      <c r="D5131" s="18"/>
      <c r="E5131" s="10"/>
      <c r="F5131" s="10"/>
      <c r="G5131" s="10"/>
      <c r="H5131" s="10"/>
      <c r="I5131" s="10"/>
      <c r="J5131" s="10"/>
      <c r="K5131" s="11"/>
      <c r="L5131" s="11"/>
      <c r="M5131" s="12"/>
      <c r="N5131" s="12"/>
      <c r="O5131" s="12"/>
      <c r="P5131" s="12"/>
      <c r="Q5131" s="12"/>
      <c r="R5131" s="12"/>
      <c r="S5131" s="12"/>
      <c r="T5131" s="12"/>
      <c r="U5131" s="12"/>
      <c r="V5131" s="12"/>
      <c r="W5131" s="12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2"/>
      <c r="AS5131" s="12"/>
      <c r="AT5131" s="12"/>
      <c r="AU5131" s="12"/>
      <c r="AV5131" s="12"/>
      <c r="AW5131" s="12"/>
      <c r="AX5131" s="12"/>
      <c r="AY5131" s="12"/>
      <c r="AZ5131" s="12"/>
      <c r="BA5131" s="12"/>
      <c r="BB5131" s="12"/>
      <c r="BC5131" s="12"/>
      <c r="BD5131" s="12"/>
      <c r="BE5131" s="12"/>
      <c r="BF5131" s="12"/>
      <c r="BG5131" s="12"/>
      <c r="BH5131" s="12"/>
      <c r="BI5131" s="12"/>
      <c r="BJ5131" s="13"/>
      <c r="BK5131" s="13"/>
      <c r="BL5131" s="13"/>
      <c r="BM5131" s="13"/>
      <c r="BN5131" s="13"/>
    </row>
    <row r="5132" spans="1:66" x14ac:dyDescent="0.25">
      <c r="A5132" s="10"/>
      <c r="B5132" s="10"/>
      <c r="C5132" s="10"/>
      <c r="D5132" s="18"/>
      <c r="E5132" s="10"/>
      <c r="F5132" s="10"/>
      <c r="G5132" s="10"/>
      <c r="H5132" s="10"/>
      <c r="I5132" s="10"/>
      <c r="J5132" s="10"/>
      <c r="K5132" s="11"/>
      <c r="L5132" s="11"/>
      <c r="M5132" s="12"/>
      <c r="N5132" s="12"/>
      <c r="O5132" s="12"/>
      <c r="P5132" s="12"/>
      <c r="Q5132" s="12"/>
      <c r="R5132" s="12"/>
      <c r="S5132" s="12"/>
      <c r="T5132" s="12"/>
      <c r="U5132" s="12"/>
      <c r="V5132" s="12"/>
      <c r="W5132" s="12"/>
      <c r="X5132" s="12"/>
      <c r="Y5132" s="12"/>
      <c r="Z5132" s="12"/>
      <c r="AA5132" s="12"/>
      <c r="AB5132" s="12"/>
      <c r="AC5132" s="12"/>
      <c r="AD5132" s="12"/>
      <c r="AE5132" s="12"/>
      <c r="AF5132" s="12"/>
      <c r="AG5132" s="12"/>
      <c r="AH5132" s="12"/>
      <c r="AI5132" s="12"/>
      <c r="AJ5132" s="12"/>
      <c r="AK5132" s="12"/>
      <c r="AL5132" s="12"/>
      <c r="AM5132" s="12"/>
      <c r="AN5132" s="12"/>
      <c r="AO5132" s="12"/>
      <c r="AP5132" s="12"/>
      <c r="AQ5132" s="12"/>
      <c r="AR5132" s="12"/>
      <c r="AS5132" s="12"/>
      <c r="AT5132" s="12"/>
      <c r="AU5132" s="12"/>
      <c r="AV5132" s="12"/>
      <c r="AW5132" s="12"/>
      <c r="AX5132" s="12"/>
      <c r="AY5132" s="12"/>
      <c r="AZ5132" s="12"/>
      <c r="BA5132" s="12"/>
      <c r="BB5132" s="12"/>
      <c r="BC5132" s="12"/>
      <c r="BD5132" s="12"/>
      <c r="BE5132" s="12"/>
      <c r="BF5132" s="12"/>
      <c r="BG5132" s="12"/>
      <c r="BH5132" s="12"/>
      <c r="BI5132" s="12"/>
      <c r="BJ5132" s="13"/>
      <c r="BK5132" s="13"/>
      <c r="BL5132" s="13"/>
      <c r="BM5132" s="13"/>
      <c r="BN5132" s="13"/>
    </row>
    <row r="5133" spans="1:66" x14ac:dyDescent="0.25">
      <c r="A5133" s="10"/>
      <c r="B5133" s="10"/>
      <c r="C5133" s="10"/>
      <c r="D5133" s="18"/>
      <c r="E5133" s="10"/>
      <c r="F5133" s="10"/>
      <c r="G5133" s="10"/>
      <c r="H5133" s="10"/>
      <c r="I5133" s="10"/>
      <c r="J5133" s="10"/>
      <c r="K5133" s="11"/>
      <c r="L5133" s="11"/>
      <c r="M5133" s="12"/>
      <c r="N5133" s="12"/>
      <c r="O5133" s="12"/>
      <c r="P5133" s="12"/>
      <c r="Q5133" s="12"/>
      <c r="R5133" s="12"/>
      <c r="S5133" s="12"/>
      <c r="T5133" s="12"/>
      <c r="U5133" s="12"/>
      <c r="V5133" s="12"/>
      <c r="W5133" s="12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2"/>
      <c r="AS5133" s="12"/>
      <c r="AT5133" s="12"/>
      <c r="AU5133" s="12"/>
      <c r="AV5133" s="12"/>
      <c r="AW5133" s="12"/>
      <c r="AX5133" s="12"/>
      <c r="AY5133" s="12"/>
      <c r="AZ5133" s="12"/>
      <c r="BA5133" s="12"/>
      <c r="BB5133" s="12"/>
      <c r="BC5133" s="12"/>
      <c r="BD5133" s="12"/>
      <c r="BE5133" s="12"/>
      <c r="BF5133" s="12"/>
      <c r="BG5133" s="12"/>
      <c r="BH5133" s="12"/>
      <c r="BI5133" s="12"/>
      <c r="BJ5133" s="13"/>
      <c r="BK5133" s="13"/>
      <c r="BL5133" s="13"/>
      <c r="BM5133" s="13"/>
      <c r="BN5133" s="13"/>
    </row>
    <row r="5134" spans="1:66" x14ac:dyDescent="0.25">
      <c r="A5134" s="10"/>
      <c r="B5134" s="10"/>
      <c r="C5134" s="10"/>
      <c r="D5134" s="18"/>
      <c r="E5134" s="10"/>
      <c r="F5134" s="10"/>
      <c r="G5134" s="10"/>
      <c r="H5134" s="10"/>
      <c r="I5134" s="10"/>
      <c r="J5134" s="10"/>
      <c r="K5134" s="11"/>
      <c r="L5134" s="11"/>
      <c r="M5134" s="12"/>
      <c r="N5134" s="12"/>
      <c r="O5134" s="12"/>
      <c r="P5134" s="12"/>
      <c r="Q5134" s="12"/>
      <c r="R5134" s="12"/>
      <c r="S5134" s="12"/>
      <c r="T5134" s="12"/>
      <c r="U5134" s="12"/>
      <c r="V5134" s="12"/>
      <c r="W5134" s="12"/>
      <c r="X5134" s="12"/>
      <c r="Y5134" s="12"/>
      <c r="Z5134" s="12"/>
      <c r="AA5134" s="12"/>
      <c r="AB5134" s="12"/>
      <c r="AC5134" s="12"/>
      <c r="AD5134" s="12"/>
      <c r="AE5134" s="12"/>
      <c r="AF5134" s="12"/>
      <c r="AG5134" s="12"/>
      <c r="AH5134" s="12"/>
      <c r="AI5134" s="12"/>
      <c r="AJ5134" s="12"/>
      <c r="AK5134" s="12"/>
      <c r="AL5134" s="12"/>
      <c r="AM5134" s="12"/>
      <c r="AN5134" s="12"/>
      <c r="AO5134" s="12"/>
      <c r="AP5134" s="12"/>
      <c r="AQ5134" s="12"/>
      <c r="AR5134" s="12"/>
      <c r="AS5134" s="12"/>
      <c r="AT5134" s="12"/>
      <c r="AU5134" s="12"/>
      <c r="AV5134" s="12"/>
      <c r="AW5134" s="12"/>
      <c r="AX5134" s="12"/>
      <c r="AY5134" s="12"/>
      <c r="AZ5134" s="12"/>
      <c r="BA5134" s="12"/>
      <c r="BB5134" s="12"/>
      <c r="BC5134" s="12"/>
      <c r="BD5134" s="12"/>
      <c r="BE5134" s="12"/>
      <c r="BF5134" s="12"/>
      <c r="BG5134" s="12"/>
      <c r="BH5134" s="12"/>
      <c r="BI5134" s="12"/>
      <c r="BJ5134" s="13"/>
      <c r="BK5134" s="13"/>
      <c r="BL5134" s="13"/>
      <c r="BM5134" s="13"/>
      <c r="BN5134" s="13"/>
    </row>
    <row r="5135" spans="1:66" x14ac:dyDescent="0.25">
      <c r="A5135" s="10"/>
      <c r="B5135" s="10"/>
      <c r="C5135" s="10"/>
      <c r="D5135" s="18"/>
      <c r="E5135" s="10"/>
      <c r="F5135" s="10"/>
      <c r="G5135" s="10"/>
      <c r="H5135" s="10"/>
      <c r="I5135" s="10"/>
      <c r="J5135" s="10"/>
      <c r="K5135" s="11"/>
      <c r="L5135" s="11"/>
      <c r="M5135" s="12"/>
      <c r="N5135" s="12"/>
      <c r="O5135" s="12"/>
      <c r="P5135" s="12"/>
      <c r="Q5135" s="12"/>
      <c r="R5135" s="12"/>
      <c r="S5135" s="12"/>
      <c r="T5135" s="12"/>
      <c r="U5135" s="12"/>
      <c r="V5135" s="12"/>
      <c r="W5135" s="12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2"/>
      <c r="AS5135" s="12"/>
      <c r="AT5135" s="12"/>
      <c r="AU5135" s="12"/>
      <c r="AV5135" s="12"/>
      <c r="AW5135" s="12"/>
      <c r="AX5135" s="12"/>
      <c r="AY5135" s="12"/>
      <c r="AZ5135" s="12"/>
      <c r="BA5135" s="12"/>
      <c r="BB5135" s="12"/>
      <c r="BC5135" s="12"/>
      <c r="BD5135" s="12"/>
      <c r="BE5135" s="12"/>
      <c r="BF5135" s="12"/>
      <c r="BG5135" s="12"/>
      <c r="BH5135" s="12"/>
      <c r="BI5135" s="12"/>
      <c r="BJ5135" s="13"/>
      <c r="BK5135" s="13"/>
      <c r="BL5135" s="13"/>
      <c r="BM5135" s="13"/>
      <c r="BN5135" s="13"/>
    </row>
    <row r="5136" spans="1:66" x14ac:dyDescent="0.25">
      <c r="A5136" s="10"/>
      <c r="B5136" s="10"/>
      <c r="C5136" s="10"/>
      <c r="D5136" s="18"/>
      <c r="E5136" s="10"/>
      <c r="F5136" s="10"/>
      <c r="G5136" s="10"/>
      <c r="H5136" s="10"/>
      <c r="I5136" s="10"/>
      <c r="J5136" s="10"/>
      <c r="K5136" s="11"/>
      <c r="L5136" s="11"/>
      <c r="M5136" s="12"/>
      <c r="N5136" s="12"/>
      <c r="O5136" s="12"/>
      <c r="P5136" s="12"/>
      <c r="Q5136" s="12"/>
      <c r="R5136" s="12"/>
      <c r="S5136" s="12"/>
      <c r="T5136" s="12"/>
      <c r="U5136" s="12"/>
      <c r="V5136" s="12"/>
      <c r="W5136" s="12"/>
      <c r="X5136" s="12"/>
      <c r="Y5136" s="12"/>
      <c r="Z5136" s="12"/>
      <c r="AA5136" s="12"/>
      <c r="AB5136" s="12"/>
      <c r="AC5136" s="12"/>
      <c r="AD5136" s="12"/>
      <c r="AE5136" s="12"/>
      <c r="AF5136" s="12"/>
      <c r="AG5136" s="12"/>
      <c r="AH5136" s="12"/>
      <c r="AI5136" s="12"/>
      <c r="AJ5136" s="12"/>
      <c r="AK5136" s="12"/>
      <c r="AL5136" s="12"/>
      <c r="AM5136" s="12"/>
      <c r="AN5136" s="12"/>
      <c r="AO5136" s="12"/>
      <c r="AP5136" s="12"/>
      <c r="AQ5136" s="12"/>
      <c r="AR5136" s="12"/>
      <c r="AS5136" s="12"/>
      <c r="AT5136" s="12"/>
      <c r="AU5136" s="12"/>
      <c r="AV5136" s="12"/>
      <c r="AW5136" s="12"/>
      <c r="AX5136" s="12"/>
      <c r="AY5136" s="12"/>
      <c r="AZ5136" s="12"/>
      <c r="BA5136" s="12"/>
      <c r="BB5136" s="12"/>
      <c r="BC5136" s="12"/>
      <c r="BD5136" s="12"/>
      <c r="BE5136" s="12"/>
      <c r="BF5136" s="12"/>
      <c r="BG5136" s="12"/>
      <c r="BH5136" s="12"/>
      <c r="BI5136" s="12"/>
      <c r="BJ5136" s="13"/>
      <c r="BK5136" s="13"/>
      <c r="BL5136" s="13"/>
      <c r="BM5136" s="13"/>
      <c r="BN5136" s="13"/>
    </row>
    <row r="5137" spans="1:66" s="14" customFormat="1" x14ac:dyDescent="0.25">
      <c r="A5137" s="10"/>
      <c r="B5137" s="10"/>
      <c r="C5137" s="10"/>
      <c r="D5137" s="18"/>
      <c r="E5137" s="10"/>
      <c r="F5137" s="10"/>
      <c r="G5137" s="10"/>
      <c r="H5137" s="10"/>
      <c r="I5137" s="10"/>
      <c r="J5137" s="10"/>
      <c r="K5137" s="11"/>
      <c r="L5137" s="11"/>
      <c r="M5137" s="12"/>
      <c r="N5137" s="12"/>
      <c r="O5137" s="12"/>
      <c r="P5137" s="12"/>
      <c r="Q5137" s="12"/>
      <c r="R5137" s="12"/>
      <c r="S5137" s="12"/>
      <c r="T5137" s="12"/>
      <c r="U5137" s="12"/>
      <c r="V5137" s="12"/>
      <c r="W5137" s="12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2"/>
      <c r="AS5137" s="12"/>
      <c r="AT5137" s="12"/>
      <c r="AU5137" s="12"/>
      <c r="AV5137" s="12"/>
      <c r="AW5137" s="12"/>
      <c r="AX5137" s="12"/>
      <c r="AY5137" s="12"/>
      <c r="AZ5137" s="12"/>
      <c r="BA5137" s="12"/>
      <c r="BB5137" s="12"/>
      <c r="BC5137" s="12"/>
      <c r="BD5137" s="12"/>
      <c r="BE5137" s="12"/>
      <c r="BF5137" s="12"/>
      <c r="BG5137" s="12"/>
      <c r="BH5137" s="12"/>
      <c r="BI5137" s="12"/>
      <c r="BJ5137" s="13"/>
      <c r="BK5137" s="13"/>
      <c r="BL5137" s="13"/>
      <c r="BM5137" s="13"/>
      <c r="BN5137" s="13"/>
    </row>
    <row r="5138" spans="1:66" x14ac:dyDescent="0.25">
      <c r="A5138" s="10"/>
      <c r="B5138" s="10"/>
      <c r="C5138" s="10"/>
      <c r="D5138" s="10"/>
      <c r="E5138" s="10"/>
      <c r="F5138" s="10"/>
      <c r="G5138" s="10"/>
      <c r="H5138" s="10"/>
      <c r="I5138" s="10"/>
      <c r="J5138" s="10"/>
      <c r="K5138" s="11"/>
      <c r="L5138" s="11"/>
      <c r="M5138" s="12"/>
      <c r="N5138" s="12"/>
      <c r="O5138" s="12"/>
      <c r="P5138" s="12"/>
      <c r="Q5138" s="12"/>
      <c r="R5138" s="12"/>
      <c r="S5138" s="12"/>
      <c r="T5138" s="12"/>
      <c r="U5138" s="12"/>
      <c r="V5138" s="12"/>
      <c r="W5138" s="12"/>
      <c r="X5138" s="12"/>
      <c r="Y5138" s="12"/>
      <c r="Z5138" s="12"/>
      <c r="AA5138" s="12"/>
      <c r="AB5138" s="12"/>
      <c r="AC5138" s="12"/>
      <c r="AD5138" s="12"/>
      <c r="AE5138" s="12"/>
      <c r="AF5138" s="12"/>
      <c r="AG5138" s="12"/>
      <c r="AH5138" s="12"/>
      <c r="AI5138" s="12"/>
      <c r="AJ5138" s="12"/>
      <c r="AK5138" s="12"/>
      <c r="AL5138" s="12"/>
      <c r="AM5138" s="12"/>
      <c r="AN5138" s="12"/>
      <c r="AO5138" s="12"/>
      <c r="AP5138" s="12"/>
      <c r="AQ5138" s="12"/>
      <c r="AR5138" s="12"/>
      <c r="AS5138" s="12"/>
      <c r="AT5138" s="12"/>
      <c r="AU5138" s="12"/>
      <c r="AV5138" s="12"/>
      <c r="AW5138" s="12"/>
      <c r="AX5138" s="12"/>
      <c r="AY5138" s="12"/>
      <c r="AZ5138" s="12"/>
      <c r="BA5138" s="12"/>
      <c r="BB5138" s="12"/>
      <c r="BC5138" s="12"/>
      <c r="BD5138" s="12"/>
      <c r="BE5138" s="12"/>
      <c r="BF5138" s="12"/>
      <c r="BG5138" s="12"/>
      <c r="BH5138" s="12"/>
      <c r="BI5138" s="12"/>
      <c r="BJ5138" s="13"/>
      <c r="BK5138" s="13"/>
      <c r="BL5138" s="13"/>
      <c r="BM5138" s="13"/>
      <c r="BN5138" s="13"/>
    </row>
    <row r="5139" spans="1:66" x14ac:dyDescent="0.25">
      <c r="A5139" s="10"/>
      <c r="B5139" s="10"/>
      <c r="C5139" s="10"/>
      <c r="D5139" s="10"/>
      <c r="E5139" s="10"/>
      <c r="F5139" s="10"/>
      <c r="G5139" s="10"/>
      <c r="H5139" s="10"/>
      <c r="I5139" s="10"/>
      <c r="J5139" s="10"/>
      <c r="K5139" s="11"/>
      <c r="L5139" s="11"/>
      <c r="M5139" s="12"/>
      <c r="N5139" s="12"/>
      <c r="O5139" s="12"/>
      <c r="P5139" s="12"/>
      <c r="Q5139" s="12"/>
      <c r="R5139" s="12"/>
      <c r="S5139" s="12"/>
      <c r="T5139" s="12"/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2"/>
      <c r="AS5139" s="12"/>
      <c r="AT5139" s="12"/>
      <c r="AU5139" s="12"/>
      <c r="AV5139" s="12"/>
      <c r="AW5139" s="12"/>
      <c r="AX5139" s="12"/>
      <c r="AY5139" s="12"/>
      <c r="AZ5139" s="12"/>
      <c r="BA5139" s="12"/>
      <c r="BB5139" s="12"/>
      <c r="BC5139" s="12"/>
      <c r="BD5139" s="12"/>
      <c r="BE5139" s="12"/>
      <c r="BF5139" s="12"/>
      <c r="BG5139" s="12"/>
      <c r="BH5139" s="12"/>
      <c r="BI5139" s="12"/>
      <c r="BJ5139" s="13"/>
      <c r="BK5139" s="13"/>
      <c r="BL5139" s="13"/>
      <c r="BM5139" s="13"/>
      <c r="BN5139" s="13"/>
    </row>
    <row r="5140" spans="1:66" x14ac:dyDescent="0.25">
      <c r="A5140" s="10"/>
      <c r="B5140" s="10"/>
      <c r="C5140" s="10"/>
      <c r="D5140" s="10"/>
      <c r="E5140" s="10"/>
      <c r="F5140" s="10"/>
      <c r="G5140" s="10"/>
      <c r="H5140" s="10"/>
      <c r="I5140" s="10"/>
      <c r="J5140" s="10"/>
      <c r="K5140" s="11"/>
      <c r="L5140" s="11"/>
      <c r="M5140" s="12"/>
      <c r="N5140" s="12"/>
      <c r="O5140" s="12"/>
      <c r="P5140" s="12"/>
      <c r="Q5140" s="12"/>
      <c r="R5140" s="12"/>
      <c r="S5140" s="12"/>
      <c r="T5140" s="12"/>
      <c r="U5140" s="12"/>
      <c r="V5140" s="12"/>
      <c r="W5140" s="12"/>
      <c r="X5140" s="12"/>
      <c r="Y5140" s="12"/>
      <c r="Z5140" s="12"/>
      <c r="AA5140" s="12"/>
      <c r="AB5140" s="12"/>
      <c r="AC5140" s="12"/>
      <c r="AD5140" s="12"/>
      <c r="AE5140" s="12"/>
      <c r="AF5140" s="12"/>
      <c r="AG5140" s="12"/>
      <c r="AH5140" s="12"/>
      <c r="AI5140" s="12"/>
      <c r="AJ5140" s="12"/>
      <c r="AK5140" s="12"/>
      <c r="AL5140" s="12"/>
      <c r="AM5140" s="12"/>
      <c r="AN5140" s="12"/>
      <c r="AO5140" s="12"/>
      <c r="AP5140" s="12"/>
      <c r="AQ5140" s="12"/>
      <c r="AR5140" s="12"/>
      <c r="AS5140" s="12"/>
      <c r="AT5140" s="12"/>
      <c r="AU5140" s="12"/>
      <c r="AV5140" s="12"/>
      <c r="AW5140" s="12"/>
      <c r="AX5140" s="12"/>
      <c r="AY5140" s="12"/>
      <c r="AZ5140" s="12"/>
      <c r="BA5140" s="12"/>
      <c r="BB5140" s="12"/>
      <c r="BC5140" s="12"/>
      <c r="BD5140" s="12"/>
      <c r="BE5140" s="12"/>
      <c r="BF5140" s="12"/>
      <c r="BG5140" s="12"/>
      <c r="BH5140" s="12"/>
      <c r="BI5140" s="12"/>
      <c r="BJ5140" s="13"/>
      <c r="BK5140" s="13"/>
      <c r="BL5140" s="13"/>
      <c r="BM5140" s="13"/>
      <c r="BN5140" s="13"/>
    </row>
    <row r="5141" spans="1:66" x14ac:dyDescent="0.25">
      <c r="A5141" s="10"/>
      <c r="B5141" s="10"/>
      <c r="C5141" s="10"/>
      <c r="D5141" s="10"/>
      <c r="E5141" s="10"/>
      <c r="F5141" s="10"/>
      <c r="G5141" s="10"/>
      <c r="H5141" s="10"/>
      <c r="I5141" s="10"/>
      <c r="J5141" s="10"/>
      <c r="K5141" s="11"/>
      <c r="L5141" s="11"/>
      <c r="M5141" s="12"/>
      <c r="N5141" s="12"/>
      <c r="O5141" s="12"/>
      <c r="P5141" s="12"/>
      <c r="Q5141" s="12"/>
      <c r="R5141" s="12"/>
      <c r="S5141" s="12"/>
      <c r="T5141" s="12"/>
      <c r="U5141" s="12"/>
      <c r="V5141" s="12"/>
      <c r="W5141" s="12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2"/>
      <c r="AS5141" s="12"/>
      <c r="AT5141" s="12"/>
      <c r="AU5141" s="12"/>
      <c r="AV5141" s="12"/>
      <c r="AW5141" s="12"/>
      <c r="AX5141" s="12"/>
      <c r="AY5141" s="12"/>
      <c r="AZ5141" s="12"/>
      <c r="BA5141" s="12"/>
      <c r="BB5141" s="12"/>
      <c r="BC5141" s="12"/>
      <c r="BD5141" s="12"/>
      <c r="BE5141" s="12"/>
      <c r="BF5141" s="12"/>
      <c r="BG5141" s="12"/>
      <c r="BH5141" s="12"/>
      <c r="BI5141" s="12"/>
      <c r="BJ5141" s="13"/>
      <c r="BK5141" s="13"/>
      <c r="BL5141" s="13"/>
      <c r="BM5141" s="13"/>
      <c r="BN5141" s="13"/>
    </row>
    <row r="5142" spans="1:66" x14ac:dyDescent="0.25">
      <c r="A5142" s="10"/>
      <c r="B5142" s="10"/>
      <c r="C5142" s="10"/>
      <c r="D5142" s="10"/>
      <c r="E5142" s="10"/>
      <c r="F5142" s="10"/>
      <c r="G5142" s="10"/>
      <c r="H5142" s="10"/>
      <c r="I5142" s="10"/>
      <c r="J5142" s="10"/>
      <c r="K5142" s="11"/>
      <c r="L5142" s="11"/>
      <c r="M5142" s="12"/>
      <c r="N5142" s="12"/>
      <c r="O5142" s="12"/>
      <c r="P5142" s="12"/>
      <c r="Q5142" s="12"/>
      <c r="R5142" s="12"/>
      <c r="S5142" s="12"/>
      <c r="T5142" s="12"/>
      <c r="U5142" s="12"/>
      <c r="V5142" s="12"/>
      <c r="W5142" s="12"/>
      <c r="X5142" s="12"/>
      <c r="Y5142" s="12"/>
      <c r="Z5142" s="12"/>
      <c r="AA5142" s="12"/>
      <c r="AB5142" s="12"/>
      <c r="AC5142" s="12"/>
      <c r="AD5142" s="12"/>
      <c r="AE5142" s="12"/>
      <c r="AF5142" s="12"/>
      <c r="AG5142" s="12"/>
      <c r="AH5142" s="12"/>
      <c r="AI5142" s="12"/>
      <c r="AJ5142" s="12"/>
      <c r="AK5142" s="12"/>
      <c r="AL5142" s="12"/>
      <c r="AM5142" s="12"/>
      <c r="AN5142" s="12"/>
      <c r="AO5142" s="12"/>
      <c r="AP5142" s="12"/>
      <c r="AQ5142" s="12"/>
      <c r="AR5142" s="12"/>
      <c r="AS5142" s="12"/>
      <c r="AT5142" s="12"/>
      <c r="AU5142" s="12"/>
      <c r="AV5142" s="12"/>
      <c r="AW5142" s="12"/>
      <c r="AX5142" s="12"/>
      <c r="AY5142" s="12"/>
      <c r="AZ5142" s="12"/>
      <c r="BA5142" s="12"/>
      <c r="BB5142" s="12"/>
      <c r="BC5142" s="12"/>
      <c r="BD5142" s="12"/>
      <c r="BE5142" s="12"/>
      <c r="BF5142" s="12"/>
      <c r="BG5142" s="12"/>
      <c r="BH5142" s="12"/>
      <c r="BI5142" s="12"/>
      <c r="BJ5142" s="13"/>
      <c r="BK5142" s="13"/>
      <c r="BL5142" s="13"/>
      <c r="BM5142" s="13"/>
      <c r="BN5142" s="13"/>
    </row>
    <row r="5143" spans="1:66" x14ac:dyDescent="0.25">
      <c r="A5143" s="10"/>
      <c r="B5143" s="10"/>
      <c r="C5143" s="10"/>
      <c r="D5143" s="10"/>
      <c r="E5143" s="10"/>
      <c r="F5143" s="10"/>
      <c r="G5143" s="10"/>
      <c r="H5143" s="10"/>
      <c r="I5143" s="10"/>
      <c r="J5143" s="10"/>
      <c r="K5143" s="11"/>
      <c r="L5143" s="11"/>
      <c r="M5143" s="12"/>
      <c r="N5143" s="12"/>
      <c r="O5143" s="12"/>
      <c r="P5143" s="12"/>
      <c r="Q5143" s="12"/>
      <c r="R5143" s="12"/>
      <c r="S5143" s="12"/>
      <c r="T5143" s="12"/>
      <c r="U5143" s="12"/>
      <c r="V5143" s="12"/>
      <c r="W5143" s="12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2"/>
      <c r="AS5143" s="12"/>
      <c r="AT5143" s="12"/>
      <c r="AU5143" s="12"/>
      <c r="AV5143" s="12"/>
      <c r="AW5143" s="12"/>
      <c r="AX5143" s="12"/>
      <c r="AY5143" s="12"/>
      <c r="AZ5143" s="12"/>
      <c r="BA5143" s="12"/>
      <c r="BB5143" s="12"/>
      <c r="BC5143" s="12"/>
      <c r="BD5143" s="12"/>
      <c r="BE5143" s="12"/>
      <c r="BF5143" s="12"/>
      <c r="BG5143" s="12"/>
      <c r="BH5143" s="12"/>
      <c r="BI5143" s="12"/>
      <c r="BJ5143" s="13"/>
      <c r="BK5143" s="13"/>
      <c r="BL5143" s="13"/>
      <c r="BM5143" s="13"/>
      <c r="BN5143" s="13"/>
    </row>
    <row r="5144" spans="1:66" x14ac:dyDescent="0.25">
      <c r="A5144" s="10"/>
      <c r="B5144" s="10"/>
      <c r="C5144" s="10"/>
      <c r="D5144" s="10"/>
      <c r="E5144" s="10"/>
      <c r="F5144" s="10"/>
      <c r="G5144" s="10"/>
      <c r="H5144" s="10"/>
      <c r="I5144" s="10"/>
      <c r="J5144" s="10"/>
      <c r="K5144" s="11"/>
      <c r="L5144" s="11"/>
      <c r="M5144" s="12"/>
      <c r="N5144" s="12"/>
      <c r="O5144" s="12"/>
      <c r="P5144" s="12"/>
      <c r="Q5144" s="12"/>
      <c r="R5144" s="12"/>
      <c r="S5144" s="12"/>
      <c r="T5144" s="12"/>
      <c r="U5144" s="12"/>
      <c r="V5144" s="12"/>
      <c r="W5144" s="12"/>
      <c r="X5144" s="12"/>
      <c r="Y5144" s="12"/>
      <c r="Z5144" s="12"/>
      <c r="AA5144" s="12"/>
      <c r="AB5144" s="12"/>
      <c r="AC5144" s="12"/>
      <c r="AD5144" s="12"/>
      <c r="AE5144" s="12"/>
      <c r="AF5144" s="12"/>
      <c r="AG5144" s="12"/>
      <c r="AH5144" s="12"/>
      <c r="AI5144" s="12"/>
      <c r="AJ5144" s="12"/>
      <c r="AK5144" s="12"/>
      <c r="AL5144" s="12"/>
      <c r="AM5144" s="12"/>
      <c r="AN5144" s="12"/>
      <c r="AO5144" s="12"/>
      <c r="AP5144" s="12"/>
      <c r="AQ5144" s="12"/>
      <c r="AR5144" s="12"/>
      <c r="AS5144" s="12"/>
      <c r="AT5144" s="12"/>
      <c r="AU5144" s="12"/>
      <c r="AV5144" s="12"/>
      <c r="AW5144" s="12"/>
      <c r="AX5144" s="12"/>
      <c r="AY5144" s="12"/>
      <c r="AZ5144" s="12"/>
      <c r="BA5144" s="12"/>
      <c r="BB5144" s="12"/>
      <c r="BC5144" s="12"/>
      <c r="BD5144" s="12"/>
      <c r="BE5144" s="12"/>
      <c r="BF5144" s="12"/>
      <c r="BG5144" s="12"/>
      <c r="BH5144" s="12"/>
      <c r="BI5144" s="12"/>
      <c r="BJ5144" s="13"/>
      <c r="BK5144" s="13"/>
      <c r="BL5144" s="13"/>
      <c r="BM5144" s="13"/>
      <c r="BN5144" s="13"/>
    </row>
    <row r="5145" spans="1:66" x14ac:dyDescent="0.25">
      <c r="A5145" s="10"/>
      <c r="B5145" s="10"/>
      <c r="C5145" s="10"/>
      <c r="D5145" s="10"/>
      <c r="E5145" s="10"/>
      <c r="F5145" s="10"/>
      <c r="G5145" s="10"/>
      <c r="H5145" s="10"/>
      <c r="I5145" s="10"/>
      <c r="J5145" s="10"/>
      <c r="K5145" s="11"/>
      <c r="L5145" s="11"/>
      <c r="M5145" s="12"/>
      <c r="N5145" s="12"/>
      <c r="O5145" s="12"/>
      <c r="P5145" s="12"/>
      <c r="Q5145" s="12"/>
      <c r="R5145" s="12"/>
      <c r="S5145" s="12"/>
      <c r="T5145" s="12"/>
      <c r="U5145" s="12"/>
      <c r="V5145" s="12"/>
      <c r="W5145" s="12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2"/>
      <c r="AS5145" s="12"/>
      <c r="AT5145" s="12"/>
      <c r="AU5145" s="12"/>
      <c r="AV5145" s="12"/>
      <c r="AW5145" s="12"/>
      <c r="AX5145" s="12"/>
      <c r="AY5145" s="12"/>
      <c r="AZ5145" s="12"/>
      <c r="BA5145" s="12"/>
      <c r="BB5145" s="12"/>
      <c r="BC5145" s="12"/>
      <c r="BD5145" s="12"/>
      <c r="BE5145" s="12"/>
      <c r="BF5145" s="12"/>
      <c r="BG5145" s="12"/>
      <c r="BH5145" s="12"/>
      <c r="BI5145" s="12"/>
      <c r="BJ5145" s="13"/>
      <c r="BK5145" s="13"/>
      <c r="BL5145" s="13"/>
      <c r="BM5145" s="13"/>
      <c r="BN5145" s="13"/>
    </row>
    <row r="5146" spans="1:66" x14ac:dyDescent="0.25">
      <c r="A5146" s="10"/>
      <c r="B5146" s="10"/>
      <c r="C5146" s="10"/>
      <c r="D5146" s="10"/>
      <c r="E5146" s="10"/>
      <c r="F5146" s="10"/>
      <c r="G5146" s="10"/>
      <c r="H5146" s="10"/>
      <c r="I5146" s="10"/>
      <c r="J5146" s="10"/>
      <c r="K5146" s="11"/>
      <c r="L5146" s="11"/>
      <c r="M5146" s="12"/>
      <c r="N5146" s="12"/>
      <c r="O5146" s="12"/>
      <c r="P5146" s="12"/>
      <c r="Q5146" s="12"/>
      <c r="R5146" s="12"/>
      <c r="S5146" s="12"/>
      <c r="T5146" s="12"/>
      <c r="U5146" s="12"/>
      <c r="V5146" s="12"/>
      <c r="W5146" s="12"/>
      <c r="X5146" s="12"/>
      <c r="Y5146" s="12"/>
      <c r="Z5146" s="12"/>
      <c r="AA5146" s="12"/>
      <c r="AB5146" s="12"/>
      <c r="AC5146" s="12"/>
      <c r="AD5146" s="12"/>
      <c r="AE5146" s="12"/>
      <c r="AF5146" s="12"/>
      <c r="AG5146" s="12"/>
      <c r="AH5146" s="12"/>
      <c r="AI5146" s="12"/>
      <c r="AJ5146" s="12"/>
      <c r="AK5146" s="12"/>
      <c r="AL5146" s="12"/>
      <c r="AM5146" s="12"/>
      <c r="AN5146" s="12"/>
      <c r="AO5146" s="12"/>
      <c r="AP5146" s="12"/>
      <c r="AQ5146" s="12"/>
      <c r="AR5146" s="12"/>
      <c r="AS5146" s="12"/>
      <c r="AT5146" s="12"/>
      <c r="AU5146" s="12"/>
      <c r="AV5146" s="12"/>
      <c r="AW5146" s="12"/>
      <c r="AX5146" s="12"/>
      <c r="AY5146" s="12"/>
      <c r="AZ5146" s="12"/>
      <c r="BA5146" s="12"/>
      <c r="BB5146" s="12"/>
      <c r="BC5146" s="12"/>
      <c r="BD5146" s="12"/>
      <c r="BE5146" s="12"/>
      <c r="BF5146" s="12"/>
      <c r="BG5146" s="12"/>
      <c r="BH5146" s="12"/>
      <c r="BI5146" s="12"/>
      <c r="BJ5146" s="13"/>
      <c r="BK5146" s="13"/>
      <c r="BL5146" s="13"/>
      <c r="BM5146" s="13"/>
      <c r="BN5146" s="13"/>
    </row>
    <row r="5147" spans="1:66" x14ac:dyDescent="0.25">
      <c r="A5147" s="10"/>
      <c r="B5147" s="10"/>
      <c r="C5147" s="10"/>
      <c r="D5147" s="10"/>
      <c r="E5147" s="10"/>
      <c r="F5147" s="10"/>
      <c r="G5147" s="10"/>
      <c r="H5147" s="10"/>
      <c r="I5147" s="10"/>
      <c r="J5147" s="10"/>
      <c r="K5147" s="11"/>
      <c r="L5147" s="11"/>
      <c r="M5147" s="12"/>
      <c r="N5147" s="12"/>
      <c r="O5147" s="12"/>
      <c r="P5147" s="12"/>
      <c r="Q5147" s="12"/>
      <c r="R5147" s="12"/>
      <c r="S5147" s="12"/>
      <c r="T5147" s="12"/>
      <c r="U5147" s="12"/>
      <c r="V5147" s="12"/>
      <c r="W5147" s="12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2"/>
      <c r="AS5147" s="12"/>
      <c r="AT5147" s="12"/>
      <c r="AU5147" s="12"/>
      <c r="AV5147" s="12"/>
      <c r="AW5147" s="12"/>
      <c r="AX5147" s="12"/>
      <c r="AY5147" s="12"/>
      <c r="AZ5147" s="12"/>
      <c r="BA5147" s="12"/>
      <c r="BB5147" s="12"/>
      <c r="BC5147" s="12"/>
      <c r="BD5147" s="12"/>
      <c r="BE5147" s="12"/>
      <c r="BF5147" s="12"/>
      <c r="BG5147" s="12"/>
      <c r="BH5147" s="12"/>
      <c r="BI5147" s="12"/>
      <c r="BJ5147" s="13"/>
      <c r="BK5147" s="13"/>
      <c r="BL5147" s="13"/>
      <c r="BM5147" s="13"/>
      <c r="BN5147" s="13"/>
    </row>
    <row r="5148" spans="1:66" x14ac:dyDescent="0.25">
      <c r="A5148" s="10"/>
      <c r="B5148" s="10"/>
      <c r="C5148" s="10"/>
      <c r="D5148" s="10"/>
      <c r="E5148" s="10"/>
      <c r="F5148" s="10"/>
      <c r="G5148" s="10"/>
      <c r="H5148" s="10"/>
      <c r="I5148" s="10"/>
      <c r="J5148" s="10"/>
      <c r="K5148" s="11"/>
      <c r="L5148" s="11"/>
      <c r="M5148" s="12"/>
      <c r="N5148" s="12"/>
      <c r="O5148" s="12"/>
      <c r="P5148" s="12"/>
      <c r="Q5148" s="12"/>
      <c r="R5148" s="12"/>
      <c r="S5148" s="12"/>
      <c r="T5148" s="12"/>
      <c r="U5148" s="12"/>
      <c r="V5148" s="12"/>
      <c r="W5148" s="12"/>
      <c r="X5148" s="12"/>
      <c r="Y5148" s="12"/>
      <c r="Z5148" s="12"/>
      <c r="AA5148" s="12"/>
      <c r="AB5148" s="12"/>
      <c r="AC5148" s="12"/>
      <c r="AD5148" s="12"/>
      <c r="AE5148" s="12"/>
      <c r="AF5148" s="12"/>
      <c r="AG5148" s="12"/>
      <c r="AH5148" s="12"/>
      <c r="AI5148" s="12"/>
      <c r="AJ5148" s="12"/>
      <c r="AK5148" s="12"/>
      <c r="AL5148" s="12"/>
      <c r="AM5148" s="12"/>
      <c r="AN5148" s="12"/>
      <c r="AO5148" s="12"/>
      <c r="AP5148" s="12"/>
      <c r="AQ5148" s="12"/>
      <c r="AR5148" s="12"/>
      <c r="AS5148" s="12"/>
      <c r="AT5148" s="12"/>
      <c r="AU5148" s="12"/>
      <c r="AV5148" s="12"/>
      <c r="AW5148" s="12"/>
      <c r="AX5148" s="12"/>
      <c r="AY5148" s="12"/>
      <c r="AZ5148" s="12"/>
      <c r="BA5148" s="12"/>
      <c r="BB5148" s="12"/>
      <c r="BC5148" s="12"/>
      <c r="BD5148" s="12"/>
      <c r="BE5148" s="12"/>
      <c r="BF5148" s="12"/>
      <c r="BG5148" s="12"/>
      <c r="BH5148" s="12"/>
      <c r="BI5148" s="12"/>
      <c r="BJ5148" s="13"/>
      <c r="BK5148" s="13"/>
      <c r="BL5148" s="13"/>
      <c r="BM5148" s="13"/>
      <c r="BN5148" s="13"/>
    </row>
    <row r="5149" spans="1:66" x14ac:dyDescent="0.25">
      <c r="A5149" s="10"/>
      <c r="B5149" s="10"/>
      <c r="C5149" s="10"/>
      <c r="D5149" s="10"/>
      <c r="E5149" s="10"/>
      <c r="F5149" s="10"/>
      <c r="G5149" s="10"/>
      <c r="H5149" s="10"/>
      <c r="I5149" s="10"/>
      <c r="J5149" s="10"/>
      <c r="K5149" s="11"/>
      <c r="L5149" s="11"/>
      <c r="M5149" s="12"/>
      <c r="N5149" s="12"/>
      <c r="O5149" s="12"/>
      <c r="P5149" s="12"/>
      <c r="Q5149" s="12"/>
      <c r="R5149" s="12"/>
      <c r="S5149" s="12"/>
      <c r="T5149" s="12"/>
      <c r="U5149" s="12"/>
      <c r="V5149" s="12"/>
      <c r="W5149" s="12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2"/>
      <c r="AS5149" s="12"/>
      <c r="AT5149" s="12"/>
      <c r="AU5149" s="12"/>
      <c r="AV5149" s="12"/>
      <c r="AW5149" s="12"/>
      <c r="AX5149" s="12"/>
      <c r="AY5149" s="12"/>
      <c r="AZ5149" s="12"/>
      <c r="BA5149" s="12"/>
      <c r="BB5149" s="12"/>
      <c r="BC5149" s="12"/>
      <c r="BD5149" s="12"/>
      <c r="BE5149" s="12"/>
      <c r="BF5149" s="12"/>
      <c r="BG5149" s="12"/>
      <c r="BH5149" s="12"/>
      <c r="BI5149" s="12"/>
      <c r="BJ5149" s="13"/>
      <c r="BK5149" s="13"/>
      <c r="BL5149" s="13"/>
      <c r="BM5149" s="13"/>
      <c r="BN5149" s="13"/>
    </row>
    <row r="5150" spans="1:66" x14ac:dyDescent="0.25">
      <c r="A5150" s="10"/>
      <c r="B5150" s="10"/>
      <c r="C5150" s="10"/>
      <c r="D5150" s="10"/>
      <c r="E5150" s="10"/>
      <c r="F5150" s="10"/>
      <c r="G5150" s="10"/>
      <c r="H5150" s="10"/>
      <c r="I5150" s="10"/>
      <c r="J5150" s="10"/>
      <c r="K5150" s="11"/>
      <c r="L5150" s="11"/>
      <c r="M5150" s="12"/>
      <c r="N5150" s="12"/>
      <c r="O5150" s="12"/>
      <c r="P5150" s="12"/>
      <c r="Q5150" s="12"/>
      <c r="R5150" s="12"/>
      <c r="S5150" s="12"/>
      <c r="T5150" s="12"/>
      <c r="U5150" s="12"/>
      <c r="V5150" s="12"/>
      <c r="W5150" s="12"/>
      <c r="X5150" s="12"/>
      <c r="Y5150" s="12"/>
      <c r="Z5150" s="12"/>
      <c r="AA5150" s="12"/>
      <c r="AB5150" s="12"/>
      <c r="AC5150" s="12"/>
      <c r="AD5150" s="12"/>
      <c r="AE5150" s="12"/>
      <c r="AF5150" s="12"/>
      <c r="AG5150" s="12"/>
      <c r="AH5150" s="12"/>
      <c r="AI5150" s="12"/>
      <c r="AJ5150" s="12"/>
      <c r="AK5150" s="12"/>
      <c r="AL5150" s="12"/>
      <c r="AM5150" s="12"/>
      <c r="AN5150" s="12"/>
      <c r="AO5150" s="12"/>
      <c r="AP5150" s="12"/>
      <c r="AQ5150" s="12"/>
      <c r="AR5150" s="12"/>
      <c r="AS5150" s="12"/>
      <c r="AT5150" s="12"/>
      <c r="AU5150" s="12"/>
      <c r="AV5150" s="12"/>
      <c r="AW5150" s="12"/>
      <c r="AX5150" s="12"/>
      <c r="AY5150" s="12"/>
      <c r="AZ5150" s="12"/>
      <c r="BA5150" s="12"/>
      <c r="BB5150" s="12"/>
      <c r="BC5150" s="12"/>
      <c r="BD5150" s="12"/>
      <c r="BE5150" s="12"/>
      <c r="BF5150" s="12"/>
      <c r="BG5150" s="12"/>
      <c r="BH5150" s="12"/>
      <c r="BI5150" s="12"/>
      <c r="BJ5150" s="13"/>
      <c r="BK5150" s="13"/>
      <c r="BL5150" s="13"/>
      <c r="BM5150" s="13"/>
      <c r="BN5150" s="13"/>
    </row>
    <row r="5151" spans="1:66" x14ac:dyDescent="0.25">
      <c r="A5151" s="10"/>
      <c r="B5151" s="10"/>
      <c r="C5151" s="10"/>
      <c r="D5151" s="10"/>
      <c r="E5151" s="10"/>
      <c r="F5151" s="10"/>
      <c r="G5151" s="10"/>
      <c r="H5151" s="10"/>
      <c r="I5151" s="10"/>
      <c r="J5151" s="10"/>
      <c r="K5151" s="11"/>
      <c r="L5151" s="11"/>
      <c r="M5151" s="12"/>
      <c r="N5151" s="12"/>
      <c r="O5151" s="12"/>
      <c r="P5151" s="12"/>
      <c r="Q5151" s="12"/>
      <c r="R5151" s="12"/>
      <c r="S5151" s="12"/>
      <c r="T5151" s="12"/>
      <c r="U5151" s="12"/>
      <c r="V5151" s="12"/>
      <c r="W5151" s="12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2"/>
      <c r="AS5151" s="12"/>
      <c r="AT5151" s="12"/>
      <c r="AU5151" s="12"/>
      <c r="AV5151" s="12"/>
      <c r="AW5151" s="12"/>
      <c r="AX5151" s="12"/>
      <c r="AY5151" s="12"/>
      <c r="AZ5151" s="12"/>
      <c r="BA5151" s="12"/>
      <c r="BB5151" s="12"/>
      <c r="BC5151" s="12"/>
      <c r="BD5151" s="12"/>
      <c r="BE5151" s="12"/>
      <c r="BF5151" s="12"/>
      <c r="BG5151" s="12"/>
      <c r="BH5151" s="12"/>
      <c r="BI5151" s="12"/>
      <c r="BJ5151" s="13"/>
      <c r="BK5151" s="13"/>
      <c r="BL5151" s="13"/>
      <c r="BM5151" s="13"/>
      <c r="BN5151" s="13"/>
    </row>
    <row r="5152" spans="1:66" x14ac:dyDescent="0.25">
      <c r="A5152" s="10"/>
      <c r="B5152" s="10"/>
      <c r="C5152" s="10"/>
      <c r="D5152" s="10"/>
      <c r="E5152" s="10"/>
      <c r="F5152" s="10"/>
      <c r="G5152" s="10"/>
      <c r="H5152" s="10"/>
      <c r="I5152" s="10"/>
      <c r="J5152" s="10"/>
      <c r="K5152" s="11"/>
      <c r="L5152" s="11"/>
      <c r="M5152" s="12"/>
      <c r="N5152" s="12"/>
      <c r="O5152" s="12"/>
      <c r="P5152" s="12"/>
      <c r="Q5152" s="12"/>
      <c r="R5152" s="12"/>
      <c r="S5152" s="12"/>
      <c r="T5152" s="12"/>
      <c r="U5152" s="12"/>
      <c r="V5152" s="12"/>
      <c r="W5152" s="12"/>
      <c r="X5152" s="12"/>
      <c r="Y5152" s="12"/>
      <c r="Z5152" s="12"/>
      <c r="AA5152" s="12"/>
      <c r="AB5152" s="12"/>
      <c r="AC5152" s="12"/>
      <c r="AD5152" s="12"/>
      <c r="AE5152" s="12"/>
      <c r="AF5152" s="12"/>
      <c r="AG5152" s="12"/>
      <c r="AH5152" s="12"/>
      <c r="AI5152" s="12"/>
      <c r="AJ5152" s="12"/>
      <c r="AK5152" s="12"/>
      <c r="AL5152" s="12"/>
      <c r="AM5152" s="12"/>
      <c r="AN5152" s="12"/>
      <c r="AO5152" s="12"/>
      <c r="AP5152" s="12"/>
      <c r="AQ5152" s="12"/>
      <c r="AR5152" s="12"/>
      <c r="AS5152" s="12"/>
      <c r="AT5152" s="12"/>
      <c r="AU5152" s="12"/>
      <c r="AV5152" s="12"/>
      <c r="AW5152" s="12"/>
      <c r="AX5152" s="12"/>
      <c r="AY5152" s="12"/>
      <c r="AZ5152" s="12"/>
      <c r="BA5152" s="12"/>
      <c r="BB5152" s="12"/>
      <c r="BC5152" s="12"/>
      <c r="BD5152" s="12"/>
      <c r="BE5152" s="12"/>
      <c r="BF5152" s="12"/>
      <c r="BG5152" s="12"/>
      <c r="BH5152" s="12"/>
      <c r="BI5152" s="12"/>
      <c r="BJ5152" s="13"/>
      <c r="BK5152" s="13"/>
      <c r="BL5152" s="13"/>
      <c r="BM5152" s="13"/>
      <c r="BN5152" s="13"/>
    </row>
    <row r="5153" spans="1:66" x14ac:dyDescent="0.25">
      <c r="A5153" s="10"/>
      <c r="B5153" s="10"/>
      <c r="C5153" s="10"/>
      <c r="D5153" s="10"/>
      <c r="E5153" s="10"/>
      <c r="F5153" s="10"/>
      <c r="G5153" s="10"/>
      <c r="H5153" s="10"/>
      <c r="I5153" s="10"/>
      <c r="J5153" s="10"/>
      <c r="K5153" s="11"/>
      <c r="L5153" s="11"/>
      <c r="M5153" s="12"/>
      <c r="N5153" s="12"/>
      <c r="O5153" s="12"/>
      <c r="P5153" s="12"/>
      <c r="Q5153" s="12"/>
      <c r="R5153" s="12"/>
      <c r="S5153" s="12"/>
      <c r="T5153" s="12"/>
      <c r="U5153" s="12"/>
      <c r="V5153" s="12"/>
      <c r="W5153" s="12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2"/>
      <c r="AS5153" s="12"/>
      <c r="AT5153" s="12"/>
      <c r="AU5153" s="12"/>
      <c r="AV5153" s="12"/>
      <c r="AW5153" s="12"/>
      <c r="AX5153" s="12"/>
      <c r="AY5153" s="12"/>
      <c r="AZ5153" s="12"/>
      <c r="BA5153" s="12"/>
      <c r="BB5153" s="12"/>
      <c r="BC5153" s="12"/>
      <c r="BD5153" s="12"/>
      <c r="BE5153" s="12"/>
      <c r="BF5153" s="12"/>
      <c r="BG5153" s="12"/>
      <c r="BH5153" s="12"/>
      <c r="BI5153" s="12"/>
      <c r="BJ5153" s="13"/>
      <c r="BK5153" s="13"/>
      <c r="BL5153" s="13"/>
      <c r="BM5153" s="13"/>
      <c r="BN5153" s="13"/>
    </row>
    <row r="5154" spans="1:66" x14ac:dyDescent="0.25">
      <c r="A5154" s="10"/>
      <c r="B5154" s="10"/>
      <c r="C5154" s="10"/>
      <c r="D5154" s="10"/>
      <c r="E5154" s="10"/>
      <c r="F5154" s="10"/>
      <c r="G5154" s="10"/>
      <c r="H5154" s="10"/>
      <c r="I5154" s="10"/>
      <c r="J5154" s="10"/>
      <c r="K5154" s="11"/>
      <c r="L5154" s="11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2"/>
      <c r="AF5154" s="12"/>
      <c r="AG5154" s="12"/>
      <c r="AH5154" s="12"/>
      <c r="AI5154" s="12"/>
      <c r="AJ5154" s="12"/>
      <c r="AK5154" s="12"/>
      <c r="AL5154" s="12"/>
      <c r="AM5154" s="12"/>
      <c r="AN5154" s="12"/>
      <c r="AO5154" s="12"/>
      <c r="AP5154" s="12"/>
      <c r="AQ5154" s="12"/>
      <c r="AR5154" s="12"/>
      <c r="AS5154" s="12"/>
      <c r="AT5154" s="12"/>
      <c r="AU5154" s="12"/>
      <c r="AV5154" s="12"/>
      <c r="AW5154" s="12"/>
      <c r="AX5154" s="12"/>
      <c r="AY5154" s="12"/>
      <c r="AZ5154" s="12"/>
      <c r="BA5154" s="12"/>
      <c r="BB5154" s="12"/>
      <c r="BC5154" s="12"/>
      <c r="BD5154" s="12"/>
      <c r="BE5154" s="12"/>
      <c r="BF5154" s="12"/>
      <c r="BG5154" s="12"/>
      <c r="BH5154" s="12"/>
      <c r="BI5154" s="12"/>
      <c r="BJ5154" s="13"/>
      <c r="BK5154" s="13"/>
      <c r="BL5154" s="13"/>
      <c r="BM5154" s="13"/>
      <c r="BN5154" s="13"/>
    </row>
    <row r="5155" spans="1:66" x14ac:dyDescent="0.25">
      <c r="A5155" s="10"/>
      <c r="B5155" s="10"/>
      <c r="C5155" s="10"/>
      <c r="D5155" s="10"/>
      <c r="E5155" s="10"/>
      <c r="F5155" s="10"/>
      <c r="G5155" s="10"/>
      <c r="H5155" s="10"/>
      <c r="I5155" s="10"/>
      <c r="J5155" s="10"/>
      <c r="K5155" s="11"/>
      <c r="L5155" s="11"/>
      <c r="M5155" s="12"/>
      <c r="N5155" s="12"/>
      <c r="O5155" s="12"/>
      <c r="P5155" s="12"/>
      <c r="Q5155" s="12"/>
      <c r="R5155" s="12"/>
      <c r="S5155" s="12"/>
      <c r="T5155" s="12"/>
      <c r="U5155" s="12"/>
      <c r="V5155" s="12"/>
      <c r="W5155" s="12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2"/>
      <c r="AS5155" s="12"/>
      <c r="AT5155" s="12"/>
      <c r="AU5155" s="12"/>
      <c r="AV5155" s="12"/>
      <c r="AW5155" s="12"/>
      <c r="AX5155" s="12"/>
      <c r="AY5155" s="12"/>
      <c r="AZ5155" s="12"/>
      <c r="BA5155" s="12"/>
      <c r="BB5155" s="12"/>
      <c r="BC5155" s="12"/>
      <c r="BD5155" s="12"/>
      <c r="BE5155" s="12"/>
      <c r="BF5155" s="12"/>
      <c r="BG5155" s="12"/>
      <c r="BH5155" s="12"/>
      <c r="BI5155" s="12"/>
      <c r="BJ5155" s="13"/>
      <c r="BK5155" s="13"/>
      <c r="BL5155" s="13"/>
      <c r="BM5155" s="13"/>
      <c r="BN5155" s="13"/>
    </row>
    <row r="5156" spans="1:66" x14ac:dyDescent="0.25">
      <c r="A5156" s="10"/>
      <c r="B5156" s="10"/>
      <c r="C5156" s="10"/>
      <c r="D5156" s="10"/>
      <c r="E5156" s="10"/>
      <c r="F5156" s="10"/>
      <c r="G5156" s="10"/>
      <c r="H5156" s="10"/>
      <c r="I5156" s="10"/>
      <c r="J5156" s="10"/>
      <c r="K5156" s="11"/>
      <c r="L5156" s="11"/>
      <c r="M5156" s="12"/>
      <c r="N5156" s="12"/>
      <c r="O5156" s="12"/>
      <c r="P5156" s="12"/>
      <c r="Q5156" s="12"/>
      <c r="R5156" s="12"/>
      <c r="S5156" s="12"/>
      <c r="T5156" s="12"/>
      <c r="U5156" s="12"/>
      <c r="V5156" s="12"/>
      <c r="W5156" s="12"/>
      <c r="X5156" s="12"/>
      <c r="Y5156" s="12"/>
      <c r="Z5156" s="12"/>
      <c r="AA5156" s="12"/>
      <c r="AB5156" s="12"/>
      <c r="AC5156" s="12"/>
      <c r="AD5156" s="12"/>
      <c r="AE5156" s="12"/>
      <c r="AF5156" s="12"/>
      <c r="AG5156" s="12"/>
      <c r="AH5156" s="12"/>
      <c r="AI5156" s="12"/>
      <c r="AJ5156" s="12"/>
      <c r="AK5156" s="12"/>
      <c r="AL5156" s="12"/>
      <c r="AM5156" s="12"/>
      <c r="AN5156" s="12"/>
      <c r="AO5156" s="12"/>
      <c r="AP5156" s="12"/>
      <c r="AQ5156" s="12"/>
      <c r="AR5156" s="12"/>
      <c r="AS5156" s="12"/>
      <c r="AT5156" s="12"/>
      <c r="AU5156" s="12"/>
      <c r="AV5156" s="12"/>
      <c r="AW5156" s="12"/>
      <c r="AX5156" s="12"/>
      <c r="AY5156" s="12"/>
      <c r="AZ5156" s="12"/>
      <c r="BA5156" s="12"/>
      <c r="BB5156" s="12"/>
      <c r="BC5156" s="12"/>
      <c r="BD5156" s="12"/>
      <c r="BE5156" s="12"/>
      <c r="BF5156" s="12"/>
      <c r="BG5156" s="12"/>
      <c r="BH5156" s="12"/>
      <c r="BI5156" s="12"/>
      <c r="BJ5156" s="13"/>
      <c r="BK5156" s="13"/>
      <c r="BL5156" s="13"/>
      <c r="BM5156" s="13"/>
      <c r="BN5156" s="13"/>
    </row>
    <row r="5157" spans="1:66" x14ac:dyDescent="0.25">
      <c r="A5157" s="10"/>
      <c r="B5157" s="10"/>
      <c r="C5157" s="10"/>
      <c r="D5157" s="10"/>
      <c r="E5157" s="10"/>
      <c r="F5157" s="10"/>
      <c r="G5157" s="10"/>
      <c r="H5157" s="10"/>
      <c r="I5157" s="10"/>
      <c r="J5157" s="10"/>
      <c r="K5157" s="11"/>
      <c r="L5157" s="11"/>
      <c r="M5157" s="12"/>
      <c r="N5157" s="12"/>
      <c r="O5157" s="12"/>
      <c r="P5157" s="12"/>
      <c r="Q5157" s="12"/>
      <c r="R5157" s="12"/>
      <c r="S5157" s="12"/>
      <c r="T5157" s="12"/>
      <c r="U5157" s="12"/>
      <c r="V5157" s="12"/>
      <c r="W5157" s="12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2"/>
      <c r="AS5157" s="12"/>
      <c r="AT5157" s="12"/>
      <c r="AU5157" s="12"/>
      <c r="AV5157" s="12"/>
      <c r="AW5157" s="12"/>
      <c r="AX5157" s="12"/>
      <c r="AY5157" s="12"/>
      <c r="AZ5157" s="12"/>
      <c r="BA5157" s="12"/>
      <c r="BB5157" s="12"/>
      <c r="BC5157" s="12"/>
      <c r="BD5157" s="12"/>
      <c r="BE5157" s="12"/>
      <c r="BF5157" s="12"/>
      <c r="BG5157" s="12"/>
      <c r="BH5157" s="12"/>
      <c r="BI5157" s="12"/>
      <c r="BJ5157" s="13"/>
      <c r="BK5157" s="13"/>
      <c r="BL5157" s="13"/>
      <c r="BM5157" s="13"/>
      <c r="BN5157" s="13"/>
    </row>
    <row r="5158" spans="1:66" x14ac:dyDescent="0.25">
      <c r="A5158" s="10"/>
      <c r="B5158" s="10"/>
      <c r="C5158" s="10"/>
      <c r="D5158" s="10"/>
      <c r="E5158" s="10"/>
      <c r="F5158" s="10"/>
      <c r="G5158" s="10"/>
      <c r="H5158" s="10"/>
      <c r="I5158" s="10"/>
      <c r="J5158" s="10"/>
      <c r="K5158" s="11"/>
      <c r="L5158" s="11"/>
      <c r="M5158" s="12"/>
      <c r="N5158" s="12"/>
      <c r="O5158" s="12"/>
      <c r="P5158" s="12"/>
      <c r="Q5158" s="12"/>
      <c r="R5158" s="12"/>
      <c r="S5158" s="12"/>
      <c r="T5158" s="12"/>
      <c r="U5158" s="12"/>
      <c r="V5158" s="12"/>
      <c r="W5158" s="12"/>
      <c r="X5158" s="12"/>
      <c r="Y5158" s="12"/>
      <c r="Z5158" s="12"/>
      <c r="AA5158" s="12"/>
      <c r="AB5158" s="12"/>
      <c r="AC5158" s="12"/>
      <c r="AD5158" s="12"/>
      <c r="AE5158" s="12"/>
      <c r="AF5158" s="12"/>
      <c r="AG5158" s="12"/>
      <c r="AH5158" s="12"/>
      <c r="AI5158" s="12"/>
      <c r="AJ5158" s="12"/>
      <c r="AK5158" s="12"/>
      <c r="AL5158" s="12"/>
      <c r="AM5158" s="12"/>
      <c r="AN5158" s="12"/>
      <c r="AO5158" s="12"/>
      <c r="AP5158" s="12"/>
      <c r="AQ5158" s="12"/>
      <c r="AR5158" s="12"/>
      <c r="AS5158" s="12"/>
      <c r="AT5158" s="12"/>
      <c r="AU5158" s="12"/>
      <c r="AV5158" s="12"/>
      <c r="AW5158" s="12"/>
      <c r="AX5158" s="12"/>
      <c r="AY5158" s="12"/>
      <c r="AZ5158" s="12"/>
      <c r="BA5158" s="12"/>
      <c r="BB5158" s="12"/>
      <c r="BC5158" s="12"/>
      <c r="BD5158" s="12"/>
      <c r="BE5158" s="12"/>
      <c r="BF5158" s="12"/>
      <c r="BG5158" s="12"/>
      <c r="BH5158" s="12"/>
      <c r="BI5158" s="12"/>
      <c r="BJ5158" s="13"/>
      <c r="BK5158" s="13"/>
      <c r="BL5158" s="13"/>
      <c r="BM5158" s="13"/>
      <c r="BN5158" s="13"/>
    </row>
    <row r="5159" spans="1:66" x14ac:dyDescent="0.25">
      <c r="A5159" s="10"/>
      <c r="B5159" s="10"/>
      <c r="C5159" s="10"/>
      <c r="D5159" s="10"/>
      <c r="E5159" s="10"/>
      <c r="F5159" s="10"/>
      <c r="G5159" s="10"/>
      <c r="H5159" s="10"/>
      <c r="I5159" s="10"/>
      <c r="J5159" s="10"/>
      <c r="K5159" s="11"/>
      <c r="L5159" s="11"/>
      <c r="M5159" s="12"/>
      <c r="N5159" s="12"/>
      <c r="O5159" s="12"/>
      <c r="P5159" s="12"/>
      <c r="Q5159" s="12"/>
      <c r="R5159" s="12"/>
      <c r="S5159" s="12"/>
      <c r="T5159" s="12"/>
      <c r="U5159" s="12"/>
      <c r="V5159" s="12"/>
      <c r="W5159" s="12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2"/>
      <c r="AS5159" s="12"/>
      <c r="AT5159" s="12"/>
      <c r="AU5159" s="12"/>
      <c r="AV5159" s="12"/>
      <c r="AW5159" s="12"/>
      <c r="AX5159" s="12"/>
      <c r="AY5159" s="12"/>
      <c r="AZ5159" s="12"/>
      <c r="BA5159" s="12"/>
      <c r="BB5159" s="12"/>
      <c r="BC5159" s="12"/>
      <c r="BD5159" s="12"/>
      <c r="BE5159" s="12"/>
      <c r="BF5159" s="12"/>
      <c r="BG5159" s="12"/>
      <c r="BH5159" s="12"/>
      <c r="BI5159" s="12"/>
      <c r="BJ5159" s="13"/>
      <c r="BK5159" s="13"/>
      <c r="BL5159" s="13"/>
      <c r="BM5159" s="13"/>
      <c r="BN5159" s="13"/>
    </row>
    <row r="5160" spans="1:66" x14ac:dyDescent="0.25">
      <c r="A5160" s="10"/>
      <c r="B5160" s="10"/>
      <c r="C5160" s="10"/>
      <c r="D5160" s="10"/>
      <c r="E5160" s="10"/>
      <c r="F5160" s="10"/>
      <c r="G5160" s="10"/>
      <c r="H5160" s="10"/>
      <c r="I5160" s="10"/>
      <c r="J5160" s="10"/>
      <c r="K5160" s="11"/>
      <c r="L5160" s="11"/>
      <c r="M5160" s="12"/>
      <c r="N5160" s="12"/>
      <c r="O5160" s="12"/>
      <c r="P5160" s="12"/>
      <c r="Q5160" s="12"/>
      <c r="R5160" s="12"/>
      <c r="S5160" s="12"/>
      <c r="T5160" s="12"/>
      <c r="U5160" s="12"/>
      <c r="V5160" s="12"/>
      <c r="W5160" s="12"/>
      <c r="X5160" s="12"/>
      <c r="Y5160" s="12"/>
      <c r="Z5160" s="12"/>
      <c r="AA5160" s="12"/>
      <c r="AB5160" s="12"/>
      <c r="AC5160" s="12"/>
      <c r="AD5160" s="12"/>
      <c r="AE5160" s="12"/>
      <c r="AF5160" s="12"/>
      <c r="AG5160" s="12"/>
      <c r="AH5160" s="12"/>
      <c r="AI5160" s="12"/>
      <c r="AJ5160" s="12"/>
      <c r="AK5160" s="12"/>
      <c r="AL5160" s="12"/>
      <c r="AM5160" s="12"/>
      <c r="AN5160" s="12"/>
      <c r="AO5160" s="12"/>
      <c r="AP5160" s="12"/>
      <c r="AQ5160" s="12"/>
      <c r="AR5160" s="12"/>
      <c r="AS5160" s="12"/>
      <c r="AT5160" s="12"/>
      <c r="AU5160" s="12"/>
      <c r="AV5160" s="12"/>
      <c r="AW5160" s="12"/>
      <c r="AX5160" s="12"/>
      <c r="AY5160" s="12"/>
      <c r="AZ5160" s="12"/>
      <c r="BA5160" s="12"/>
      <c r="BB5160" s="12"/>
      <c r="BC5160" s="12"/>
      <c r="BD5160" s="12"/>
      <c r="BE5160" s="12"/>
      <c r="BF5160" s="12"/>
      <c r="BG5160" s="12"/>
      <c r="BH5160" s="12"/>
      <c r="BI5160" s="12"/>
      <c r="BJ5160" s="13"/>
      <c r="BK5160" s="13"/>
      <c r="BL5160" s="13"/>
      <c r="BM5160" s="13"/>
      <c r="BN5160" s="13"/>
    </row>
    <row r="5161" spans="1:66" x14ac:dyDescent="0.25">
      <c r="A5161" s="10"/>
      <c r="B5161" s="10"/>
      <c r="C5161" s="10"/>
      <c r="D5161" s="10"/>
      <c r="E5161" s="10"/>
      <c r="F5161" s="10"/>
      <c r="G5161" s="10"/>
      <c r="H5161" s="10"/>
      <c r="I5161" s="10"/>
      <c r="J5161" s="10"/>
      <c r="K5161" s="11"/>
      <c r="L5161" s="11"/>
      <c r="M5161" s="12"/>
      <c r="N5161" s="12"/>
      <c r="O5161" s="12"/>
      <c r="P5161" s="12"/>
      <c r="Q5161" s="12"/>
      <c r="R5161" s="12"/>
      <c r="S5161" s="12"/>
      <c r="T5161" s="12"/>
      <c r="U5161" s="12"/>
      <c r="V5161" s="12"/>
      <c r="W5161" s="12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2"/>
      <c r="AS5161" s="12"/>
      <c r="AT5161" s="12"/>
      <c r="AU5161" s="12"/>
      <c r="AV5161" s="12"/>
      <c r="AW5161" s="12"/>
      <c r="AX5161" s="12"/>
      <c r="AY5161" s="12"/>
      <c r="AZ5161" s="12"/>
      <c r="BA5161" s="12"/>
      <c r="BB5161" s="12"/>
      <c r="BC5161" s="12"/>
      <c r="BD5161" s="12"/>
      <c r="BE5161" s="12"/>
      <c r="BF5161" s="12"/>
      <c r="BG5161" s="12"/>
      <c r="BH5161" s="12"/>
      <c r="BI5161" s="12"/>
      <c r="BJ5161" s="13"/>
      <c r="BK5161" s="13"/>
      <c r="BL5161" s="13"/>
      <c r="BM5161" s="13"/>
      <c r="BN5161" s="13"/>
    </row>
    <row r="5162" spans="1:66" x14ac:dyDescent="0.25">
      <c r="A5162" s="10"/>
      <c r="B5162" s="10"/>
      <c r="C5162" s="10"/>
      <c r="D5162" s="10"/>
      <c r="E5162" s="10"/>
      <c r="F5162" s="10"/>
      <c r="G5162" s="10"/>
      <c r="H5162" s="10"/>
      <c r="I5162" s="10"/>
      <c r="J5162" s="10"/>
      <c r="K5162" s="11"/>
      <c r="L5162" s="11"/>
      <c r="M5162" s="12"/>
      <c r="N5162" s="12"/>
      <c r="O5162" s="12"/>
      <c r="P5162" s="12"/>
      <c r="Q5162" s="12"/>
      <c r="R5162" s="12"/>
      <c r="S5162" s="12"/>
      <c r="T5162" s="12"/>
      <c r="U5162" s="12"/>
      <c r="V5162" s="12"/>
      <c r="W5162" s="12"/>
      <c r="X5162" s="12"/>
      <c r="Y5162" s="12"/>
      <c r="Z5162" s="12"/>
      <c r="AA5162" s="12"/>
      <c r="AB5162" s="12"/>
      <c r="AC5162" s="12"/>
      <c r="AD5162" s="12"/>
      <c r="AE5162" s="12"/>
      <c r="AF5162" s="12"/>
      <c r="AG5162" s="12"/>
      <c r="AH5162" s="12"/>
      <c r="AI5162" s="12"/>
      <c r="AJ5162" s="12"/>
      <c r="AK5162" s="12"/>
      <c r="AL5162" s="12"/>
      <c r="AM5162" s="12"/>
      <c r="AN5162" s="12"/>
      <c r="AO5162" s="12"/>
      <c r="AP5162" s="12"/>
      <c r="AQ5162" s="12"/>
      <c r="AR5162" s="12"/>
      <c r="AS5162" s="12"/>
      <c r="AT5162" s="12"/>
      <c r="AU5162" s="12"/>
      <c r="AV5162" s="12"/>
      <c r="AW5162" s="12"/>
      <c r="AX5162" s="12"/>
      <c r="AY5162" s="12"/>
      <c r="AZ5162" s="12"/>
      <c r="BA5162" s="12"/>
      <c r="BB5162" s="12"/>
      <c r="BC5162" s="12"/>
      <c r="BD5162" s="12"/>
      <c r="BE5162" s="12"/>
      <c r="BF5162" s="12"/>
      <c r="BG5162" s="12"/>
      <c r="BH5162" s="12"/>
      <c r="BI5162" s="12"/>
      <c r="BJ5162" s="13"/>
      <c r="BK5162" s="13"/>
      <c r="BL5162" s="13"/>
      <c r="BM5162" s="13"/>
      <c r="BN5162" s="13"/>
    </row>
    <row r="5163" spans="1:66" x14ac:dyDescent="0.25">
      <c r="A5163" s="10"/>
      <c r="B5163" s="10"/>
      <c r="C5163" s="10"/>
      <c r="D5163" s="10"/>
      <c r="E5163" s="10"/>
      <c r="F5163" s="10"/>
      <c r="G5163" s="10"/>
      <c r="H5163" s="10"/>
      <c r="I5163" s="10"/>
      <c r="J5163" s="10"/>
      <c r="K5163" s="11"/>
      <c r="L5163" s="11"/>
      <c r="M5163" s="12"/>
      <c r="N5163" s="12"/>
      <c r="O5163" s="12"/>
      <c r="P5163" s="12"/>
      <c r="Q5163" s="12"/>
      <c r="R5163" s="12"/>
      <c r="S5163" s="12"/>
      <c r="T5163" s="12"/>
      <c r="U5163" s="12"/>
      <c r="V5163" s="12"/>
      <c r="W5163" s="12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2"/>
      <c r="AS5163" s="12"/>
      <c r="AT5163" s="12"/>
      <c r="AU5163" s="12"/>
      <c r="AV5163" s="12"/>
      <c r="AW5163" s="12"/>
      <c r="AX5163" s="12"/>
      <c r="AY5163" s="12"/>
      <c r="AZ5163" s="12"/>
      <c r="BA5163" s="12"/>
      <c r="BB5163" s="12"/>
      <c r="BC5163" s="12"/>
      <c r="BD5163" s="12"/>
      <c r="BE5163" s="12"/>
      <c r="BF5163" s="12"/>
      <c r="BG5163" s="12"/>
      <c r="BH5163" s="12"/>
      <c r="BI5163" s="12"/>
      <c r="BJ5163" s="13"/>
      <c r="BK5163" s="13"/>
      <c r="BL5163" s="13"/>
      <c r="BM5163" s="13"/>
      <c r="BN5163" s="13"/>
    </row>
    <row r="5164" spans="1:66" x14ac:dyDescent="0.25">
      <c r="A5164" s="10"/>
      <c r="B5164" s="10"/>
      <c r="C5164" s="10"/>
      <c r="D5164" s="10"/>
      <c r="E5164" s="10"/>
      <c r="F5164" s="10"/>
      <c r="G5164" s="10"/>
      <c r="H5164" s="10"/>
      <c r="I5164" s="10"/>
      <c r="J5164" s="10"/>
      <c r="K5164" s="11"/>
      <c r="L5164" s="11"/>
      <c r="M5164" s="12"/>
      <c r="N5164" s="12"/>
      <c r="O5164" s="12"/>
      <c r="P5164" s="12"/>
      <c r="Q5164" s="12"/>
      <c r="R5164" s="12"/>
      <c r="S5164" s="12"/>
      <c r="T5164" s="12"/>
      <c r="U5164" s="12"/>
      <c r="V5164" s="12"/>
      <c r="W5164" s="12"/>
      <c r="X5164" s="12"/>
      <c r="Y5164" s="12"/>
      <c r="Z5164" s="12"/>
      <c r="AA5164" s="12"/>
      <c r="AB5164" s="12"/>
      <c r="AC5164" s="12"/>
      <c r="AD5164" s="12"/>
      <c r="AE5164" s="12"/>
      <c r="AF5164" s="12"/>
      <c r="AG5164" s="12"/>
      <c r="AH5164" s="12"/>
      <c r="AI5164" s="12"/>
      <c r="AJ5164" s="12"/>
      <c r="AK5164" s="12"/>
      <c r="AL5164" s="12"/>
      <c r="AM5164" s="12"/>
      <c r="AN5164" s="12"/>
      <c r="AO5164" s="12"/>
      <c r="AP5164" s="12"/>
      <c r="AQ5164" s="12"/>
      <c r="AR5164" s="12"/>
      <c r="AS5164" s="12"/>
      <c r="AT5164" s="12"/>
      <c r="AU5164" s="12"/>
      <c r="AV5164" s="12"/>
      <c r="AW5164" s="12"/>
      <c r="AX5164" s="12"/>
      <c r="AY5164" s="12"/>
      <c r="AZ5164" s="12"/>
      <c r="BA5164" s="12"/>
      <c r="BB5164" s="12"/>
      <c r="BC5164" s="12"/>
      <c r="BD5164" s="12"/>
      <c r="BE5164" s="12"/>
      <c r="BF5164" s="12"/>
      <c r="BG5164" s="12"/>
      <c r="BH5164" s="12"/>
      <c r="BI5164" s="12"/>
      <c r="BJ5164" s="13"/>
      <c r="BK5164" s="13"/>
      <c r="BL5164" s="13"/>
      <c r="BM5164" s="13"/>
      <c r="BN5164" s="13"/>
    </row>
    <row r="5165" spans="1:66" s="10" customFormat="1" x14ac:dyDescent="0.25">
      <c r="K5165" s="11"/>
      <c r="L5165" s="11"/>
      <c r="M5165" s="12"/>
      <c r="N5165" s="12"/>
      <c r="O5165" s="12"/>
      <c r="P5165" s="12"/>
      <c r="Q5165" s="12"/>
      <c r="R5165" s="12"/>
      <c r="S5165" s="12"/>
      <c r="T5165" s="12"/>
      <c r="U5165" s="12"/>
      <c r="V5165" s="12"/>
      <c r="W5165" s="12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2"/>
      <c r="AS5165" s="12"/>
      <c r="AT5165" s="12"/>
      <c r="AU5165" s="12"/>
      <c r="AV5165" s="12"/>
      <c r="AW5165" s="12"/>
      <c r="AX5165" s="12"/>
      <c r="AY5165" s="12"/>
      <c r="AZ5165" s="12"/>
      <c r="BA5165" s="12"/>
      <c r="BB5165" s="12"/>
      <c r="BC5165" s="12"/>
      <c r="BD5165" s="12"/>
      <c r="BE5165" s="12"/>
      <c r="BF5165" s="12"/>
      <c r="BG5165" s="12"/>
      <c r="BH5165" s="12"/>
      <c r="BI5165" s="12"/>
      <c r="BJ5165" s="13"/>
      <c r="BK5165" s="13"/>
      <c r="BL5165" s="13"/>
      <c r="BM5165" s="13"/>
      <c r="BN5165" s="13"/>
    </row>
    <row r="5166" spans="1:66" x14ac:dyDescent="0.25">
      <c r="A5166" s="10"/>
      <c r="B5166" s="10"/>
      <c r="C5166" s="10"/>
      <c r="D5166" s="10"/>
      <c r="E5166" s="10"/>
      <c r="F5166" s="10"/>
      <c r="G5166" s="10"/>
      <c r="H5166" s="10"/>
      <c r="I5166" s="10"/>
      <c r="J5166" s="10"/>
      <c r="K5166" s="11"/>
      <c r="L5166" s="11"/>
      <c r="M5166" s="12"/>
      <c r="N5166" s="12"/>
      <c r="O5166" s="12"/>
      <c r="P5166" s="12"/>
      <c r="Q5166" s="12"/>
      <c r="R5166" s="12"/>
      <c r="S5166" s="12"/>
      <c r="T5166" s="12"/>
      <c r="U5166" s="12"/>
      <c r="V5166" s="12"/>
      <c r="W5166" s="12"/>
      <c r="X5166" s="12"/>
      <c r="Y5166" s="12"/>
      <c r="Z5166" s="12"/>
      <c r="AA5166" s="12"/>
      <c r="AB5166" s="12"/>
      <c r="AC5166" s="12"/>
      <c r="AD5166" s="12"/>
      <c r="AE5166" s="12"/>
      <c r="AF5166" s="12"/>
      <c r="AG5166" s="12"/>
      <c r="AH5166" s="12"/>
      <c r="AI5166" s="12"/>
      <c r="AJ5166" s="12"/>
      <c r="AK5166" s="12"/>
      <c r="AL5166" s="12"/>
      <c r="AM5166" s="12"/>
      <c r="AN5166" s="12"/>
      <c r="AO5166" s="12"/>
      <c r="AP5166" s="12"/>
      <c r="AQ5166" s="12"/>
      <c r="AR5166" s="12"/>
      <c r="AS5166" s="12"/>
      <c r="AT5166" s="12"/>
      <c r="AU5166" s="12"/>
      <c r="AV5166" s="12"/>
      <c r="AW5166" s="12"/>
      <c r="AX5166" s="12"/>
      <c r="AY5166" s="12"/>
      <c r="AZ5166" s="12"/>
      <c r="BA5166" s="12"/>
      <c r="BB5166" s="12"/>
      <c r="BC5166" s="12"/>
      <c r="BD5166" s="12"/>
      <c r="BE5166" s="12"/>
      <c r="BF5166" s="12"/>
      <c r="BG5166" s="12"/>
      <c r="BH5166" s="12"/>
      <c r="BI5166" s="12"/>
      <c r="BJ5166" s="13"/>
      <c r="BK5166" s="13"/>
      <c r="BL5166" s="13"/>
      <c r="BM5166" s="13"/>
      <c r="BN5166" s="13"/>
    </row>
    <row r="5167" spans="1:66" x14ac:dyDescent="0.25">
      <c r="A5167" s="10"/>
      <c r="B5167" s="10"/>
      <c r="C5167" s="10"/>
      <c r="D5167" s="10"/>
      <c r="E5167" s="10"/>
      <c r="F5167" s="10"/>
      <c r="G5167" s="10"/>
      <c r="H5167" s="10"/>
      <c r="I5167" s="10"/>
      <c r="J5167" s="10"/>
      <c r="K5167" s="11"/>
      <c r="L5167" s="11"/>
      <c r="M5167" s="12"/>
      <c r="N5167" s="12"/>
      <c r="O5167" s="12"/>
      <c r="P5167" s="12"/>
      <c r="Q5167" s="12"/>
      <c r="R5167" s="12"/>
      <c r="S5167" s="12"/>
      <c r="T5167" s="12"/>
      <c r="U5167" s="12"/>
      <c r="V5167" s="12"/>
      <c r="W5167" s="12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2"/>
      <c r="AS5167" s="12"/>
      <c r="AT5167" s="12"/>
      <c r="AU5167" s="12"/>
      <c r="AV5167" s="12"/>
      <c r="AW5167" s="12"/>
      <c r="AX5167" s="12"/>
      <c r="AY5167" s="12"/>
      <c r="AZ5167" s="12"/>
      <c r="BA5167" s="12"/>
      <c r="BB5167" s="12"/>
      <c r="BC5167" s="12"/>
      <c r="BD5167" s="12"/>
      <c r="BE5167" s="12"/>
      <c r="BF5167" s="12"/>
      <c r="BG5167" s="12"/>
      <c r="BH5167" s="12"/>
      <c r="BI5167" s="12"/>
      <c r="BJ5167" s="13"/>
      <c r="BK5167" s="13"/>
      <c r="BL5167" s="13"/>
      <c r="BM5167" s="13"/>
      <c r="BN5167" s="13"/>
    </row>
    <row r="5168" spans="1:66" x14ac:dyDescent="0.25">
      <c r="A5168" s="10"/>
      <c r="B5168" s="10"/>
      <c r="C5168" s="10"/>
      <c r="D5168" s="10"/>
      <c r="E5168" s="10"/>
      <c r="F5168" s="10"/>
      <c r="G5168" s="10"/>
      <c r="H5168" s="10"/>
      <c r="I5168" s="10"/>
      <c r="J5168" s="10"/>
      <c r="K5168" s="11"/>
      <c r="L5168" s="11"/>
      <c r="M5168" s="12"/>
      <c r="N5168" s="12"/>
      <c r="O5168" s="12"/>
      <c r="P5168" s="12"/>
      <c r="Q5168" s="12"/>
      <c r="R5168" s="12"/>
      <c r="S5168" s="12"/>
      <c r="T5168" s="12"/>
      <c r="U5168" s="12"/>
      <c r="V5168" s="12"/>
      <c r="W5168" s="12"/>
      <c r="X5168" s="12"/>
      <c r="Y5168" s="12"/>
      <c r="Z5168" s="12"/>
      <c r="AA5168" s="12"/>
      <c r="AB5168" s="12"/>
      <c r="AC5168" s="12"/>
      <c r="AD5168" s="12"/>
      <c r="AE5168" s="12"/>
      <c r="AF5168" s="12"/>
      <c r="AG5168" s="12"/>
      <c r="AH5168" s="12"/>
      <c r="AI5168" s="12"/>
      <c r="AJ5168" s="12"/>
      <c r="AK5168" s="12"/>
      <c r="AL5168" s="12"/>
      <c r="AM5168" s="12"/>
      <c r="AN5168" s="12"/>
      <c r="AO5168" s="12"/>
      <c r="AP5168" s="12"/>
      <c r="AQ5168" s="12"/>
      <c r="AR5168" s="12"/>
      <c r="AS5168" s="12"/>
      <c r="AT5168" s="12"/>
      <c r="AU5168" s="12"/>
      <c r="AV5168" s="12"/>
      <c r="AW5168" s="12"/>
      <c r="AX5168" s="12"/>
      <c r="AY5168" s="12"/>
      <c r="AZ5168" s="12"/>
      <c r="BA5168" s="12"/>
      <c r="BB5168" s="12"/>
      <c r="BC5168" s="12"/>
      <c r="BD5168" s="12"/>
      <c r="BE5168" s="12"/>
      <c r="BF5168" s="12"/>
      <c r="BG5168" s="12"/>
      <c r="BH5168" s="12"/>
      <c r="BI5168" s="12"/>
      <c r="BJ5168" s="13"/>
      <c r="BK5168" s="13"/>
      <c r="BL5168" s="13"/>
      <c r="BM5168" s="13"/>
      <c r="BN5168" s="13"/>
    </row>
    <row r="5169" spans="1:66" x14ac:dyDescent="0.25">
      <c r="A5169" s="10"/>
      <c r="B5169" s="10"/>
      <c r="C5169" s="10"/>
      <c r="D5169" s="10"/>
      <c r="E5169" s="10"/>
      <c r="F5169" s="10"/>
      <c r="G5169" s="10"/>
      <c r="H5169" s="10"/>
      <c r="I5169" s="10"/>
      <c r="J5169" s="10"/>
      <c r="K5169" s="11"/>
      <c r="L5169" s="11"/>
      <c r="M5169" s="12"/>
      <c r="N5169" s="12"/>
      <c r="O5169" s="12"/>
      <c r="P5169" s="12"/>
      <c r="Q5169" s="12"/>
      <c r="R5169" s="12"/>
      <c r="S5169" s="12"/>
      <c r="T5169" s="12"/>
      <c r="U5169" s="12"/>
      <c r="V5169" s="12"/>
      <c r="W5169" s="12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2"/>
      <c r="AS5169" s="12"/>
      <c r="AT5169" s="12"/>
      <c r="AU5169" s="12"/>
      <c r="AV5169" s="12"/>
      <c r="AW5169" s="12"/>
      <c r="AX5169" s="12"/>
      <c r="AY5169" s="12"/>
      <c r="AZ5169" s="12"/>
      <c r="BA5169" s="12"/>
      <c r="BB5169" s="12"/>
      <c r="BC5169" s="12"/>
      <c r="BD5169" s="12"/>
      <c r="BE5169" s="12"/>
      <c r="BF5169" s="12"/>
      <c r="BG5169" s="12"/>
      <c r="BH5169" s="12"/>
      <c r="BI5169" s="12"/>
      <c r="BJ5169" s="13"/>
      <c r="BK5169" s="13"/>
      <c r="BL5169" s="13"/>
      <c r="BM5169" s="13"/>
      <c r="BN5169" s="13"/>
    </row>
    <row r="5170" spans="1:66" x14ac:dyDescent="0.25">
      <c r="A5170" s="10"/>
      <c r="B5170" s="10"/>
      <c r="C5170" s="10"/>
      <c r="D5170" s="10"/>
      <c r="E5170" s="10"/>
      <c r="F5170" s="10"/>
      <c r="G5170" s="10"/>
      <c r="H5170" s="10"/>
      <c r="I5170" s="10"/>
      <c r="J5170" s="10"/>
      <c r="K5170" s="11"/>
      <c r="L5170" s="11"/>
      <c r="M5170" s="12"/>
      <c r="N5170" s="12"/>
      <c r="O5170" s="12"/>
      <c r="P5170" s="12"/>
      <c r="Q5170" s="12"/>
      <c r="R5170" s="12"/>
      <c r="S5170" s="12"/>
      <c r="T5170" s="12"/>
      <c r="U5170" s="12"/>
      <c r="V5170" s="12"/>
      <c r="W5170" s="12"/>
      <c r="X5170" s="12"/>
      <c r="Y5170" s="12"/>
      <c r="Z5170" s="12"/>
      <c r="AA5170" s="12"/>
      <c r="AB5170" s="12"/>
      <c r="AC5170" s="12"/>
      <c r="AD5170" s="12"/>
      <c r="AE5170" s="12"/>
      <c r="AF5170" s="12"/>
      <c r="AG5170" s="12"/>
      <c r="AH5170" s="12"/>
      <c r="AI5170" s="12"/>
      <c r="AJ5170" s="12"/>
      <c r="AK5170" s="12"/>
      <c r="AL5170" s="12"/>
      <c r="AM5170" s="12"/>
      <c r="AN5170" s="12"/>
      <c r="AO5170" s="12"/>
      <c r="AP5170" s="12"/>
      <c r="AQ5170" s="12"/>
      <c r="AR5170" s="12"/>
      <c r="AS5170" s="12"/>
      <c r="AT5170" s="12"/>
      <c r="AU5170" s="12"/>
      <c r="AV5170" s="12"/>
      <c r="AW5170" s="12"/>
      <c r="AX5170" s="12"/>
      <c r="AY5170" s="12"/>
      <c r="AZ5170" s="12"/>
      <c r="BA5170" s="12"/>
      <c r="BB5170" s="12"/>
      <c r="BC5170" s="12"/>
      <c r="BD5170" s="12"/>
      <c r="BE5170" s="12"/>
      <c r="BF5170" s="12"/>
      <c r="BG5170" s="12"/>
      <c r="BH5170" s="12"/>
      <c r="BI5170" s="12"/>
      <c r="BJ5170" s="13"/>
      <c r="BK5170" s="13"/>
      <c r="BL5170" s="13"/>
      <c r="BM5170" s="13"/>
      <c r="BN5170" s="13"/>
    </row>
    <row r="5171" spans="1:66" x14ac:dyDescent="0.25">
      <c r="A5171" s="10"/>
      <c r="B5171" s="10"/>
      <c r="C5171" s="10"/>
      <c r="D5171" s="10"/>
      <c r="E5171" s="10"/>
      <c r="F5171" s="10"/>
      <c r="G5171" s="10"/>
      <c r="H5171" s="10"/>
      <c r="I5171" s="10"/>
      <c r="J5171" s="10"/>
      <c r="K5171" s="11"/>
      <c r="L5171" s="11"/>
      <c r="M5171" s="12"/>
      <c r="N5171" s="12"/>
      <c r="O5171" s="12"/>
      <c r="P5171" s="12"/>
      <c r="Q5171" s="12"/>
      <c r="R5171" s="12"/>
      <c r="S5171" s="12"/>
      <c r="T5171" s="12"/>
      <c r="U5171" s="12"/>
      <c r="V5171" s="12"/>
      <c r="W5171" s="12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2"/>
      <c r="AS5171" s="12"/>
      <c r="AT5171" s="12"/>
      <c r="AU5171" s="12"/>
      <c r="AV5171" s="12"/>
      <c r="AW5171" s="12"/>
      <c r="AX5171" s="12"/>
      <c r="AY5171" s="12"/>
      <c r="AZ5171" s="12"/>
      <c r="BA5171" s="12"/>
      <c r="BB5171" s="12"/>
      <c r="BC5171" s="12"/>
      <c r="BD5171" s="12"/>
      <c r="BE5171" s="12"/>
      <c r="BF5171" s="12"/>
      <c r="BG5171" s="12"/>
      <c r="BH5171" s="12"/>
      <c r="BI5171" s="12"/>
      <c r="BJ5171" s="13"/>
      <c r="BK5171" s="13"/>
      <c r="BL5171" s="13"/>
      <c r="BM5171" s="13"/>
      <c r="BN5171" s="13"/>
    </row>
    <row r="5172" spans="1:66" x14ac:dyDescent="0.25">
      <c r="A5172" s="10"/>
      <c r="B5172" s="10"/>
      <c r="C5172" s="10"/>
      <c r="D5172" s="10"/>
      <c r="E5172" s="10"/>
      <c r="F5172" s="10"/>
      <c r="G5172" s="10"/>
      <c r="H5172" s="10"/>
      <c r="I5172" s="10"/>
      <c r="J5172" s="10"/>
      <c r="K5172" s="11"/>
      <c r="L5172" s="11"/>
      <c r="M5172" s="12"/>
      <c r="N5172" s="12"/>
      <c r="O5172" s="12"/>
      <c r="P5172" s="12"/>
      <c r="Q5172" s="12"/>
      <c r="R5172" s="12"/>
      <c r="S5172" s="12"/>
      <c r="T5172" s="12"/>
      <c r="U5172" s="12"/>
      <c r="V5172" s="12"/>
      <c r="W5172" s="12"/>
      <c r="X5172" s="12"/>
      <c r="Y5172" s="12"/>
      <c r="Z5172" s="12"/>
      <c r="AA5172" s="12"/>
      <c r="AB5172" s="12"/>
      <c r="AC5172" s="12"/>
      <c r="AD5172" s="12"/>
      <c r="AE5172" s="12"/>
      <c r="AF5172" s="12"/>
      <c r="AG5172" s="12"/>
      <c r="AH5172" s="12"/>
      <c r="AI5172" s="12"/>
      <c r="AJ5172" s="12"/>
      <c r="AK5172" s="12"/>
      <c r="AL5172" s="12"/>
      <c r="AM5172" s="12"/>
      <c r="AN5172" s="12"/>
      <c r="AO5172" s="12"/>
      <c r="AP5172" s="12"/>
      <c r="AQ5172" s="12"/>
      <c r="AR5172" s="12"/>
      <c r="AS5172" s="12"/>
      <c r="AT5172" s="12"/>
      <c r="AU5172" s="12"/>
      <c r="AV5172" s="12"/>
      <c r="AW5172" s="12"/>
      <c r="AX5172" s="12"/>
      <c r="AY5172" s="12"/>
      <c r="AZ5172" s="12"/>
      <c r="BA5172" s="12"/>
      <c r="BB5172" s="12"/>
      <c r="BC5172" s="12"/>
      <c r="BD5172" s="12"/>
      <c r="BE5172" s="12"/>
      <c r="BF5172" s="12"/>
      <c r="BG5172" s="12"/>
      <c r="BH5172" s="12"/>
      <c r="BI5172" s="12"/>
      <c r="BJ5172" s="13"/>
      <c r="BK5172" s="13"/>
      <c r="BL5172" s="13"/>
      <c r="BM5172" s="13"/>
      <c r="BN5172" s="13"/>
    </row>
    <row r="5173" spans="1:66" x14ac:dyDescent="0.25">
      <c r="A5173" s="10"/>
      <c r="B5173" s="10"/>
      <c r="C5173" s="10"/>
      <c r="D5173" s="10"/>
      <c r="E5173" s="10"/>
      <c r="F5173" s="10"/>
      <c r="G5173" s="10"/>
      <c r="H5173" s="10"/>
      <c r="I5173" s="10"/>
      <c r="J5173" s="10"/>
      <c r="K5173" s="11"/>
      <c r="L5173" s="11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2"/>
      <c r="AS5173" s="12"/>
      <c r="AT5173" s="12"/>
      <c r="AU5173" s="12"/>
      <c r="AV5173" s="12"/>
      <c r="AW5173" s="12"/>
      <c r="AX5173" s="12"/>
      <c r="AY5173" s="12"/>
      <c r="AZ5173" s="12"/>
      <c r="BA5173" s="12"/>
      <c r="BB5173" s="12"/>
      <c r="BC5173" s="12"/>
      <c r="BD5173" s="12"/>
      <c r="BE5173" s="12"/>
      <c r="BF5173" s="12"/>
      <c r="BG5173" s="12"/>
      <c r="BH5173" s="12"/>
      <c r="BI5173" s="12"/>
      <c r="BJ5173" s="13"/>
      <c r="BK5173" s="13"/>
      <c r="BL5173" s="13"/>
      <c r="BM5173" s="13"/>
      <c r="BN5173" s="13"/>
    </row>
    <row r="5174" spans="1:66" x14ac:dyDescent="0.25">
      <c r="A5174" s="10"/>
      <c r="B5174" s="10"/>
      <c r="C5174" s="10"/>
      <c r="D5174" s="10"/>
      <c r="E5174" s="10"/>
      <c r="F5174" s="10"/>
      <c r="G5174" s="10"/>
      <c r="H5174" s="10"/>
      <c r="I5174" s="10"/>
      <c r="J5174" s="10"/>
      <c r="K5174" s="11"/>
      <c r="L5174" s="11"/>
      <c r="M5174" s="12"/>
      <c r="N5174" s="12"/>
      <c r="O5174" s="12"/>
      <c r="P5174" s="12"/>
      <c r="Q5174" s="12"/>
      <c r="R5174" s="12"/>
      <c r="S5174" s="12"/>
      <c r="T5174" s="12"/>
      <c r="U5174" s="12"/>
      <c r="V5174" s="12"/>
      <c r="W5174" s="12"/>
      <c r="X5174" s="12"/>
      <c r="Y5174" s="12"/>
      <c r="Z5174" s="12"/>
      <c r="AA5174" s="12"/>
      <c r="AB5174" s="12"/>
      <c r="AC5174" s="12"/>
      <c r="AD5174" s="12"/>
      <c r="AE5174" s="12"/>
      <c r="AF5174" s="12"/>
      <c r="AG5174" s="12"/>
      <c r="AH5174" s="12"/>
      <c r="AI5174" s="12"/>
      <c r="AJ5174" s="12"/>
      <c r="AK5174" s="12"/>
      <c r="AL5174" s="12"/>
      <c r="AM5174" s="12"/>
      <c r="AN5174" s="12"/>
      <c r="AO5174" s="12"/>
      <c r="AP5174" s="12"/>
      <c r="AQ5174" s="12"/>
      <c r="AR5174" s="12"/>
      <c r="AS5174" s="12"/>
      <c r="AT5174" s="12"/>
      <c r="AU5174" s="12"/>
      <c r="AV5174" s="12"/>
      <c r="AW5174" s="12"/>
      <c r="AX5174" s="12"/>
      <c r="AY5174" s="12"/>
      <c r="AZ5174" s="12"/>
      <c r="BA5174" s="12"/>
      <c r="BB5174" s="12"/>
      <c r="BC5174" s="12"/>
      <c r="BD5174" s="12"/>
      <c r="BE5174" s="12"/>
      <c r="BF5174" s="12"/>
      <c r="BG5174" s="12"/>
      <c r="BH5174" s="12"/>
      <c r="BI5174" s="12"/>
      <c r="BJ5174" s="13"/>
      <c r="BK5174" s="13"/>
      <c r="BL5174" s="13"/>
      <c r="BM5174" s="13"/>
      <c r="BN5174" s="13"/>
    </row>
    <row r="5175" spans="1:66" x14ac:dyDescent="0.25">
      <c r="A5175" s="10"/>
      <c r="B5175" s="10"/>
      <c r="C5175" s="10"/>
      <c r="D5175" s="10"/>
      <c r="E5175" s="10"/>
      <c r="F5175" s="10"/>
      <c r="G5175" s="10"/>
      <c r="H5175" s="10"/>
      <c r="I5175" s="10"/>
      <c r="J5175" s="10"/>
      <c r="K5175" s="11"/>
      <c r="L5175" s="11"/>
      <c r="M5175" s="12"/>
      <c r="N5175" s="12"/>
      <c r="O5175" s="12"/>
      <c r="P5175" s="12"/>
      <c r="Q5175" s="12"/>
      <c r="R5175" s="12"/>
      <c r="S5175" s="12"/>
      <c r="T5175" s="12"/>
      <c r="U5175" s="12"/>
      <c r="V5175" s="12"/>
      <c r="W5175" s="12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2"/>
      <c r="AS5175" s="12"/>
      <c r="AT5175" s="12"/>
      <c r="AU5175" s="12"/>
      <c r="AV5175" s="12"/>
      <c r="AW5175" s="12"/>
      <c r="AX5175" s="12"/>
      <c r="AY5175" s="12"/>
      <c r="AZ5175" s="12"/>
      <c r="BA5175" s="12"/>
      <c r="BB5175" s="12"/>
      <c r="BC5175" s="12"/>
      <c r="BD5175" s="12"/>
      <c r="BE5175" s="12"/>
      <c r="BF5175" s="12"/>
      <c r="BG5175" s="12"/>
      <c r="BH5175" s="12"/>
      <c r="BI5175" s="12"/>
      <c r="BJ5175" s="13"/>
      <c r="BK5175" s="13"/>
      <c r="BL5175" s="13"/>
      <c r="BM5175" s="13"/>
      <c r="BN5175" s="13"/>
    </row>
    <row r="5176" spans="1:66" x14ac:dyDescent="0.25">
      <c r="A5176" s="10"/>
      <c r="B5176" s="10"/>
      <c r="C5176" s="10"/>
      <c r="D5176" s="10"/>
      <c r="E5176" s="10"/>
      <c r="F5176" s="10"/>
      <c r="G5176" s="10"/>
      <c r="H5176" s="10"/>
      <c r="I5176" s="10"/>
      <c r="J5176" s="10"/>
      <c r="K5176" s="11"/>
      <c r="L5176" s="11"/>
      <c r="M5176" s="12"/>
      <c r="N5176" s="12"/>
      <c r="O5176" s="12"/>
      <c r="P5176" s="12"/>
      <c r="Q5176" s="12"/>
      <c r="R5176" s="12"/>
      <c r="S5176" s="12"/>
      <c r="T5176" s="12"/>
      <c r="U5176" s="12"/>
      <c r="V5176" s="12"/>
      <c r="W5176" s="12"/>
      <c r="X5176" s="12"/>
      <c r="Y5176" s="12"/>
      <c r="Z5176" s="12"/>
      <c r="AA5176" s="12"/>
      <c r="AB5176" s="12"/>
      <c r="AC5176" s="12"/>
      <c r="AD5176" s="12"/>
      <c r="AE5176" s="12"/>
      <c r="AF5176" s="12"/>
      <c r="AG5176" s="12"/>
      <c r="AH5176" s="12"/>
      <c r="AI5176" s="12"/>
      <c r="AJ5176" s="12"/>
      <c r="AK5176" s="12"/>
      <c r="AL5176" s="12"/>
      <c r="AM5176" s="12"/>
      <c r="AN5176" s="12"/>
      <c r="AO5176" s="12"/>
      <c r="AP5176" s="12"/>
      <c r="AQ5176" s="12"/>
      <c r="AR5176" s="12"/>
      <c r="AS5176" s="12"/>
      <c r="AT5176" s="12"/>
      <c r="AU5176" s="12"/>
      <c r="AV5176" s="12"/>
      <c r="AW5176" s="12"/>
      <c r="AX5176" s="12"/>
      <c r="AY5176" s="12"/>
      <c r="AZ5176" s="12"/>
      <c r="BA5176" s="12"/>
      <c r="BB5176" s="12"/>
      <c r="BC5176" s="12"/>
      <c r="BD5176" s="12"/>
      <c r="BE5176" s="12"/>
      <c r="BF5176" s="12"/>
      <c r="BG5176" s="12"/>
      <c r="BH5176" s="12"/>
      <c r="BI5176" s="12"/>
      <c r="BJ5176" s="13"/>
      <c r="BK5176" s="13"/>
      <c r="BL5176" s="13"/>
      <c r="BM5176" s="13"/>
      <c r="BN5176" s="13"/>
    </row>
    <row r="5177" spans="1:66" x14ac:dyDescent="0.25">
      <c r="A5177" s="10"/>
      <c r="B5177" s="10"/>
      <c r="C5177" s="10"/>
      <c r="D5177" s="10"/>
      <c r="E5177" s="10"/>
      <c r="F5177" s="10"/>
      <c r="G5177" s="10"/>
      <c r="H5177" s="10"/>
      <c r="I5177" s="10"/>
      <c r="J5177" s="10"/>
      <c r="K5177" s="11"/>
      <c r="L5177" s="11"/>
      <c r="M5177" s="12"/>
      <c r="N5177" s="12"/>
      <c r="O5177" s="12"/>
      <c r="P5177" s="12"/>
      <c r="Q5177" s="12"/>
      <c r="R5177" s="12"/>
      <c r="S5177" s="12"/>
      <c r="T5177" s="12"/>
      <c r="U5177" s="12"/>
      <c r="V5177" s="12"/>
      <c r="W5177" s="12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2"/>
      <c r="AS5177" s="12"/>
      <c r="AT5177" s="12"/>
      <c r="AU5177" s="12"/>
      <c r="AV5177" s="12"/>
      <c r="AW5177" s="12"/>
      <c r="AX5177" s="12"/>
      <c r="AY5177" s="12"/>
      <c r="AZ5177" s="12"/>
      <c r="BA5177" s="12"/>
      <c r="BB5177" s="12"/>
      <c r="BC5177" s="12"/>
      <c r="BD5177" s="12"/>
      <c r="BE5177" s="12"/>
      <c r="BF5177" s="12"/>
      <c r="BG5177" s="12"/>
      <c r="BH5177" s="12"/>
      <c r="BI5177" s="12"/>
      <c r="BJ5177" s="13"/>
      <c r="BK5177" s="13"/>
      <c r="BL5177" s="13"/>
      <c r="BM5177" s="13"/>
      <c r="BN5177" s="13"/>
    </row>
    <row r="5178" spans="1:66" x14ac:dyDescent="0.25">
      <c r="A5178" s="10"/>
      <c r="B5178" s="10"/>
      <c r="C5178" s="10"/>
      <c r="D5178" s="10"/>
      <c r="E5178" s="10"/>
      <c r="F5178" s="10"/>
      <c r="G5178" s="10"/>
      <c r="H5178" s="10"/>
      <c r="I5178" s="10"/>
      <c r="J5178" s="10"/>
      <c r="K5178" s="11"/>
      <c r="L5178" s="11"/>
      <c r="M5178" s="12"/>
      <c r="N5178" s="12"/>
      <c r="O5178" s="12"/>
      <c r="P5178" s="12"/>
      <c r="Q5178" s="12"/>
      <c r="R5178" s="12"/>
      <c r="S5178" s="12"/>
      <c r="T5178" s="12"/>
      <c r="U5178" s="12"/>
      <c r="V5178" s="12"/>
      <c r="W5178" s="12"/>
      <c r="X5178" s="12"/>
      <c r="Y5178" s="12"/>
      <c r="Z5178" s="12"/>
      <c r="AA5178" s="12"/>
      <c r="AB5178" s="12"/>
      <c r="AC5178" s="12"/>
      <c r="AD5178" s="12"/>
      <c r="AE5178" s="12"/>
      <c r="AF5178" s="12"/>
      <c r="AG5178" s="12"/>
      <c r="AH5178" s="12"/>
      <c r="AI5178" s="12"/>
      <c r="AJ5178" s="12"/>
      <c r="AK5178" s="12"/>
      <c r="AL5178" s="12"/>
      <c r="AM5178" s="12"/>
      <c r="AN5178" s="12"/>
      <c r="AO5178" s="12"/>
      <c r="AP5178" s="12"/>
      <c r="AQ5178" s="12"/>
      <c r="AR5178" s="12"/>
      <c r="AS5178" s="12"/>
      <c r="AT5178" s="12"/>
      <c r="AU5178" s="12"/>
      <c r="AV5178" s="12"/>
      <c r="AW5178" s="12"/>
      <c r="AX5178" s="12"/>
      <c r="AY5178" s="12"/>
      <c r="AZ5178" s="12"/>
      <c r="BA5178" s="12"/>
      <c r="BB5178" s="12"/>
      <c r="BC5178" s="12"/>
      <c r="BD5178" s="12"/>
      <c r="BE5178" s="12"/>
      <c r="BF5178" s="12"/>
      <c r="BG5178" s="12"/>
      <c r="BH5178" s="12"/>
      <c r="BI5178" s="12"/>
      <c r="BJ5178" s="13"/>
      <c r="BK5178" s="13"/>
      <c r="BL5178" s="13"/>
      <c r="BM5178" s="13"/>
      <c r="BN5178" s="13"/>
    </row>
    <row r="5179" spans="1:66" x14ac:dyDescent="0.25">
      <c r="A5179" s="10"/>
      <c r="B5179" s="10"/>
      <c r="C5179" s="10"/>
      <c r="D5179" s="10"/>
      <c r="E5179" s="10"/>
      <c r="F5179" s="10"/>
      <c r="G5179" s="10"/>
      <c r="H5179" s="10"/>
      <c r="I5179" s="10"/>
      <c r="J5179" s="10"/>
      <c r="K5179" s="11"/>
      <c r="L5179" s="11"/>
      <c r="M5179" s="12"/>
      <c r="N5179" s="12"/>
      <c r="O5179" s="12"/>
      <c r="P5179" s="12"/>
      <c r="Q5179" s="12"/>
      <c r="R5179" s="12"/>
      <c r="S5179" s="12"/>
      <c r="T5179" s="12"/>
      <c r="U5179" s="12"/>
      <c r="V5179" s="12"/>
      <c r="W5179" s="12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2"/>
      <c r="AS5179" s="12"/>
      <c r="AT5179" s="12"/>
      <c r="AU5179" s="12"/>
      <c r="AV5179" s="12"/>
      <c r="AW5179" s="12"/>
      <c r="AX5179" s="12"/>
      <c r="AY5179" s="12"/>
      <c r="AZ5179" s="12"/>
      <c r="BA5179" s="12"/>
      <c r="BB5179" s="12"/>
      <c r="BC5179" s="12"/>
      <c r="BD5179" s="12"/>
      <c r="BE5179" s="12"/>
      <c r="BF5179" s="12"/>
      <c r="BG5179" s="12"/>
      <c r="BH5179" s="12"/>
      <c r="BI5179" s="12"/>
      <c r="BJ5179" s="13"/>
      <c r="BK5179" s="13"/>
      <c r="BL5179" s="13"/>
      <c r="BM5179" s="13"/>
      <c r="BN5179" s="13"/>
    </row>
    <row r="5180" spans="1:66" x14ac:dyDescent="0.25">
      <c r="A5180" s="10"/>
      <c r="B5180" s="10"/>
      <c r="C5180" s="10"/>
      <c r="D5180" s="10"/>
      <c r="E5180" s="10"/>
      <c r="F5180" s="10"/>
      <c r="G5180" s="10"/>
      <c r="H5180" s="10"/>
      <c r="I5180" s="10"/>
      <c r="J5180" s="10"/>
      <c r="K5180" s="11"/>
      <c r="L5180" s="11"/>
      <c r="M5180" s="12"/>
      <c r="N5180" s="12"/>
      <c r="O5180" s="12"/>
      <c r="P5180" s="12"/>
      <c r="Q5180" s="12"/>
      <c r="R5180" s="12"/>
      <c r="S5180" s="12"/>
      <c r="T5180" s="12"/>
      <c r="U5180" s="12"/>
      <c r="V5180" s="12"/>
      <c r="W5180" s="12"/>
      <c r="X5180" s="12"/>
      <c r="Y5180" s="12"/>
      <c r="Z5180" s="12"/>
      <c r="AA5180" s="12"/>
      <c r="AB5180" s="12"/>
      <c r="AC5180" s="12"/>
      <c r="AD5180" s="12"/>
      <c r="AE5180" s="12"/>
      <c r="AF5180" s="12"/>
      <c r="AG5180" s="12"/>
      <c r="AH5180" s="12"/>
      <c r="AI5180" s="12"/>
      <c r="AJ5180" s="12"/>
      <c r="AK5180" s="12"/>
      <c r="AL5180" s="12"/>
      <c r="AM5180" s="12"/>
      <c r="AN5180" s="12"/>
      <c r="AO5180" s="12"/>
      <c r="AP5180" s="12"/>
      <c r="AQ5180" s="12"/>
      <c r="AR5180" s="12"/>
      <c r="AS5180" s="12"/>
      <c r="AT5180" s="12"/>
      <c r="AU5180" s="12"/>
      <c r="AV5180" s="12"/>
      <c r="AW5180" s="12"/>
      <c r="AX5180" s="12"/>
      <c r="AY5180" s="12"/>
      <c r="AZ5180" s="12"/>
      <c r="BA5180" s="12"/>
      <c r="BB5180" s="12"/>
      <c r="BC5180" s="12"/>
      <c r="BD5180" s="12"/>
      <c r="BE5180" s="12"/>
      <c r="BF5180" s="12"/>
      <c r="BG5180" s="12"/>
      <c r="BH5180" s="12"/>
      <c r="BI5180" s="12"/>
      <c r="BJ5180" s="13"/>
      <c r="BK5180" s="13"/>
      <c r="BL5180" s="13"/>
      <c r="BM5180" s="13"/>
      <c r="BN5180" s="13"/>
    </row>
    <row r="5181" spans="1:66" x14ac:dyDescent="0.25">
      <c r="A5181" s="10"/>
      <c r="B5181" s="10"/>
      <c r="C5181" s="10"/>
      <c r="D5181" s="10"/>
      <c r="E5181" s="10"/>
      <c r="F5181" s="10"/>
      <c r="G5181" s="10"/>
      <c r="H5181" s="10"/>
      <c r="I5181" s="10"/>
      <c r="J5181" s="10"/>
      <c r="K5181" s="11"/>
      <c r="L5181" s="11"/>
      <c r="M5181" s="12"/>
      <c r="N5181" s="12"/>
      <c r="O5181" s="12"/>
      <c r="P5181" s="12"/>
      <c r="Q5181" s="12"/>
      <c r="R5181" s="12"/>
      <c r="S5181" s="12"/>
      <c r="T5181" s="12"/>
      <c r="U5181" s="12"/>
      <c r="V5181" s="12"/>
      <c r="W5181" s="12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2"/>
      <c r="AS5181" s="12"/>
      <c r="AT5181" s="12"/>
      <c r="AU5181" s="12"/>
      <c r="AV5181" s="12"/>
      <c r="AW5181" s="12"/>
      <c r="AX5181" s="12"/>
      <c r="AY5181" s="12"/>
      <c r="AZ5181" s="12"/>
      <c r="BA5181" s="12"/>
      <c r="BB5181" s="12"/>
      <c r="BC5181" s="12"/>
      <c r="BD5181" s="12"/>
      <c r="BE5181" s="12"/>
      <c r="BF5181" s="12"/>
      <c r="BG5181" s="12"/>
      <c r="BH5181" s="12"/>
      <c r="BI5181" s="12"/>
      <c r="BJ5181" s="13"/>
      <c r="BK5181" s="13"/>
      <c r="BL5181" s="13"/>
      <c r="BM5181" s="13"/>
      <c r="BN5181" s="13"/>
    </row>
    <row r="5182" spans="1:66" x14ac:dyDescent="0.25">
      <c r="A5182" s="10"/>
      <c r="B5182" s="10"/>
      <c r="C5182" s="10"/>
      <c r="D5182" s="10"/>
      <c r="E5182" s="10"/>
      <c r="F5182" s="10"/>
      <c r="G5182" s="10"/>
      <c r="H5182" s="10"/>
      <c r="I5182" s="10"/>
      <c r="J5182" s="10"/>
      <c r="K5182" s="11"/>
      <c r="L5182" s="11"/>
      <c r="M5182" s="12"/>
      <c r="N5182" s="12"/>
      <c r="O5182" s="12"/>
      <c r="P5182" s="12"/>
      <c r="Q5182" s="12"/>
      <c r="R5182" s="12"/>
      <c r="S5182" s="12"/>
      <c r="T5182" s="12"/>
      <c r="U5182" s="12"/>
      <c r="V5182" s="12"/>
      <c r="W5182" s="12"/>
      <c r="X5182" s="12"/>
      <c r="Y5182" s="12"/>
      <c r="Z5182" s="12"/>
      <c r="AA5182" s="12"/>
      <c r="AB5182" s="12"/>
      <c r="AC5182" s="12"/>
      <c r="AD5182" s="12"/>
      <c r="AE5182" s="12"/>
      <c r="AF5182" s="12"/>
      <c r="AG5182" s="12"/>
      <c r="AH5182" s="12"/>
      <c r="AI5182" s="12"/>
      <c r="AJ5182" s="12"/>
      <c r="AK5182" s="12"/>
      <c r="AL5182" s="12"/>
      <c r="AM5182" s="12"/>
      <c r="AN5182" s="12"/>
      <c r="AO5182" s="12"/>
      <c r="AP5182" s="12"/>
      <c r="AQ5182" s="12"/>
      <c r="AR5182" s="12"/>
      <c r="AS5182" s="12"/>
      <c r="AT5182" s="12"/>
      <c r="AU5182" s="12"/>
      <c r="AV5182" s="12"/>
      <c r="AW5182" s="12"/>
      <c r="AX5182" s="12"/>
      <c r="AY5182" s="12"/>
      <c r="AZ5182" s="12"/>
      <c r="BA5182" s="12"/>
      <c r="BB5182" s="12"/>
      <c r="BC5182" s="12"/>
      <c r="BD5182" s="12"/>
      <c r="BE5182" s="12"/>
      <c r="BF5182" s="12"/>
      <c r="BG5182" s="12"/>
      <c r="BH5182" s="12"/>
      <c r="BI5182" s="12"/>
      <c r="BJ5182" s="13"/>
      <c r="BK5182" s="13"/>
      <c r="BL5182" s="13"/>
      <c r="BM5182" s="13"/>
      <c r="BN5182" s="13"/>
    </row>
    <row r="5183" spans="1:66" x14ac:dyDescent="0.25">
      <c r="A5183" s="10"/>
      <c r="B5183" s="10"/>
      <c r="C5183" s="10"/>
      <c r="D5183" s="10"/>
      <c r="E5183" s="10"/>
      <c r="F5183" s="10"/>
      <c r="G5183" s="10"/>
      <c r="H5183" s="10"/>
      <c r="I5183" s="10"/>
      <c r="J5183" s="10"/>
      <c r="K5183" s="11"/>
      <c r="L5183" s="11"/>
      <c r="M5183" s="12"/>
      <c r="N5183" s="12"/>
      <c r="O5183" s="12"/>
      <c r="P5183" s="12"/>
      <c r="Q5183" s="12"/>
      <c r="R5183" s="12"/>
      <c r="S5183" s="12"/>
      <c r="T5183" s="12"/>
      <c r="U5183" s="12"/>
      <c r="V5183" s="12"/>
      <c r="W5183" s="12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2"/>
      <c r="AS5183" s="12"/>
      <c r="AT5183" s="12"/>
      <c r="AU5183" s="12"/>
      <c r="AV5183" s="12"/>
      <c r="AW5183" s="12"/>
      <c r="AX5183" s="12"/>
      <c r="AY5183" s="12"/>
      <c r="AZ5183" s="12"/>
      <c r="BA5183" s="12"/>
      <c r="BB5183" s="12"/>
      <c r="BC5183" s="12"/>
      <c r="BD5183" s="12"/>
      <c r="BE5183" s="12"/>
      <c r="BF5183" s="12"/>
      <c r="BG5183" s="12"/>
      <c r="BH5183" s="12"/>
      <c r="BI5183" s="12"/>
      <c r="BJ5183" s="13"/>
      <c r="BK5183" s="13"/>
      <c r="BL5183" s="13"/>
      <c r="BM5183" s="13"/>
      <c r="BN5183" s="13"/>
    </row>
    <row r="5184" spans="1:66" x14ac:dyDescent="0.25">
      <c r="A5184" s="10"/>
      <c r="B5184" s="10"/>
      <c r="C5184" s="10"/>
      <c r="D5184" s="10"/>
      <c r="E5184" s="10"/>
      <c r="F5184" s="10"/>
      <c r="G5184" s="10"/>
      <c r="H5184" s="10"/>
      <c r="I5184" s="10"/>
      <c r="J5184" s="10"/>
      <c r="K5184" s="11"/>
      <c r="L5184" s="11"/>
      <c r="M5184" s="12"/>
      <c r="N5184" s="12"/>
      <c r="O5184" s="12"/>
      <c r="P5184" s="12"/>
      <c r="Q5184" s="12"/>
      <c r="R5184" s="12"/>
      <c r="S5184" s="12"/>
      <c r="T5184" s="12"/>
      <c r="U5184" s="12"/>
      <c r="V5184" s="12"/>
      <c r="W5184" s="12"/>
      <c r="X5184" s="12"/>
      <c r="Y5184" s="12"/>
      <c r="Z5184" s="12"/>
      <c r="AA5184" s="12"/>
      <c r="AB5184" s="12"/>
      <c r="AC5184" s="12"/>
      <c r="AD5184" s="12"/>
      <c r="AE5184" s="12"/>
      <c r="AF5184" s="12"/>
      <c r="AG5184" s="12"/>
      <c r="AH5184" s="12"/>
      <c r="AI5184" s="12"/>
      <c r="AJ5184" s="12"/>
      <c r="AK5184" s="12"/>
      <c r="AL5184" s="12"/>
      <c r="AM5184" s="12"/>
      <c r="AN5184" s="12"/>
      <c r="AO5184" s="12"/>
      <c r="AP5184" s="12"/>
      <c r="AQ5184" s="12"/>
      <c r="AR5184" s="12"/>
      <c r="AS5184" s="12"/>
      <c r="AT5184" s="12"/>
      <c r="AU5184" s="12"/>
      <c r="AV5184" s="12"/>
      <c r="AW5184" s="12"/>
      <c r="AX5184" s="12"/>
      <c r="AY5184" s="12"/>
      <c r="AZ5184" s="12"/>
      <c r="BA5184" s="12"/>
      <c r="BB5184" s="12"/>
      <c r="BC5184" s="12"/>
      <c r="BD5184" s="12"/>
      <c r="BE5184" s="12"/>
      <c r="BF5184" s="12"/>
      <c r="BG5184" s="12"/>
      <c r="BH5184" s="12"/>
      <c r="BI5184" s="12"/>
      <c r="BJ5184" s="13"/>
      <c r="BK5184" s="13"/>
      <c r="BL5184" s="13"/>
      <c r="BM5184" s="13"/>
      <c r="BN5184" s="13"/>
    </row>
    <row r="5185" spans="1:66" x14ac:dyDescent="0.25">
      <c r="A5185" s="10"/>
      <c r="B5185" s="10"/>
      <c r="C5185" s="10"/>
      <c r="D5185" s="10"/>
      <c r="E5185" s="10"/>
      <c r="F5185" s="10"/>
      <c r="G5185" s="10"/>
      <c r="H5185" s="10"/>
      <c r="I5185" s="10"/>
      <c r="J5185" s="10"/>
      <c r="K5185" s="11"/>
      <c r="L5185" s="11"/>
      <c r="M5185" s="12"/>
      <c r="N5185" s="12"/>
      <c r="O5185" s="12"/>
      <c r="P5185" s="12"/>
      <c r="Q5185" s="12"/>
      <c r="R5185" s="12"/>
      <c r="S5185" s="12"/>
      <c r="T5185" s="12"/>
      <c r="U5185" s="12"/>
      <c r="V5185" s="12"/>
      <c r="W5185" s="12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2"/>
      <c r="AS5185" s="12"/>
      <c r="AT5185" s="12"/>
      <c r="AU5185" s="12"/>
      <c r="AV5185" s="12"/>
      <c r="AW5185" s="12"/>
      <c r="AX5185" s="12"/>
      <c r="AY5185" s="12"/>
      <c r="AZ5185" s="12"/>
      <c r="BA5185" s="12"/>
      <c r="BB5185" s="12"/>
      <c r="BC5185" s="12"/>
      <c r="BD5185" s="12"/>
      <c r="BE5185" s="12"/>
      <c r="BF5185" s="12"/>
      <c r="BG5185" s="12"/>
      <c r="BH5185" s="12"/>
      <c r="BI5185" s="12"/>
      <c r="BJ5185" s="13"/>
      <c r="BK5185" s="13"/>
      <c r="BL5185" s="13"/>
      <c r="BM5185" s="13"/>
      <c r="BN5185" s="13"/>
    </row>
    <row r="5186" spans="1:66" x14ac:dyDescent="0.25">
      <c r="A5186" s="10"/>
      <c r="B5186" s="10"/>
      <c r="C5186" s="10"/>
      <c r="D5186" s="10"/>
      <c r="E5186" s="10"/>
      <c r="F5186" s="10"/>
      <c r="G5186" s="10"/>
      <c r="H5186" s="10"/>
      <c r="I5186" s="10"/>
      <c r="J5186" s="10"/>
      <c r="K5186" s="11"/>
      <c r="L5186" s="11"/>
      <c r="M5186" s="12"/>
      <c r="N5186" s="12"/>
      <c r="O5186" s="12"/>
      <c r="P5186" s="12"/>
      <c r="Q5186" s="12"/>
      <c r="R5186" s="12"/>
      <c r="S5186" s="12"/>
      <c r="T5186" s="12"/>
      <c r="U5186" s="12"/>
      <c r="V5186" s="12"/>
      <c r="W5186" s="12"/>
      <c r="X5186" s="12"/>
      <c r="Y5186" s="12"/>
      <c r="Z5186" s="12"/>
      <c r="AA5186" s="12"/>
      <c r="AB5186" s="12"/>
      <c r="AC5186" s="12"/>
      <c r="AD5186" s="12"/>
      <c r="AE5186" s="12"/>
      <c r="AF5186" s="12"/>
      <c r="AG5186" s="12"/>
      <c r="AH5186" s="12"/>
      <c r="AI5186" s="12"/>
      <c r="AJ5186" s="12"/>
      <c r="AK5186" s="12"/>
      <c r="AL5186" s="12"/>
      <c r="AM5186" s="12"/>
      <c r="AN5186" s="12"/>
      <c r="AO5186" s="12"/>
      <c r="AP5186" s="12"/>
      <c r="AQ5186" s="12"/>
      <c r="AR5186" s="12"/>
      <c r="AS5186" s="12"/>
      <c r="AT5186" s="12"/>
      <c r="AU5186" s="12"/>
      <c r="AV5186" s="12"/>
      <c r="AW5186" s="12"/>
      <c r="AX5186" s="12"/>
      <c r="AY5186" s="12"/>
      <c r="AZ5186" s="12"/>
      <c r="BA5186" s="12"/>
      <c r="BB5186" s="12"/>
      <c r="BC5186" s="12"/>
      <c r="BD5186" s="12"/>
      <c r="BE5186" s="12"/>
      <c r="BF5186" s="12"/>
      <c r="BG5186" s="12"/>
      <c r="BH5186" s="12"/>
      <c r="BI5186" s="12"/>
      <c r="BJ5186" s="13"/>
      <c r="BK5186" s="13"/>
      <c r="BL5186" s="13"/>
      <c r="BM5186" s="13"/>
      <c r="BN5186" s="13"/>
    </row>
    <row r="5187" spans="1:66" x14ac:dyDescent="0.25">
      <c r="A5187" s="10"/>
      <c r="B5187" s="10"/>
      <c r="C5187" s="10"/>
      <c r="D5187" s="10"/>
      <c r="E5187" s="10"/>
      <c r="F5187" s="10"/>
      <c r="G5187" s="10"/>
      <c r="H5187" s="10"/>
      <c r="I5187" s="10"/>
      <c r="J5187" s="10"/>
      <c r="K5187" s="11"/>
      <c r="L5187" s="11"/>
      <c r="M5187" s="12"/>
      <c r="N5187" s="12"/>
      <c r="O5187" s="12"/>
      <c r="P5187" s="12"/>
      <c r="Q5187" s="12"/>
      <c r="R5187" s="12"/>
      <c r="S5187" s="12"/>
      <c r="T5187" s="12"/>
      <c r="U5187" s="12"/>
      <c r="V5187" s="12"/>
      <c r="W5187" s="12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2"/>
      <c r="AS5187" s="12"/>
      <c r="AT5187" s="12"/>
      <c r="AU5187" s="12"/>
      <c r="AV5187" s="12"/>
      <c r="AW5187" s="12"/>
      <c r="AX5187" s="12"/>
      <c r="AY5187" s="12"/>
      <c r="AZ5187" s="12"/>
      <c r="BA5187" s="12"/>
      <c r="BB5187" s="12"/>
      <c r="BC5187" s="12"/>
      <c r="BD5187" s="12"/>
      <c r="BE5187" s="12"/>
      <c r="BF5187" s="12"/>
      <c r="BG5187" s="12"/>
      <c r="BH5187" s="12"/>
      <c r="BI5187" s="12"/>
      <c r="BJ5187" s="13"/>
      <c r="BK5187" s="13"/>
      <c r="BL5187" s="13"/>
      <c r="BM5187" s="13"/>
      <c r="BN5187" s="13"/>
    </row>
    <row r="5188" spans="1:66" x14ac:dyDescent="0.25">
      <c r="A5188" s="10"/>
      <c r="B5188" s="10"/>
      <c r="C5188" s="10"/>
      <c r="D5188" s="10"/>
      <c r="E5188" s="10"/>
      <c r="F5188" s="10"/>
      <c r="G5188" s="10"/>
      <c r="H5188" s="10"/>
      <c r="I5188" s="10"/>
      <c r="J5188" s="10"/>
      <c r="K5188" s="11"/>
      <c r="L5188" s="11"/>
      <c r="M5188" s="12"/>
      <c r="N5188" s="12"/>
      <c r="O5188" s="12"/>
      <c r="P5188" s="12"/>
      <c r="Q5188" s="12"/>
      <c r="R5188" s="12"/>
      <c r="S5188" s="12"/>
      <c r="T5188" s="12"/>
      <c r="U5188" s="12"/>
      <c r="V5188" s="12"/>
      <c r="W5188" s="12"/>
      <c r="X5188" s="12"/>
      <c r="Y5188" s="12"/>
      <c r="Z5188" s="12"/>
      <c r="AA5188" s="12"/>
      <c r="AB5188" s="12"/>
      <c r="AC5188" s="12"/>
      <c r="AD5188" s="12"/>
      <c r="AE5188" s="12"/>
      <c r="AF5188" s="12"/>
      <c r="AG5188" s="12"/>
      <c r="AH5188" s="12"/>
      <c r="AI5188" s="12"/>
      <c r="AJ5188" s="12"/>
      <c r="AK5188" s="12"/>
      <c r="AL5188" s="12"/>
      <c r="AM5188" s="12"/>
      <c r="AN5188" s="12"/>
      <c r="AO5188" s="12"/>
      <c r="AP5188" s="12"/>
      <c r="AQ5188" s="12"/>
      <c r="AR5188" s="12"/>
      <c r="AS5188" s="12"/>
      <c r="AT5188" s="12"/>
      <c r="AU5188" s="12"/>
      <c r="AV5188" s="12"/>
      <c r="AW5188" s="12"/>
      <c r="AX5188" s="12"/>
      <c r="AY5188" s="12"/>
      <c r="AZ5188" s="12"/>
      <c r="BA5188" s="12"/>
      <c r="BB5188" s="12"/>
      <c r="BC5188" s="12"/>
      <c r="BD5188" s="12"/>
      <c r="BE5188" s="12"/>
      <c r="BF5188" s="12"/>
      <c r="BG5188" s="12"/>
      <c r="BH5188" s="12"/>
      <c r="BI5188" s="12"/>
      <c r="BJ5188" s="13"/>
      <c r="BK5188" s="13"/>
      <c r="BL5188" s="13"/>
      <c r="BM5188" s="13"/>
      <c r="BN5188" s="13"/>
    </row>
    <row r="5189" spans="1:66" x14ac:dyDescent="0.25">
      <c r="A5189" s="10"/>
      <c r="B5189" s="10"/>
      <c r="C5189" s="10"/>
      <c r="D5189" s="10"/>
      <c r="E5189" s="10"/>
      <c r="F5189" s="10"/>
      <c r="G5189" s="10"/>
      <c r="H5189" s="10"/>
      <c r="I5189" s="10"/>
      <c r="J5189" s="10"/>
      <c r="K5189" s="11"/>
      <c r="L5189" s="11"/>
      <c r="M5189" s="12"/>
      <c r="N5189" s="12"/>
      <c r="O5189" s="12"/>
      <c r="P5189" s="12"/>
      <c r="Q5189" s="12"/>
      <c r="R5189" s="12"/>
      <c r="S5189" s="12"/>
      <c r="T5189" s="12"/>
      <c r="U5189" s="12"/>
      <c r="V5189" s="12"/>
      <c r="W5189" s="12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2"/>
      <c r="AS5189" s="12"/>
      <c r="AT5189" s="12"/>
      <c r="AU5189" s="12"/>
      <c r="AV5189" s="12"/>
      <c r="AW5189" s="12"/>
      <c r="AX5189" s="12"/>
      <c r="AY5189" s="12"/>
      <c r="AZ5189" s="12"/>
      <c r="BA5189" s="12"/>
      <c r="BB5189" s="12"/>
      <c r="BC5189" s="12"/>
      <c r="BD5189" s="12"/>
      <c r="BE5189" s="12"/>
      <c r="BF5189" s="12"/>
      <c r="BG5189" s="12"/>
      <c r="BH5189" s="12"/>
      <c r="BI5189" s="12"/>
      <c r="BJ5189" s="13"/>
      <c r="BK5189" s="13"/>
      <c r="BL5189" s="13"/>
      <c r="BM5189" s="13"/>
      <c r="BN5189" s="13"/>
    </row>
    <row r="5190" spans="1:66" x14ac:dyDescent="0.25">
      <c r="A5190" s="10"/>
      <c r="B5190" s="10"/>
      <c r="C5190" s="10"/>
      <c r="D5190" s="10"/>
      <c r="E5190" s="10"/>
      <c r="F5190" s="10"/>
      <c r="G5190" s="10"/>
      <c r="H5190" s="10"/>
      <c r="I5190" s="10"/>
      <c r="J5190" s="10"/>
      <c r="K5190" s="11"/>
      <c r="L5190" s="11"/>
      <c r="M5190" s="12"/>
      <c r="N5190" s="12"/>
      <c r="O5190" s="12"/>
      <c r="P5190" s="12"/>
      <c r="Q5190" s="12"/>
      <c r="R5190" s="12"/>
      <c r="S5190" s="12"/>
      <c r="T5190" s="12"/>
      <c r="U5190" s="12"/>
      <c r="V5190" s="12"/>
      <c r="W5190" s="12"/>
      <c r="X5190" s="12"/>
      <c r="Y5190" s="12"/>
      <c r="Z5190" s="12"/>
      <c r="AA5190" s="12"/>
      <c r="AB5190" s="12"/>
      <c r="AC5190" s="12"/>
      <c r="AD5190" s="12"/>
      <c r="AE5190" s="12"/>
      <c r="AF5190" s="12"/>
      <c r="AG5190" s="12"/>
      <c r="AH5190" s="12"/>
      <c r="AI5190" s="12"/>
      <c r="AJ5190" s="12"/>
      <c r="AK5190" s="12"/>
      <c r="AL5190" s="12"/>
      <c r="AM5190" s="12"/>
      <c r="AN5190" s="12"/>
      <c r="AO5190" s="12"/>
      <c r="AP5190" s="12"/>
      <c r="AQ5190" s="12"/>
      <c r="AR5190" s="12"/>
      <c r="AS5190" s="12"/>
      <c r="AT5190" s="12"/>
      <c r="AU5190" s="12"/>
      <c r="AV5190" s="12"/>
      <c r="AW5190" s="12"/>
      <c r="AX5190" s="12"/>
      <c r="AY5190" s="12"/>
      <c r="AZ5190" s="12"/>
      <c r="BA5190" s="12"/>
      <c r="BB5190" s="12"/>
      <c r="BC5190" s="12"/>
      <c r="BD5190" s="12"/>
      <c r="BE5190" s="12"/>
      <c r="BF5190" s="12"/>
      <c r="BG5190" s="12"/>
      <c r="BH5190" s="12"/>
      <c r="BI5190" s="12"/>
      <c r="BJ5190" s="13"/>
      <c r="BK5190" s="13"/>
      <c r="BL5190" s="13"/>
      <c r="BM5190" s="13"/>
      <c r="BN5190" s="13"/>
    </row>
    <row r="5191" spans="1:66" x14ac:dyDescent="0.25">
      <c r="A5191" s="10"/>
      <c r="B5191" s="10"/>
      <c r="C5191" s="10"/>
      <c r="D5191" s="10"/>
      <c r="E5191" s="10"/>
      <c r="F5191" s="10"/>
      <c r="G5191" s="10"/>
      <c r="H5191" s="10"/>
      <c r="I5191" s="10"/>
      <c r="J5191" s="10"/>
      <c r="K5191" s="11"/>
      <c r="L5191" s="11"/>
      <c r="M5191" s="12"/>
      <c r="N5191" s="12"/>
      <c r="O5191" s="12"/>
      <c r="P5191" s="12"/>
      <c r="Q5191" s="12"/>
      <c r="R5191" s="12"/>
      <c r="S5191" s="12"/>
      <c r="T5191" s="12"/>
      <c r="U5191" s="12"/>
      <c r="V5191" s="12"/>
      <c r="W5191" s="12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2"/>
      <c r="AS5191" s="12"/>
      <c r="AT5191" s="12"/>
      <c r="AU5191" s="12"/>
      <c r="AV5191" s="12"/>
      <c r="AW5191" s="12"/>
      <c r="AX5191" s="12"/>
      <c r="AY5191" s="12"/>
      <c r="AZ5191" s="12"/>
      <c r="BA5191" s="12"/>
      <c r="BB5191" s="12"/>
      <c r="BC5191" s="12"/>
      <c r="BD5191" s="12"/>
      <c r="BE5191" s="12"/>
      <c r="BF5191" s="12"/>
      <c r="BG5191" s="12"/>
      <c r="BH5191" s="12"/>
      <c r="BI5191" s="12"/>
      <c r="BJ5191" s="13"/>
      <c r="BK5191" s="13"/>
      <c r="BL5191" s="13"/>
      <c r="BM5191" s="13"/>
      <c r="BN5191" s="13"/>
    </row>
    <row r="5192" spans="1:66" x14ac:dyDescent="0.25">
      <c r="A5192" s="10"/>
      <c r="B5192" s="10"/>
      <c r="C5192" s="10"/>
      <c r="D5192" s="10"/>
      <c r="E5192" s="10"/>
      <c r="F5192" s="10"/>
      <c r="G5192" s="10"/>
      <c r="H5192" s="10"/>
      <c r="I5192" s="10"/>
      <c r="J5192" s="10"/>
      <c r="K5192" s="11"/>
      <c r="L5192" s="11"/>
      <c r="M5192" s="12"/>
      <c r="N5192" s="12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12"/>
      <c r="Z5192" s="12"/>
      <c r="AA5192" s="12"/>
      <c r="AB5192" s="12"/>
      <c r="AC5192" s="12"/>
      <c r="AD5192" s="12"/>
      <c r="AE5192" s="12"/>
      <c r="AF5192" s="12"/>
      <c r="AG5192" s="12"/>
      <c r="AH5192" s="12"/>
      <c r="AI5192" s="12"/>
      <c r="AJ5192" s="12"/>
      <c r="AK5192" s="12"/>
      <c r="AL5192" s="12"/>
      <c r="AM5192" s="12"/>
      <c r="AN5192" s="12"/>
      <c r="AO5192" s="12"/>
      <c r="AP5192" s="12"/>
      <c r="AQ5192" s="12"/>
      <c r="AR5192" s="12"/>
      <c r="AS5192" s="12"/>
      <c r="AT5192" s="12"/>
      <c r="AU5192" s="12"/>
      <c r="AV5192" s="12"/>
      <c r="AW5192" s="12"/>
      <c r="AX5192" s="12"/>
      <c r="AY5192" s="12"/>
      <c r="AZ5192" s="12"/>
      <c r="BA5192" s="12"/>
      <c r="BB5192" s="12"/>
      <c r="BC5192" s="12"/>
      <c r="BD5192" s="12"/>
      <c r="BE5192" s="12"/>
      <c r="BF5192" s="12"/>
      <c r="BG5192" s="12"/>
      <c r="BH5192" s="12"/>
      <c r="BI5192" s="12"/>
      <c r="BJ5192" s="13"/>
      <c r="BK5192" s="13"/>
      <c r="BL5192" s="13"/>
      <c r="BM5192" s="13"/>
      <c r="BN5192" s="13"/>
    </row>
    <row r="5193" spans="1:66" x14ac:dyDescent="0.25">
      <c r="A5193" s="10"/>
      <c r="B5193" s="10"/>
      <c r="C5193" s="10"/>
      <c r="D5193" s="10"/>
      <c r="E5193" s="10"/>
      <c r="F5193" s="10"/>
      <c r="G5193" s="10"/>
      <c r="H5193" s="10"/>
      <c r="I5193" s="10"/>
      <c r="J5193" s="10"/>
      <c r="K5193" s="11"/>
      <c r="L5193" s="11"/>
      <c r="M5193" s="12"/>
      <c r="N5193" s="12"/>
      <c r="O5193" s="12"/>
      <c r="P5193" s="12"/>
      <c r="Q5193" s="12"/>
      <c r="R5193" s="12"/>
      <c r="S5193" s="12"/>
      <c r="T5193" s="12"/>
      <c r="U5193" s="12"/>
      <c r="V5193" s="12"/>
      <c r="W5193" s="12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2"/>
      <c r="AS5193" s="12"/>
      <c r="AT5193" s="12"/>
      <c r="AU5193" s="12"/>
      <c r="AV5193" s="12"/>
      <c r="AW5193" s="12"/>
      <c r="AX5193" s="12"/>
      <c r="AY5193" s="12"/>
      <c r="AZ5193" s="12"/>
      <c r="BA5193" s="12"/>
      <c r="BB5193" s="12"/>
      <c r="BC5193" s="12"/>
      <c r="BD5193" s="12"/>
      <c r="BE5193" s="12"/>
      <c r="BF5193" s="12"/>
      <c r="BG5193" s="12"/>
      <c r="BH5193" s="12"/>
      <c r="BI5193" s="12"/>
      <c r="BJ5193" s="13"/>
      <c r="BK5193" s="13"/>
      <c r="BL5193" s="13"/>
      <c r="BM5193" s="13"/>
      <c r="BN5193" s="13"/>
    </row>
    <row r="5194" spans="1:66" x14ac:dyDescent="0.25">
      <c r="A5194" s="10"/>
      <c r="B5194" s="10"/>
      <c r="C5194" s="10"/>
      <c r="D5194" s="10"/>
      <c r="E5194" s="10"/>
      <c r="F5194" s="10"/>
      <c r="G5194" s="10"/>
      <c r="H5194" s="10"/>
      <c r="I5194" s="10"/>
      <c r="J5194" s="10"/>
      <c r="K5194" s="11"/>
      <c r="L5194" s="11"/>
      <c r="M5194" s="12"/>
      <c r="N5194" s="12"/>
      <c r="O5194" s="12"/>
      <c r="P5194" s="12"/>
      <c r="Q5194" s="12"/>
      <c r="R5194" s="12"/>
      <c r="S5194" s="12"/>
      <c r="T5194" s="12"/>
      <c r="U5194" s="12"/>
      <c r="V5194" s="12"/>
      <c r="W5194" s="12"/>
      <c r="X5194" s="12"/>
      <c r="Y5194" s="12"/>
      <c r="Z5194" s="12"/>
      <c r="AA5194" s="12"/>
      <c r="AB5194" s="12"/>
      <c r="AC5194" s="12"/>
      <c r="AD5194" s="12"/>
      <c r="AE5194" s="12"/>
      <c r="AF5194" s="12"/>
      <c r="AG5194" s="12"/>
      <c r="AH5194" s="12"/>
      <c r="AI5194" s="12"/>
      <c r="AJ5194" s="12"/>
      <c r="AK5194" s="12"/>
      <c r="AL5194" s="12"/>
      <c r="AM5194" s="12"/>
      <c r="AN5194" s="12"/>
      <c r="AO5194" s="12"/>
      <c r="AP5194" s="12"/>
      <c r="AQ5194" s="12"/>
      <c r="AR5194" s="12"/>
      <c r="AS5194" s="12"/>
      <c r="AT5194" s="12"/>
      <c r="AU5194" s="12"/>
      <c r="AV5194" s="12"/>
      <c r="AW5194" s="12"/>
      <c r="AX5194" s="12"/>
      <c r="AY5194" s="12"/>
      <c r="AZ5194" s="12"/>
      <c r="BA5194" s="12"/>
      <c r="BB5194" s="12"/>
      <c r="BC5194" s="12"/>
      <c r="BD5194" s="12"/>
      <c r="BE5194" s="12"/>
      <c r="BF5194" s="12"/>
      <c r="BG5194" s="12"/>
      <c r="BH5194" s="12"/>
      <c r="BI5194" s="12"/>
      <c r="BJ5194" s="13"/>
      <c r="BK5194" s="13"/>
      <c r="BL5194" s="13"/>
      <c r="BM5194" s="13"/>
      <c r="BN5194" s="13"/>
    </row>
    <row r="5195" spans="1:66" x14ac:dyDescent="0.25">
      <c r="A5195" s="10"/>
      <c r="B5195" s="10"/>
      <c r="C5195" s="10"/>
      <c r="D5195" s="10"/>
      <c r="E5195" s="10"/>
      <c r="F5195" s="10"/>
      <c r="G5195" s="10"/>
      <c r="H5195" s="10"/>
      <c r="I5195" s="10"/>
      <c r="J5195" s="10"/>
      <c r="K5195" s="11"/>
      <c r="L5195" s="11"/>
      <c r="M5195" s="12"/>
      <c r="N5195" s="12"/>
      <c r="O5195" s="12"/>
      <c r="P5195" s="12"/>
      <c r="Q5195" s="12"/>
      <c r="R5195" s="12"/>
      <c r="S5195" s="12"/>
      <c r="T5195" s="12"/>
      <c r="U5195" s="12"/>
      <c r="V5195" s="12"/>
      <c r="W5195" s="12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2"/>
      <c r="AS5195" s="12"/>
      <c r="AT5195" s="12"/>
      <c r="AU5195" s="12"/>
      <c r="AV5195" s="12"/>
      <c r="AW5195" s="12"/>
      <c r="AX5195" s="12"/>
      <c r="AY5195" s="12"/>
      <c r="AZ5195" s="12"/>
      <c r="BA5195" s="12"/>
      <c r="BB5195" s="12"/>
      <c r="BC5195" s="12"/>
      <c r="BD5195" s="12"/>
      <c r="BE5195" s="12"/>
      <c r="BF5195" s="12"/>
      <c r="BG5195" s="12"/>
      <c r="BH5195" s="12"/>
      <c r="BI5195" s="12"/>
      <c r="BJ5195" s="13"/>
      <c r="BK5195" s="13"/>
      <c r="BL5195" s="13"/>
      <c r="BM5195" s="13"/>
      <c r="BN5195" s="13"/>
    </row>
    <row r="5196" spans="1:66" x14ac:dyDescent="0.25">
      <c r="A5196" s="10"/>
      <c r="B5196" s="10"/>
      <c r="C5196" s="10"/>
      <c r="D5196" s="10"/>
      <c r="E5196" s="10"/>
      <c r="F5196" s="10"/>
      <c r="G5196" s="10"/>
      <c r="H5196" s="10"/>
      <c r="I5196" s="10"/>
      <c r="J5196" s="10"/>
      <c r="K5196" s="11"/>
      <c r="L5196" s="11"/>
      <c r="M5196" s="12"/>
      <c r="N5196" s="12"/>
      <c r="O5196" s="12"/>
      <c r="P5196" s="12"/>
      <c r="Q5196" s="12"/>
      <c r="R5196" s="12"/>
      <c r="S5196" s="12"/>
      <c r="T5196" s="12"/>
      <c r="U5196" s="12"/>
      <c r="V5196" s="12"/>
      <c r="W5196" s="12"/>
      <c r="X5196" s="12"/>
      <c r="Y5196" s="12"/>
      <c r="Z5196" s="12"/>
      <c r="AA5196" s="12"/>
      <c r="AB5196" s="12"/>
      <c r="AC5196" s="12"/>
      <c r="AD5196" s="12"/>
      <c r="AE5196" s="12"/>
      <c r="AF5196" s="12"/>
      <c r="AG5196" s="12"/>
      <c r="AH5196" s="12"/>
      <c r="AI5196" s="12"/>
      <c r="AJ5196" s="12"/>
      <c r="AK5196" s="12"/>
      <c r="AL5196" s="12"/>
      <c r="AM5196" s="12"/>
      <c r="AN5196" s="12"/>
      <c r="AO5196" s="12"/>
      <c r="AP5196" s="12"/>
      <c r="AQ5196" s="12"/>
      <c r="AR5196" s="12"/>
      <c r="AS5196" s="12"/>
      <c r="AT5196" s="12"/>
      <c r="AU5196" s="12"/>
      <c r="AV5196" s="12"/>
      <c r="AW5196" s="12"/>
      <c r="AX5196" s="12"/>
      <c r="AY5196" s="12"/>
      <c r="AZ5196" s="12"/>
      <c r="BA5196" s="12"/>
      <c r="BB5196" s="12"/>
      <c r="BC5196" s="12"/>
      <c r="BD5196" s="12"/>
      <c r="BE5196" s="12"/>
      <c r="BF5196" s="12"/>
      <c r="BG5196" s="12"/>
      <c r="BH5196" s="12"/>
      <c r="BI5196" s="12"/>
      <c r="BJ5196" s="13"/>
      <c r="BK5196" s="13"/>
      <c r="BL5196" s="13"/>
      <c r="BM5196" s="13"/>
      <c r="BN5196" s="13"/>
    </row>
    <row r="5197" spans="1:66" x14ac:dyDescent="0.25">
      <c r="A5197" s="10"/>
      <c r="B5197" s="10"/>
      <c r="C5197" s="10"/>
      <c r="D5197" s="10"/>
      <c r="E5197" s="10"/>
      <c r="F5197" s="10"/>
      <c r="G5197" s="10"/>
      <c r="H5197" s="10"/>
      <c r="I5197" s="10"/>
      <c r="J5197" s="10"/>
      <c r="K5197" s="11"/>
      <c r="L5197" s="11"/>
      <c r="M5197" s="12"/>
      <c r="N5197" s="12"/>
      <c r="O5197" s="12"/>
      <c r="P5197" s="12"/>
      <c r="Q5197" s="12"/>
      <c r="R5197" s="12"/>
      <c r="S5197" s="12"/>
      <c r="T5197" s="12"/>
      <c r="U5197" s="12"/>
      <c r="V5197" s="12"/>
      <c r="W5197" s="12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2"/>
      <c r="AS5197" s="12"/>
      <c r="AT5197" s="12"/>
      <c r="AU5197" s="12"/>
      <c r="AV5197" s="12"/>
      <c r="AW5197" s="12"/>
      <c r="AX5197" s="12"/>
      <c r="AY5197" s="12"/>
      <c r="AZ5197" s="12"/>
      <c r="BA5197" s="12"/>
      <c r="BB5197" s="12"/>
      <c r="BC5197" s="12"/>
      <c r="BD5197" s="12"/>
      <c r="BE5197" s="12"/>
      <c r="BF5197" s="12"/>
      <c r="BG5197" s="12"/>
      <c r="BH5197" s="12"/>
      <c r="BI5197" s="12"/>
      <c r="BJ5197" s="13"/>
      <c r="BK5197" s="13"/>
      <c r="BL5197" s="13"/>
      <c r="BM5197" s="13"/>
      <c r="BN5197" s="13"/>
    </row>
    <row r="5198" spans="1:66" x14ac:dyDescent="0.25">
      <c r="A5198" s="10"/>
      <c r="B5198" s="10"/>
      <c r="C5198" s="10"/>
      <c r="D5198" s="10"/>
      <c r="E5198" s="10"/>
      <c r="F5198" s="10"/>
      <c r="G5198" s="10"/>
      <c r="H5198" s="10"/>
      <c r="I5198" s="10"/>
      <c r="J5198" s="10"/>
      <c r="K5198" s="11"/>
      <c r="L5198" s="11"/>
      <c r="M5198" s="12"/>
      <c r="N5198" s="12"/>
      <c r="O5198" s="12"/>
      <c r="P5198" s="12"/>
      <c r="Q5198" s="12"/>
      <c r="R5198" s="12"/>
      <c r="S5198" s="12"/>
      <c r="T5198" s="12"/>
      <c r="U5198" s="12"/>
      <c r="V5198" s="12"/>
      <c r="W5198" s="12"/>
      <c r="X5198" s="12"/>
      <c r="Y5198" s="12"/>
      <c r="Z5198" s="12"/>
      <c r="AA5198" s="12"/>
      <c r="AB5198" s="12"/>
      <c r="AC5198" s="12"/>
      <c r="AD5198" s="12"/>
      <c r="AE5198" s="12"/>
      <c r="AF5198" s="12"/>
      <c r="AG5198" s="12"/>
      <c r="AH5198" s="12"/>
      <c r="AI5198" s="12"/>
      <c r="AJ5198" s="12"/>
      <c r="AK5198" s="12"/>
      <c r="AL5198" s="12"/>
      <c r="AM5198" s="12"/>
      <c r="AN5198" s="12"/>
      <c r="AO5198" s="12"/>
      <c r="AP5198" s="12"/>
      <c r="AQ5198" s="12"/>
      <c r="AR5198" s="12"/>
      <c r="AS5198" s="12"/>
      <c r="AT5198" s="12"/>
      <c r="AU5198" s="12"/>
      <c r="AV5198" s="12"/>
      <c r="AW5198" s="12"/>
      <c r="AX5198" s="12"/>
      <c r="AY5198" s="12"/>
      <c r="AZ5198" s="12"/>
      <c r="BA5198" s="12"/>
      <c r="BB5198" s="12"/>
      <c r="BC5198" s="12"/>
      <c r="BD5198" s="12"/>
      <c r="BE5198" s="12"/>
      <c r="BF5198" s="12"/>
      <c r="BG5198" s="12"/>
      <c r="BH5198" s="12"/>
      <c r="BI5198" s="12"/>
      <c r="BJ5198" s="13"/>
      <c r="BK5198" s="13"/>
      <c r="BL5198" s="13"/>
      <c r="BM5198" s="13"/>
      <c r="BN5198" s="13"/>
    </row>
    <row r="5199" spans="1:66" x14ac:dyDescent="0.25">
      <c r="A5199" s="10"/>
      <c r="B5199" s="10"/>
      <c r="C5199" s="10"/>
      <c r="D5199" s="10"/>
      <c r="E5199" s="10"/>
      <c r="F5199" s="10"/>
      <c r="G5199" s="10"/>
      <c r="H5199" s="10"/>
      <c r="I5199" s="10"/>
      <c r="J5199" s="10"/>
      <c r="K5199" s="11"/>
      <c r="L5199" s="11"/>
      <c r="M5199" s="12"/>
      <c r="N5199" s="12"/>
      <c r="O5199" s="12"/>
      <c r="P5199" s="12"/>
      <c r="Q5199" s="12"/>
      <c r="R5199" s="12"/>
      <c r="S5199" s="12"/>
      <c r="T5199" s="12"/>
      <c r="U5199" s="12"/>
      <c r="V5199" s="12"/>
      <c r="W5199" s="12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2"/>
      <c r="AS5199" s="12"/>
      <c r="AT5199" s="12"/>
      <c r="AU5199" s="12"/>
      <c r="AV5199" s="12"/>
      <c r="AW5199" s="12"/>
      <c r="AX5199" s="12"/>
      <c r="AY5199" s="12"/>
      <c r="AZ5199" s="12"/>
      <c r="BA5199" s="12"/>
      <c r="BB5199" s="12"/>
      <c r="BC5199" s="12"/>
      <c r="BD5199" s="12"/>
      <c r="BE5199" s="12"/>
      <c r="BF5199" s="12"/>
      <c r="BG5199" s="12"/>
      <c r="BH5199" s="12"/>
      <c r="BI5199" s="12"/>
      <c r="BJ5199" s="13"/>
      <c r="BK5199" s="13"/>
      <c r="BL5199" s="13"/>
      <c r="BM5199" s="13"/>
      <c r="BN5199" s="13"/>
    </row>
    <row r="5200" spans="1:66" x14ac:dyDescent="0.25">
      <c r="A5200" s="10"/>
      <c r="B5200" s="10"/>
      <c r="C5200" s="10"/>
      <c r="D5200" s="10"/>
      <c r="E5200" s="10"/>
      <c r="F5200" s="10"/>
      <c r="G5200" s="10"/>
      <c r="H5200" s="10"/>
      <c r="I5200" s="10"/>
      <c r="J5200" s="10"/>
      <c r="K5200" s="11"/>
      <c r="L5200" s="11"/>
      <c r="M5200" s="12"/>
      <c r="N5200" s="12"/>
      <c r="O5200" s="12"/>
      <c r="P5200" s="12"/>
      <c r="Q5200" s="12"/>
      <c r="R5200" s="12"/>
      <c r="S5200" s="12"/>
      <c r="T5200" s="12"/>
      <c r="U5200" s="12"/>
      <c r="V5200" s="12"/>
      <c r="W5200" s="12"/>
      <c r="X5200" s="12"/>
      <c r="Y5200" s="12"/>
      <c r="Z5200" s="12"/>
      <c r="AA5200" s="12"/>
      <c r="AB5200" s="12"/>
      <c r="AC5200" s="12"/>
      <c r="AD5200" s="12"/>
      <c r="AE5200" s="12"/>
      <c r="AF5200" s="12"/>
      <c r="AG5200" s="12"/>
      <c r="AH5200" s="12"/>
      <c r="AI5200" s="12"/>
      <c r="AJ5200" s="12"/>
      <c r="AK5200" s="12"/>
      <c r="AL5200" s="12"/>
      <c r="AM5200" s="12"/>
      <c r="AN5200" s="12"/>
      <c r="AO5200" s="12"/>
      <c r="AP5200" s="12"/>
      <c r="AQ5200" s="12"/>
      <c r="AR5200" s="12"/>
      <c r="AS5200" s="12"/>
      <c r="AT5200" s="12"/>
      <c r="AU5200" s="12"/>
      <c r="AV5200" s="12"/>
      <c r="AW5200" s="12"/>
      <c r="AX5200" s="12"/>
      <c r="AY5200" s="12"/>
      <c r="AZ5200" s="12"/>
      <c r="BA5200" s="12"/>
      <c r="BB5200" s="12"/>
      <c r="BC5200" s="12"/>
      <c r="BD5200" s="12"/>
      <c r="BE5200" s="12"/>
      <c r="BF5200" s="12"/>
      <c r="BG5200" s="12"/>
      <c r="BH5200" s="12"/>
      <c r="BI5200" s="12"/>
      <c r="BJ5200" s="13"/>
      <c r="BK5200" s="13"/>
      <c r="BL5200" s="13"/>
      <c r="BM5200" s="13"/>
      <c r="BN5200" s="13"/>
    </row>
    <row r="5201" spans="1:66" x14ac:dyDescent="0.25">
      <c r="A5201" s="10"/>
      <c r="B5201" s="10"/>
      <c r="C5201" s="10"/>
      <c r="D5201" s="10"/>
      <c r="E5201" s="10"/>
      <c r="F5201" s="10"/>
      <c r="G5201" s="10"/>
      <c r="H5201" s="10"/>
      <c r="I5201" s="10"/>
      <c r="J5201" s="10"/>
      <c r="K5201" s="11"/>
      <c r="L5201" s="11"/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2"/>
      <c r="AS5201" s="12"/>
      <c r="AT5201" s="12"/>
      <c r="AU5201" s="12"/>
      <c r="AV5201" s="12"/>
      <c r="AW5201" s="12"/>
      <c r="AX5201" s="12"/>
      <c r="AY5201" s="12"/>
      <c r="AZ5201" s="12"/>
      <c r="BA5201" s="12"/>
      <c r="BB5201" s="12"/>
      <c r="BC5201" s="12"/>
      <c r="BD5201" s="12"/>
      <c r="BE5201" s="12"/>
      <c r="BF5201" s="12"/>
      <c r="BG5201" s="12"/>
      <c r="BH5201" s="12"/>
      <c r="BI5201" s="12"/>
      <c r="BJ5201" s="13"/>
      <c r="BK5201" s="13"/>
      <c r="BL5201" s="13"/>
      <c r="BM5201" s="13"/>
      <c r="BN5201" s="13"/>
    </row>
    <row r="5202" spans="1:66" x14ac:dyDescent="0.25">
      <c r="A5202" s="10"/>
      <c r="B5202" s="10"/>
      <c r="C5202" s="10"/>
      <c r="D5202" s="10"/>
      <c r="E5202" s="10"/>
      <c r="F5202" s="10"/>
      <c r="G5202" s="10"/>
      <c r="H5202" s="10"/>
      <c r="I5202" s="10"/>
      <c r="J5202" s="10"/>
      <c r="K5202" s="11"/>
      <c r="L5202" s="11"/>
      <c r="M5202" s="12"/>
      <c r="N5202" s="12"/>
      <c r="O5202" s="12"/>
      <c r="P5202" s="12"/>
      <c r="Q5202" s="12"/>
      <c r="R5202" s="12"/>
      <c r="S5202" s="12"/>
      <c r="T5202" s="12"/>
      <c r="U5202" s="12"/>
      <c r="V5202" s="12"/>
      <c r="W5202" s="12"/>
      <c r="X5202" s="12"/>
      <c r="Y5202" s="12"/>
      <c r="Z5202" s="12"/>
      <c r="AA5202" s="12"/>
      <c r="AB5202" s="12"/>
      <c r="AC5202" s="12"/>
      <c r="AD5202" s="12"/>
      <c r="AE5202" s="12"/>
      <c r="AF5202" s="12"/>
      <c r="AG5202" s="12"/>
      <c r="AH5202" s="12"/>
      <c r="AI5202" s="12"/>
      <c r="AJ5202" s="12"/>
      <c r="AK5202" s="12"/>
      <c r="AL5202" s="12"/>
      <c r="AM5202" s="12"/>
      <c r="AN5202" s="12"/>
      <c r="AO5202" s="12"/>
      <c r="AP5202" s="12"/>
      <c r="AQ5202" s="12"/>
      <c r="AR5202" s="12"/>
      <c r="AS5202" s="12"/>
      <c r="AT5202" s="12"/>
      <c r="AU5202" s="12"/>
      <c r="AV5202" s="12"/>
      <c r="AW5202" s="12"/>
      <c r="AX5202" s="12"/>
      <c r="AY5202" s="12"/>
      <c r="AZ5202" s="12"/>
      <c r="BA5202" s="12"/>
      <c r="BB5202" s="12"/>
      <c r="BC5202" s="12"/>
      <c r="BD5202" s="12"/>
      <c r="BE5202" s="12"/>
      <c r="BF5202" s="12"/>
      <c r="BG5202" s="12"/>
      <c r="BH5202" s="12"/>
      <c r="BI5202" s="12"/>
      <c r="BJ5202" s="13"/>
      <c r="BK5202" s="13"/>
      <c r="BL5202" s="13"/>
      <c r="BM5202" s="13"/>
      <c r="BN5202" s="13"/>
    </row>
    <row r="5203" spans="1:66" x14ac:dyDescent="0.25">
      <c r="A5203" s="10"/>
      <c r="B5203" s="10"/>
      <c r="C5203" s="10"/>
      <c r="D5203" s="10"/>
      <c r="E5203" s="10"/>
      <c r="F5203" s="10"/>
      <c r="G5203" s="10"/>
      <c r="H5203" s="10"/>
      <c r="I5203" s="10"/>
      <c r="J5203" s="10"/>
      <c r="K5203" s="11"/>
      <c r="L5203" s="11"/>
      <c r="M5203" s="12"/>
      <c r="N5203" s="12"/>
      <c r="O5203" s="12"/>
      <c r="P5203" s="12"/>
      <c r="Q5203" s="12"/>
      <c r="R5203" s="12"/>
      <c r="S5203" s="12"/>
      <c r="T5203" s="12"/>
      <c r="U5203" s="12"/>
      <c r="V5203" s="12"/>
      <c r="W5203" s="12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2"/>
      <c r="AS5203" s="12"/>
      <c r="AT5203" s="12"/>
      <c r="AU5203" s="12"/>
      <c r="AV5203" s="12"/>
      <c r="AW5203" s="12"/>
      <c r="AX5203" s="12"/>
      <c r="AY5203" s="12"/>
      <c r="AZ5203" s="12"/>
      <c r="BA5203" s="12"/>
      <c r="BB5203" s="12"/>
      <c r="BC5203" s="12"/>
      <c r="BD5203" s="12"/>
      <c r="BE5203" s="12"/>
      <c r="BF5203" s="12"/>
      <c r="BG5203" s="12"/>
      <c r="BH5203" s="12"/>
      <c r="BI5203" s="12"/>
      <c r="BJ5203" s="13"/>
      <c r="BK5203" s="13"/>
      <c r="BL5203" s="13"/>
      <c r="BM5203" s="13"/>
      <c r="BN5203" s="13"/>
    </row>
    <row r="5204" spans="1:66" x14ac:dyDescent="0.25">
      <c r="A5204" s="10"/>
      <c r="B5204" s="10"/>
      <c r="C5204" s="10"/>
      <c r="D5204" s="10"/>
      <c r="E5204" s="10"/>
      <c r="F5204" s="10"/>
      <c r="G5204" s="10"/>
      <c r="H5204" s="10"/>
      <c r="I5204" s="10"/>
      <c r="J5204" s="10"/>
      <c r="K5204" s="11"/>
      <c r="L5204" s="11"/>
      <c r="M5204" s="12"/>
      <c r="N5204" s="12"/>
      <c r="O5204" s="12"/>
      <c r="P5204" s="12"/>
      <c r="Q5204" s="12"/>
      <c r="R5204" s="12"/>
      <c r="S5204" s="12"/>
      <c r="T5204" s="12"/>
      <c r="U5204" s="12"/>
      <c r="V5204" s="12"/>
      <c r="W5204" s="12"/>
      <c r="X5204" s="12"/>
      <c r="Y5204" s="12"/>
      <c r="Z5204" s="12"/>
      <c r="AA5204" s="12"/>
      <c r="AB5204" s="12"/>
      <c r="AC5204" s="12"/>
      <c r="AD5204" s="12"/>
      <c r="AE5204" s="12"/>
      <c r="AF5204" s="12"/>
      <c r="AG5204" s="12"/>
      <c r="AH5204" s="12"/>
      <c r="AI5204" s="12"/>
      <c r="AJ5204" s="12"/>
      <c r="AK5204" s="12"/>
      <c r="AL5204" s="12"/>
      <c r="AM5204" s="12"/>
      <c r="AN5204" s="12"/>
      <c r="AO5204" s="12"/>
      <c r="AP5204" s="12"/>
      <c r="AQ5204" s="12"/>
      <c r="AR5204" s="12"/>
      <c r="AS5204" s="12"/>
      <c r="AT5204" s="12"/>
      <c r="AU5204" s="12"/>
      <c r="AV5204" s="12"/>
      <c r="AW5204" s="12"/>
      <c r="AX5204" s="12"/>
      <c r="AY5204" s="12"/>
      <c r="AZ5204" s="12"/>
      <c r="BA5204" s="12"/>
      <c r="BB5204" s="12"/>
      <c r="BC5204" s="12"/>
      <c r="BD5204" s="12"/>
      <c r="BE5204" s="12"/>
      <c r="BF5204" s="12"/>
      <c r="BG5204" s="12"/>
      <c r="BH5204" s="12"/>
      <c r="BI5204" s="12"/>
      <c r="BJ5204" s="13"/>
      <c r="BK5204" s="13"/>
      <c r="BL5204" s="13"/>
      <c r="BM5204" s="13"/>
      <c r="BN5204" s="13"/>
    </row>
    <row r="5205" spans="1:66" x14ac:dyDescent="0.25">
      <c r="A5205" s="10"/>
      <c r="B5205" s="10"/>
      <c r="C5205" s="10"/>
      <c r="D5205" s="10"/>
      <c r="E5205" s="10"/>
      <c r="F5205" s="10"/>
      <c r="G5205" s="10"/>
      <c r="H5205" s="10"/>
      <c r="I5205" s="10"/>
      <c r="J5205" s="10"/>
      <c r="K5205" s="11"/>
      <c r="L5205" s="11"/>
      <c r="M5205" s="12"/>
      <c r="N5205" s="12"/>
      <c r="O5205" s="12"/>
      <c r="P5205" s="12"/>
      <c r="Q5205" s="12"/>
      <c r="R5205" s="12"/>
      <c r="S5205" s="12"/>
      <c r="T5205" s="12"/>
      <c r="U5205" s="12"/>
      <c r="V5205" s="12"/>
      <c r="W5205" s="12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2"/>
      <c r="AS5205" s="12"/>
      <c r="AT5205" s="12"/>
      <c r="AU5205" s="12"/>
      <c r="AV5205" s="12"/>
      <c r="AW5205" s="12"/>
      <c r="AX5205" s="12"/>
      <c r="AY5205" s="12"/>
      <c r="AZ5205" s="12"/>
      <c r="BA5205" s="12"/>
      <c r="BB5205" s="12"/>
      <c r="BC5205" s="12"/>
      <c r="BD5205" s="12"/>
      <c r="BE5205" s="12"/>
      <c r="BF5205" s="12"/>
      <c r="BG5205" s="12"/>
      <c r="BH5205" s="12"/>
      <c r="BI5205" s="12"/>
      <c r="BJ5205" s="13"/>
      <c r="BK5205" s="13"/>
      <c r="BL5205" s="13"/>
      <c r="BM5205" s="13"/>
      <c r="BN5205" s="13"/>
    </row>
    <row r="5206" spans="1:66" x14ac:dyDescent="0.25">
      <c r="A5206" s="10"/>
      <c r="B5206" s="10"/>
      <c r="C5206" s="10"/>
      <c r="D5206" s="10"/>
      <c r="E5206" s="10"/>
      <c r="F5206" s="10"/>
      <c r="G5206" s="10"/>
      <c r="H5206" s="10"/>
      <c r="I5206" s="10"/>
      <c r="J5206" s="10"/>
      <c r="K5206" s="11"/>
      <c r="L5206" s="11"/>
      <c r="M5206" s="12"/>
      <c r="N5206" s="12"/>
      <c r="O5206" s="12"/>
      <c r="P5206" s="12"/>
      <c r="Q5206" s="12"/>
      <c r="R5206" s="12"/>
      <c r="S5206" s="12"/>
      <c r="T5206" s="12"/>
      <c r="U5206" s="12"/>
      <c r="V5206" s="12"/>
      <c r="W5206" s="12"/>
      <c r="X5206" s="12"/>
      <c r="Y5206" s="12"/>
      <c r="Z5206" s="12"/>
      <c r="AA5206" s="12"/>
      <c r="AB5206" s="12"/>
      <c r="AC5206" s="12"/>
      <c r="AD5206" s="12"/>
      <c r="AE5206" s="12"/>
      <c r="AF5206" s="12"/>
      <c r="AG5206" s="12"/>
      <c r="AH5206" s="12"/>
      <c r="AI5206" s="12"/>
      <c r="AJ5206" s="12"/>
      <c r="AK5206" s="12"/>
      <c r="AL5206" s="12"/>
      <c r="AM5206" s="12"/>
      <c r="AN5206" s="12"/>
      <c r="AO5206" s="12"/>
      <c r="AP5206" s="12"/>
      <c r="AQ5206" s="12"/>
      <c r="AR5206" s="12"/>
      <c r="AS5206" s="12"/>
      <c r="AT5206" s="12"/>
      <c r="AU5206" s="12"/>
      <c r="AV5206" s="12"/>
      <c r="AW5206" s="12"/>
      <c r="AX5206" s="12"/>
      <c r="AY5206" s="12"/>
      <c r="AZ5206" s="12"/>
      <c r="BA5206" s="12"/>
      <c r="BB5206" s="12"/>
      <c r="BC5206" s="12"/>
      <c r="BD5206" s="12"/>
      <c r="BE5206" s="12"/>
      <c r="BF5206" s="12"/>
      <c r="BG5206" s="12"/>
      <c r="BH5206" s="12"/>
      <c r="BI5206" s="12"/>
      <c r="BJ5206" s="13"/>
      <c r="BK5206" s="13"/>
      <c r="BL5206" s="13"/>
      <c r="BM5206" s="13"/>
      <c r="BN5206" s="13"/>
    </row>
    <row r="5207" spans="1:66" x14ac:dyDescent="0.25">
      <c r="A5207" s="10"/>
      <c r="B5207" s="10"/>
      <c r="C5207" s="10"/>
      <c r="D5207" s="10"/>
      <c r="E5207" s="10"/>
      <c r="F5207" s="10"/>
      <c r="G5207" s="10"/>
      <c r="H5207" s="10"/>
      <c r="I5207" s="10"/>
      <c r="J5207" s="10"/>
      <c r="K5207" s="11"/>
      <c r="L5207" s="11"/>
      <c r="M5207" s="12"/>
      <c r="N5207" s="12"/>
      <c r="O5207" s="12"/>
      <c r="P5207" s="12"/>
      <c r="Q5207" s="12"/>
      <c r="R5207" s="12"/>
      <c r="S5207" s="12"/>
      <c r="T5207" s="12"/>
      <c r="U5207" s="12"/>
      <c r="V5207" s="12"/>
      <c r="W5207" s="12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2"/>
      <c r="AS5207" s="12"/>
      <c r="AT5207" s="12"/>
      <c r="AU5207" s="12"/>
      <c r="AV5207" s="12"/>
      <c r="AW5207" s="12"/>
      <c r="AX5207" s="12"/>
      <c r="AY5207" s="12"/>
      <c r="AZ5207" s="12"/>
      <c r="BA5207" s="12"/>
      <c r="BB5207" s="12"/>
      <c r="BC5207" s="12"/>
      <c r="BD5207" s="12"/>
      <c r="BE5207" s="12"/>
      <c r="BF5207" s="12"/>
      <c r="BG5207" s="12"/>
      <c r="BH5207" s="12"/>
      <c r="BI5207" s="12"/>
      <c r="BJ5207" s="13"/>
      <c r="BK5207" s="13"/>
      <c r="BL5207" s="13"/>
      <c r="BM5207" s="13"/>
      <c r="BN5207" s="13"/>
    </row>
    <row r="5208" spans="1:66" x14ac:dyDescent="0.25">
      <c r="A5208" s="10"/>
      <c r="B5208" s="10"/>
      <c r="C5208" s="10"/>
      <c r="D5208" s="10"/>
      <c r="E5208" s="10"/>
      <c r="F5208" s="10"/>
      <c r="G5208" s="10"/>
      <c r="H5208" s="10"/>
      <c r="I5208" s="10"/>
      <c r="J5208" s="10"/>
      <c r="K5208" s="11"/>
      <c r="L5208" s="11"/>
      <c r="M5208" s="12"/>
      <c r="N5208" s="12"/>
      <c r="O5208" s="12"/>
      <c r="P5208" s="12"/>
      <c r="Q5208" s="12"/>
      <c r="R5208" s="12"/>
      <c r="S5208" s="12"/>
      <c r="T5208" s="12"/>
      <c r="U5208" s="12"/>
      <c r="V5208" s="12"/>
      <c r="W5208" s="12"/>
      <c r="X5208" s="12"/>
      <c r="Y5208" s="12"/>
      <c r="Z5208" s="12"/>
      <c r="AA5208" s="12"/>
      <c r="AB5208" s="12"/>
      <c r="AC5208" s="12"/>
      <c r="AD5208" s="12"/>
      <c r="AE5208" s="12"/>
      <c r="AF5208" s="12"/>
      <c r="AG5208" s="12"/>
      <c r="AH5208" s="12"/>
      <c r="AI5208" s="12"/>
      <c r="AJ5208" s="12"/>
      <c r="AK5208" s="12"/>
      <c r="AL5208" s="12"/>
      <c r="AM5208" s="12"/>
      <c r="AN5208" s="12"/>
      <c r="AO5208" s="12"/>
      <c r="AP5208" s="12"/>
      <c r="AQ5208" s="12"/>
      <c r="AR5208" s="12"/>
      <c r="AS5208" s="12"/>
      <c r="AT5208" s="12"/>
      <c r="AU5208" s="12"/>
      <c r="AV5208" s="12"/>
      <c r="AW5208" s="12"/>
      <c r="AX5208" s="12"/>
      <c r="AY5208" s="12"/>
      <c r="AZ5208" s="12"/>
      <c r="BA5208" s="12"/>
      <c r="BB5208" s="12"/>
      <c r="BC5208" s="12"/>
      <c r="BD5208" s="12"/>
      <c r="BE5208" s="12"/>
      <c r="BF5208" s="12"/>
      <c r="BG5208" s="12"/>
      <c r="BH5208" s="12"/>
      <c r="BI5208" s="12"/>
      <c r="BJ5208" s="13"/>
      <c r="BK5208" s="13"/>
      <c r="BL5208" s="13"/>
      <c r="BM5208" s="13"/>
      <c r="BN5208" s="13"/>
    </row>
    <row r="5209" spans="1:66" x14ac:dyDescent="0.25">
      <c r="A5209" s="10"/>
      <c r="B5209" s="10"/>
      <c r="C5209" s="10"/>
      <c r="D5209" s="10"/>
      <c r="E5209" s="10"/>
      <c r="F5209" s="10"/>
      <c r="G5209" s="10"/>
      <c r="H5209" s="10"/>
      <c r="I5209" s="10"/>
      <c r="J5209" s="10"/>
      <c r="K5209" s="11"/>
      <c r="L5209" s="11"/>
      <c r="M5209" s="12"/>
      <c r="N5209" s="12"/>
      <c r="O5209" s="12"/>
      <c r="P5209" s="12"/>
      <c r="Q5209" s="12"/>
      <c r="R5209" s="12"/>
      <c r="S5209" s="12"/>
      <c r="T5209" s="12"/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2"/>
      <c r="AS5209" s="12"/>
      <c r="AT5209" s="12"/>
      <c r="AU5209" s="12"/>
      <c r="AV5209" s="12"/>
      <c r="AW5209" s="12"/>
      <c r="AX5209" s="12"/>
      <c r="AY5209" s="12"/>
      <c r="AZ5209" s="12"/>
      <c r="BA5209" s="12"/>
      <c r="BB5209" s="12"/>
      <c r="BC5209" s="12"/>
      <c r="BD5209" s="12"/>
      <c r="BE5209" s="12"/>
      <c r="BF5209" s="12"/>
      <c r="BG5209" s="12"/>
      <c r="BH5209" s="12"/>
      <c r="BI5209" s="12"/>
      <c r="BJ5209" s="13"/>
      <c r="BK5209" s="13"/>
      <c r="BL5209" s="13"/>
      <c r="BM5209" s="13"/>
      <c r="BN5209" s="13"/>
    </row>
    <row r="5210" spans="1:66" x14ac:dyDescent="0.25">
      <c r="A5210" s="10"/>
      <c r="B5210" s="10"/>
      <c r="C5210" s="10"/>
      <c r="D5210" s="10"/>
      <c r="E5210" s="10"/>
      <c r="F5210" s="10"/>
      <c r="G5210" s="10"/>
      <c r="H5210" s="10"/>
      <c r="I5210" s="10"/>
      <c r="J5210" s="10"/>
      <c r="K5210" s="11"/>
      <c r="L5210" s="11"/>
      <c r="M5210" s="12"/>
      <c r="N5210" s="12"/>
      <c r="O5210" s="12"/>
      <c r="P5210" s="12"/>
      <c r="Q5210" s="12"/>
      <c r="R5210" s="12"/>
      <c r="S5210" s="12"/>
      <c r="T5210" s="12"/>
      <c r="U5210" s="12"/>
      <c r="V5210" s="12"/>
      <c r="W5210" s="12"/>
      <c r="X5210" s="12"/>
      <c r="Y5210" s="12"/>
      <c r="Z5210" s="12"/>
      <c r="AA5210" s="12"/>
      <c r="AB5210" s="12"/>
      <c r="AC5210" s="12"/>
      <c r="AD5210" s="12"/>
      <c r="AE5210" s="12"/>
      <c r="AF5210" s="12"/>
      <c r="AG5210" s="12"/>
      <c r="AH5210" s="12"/>
      <c r="AI5210" s="12"/>
      <c r="AJ5210" s="12"/>
      <c r="AK5210" s="12"/>
      <c r="AL5210" s="12"/>
      <c r="AM5210" s="12"/>
      <c r="AN5210" s="12"/>
      <c r="AO5210" s="12"/>
      <c r="AP5210" s="12"/>
      <c r="AQ5210" s="12"/>
      <c r="AR5210" s="12"/>
      <c r="AS5210" s="12"/>
      <c r="AT5210" s="12"/>
      <c r="AU5210" s="12"/>
      <c r="AV5210" s="12"/>
      <c r="AW5210" s="12"/>
      <c r="AX5210" s="12"/>
      <c r="AY5210" s="12"/>
      <c r="AZ5210" s="12"/>
      <c r="BA5210" s="12"/>
      <c r="BB5210" s="12"/>
      <c r="BC5210" s="12"/>
      <c r="BD5210" s="12"/>
      <c r="BE5210" s="12"/>
      <c r="BF5210" s="12"/>
      <c r="BG5210" s="12"/>
      <c r="BH5210" s="12"/>
      <c r="BI5210" s="12"/>
      <c r="BJ5210" s="13"/>
      <c r="BK5210" s="13"/>
      <c r="BL5210" s="13"/>
      <c r="BM5210" s="13"/>
      <c r="BN5210" s="13"/>
    </row>
    <row r="5211" spans="1:66" x14ac:dyDescent="0.25">
      <c r="A5211" s="10"/>
      <c r="B5211" s="10"/>
      <c r="C5211" s="10"/>
      <c r="D5211" s="10"/>
      <c r="E5211" s="10"/>
      <c r="F5211" s="10"/>
      <c r="G5211" s="10"/>
      <c r="H5211" s="10"/>
      <c r="I5211" s="10"/>
      <c r="J5211" s="10"/>
      <c r="K5211" s="11"/>
      <c r="L5211" s="11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  <c r="W5211" s="12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2"/>
      <c r="AS5211" s="12"/>
      <c r="AT5211" s="12"/>
      <c r="AU5211" s="12"/>
      <c r="AV5211" s="12"/>
      <c r="AW5211" s="12"/>
      <c r="AX5211" s="12"/>
      <c r="AY5211" s="12"/>
      <c r="AZ5211" s="12"/>
      <c r="BA5211" s="12"/>
      <c r="BB5211" s="12"/>
      <c r="BC5211" s="12"/>
      <c r="BD5211" s="12"/>
      <c r="BE5211" s="12"/>
      <c r="BF5211" s="12"/>
      <c r="BG5211" s="12"/>
      <c r="BH5211" s="12"/>
      <c r="BI5211" s="12"/>
      <c r="BJ5211" s="13"/>
      <c r="BK5211" s="13"/>
      <c r="BL5211" s="13"/>
      <c r="BM5211" s="13"/>
      <c r="BN5211" s="13"/>
    </row>
    <row r="5212" spans="1:66" x14ac:dyDescent="0.25">
      <c r="A5212" s="10"/>
      <c r="B5212" s="10"/>
      <c r="C5212" s="10"/>
      <c r="D5212" s="10"/>
      <c r="E5212" s="10"/>
      <c r="F5212" s="10"/>
      <c r="G5212" s="10"/>
      <c r="H5212" s="10"/>
      <c r="I5212" s="10"/>
      <c r="J5212" s="10"/>
      <c r="K5212" s="11"/>
      <c r="L5212" s="11"/>
      <c r="M5212" s="12"/>
      <c r="N5212" s="12"/>
      <c r="O5212" s="12"/>
      <c r="P5212" s="12"/>
      <c r="Q5212" s="12"/>
      <c r="R5212" s="12"/>
      <c r="S5212" s="12"/>
      <c r="T5212" s="12"/>
      <c r="U5212" s="12"/>
      <c r="V5212" s="12"/>
      <c r="W5212" s="12"/>
      <c r="X5212" s="12"/>
      <c r="Y5212" s="12"/>
      <c r="Z5212" s="12"/>
      <c r="AA5212" s="12"/>
      <c r="AB5212" s="12"/>
      <c r="AC5212" s="12"/>
      <c r="AD5212" s="12"/>
      <c r="AE5212" s="12"/>
      <c r="AF5212" s="12"/>
      <c r="AG5212" s="12"/>
      <c r="AH5212" s="12"/>
      <c r="AI5212" s="12"/>
      <c r="AJ5212" s="12"/>
      <c r="AK5212" s="12"/>
      <c r="AL5212" s="12"/>
      <c r="AM5212" s="12"/>
      <c r="AN5212" s="12"/>
      <c r="AO5212" s="12"/>
      <c r="AP5212" s="12"/>
      <c r="AQ5212" s="12"/>
      <c r="AR5212" s="12"/>
      <c r="AS5212" s="12"/>
      <c r="AT5212" s="12"/>
      <c r="AU5212" s="12"/>
      <c r="AV5212" s="12"/>
      <c r="AW5212" s="12"/>
      <c r="AX5212" s="12"/>
      <c r="AY5212" s="12"/>
      <c r="AZ5212" s="12"/>
      <c r="BA5212" s="12"/>
      <c r="BB5212" s="12"/>
      <c r="BC5212" s="12"/>
      <c r="BD5212" s="12"/>
      <c r="BE5212" s="12"/>
      <c r="BF5212" s="12"/>
      <c r="BG5212" s="12"/>
      <c r="BH5212" s="12"/>
      <c r="BI5212" s="12"/>
      <c r="BJ5212" s="13"/>
      <c r="BK5212" s="13"/>
      <c r="BL5212" s="13"/>
      <c r="BM5212" s="13"/>
      <c r="BN5212" s="13"/>
    </row>
    <row r="5213" spans="1:66" x14ac:dyDescent="0.25">
      <c r="A5213" s="10"/>
      <c r="B5213" s="10"/>
      <c r="C5213" s="10"/>
      <c r="D5213" s="10"/>
      <c r="E5213" s="10"/>
      <c r="F5213" s="10"/>
      <c r="G5213" s="10"/>
      <c r="H5213" s="10"/>
      <c r="I5213" s="10"/>
      <c r="J5213" s="10"/>
      <c r="K5213" s="11"/>
      <c r="L5213" s="11"/>
      <c r="M5213" s="12"/>
      <c r="N5213" s="12"/>
      <c r="O5213" s="12"/>
      <c r="P5213" s="12"/>
      <c r="Q5213" s="12"/>
      <c r="R5213" s="12"/>
      <c r="S5213" s="12"/>
      <c r="T5213" s="12"/>
      <c r="U5213" s="12"/>
      <c r="V5213" s="12"/>
      <c r="W5213" s="12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2"/>
      <c r="AS5213" s="12"/>
      <c r="AT5213" s="12"/>
      <c r="AU5213" s="12"/>
      <c r="AV5213" s="12"/>
      <c r="AW5213" s="12"/>
      <c r="AX5213" s="12"/>
      <c r="AY5213" s="12"/>
      <c r="AZ5213" s="12"/>
      <c r="BA5213" s="12"/>
      <c r="BB5213" s="12"/>
      <c r="BC5213" s="12"/>
      <c r="BD5213" s="12"/>
      <c r="BE5213" s="12"/>
      <c r="BF5213" s="12"/>
      <c r="BG5213" s="12"/>
      <c r="BH5213" s="12"/>
      <c r="BI5213" s="12"/>
      <c r="BJ5213" s="13"/>
      <c r="BK5213" s="13"/>
      <c r="BL5213" s="13"/>
      <c r="BM5213" s="13"/>
      <c r="BN5213" s="13"/>
    </row>
    <row r="5214" spans="1:66" x14ac:dyDescent="0.25">
      <c r="A5214" s="10"/>
      <c r="B5214" s="10"/>
      <c r="C5214" s="10"/>
      <c r="D5214" s="10"/>
      <c r="E5214" s="10"/>
      <c r="F5214" s="10"/>
      <c r="G5214" s="10"/>
      <c r="H5214" s="10"/>
      <c r="I5214" s="10"/>
      <c r="J5214" s="10"/>
      <c r="K5214" s="11"/>
      <c r="L5214" s="11"/>
      <c r="M5214" s="12"/>
      <c r="N5214" s="12"/>
      <c r="O5214" s="12"/>
      <c r="P5214" s="12"/>
      <c r="Q5214" s="12"/>
      <c r="R5214" s="12"/>
      <c r="S5214" s="12"/>
      <c r="T5214" s="12"/>
      <c r="U5214" s="12"/>
      <c r="V5214" s="12"/>
      <c r="W5214" s="12"/>
      <c r="X5214" s="12"/>
      <c r="Y5214" s="12"/>
      <c r="Z5214" s="12"/>
      <c r="AA5214" s="12"/>
      <c r="AB5214" s="12"/>
      <c r="AC5214" s="12"/>
      <c r="AD5214" s="12"/>
      <c r="AE5214" s="12"/>
      <c r="AF5214" s="12"/>
      <c r="AG5214" s="12"/>
      <c r="AH5214" s="12"/>
      <c r="AI5214" s="12"/>
      <c r="AJ5214" s="12"/>
      <c r="AK5214" s="12"/>
      <c r="AL5214" s="12"/>
      <c r="AM5214" s="12"/>
      <c r="AN5214" s="12"/>
      <c r="AO5214" s="12"/>
      <c r="AP5214" s="12"/>
      <c r="AQ5214" s="12"/>
      <c r="AR5214" s="12"/>
      <c r="AS5214" s="12"/>
      <c r="AT5214" s="12"/>
      <c r="AU5214" s="12"/>
      <c r="AV5214" s="12"/>
      <c r="AW5214" s="12"/>
      <c r="AX5214" s="12"/>
      <c r="AY5214" s="12"/>
      <c r="AZ5214" s="12"/>
      <c r="BA5214" s="12"/>
      <c r="BB5214" s="12"/>
      <c r="BC5214" s="12"/>
      <c r="BD5214" s="12"/>
      <c r="BE5214" s="12"/>
      <c r="BF5214" s="12"/>
      <c r="BG5214" s="12"/>
      <c r="BH5214" s="12"/>
      <c r="BI5214" s="12"/>
      <c r="BJ5214" s="13"/>
      <c r="BK5214" s="13"/>
      <c r="BL5214" s="13"/>
      <c r="BM5214" s="13"/>
      <c r="BN5214" s="13"/>
    </row>
    <row r="5215" spans="1:66" x14ac:dyDescent="0.25">
      <c r="A5215" s="10"/>
      <c r="B5215" s="10"/>
      <c r="C5215" s="10"/>
      <c r="D5215" s="10"/>
      <c r="E5215" s="10"/>
      <c r="F5215" s="10"/>
      <c r="G5215" s="10"/>
      <c r="H5215" s="10"/>
      <c r="I5215" s="10"/>
      <c r="J5215" s="10"/>
      <c r="K5215" s="11"/>
      <c r="L5215" s="11"/>
      <c r="M5215" s="12"/>
      <c r="N5215" s="12"/>
      <c r="O5215" s="12"/>
      <c r="P5215" s="12"/>
      <c r="Q5215" s="12"/>
      <c r="R5215" s="12"/>
      <c r="S5215" s="12"/>
      <c r="T5215" s="12"/>
      <c r="U5215" s="12"/>
      <c r="V5215" s="12"/>
      <c r="W5215" s="12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2"/>
      <c r="AS5215" s="12"/>
      <c r="AT5215" s="12"/>
      <c r="AU5215" s="12"/>
      <c r="AV5215" s="12"/>
      <c r="AW5215" s="12"/>
      <c r="AX5215" s="12"/>
      <c r="AY5215" s="12"/>
      <c r="AZ5215" s="12"/>
      <c r="BA5215" s="12"/>
      <c r="BB5215" s="12"/>
      <c r="BC5215" s="12"/>
      <c r="BD5215" s="12"/>
      <c r="BE5215" s="12"/>
      <c r="BF5215" s="12"/>
      <c r="BG5215" s="12"/>
      <c r="BH5215" s="12"/>
      <c r="BI5215" s="12"/>
      <c r="BJ5215" s="13"/>
      <c r="BK5215" s="13"/>
      <c r="BL5215" s="13"/>
      <c r="BM5215" s="13"/>
      <c r="BN5215" s="13"/>
    </row>
    <row r="5216" spans="1:66" x14ac:dyDescent="0.25">
      <c r="A5216" s="10"/>
      <c r="B5216" s="10"/>
      <c r="C5216" s="10"/>
      <c r="D5216" s="10"/>
      <c r="E5216" s="10"/>
      <c r="F5216" s="10"/>
      <c r="G5216" s="10"/>
      <c r="H5216" s="10"/>
      <c r="I5216" s="10"/>
      <c r="J5216" s="10"/>
      <c r="K5216" s="11"/>
      <c r="L5216" s="11"/>
      <c r="M5216" s="12"/>
      <c r="N5216" s="12"/>
      <c r="O5216" s="12"/>
      <c r="P5216" s="12"/>
      <c r="Q5216" s="12"/>
      <c r="R5216" s="12"/>
      <c r="S5216" s="12"/>
      <c r="T5216" s="12"/>
      <c r="U5216" s="12"/>
      <c r="V5216" s="12"/>
      <c r="W5216" s="12"/>
      <c r="X5216" s="12"/>
      <c r="Y5216" s="12"/>
      <c r="Z5216" s="12"/>
      <c r="AA5216" s="12"/>
      <c r="AB5216" s="12"/>
      <c r="AC5216" s="12"/>
      <c r="AD5216" s="12"/>
      <c r="AE5216" s="12"/>
      <c r="AF5216" s="12"/>
      <c r="AG5216" s="12"/>
      <c r="AH5216" s="12"/>
      <c r="AI5216" s="12"/>
      <c r="AJ5216" s="12"/>
      <c r="AK5216" s="12"/>
      <c r="AL5216" s="12"/>
      <c r="AM5216" s="12"/>
      <c r="AN5216" s="12"/>
      <c r="AO5216" s="12"/>
      <c r="AP5216" s="12"/>
      <c r="AQ5216" s="12"/>
      <c r="AR5216" s="12"/>
      <c r="AS5216" s="12"/>
      <c r="AT5216" s="12"/>
      <c r="AU5216" s="12"/>
      <c r="AV5216" s="12"/>
      <c r="AW5216" s="12"/>
      <c r="AX5216" s="12"/>
      <c r="AY5216" s="12"/>
      <c r="AZ5216" s="12"/>
      <c r="BA5216" s="12"/>
      <c r="BB5216" s="12"/>
      <c r="BC5216" s="12"/>
      <c r="BD5216" s="12"/>
      <c r="BE5216" s="12"/>
      <c r="BF5216" s="12"/>
      <c r="BG5216" s="12"/>
      <c r="BH5216" s="12"/>
      <c r="BI5216" s="12"/>
      <c r="BJ5216" s="13"/>
      <c r="BK5216" s="13"/>
      <c r="BL5216" s="13"/>
      <c r="BM5216" s="13"/>
      <c r="BN5216" s="13"/>
    </row>
    <row r="5217" spans="1:66" x14ac:dyDescent="0.25">
      <c r="A5217" s="10"/>
      <c r="B5217" s="10"/>
      <c r="C5217" s="10"/>
      <c r="D5217" s="10"/>
      <c r="E5217" s="10"/>
      <c r="F5217" s="10"/>
      <c r="G5217" s="10"/>
      <c r="H5217" s="10"/>
      <c r="I5217" s="10"/>
      <c r="J5217" s="10"/>
      <c r="K5217" s="11"/>
      <c r="L5217" s="11"/>
      <c r="M5217" s="12"/>
      <c r="N5217" s="12"/>
      <c r="O5217" s="12"/>
      <c r="P5217" s="12"/>
      <c r="Q5217" s="12"/>
      <c r="R5217" s="12"/>
      <c r="S5217" s="12"/>
      <c r="T5217" s="12"/>
      <c r="U5217" s="12"/>
      <c r="V5217" s="12"/>
      <c r="W5217" s="12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2"/>
      <c r="AS5217" s="12"/>
      <c r="AT5217" s="12"/>
      <c r="AU5217" s="12"/>
      <c r="AV5217" s="12"/>
      <c r="AW5217" s="12"/>
      <c r="AX5217" s="12"/>
      <c r="AY5217" s="12"/>
      <c r="AZ5217" s="12"/>
      <c r="BA5217" s="12"/>
      <c r="BB5217" s="12"/>
      <c r="BC5217" s="12"/>
      <c r="BD5217" s="12"/>
      <c r="BE5217" s="12"/>
      <c r="BF5217" s="12"/>
      <c r="BG5217" s="12"/>
      <c r="BH5217" s="12"/>
      <c r="BI5217" s="12"/>
      <c r="BJ5217" s="13"/>
      <c r="BK5217" s="13"/>
      <c r="BL5217" s="13"/>
      <c r="BM5217" s="13"/>
      <c r="BN5217" s="13"/>
    </row>
    <row r="5218" spans="1:66" x14ac:dyDescent="0.25">
      <c r="A5218" s="10"/>
      <c r="B5218" s="10"/>
      <c r="C5218" s="10"/>
      <c r="D5218" s="10"/>
      <c r="E5218" s="10"/>
      <c r="F5218" s="10"/>
      <c r="G5218" s="10"/>
      <c r="H5218" s="10"/>
      <c r="I5218" s="10"/>
      <c r="J5218" s="10"/>
      <c r="K5218" s="11"/>
      <c r="L5218" s="11"/>
      <c r="M5218" s="12"/>
      <c r="N5218" s="12"/>
      <c r="O5218" s="12"/>
      <c r="P5218" s="12"/>
      <c r="Q5218" s="12"/>
      <c r="R5218" s="12"/>
      <c r="S5218" s="12"/>
      <c r="T5218" s="12"/>
      <c r="U5218" s="12"/>
      <c r="V5218" s="12"/>
      <c r="W5218" s="12"/>
      <c r="X5218" s="12"/>
      <c r="Y5218" s="12"/>
      <c r="Z5218" s="12"/>
      <c r="AA5218" s="12"/>
      <c r="AB5218" s="12"/>
      <c r="AC5218" s="12"/>
      <c r="AD5218" s="12"/>
      <c r="AE5218" s="12"/>
      <c r="AF5218" s="12"/>
      <c r="AG5218" s="12"/>
      <c r="AH5218" s="12"/>
      <c r="AI5218" s="12"/>
      <c r="AJ5218" s="12"/>
      <c r="AK5218" s="12"/>
      <c r="AL5218" s="12"/>
      <c r="AM5218" s="12"/>
      <c r="AN5218" s="12"/>
      <c r="AO5218" s="12"/>
      <c r="AP5218" s="12"/>
      <c r="AQ5218" s="12"/>
      <c r="AR5218" s="12"/>
      <c r="AS5218" s="12"/>
      <c r="AT5218" s="12"/>
      <c r="AU5218" s="12"/>
      <c r="AV5218" s="12"/>
      <c r="AW5218" s="12"/>
      <c r="AX5218" s="12"/>
      <c r="AY5218" s="12"/>
      <c r="AZ5218" s="12"/>
      <c r="BA5218" s="12"/>
      <c r="BB5218" s="12"/>
      <c r="BC5218" s="12"/>
      <c r="BD5218" s="12"/>
      <c r="BE5218" s="12"/>
      <c r="BF5218" s="12"/>
      <c r="BG5218" s="12"/>
      <c r="BH5218" s="12"/>
      <c r="BI5218" s="12"/>
      <c r="BJ5218" s="13"/>
      <c r="BK5218" s="13"/>
      <c r="BL5218" s="13"/>
      <c r="BM5218" s="13"/>
      <c r="BN5218" s="13"/>
    </row>
    <row r="5219" spans="1:66" x14ac:dyDescent="0.25">
      <c r="A5219" s="10"/>
      <c r="B5219" s="10"/>
      <c r="C5219" s="10"/>
      <c r="D5219" s="10"/>
      <c r="E5219" s="10"/>
      <c r="F5219" s="10"/>
      <c r="G5219" s="10"/>
      <c r="H5219" s="10"/>
      <c r="I5219" s="10"/>
      <c r="J5219" s="10"/>
      <c r="K5219" s="11"/>
      <c r="L5219" s="11"/>
      <c r="M5219" s="12"/>
      <c r="N5219" s="12"/>
      <c r="O5219" s="12"/>
      <c r="P5219" s="12"/>
      <c r="Q5219" s="12"/>
      <c r="R5219" s="12"/>
      <c r="S5219" s="12"/>
      <c r="T5219" s="12"/>
      <c r="U5219" s="12"/>
      <c r="V5219" s="12"/>
      <c r="W5219" s="12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2"/>
      <c r="AS5219" s="12"/>
      <c r="AT5219" s="12"/>
      <c r="AU5219" s="12"/>
      <c r="AV5219" s="12"/>
      <c r="AW5219" s="12"/>
      <c r="AX5219" s="12"/>
      <c r="AY5219" s="12"/>
      <c r="AZ5219" s="12"/>
      <c r="BA5219" s="12"/>
      <c r="BB5219" s="12"/>
      <c r="BC5219" s="12"/>
      <c r="BD5219" s="12"/>
      <c r="BE5219" s="12"/>
      <c r="BF5219" s="12"/>
      <c r="BG5219" s="12"/>
      <c r="BH5219" s="12"/>
      <c r="BI5219" s="12"/>
      <c r="BJ5219" s="13"/>
      <c r="BK5219" s="13"/>
      <c r="BL5219" s="13"/>
      <c r="BM5219" s="13"/>
      <c r="BN5219" s="13"/>
    </row>
    <row r="5220" spans="1:66" x14ac:dyDescent="0.25">
      <c r="A5220" s="10"/>
      <c r="B5220" s="10"/>
      <c r="C5220" s="10"/>
      <c r="D5220" s="10"/>
      <c r="E5220" s="10"/>
      <c r="F5220" s="10"/>
      <c r="G5220" s="10"/>
      <c r="H5220" s="10"/>
      <c r="I5220" s="10"/>
      <c r="J5220" s="10"/>
      <c r="K5220" s="11"/>
      <c r="L5220" s="11"/>
      <c r="M5220" s="12"/>
      <c r="N5220" s="12"/>
      <c r="O5220" s="12"/>
      <c r="P5220" s="12"/>
      <c r="Q5220" s="12"/>
      <c r="R5220" s="12"/>
      <c r="S5220" s="12"/>
      <c r="T5220" s="12"/>
      <c r="U5220" s="12"/>
      <c r="V5220" s="12"/>
      <c r="W5220" s="12"/>
      <c r="X5220" s="12"/>
      <c r="Y5220" s="12"/>
      <c r="Z5220" s="12"/>
      <c r="AA5220" s="12"/>
      <c r="AB5220" s="12"/>
      <c r="AC5220" s="12"/>
      <c r="AD5220" s="12"/>
      <c r="AE5220" s="12"/>
      <c r="AF5220" s="12"/>
      <c r="AG5220" s="12"/>
      <c r="AH5220" s="12"/>
      <c r="AI5220" s="12"/>
      <c r="AJ5220" s="12"/>
      <c r="AK5220" s="12"/>
      <c r="AL5220" s="12"/>
      <c r="AM5220" s="12"/>
      <c r="AN5220" s="12"/>
      <c r="AO5220" s="12"/>
      <c r="AP5220" s="12"/>
      <c r="AQ5220" s="12"/>
      <c r="AR5220" s="12"/>
      <c r="AS5220" s="12"/>
      <c r="AT5220" s="12"/>
      <c r="AU5220" s="12"/>
      <c r="AV5220" s="12"/>
      <c r="AW5220" s="12"/>
      <c r="AX5220" s="12"/>
      <c r="AY5220" s="12"/>
      <c r="AZ5220" s="12"/>
      <c r="BA5220" s="12"/>
      <c r="BB5220" s="12"/>
      <c r="BC5220" s="12"/>
      <c r="BD5220" s="12"/>
      <c r="BE5220" s="12"/>
      <c r="BF5220" s="12"/>
      <c r="BG5220" s="12"/>
      <c r="BH5220" s="12"/>
      <c r="BI5220" s="12"/>
      <c r="BJ5220" s="13"/>
      <c r="BK5220" s="13"/>
      <c r="BL5220" s="13"/>
      <c r="BM5220" s="13"/>
      <c r="BN5220" s="13"/>
    </row>
    <row r="5221" spans="1:66" x14ac:dyDescent="0.25">
      <c r="A5221" s="10"/>
      <c r="B5221" s="10"/>
      <c r="C5221" s="10"/>
      <c r="D5221" s="10"/>
      <c r="E5221" s="10"/>
      <c r="F5221" s="10"/>
      <c r="G5221" s="10"/>
      <c r="H5221" s="10"/>
      <c r="I5221" s="10"/>
      <c r="J5221" s="10"/>
      <c r="K5221" s="11"/>
      <c r="L5221" s="11"/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2"/>
      <c r="AS5221" s="12"/>
      <c r="AT5221" s="12"/>
      <c r="AU5221" s="12"/>
      <c r="AV5221" s="12"/>
      <c r="AW5221" s="12"/>
      <c r="AX5221" s="12"/>
      <c r="AY5221" s="12"/>
      <c r="AZ5221" s="12"/>
      <c r="BA5221" s="12"/>
      <c r="BB5221" s="12"/>
      <c r="BC5221" s="12"/>
      <c r="BD5221" s="12"/>
      <c r="BE5221" s="12"/>
      <c r="BF5221" s="12"/>
      <c r="BG5221" s="12"/>
      <c r="BH5221" s="12"/>
      <c r="BI5221" s="12"/>
      <c r="BJ5221" s="13"/>
      <c r="BK5221" s="13"/>
      <c r="BL5221" s="13"/>
      <c r="BM5221" s="13"/>
      <c r="BN5221" s="13"/>
    </row>
    <row r="5222" spans="1:66" x14ac:dyDescent="0.25">
      <c r="A5222" s="10"/>
      <c r="B5222" s="10"/>
      <c r="C5222" s="10"/>
      <c r="D5222" s="10"/>
      <c r="E5222" s="10"/>
      <c r="F5222" s="10"/>
      <c r="G5222" s="10"/>
      <c r="H5222" s="10"/>
      <c r="I5222" s="10"/>
      <c r="J5222" s="10"/>
      <c r="K5222" s="11"/>
      <c r="L5222" s="11"/>
      <c r="M5222" s="12"/>
      <c r="N5222" s="12"/>
      <c r="O5222" s="12"/>
      <c r="P5222" s="12"/>
      <c r="Q5222" s="12"/>
      <c r="R5222" s="12"/>
      <c r="S5222" s="12"/>
      <c r="T5222" s="12"/>
      <c r="U5222" s="12"/>
      <c r="V5222" s="12"/>
      <c r="W5222" s="12"/>
      <c r="X5222" s="12"/>
      <c r="Y5222" s="12"/>
      <c r="Z5222" s="12"/>
      <c r="AA5222" s="12"/>
      <c r="AB5222" s="12"/>
      <c r="AC5222" s="12"/>
      <c r="AD5222" s="12"/>
      <c r="AE5222" s="12"/>
      <c r="AF5222" s="12"/>
      <c r="AG5222" s="12"/>
      <c r="AH5222" s="12"/>
      <c r="AI5222" s="12"/>
      <c r="AJ5222" s="12"/>
      <c r="AK5222" s="12"/>
      <c r="AL5222" s="12"/>
      <c r="AM5222" s="12"/>
      <c r="AN5222" s="12"/>
      <c r="AO5222" s="12"/>
      <c r="AP5222" s="12"/>
      <c r="AQ5222" s="12"/>
      <c r="AR5222" s="12"/>
      <c r="AS5222" s="12"/>
      <c r="AT5222" s="12"/>
      <c r="AU5222" s="12"/>
      <c r="AV5222" s="12"/>
      <c r="AW5222" s="12"/>
      <c r="AX5222" s="12"/>
      <c r="AY5222" s="12"/>
      <c r="AZ5222" s="12"/>
      <c r="BA5222" s="12"/>
      <c r="BB5222" s="12"/>
      <c r="BC5222" s="12"/>
      <c r="BD5222" s="12"/>
      <c r="BE5222" s="12"/>
      <c r="BF5222" s="12"/>
      <c r="BG5222" s="12"/>
      <c r="BH5222" s="12"/>
      <c r="BI5222" s="12"/>
      <c r="BJ5222" s="13"/>
      <c r="BK5222" s="13"/>
      <c r="BL5222" s="13"/>
      <c r="BM5222" s="13"/>
      <c r="BN5222" s="13"/>
    </row>
    <row r="5223" spans="1:66" x14ac:dyDescent="0.25">
      <c r="A5223" s="10"/>
      <c r="B5223" s="10"/>
      <c r="C5223" s="10"/>
      <c r="D5223" s="10"/>
      <c r="E5223" s="10"/>
      <c r="F5223" s="10"/>
      <c r="G5223" s="10"/>
      <c r="H5223" s="10"/>
      <c r="I5223" s="10"/>
      <c r="J5223" s="10"/>
      <c r="K5223" s="11"/>
      <c r="L5223" s="11"/>
      <c r="M5223" s="12"/>
      <c r="N5223" s="12"/>
      <c r="O5223" s="12"/>
      <c r="P5223" s="12"/>
      <c r="Q5223" s="12"/>
      <c r="R5223" s="12"/>
      <c r="S5223" s="12"/>
      <c r="T5223" s="12"/>
      <c r="U5223" s="12"/>
      <c r="V5223" s="12"/>
      <c r="W5223" s="12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2"/>
      <c r="AS5223" s="12"/>
      <c r="AT5223" s="12"/>
      <c r="AU5223" s="12"/>
      <c r="AV5223" s="12"/>
      <c r="AW5223" s="12"/>
      <c r="AX5223" s="12"/>
      <c r="AY5223" s="12"/>
      <c r="AZ5223" s="12"/>
      <c r="BA5223" s="12"/>
      <c r="BB5223" s="12"/>
      <c r="BC5223" s="12"/>
      <c r="BD5223" s="12"/>
      <c r="BE5223" s="12"/>
      <c r="BF5223" s="12"/>
      <c r="BG5223" s="12"/>
      <c r="BH5223" s="12"/>
      <c r="BI5223" s="12"/>
      <c r="BJ5223" s="13"/>
      <c r="BK5223" s="13"/>
      <c r="BL5223" s="13"/>
      <c r="BM5223" s="13"/>
      <c r="BN5223" s="13"/>
    </row>
    <row r="5224" spans="1:66" x14ac:dyDescent="0.25">
      <c r="A5224" s="10"/>
      <c r="B5224" s="10"/>
      <c r="C5224" s="10"/>
      <c r="D5224" s="10"/>
      <c r="E5224" s="10"/>
      <c r="F5224" s="10"/>
      <c r="G5224" s="10"/>
      <c r="H5224" s="10"/>
      <c r="I5224" s="10"/>
      <c r="J5224" s="10"/>
      <c r="K5224" s="11"/>
      <c r="L5224" s="11"/>
      <c r="M5224" s="12"/>
      <c r="N5224" s="12"/>
      <c r="O5224" s="12"/>
      <c r="P5224" s="12"/>
      <c r="Q5224" s="12"/>
      <c r="R5224" s="12"/>
      <c r="S5224" s="12"/>
      <c r="T5224" s="12"/>
      <c r="U5224" s="12"/>
      <c r="V5224" s="12"/>
      <c r="W5224" s="12"/>
      <c r="X5224" s="12"/>
      <c r="Y5224" s="12"/>
      <c r="Z5224" s="12"/>
      <c r="AA5224" s="12"/>
      <c r="AB5224" s="12"/>
      <c r="AC5224" s="12"/>
      <c r="AD5224" s="12"/>
      <c r="AE5224" s="12"/>
      <c r="AF5224" s="12"/>
      <c r="AG5224" s="12"/>
      <c r="AH5224" s="12"/>
      <c r="AI5224" s="12"/>
      <c r="AJ5224" s="12"/>
      <c r="AK5224" s="12"/>
      <c r="AL5224" s="12"/>
      <c r="AM5224" s="12"/>
      <c r="AN5224" s="12"/>
      <c r="AO5224" s="12"/>
      <c r="AP5224" s="12"/>
      <c r="AQ5224" s="12"/>
      <c r="AR5224" s="12"/>
      <c r="AS5224" s="12"/>
      <c r="AT5224" s="12"/>
      <c r="AU5224" s="12"/>
      <c r="AV5224" s="12"/>
      <c r="AW5224" s="12"/>
      <c r="AX5224" s="12"/>
      <c r="AY5224" s="12"/>
      <c r="AZ5224" s="12"/>
      <c r="BA5224" s="12"/>
      <c r="BB5224" s="12"/>
      <c r="BC5224" s="12"/>
      <c r="BD5224" s="12"/>
      <c r="BE5224" s="12"/>
      <c r="BF5224" s="12"/>
      <c r="BG5224" s="12"/>
      <c r="BH5224" s="12"/>
      <c r="BI5224" s="12"/>
      <c r="BJ5224" s="13"/>
      <c r="BK5224" s="13"/>
      <c r="BL5224" s="13"/>
      <c r="BM5224" s="13"/>
      <c r="BN5224" s="13"/>
    </row>
    <row r="5225" spans="1:66" x14ac:dyDescent="0.25">
      <c r="A5225" s="10"/>
      <c r="B5225" s="10"/>
      <c r="C5225" s="10"/>
      <c r="D5225" s="10"/>
      <c r="E5225" s="10"/>
      <c r="F5225" s="10"/>
      <c r="G5225" s="10"/>
      <c r="H5225" s="10"/>
      <c r="I5225" s="10"/>
      <c r="J5225" s="10"/>
      <c r="K5225" s="11"/>
      <c r="L5225" s="11"/>
      <c r="M5225" s="12"/>
      <c r="N5225" s="12"/>
      <c r="O5225" s="12"/>
      <c r="P5225" s="12"/>
      <c r="Q5225" s="12"/>
      <c r="R5225" s="12"/>
      <c r="S5225" s="12"/>
      <c r="T5225" s="12"/>
      <c r="U5225" s="12"/>
      <c r="V5225" s="12"/>
      <c r="W5225" s="12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2"/>
      <c r="AS5225" s="12"/>
      <c r="AT5225" s="12"/>
      <c r="AU5225" s="12"/>
      <c r="AV5225" s="12"/>
      <c r="AW5225" s="12"/>
      <c r="AX5225" s="12"/>
      <c r="AY5225" s="12"/>
      <c r="AZ5225" s="12"/>
      <c r="BA5225" s="12"/>
      <c r="BB5225" s="12"/>
      <c r="BC5225" s="12"/>
      <c r="BD5225" s="12"/>
      <c r="BE5225" s="12"/>
      <c r="BF5225" s="12"/>
      <c r="BG5225" s="12"/>
      <c r="BH5225" s="12"/>
      <c r="BI5225" s="12"/>
      <c r="BJ5225" s="13"/>
      <c r="BK5225" s="13"/>
      <c r="BL5225" s="13"/>
      <c r="BM5225" s="13"/>
      <c r="BN5225" s="13"/>
    </row>
    <row r="5226" spans="1:66" x14ac:dyDescent="0.25">
      <c r="A5226" s="10"/>
      <c r="B5226" s="10"/>
      <c r="C5226" s="10"/>
      <c r="D5226" s="10"/>
      <c r="E5226" s="10"/>
      <c r="F5226" s="10"/>
      <c r="G5226" s="10"/>
      <c r="H5226" s="10"/>
      <c r="I5226" s="10"/>
      <c r="J5226" s="10"/>
      <c r="K5226" s="11"/>
      <c r="L5226" s="11"/>
      <c r="M5226" s="12"/>
      <c r="N5226" s="12"/>
      <c r="O5226" s="12"/>
      <c r="P5226" s="12"/>
      <c r="Q5226" s="12"/>
      <c r="R5226" s="12"/>
      <c r="S5226" s="12"/>
      <c r="T5226" s="12"/>
      <c r="U5226" s="12"/>
      <c r="V5226" s="12"/>
      <c r="W5226" s="12"/>
      <c r="X5226" s="12"/>
      <c r="Y5226" s="12"/>
      <c r="Z5226" s="12"/>
      <c r="AA5226" s="12"/>
      <c r="AB5226" s="12"/>
      <c r="AC5226" s="12"/>
      <c r="AD5226" s="12"/>
      <c r="AE5226" s="12"/>
      <c r="AF5226" s="12"/>
      <c r="AG5226" s="12"/>
      <c r="AH5226" s="12"/>
      <c r="AI5226" s="12"/>
      <c r="AJ5226" s="12"/>
      <c r="AK5226" s="12"/>
      <c r="AL5226" s="12"/>
      <c r="AM5226" s="12"/>
      <c r="AN5226" s="12"/>
      <c r="AO5226" s="12"/>
      <c r="AP5226" s="12"/>
      <c r="AQ5226" s="12"/>
      <c r="AR5226" s="12"/>
      <c r="AS5226" s="12"/>
      <c r="AT5226" s="12"/>
      <c r="AU5226" s="12"/>
      <c r="AV5226" s="12"/>
      <c r="AW5226" s="12"/>
      <c r="AX5226" s="12"/>
      <c r="AY5226" s="12"/>
      <c r="AZ5226" s="12"/>
      <c r="BA5226" s="12"/>
      <c r="BB5226" s="12"/>
      <c r="BC5226" s="12"/>
      <c r="BD5226" s="12"/>
      <c r="BE5226" s="12"/>
      <c r="BF5226" s="12"/>
      <c r="BG5226" s="12"/>
      <c r="BH5226" s="12"/>
      <c r="BI5226" s="12"/>
      <c r="BJ5226" s="13"/>
      <c r="BK5226" s="13"/>
      <c r="BL5226" s="13"/>
      <c r="BM5226" s="13"/>
      <c r="BN5226" s="13"/>
    </row>
    <row r="5227" spans="1:66" x14ac:dyDescent="0.25">
      <c r="A5227" s="10"/>
      <c r="B5227" s="10"/>
      <c r="C5227" s="10"/>
      <c r="D5227" s="10"/>
      <c r="E5227" s="10"/>
      <c r="F5227" s="10"/>
      <c r="G5227" s="10"/>
      <c r="H5227" s="10"/>
      <c r="I5227" s="10"/>
      <c r="J5227" s="10"/>
      <c r="K5227" s="11"/>
      <c r="L5227" s="11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  <c r="W5227" s="12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2"/>
      <c r="AS5227" s="12"/>
      <c r="AT5227" s="12"/>
      <c r="AU5227" s="12"/>
      <c r="AV5227" s="12"/>
      <c r="AW5227" s="12"/>
      <c r="AX5227" s="12"/>
      <c r="AY5227" s="12"/>
      <c r="AZ5227" s="12"/>
      <c r="BA5227" s="12"/>
      <c r="BB5227" s="12"/>
      <c r="BC5227" s="12"/>
      <c r="BD5227" s="12"/>
      <c r="BE5227" s="12"/>
      <c r="BF5227" s="12"/>
      <c r="BG5227" s="12"/>
      <c r="BH5227" s="12"/>
      <c r="BI5227" s="12"/>
      <c r="BJ5227" s="13"/>
      <c r="BK5227" s="13"/>
      <c r="BL5227" s="13"/>
      <c r="BM5227" s="13"/>
      <c r="BN5227" s="13"/>
    </row>
    <row r="5228" spans="1:66" x14ac:dyDescent="0.25">
      <c r="A5228" s="10"/>
      <c r="B5228" s="10"/>
      <c r="C5228" s="10"/>
      <c r="D5228" s="10"/>
      <c r="E5228" s="10"/>
      <c r="F5228" s="10"/>
      <c r="G5228" s="10"/>
      <c r="H5228" s="10"/>
      <c r="I5228" s="10"/>
      <c r="J5228" s="10"/>
      <c r="K5228" s="11"/>
      <c r="L5228" s="11"/>
      <c r="M5228" s="12"/>
      <c r="N5228" s="12"/>
      <c r="O5228" s="12"/>
      <c r="P5228" s="12"/>
      <c r="Q5228" s="12"/>
      <c r="R5228" s="12"/>
      <c r="S5228" s="12"/>
      <c r="T5228" s="12"/>
      <c r="U5228" s="12"/>
      <c r="V5228" s="12"/>
      <c r="W5228" s="12"/>
      <c r="X5228" s="12"/>
      <c r="Y5228" s="12"/>
      <c r="Z5228" s="12"/>
      <c r="AA5228" s="12"/>
      <c r="AB5228" s="12"/>
      <c r="AC5228" s="12"/>
      <c r="AD5228" s="12"/>
      <c r="AE5228" s="12"/>
      <c r="AF5228" s="12"/>
      <c r="AG5228" s="12"/>
      <c r="AH5228" s="12"/>
      <c r="AI5228" s="12"/>
      <c r="AJ5228" s="12"/>
      <c r="AK5228" s="12"/>
      <c r="AL5228" s="12"/>
      <c r="AM5228" s="12"/>
      <c r="AN5228" s="12"/>
      <c r="AO5228" s="12"/>
      <c r="AP5228" s="12"/>
      <c r="AQ5228" s="12"/>
      <c r="AR5228" s="12"/>
      <c r="AS5228" s="12"/>
      <c r="AT5228" s="12"/>
      <c r="AU5228" s="12"/>
      <c r="AV5228" s="12"/>
      <c r="AW5228" s="12"/>
      <c r="AX5228" s="12"/>
      <c r="AY5228" s="12"/>
      <c r="AZ5228" s="12"/>
      <c r="BA5228" s="12"/>
      <c r="BB5228" s="12"/>
      <c r="BC5228" s="12"/>
      <c r="BD5228" s="12"/>
      <c r="BE5228" s="12"/>
      <c r="BF5228" s="12"/>
      <c r="BG5228" s="12"/>
      <c r="BH5228" s="12"/>
      <c r="BI5228" s="12"/>
      <c r="BJ5228" s="13"/>
      <c r="BK5228" s="13"/>
      <c r="BL5228" s="13"/>
      <c r="BM5228" s="13"/>
      <c r="BN5228" s="13"/>
    </row>
    <row r="5229" spans="1:66" x14ac:dyDescent="0.25">
      <c r="A5229" s="10"/>
      <c r="B5229" s="10"/>
      <c r="C5229" s="10"/>
      <c r="D5229" s="10"/>
      <c r="E5229" s="10"/>
      <c r="F5229" s="10"/>
      <c r="G5229" s="10"/>
      <c r="H5229" s="10"/>
      <c r="I5229" s="10"/>
      <c r="J5229" s="10"/>
      <c r="K5229" s="11"/>
      <c r="L5229" s="11"/>
      <c r="M5229" s="12"/>
      <c r="N5229" s="12"/>
      <c r="O5229" s="12"/>
      <c r="P5229" s="12"/>
      <c r="Q5229" s="12"/>
      <c r="R5229" s="12"/>
      <c r="S5229" s="12"/>
      <c r="T5229" s="12"/>
      <c r="U5229" s="12"/>
      <c r="V5229" s="12"/>
      <c r="W5229" s="12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2"/>
      <c r="AS5229" s="12"/>
      <c r="AT5229" s="12"/>
      <c r="AU5229" s="12"/>
      <c r="AV5229" s="12"/>
      <c r="AW5229" s="12"/>
      <c r="AX5229" s="12"/>
      <c r="AY5229" s="12"/>
      <c r="AZ5229" s="12"/>
      <c r="BA5229" s="12"/>
      <c r="BB5229" s="12"/>
      <c r="BC5229" s="12"/>
      <c r="BD5229" s="12"/>
      <c r="BE5229" s="12"/>
      <c r="BF5229" s="12"/>
      <c r="BG5229" s="12"/>
      <c r="BH5229" s="12"/>
      <c r="BI5229" s="12"/>
      <c r="BJ5229" s="13"/>
      <c r="BK5229" s="13"/>
      <c r="BL5229" s="13"/>
      <c r="BM5229" s="13"/>
      <c r="BN5229" s="13"/>
    </row>
    <row r="5230" spans="1:66" x14ac:dyDescent="0.25">
      <c r="A5230" s="10"/>
      <c r="B5230" s="10"/>
      <c r="C5230" s="10"/>
      <c r="D5230" s="10"/>
      <c r="E5230" s="10"/>
      <c r="F5230" s="10"/>
      <c r="G5230" s="10"/>
      <c r="H5230" s="10"/>
      <c r="I5230" s="10"/>
      <c r="J5230" s="10"/>
      <c r="K5230" s="11"/>
      <c r="L5230" s="11"/>
      <c r="M5230" s="12"/>
      <c r="N5230" s="12"/>
      <c r="O5230" s="12"/>
      <c r="P5230" s="12"/>
      <c r="Q5230" s="12"/>
      <c r="R5230" s="12"/>
      <c r="S5230" s="12"/>
      <c r="T5230" s="12"/>
      <c r="U5230" s="12"/>
      <c r="V5230" s="12"/>
      <c r="W5230" s="12"/>
      <c r="X5230" s="12"/>
      <c r="Y5230" s="12"/>
      <c r="Z5230" s="12"/>
      <c r="AA5230" s="12"/>
      <c r="AB5230" s="12"/>
      <c r="AC5230" s="12"/>
      <c r="AD5230" s="12"/>
      <c r="AE5230" s="12"/>
      <c r="AF5230" s="12"/>
      <c r="AG5230" s="12"/>
      <c r="AH5230" s="12"/>
      <c r="AI5230" s="12"/>
      <c r="AJ5230" s="12"/>
      <c r="AK5230" s="12"/>
      <c r="AL5230" s="12"/>
      <c r="AM5230" s="12"/>
      <c r="AN5230" s="12"/>
      <c r="AO5230" s="12"/>
      <c r="AP5230" s="12"/>
      <c r="AQ5230" s="12"/>
      <c r="AR5230" s="12"/>
      <c r="AS5230" s="12"/>
      <c r="AT5230" s="12"/>
      <c r="AU5230" s="12"/>
      <c r="AV5230" s="12"/>
      <c r="AW5230" s="12"/>
      <c r="AX5230" s="12"/>
      <c r="AY5230" s="12"/>
      <c r="AZ5230" s="12"/>
      <c r="BA5230" s="12"/>
      <c r="BB5230" s="12"/>
      <c r="BC5230" s="12"/>
      <c r="BD5230" s="12"/>
      <c r="BE5230" s="12"/>
      <c r="BF5230" s="12"/>
      <c r="BG5230" s="12"/>
      <c r="BH5230" s="12"/>
      <c r="BI5230" s="12"/>
      <c r="BJ5230" s="13"/>
      <c r="BK5230" s="13"/>
      <c r="BL5230" s="13"/>
      <c r="BM5230" s="13"/>
      <c r="BN5230" s="13"/>
    </row>
    <row r="5231" spans="1:66" x14ac:dyDescent="0.25">
      <c r="A5231" s="10"/>
      <c r="B5231" s="10"/>
      <c r="C5231" s="10"/>
      <c r="D5231" s="10"/>
      <c r="E5231" s="10"/>
      <c r="F5231" s="10"/>
      <c r="G5231" s="10"/>
      <c r="H5231" s="10"/>
      <c r="I5231" s="10"/>
      <c r="J5231" s="10"/>
      <c r="K5231" s="11"/>
      <c r="L5231" s="11"/>
      <c r="M5231" s="12"/>
      <c r="N5231" s="12"/>
      <c r="O5231" s="12"/>
      <c r="P5231" s="12"/>
      <c r="Q5231" s="12"/>
      <c r="R5231" s="12"/>
      <c r="S5231" s="12"/>
      <c r="T5231" s="12"/>
      <c r="U5231" s="12"/>
      <c r="V5231" s="12"/>
      <c r="W5231" s="12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2"/>
      <c r="AS5231" s="12"/>
      <c r="AT5231" s="12"/>
      <c r="AU5231" s="12"/>
      <c r="AV5231" s="12"/>
      <c r="AW5231" s="12"/>
      <c r="AX5231" s="12"/>
      <c r="AY5231" s="12"/>
      <c r="AZ5231" s="12"/>
      <c r="BA5231" s="12"/>
      <c r="BB5231" s="12"/>
      <c r="BC5231" s="12"/>
      <c r="BD5231" s="12"/>
      <c r="BE5231" s="12"/>
      <c r="BF5231" s="12"/>
      <c r="BG5231" s="12"/>
      <c r="BH5231" s="12"/>
      <c r="BI5231" s="12"/>
      <c r="BJ5231" s="13"/>
      <c r="BK5231" s="13"/>
      <c r="BL5231" s="13"/>
      <c r="BM5231" s="13"/>
      <c r="BN5231" s="13"/>
    </row>
    <row r="5232" spans="1:66" x14ac:dyDescent="0.25">
      <c r="A5232" s="10"/>
      <c r="B5232" s="10"/>
      <c r="C5232" s="10"/>
      <c r="D5232" s="10"/>
      <c r="E5232" s="10"/>
      <c r="F5232" s="10"/>
      <c r="G5232" s="10"/>
      <c r="H5232" s="10"/>
      <c r="I5232" s="10"/>
      <c r="J5232" s="10"/>
      <c r="K5232" s="11"/>
      <c r="L5232" s="11"/>
      <c r="M5232" s="12"/>
      <c r="N5232" s="12"/>
      <c r="O5232" s="12"/>
      <c r="P5232" s="12"/>
      <c r="Q5232" s="12"/>
      <c r="R5232" s="12"/>
      <c r="S5232" s="12"/>
      <c r="T5232" s="12"/>
      <c r="U5232" s="12"/>
      <c r="V5232" s="12"/>
      <c r="W5232" s="12"/>
      <c r="X5232" s="12"/>
      <c r="Y5232" s="12"/>
      <c r="Z5232" s="12"/>
      <c r="AA5232" s="12"/>
      <c r="AB5232" s="12"/>
      <c r="AC5232" s="12"/>
      <c r="AD5232" s="12"/>
      <c r="AE5232" s="12"/>
      <c r="AF5232" s="12"/>
      <c r="AG5232" s="12"/>
      <c r="AH5232" s="12"/>
      <c r="AI5232" s="12"/>
      <c r="AJ5232" s="12"/>
      <c r="AK5232" s="12"/>
      <c r="AL5232" s="12"/>
      <c r="AM5232" s="12"/>
      <c r="AN5232" s="12"/>
      <c r="AO5232" s="12"/>
      <c r="AP5232" s="12"/>
      <c r="AQ5232" s="12"/>
      <c r="AR5232" s="12"/>
      <c r="AS5232" s="12"/>
      <c r="AT5232" s="12"/>
      <c r="AU5232" s="12"/>
      <c r="AV5232" s="12"/>
      <c r="AW5232" s="12"/>
      <c r="AX5232" s="12"/>
      <c r="AY5232" s="12"/>
      <c r="AZ5232" s="12"/>
      <c r="BA5232" s="12"/>
      <c r="BB5232" s="12"/>
      <c r="BC5232" s="12"/>
      <c r="BD5232" s="12"/>
      <c r="BE5232" s="12"/>
      <c r="BF5232" s="12"/>
      <c r="BG5232" s="12"/>
      <c r="BH5232" s="12"/>
      <c r="BI5232" s="12"/>
      <c r="BJ5232" s="13"/>
      <c r="BK5232" s="13"/>
      <c r="BL5232" s="13"/>
      <c r="BM5232" s="13"/>
      <c r="BN5232" s="13"/>
    </row>
    <row r="5233" spans="1:66" x14ac:dyDescent="0.25">
      <c r="A5233" s="10"/>
      <c r="B5233" s="10"/>
      <c r="C5233" s="10"/>
      <c r="D5233" s="10"/>
      <c r="E5233" s="10"/>
      <c r="F5233" s="10"/>
      <c r="G5233" s="10"/>
      <c r="H5233" s="10"/>
      <c r="I5233" s="10"/>
      <c r="J5233" s="10"/>
      <c r="K5233" s="11"/>
      <c r="L5233" s="11"/>
      <c r="M5233" s="12"/>
      <c r="N5233" s="12"/>
      <c r="O5233" s="12"/>
      <c r="P5233" s="12"/>
      <c r="Q5233" s="12"/>
      <c r="R5233" s="12"/>
      <c r="S5233" s="12"/>
      <c r="T5233" s="12"/>
      <c r="U5233" s="12"/>
      <c r="V5233" s="12"/>
      <c r="W5233" s="12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2"/>
      <c r="AS5233" s="12"/>
      <c r="AT5233" s="12"/>
      <c r="AU5233" s="12"/>
      <c r="AV5233" s="12"/>
      <c r="AW5233" s="12"/>
      <c r="AX5233" s="12"/>
      <c r="AY5233" s="12"/>
      <c r="AZ5233" s="12"/>
      <c r="BA5233" s="12"/>
      <c r="BB5233" s="12"/>
      <c r="BC5233" s="12"/>
      <c r="BD5233" s="12"/>
      <c r="BE5233" s="12"/>
      <c r="BF5233" s="12"/>
      <c r="BG5233" s="12"/>
      <c r="BH5233" s="12"/>
      <c r="BI5233" s="12"/>
      <c r="BJ5233" s="13"/>
      <c r="BK5233" s="13"/>
      <c r="BL5233" s="13"/>
      <c r="BM5233" s="13"/>
      <c r="BN5233" s="13"/>
    </row>
    <row r="5234" spans="1:66" x14ac:dyDescent="0.25">
      <c r="A5234" s="10"/>
      <c r="B5234" s="10"/>
      <c r="C5234" s="10"/>
      <c r="D5234" s="10"/>
      <c r="E5234" s="10"/>
      <c r="F5234" s="10"/>
      <c r="G5234" s="10"/>
      <c r="H5234" s="10"/>
      <c r="I5234" s="10"/>
      <c r="J5234" s="10"/>
      <c r="K5234" s="11"/>
      <c r="L5234" s="11"/>
      <c r="M5234" s="12"/>
      <c r="N5234" s="12"/>
      <c r="O5234" s="12"/>
      <c r="P5234" s="12"/>
      <c r="Q5234" s="12"/>
      <c r="R5234" s="12"/>
      <c r="S5234" s="12"/>
      <c r="T5234" s="12"/>
      <c r="U5234" s="12"/>
      <c r="V5234" s="12"/>
      <c r="W5234" s="12"/>
      <c r="X5234" s="12"/>
      <c r="Y5234" s="12"/>
      <c r="Z5234" s="12"/>
      <c r="AA5234" s="12"/>
      <c r="AB5234" s="12"/>
      <c r="AC5234" s="12"/>
      <c r="AD5234" s="12"/>
      <c r="AE5234" s="12"/>
      <c r="AF5234" s="12"/>
      <c r="AG5234" s="12"/>
      <c r="AH5234" s="12"/>
      <c r="AI5234" s="12"/>
      <c r="AJ5234" s="12"/>
      <c r="AK5234" s="12"/>
      <c r="AL5234" s="12"/>
      <c r="AM5234" s="12"/>
      <c r="AN5234" s="12"/>
      <c r="AO5234" s="12"/>
      <c r="AP5234" s="12"/>
      <c r="AQ5234" s="12"/>
      <c r="AR5234" s="12"/>
      <c r="AS5234" s="12"/>
      <c r="AT5234" s="12"/>
      <c r="AU5234" s="12"/>
      <c r="AV5234" s="12"/>
      <c r="AW5234" s="12"/>
      <c r="AX5234" s="12"/>
      <c r="AY5234" s="12"/>
      <c r="AZ5234" s="12"/>
      <c r="BA5234" s="12"/>
      <c r="BB5234" s="12"/>
      <c r="BC5234" s="12"/>
      <c r="BD5234" s="12"/>
      <c r="BE5234" s="12"/>
      <c r="BF5234" s="12"/>
      <c r="BG5234" s="12"/>
      <c r="BH5234" s="12"/>
      <c r="BI5234" s="12"/>
      <c r="BJ5234" s="13"/>
      <c r="BK5234" s="13"/>
      <c r="BL5234" s="13"/>
      <c r="BM5234" s="13"/>
      <c r="BN5234" s="13"/>
    </row>
    <row r="5235" spans="1:66" x14ac:dyDescent="0.25">
      <c r="A5235" s="10"/>
      <c r="B5235" s="10"/>
      <c r="C5235" s="10"/>
      <c r="D5235" s="10"/>
      <c r="E5235" s="10"/>
      <c r="F5235" s="10"/>
      <c r="G5235" s="10"/>
      <c r="H5235" s="10"/>
      <c r="I5235" s="10"/>
      <c r="J5235" s="10"/>
      <c r="K5235" s="11"/>
      <c r="L5235" s="11"/>
      <c r="M5235" s="12"/>
      <c r="N5235" s="12"/>
      <c r="O5235" s="12"/>
      <c r="P5235" s="12"/>
      <c r="Q5235" s="12"/>
      <c r="R5235" s="12"/>
      <c r="S5235" s="12"/>
      <c r="T5235" s="12"/>
      <c r="U5235" s="12"/>
      <c r="V5235" s="12"/>
      <c r="W5235" s="12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2"/>
      <c r="AS5235" s="12"/>
      <c r="AT5235" s="12"/>
      <c r="AU5235" s="12"/>
      <c r="AV5235" s="12"/>
      <c r="AW5235" s="12"/>
      <c r="AX5235" s="12"/>
      <c r="AY5235" s="12"/>
      <c r="AZ5235" s="12"/>
      <c r="BA5235" s="12"/>
      <c r="BB5235" s="12"/>
      <c r="BC5235" s="12"/>
      <c r="BD5235" s="12"/>
      <c r="BE5235" s="12"/>
      <c r="BF5235" s="12"/>
      <c r="BG5235" s="12"/>
      <c r="BH5235" s="12"/>
      <c r="BI5235" s="12"/>
      <c r="BJ5235" s="13"/>
      <c r="BK5235" s="13"/>
      <c r="BL5235" s="13"/>
      <c r="BM5235" s="13"/>
      <c r="BN5235" s="13"/>
    </row>
    <row r="5236" spans="1:66" x14ac:dyDescent="0.25">
      <c r="A5236" s="10"/>
      <c r="B5236" s="10"/>
      <c r="C5236" s="10"/>
      <c r="D5236" s="10"/>
      <c r="E5236" s="10"/>
      <c r="F5236" s="10"/>
      <c r="G5236" s="10"/>
      <c r="H5236" s="10"/>
      <c r="I5236" s="10"/>
      <c r="J5236" s="10"/>
      <c r="K5236" s="11"/>
      <c r="L5236" s="11"/>
      <c r="M5236" s="12"/>
      <c r="N5236" s="12"/>
      <c r="O5236" s="12"/>
      <c r="P5236" s="12"/>
      <c r="Q5236" s="12"/>
      <c r="R5236" s="12"/>
      <c r="S5236" s="12"/>
      <c r="T5236" s="12"/>
      <c r="U5236" s="12"/>
      <c r="V5236" s="12"/>
      <c r="W5236" s="12"/>
      <c r="X5236" s="12"/>
      <c r="Y5236" s="12"/>
      <c r="Z5236" s="12"/>
      <c r="AA5236" s="12"/>
      <c r="AB5236" s="12"/>
      <c r="AC5236" s="12"/>
      <c r="AD5236" s="12"/>
      <c r="AE5236" s="12"/>
      <c r="AF5236" s="12"/>
      <c r="AG5236" s="12"/>
      <c r="AH5236" s="12"/>
      <c r="AI5236" s="12"/>
      <c r="AJ5236" s="12"/>
      <c r="AK5236" s="12"/>
      <c r="AL5236" s="12"/>
      <c r="AM5236" s="12"/>
      <c r="AN5236" s="12"/>
      <c r="AO5236" s="12"/>
      <c r="AP5236" s="12"/>
      <c r="AQ5236" s="12"/>
      <c r="AR5236" s="12"/>
      <c r="AS5236" s="12"/>
      <c r="AT5236" s="12"/>
      <c r="AU5236" s="12"/>
      <c r="AV5236" s="12"/>
      <c r="AW5236" s="12"/>
      <c r="AX5236" s="12"/>
      <c r="AY5236" s="12"/>
      <c r="AZ5236" s="12"/>
      <c r="BA5236" s="12"/>
      <c r="BB5236" s="12"/>
      <c r="BC5236" s="12"/>
      <c r="BD5236" s="12"/>
      <c r="BE5236" s="12"/>
      <c r="BF5236" s="12"/>
      <c r="BG5236" s="12"/>
      <c r="BH5236" s="12"/>
      <c r="BI5236" s="12"/>
      <c r="BJ5236" s="13"/>
      <c r="BK5236" s="13"/>
      <c r="BL5236" s="13"/>
      <c r="BM5236" s="13"/>
      <c r="BN5236" s="13"/>
    </row>
    <row r="5237" spans="1:66" x14ac:dyDescent="0.25">
      <c r="A5237" s="10"/>
      <c r="B5237" s="10"/>
      <c r="C5237" s="10"/>
      <c r="D5237" s="10"/>
      <c r="E5237" s="10"/>
      <c r="F5237" s="10"/>
      <c r="G5237" s="10"/>
      <c r="H5237" s="10"/>
      <c r="I5237" s="10"/>
      <c r="J5237" s="10"/>
      <c r="K5237" s="11"/>
      <c r="L5237" s="11"/>
      <c r="M5237" s="12"/>
      <c r="N5237" s="12"/>
      <c r="O5237" s="12"/>
      <c r="P5237" s="12"/>
      <c r="Q5237" s="12"/>
      <c r="R5237" s="12"/>
      <c r="S5237" s="12"/>
      <c r="T5237" s="12"/>
      <c r="U5237" s="12"/>
      <c r="V5237" s="12"/>
      <c r="W5237" s="12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2"/>
      <c r="AS5237" s="12"/>
      <c r="AT5237" s="12"/>
      <c r="AU5237" s="12"/>
      <c r="AV5237" s="12"/>
      <c r="AW5237" s="12"/>
      <c r="AX5237" s="12"/>
      <c r="AY5237" s="12"/>
      <c r="AZ5237" s="12"/>
      <c r="BA5237" s="12"/>
      <c r="BB5237" s="12"/>
      <c r="BC5237" s="12"/>
      <c r="BD5237" s="12"/>
      <c r="BE5237" s="12"/>
      <c r="BF5237" s="12"/>
      <c r="BG5237" s="12"/>
      <c r="BH5237" s="12"/>
      <c r="BI5237" s="12"/>
      <c r="BJ5237" s="13"/>
      <c r="BK5237" s="13"/>
      <c r="BL5237" s="13"/>
      <c r="BM5237" s="13"/>
      <c r="BN5237" s="13"/>
    </row>
    <row r="5238" spans="1:66" x14ac:dyDescent="0.25">
      <c r="A5238" s="10"/>
      <c r="B5238" s="10"/>
      <c r="C5238" s="10"/>
      <c r="D5238" s="10"/>
      <c r="E5238" s="10"/>
      <c r="F5238" s="10"/>
      <c r="G5238" s="10"/>
      <c r="H5238" s="10"/>
      <c r="I5238" s="10"/>
      <c r="J5238" s="10"/>
      <c r="K5238" s="11"/>
      <c r="L5238" s="11"/>
      <c r="M5238" s="12"/>
      <c r="N5238" s="12"/>
      <c r="O5238" s="12"/>
      <c r="P5238" s="12"/>
      <c r="Q5238" s="12"/>
      <c r="R5238" s="12"/>
      <c r="S5238" s="12"/>
      <c r="T5238" s="12"/>
      <c r="U5238" s="12"/>
      <c r="V5238" s="12"/>
      <c r="W5238" s="12"/>
      <c r="X5238" s="12"/>
      <c r="Y5238" s="12"/>
      <c r="Z5238" s="12"/>
      <c r="AA5238" s="12"/>
      <c r="AB5238" s="12"/>
      <c r="AC5238" s="12"/>
      <c r="AD5238" s="12"/>
      <c r="AE5238" s="12"/>
      <c r="AF5238" s="12"/>
      <c r="AG5238" s="12"/>
      <c r="AH5238" s="12"/>
      <c r="AI5238" s="12"/>
      <c r="AJ5238" s="12"/>
      <c r="AK5238" s="12"/>
      <c r="AL5238" s="12"/>
      <c r="AM5238" s="12"/>
      <c r="AN5238" s="12"/>
      <c r="AO5238" s="12"/>
      <c r="AP5238" s="12"/>
      <c r="AQ5238" s="12"/>
      <c r="AR5238" s="12"/>
      <c r="AS5238" s="12"/>
      <c r="AT5238" s="12"/>
      <c r="AU5238" s="12"/>
      <c r="AV5238" s="12"/>
      <c r="AW5238" s="12"/>
      <c r="AX5238" s="12"/>
      <c r="AY5238" s="12"/>
      <c r="AZ5238" s="12"/>
      <c r="BA5238" s="12"/>
      <c r="BB5238" s="12"/>
      <c r="BC5238" s="12"/>
      <c r="BD5238" s="12"/>
      <c r="BE5238" s="12"/>
      <c r="BF5238" s="12"/>
      <c r="BG5238" s="12"/>
      <c r="BH5238" s="12"/>
      <c r="BI5238" s="12"/>
      <c r="BJ5238" s="13"/>
      <c r="BK5238" s="13"/>
      <c r="BL5238" s="13"/>
      <c r="BM5238" s="13"/>
      <c r="BN5238" s="13"/>
    </row>
    <row r="5239" spans="1:66" x14ac:dyDescent="0.25">
      <c r="A5239" s="10"/>
      <c r="B5239" s="10"/>
      <c r="C5239" s="10"/>
      <c r="D5239" s="10"/>
      <c r="E5239" s="10"/>
      <c r="F5239" s="10"/>
      <c r="G5239" s="10"/>
      <c r="H5239" s="10"/>
      <c r="I5239" s="10"/>
      <c r="J5239" s="10"/>
      <c r="K5239" s="11"/>
      <c r="L5239" s="11"/>
      <c r="M5239" s="12"/>
      <c r="N5239" s="12"/>
      <c r="O5239" s="12"/>
      <c r="P5239" s="12"/>
      <c r="Q5239" s="12"/>
      <c r="R5239" s="12"/>
      <c r="S5239" s="12"/>
      <c r="T5239" s="12"/>
      <c r="U5239" s="12"/>
      <c r="V5239" s="12"/>
      <c r="W5239" s="12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2"/>
      <c r="AS5239" s="12"/>
      <c r="AT5239" s="12"/>
      <c r="AU5239" s="12"/>
      <c r="AV5239" s="12"/>
      <c r="AW5239" s="12"/>
      <c r="AX5239" s="12"/>
      <c r="AY5239" s="12"/>
      <c r="AZ5239" s="12"/>
      <c r="BA5239" s="12"/>
      <c r="BB5239" s="12"/>
      <c r="BC5239" s="12"/>
      <c r="BD5239" s="12"/>
      <c r="BE5239" s="12"/>
      <c r="BF5239" s="12"/>
      <c r="BG5239" s="12"/>
      <c r="BH5239" s="12"/>
      <c r="BI5239" s="12"/>
      <c r="BJ5239" s="13"/>
      <c r="BK5239" s="13"/>
      <c r="BL5239" s="13"/>
      <c r="BM5239" s="13"/>
      <c r="BN5239" s="13"/>
    </row>
    <row r="5240" spans="1:66" x14ac:dyDescent="0.25">
      <c r="A5240" s="10"/>
      <c r="B5240" s="10"/>
      <c r="C5240" s="10"/>
      <c r="D5240" s="10"/>
      <c r="E5240" s="10"/>
      <c r="F5240" s="10"/>
      <c r="G5240" s="10"/>
      <c r="H5240" s="10"/>
      <c r="I5240" s="10"/>
      <c r="J5240" s="10"/>
      <c r="K5240" s="11"/>
      <c r="L5240" s="11"/>
      <c r="M5240" s="12"/>
      <c r="N5240" s="12"/>
      <c r="O5240" s="12"/>
      <c r="P5240" s="12"/>
      <c r="Q5240" s="12"/>
      <c r="R5240" s="12"/>
      <c r="S5240" s="12"/>
      <c r="T5240" s="12"/>
      <c r="U5240" s="12"/>
      <c r="V5240" s="12"/>
      <c r="W5240" s="12"/>
      <c r="X5240" s="12"/>
      <c r="Y5240" s="12"/>
      <c r="Z5240" s="12"/>
      <c r="AA5240" s="12"/>
      <c r="AB5240" s="12"/>
      <c r="AC5240" s="12"/>
      <c r="AD5240" s="12"/>
      <c r="AE5240" s="12"/>
      <c r="AF5240" s="12"/>
      <c r="AG5240" s="12"/>
      <c r="AH5240" s="12"/>
      <c r="AI5240" s="12"/>
      <c r="AJ5240" s="12"/>
      <c r="AK5240" s="12"/>
      <c r="AL5240" s="12"/>
      <c r="AM5240" s="12"/>
      <c r="AN5240" s="12"/>
      <c r="AO5240" s="12"/>
      <c r="AP5240" s="12"/>
      <c r="AQ5240" s="12"/>
      <c r="AR5240" s="12"/>
      <c r="AS5240" s="12"/>
      <c r="AT5240" s="12"/>
      <c r="AU5240" s="12"/>
      <c r="AV5240" s="12"/>
      <c r="AW5240" s="12"/>
      <c r="AX5240" s="12"/>
      <c r="AY5240" s="12"/>
      <c r="AZ5240" s="12"/>
      <c r="BA5240" s="12"/>
      <c r="BB5240" s="12"/>
      <c r="BC5240" s="12"/>
      <c r="BD5240" s="12"/>
      <c r="BE5240" s="12"/>
      <c r="BF5240" s="12"/>
      <c r="BG5240" s="12"/>
      <c r="BH5240" s="12"/>
      <c r="BI5240" s="12"/>
      <c r="BJ5240" s="13"/>
      <c r="BK5240" s="13"/>
      <c r="BL5240" s="13"/>
      <c r="BM5240" s="13"/>
      <c r="BN5240" s="13"/>
    </row>
    <row r="5241" spans="1:66" x14ac:dyDescent="0.25">
      <c r="A5241" s="10"/>
      <c r="B5241" s="10"/>
      <c r="C5241" s="10"/>
      <c r="D5241" s="10"/>
      <c r="E5241" s="10"/>
      <c r="F5241" s="10"/>
      <c r="G5241" s="10"/>
      <c r="H5241" s="10"/>
      <c r="I5241" s="10"/>
      <c r="J5241" s="10"/>
      <c r="K5241" s="11"/>
      <c r="L5241" s="11"/>
      <c r="M5241" s="12"/>
      <c r="N5241" s="12"/>
      <c r="O5241" s="12"/>
      <c r="P5241" s="12"/>
      <c r="Q5241" s="12"/>
      <c r="R5241" s="12"/>
      <c r="S5241" s="12"/>
      <c r="T5241" s="12"/>
      <c r="U5241" s="12"/>
      <c r="V5241" s="12"/>
      <c r="W5241" s="12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2"/>
      <c r="AS5241" s="12"/>
      <c r="AT5241" s="12"/>
      <c r="AU5241" s="12"/>
      <c r="AV5241" s="12"/>
      <c r="AW5241" s="12"/>
      <c r="AX5241" s="12"/>
      <c r="AY5241" s="12"/>
      <c r="AZ5241" s="12"/>
      <c r="BA5241" s="12"/>
      <c r="BB5241" s="12"/>
      <c r="BC5241" s="12"/>
      <c r="BD5241" s="12"/>
      <c r="BE5241" s="12"/>
      <c r="BF5241" s="12"/>
      <c r="BG5241" s="12"/>
      <c r="BH5241" s="12"/>
      <c r="BI5241" s="12"/>
      <c r="BJ5241" s="13"/>
      <c r="BK5241" s="13"/>
      <c r="BL5241" s="13"/>
      <c r="BM5241" s="13"/>
      <c r="BN5241" s="13"/>
    </row>
    <row r="5242" spans="1:66" x14ac:dyDescent="0.25">
      <c r="A5242" s="10"/>
      <c r="B5242" s="10"/>
      <c r="C5242" s="10"/>
      <c r="D5242" s="10"/>
      <c r="E5242" s="10"/>
      <c r="F5242" s="10"/>
      <c r="G5242" s="10"/>
      <c r="H5242" s="10"/>
      <c r="I5242" s="10"/>
      <c r="J5242" s="10"/>
      <c r="K5242" s="11"/>
      <c r="L5242" s="11"/>
      <c r="M5242" s="12"/>
      <c r="N5242" s="12"/>
      <c r="O5242" s="12"/>
      <c r="P5242" s="12"/>
      <c r="Q5242" s="12"/>
      <c r="R5242" s="12"/>
      <c r="S5242" s="12"/>
      <c r="T5242" s="12"/>
      <c r="U5242" s="12"/>
      <c r="V5242" s="12"/>
      <c r="W5242" s="12"/>
      <c r="X5242" s="12"/>
      <c r="Y5242" s="12"/>
      <c r="Z5242" s="12"/>
      <c r="AA5242" s="12"/>
      <c r="AB5242" s="12"/>
      <c r="AC5242" s="12"/>
      <c r="AD5242" s="12"/>
      <c r="AE5242" s="12"/>
      <c r="AF5242" s="12"/>
      <c r="AG5242" s="12"/>
      <c r="AH5242" s="12"/>
      <c r="AI5242" s="12"/>
      <c r="AJ5242" s="12"/>
      <c r="AK5242" s="12"/>
      <c r="AL5242" s="12"/>
      <c r="AM5242" s="12"/>
      <c r="AN5242" s="12"/>
      <c r="AO5242" s="12"/>
      <c r="AP5242" s="12"/>
      <c r="AQ5242" s="12"/>
      <c r="AR5242" s="12"/>
      <c r="AS5242" s="12"/>
      <c r="AT5242" s="12"/>
      <c r="AU5242" s="12"/>
      <c r="AV5242" s="12"/>
      <c r="AW5242" s="12"/>
      <c r="AX5242" s="12"/>
      <c r="AY5242" s="12"/>
      <c r="AZ5242" s="12"/>
      <c r="BA5242" s="12"/>
      <c r="BB5242" s="12"/>
      <c r="BC5242" s="12"/>
      <c r="BD5242" s="12"/>
      <c r="BE5242" s="12"/>
      <c r="BF5242" s="12"/>
      <c r="BG5242" s="12"/>
      <c r="BH5242" s="12"/>
      <c r="BI5242" s="12"/>
      <c r="BJ5242" s="13"/>
      <c r="BK5242" s="13"/>
      <c r="BL5242" s="13"/>
      <c r="BM5242" s="13"/>
      <c r="BN5242" s="13"/>
    </row>
    <row r="5243" spans="1:66" x14ac:dyDescent="0.25">
      <c r="A5243" s="10"/>
      <c r="B5243" s="10"/>
      <c r="C5243" s="10"/>
      <c r="D5243" s="10"/>
      <c r="E5243" s="10"/>
      <c r="F5243" s="10"/>
      <c r="G5243" s="10"/>
      <c r="H5243" s="10"/>
      <c r="I5243" s="10"/>
      <c r="J5243" s="10"/>
      <c r="K5243" s="11"/>
      <c r="L5243" s="11"/>
      <c r="M5243" s="12"/>
      <c r="N5243" s="12"/>
      <c r="O5243" s="12"/>
      <c r="P5243" s="12"/>
      <c r="Q5243" s="12"/>
      <c r="R5243" s="12"/>
      <c r="S5243" s="12"/>
      <c r="T5243" s="12"/>
      <c r="U5243" s="12"/>
      <c r="V5243" s="12"/>
      <c r="W5243" s="12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2"/>
      <c r="AS5243" s="12"/>
      <c r="AT5243" s="12"/>
      <c r="AU5243" s="12"/>
      <c r="AV5243" s="12"/>
      <c r="AW5243" s="12"/>
      <c r="AX5243" s="12"/>
      <c r="AY5243" s="12"/>
      <c r="AZ5243" s="12"/>
      <c r="BA5243" s="12"/>
      <c r="BB5243" s="12"/>
      <c r="BC5243" s="12"/>
      <c r="BD5243" s="12"/>
      <c r="BE5243" s="12"/>
      <c r="BF5243" s="12"/>
      <c r="BG5243" s="12"/>
      <c r="BH5243" s="12"/>
      <c r="BI5243" s="12"/>
      <c r="BJ5243" s="13"/>
      <c r="BK5243" s="13"/>
      <c r="BL5243" s="13"/>
      <c r="BM5243" s="13"/>
      <c r="BN5243" s="13"/>
    </row>
    <row r="5244" spans="1:66" x14ac:dyDescent="0.25">
      <c r="A5244" s="10"/>
      <c r="B5244" s="10"/>
      <c r="C5244" s="10"/>
      <c r="D5244" s="10"/>
      <c r="E5244" s="10"/>
      <c r="F5244" s="10"/>
      <c r="G5244" s="10"/>
      <c r="H5244" s="10"/>
      <c r="I5244" s="10"/>
      <c r="J5244" s="10"/>
      <c r="K5244" s="11"/>
      <c r="L5244" s="11"/>
      <c r="M5244" s="12"/>
      <c r="N5244" s="12"/>
      <c r="O5244" s="12"/>
      <c r="P5244" s="12"/>
      <c r="Q5244" s="12"/>
      <c r="R5244" s="12"/>
      <c r="S5244" s="12"/>
      <c r="T5244" s="12"/>
      <c r="U5244" s="12"/>
      <c r="V5244" s="12"/>
      <c r="W5244" s="12"/>
      <c r="X5244" s="12"/>
      <c r="Y5244" s="12"/>
      <c r="Z5244" s="12"/>
      <c r="AA5244" s="12"/>
      <c r="AB5244" s="12"/>
      <c r="AC5244" s="12"/>
      <c r="AD5244" s="12"/>
      <c r="AE5244" s="12"/>
      <c r="AF5244" s="12"/>
      <c r="AG5244" s="12"/>
      <c r="AH5244" s="12"/>
      <c r="AI5244" s="12"/>
      <c r="AJ5244" s="12"/>
      <c r="AK5244" s="12"/>
      <c r="AL5244" s="12"/>
      <c r="AM5244" s="12"/>
      <c r="AN5244" s="12"/>
      <c r="AO5244" s="12"/>
      <c r="AP5244" s="12"/>
      <c r="AQ5244" s="12"/>
      <c r="AR5244" s="12"/>
      <c r="AS5244" s="12"/>
      <c r="AT5244" s="12"/>
      <c r="AU5244" s="12"/>
      <c r="AV5244" s="12"/>
      <c r="AW5244" s="12"/>
      <c r="AX5244" s="12"/>
      <c r="AY5244" s="12"/>
      <c r="AZ5244" s="12"/>
      <c r="BA5244" s="12"/>
      <c r="BB5244" s="12"/>
      <c r="BC5244" s="12"/>
      <c r="BD5244" s="12"/>
      <c r="BE5244" s="12"/>
      <c r="BF5244" s="12"/>
      <c r="BG5244" s="12"/>
      <c r="BH5244" s="12"/>
      <c r="BI5244" s="12"/>
      <c r="BJ5244" s="13"/>
      <c r="BK5244" s="13"/>
      <c r="BL5244" s="13"/>
      <c r="BM5244" s="13"/>
      <c r="BN5244" s="13"/>
    </row>
    <row r="5245" spans="1:66" x14ac:dyDescent="0.25">
      <c r="A5245" s="10"/>
      <c r="B5245" s="10"/>
      <c r="C5245" s="10"/>
      <c r="D5245" s="10"/>
      <c r="E5245" s="10"/>
      <c r="F5245" s="10"/>
      <c r="G5245" s="10"/>
      <c r="H5245" s="10"/>
      <c r="I5245" s="10"/>
      <c r="J5245" s="10"/>
      <c r="K5245" s="11"/>
      <c r="L5245" s="11"/>
      <c r="M5245" s="12"/>
      <c r="N5245" s="12"/>
      <c r="O5245" s="12"/>
      <c r="P5245" s="12"/>
      <c r="Q5245" s="12"/>
      <c r="R5245" s="12"/>
      <c r="S5245" s="12"/>
      <c r="T5245" s="12"/>
      <c r="U5245" s="12"/>
      <c r="V5245" s="12"/>
      <c r="W5245" s="12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2"/>
      <c r="AS5245" s="12"/>
      <c r="AT5245" s="12"/>
      <c r="AU5245" s="12"/>
      <c r="AV5245" s="12"/>
      <c r="AW5245" s="12"/>
      <c r="AX5245" s="12"/>
      <c r="AY5245" s="12"/>
      <c r="AZ5245" s="12"/>
      <c r="BA5245" s="12"/>
      <c r="BB5245" s="12"/>
      <c r="BC5245" s="12"/>
      <c r="BD5245" s="12"/>
      <c r="BE5245" s="12"/>
      <c r="BF5245" s="12"/>
      <c r="BG5245" s="12"/>
      <c r="BH5245" s="12"/>
      <c r="BI5245" s="12"/>
      <c r="BJ5245" s="13"/>
      <c r="BK5245" s="13"/>
      <c r="BL5245" s="13"/>
      <c r="BM5245" s="13"/>
      <c r="BN5245" s="13"/>
    </row>
    <row r="5246" spans="1:66" x14ac:dyDescent="0.25">
      <c r="A5246" s="10"/>
      <c r="B5246" s="10"/>
      <c r="C5246" s="10"/>
      <c r="D5246" s="10"/>
      <c r="E5246" s="10"/>
      <c r="F5246" s="10"/>
      <c r="G5246" s="10"/>
      <c r="H5246" s="10"/>
      <c r="I5246" s="10"/>
      <c r="J5246" s="10"/>
      <c r="K5246" s="11"/>
      <c r="L5246" s="11"/>
      <c r="M5246" s="12"/>
      <c r="N5246" s="12"/>
      <c r="O5246" s="12"/>
      <c r="P5246" s="12"/>
      <c r="Q5246" s="12"/>
      <c r="R5246" s="12"/>
      <c r="S5246" s="12"/>
      <c r="T5246" s="12"/>
      <c r="U5246" s="12"/>
      <c r="V5246" s="12"/>
      <c r="W5246" s="12"/>
      <c r="X5246" s="12"/>
      <c r="Y5246" s="12"/>
      <c r="Z5246" s="12"/>
      <c r="AA5246" s="12"/>
      <c r="AB5246" s="12"/>
      <c r="AC5246" s="12"/>
      <c r="AD5246" s="12"/>
      <c r="AE5246" s="12"/>
      <c r="AF5246" s="12"/>
      <c r="AG5246" s="12"/>
      <c r="AH5246" s="12"/>
      <c r="AI5246" s="12"/>
      <c r="AJ5246" s="12"/>
      <c r="AK5246" s="12"/>
      <c r="AL5246" s="12"/>
      <c r="AM5246" s="12"/>
      <c r="AN5246" s="12"/>
      <c r="AO5246" s="12"/>
      <c r="AP5246" s="12"/>
      <c r="AQ5246" s="12"/>
      <c r="AR5246" s="12"/>
      <c r="AS5246" s="12"/>
      <c r="AT5246" s="12"/>
      <c r="AU5246" s="12"/>
      <c r="AV5246" s="12"/>
      <c r="AW5246" s="12"/>
      <c r="AX5246" s="12"/>
      <c r="AY5246" s="12"/>
      <c r="AZ5246" s="12"/>
      <c r="BA5246" s="12"/>
      <c r="BB5246" s="12"/>
      <c r="BC5246" s="12"/>
      <c r="BD5246" s="12"/>
      <c r="BE5246" s="12"/>
      <c r="BF5246" s="12"/>
      <c r="BG5246" s="12"/>
      <c r="BH5246" s="12"/>
      <c r="BI5246" s="12"/>
      <c r="BJ5246" s="13"/>
      <c r="BK5246" s="13"/>
      <c r="BL5246" s="13"/>
      <c r="BM5246" s="13"/>
      <c r="BN5246" s="13"/>
    </row>
    <row r="5247" spans="1:66" x14ac:dyDescent="0.25">
      <c r="A5247" s="10"/>
      <c r="B5247" s="10"/>
      <c r="C5247" s="10"/>
      <c r="D5247" s="10"/>
      <c r="E5247" s="10"/>
      <c r="F5247" s="10"/>
      <c r="G5247" s="10"/>
      <c r="H5247" s="10"/>
      <c r="I5247" s="10"/>
      <c r="J5247" s="10"/>
      <c r="K5247" s="11"/>
      <c r="L5247" s="11"/>
      <c r="M5247" s="12"/>
      <c r="N5247" s="12"/>
      <c r="O5247" s="12"/>
      <c r="P5247" s="12"/>
      <c r="Q5247" s="12"/>
      <c r="R5247" s="12"/>
      <c r="S5247" s="12"/>
      <c r="T5247" s="12"/>
      <c r="U5247" s="12"/>
      <c r="V5247" s="12"/>
      <c r="W5247" s="12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2"/>
      <c r="AS5247" s="12"/>
      <c r="AT5247" s="12"/>
      <c r="AU5247" s="12"/>
      <c r="AV5247" s="12"/>
      <c r="AW5247" s="12"/>
      <c r="AX5247" s="12"/>
      <c r="AY5247" s="12"/>
      <c r="AZ5247" s="12"/>
      <c r="BA5247" s="12"/>
      <c r="BB5247" s="12"/>
      <c r="BC5247" s="12"/>
      <c r="BD5247" s="12"/>
      <c r="BE5247" s="12"/>
      <c r="BF5247" s="12"/>
      <c r="BG5247" s="12"/>
      <c r="BH5247" s="12"/>
      <c r="BI5247" s="12"/>
      <c r="BJ5247" s="13"/>
      <c r="BK5247" s="13"/>
      <c r="BL5247" s="13"/>
      <c r="BM5247" s="13"/>
      <c r="BN5247" s="13"/>
    </row>
    <row r="5248" spans="1:66" x14ac:dyDescent="0.25">
      <c r="A5248" s="10"/>
      <c r="B5248" s="10"/>
      <c r="C5248" s="10"/>
      <c r="D5248" s="10"/>
      <c r="E5248" s="10"/>
      <c r="F5248" s="10"/>
      <c r="G5248" s="10"/>
      <c r="H5248" s="10"/>
      <c r="I5248" s="10"/>
      <c r="J5248" s="10"/>
      <c r="K5248" s="11"/>
      <c r="L5248" s="11"/>
      <c r="M5248" s="12"/>
      <c r="N5248" s="12"/>
      <c r="O5248" s="12"/>
      <c r="P5248" s="12"/>
      <c r="Q5248" s="12"/>
      <c r="R5248" s="12"/>
      <c r="S5248" s="12"/>
      <c r="T5248" s="12"/>
      <c r="U5248" s="12"/>
      <c r="V5248" s="12"/>
      <c r="W5248" s="12"/>
      <c r="X5248" s="12"/>
      <c r="Y5248" s="12"/>
      <c r="Z5248" s="12"/>
      <c r="AA5248" s="12"/>
      <c r="AB5248" s="12"/>
      <c r="AC5248" s="12"/>
      <c r="AD5248" s="12"/>
      <c r="AE5248" s="12"/>
      <c r="AF5248" s="12"/>
      <c r="AG5248" s="12"/>
      <c r="AH5248" s="12"/>
      <c r="AI5248" s="12"/>
      <c r="AJ5248" s="12"/>
      <c r="AK5248" s="12"/>
      <c r="AL5248" s="12"/>
      <c r="AM5248" s="12"/>
      <c r="AN5248" s="12"/>
      <c r="AO5248" s="12"/>
      <c r="AP5248" s="12"/>
      <c r="AQ5248" s="12"/>
      <c r="AR5248" s="12"/>
      <c r="AS5248" s="12"/>
      <c r="AT5248" s="12"/>
      <c r="AU5248" s="12"/>
      <c r="AV5248" s="12"/>
      <c r="AW5248" s="12"/>
      <c r="AX5248" s="12"/>
      <c r="AY5248" s="12"/>
      <c r="AZ5248" s="12"/>
      <c r="BA5248" s="12"/>
      <c r="BB5248" s="12"/>
      <c r="BC5248" s="12"/>
      <c r="BD5248" s="12"/>
      <c r="BE5248" s="12"/>
      <c r="BF5248" s="12"/>
      <c r="BG5248" s="12"/>
      <c r="BH5248" s="12"/>
      <c r="BI5248" s="12"/>
      <c r="BJ5248" s="13"/>
      <c r="BK5248" s="13"/>
      <c r="BL5248" s="13"/>
      <c r="BM5248" s="13"/>
      <c r="BN5248" s="13"/>
    </row>
    <row r="5249" spans="1:66" x14ac:dyDescent="0.25">
      <c r="A5249" s="10"/>
      <c r="B5249" s="10"/>
      <c r="C5249" s="10"/>
      <c r="D5249" s="10"/>
      <c r="E5249" s="10"/>
      <c r="F5249" s="10"/>
      <c r="G5249" s="10"/>
      <c r="H5249" s="10"/>
      <c r="I5249" s="10"/>
      <c r="J5249" s="10"/>
      <c r="K5249" s="11"/>
      <c r="L5249" s="11"/>
      <c r="M5249" s="12"/>
      <c r="N5249" s="12"/>
      <c r="O5249" s="12"/>
      <c r="P5249" s="12"/>
      <c r="Q5249" s="12"/>
      <c r="R5249" s="12"/>
      <c r="S5249" s="12"/>
      <c r="T5249" s="12"/>
      <c r="U5249" s="12"/>
      <c r="V5249" s="12"/>
      <c r="W5249" s="12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2"/>
      <c r="AS5249" s="12"/>
      <c r="AT5249" s="12"/>
      <c r="AU5249" s="12"/>
      <c r="AV5249" s="12"/>
      <c r="AW5249" s="12"/>
      <c r="AX5249" s="12"/>
      <c r="AY5249" s="12"/>
      <c r="AZ5249" s="12"/>
      <c r="BA5249" s="12"/>
      <c r="BB5249" s="12"/>
      <c r="BC5249" s="12"/>
      <c r="BD5249" s="12"/>
      <c r="BE5249" s="12"/>
      <c r="BF5249" s="12"/>
      <c r="BG5249" s="12"/>
      <c r="BH5249" s="12"/>
      <c r="BI5249" s="12"/>
      <c r="BJ5249" s="13"/>
      <c r="BK5249" s="13"/>
      <c r="BL5249" s="13"/>
      <c r="BM5249" s="13"/>
      <c r="BN5249" s="13"/>
    </row>
    <row r="5250" spans="1:66" x14ac:dyDescent="0.25">
      <c r="A5250" s="10"/>
      <c r="B5250" s="10"/>
      <c r="C5250" s="10"/>
      <c r="D5250" s="10"/>
      <c r="E5250" s="10"/>
      <c r="F5250" s="10"/>
      <c r="G5250" s="10"/>
      <c r="H5250" s="10"/>
      <c r="I5250" s="10"/>
      <c r="J5250" s="10"/>
      <c r="K5250" s="11"/>
      <c r="L5250" s="11"/>
      <c r="M5250" s="12"/>
      <c r="N5250" s="12"/>
      <c r="O5250" s="12"/>
      <c r="P5250" s="12"/>
      <c r="Q5250" s="12"/>
      <c r="R5250" s="12"/>
      <c r="S5250" s="12"/>
      <c r="T5250" s="12"/>
      <c r="U5250" s="12"/>
      <c r="V5250" s="12"/>
      <c r="W5250" s="12"/>
      <c r="X5250" s="12"/>
      <c r="Y5250" s="12"/>
      <c r="Z5250" s="12"/>
      <c r="AA5250" s="12"/>
      <c r="AB5250" s="12"/>
      <c r="AC5250" s="12"/>
      <c r="AD5250" s="12"/>
      <c r="AE5250" s="12"/>
      <c r="AF5250" s="12"/>
      <c r="AG5250" s="12"/>
      <c r="AH5250" s="12"/>
      <c r="AI5250" s="12"/>
      <c r="AJ5250" s="12"/>
      <c r="AK5250" s="12"/>
      <c r="AL5250" s="12"/>
      <c r="AM5250" s="12"/>
      <c r="AN5250" s="12"/>
      <c r="AO5250" s="12"/>
      <c r="AP5250" s="12"/>
      <c r="AQ5250" s="12"/>
      <c r="AR5250" s="12"/>
      <c r="AS5250" s="12"/>
      <c r="AT5250" s="12"/>
      <c r="AU5250" s="12"/>
      <c r="AV5250" s="12"/>
      <c r="AW5250" s="12"/>
      <c r="AX5250" s="12"/>
      <c r="AY5250" s="12"/>
      <c r="AZ5250" s="12"/>
      <c r="BA5250" s="12"/>
      <c r="BB5250" s="12"/>
      <c r="BC5250" s="12"/>
      <c r="BD5250" s="12"/>
      <c r="BE5250" s="12"/>
      <c r="BF5250" s="12"/>
      <c r="BG5250" s="12"/>
      <c r="BH5250" s="12"/>
      <c r="BI5250" s="12"/>
      <c r="BJ5250" s="13"/>
      <c r="BK5250" s="13"/>
      <c r="BL5250" s="13"/>
      <c r="BM5250" s="13"/>
      <c r="BN5250" s="13"/>
    </row>
    <row r="5251" spans="1:66" x14ac:dyDescent="0.25">
      <c r="A5251" s="10"/>
      <c r="B5251" s="10"/>
      <c r="C5251" s="10"/>
      <c r="D5251" s="10"/>
      <c r="E5251" s="10"/>
      <c r="F5251" s="10"/>
      <c r="G5251" s="10"/>
      <c r="H5251" s="10"/>
      <c r="I5251" s="10"/>
      <c r="J5251" s="10"/>
      <c r="K5251" s="11"/>
      <c r="L5251" s="11"/>
      <c r="M5251" s="12"/>
      <c r="N5251" s="12"/>
      <c r="O5251" s="12"/>
      <c r="P5251" s="12"/>
      <c r="Q5251" s="12"/>
      <c r="R5251" s="12"/>
      <c r="S5251" s="12"/>
      <c r="T5251" s="12"/>
      <c r="U5251" s="12"/>
      <c r="V5251" s="12"/>
      <c r="W5251" s="12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2"/>
      <c r="AS5251" s="12"/>
      <c r="AT5251" s="12"/>
      <c r="AU5251" s="12"/>
      <c r="AV5251" s="12"/>
      <c r="AW5251" s="12"/>
      <c r="AX5251" s="12"/>
      <c r="AY5251" s="12"/>
      <c r="AZ5251" s="12"/>
      <c r="BA5251" s="12"/>
      <c r="BB5251" s="12"/>
      <c r="BC5251" s="12"/>
      <c r="BD5251" s="12"/>
      <c r="BE5251" s="12"/>
      <c r="BF5251" s="12"/>
      <c r="BG5251" s="12"/>
      <c r="BH5251" s="12"/>
      <c r="BI5251" s="12"/>
      <c r="BJ5251" s="13"/>
      <c r="BK5251" s="13"/>
      <c r="BL5251" s="13"/>
      <c r="BM5251" s="13"/>
      <c r="BN5251" s="13"/>
    </row>
    <row r="5252" spans="1:66" x14ac:dyDescent="0.25">
      <c r="A5252" s="10"/>
      <c r="B5252" s="10"/>
      <c r="C5252" s="10"/>
      <c r="D5252" s="10"/>
      <c r="E5252" s="10"/>
      <c r="F5252" s="10"/>
      <c r="G5252" s="10"/>
      <c r="H5252" s="10"/>
      <c r="I5252" s="10"/>
      <c r="J5252" s="10"/>
      <c r="K5252" s="11"/>
      <c r="L5252" s="11"/>
      <c r="M5252" s="12"/>
      <c r="N5252" s="12"/>
      <c r="O5252" s="12"/>
      <c r="P5252" s="12"/>
      <c r="Q5252" s="12"/>
      <c r="R5252" s="12"/>
      <c r="S5252" s="12"/>
      <c r="T5252" s="12"/>
      <c r="U5252" s="12"/>
      <c r="V5252" s="12"/>
      <c r="W5252" s="12"/>
      <c r="X5252" s="12"/>
      <c r="Y5252" s="12"/>
      <c r="Z5252" s="12"/>
      <c r="AA5252" s="12"/>
      <c r="AB5252" s="12"/>
      <c r="AC5252" s="12"/>
      <c r="AD5252" s="12"/>
      <c r="AE5252" s="12"/>
      <c r="AF5252" s="12"/>
      <c r="AG5252" s="12"/>
      <c r="AH5252" s="12"/>
      <c r="AI5252" s="12"/>
      <c r="AJ5252" s="12"/>
      <c r="AK5252" s="12"/>
      <c r="AL5252" s="12"/>
      <c r="AM5252" s="12"/>
      <c r="AN5252" s="12"/>
      <c r="AO5252" s="12"/>
      <c r="AP5252" s="12"/>
      <c r="AQ5252" s="12"/>
      <c r="AR5252" s="12"/>
      <c r="AS5252" s="12"/>
      <c r="AT5252" s="12"/>
      <c r="AU5252" s="12"/>
      <c r="AV5252" s="12"/>
      <c r="AW5252" s="12"/>
      <c r="AX5252" s="12"/>
      <c r="AY5252" s="12"/>
      <c r="AZ5252" s="12"/>
      <c r="BA5252" s="12"/>
      <c r="BB5252" s="12"/>
      <c r="BC5252" s="12"/>
      <c r="BD5252" s="12"/>
      <c r="BE5252" s="12"/>
      <c r="BF5252" s="12"/>
      <c r="BG5252" s="12"/>
      <c r="BH5252" s="12"/>
      <c r="BI5252" s="12"/>
      <c r="BJ5252" s="13"/>
      <c r="BK5252" s="13"/>
      <c r="BL5252" s="13"/>
      <c r="BM5252" s="13"/>
      <c r="BN5252" s="13"/>
    </row>
    <row r="5253" spans="1:66" x14ac:dyDescent="0.25">
      <c r="A5253" s="10"/>
      <c r="B5253" s="10"/>
      <c r="C5253" s="10"/>
      <c r="D5253" s="10"/>
      <c r="E5253" s="10"/>
      <c r="F5253" s="10"/>
      <c r="G5253" s="10"/>
      <c r="H5253" s="10"/>
      <c r="I5253" s="10"/>
      <c r="J5253" s="10"/>
      <c r="K5253" s="11"/>
      <c r="L5253" s="11"/>
      <c r="M5253" s="12"/>
      <c r="N5253" s="12"/>
      <c r="O5253" s="12"/>
      <c r="P5253" s="12"/>
      <c r="Q5253" s="12"/>
      <c r="R5253" s="12"/>
      <c r="S5253" s="12"/>
      <c r="T5253" s="12"/>
      <c r="U5253" s="12"/>
      <c r="V5253" s="12"/>
      <c r="W5253" s="12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2"/>
      <c r="AS5253" s="12"/>
      <c r="AT5253" s="12"/>
      <c r="AU5253" s="12"/>
      <c r="AV5253" s="12"/>
      <c r="AW5253" s="12"/>
      <c r="AX5253" s="12"/>
      <c r="AY5253" s="12"/>
      <c r="AZ5253" s="12"/>
      <c r="BA5253" s="12"/>
      <c r="BB5253" s="12"/>
      <c r="BC5253" s="12"/>
      <c r="BD5253" s="12"/>
      <c r="BE5253" s="12"/>
      <c r="BF5253" s="12"/>
      <c r="BG5253" s="12"/>
      <c r="BH5253" s="12"/>
      <c r="BI5253" s="12"/>
      <c r="BJ5253" s="13"/>
      <c r="BK5253" s="13"/>
      <c r="BL5253" s="13"/>
      <c r="BM5253" s="13"/>
      <c r="BN5253" s="13"/>
    </row>
    <row r="5254" spans="1:66" x14ac:dyDescent="0.25">
      <c r="A5254" s="10"/>
      <c r="B5254" s="10"/>
      <c r="C5254" s="10"/>
      <c r="D5254" s="10"/>
      <c r="E5254" s="10"/>
      <c r="F5254" s="10"/>
      <c r="G5254" s="10"/>
      <c r="H5254" s="10"/>
      <c r="I5254" s="10"/>
      <c r="J5254" s="10"/>
      <c r="K5254" s="11"/>
      <c r="L5254" s="11"/>
      <c r="M5254" s="12"/>
      <c r="N5254" s="12"/>
      <c r="O5254" s="12"/>
      <c r="P5254" s="12"/>
      <c r="Q5254" s="12"/>
      <c r="R5254" s="12"/>
      <c r="S5254" s="12"/>
      <c r="T5254" s="12"/>
      <c r="U5254" s="12"/>
      <c r="V5254" s="12"/>
      <c r="W5254" s="12"/>
      <c r="X5254" s="12"/>
      <c r="Y5254" s="12"/>
      <c r="Z5254" s="12"/>
      <c r="AA5254" s="12"/>
      <c r="AB5254" s="12"/>
      <c r="AC5254" s="12"/>
      <c r="AD5254" s="12"/>
      <c r="AE5254" s="12"/>
      <c r="AF5254" s="12"/>
      <c r="AG5254" s="12"/>
      <c r="AH5254" s="12"/>
      <c r="AI5254" s="12"/>
      <c r="AJ5254" s="12"/>
      <c r="AK5254" s="12"/>
      <c r="AL5254" s="12"/>
      <c r="AM5254" s="12"/>
      <c r="AN5254" s="12"/>
      <c r="AO5254" s="12"/>
      <c r="AP5254" s="12"/>
      <c r="AQ5254" s="12"/>
      <c r="AR5254" s="12"/>
      <c r="AS5254" s="12"/>
      <c r="AT5254" s="12"/>
      <c r="AU5254" s="12"/>
      <c r="AV5254" s="12"/>
      <c r="AW5254" s="12"/>
      <c r="AX5254" s="12"/>
      <c r="AY5254" s="12"/>
      <c r="AZ5254" s="12"/>
      <c r="BA5254" s="12"/>
      <c r="BB5254" s="12"/>
      <c r="BC5254" s="12"/>
      <c r="BD5254" s="12"/>
      <c r="BE5254" s="12"/>
      <c r="BF5254" s="12"/>
      <c r="BG5254" s="12"/>
      <c r="BH5254" s="12"/>
      <c r="BI5254" s="12"/>
      <c r="BJ5254" s="13"/>
      <c r="BK5254" s="13"/>
      <c r="BL5254" s="13"/>
      <c r="BM5254" s="13"/>
      <c r="BN5254" s="13"/>
    </row>
    <row r="5255" spans="1:66" x14ac:dyDescent="0.25">
      <c r="A5255" s="10"/>
      <c r="B5255" s="10"/>
      <c r="C5255" s="10"/>
      <c r="D5255" s="10"/>
      <c r="E5255" s="10"/>
      <c r="F5255" s="10"/>
      <c r="G5255" s="10"/>
      <c r="H5255" s="10"/>
      <c r="I5255" s="10"/>
      <c r="J5255" s="10"/>
      <c r="K5255" s="11"/>
      <c r="L5255" s="11"/>
      <c r="M5255" s="12"/>
      <c r="N5255" s="12"/>
      <c r="O5255" s="12"/>
      <c r="P5255" s="12"/>
      <c r="Q5255" s="12"/>
      <c r="R5255" s="12"/>
      <c r="S5255" s="12"/>
      <c r="T5255" s="12"/>
      <c r="U5255" s="12"/>
      <c r="V5255" s="12"/>
      <c r="W5255" s="12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2"/>
      <c r="AS5255" s="12"/>
      <c r="AT5255" s="12"/>
      <c r="AU5255" s="12"/>
      <c r="AV5255" s="12"/>
      <c r="AW5255" s="12"/>
      <c r="AX5255" s="12"/>
      <c r="AY5255" s="12"/>
      <c r="AZ5255" s="12"/>
      <c r="BA5255" s="12"/>
      <c r="BB5255" s="12"/>
      <c r="BC5255" s="12"/>
      <c r="BD5255" s="12"/>
      <c r="BE5255" s="12"/>
      <c r="BF5255" s="12"/>
      <c r="BG5255" s="12"/>
      <c r="BH5255" s="12"/>
      <c r="BI5255" s="12"/>
      <c r="BJ5255" s="13"/>
      <c r="BK5255" s="13"/>
      <c r="BL5255" s="13"/>
      <c r="BM5255" s="13"/>
      <c r="BN5255" s="13"/>
    </row>
    <row r="5256" spans="1:66" x14ac:dyDescent="0.25">
      <c r="A5256" s="10"/>
      <c r="B5256" s="10"/>
      <c r="C5256" s="10"/>
      <c r="D5256" s="10"/>
      <c r="E5256" s="10"/>
      <c r="F5256" s="10"/>
      <c r="G5256" s="10"/>
      <c r="H5256" s="10"/>
      <c r="I5256" s="10"/>
      <c r="J5256" s="10"/>
      <c r="K5256" s="11"/>
      <c r="L5256" s="11"/>
      <c r="M5256" s="12"/>
      <c r="N5256" s="12"/>
      <c r="O5256" s="12"/>
      <c r="P5256" s="12"/>
      <c r="Q5256" s="12"/>
      <c r="R5256" s="12"/>
      <c r="S5256" s="12"/>
      <c r="T5256" s="12"/>
      <c r="U5256" s="12"/>
      <c r="V5256" s="12"/>
      <c r="W5256" s="12"/>
      <c r="X5256" s="12"/>
      <c r="Y5256" s="12"/>
      <c r="Z5256" s="12"/>
      <c r="AA5256" s="12"/>
      <c r="AB5256" s="12"/>
      <c r="AC5256" s="12"/>
      <c r="AD5256" s="12"/>
      <c r="AE5256" s="12"/>
      <c r="AF5256" s="12"/>
      <c r="AG5256" s="12"/>
      <c r="AH5256" s="12"/>
      <c r="AI5256" s="12"/>
      <c r="AJ5256" s="12"/>
      <c r="AK5256" s="12"/>
      <c r="AL5256" s="12"/>
      <c r="AM5256" s="12"/>
      <c r="AN5256" s="12"/>
      <c r="AO5256" s="12"/>
      <c r="AP5256" s="12"/>
      <c r="AQ5256" s="12"/>
      <c r="AR5256" s="12"/>
      <c r="AS5256" s="12"/>
      <c r="AT5256" s="12"/>
      <c r="AU5256" s="12"/>
      <c r="AV5256" s="12"/>
      <c r="AW5256" s="12"/>
      <c r="AX5256" s="12"/>
      <c r="AY5256" s="12"/>
      <c r="AZ5256" s="12"/>
      <c r="BA5256" s="12"/>
      <c r="BB5256" s="12"/>
      <c r="BC5256" s="12"/>
      <c r="BD5256" s="12"/>
      <c r="BE5256" s="12"/>
      <c r="BF5256" s="12"/>
      <c r="BG5256" s="12"/>
      <c r="BH5256" s="12"/>
      <c r="BI5256" s="12"/>
      <c r="BJ5256" s="13"/>
      <c r="BK5256" s="13"/>
      <c r="BL5256" s="13"/>
      <c r="BM5256" s="13"/>
      <c r="BN5256" s="13"/>
    </row>
    <row r="5257" spans="1:66" x14ac:dyDescent="0.25">
      <c r="A5257" s="10"/>
      <c r="B5257" s="10"/>
      <c r="C5257" s="10"/>
      <c r="D5257" s="10"/>
      <c r="E5257" s="10"/>
      <c r="F5257" s="10"/>
      <c r="G5257" s="10"/>
      <c r="H5257" s="10"/>
      <c r="I5257" s="10"/>
      <c r="J5257" s="10"/>
      <c r="K5257" s="11"/>
      <c r="L5257" s="11"/>
      <c r="M5257" s="12"/>
      <c r="N5257" s="12"/>
      <c r="O5257" s="12"/>
      <c r="P5257" s="12"/>
      <c r="Q5257" s="12"/>
      <c r="R5257" s="12"/>
      <c r="S5257" s="12"/>
      <c r="T5257" s="12"/>
      <c r="U5257" s="12"/>
      <c r="V5257" s="12"/>
      <c r="W5257" s="12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2"/>
      <c r="AS5257" s="12"/>
      <c r="AT5257" s="12"/>
      <c r="AU5257" s="12"/>
      <c r="AV5257" s="12"/>
      <c r="AW5257" s="12"/>
      <c r="AX5257" s="12"/>
      <c r="AY5257" s="12"/>
      <c r="AZ5257" s="12"/>
      <c r="BA5257" s="12"/>
      <c r="BB5257" s="12"/>
      <c r="BC5257" s="12"/>
      <c r="BD5257" s="12"/>
      <c r="BE5257" s="12"/>
      <c r="BF5257" s="12"/>
      <c r="BG5257" s="12"/>
      <c r="BH5257" s="12"/>
      <c r="BI5257" s="12"/>
      <c r="BJ5257" s="13"/>
      <c r="BK5257" s="13"/>
      <c r="BL5257" s="13"/>
      <c r="BM5257" s="13"/>
      <c r="BN5257" s="13"/>
    </row>
    <row r="5258" spans="1:66" x14ac:dyDescent="0.25">
      <c r="A5258" s="10"/>
      <c r="B5258" s="10"/>
      <c r="C5258" s="10"/>
      <c r="D5258" s="10"/>
      <c r="E5258" s="10"/>
      <c r="F5258" s="10"/>
      <c r="G5258" s="10"/>
      <c r="H5258" s="10"/>
      <c r="I5258" s="10"/>
      <c r="J5258" s="10"/>
      <c r="K5258" s="11"/>
      <c r="L5258" s="11"/>
      <c r="M5258" s="12"/>
      <c r="N5258" s="12"/>
      <c r="O5258" s="12"/>
      <c r="P5258" s="12"/>
      <c r="Q5258" s="12"/>
      <c r="R5258" s="12"/>
      <c r="S5258" s="12"/>
      <c r="T5258" s="12"/>
      <c r="U5258" s="12"/>
      <c r="V5258" s="12"/>
      <c r="W5258" s="12"/>
      <c r="X5258" s="12"/>
      <c r="Y5258" s="12"/>
      <c r="Z5258" s="12"/>
      <c r="AA5258" s="12"/>
      <c r="AB5258" s="12"/>
      <c r="AC5258" s="12"/>
      <c r="AD5258" s="12"/>
      <c r="AE5258" s="12"/>
      <c r="AF5258" s="12"/>
      <c r="AG5258" s="12"/>
      <c r="AH5258" s="12"/>
      <c r="AI5258" s="12"/>
      <c r="AJ5258" s="12"/>
      <c r="AK5258" s="12"/>
      <c r="AL5258" s="12"/>
      <c r="AM5258" s="12"/>
      <c r="AN5258" s="12"/>
      <c r="AO5258" s="12"/>
      <c r="AP5258" s="12"/>
      <c r="AQ5258" s="12"/>
      <c r="AR5258" s="12"/>
      <c r="AS5258" s="12"/>
      <c r="AT5258" s="12"/>
      <c r="AU5258" s="12"/>
      <c r="AV5258" s="12"/>
      <c r="AW5258" s="12"/>
      <c r="AX5258" s="12"/>
      <c r="AY5258" s="12"/>
      <c r="AZ5258" s="12"/>
      <c r="BA5258" s="12"/>
      <c r="BB5258" s="12"/>
      <c r="BC5258" s="12"/>
      <c r="BD5258" s="12"/>
      <c r="BE5258" s="12"/>
      <c r="BF5258" s="12"/>
      <c r="BG5258" s="12"/>
      <c r="BH5258" s="12"/>
      <c r="BI5258" s="12"/>
      <c r="BJ5258" s="13"/>
      <c r="BK5258" s="13"/>
      <c r="BL5258" s="13"/>
      <c r="BM5258" s="13"/>
      <c r="BN5258" s="13"/>
    </row>
    <row r="5259" spans="1:66" x14ac:dyDescent="0.25">
      <c r="A5259" s="10"/>
      <c r="B5259" s="10"/>
      <c r="C5259" s="10"/>
      <c r="D5259" s="10"/>
      <c r="E5259" s="10"/>
      <c r="F5259" s="10"/>
      <c r="G5259" s="10"/>
      <c r="H5259" s="10"/>
      <c r="I5259" s="10"/>
      <c r="J5259" s="10"/>
      <c r="K5259" s="11"/>
      <c r="L5259" s="11"/>
      <c r="M5259" s="12"/>
      <c r="N5259" s="12"/>
      <c r="O5259" s="12"/>
      <c r="P5259" s="12"/>
      <c r="Q5259" s="12"/>
      <c r="R5259" s="12"/>
      <c r="S5259" s="12"/>
      <c r="T5259" s="12"/>
      <c r="U5259" s="12"/>
      <c r="V5259" s="12"/>
      <c r="W5259" s="12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2"/>
      <c r="AS5259" s="12"/>
      <c r="AT5259" s="12"/>
      <c r="AU5259" s="12"/>
      <c r="AV5259" s="12"/>
      <c r="AW5259" s="12"/>
      <c r="AX5259" s="12"/>
      <c r="AY5259" s="12"/>
      <c r="AZ5259" s="12"/>
      <c r="BA5259" s="12"/>
      <c r="BB5259" s="12"/>
      <c r="BC5259" s="12"/>
      <c r="BD5259" s="12"/>
      <c r="BE5259" s="12"/>
      <c r="BF5259" s="12"/>
      <c r="BG5259" s="12"/>
      <c r="BH5259" s="12"/>
      <c r="BI5259" s="12"/>
      <c r="BJ5259" s="13"/>
      <c r="BK5259" s="13"/>
      <c r="BL5259" s="13"/>
      <c r="BM5259" s="13"/>
      <c r="BN5259" s="13"/>
    </row>
    <row r="5260" spans="1:66" x14ac:dyDescent="0.25">
      <c r="A5260" s="10"/>
      <c r="B5260" s="10"/>
      <c r="C5260" s="10"/>
      <c r="D5260" s="10"/>
      <c r="E5260" s="10"/>
      <c r="F5260" s="10"/>
      <c r="G5260" s="10"/>
      <c r="H5260" s="10"/>
      <c r="I5260" s="10"/>
      <c r="J5260" s="10"/>
      <c r="K5260" s="11"/>
      <c r="L5260" s="11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12"/>
      <c r="Z5260" s="12"/>
      <c r="AA5260" s="12"/>
      <c r="AB5260" s="12"/>
      <c r="AC5260" s="12"/>
      <c r="AD5260" s="12"/>
      <c r="AE5260" s="12"/>
      <c r="AF5260" s="12"/>
      <c r="AG5260" s="12"/>
      <c r="AH5260" s="12"/>
      <c r="AI5260" s="12"/>
      <c r="AJ5260" s="12"/>
      <c r="AK5260" s="12"/>
      <c r="AL5260" s="12"/>
      <c r="AM5260" s="12"/>
      <c r="AN5260" s="12"/>
      <c r="AO5260" s="12"/>
      <c r="AP5260" s="12"/>
      <c r="AQ5260" s="12"/>
      <c r="AR5260" s="12"/>
      <c r="AS5260" s="12"/>
      <c r="AT5260" s="12"/>
      <c r="AU5260" s="12"/>
      <c r="AV5260" s="12"/>
      <c r="AW5260" s="12"/>
      <c r="AX5260" s="12"/>
      <c r="AY5260" s="12"/>
      <c r="AZ5260" s="12"/>
      <c r="BA5260" s="12"/>
      <c r="BB5260" s="12"/>
      <c r="BC5260" s="12"/>
      <c r="BD5260" s="12"/>
      <c r="BE5260" s="12"/>
      <c r="BF5260" s="12"/>
      <c r="BG5260" s="12"/>
      <c r="BH5260" s="12"/>
      <c r="BI5260" s="12"/>
      <c r="BJ5260" s="13"/>
      <c r="BK5260" s="13"/>
      <c r="BL5260" s="13"/>
      <c r="BM5260" s="13"/>
      <c r="BN5260" s="13"/>
    </row>
    <row r="5261" spans="1:66" x14ac:dyDescent="0.25">
      <c r="A5261" s="10"/>
      <c r="B5261" s="10"/>
      <c r="C5261" s="10"/>
      <c r="D5261" s="10"/>
      <c r="E5261" s="10"/>
      <c r="F5261" s="10"/>
      <c r="G5261" s="10"/>
      <c r="H5261" s="10"/>
      <c r="I5261" s="10"/>
      <c r="J5261" s="10"/>
      <c r="K5261" s="11"/>
      <c r="L5261" s="11"/>
      <c r="M5261" s="12"/>
      <c r="N5261" s="12"/>
      <c r="O5261" s="12"/>
      <c r="P5261" s="12"/>
      <c r="Q5261" s="12"/>
      <c r="R5261" s="12"/>
      <c r="S5261" s="12"/>
      <c r="T5261" s="12"/>
      <c r="U5261" s="12"/>
      <c r="V5261" s="12"/>
      <c r="W5261" s="12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2"/>
      <c r="AS5261" s="12"/>
      <c r="AT5261" s="12"/>
      <c r="AU5261" s="12"/>
      <c r="AV5261" s="12"/>
      <c r="AW5261" s="12"/>
      <c r="AX5261" s="12"/>
      <c r="AY5261" s="12"/>
      <c r="AZ5261" s="12"/>
      <c r="BA5261" s="12"/>
      <c r="BB5261" s="12"/>
      <c r="BC5261" s="12"/>
      <c r="BD5261" s="12"/>
      <c r="BE5261" s="12"/>
      <c r="BF5261" s="12"/>
      <c r="BG5261" s="12"/>
      <c r="BH5261" s="12"/>
      <c r="BI5261" s="12"/>
      <c r="BJ5261" s="13"/>
      <c r="BK5261" s="13"/>
      <c r="BL5261" s="13"/>
      <c r="BM5261" s="13"/>
      <c r="BN5261" s="13"/>
    </row>
    <row r="5262" spans="1:66" x14ac:dyDescent="0.25">
      <c r="A5262" s="10"/>
      <c r="B5262" s="10"/>
      <c r="C5262" s="10"/>
      <c r="D5262" s="10"/>
      <c r="E5262" s="10"/>
      <c r="F5262" s="10"/>
      <c r="G5262" s="10"/>
      <c r="H5262" s="10"/>
      <c r="I5262" s="10"/>
      <c r="J5262" s="10"/>
      <c r="K5262" s="11"/>
      <c r="L5262" s="11"/>
      <c r="M5262" s="12"/>
      <c r="N5262" s="12"/>
      <c r="O5262" s="12"/>
      <c r="P5262" s="12"/>
      <c r="Q5262" s="12"/>
      <c r="R5262" s="12"/>
      <c r="S5262" s="12"/>
      <c r="T5262" s="12"/>
      <c r="U5262" s="12"/>
      <c r="V5262" s="12"/>
      <c r="W5262" s="12"/>
      <c r="X5262" s="12"/>
      <c r="Y5262" s="12"/>
      <c r="Z5262" s="12"/>
      <c r="AA5262" s="12"/>
      <c r="AB5262" s="12"/>
      <c r="AC5262" s="12"/>
      <c r="AD5262" s="12"/>
      <c r="AE5262" s="12"/>
      <c r="AF5262" s="12"/>
      <c r="AG5262" s="12"/>
      <c r="AH5262" s="12"/>
      <c r="AI5262" s="12"/>
      <c r="AJ5262" s="12"/>
      <c r="AK5262" s="12"/>
      <c r="AL5262" s="12"/>
      <c r="AM5262" s="12"/>
      <c r="AN5262" s="12"/>
      <c r="AO5262" s="12"/>
      <c r="AP5262" s="12"/>
      <c r="AQ5262" s="12"/>
      <c r="AR5262" s="12"/>
      <c r="AS5262" s="12"/>
      <c r="AT5262" s="12"/>
      <c r="AU5262" s="12"/>
      <c r="AV5262" s="12"/>
      <c r="AW5262" s="12"/>
      <c r="AX5262" s="12"/>
      <c r="AY5262" s="12"/>
      <c r="AZ5262" s="12"/>
      <c r="BA5262" s="12"/>
      <c r="BB5262" s="12"/>
      <c r="BC5262" s="12"/>
      <c r="BD5262" s="12"/>
      <c r="BE5262" s="12"/>
      <c r="BF5262" s="12"/>
      <c r="BG5262" s="12"/>
      <c r="BH5262" s="12"/>
      <c r="BI5262" s="12"/>
      <c r="BJ5262" s="13"/>
      <c r="BK5262" s="13"/>
      <c r="BL5262" s="13"/>
      <c r="BM5262" s="13"/>
      <c r="BN5262" s="13"/>
    </row>
    <row r="5263" spans="1:66" x14ac:dyDescent="0.25">
      <c r="A5263" s="10"/>
      <c r="B5263" s="10"/>
      <c r="C5263" s="10"/>
      <c r="D5263" s="10"/>
      <c r="E5263" s="10"/>
      <c r="F5263" s="10"/>
      <c r="G5263" s="10"/>
      <c r="H5263" s="10"/>
      <c r="I5263" s="10"/>
      <c r="J5263" s="10"/>
      <c r="K5263" s="11"/>
      <c r="L5263" s="11"/>
      <c r="M5263" s="12"/>
      <c r="N5263" s="12"/>
      <c r="O5263" s="12"/>
      <c r="P5263" s="12"/>
      <c r="Q5263" s="12"/>
      <c r="R5263" s="12"/>
      <c r="S5263" s="12"/>
      <c r="T5263" s="12"/>
      <c r="U5263" s="12"/>
      <c r="V5263" s="12"/>
      <c r="W5263" s="12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2"/>
      <c r="AS5263" s="12"/>
      <c r="AT5263" s="12"/>
      <c r="AU5263" s="12"/>
      <c r="AV5263" s="12"/>
      <c r="AW5263" s="12"/>
      <c r="AX5263" s="12"/>
      <c r="AY5263" s="12"/>
      <c r="AZ5263" s="12"/>
      <c r="BA5263" s="12"/>
      <c r="BB5263" s="12"/>
      <c r="BC5263" s="12"/>
      <c r="BD5263" s="12"/>
      <c r="BE5263" s="12"/>
      <c r="BF5263" s="12"/>
      <c r="BG5263" s="12"/>
      <c r="BH5263" s="12"/>
      <c r="BI5263" s="12"/>
      <c r="BJ5263" s="13"/>
      <c r="BK5263" s="13"/>
      <c r="BL5263" s="13"/>
      <c r="BM5263" s="13"/>
      <c r="BN5263" s="13"/>
    </row>
    <row r="5264" spans="1:66" x14ac:dyDescent="0.25">
      <c r="A5264" s="10"/>
      <c r="B5264" s="10"/>
      <c r="C5264" s="10"/>
      <c r="D5264" s="10"/>
      <c r="E5264" s="10"/>
      <c r="F5264" s="10"/>
      <c r="G5264" s="10"/>
      <c r="H5264" s="10"/>
      <c r="I5264" s="10"/>
      <c r="J5264" s="10"/>
      <c r="K5264" s="11"/>
      <c r="L5264" s="11"/>
      <c r="M5264" s="12"/>
      <c r="N5264" s="12"/>
      <c r="O5264" s="12"/>
      <c r="P5264" s="12"/>
      <c r="Q5264" s="12"/>
      <c r="R5264" s="12"/>
      <c r="S5264" s="12"/>
      <c r="T5264" s="12"/>
      <c r="U5264" s="12"/>
      <c r="V5264" s="12"/>
      <c r="W5264" s="12"/>
      <c r="X5264" s="12"/>
      <c r="Y5264" s="12"/>
      <c r="Z5264" s="12"/>
      <c r="AA5264" s="12"/>
      <c r="AB5264" s="12"/>
      <c r="AC5264" s="12"/>
      <c r="AD5264" s="12"/>
      <c r="AE5264" s="12"/>
      <c r="AF5264" s="12"/>
      <c r="AG5264" s="12"/>
      <c r="AH5264" s="12"/>
      <c r="AI5264" s="12"/>
      <c r="AJ5264" s="12"/>
      <c r="AK5264" s="12"/>
      <c r="AL5264" s="12"/>
      <c r="AM5264" s="12"/>
      <c r="AN5264" s="12"/>
      <c r="AO5264" s="12"/>
      <c r="AP5264" s="12"/>
      <c r="AQ5264" s="12"/>
      <c r="AR5264" s="12"/>
      <c r="AS5264" s="12"/>
      <c r="AT5264" s="12"/>
      <c r="AU5264" s="12"/>
      <c r="AV5264" s="12"/>
      <c r="AW5264" s="12"/>
      <c r="AX5264" s="12"/>
      <c r="AY5264" s="12"/>
      <c r="AZ5264" s="12"/>
      <c r="BA5264" s="12"/>
      <c r="BB5264" s="12"/>
      <c r="BC5264" s="12"/>
      <c r="BD5264" s="12"/>
      <c r="BE5264" s="12"/>
      <c r="BF5264" s="12"/>
      <c r="BG5264" s="12"/>
      <c r="BH5264" s="12"/>
      <c r="BI5264" s="12"/>
      <c r="BJ5264" s="13"/>
      <c r="BK5264" s="13"/>
      <c r="BL5264" s="13"/>
      <c r="BM5264" s="13"/>
      <c r="BN5264" s="13"/>
    </row>
    <row r="5265" spans="1:66" x14ac:dyDescent="0.25">
      <c r="A5265" s="10"/>
      <c r="B5265" s="10"/>
      <c r="C5265" s="10"/>
      <c r="D5265" s="10"/>
      <c r="E5265" s="10"/>
      <c r="F5265" s="10"/>
      <c r="G5265" s="10"/>
      <c r="H5265" s="10"/>
      <c r="I5265" s="10"/>
      <c r="J5265" s="10"/>
      <c r="K5265" s="11"/>
      <c r="L5265" s="11"/>
      <c r="M5265" s="12"/>
      <c r="N5265" s="12"/>
      <c r="O5265" s="12"/>
      <c r="P5265" s="12"/>
      <c r="Q5265" s="12"/>
      <c r="R5265" s="12"/>
      <c r="S5265" s="12"/>
      <c r="T5265" s="12"/>
      <c r="U5265" s="12"/>
      <c r="V5265" s="12"/>
      <c r="W5265" s="12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2"/>
      <c r="AS5265" s="12"/>
      <c r="AT5265" s="12"/>
      <c r="AU5265" s="12"/>
      <c r="AV5265" s="12"/>
      <c r="AW5265" s="12"/>
      <c r="AX5265" s="12"/>
      <c r="AY5265" s="12"/>
      <c r="AZ5265" s="12"/>
      <c r="BA5265" s="12"/>
      <c r="BB5265" s="12"/>
      <c r="BC5265" s="12"/>
      <c r="BD5265" s="12"/>
      <c r="BE5265" s="12"/>
      <c r="BF5265" s="12"/>
      <c r="BG5265" s="12"/>
      <c r="BH5265" s="12"/>
      <c r="BI5265" s="12"/>
      <c r="BJ5265" s="13"/>
      <c r="BK5265" s="13"/>
      <c r="BL5265" s="13"/>
      <c r="BM5265" s="13"/>
      <c r="BN5265" s="13"/>
    </row>
    <row r="5266" spans="1:66" x14ac:dyDescent="0.25">
      <c r="A5266" s="10"/>
      <c r="B5266" s="10"/>
      <c r="C5266" s="10"/>
      <c r="D5266" s="10"/>
      <c r="E5266" s="10"/>
      <c r="F5266" s="10"/>
      <c r="G5266" s="10"/>
      <c r="H5266" s="10"/>
      <c r="I5266" s="10"/>
      <c r="J5266" s="10"/>
      <c r="K5266" s="11"/>
      <c r="L5266" s="11"/>
      <c r="M5266" s="12"/>
      <c r="N5266" s="12"/>
      <c r="O5266" s="12"/>
      <c r="P5266" s="12"/>
      <c r="Q5266" s="12"/>
      <c r="R5266" s="12"/>
      <c r="S5266" s="12"/>
      <c r="T5266" s="12"/>
      <c r="U5266" s="12"/>
      <c r="V5266" s="12"/>
      <c r="W5266" s="12"/>
      <c r="X5266" s="12"/>
      <c r="Y5266" s="12"/>
      <c r="Z5266" s="12"/>
      <c r="AA5266" s="12"/>
      <c r="AB5266" s="12"/>
      <c r="AC5266" s="12"/>
      <c r="AD5266" s="12"/>
      <c r="AE5266" s="12"/>
      <c r="AF5266" s="12"/>
      <c r="AG5266" s="12"/>
      <c r="AH5266" s="12"/>
      <c r="AI5266" s="12"/>
      <c r="AJ5266" s="12"/>
      <c r="AK5266" s="12"/>
      <c r="AL5266" s="12"/>
      <c r="AM5266" s="12"/>
      <c r="AN5266" s="12"/>
      <c r="AO5266" s="12"/>
      <c r="AP5266" s="12"/>
      <c r="AQ5266" s="12"/>
      <c r="AR5266" s="12"/>
      <c r="AS5266" s="12"/>
      <c r="AT5266" s="12"/>
      <c r="AU5266" s="12"/>
      <c r="AV5266" s="12"/>
      <c r="AW5266" s="12"/>
      <c r="AX5266" s="12"/>
      <c r="AY5266" s="12"/>
      <c r="AZ5266" s="12"/>
      <c r="BA5266" s="12"/>
      <c r="BB5266" s="12"/>
      <c r="BC5266" s="12"/>
      <c r="BD5266" s="12"/>
      <c r="BE5266" s="12"/>
      <c r="BF5266" s="12"/>
      <c r="BG5266" s="12"/>
      <c r="BH5266" s="12"/>
      <c r="BI5266" s="12"/>
      <c r="BJ5266" s="13"/>
      <c r="BK5266" s="13"/>
      <c r="BL5266" s="13"/>
      <c r="BM5266" s="13"/>
      <c r="BN5266" s="13"/>
    </row>
    <row r="5267" spans="1:66" x14ac:dyDescent="0.25">
      <c r="A5267" s="10"/>
      <c r="B5267" s="10"/>
      <c r="C5267" s="10"/>
      <c r="D5267" s="10"/>
      <c r="E5267" s="10"/>
      <c r="F5267" s="10"/>
      <c r="G5267" s="10"/>
      <c r="H5267" s="10"/>
      <c r="I5267" s="10"/>
      <c r="J5267" s="10"/>
      <c r="K5267" s="11"/>
      <c r="L5267" s="11"/>
      <c r="M5267" s="12"/>
      <c r="N5267" s="12"/>
      <c r="O5267" s="12"/>
      <c r="P5267" s="12"/>
      <c r="Q5267" s="12"/>
      <c r="R5267" s="12"/>
      <c r="S5267" s="12"/>
      <c r="T5267" s="12"/>
      <c r="U5267" s="12"/>
      <c r="V5267" s="12"/>
      <c r="W5267" s="12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2"/>
      <c r="AS5267" s="12"/>
      <c r="AT5267" s="12"/>
      <c r="AU5267" s="12"/>
      <c r="AV5267" s="12"/>
      <c r="AW5267" s="12"/>
      <c r="AX5267" s="12"/>
      <c r="AY5267" s="12"/>
      <c r="AZ5267" s="12"/>
      <c r="BA5267" s="12"/>
      <c r="BB5267" s="12"/>
      <c r="BC5267" s="12"/>
      <c r="BD5267" s="12"/>
      <c r="BE5267" s="12"/>
      <c r="BF5267" s="12"/>
      <c r="BG5267" s="12"/>
      <c r="BH5267" s="12"/>
      <c r="BI5267" s="12"/>
      <c r="BJ5267" s="13"/>
      <c r="BK5267" s="13"/>
      <c r="BL5267" s="13"/>
      <c r="BM5267" s="13"/>
      <c r="BN5267" s="13"/>
    </row>
    <row r="5268" spans="1:66" x14ac:dyDescent="0.25">
      <c r="A5268" s="10"/>
      <c r="B5268" s="10"/>
      <c r="C5268" s="10"/>
      <c r="D5268" s="10"/>
      <c r="E5268" s="10"/>
      <c r="F5268" s="10"/>
      <c r="G5268" s="10"/>
      <c r="H5268" s="10"/>
      <c r="I5268" s="10"/>
      <c r="J5268" s="10"/>
      <c r="K5268" s="11"/>
      <c r="L5268" s="11"/>
      <c r="M5268" s="12"/>
      <c r="N5268" s="12"/>
      <c r="O5268" s="12"/>
      <c r="P5268" s="12"/>
      <c r="Q5268" s="12"/>
      <c r="R5268" s="12"/>
      <c r="S5268" s="12"/>
      <c r="T5268" s="12"/>
      <c r="U5268" s="12"/>
      <c r="V5268" s="12"/>
      <c r="W5268" s="12"/>
      <c r="X5268" s="12"/>
      <c r="Y5268" s="12"/>
      <c r="Z5268" s="12"/>
      <c r="AA5268" s="12"/>
      <c r="AB5268" s="12"/>
      <c r="AC5268" s="12"/>
      <c r="AD5268" s="12"/>
      <c r="AE5268" s="12"/>
      <c r="AF5268" s="12"/>
      <c r="AG5268" s="12"/>
      <c r="AH5268" s="12"/>
      <c r="AI5268" s="12"/>
      <c r="AJ5268" s="12"/>
      <c r="AK5268" s="12"/>
      <c r="AL5268" s="12"/>
      <c r="AM5268" s="12"/>
      <c r="AN5268" s="12"/>
      <c r="AO5268" s="12"/>
      <c r="AP5268" s="12"/>
      <c r="AQ5268" s="12"/>
      <c r="AR5268" s="12"/>
      <c r="AS5268" s="12"/>
      <c r="AT5268" s="12"/>
      <c r="AU5268" s="12"/>
      <c r="AV5268" s="12"/>
      <c r="AW5268" s="12"/>
      <c r="AX5268" s="12"/>
      <c r="AY5268" s="12"/>
      <c r="AZ5268" s="12"/>
      <c r="BA5268" s="12"/>
      <c r="BB5268" s="12"/>
      <c r="BC5268" s="12"/>
      <c r="BD5268" s="12"/>
      <c r="BE5268" s="12"/>
      <c r="BF5268" s="12"/>
      <c r="BG5268" s="12"/>
      <c r="BH5268" s="12"/>
      <c r="BI5268" s="12"/>
      <c r="BJ5268" s="13"/>
      <c r="BK5268" s="13"/>
      <c r="BL5268" s="13"/>
      <c r="BM5268" s="13"/>
      <c r="BN5268" s="13"/>
    </row>
    <row r="5269" spans="1:66" x14ac:dyDescent="0.25">
      <c r="A5269" s="10"/>
      <c r="B5269" s="10"/>
      <c r="C5269" s="10"/>
      <c r="D5269" s="10"/>
      <c r="E5269" s="10"/>
      <c r="F5269" s="10"/>
      <c r="G5269" s="10"/>
      <c r="H5269" s="10"/>
      <c r="I5269" s="10"/>
      <c r="J5269" s="10"/>
      <c r="K5269" s="11"/>
      <c r="L5269" s="11"/>
      <c r="M5269" s="12"/>
      <c r="N5269" s="12"/>
      <c r="O5269" s="12"/>
      <c r="P5269" s="12"/>
      <c r="Q5269" s="12"/>
      <c r="R5269" s="12"/>
      <c r="S5269" s="12"/>
      <c r="T5269" s="12"/>
      <c r="U5269" s="12"/>
      <c r="V5269" s="12"/>
      <c r="W5269" s="12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2"/>
      <c r="AS5269" s="12"/>
      <c r="AT5269" s="12"/>
      <c r="AU5269" s="12"/>
      <c r="AV5269" s="12"/>
      <c r="AW5269" s="12"/>
      <c r="AX5269" s="12"/>
      <c r="AY5269" s="12"/>
      <c r="AZ5269" s="12"/>
      <c r="BA5269" s="12"/>
      <c r="BB5269" s="12"/>
      <c r="BC5269" s="12"/>
      <c r="BD5269" s="12"/>
      <c r="BE5269" s="12"/>
      <c r="BF5269" s="12"/>
      <c r="BG5269" s="12"/>
      <c r="BH5269" s="12"/>
      <c r="BI5269" s="12"/>
      <c r="BJ5269" s="13"/>
      <c r="BK5269" s="13"/>
      <c r="BL5269" s="13"/>
      <c r="BM5269" s="13"/>
      <c r="BN5269" s="13"/>
    </row>
    <row r="5270" spans="1:66" x14ac:dyDescent="0.25">
      <c r="A5270" s="10"/>
      <c r="B5270" s="10"/>
      <c r="C5270" s="10"/>
      <c r="D5270" s="10"/>
      <c r="E5270" s="10"/>
      <c r="F5270" s="10"/>
      <c r="G5270" s="10"/>
      <c r="H5270" s="10"/>
      <c r="I5270" s="10"/>
      <c r="J5270" s="10"/>
      <c r="K5270" s="11"/>
      <c r="L5270" s="11"/>
      <c r="M5270" s="12"/>
      <c r="N5270" s="12"/>
      <c r="O5270" s="12"/>
      <c r="P5270" s="12"/>
      <c r="Q5270" s="12"/>
      <c r="R5270" s="12"/>
      <c r="S5270" s="12"/>
      <c r="T5270" s="12"/>
      <c r="U5270" s="12"/>
      <c r="V5270" s="12"/>
      <c r="W5270" s="12"/>
      <c r="X5270" s="12"/>
      <c r="Y5270" s="12"/>
      <c r="Z5270" s="12"/>
      <c r="AA5270" s="12"/>
      <c r="AB5270" s="12"/>
      <c r="AC5270" s="12"/>
      <c r="AD5270" s="12"/>
      <c r="AE5270" s="12"/>
      <c r="AF5270" s="12"/>
      <c r="AG5270" s="12"/>
      <c r="AH5270" s="12"/>
      <c r="AI5270" s="12"/>
      <c r="AJ5270" s="12"/>
      <c r="AK5270" s="12"/>
      <c r="AL5270" s="12"/>
      <c r="AM5270" s="12"/>
      <c r="AN5270" s="12"/>
      <c r="AO5270" s="12"/>
      <c r="AP5270" s="12"/>
      <c r="AQ5270" s="12"/>
      <c r="AR5270" s="12"/>
      <c r="AS5270" s="12"/>
      <c r="AT5270" s="12"/>
      <c r="AU5270" s="12"/>
      <c r="AV5270" s="12"/>
      <c r="AW5270" s="12"/>
      <c r="AX5270" s="12"/>
      <c r="AY5270" s="12"/>
      <c r="AZ5270" s="12"/>
      <c r="BA5270" s="12"/>
      <c r="BB5270" s="12"/>
      <c r="BC5270" s="12"/>
      <c r="BD5270" s="12"/>
      <c r="BE5270" s="12"/>
      <c r="BF5270" s="12"/>
      <c r="BG5270" s="12"/>
      <c r="BH5270" s="12"/>
      <c r="BI5270" s="12"/>
      <c r="BJ5270" s="13"/>
      <c r="BK5270" s="13"/>
      <c r="BL5270" s="13"/>
      <c r="BM5270" s="13"/>
      <c r="BN5270" s="13"/>
    </row>
    <row r="5271" spans="1:66" x14ac:dyDescent="0.25">
      <c r="A5271" s="10"/>
      <c r="B5271" s="10"/>
      <c r="C5271" s="10"/>
      <c r="D5271" s="10"/>
      <c r="E5271" s="10"/>
      <c r="F5271" s="10"/>
      <c r="G5271" s="10"/>
      <c r="H5271" s="10"/>
      <c r="I5271" s="10"/>
      <c r="J5271" s="10"/>
      <c r="K5271" s="11"/>
      <c r="L5271" s="11"/>
      <c r="M5271" s="12"/>
      <c r="N5271" s="12"/>
      <c r="O5271" s="12"/>
      <c r="P5271" s="12"/>
      <c r="Q5271" s="12"/>
      <c r="R5271" s="12"/>
      <c r="S5271" s="12"/>
      <c r="T5271" s="12"/>
      <c r="U5271" s="12"/>
      <c r="V5271" s="12"/>
      <c r="W5271" s="12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2"/>
      <c r="AS5271" s="12"/>
      <c r="AT5271" s="12"/>
      <c r="AU5271" s="12"/>
      <c r="AV5271" s="12"/>
      <c r="AW5271" s="12"/>
      <c r="AX5271" s="12"/>
      <c r="AY5271" s="12"/>
      <c r="AZ5271" s="12"/>
      <c r="BA5271" s="12"/>
      <c r="BB5271" s="12"/>
      <c r="BC5271" s="12"/>
      <c r="BD5271" s="12"/>
      <c r="BE5271" s="12"/>
      <c r="BF5271" s="12"/>
      <c r="BG5271" s="12"/>
      <c r="BH5271" s="12"/>
      <c r="BI5271" s="12"/>
      <c r="BJ5271" s="13"/>
      <c r="BK5271" s="13"/>
      <c r="BL5271" s="13"/>
      <c r="BM5271" s="13"/>
      <c r="BN5271" s="13"/>
    </row>
    <row r="5272" spans="1:66" x14ac:dyDescent="0.25">
      <c r="A5272" s="10"/>
      <c r="B5272" s="10"/>
      <c r="C5272" s="10"/>
      <c r="D5272" s="10"/>
      <c r="E5272" s="10"/>
      <c r="F5272" s="10"/>
      <c r="G5272" s="10"/>
      <c r="H5272" s="10"/>
      <c r="I5272" s="10"/>
      <c r="J5272" s="10"/>
      <c r="K5272" s="11"/>
      <c r="L5272" s="11"/>
      <c r="M5272" s="12"/>
      <c r="N5272" s="12"/>
      <c r="O5272" s="12"/>
      <c r="P5272" s="12"/>
      <c r="Q5272" s="12"/>
      <c r="R5272" s="12"/>
      <c r="S5272" s="12"/>
      <c r="T5272" s="12"/>
      <c r="U5272" s="12"/>
      <c r="V5272" s="12"/>
      <c r="W5272" s="12"/>
      <c r="X5272" s="12"/>
      <c r="Y5272" s="12"/>
      <c r="Z5272" s="12"/>
      <c r="AA5272" s="12"/>
      <c r="AB5272" s="12"/>
      <c r="AC5272" s="12"/>
      <c r="AD5272" s="12"/>
      <c r="AE5272" s="12"/>
      <c r="AF5272" s="12"/>
      <c r="AG5272" s="12"/>
      <c r="AH5272" s="12"/>
      <c r="AI5272" s="12"/>
      <c r="AJ5272" s="12"/>
      <c r="AK5272" s="12"/>
      <c r="AL5272" s="12"/>
      <c r="AM5272" s="12"/>
      <c r="AN5272" s="12"/>
      <c r="AO5272" s="12"/>
      <c r="AP5272" s="12"/>
      <c r="AQ5272" s="12"/>
      <c r="AR5272" s="12"/>
      <c r="AS5272" s="12"/>
      <c r="AT5272" s="12"/>
      <c r="AU5272" s="12"/>
      <c r="AV5272" s="12"/>
      <c r="AW5272" s="12"/>
      <c r="AX5272" s="12"/>
      <c r="AY5272" s="12"/>
      <c r="AZ5272" s="12"/>
      <c r="BA5272" s="12"/>
      <c r="BB5272" s="12"/>
      <c r="BC5272" s="12"/>
      <c r="BD5272" s="12"/>
      <c r="BE5272" s="12"/>
      <c r="BF5272" s="12"/>
      <c r="BG5272" s="12"/>
      <c r="BH5272" s="12"/>
      <c r="BI5272" s="12"/>
      <c r="BJ5272" s="13"/>
      <c r="BK5272" s="13"/>
      <c r="BL5272" s="13"/>
      <c r="BM5272" s="13"/>
      <c r="BN5272" s="13"/>
    </row>
    <row r="5273" spans="1:66" x14ac:dyDescent="0.25">
      <c r="A5273" s="10"/>
      <c r="B5273" s="10"/>
      <c r="C5273" s="10"/>
      <c r="D5273" s="10"/>
      <c r="E5273" s="10"/>
      <c r="F5273" s="10"/>
      <c r="G5273" s="10"/>
      <c r="H5273" s="10"/>
      <c r="I5273" s="10"/>
      <c r="J5273" s="10"/>
      <c r="K5273" s="11"/>
      <c r="L5273" s="11"/>
      <c r="M5273" s="12"/>
      <c r="N5273" s="12"/>
      <c r="O5273" s="12"/>
      <c r="P5273" s="12"/>
      <c r="Q5273" s="12"/>
      <c r="R5273" s="12"/>
      <c r="S5273" s="12"/>
      <c r="T5273" s="12"/>
      <c r="U5273" s="12"/>
      <c r="V5273" s="12"/>
      <c r="W5273" s="12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2"/>
      <c r="AS5273" s="12"/>
      <c r="AT5273" s="12"/>
      <c r="AU5273" s="12"/>
      <c r="AV5273" s="12"/>
      <c r="AW5273" s="12"/>
      <c r="AX5273" s="12"/>
      <c r="AY5273" s="12"/>
      <c r="AZ5273" s="12"/>
      <c r="BA5273" s="12"/>
      <c r="BB5273" s="12"/>
      <c r="BC5273" s="12"/>
      <c r="BD5273" s="12"/>
      <c r="BE5273" s="12"/>
      <c r="BF5273" s="12"/>
      <c r="BG5273" s="12"/>
      <c r="BH5273" s="12"/>
      <c r="BI5273" s="12"/>
      <c r="BJ5273" s="13"/>
      <c r="BK5273" s="13"/>
      <c r="BL5273" s="13"/>
      <c r="BM5273" s="13"/>
      <c r="BN5273" s="13"/>
    </row>
    <row r="5274" spans="1:66" x14ac:dyDescent="0.25">
      <c r="A5274" s="10"/>
      <c r="B5274" s="10"/>
      <c r="C5274" s="10"/>
      <c r="D5274" s="10"/>
      <c r="E5274" s="10"/>
      <c r="F5274" s="10"/>
      <c r="G5274" s="10"/>
      <c r="H5274" s="10"/>
      <c r="I5274" s="10"/>
      <c r="J5274" s="10"/>
      <c r="K5274" s="11"/>
      <c r="L5274" s="11"/>
      <c r="M5274" s="12"/>
      <c r="N5274" s="12"/>
      <c r="O5274" s="12"/>
      <c r="P5274" s="12"/>
      <c r="Q5274" s="12"/>
      <c r="R5274" s="12"/>
      <c r="S5274" s="12"/>
      <c r="T5274" s="12"/>
      <c r="U5274" s="12"/>
      <c r="V5274" s="12"/>
      <c r="W5274" s="12"/>
      <c r="X5274" s="12"/>
      <c r="Y5274" s="12"/>
      <c r="Z5274" s="12"/>
      <c r="AA5274" s="12"/>
      <c r="AB5274" s="12"/>
      <c r="AC5274" s="12"/>
      <c r="AD5274" s="12"/>
      <c r="AE5274" s="12"/>
      <c r="AF5274" s="12"/>
      <c r="AG5274" s="12"/>
      <c r="AH5274" s="12"/>
      <c r="AI5274" s="12"/>
      <c r="AJ5274" s="12"/>
      <c r="AK5274" s="12"/>
      <c r="AL5274" s="12"/>
      <c r="AM5274" s="12"/>
      <c r="AN5274" s="12"/>
      <c r="AO5274" s="12"/>
      <c r="AP5274" s="12"/>
      <c r="AQ5274" s="12"/>
      <c r="AR5274" s="12"/>
      <c r="AS5274" s="12"/>
      <c r="AT5274" s="12"/>
      <c r="AU5274" s="12"/>
      <c r="AV5274" s="12"/>
      <c r="AW5274" s="12"/>
      <c r="AX5274" s="12"/>
      <c r="AY5274" s="12"/>
      <c r="AZ5274" s="12"/>
      <c r="BA5274" s="12"/>
      <c r="BB5274" s="12"/>
      <c r="BC5274" s="12"/>
      <c r="BD5274" s="12"/>
      <c r="BE5274" s="12"/>
      <c r="BF5274" s="12"/>
      <c r="BG5274" s="12"/>
      <c r="BH5274" s="12"/>
      <c r="BI5274" s="12"/>
      <c r="BJ5274" s="13"/>
      <c r="BK5274" s="13"/>
      <c r="BL5274" s="13"/>
      <c r="BM5274" s="13"/>
      <c r="BN5274" s="13"/>
    </row>
    <row r="5275" spans="1:66" x14ac:dyDescent="0.25">
      <c r="A5275" s="10"/>
      <c r="B5275" s="10"/>
      <c r="C5275" s="10"/>
      <c r="D5275" s="10"/>
      <c r="E5275" s="10"/>
      <c r="F5275" s="10"/>
      <c r="G5275" s="10"/>
      <c r="H5275" s="10"/>
      <c r="I5275" s="10"/>
      <c r="J5275" s="10"/>
      <c r="K5275" s="11"/>
      <c r="L5275" s="11"/>
      <c r="M5275" s="12"/>
      <c r="N5275" s="12"/>
      <c r="O5275" s="12"/>
      <c r="P5275" s="12"/>
      <c r="Q5275" s="12"/>
      <c r="R5275" s="12"/>
      <c r="S5275" s="12"/>
      <c r="T5275" s="12"/>
      <c r="U5275" s="12"/>
      <c r="V5275" s="12"/>
      <c r="W5275" s="12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2"/>
      <c r="AS5275" s="12"/>
      <c r="AT5275" s="12"/>
      <c r="AU5275" s="12"/>
      <c r="AV5275" s="12"/>
      <c r="AW5275" s="12"/>
      <c r="AX5275" s="12"/>
      <c r="AY5275" s="12"/>
      <c r="AZ5275" s="12"/>
      <c r="BA5275" s="12"/>
      <c r="BB5275" s="12"/>
      <c r="BC5275" s="12"/>
      <c r="BD5275" s="12"/>
      <c r="BE5275" s="12"/>
      <c r="BF5275" s="12"/>
      <c r="BG5275" s="12"/>
      <c r="BH5275" s="12"/>
      <c r="BI5275" s="12"/>
      <c r="BJ5275" s="13"/>
      <c r="BK5275" s="13"/>
      <c r="BL5275" s="13"/>
      <c r="BM5275" s="13"/>
      <c r="BN5275" s="13"/>
    </row>
    <row r="5276" spans="1:66" x14ac:dyDescent="0.25">
      <c r="A5276" s="10"/>
      <c r="B5276" s="10"/>
      <c r="C5276" s="10"/>
      <c r="D5276" s="10"/>
      <c r="E5276" s="10"/>
      <c r="F5276" s="10"/>
      <c r="G5276" s="10"/>
      <c r="H5276" s="10"/>
      <c r="I5276" s="10"/>
      <c r="J5276" s="10"/>
      <c r="K5276" s="11"/>
      <c r="L5276" s="11"/>
      <c r="M5276" s="12"/>
      <c r="N5276" s="12"/>
      <c r="O5276" s="12"/>
      <c r="P5276" s="12"/>
      <c r="Q5276" s="12"/>
      <c r="R5276" s="12"/>
      <c r="S5276" s="12"/>
      <c r="T5276" s="12"/>
      <c r="U5276" s="12"/>
      <c r="V5276" s="12"/>
      <c r="W5276" s="12"/>
      <c r="X5276" s="12"/>
      <c r="Y5276" s="12"/>
      <c r="Z5276" s="12"/>
      <c r="AA5276" s="12"/>
      <c r="AB5276" s="12"/>
      <c r="AC5276" s="12"/>
      <c r="AD5276" s="12"/>
      <c r="AE5276" s="12"/>
      <c r="AF5276" s="12"/>
      <c r="AG5276" s="12"/>
      <c r="AH5276" s="12"/>
      <c r="AI5276" s="12"/>
      <c r="AJ5276" s="12"/>
      <c r="AK5276" s="12"/>
      <c r="AL5276" s="12"/>
      <c r="AM5276" s="12"/>
      <c r="AN5276" s="12"/>
      <c r="AO5276" s="12"/>
      <c r="AP5276" s="12"/>
      <c r="AQ5276" s="12"/>
      <c r="AR5276" s="12"/>
      <c r="AS5276" s="12"/>
      <c r="AT5276" s="12"/>
      <c r="AU5276" s="12"/>
      <c r="AV5276" s="12"/>
      <c r="AW5276" s="12"/>
      <c r="AX5276" s="12"/>
      <c r="AY5276" s="12"/>
      <c r="AZ5276" s="12"/>
      <c r="BA5276" s="12"/>
      <c r="BB5276" s="12"/>
      <c r="BC5276" s="12"/>
      <c r="BD5276" s="12"/>
      <c r="BE5276" s="12"/>
      <c r="BF5276" s="12"/>
      <c r="BG5276" s="12"/>
      <c r="BH5276" s="12"/>
      <c r="BI5276" s="12"/>
      <c r="BJ5276" s="13"/>
      <c r="BK5276" s="13"/>
      <c r="BL5276" s="13"/>
      <c r="BM5276" s="13"/>
      <c r="BN5276" s="13"/>
    </row>
    <row r="5277" spans="1:66" x14ac:dyDescent="0.25">
      <c r="A5277" s="10"/>
      <c r="B5277" s="10"/>
      <c r="C5277" s="10"/>
      <c r="D5277" s="10"/>
      <c r="E5277" s="10"/>
      <c r="F5277" s="10"/>
      <c r="G5277" s="10"/>
      <c r="H5277" s="10"/>
      <c r="I5277" s="10"/>
      <c r="J5277" s="10"/>
      <c r="K5277" s="11"/>
      <c r="L5277" s="11"/>
      <c r="M5277" s="12"/>
      <c r="N5277" s="12"/>
      <c r="O5277" s="12"/>
      <c r="P5277" s="12"/>
      <c r="Q5277" s="12"/>
      <c r="R5277" s="12"/>
      <c r="S5277" s="12"/>
      <c r="T5277" s="12"/>
      <c r="U5277" s="12"/>
      <c r="V5277" s="12"/>
      <c r="W5277" s="12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2"/>
      <c r="AS5277" s="12"/>
      <c r="AT5277" s="12"/>
      <c r="AU5277" s="12"/>
      <c r="AV5277" s="12"/>
      <c r="AW5277" s="12"/>
      <c r="AX5277" s="12"/>
      <c r="AY5277" s="12"/>
      <c r="AZ5277" s="12"/>
      <c r="BA5277" s="12"/>
      <c r="BB5277" s="12"/>
      <c r="BC5277" s="12"/>
      <c r="BD5277" s="12"/>
      <c r="BE5277" s="12"/>
      <c r="BF5277" s="12"/>
      <c r="BG5277" s="12"/>
      <c r="BH5277" s="12"/>
      <c r="BI5277" s="12"/>
      <c r="BJ5277" s="13"/>
      <c r="BK5277" s="13"/>
      <c r="BL5277" s="13"/>
      <c r="BM5277" s="13"/>
      <c r="BN5277" s="13"/>
    </row>
    <row r="5278" spans="1:66" x14ac:dyDescent="0.25">
      <c r="A5278" s="10"/>
      <c r="B5278" s="10"/>
      <c r="C5278" s="10"/>
      <c r="D5278" s="10"/>
      <c r="E5278" s="10"/>
      <c r="F5278" s="10"/>
      <c r="G5278" s="10"/>
      <c r="H5278" s="10"/>
      <c r="I5278" s="10"/>
      <c r="J5278" s="10"/>
      <c r="K5278" s="11"/>
      <c r="L5278" s="11"/>
      <c r="M5278" s="12"/>
      <c r="N5278" s="12"/>
      <c r="O5278" s="12"/>
      <c r="P5278" s="12"/>
      <c r="Q5278" s="12"/>
      <c r="R5278" s="12"/>
      <c r="S5278" s="12"/>
      <c r="T5278" s="12"/>
      <c r="U5278" s="12"/>
      <c r="V5278" s="12"/>
      <c r="W5278" s="12"/>
      <c r="X5278" s="12"/>
      <c r="Y5278" s="12"/>
      <c r="Z5278" s="12"/>
      <c r="AA5278" s="12"/>
      <c r="AB5278" s="12"/>
      <c r="AC5278" s="12"/>
      <c r="AD5278" s="12"/>
      <c r="AE5278" s="12"/>
      <c r="AF5278" s="12"/>
      <c r="AG5278" s="12"/>
      <c r="AH5278" s="12"/>
      <c r="AI5278" s="12"/>
      <c r="AJ5278" s="12"/>
      <c r="AK5278" s="12"/>
      <c r="AL5278" s="12"/>
      <c r="AM5278" s="12"/>
      <c r="AN5278" s="12"/>
      <c r="AO5278" s="12"/>
      <c r="AP5278" s="12"/>
      <c r="AQ5278" s="12"/>
      <c r="AR5278" s="12"/>
      <c r="AS5278" s="12"/>
      <c r="AT5278" s="12"/>
      <c r="AU5278" s="12"/>
      <c r="AV5278" s="12"/>
      <c r="AW5278" s="12"/>
      <c r="AX5278" s="12"/>
      <c r="AY5278" s="12"/>
      <c r="AZ5278" s="12"/>
      <c r="BA5278" s="12"/>
      <c r="BB5278" s="12"/>
      <c r="BC5278" s="12"/>
      <c r="BD5278" s="12"/>
      <c r="BE5278" s="12"/>
      <c r="BF5278" s="12"/>
      <c r="BG5278" s="12"/>
      <c r="BH5278" s="12"/>
      <c r="BI5278" s="12"/>
      <c r="BJ5278" s="13"/>
      <c r="BK5278" s="13"/>
      <c r="BL5278" s="13"/>
      <c r="BM5278" s="13"/>
      <c r="BN5278" s="13"/>
    </row>
    <row r="5279" spans="1:66" x14ac:dyDescent="0.25">
      <c r="A5279" s="10"/>
      <c r="B5279" s="10"/>
      <c r="C5279" s="10"/>
      <c r="D5279" s="10"/>
      <c r="E5279" s="10"/>
      <c r="F5279" s="10"/>
      <c r="G5279" s="10"/>
      <c r="H5279" s="10"/>
      <c r="I5279" s="10"/>
      <c r="J5279" s="10"/>
      <c r="K5279" s="11"/>
      <c r="L5279" s="11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2"/>
      <c r="AS5279" s="12"/>
      <c r="AT5279" s="12"/>
      <c r="AU5279" s="12"/>
      <c r="AV5279" s="12"/>
      <c r="AW5279" s="12"/>
      <c r="AX5279" s="12"/>
      <c r="AY5279" s="12"/>
      <c r="AZ5279" s="12"/>
      <c r="BA5279" s="12"/>
      <c r="BB5279" s="12"/>
      <c r="BC5279" s="12"/>
      <c r="BD5279" s="12"/>
      <c r="BE5279" s="12"/>
      <c r="BF5279" s="12"/>
      <c r="BG5279" s="12"/>
      <c r="BH5279" s="12"/>
      <c r="BI5279" s="12"/>
      <c r="BJ5279" s="13"/>
      <c r="BK5279" s="13"/>
      <c r="BL5279" s="13"/>
      <c r="BM5279" s="13"/>
      <c r="BN5279" s="13"/>
    </row>
    <row r="5280" spans="1:66" x14ac:dyDescent="0.25">
      <c r="A5280" s="10"/>
      <c r="B5280" s="10"/>
      <c r="C5280" s="10"/>
      <c r="D5280" s="10"/>
      <c r="E5280" s="10"/>
      <c r="F5280" s="10"/>
      <c r="G5280" s="10"/>
      <c r="H5280" s="10"/>
      <c r="I5280" s="10"/>
      <c r="J5280" s="10"/>
      <c r="K5280" s="11"/>
      <c r="L5280" s="11"/>
      <c r="M5280" s="12"/>
      <c r="N5280" s="12"/>
      <c r="O5280" s="12"/>
      <c r="P5280" s="12"/>
      <c r="Q5280" s="12"/>
      <c r="R5280" s="12"/>
      <c r="S5280" s="12"/>
      <c r="T5280" s="12"/>
      <c r="U5280" s="12"/>
      <c r="V5280" s="12"/>
      <c r="W5280" s="12"/>
      <c r="X5280" s="12"/>
      <c r="Y5280" s="12"/>
      <c r="Z5280" s="12"/>
      <c r="AA5280" s="12"/>
      <c r="AB5280" s="12"/>
      <c r="AC5280" s="12"/>
      <c r="AD5280" s="12"/>
      <c r="AE5280" s="12"/>
      <c r="AF5280" s="12"/>
      <c r="AG5280" s="12"/>
      <c r="AH5280" s="12"/>
      <c r="AI5280" s="12"/>
      <c r="AJ5280" s="12"/>
      <c r="AK5280" s="12"/>
      <c r="AL5280" s="12"/>
      <c r="AM5280" s="12"/>
      <c r="AN5280" s="12"/>
      <c r="AO5280" s="12"/>
      <c r="AP5280" s="12"/>
      <c r="AQ5280" s="12"/>
      <c r="AR5280" s="12"/>
      <c r="AS5280" s="12"/>
      <c r="AT5280" s="12"/>
      <c r="AU5280" s="12"/>
      <c r="AV5280" s="12"/>
      <c r="AW5280" s="12"/>
      <c r="AX5280" s="12"/>
      <c r="AY5280" s="12"/>
      <c r="AZ5280" s="12"/>
      <c r="BA5280" s="12"/>
      <c r="BB5280" s="12"/>
      <c r="BC5280" s="12"/>
      <c r="BD5280" s="12"/>
      <c r="BE5280" s="12"/>
      <c r="BF5280" s="12"/>
      <c r="BG5280" s="12"/>
      <c r="BH5280" s="12"/>
      <c r="BI5280" s="12"/>
      <c r="BJ5280" s="13"/>
      <c r="BK5280" s="13"/>
      <c r="BL5280" s="13"/>
      <c r="BM5280" s="13"/>
      <c r="BN5280" s="13"/>
    </row>
    <row r="5281" spans="1:66" x14ac:dyDescent="0.25">
      <c r="A5281" s="10"/>
      <c r="B5281" s="10"/>
      <c r="C5281" s="10"/>
      <c r="D5281" s="10"/>
      <c r="E5281" s="10"/>
      <c r="F5281" s="10"/>
      <c r="G5281" s="10"/>
      <c r="H5281" s="10"/>
      <c r="I5281" s="10"/>
      <c r="J5281" s="10"/>
      <c r="K5281" s="11"/>
      <c r="L5281" s="11"/>
      <c r="M5281" s="12"/>
      <c r="N5281" s="12"/>
      <c r="O5281" s="12"/>
      <c r="P5281" s="12"/>
      <c r="Q5281" s="12"/>
      <c r="R5281" s="12"/>
      <c r="S5281" s="12"/>
      <c r="T5281" s="12"/>
      <c r="U5281" s="12"/>
      <c r="V5281" s="12"/>
      <c r="W5281" s="12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2"/>
      <c r="AS5281" s="12"/>
      <c r="AT5281" s="12"/>
      <c r="AU5281" s="12"/>
      <c r="AV5281" s="12"/>
      <c r="AW5281" s="12"/>
      <c r="AX5281" s="12"/>
      <c r="AY5281" s="12"/>
      <c r="AZ5281" s="12"/>
      <c r="BA5281" s="12"/>
      <c r="BB5281" s="12"/>
      <c r="BC5281" s="12"/>
      <c r="BD5281" s="12"/>
      <c r="BE5281" s="12"/>
      <c r="BF5281" s="12"/>
      <c r="BG5281" s="12"/>
      <c r="BH5281" s="12"/>
      <c r="BI5281" s="12"/>
      <c r="BJ5281" s="13"/>
      <c r="BK5281" s="13"/>
      <c r="BL5281" s="13"/>
      <c r="BM5281" s="13"/>
      <c r="BN5281" s="13"/>
    </row>
    <row r="5282" spans="1:66" x14ac:dyDescent="0.25">
      <c r="A5282" s="10"/>
      <c r="B5282" s="10"/>
      <c r="C5282" s="10"/>
      <c r="D5282" s="10"/>
      <c r="E5282" s="10"/>
      <c r="F5282" s="10"/>
      <c r="G5282" s="10"/>
      <c r="H5282" s="10"/>
      <c r="I5282" s="10"/>
      <c r="J5282" s="10"/>
      <c r="K5282" s="11"/>
      <c r="L5282" s="11"/>
      <c r="M5282" s="12"/>
      <c r="N5282" s="12"/>
      <c r="O5282" s="12"/>
      <c r="P5282" s="12"/>
      <c r="Q5282" s="12"/>
      <c r="R5282" s="12"/>
      <c r="S5282" s="12"/>
      <c r="T5282" s="12"/>
      <c r="U5282" s="12"/>
      <c r="V5282" s="12"/>
      <c r="W5282" s="12"/>
      <c r="X5282" s="12"/>
      <c r="Y5282" s="12"/>
      <c r="Z5282" s="12"/>
      <c r="AA5282" s="12"/>
      <c r="AB5282" s="12"/>
      <c r="AC5282" s="12"/>
      <c r="AD5282" s="12"/>
      <c r="AE5282" s="12"/>
      <c r="AF5282" s="12"/>
      <c r="AG5282" s="12"/>
      <c r="AH5282" s="12"/>
      <c r="AI5282" s="12"/>
      <c r="AJ5282" s="12"/>
      <c r="AK5282" s="12"/>
      <c r="AL5282" s="12"/>
      <c r="AM5282" s="12"/>
      <c r="AN5282" s="12"/>
      <c r="AO5282" s="12"/>
      <c r="AP5282" s="12"/>
      <c r="AQ5282" s="12"/>
      <c r="AR5282" s="12"/>
      <c r="AS5282" s="12"/>
      <c r="AT5282" s="12"/>
      <c r="AU5282" s="12"/>
      <c r="AV5282" s="12"/>
      <c r="AW5282" s="12"/>
      <c r="AX5282" s="12"/>
      <c r="AY5282" s="12"/>
      <c r="AZ5282" s="12"/>
      <c r="BA5282" s="12"/>
      <c r="BB5282" s="12"/>
      <c r="BC5282" s="12"/>
      <c r="BD5282" s="12"/>
      <c r="BE5282" s="12"/>
      <c r="BF5282" s="12"/>
      <c r="BG5282" s="12"/>
      <c r="BH5282" s="12"/>
      <c r="BI5282" s="12"/>
      <c r="BJ5282" s="13"/>
      <c r="BK5282" s="13"/>
      <c r="BL5282" s="13"/>
      <c r="BM5282" s="13"/>
      <c r="BN5282" s="13"/>
    </row>
    <row r="5283" spans="1:66" x14ac:dyDescent="0.25">
      <c r="A5283" s="10"/>
      <c r="B5283" s="10"/>
      <c r="C5283" s="10"/>
      <c r="D5283" s="10"/>
      <c r="E5283" s="10"/>
      <c r="F5283" s="10"/>
      <c r="G5283" s="10"/>
      <c r="H5283" s="10"/>
      <c r="I5283" s="10"/>
      <c r="J5283" s="10"/>
      <c r="K5283" s="11"/>
      <c r="L5283" s="11"/>
      <c r="M5283" s="12"/>
      <c r="N5283" s="12"/>
      <c r="O5283" s="12"/>
      <c r="P5283" s="12"/>
      <c r="Q5283" s="12"/>
      <c r="R5283" s="12"/>
      <c r="S5283" s="12"/>
      <c r="T5283" s="12"/>
      <c r="U5283" s="12"/>
      <c r="V5283" s="12"/>
      <c r="W5283" s="12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2"/>
      <c r="AS5283" s="12"/>
      <c r="AT5283" s="12"/>
      <c r="AU5283" s="12"/>
      <c r="AV5283" s="12"/>
      <c r="AW5283" s="12"/>
      <c r="AX5283" s="12"/>
      <c r="AY5283" s="12"/>
      <c r="AZ5283" s="12"/>
      <c r="BA5283" s="12"/>
      <c r="BB5283" s="12"/>
      <c r="BC5283" s="12"/>
      <c r="BD5283" s="12"/>
      <c r="BE5283" s="12"/>
      <c r="BF5283" s="12"/>
      <c r="BG5283" s="12"/>
      <c r="BH5283" s="12"/>
      <c r="BI5283" s="12"/>
      <c r="BJ5283" s="13"/>
      <c r="BK5283" s="13"/>
      <c r="BL5283" s="13"/>
      <c r="BM5283" s="13"/>
      <c r="BN5283" s="13"/>
    </row>
    <row r="5284" spans="1:66" x14ac:dyDescent="0.25">
      <c r="A5284" s="10"/>
      <c r="B5284" s="10"/>
      <c r="C5284" s="10"/>
      <c r="D5284" s="10"/>
      <c r="E5284" s="10"/>
      <c r="F5284" s="10"/>
      <c r="G5284" s="10"/>
      <c r="H5284" s="10"/>
      <c r="I5284" s="10"/>
      <c r="J5284" s="10"/>
      <c r="K5284" s="11"/>
      <c r="L5284" s="11"/>
      <c r="M5284" s="12"/>
      <c r="N5284" s="12"/>
      <c r="O5284" s="12"/>
      <c r="P5284" s="12"/>
      <c r="Q5284" s="12"/>
      <c r="R5284" s="12"/>
      <c r="S5284" s="12"/>
      <c r="T5284" s="12"/>
      <c r="U5284" s="12"/>
      <c r="V5284" s="12"/>
      <c r="W5284" s="12"/>
      <c r="X5284" s="12"/>
      <c r="Y5284" s="12"/>
      <c r="Z5284" s="12"/>
      <c r="AA5284" s="12"/>
      <c r="AB5284" s="12"/>
      <c r="AC5284" s="12"/>
      <c r="AD5284" s="12"/>
      <c r="AE5284" s="12"/>
      <c r="AF5284" s="12"/>
      <c r="AG5284" s="12"/>
      <c r="AH5284" s="12"/>
      <c r="AI5284" s="12"/>
      <c r="AJ5284" s="12"/>
      <c r="AK5284" s="12"/>
      <c r="AL5284" s="12"/>
      <c r="AM5284" s="12"/>
      <c r="AN5284" s="12"/>
      <c r="AO5284" s="12"/>
      <c r="AP5284" s="12"/>
      <c r="AQ5284" s="12"/>
      <c r="AR5284" s="12"/>
      <c r="AS5284" s="12"/>
      <c r="AT5284" s="12"/>
      <c r="AU5284" s="12"/>
      <c r="AV5284" s="12"/>
      <c r="AW5284" s="12"/>
      <c r="AX5284" s="12"/>
      <c r="AY5284" s="12"/>
      <c r="AZ5284" s="12"/>
      <c r="BA5284" s="12"/>
      <c r="BB5284" s="12"/>
      <c r="BC5284" s="12"/>
      <c r="BD5284" s="12"/>
      <c r="BE5284" s="12"/>
      <c r="BF5284" s="12"/>
      <c r="BG5284" s="12"/>
      <c r="BH5284" s="12"/>
      <c r="BI5284" s="12"/>
      <c r="BJ5284" s="13"/>
      <c r="BK5284" s="13"/>
      <c r="BL5284" s="13"/>
      <c r="BM5284" s="13"/>
      <c r="BN5284" s="13"/>
    </row>
    <row r="5285" spans="1:66" x14ac:dyDescent="0.25">
      <c r="A5285" s="10"/>
      <c r="B5285" s="10"/>
      <c r="C5285" s="10"/>
      <c r="D5285" s="10"/>
      <c r="E5285" s="10"/>
      <c r="F5285" s="10"/>
      <c r="G5285" s="10"/>
      <c r="H5285" s="10"/>
      <c r="I5285" s="10"/>
      <c r="J5285" s="10"/>
      <c r="K5285" s="11"/>
      <c r="L5285" s="11"/>
      <c r="M5285" s="12"/>
      <c r="N5285" s="12"/>
      <c r="O5285" s="12"/>
      <c r="P5285" s="12"/>
      <c r="Q5285" s="12"/>
      <c r="R5285" s="12"/>
      <c r="S5285" s="12"/>
      <c r="T5285" s="12"/>
      <c r="U5285" s="12"/>
      <c r="V5285" s="12"/>
      <c r="W5285" s="12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2"/>
      <c r="AS5285" s="12"/>
      <c r="AT5285" s="12"/>
      <c r="AU5285" s="12"/>
      <c r="AV5285" s="12"/>
      <c r="AW5285" s="12"/>
      <c r="AX5285" s="12"/>
      <c r="AY5285" s="12"/>
      <c r="AZ5285" s="12"/>
      <c r="BA5285" s="12"/>
      <c r="BB5285" s="12"/>
      <c r="BC5285" s="12"/>
      <c r="BD5285" s="12"/>
      <c r="BE5285" s="12"/>
      <c r="BF5285" s="12"/>
      <c r="BG5285" s="12"/>
      <c r="BH5285" s="12"/>
      <c r="BI5285" s="12"/>
      <c r="BJ5285" s="13"/>
      <c r="BK5285" s="13"/>
      <c r="BL5285" s="13"/>
      <c r="BM5285" s="13"/>
      <c r="BN5285" s="13"/>
    </row>
    <row r="5286" spans="1:66" x14ac:dyDescent="0.25">
      <c r="A5286" s="10"/>
      <c r="B5286" s="10"/>
      <c r="C5286" s="10"/>
      <c r="D5286" s="10"/>
      <c r="E5286" s="10"/>
      <c r="F5286" s="10"/>
      <c r="G5286" s="10"/>
      <c r="H5286" s="10"/>
      <c r="I5286" s="10"/>
      <c r="J5286" s="10"/>
      <c r="K5286" s="11"/>
      <c r="L5286" s="11"/>
      <c r="M5286" s="12"/>
      <c r="N5286" s="12"/>
      <c r="O5286" s="12"/>
      <c r="P5286" s="12"/>
      <c r="Q5286" s="12"/>
      <c r="R5286" s="12"/>
      <c r="S5286" s="12"/>
      <c r="T5286" s="12"/>
      <c r="U5286" s="12"/>
      <c r="V5286" s="12"/>
      <c r="W5286" s="12"/>
      <c r="X5286" s="12"/>
      <c r="Y5286" s="12"/>
      <c r="Z5286" s="12"/>
      <c r="AA5286" s="12"/>
      <c r="AB5286" s="12"/>
      <c r="AC5286" s="12"/>
      <c r="AD5286" s="12"/>
      <c r="AE5286" s="12"/>
      <c r="AF5286" s="12"/>
      <c r="AG5286" s="12"/>
      <c r="AH5286" s="12"/>
      <c r="AI5286" s="12"/>
      <c r="AJ5286" s="12"/>
      <c r="AK5286" s="12"/>
      <c r="AL5286" s="12"/>
      <c r="AM5286" s="12"/>
      <c r="AN5286" s="12"/>
      <c r="AO5286" s="12"/>
      <c r="AP5286" s="12"/>
      <c r="AQ5286" s="12"/>
      <c r="AR5286" s="12"/>
      <c r="AS5286" s="12"/>
      <c r="AT5286" s="12"/>
      <c r="AU5286" s="12"/>
      <c r="AV5286" s="12"/>
      <c r="AW5286" s="12"/>
      <c r="AX5286" s="12"/>
      <c r="AY5286" s="12"/>
      <c r="AZ5286" s="12"/>
      <c r="BA5286" s="12"/>
      <c r="BB5286" s="12"/>
      <c r="BC5286" s="12"/>
      <c r="BD5286" s="12"/>
      <c r="BE5286" s="12"/>
      <c r="BF5286" s="12"/>
      <c r="BG5286" s="12"/>
      <c r="BH5286" s="12"/>
      <c r="BI5286" s="12"/>
      <c r="BJ5286" s="13"/>
      <c r="BK5286" s="13"/>
      <c r="BL5286" s="13"/>
      <c r="BM5286" s="13"/>
      <c r="BN5286" s="13"/>
    </row>
    <row r="5287" spans="1:66" x14ac:dyDescent="0.25">
      <c r="A5287" s="10"/>
      <c r="B5287" s="10"/>
      <c r="C5287" s="10"/>
      <c r="D5287" s="10"/>
      <c r="E5287" s="10"/>
      <c r="F5287" s="10"/>
      <c r="G5287" s="10"/>
      <c r="H5287" s="10"/>
      <c r="I5287" s="10"/>
      <c r="J5287" s="10"/>
      <c r="K5287" s="11"/>
      <c r="L5287" s="11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  <c r="W5287" s="12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2"/>
      <c r="AS5287" s="12"/>
      <c r="AT5287" s="12"/>
      <c r="AU5287" s="12"/>
      <c r="AV5287" s="12"/>
      <c r="AW5287" s="12"/>
      <c r="AX5287" s="12"/>
      <c r="AY5287" s="12"/>
      <c r="AZ5287" s="12"/>
      <c r="BA5287" s="12"/>
      <c r="BB5287" s="12"/>
      <c r="BC5287" s="12"/>
      <c r="BD5287" s="12"/>
      <c r="BE5287" s="12"/>
      <c r="BF5287" s="12"/>
      <c r="BG5287" s="12"/>
      <c r="BH5287" s="12"/>
      <c r="BI5287" s="12"/>
      <c r="BJ5287" s="13"/>
      <c r="BK5287" s="13"/>
      <c r="BL5287" s="13"/>
      <c r="BM5287" s="13"/>
      <c r="BN5287" s="13"/>
    </row>
    <row r="5288" spans="1:66" x14ac:dyDescent="0.25">
      <c r="A5288" s="10"/>
      <c r="B5288" s="10"/>
      <c r="C5288" s="10"/>
      <c r="D5288" s="10"/>
      <c r="E5288" s="10"/>
      <c r="F5288" s="10"/>
      <c r="G5288" s="10"/>
      <c r="H5288" s="10"/>
      <c r="I5288" s="10"/>
      <c r="J5288" s="10"/>
      <c r="K5288" s="11"/>
      <c r="L5288" s="11"/>
      <c r="M5288" s="12"/>
      <c r="N5288" s="12"/>
      <c r="O5288" s="12"/>
      <c r="P5288" s="12"/>
      <c r="Q5288" s="12"/>
      <c r="R5288" s="12"/>
      <c r="S5288" s="12"/>
      <c r="T5288" s="12"/>
      <c r="U5288" s="12"/>
      <c r="V5288" s="12"/>
      <c r="W5288" s="12"/>
      <c r="X5288" s="12"/>
      <c r="Y5288" s="12"/>
      <c r="Z5288" s="12"/>
      <c r="AA5288" s="12"/>
      <c r="AB5288" s="12"/>
      <c r="AC5288" s="12"/>
      <c r="AD5288" s="12"/>
      <c r="AE5288" s="12"/>
      <c r="AF5288" s="12"/>
      <c r="AG5288" s="12"/>
      <c r="AH5288" s="12"/>
      <c r="AI5288" s="12"/>
      <c r="AJ5288" s="12"/>
      <c r="AK5288" s="12"/>
      <c r="AL5288" s="12"/>
      <c r="AM5288" s="12"/>
      <c r="AN5288" s="12"/>
      <c r="AO5288" s="12"/>
      <c r="AP5288" s="12"/>
      <c r="AQ5288" s="12"/>
      <c r="AR5288" s="12"/>
      <c r="AS5288" s="12"/>
      <c r="AT5288" s="12"/>
      <c r="AU5288" s="12"/>
      <c r="AV5288" s="12"/>
      <c r="AW5288" s="12"/>
      <c r="AX5288" s="12"/>
      <c r="AY5288" s="12"/>
      <c r="AZ5288" s="12"/>
      <c r="BA5288" s="12"/>
      <c r="BB5288" s="12"/>
      <c r="BC5288" s="12"/>
      <c r="BD5288" s="12"/>
      <c r="BE5288" s="12"/>
      <c r="BF5288" s="12"/>
      <c r="BG5288" s="12"/>
      <c r="BH5288" s="12"/>
      <c r="BI5288" s="12"/>
      <c r="BJ5288" s="13"/>
      <c r="BK5288" s="13"/>
      <c r="BL5288" s="13"/>
      <c r="BM5288" s="13"/>
      <c r="BN5288" s="13"/>
    </row>
    <row r="5289" spans="1:66" x14ac:dyDescent="0.25">
      <c r="A5289" s="10"/>
      <c r="B5289" s="10"/>
      <c r="C5289" s="10"/>
      <c r="D5289" s="10"/>
      <c r="E5289" s="10"/>
      <c r="F5289" s="10"/>
      <c r="G5289" s="10"/>
      <c r="H5289" s="10"/>
      <c r="I5289" s="10"/>
      <c r="J5289" s="10"/>
      <c r="K5289" s="11"/>
      <c r="L5289" s="11"/>
      <c r="M5289" s="12"/>
      <c r="N5289" s="12"/>
      <c r="O5289" s="12"/>
      <c r="P5289" s="12"/>
      <c r="Q5289" s="12"/>
      <c r="R5289" s="12"/>
      <c r="S5289" s="12"/>
      <c r="T5289" s="12"/>
      <c r="U5289" s="12"/>
      <c r="V5289" s="12"/>
      <c r="W5289" s="12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2"/>
      <c r="AS5289" s="12"/>
      <c r="AT5289" s="12"/>
      <c r="AU5289" s="12"/>
      <c r="AV5289" s="12"/>
      <c r="AW5289" s="12"/>
      <c r="AX5289" s="12"/>
      <c r="AY5289" s="12"/>
      <c r="AZ5289" s="12"/>
      <c r="BA5289" s="12"/>
      <c r="BB5289" s="12"/>
      <c r="BC5289" s="12"/>
      <c r="BD5289" s="12"/>
      <c r="BE5289" s="12"/>
      <c r="BF5289" s="12"/>
      <c r="BG5289" s="12"/>
      <c r="BH5289" s="12"/>
      <c r="BI5289" s="12"/>
      <c r="BJ5289" s="13"/>
      <c r="BK5289" s="13"/>
      <c r="BL5289" s="13"/>
      <c r="BM5289" s="13"/>
      <c r="BN5289" s="13"/>
    </row>
    <row r="5290" spans="1:66" x14ac:dyDescent="0.25">
      <c r="A5290" s="10"/>
      <c r="B5290" s="10"/>
      <c r="C5290" s="10"/>
      <c r="D5290" s="10"/>
      <c r="E5290" s="10"/>
      <c r="F5290" s="10"/>
      <c r="G5290" s="10"/>
      <c r="H5290" s="10"/>
      <c r="I5290" s="10"/>
      <c r="J5290" s="10"/>
      <c r="K5290" s="11"/>
      <c r="L5290" s="11"/>
      <c r="M5290" s="12"/>
      <c r="N5290" s="12"/>
      <c r="O5290" s="12"/>
      <c r="P5290" s="12"/>
      <c r="Q5290" s="12"/>
      <c r="R5290" s="12"/>
      <c r="S5290" s="12"/>
      <c r="T5290" s="12"/>
      <c r="U5290" s="12"/>
      <c r="V5290" s="12"/>
      <c r="W5290" s="12"/>
      <c r="X5290" s="12"/>
      <c r="Y5290" s="12"/>
      <c r="Z5290" s="12"/>
      <c r="AA5290" s="12"/>
      <c r="AB5290" s="12"/>
      <c r="AC5290" s="12"/>
      <c r="AD5290" s="12"/>
      <c r="AE5290" s="12"/>
      <c r="AF5290" s="12"/>
      <c r="AG5290" s="12"/>
      <c r="AH5290" s="12"/>
      <c r="AI5290" s="12"/>
      <c r="AJ5290" s="12"/>
      <c r="AK5290" s="12"/>
      <c r="AL5290" s="12"/>
      <c r="AM5290" s="12"/>
      <c r="AN5290" s="12"/>
      <c r="AO5290" s="12"/>
      <c r="AP5290" s="12"/>
      <c r="AQ5290" s="12"/>
      <c r="AR5290" s="12"/>
      <c r="AS5290" s="12"/>
      <c r="AT5290" s="12"/>
      <c r="AU5290" s="12"/>
      <c r="AV5290" s="12"/>
      <c r="AW5290" s="12"/>
      <c r="AX5290" s="12"/>
      <c r="AY5290" s="12"/>
      <c r="AZ5290" s="12"/>
      <c r="BA5290" s="12"/>
      <c r="BB5290" s="12"/>
      <c r="BC5290" s="12"/>
      <c r="BD5290" s="12"/>
      <c r="BE5290" s="12"/>
      <c r="BF5290" s="12"/>
      <c r="BG5290" s="12"/>
      <c r="BH5290" s="12"/>
      <c r="BI5290" s="12"/>
      <c r="BJ5290" s="13"/>
      <c r="BK5290" s="13"/>
      <c r="BL5290" s="13"/>
      <c r="BM5290" s="13"/>
      <c r="BN5290" s="13"/>
    </row>
    <row r="5291" spans="1:66" x14ac:dyDescent="0.25">
      <c r="A5291" s="10"/>
      <c r="B5291" s="10"/>
      <c r="C5291" s="10"/>
      <c r="D5291" s="10"/>
      <c r="E5291" s="10"/>
      <c r="F5291" s="10"/>
      <c r="G5291" s="10"/>
      <c r="H5291" s="10"/>
      <c r="I5291" s="10"/>
      <c r="J5291" s="10"/>
      <c r="K5291" s="11"/>
      <c r="L5291" s="11"/>
      <c r="M5291" s="12"/>
      <c r="N5291" s="12"/>
      <c r="O5291" s="12"/>
      <c r="P5291" s="12"/>
      <c r="Q5291" s="12"/>
      <c r="R5291" s="12"/>
      <c r="S5291" s="12"/>
      <c r="T5291" s="12"/>
      <c r="U5291" s="12"/>
      <c r="V5291" s="12"/>
      <c r="W5291" s="12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2"/>
      <c r="AS5291" s="12"/>
      <c r="AT5291" s="12"/>
      <c r="AU5291" s="12"/>
      <c r="AV5291" s="12"/>
      <c r="AW5291" s="12"/>
      <c r="AX5291" s="12"/>
      <c r="AY5291" s="12"/>
      <c r="AZ5291" s="12"/>
      <c r="BA5291" s="12"/>
      <c r="BB5291" s="12"/>
      <c r="BC5291" s="12"/>
      <c r="BD5291" s="12"/>
      <c r="BE5291" s="12"/>
      <c r="BF5291" s="12"/>
      <c r="BG5291" s="12"/>
      <c r="BH5291" s="12"/>
      <c r="BI5291" s="12"/>
      <c r="BJ5291" s="13"/>
      <c r="BK5291" s="13"/>
      <c r="BL5291" s="13"/>
      <c r="BM5291" s="13"/>
      <c r="BN5291" s="13"/>
    </row>
    <row r="5292" spans="1:66" x14ac:dyDescent="0.25">
      <c r="A5292" s="10"/>
      <c r="B5292" s="10"/>
      <c r="C5292" s="10"/>
      <c r="D5292" s="10"/>
      <c r="E5292" s="10"/>
      <c r="F5292" s="10"/>
      <c r="G5292" s="10"/>
      <c r="H5292" s="10"/>
      <c r="I5292" s="10"/>
      <c r="J5292" s="10"/>
      <c r="K5292" s="11"/>
      <c r="L5292" s="11"/>
      <c r="M5292" s="12"/>
      <c r="N5292" s="12"/>
      <c r="O5292" s="12"/>
      <c r="P5292" s="12"/>
      <c r="Q5292" s="12"/>
      <c r="R5292" s="12"/>
      <c r="S5292" s="12"/>
      <c r="T5292" s="12"/>
      <c r="U5292" s="12"/>
      <c r="V5292" s="12"/>
      <c r="W5292" s="12"/>
      <c r="X5292" s="12"/>
      <c r="Y5292" s="12"/>
      <c r="Z5292" s="12"/>
      <c r="AA5292" s="12"/>
      <c r="AB5292" s="12"/>
      <c r="AC5292" s="12"/>
      <c r="AD5292" s="12"/>
      <c r="AE5292" s="12"/>
      <c r="AF5292" s="12"/>
      <c r="AG5292" s="12"/>
      <c r="AH5292" s="12"/>
      <c r="AI5292" s="12"/>
      <c r="AJ5292" s="12"/>
      <c r="AK5292" s="12"/>
      <c r="AL5292" s="12"/>
      <c r="AM5292" s="12"/>
      <c r="AN5292" s="12"/>
      <c r="AO5292" s="12"/>
      <c r="AP5292" s="12"/>
      <c r="AQ5292" s="12"/>
      <c r="AR5292" s="12"/>
      <c r="AS5292" s="12"/>
      <c r="AT5292" s="12"/>
      <c r="AU5292" s="12"/>
      <c r="AV5292" s="12"/>
      <c r="AW5292" s="12"/>
      <c r="AX5292" s="12"/>
      <c r="AY5292" s="12"/>
      <c r="AZ5292" s="12"/>
      <c r="BA5292" s="12"/>
      <c r="BB5292" s="12"/>
      <c r="BC5292" s="12"/>
      <c r="BD5292" s="12"/>
      <c r="BE5292" s="12"/>
      <c r="BF5292" s="12"/>
      <c r="BG5292" s="12"/>
      <c r="BH5292" s="12"/>
      <c r="BI5292" s="12"/>
      <c r="BJ5292" s="13"/>
      <c r="BK5292" s="13"/>
      <c r="BL5292" s="13"/>
      <c r="BM5292" s="13"/>
      <c r="BN5292" s="13"/>
    </row>
    <row r="5293" spans="1:66" x14ac:dyDescent="0.25">
      <c r="A5293" s="10"/>
      <c r="B5293" s="10"/>
      <c r="C5293" s="10"/>
      <c r="D5293" s="10"/>
      <c r="E5293" s="10"/>
      <c r="F5293" s="10"/>
      <c r="G5293" s="10"/>
      <c r="H5293" s="10"/>
      <c r="I5293" s="10"/>
      <c r="J5293" s="10"/>
      <c r="K5293" s="11"/>
      <c r="L5293" s="11"/>
      <c r="M5293" s="12"/>
      <c r="N5293" s="12"/>
      <c r="O5293" s="12"/>
      <c r="P5293" s="12"/>
      <c r="Q5293" s="12"/>
      <c r="R5293" s="12"/>
      <c r="S5293" s="12"/>
      <c r="T5293" s="12"/>
      <c r="U5293" s="12"/>
      <c r="V5293" s="12"/>
      <c r="W5293" s="12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2"/>
      <c r="AS5293" s="12"/>
      <c r="AT5293" s="12"/>
      <c r="AU5293" s="12"/>
      <c r="AV5293" s="12"/>
      <c r="AW5293" s="12"/>
      <c r="AX5293" s="12"/>
      <c r="AY5293" s="12"/>
      <c r="AZ5293" s="12"/>
      <c r="BA5293" s="12"/>
      <c r="BB5293" s="12"/>
      <c r="BC5293" s="12"/>
      <c r="BD5293" s="12"/>
      <c r="BE5293" s="12"/>
      <c r="BF5293" s="12"/>
      <c r="BG5293" s="12"/>
      <c r="BH5293" s="12"/>
      <c r="BI5293" s="12"/>
      <c r="BJ5293" s="13"/>
      <c r="BK5293" s="13"/>
      <c r="BL5293" s="13"/>
      <c r="BM5293" s="13"/>
      <c r="BN5293" s="13"/>
    </row>
    <row r="5294" spans="1:66" x14ac:dyDescent="0.25">
      <c r="A5294" s="10"/>
      <c r="B5294" s="10"/>
      <c r="C5294" s="10"/>
      <c r="D5294" s="10"/>
      <c r="E5294" s="10"/>
      <c r="F5294" s="10"/>
      <c r="G5294" s="10"/>
      <c r="H5294" s="10"/>
      <c r="I5294" s="10"/>
      <c r="J5294" s="10"/>
      <c r="K5294" s="11"/>
      <c r="L5294" s="11"/>
      <c r="M5294" s="12"/>
      <c r="N5294" s="12"/>
      <c r="O5294" s="12"/>
      <c r="P5294" s="12"/>
      <c r="Q5294" s="12"/>
      <c r="R5294" s="12"/>
      <c r="S5294" s="12"/>
      <c r="T5294" s="12"/>
      <c r="U5294" s="12"/>
      <c r="V5294" s="12"/>
      <c r="W5294" s="12"/>
      <c r="X5294" s="12"/>
      <c r="Y5294" s="12"/>
      <c r="Z5294" s="12"/>
      <c r="AA5294" s="12"/>
      <c r="AB5294" s="12"/>
      <c r="AC5294" s="12"/>
      <c r="AD5294" s="12"/>
      <c r="AE5294" s="12"/>
      <c r="AF5294" s="12"/>
      <c r="AG5294" s="12"/>
      <c r="AH5294" s="12"/>
      <c r="AI5294" s="12"/>
      <c r="AJ5294" s="12"/>
      <c r="AK5294" s="12"/>
      <c r="AL5294" s="12"/>
      <c r="AM5294" s="12"/>
      <c r="AN5294" s="12"/>
      <c r="AO5294" s="12"/>
      <c r="AP5294" s="12"/>
      <c r="AQ5294" s="12"/>
      <c r="AR5294" s="12"/>
      <c r="AS5294" s="12"/>
      <c r="AT5294" s="12"/>
      <c r="AU5294" s="12"/>
      <c r="AV5294" s="12"/>
      <c r="AW5294" s="12"/>
      <c r="AX5294" s="12"/>
      <c r="AY5294" s="12"/>
      <c r="AZ5294" s="12"/>
      <c r="BA5294" s="12"/>
      <c r="BB5294" s="12"/>
      <c r="BC5294" s="12"/>
      <c r="BD5294" s="12"/>
      <c r="BE5294" s="12"/>
      <c r="BF5294" s="12"/>
      <c r="BG5294" s="12"/>
      <c r="BH5294" s="12"/>
      <c r="BI5294" s="12"/>
      <c r="BJ5294" s="13"/>
      <c r="BK5294" s="13"/>
      <c r="BL5294" s="13"/>
      <c r="BM5294" s="13"/>
      <c r="BN5294" s="13"/>
    </row>
    <row r="5295" spans="1:66" x14ac:dyDescent="0.25">
      <c r="A5295" s="10"/>
      <c r="B5295" s="10"/>
      <c r="C5295" s="10"/>
      <c r="D5295" s="10"/>
      <c r="E5295" s="10"/>
      <c r="F5295" s="10"/>
      <c r="G5295" s="10"/>
      <c r="H5295" s="10"/>
      <c r="I5295" s="10"/>
      <c r="J5295" s="10"/>
      <c r="K5295" s="11"/>
      <c r="L5295" s="11"/>
      <c r="M5295" s="12"/>
      <c r="N5295" s="12"/>
      <c r="O5295" s="12"/>
      <c r="P5295" s="12"/>
      <c r="Q5295" s="12"/>
      <c r="R5295" s="12"/>
      <c r="S5295" s="12"/>
      <c r="T5295" s="12"/>
      <c r="U5295" s="12"/>
      <c r="V5295" s="12"/>
      <c r="W5295" s="12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2"/>
      <c r="AS5295" s="12"/>
      <c r="AT5295" s="12"/>
      <c r="AU5295" s="12"/>
      <c r="AV5295" s="12"/>
      <c r="AW5295" s="12"/>
      <c r="AX5295" s="12"/>
      <c r="AY5295" s="12"/>
      <c r="AZ5295" s="12"/>
      <c r="BA5295" s="12"/>
      <c r="BB5295" s="12"/>
      <c r="BC5295" s="12"/>
      <c r="BD5295" s="12"/>
      <c r="BE5295" s="12"/>
      <c r="BF5295" s="12"/>
      <c r="BG5295" s="12"/>
      <c r="BH5295" s="12"/>
      <c r="BI5295" s="12"/>
      <c r="BJ5295" s="13"/>
      <c r="BK5295" s="13"/>
      <c r="BL5295" s="13"/>
      <c r="BM5295" s="13"/>
      <c r="BN5295" s="13"/>
    </row>
    <row r="5296" spans="1:66" x14ac:dyDescent="0.25">
      <c r="A5296" s="10"/>
      <c r="B5296" s="10"/>
      <c r="C5296" s="10"/>
      <c r="D5296" s="10"/>
      <c r="E5296" s="10"/>
      <c r="F5296" s="10"/>
      <c r="G5296" s="10"/>
      <c r="H5296" s="10"/>
      <c r="I5296" s="10"/>
      <c r="J5296" s="10"/>
      <c r="K5296" s="11"/>
      <c r="L5296" s="11"/>
      <c r="M5296" s="12"/>
      <c r="N5296" s="12"/>
      <c r="O5296" s="12"/>
      <c r="P5296" s="12"/>
      <c r="Q5296" s="12"/>
      <c r="R5296" s="12"/>
      <c r="S5296" s="12"/>
      <c r="T5296" s="12"/>
      <c r="U5296" s="12"/>
      <c r="V5296" s="12"/>
      <c r="W5296" s="12"/>
      <c r="X5296" s="12"/>
      <c r="Y5296" s="12"/>
      <c r="Z5296" s="12"/>
      <c r="AA5296" s="12"/>
      <c r="AB5296" s="12"/>
      <c r="AC5296" s="12"/>
      <c r="AD5296" s="12"/>
      <c r="AE5296" s="12"/>
      <c r="AF5296" s="12"/>
      <c r="AG5296" s="12"/>
      <c r="AH5296" s="12"/>
      <c r="AI5296" s="12"/>
      <c r="AJ5296" s="12"/>
      <c r="AK5296" s="12"/>
      <c r="AL5296" s="12"/>
      <c r="AM5296" s="12"/>
      <c r="AN5296" s="12"/>
      <c r="AO5296" s="12"/>
      <c r="AP5296" s="12"/>
      <c r="AQ5296" s="12"/>
      <c r="AR5296" s="12"/>
      <c r="AS5296" s="12"/>
      <c r="AT5296" s="12"/>
      <c r="AU5296" s="12"/>
      <c r="AV5296" s="12"/>
      <c r="AW5296" s="12"/>
      <c r="AX5296" s="12"/>
      <c r="AY5296" s="12"/>
      <c r="AZ5296" s="12"/>
      <c r="BA5296" s="12"/>
      <c r="BB5296" s="12"/>
      <c r="BC5296" s="12"/>
      <c r="BD5296" s="12"/>
      <c r="BE5296" s="12"/>
      <c r="BF5296" s="12"/>
      <c r="BG5296" s="12"/>
      <c r="BH5296" s="12"/>
      <c r="BI5296" s="12"/>
      <c r="BJ5296" s="13"/>
      <c r="BK5296" s="13"/>
      <c r="BL5296" s="13"/>
      <c r="BM5296" s="13"/>
      <c r="BN5296" s="13"/>
    </row>
    <row r="5297" spans="1:66" x14ac:dyDescent="0.25">
      <c r="A5297" s="10"/>
      <c r="B5297" s="10"/>
      <c r="C5297" s="10"/>
      <c r="D5297" s="10"/>
      <c r="E5297" s="10"/>
      <c r="F5297" s="10"/>
      <c r="G5297" s="10"/>
      <c r="H5297" s="10"/>
      <c r="I5297" s="10"/>
      <c r="J5297" s="10"/>
      <c r="K5297" s="11"/>
      <c r="L5297" s="11"/>
      <c r="M5297" s="12"/>
      <c r="N5297" s="12"/>
      <c r="O5297" s="12"/>
      <c r="P5297" s="12"/>
      <c r="Q5297" s="12"/>
      <c r="R5297" s="12"/>
      <c r="S5297" s="12"/>
      <c r="T5297" s="12"/>
      <c r="U5297" s="12"/>
      <c r="V5297" s="12"/>
      <c r="W5297" s="12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2"/>
      <c r="AS5297" s="12"/>
      <c r="AT5297" s="12"/>
      <c r="AU5297" s="12"/>
      <c r="AV5297" s="12"/>
      <c r="AW5297" s="12"/>
      <c r="AX5297" s="12"/>
      <c r="AY5297" s="12"/>
      <c r="AZ5297" s="12"/>
      <c r="BA5297" s="12"/>
      <c r="BB5297" s="12"/>
      <c r="BC5297" s="12"/>
      <c r="BD5297" s="12"/>
      <c r="BE5297" s="12"/>
      <c r="BF5297" s="12"/>
      <c r="BG5297" s="12"/>
      <c r="BH5297" s="12"/>
      <c r="BI5297" s="12"/>
      <c r="BJ5297" s="13"/>
      <c r="BK5297" s="13"/>
      <c r="BL5297" s="13"/>
      <c r="BM5297" s="13"/>
      <c r="BN5297" s="13"/>
    </row>
    <row r="5298" spans="1:66" x14ac:dyDescent="0.25">
      <c r="A5298" s="10"/>
      <c r="B5298" s="10"/>
      <c r="C5298" s="10"/>
      <c r="D5298" s="10"/>
      <c r="E5298" s="10"/>
      <c r="F5298" s="10"/>
      <c r="G5298" s="10"/>
      <c r="H5298" s="10"/>
      <c r="I5298" s="10"/>
      <c r="J5298" s="10"/>
      <c r="K5298" s="11"/>
      <c r="L5298" s="11"/>
      <c r="M5298" s="12"/>
      <c r="N5298" s="12"/>
      <c r="O5298" s="12"/>
      <c r="P5298" s="12"/>
      <c r="Q5298" s="12"/>
      <c r="R5298" s="12"/>
      <c r="S5298" s="12"/>
      <c r="T5298" s="12"/>
      <c r="U5298" s="12"/>
      <c r="V5298" s="12"/>
      <c r="W5298" s="12"/>
      <c r="X5298" s="12"/>
      <c r="Y5298" s="12"/>
      <c r="Z5298" s="12"/>
      <c r="AA5298" s="12"/>
      <c r="AB5298" s="12"/>
      <c r="AC5298" s="12"/>
      <c r="AD5298" s="12"/>
      <c r="AE5298" s="12"/>
      <c r="AF5298" s="12"/>
      <c r="AG5298" s="12"/>
      <c r="AH5298" s="12"/>
      <c r="AI5298" s="12"/>
      <c r="AJ5298" s="12"/>
      <c r="AK5298" s="12"/>
      <c r="AL5298" s="12"/>
      <c r="AM5298" s="12"/>
      <c r="AN5298" s="12"/>
      <c r="AO5298" s="12"/>
      <c r="AP5298" s="12"/>
      <c r="AQ5298" s="12"/>
      <c r="AR5298" s="12"/>
      <c r="AS5298" s="12"/>
      <c r="AT5298" s="12"/>
      <c r="AU5298" s="12"/>
      <c r="AV5298" s="12"/>
      <c r="AW5298" s="12"/>
      <c r="AX5298" s="12"/>
      <c r="AY5298" s="12"/>
      <c r="AZ5298" s="12"/>
      <c r="BA5298" s="12"/>
      <c r="BB5298" s="12"/>
      <c r="BC5298" s="12"/>
      <c r="BD5298" s="12"/>
      <c r="BE5298" s="12"/>
      <c r="BF5298" s="12"/>
      <c r="BG5298" s="12"/>
      <c r="BH5298" s="12"/>
      <c r="BI5298" s="12"/>
      <c r="BJ5298" s="13"/>
      <c r="BK5298" s="13"/>
      <c r="BL5298" s="13"/>
      <c r="BM5298" s="13"/>
      <c r="BN5298" s="13"/>
    </row>
    <row r="5299" spans="1:66" x14ac:dyDescent="0.25">
      <c r="A5299" s="10"/>
      <c r="B5299" s="10"/>
      <c r="C5299" s="10"/>
      <c r="D5299" s="10"/>
      <c r="E5299" s="10"/>
      <c r="F5299" s="10"/>
      <c r="G5299" s="10"/>
      <c r="H5299" s="10"/>
      <c r="I5299" s="10"/>
      <c r="J5299" s="10"/>
      <c r="K5299" s="11"/>
      <c r="L5299" s="11"/>
      <c r="M5299" s="12"/>
      <c r="N5299" s="12"/>
      <c r="O5299" s="12"/>
      <c r="P5299" s="12"/>
      <c r="Q5299" s="12"/>
      <c r="R5299" s="12"/>
      <c r="S5299" s="12"/>
      <c r="T5299" s="12"/>
      <c r="U5299" s="12"/>
      <c r="V5299" s="12"/>
      <c r="W5299" s="12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2"/>
      <c r="AS5299" s="12"/>
      <c r="AT5299" s="12"/>
      <c r="AU5299" s="12"/>
      <c r="AV5299" s="12"/>
      <c r="AW5299" s="12"/>
      <c r="AX5299" s="12"/>
      <c r="AY5299" s="12"/>
      <c r="AZ5299" s="12"/>
      <c r="BA5299" s="12"/>
      <c r="BB5299" s="12"/>
      <c r="BC5299" s="12"/>
      <c r="BD5299" s="12"/>
      <c r="BE5299" s="12"/>
      <c r="BF5299" s="12"/>
      <c r="BG5299" s="12"/>
      <c r="BH5299" s="12"/>
      <c r="BI5299" s="12"/>
      <c r="BJ5299" s="13"/>
      <c r="BK5299" s="13"/>
      <c r="BL5299" s="13"/>
      <c r="BM5299" s="13"/>
      <c r="BN5299" s="13"/>
    </row>
    <row r="5300" spans="1:66" x14ac:dyDescent="0.25">
      <c r="A5300" s="10"/>
      <c r="B5300" s="10"/>
      <c r="C5300" s="10"/>
      <c r="D5300" s="10"/>
      <c r="E5300" s="10"/>
      <c r="F5300" s="10"/>
      <c r="G5300" s="10"/>
      <c r="H5300" s="10"/>
      <c r="I5300" s="10"/>
      <c r="J5300" s="10"/>
      <c r="K5300" s="11"/>
      <c r="L5300" s="11"/>
      <c r="M5300" s="12"/>
      <c r="N5300" s="12"/>
      <c r="O5300" s="12"/>
      <c r="P5300" s="12"/>
      <c r="Q5300" s="12"/>
      <c r="R5300" s="12"/>
      <c r="S5300" s="12"/>
      <c r="T5300" s="12"/>
      <c r="U5300" s="12"/>
      <c r="V5300" s="12"/>
      <c r="W5300" s="12"/>
      <c r="X5300" s="12"/>
      <c r="Y5300" s="12"/>
      <c r="Z5300" s="12"/>
      <c r="AA5300" s="12"/>
      <c r="AB5300" s="12"/>
      <c r="AC5300" s="12"/>
      <c r="AD5300" s="12"/>
      <c r="AE5300" s="12"/>
      <c r="AF5300" s="12"/>
      <c r="AG5300" s="12"/>
      <c r="AH5300" s="12"/>
      <c r="AI5300" s="12"/>
      <c r="AJ5300" s="12"/>
      <c r="AK5300" s="12"/>
      <c r="AL5300" s="12"/>
      <c r="AM5300" s="12"/>
      <c r="AN5300" s="12"/>
      <c r="AO5300" s="12"/>
      <c r="AP5300" s="12"/>
      <c r="AQ5300" s="12"/>
      <c r="AR5300" s="12"/>
      <c r="AS5300" s="12"/>
      <c r="AT5300" s="12"/>
      <c r="AU5300" s="12"/>
      <c r="AV5300" s="12"/>
      <c r="AW5300" s="12"/>
      <c r="AX5300" s="12"/>
      <c r="AY5300" s="12"/>
      <c r="AZ5300" s="12"/>
      <c r="BA5300" s="12"/>
      <c r="BB5300" s="12"/>
      <c r="BC5300" s="12"/>
      <c r="BD5300" s="12"/>
      <c r="BE5300" s="12"/>
      <c r="BF5300" s="12"/>
      <c r="BG5300" s="12"/>
      <c r="BH5300" s="12"/>
      <c r="BI5300" s="12"/>
      <c r="BJ5300" s="13"/>
      <c r="BK5300" s="13"/>
      <c r="BL5300" s="13"/>
      <c r="BM5300" s="13"/>
      <c r="BN5300" s="13"/>
    </row>
    <row r="5301" spans="1:66" x14ac:dyDescent="0.25">
      <c r="A5301" s="10"/>
      <c r="B5301" s="10"/>
      <c r="C5301" s="10"/>
      <c r="D5301" s="10"/>
      <c r="E5301" s="10"/>
      <c r="F5301" s="10"/>
      <c r="G5301" s="10"/>
      <c r="H5301" s="10"/>
      <c r="I5301" s="10"/>
      <c r="J5301" s="10"/>
      <c r="K5301" s="11"/>
      <c r="L5301" s="11"/>
      <c r="M5301" s="12"/>
      <c r="N5301" s="12"/>
      <c r="O5301" s="12"/>
      <c r="P5301" s="12"/>
      <c r="Q5301" s="12"/>
      <c r="R5301" s="12"/>
      <c r="S5301" s="12"/>
      <c r="T5301" s="12"/>
      <c r="U5301" s="12"/>
      <c r="V5301" s="12"/>
      <c r="W5301" s="12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2"/>
      <c r="AS5301" s="12"/>
      <c r="AT5301" s="12"/>
      <c r="AU5301" s="12"/>
      <c r="AV5301" s="12"/>
      <c r="AW5301" s="12"/>
      <c r="AX5301" s="12"/>
      <c r="AY5301" s="12"/>
      <c r="AZ5301" s="12"/>
      <c r="BA5301" s="12"/>
      <c r="BB5301" s="12"/>
      <c r="BC5301" s="12"/>
      <c r="BD5301" s="12"/>
      <c r="BE5301" s="12"/>
      <c r="BF5301" s="12"/>
      <c r="BG5301" s="12"/>
      <c r="BH5301" s="12"/>
      <c r="BI5301" s="12"/>
      <c r="BJ5301" s="13"/>
      <c r="BK5301" s="13"/>
      <c r="BL5301" s="13"/>
      <c r="BM5301" s="13"/>
      <c r="BN5301" s="13"/>
    </row>
    <row r="5302" spans="1:66" x14ac:dyDescent="0.25">
      <c r="A5302" s="10"/>
      <c r="B5302" s="10"/>
      <c r="C5302" s="10"/>
      <c r="D5302" s="10"/>
      <c r="E5302" s="10"/>
      <c r="F5302" s="10"/>
      <c r="G5302" s="10"/>
      <c r="H5302" s="10"/>
      <c r="I5302" s="10"/>
      <c r="J5302" s="10"/>
      <c r="K5302" s="11"/>
      <c r="L5302" s="11"/>
      <c r="M5302" s="12"/>
      <c r="N5302" s="12"/>
      <c r="O5302" s="12"/>
      <c r="P5302" s="12"/>
      <c r="Q5302" s="12"/>
      <c r="R5302" s="12"/>
      <c r="S5302" s="12"/>
      <c r="T5302" s="12"/>
      <c r="U5302" s="12"/>
      <c r="V5302" s="12"/>
      <c r="W5302" s="12"/>
      <c r="X5302" s="12"/>
      <c r="Y5302" s="12"/>
      <c r="Z5302" s="12"/>
      <c r="AA5302" s="12"/>
      <c r="AB5302" s="12"/>
      <c r="AC5302" s="12"/>
      <c r="AD5302" s="12"/>
      <c r="AE5302" s="12"/>
      <c r="AF5302" s="12"/>
      <c r="AG5302" s="12"/>
      <c r="AH5302" s="12"/>
      <c r="AI5302" s="12"/>
      <c r="AJ5302" s="12"/>
      <c r="AK5302" s="12"/>
      <c r="AL5302" s="12"/>
      <c r="AM5302" s="12"/>
      <c r="AN5302" s="12"/>
      <c r="AO5302" s="12"/>
      <c r="AP5302" s="12"/>
      <c r="AQ5302" s="12"/>
      <c r="AR5302" s="12"/>
      <c r="AS5302" s="12"/>
      <c r="AT5302" s="12"/>
      <c r="AU5302" s="12"/>
      <c r="AV5302" s="12"/>
      <c r="AW5302" s="12"/>
      <c r="AX5302" s="12"/>
      <c r="AY5302" s="12"/>
      <c r="AZ5302" s="12"/>
      <c r="BA5302" s="12"/>
      <c r="BB5302" s="12"/>
      <c r="BC5302" s="12"/>
      <c r="BD5302" s="12"/>
      <c r="BE5302" s="12"/>
      <c r="BF5302" s="12"/>
      <c r="BG5302" s="12"/>
      <c r="BH5302" s="12"/>
      <c r="BI5302" s="12"/>
      <c r="BJ5302" s="13"/>
      <c r="BK5302" s="13"/>
      <c r="BL5302" s="13"/>
      <c r="BM5302" s="13"/>
      <c r="BN5302" s="13"/>
    </row>
    <row r="5303" spans="1:66" x14ac:dyDescent="0.25">
      <c r="A5303" s="10"/>
      <c r="B5303" s="10"/>
      <c r="C5303" s="10"/>
      <c r="D5303" s="10"/>
      <c r="E5303" s="10"/>
      <c r="F5303" s="10"/>
      <c r="G5303" s="10"/>
      <c r="H5303" s="10"/>
      <c r="I5303" s="10"/>
      <c r="J5303" s="10"/>
      <c r="K5303" s="11"/>
      <c r="L5303" s="11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2"/>
      <c r="AS5303" s="12"/>
      <c r="AT5303" s="12"/>
      <c r="AU5303" s="12"/>
      <c r="AV5303" s="12"/>
      <c r="AW5303" s="12"/>
      <c r="AX5303" s="12"/>
      <c r="AY5303" s="12"/>
      <c r="AZ5303" s="12"/>
      <c r="BA5303" s="12"/>
      <c r="BB5303" s="12"/>
      <c r="BC5303" s="12"/>
      <c r="BD5303" s="12"/>
      <c r="BE5303" s="12"/>
      <c r="BF5303" s="12"/>
      <c r="BG5303" s="12"/>
      <c r="BH5303" s="12"/>
      <c r="BI5303" s="12"/>
      <c r="BJ5303" s="13"/>
      <c r="BK5303" s="13"/>
      <c r="BL5303" s="13"/>
      <c r="BM5303" s="13"/>
      <c r="BN5303" s="13"/>
    </row>
    <row r="5304" spans="1:66" x14ac:dyDescent="0.25">
      <c r="A5304" s="10"/>
      <c r="B5304" s="10"/>
      <c r="C5304" s="10"/>
      <c r="D5304" s="10"/>
      <c r="E5304" s="10"/>
      <c r="F5304" s="10"/>
      <c r="G5304" s="10"/>
      <c r="H5304" s="10"/>
      <c r="I5304" s="10"/>
      <c r="J5304" s="10"/>
      <c r="K5304" s="11"/>
      <c r="L5304" s="11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  <c r="W5304" s="12"/>
      <c r="X5304" s="12"/>
      <c r="Y5304" s="12"/>
      <c r="Z5304" s="12"/>
      <c r="AA5304" s="12"/>
      <c r="AB5304" s="12"/>
      <c r="AC5304" s="12"/>
      <c r="AD5304" s="12"/>
      <c r="AE5304" s="12"/>
      <c r="AF5304" s="12"/>
      <c r="AG5304" s="12"/>
      <c r="AH5304" s="12"/>
      <c r="AI5304" s="12"/>
      <c r="AJ5304" s="12"/>
      <c r="AK5304" s="12"/>
      <c r="AL5304" s="12"/>
      <c r="AM5304" s="12"/>
      <c r="AN5304" s="12"/>
      <c r="AO5304" s="12"/>
      <c r="AP5304" s="12"/>
      <c r="AQ5304" s="12"/>
      <c r="AR5304" s="12"/>
      <c r="AS5304" s="12"/>
      <c r="AT5304" s="12"/>
      <c r="AU5304" s="12"/>
      <c r="AV5304" s="12"/>
      <c r="AW5304" s="12"/>
      <c r="AX5304" s="12"/>
      <c r="AY5304" s="12"/>
      <c r="AZ5304" s="12"/>
      <c r="BA5304" s="12"/>
      <c r="BB5304" s="12"/>
      <c r="BC5304" s="12"/>
      <c r="BD5304" s="12"/>
      <c r="BE5304" s="12"/>
      <c r="BF5304" s="12"/>
      <c r="BG5304" s="12"/>
      <c r="BH5304" s="12"/>
      <c r="BI5304" s="12"/>
      <c r="BJ5304" s="13"/>
      <c r="BK5304" s="13"/>
      <c r="BL5304" s="13"/>
      <c r="BM5304" s="13"/>
      <c r="BN5304" s="13"/>
    </row>
    <row r="5305" spans="1:66" x14ac:dyDescent="0.25">
      <c r="A5305" s="10"/>
      <c r="B5305" s="10"/>
      <c r="C5305" s="10"/>
      <c r="D5305" s="10"/>
      <c r="E5305" s="10"/>
      <c r="F5305" s="10"/>
      <c r="G5305" s="10"/>
      <c r="H5305" s="10"/>
      <c r="I5305" s="10"/>
      <c r="J5305" s="10"/>
      <c r="K5305" s="11"/>
      <c r="L5305" s="11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2"/>
      <c r="AS5305" s="12"/>
      <c r="AT5305" s="12"/>
      <c r="AU5305" s="12"/>
      <c r="AV5305" s="12"/>
      <c r="AW5305" s="12"/>
      <c r="AX5305" s="12"/>
      <c r="AY5305" s="12"/>
      <c r="AZ5305" s="12"/>
      <c r="BA5305" s="12"/>
      <c r="BB5305" s="12"/>
      <c r="BC5305" s="12"/>
      <c r="BD5305" s="12"/>
      <c r="BE5305" s="12"/>
      <c r="BF5305" s="12"/>
      <c r="BG5305" s="12"/>
      <c r="BH5305" s="12"/>
      <c r="BI5305" s="12"/>
      <c r="BJ5305" s="13"/>
      <c r="BK5305" s="13"/>
      <c r="BL5305" s="13"/>
      <c r="BM5305" s="13"/>
      <c r="BN5305" s="13"/>
    </row>
    <row r="5306" spans="1:66" x14ac:dyDescent="0.25">
      <c r="A5306" s="10"/>
      <c r="B5306" s="10"/>
      <c r="C5306" s="10"/>
      <c r="D5306" s="10"/>
      <c r="E5306" s="10"/>
      <c r="F5306" s="10"/>
      <c r="G5306" s="10"/>
      <c r="H5306" s="10"/>
      <c r="I5306" s="10"/>
      <c r="J5306" s="10"/>
      <c r="K5306" s="11"/>
      <c r="L5306" s="11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12"/>
      <c r="Z5306" s="12"/>
      <c r="AA5306" s="12"/>
      <c r="AB5306" s="12"/>
      <c r="AC5306" s="12"/>
      <c r="AD5306" s="12"/>
      <c r="AE5306" s="12"/>
      <c r="AF5306" s="12"/>
      <c r="AG5306" s="12"/>
      <c r="AH5306" s="12"/>
      <c r="AI5306" s="12"/>
      <c r="AJ5306" s="12"/>
      <c r="AK5306" s="12"/>
      <c r="AL5306" s="12"/>
      <c r="AM5306" s="12"/>
      <c r="AN5306" s="12"/>
      <c r="AO5306" s="12"/>
      <c r="AP5306" s="12"/>
      <c r="AQ5306" s="12"/>
      <c r="AR5306" s="12"/>
      <c r="AS5306" s="12"/>
      <c r="AT5306" s="12"/>
      <c r="AU5306" s="12"/>
      <c r="AV5306" s="12"/>
      <c r="AW5306" s="12"/>
      <c r="AX5306" s="12"/>
      <c r="AY5306" s="12"/>
      <c r="AZ5306" s="12"/>
      <c r="BA5306" s="12"/>
      <c r="BB5306" s="12"/>
      <c r="BC5306" s="12"/>
      <c r="BD5306" s="12"/>
      <c r="BE5306" s="12"/>
      <c r="BF5306" s="12"/>
      <c r="BG5306" s="12"/>
      <c r="BH5306" s="12"/>
      <c r="BI5306" s="12"/>
      <c r="BJ5306" s="13"/>
      <c r="BK5306" s="13"/>
      <c r="BL5306" s="13"/>
      <c r="BM5306" s="13"/>
      <c r="BN5306" s="13"/>
    </row>
    <row r="5307" spans="1:66" x14ac:dyDescent="0.25">
      <c r="A5307" s="10"/>
      <c r="B5307" s="10"/>
      <c r="C5307" s="10"/>
      <c r="D5307" s="10"/>
      <c r="E5307" s="10"/>
      <c r="F5307" s="10"/>
      <c r="G5307" s="10"/>
      <c r="H5307" s="10"/>
      <c r="I5307" s="10"/>
      <c r="J5307" s="10"/>
      <c r="K5307" s="11"/>
      <c r="L5307" s="11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  <c r="W5307" s="12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2"/>
      <c r="AS5307" s="12"/>
      <c r="AT5307" s="12"/>
      <c r="AU5307" s="12"/>
      <c r="AV5307" s="12"/>
      <c r="AW5307" s="12"/>
      <c r="AX5307" s="12"/>
      <c r="AY5307" s="12"/>
      <c r="AZ5307" s="12"/>
      <c r="BA5307" s="12"/>
      <c r="BB5307" s="12"/>
      <c r="BC5307" s="12"/>
      <c r="BD5307" s="12"/>
      <c r="BE5307" s="12"/>
      <c r="BF5307" s="12"/>
      <c r="BG5307" s="12"/>
      <c r="BH5307" s="12"/>
      <c r="BI5307" s="12"/>
      <c r="BJ5307" s="13"/>
      <c r="BK5307" s="13"/>
      <c r="BL5307" s="13"/>
      <c r="BM5307" s="13"/>
      <c r="BN5307" s="13"/>
    </row>
    <row r="5308" spans="1:66" x14ac:dyDescent="0.25">
      <c r="A5308" s="10"/>
      <c r="B5308" s="10"/>
      <c r="C5308" s="10"/>
      <c r="D5308" s="10"/>
      <c r="E5308" s="10"/>
      <c r="F5308" s="10"/>
      <c r="G5308" s="10"/>
      <c r="H5308" s="10"/>
      <c r="I5308" s="10"/>
      <c r="J5308" s="10"/>
      <c r="K5308" s="11"/>
      <c r="L5308" s="11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12"/>
      <c r="Z5308" s="12"/>
      <c r="AA5308" s="12"/>
      <c r="AB5308" s="12"/>
      <c r="AC5308" s="12"/>
      <c r="AD5308" s="12"/>
      <c r="AE5308" s="12"/>
      <c r="AF5308" s="12"/>
      <c r="AG5308" s="12"/>
      <c r="AH5308" s="12"/>
      <c r="AI5308" s="12"/>
      <c r="AJ5308" s="12"/>
      <c r="AK5308" s="12"/>
      <c r="AL5308" s="12"/>
      <c r="AM5308" s="12"/>
      <c r="AN5308" s="12"/>
      <c r="AO5308" s="12"/>
      <c r="AP5308" s="12"/>
      <c r="AQ5308" s="12"/>
      <c r="AR5308" s="12"/>
      <c r="AS5308" s="12"/>
      <c r="AT5308" s="12"/>
      <c r="AU5308" s="12"/>
      <c r="AV5308" s="12"/>
      <c r="AW5308" s="12"/>
      <c r="AX5308" s="12"/>
      <c r="AY5308" s="12"/>
      <c r="AZ5308" s="12"/>
      <c r="BA5308" s="12"/>
      <c r="BB5308" s="12"/>
      <c r="BC5308" s="12"/>
      <c r="BD5308" s="12"/>
      <c r="BE5308" s="12"/>
      <c r="BF5308" s="12"/>
      <c r="BG5308" s="12"/>
      <c r="BH5308" s="12"/>
      <c r="BI5308" s="12"/>
      <c r="BJ5308" s="13"/>
      <c r="BK5308" s="13"/>
      <c r="BL5308" s="13"/>
      <c r="BM5308" s="13"/>
      <c r="BN5308" s="13"/>
    </row>
    <row r="5309" spans="1:66" x14ac:dyDescent="0.25">
      <c r="A5309" s="10"/>
      <c r="B5309" s="10"/>
      <c r="C5309" s="10"/>
      <c r="D5309" s="10"/>
      <c r="E5309" s="10"/>
      <c r="F5309" s="10"/>
      <c r="G5309" s="10"/>
      <c r="H5309" s="10"/>
      <c r="I5309" s="10"/>
      <c r="J5309" s="10"/>
      <c r="K5309" s="11"/>
      <c r="L5309" s="11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2"/>
      <c r="AS5309" s="12"/>
      <c r="AT5309" s="12"/>
      <c r="AU5309" s="12"/>
      <c r="AV5309" s="12"/>
      <c r="AW5309" s="12"/>
      <c r="AX5309" s="12"/>
      <c r="AY5309" s="12"/>
      <c r="AZ5309" s="12"/>
      <c r="BA5309" s="12"/>
      <c r="BB5309" s="12"/>
      <c r="BC5309" s="12"/>
      <c r="BD5309" s="12"/>
      <c r="BE5309" s="12"/>
      <c r="BF5309" s="12"/>
      <c r="BG5309" s="12"/>
      <c r="BH5309" s="12"/>
      <c r="BI5309" s="12"/>
      <c r="BJ5309" s="13"/>
      <c r="BK5309" s="13"/>
      <c r="BL5309" s="13"/>
      <c r="BM5309" s="13"/>
      <c r="BN5309" s="13"/>
    </row>
    <row r="5310" spans="1:66" x14ac:dyDescent="0.25">
      <c r="A5310" s="10"/>
      <c r="B5310" s="10"/>
      <c r="C5310" s="10"/>
      <c r="D5310" s="10"/>
      <c r="E5310" s="10"/>
      <c r="F5310" s="10"/>
      <c r="G5310" s="10"/>
      <c r="H5310" s="10"/>
      <c r="I5310" s="10"/>
      <c r="J5310" s="10"/>
      <c r="K5310" s="11"/>
      <c r="L5310" s="11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12"/>
      <c r="Z5310" s="12"/>
      <c r="AA5310" s="12"/>
      <c r="AB5310" s="12"/>
      <c r="AC5310" s="12"/>
      <c r="AD5310" s="12"/>
      <c r="AE5310" s="12"/>
      <c r="AF5310" s="12"/>
      <c r="AG5310" s="12"/>
      <c r="AH5310" s="12"/>
      <c r="AI5310" s="12"/>
      <c r="AJ5310" s="12"/>
      <c r="AK5310" s="12"/>
      <c r="AL5310" s="12"/>
      <c r="AM5310" s="12"/>
      <c r="AN5310" s="12"/>
      <c r="AO5310" s="12"/>
      <c r="AP5310" s="12"/>
      <c r="AQ5310" s="12"/>
      <c r="AR5310" s="12"/>
      <c r="AS5310" s="12"/>
      <c r="AT5310" s="12"/>
      <c r="AU5310" s="12"/>
      <c r="AV5310" s="12"/>
      <c r="AW5310" s="12"/>
      <c r="AX5310" s="12"/>
      <c r="AY5310" s="12"/>
      <c r="AZ5310" s="12"/>
      <c r="BA5310" s="12"/>
      <c r="BB5310" s="12"/>
      <c r="BC5310" s="12"/>
      <c r="BD5310" s="12"/>
      <c r="BE5310" s="12"/>
      <c r="BF5310" s="12"/>
      <c r="BG5310" s="12"/>
      <c r="BH5310" s="12"/>
      <c r="BI5310" s="12"/>
      <c r="BJ5310" s="13"/>
      <c r="BK5310" s="13"/>
      <c r="BL5310" s="13"/>
      <c r="BM5310" s="13"/>
      <c r="BN5310" s="13"/>
    </row>
    <row r="5311" spans="1:66" x14ac:dyDescent="0.25">
      <c r="A5311" s="10"/>
      <c r="B5311" s="10"/>
      <c r="C5311" s="10"/>
      <c r="D5311" s="10"/>
      <c r="E5311" s="10"/>
      <c r="F5311" s="10"/>
      <c r="G5311" s="10"/>
      <c r="H5311" s="10"/>
      <c r="I5311" s="10"/>
      <c r="J5311" s="10"/>
      <c r="K5311" s="11"/>
      <c r="L5311" s="11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2"/>
      <c r="AS5311" s="12"/>
      <c r="AT5311" s="12"/>
      <c r="AU5311" s="12"/>
      <c r="AV5311" s="12"/>
      <c r="AW5311" s="12"/>
      <c r="AX5311" s="12"/>
      <c r="AY5311" s="12"/>
      <c r="AZ5311" s="12"/>
      <c r="BA5311" s="12"/>
      <c r="BB5311" s="12"/>
      <c r="BC5311" s="12"/>
      <c r="BD5311" s="12"/>
      <c r="BE5311" s="12"/>
      <c r="BF5311" s="12"/>
      <c r="BG5311" s="12"/>
      <c r="BH5311" s="12"/>
      <c r="BI5311" s="12"/>
      <c r="BJ5311" s="13"/>
      <c r="BK5311" s="13"/>
      <c r="BL5311" s="13"/>
      <c r="BM5311" s="13"/>
      <c r="BN5311" s="13"/>
    </row>
    <row r="5312" spans="1:66" x14ac:dyDescent="0.25">
      <c r="A5312" s="10"/>
      <c r="B5312" s="10"/>
      <c r="C5312" s="10"/>
      <c r="D5312" s="10"/>
      <c r="E5312" s="10"/>
      <c r="F5312" s="10"/>
      <c r="G5312" s="10"/>
      <c r="H5312" s="10"/>
      <c r="I5312" s="10"/>
      <c r="J5312" s="10"/>
      <c r="K5312" s="11"/>
      <c r="L5312" s="11"/>
      <c r="M5312" s="12"/>
      <c r="N5312" s="12"/>
      <c r="O5312" s="12"/>
      <c r="P5312" s="12"/>
      <c r="Q5312" s="12"/>
      <c r="R5312" s="12"/>
      <c r="S5312" s="12"/>
      <c r="T5312" s="12"/>
      <c r="U5312" s="12"/>
      <c r="V5312" s="12"/>
      <c r="W5312" s="12"/>
      <c r="X5312" s="12"/>
      <c r="Y5312" s="12"/>
      <c r="Z5312" s="12"/>
      <c r="AA5312" s="12"/>
      <c r="AB5312" s="12"/>
      <c r="AC5312" s="12"/>
      <c r="AD5312" s="12"/>
      <c r="AE5312" s="12"/>
      <c r="AF5312" s="12"/>
      <c r="AG5312" s="12"/>
      <c r="AH5312" s="12"/>
      <c r="AI5312" s="12"/>
      <c r="AJ5312" s="12"/>
      <c r="AK5312" s="12"/>
      <c r="AL5312" s="12"/>
      <c r="AM5312" s="12"/>
      <c r="AN5312" s="12"/>
      <c r="AO5312" s="12"/>
      <c r="AP5312" s="12"/>
      <c r="AQ5312" s="12"/>
      <c r="AR5312" s="12"/>
      <c r="AS5312" s="12"/>
      <c r="AT5312" s="12"/>
      <c r="AU5312" s="12"/>
      <c r="AV5312" s="12"/>
      <c r="AW5312" s="12"/>
      <c r="AX5312" s="12"/>
      <c r="AY5312" s="12"/>
      <c r="AZ5312" s="12"/>
      <c r="BA5312" s="12"/>
      <c r="BB5312" s="12"/>
      <c r="BC5312" s="12"/>
      <c r="BD5312" s="12"/>
      <c r="BE5312" s="12"/>
      <c r="BF5312" s="12"/>
      <c r="BG5312" s="12"/>
      <c r="BH5312" s="12"/>
      <c r="BI5312" s="12"/>
      <c r="BJ5312" s="13"/>
      <c r="BK5312" s="13"/>
      <c r="BL5312" s="13"/>
      <c r="BM5312" s="13"/>
      <c r="BN5312" s="13"/>
    </row>
    <row r="5313" spans="1:66" x14ac:dyDescent="0.25">
      <c r="A5313" s="10"/>
      <c r="B5313" s="10"/>
      <c r="C5313" s="10"/>
      <c r="D5313" s="10"/>
      <c r="E5313" s="10"/>
      <c r="F5313" s="10"/>
      <c r="G5313" s="10"/>
      <c r="H5313" s="10"/>
      <c r="I5313" s="10"/>
      <c r="J5313" s="10"/>
      <c r="K5313" s="11"/>
      <c r="L5313" s="11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2"/>
      <c r="AS5313" s="12"/>
      <c r="AT5313" s="12"/>
      <c r="AU5313" s="12"/>
      <c r="AV5313" s="12"/>
      <c r="AW5313" s="12"/>
      <c r="AX5313" s="12"/>
      <c r="AY5313" s="12"/>
      <c r="AZ5313" s="12"/>
      <c r="BA5313" s="12"/>
      <c r="BB5313" s="12"/>
      <c r="BC5313" s="12"/>
      <c r="BD5313" s="12"/>
      <c r="BE5313" s="12"/>
      <c r="BF5313" s="12"/>
      <c r="BG5313" s="12"/>
      <c r="BH5313" s="12"/>
      <c r="BI5313" s="12"/>
      <c r="BJ5313" s="13"/>
      <c r="BK5313" s="13"/>
      <c r="BL5313" s="13"/>
      <c r="BM5313" s="13"/>
      <c r="BN5313" s="13"/>
    </row>
    <row r="5314" spans="1:66" x14ac:dyDescent="0.25">
      <c r="A5314" s="10"/>
      <c r="B5314" s="10"/>
      <c r="C5314" s="10"/>
      <c r="D5314" s="10"/>
      <c r="E5314" s="10"/>
      <c r="F5314" s="10"/>
      <c r="G5314" s="10"/>
      <c r="H5314" s="10"/>
      <c r="I5314" s="10"/>
      <c r="J5314" s="10"/>
      <c r="K5314" s="11"/>
      <c r="L5314" s="11"/>
      <c r="M5314" s="12"/>
      <c r="N5314" s="12"/>
      <c r="O5314" s="12"/>
      <c r="P5314" s="12"/>
      <c r="Q5314" s="12"/>
      <c r="R5314" s="12"/>
      <c r="S5314" s="12"/>
      <c r="T5314" s="12"/>
      <c r="U5314" s="12"/>
      <c r="V5314" s="12"/>
      <c r="W5314" s="12"/>
      <c r="X5314" s="12"/>
      <c r="Y5314" s="12"/>
      <c r="Z5314" s="12"/>
      <c r="AA5314" s="12"/>
      <c r="AB5314" s="12"/>
      <c r="AC5314" s="12"/>
      <c r="AD5314" s="12"/>
      <c r="AE5314" s="12"/>
      <c r="AF5314" s="12"/>
      <c r="AG5314" s="12"/>
      <c r="AH5314" s="12"/>
      <c r="AI5314" s="12"/>
      <c r="AJ5314" s="12"/>
      <c r="AK5314" s="12"/>
      <c r="AL5314" s="12"/>
      <c r="AM5314" s="12"/>
      <c r="AN5314" s="12"/>
      <c r="AO5314" s="12"/>
      <c r="AP5314" s="12"/>
      <c r="AQ5314" s="12"/>
      <c r="AR5314" s="12"/>
      <c r="AS5314" s="12"/>
      <c r="AT5314" s="12"/>
      <c r="AU5314" s="12"/>
      <c r="AV5314" s="12"/>
      <c r="AW5314" s="12"/>
      <c r="AX5314" s="12"/>
      <c r="AY5314" s="12"/>
      <c r="AZ5314" s="12"/>
      <c r="BA5314" s="12"/>
      <c r="BB5314" s="12"/>
      <c r="BC5314" s="12"/>
      <c r="BD5314" s="12"/>
      <c r="BE5314" s="12"/>
      <c r="BF5314" s="12"/>
      <c r="BG5314" s="12"/>
      <c r="BH5314" s="12"/>
      <c r="BI5314" s="12"/>
      <c r="BJ5314" s="13"/>
      <c r="BK5314" s="13"/>
      <c r="BL5314" s="13"/>
      <c r="BM5314" s="13"/>
      <c r="BN5314" s="13"/>
    </row>
    <row r="5315" spans="1:66" x14ac:dyDescent="0.25">
      <c r="A5315" s="10"/>
      <c r="B5315" s="10"/>
      <c r="C5315" s="10"/>
      <c r="D5315" s="10"/>
      <c r="E5315" s="10"/>
      <c r="F5315" s="10"/>
      <c r="G5315" s="10"/>
      <c r="H5315" s="10"/>
      <c r="I5315" s="10"/>
      <c r="J5315" s="10"/>
      <c r="K5315" s="11"/>
      <c r="L5315" s="11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  <c r="W5315" s="12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2"/>
      <c r="AS5315" s="12"/>
      <c r="AT5315" s="12"/>
      <c r="AU5315" s="12"/>
      <c r="AV5315" s="12"/>
      <c r="AW5315" s="12"/>
      <c r="AX5315" s="12"/>
      <c r="AY5315" s="12"/>
      <c r="AZ5315" s="12"/>
      <c r="BA5315" s="12"/>
      <c r="BB5315" s="12"/>
      <c r="BC5315" s="12"/>
      <c r="BD5315" s="12"/>
      <c r="BE5315" s="12"/>
      <c r="BF5315" s="12"/>
      <c r="BG5315" s="12"/>
      <c r="BH5315" s="12"/>
      <c r="BI5315" s="12"/>
      <c r="BJ5315" s="13"/>
      <c r="BK5315" s="13"/>
      <c r="BL5315" s="13"/>
      <c r="BM5315" s="13"/>
      <c r="BN5315" s="13"/>
    </row>
    <row r="5316" spans="1:66" x14ac:dyDescent="0.25">
      <c r="A5316" s="10"/>
      <c r="B5316" s="10"/>
      <c r="C5316" s="10"/>
      <c r="D5316" s="10"/>
      <c r="E5316" s="10"/>
      <c r="F5316" s="10"/>
      <c r="G5316" s="10"/>
      <c r="H5316" s="10"/>
      <c r="I5316" s="10"/>
      <c r="J5316" s="10"/>
      <c r="K5316" s="11"/>
      <c r="L5316" s="11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12"/>
      <c r="Z5316" s="12"/>
      <c r="AA5316" s="12"/>
      <c r="AB5316" s="12"/>
      <c r="AC5316" s="12"/>
      <c r="AD5316" s="12"/>
      <c r="AE5316" s="12"/>
      <c r="AF5316" s="12"/>
      <c r="AG5316" s="12"/>
      <c r="AH5316" s="12"/>
      <c r="AI5316" s="12"/>
      <c r="AJ5316" s="12"/>
      <c r="AK5316" s="12"/>
      <c r="AL5316" s="12"/>
      <c r="AM5316" s="12"/>
      <c r="AN5316" s="12"/>
      <c r="AO5316" s="12"/>
      <c r="AP5316" s="12"/>
      <c r="AQ5316" s="12"/>
      <c r="AR5316" s="12"/>
      <c r="AS5316" s="12"/>
      <c r="AT5316" s="12"/>
      <c r="AU5316" s="12"/>
      <c r="AV5316" s="12"/>
      <c r="AW5316" s="12"/>
      <c r="AX5316" s="12"/>
      <c r="AY5316" s="12"/>
      <c r="AZ5316" s="12"/>
      <c r="BA5316" s="12"/>
      <c r="BB5316" s="12"/>
      <c r="BC5316" s="12"/>
      <c r="BD5316" s="12"/>
      <c r="BE5316" s="12"/>
      <c r="BF5316" s="12"/>
      <c r="BG5316" s="12"/>
      <c r="BH5316" s="12"/>
      <c r="BI5316" s="12"/>
      <c r="BJ5316" s="13"/>
      <c r="BK5316" s="13"/>
      <c r="BL5316" s="13"/>
      <c r="BM5316" s="13"/>
      <c r="BN5316" s="13"/>
    </row>
    <row r="5317" spans="1:66" x14ac:dyDescent="0.25">
      <c r="A5317" s="10"/>
      <c r="B5317" s="10"/>
      <c r="C5317" s="10"/>
      <c r="D5317" s="10"/>
      <c r="E5317" s="10"/>
      <c r="F5317" s="10"/>
      <c r="G5317" s="10"/>
      <c r="H5317" s="10"/>
      <c r="I5317" s="10"/>
      <c r="J5317" s="10"/>
      <c r="K5317" s="11"/>
      <c r="L5317" s="11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2"/>
      <c r="AS5317" s="12"/>
      <c r="AT5317" s="12"/>
      <c r="AU5317" s="12"/>
      <c r="AV5317" s="12"/>
      <c r="AW5317" s="12"/>
      <c r="AX5317" s="12"/>
      <c r="AY5317" s="12"/>
      <c r="AZ5317" s="12"/>
      <c r="BA5317" s="12"/>
      <c r="BB5317" s="12"/>
      <c r="BC5317" s="12"/>
      <c r="BD5317" s="12"/>
      <c r="BE5317" s="12"/>
      <c r="BF5317" s="12"/>
      <c r="BG5317" s="12"/>
      <c r="BH5317" s="12"/>
      <c r="BI5317" s="12"/>
      <c r="BJ5317" s="13"/>
      <c r="BK5317" s="13"/>
      <c r="BL5317" s="13"/>
      <c r="BM5317" s="13"/>
      <c r="BN5317" s="13"/>
    </row>
    <row r="5318" spans="1:66" x14ac:dyDescent="0.25">
      <c r="A5318" s="10"/>
      <c r="B5318" s="10"/>
      <c r="C5318" s="10"/>
      <c r="D5318" s="10"/>
      <c r="E5318" s="10"/>
      <c r="F5318" s="10"/>
      <c r="G5318" s="10"/>
      <c r="H5318" s="10"/>
      <c r="I5318" s="10"/>
      <c r="J5318" s="10"/>
      <c r="K5318" s="11"/>
      <c r="L5318" s="11"/>
      <c r="M5318" s="12"/>
      <c r="N5318" s="12"/>
      <c r="O5318" s="12"/>
      <c r="P5318" s="12"/>
      <c r="Q5318" s="12"/>
      <c r="R5318" s="12"/>
      <c r="S5318" s="12"/>
      <c r="T5318" s="12"/>
      <c r="U5318" s="12"/>
      <c r="V5318" s="12"/>
      <c r="W5318" s="12"/>
      <c r="X5318" s="12"/>
      <c r="Y5318" s="12"/>
      <c r="Z5318" s="12"/>
      <c r="AA5318" s="12"/>
      <c r="AB5318" s="12"/>
      <c r="AC5318" s="12"/>
      <c r="AD5318" s="12"/>
      <c r="AE5318" s="12"/>
      <c r="AF5318" s="12"/>
      <c r="AG5318" s="12"/>
      <c r="AH5318" s="12"/>
      <c r="AI5318" s="12"/>
      <c r="AJ5318" s="12"/>
      <c r="AK5318" s="12"/>
      <c r="AL5318" s="12"/>
      <c r="AM5318" s="12"/>
      <c r="AN5318" s="12"/>
      <c r="AO5318" s="12"/>
      <c r="AP5318" s="12"/>
      <c r="AQ5318" s="12"/>
      <c r="AR5318" s="12"/>
      <c r="AS5318" s="12"/>
      <c r="AT5318" s="12"/>
      <c r="AU5318" s="12"/>
      <c r="AV5318" s="12"/>
      <c r="AW5318" s="12"/>
      <c r="AX5318" s="12"/>
      <c r="AY5318" s="12"/>
      <c r="AZ5318" s="12"/>
      <c r="BA5318" s="12"/>
      <c r="BB5318" s="12"/>
      <c r="BC5318" s="12"/>
      <c r="BD5318" s="12"/>
      <c r="BE5318" s="12"/>
      <c r="BF5318" s="12"/>
      <c r="BG5318" s="12"/>
      <c r="BH5318" s="12"/>
      <c r="BI5318" s="12"/>
      <c r="BJ5318" s="13"/>
      <c r="BK5318" s="13"/>
      <c r="BL5318" s="13"/>
      <c r="BM5318" s="13"/>
      <c r="BN5318" s="13"/>
    </row>
    <row r="5319" spans="1:66" x14ac:dyDescent="0.25">
      <c r="A5319" s="10"/>
      <c r="B5319" s="10"/>
      <c r="C5319" s="10"/>
      <c r="D5319" s="10"/>
      <c r="E5319" s="10"/>
      <c r="F5319" s="10"/>
      <c r="G5319" s="10"/>
      <c r="H5319" s="10"/>
      <c r="I5319" s="10"/>
      <c r="J5319" s="10"/>
      <c r="K5319" s="11"/>
      <c r="L5319" s="11"/>
      <c r="M5319" s="12"/>
      <c r="N5319" s="12"/>
      <c r="O5319" s="12"/>
      <c r="P5319" s="12"/>
      <c r="Q5319" s="12"/>
      <c r="R5319" s="12"/>
      <c r="S5319" s="12"/>
      <c r="T5319" s="12"/>
      <c r="U5319" s="12"/>
      <c r="V5319" s="12"/>
      <c r="W5319" s="12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2"/>
      <c r="AS5319" s="12"/>
      <c r="AT5319" s="12"/>
      <c r="AU5319" s="12"/>
      <c r="AV5319" s="12"/>
      <c r="AW5319" s="12"/>
      <c r="AX5319" s="12"/>
      <c r="AY5319" s="12"/>
      <c r="AZ5319" s="12"/>
      <c r="BA5319" s="12"/>
      <c r="BB5319" s="12"/>
      <c r="BC5319" s="12"/>
      <c r="BD5319" s="12"/>
      <c r="BE5319" s="12"/>
      <c r="BF5319" s="12"/>
      <c r="BG5319" s="12"/>
      <c r="BH5319" s="12"/>
      <c r="BI5319" s="12"/>
      <c r="BJ5319" s="13"/>
      <c r="BK5319" s="13"/>
      <c r="BL5319" s="13"/>
      <c r="BM5319" s="13"/>
      <c r="BN5319" s="13"/>
    </row>
    <row r="5320" spans="1:66" x14ac:dyDescent="0.25">
      <c r="A5320" s="10"/>
      <c r="B5320" s="10"/>
      <c r="C5320" s="10"/>
      <c r="D5320" s="10"/>
      <c r="E5320" s="10"/>
      <c r="F5320" s="10"/>
      <c r="G5320" s="10"/>
      <c r="H5320" s="10"/>
      <c r="I5320" s="10"/>
      <c r="J5320" s="10"/>
      <c r="K5320" s="11"/>
      <c r="L5320" s="11"/>
      <c r="M5320" s="12"/>
      <c r="N5320" s="12"/>
      <c r="O5320" s="12"/>
      <c r="P5320" s="12"/>
      <c r="Q5320" s="12"/>
      <c r="R5320" s="12"/>
      <c r="S5320" s="12"/>
      <c r="T5320" s="12"/>
      <c r="U5320" s="12"/>
      <c r="V5320" s="12"/>
      <c r="W5320" s="12"/>
      <c r="X5320" s="12"/>
      <c r="Y5320" s="12"/>
      <c r="Z5320" s="12"/>
      <c r="AA5320" s="12"/>
      <c r="AB5320" s="12"/>
      <c r="AC5320" s="12"/>
      <c r="AD5320" s="12"/>
      <c r="AE5320" s="12"/>
      <c r="AF5320" s="12"/>
      <c r="AG5320" s="12"/>
      <c r="AH5320" s="12"/>
      <c r="AI5320" s="12"/>
      <c r="AJ5320" s="12"/>
      <c r="AK5320" s="12"/>
      <c r="AL5320" s="12"/>
      <c r="AM5320" s="12"/>
      <c r="AN5320" s="12"/>
      <c r="AO5320" s="12"/>
      <c r="AP5320" s="12"/>
      <c r="AQ5320" s="12"/>
      <c r="AR5320" s="12"/>
      <c r="AS5320" s="12"/>
      <c r="AT5320" s="12"/>
      <c r="AU5320" s="12"/>
      <c r="AV5320" s="12"/>
      <c r="AW5320" s="12"/>
      <c r="AX5320" s="12"/>
      <c r="AY5320" s="12"/>
      <c r="AZ5320" s="12"/>
      <c r="BA5320" s="12"/>
      <c r="BB5320" s="12"/>
      <c r="BC5320" s="12"/>
      <c r="BD5320" s="12"/>
      <c r="BE5320" s="12"/>
      <c r="BF5320" s="12"/>
      <c r="BG5320" s="12"/>
      <c r="BH5320" s="12"/>
      <c r="BI5320" s="12"/>
      <c r="BJ5320" s="13"/>
      <c r="BK5320" s="13"/>
      <c r="BL5320" s="13"/>
      <c r="BM5320" s="13"/>
      <c r="BN5320" s="13"/>
    </row>
    <row r="5321" spans="1:66" x14ac:dyDescent="0.25">
      <c r="A5321" s="10"/>
      <c r="B5321" s="10"/>
      <c r="C5321" s="10"/>
      <c r="D5321" s="10"/>
      <c r="E5321" s="10"/>
      <c r="F5321" s="10"/>
      <c r="G5321" s="10"/>
      <c r="H5321" s="10"/>
      <c r="I5321" s="10"/>
      <c r="J5321" s="10"/>
      <c r="K5321" s="11"/>
      <c r="L5321" s="11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2"/>
      <c r="AS5321" s="12"/>
      <c r="AT5321" s="12"/>
      <c r="AU5321" s="12"/>
      <c r="AV5321" s="12"/>
      <c r="AW5321" s="12"/>
      <c r="AX5321" s="12"/>
      <c r="AY5321" s="12"/>
      <c r="AZ5321" s="12"/>
      <c r="BA5321" s="12"/>
      <c r="BB5321" s="12"/>
      <c r="BC5321" s="12"/>
      <c r="BD5321" s="12"/>
      <c r="BE5321" s="12"/>
      <c r="BF5321" s="12"/>
      <c r="BG5321" s="12"/>
      <c r="BH5321" s="12"/>
      <c r="BI5321" s="12"/>
      <c r="BJ5321" s="13"/>
      <c r="BK5321" s="13"/>
      <c r="BL5321" s="13"/>
      <c r="BM5321" s="13"/>
      <c r="BN5321" s="13"/>
    </row>
    <row r="5322" spans="1:66" x14ac:dyDescent="0.25">
      <c r="A5322" s="10"/>
      <c r="B5322" s="10"/>
      <c r="C5322" s="10"/>
      <c r="D5322" s="10"/>
      <c r="E5322" s="10"/>
      <c r="F5322" s="10"/>
      <c r="G5322" s="10"/>
      <c r="H5322" s="10"/>
      <c r="I5322" s="10"/>
      <c r="J5322" s="10"/>
      <c r="K5322" s="11"/>
      <c r="L5322" s="11"/>
      <c r="M5322" s="12"/>
      <c r="N5322" s="12"/>
      <c r="O5322" s="12"/>
      <c r="P5322" s="12"/>
      <c r="Q5322" s="12"/>
      <c r="R5322" s="12"/>
      <c r="S5322" s="12"/>
      <c r="T5322" s="12"/>
      <c r="U5322" s="12"/>
      <c r="V5322" s="12"/>
      <c r="W5322" s="12"/>
      <c r="X5322" s="12"/>
      <c r="Y5322" s="12"/>
      <c r="Z5322" s="12"/>
      <c r="AA5322" s="12"/>
      <c r="AB5322" s="12"/>
      <c r="AC5322" s="12"/>
      <c r="AD5322" s="12"/>
      <c r="AE5322" s="12"/>
      <c r="AF5322" s="12"/>
      <c r="AG5322" s="12"/>
      <c r="AH5322" s="12"/>
      <c r="AI5322" s="12"/>
      <c r="AJ5322" s="12"/>
      <c r="AK5322" s="12"/>
      <c r="AL5322" s="12"/>
      <c r="AM5322" s="12"/>
      <c r="AN5322" s="12"/>
      <c r="AO5322" s="12"/>
      <c r="AP5322" s="12"/>
      <c r="AQ5322" s="12"/>
      <c r="AR5322" s="12"/>
      <c r="AS5322" s="12"/>
      <c r="AT5322" s="12"/>
      <c r="AU5322" s="12"/>
      <c r="AV5322" s="12"/>
      <c r="AW5322" s="12"/>
      <c r="AX5322" s="12"/>
      <c r="AY5322" s="12"/>
      <c r="AZ5322" s="12"/>
      <c r="BA5322" s="12"/>
      <c r="BB5322" s="12"/>
      <c r="BC5322" s="12"/>
      <c r="BD5322" s="12"/>
      <c r="BE5322" s="12"/>
      <c r="BF5322" s="12"/>
      <c r="BG5322" s="12"/>
      <c r="BH5322" s="12"/>
      <c r="BI5322" s="12"/>
      <c r="BJ5322" s="13"/>
      <c r="BK5322" s="13"/>
      <c r="BL5322" s="13"/>
      <c r="BM5322" s="13"/>
      <c r="BN5322" s="13"/>
    </row>
    <row r="5323" spans="1:66" x14ac:dyDescent="0.25">
      <c r="A5323" s="10"/>
      <c r="B5323" s="10"/>
      <c r="C5323" s="10"/>
      <c r="D5323" s="10"/>
      <c r="E5323" s="10"/>
      <c r="F5323" s="10"/>
      <c r="G5323" s="10"/>
      <c r="H5323" s="10"/>
      <c r="I5323" s="10"/>
      <c r="J5323" s="10"/>
      <c r="K5323" s="11"/>
      <c r="L5323" s="11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2"/>
      <c r="AS5323" s="12"/>
      <c r="AT5323" s="12"/>
      <c r="AU5323" s="12"/>
      <c r="AV5323" s="12"/>
      <c r="AW5323" s="12"/>
      <c r="AX5323" s="12"/>
      <c r="AY5323" s="12"/>
      <c r="AZ5323" s="12"/>
      <c r="BA5323" s="12"/>
      <c r="BB5323" s="12"/>
      <c r="BC5323" s="12"/>
      <c r="BD5323" s="12"/>
      <c r="BE5323" s="12"/>
      <c r="BF5323" s="12"/>
      <c r="BG5323" s="12"/>
      <c r="BH5323" s="12"/>
      <c r="BI5323" s="12"/>
      <c r="BJ5323" s="13"/>
      <c r="BK5323" s="13"/>
      <c r="BL5323" s="13"/>
      <c r="BM5323" s="13"/>
      <c r="BN5323" s="13"/>
    </row>
    <row r="5324" spans="1:66" x14ac:dyDescent="0.25">
      <c r="A5324" s="10"/>
      <c r="B5324" s="10"/>
      <c r="C5324" s="10"/>
      <c r="D5324" s="10"/>
      <c r="E5324" s="10"/>
      <c r="F5324" s="10"/>
      <c r="G5324" s="10"/>
      <c r="H5324" s="10"/>
      <c r="I5324" s="10"/>
      <c r="J5324" s="10"/>
      <c r="K5324" s="11"/>
      <c r="L5324" s="11"/>
      <c r="M5324" s="12"/>
      <c r="N5324" s="12"/>
      <c r="O5324" s="12"/>
      <c r="P5324" s="12"/>
      <c r="Q5324" s="12"/>
      <c r="R5324" s="12"/>
      <c r="S5324" s="12"/>
      <c r="T5324" s="12"/>
      <c r="U5324" s="12"/>
      <c r="V5324" s="12"/>
      <c r="W5324" s="12"/>
      <c r="X5324" s="12"/>
      <c r="Y5324" s="12"/>
      <c r="Z5324" s="12"/>
      <c r="AA5324" s="12"/>
      <c r="AB5324" s="12"/>
      <c r="AC5324" s="12"/>
      <c r="AD5324" s="12"/>
      <c r="AE5324" s="12"/>
      <c r="AF5324" s="12"/>
      <c r="AG5324" s="12"/>
      <c r="AH5324" s="12"/>
      <c r="AI5324" s="12"/>
      <c r="AJ5324" s="12"/>
      <c r="AK5324" s="12"/>
      <c r="AL5324" s="12"/>
      <c r="AM5324" s="12"/>
      <c r="AN5324" s="12"/>
      <c r="AO5324" s="12"/>
      <c r="AP5324" s="12"/>
      <c r="AQ5324" s="12"/>
      <c r="AR5324" s="12"/>
      <c r="AS5324" s="12"/>
      <c r="AT5324" s="12"/>
      <c r="AU5324" s="12"/>
      <c r="AV5324" s="12"/>
      <c r="AW5324" s="12"/>
      <c r="AX5324" s="12"/>
      <c r="AY5324" s="12"/>
      <c r="AZ5324" s="12"/>
      <c r="BA5324" s="12"/>
      <c r="BB5324" s="12"/>
      <c r="BC5324" s="12"/>
      <c r="BD5324" s="12"/>
      <c r="BE5324" s="12"/>
      <c r="BF5324" s="12"/>
      <c r="BG5324" s="12"/>
      <c r="BH5324" s="12"/>
      <c r="BI5324" s="12"/>
      <c r="BJ5324" s="13"/>
      <c r="BK5324" s="13"/>
      <c r="BL5324" s="13"/>
      <c r="BM5324" s="13"/>
      <c r="BN5324" s="13"/>
    </row>
    <row r="5325" spans="1:66" x14ac:dyDescent="0.25">
      <c r="A5325" s="10"/>
      <c r="B5325" s="10"/>
      <c r="C5325" s="10"/>
      <c r="D5325" s="10"/>
      <c r="E5325" s="10"/>
      <c r="F5325" s="10"/>
      <c r="G5325" s="10"/>
      <c r="H5325" s="10"/>
      <c r="I5325" s="10"/>
      <c r="J5325" s="10"/>
      <c r="K5325" s="11"/>
      <c r="L5325" s="11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2"/>
      <c r="AS5325" s="12"/>
      <c r="AT5325" s="12"/>
      <c r="AU5325" s="12"/>
      <c r="AV5325" s="12"/>
      <c r="AW5325" s="12"/>
      <c r="AX5325" s="12"/>
      <c r="AY5325" s="12"/>
      <c r="AZ5325" s="12"/>
      <c r="BA5325" s="12"/>
      <c r="BB5325" s="12"/>
      <c r="BC5325" s="12"/>
      <c r="BD5325" s="12"/>
      <c r="BE5325" s="12"/>
      <c r="BF5325" s="12"/>
      <c r="BG5325" s="12"/>
      <c r="BH5325" s="12"/>
      <c r="BI5325" s="12"/>
      <c r="BJ5325" s="13"/>
      <c r="BK5325" s="13"/>
      <c r="BL5325" s="13"/>
      <c r="BM5325" s="13"/>
      <c r="BN5325" s="13"/>
    </row>
    <row r="5326" spans="1:66" x14ac:dyDescent="0.25">
      <c r="A5326" s="10"/>
      <c r="B5326" s="10"/>
      <c r="C5326" s="10"/>
      <c r="D5326" s="10"/>
      <c r="E5326" s="10"/>
      <c r="F5326" s="10"/>
      <c r="G5326" s="10"/>
      <c r="H5326" s="10"/>
      <c r="I5326" s="10"/>
      <c r="J5326" s="10"/>
      <c r="K5326" s="11"/>
      <c r="L5326" s="11"/>
      <c r="M5326" s="12"/>
      <c r="N5326" s="12"/>
      <c r="O5326" s="12"/>
      <c r="P5326" s="12"/>
      <c r="Q5326" s="12"/>
      <c r="R5326" s="12"/>
      <c r="S5326" s="12"/>
      <c r="T5326" s="12"/>
      <c r="U5326" s="12"/>
      <c r="V5326" s="12"/>
      <c r="W5326" s="12"/>
      <c r="X5326" s="12"/>
      <c r="Y5326" s="12"/>
      <c r="Z5326" s="12"/>
      <c r="AA5326" s="12"/>
      <c r="AB5326" s="12"/>
      <c r="AC5326" s="12"/>
      <c r="AD5326" s="12"/>
      <c r="AE5326" s="12"/>
      <c r="AF5326" s="12"/>
      <c r="AG5326" s="12"/>
      <c r="AH5326" s="12"/>
      <c r="AI5326" s="12"/>
      <c r="AJ5326" s="12"/>
      <c r="AK5326" s="12"/>
      <c r="AL5326" s="12"/>
      <c r="AM5326" s="12"/>
      <c r="AN5326" s="12"/>
      <c r="AO5326" s="12"/>
      <c r="AP5326" s="12"/>
      <c r="AQ5326" s="12"/>
      <c r="AR5326" s="12"/>
      <c r="AS5326" s="12"/>
      <c r="AT5326" s="12"/>
      <c r="AU5326" s="12"/>
      <c r="AV5326" s="12"/>
      <c r="AW5326" s="12"/>
      <c r="AX5326" s="12"/>
      <c r="AY5326" s="12"/>
      <c r="AZ5326" s="12"/>
      <c r="BA5326" s="12"/>
      <c r="BB5326" s="12"/>
      <c r="BC5326" s="12"/>
      <c r="BD5326" s="12"/>
      <c r="BE5326" s="12"/>
      <c r="BF5326" s="12"/>
      <c r="BG5326" s="12"/>
      <c r="BH5326" s="12"/>
      <c r="BI5326" s="12"/>
      <c r="BJ5326" s="13"/>
      <c r="BK5326" s="13"/>
      <c r="BL5326" s="13"/>
      <c r="BM5326" s="13"/>
      <c r="BN5326" s="13"/>
    </row>
    <row r="5327" spans="1:66" x14ac:dyDescent="0.25">
      <c r="A5327" s="10"/>
      <c r="B5327" s="10"/>
      <c r="C5327" s="10"/>
      <c r="D5327" s="10"/>
      <c r="E5327" s="10"/>
      <c r="F5327" s="10"/>
      <c r="G5327" s="10"/>
      <c r="H5327" s="10"/>
      <c r="I5327" s="10"/>
      <c r="J5327" s="10"/>
      <c r="K5327" s="11"/>
      <c r="L5327" s="11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  <c r="W5327" s="12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2"/>
      <c r="AS5327" s="12"/>
      <c r="AT5327" s="12"/>
      <c r="AU5327" s="12"/>
      <c r="AV5327" s="12"/>
      <c r="AW5327" s="12"/>
      <c r="AX5327" s="12"/>
      <c r="AY5327" s="12"/>
      <c r="AZ5327" s="12"/>
      <c r="BA5327" s="12"/>
      <c r="BB5327" s="12"/>
      <c r="BC5327" s="12"/>
      <c r="BD5327" s="12"/>
      <c r="BE5327" s="12"/>
      <c r="BF5327" s="12"/>
      <c r="BG5327" s="12"/>
      <c r="BH5327" s="12"/>
      <c r="BI5327" s="12"/>
      <c r="BJ5327" s="13"/>
      <c r="BK5327" s="13"/>
      <c r="BL5327" s="13"/>
      <c r="BM5327" s="13"/>
      <c r="BN5327" s="13"/>
    </row>
    <row r="5328" spans="1:66" x14ac:dyDescent="0.25">
      <c r="A5328" s="10"/>
      <c r="B5328" s="10"/>
      <c r="C5328" s="10"/>
      <c r="D5328" s="10"/>
      <c r="E5328" s="10"/>
      <c r="F5328" s="10"/>
      <c r="G5328" s="10"/>
      <c r="H5328" s="10"/>
      <c r="I5328" s="10"/>
      <c r="J5328" s="10"/>
      <c r="K5328" s="11"/>
      <c r="L5328" s="11"/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  <c r="W5328" s="12"/>
      <c r="X5328" s="12"/>
      <c r="Y5328" s="12"/>
      <c r="Z5328" s="12"/>
      <c r="AA5328" s="12"/>
      <c r="AB5328" s="12"/>
      <c r="AC5328" s="12"/>
      <c r="AD5328" s="12"/>
      <c r="AE5328" s="12"/>
      <c r="AF5328" s="12"/>
      <c r="AG5328" s="12"/>
      <c r="AH5328" s="12"/>
      <c r="AI5328" s="12"/>
      <c r="AJ5328" s="12"/>
      <c r="AK5328" s="12"/>
      <c r="AL5328" s="12"/>
      <c r="AM5328" s="12"/>
      <c r="AN5328" s="12"/>
      <c r="AO5328" s="12"/>
      <c r="AP5328" s="12"/>
      <c r="AQ5328" s="12"/>
      <c r="AR5328" s="12"/>
      <c r="AS5328" s="12"/>
      <c r="AT5328" s="12"/>
      <c r="AU5328" s="12"/>
      <c r="AV5328" s="12"/>
      <c r="AW5328" s="12"/>
      <c r="AX5328" s="12"/>
      <c r="AY5328" s="12"/>
      <c r="AZ5328" s="12"/>
      <c r="BA5328" s="12"/>
      <c r="BB5328" s="12"/>
      <c r="BC5328" s="12"/>
      <c r="BD5328" s="12"/>
      <c r="BE5328" s="12"/>
      <c r="BF5328" s="12"/>
      <c r="BG5328" s="12"/>
      <c r="BH5328" s="12"/>
      <c r="BI5328" s="12"/>
      <c r="BJ5328" s="13"/>
      <c r="BK5328" s="13"/>
      <c r="BL5328" s="13"/>
      <c r="BM5328" s="13"/>
      <c r="BN5328" s="13"/>
    </row>
    <row r="5329" spans="1:66" s="14" customFormat="1" x14ac:dyDescent="0.25">
      <c r="A5329" s="10"/>
      <c r="B5329" s="10"/>
      <c r="C5329" s="10"/>
      <c r="D5329" s="10"/>
      <c r="E5329" s="10"/>
      <c r="F5329" s="10"/>
      <c r="G5329" s="10"/>
      <c r="H5329" s="10"/>
      <c r="I5329" s="10"/>
      <c r="J5329" s="10"/>
      <c r="K5329" s="11"/>
      <c r="L5329" s="11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2"/>
      <c r="AS5329" s="12"/>
      <c r="AT5329" s="12"/>
      <c r="AU5329" s="12"/>
      <c r="AV5329" s="12"/>
      <c r="AW5329" s="12"/>
      <c r="AX5329" s="12"/>
      <c r="AY5329" s="12"/>
      <c r="AZ5329" s="12"/>
      <c r="BA5329" s="12"/>
      <c r="BB5329" s="12"/>
      <c r="BC5329" s="12"/>
      <c r="BD5329" s="12"/>
      <c r="BE5329" s="12"/>
      <c r="BF5329" s="12"/>
      <c r="BG5329" s="12"/>
      <c r="BH5329" s="12"/>
      <c r="BI5329" s="12"/>
      <c r="BJ5329" s="13"/>
      <c r="BK5329" s="13"/>
      <c r="BL5329" s="13"/>
      <c r="BM5329" s="13"/>
      <c r="BN5329" s="13"/>
    </row>
    <row r="5330" spans="1:66" x14ac:dyDescent="0.25">
      <c r="A5330" s="10"/>
      <c r="B5330" s="10"/>
      <c r="C5330" s="10"/>
      <c r="D5330" s="10"/>
      <c r="E5330" s="10"/>
      <c r="F5330" s="10"/>
      <c r="G5330" s="10"/>
      <c r="H5330" s="10"/>
      <c r="I5330" s="10"/>
      <c r="J5330" s="10"/>
      <c r="K5330" s="11"/>
      <c r="L5330" s="11"/>
      <c r="M5330" s="12"/>
      <c r="N5330" s="12"/>
      <c r="O5330" s="12"/>
      <c r="P5330" s="12"/>
      <c r="Q5330" s="12"/>
      <c r="R5330" s="12"/>
      <c r="S5330" s="12"/>
      <c r="T5330" s="12"/>
      <c r="U5330" s="12"/>
      <c r="V5330" s="12"/>
      <c r="W5330" s="12"/>
      <c r="X5330" s="12"/>
      <c r="Y5330" s="12"/>
      <c r="Z5330" s="12"/>
      <c r="AA5330" s="12"/>
      <c r="AB5330" s="12"/>
      <c r="AC5330" s="12"/>
      <c r="AD5330" s="12"/>
      <c r="AE5330" s="12"/>
      <c r="AF5330" s="12"/>
      <c r="AG5330" s="12"/>
      <c r="AH5330" s="12"/>
      <c r="AI5330" s="12"/>
      <c r="AJ5330" s="12"/>
      <c r="AK5330" s="12"/>
      <c r="AL5330" s="12"/>
      <c r="AM5330" s="12"/>
      <c r="AN5330" s="12"/>
      <c r="AO5330" s="12"/>
      <c r="AP5330" s="12"/>
      <c r="AQ5330" s="12"/>
      <c r="AR5330" s="12"/>
      <c r="AS5330" s="12"/>
      <c r="AT5330" s="12"/>
      <c r="AU5330" s="12"/>
      <c r="AV5330" s="12"/>
      <c r="AW5330" s="12"/>
      <c r="AX5330" s="12"/>
      <c r="AY5330" s="12"/>
      <c r="AZ5330" s="12"/>
      <c r="BA5330" s="12"/>
      <c r="BB5330" s="12"/>
      <c r="BC5330" s="12"/>
      <c r="BD5330" s="12"/>
      <c r="BE5330" s="12"/>
      <c r="BF5330" s="12"/>
      <c r="BG5330" s="12"/>
      <c r="BH5330" s="12"/>
      <c r="BI5330" s="12"/>
      <c r="BJ5330" s="13"/>
      <c r="BK5330" s="13"/>
      <c r="BL5330" s="13"/>
      <c r="BM5330" s="13"/>
      <c r="BN5330" s="13"/>
    </row>
    <row r="5331" spans="1:66" x14ac:dyDescent="0.25">
      <c r="A5331" s="10"/>
      <c r="B5331" s="10"/>
      <c r="C5331" s="10"/>
      <c r="D5331" s="10"/>
      <c r="E5331" s="10"/>
      <c r="F5331" s="10"/>
      <c r="G5331" s="10"/>
      <c r="H5331" s="10"/>
      <c r="I5331" s="10"/>
      <c r="J5331" s="10"/>
      <c r="K5331" s="11"/>
      <c r="L5331" s="11"/>
      <c r="M5331" s="12"/>
      <c r="N5331" s="12"/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2"/>
      <c r="AS5331" s="12"/>
      <c r="AT5331" s="12"/>
      <c r="AU5331" s="12"/>
      <c r="AV5331" s="12"/>
      <c r="AW5331" s="12"/>
      <c r="AX5331" s="12"/>
      <c r="AY5331" s="12"/>
      <c r="AZ5331" s="12"/>
      <c r="BA5331" s="12"/>
      <c r="BB5331" s="12"/>
      <c r="BC5331" s="12"/>
      <c r="BD5331" s="12"/>
      <c r="BE5331" s="12"/>
      <c r="BF5331" s="12"/>
      <c r="BG5331" s="12"/>
      <c r="BH5331" s="12"/>
      <c r="BI5331" s="12"/>
      <c r="BJ5331" s="13"/>
      <c r="BK5331" s="13"/>
      <c r="BL5331" s="13"/>
      <c r="BM5331" s="13"/>
      <c r="BN5331" s="13"/>
    </row>
    <row r="5332" spans="1:66" x14ac:dyDescent="0.25">
      <c r="A5332" s="10"/>
      <c r="B5332" s="10"/>
      <c r="C5332" s="10"/>
      <c r="D5332" s="10"/>
      <c r="E5332" s="10"/>
      <c r="F5332" s="10"/>
      <c r="G5332" s="10"/>
      <c r="H5332" s="10"/>
      <c r="I5332" s="10"/>
      <c r="J5332" s="10"/>
      <c r="K5332" s="11"/>
      <c r="L5332" s="11"/>
      <c r="M5332" s="12"/>
      <c r="N5332" s="12"/>
      <c r="O5332" s="12"/>
      <c r="P5332" s="12"/>
      <c r="Q5332" s="12"/>
      <c r="R5332" s="12"/>
      <c r="S5332" s="12"/>
      <c r="T5332" s="12"/>
      <c r="U5332" s="12"/>
      <c r="V5332" s="12"/>
      <c r="W5332" s="12"/>
      <c r="X5332" s="12"/>
      <c r="Y5332" s="12"/>
      <c r="Z5332" s="12"/>
      <c r="AA5332" s="12"/>
      <c r="AB5332" s="12"/>
      <c r="AC5332" s="12"/>
      <c r="AD5332" s="12"/>
      <c r="AE5332" s="12"/>
      <c r="AF5332" s="12"/>
      <c r="AG5332" s="12"/>
      <c r="AH5332" s="12"/>
      <c r="AI5332" s="12"/>
      <c r="AJ5332" s="12"/>
      <c r="AK5332" s="12"/>
      <c r="AL5332" s="12"/>
      <c r="AM5332" s="12"/>
      <c r="AN5332" s="12"/>
      <c r="AO5332" s="12"/>
      <c r="AP5332" s="12"/>
      <c r="AQ5332" s="12"/>
      <c r="AR5332" s="12"/>
      <c r="AS5332" s="12"/>
      <c r="AT5332" s="12"/>
      <c r="AU5332" s="12"/>
      <c r="AV5332" s="12"/>
      <c r="AW5332" s="12"/>
      <c r="AX5332" s="12"/>
      <c r="AY5332" s="12"/>
      <c r="AZ5332" s="12"/>
      <c r="BA5332" s="12"/>
      <c r="BB5332" s="12"/>
      <c r="BC5332" s="12"/>
      <c r="BD5332" s="12"/>
      <c r="BE5332" s="12"/>
      <c r="BF5332" s="12"/>
      <c r="BG5332" s="12"/>
      <c r="BH5332" s="12"/>
      <c r="BI5332" s="12"/>
      <c r="BJ5332" s="13"/>
      <c r="BK5332" s="13"/>
      <c r="BL5332" s="13"/>
      <c r="BM5332" s="13"/>
      <c r="BN5332" s="13"/>
    </row>
    <row r="5333" spans="1:66" x14ac:dyDescent="0.25">
      <c r="A5333" s="10"/>
      <c r="B5333" s="10"/>
      <c r="C5333" s="10"/>
      <c r="D5333" s="10"/>
      <c r="E5333" s="10"/>
      <c r="F5333" s="10"/>
      <c r="G5333" s="10"/>
      <c r="H5333" s="10"/>
      <c r="I5333" s="10"/>
      <c r="J5333" s="10"/>
      <c r="K5333" s="11"/>
      <c r="L5333" s="11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2"/>
      <c r="AS5333" s="12"/>
      <c r="AT5333" s="12"/>
      <c r="AU5333" s="12"/>
      <c r="AV5333" s="12"/>
      <c r="AW5333" s="12"/>
      <c r="AX5333" s="12"/>
      <c r="AY5333" s="12"/>
      <c r="AZ5333" s="12"/>
      <c r="BA5333" s="12"/>
      <c r="BB5333" s="12"/>
      <c r="BC5333" s="12"/>
      <c r="BD5333" s="12"/>
      <c r="BE5333" s="12"/>
      <c r="BF5333" s="12"/>
      <c r="BG5333" s="12"/>
      <c r="BH5333" s="12"/>
      <c r="BI5333" s="12"/>
      <c r="BJ5333" s="13"/>
      <c r="BK5333" s="13"/>
      <c r="BL5333" s="13"/>
      <c r="BM5333" s="13"/>
      <c r="BN5333" s="13"/>
    </row>
    <row r="5334" spans="1:66" x14ac:dyDescent="0.25">
      <c r="A5334" s="10"/>
      <c r="B5334" s="10"/>
      <c r="C5334" s="10"/>
      <c r="D5334" s="10"/>
      <c r="E5334" s="10"/>
      <c r="F5334" s="10"/>
      <c r="G5334" s="10"/>
      <c r="H5334" s="10"/>
      <c r="I5334" s="10"/>
      <c r="J5334" s="10"/>
      <c r="K5334" s="11"/>
      <c r="L5334" s="11"/>
      <c r="M5334" s="12"/>
      <c r="N5334" s="12"/>
      <c r="O5334" s="12"/>
      <c r="P5334" s="12"/>
      <c r="Q5334" s="12"/>
      <c r="R5334" s="12"/>
      <c r="S5334" s="12"/>
      <c r="T5334" s="12"/>
      <c r="U5334" s="12"/>
      <c r="V5334" s="12"/>
      <c r="W5334" s="12"/>
      <c r="X5334" s="12"/>
      <c r="Y5334" s="12"/>
      <c r="Z5334" s="12"/>
      <c r="AA5334" s="12"/>
      <c r="AB5334" s="12"/>
      <c r="AC5334" s="12"/>
      <c r="AD5334" s="12"/>
      <c r="AE5334" s="12"/>
      <c r="AF5334" s="12"/>
      <c r="AG5334" s="12"/>
      <c r="AH5334" s="12"/>
      <c r="AI5334" s="12"/>
      <c r="AJ5334" s="12"/>
      <c r="AK5334" s="12"/>
      <c r="AL5334" s="12"/>
      <c r="AM5334" s="12"/>
      <c r="AN5334" s="12"/>
      <c r="AO5334" s="12"/>
      <c r="AP5334" s="12"/>
      <c r="AQ5334" s="12"/>
      <c r="AR5334" s="12"/>
      <c r="AS5334" s="12"/>
      <c r="AT5334" s="12"/>
      <c r="AU5334" s="12"/>
      <c r="AV5334" s="12"/>
      <c r="AW5334" s="12"/>
      <c r="AX5334" s="12"/>
      <c r="AY5334" s="12"/>
      <c r="AZ5334" s="12"/>
      <c r="BA5334" s="12"/>
      <c r="BB5334" s="12"/>
      <c r="BC5334" s="12"/>
      <c r="BD5334" s="12"/>
      <c r="BE5334" s="12"/>
      <c r="BF5334" s="12"/>
      <c r="BG5334" s="12"/>
      <c r="BH5334" s="12"/>
      <c r="BI5334" s="12"/>
      <c r="BJ5334" s="13"/>
      <c r="BK5334" s="13"/>
      <c r="BL5334" s="13"/>
      <c r="BM5334" s="13"/>
      <c r="BN5334" s="13"/>
    </row>
    <row r="5335" spans="1:66" x14ac:dyDescent="0.25">
      <c r="A5335" s="10"/>
      <c r="B5335" s="10"/>
      <c r="C5335" s="10"/>
      <c r="D5335" s="10"/>
      <c r="E5335" s="10"/>
      <c r="F5335" s="10"/>
      <c r="G5335" s="10"/>
      <c r="H5335" s="10"/>
      <c r="I5335" s="10"/>
      <c r="J5335" s="10"/>
      <c r="K5335" s="11"/>
      <c r="L5335" s="11"/>
      <c r="M5335" s="12"/>
      <c r="N5335" s="12"/>
      <c r="O5335" s="12"/>
      <c r="P5335" s="12"/>
      <c r="Q5335" s="12"/>
      <c r="R5335" s="12"/>
      <c r="S5335" s="12"/>
      <c r="T5335" s="12"/>
      <c r="U5335" s="12"/>
      <c r="V5335" s="12"/>
      <c r="W5335" s="12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2"/>
      <c r="AS5335" s="12"/>
      <c r="AT5335" s="12"/>
      <c r="AU5335" s="12"/>
      <c r="AV5335" s="12"/>
      <c r="AW5335" s="12"/>
      <c r="AX5335" s="12"/>
      <c r="AY5335" s="12"/>
      <c r="AZ5335" s="12"/>
      <c r="BA5335" s="12"/>
      <c r="BB5335" s="12"/>
      <c r="BC5335" s="12"/>
      <c r="BD5335" s="12"/>
      <c r="BE5335" s="12"/>
      <c r="BF5335" s="12"/>
      <c r="BG5335" s="12"/>
      <c r="BH5335" s="12"/>
      <c r="BI5335" s="12"/>
      <c r="BJ5335" s="13"/>
      <c r="BK5335" s="13"/>
      <c r="BL5335" s="13"/>
      <c r="BM5335" s="13"/>
      <c r="BN5335" s="13"/>
    </row>
    <row r="5336" spans="1:66" x14ac:dyDescent="0.25">
      <c r="A5336" s="10"/>
      <c r="B5336" s="10"/>
      <c r="C5336" s="10"/>
      <c r="D5336" s="10"/>
      <c r="E5336" s="10"/>
      <c r="F5336" s="10"/>
      <c r="G5336" s="10"/>
      <c r="H5336" s="10"/>
      <c r="I5336" s="10"/>
      <c r="J5336" s="10"/>
      <c r="K5336" s="11"/>
      <c r="L5336" s="11"/>
      <c r="M5336" s="12"/>
      <c r="N5336" s="12"/>
      <c r="O5336" s="12"/>
      <c r="P5336" s="12"/>
      <c r="Q5336" s="12"/>
      <c r="R5336" s="12"/>
      <c r="S5336" s="12"/>
      <c r="T5336" s="12"/>
      <c r="U5336" s="12"/>
      <c r="V5336" s="12"/>
      <c r="W5336" s="12"/>
      <c r="X5336" s="12"/>
      <c r="Y5336" s="12"/>
      <c r="Z5336" s="12"/>
      <c r="AA5336" s="12"/>
      <c r="AB5336" s="12"/>
      <c r="AC5336" s="12"/>
      <c r="AD5336" s="12"/>
      <c r="AE5336" s="12"/>
      <c r="AF5336" s="12"/>
      <c r="AG5336" s="12"/>
      <c r="AH5336" s="12"/>
      <c r="AI5336" s="12"/>
      <c r="AJ5336" s="12"/>
      <c r="AK5336" s="12"/>
      <c r="AL5336" s="12"/>
      <c r="AM5336" s="12"/>
      <c r="AN5336" s="12"/>
      <c r="AO5336" s="12"/>
      <c r="AP5336" s="12"/>
      <c r="AQ5336" s="12"/>
      <c r="AR5336" s="12"/>
      <c r="AS5336" s="12"/>
      <c r="AT5336" s="12"/>
      <c r="AU5336" s="12"/>
      <c r="AV5336" s="12"/>
      <c r="AW5336" s="12"/>
      <c r="AX5336" s="12"/>
      <c r="AY5336" s="12"/>
      <c r="AZ5336" s="12"/>
      <c r="BA5336" s="12"/>
      <c r="BB5336" s="12"/>
      <c r="BC5336" s="12"/>
      <c r="BD5336" s="12"/>
      <c r="BE5336" s="12"/>
      <c r="BF5336" s="12"/>
      <c r="BG5336" s="12"/>
      <c r="BH5336" s="12"/>
      <c r="BI5336" s="12"/>
      <c r="BJ5336" s="13"/>
      <c r="BK5336" s="13"/>
      <c r="BL5336" s="13"/>
      <c r="BM5336" s="13"/>
      <c r="BN5336" s="13"/>
    </row>
    <row r="5337" spans="1:66" x14ac:dyDescent="0.25">
      <c r="A5337" s="10"/>
      <c r="B5337" s="10"/>
      <c r="C5337" s="10"/>
      <c r="D5337" s="10"/>
      <c r="E5337" s="10"/>
      <c r="F5337" s="10"/>
      <c r="G5337" s="10"/>
      <c r="H5337" s="10"/>
      <c r="I5337" s="10"/>
      <c r="J5337" s="10"/>
      <c r="K5337" s="11"/>
      <c r="L5337" s="11"/>
      <c r="M5337" s="12"/>
      <c r="N5337" s="12"/>
      <c r="O5337" s="12"/>
      <c r="P5337" s="12"/>
      <c r="Q5337" s="12"/>
      <c r="R5337" s="12"/>
      <c r="S5337" s="12"/>
      <c r="T5337" s="12"/>
      <c r="U5337" s="12"/>
      <c r="V5337" s="12"/>
      <c r="W5337" s="12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2"/>
      <c r="AS5337" s="12"/>
      <c r="AT5337" s="12"/>
      <c r="AU5337" s="12"/>
      <c r="AV5337" s="12"/>
      <c r="AW5337" s="12"/>
      <c r="AX5337" s="12"/>
      <c r="AY5337" s="12"/>
      <c r="AZ5337" s="12"/>
      <c r="BA5337" s="12"/>
      <c r="BB5337" s="12"/>
      <c r="BC5337" s="12"/>
      <c r="BD5337" s="12"/>
      <c r="BE5337" s="12"/>
      <c r="BF5337" s="12"/>
      <c r="BG5337" s="12"/>
      <c r="BH5337" s="12"/>
      <c r="BI5337" s="12"/>
      <c r="BJ5337" s="13"/>
      <c r="BK5337" s="13"/>
      <c r="BL5337" s="13"/>
      <c r="BM5337" s="13"/>
      <c r="BN5337" s="13"/>
    </row>
    <row r="5338" spans="1:66" x14ac:dyDescent="0.25">
      <c r="A5338" s="10"/>
      <c r="B5338" s="10"/>
      <c r="C5338" s="10"/>
      <c r="D5338" s="10"/>
      <c r="E5338" s="10"/>
      <c r="F5338" s="10"/>
      <c r="G5338" s="10"/>
      <c r="H5338" s="10"/>
      <c r="I5338" s="10"/>
      <c r="J5338" s="10"/>
      <c r="K5338" s="11"/>
      <c r="L5338" s="11"/>
      <c r="M5338" s="12"/>
      <c r="N5338" s="12"/>
      <c r="O5338" s="12"/>
      <c r="P5338" s="12"/>
      <c r="Q5338" s="12"/>
      <c r="R5338" s="12"/>
      <c r="S5338" s="12"/>
      <c r="T5338" s="12"/>
      <c r="U5338" s="12"/>
      <c r="V5338" s="12"/>
      <c r="W5338" s="12"/>
      <c r="X5338" s="12"/>
      <c r="Y5338" s="12"/>
      <c r="Z5338" s="12"/>
      <c r="AA5338" s="12"/>
      <c r="AB5338" s="12"/>
      <c r="AC5338" s="12"/>
      <c r="AD5338" s="12"/>
      <c r="AE5338" s="12"/>
      <c r="AF5338" s="12"/>
      <c r="AG5338" s="12"/>
      <c r="AH5338" s="12"/>
      <c r="AI5338" s="12"/>
      <c r="AJ5338" s="12"/>
      <c r="AK5338" s="12"/>
      <c r="AL5338" s="12"/>
      <c r="AM5338" s="12"/>
      <c r="AN5338" s="12"/>
      <c r="AO5338" s="12"/>
      <c r="AP5338" s="12"/>
      <c r="AQ5338" s="12"/>
      <c r="AR5338" s="12"/>
      <c r="AS5338" s="12"/>
      <c r="AT5338" s="12"/>
      <c r="AU5338" s="12"/>
      <c r="AV5338" s="12"/>
      <c r="AW5338" s="12"/>
      <c r="AX5338" s="12"/>
      <c r="AY5338" s="12"/>
      <c r="AZ5338" s="12"/>
      <c r="BA5338" s="12"/>
      <c r="BB5338" s="12"/>
      <c r="BC5338" s="12"/>
      <c r="BD5338" s="12"/>
      <c r="BE5338" s="12"/>
      <c r="BF5338" s="12"/>
      <c r="BG5338" s="12"/>
      <c r="BH5338" s="12"/>
      <c r="BI5338" s="12"/>
      <c r="BJ5338" s="13"/>
      <c r="BK5338" s="13"/>
      <c r="BL5338" s="13"/>
      <c r="BM5338" s="13"/>
      <c r="BN5338" s="13"/>
    </row>
    <row r="5339" spans="1:66" x14ac:dyDescent="0.25">
      <c r="A5339" s="10"/>
      <c r="B5339" s="10"/>
      <c r="C5339" s="10"/>
      <c r="D5339" s="10"/>
      <c r="E5339" s="10"/>
      <c r="F5339" s="10"/>
      <c r="G5339" s="10"/>
      <c r="H5339" s="10"/>
      <c r="I5339" s="10"/>
      <c r="J5339" s="10"/>
      <c r="K5339" s="11"/>
      <c r="L5339" s="11"/>
      <c r="M5339" s="12"/>
      <c r="N5339" s="12"/>
      <c r="O5339" s="12"/>
      <c r="P5339" s="12"/>
      <c r="Q5339" s="12"/>
      <c r="R5339" s="12"/>
      <c r="S5339" s="12"/>
      <c r="T5339" s="12"/>
      <c r="U5339" s="12"/>
      <c r="V5339" s="12"/>
      <c r="W5339" s="12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2"/>
      <c r="AS5339" s="12"/>
      <c r="AT5339" s="12"/>
      <c r="AU5339" s="12"/>
      <c r="AV5339" s="12"/>
      <c r="AW5339" s="12"/>
      <c r="AX5339" s="12"/>
      <c r="AY5339" s="12"/>
      <c r="AZ5339" s="12"/>
      <c r="BA5339" s="12"/>
      <c r="BB5339" s="12"/>
      <c r="BC5339" s="12"/>
      <c r="BD5339" s="12"/>
      <c r="BE5339" s="12"/>
      <c r="BF5339" s="12"/>
      <c r="BG5339" s="12"/>
      <c r="BH5339" s="12"/>
      <c r="BI5339" s="12"/>
      <c r="BJ5339" s="13"/>
      <c r="BK5339" s="13"/>
      <c r="BL5339" s="13"/>
      <c r="BM5339" s="13"/>
      <c r="BN5339" s="13"/>
    </row>
    <row r="5340" spans="1:66" x14ac:dyDescent="0.25">
      <c r="A5340" s="10"/>
      <c r="B5340" s="10"/>
      <c r="C5340" s="10"/>
      <c r="D5340" s="10"/>
      <c r="E5340" s="10"/>
      <c r="F5340" s="10"/>
      <c r="G5340" s="10"/>
      <c r="H5340" s="10"/>
      <c r="I5340" s="10"/>
      <c r="J5340" s="10"/>
      <c r="K5340" s="11"/>
      <c r="L5340" s="11"/>
      <c r="M5340" s="12"/>
      <c r="N5340" s="12"/>
      <c r="O5340" s="12"/>
      <c r="P5340" s="12"/>
      <c r="Q5340" s="12"/>
      <c r="R5340" s="12"/>
      <c r="S5340" s="12"/>
      <c r="T5340" s="12"/>
      <c r="U5340" s="12"/>
      <c r="V5340" s="12"/>
      <c r="W5340" s="12"/>
      <c r="X5340" s="12"/>
      <c r="Y5340" s="12"/>
      <c r="Z5340" s="12"/>
      <c r="AA5340" s="12"/>
      <c r="AB5340" s="12"/>
      <c r="AC5340" s="12"/>
      <c r="AD5340" s="12"/>
      <c r="AE5340" s="12"/>
      <c r="AF5340" s="12"/>
      <c r="AG5340" s="12"/>
      <c r="AH5340" s="12"/>
      <c r="AI5340" s="12"/>
      <c r="AJ5340" s="12"/>
      <c r="AK5340" s="12"/>
      <c r="AL5340" s="12"/>
      <c r="AM5340" s="12"/>
      <c r="AN5340" s="12"/>
      <c r="AO5340" s="12"/>
      <c r="AP5340" s="12"/>
      <c r="AQ5340" s="12"/>
      <c r="AR5340" s="12"/>
      <c r="AS5340" s="12"/>
      <c r="AT5340" s="12"/>
      <c r="AU5340" s="12"/>
      <c r="AV5340" s="12"/>
      <c r="AW5340" s="12"/>
      <c r="AX5340" s="12"/>
      <c r="AY5340" s="12"/>
      <c r="AZ5340" s="12"/>
      <c r="BA5340" s="12"/>
      <c r="BB5340" s="12"/>
      <c r="BC5340" s="12"/>
      <c r="BD5340" s="12"/>
      <c r="BE5340" s="12"/>
      <c r="BF5340" s="12"/>
      <c r="BG5340" s="12"/>
      <c r="BH5340" s="12"/>
      <c r="BI5340" s="12"/>
      <c r="BJ5340" s="13"/>
      <c r="BK5340" s="13"/>
      <c r="BL5340" s="13"/>
      <c r="BM5340" s="13"/>
      <c r="BN5340" s="13"/>
    </row>
    <row r="5341" spans="1:66" x14ac:dyDescent="0.25">
      <c r="A5341" s="10"/>
      <c r="B5341" s="10"/>
      <c r="C5341" s="10"/>
      <c r="D5341" s="10"/>
      <c r="E5341" s="10"/>
      <c r="F5341" s="10"/>
      <c r="G5341" s="10"/>
      <c r="H5341" s="10"/>
      <c r="I5341" s="10"/>
      <c r="J5341" s="10"/>
      <c r="K5341" s="11"/>
      <c r="L5341" s="11"/>
      <c r="M5341" s="12"/>
      <c r="N5341" s="12"/>
      <c r="O5341" s="12"/>
      <c r="P5341" s="12"/>
      <c r="Q5341" s="12"/>
      <c r="R5341" s="12"/>
      <c r="S5341" s="12"/>
      <c r="T5341" s="12"/>
      <c r="U5341" s="12"/>
      <c r="V5341" s="12"/>
      <c r="W5341" s="12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2"/>
      <c r="AS5341" s="12"/>
      <c r="AT5341" s="12"/>
      <c r="AU5341" s="12"/>
      <c r="AV5341" s="12"/>
      <c r="AW5341" s="12"/>
      <c r="AX5341" s="12"/>
      <c r="AY5341" s="12"/>
      <c r="AZ5341" s="12"/>
      <c r="BA5341" s="12"/>
      <c r="BB5341" s="12"/>
      <c r="BC5341" s="12"/>
      <c r="BD5341" s="12"/>
      <c r="BE5341" s="12"/>
      <c r="BF5341" s="12"/>
      <c r="BG5341" s="12"/>
      <c r="BH5341" s="12"/>
      <c r="BI5341" s="12"/>
      <c r="BJ5341" s="13"/>
      <c r="BK5341" s="13"/>
      <c r="BL5341" s="13"/>
      <c r="BM5341" s="13"/>
      <c r="BN5341" s="13"/>
    </row>
    <row r="5342" spans="1:66" x14ac:dyDescent="0.25">
      <c r="A5342" s="10"/>
      <c r="B5342" s="10"/>
      <c r="C5342" s="10"/>
      <c r="D5342" s="10"/>
      <c r="E5342" s="10"/>
      <c r="F5342" s="10"/>
      <c r="G5342" s="10"/>
      <c r="H5342" s="10"/>
      <c r="I5342" s="10"/>
      <c r="J5342" s="10"/>
      <c r="K5342" s="11"/>
      <c r="L5342" s="11"/>
      <c r="M5342" s="12"/>
      <c r="N5342" s="12"/>
      <c r="O5342" s="12"/>
      <c r="P5342" s="12"/>
      <c r="Q5342" s="12"/>
      <c r="R5342" s="12"/>
      <c r="S5342" s="12"/>
      <c r="T5342" s="12"/>
      <c r="U5342" s="12"/>
      <c r="V5342" s="12"/>
      <c r="W5342" s="12"/>
      <c r="X5342" s="12"/>
      <c r="Y5342" s="12"/>
      <c r="Z5342" s="12"/>
      <c r="AA5342" s="12"/>
      <c r="AB5342" s="12"/>
      <c r="AC5342" s="12"/>
      <c r="AD5342" s="12"/>
      <c r="AE5342" s="12"/>
      <c r="AF5342" s="12"/>
      <c r="AG5342" s="12"/>
      <c r="AH5342" s="12"/>
      <c r="AI5342" s="12"/>
      <c r="AJ5342" s="12"/>
      <c r="AK5342" s="12"/>
      <c r="AL5342" s="12"/>
      <c r="AM5342" s="12"/>
      <c r="AN5342" s="12"/>
      <c r="AO5342" s="12"/>
      <c r="AP5342" s="12"/>
      <c r="AQ5342" s="12"/>
      <c r="AR5342" s="12"/>
      <c r="AS5342" s="12"/>
      <c r="AT5342" s="12"/>
      <c r="AU5342" s="12"/>
      <c r="AV5342" s="12"/>
      <c r="AW5342" s="12"/>
      <c r="AX5342" s="12"/>
      <c r="AY5342" s="12"/>
      <c r="AZ5342" s="12"/>
      <c r="BA5342" s="12"/>
      <c r="BB5342" s="12"/>
      <c r="BC5342" s="12"/>
      <c r="BD5342" s="12"/>
      <c r="BE5342" s="12"/>
      <c r="BF5342" s="12"/>
      <c r="BG5342" s="12"/>
      <c r="BH5342" s="12"/>
      <c r="BI5342" s="12"/>
      <c r="BJ5342" s="13"/>
      <c r="BK5342" s="13"/>
      <c r="BL5342" s="13"/>
      <c r="BM5342" s="13"/>
      <c r="BN5342" s="13"/>
    </row>
    <row r="5343" spans="1:66" x14ac:dyDescent="0.25">
      <c r="A5343" s="10"/>
      <c r="B5343" s="10"/>
      <c r="C5343" s="10"/>
      <c r="D5343" s="10"/>
      <c r="E5343" s="10"/>
      <c r="F5343" s="10"/>
      <c r="G5343" s="10"/>
      <c r="H5343" s="10"/>
      <c r="I5343" s="10"/>
      <c r="J5343" s="10"/>
      <c r="K5343" s="11"/>
      <c r="L5343" s="11"/>
      <c r="M5343" s="12"/>
      <c r="N5343" s="12"/>
      <c r="O5343" s="12"/>
      <c r="P5343" s="12"/>
      <c r="Q5343" s="12"/>
      <c r="R5343" s="12"/>
      <c r="S5343" s="12"/>
      <c r="T5343" s="12"/>
      <c r="U5343" s="12"/>
      <c r="V5343" s="12"/>
      <c r="W5343" s="12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2"/>
      <c r="AS5343" s="12"/>
      <c r="AT5343" s="12"/>
      <c r="AU5343" s="12"/>
      <c r="AV5343" s="12"/>
      <c r="AW5343" s="12"/>
      <c r="AX5343" s="12"/>
      <c r="AY5343" s="12"/>
      <c r="AZ5343" s="12"/>
      <c r="BA5343" s="12"/>
      <c r="BB5343" s="12"/>
      <c r="BC5343" s="12"/>
      <c r="BD5343" s="12"/>
      <c r="BE5343" s="12"/>
      <c r="BF5343" s="12"/>
      <c r="BG5343" s="12"/>
      <c r="BH5343" s="12"/>
      <c r="BI5343" s="12"/>
      <c r="BJ5343" s="13"/>
      <c r="BK5343" s="13"/>
      <c r="BL5343" s="13"/>
      <c r="BM5343" s="13"/>
      <c r="BN5343" s="13"/>
    </row>
    <row r="5344" spans="1:66" x14ac:dyDescent="0.25">
      <c r="A5344" s="10"/>
      <c r="B5344" s="10"/>
      <c r="C5344" s="10"/>
      <c r="D5344" s="10"/>
      <c r="E5344" s="10"/>
      <c r="F5344" s="10"/>
      <c r="G5344" s="10"/>
      <c r="H5344" s="10"/>
      <c r="I5344" s="10"/>
      <c r="J5344" s="10"/>
      <c r="K5344" s="11"/>
      <c r="L5344" s="11"/>
      <c r="M5344" s="12"/>
      <c r="N5344" s="12"/>
      <c r="O5344" s="12"/>
      <c r="P5344" s="12"/>
      <c r="Q5344" s="12"/>
      <c r="R5344" s="12"/>
      <c r="S5344" s="12"/>
      <c r="T5344" s="12"/>
      <c r="U5344" s="12"/>
      <c r="V5344" s="12"/>
      <c r="W5344" s="12"/>
      <c r="X5344" s="12"/>
      <c r="Y5344" s="12"/>
      <c r="Z5344" s="12"/>
      <c r="AA5344" s="12"/>
      <c r="AB5344" s="12"/>
      <c r="AC5344" s="12"/>
      <c r="AD5344" s="12"/>
      <c r="AE5344" s="12"/>
      <c r="AF5344" s="12"/>
      <c r="AG5344" s="12"/>
      <c r="AH5344" s="12"/>
      <c r="AI5344" s="12"/>
      <c r="AJ5344" s="12"/>
      <c r="AK5344" s="12"/>
      <c r="AL5344" s="12"/>
      <c r="AM5344" s="12"/>
      <c r="AN5344" s="12"/>
      <c r="AO5344" s="12"/>
      <c r="AP5344" s="12"/>
      <c r="AQ5344" s="12"/>
      <c r="AR5344" s="12"/>
      <c r="AS5344" s="12"/>
      <c r="AT5344" s="12"/>
      <c r="AU5344" s="12"/>
      <c r="AV5344" s="12"/>
      <c r="AW5344" s="12"/>
      <c r="AX5344" s="12"/>
      <c r="AY5344" s="12"/>
      <c r="AZ5344" s="12"/>
      <c r="BA5344" s="12"/>
      <c r="BB5344" s="12"/>
      <c r="BC5344" s="12"/>
      <c r="BD5344" s="12"/>
      <c r="BE5344" s="12"/>
      <c r="BF5344" s="12"/>
      <c r="BG5344" s="12"/>
      <c r="BH5344" s="12"/>
      <c r="BI5344" s="12"/>
      <c r="BJ5344" s="13"/>
      <c r="BK5344" s="13"/>
      <c r="BL5344" s="13"/>
      <c r="BM5344" s="13"/>
      <c r="BN5344" s="13"/>
    </row>
    <row r="5345" spans="1:66" x14ac:dyDescent="0.25">
      <c r="A5345" s="10"/>
      <c r="B5345" s="10"/>
      <c r="C5345" s="10"/>
      <c r="D5345" s="10"/>
      <c r="E5345" s="10"/>
      <c r="F5345" s="10"/>
      <c r="G5345" s="10"/>
      <c r="H5345" s="10"/>
      <c r="I5345" s="10"/>
      <c r="J5345" s="10"/>
      <c r="K5345" s="11"/>
      <c r="L5345" s="11"/>
      <c r="M5345" s="12"/>
      <c r="N5345" s="12"/>
      <c r="O5345" s="12"/>
      <c r="P5345" s="12"/>
      <c r="Q5345" s="12"/>
      <c r="R5345" s="12"/>
      <c r="S5345" s="12"/>
      <c r="T5345" s="12"/>
      <c r="U5345" s="12"/>
      <c r="V5345" s="12"/>
      <c r="W5345" s="12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2"/>
      <c r="AS5345" s="12"/>
      <c r="AT5345" s="12"/>
      <c r="AU5345" s="12"/>
      <c r="AV5345" s="12"/>
      <c r="AW5345" s="12"/>
      <c r="AX5345" s="12"/>
      <c r="AY5345" s="12"/>
      <c r="AZ5345" s="12"/>
      <c r="BA5345" s="12"/>
      <c r="BB5345" s="12"/>
      <c r="BC5345" s="12"/>
      <c r="BD5345" s="12"/>
      <c r="BE5345" s="12"/>
      <c r="BF5345" s="12"/>
      <c r="BG5345" s="12"/>
      <c r="BH5345" s="12"/>
      <c r="BI5345" s="12"/>
      <c r="BJ5345" s="13"/>
      <c r="BK5345" s="13"/>
      <c r="BL5345" s="13"/>
      <c r="BM5345" s="13"/>
      <c r="BN5345" s="13"/>
    </row>
    <row r="5346" spans="1:66" x14ac:dyDescent="0.25">
      <c r="A5346" s="10"/>
      <c r="B5346" s="10"/>
      <c r="C5346" s="10"/>
      <c r="D5346" s="10"/>
      <c r="E5346" s="10"/>
      <c r="F5346" s="10"/>
      <c r="G5346" s="10"/>
      <c r="H5346" s="10"/>
      <c r="I5346" s="10"/>
      <c r="J5346" s="10"/>
      <c r="K5346" s="11"/>
      <c r="L5346" s="11"/>
      <c r="M5346" s="12"/>
      <c r="N5346" s="12"/>
      <c r="O5346" s="12"/>
      <c r="P5346" s="12"/>
      <c r="Q5346" s="12"/>
      <c r="R5346" s="12"/>
      <c r="S5346" s="12"/>
      <c r="T5346" s="12"/>
      <c r="U5346" s="12"/>
      <c r="V5346" s="12"/>
      <c r="W5346" s="12"/>
      <c r="X5346" s="12"/>
      <c r="Y5346" s="12"/>
      <c r="Z5346" s="12"/>
      <c r="AA5346" s="12"/>
      <c r="AB5346" s="12"/>
      <c r="AC5346" s="12"/>
      <c r="AD5346" s="12"/>
      <c r="AE5346" s="12"/>
      <c r="AF5346" s="12"/>
      <c r="AG5346" s="12"/>
      <c r="AH5346" s="12"/>
      <c r="AI5346" s="12"/>
      <c r="AJ5346" s="12"/>
      <c r="AK5346" s="12"/>
      <c r="AL5346" s="12"/>
      <c r="AM5346" s="12"/>
      <c r="AN5346" s="12"/>
      <c r="AO5346" s="12"/>
      <c r="AP5346" s="12"/>
      <c r="AQ5346" s="12"/>
      <c r="AR5346" s="12"/>
      <c r="AS5346" s="12"/>
      <c r="AT5346" s="12"/>
      <c r="AU5346" s="12"/>
      <c r="AV5346" s="12"/>
      <c r="AW5346" s="12"/>
      <c r="AX5346" s="12"/>
      <c r="AY5346" s="12"/>
      <c r="AZ5346" s="12"/>
      <c r="BA5346" s="12"/>
      <c r="BB5346" s="12"/>
      <c r="BC5346" s="12"/>
      <c r="BD5346" s="12"/>
      <c r="BE5346" s="12"/>
      <c r="BF5346" s="12"/>
      <c r="BG5346" s="12"/>
      <c r="BH5346" s="12"/>
      <c r="BI5346" s="12"/>
      <c r="BJ5346" s="13"/>
      <c r="BK5346" s="13"/>
      <c r="BL5346" s="13"/>
      <c r="BM5346" s="13"/>
      <c r="BN5346" s="13"/>
    </row>
    <row r="5347" spans="1:66" x14ac:dyDescent="0.25">
      <c r="A5347" s="10"/>
      <c r="B5347" s="10"/>
      <c r="C5347" s="10"/>
      <c r="D5347" s="10"/>
      <c r="E5347" s="10"/>
      <c r="F5347" s="10"/>
      <c r="G5347" s="10"/>
      <c r="H5347" s="10"/>
      <c r="I5347" s="10"/>
      <c r="J5347" s="10"/>
      <c r="K5347" s="11"/>
      <c r="L5347" s="11"/>
      <c r="M5347" s="12"/>
      <c r="N5347" s="12"/>
      <c r="O5347" s="12"/>
      <c r="P5347" s="12"/>
      <c r="Q5347" s="12"/>
      <c r="R5347" s="12"/>
      <c r="S5347" s="12"/>
      <c r="T5347" s="12"/>
      <c r="U5347" s="12"/>
      <c r="V5347" s="12"/>
      <c r="W5347" s="12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2"/>
      <c r="AS5347" s="12"/>
      <c r="AT5347" s="12"/>
      <c r="AU5347" s="12"/>
      <c r="AV5347" s="12"/>
      <c r="AW5347" s="12"/>
      <c r="AX5347" s="12"/>
      <c r="AY5347" s="12"/>
      <c r="AZ5347" s="12"/>
      <c r="BA5347" s="12"/>
      <c r="BB5347" s="12"/>
      <c r="BC5347" s="12"/>
      <c r="BD5347" s="12"/>
      <c r="BE5347" s="12"/>
      <c r="BF5347" s="12"/>
      <c r="BG5347" s="12"/>
      <c r="BH5347" s="12"/>
      <c r="BI5347" s="12"/>
      <c r="BJ5347" s="13"/>
      <c r="BK5347" s="13"/>
      <c r="BL5347" s="13"/>
      <c r="BM5347" s="13"/>
      <c r="BN5347" s="13"/>
    </row>
    <row r="5348" spans="1:66" x14ac:dyDescent="0.25">
      <c r="A5348" s="10"/>
      <c r="B5348" s="10"/>
      <c r="C5348" s="10"/>
      <c r="D5348" s="10"/>
      <c r="E5348" s="10"/>
      <c r="F5348" s="10"/>
      <c r="G5348" s="10"/>
      <c r="H5348" s="10"/>
      <c r="I5348" s="10"/>
      <c r="J5348" s="10"/>
      <c r="K5348" s="11"/>
      <c r="L5348" s="11"/>
      <c r="M5348" s="12"/>
      <c r="N5348" s="12"/>
      <c r="O5348" s="12"/>
      <c r="P5348" s="12"/>
      <c r="Q5348" s="12"/>
      <c r="R5348" s="12"/>
      <c r="S5348" s="12"/>
      <c r="T5348" s="12"/>
      <c r="U5348" s="12"/>
      <c r="V5348" s="12"/>
      <c r="W5348" s="12"/>
      <c r="X5348" s="12"/>
      <c r="Y5348" s="12"/>
      <c r="Z5348" s="12"/>
      <c r="AA5348" s="12"/>
      <c r="AB5348" s="12"/>
      <c r="AC5348" s="12"/>
      <c r="AD5348" s="12"/>
      <c r="AE5348" s="12"/>
      <c r="AF5348" s="12"/>
      <c r="AG5348" s="12"/>
      <c r="AH5348" s="12"/>
      <c r="AI5348" s="12"/>
      <c r="AJ5348" s="12"/>
      <c r="AK5348" s="12"/>
      <c r="AL5348" s="12"/>
      <c r="AM5348" s="12"/>
      <c r="AN5348" s="12"/>
      <c r="AO5348" s="12"/>
      <c r="AP5348" s="12"/>
      <c r="AQ5348" s="12"/>
      <c r="AR5348" s="12"/>
      <c r="AS5348" s="12"/>
      <c r="AT5348" s="12"/>
      <c r="AU5348" s="12"/>
      <c r="AV5348" s="12"/>
      <c r="AW5348" s="12"/>
      <c r="AX5348" s="12"/>
      <c r="AY5348" s="12"/>
      <c r="AZ5348" s="12"/>
      <c r="BA5348" s="12"/>
      <c r="BB5348" s="12"/>
      <c r="BC5348" s="12"/>
      <c r="BD5348" s="12"/>
      <c r="BE5348" s="12"/>
      <c r="BF5348" s="12"/>
      <c r="BG5348" s="12"/>
      <c r="BH5348" s="12"/>
      <c r="BI5348" s="12"/>
      <c r="BJ5348" s="13"/>
      <c r="BK5348" s="13"/>
      <c r="BL5348" s="13"/>
      <c r="BM5348" s="13"/>
      <c r="BN5348" s="13"/>
    </row>
    <row r="5349" spans="1:66" x14ac:dyDescent="0.25">
      <c r="A5349" s="10"/>
      <c r="B5349" s="10"/>
      <c r="C5349" s="10"/>
      <c r="D5349" s="10"/>
      <c r="E5349" s="10"/>
      <c r="F5349" s="10"/>
      <c r="G5349" s="10"/>
      <c r="H5349" s="10"/>
      <c r="I5349" s="10"/>
      <c r="J5349" s="10"/>
      <c r="K5349" s="11"/>
      <c r="L5349" s="11"/>
      <c r="M5349" s="12"/>
      <c r="N5349" s="12"/>
      <c r="O5349" s="12"/>
      <c r="P5349" s="12"/>
      <c r="Q5349" s="12"/>
      <c r="R5349" s="12"/>
      <c r="S5349" s="12"/>
      <c r="T5349" s="12"/>
      <c r="U5349" s="12"/>
      <c r="V5349" s="12"/>
      <c r="W5349" s="12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2"/>
      <c r="AS5349" s="12"/>
      <c r="AT5349" s="12"/>
      <c r="AU5349" s="12"/>
      <c r="AV5349" s="12"/>
      <c r="AW5349" s="12"/>
      <c r="AX5349" s="12"/>
      <c r="AY5349" s="12"/>
      <c r="AZ5349" s="12"/>
      <c r="BA5349" s="12"/>
      <c r="BB5349" s="12"/>
      <c r="BC5349" s="12"/>
      <c r="BD5349" s="12"/>
      <c r="BE5349" s="12"/>
      <c r="BF5349" s="12"/>
      <c r="BG5349" s="12"/>
      <c r="BH5349" s="12"/>
      <c r="BI5349" s="12"/>
      <c r="BJ5349" s="13"/>
      <c r="BK5349" s="13"/>
      <c r="BL5349" s="13"/>
      <c r="BM5349" s="13"/>
      <c r="BN5349" s="13"/>
    </row>
    <row r="5350" spans="1:66" x14ac:dyDescent="0.25">
      <c r="A5350" s="10"/>
      <c r="B5350" s="10"/>
      <c r="C5350" s="10"/>
      <c r="D5350" s="10"/>
      <c r="E5350" s="10"/>
      <c r="F5350" s="10"/>
      <c r="G5350" s="10"/>
      <c r="H5350" s="10"/>
      <c r="I5350" s="10"/>
      <c r="J5350" s="10"/>
      <c r="K5350" s="11"/>
      <c r="L5350" s="11"/>
      <c r="M5350" s="12"/>
      <c r="N5350" s="12"/>
      <c r="O5350" s="12"/>
      <c r="P5350" s="12"/>
      <c r="Q5350" s="12"/>
      <c r="R5350" s="12"/>
      <c r="S5350" s="12"/>
      <c r="T5350" s="12"/>
      <c r="U5350" s="12"/>
      <c r="V5350" s="12"/>
      <c r="W5350" s="12"/>
      <c r="X5350" s="12"/>
      <c r="Y5350" s="12"/>
      <c r="Z5350" s="12"/>
      <c r="AA5350" s="12"/>
      <c r="AB5350" s="12"/>
      <c r="AC5350" s="12"/>
      <c r="AD5350" s="12"/>
      <c r="AE5350" s="12"/>
      <c r="AF5350" s="12"/>
      <c r="AG5350" s="12"/>
      <c r="AH5350" s="12"/>
      <c r="AI5350" s="12"/>
      <c r="AJ5350" s="12"/>
      <c r="AK5350" s="12"/>
      <c r="AL5350" s="12"/>
      <c r="AM5350" s="12"/>
      <c r="AN5350" s="12"/>
      <c r="AO5350" s="12"/>
      <c r="AP5350" s="12"/>
      <c r="AQ5350" s="12"/>
      <c r="AR5350" s="12"/>
      <c r="AS5350" s="12"/>
      <c r="AT5350" s="12"/>
      <c r="AU5350" s="12"/>
      <c r="AV5350" s="12"/>
      <c r="AW5350" s="12"/>
      <c r="AX5350" s="12"/>
      <c r="AY5350" s="12"/>
      <c r="AZ5350" s="12"/>
      <c r="BA5350" s="12"/>
      <c r="BB5350" s="12"/>
      <c r="BC5350" s="12"/>
      <c r="BD5350" s="12"/>
      <c r="BE5350" s="12"/>
      <c r="BF5350" s="12"/>
      <c r="BG5350" s="12"/>
      <c r="BH5350" s="12"/>
      <c r="BI5350" s="12"/>
      <c r="BJ5350" s="13"/>
      <c r="BK5350" s="13"/>
      <c r="BL5350" s="13"/>
      <c r="BM5350" s="13"/>
      <c r="BN5350" s="13"/>
    </row>
    <row r="5351" spans="1:66" x14ac:dyDescent="0.25">
      <c r="A5351" s="10"/>
      <c r="B5351" s="10"/>
      <c r="C5351" s="10"/>
      <c r="D5351" s="10"/>
      <c r="E5351" s="10"/>
      <c r="F5351" s="10"/>
      <c r="G5351" s="10"/>
      <c r="H5351" s="10"/>
      <c r="I5351" s="10"/>
      <c r="J5351" s="10"/>
      <c r="K5351" s="11"/>
      <c r="L5351" s="11"/>
      <c r="M5351" s="12"/>
      <c r="N5351" s="12"/>
      <c r="O5351" s="12"/>
      <c r="P5351" s="12"/>
      <c r="Q5351" s="12"/>
      <c r="R5351" s="12"/>
      <c r="S5351" s="12"/>
      <c r="T5351" s="12"/>
      <c r="U5351" s="12"/>
      <c r="V5351" s="12"/>
      <c r="W5351" s="12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2"/>
      <c r="AS5351" s="12"/>
      <c r="AT5351" s="12"/>
      <c r="AU5351" s="12"/>
      <c r="AV5351" s="12"/>
      <c r="AW5351" s="12"/>
      <c r="AX5351" s="12"/>
      <c r="AY5351" s="12"/>
      <c r="AZ5351" s="12"/>
      <c r="BA5351" s="12"/>
      <c r="BB5351" s="12"/>
      <c r="BC5351" s="12"/>
      <c r="BD5351" s="12"/>
      <c r="BE5351" s="12"/>
      <c r="BF5351" s="12"/>
      <c r="BG5351" s="12"/>
      <c r="BH5351" s="12"/>
      <c r="BI5351" s="12"/>
      <c r="BJ5351" s="13"/>
      <c r="BK5351" s="13"/>
      <c r="BL5351" s="13"/>
      <c r="BM5351" s="13"/>
      <c r="BN5351" s="13"/>
    </row>
    <row r="5352" spans="1:66" x14ac:dyDescent="0.25">
      <c r="A5352" s="10"/>
      <c r="B5352" s="10"/>
      <c r="C5352" s="10"/>
      <c r="D5352" s="10"/>
      <c r="E5352" s="10"/>
      <c r="F5352" s="10"/>
      <c r="G5352" s="10"/>
      <c r="H5352" s="10"/>
      <c r="I5352" s="10"/>
      <c r="J5352" s="10"/>
      <c r="K5352" s="11"/>
      <c r="L5352" s="11"/>
      <c r="M5352" s="12"/>
      <c r="N5352" s="12"/>
      <c r="O5352" s="12"/>
      <c r="P5352" s="12"/>
      <c r="Q5352" s="12"/>
      <c r="R5352" s="12"/>
      <c r="S5352" s="12"/>
      <c r="T5352" s="12"/>
      <c r="U5352" s="12"/>
      <c r="V5352" s="12"/>
      <c r="W5352" s="12"/>
      <c r="X5352" s="12"/>
      <c r="Y5352" s="12"/>
      <c r="Z5352" s="12"/>
      <c r="AA5352" s="12"/>
      <c r="AB5352" s="12"/>
      <c r="AC5352" s="12"/>
      <c r="AD5352" s="12"/>
      <c r="AE5352" s="12"/>
      <c r="AF5352" s="12"/>
      <c r="AG5352" s="12"/>
      <c r="AH5352" s="12"/>
      <c r="AI5352" s="12"/>
      <c r="AJ5352" s="12"/>
      <c r="AK5352" s="12"/>
      <c r="AL5352" s="12"/>
      <c r="AM5352" s="12"/>
      <c r="AN5352" s="12"/>
      <c r="AO5352" s="12"/>
      <c r="AP5352" s="12"/>
      <c r="AQ5352" s="12"/>
      <c r="AR5352" s="12"/>
      <c r="AS5352" s="12"/>
      <c r="AT5352" s="12"/>
      <c r="AU5352" s="12"/>
      <c r="AV5352" s="12"/>
      <c r="AW5352" s="12"/>
      <c r="AX5352" s="12"/>
      <c r="AY5352" s="12"/>
      <c r="AZ5352" s="12"/>
      <c r="BA5352" s="12"/>
      <c r="BB5352" s="12"/>
      <c r="BC5352" s="12"/>
      <c r="BD5352" s="12"/>
      <c r="BE5352" s="12"/>
      <c r="BF5352" s="12"/>
      <c r="BG5352" s="12"/>
      <c r="BH5352" s="12"/>
      <c r="BI5352" s="12"/>
      <c r="BJ5352" s="13"/>
      <c r="BK5352" s="13"/>
      <c r="BL5352" s="13"/>
      <c r="BM5352" s="13"/>
      <c r="BN5352" s="13"/>
    </row>
    <row r="5353" spans="1:66" x14ac:dyDescent="0.25">
      <c r="A5353" s="10"/>
      <c r="B5353" s="10"/>
      <c r="C5353" s="10"/>
      <c r="D5353" s="10"/>
      <c r="E5353" s="10"/>
      <c r="F5353" s="10"/>
      <c r="G5353" s="10"/>
      <c r="H5353" s="10"/>
      <c r="I5353" s="10"/>
      <c r="J5353" s="10"/>
      <c r="K5353" s="11"/>
      <c r="L5353" s="11"/>
      <c r="M5353" s="12"/>
      <c r="N5353" s="12"/>
      <c r="O5353" s="12"/>
      <c r="P5353" s="12"/>
      <c r="Q5353" s="12"/>
      <c r="R5353" s="12"/>
      <c r="S5353" s="12"/>
      <c r="T5353" s="12"/>
      <c r="U5353" s="12"/>
      <c r="V5353" s="12"/>
      <c r="W5353" s="12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2"/>
      <c r="AS5353" s="12"/>
      <c r="AT5353" s="12"/>
      <c r="AU5353" s="12"/>
      <c r="AV5353" s="12"/>
      <c r="AW5353" s="12"/>
      <c r="AX5353" s="12"/>
      <c r="AY5353" s="12"/>
      <c r="AZ5353" s="12"/>
      <c r="BA5353" s="12"/>
      <c r="BB5353" s="12"/>
      <c r="BC5353" s="12"/>
      <c r="BD5353" s="12"/>
      <c r="BE5353" s="12"/>
      <c r="BF5353" s="12"/>
      <c r="BG5353" s="12"/>
      <c r="BH5353" s="12"/>
      <c r="BI5353" s="12"/>
      <c r="BJ5353" s="13"/>
      <c r="BK5353" s="13"/>
      <c r="BL5353" s="13"/>
      <c r="BM5353" s="13"/>
      <c r="BN5353" s="13"/>
    </row>
    <row r="5354" spans="1:66" x14ac:dyDescent="0.25">
      <c r="A5354" s="10"/>
      <c r="B5354" s="10"/>
      <c r="C5354" s="10"/>
      <c r="D5354" s="10"/>
      <c r="E5354" s="10"/>
      <c r="F5354" s="10"/>
      <c r="G5354" s="10"/>
      <c r="H5354" s="10"/>
      <c r="I5354" s="10"/>
      <c r="J5354" s="10"/>
      <c r="K5354" s="11"/>
      <c r="L5354" s="11"/>
      <c r="M5354" s="12"/>
      <c r="N5354" s="12"/>
      <c r="O5354" s="12"/>
      <c r="P5354" s="12"/>
      <c r="Q5354" s="12"/>
      <c r="R5354" s="12"/>
      <c r="S5354" s="12"/>
      <c r="T5354" s="12"/>
      <c r="U5354" s="12"/>
      <c r="V5354" s="12"/>
      <c r="W5354" s="12"/>
      <c r="X5354" s="12"/>
      <c r="Y5354" s="12"/>
      <c r="Z5354" s="12"/>
      <c r="AA5354" s="12"/>
      <c r="AB5354" s="12"/>
      <c r="AC5354" s="12"/>
      <c r="AD5354" s="12"/>
      <c r="AE5354" s="12"/>
      <c r="AF5354" s="12"/>
      <c r="AG5354" s="12"/>
      <c r="AH5354" s="12"/>
      <c r="AI5354" s="12"/>
      <c r="AJ5354" s="12"/>
      <c r="AK5354" s="12"/>
      <c r="AL5354" s="12"/>
      <c r="AM5354" s="12"/>
      <c r="AN5354" s="12"/>
      <c r="AO5354" s="12"/>
      <c r="AP5354" s="12"/>
      <c r="AQ5354" s="12"/>
      <c r="AR5354" s="12"/>
      <c r="AS5354" s="12"/>
      <c r="AT5354" s="12"/>
      <c r="AU5354" s="12"/>
      <c r="AV5354" s="12"/>
      <c r="AW5354" s="12"/>
      <c r="AX5354" s="12"/>
      <c r="AY5354" s="12"/>
      <c r="AZ5354" s="12"/>
      <c r="BA5354" s="12"/>
      <c r="BB5354" s="12"/>
      <c r="BC5354" s="12"/>
      <c r="BD5354" s="12"/>
      <c r="BE5354" s="12"/>
      <c r="BF5354" s="12"/>
      <c r="BG5354" s="12"/>
      <c r="BH5354" s="12"/>
      <c r="BI5354" s="12"/>
      <c r="BJ5354" s="13"/>
      <c r="BK5354" s="13"/>
      <c r="BL5354" s="13"/>
      <c r="BM5354" s="13"/>
      <c r="BN5354" s="13"/>
    </row>
    <row r="5355" spans="1:66" x14ac:dyDescent="0.25">
      <c r="A5355" s="10"/>
      <c r="B5355" s="10"/>
      <c r="C5355" s="10"/>
      <c r="D5355" s="10"/>
      <c r="E5355" s="10"/>
      <c r="F5355" s="10"/>
      <c r="G5355" s="10"/>
      <c r="H5355" s="10"/>
      <c r="I5355" s="10"/>
      <c r="J5355" s="10"/>
      <c r="K5355" s="11"/>
      <c r="L5355" s="11"/>
      <c r="M5355" s="12"/>
      <c r="N5355" s="12"/>
      <c r="O5355" s="12"/>
      <c r="P5355" s="12"/>
      <c r="Q5355" s="12"/>
      <c r="R5355" s="12"/>
      <c r="S5355" s="12"/>
      <c r="T5355" s="12"/>
      <c r="U5355" s="12"/>
      <c r="V5355" s="12"/>
      <c r="W5355" s="12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2"/>
      <c r="AS5355" s="12"/>
      <c r="AT5355" s="12"/>
      <c r="AU5355" s="12"/>
      <c r="AV5355" s="12"/>
      <c r="AW5355" s="12"/>
      <c r="AX5355" s="12"/>
      <c r="AY5355" s="12"/>
      <c r="AZ5355" s="12"/>
      <c r="BA5355" s="12"/>
      <c r="BB5355" s="12"/>
      <c r="BC5355" s="12"/>
      <c r="BD5355" s="12"/>
      <c r="BE5355" s="12"/>
      <c r="BF5355" s="12"/>
      <c r="BG5355" s="12"/>
      <c r="BH5355" s="12"/>
      <c r="BI5355" s="12"/>
      <c r="BJ5355" s="13"/>
      <c r="BK5355" s="13"/>
      <c r="BL5355" s="13"/>
      <c r="BM5355" s="13"/>
      <c r="BN5355" s="13"/>
    </row>
    <row r="5356" spans="1:66" x14ac:dyDescent="0.25">
      <c r="A5356" s="10"/>
      <c r="B5356" s="10"/>
      <c r="C5356" s="10"/>
      <c r="D5356" s="10"/>
      <c r="E5356" s="10"/>
      <c r="F5356" s="10"/>
      <c r="G5356" s="10"/>
      <c r="H5356" s="10"/>
      <c r="I5356" s="10"/>
      <c r="J5356" s="10"/>
      <c r="K5356" s="11"/>
      <c r="L5356" s="11"/>
      <c r="M5356" s="12"/>
      <c r="N5356" s="12"/>
      <c r="O5356" s="12"/>
      <c r="P5356" s="12"/>
      <c r="Q5356" s="12"/>
      <c r="R5356" s="12"/>
      <c r="S5356" s="12"/>
      <c r="T5356" s="12"/>
      <c r="U5356" s="12"/>
      <c r="V5356" s="12"/>
      <c r="W5356" s="12"/>
      <c r="X5356" s="12"/>
      <c r="Y5356" s="12"/>
      <c r="Z5356" s="12"/>
      <c r="AA5356" s="12"/>
      <c r="AB5356" s="12"/>
      <c r="AC5356" s="12"/>
      <c r="AD5356" s="12"/>
      <c r="AE5356" s="12"/>
      <c r="AF5356" s="12"/>
      <c r="AG5356" s="12"/>
      <c r="AH5356" s="12"/>
      <c r="AI5356" s="12"/>
      <c r="AJ5356" s="12"/>
      <c r="AK5356" s="12"/>
      <c r="AL5356" s="12"/>
      <c r="AM5356" s="12"/>
      <c r="AN5356" s="12"/>
      <c r="AO5356" s="12"/>
      <c r="AP5356" s="12"/>
      <c r="AQ5356" s="12"/>
      <c r="AR5356" s="12"/>
      <c r="AS5356" s="12"/>
      <c r="AT5356" s="12"/>
      <c r="AU5356" s="12"/>
      <c r="AV5356" s="12"/>
      <c r="AW5356" s="12"/>
      <c r="AX5356" s="12"/>
      <c r="AY5356" s="12"/>
      <c r="AZ5356" s="12"/>
      <c r="BA5356" s="12"/>
      <c r="BB5356" s="12"/>
      <c r="BC5356" s="12"/>
      <c r="BD5356" s="12"/>
      <c r="BE5356" s="12"/>
      <c r="BF5356" s="12"/>
      <c r="BG5356" s="12"/>
      <c r="BH5356" s="12"/>
      <c r="BI5356" s="12"/>
      <c r="BJ5356" s="13"/>
      <c r="BK5356" s="13"/>
      <c r="BL5356" s="13"/>
      <c r="BM5356" s="13"/>
      <c r="BN5356" s="13"/>
    </row>
    <row r="5357" spans="1:66" x14ac:dyDescent="0.25">
      <c r="A5357" s="10"/>
      <c r="B5357" s="10"/>
      <c r="C5357" s="10"/>
      <c r="D5357" s="10"/>
      <c r="E5357" s="10"/>
      <c r="F5357" s="10"/>
      <c r="G5357" s="10"/>
      <c r="H5357" s="10"/>
      <c r="I5357" s="10"/>
      <c r="J5357" s="10"/>
      <c r="K5357" s="11"/>
      <c r="L5357" s="11"/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2"/>
      <c r="AS5357" s="12"/>
      <c r="AT5357" s="12"/>
      <c r="AU5357" s="12"/>
      <c r="AV5357" s="12"/>
      <c r="AW5357" s="12"/>
      <c r="AX5357" s="12"/>
      <c r="AY5357" s="12"/>
      <c r="AZ5357" s="12"/>
      <c r="BA5357" s="12"/>
      <c r="BB5357" s="12"/>
      <c r="BC5357" s="12"/>
      <c r="BD5357" s="12"/>
      <c r="BE5357" s="12"/>
      <c r="BF5357" s="12"/>
      <c r="BG5357" s="12"/>
      <c r="BH5357" s="12"/>
      <c r="BI5357" s="12"/>
      <c r="BJ5357" s="13"/>
      <c r="BK5357" s="13"/>
      <c r="BL5357" s="13"/>
      <c r="BM5357" s="13"/>
      <c r="BN5357" s="13"/>
    </row>
    <row r="5358" spans="1:66" x14ac:dyDescent="0.25">
      <c r="A5358" s="10"/>
      <c r="B5358" s="10"/>
      <c r="C5358" s="10"/>
      <c r="D5358" s="10"/>
      <c r="E5358" s="10"/>
      <c r="F5358" s="10"/>
      <c r="G5358" s="10"/>
      <c r="H5358" s="10"/>
      <c r="I5358" s="10"/>
      <c r="J5358" s="10"/>
      <c r="K5358" s="11"/>
      <c r="L5358" s="11"/>
      <c r="M5358" s="12"/>
      <c r="N5358" s="12"/>
      <c r="O5358" s="12"/>
      <c r="P5358" s="12"/>
      <c r="Q5358" s="12"/>
      <c r="R5358" s="12"/>
      <c r="S5358" s="12"/>
      <c r="T5358" s="12"/>
      <c r="U5358" s="12"/>
      <c r="V5358" s="12"/>
      <c r="W5358" s="12"/>
      <c r="X5358" s="12"/>
      <c r="Y5358" s="12"/>
      <c r="Z5358" s="12"/>
      <c r="AA5358" s="12"/>
      <c r="AB5358" s="12"/>
      <c r="AC5358" s="12"/>
      <c r="AD5358" s="12"/>
      <c r="AE5358" s="12"/>
      <c r="AF5358" s="12"/>
      <c r="AG5358" s="12"/>
      <c r="AH5358" s="12"/>
      <c r="AI5358" s="12"/>
      <c r="AJ5358" s="12"/>
      <c r="AK5358" s="12"/>
      <c r="AL5358" s="12"/>
      <c r="AM5358" s="12"/>
      <c r="AN5358" s="12"/>
      <c r="AO5358" s="12"/>
      <c r="AP5358" s="12"/>
      <c r="AQ5358" s="12"/>
      <c r="AR5358" s="12"/>
      <c r="AS5358" s="12"/>
      <c r="AT5358" s="12"/>
      <c r="AU5358" s="12"/>
      <c r="AV5358" s="12"/>
      <c r="AW5358" s="12"/>
      <c r="AX5358" s="12"/>
      <c r="AY5358" s="12"/>
      <c r="AZ5358" s="12"/>
      <c r="BA5358" s="12"/>
      <c r="BB5358" s="12"/>
      <c r="BC5358" s="12"/>
      <c r="BD5358" s="12"/>
      <c r="BE5358" s="12"/>
      <c r="BF5358" s="12"/>
      <c r="BG5358" s="12"/>
      <c r="BH5358" s="12"/>
      <c r="BI5358" s="12"/>
      <c r="BJ5358" s="13"/>
      <c r="BK5358" s="13"/>
      <c r="BL5358" s="13"/>
      <c r="BM5358" s="13"/>
      <c r="BN5358" s="13"/>
    </row>
    <row r="5359" spans="1:66" x14ac:dyDescent="0.25">
      <c r="A5359" s="10"/>
      <c r="B5359" s="10"/>
      <c r="C5359" s="10"/>
      <c r="D5359" s="10"/>
      <c r="E5359" s="10"/>
      <c r="F5359" s="10"/>
      <c r="G5359" s="10"/>
      <c r="H5359" s="10"/>
      <c r="I5359" s="10"/>
      <c r="J5359" s="10"/>
      <c r="K5359" s="11"/>
      <c r="L5359" s="11"/>
      <c r="M5359" s="12"/>
      <c r="N5359" s="12"/>
      <c r="O5359" s="12"/>
      <c r="P5359" s="12"/>
      <c r="Q5359" s="12"/>
      <c r="R5359" s="12"/>
      <c r="S5359" s="12"/>
      <c r="T5359" s="12"/>
      <c r="U5359" s="12"/>
      <c r="V5359" s="12"/>
      <c r="W5359" s="12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2"/>
      <c r="AS5359" s="12"/>
      <c r="AT5359" s="12"/>
      <c r="AU5359" s="12"/>
      <c r="AV5359" s="12"/>
      <c r="AW5359" s="12"/>
      <c r="AX5359" s="12"/>
      <c r="AY5359" s="12"/>
      <c r="AZ5359" s="12"/>
      <c r="BA5359" s="12"/>
      <c r="BB5359" s="12"/>
      <c r="BC5359" s="12"/>
      <c r="BD5359" s="12"/>
      <c r="BE5359" s="12"/>
      <c r="BF5359" s="12"/>
      <c r="BG5359" s="12"/>
      <c r="BH5359" s="12"/>
      <c r="BI5359" s="12"/>
      <c r="BJ5359" s="13"/>
      <c r="BK5359" s="13"/>
      <c r="BL5359" s="13"/>
      <c r="BM5359" s="13"/>
      <c r="BN5359" s="13"/>
    </row>
    <row r="5360" spans="1:66" x14ac:dyDescent="0.25">
      <c r="A5360" s="10"/>
      <c r="B5360" s="10"/>
      <c r="C5360" s="10"/>
      <c r="D5360" s="10"/>
      <c r="E5360" s="10"/>
      <c r="F5360" s="10"/>
      <c r="G5360" s="10"/>
      <c r="H5360" s="10"/>
      <c r="I5360" s="10"/>
      <c r="J5360" s="10"/>
      <c r="K5360" s="11"/>
      <c r="L5360" s="11"/>
      <c r="M5360" s="12"/>
      <c r="N5360" s="12"/>
      <c r="O5360" s="12"/>
      <c r="P5360" s="12"/>
      <c r="Q5360" s="12"/>
      <c r="R5360" s="12"/>
      <c r="S5360" s="12"/>
      <c r="T5360" s="12"/>
      <c r="U5360" s="12"/>
      <c r="V5360" s="12"/>
      <c r="W5360" s="12"/>
      <c r="X5360" s="12"/>
      <c r="Y5360" s="12"/>
      <c r="Z5360" s="12"/>
      <c r="AA5360" s="12"/>
      <c r="AB5360" s="12"/>
      <c r="AC5360" s="12"/>
      <c r="AD5360" s="12"/>
      <c r="AE5360" s="12"/>
      <c r="AF5360" s="12"/>
      <c r="AG5360" s="12"/>
      <c r="AH5360" s="12"/>
      <c r="AI5360" s="12"/>
      <c r="AJ5360" s="12"/>
      <c r="AK5360" s="12"/>
      <c r="AL5360" s="12"/>
      <c r="AM5360" s="12"/>
      <c r="AN5360" s="12"/>
      <c r="AO5360" s="12"/>
      <c r="AP5360" s="12"/>
      <c r="AQ5360" s="12"/>
      <c r="AR5360" s="12"/>
      <c r="AS5360" s="12"/>
      <c r="AT5360" s="12"/>
      <c r="AU5360" s="12"/>
      <c r="AV5360" s="12"/>
      <c r="AW5360" s="12"/>
      <c r="AX5360" s="12"/>
      <c r="AY5360" s="12"/>
      <c r="AZ5360" s="12"/>
      <c r="BA5360" s="12"/>
      <c r="BB5360" s="12"/>
      <c r="BC5360" s="12"/>
      <c r="BD5360" s="12"/>
      <c r="BE5360" s="12"/>
      <c r="BF5360" s="12"/>
      <c r="BG5360" s="12"/>
      <c r="BH5360" s="12"/>
      <c r="BI5360" s="12"/>
      <c r="BJ5360" s="13"/>
      <c r="BK5360" s="13"/>
      <c r="BL5360" s="13"/>
      <c r="BM5360" s="13"/>
      <c r="BN5360" s="13"/>
    </row>
    <row r="5361" spans="1:66" x14ac:dyDescent="0.25">
      <c r="A5361" s="10"/>
      <c r="B5361" s="10"/>
      <c r="C5361" s="10"/>
      <c r="D5361" s="10"/>
      <c r="E5361" s="10"/>
      <c r="F5361" s="10"/>
      <c r="G5361" s="10"/>
      <c r="H5361" s="10"/>
      <c r="I5361" s="10"/>
      <c r="J5361" s="10"/>
      <c r="K5361" s="11"/>
      <c r="L5361" s="11"/>
      <c r="M5361" s="12"/>
      <c r="N5361" s="12"/>
      <c r="O5361" s="12"/>
      <c r="P5361" s="12"/>
      <c r="Q5361" s="12"/>
      <c r="R5361" s="12"/>
      <c r="S5361" s="12"/>
      <c r="T5361" s="12"/>
      <c r="U5361" s="12"/>
      <c r="V5361" s="12"/>
      <c r="W5361" s="12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2"/>
      <c r="AS5361" s="12"/>
      <c r="AT5361" s="12"/>
      <c r="AU5361" s="12"/>
      <c r="AV5361" s="12"/>
      <c r="AW5361" s="12"/>
      <c r="AX5361" s="12"/>
      <c r="AY5361" s="12"/>
      <c r="AZ5361" s="12"/>
      <c r="BA5361" s="12"/>
      <c r="BB5361" s="12"/>
      <c r="BC5361" s="12"/>
      <c r="BD5361" s="12"/>
      <c r="BE5361" s="12"/>
      <c r="BF5361" s="12"/>
      <c r="BG5361" s="12"/>
      <c r="BH5361" s="12"/>
      <c r="BI5361" s="12"/>
      <c r="BJ5361" s="13"/>
      <c r="BK5361" s="13"/>
      <c r="BL5361" s="13"/>
      <c r="BM5361" s="13"/>
      <c r="BN5361" s="13"/>
    </row>
    <row r="5362" spans="1:66" x14ac:dyDescent="0.25">
      <c r="A5362" s="10"/>
      <c r="B5362" s="10"/>
      <c r="C5362" s="10"/>
      <c r="D5362" s="10"/>
      <c r="E5362" s="10"/>
      <c r="F5362" s="10"/>
      <c r="G5362" s="10"/>
      <c r="H5362" s="10"/>
      <c r="I5362" s="10"/>
      <c r="J5362" s="10"/>
      <c r="K5362" s="11"/>
      <c r="L5362" s="11"/>
      <c r="M5362" s="12"/>
      <c r="N5362" s="12"/>
      <c r="O5362" s="12"/>
      <c r="P5362" s="12"/>
      <c r="Q5362" s="12"/>
      <c r="R5362" s="12"/>
      <c r="S5362" s="12"/>
      <c r="T5362" s="12"/>
      <c r="U5362" s="12"/>
      <c r="V5362" s="12"/>
      <c r="W5362" s="12"/>
      <c r="X5362" s="12"/>
      <c r="Y5362" s="12"/>
      <c r="Z5362" s="12"/>
      <c r="AA5362" s="12"/>
      <c r="AB5362" s="12"/>
      <c r="AC5362" s="12"/>
      <c r="AD5362" s="12"/>
      <c r="AE5362" s="12"/>
      <c r="AF5362" s="12"/>
      <c r="AG5362" s="12"/>
      <c r="AH5362" s="12"/>
      <c r="AI5362" s="12"/>
      <c r="AJ5362" s="12"/>
      <c r="AK5362" s="12"/>
      <c r="AL5362" s="12"/>
      <c r="AM5362" s="12"/>
      <c r="AN5362" s="12"/>
      <c r="AO5362" s="12"/>
      <c r="AP5362" s="12"/>
      <c r="AQ5362" s="12"/>
      <c r="AR5362" s="12"/>
      <c r="AS5362" s="12"/>
      <c r="AT5362" s="12"/>
      <c r="AU5362" s="12"/>
      <c r="AV5362" s="12"/>
      <c r="AW5362" s="12"/>
      <c r="AX5362" s="12"/>
      <c r="AY5362" s="12"/>
      <c r="AZ5362" s="12"/>
      <c r="BA5362" s="12"/>
      <c r="BB5362" s="12"/>
      <c r="BC5362" s="12"/>
      <c r="BD5362" s="12"/>
      <c r="BE5362" s="12"/>
      <c r="BF5362" s="12"/>
      <c r="BG5362" s="12"/>
      <c r="BH5362" s="12"/>
      <c r="BI5362" s="12"/>
      <c r="BJ5362" s="13"/>
      <c r="BK5362" s="13"/>
      <c r="BL5362" s="13"/>
      <c r="BM5362" s="13"/>
      <c r="BN5362" s="13"/>
    </row>
    <row r="5363" spans="1:66" s="10" customFormat="1" x14ac:dyDescent="0.25">
      <c r="K5363" s="11"/>
      <c r="L5363" s="11"/>
      <c r="M5363" s="12"/>
      <c r="N5363" s="12"/>
      <c r="O5363" s="12"/>
      <c r="P5363" s="12"/>
      <c r="Q5363" s="12"/>
      <c r="R5363" s="12"/>
      <c r="S5363" s="12"/>
      <c r="T5363" s="12"/>
      <c r="U5363" s="12"/>
      <c r="V5363" s="12"/>
      <c r="W5363" s="12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2"/>
      <c r="AS5363" s="12"/>
      <c r="AT5363" s="12"/>
      <c r="AU5363" s="12"/>
      <c r="AV5363" s="12"/>
      <c r="AW5363" s="12"/>
      <c r="AX5363" s="12"/>
      <c r="AY5363" s="12"/>
      <c r="AZ5363" s="12"/>
      <c r="BA5363" s="12"/>
      <c r="BB5363" s="12"/>
      <c r="BC5363" s="12"/>
      <c r="BD5363" s="12"/>
      <c r="BE5363" s="12"/>
      <c r="BF5363" s="12"/>
      <c r="BG5363" s="12"/>
      <c r="BH5363" s="12"/>
      <c r="BI5363" s="12"/>
      <c r="BJ5363" s="13"/>
      <c r="BK5363" s="13"/>
      <c r="BL5363" s="13"/>
      <c r="BM5363" s="13"/>
      <c r="BN5363" s="13"/>
    </row>
    <row r="5364" spans="1:66" x14ac:dyDescent="0.25">
      <c r="A5364" s="10"/>
      <c r="B5364" s="10"/>
      <c r="C5364" s="10"/>
      <c r="D5364" s="10"/>
      <c r="E5364" s="10"/>
      <c r="F5364" s="10"/>
      <c r="G5364" s="10"/>
      <c r="H5364" s="10"/>
      <c r="I5364" s="10"/>
      <c r="J5364" s="10"/>
      <c r="K5364" s="11"/>
      <c r="L5364" s="11"/>
      <c r="M5364" s="12"/>
      <c r="N5364" s="12"/>
      <c r="O5364" s="12"/>
      <c r="P5364" s="12"/>
      <c r="Q5364" s="12"/>
      <c r="R5364" s="12"/>
      <c r="S5364" s="12"/>
      <c r="T5364" s="12"/>
      <c r="U5364" s="12"/>
      <c r="V5364" s="12"/>
      <c r="W5364" s="12"/>
      <c r="X5364" s="12"/>
      <c r="Y5364" s="12"/>
      <c r="Z5364" s="12"/>
      <c r="AA5364" s="12"/>
      <c r="AB5364" s="12"/>
      <c r="AC5364" s="12"/>
      <c r="AD5364" s="12"/>
      <c r="AE5364" s="12"/>
      <c r="AF5364" s="12"/>
      <c r="AG5364" s="12"/>
      <c r="AH5364" s="12"/>
      <c r="AI5364" s="12"/>
      <c r="AJ5364" s="12"/>
      <c r="AK5364" s="12"/>
      <c r="AL5364" s="12"/>
      <c r="AM5364" s="12"/>
      <c r="AN5364" s="12"/>
      <c r="AO5364" s="12"/>
      <c r="AP5364" s="12"/>
      <c r="AQ5364" s="12"/>
      <c r="AR5364" s="12"/>
      <c r="AS5364" s="12"/>
      <c r="AT5364" s="12"/>
      <c r="AU5364" s="12"/>
      <c r="AV5364" s="12"/>
      <c r="AW5364" s="12"/>
      <c r="AX5364" s="12"/>
      <c r="AY5364" s="12"/>
      <c r="AZ5364" s="12"/>
      <c r="BA5364" s="12"/>
      <c r="BB5364" s="12"/>
      <c r="BC5364" s="12"/>
      <c r="BD5364" s="12"/>
      <c r="BE5364" s="12"/>
      <c r="BF5364" s="12"/>
      <c r="BG5364" s="12"/>
      <c r="BH5364" s="12"/>
      <c r="BI5364" s="12"/>
      <c r="BJ5364" s="13"/>
      <c r="BK5364" s="13"/>
      <c r="BL5364" s="13"/>
      <c r="BM5364" s="13"/>
      <c r="BN5364" s="13"/>
    </row>
    <row r="5365" spans="1:66" x14ac:dyDescent="0.25">
      <c r="A5365" s="10"/>
      <c r="B5365" s="10"/>
      <c r="C5365" s="10"/>
      <c r="D5365" s="10"/>
      <c r="E5365" s="10"/>
      <c r="F5365" s="10"/>
      <c r="G5365" s="10"/>
      <c r="H5365" s="10"/>
      <c r="I5365" s="10"/>
      <c r="J5365" s="10"/>
      <c r="K5365" s="11"/>
      <c r="L5365" s="11"/>
      <c r="M5365" s="12"/>
      <c r="N5365" s="12"/>
      <c r="O5365" s="12"/>
      <c r="P5365" s="12"/>
      <c r="Q5365" s="12"/>
      <c r="R5365" s="12"/>
      <c r="S5365" s="12"/>
      <c r="T5365" s="12"/>
      <c r="U5365" s="12"/>
      <c r="V5365" s="12"/>
      <c r="W5365" s="12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2"/>
      <c r="AS5365" s="12"/>
      <c r="AT5365" s="12"/>
      <c r="AU5365" s="12"/>
      <c r="AV5365" s="12"/>
      <c r="AW5365" s="12"/>
      <c r="AX5365" s="12"/>
      <c r="AY5365" s="12"/>
      <c r="AZ5365" s="12"/>
      <c r="BA5365" s="12"/>
      <c r="BB5365" s="12"/>
      <c r="BC5365" s="12"/>
      <c r="BD5365" s="12"/>
      <c r="BE5365" s="12"/>
      <c r="BF5365" s="12"/>
      <c r="BG5365" s="12"/>
      <c r="BH5365" s="12"/>
      <c r="BI5365" s="12"/>
      <c r="BJ5365" s="13"/>
      <c r="BK5365" s="13"/>
      <c r="BL5365" s="13"/>
      <c r="BM5365" s="13"/>
      <c r="BN5365" s="13"/>
    </row>
    <row r="5366" spans="1:66" x14ac:dyDescent="0.25">
      <c r="A5366" s="10"/>
      <c r="B5366" s="10"/>
      <c r="C5366" s="10"/>
      <c r="D5366" s="10"/>
      <c r="E5366" s="10"/>
      <c r="F5366" s="10"/>
      <c r="G5366" s="10"/>
      <c r="H5366" s="10"/>
      <c r="I5366" s="10"/>
      <c r="J5366" s="10"/>
      <c r="K5366" s="11"/>
      <c r="L5366" s="11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  <c r="W5366" s="12"/>
      <c r="X5366" s="12"/>
      <c r="Y5366" s="12"/>
      <c r="Z5366" s="12"/>
      <c r="AA5366" s="12"/>
      <c r="AB5366" s="12"/>
      <c r="AC5366" s="12"/>
      <c r="AD5366" s="12"/>
      <c r="AE5366" s="12"/>
      <c r="AF5366" s="12"/>
      <c r="AG5366" s="12"/>
      <c r="AH5366" s="12"/>
      <c r="AI5366" s="12"/>
      <c r="AJ5366" s="12"/>
      <c r="AK5366" s="12"/>
      <c r="AL5366" s="12"/>
      <c r="AM5366" s="12"/>
      <c r="AN5366" s="12"/>
      <c r="AO5366" s="12"/>
      <c r="AP5366" s="12"/>
      <c r="AQ5366" s="12"/>
      <c r="AR5366" s="12"/>
      <c r="AS5366" s="12"/>
      <c r="AT5366" s="12"/>
      <c r="AU5366" s="12"/>
      <c r="AV5366" s="12"/>
      <c r="AW5366" s="12"/>
      <c r="AX5366" s="12"/>
      <c r="AY5366" s="12"/>
      <c r="AZ5366" s="12"/>
      <c r="BA5366" s="12"/>
      <c r="BB5366" s="12"/>
      <c r="BC5366" s="12"/>
      <c r="BD5366" s="12"/>
      <c r="BE5366" s="12"/>
      <c r="BF5366" s="12"/>
      <c r="BG5366" s="12"/>
      <c r="BH5366" s="12"/>
      <c r="BI5366" s="12"/>
      <c r="BJ5366" s="13"/>
      <c r="BK5366" s="13"/>
      <c r="BL5366" s="13"/>
      <c r="BM5366" s="13"/>
      <c r="BN5366" s="13"/>
    </row>
    <row r="5367" spans="1:66" x14ac:dyDescent="0.25">
      <c r="A5367" s="10"/>
      <c r="B5367" s="10"/>
      <c r="C5367" s="10"/>
      <c r="D5367" s="10"/>
      <c r="E5367" s="10"/>
      <c r="F5367" s="10"/>
      <c r="G5367" s="10"/>
      <c r="H5367" s="10"/>
      <c r="I5367" s="10"/>
      <c r="J5367" s="10"/>
      <c r="K5367" s="11"/>
      <c r="L5367" s="11"/>
      <c r="M5367" s="12"/>
      <c r="N5367" s="12"/>
      <c r="O5367" s="12"/>
      <c r="P5367" s="12"/>
      <c r="Q5367" s="12"/>
      <c r="R5367" s="12"/>
      <c r="S5367" s="12"/>
      <c r="T5367" s="12"/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2"/>
      <c r="AS5367" s="12"/>
      <c r="AT5367" s="12"/>
      <c r="AU5367" s="12"/>
      <c r="AV5367" s="12"/>
      <c r="AW5367" s="12"/>
      <c r="AX5367" s="12"/>
      <c r="AY5367" s="12"/>
      <c r="AZ5367" s="12"/>
      <c r="BA5367" s="12"/>
      <c r="BB5367" s="12"/>
      <c r="BC5367" s="12"/>
      <c r="BD5367" s="12"/>
      <c r="BE5367" s="12"/>
      <c r="BF5367" s="12"/>
      <c r="BG5367" s="12"/>
      <c r="BH5367" s="12"/>
      <c r="BI5367" s="12"/>
      <c r="BJ5367" s="13"/>
      <c r="BK5367" s="13"/>
      <c r="BL5367" s="13"/>
      <c r="BM5367" s="13"/>
      <c r="BN5367" s="13"/>
    </row>
    <row r="5368" spans="1:66" x14ac:dyDescent="0.25">
      <c r="A5368" s="10"/>
      <c r="B5368" s="10"/>
      <c r="C5368" s="10"/>
      <c r="D5368" s="10"/>
      <c r="E5368" s="10"/>
      <c r="F5368" s="10"/>
      <c r="G5368" s="10"/>
      <c r="H5368" s="10"/>
      <c r="I5368" s="10"/>
      <c r="J5368" s="10"/>
      <c r="K5368" s="11"/>
      <c r="L5368" s="11"/>
      <c r="M5368" s="12"/>
      <c r="N5368" s="12"/>
      <c r="O5368" s="12"/>
      <c r="P5368" s="12"/>
      <c r="Q5368" s="12"/>
      <c r="R5368" s="12"/>
      <c r="S5368" s="12"/>
      <c r="T5368" s="12"/>
      <c r="U5368" s="12"/>
      <c r="V5368" s="12"/>
      <c r="W5368" s="12"/>
      <c r="X5368" s="12"/>
      <c r="Y5368" s="12"/>
      <c r="Z5368" s="12"/>
      <c r="AA5368" s="12"/>
      <c r="AB5368" s="12"/>
      <c r="AC5368" s="12"/>
      <c r="AD5368" s="12"/>
      <c r="AE5368" s="12"/>
      <c r="AF5368" s="12"/>
      <c r="AG5368" s="12"/>
      <c r="AH5368" s="12"/>
      <c r="AI5368" s="12"/>
      <c r="AJ5368" s="12"/>
      <c r="AK5368" s="12"/>
      <c r="AL5368" s="12"/>
      <c r="AM5368" s="12"/>
      <c r="AN5368" s="12"/>
      <c r="AO5368" s="12"/>
      <c r="AP5368" s="12"/>
      <c r="AQ5368" s="12"/>
      <c r="AR5368" s="12"/>
      <c r="AS5368" s="12"/>
      <c r="AT5368" s="12"/>
      <c r="AU5368" s="12"/>
      <c r="AV5368" s="12"/>
      <c r="AW5368" s="12"/>
      <c r="AX5368" s="12"/>
      <c r="AY5368" s="12"/>
      <c r="AZ5368" s="12"/>
      <c r="BA5368" s="12"/>
      <c r="BB5368" s="12"/>
      <c r="BC5368" s="12"/>
      <c r="BD5368" s="12"/>
      <c r="BE5368" s="12"/>
      <c r="BF5368" s="12"/>
      <c r="BG5368" s="12"/>
      <c r="BH5368" s="12"/>
      <c r="BI5368" s="12"/>
      <c r="BJ5368" s="13"/>
      <c r="BK5368" s="13"/>
      <c r="BL5368" s="13"/>
      <c r="BM5368" s="13"/>
      <c r="BN5368" s="13"/>
    </row>
    <row r="5369" spans="1:66" x14ac:dyDescent="0.25">
      <c r="A5369" s="10"/>
      <c r="B5369" s="10"/>
      <c r="C5369" s="10"/>
      <c r="D5369" s="10"/>
      <c r="E5369" s="10"/>
      <c r="F5369" s="10"/>
      <c r="G5369" s="10"/>
      <c r="H5369" s="10"/>
      <c r="I5369" s="10"/>
      <c r="J5369" s="10"/>
      <c r="K5369" s="11"/>
      <c r="L5369" s="11"/>
      <c r="M5369" s="12"/>
      <c r="N5369" s="12"/>
      <c r="O5369" s="12"/>
      <c r="P5369" s="12"/>
      <c r="Q5369" s="12"/>
      <c r="R5369" s="12"/>
      <c r="S5369" s="12"/>
      <c r="T5369" s="12"/>
      <c r="U5369" s="12"/>
      <c r="V5369" s="12"/>
      <c r="W5369" s="12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2"/>
      <c r="AS5369" s="12"/>
      <c r="AT5369" s="12"/>
      <c r="AU5369" s="12"/>
      <c r="AV5369" s="12"/>
      <c r="AW5369" s="12"/>
      <c r="AX5369" s="12"/>
      <c r="AY5369" s="12"/>
      <c r="AZ5369" s="12"/>
      <c r="BA5369" s="12"/>
      <c r="BB5369" s="12"/>
      <c r="BC5369" s="12"/>
      <c r="BD5369" s="12"/>
      <c r="BE5369" s="12"/>
      <c r="BF5369" s="12"/>
      <c r="BG5369" s="12"/>
      <c r="BH5369" s="12"/>
      <c r="BI5369" s="12"/>
      <c r="BJ5369" s="13"/>
      <c r="BK5369" s="13"/>
      <c r="BL5369" s="13"/>
      <c r="BM5369" s="13"/>
      <c r="BN5369" s="13"/>
    </row>
    <row r="5370" spans="1:66" x14ac:dyDescent="0.25">
      <c r="A5370" s="10"/>
      <c r="B5370" s="10"/>
      <c r="C5370" s="10"/>
      <c r="D5370" s="10"/>
      <c r="E5370" s="10"/>
      <c r="F5370" s="10"/>
      <c r="G5370" s="10"/>
      <c r="H5370" s="10"/>
      <c r="I5370" s="10"/>
      <c r="J5370" s="10"/>
      <c r="K5370" s="11"/>
      <c r="L5370" s="11"/>
      <c r="M5370" s="12"/>
      <c r="N5370" s="12"/>
      <c r="O5370" s="12"/>
      <c r="P5370" s="12"/>
      <c r="Q5370" s="12"/>
      <c r="R5370" s="12"/>
      <c r="S5370" s="12"/>
      <c r="T5370" s="12"/>
      <c r="U5370" s="12"/>
      <c r="V5370" s="12"/>
      <c r="W5370" s="12"/>
      <c r="X5370" s="12"/>
      <c r="Y5370" s="12"/>
      <c r="Z5370" s="12"/>
      <c r="AA5370" s="12"/>
      <c r="AB5370" s="12"/>
      <c r="AC5370" s="12"/>
      <c r="AD5370" s="12"/>
      <c r="AE5370" s="12"/>
      <c r="AF5370" s="12"/>
      <c r="AG5370" s="12"/>
      <c r="AH5370" s="12"/>
      <c r="AI5370" s="12"/>
      <c r="AJ5370" s="12"/>
      <c r="AK5370" s="12"/>
      <c r="AL5370" s="12"/>
      <c r="AM5370" s="12"/>
      <c r="AN5370" s="12"/>
      <c r="AO5370" s="12"/>
      <c r="AP5370" s="12"/>
      <c r="AQ5370" s="12"/>
      <c r="AR5370" s="12"/>
      <c r="AS5370" s="12"/>
      <c r="AT5370" s="12"/>
      <c r="AU5370" s="12"/>
      <c r="AV5370" s="12"/>
      <c r="AW5370" s="12"/>
      <c r="AX5370" s="12"/>
      <c r="AY5370" s="12"/>
      <c r="AZ5370" s="12"/>
      <c r="BA5370" s="12"/>
      <c r="BB5370" s="12"/>
      <c r="BC5370" s="12"/>
      <c r="BD5370" s="12"/>
      <c r="BE5370" s="12"/>
      <c r="BF5370" s="12"/>
      <c r="BG5370" s="12"/>
      <c r="BH5370" s="12"/>
      <c r="BI5370" s="12"/>
      <c r="BJ5370" s="13"/>
      <c r="BK5370" s="13"/>
      <c r="BL5370" s="13"/>
      <c r="BM5370" s="13"/>
      <c r="BN5370" s="13"/>
    </row>
    <row r="5371" spans="1:66" x14ac:dyDescent="0.25">
      <c r="A5371" s="10"/>
      <c r="B5371" s="10"/>
      <c r="C5371" s="10"/>
      <c r="D5371" s="10"/>
      <c r="E5371" s="10"/>
      <c r="F5371" s="10"/>
      <c r="G5371" s="10"/>
      <c r="H5371" s="10"/>
      <c r="I5371" s="10"/>
      <c r="J5371" s="10"/>
      <c r="K5371" s="11"/>
      <c r="L5371" s="11"/>
      <c r="M5371" s="12"/>
      <c r="N5371" s="12"/>
      <c r="O5371" s="12"/>
      <c r="P5371" s="12"/>
      <c r="Q5371" s="12"/>
      <c r="R5371" s="12"/>
      <c r="S5371" s="12"/>
      <c r="T5371" s="12"/>
      <c r="U5371" s="12"/>
      <c r="V5371" s="12"/>
      <c r="W5371" s="12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2"/>
      <c r="AS5371" s="12"/>
      <c r="AT5371" s="12"/>
      <c r="AU5371" s="12"/>
      <c r="AV5371" s="12"/>
      <c r="AW5371" s="12"/>
      <c r="AX5371" s="12"/>
      <c r="AY5371" s="12"/>
      <c r="AZ5371" s="12"/>
      <c r="BA5371" s="12"/>
      <c r="BB5371" s="12"/>
      <c r="BC5371" s="12"/>
      <c r="BD5371" s="12"/>
      <c r="BE5371" s="12"/>
      <c r="BF5371" s="12"/>
      <c r="BG5371" s="12"/>
      <c r="BH5371" s="12"/>
      <c r="BI5371" s="12"/>
      <c r="BJ5371" s="13"/>
      <c r="BK5371" s="13"/>
      <c r="BL5371" s="13"/>
      <c r="BM5371" s="13"/>
      <c r="BN5371" s="13"/>
    </row>
    <row r="5372" spans="1:66" x14ac:dyDescent="0.25">
      <c r="A5372" s="10"/>
      <c r="B5372" s="10"/>
      <c r="C5372" s="10"/>
      <c r="D5372" s="10"/>
      <c r="E5372" s="10"/>
      <c r="F5372" s="10"/>
      <c r="G5372" s="10"/>
      <c r="H5372" s="10"/>
      <c r="I5372" s="10"/>
      <c r="J5372" s="10"/>
      <c r="K5372" s="11"/>
      <c r="L5372" s="11"/>
      <c r="M5372" s="12"/>
      <c r="N5372" s="12"/>
      <c r="O5372" s="12"/>
      <c r="P5372" s="12"/>
      <c r="Q5372" s="12"/>
      <c r="R5372" s="12"/>
      <c r="S5372" s="12"/>
      <c r="T5372" s="12"/>
      <c r="U5372" s="12"/>
      <c r="V5372" s="12"/>
      <c r="W5372" s="12"/>
      <c r="X5372" s="12"/>
      <c r="Y5372" s="12"/>
      <c r="Z5372" s="12"/>
      <c r="AA5372" s="12"/>
      <c r="AB5372" s="12"/>
      <c r="AC5372" s="12"/>
      <c r="AD5372" s="12"/>
      <c r="AE5372" s="12"/>
      <c r="AF5372" s="12"/>
      <c r="AG5372" s="12"/>
      <c r="AH5372" s="12"/>
      <c r="AI5372" s="12"/>
      <c r="AJ5372" s="12"/>
      <c r="AK5372" s="12"/>
      <c r="AL5372" s="12"/>
      <c r="AM5372" s="12"/>
      <c r="AN5372" s="12"/>
      <c r="AO5372" s="12"/>
      <c r="AP5372" s="12"/>
      <c r="AQ5372" s="12"/>
      <c r="AR5372" s="12"/>
      <c r="AS5372" s="12"/>
      <c r="AT5372" s="12"/>
      <c r="AU5372" s="12"/>
      <c r="AV5372" s="12"/>
      <c r="AW5372" s="12"/>
      <c r="AX5372" s="12"/>
      <c r="AY5372" s="12"/>
      <c r="AZ5372" s="12"/>
      <c r="BA5372" s="12"/>
      <c r="BB5372" s="12"/>
      <c r="BC5372" s="12"/>
      <c r="BD5372" s="12"/>
      <c r="BE5372" s="12"/>
      <c r="BF5372" s="12"/>
      <c r="BG5372" s="12"/>
      <c r="BH5372" s="12"/>
      <c r="BI5372" s="12"/>
      <c r="BJ5372" s="13"/>
      <c r="BK5372" s="13"/>
      <c r="BL5372" s="13"/>
      <c r="BM5372" s="13"/>
      <c r="BN5372" s="13"/>
    </row>
    <row r="5373" spans="1:66" x14ac:dyDescent="0.25">
      <c r="A5373" s="10"/>
      <c r="B5373" s="10"/>
      <c r="C5373" s="10"/>
      <c r="D5373" s="10"/>
      <c r="E5373" s="10"/>
      <c r="F5373" s="10"/>
      <c r="G5373" s="10"/>
      <c r="H5373" s="10"/>
      <c r="I5373" s="10"/>
      <c r="J5373" s="10"/>
      <c r="K5373" s="11"/>
      <c r="L5373" s="11"/>
      <c r="M5373" s="12"/>
      <c r="N5373" s="12"/>
      <c r="O5373" s="12"/>
      <c r="P5373" s="12"/>
      <c r="Q5373" s="12"/>
      <c r="R5373" s="12"/>
      <c r="S5373" s="12"/>
      <c r="T5373" s="12"/>
      <c r="U5373" s="12"/>
      <c r="V5373" s="12"/>
      <c r="W5373" s="12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2"/>
      <c r="AS5373" s="12"/>
      <c r="AT5373" s="12"/>
      <c r="AU5373" s="12"/>
      <c r="AV5373" s="12"/>
      <c r="AW5373" s="12"/>
      <c r="AX5373" s="12"/>
      <c r="AY5373" s="12"/>
      <c r="AZ5373" s="12"/>
      <c r="BA5373" s="12"/>
      <c r="BB5373" s="12"/>
      <c r="BC5373" s="12"/>
      <c r="BD5373" s="12"/>
      <c r="BE5373" s="12"/>
      <c r="BF5373" s="12"/>
      <c r="BG5373" s="12"/>
      <c r="BH5373" s="12"/>
      <c r="BI5373" s="12"/>
      <c r="BJ5373" s="13"/>
      <c r="BK5373" s="13"/>
      <c r="BL5373" s="13"/>
      <c r="BM5373" s="13"/>
      <c r="BN5373" s="13"/>
    </row>
    <row r="5374" spans="1:66" x14ac:dyDescent="0.25">
      <c r="A5374" s="10"/>
      <c r="B5374" s="10"/>
      <c r="C5374" s="10"/>
      <c r="D5374" s="10"/>
      <c r="E5374" s="10"/>
      <c r="F5374" s="10"/>
      <c r="G5374" s="10"/>
      <c r="H5374" s="10"/>
      <c r="I5374" s="10"/>
      <c r="J5374" s="10"/>
      <c r="K5374" s="11"/>
      <c r="L5374" s="11"/>
      <c r="M5374" s="12"/>
      <c r="N5374" s="12"/>
      <c r="O5374" s="12"/>
      <c r="P5374" s="12"/>
      <c r="Q5374" s="12"/>
      <c r="R5374" s="12"/>
      <c r="S5374" s="12"/>
      <c r="T5374" s="12"/>
      <c r="U5374" s="12"/>
      <c r="V5374" s="12"/>
      <c r="W5374" s="12"/>
      <c r="X5374" s="12"/>
      <c r="Y5374" s="12"/>
      <c r="Z5374" s="12"/>
      <c r="AA5374" s="12"/>
      <c r="AB5374" s="12"/>
      <c r="AC5374" s="12"/>
      <c r="AD5374" s="12"/>
      <c r="AE5374" s="12"/>
      <c r="AF5374" s="12"/>
      <c r="AG5374" s="12"/>
      <c r="AH5374" s="12"/>
      <c r="AI5374" s="12"/>
      <c r="AJ5374" s="12"/>
      <c r="AK5374" s="12"/>
      <c r="AL5374" s="12"/>
      <c r="AM5374" s="12"/>
      <c r="AN5374" s="12"/>
      <c r="AO5374" s="12"/>
      <c r="AP5374" s="12"/>
      <c r="AQ5374" s="12"/>
      <c r="AR5374" s="12"/>
      <c r="AS5374" s="12"/>
      <c r="AT5374" s="12"/>
      <c r="AU5374" s="12"/>
      <c r="AV5374" s="12"/>
      <c r="AW5374" s="12"/>
      <c r="AX5374" s="12"/>
      <c r="AY5374" s="12"/>
      <c r="AZ5374" s="12"/>
      <c r="BA5374" s="12"/>
      <c r="BB5374" s="12"/>
      <c r="BC5374" s="12"/>
      <c r="BD5374" s="12"/>
      <c r="BE5374" s="12"/>
      <c r="BF5374" s="12"/>
      <c r="BG5374" s="12"/>
      <c r="BH5374" s="12"/>
      <c r="BI5374" s="12"/>
      <c r="BJ5374" s="13"/>
      <c r="BK5374" s="13"/>
      <c r="BL5374" s="13"/>
      <c r="BM5374" s="13"/>
      <c r="BN5374" s="13"/>
    </row>
    <row r="5375" spans="1:66" x14ac:dyDescent="0.25">
      <c r="A5375" s="10"/>
      <c r="B5375" s="10"/>
      <c r="C5375" s="10"/>
      <c r="D5375" s="10"/>
      <c r="E5375" s="10"/>
      <c r="F5375" s="10"/>
      <c r="G5375" s="10"/>
      <c r="H5375" s="10"/>
      <c r="I5375" s="10"/>
      <c r="J5375" s="10"/>
      <c r="K5375" s="11"/>
      <c r="L5375" s="11"/>
      <c r="M5375" s="12"/>
      <c r="N5375" s="12"/>
      <c r="O5375" s="12"/>
      <c r="P5375" s="12"/>
      <c r="Q5375" s="12"/>
      <c r="R5375" s="12"/>
      <c r="S5375" s="12"/>
      <c r="T5375" s="12"/>
      <c r="U5375" s="12"/>
      <c r="V5375" s="12"/>
      <c r="W5375" s="12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2"/>
      <c r="AS5375" s="12"/>
      <c r="AT5375" s="12"/>
      <c r="AU5375" s="12"/>
      <c r="AV5375" s="12"/>
      <c r="AW5375" s="12"/>
      <c r="AX5375" s="12"/>
      <c r="AY5375" s="12"/>
      <c r="AZ5375" s="12"/>
      <c r="BA5375" s="12"/>
      <c r="BB5375" s="12"/>
      <c r="BC5375" s="12"/>
      <c r="BD5375" s="12"/>
      <c r="BE5375" s="12"/>
      <c r="BF5375" s="12"/>
      <c r="BG5375" s="12"/>
      <c r="BH5375" s="12"/>
      <c r="BI5375" s="12"/>
      <c r="BJ5375" s="13"/>
      <c r="BK5375" s="13"/>
      <c r="BL5375" s="13"/>
      <c r="BM5375" s="13"/>
      <c r="BN5375" s="13"/>
    </row>
    <row r="5376" spans="1:66" x14ac:dyDescent="0.25">
      <c r="A5376" s="10"/>
      <c r="B5376" s="10"/>
      <c r="C5376" s="10"/>
      <c r="D5376" s="10"/>
      <c r="E5376" s="10"/>
      <c r="F5376" s="10"/>
      <c r="G5376" s="10"/>
      <c r="H5376" s="10"/>
      <c r="I5376" s="10"/>
      <c r="J5376" s="10"/>
      <c r="K5376" s="11"/>
      <c r="L5376" s="11"/>
      <c r="M5376" s="12"/>
      <c r="N5376" s="12"/>
      <c r="O5376" s="12"/>
      <c r="P5376" s="12"/>
      <c r="Q5376" s="12"/>
      <c r="R5376" s="12"/>
      <c r="S5376" s="12"/>
      <c r="T5376" s="12"/>
      <c r="U5376" s="12"/>
      <c r="V5376" s="12"/>
      <c r="W5376" s="12"/>
      <c r="X5376" s="12"/>
      <c r="Y5376" s="12"/>
      <c r="Z5376" s="12"/>
      <c r="AA5376" s="12"/>
      <c r="AB5376" s="12"/>
      <c r="AC5376" s="12"/>
      <c r="AD5376" s="12"/>
      <c r="AE5376" s="12"/>
      <c r="AF5376" s="12"/>
      <c r="AG5376" s="12"/>
      <c r="AH5376" s="12"/>
      <c r="AI5376" s="12"/>
      <c r="AJ5376" s="12"/>
      <c r="AK5376" s="12"/>
      <c r="AL5376" s="12"/>
      <c r="AM5376" s="12"/>
      <c r="AN5376" s="12"/>
      <c r="AO5376" s="12"/>
      <c r="AP5376" s="12"/>
      <c r="AQ5376" s="12"/>
      <c r="AR5376" s="12"/>
      <c r="AS5376" s="12"/>
      <c r="AT5376" s="12"/>
      <c r="AU5376" s="12"/>
      <c r="AV5376" s="12"/>
      <c r="AW5376" s="12"/>
      <c r="AX5376" s="12"/>
      <c r="AY5376" s="12"/>
      <c r="AZ5376" s="12"/>
      <c r="BA5376" s="12"/>
      <c r="BB5376" s="12"/>
      <c r="BC5376" s="12"/>
      <c r="BD5376" s="12"/>
      <c r="BE5376" s="12"/>
      <c r="BF5376" s="12"/>
      <c r="BG5376" s="12"/>
      <c r="BH5376" s="12"/>
      <c r="BI5376" s="12"/>
      <c r="BJ5376" s="13"/>
      <c r="BK5376" s="13"/>
      <c r="BL5376" s="13"/>
      <c r="BM5376" s="13"/>
      <c r="BN5376" s="13"/>
    </row>
    <row r="5377" spans="1:66" x14ac:dyDescent="0.25">
      <c r="A5377" s="10"/>
      <c r="B5377" s="10"/>
      <c r="C5377" s="10"/>
      <c r="D5377" s="10"/>
      <c r="E5377" s="10"/>
      <c r="F5377" s="10"/>
      <c r="G5377" s="10"/>
      <c r="H5377" s="10"/>
      <c r="I5377" s="10"/>
      <c r="J5377" s="10"/>
      <c r="K5377" s="11"/>
      <c r="L5377" s="11"/>
      <c r="M5377" s="12"/>
      <c r="N5377" s="12"/>
      <c r="O5377" s="12"/>
      <c r="P5377" s="12"/>
      <c r="Q5377" s="12"/>
      <c r="R5377" s="12"/>
      <c r="S5377" s="12"/>
      <c r="T5377" s="12"/>
      <c r="U5377" s="12"/>
      <c r="V5377" s="12"/>
      <c r="W5377" s="12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2"/>
      <c r="AS5377" s="12"/>
      <c r="AT5377" s="12"/>
      <c r="AU5377" s="12"/>
      <c r="AV5377" s="12"/>
      <c r="AW5377" s="12"/>
      <c r="AX5377" s="12"/>
      <c r="AY5377" s="12"/>
      <c r="AZ5377" s="12"/>
      <c r="BA5377" s="12"/>
      <c r="BB5377" s="12"/>
      <c r="BC5377" s="12"/>
      <c r="BD5377" s="12"/>
      <c r="BE5377" s="12"/>
      <c r="BF5377" s="12"/>
      <c r="BG5377" s="12"/>
      <c r="BH5377" s="12"/>
      <c r="BI5377" s="12"/>
      <c r="BJ5377" s="13"/>
      <c r="BK5377" s="13"/>
      <c r="BL5377" s="13"/>
      <c r="BM5377" s="13"/>
      <c r="BN5377" s="13"/>
    </row>
    <row r="5378" spans="1:66" x14ac:dyDescent="0.25">
      <c r="A5378" s="10"/>
      <c r="B5378" s="10"/>
      <c r="C5378" s="10"/>
      <c r="D5378" s="10"/>
      <c r="E5378" s="10"/>
      <c r="F5378" s="10"/>
      <c r="G5378" s="10"/>
      <c r="H5378" s="10"/>
      <c r="I5378" s="10"/>
      <c r="J5378" s="10"/>
      <c r="K5378" s="11"/>
      <c r="L5378" s="11"/>
      <c r="M5378" s="12"/>
      <c r="N5378" s="12"/>
      <c r="O5378" s="12"/>
      <c r="P5378" s="12"/>
      <c r="Q5378" s="12"/>
      <c r="R5378" s="12"/>
      <c r="S5378" s="12"/>
      <c r="T5378" s="12"/>
      <c r="U5378" s="12"/>
      <c r="V5378" s="12"/>
      <c r="W5378" s="12"/>
      <c r="X5378" s="12"/>
      <c r="Y5378" s="12"/>
      <c r="Z5378" s="12"/>
      <c r="AA5378" s="12"/>
      <c r="AB5378" s="12"/>
      <c r="AC5378" s="12"/>
      <c r="AD5378" s="12"/>
      <c r="AE5378" s="12"/>
      <c r="AF5378" s="12"/>
      <c r="AG5378" s="12"/>
      <c r="AH5378" s="12"/>
      <c r="AI5378" s="12"/>
      <c r="AJ5378" s="12"/>
      <c r="AK5378" s="12"/>
      <c r="AL5378" s="12"/>
      <c r="AM5378" s="12"/>
      <c r="AN5378" s="12"/>
      <c r="AO5378" s="12"/>
      <c r="AP5378" s="12"/>
      <c r="AQ5378" s="12"/>
      <c r="AR5378" s="12"/>
      <c r="AS5378" s="12"/>
      <c r="AT5378" s="12"/>
      <c r="AU5378" s="12"/>
      <c r="AV5378" s="12"/>
      <c r="AW5378" s="12"/>
      <c r="AX5378" s="12"/>
      <c r="AY5378" s="12"/>
      <c r="AZ5378" s="12"/>
      <c r="BA5378" s="12"/>
      <c r="BB5378" s="12"/>
      <c r="BC5378" s="12"/>
      <c r="BD5378" s="12"/>
      <c r="BE5378" s="12"/>
      <c r="BF5378" s="12"/>
      <c r="BG5378" s="12"/>
      <c r="BH5378" s="12"/>
      <c r="BI5378" s="12"/>
      <c r="BJ5378" s="13"/>
      <c r="BK5378" s="13"/>
      <c r="BL5378" s="13"/>
      <c r="BM5378" s="13"/>
      <c r="BN5378" s="13"/>
    </row>
    <row r="5379" spans="1:66" x14ac:dyDescent="0.25">
      <c r="A5379" s="10"/>
      <c r="B5379" s="10"/>
      <c r="C5379" s="10"/>
      <c r="D5379" s="10"/>
      <c r="E5379" s="10"/>
      <c r="F5379" s="10"/>
      <c r="G5379" s="10"/>
      <c r="H5379" s="10"/>
      <c r="I5379" s="10"/>
      <c r="J5379" s="10"/>
      <c r="K5379" s="11"/>
      <c r="L5379" s="11"/>
      <c r="M5379" s="12"/>
      <c r="N5379" s="12"/>
      <c r="O5379" s="12"/>
      <c r="P5379" s="12"/>
      <c r="Q5379" s="12"/>
      <c r="R5379" s="12"/>
      <c r="S5379" s="12"/>
      <c r="T5379" s="12"/>
      <c r="U5379" s="12"/>
      <c r="V5379" s="12"/>
      <c r="W5379" s="12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2"/>
      <c r="AS5379" s="12"/>
      <c r="AT5379" s="12"/>
      <c r="AU5379" s="12"/>
      <c r="AV5379" s="12"/>
      <c r="AW5379" s="12"/>
      <c r="AX5379" s="12"/>
      <c r="AY5379" s="12"/>
      <c r="AZ5379" s="12"/>
      <c r="BA5379" s="12"/>
      <c r="BB5379" s="12"/>
      <c r="BC5379" s="12"/>
      <c r="BD5379" s="12"/>
      <c r="BE5379" s="12"/>
      <c r="BF5379" s="12"/>
      <c r="BG5379" s="12"/>
      <c r="BH5379" s="12"/>
      <c r="BI5379" s="12"/>
      <c r="BJ5379" s="13"/>
      <c r="BK5379" s="13"/>
      <c r="BL5379" s="13"/>
      <c r="BM5379" s="13"/>
      <c r="BN5379" s="13"/>
    </row>
    <row r="5380" spans="1:66" x14ac:dyDescent="0.25">
      <c r="A5380" s="10"/>
      <c r="B5380" s="10"/>
      <c r="C5380" s="10"/>
      <c r="D5380" s="10"/>
      <c r="E5380" s="10"/>
      <c r="F5380" s="10"/>
      <c r="G5380" s="10"/>
      <c r="H5380" s="10"/>
      <c r="I5380" s="10"/>
      <c r="J5380" s="10"/>
      <c r="K5380" s="11"/>
      <c r="L5380" s="11"/>
      <c r="M5380" s="12"/>
      <c r="N5380" s="12"/>
      <c r="O5380" s="12"/>
      <c r="P5380" s="12"/>
      <c r="Q5380" s="12"/>
      <c r="R5380" s="12"/>
      <c r="S5380" s="12"/>
      <c r="T5380" s="12"/>
      <c r="U5380" s="12"/>
      <c r="V5380" s="12"/>
      <c r="W5380" s="12"/>
      <c r="X5380" s="12"/>
      <c r="Y5380" s="12"/>
      <c r="Z5380" s="12"/>
      <c r="AA5380" s="12"/>
      <c r="AB5380" s="12"/>
      <c r="AC5380" s="12"/>
      <c r="AD5380" s="12"/>
      <c r="AE5380" s="12"/>
      <c r="AF5380" s="12"/>
      <c r="AG5380" s="12"/>
      <c r="AH5380" s="12"/>
      <c r="AI5380" s="12"/>
      <c r="AJ5380" s="12"/>
      <c r="AK5380" s="12"/>
      <c r="AL5380" s="12"/>
      <c r="AM5380" s="12"/>
      <c r="AN5380" s="12"/>
      <c r="AO5380" s="12"/>
      <c r="AP5380" s="12"/>
      <c r="AQ5380" s="12"/>
      <c r="AR5380" s="12"/>
      <c r="AS5380" s="12"/>
      <c r="AT5380" s="12"/>
      <c r="AU5380" s="12"/>
      <c r="AV5380" s="12"/>
      <c r="AW5380" s="12"/>
      <c r="AX5380" s="12"/>
      <c r="AY5380" s="12"/>
      <c r="AZ5380" s="12"/>
      <c r="BA5380" s="12"/>
      <c r="BB5380" s="12"/>
      <c r="BC5380" s="12"/>
      <c r="BD5380" s="12"/>
      <c r="BE5380" s="12"/>
      <c r="BF5380" s="12"/>
      <c r="BG5380" s="12"/>
      <c r="BH5380" s="12"/>
      <c r="BI5380" s="12"/>
      <c r="BJ5380" s="13"/>
      <c r="BK5380" s="13"/>
      <c r="BL5380" s="13"/>
      <c r="BM5380" s="13"/>
      <c r="BN5380" s="13"/>
    </row>
    <row r="5381" spans="1:66" x14ac:dyDescent="0.25">
      <c r="A5381" s="10"/>
      <c r="B5381" s="10"/>
      <c r="C5381" s="10"/>
      <c r="D5381" s="10"/>
      <c r="E5381" s="10"/>
      <c r="F5381" s="10"/>
      <c r="G5381" s="10"/>
      <c r="H5381" s="10"/>
      <c r="I5381" s="10"/>
      <c r="J5381" s="10"/>
      <c r="K5381" s="11"/>
      <c r="L5381" s="11"/>
      <c r="M5381" s="12"/>
      <c r="N5381" s="12"/>
      <c r="O5381" s="12"/>
      <c r="P5381" s="12"/>
      <c r="Q5381" s="12"/>
      <c r="R5381" s="12"/>
      <c r="S5381" s="12"/>
      <c r="T5381" s="12"/>
      <c r="U5381" s="12"/>
      <c r="V5381" s="12"/>
      <c r="W5381" s="12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2"/>
      <c r="AS5381" s="12"/>
      <c r="AT5381" s="12"/>
      <c r="AU5381" s="12"/>
      <c r="AV5381" s="12"/>
      <c r="AW5381" s="12"/>
      <c r="AX5381" s="12"/>
      <c r="AY5381" s="12"/>
      <c r="AZ5381" s="12"/>
      <c r="BA5381" s="12"/>
      <c r="BB5381" s="12"/>
      <c r="BC5381" s="12"/>
      <c r="BD5381" s="12"/>
      <c r="BE5381" s="12"/>
      <c r="BF5381" s="12"/>
      <c r="BG5381" s="12"/>
      <c r="BH5381" s="12"/>
      <c r="BI5381" s="12"/>
      <c r="BJ5381" s="13"/>
      <c r="BK5381" s="13"/>
      <c r="BL5381" s="13"/>
      <c r="BM5381" s="13"/>
      <c r="BN5381" s="13"/>
    </row>
    <row r="5382" spans="1:66" x14ac:dyDescent="0.25">
      <c r="A5382" s="10"/>
      <c r="B5382" s="10"/>
      <c r="C5382" s="10"/>
      <c r="D5382" s="10"/>
      <c r="E5382" s="10"/>
      <c r="F5382" s="10"/>
      <c r="G5382" s="10"/>
      <c r="H5382" s="10"/>
      <c r="I5382" s="10"/>
      <c r="J5382" s="10"/>
      <c r="K5382" s="11"/>
      <c r="L5382" s="11"/>
      <c r="M5382" s="12"/>
      <c r="N5382" s="12"/>
      <c r="O5382" s="12"/>
      <c r="P5382" s="12"/>
      <c r="Q5382" s="12"/>
      <c r="R5382" s="12"/>
      <c r="S5382" s="12"/>
      <c r="T5382" s="12"/>
      <c r="U5382" s="12"/>
      <c r="V5382" s="12"/>
      <c r="W5382" s="12"/>
      <c r="X5382" s="12"/>
      <c r="Y5382" s="12"/>
      <c r="Z5382" s="12"/>
      <c r="AA5382" s="12"/>
      <c r="AB5382" s="12"/>
      <c r="AC5382" s="12"/>
      <c r="AD5382" s="12"/>
      <c r="AE5382" s="12"/>
      <c r="AF5382" s="12"/>
      <c r="AG5382" s="12"/>
      <c r="AH5382" s="12"/>
      <c r="AI5382" s="12"/>
      <c r="AJ5382" s="12"/>
      <c r="AK5382" s="12"/>
      <c r="AL5382" s="12"/>
      <c r="AM5382" s="12"/>
      <c r="AN5382" s="12"/>
      <c r="AO5382" s="12"/>
      <c r="AP5382" s="12"/>
      <c r="AQ5382" s="12"/>
      <c r="AR5382" s="12"/>
      <c r="AS5382" s="12"/>
      <c r="AT5382" s="12"/>
      <c r="AU5382" s="12"/>
      <c r="AV5382" s="12"/>
      <c r="AW5382" s="12"/>
      <c r="AX5382" s="12"/>
      <c r="AY5382" s="12"/>
      <c r="AZ5382" s="12"/>
      <c r="BA5382" s="12"/>
      <c r="BB5382" s="12"/>
      <c r="BC5382" s="12"/>
      <c r="BD5382" s="12"/>
      <c r="BE5382" s="12"/>
      <c r="BF5382" s="12"/>
      <c r="BG5382" s="12"/>
      <c r="BH5382" s="12"/>
      <c r="BI5382" s="12"/>
      <c r="BJ5382" s="13"/>
      <c r="BK5382" s="13"/>
      <c r="BL5382" s="13"/>
      <c r="BM5382" s="13"/>
      <c r="BN5382" s="13"/>
    </row>
    <row r="5383" spans="1:66" x14ac:dyDescent="0.25">
      <c r="A5383" s="10"/>
      <c r="B5383" s="10"/>
      <c r="C5383" s="10"/>
      <c r="D5383" s="10"/>
      <c r="E5383" s="10"/>
      <c r="F5383" s="10"/>
      <c r="G5383" s="10"/>
      <c r="H5383" s="10"/>
      <c r="I5383" s="10"/>
      <c r="J5383" s="10"/>
      <c r="K5383" s="11"/>
      <c r="L5383" s="11"/>
      <c r="M5383" s="12"/>
      <c r="N5383" s="12"/>
      <c r="O5383" s="12"/>
      <c r="P5383" s="12"/>
      <c r="Q5383" s="12"/>
      <c r="R5383" s="12"/>
      <c r="S5383" s="12"/>
      <c r="T5383" s="12"/>
      <c r="U5383" s="12"/>
      <c r="V5383" s="12"/>
      <c r="W5383" s="12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2"/>
      <c r="AS5383" s="12"/>
      <c r="AT5383" s="12"/>
      <c r="AU5383" s="12"/>
      <c r="AV5383" s="12"/>
      <c r="AW5383" s="12"/>
      <c r="AX5383" s="12"/>
      <c r="AY5383" s="12"/>
      <c r="AZ5383" s="12"/>
      <c r="BA5383" s="12"/>
      <c r="BB5383" s="12"/>
      <c r="BC5383" s="12"/>
      <c r="BD5383" s="12"/>
      <c r="BE5383" s="12"/>
      <c r="BF5383" s="12"/>
      <c r="BG5383" s="12"/>
      <c r="BH5383" s="12"/>
      <c r="BI5383" s="12"/>
      <c r="BJ5383" s="13"/>
      <c r="BK5383" s="13"/>
      <c r="BL5383" s="13"/>
      <c r="BM5383" s="13"/>
      <c r="BN5383" s="13"/>
    </row>
    <row r="5384" spans="1:66" x14ac:dyDescent="0.25">
      <c r="A5384" s="10"/>
      <c r="B5384" s="10"/>
      <c r="C5384" s="10"/>
      <c r="D5384" s="10"/>
      <c r="E5384" s="10"/>
      <c r="F5384" s="10"/>
      <c r="G5384" s="10"/>
      <c r="H5384" s="10"/>
      <c r="I5384" s="10"/>
      <c r="J5384" s="10"/>
      <c r="K5384" s="11"/>
      <c r="L5384" s="11"/>
      <c r="M5384" s="12"/>
      <c r="N5384" s="12"/>
      <c r="O5384" s="12"/>
      <c r="P5384" s="12"/>
      <c r="Q5384" s="12"/>
      <c r="R5384" s="12"/>
      <c r="S5384" s="12"/>
      <c r="T5384" s="12"/>
      <c r="U5384" s="12"/>
      <c r="V5384" s="12"/>
      <c r="W5384" s="12"/>
      <c r="X5384" s="12"/>
      <c r="Y5384" s="12"/>
      <c r="Z5384" s="12"/>
      <c r="AA5384" s="12"/>
      <c r="AB5384" s="12"/>
      <c r="AC5384" s="12"/>
      <c r="AD5384" s="12"/>
      <c r="AE5384" s="12"/>
      <c r="AF5384" s="12"/>
      <c r="AG5384" s="12"/>
      <c r="AH5384" s="12"/>
      <c r="AI5384" s="12"/>
      <c r="AJ5384" s="12"/>
      <c r="AK5384" s="12"/>
      <c r="AL5384" s="12"/>
      <c r="AM5384" s="12"/>
      <c r="AN5384" s="12"/>
      <c r="AO5384" s="12"/>
      <c r="AP5384" s="12"/>
      <c r="AQ5384" s="12"/>
      <c r="AR5384" s="12"/>
      <c r="AS5384" s="12"/>
      <c r="AT5384" s="12"/>
      <c r="AU5384" s="12"/>
      <c r="AV5384" s="12"/>
      <c r="AW5384" s="12"/>
      <c r="AX5384" s="12"/>
      <c r="AY5384" s="12"/>
      <c r="AZ5384" s="12"/>
      <c r="BA5384" s="12"/>
      <c r="BB5384" s="12"/>
      <c r="BC5384" s="12"/>
      <c r="BD5384" s="12"/>
      <c r="BE5384" s="12"/>
      <c r="BF5384" s="12"/>
      <c r="BG5384" s="12"/>
      <c r="BH5384" s="12"/>
      <c r="BI5384" s="12"/>
      <c r="BJ5384" s="13"/>
      <c r="BK5384" s="13"/>
      <c r="BL5384" s="13"/>
      <c r="BM5384" s="13"/>
      <c r="BN5384" s="13"/>
    </row>
    <row r="5385" spans="1:66" x14ac:dyDescent="0.25">
      <c r="A5385" s="10"/>
      <c r="B5385" s="10"/>
      <c r="C5385" s="10"/>
      <c r="D5385" s="10"/>
      <c r="E5385" s="10"/>
      <c r="F5385" s="10"/>
      <c r="G5385" s="10"/>
      <c r="H5385" s="10"/>
      <c r="I5385" s="10"/>
      <c r="J5385" s="10"/>
      <c r="K5385" s="11"/>
      <c r="L5385" s="11"/>
      <c r="M5385" s="12"/>
      <c r="N5385" s="12"/>
      <c r="O5385" s="12"/>
      <c r="P5385" s="12"/>
      <c r="Q5385" s="12"/>
      <c r="R5385" s="12"/>
      <c r="S5385" s="12"/>
      <c r="T5385" s="12"/>
      <c r="U5385" s="12"/>
      <c r="V5385" s="12"/>
      <c r="W5385" s="12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2"/>
      <c r="AS5385" s="12"/>
      <c r="AT5385" s="12"/>
      <c r="AU5385" s="12"/>
      <c r="AV5385" s="12"/>
      <c r="AW5385" s="12"/>
      <c r="AX5385" s="12"/>
      <c r="AY5385" s="12"/>
      <c r="AZ5385" s="12"/>
      <c r="BA5385" s="12"/>
      <c r="BB5385" s="12"/>
      <c r="BC5385" s="12"/>
      <c r="BD5385" s="12"/>
      <c r="BE5385" s="12"/>
      <c r="BF5385" s="12"/>
      <c r="BG5385" s="12"/>
      <c r="BH5385" s="12"/>
      <c r="BI5385" s="12"/>
      <c r="BJ5385" s="13"/>
      <c r="BK5385" s="13"/>
      <c r="BL5385" s="13"/>
      <c r="BM5385" s="13"/>
      <c r="BN5385" s="13"/>
    </row>
    <row r="5386" spans="1:66" x14ac:dyDescent="0.25">
      <c r="A5386" s="10"/>
      <c r="B5386" s="10"/>
      <c r="C5386" s="10"/>
      <c r="D5386" s="10"/>
      <c r="E5386" s="10"/>
      <c r="F5386" s="10"/>
      <c r="G5386" s="10"/>
      <c r="H5386" s="10"/>
      <c r="I5386" s="10"/>
      <c r="J5386" s="10"/>
      <c r="K5386" s="11"/>
      <c r="L5386" s="11"/>
      <c r="M5386" s="12"/>
      <c r="N5386" s="12"/>
      <c r="O5386" s="12"/>
      <c r="P5386" s="12"/>
      <c r="Q5386" s="12"/>
      <c r="R5386" s="12"/>
      <c r="S5386" s="12"/>
      <c r="T5386" s="12"/>
      <c r="U5386" s="12"/>
      <c r="V5386" s="12"/>
      <c r="W5386" s="12"/>
      <c r="X5386" s="12"/>
      <c r="Y5386" s="12"/>
      <c r="Z5386" s="12"/>
      <c r="AA5386" s="12"/>
      <c r="AB5386" s="12"/>
      <c r="AC5386" s="12"/>
      <c r="AD5386" s="12"/>
      <c r="AE5386" s="12"/>
      <c r="AF5386" s="12"/>
      <c r="AG5386" s="12"/>
      <c r="AH5386" s="12"/>
      <c r="AI5386" s="12"/>
      <c r="AJ5386" s="12"/>
      <c r="AK5386" s="12"/>
      <c r="AL5386" s="12"/>
      <c r="AM5386" s="12"/>
      <c r="AN5386" s="12"/>
      <c r="AO5386" s="12"/>
      <c r="AP5386" s="12"/>
      <c r="AQ5386" s="12"/>
      <c r="AR5386" s="12"/>
      <c r="AS5386" s="12"/>
      <c r="AT5386" s="12"/>
      <c r="AU5386" s="12"/>
      <c r="AV5386" s="12"/>
      <c r="AW5386" s="12"/>
      <c r="AX5386" s="12"/>
      <c r="AY5386" s="12"/>
      <c r="AZ5386" s="12"/>
      <c r="BA5386" s="12"/>
      <c r="BB5386" s="12"/>
      <c r="BC5386" s="12"/>
      <c r="BD5386" s="12"/>
      <c r="BE5386" s="12"/>
      <c r="BF5386" s="12"/>
      <c r="BG5386" s="12"/>
      <c r="BH5386" s="12"/>
      <c r="BI5386" s="12"/>
      <c r="BJ5386" s="13"/>
      <c r="BK5386" s="13"/>
      <c r="BL5386" s="13"/>
      <c r="BM5386" s="13"/>
      <c r="BN5386" s="13"/>
    </row>
    <row r="5387" spans="1:66" x14ac:dyDescent="0.25">
      <c r="A5387" s="10"/>
      <c r="B5387" s="10"/>
      <c r="C5387" s="10"/>
      <c r="D5387" s="10"/>
      <c r="E5387" s="10"/>
      <c r="F5387" s="10"/>
      <c r="G5387" s="10"/>
      <c r="H5387" s="10"/>
      <c r="I5387" s="10"/>
      <c r="J5387" s="10"/>
      <c r="K5387" s="11"/>
      <c r="L5387" s="11"/>
      <c r="M5387" s="12"/>
      <c r="N5387" s="12"/>
      <c r="O5387" s="12"/>
      <c r="P5387" s="12"/>
      <c r="Q5387" s="12"/>
      <c r="R5387" s="12"/>
      <c r="S5387" s="12"/>
      <c r="T5387" s="12"/>
      <c r="U5387" s="12"/>
      <c r="V5387" s="12"/>
      <c r="W5387" s="12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2"/>
      <c r="AS5387" s="12"/>
      <c r="AT5387" s="12"/>
      <c r="AU5387" s="12"/>
      <c r="AV5387" s="12"/>
      <c r="AW5387" s="12"/>
      <c r="AX5387" s="12"/>
      <c r="AY5387" s="12"/>
      <c r="AZ5387" s="12"/>
      <c r="BA5387" s="12"/>
      <c r="BB5387" s="12"/>
      <c r="BC5387" s="12"/>
      <c r="BD5387" s="12"/>
      <c r="BE5387" s="12"/>
      <c r="BF5387" s="12"/>
      <c r="BG5387" s="12"/>
      <c r="BH5387" s="12"/>
      <c r="BI5387" s="12"/>
      <c r="BJ5387" s="13"/>
      <c r="BK5387" s="13"/>
      <c r="BL5387" s="13"/>
      <c r="BM5387" s="13"/>
      <c r="BN5387" s="13"/>
    </row>
    <row r="5388" spans="1:66" x14ac:dyDescent="0.25">
      <c r="A5388" s="10"/>
      <c r="B5388" s="10"/>
      <c r="C5388" s="10"/>
      <c r="D5388" s="10"/>
      <c r="E5388" s="10"/>
      <c r="F5388" s="10"/>
      <c r="G5388" s="10"/>
      <c r="H5388" s="10"/>
      <c r="I5388" s="10"/>
      <c r="J5388" s="10"/>
      <c r="K5388" s="11"/>
      <c r="L5388" s="11"/>
      <c r="M5388" s="12"/>
      <c r="N5388" s="12"/>
      <c r="O5388" s="12"/>
      <c r="P5388" s="12"/>
      <c r="Q5388" s="12"/>
      <c r="R5388" s="12"/>
      <c r="S5388" s="12"/>
      <c r="T5388" s="12"/>
      <c r="U5388" s="12"/>
      <c r="V5388" s="12"/>
      <c r="W5388" s="12"/>
      <c r="X5388" s="12"/>
      <c r="Y5388" s="12"/>
      <c r="Z5388" s="12"/>
      <c r="AA5388" s="12"/>
      <c r="AB5388" s="12"/>
      <c r="AC5388" s="12"/>
      <c r="AD5388" s="12"/>
      <c r="AE5388" s="12"/>
      <c r="AF5388" s="12"/>
      <c r="AG5388" s="12"/>
      <c r="AH5388" s="12"/>
      <c r="AI5388" s="12"/>
      <c r="AJ5388" s="12"/>
      <c r="AK5388" s="12"/>
      <c r="AL5388" s="12"/>
      <c r="AM5388" s="12"/>
      <c r="AN5388" s="12"/>
      <c r="AO5388" s="12"/>
      <c r="AP5388" s="12"/>
      <c r="AQ5388" s="12"/>
      <c r="AR5388" s="12"/>
      <c r="AS5388" s="12"/>
      <c r="AT5388" s="12"/>
      <c r="AU5388" s="12"/>
      <c r="AV5388" s="12"/>
      <c r="AW5388" s="12"/>
      <c r="AX5388" s="12"/>
      <c r="AY5388" s="12"/>
      <c r="AZ5388" s="12"/>
      <c r="BA5388" s="12"/>
      <c r="BB5388" s="12"/>
      <c r="BC5388" s="12"/>
      <c r="BD5388" s="12"/>
      <c r="BE5388" s="12"/>
      <c r="BF5388" s="12"/>
      <c r="BG5388" s="12"/>
      <c r="BH5388" s="12"/>
      <c r="BI5388" s="12"/>
      <c r="BJ5388" s="13"/>
      <c r="BK5388" s="13"/>
      <c r="BL5388" s="13"/>
      <c r="BM5388" s="13"/>
      <c r="BN5388" s="13"/>
    </row>
    <row r="5389" spans="1:66" x14ac:dyDescent="0.25">
      <c r="A5389" s="10"/>
      <c r="B5389" s="10"/>
      <c r="C5389" s="10"/>
      <c r="D5389" s="10"/>
      <c r="E5389" s="10"/>
      <c r="F5389" s="10"/>
      <c r="G5389" s="10"/>
      <c r="H5389" s="10"/>
      <c r="I5389" s="10"/>
      <c r="J5389" s="10"/>
      <c r="K5389" s="11"/>
      <c r="L5389" s="11"/>
      <c r="M5389" s="12"/>
      <c r="N5389" s="12"/>
      <c r="O5389" s="12"/>
      <c r="P5389" s="12"/>
      <c r="Q5389" s="12"/>
      <c r="R5389" s="12"/>
      <c r="S5389" s="12"/>
      <c r="T5389" s="12"/>
      <c r="U5389" s="12"/>
      <c r="V5389" s="12"/>
      <c r="W5389" s="12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2"/>
      <c r="AS5389" s="12"/>
      <c r="AT5389" s="12"/>
      <c r="AU5389" s="12"/>
      <c r="AV5389" s="12"/>
      <c r="AW5389" s="12"/>
      <c r="AX5389" s="12"/>
      <c r="AY5389" s="12"/>
      <c r="AZ5389" s="12"/>
      <c r="BA5389" s="12"/>
      <c r="BB5389" s="12"/>
      <c r="BC5389" s="12"/>
      <c r="BD5389" s="12"/>
      <c r="BE5389" s="12"/>
      <c r="BF5389" s="12"/>
      <c r="BG5389" s="12"/>
      <c r="BH5389" s="12"/>
      <c r="BI5389" s="12"/>
      <c r="BJ5389" s="13"/>
      <c r="BK5389" s="13"/>
      <c r="BL5389" s="13"/>
      <c r="BM5389" s="13"/>
      <c r="BN5389" s="13"/>
    </row>
    <row r="5390" spans="1:66" x14ac:dyDescent="0.25">
      <c r="A5390" s="10"/>
      <c r="B5390" s="10"/>
      <c r="C5390" s="10"/>
      <c r="D5390" s="10"/>
      <c r="E5390" s="10"/>
      <c r="F5390" s="10"/>
      <c r="G5390" s="10"/>
      <c r="H5390" s="10"/>
      <c r="I5390" s="10"/>
      <c r="J5390" s="10"/>
      <c r="K5390" s="11"/>
      <c r="L5390" s="11"/>
      <c r="M5390" s="12"/>
      <c r="N5390" s="12"/>
      <c r="O5390" s="12"/>
      <c r="P5390" s="12"/>
      <c r="Q5390" s="12"/>
      <c r="R5390" s="12"/>
      <c r="S5390" s="12"/>
      <c r="T5390" s="12"/>
      <c r="U5390" s="12"/>
      <c r="V5390" s="12"/>
      <c r="W5390" s="12"/>
      <c r="X5390" s="12"/>
      <c r="Y5390" s="12"/>
      <c r="Z5390" s="12"/>
      <c r="AA5390" s="12"/>
      <c r="AB5390" s="12"/>
      <c r="AC5390" s="12"/>
      <c r="AD5390" s="12"/>
      <c r="AE5390" s="12"/>
      <c r="AF5390" s="12"/>
      <c r="AG5390" s="12"/>
      <c r="AH5390" s="12"/>
      <c r="AI5390" s="12"/>
      <c r="AJ5390" s="12"/>
      <c r="AK5390" s="12"/>
      <c r="AL5390" s="12"/>
      <c r="AM5390" s="12"/>
      <c r="AN5390" s="12"/>
      <c r="AO5390" s="12"/>
      <c r="AP5390" s="12"/>
      <c r="AQ5390" s="12"/>
      <c r="AR5390" s="12"/>
      <c r="AS5390" s="12"/>
      <c r="AT5390" s="12"/>
      <c r="AU5390" s="12"/>
      <c r="AV5390" s="12"/>
      <c r="AW5390" s="12"/>
      <c r="AX5390" s="12"/>
      <c r="AY5390" s="12"/>
      <c r="AZ5390" s="12"/>
      <c r="BA5390" s="12"/>
      <c r="BB5390" s="12"/>
      <c r="BC5390" s="12"/>
      <c r="BD5390" s="12"/>
      <c r="BE5390" s="12"/>
      <c r="BF5390" s="12"/>
      <c r="BG5390" s="12"/>
      <c r="BH5390" s="12"/>
      <c r="BI5390" s="12"/>
      <c r="BJ5390" s="13"/>
      <c r="BK5390" s="13"/>
      <c r="BL5390" s="13"/>
      <c r="BM5390" s="13"/>
      <c r="BN5390" s="13"/>
    </row>
    <row r="5391" spans="1:66" x14ac:dyDescent="0.25">
      <c r="A5391" s="10"/>
      <c r="B5391" s="10"/>
      <c r="C5391" s="10"/>
      <c r="D5391" s="10"/>
      <c r="E5391" s="10"/>
      <c r="F5391" s="10"/>
      <c r="G5391" s="10"/>
      <c r="H5391" s="10"/>
      <c r="I5391" s="10"/>
      <c r="J5391" s="10"/>
      <c r="K5391" s="11"/>
      <c r="L5391" s="11"/>
      <c r="M5391" s="12"/>
      <c r="N5391" s="12"/>
      <c r="O5391" s="12"/>
      <c r="P5391" s="12"/>
      <c r="Q5391" s="12"/>
      <c r="R5391" s="12"/>
      <c r="S5391" s="12"/>
      <c r="T5391" s="12"/>
      <c r="U5391" s="12"/>
      <c r="V5391" s="12"/>
      <c r="W5391" s="12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2"/>
      <c r="AS5391" s="12"/>
      <c r="AT5391" s="12"/>
      <c r="AU5391" s="12"/>
      <c r="AV5391" s="12"/>
      <c r="AW5391" s="12"/>
      <c r="AX5391" s="12"/>
      <c r="AY5391" s="12"/>
      <c r="AZ5391" s="12"/>
      <c r="BA5391" s="12"/>
      <c r="BB5391" s="12"/>
      <c r="BC5391" s="12"/>
      <c r="BD5391" s="12"/>
      <c r="BE5391" s="12"/>
      <c r="BF5391" s="12"/>
      <c r="BG5391" s="12"/>
      <c r="BH5391" s="12"/>
      <c r="BI5391" s="12"/>
      <c r="BJ5391" s="13"/>
      <c r="BK5391" s="13"/>
      <c r="BL5391" s="13"/>
      <c r="BM5391" s="13"/>
      <c r="BN5391" s="13"/>
    </row>
    <row r="5392" spans="1:66" x14ac:dyDescent="0.25">
      <c r="A5392" s="10"/>
      <c r="B5392" s="10"/>
      <c r="C5392" s="10"/>
      <c r="D5392" s="10"/>
      <c r="E5392" s="10"/>
      <c r="F5392" s="10"/>
      <c r="G5392" s="10"/>
      <c r="H5392" s="10"/>
      <c r="I5392" s="10"/>
      <c r="J5392" s="10"/>
      <c r="K5392" s="11"/>
      <c r="L5392" s="11"/>
      <c r="M5392" s="12"/>
      <c r="N5392" s="12"/>
      <c r="O5392" s="12"/>
      <c r="P5392" s="12"/>
      <c r="Q5392" s="12"/>
      <c r="R5392" s="12"/>
      <c r="S5392" s="12"/>
      <c r="T5392" s="12"/>
      <c r="U5392" s="12"/>
      <c r="V5392" s="12"/>
      <c r="W5392" s="12"/>
      <c r="X5392" s="12"/>
      <c r="Y5392" s="12"/>
      <c r="Z5392" s="12"/>
      <c r="AA5392" s="12"/>
      <c r="AB5392" s="12"/>
      <c r="AC5392" s="12"/>
      <c r="AD5392" s="12"/>
      <c r="AE5392" s="12"/>
      <c r="AF5392" s="12"/>
      <c r="AG5392" s="12"/>
      <c r="AH5392" s="12"/>
      <c r="AI5392" s="12"/>
      <c r="AJ5392" s="12"/>
      <c r="AK5392" s="12"/>
      <c r="AL5392" s="12"/>
      <c r="AM5392" s="12"/>
      <c r="AN5392" s="12"/>
      <c r="AO5392" s="12"/>
      <c r="AP5392" s="12"/>
      <c r="AQ5392" s="12"/>
      <c r="AR5392" s="12"/>
      <c r="AS5392" s="12"/>
      <c r="AT5392" s="12"/>
      <c r="AU5392" s="12"/>
      <c r="AV5392" s="12"/>
      <c r="AW5392" s="12"/>
      <c r="AX5392" s="12"/>
      <c r="AY5392" s="12"/>
      <c r="AZ5392" s="12"/>
      <c r="BA5392" s="12"/>
      <c r="BB5392" s="12"/>
      <c r="BC5392" s="12"/>
      <c r="BD5392" s="12"/>
      <c r="BE5392" s="12"/>
      <c r="BF5392" s="12"/>
      <c r="BG5392" s="12"/>
      <c r="BH5392" s="12"/>
      <c r="BI5392" s="12"/>
      <c r="BJ5392" s="13"/>
      <c r="BK5392" s="13"/>
      <c r="BL5392" s="13"/>
      <c r="BM5392" s="13"/>
      <c r="BN5392" s="13"/>
    </row>
    <row r="5393" spans="1:66" x14ac:dyDescent="0.25">
      <c r="A5393" s="10"/>
      <c r="B5393" s="10"/>
      <c r="C5393" s="10"/>
      <c r="D5393" s="10"/>
      <c r="E5393" s="10"/>
      <c r="F5393" s="10"/>
      <c r="G5393" s="10"/>
      <c r="H5393" s="10"/>
      <c r="I5393" s="10"/>
      <c r="J5393" s="10"/>
      <c r="K5393" s="11"/>
      <c r="L5393" s="11"/>
      <c r="M5393" s="12"/>
      <c r="N5393" s="12"/>
      <c r="O5393" s="12"/>
      <c r="P5393" s="12"/>
      <c r="Q5393" s="12"/>
      <c r="R5393" s="12"/>
      <c r="S5393" s="12"/>
      <c r="T5393" s="12"/>
      <c r="U5393" s="12"/>
      <c r="V5393" s="12"/>
      <c r="W5393" s="12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2"/>
      <c r="AS5393" s="12"/>
      <c r="AT5393" s="12"/>
      <c r="AU5393" s="12"/>
      <c r="AV5393" s="12"/>
      <c r="AW5393" s="12"/>
      <c r="AX5393" s="12"/>
      <c r="AY5393" s="12"/>
      <c r="AZ5393" s="12"/>
      <c r="BA5393" s="12"/>
      <c r="BB5393" s="12"/>
      <c r="BC5393" s="12"/>
      <c r="BD5393" s="12"/>
      <c r="BE5393" s="12"/>
      <c r="BF5393" s="12"/>
      <c r="BG5393" s="12"/>
      <c r="BH5393" s="12"/>
      <c r="BI5393" s="12"/>
      <c r="BJ5393" s="13"/>
      <c r="BK5393" s="13"/>
      <c r="BL5393" s="13"/>
      <c r="BM5393" s="13"/>
      <c r="BN5393" s="13"/>
    </row>
    <row r="5394" spans="1:66" x14ac:dyDescent="0.25">
      <c r="A5394" s="10"/>
      <c r="B5394" s="10"/>
      <c r="C5394" s="10"/>
      <c r="D5394" s="10"/>
      <c r="E5394" s="10"/>
      <c r="F5394" s="10"/>
      <c r="G5394" s="10"/>
      <c r="H5394" s="10"/>
      <c r="I5394" s="10"/>
      <c r="J5394" s="10"/>
      <c r="K5394" s="11"/>
      <c r="L5394" s="11"/>
      <c r="M5394" s="12"/>
      <c r="N5394" s="12"/>
      <c r="O5394" s="12"/>
      <c r="P5394" s="12"/>
      <c r="Q5394" s="12"/>
      <c r="R5394" s="12"/>
      <c r="S5394" s="12"/>
      <c r="T5394" s="12"/>
      <c r="U5394" s="12"/>
      <c r="V5394" s="12"/>
      <c r="W5394" s="12"/>
      <c r="X5394" s="12"/>
      <c r="Y5394" s="12"/>
      <c r="Z5394" s="12"/>
      <c r="AA5394" s="12"/>
      <c r="AB5394" s="12"/>
      <c r="AC5394" s="12"/>
      <c r="AD5394" s="12"/>
      <c r="AE5394" s="12"/>
      <c r="AF5394" s="12"/>
      <c r="AG5394" s="12"/>
      <c r="AH5394" s="12"/>
      <c r="AI5394" s="12"/>
      <c r="AJ5394" s="12"/>
      <c r="AK5394" s="12"/>
      <c r="AL5394" s="12"/>
      <c r="AM5394" s="12"/>
      <c r="AN5394" s="12"/>
      <c r="AO5394" s="12"/>
      <c r="AP5394" s="12"/>
      <c r="AQ5394" s="12"/>
      <c r="AR5394" s="12"/>
      <c r="AS5394" s="12"/>
      <c r="AT5394" s="12"/>
      <c r="AU5394" s="12"/>
      <c r="AV5394" s="12"/>
      <c r="AW5394" s="12"/>
      <c r="AX5394" s="12"/>
      <c r="AY5394" s="12"/>
      <c r="AZ5394" s="12"/>
      <c r="BA5394" s="12"/>
      <c r="BB5394" s="12"/>
      <c r="BC5394" s="12"/>
      <c r="BD5394" s="12"/>
      <c r="BE5394" s="12"/>
      <c r="BF5394" s="12"/>
      <c r="BG5394" s="12"/>
      <c r="BH5394" s="12"/>
      <c r="BI5394" s="12"/>
      <c r="BJ5394" s="13"/>
      <c r="BK5394" s="13"/>
      <c r="BL5394" s="13"/>
      <c r="BM5394" s="13"/>
      <c r="BN5394" s="13"/>
    </row>
    <row r="5395" spans="1:66" x14ac:dyDescent="0.25">
      <c r="A5395" s="10"/>
      <c r="B5395" s="10"/>
      <c r="C5395" s="10"/>
      <c r="D5395" s="10"/>
      <c r="E5395" s="10"/>
      <c r="F5395" s="10"/>
      <c r="G5395" s="10"/>
      <c r="H5395" s="10"/>
      <c r="I5395" s="10"/>
      <c r="J5395" s="10"/>
      <c r="K5395" s="11"/>
      <c r="L5395" s="11"/>
      <c r="M5395" s="12"/>
      <c r="N5395" s="12"/>
      <c r="O5395" s="12"/>
      <c r="P5395" s="12"/>
      <c r="Q5395" s="12"/>
      <c r="R5395" s="12"/>
      <c r="S5395" s="12"/>
      <c r="T5395" s="12"/>
      <c r="U5395" s="12"/>
      <c r="V5395" s="12"/>
      <c r="W5395" s="12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2"/>
      <c r="AS5395" s="12"/>
      <c r="AT5395" s="12"/>
      <c r="AU5395" s="12"/>
      <c r="AV5395" s="12"/>
      <c r="AW5395" s="12"/>
      <c r="AX5395" s="12"/>
      <c r="AY5395" s="12"/>
      <c r="AZ5395" s="12"/>
      <c r="BA5395" s="12"/>
      <c r="BB5395" s="12"/>
      <c r="BC5395" s="12"/>
      <c r="BD5395" s="12"/>
      <c r="BE5395" s="12"/>
      <c r="BF5395" s="12"/>
      <c r="BG5395" s="12"/>
      <c r="BH5395" s="12"/>
      <c r="BI5395" s="12"/>
      <c r="BJ5395" s="13"/>
      <c r="BK5395" s="13"/>
      <c r="BL5395" s="13"/>
      <c r="BM5395" s="13"/>
      <c r="BN5395" s="13"/>
    </row>
    <row r="5396" spans="1:66" x14ac:dyDescent="0.25">
      <c r="A5396" s="10"/>
      <c r="B5396" s="10"/>
      <c r="C5396" s="10"/>
      <c r="D5396" s="10"/>
      <c r="E5396" s="10"/>
      <c r="F5396" s="10"/>
      <c r="G5396" s="10"/>
      <c r="H5396" s="10"/>
      <c r="I5396" s="10"/>
      <c r="J5396" s="10"/>
      <c r="K5396" s="11"/>
      <c r="L5396" s="11"/>
      <c r="M5396" s="12"/>
      <c r="N5396" s="12"/>
      <c r="O5396" s="12"/>
      <c r="P5396" s="12"/>
      <c r="Q5396" s="12"/>
      <c r="R5396" s="12"/>
      <c r="S5396" s="12"/>
      <c r="T5396" s="12"/>
      <c r="U5396" s="12"/>
      <c r="V5396" s="12"/>
      <c r="W5396" s="12"/>
      <c r="X5396" s="12"/>
      <c r="Y5396" s="12"/>
      <c r="Z5396" s="12"/>
      <c r="AA5396" s="12"/>
      <c r="AB5396" s="12"/>
      <c r="AC5396" s="12"/>
      <c r="AD5396" s="12"/>
      <c r="AE5396" s="12"/>
      <c r="AF5396" s="12"/>
      <c r="AG5396" s="12"/>
      <c r="AH5396" s="12"/>
      <c r="AI5396" s="12"/>
      <c r="AJ5396" s="12"/>
      <c r="AK5396" s="12"/>
      <c r="AL5396" s="12"/>
      <c r="AM5396" s="12"/>
      <c r="AN5396" s="12"/>
      <c r="AO5396" s="12"/>
      <c r="AP5396" s="12"/>
      <c r="AQ5396" s="12"/>
      <c r="AR5396" s="12"/>
      <c r="AS5396" s="12"/>
      <c r="AT5396" s="12"/>
      <c r="AU5396" s="12"/>
      <c r="AV5396" s="12"/>
      <c r="AW5396" s="12"/>
      <c r="AX5396" s="12"/>
      <c r="AY5396" s="12"/>
      <c r="AZ5396" s="12"/>
      <c r="BA5396" s="12"/>
      <c r="BB5396" s="12"/>
      <c r="BC5396" s="12"/>
      <c r="BD5396" s="12"/>
      <c r="BE5396" s="12"/>
      <c r="BF5396" s="12"/>
      <c r="BG5396" s="12"/>
      <c r="BH5396" s="12"/>
      <c r="BI5396" s="12"/>
      <c r="BJ5396" s="13"/>
      <c r="BK5396" s="13"/>
      <c r="BL5396" s="13"/>
      <c r="BM5396" s="13"/>
      <c r="BN5396" s="13"/>
    </row>
    <row r="5397" spans="1:66" x14ac:dyDescent="0.25">
      <c r="A5397" s="10"/>
      <c r="B5397" s="10"/>
      <c r="C5397" s="10"/>
      <c r="D5397" s="10"/>
      <c r="E5397" s="10"/>
      <c r="F5397" s="10"/>
      <c r="G5397" s="10"/>
      <c r="H5397" s="10"/>
      <c r="I5397" s="10"/>
      <c r="J5397" s="10"/>
      <c r="K5397" s="11"/>
      <c r="L5397" s="11"/>
      <c r="M5397" s="12"/>
      <c r="N5397" s="12"/>
      <c r="O5397" s="12"/>
      <c r="P5397" s="12"/>
      <c r="Q5397" s="12"/>
      <c r="R5397" s="12"/>
      <c r="S5397" s="12"/>
      <c r="T5397" s="12"/>
      <c r="U5397" s="12"/>
      <c r="V5397" s="12"/>
      <c r="W5397" s="12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2"/>
      <c r="AS5397" s="12"/>
      <c r="AT5397" s="12"/>
      <c r="AU5397" s="12"/>
      <c r="AV5397" s="12"/>
      <c r="AW5397" s="12"/>
      <c r="AX5397" s="12"/>
      <c r="AY5397" s="12"/>
      <c r="AZ5397" s="12"/>
      <c r="BA5397" s="12"/>
      <c r="BB5397" s="12"/>
      <c r="BC5397" s="12"/>
      <c r="BD5397" s="12"/>
      <c r="BE5397" s="12"/>
      <c r="BF5397" s="12"/>
      <c r="BG5397" s="12"/>
      <c r="BH5397" s="12"/>
      <c r="BI5397" s="12"/>
      <c r="BJ5397" s="13"/>
      <c r="BK5397" s="13"/>
      <c r="BL5397" s="13"/>
      <c r="BM5397" s="13"/>
      <c r="BN5397" s="13"/>
    </row>
    <row r="5398" spans="1:66" x14ac:dyDescent="0.25">
      <c r="A5398" s="10"/>
      <c r="B5398" s="10"/>
      <c r="C5398" s="10"/>
      <c r="D5398" s="10"/>
      <c r="E5398" s="10"/>
      <c r="F5398" s="10"/>
      <c r="G5398" s="10"/>
      <c r="H5398" s="10"/>
      <c r="I5398" s="10"/>
      <c r="J5398" s="10"/>
      <c r="K5398" s="11"/>
      <c r="L5398" s="11"/>
      <c r="M5398" s="12"/>
      <c r="N5398" s="12"/>
      <c r="O5398" s="12"/>
      <c r="P5398" s="12"/>
      <c r="Q5398" s="12"/>
      <c r="R5398" s="12"/>
      <c r="S5398" s="12"/>
      <c r="T5398" s="12"/>
      <c r="U5398" s="12"/>
      <c r="V5398" s="12"/>
      <c r="W5398" s="12"/>
      <c r="X5398" s="12"/>
      <c r="Y5398" s="12"/>
      <c r="Z5398" s="12"/>
      <c r="AA5398" s="12"/>
      <c r="AB5398" s="12"/>
      <c r="AC5398" s="12"/>
      <c r="AD5398" s="12"/>
      <c r="AE5398" s="12"/>
      <c r="AF5398" s="12"/>
      <c r="AG5398" s="12"/>
      <c r="AH5398" s="12"/>
      <c r="AI5398" s="12"/>
      <c r="AJ5398" s="12"/>
      <c r="AK5398" s="12"/>
      <c r="AL5398" s="12"/>
      <c r="AM5398" s="12"/>
      <c r="AN5398" s="12"/>
      <c r="AO5398" s="12"/>
      <c r="AP5398" s="12"/>
      <c r="AQ5398" s="12"/>
      <c r="AR5398" s="12"/>
      <c r="AS5398" s="12"/>
      <c r="AT5398" s="12"/>
      <c r="AU5398" s="12"/>
      <c r="AV5398" s="12"/>
      <c r="AW5398" s="12"/>
      <c r="AX5398" s="12"/>
      <c r="AY5398" s="12"/>
      <c r="AZ5398" s="12"/>
      <c r="BA5398" s="12"/>
      <c r="BB5398" s="12"/>
      <c r="BC5398" s="12"/>
      <c r="BD5398" s="12"/>
      <c r="BE5398" s="12"/>
      <c r="BF5398" s="12"/>
      <c r="BG5398" s="12"/>
      <c r="BH5398" s="12"/>
      <c r="BI5398" s="12"/>
      <c r="BJ5398" s="13"/>
      <c r="BK5398" s="13"/>
      <c r="BL5398" s="13"/>
      <c r="BM5398" s="13"/>
      <c r="BN5398" s="13"/>
    </row>
    <row r="5399" spans="1:66" x14ac:dyDescent="0.25">
      <c r="A5399" s="10"/>
      <c r="B5399" s="10"/>
      <c r="C5399" s="10"/>
      <c r="D5399" s="10"/>
      <c r="E5399" s="10"/>
      <c r="F5399" s="10"/>
      <c r="G5399" s="10"/>
      <c r="H5399" s="10"/>
      <c r="I5399" s="10"/>
      <c r="J5399" s="10"/>
      <c r="K5399" s="11"/>
      <c r="L5399" s="11"/>
      <c r="M5399" s="12"/>
      <c r="N5399" s="12"/>
      <c r="O5399" s="12"/>
      <c r="P5399" s="12"/>
      <c r="Q5399" s="12"/>
      <c r="R5399" s="12"/>
      <c r="S5399" s="12"/>
      <c r="T5399" s="12"/>
      <c r="U5399" s="12"/>
      <c r="V5399" s="12"/>
      <c r="W5399" s="12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2"/>
      <c r="AS5399" s="12"/>
      <c r="AT5399" s="12"/>
      <c r="AU5399" s="12"/>
      <c r="AV5399" s="12"/>
      <c r="AW5399" s="12"/>
      <c r="AX5399" s="12"/>
      <c r="AY5399" s="12"/>
      <c r="AZ5399" s="12"/>
      <c r="BA5399" s="12"/>
      <c r="BB5399" s="12"/>
      <c r="BC5399" s="12"/>
      <c r="BD5399" s="12"/>
      <c r="BE5399" s="12"/>
      <c r="BF5399" s="12"/>
      <c r="BG5399" s="12"/>
      <c r="BH5399" s="12"/>
      <c r="BI5399" s="12"/>
      <c r="BJ5399" s="13"/>
      <c r="BK5399" s="13"/>
      <c r="BL5399" s="13"/>
      <c r="BM5399" s="13"/>
      <c r="BN5399" s="13"/>
    </row>
    <row r="5400" spans="1:66" x14ac:dyDescent="0.25">
      <c r="A5400" s="10"/>
      <c r="B5400" s="10"/>
      <c r="C5400" s="10"/>
      <c r="D5400" s="10"/>
      <c r="E5400" s="10"/>
      <c r="F5400" s="10"/>
      <c r="G5400" s="10"/>
      <c r="H5400" s="10"/>
      <c r="I5400" s="10"/>
      <c r="J5400" s="10"/>
      <c r="K5400" s="11"/>
      <c r="L5400" s="11"/>
      <c r="M5400" s="12"/>
      <c r="N5400" s="12"/>
      <c r="O5400" s="12"/>
      <c r="P5400" s="12"/>
      <c r="Q5400" s="12"/>
      <c r="R5400" s="12"/>
      <c r="S5400" s="12"/>
      <c r="T5400" s="12"/>
      <c r="U5400" s="12"/>
      <c r="V5400" s="12"/>
      <c r="W5400" s="12"/>
      <c r="X5400" s="12"/>
      <c r="Y5400" s="12"/>
      <c r="Z5400" s="12"/>
      <c r="AA5400" s="12"/>
      <c r="AB5400" s="12"/>
      <c r="AC5400" s="12"/>
      <c r="AD5400" s="12"/>
      <c r="AE5400" s="12"/>
      <c r="AF5400" s="12"/>
      <c r="AG5400" s="12"/>
      <c r="AH5400" s="12"/>
      <c r="AI5400" s="12"/>
      <c r="AJ5400" s="12"/>
      <c r="AK5400" s="12"/>
      <c r="AL5400" s="12"/>
      <c r="AM5400" s="12"/>
      <c r="AN5400" s="12"/>
      <c r="AO5400" s="12"/>
      <c r="AP5400" s="12"/>
      <c r="AQ5400" s="12"/>
      <c r="AR5400" s="12"/>
      <c r="AS5400" s="12"/>
      <c r="AT5400" s="12"/>
      <c r="AU5400" s="12"/>
      <c r="AV5400" s="12"/>
      <c r="AW5400" s="12"/>
      <c r="AX5400" s="12"/>
      <c r="AY5400" s="12"/>
      <c r="AZ5400" s="12"/>
      <c r="BA5400" s="12"/>
      <c r="BB5400" s="12"/>
      <c r="BC5400" s="12"/>
      <c r="BD5400" s="12"/>
      <c r="BE5400" s="12"/>
      <c r="BF5400" s="12"/>
      <c r="BG5400" s="12"/>
      <c r="BH5400" s="12"/>
      <c r="BI5400" s="12"/>
      <c r="BJ5400" s="13"/>
      <c r="BK5400" s="13"/>
      <c r="BL5400" s="13"/>
      <c r="BM5400" s="13"/>
      <c r="BN5400" s="13"/>
    </row>
    <row r="5401" spans="1:66" x14ac:dyDescent="0.25">
      <c r="A5401" s="10"/>
      <c r="B5401" s="10"/>
      <c r="C5401" s="10"/>
      <c r="D5401" s="10"/>
      <c r="E5401" s="10"/>
      <c r="F5401" s="10"/>
      <c r="G5401" s="10"/>
      <c r="H5401" s="10"/>
      <c r="I5401" s="10"/>
      <c r="J5401" s="10"/>
      <c r="K5401" s="11"/>
      <c r="L5401" s="11"/>
      <c r="M5401" s="12"/>
      <c r="N5401" s="12"/>
      <c r="O5401" s="12"/>
      <c r="P5401" s="12"/>
      <c r="Q5401" s="12"/>
      <c r="R5401" s="12"/>
      <c r="S5401" s="12"/>
      <c r="T5401" s="12"/>
      <c r="U5401" s="12"/>
      <c r="V5401" s="12"/>
      <c r="W5401" s="12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2"/>
      <c r="AS5401" s="12"/>
      <c r="AT5401" s="12"/>
      <c r="AU5401" s="12"/>
      <c r="AV5401" s="12"/>
      <c r="AW5401" s="12"/>
      <c r="AX5401" s="12"/>
      <c r="AY5401" s="12"/>
      <c r="AZ5401" s="12"/>
      <c r="BA5401" s="12"/>
      <c r="BB5401" s="12"/>
      <c r="BC5401" s="12"/>
      <c r="BD5401" s="12"/>
      <c r="BE5401" s="12"/>
      <c r="BF5401" s="12"/>
      <c r="BG5401" s="12"/>
      <c r="BH5401" s="12"/>
      <c r="BI5401" s="12"/>
      <c r="BJ5401" s="13"/>
      <c r="BK5401" s="13"/>
      <c r="BL5401" s="13"/>
      <c r="BM5401" s="13"/>
      <c r="BN5401" s="13"/>
    </row>
    <row r="5402" spans="1:66" x14ac:dyDescent="0.25">
      <c r="A5402" s="10"/>
      <c r="B5402" s="10"/>
      <c r="C5402" s="10"/>
      <c r="D5402" s="10"/>
      <c r="E5402" s="10"/>
      <c r="F5402" s="10"/>
      <c r="G5402" s="10"/>
      <c r="H5402" s="10"/>
      <c r="I5402" s="10"/>
      <c r="J5402" s="10"/>
      <c r="K5402" s="11"/>
      <c r="L5402" s="11"/>
      <c r="M5402" s="12"/>
      <c r="N5402" s="12"/>
      <c r="O5402" s="12"/>
      <c r="P5402" s="12"/>
      <c r="Q5402" s="12"/>
      <c r="R5402" s="12"/>
      <c r="S5402" s="12"/>
      <c r="T5402" s="12"/>
      <c r="U5402" s="12"/>
      <c r="V5402" s="12"/>
      <c r="W5402" s="12"/>
      <c r="X5402" s="12"/>
      <c r="Y5402" s="12"/>
      <c r="Z5402" s="12"/>
      <c r="AA5402" s="12"/>
      <c r="AB5402" s="12"/>
      <c r="AC5402" s="12"/>
      <c r="AD5402" s="12"/>
      <c r="AE5402" s="12"/>
      <c r="AF5402" s="12"/>
      <c r="AG5402" s="12"/>
      <c r="AH5402" s="12"/>
      <c r="AI5402" s="12"/>
      <c r="AJ5402" s="12"/>
      <c r="AK5402" s="12"/>
      <c r="AL5402" s="12"/>
      <c r="AM5402" s="12"/>
      <c r="AN5402" s="12"/>
      <c r="AO5402" s="12"/>
      <c r="AP5402" s="12"/>
      <c r="AQ5402" s="12"/>
      <c r="AR5402" s="12"/>
      <c r="AS5402" s="12"/>
      <c r="AT5402" s="12"/>
      <c r="AU5402" s="12"/>
      <c r="AV5402" s="12"/>
      <c r="AW5402" s="12"/>
      <c r="AX5402" s="12"/>
      <c r="AY5402" s="12"/>
      <c r="AZ5402" s="12"/>
      <c r="BA5402" s="12"/>
      <c r="BB5402" s="12"/>
      <c r="BC5402" s="12"/>
      <c r="BD5402" s="12"/>
      <c r="BE5402" s="12"/>
      <c r="BF5402" s="12"/>
      <c r="BG5402" s="12"/>
      <c r="BH5402" s="12"/>
      <c r="BI5402" s="12"/>
      <c r="BJ5402" s="13"/>
      <c r="BK5402" s="13"/>
      <c r="BL5402" s="13"/>
      <c r="BM5402" s="13"/>
      <c r="BN5402" s="13"/>
    </row>
    <row r="5403" spans="1:66" x14ac:dyDescent="0.25">
      <c r="A5403" s="10"/>
      <c r="B5403" s="10"/>
      <c r="C5403" s="10"/>
      <c r="D5403" s="10"/>
      <c r="E5403" s="10"/>
      <c r="F5403" s="10"/>
      <c r="G5403" s="10"/>
      <c r="H5403" s="10"/>
      <c r="I5403" s="10"/>
      <c r="J5403" s="10"/>
      <c r="K5403" s="11"/>
      <c r="L5403" s="11"/>
      <c r="M5403" s="12"/>
      <c r="N5403" s="12"/>
      <c r="O5403" s="12"/>
      <c r="P5403" s="12"/>
      <c r="Q5403" s="12"/>
      <c r="R5403" s="12"/>
      <c r="S5403" s="12"/>
      <c r="T5403" s="12"/>
      <c r="U5403" s="12"/>
      <c r="V5403" s="12"/>
      <c r="W5403" s="12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2"/>
      <c r="AS5403" s="12"/>
      <c r="AT5403" s="12"/>
      <c r="AU5403" s="12"/>
      <c r="AV5403" s="12"/>
      <c r="AW5403" s="12"/>
      <c r="AX5403" s="12"/>
      <c r="AY5403" s="12"/>
      <c r="AZ5403" s="12"/>
      <c r="BA5403" s="12"/>
      <c r="BB5403" s="12"/>
      <c r="BC5403" s="12"/>
      <c r="BD5403" s="12"/>
      <c r="BE5403" s="12"/>
      <c r="BF5403" s="12"/>
      <c r="BG5403" s="12"/>
      <c r="BH5403" s="12"/>
      <c r="BI5403" s="12"/>
      <c r="BJ5403" s="13"/>
      <c r="BK5403" s="13"/>
      <c r="BL5403" s="13"/>
      <c r="BM5403" s="13"/>
      <c r="BN5403" s="13"/>
    </row>
    <row r="5404" spans="1:66" x14ac:dyDescent="0.25">
      <c r="A5404" s="10"/>
      <c r="B5404" s="10"/>
      <c r="C5404" s="10"/>
      <c r="D5404" s="10"/>
      <c r="E5404" s="10"/>
      <c r="F5404" s="10"/>
      <c r="G5404" s="10"/>
      <c r="H5404" s="10"/>
      <c r="I5404" s="10"/>
      <c r="J5404" s="10"/>
      <c r="K5404" s="11"/>
      <c r="L5404" s="11"/>
      <c r="M5404" s="12"/>
      <c r="N5404" s="12"/>
      <c r="O5404" s="12"/>
      <c r="P5404" s="12"/>
      <c r="Q5404" s="12"/>
      <c r="R5404" s="12"/>
      <c r="S5404" s="12"/>
      <c r="T5404" s="12"/>
      <c r="U5404" s="12"/>
      <c r="V5404" s="12"/>
      <c r="W5404" s="12"/>
      <c r="X5404" s="12"/>
      <c r="Y5404" s="12"/>
      <c r="Z5404" s="12"/>
      <c r="AA5404" s="12"/>
      <c r="AB5404" s="12"/>
      <c r="AC5404" s="12"/>
      <c r="AD5404" s="12"/>
      <c r="AE5404" s="12"/>
      <c r="AF5404" s="12"/>
      <c r="AG5404" s="12"/>
      <c r="AH5404" s="12"/>
      <c r="AI5404" s="12"/>
      <c r="AJ5404" s="12"/>
      <c r="AK5404" s="12"/>
      <c r="AL5404" s="12"/>
      <c r="AM5404" s="12"/>
      <c r="AN5404" s="12"/>
      <c r="AO5404" s="12"/>
      <c r="AP5404" s="12"/>
      <c r="AQ5404" s="12"/>
      <c r="AR5404" s="12"/>
      <c r="AS5404" s="12"/>
      <c r="AT5404" s="12"/>
      <c r="AU5404" s="12"/>
      <c r="AV5404" s="12"/>
      <c r="AW5404" s="12"/>
      <c r="AX5404" s="12"/>
      <c r="AY5404" s="12"/>
      <c r="AZ5404" s="12"/>
      <c r="BA5404" s="12"/>
      <c r="BB5404" s="12"/>
      <c r="BC5404" s="12"/>
      <c r="BD5404" s="12"/>
      <c r="BE5404" s="12"/>
      <c r="BF5404" s="12"/>
      <c r="BG5404" s="12"/>
      <c r="BH5404" s="12"/>
      <c r="BI5404" s="12"/>
      <c r="BJ5404" s="13"/>
      <c r="BK5404" s="13"/>
      <c r="BL5404" s="13"/>
      <c r="BM5404" s="13"/>
      <c r="BN5404" s="13"/>
    </row>
    <row r="5405" spans="1:66" x14ac:dyDescent="0.25">
      <c r="A5405" s="10"/>
      <c r="B5405" s="10"/>
      <c r="C5405" s="10"/>
      <c r="D5405" s="10"/>
      <c r="E5405" s="10"/>
      <c r="F5405" s="10"/>
      <c r="G5405" s="10"/>
      <c r="H5405" s="10"/>
      <c r="I5405" s="10"/>
      <c r="J5405" s="10"/>
      <c r="K5405" s="11"/>
      <c r="L5405" s="11"/>
      <c r="M5405" s="12"/>
      <c r="N5405" s="12"/>
      <c r="O5405" s="12"/>
      <c r="P5405" s="12"/>
      <c r="Q5405" s="12"/>
      <c r="R5405" s="12"/>
      <c r="S5405" s="12"/>
      <c r="T5405" s="12"/>
      <c r="U5405" s="12"/>
      <c r="V5405" s="12"/>
      <c r="W5405" s="12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2"/>
      <c r="AS5405" s="12"/>
      <c r="AT5405" s="12"/>
      <c r="AU5405" s="12"/>
      <c r="AV5405" s="12"/>
      <c r="AW5405" s="12"/>
      <c r="AX5405" s="12"/>
      <c r="AY5405" s="12"/>
      <c r="AZ5405" s="12"/>
      <c r="BA5405" s="12"/>
      <c r="BB5405" s="12"/>
      <c r="BC5405" s="12"/>
      <c r="BD5405" s="12"/>
      <c r="BE5405" s="12"/>
      <c r="BF5405" s="12"/>
      <c r="BG5405" s="12"/>
      <c r="BH5405" s="12"/>
      <c r="BI5405" s="12"/>
      <c r="BJ5405" s="13"/>
      <c r="BK5405" s="13"/>
      <c r="BL5405" s="13"/>
      <c r="BM5405" s="13"/>
      <c r="BN5405" s="13"/>
    </row>
    <row r="5406" spans="1:66" x14ac:dyDescent="0.25">
      <c r="A5406" s="10"/>
      <c r="B5406" s="10"/>
      <c r="C5406" s="10"/>
      <c r="D5406" s="10"/>
      <c r="E5406" s="10"/>
      <c r="F5406" s="10"/>
      <c r="G5406" s="10"/>
      <c r="H5406" s="10"/>
      <c r="I5406" s="10"/>
      <c r="J5406" s="10"/>
      <c r="K5406" s="11"/>
      <c r="L5406" s="11"/>
      <c r="M5406" s="12"/>
      <c r="N5406" s="12"/>
      <c r="O5406" s="12"/>
      <c r="P5406" s="12"/>
      <c r="Q5406" s="12"/>
      <c r="R5406" s="12"/>
      <c r="S5406" s="12"/>
      <c r="T5406" s="12"/>
      <c r="U5406" s="12"/>
      <c r="V5406" s="12"/>
      <c r="W5406" s="12"/>
      <c r="X5406" s="12"/>
      <c r="Y5406" s="12"/>
      <c r="Z5406" s="12"/>
      <c r="AA5406" s="12"/>
      <c r="AB5406" s="12"/>
      <c r="AC5406" s="12"/>
      <c r="AD5406" s="12"/>
      <c r="AE5406" s="12"/>
      <c r="AF5406" s="12"/>
      <c r="AG5406" s="12"/>
      <c r="AH5406" s="12"/>
      <c r="AI5406" s="12"/>
      <c r="AJ5406" s="12"/>
      <c r="AK5406" s="12"/>
      <c r="AL5406" s="12"/>
      <c r="AM5406" s="12"/>
      <c r="AN5406" s="12"/>
      <c r="AO5406" s="12"/>
      <c r="AP5406" s="12"/>
      <c r="AQ5406" s="12"/>
      <c r="AR5406" s="12"/>
      <c r="AS5406" s="12"/>
      <c r="AT5406" s="12"/>
      <c r="AU5406" s="12"/>
      <c r="AV5406" s="12"/>
      <c r="AW5406" s="12"/>
      <c r="AX5406" s="12"/>
      <c r="AY5406" s="12"/>
      <c r="AZ5406" s="12"/>
      <c r="BA5406" s="12"/>
      <c r="BB5406" s="12"/>
      <c r="BC5406" s="12"/>
      <c r="BD5406" s="12"/>
      <c r="BE5406" s="12"/>
      <c r="BF5406" s="12"/>
      <c r="BG5406" s="12"/>
      <c r="BH5406" s="12"/>
      <c r="BI5406" s="12"/>
      <c r="BJ5406" s="13"/>
      <c r="BK5406" s="13"/>
      <c r="BL5406" s="13"/>
      <c r="BM5406" s="13"/>
      <c r="BN5406" s="13"/>
    </row>
    <row r="5407" spans="1:66" x14ac:dyDescent="0.25">
      <c r="A5407" s="10"/>
      <c r="B5407" s="10"/>
      <c r="C5407" s="10"/>
      <c r="D5407" s="10"/>
      <c r="E5407" s="10"/>
      <c r="F5407" s="10"/>
      <c r="G5407" s="10"/>
      <c r="H5407" s="10"/>
      <c r="I5407" s="10"/>
      <c r="J5407" s="10"/>
      <c r="K5407" s="11"/>
      <c r="L5407" s="11"/>
      <c r="M5407" s="12"/>
      <c r="N5407" s="12"/>
      <c r="O5407" s="12"/>
      <c r="P5407" s="12"/>
      <c r="Q5407" s="12"/>
      <c r="R5407" s="12"/>
      <c r="S5407" s="12"/>
      <c r="T5407" s="12"/>
      <c r="U5407" s="12"/>
      <c r="V5407" s="12"/>
      <c r="W5407" s="12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2"/>
      <c r="AS5407" s="12"/>
      <c r="AT5407" s="12"/>
      <c r="AU5407" s="12"/>
      <c r="AV5407" s="12"/>
      <c r="AW5407" s="12"/>
      <c r="AX5407" s="12"/>
      <c r="AY5407" s="12"/>
      <c r="AZ5407" s="12"/>
      <c r="BA5407" s="12"/>
      <c r="BB5407" s="12"/>
      <c r="BC5407" s="12"/>
      <c r="BD5407" s="12"/>
      <c r="BE5407" s="12"/>
      <c r="BF5407" s="12"/>
      <c r="BG5407" s="12"/>
      <c r="BH5407" s="12"/>
      <c r="BI5407" s="12"/>
      <c r="BJ5407" s="13"/>
      <c r="BK5407" s="13"/>
      <c r="BL5407" s="13"/>
      <c r="BM5407" s="13"/>
      <c r="BN5407" s="13"/>
    </row>
    <row r="5408" spans="1:66" x14ac:dyDescent="0.25">
      <c r="A5408" s="10"/>
      <c r="B5408" s="10"/>
      <c r="C5408" s="10"/>
      <c r="D5408" s="10"/>
      <c r="E5408" s="10"/>
      <c r="F5408" s="10"/>
      <c r="G5408" s="10"/>
      <c r="H5408" s="10"/>
      <c r="I5408" s="10"/>
      <c r="J5408" s="10"/>
      <c r="K5408" s="11"/>
      <c r="L5408" s="11"/>
      <c r="M5408" s="12"/>
      <c r="N5408" s="12"/>
      <c r="O5408" s="12"/>
      <c r="P5408" s="12"/>
      <c r="Q5408" s="12"/>
      <c r="R5408" s="12"/>
      <c r="S5408" s="12"/>
      <c r="T5408" s="12"/>
      <c r="U5408" s="12"/>
      <c r="V5408" s="12"/>
      <c r="W5408" s="12"/>
      <c r="X5408" s="12"/>
      <c r="Y5408" s="12"/>
      <c r="Z5408" s="12"/>
      <c r="AA5408" s="12"/>
      <c r="AB5408" s="12"/>
      <c r="AC5408" s="12"/>
      <c r="AD5408" s="12"/>
      <c r="AE5408" s="12"/>
      <c r="AF5408" s="12"/>
      <c r="AG5408" s="12"/>
      <c r="AH5408" s="12"/>
      <c r="AI5408" s="12"/>
      <c r="AJ5408" s="12"/>
      <c r="AK5408" s="12"/>
      <c r="AL5408" s="12"/>
      <c r="AM5408" s="12"/>
      <c r="AN5408" s="12"/>
      <c r="AO5408" s="12"/>
      <c r="AP5408" s="12"/>
      <c r="AQ5408" s="12"/>
      <c r="AR5408" s="12"/>
      <c r="AS5408" s="12"/>
      <c r="AT5408" s="12"/>
      <c r="AU5408" s="12"/>
      <c r="AV5408" s="12"/>
      <c r="AW5408" s="12"/>
      <c r="AX5408" s="12"/>
      <c r="AY5408" s="12"/>
      <c r="AZ5408" s="12"/>
      <c r="BA5408" s="12"/>
      <c r="BB5408" s="12"/>
      <c r="BC5408" s="12"/>
      <c r="BD5408" s="12"/>
      <c r="BE5408" s="12"/>
      <c r="BF5408" s="12"/>
      <c r="BG5408" s="12"/>
      <c r="BH5408" s="12"/>
      <c r="BI5408" s="12"/>
      <c r="BJ5408" s="13"/>
      <c r="BK5408" s="13"/>
      <c r="BL5408" s="13"/>
      <c r="BM5408" s="13"/>
      <c r="BN5408" s="13"/>
    </row>
    <row r="5409" spans="1:66" x14ac:dyDescent="0.25">
      <c r="A5409" s="10"/>
      <c r="B5409" s="10"/>
      <c r="C5409" s="10"/>
      <c r="D5409" s="10"/>
      <c r="E5409" s="10"/>
      <c r="F5409" s="10"/>
      <c r="G5409" s="10"/>
      <c r="H5409" s="10"/>
      <c r="I5409" s="10"/>
      <c r="J5409" s="10"/>
      <c r="K5409" s="11"/>
      <c r="L5409" s="11"/>
      <c r="M5409" s="12"/>
      <c r="N5409" s="12"/>
      <c r="O5409" s="12"/>
      <c r="P5409" s="12"/>
      <c r="Q5409" s="12"/>
      <c r="R5409" s="12"/>
      <c r="S5409" s="12"/>
      <c r="T5409" s="12"/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2"/>
      <c r="AS5409" s="12"/>
      <c r="AT5409" s="12"/>
      <c r="AU5409" s="12"/>
      <c r="AV5409" s="12"/>
      <c r="AW5409" s="12"/>
      <c r="AX5409" s="12"/>
      <c r="AY5409" s="12"/>
      <c r="AZ5409" s="12"/>
      <c r="BA5409" s="12"/>
      <c r="BB5409" s="12"/>
      <c r="BC5409" s="12"/>
      <c r="BD5409" s="12"/>
      <c r="BE5409" s="12"/>
      <c r="BF5409" s="12"/>
      <c r="BG5409" s="12"/>
      <c r="BH5409" s="12"/>
      <c r="BI5409" s="12"/>
      <c r="BJ5409" s="13"/>
      <c r="BK5409" s="13"/>
      <c r="BL5409" s="13"/>
      <c r="BM5409" s="13"/>
      <c r="BN5409" s="13"/>
    </row>
    <row r="5410" spans="1:66" x14ac:dyDescent="0.25">
      <c r="A5410" s="10"/>
      <c r="B5410" s="10"/>
      <c r="C5410" s="10"/>
      <c r="D5410" s="10"/>
      <c r="E5410" s="10"/>
      <c r="F5410" s="10"/>
      <c r="G5410" s="10"/>
      <c r="H5410" s="10"/>
      <c r="I5410" s="10"/>
      <c r="J5410" s="10"/>
      <c r="K5410" s="11"/>
      <c r="L5410" s="11"/>
      <c r="M5410" s="12"/>
      <c r="N5410" s="12"/>
      <c r="O5410" s="12"/>
      <c r="P5410" s="12"/>
      <c r="Q5410" s="12"/>
      <c r="R5410" s="12"/>
      <c r="S5410" s="12"/>
      <c r="T5410" s="12"/>
      <c r="U5410" s="12"/>
      <c r="V5410" s="12"/>
      <c r="W5410" s="12"/>
      <c r="X5410" s="12"/>
      <c r="Y5410" s="12"/>
      <c r="Z5410" s="12"/>
      <c r="AA5410" s="12"/>
      <c r="AB5410" s="12"/>
      <c r="AC5410" s="12"/>
      <c r="AD5410" s="12"/>
      <c r="AE5410" s="12"/>
      <c r="AF5410" s="12"/>
      <c r="AG5410" s="12"/>
      <c r="AH5410" s="12"/>
      <c r="AI5410" s="12"/>
      <c r="AJ5410" s="12"/>
      <c r="AK5410" s="12"/>
      <c r="AL5410" s="12"/>
      <c r="AM5410" s="12"/>
      <c r="AN5410" s="12"/>
      <c r="AO5410" s="12"/>
      <c r="AP5410" s="12"/>
      <c r="AQ5410" s="12"/>
      <c r="AR5410" s="12"/>
      <c r="AS5410" s="12"/>
      <c r="AT5410" s="12"/>
      <c r="AU5410" s="12"/>
      <c r="AV5410" s="12"/>
      <c r="AW5410" s="12"/>
      <c r="AX5410" s="12"/>
      <c r="AY5410" s="12"/>
      <c r="AZ5410" s="12"/>
      <c r="BA5410" s="12"/>
      <c r="BB5410" s="12"/>
      <c r="BC5410" s="12"/>
      <c r="BD5410" s="12"/>
      <c r="BE5410" s="12"/>
      <c r="BF5410" s="12"/>
      <c r="BG5410" s="12"/>
      <c r="BH5410" s="12"/>
      <c r="BI5410" s="12"/>
      <c r="BJ5410" s="13"/>
      <c r="BK5410" s="13"/>
      <c r="BL5410" s="13"/>
      <c r="BM5410" s="13"/>
      <c r="BN5410" s="13"/>
    </row>
    <row r="5411" spans="1:66" x14ac:dyDescent="0.25">
      <c r="A5411" s="10"/>
      <c r="B5411" s="10"/>
      <c r="C5411" s="10"/>
      <c r="D5411" s="10"/>
      <c r="E5411" s="10"/>
      <c r="F5411" s="10"/>
      <c r="G5411" s="10"/>
      <c r="H5411" s="10"/>
      <c r="I5411" s="10"/>
      <c r="J5411" s="10"/>
      <c r="K5411" s="11"/>
      <c r="L5411" s="11"/>
      <c r="M5411" s="12"/>
      <c r="N5411" s="12"/>
      <c r="O5411" s="12"/>
      <c r="P5411" s="12"/>
      <c r="Q5411" s="12"/>
      <c r="R5411" s="12"/>
      <c r="S5411" s="12"/>
      <c r="T5411" s="12"/>
      <c r="U5411" s="12"/>
      <c r="V5411" s="12"/>
      <c r="W5411" s="12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2"/>
      <c r="AS5411" s="12"/>
      <c r="AT5411" s="12"/>
      <c r="AU5411" s="12"/>
      <c r="AV5411" s="12"/>
      <c r="AW5411" s="12"/>
      <c r="AX5411" s="12"/>
      <c r="AY5411" s="12"/>
      <c r="AZ5411" s="12"/>
      <c r="BA5411" s="12"/>
      <c r="BB5411" s="12"/>
      <c r="BC5411" s="12"/>
      <c r="BD5411" s="12"/>
      <c r="BE5411" s="12"/>
      <c r="BF5411" s="12"/>
      <c r="BG5411" s="12"/>
      <c r="BH5411" s="12"/>
      <c r="BI5411" s="12"/>
      <c r="BJ5411" s="13"/>
      <c r="BK5411" s="13"/>
      <c r="BL5411" s="13"/>
      <c r="BM5411" s="13"/>
      <c r="BN5411" s="13"/>
    </row>
    <row r="5412" spans="1:66" x14ac:dyDescent="0.25">
      <c r="A5412" s="10"/>
      <c r="B5412" s="10"/>
      <c r="C5412" s="10"/>
      <c r="D5412" s="10"/>
      <c r="E5412" s="10"/>
      <c r="F5412" s="10"/>
      <c r="G5412" s="10"/>
      <c r="H5412" s="10"/>
      <c r="I5412" s="10"/>
      <c r="J5412" s="10"/>
      <c r="K5412" s="11"/>
      <c r="L5412" s="11"/>
      <c r="M5412" s="12"/>
      <c r="N5412" s="12"/>
      <c r="O5412" s="12"/>
      <c r="P5412" s="12"/>
      <c r="Q5412" s="12"/>
      <c r="R5412" s="12"/>
      <c r="S5412" s="12"/>
      <c r="T5412" s="12"/>
      <c r="U5412" s="12"/>
      <c r="V5412" s="12"/>
      <c r="W5412" s="12"/>
      <c r="X5412" s="12"/>
      <c r="Y5412" s="12"/>
      <c r="Z5412" s="12"/>
      <c r="AA5412" s="12"/>
      <c r="AB5412" s="12"/>
      <c r="AC5412" s="12"/>
      <c r="AD5412" s="12"/>
      <c r="AE5412" s="12"/>
      <c r="AF5412" s="12"/>
      <c r="AG5412" s="12"/>
      <c r="AH5412" s="12"/>
      <c r="AI5412" s="12"/>
      <c r="AJ5412" s="12"/>
      <c r="AK5412" s="12"/>
      <c r="AL5412" s="12"/>
      <c r="AM5412" s="12"/>
      <c r="AN5412" s="12"/>
      <c r="AO5412" s="12"/>
      <c r="AP5412" s="12"/>
      <c r="AQ5412" s="12"/>
      <c r="AR5412" s="12"/>
      <c r="AS5412" s="12"/>
      <c r="AT5412" s="12"/>
      <c r="AU5412" s="12"/>
      <c r="AV5412" s="12"/>
      <c r="AW5412" s="12"/>
      <c r="AX5412" s="12"/>
      <c r="AY5412" s="12"/>
      <c r="AZ5412" s="12"/>
      <c r="BA5412" s="12"/>
      <c r="BB5412" s="12"/>
      <c r="BC5412" s="12"/>
      <c r="BD5412" s="12"/>
      <c r="BE5412" s="12"/>
      <c r="BF5412" s="12"/>
      <c r="BG5412" s="12"/>
      <c r="BH5412" s="12"/>
      <c r="BI5412" s="12"/>
      <c r="BJ5412" s="13"/>
      <c r="BK5412" s="13"/>
      <c r="BL5412" s="13"/>
      <c r="BM5412" s="13"/>
      <c r="BN5412" s="13"/>
    </row>
    <row r="5413" spans="1:66" x14ac:dyDescent="0.25">
      <c r="A5413" s="10"/>
      <c r="B5413" s="10"/>
      <c r="C5413" s="10"/>
      <c r="D5413" s="10"/>
      <c r="E5413" s="10"/>
      <c r="F5413" s="10"/>
      <c r="G5413" s="10"/>
      <c r="H5413" s="10"/>
      <c r="I5413" s="10"/>
      <c r="J5413" s="10"/>
      <c r="K5413" s="11"/>
      <c r="L5413" s="11"/>
      <c r="M5413" s="12"/>
      <c r="N5413" s="12"/>
      <c r="O5413" s="12"/>
      <c r="P5413" s="12"/>
      <c r="Q5413" s="12"/>
      <c r="R5413" s="12"/>
      <c r="S5413" s="12"/>
      <c r="T5413" s="12"/>
      <c r="U5413" s="12"/>
      <c r="V5413" s="12"/>
      <c r="W5413" s="12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2"/>
      <c r="AS5413" s="12"/>
      <c r="AT5413" s="12"/>
      <c r="AU5413" s="12"/>
      <c r="AV5413" s="12"/>
      <c r="AW5413" s="12"/>
      <c r="AX5413" s="12"/>
      <c r="AY5413" s="12"/>
      <c r="AZ5413" s="12"/>
      <c r="BA5413" s="12"/>
      <c r="BB5413" s="12"/>
      <c r="BC5413" s="12"/>
      <c r="BD5413" s="12"/>
      <c r="BE5413" s="12"/>
      <c r="BF5413" s="12"/>
      <c r="BG5413" s="12"/>
      <c r="BH5413" s="12"/>
      <c r="BI5413" s="12"/>
      <c r="BJ5413" s="13"/>
      <c r="BK5413" s="13"/>
      <c r="BL5413" s="13"/>
      <c r="BM5413" s="13"/>
      <c r="BN5413" s="13"/>
    </row>
    <row r="5414" spans="1:66" x14ac:dyDescent="0.25">
      <c r="A5414" s="10"/>
      <c r="B5414" s="10"/>
      <c r="C5414" s="10"/>
      <c r="D5414" s="10"/>
      <c r="E5414" s="10"/>
      <c r="F5414" s="10"/>
      <c r="G5414" s="10"/>
      <c r="H5414" s="10"/>
      <c r="I5414" s="10"/>
      <c r="J5414" s="10"/>
      <c r="K5414" s="11"/>
      <c r="L5414" s="11"/>
      <c r="M5414" s="12"/>
      <c r="N5414" s="12"/>
      <c r="O5414" s="12"/>
      <c r="P5414" s="12"/>
      <c r="Q5414" s="12"/>
      <c r="R5414" s="12"/>
      <c r="S5414" s="12"/>
      <c r="T5414" s="12"/>
      <c r="U5414" s="12"/>
      <c r="V5414" s="12"/>
      <c r="W5414" s="12"/>
      <c r="X5414" s="12"/>
      <c r="Y5414" s="12"/>
      <c r="Z5414" s="12"/>
      <c r="AA5414" s="12"/>
      <c r="AB5414" s="12"/>
      <c r="AC5414" s="12"/>
      <c r="AD5414" s="12"/>
      <c r="AE5414" s="12"/>
      <c r="AF5414" s="12"/>
      <c r="AG5414" s="12"/>
      <c r="AH5414" s="12"/>
      <c r="AI5414" s="12"/>
      <c r="AJ5414" s="12"/>
      <c r="AK5414" s="12"/>
      <c r="AL5414" s="12"/>
      <c r="AM5414" s="12"/>
      <c r="AN5414" s="12"/>
      <c r="AO5414" s="12"/>
      <c r="AP5414" s="12"/>
      <c r="AQ5414" s="12"/>
      <c r="AR5414" s="12"/>
      <c r="AS5414" s="12"/>
      <c r="AT5414" s="12"/>
      <c r="AU5414" s="12"/>
      <c r="AV5414" s="12"/>
      <c r="AW5414" s="12"/>
      <c r="AX5414" s="12"/>
      <c r="AY5414" s="12"/>
      <c r="AZ5414" s="12"/>
      <c r="BA5414" s="12"/>
      <c r="BB5414" s="12"/>
      <c r="BC5414" s="12"/>
      <c r="BD5414" s="12"/>
      <c r="BE5414" s="12"/>
      <c r="BF5414" s="12"/>
      <c r="BG5414" s="12"/>
      <c r="BH5414" s="12"/>
      <c r="BI5414" s="12"/>
      <c r="BJ5414" s="13"/>
      <c r="BK5414" s="13"/>
      <c r="BL5414" s="13"/>
      <c r="BM5414" s="13"/>
      <c r="BN5414" s="13"/>
    </row>
    <row r="5415" spans="1:66" x14ac:dyDescent="0.25">
      <c r="A5415" s="10"/>
      <c r="B5415" s="10"/>
      <c r="C5415" s="10"/>
      <c r="D5415" s="10"/>
      <c r="E5415" s="10"/>
      <c r="F5415" s="10"/>
      <c r="G5415" s="10"/>
      <c r="H5415" s="10"/>
      <c r="I5415" s="10"/>
      <c r="J5415" s="10"/>
      <c r="K5415" s="11"/>
      <c r="L5415" s="11"/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2"/>
      <c r="AS5415" s="12"/>
      <c r="AT5415" s="12"/>
      <c r="AU5415" s="12"/>
      <c r="AV5415" s="12"/>
      <c r="AW5415" s="12"/>
      <c r="AX5415" s="12"/>
      <c r="AY5415" s="12"/>
      <c r="AZ5415" s="12"/>
      <c r="BA5415" s="12"/>
      <c r="BB5415" s="12"/>
      <c r="BC5415" s="12"/>
      <c r="BD5415" s="12"/>
      <c r="BE5415" s="12"/>
      <c r="BF5415" s="12"/>
      <c r="BG5415" s="12"/>
      <c r="BH5415" s="12"/>
      <c r="BI5415" s="12"/>
      <c r="BJ5415" s="13"/>
      <c r="BK5415" s="13"/>
      <c r="BL5415" s="13"/>
      <c r="BM5415" s="13"/>
      <c r="BN5415" s="13"/>
    </row>
    <row r="5416" spans="1:66" x14ac:dyDescent="0.25">
      <c r="A5416" s="10"/>
      <c r="B5416" s="10"/>
      <c r="C5416" s="10"/>
      <c r="D5416" s="10"/>
      <c r="E5416" s="10"/>
      <c r="F5416" s="10"/>
      <c r="G5416" s="10"/>
      <c r="H5416" s="10"/>
      <c r="I5416" s="10"/>
      <c r="J5416" s="10"/>
      <c r="K5416" s="11"/>
      <c r="L5416" s="11"/>
      <c r="M5416" s="12"/>
      <c r="N5416" s="12"/>
      <c r="O5416" s="12"/>
      <c r="P5416" s="12"/>
      <c r="Q5416" s="12"/>
      <c r="R5416" s="12"/>
      <c r="S5416" s="12"/>
      <c r="T5416" s="12"/>
      <c r="U5416" s="12"/>
      <c r="V5416" s="12"/>
      <c r="W5416" s="12"/>
      <c r="X5416" s="12"/>
      <c r="Y5416" s="12"/>
      <c r="Z5416" s="12"/>
      <c r="AA5416" s="12"/>
      <c r="AB5416" s="12"/>
      <c r="AC5416" s="12"/>
      <c r="AD5416" s="12"/>
      <c r="AE5416" s="12"/>
      <c r="AF5416" s="12"/>
      <c r="AG5416" s="12"/>
      <c r="AH5416" s="12"/>
      <c r="AI5416" s="12"/>
      <c r="AJ5416" s="12"/>
      <c r="AK5416" s="12"/>
      <c r="AL5416" s="12"/>
      <c r="AM5416" s="12"/>
      <c r="AN5416" s="12"/>
      <c r="AO5416" s="12"/>
      <c r="AP5416" s="12"/>
      <c r="AQ5416" s="12"/>
      <c r="AR5416" s="12"/>
      <c r="AS5416" s="12"/>
      <c r="AT5416" s="12"/>
      <c r="AU5416" s="12"/>
      <c r="AV5416" s="12"/>
      <c r="AW5416" s="12"/>
      <c r="AX5416" s="12"/>
      <c r="AY5416" s="12"/>
      <c r="AZ5416" s="12"/>
      <c r="BA5416" s="12"/>
      <c r="BB5416" s="12"/>
      <c r="BC5416" s="12"/>
      <c r="BD5416" s="12"/>
      <c r="BE5416" s="12"/>
      <c r="BF5416" s="12"/>
      <c r="BG5416" s="12"/>
      <c r="BH5416" s="12"/>
      <c r="BI5416" s="12"/>
      <c r="BJ5416" s="13"/>
      <c r="BK5416" s="13"/>
      <c r="BL5416" s="13"/>
      <c r="BM5416" s="13"/>
      <c r="BN5416" s="13"/>
    </row>
    <row r="5417" spans="1:66" x14ac:dyDescent="0.25">
      <c r="A5417" s="10"/>
      <c r="B5417" s="10"/>
      <c r="C5417" s="10"/>
      <c r="D5417" s="10"/>
      <c r="E5417" s="10"/>
      <c r="F5417" s="10"/>
      <c r="G5417" s="10"/>
      <c r="H5417" s="10"/>
      <c r="I5417" s="10"/>
      <c r="J5417" s="10"/>
      <c r="K5417" s="11"/>
      <c r="L5417" s="11"/>
      <c r="M5417" s="12"/>
      <c r="N5417" s="12"/>
      <c r="O5417" s="12"/>
      <c r="P5417" s="12"/>
      <c r="Q5417" s="12"/>
      <c r="R5417" s="12"/>
      <c r="S5417" s="12"/>
      <c r="T5417" s="12"/>
      <c r="U5417" s="12"/>
      <c r="V5417" s="12"/>
      <c r="W5417" s="12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2"/>
      <c r="AS5417" s="12"/>
      <c r="AT5417" s="12"/>
      <c r="AU5417" s="12"/>
      <c r="AV5417" s="12"/>
      <c r="AW5417" s="12"/>
      <c r="AX5417" s="12"/>
      <c r="AY5417" s="12"/>
      <c r="AZ5417" s="12"/>
      <c r="BA5417" s="12"/>
      <c r="BB5417" s="12"/>
      <c r="BC5417" s="12"/>
      <c r="BD5417" s="12"/>
      <c r="BE5417" s="12"/>
      <c r="BF5417" s="12"/>
      <c r="BG5417" s="12"/>
      <c r="BH5417" s="12"/>
      <c r="BI5417" s="12"/>
      <c r="BJ5417" s="13"/>
      <c r="BK5417" s="13"/>
      <c r="BL5417" s="13"/>
      <c r="BM5417" s="13"/>
      <c r="BN5417" s="13"/>
    </row>
    <row r="5418" spans="1:66" x14ac:dyDescent="0.25">
      <c r="A5418" s="10"/>
      <c r="B5418" s="10"/>
      <c r="C5418" s="10"/>
      <c r="D5418" s="10"/>
      <c r="E5418" s="10"/>
      <c r="F5418" s="10"/>
      <c r="G5418" s="10"/>
      <c r="H5418" s="10"/>
      <c r="I5418" s="10"/>
      <c r="J5418" s="10"/>
      <c r="K5418" s="11"/>
      <c r="L5418" s="11"/>
      <c r="M5418" s="12"/>
      <c r="N5418" s="12"/>
      <c r="O5418" s="12"/>
      <c r="P5418" s="12"/>
      <c r="Q5418" s="12"/>
      <c r="R5418" s="12"/>
      <c r="S5418" s="12"/>
      <c r="T5418" s="12"/>
      <c r="U5418" s="12"/>
      <c r="V5418" s="12"/>
      <c r="W5418" s="12"/>
      <c r="X5418" s="12"/>
      <c r="Y5418" s="12"/>
      <c r="Z5418" s="12"/>
      <c r="AA5418" s="12"/>
      <c r="AB5418" s="12"/>
      <c r="AC5418" s="12"/>
      <c r="AD5418" s="12"/>
      <c r="AE5418" s="12"/>
      <c r="AF5418" s="12"/>
      <c r="AG5418" s="12"/>
      <c r="AH5418" s="12"/>
      <c r="AI5418" s="12"/>
      <c r="AJ5418" s="12"/>
      <c r="AK5418" s="12"/>
      <c r="AL5418" s="12"/>
      <c r="AM5418" s="12"/>
      <c r="AN5418" s="12"/>
      <c r="AO5418" s="12"/>
      <c r="AP5418" s="12"/>
      <c r="AQ5418" s="12"/>
      <c r="AR5418" s="12"/>
      <c r="AS5418" s="12"/>
      <c r="AT5418" s="12"/>
      <c r="AU5418" s="12"/>
      <c r="AV5418" s="12"/>
      <c r="AW5418" s="12"/>
      <c r="AX5418" s="12"/>
      <c r="AY5418" s="12"/>
      <c r="AZ5418" s="12"/>
      <c r="BA5418" s="12"/>
      <c r="BB5418" s="12"/>
      <c r="BC5418" s="12"/>
      <c r="BD5418" s="12"/>
      <c r="BE5418" s="12"/>
      <c r="BF5418" s="12"/>
      <c r="BG5418" s="12"/>
      <c r="BH5418" s="12"/>
      <c r="BI5418" s="12"/>
      <c r="BJ5418" s="13"/>
      <c r="BK5418" s="13"/>
      <c r="BL5418" s="13"/>
      <c r="BM5418" s="13"/>
      <c r="BN5418" s="13"/>
    </row>
    <row r="5419" spans="1:66" x14ac:dyDescent="0.25">
      <c r="A5419" s="10"/>
      <c r="B5419" s="10"/>
      <c r="C5419" s="10"/>
      <c r="D5419" s="10"/>
      <c r="E5419" s="10"/>
      <c r="F5419" s="10"/>
      <c r="G5419" s="10"/>
      <c r="H5419" s="10"/>
      <c r="I5419" s="10"/>
      <c r="J5419" s="10"/>
      <c r="K5419" s="11"/>
      <c r="L5419" s="11"/>
      <c r="M5419" s="12"/>
      <c r="N5419" s="12"/>
      <c r="O5419" s="12"/>
      <c r="P5419" s="12"/>
      <c r="Q5419" s="12"/>
      <c r="R5419" s="12"/>
      <c r="S5419" s="12"/>
      <c r="T5419" s="12"/>
      <c r="U5419" s="12"/>
      <c r="V5419" s="12"/>
      <c r="W5419" s="12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2"/>
      <c r="AS5419" s="12"/>
      <c r="AT5419" s="12"/>
      <c r="AU5419" s="12"/>
      <c r="AV5419" s="12"/>
      <c r="AW5419" s="12"/>
      <c r="AX5419" s="12"/>
      <c r="AY5419" s="12"/>
      <c r="AZ5419" s="12"/>
      <c r="BA5419" s="12"/>
      <c r="BB5419" s="12"/>
      <c r="BC5419" s="12"/>
      <c r="BD5419" s="12"/>
      <c r="BE5419" s="12"/>
      <c r="BF5419" s="12"/>
      <c r="BG5419" s="12"/>
      <c r="BH5419" s="12"/>
      <c r="BI5419" s="12"/>
      <c r="BJ5419" s="13"/>
      <c r="BK5419" s="13"/>
      <c r="BL5419" s="13"/>
      <c r="BM5419" s="13"/>
      <c r="BN5419" s="13"/>
    </row>
    <row r="5420" spans="1:66" x14ac:dyDescent="0.25">
      <c r="A5420" s="10"/>
      <c r="B5420" s="10"/>
      <c r="C5420" s="10"/>
      <c r="D5420" s="10"/>
      <c r="E5420" s="10"/>
      <c r="F5420" s="10"/>
      <c r="G5420" s="10"/>
      <c r="H5420" s="10"/>
      <c r="I5420" s="10"/>
      <c r="J5420" s="10"/>
      <c r="K5420" s="11"/>
      <c r="L5420" s="11"/>
      <c r="M5420" s="12"/>
      <c r="N5420" s="12"/>
      <c r="O5420" s="12"/>
      <c r="P5420" s="12"/>
      <c r="Q5420" s="12"/>
      <c r="R5420" s="12"/>
      <c r="S5420" s="12"/>
      <c r="T5420" s="12"/>
      <c r="U5420" s="12"/>
      <c r="V5420" s="12"/>
      <c r="W5420" s="12"/>
      <c r="X5420" s="12"/>
      <c r="Y5420" s="12"/>
      <c r="Z5420" s="12"/>
      <c r="AA5420" s="12"/>
      <c r="AB5420" s="12"/>
      <c r="AC5420" s="12"/>
      <c r="AD5420" s="12"/>
      <c r="AE5420" s="12"/>
      <c r="AF5420" s="12"/>
      <c r="AG5420" s="12"/>
      <c r="AH5420" s="12"/>
      <c r="AI5420" s="12"/>
      <c r="AJ5420" s="12"/>
      <c r="AK5420" s="12"/>
      <c r="AL5420" s="12"/>
      <c r="AM5420" s="12"/>
      <c r="AN5420" s="12"/>
      <c r="AO5420" s="12"/>
      <c r="AP5420" s="12"/>
      <c r="AQ5420" s="12"/>
      <c r="AR5420" s="12"/>
      <c r="AS5420" s="12"/>
      <c r="AT5420" s="12"/>
      <c r="AU5420" s="12"/>
      <c r="AV5420" s="12"/>
      <c r="AW5420" s="12"/>
      <c r="AX5420" s="12"/>
      <c r="AY5420" s="12"/>
      <c r="AZ5420" s="12"/>
      <c r="BA5420" s="12"/>
      <c r="BB5420" s="12"/>
      <c r="BC5420" s="12"/>
      <c r="BD5420" s="12"/>
      <c r="BE5420" s="12"/>
      <c r="BF5420" s="12"/>
      <c r="BG5420" s="12"/>
      <c r="BH5420" s="12"/>
      <c r="BI5420" s="12"/>
      <c r="BJ5420" s="13"/>
      <c r="BK5420" s="13"/>
      <c r="BL5420" s="13"/>
      <c r="BM5420" s="13"/>
      <c r="BN5420" s="13"/>
    </row>
    <row r="5421" spans="1:66" x14ac:dyDescent="0.25">
      <c r="A5421" s="10"/>
      <c r="B5421" s="10"/>
      <c r="C5421" s="10"/>
      <c r="D5421" s="10"/>
      <c r="E5421" s="10"/>
      <c r="F5421" s="10"/>
      <c r="G5421" s="10"/>
      <c r="H5421" s="10"/>
      <c r="I5421" s="10"/>
      <c r="J5421" s="10"/>
      <c r="K5421" s="11"/>
      <c r="L5421" s="11"/>
      <c r="M5421" s="12"/>
      <c r="N5421" s="12"/>
      <c r="O5421" s="12"/>
      <c r="P5421" s="12"/>
      <c r="Q5421" s="12"/>
      <c r="R5421" s="12"/>
      <c r="S5421" s="12"/>
      <c r="T5421" s="12"/>
      <c r="U5421" s="12"/>
      <c r="V5421" s="12"/>
      <c r="W5421" s="12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2"/>
      <c r="AS5421" s="12"/>
      <c r="AT5421" s="12"/>
      <c r="AU5421" s="12"/>
      <c r="AV5421" s="12"/>
      <c r="AW5421" s="12"/>
      <c r="AX5421" s="12"/>
      <c r="AY5421" s="12"/>
      <c r="AZ5421" s="12"/>
      <c r="BA5421" s="12"/>
      <c r="BB5421" s="12"/>
      <c r="BC5421" s="12"/>
      <c r="BD5421" s="12"/>
      <c r="BE5421" s="12"/>
      <c r="BF5421" s="12"/>
      <c r="BG5421" s="12"/>
      <c r="BH5421" s="12"/>
      <c r="BI5421" s="12"/>
      <c r="BJ5421" s="13"/>
      <c r="BK5421" s="13"/>
      <c r="BL5421" s="13"/>
      <c r="BM5421" s="13"/>
      <c r="BN5421" s="13"/>
    </row>
    <row r="5422" spans="1:66" x14ac:dyDescent="0.25">
      <c r="A5422" s="10"/>
      <c r="B5422" s="10"/>
      <c r="C5422" s="10"/>
      <c r="D5422" s="10"/>
      <c r="E5422" s="10"/>
      <c r="F5422" s="10"/>
      <c r="G5422" s="10"/>
      <c r="H5422" s="10"/>
      <c r="I5422" s="10"/>
      <c r="J5422" s="10"/>
      <c r="K5422" s="11"/>
      <c r="L5422" s="11"/>
      <c r="M5422" s="12"/>
      <c r="N5422" s="12"/>
      <c r="O5422" s="12"/>
      <c r="P5422" s="12"/>
      <c r="Q5422" s="12"/>
      <c r="R5422" s="12"/>
      <c r="S5422" s="12"/>
      <c r="T5422" s="12"/>
      <c r="U5422" s="12"/>
      <c r="V5422" s="12"/>
      <c r="W5422" s="12"/>
      <c r="X5422" s="12"/>
      <c r="Y5422" s="12"/>
      <c r="Z5422" s="12"/>
      <c r="AA5422" s="12"/>
      <c r="AB5422" s="12"/>
      <c r="AC5422" s="12"/>
      <c r="AD5422" s="12"/>
      <c r="AE5422" s="12"/>
      <c r="AF5422" s="12"/>
      <c r="AG5422" s="12"/>
      <c r="AH5422" s="12"/>
      <c r="AI5422" s="12"/>
      <c r="AJ5422" s="12"/>
      <c r="AK5422" s="12"/>
      <c r="AL5422" s="12"/>
      <c r="AM5422" s="12"/>
      <c r="AN5422" s="12"/>
      <c r="AO5422" s="12"/>
      <c r="AP5422" s="12"/>
      <c r="AQ5422" s="12"/>
      <c r="AR5422" s="12"/>
      <c r="AS5422" s="12"/>
      <c r="AT5422" s="12"/>
      <c r="AU5422" s="12"/>
      <c r="AV5422" s="12"/>
      <c r="AW5422" s="12"/>
      <c r="AX5422" s="12"/>
      <c r="AY5422" s="12"/>
      <c r="AZ5422" s="12"/>
      <c r="BA5422" s="12"/>
      <c r="BB5422" s="12"/>
      <c r="BC5422" s="12"/>
      <c r="BD5422" s="12"/>
      <c r="BE5422" s="12"/>
      <c r="BF5422" s="12"/>
      <c r="BG5422" s="12"/>
      <c r="BH5422" s="12"/>
      <c r="BI5422" s="12"/>
      <c r="BJ5422" s="13"/>
      <c r="BK5422" s="13"/>
      <c r="BL5422" s="13"/>
      <c r="BM5422" s="13"/>
      <c r="BN5422" s="13"/>
    </row>
    <row r="5423" spans="1:66" x14ac:dyDescent="0.25">
      <c r="A5423" s="10"/>
      <c r="B5423" s="10"/>
      <c r="C5423" s="10"/>
      <c r="D5423" s="10"/>
      <c r="E5423" s="10"/>
      <c r="F5423" s="10"/>
      <c r="G5423" s="10"/>
      <c r="H5423" s="10"/>
      <c r="I5423" s="10"/>
      <c r="J5423" s="10"/>
      <c r="K5423" s="11"/>
      <c r="L5423" s="11"/>
      <c r="M5423" s="12"/>
      <c r="N5423" s="12"/>
      <c r="O5423" s="12"/>
      <c r="P5423" s="12"/>
      <c r="Q5423" s="12"/>
      <c r="R5423" s="12"/>
      <c r="S5423" s="12"/>
      <c r="T5423" s="12"/>
      <c r="U5423" s="12"/>
      <c r="V5423" s="12"/>
      <c r="W5423" s="12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2"/>
      <c r="AS5423" s="12"/>
      <c r="AT5423" s="12"/>
      <c r="AU5423" s="12"/>
      <c r="AV5423" s="12"/>
      <c r="AW5423" s="12"/>
      <c r="AX5423" s="12"/>
      <c r="AY5423" s="12"/>
      <c r="AZ5423" s="12"/>
      <c r="BA5423" s="12"/>
      <c r="BB5423" s="12"/>
      <c r="BC5423" s="12"/>
      <c r="BD5423" s="12"/>
      <c r="BE5423" s="12"/>
      <c r="BF5423" s="12"/>
      <c r="BG5423" s="12"/>
      <c r="BH5423" s="12"/>
      <c r="BI5423" s="12"/>
      <c r="BJ5423" s="13"/>
      <c r="BK5423" s="13"/>
      <c r="BL5423" s="13"/>
      <c r="BM5423" s="13"/>
      <c r="BN5423" s="13"/>
    </row>
    <row r="5424" spans="1:66" s="14" customFormat="1" x14ac:dyDescent="0.25">
      <c r="A5424" s="10"/>
      <c r="B5424" s="10"/>
      <c r="C5424" s="10"/>
      <c r="D5424" s="10"/>
      <c r="E5424" s="10"/>
      <c r="F5424" s="10"/>
      <c r="G5424" s="10"/>
      <c r="H5424" s="10"/>
      <c r="I5424" s="10"/>
      <c r="J5424" s="10"/>
      <c r="K5424" s="11"/>
      <c r="L5424" s="11"/>
      <c r="M5424" s="12"/>
      <c r="N5424" s="12"/>
      <c r="O5424" s="12"/>
      <c r="P5424" s="12"/>
      <c r="Q5424" s="12"/>
      <c r="R5424" s="12"/>
      <c r="S5424" s="12"/>
      <c r="T5424" s="12"/>
      <c r="U5424" s="12"/>
      <c r="V5424" s="12"/>
      <c r="W5424" s="12"/>
      <c r="X5424" s="12"/>
      <c r="Y5424" s="12"/>
      <c r="Z5424" s="12"/>
      <c r="AA5424" s="12"/>
      <c r="AB5424" s="12"/>
      <c r="AC5424" s="12"/>
      <c r="AD5424" s="12"/>
      <c r="AE5424" s="12"/>
      <c r="AF5424" s="12"/>
      <c r="AG5424" s="12"/>
      <c r="AH5424" s="12"/>
      <c r="AI5424" s="12"/>
      <c r="AJ5424" s="12"/>
      <c r="AK5424" s="12"/>
      <c r="AL5424" s="12"/>
      <c r="AM5424" s="12"/>
      <c r="AN5424" s="12"/>
      <c r="AO5424" s="12"/>
      <c r="AP5424" s="12"/>
      <c r="AQ5424" s="12"/>
      <c r="AR5424" s="12"/>
      <c r="AS5424" s="12"/>
      <c r="AT5424" s="12"/>
      <c r="AU5424" s="12"/>
      <c r="AV5424" s="12"/>
      <c r="AW5424" s="12"/>
      <c r="AX5424" s="12"/>
      <c r="AY5424" s="12"/>
      <c r="AZ5424" s="12"/>
      <c r="BA5424" s="12"/>
      <c r="BB5424" s="12"/>
      <c r="BC5424" s="12"/>
      <c r="BD5424" s="12"/>
      <c r="BE5424" s="12"/>
      <c r="BF5424" s="12"/>
      <c r="BG5424" s="12"/>
      <c r="BH5424" s="12"/>
      <c r="BI5424" s="12"/>
      <c r="BJ5424" s="13"/>
      <c r="BK5424" s="13"/>
      <c r="BL5424" s="13"/>
      <c r="BM5424" s="13"/>
      <c r="BN5424" s="13"/>
    </row>
    <row r="5425" spans="1:66" x14ac:dyDescent="0.25">
      <c r="A5425" s="10"/>
      <c r="B5425" s="10"/>
      <c r="C5425" s="10"/>
      <c r="D5425" s="10"/>
      <c r="E5425" s="10"/>
      <c r="F5425" s="10"/>
      <c r="G5425" s="10"/>
      <c r="H5425" s="10"/>
      <c r="I5425" s="10"/>
      <c r="J5425" s="10"/>
      <c r="K5425" s="11"/>
      <c r="L5425" s="11"/>
      <c r="M5425" s="12"/>
      <c r="N5425" s="12"/>
      <c r="O5425" s="12"/>
      <c r="P5425" s="12"/>
      <c r="Q5425" s="12"/>
      <c r="R5425" s="12"/>
      <c r="S5425" s="12"/>
      <c r="T5425" s="12"/>
      <c r="U5425" s="12"/>
      <c r="V5425" s="12"/>
      <c r="W5425" s="12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2"/>
      <c r="AS5425" s="12"/>
      <c r="AT5425" s="12"/>
      <c r="AU5425" s="12"/>
      <c r="AV5425" s="12"/>
      <c r="AW5425" s="12"/>
      <c r="AX5425" s="12"/>
      <c r="AY5425" s="12"/>
      <c r="AZ5425" s="12"/>
      <c r="BA5425" s="12"/>
      <c r="BB5425" s="12"/>
      <c r="BC5425" s="12"/>
      <c r="BD5425" s="12"/>
      <c r="BE5425" s="12"/>
      <c r="BF5425" s="12"/>
      <c r="BG5425" s="12"/>
      <c r="BH5425" s="12"/>
      <c r="BI5425" s="12"/>
      <c r="BJ5425" s="13"/>
      <c r="BK5425" s="13"/>
      <c r="BL5425" s="13"/>
      <c r="BM5425" s="13"/>
      <c r="BN5425" s="13"/>
    </row>
    <row r="5426" spans="1:66" x14ac:dyDescent="0.25">
      <c r="A5426" s="10"/>
      <c r="B5426" s="10"/>
      <c r="C5426" s="10"/>
      <c r="D5426" s="10"/>
      <c r="E5426" s="10"/>
      <c r="F5426" s="10"/>
      <c r="G5426" s="10"/>
      <c r="H5426" s="10"/>
      <c r="I5426" s="10"/>
      <c r="J5426" s="10"/>
      <c r="K5426" s="11"/>
      <c r="L5426" s="11"/>
      <c r="M5426" s="12"/>
      <c r="N5426" s="12"/>
      <c r="O5426" s="12"/>
      <c r="P5426" s="12"/>
      <c r="Q5426" s="12"/>
      <c r="R5426" s="12"/>
      <c r="S5426" s="12"/>
      <c r="T5426" s="12"/>
      <c r="U5426" s="12"/>
      <c r="V5426" s="12"/>
      <c r="W5426" s="12"/>
      <c r="X5426" s="12"/>
      <c r="Y5426" s="12"/>
      <c r="Z5426" s="12"/>
      <c r="AA5426" s="12"/>
      <c r="AB5426" s="12"/>
      <c r="AC5426" s="12"/>
      <c r="AD5426" s="12"/>
      <c r="AE5426" s="12"/>
      <c r="AF5426" s="12"/>
      <c r="AG5426" s="12"/>
      <c r="AH5426" s="12"/>
      <c r="AI5426" s="12"/>
      <c r="AJ5426" s="12"/>
      <c r="AK5426" s="12"/>
      <c r="AL5426" s="12"/>
      <c r="AM5426" s="12"/>
      <c r="AN5426" s="12"/>
      <c r="AO5426" s="12"/>
      <c r="AP5426" s="12"/>
      <c r="AQ5426" s="12"/>
      <c r="AR5426" s="12"/>
      <c r="AS5426" s="12"/>
      <c r="AT5426" s="12"/>
      <c r="AU5426" s="12"/>
      <c r="AV5426" s="12"/>
      <c r="AW5426" s="12"/>
      <c r="AX5426" s="12"/>
      <c r="AY5426" s="12"/>
      <c r="AZ5426" s="12"/>
      <c r="BA5426" s="12"/>
      <c r="BB5426" s="12"/>
      <c r="BC5426" s="12"/>
      <c r="BD5426" s="12"/>
      <c r="BE5426" s="12"/>
      <c r="BF5426" s="12"/>
      <c r="BG5426" s="12"/>
      <c r="BH5426" s="12"/>
      <c r="BI5426" s="12"/>
      <c r="BJ5426" s="13"/>
      <c r="BK5426" s="13"/>
      <c r="BL5426" s="13"/>
      <c r="BM5426" s="13"/>
      <c r="BN5426" s="13"/>
    </row>
    <row r="5427" spans="1:66" x14ac:dyDescent="0.25">
      <c r="A5427" s="10"/>
      <c r="B5427" s="10"/>
      <c r="C5427" s="10"/>
      <c r="D5427" s="10"/>
      <c r="E5427" s="10"/>
      <c r="F5427" s="10"/>
      <c r="G5427" s="10"/>
      <c r="H5427" s="10"/>
      <c r="I5427" s="10"/>
      <c r="J5427" s="10"/>
      <c r="K5427" s="11"/>
      <c r="L5427" s="11"/>
      <c r="M5427" s="12"/>
      <c r="N5427" s="12"/>
      <c r="O5427" s="12"/>
      <c r="P5427" s="12"/>
      <c r="Q5427" s="12"/>
      <c r="R5427" s="12"/>
      <c r="S5427" s="12"/>
      <c r="T5427" s="12"/>
      <c r="U5427" s="12"/>
      <c r="V5427" s="12"/>
      <c r="W5427" s="12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2"/>
      <c r="AS5427" s="12"/>
      <c r="AT5427" s="12"/>
      <c r="AU5427" s="12"/>
      <c r="AV5427" s="12"/>
      <c r="AW5427" s="12"/>
      <c r="AX5427" s="12"/>
      <c r="AY5427" s="12"/>
      <c r="AZ5427" s="12"/>
      <c r="BA5427" s="12"/>
      <c r="BB5427" s="12"/>
      <c r="BC5427" s="12"/>
      <c r="BD5427" s="12"/>
      <c r="BE5427" s="12"/>
      <c r="BF5427" s="12"/>
      <c r="BG5427" s="12"/>
      <c r="BH5427" s="12"/>
      <c r="BI5427" s="12"/>
      <c r="BJ5427" s="13"/>
      <c r="BK5427" s="13"/>
      <c r="BL5427" s="13"/>
      <c r="BM5427" s="13"/>
      <c r="BN5427" s="13"/>
    </row>
    <row r="5428" spans="1:66" x14ac:dyDescent="0.25">
      <c r="A5428" s="10"/>
      <c r="B5428" s="10"/>
      <c r="C5428" s="10"/>
      <c r="D5428" s="10"/>
      <c r="E5428" s="10"/>
      <c r="F5428" s="10"/>
      <c r="G5428" s="10"/>
      <c r="H5428" s="10"/>
      <c r="I5428" s="10"/>
      <c r="J5428" s="10"/>
      <c r="K5428" s="11"/>
      <c r="L5428" s="11"/>
      <c r="M5428" s="12"/>
      <c r="N5428" s="12"/>
      <c r="O5428" s="12"/>
      <c r="P5428" s="12"/>
      <c r="Q5428" s="12"/>
      <c r="R5428" s="12"/>
      <c r="S5428" s="12"/>
      <c r="T5428" s="12"/>
      <c r="U5428" s="12"/>
      <c r="V5428" s="12"/>
      <c r="W5428" s="12"/>
      <c r="X5428" s="12"/>
      <c r="Y5428" s="12"/>
      <c r="Z5428" s="12"/>
      <c r="AA5428" s="12"/>
      <c r="AB5428" s="12"/>
      <c r="AC5428" s="12"/>
      <c r="AD5428" s="12"/>
      <c r="AE5428" s="12"/>
      <c r="AF5428" s="12"/>
      <c r="AG5428" s="12"/>
      <c r="AH5428" s="12"/>
      <c r="AI5428" s="12"/>
      <c r="AJ5428" s="12"/>
      <c r="AK5428" s="12"/>
      <c r="AL5428" s="12"/>
      <c r="AM5428" s="12"/>
      <c r="AN5428" s="12"/>
      <c r="AO5428" s="12"/>
      <c r="AP5428" s="12"/>
      <c r="AQ5428" s="12"/>
      <c r="AR5428" s="12"/>
      <c r="AS5428" s="12"/>
      <c r="AT5428" s="12"/>
      <c r="AU5428" s="12"/>
      <c r="AV5428" s="12"/>
      <c r="AW5428" s="12"/>
      <c r="AX5428" s="12"/>
      <c r="AY5428" s="12"/>
      <c r="AZ5428" s="12"/>
      <c r="BA5428" s="12"/>
      <c r="BB5428" s="12"/>
      <c r="BC5428" s="12"/>
      <c r="BD5428" s="12"/>
      <c r="BE5428" s="12"/>
      <c r="BF5428" s="12"/>
      <c r="BG5428" s="12"/>
      <c r="BH5428" s="12"/>
      <c r="BI5428" s="12"/>
      <c r="BJ5428" s="13"/>
      <c r="BK5428" s="13"/>
      <c r="BL5428" s="13"/>
      <c r="BM5428" s="13"/>
      <c r="BN5428" s="13"/>
    </row>
    <row r="5429" spans="1:66" x14ac:dyDescent="0.25">
      <c r="A5429" s="10"/>
      <c r="B5429" s="10"/>
      <c r="C5429" s="10"/>
      <c r="D5429" s="10"/>
      <c r="E5429" s="10"/>
      <c r="F5429" s="10"/>
      <c r="G5429" s="10"/>
      <c r="H5429" s="10"/>
      <c r="I5429" s="10"/>
      <c r="J5429" s="10"/>
      <c r="K5429" s="11"/>
      <c r="L5429" s="11"/>
      <c r="M5429" s="12"/>
      <c r="N5429" s="12"/>
      <c r="O5429" s="12"/>
      <c r="P5429" s="12"/>
      <c r="Q5429" s="12"/>
      <c r="R5429" s="12"/>
      <c r="S5429" s="12"/>
      <c r="T5429" s="12"/>
      <c r="U5429" s="12"/>
      <c r="V5429" s="12"/>
      <c r="W5429" s="12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2"/>
      <c r="AS5429" s="12"/>
      <c r="AT5429" s="12"/>
      <c r="AU5429" s="12"/>
      <c r="AV5429" s="12"/>
      <c r="AW5429" s="12"/>
      <c r="AX5429" s="12"/>
      <c r="AY5429" s="12"/>
      <c r="AZ5429" s="12"/>
      <c r="BA5429" s="12"/>
      <c r="BB5429" s="12"/>
      <c r="BC5429" s="12"/>
      <c r="BD5429" s="12"/>
      <c r="BE5429" s="12"/>
      <c r="BF5429" s="12"/>
      <c r="BG5429" s="12"/>
      <c r="BH5429" s="12"/>
      <c r="BI5429" s="12"/>
      <c r="BJ5429" s="13"/>
      <c r="BK5429" s="13"/>
      <c r="BL5429" s="13"/>
      <c r="BM5429" s="13"/>
      <c r="BN5429" s="13"/>
    </row>
    <row r="5430" spans="1:66" x14ac:dyDescent="0.25">
      <c r="A5430" s="10"/>
      <c r="B5430" s="10"/>
      <c r="C5430" s="10"/>
      <c r="D5430" s="10"/>
      <c r="E5430" s="10"/>
      <c r="F5430" s="10"/>
      <c r="G5430" s="10"/>
      <c r="H5430" s="10"/>
      <c r="I5430" s="10"/>
      <c r="J5430" s="10"/>
      <c r="K5430" s="11"/>
      <c r="L5430" s="11"/>
      <c r="M5430" s="12"/>
      <c r="N5430" s="12"/>
      <c r="O5430" s="12"/>
      <c r="P5430" s="12"/>
      <c r="Q5430" s="12"/>
      <c r="R5430" s="12"/>
      <c r="S5430" s="12"/>
      <c r="T5430" s="12"/>
      <c r="U5430" s="12"/>
      <c r="V5430" s="12"/>
      <c r="W5430" s="12"/>
      <c r="X5430" s="12"/>
      <c r="Y5430" s="12"/>
      <c r="Z5430" s="12"/>
      <c r="AA5430" s="12"/>
      <c r="AB5430" s="12"/>
      <c r="AC5430" s="12"/>
      <c r="AD5430" s="12"/>
      <c r="AE5430" s="12"/>
      <c r="AF5430" s="12"/>
      <c r="AG5430" s="12"/>
      <c r="AH5430" s="12"/>
      <c r="AI5430" s="12"/>
      <c r="AJ5430" s="12"/>
      <c r="AK5430" s="12"/>
      <c r="AL5430" s="12"/>
      <c r="AM5430" s="12"/>
      <c r="AN5430" s="12"/>
      <c r="AO5430" s="12"/>
      <c r="AP5430" s="12"/>
      <c r="AQ5430" s="12"/>
      <c r="AR5430" s="12"/>
      <c r="AS5430" s="12"/>
      <c r="AT5430" s="12"/>
      <c r="AU5430" s="12"/>
      <c r="AV5430" s="12"/>
      <c r="AW5430" s="12"/>
      <c r="AX5430" s="12"/>
      <c r="AY5430" s="12"/>
      <c r="AZ5430" s="12"/>
      <c r="BA5430" s="12"/>
      <c r="BB5430" s="12"/>
      <c r="BC5430" s="12"/>
      <c r="BD5430" s="12"/>
      <c r="BE5430" s="12"/>
      <c r="BF5430" s="12"/>
      <c r="BG5430" s="12"/>
      <c r="BH5430" s="12"/>
      <c r="BI5430" s="12"/>
      <c r="BJ5430" s="13"/>
      <c r="BK5430" s="13"/>
      <c r="BL5430" s="13"/>
      <c r="BM5430" s="13"/>
      <c r="BN5430" s="13"/>
    </row>
    <row r="5431" spans="1:66" x14ac:dyDescent="0.25">
      <c r="A5431" s="10"/>
      <c r="B5431" s="10"/>
      <c r="C5431" s="10"/>
      <c r="D5431" s="10"/>
      <c r="E5431" s="10"/>
      <c r="F5431" s="10"/>
      <c r="G5431" s="10"/>
      <c r="H5431" s="10"/>
      <c r="I5431" s="10"/>
      <c r="J5431" s="10"/>
      <c r="K5431" s="11"/>
      <c r="L5431" s="11"/>
      <c r="M5431" s="12"/>
      <c r="N5431" s="12"/>
      <c r="O5431" s="12"/>
      <c r="P5431" s="12"/>
      <c r="Q5431" s="12"/>
      <c r="R5431" s="12"/>
      <c r="S5431" s="12"/>
      <c r="T5431" s="12"/>
      <c r="U5431" s="12"/>
      <c r="V5431" s="12"/>
      <c r="W5431" s="12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2"/>
      <c r="AS5431" s="12"/>
      <c r="AT5431" s="12"/>
      <c r="AU5431" s="12"/>
      <c r="AV5431" s="12"/>
      <c r="AW5431" s="12"/>
      <c r="AX5431" s="12"/>
      <c r="AY5431" s="12"/>
      <c r="AZ5431" s="12"/>
      <c r="BA5431" s="12"/>
      <c r="BB5431" s="12"/>
      <c r="BC5431" s="12"/>
      <c r="BD5431" s="12"/>
      <c r="BE5431" s="12"/>
      <c r="BF5431" s="12"/>
      <c r="BG5431" s="12"/>
      <c r="BH5431" s="12"/>
      <c r="BI5431" s="12"/>
      <c r="BJ5431" s="13"/>
      <c r="BK5431" s="13"/>
      <c r="BL5431" s="13"/>
      <c r="BM5431" s="13"/>
      <c r="BN5431" s="13"/>
    </row>
    <row r="5432" spans="1:66" x14ac:dyDescent="0.25">
      <c r="A5432" s="10"/>
      <c r="B5432" s="10"/>
      <c r="C5432" s="10"/>
      <c r="D5432" s="10"/>
      <c r="E5432" s="10"/>
      <c r="F5432" s="10"/>
      <c r="G5432" s="10"/>
      <c r="H5432" s="10"/>
      <c r="I5432" s="10"/>
      <c r="J5432" s="10"/>
      <c r="K5432" s="11"/>
      <c r="L5432" s="11"/>
      <c r="M5432" s="12"/>
      <c r="N5432" s="12"/>
      <c r="O5432" s="12"/>
      <c r="P5432" s="12"/>
      <c r="Q5432" s="12"/>
      <c r="R5432" s="12"/>
      <c r="S5432" s="12"/>
      <c r="T5432" s="12"/>
      <c r="U5432" s="12"/>
      <c r="V5432" s="12"/>
      <c r="W5432" s="12"/>
      <c r="X5432" s="12"/>
      <c r="Y5432" s="12"/>
      <c r="Z5432" s="12"/>
      <c r="AA5432" s="12"/>
      <c r="AB5432" s="12"/>
      <c r="AC5432" s="12"/>
      <c r="AD5432" s="12"/>
      <c r="AE5432" s="12"/>
      <c r="AF5432" s="12"/>
      <c r="AG5432" s="12"/>
      <c r="AH5432" s="12"/>
      <c r="AI5432" s="12"/>
      <c r="AJ5432" s="12"/>
      <c r="AK5432" s="12"/>
      <c r="AL5432" s="12"/>
      <c r="AM5432" s="12"/>
      <c r="AN5432" s="12"/>
      <c r="AO5432" s="12"/>
      <c r="AP5432" s="12"/>
      <c r="AQ5432" s="12"/>
      <c r="AR5432" s="12"/>
      <c r="AS5432" s="12"/>
      <c r="AT5432" s="12"/>
      <c r="AU5432" s="12"/>
      <c r="AV5432" s="12"/>
      <c r="AW5432" s="12"/>
      <c r="AX5432" s="12"/>
      <c r="AY5432" s="12"/>
      <c r="AZ5432" s="12"/>
      <c r="BA5432" s="12"/>
      <c r="BB5432" s="12"/>
      <c r="BC5432" s="12"/>
      <c r="BD5432" s="12"/>
      <c r="BE5432" s="12"/>
      <c r="BF5432" s="12"/>
      <c r="BG5432" s="12"/>
      <c r="BH5432" s="12"/>
      <c r="BI5432" s="12"/>
      <c r="BJ5432" s="13"/>
      <c r="BK5432" s="13"/>
      <c r="BL5432" s="13"/>
      <c r="BM5432" s="13"/>
      <c r="BN5432" s="13"/>
    </row>
    <row r="5433" spans="1:66" x14ac:dyDescent="0.25">
      <c r="A5433" s="10"/>
      <c r="B5433" s="10"/>
      <c r="C5433" s="10"/>
      <c r="D5433" s="10"/>
      <c r="E5433" s="10"/>
      <c r="F5433" s="10"/>
      <c r="G5433" s="10"/>
      <c r="H5433" s="10"/>
      <c r="I5433" s="10"/>
      <c r="J5433" s="10"/>
      <c r="K5433" s="11"/>
      <c r="L5433" s="11"/>
      <c r="M5433" s="12"/>
      <c r="N5433" s="12"/>
      <c r="O5433" s="12"/>
      <c r="P5433" s="12"/>
      <c r="Q5433" s="12"/>
      <c r="R5433" s="12"/>
      <c r="S5433" s="12"/>
      <c r="T5433" s="12"/>
      <c r="U5433" s="12"/>
      <c r="V5433" s="12"/>
      <c r="W5433" s="12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2"/>
      <c r="AS5433" s="12"/>
      <c r="AT5433" s="12"/>
      <c r="AU5433" s="12"/>
      <c r="AV5433" s="12"/>
      <c r="AW5433" s="12"/>
      <c r="AX5433" s="12"/>
      <c r="AY5433" s="12"/>
      <c r="AZ5433" s="12"/>
      <c r="BA5433" s="12"/>
      <c r="BB5433" s="12"/>
      <c r="BC5433" s="12"/>
      <c r="BD5433" s="12"/>
      <c r="BE5433" s="12"/>
      <c r="BF5433" s="12"/>
      <c r="BG5433" s="12"/>
      <c r="BH5433" s="12"/>
      <c r="BI5433" s="12"/>
      <c r="BJ5433" s="13"/>
      <c r="BK5433" s="13"/>
      <c r="BL5433" s="13"/>
      <c r="BM5433" s="13"/>
      <c r="BN5433" s="13"/>
    </row>
    <row r="5434" spans="1:66" x14ac:dyDescent="0.25">
      <c r="A5434" s="10"/>
      <c r="B5434" s="10"/>
      <c r="C5434" s="10"/>
      <c r="D5434" s="10"/>
      <c r="E5434" s="10"/>
      <c r="F5434" s="10"/>
      <c r="G5434" s="10"/>
      <c r="H5434" s="10"/>
      <c r="I5434" s="10"/>
      <c r="J5434" s="10"/>
      <c r="K5434" s="11"/>
      <c r="L5434" s="11"/>
      <c r="M5434" s="12"/>
      <c r="N5434" s="12"/>
      <c r="O5434" s="12"/>
      <c r="P5434" s="12"/>
      <c r="Q5434" s="12"/>
      <c r="R5434" s="12"/>
      <c r="S5434" s="12"/>
      <c r="T5434" s="12"/>
      <c r="U5434" s="12"/>
      <c r="V5434" s="12"/>
      <c r="W5434" s="12"/>
      <c r="X5434" s="12"/>
      <c r="Y5434" s="12"/>
      <c r="Z5434" s="12"/>
      <c r="AA5434" s="12"/>
      <c r="AB5434" s="12"/>
      <c r="AC5434" s="12"/>
      <c r="AD5434" s="12"/>
      <c r="AE5434" s="12"/>
      <c r="AF5434" s="12"/>
      <c r="AG5434" s="12"/>
      <c r="AH5434" s="12"/>
      <c r="AI5434" s="12"/>
      <c r="AJ5434" s="12"/>
      <c r="AK5434" s="12"/>
      <c r="AL5434" s="12"/>
      <c r="AM5434" s="12"/>
      <c r="AN5434" s="12"/>
      <c r="AO5434" s="12"/>
      <c r="AP5434" s="12"/>
      <c r="AQ5434" s="12"/>
      <c r="AR5434" s="12"/>
      <c r="AS5434" s="12"/>
      <c r="AT5434" s="12"/>
      <c r="AU5434" s="12"/>
      <c r="AV5434" s="12"/>
      <c r="AW5434" s="12"/>
      <c r="AX5434" s="12"/>
      <c r="AY5434" s="12"/>
      <c r="AZ5434" s="12"/>
      <c r="BA5434" s="12"/>
      <c r="BB5434" s="12"/>
      <c r="BC5434" s="12"/>
      <c r="BD5434" s="12"/>
      <c r="BE5434" s="12"/>
      <c r="BF5434" s="12"/>
      <c r="BG5434" s="12"/>
      <c r="BH5434" s="12"/>
      <c r="BI5434" s="12"/>
      <c r="BJ5434" s="13"/>
      <c r="BK5434" s="13"/>
      <c r="BL5434" s="13"/>
      <c r="BM5434" s="13"/>
      <c r="BN5434" s="13"/>
    </row>
    <row r="5435" spans="1:66" x14ac:dyDescent="0.25">
      <c r="A5435" s="10"/>
      <c r="B5435" s="10"/>
      <c r="C5435" s="10"/>
      <c r="D5435" s="10"/>
      <c r="E5435" s="10"/>
      <c r="F5435" s="10"/>
      <c r="G5435" s="10"/>
      <c r="H5435" s="10"/>
      <c r="I5435" s="10"/>
      <c r="J5435" s="10"/>
      <c r="K5435" s="11"/>
      <c r="L5435" s="11"/>
      <c r="M5435" s="12"/>
      <c r="N5435" s="12"/>
      <c r="O5435" s="12"/>
      <c r="P5435" s="12"/>
      <c r="Q5435" s="12"/>
      <c r="R5435" s="12"/>
      <c r="S5435" s="12"/>
      <c r="T5435" s="12"/>
      <c r="U5435" s="12"/>
      <c r="V5435" s="12"/>
      <c r="W5435" s="12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2"/>
      <c r="AS5435" s="12"/>
      <c r="AT5435" s="12"/>
      <c r="AU5435" s="12"/>
      <c r="AV5435" s="12"/>
      <c r="AW5435" s="12"/>
      <c r="AX5435" s="12"/>
      <c r="AY5435" s="12"/>
      <c r="AZ5435" s="12"/>
      <c r="BA5435" s="12"/>
      <c r="BB5435" s="12"/>
      <c r="BC5435" s="12"/>
      <c r="BD5435" s="12"/>
      <c r="BE5435" s="12"/>
      <c r="BF5435" s="12"/>
      <c r="BG5435" s="12"/>
      <c r="BH5435" s="12"/>
      <c r="BI5435" s="12"/>
      <c r="BJ5435" s="13"/>
      <c r="BK5435" s="13"/>
      <c r="BL5435" s="13"/>
      <c r="BM5435" s="13"/>
      <c r="BN5435" s="13"/>
    </row>
    <row r="5436" spans="1:66" x14ac:dyDescent="0.25">
      <c r="A5436" s="10"/>
      <c r="B5436" s="10"/>
      <c r="C5436" s="10"/>
      <c r="D5436" s="10"/>
      <c r="E5436" s="10"/>
      <c r="F5436" s="10"/>
      <c r="G5436" s="10"/>
      <c r="H5436" s="10"/>
      <c r="I5436" s="10"/>
      <c r="J5436" s="10"/>
      <c r="K5436" s="11"/>
      <c r="L5436" s="11"/>
      <c r="M5436" s="12"/>
      <c r="N5436" s="12"/>
      <c r="O5436" s="12"/>
      <c r="P5436" s="12"/>
      <c r="Q5436" s="12"/>
      <c r="R5436" s="12"/>
      <c r="S5436" s="12"/>
      <c r="T5436" s="12"/>
      <c r="U5436" s="12"/>
      <c r="V5436" s="12"/>
      <c r="W5436" s="12"/>
      <c r="X5436" s="12"/>
      <c r="Y5436" s="12"/>
      <c r="Z5436" s="12"/>
      <c r="AA5436" s="12"/>
      <c r="AB5436" s="12"/>
      <c r="AC5436" s="12"/>
      <c r="AD5436" s="12"/>
      <c r="AE5436" s="12"/>
      <c r="AF5436" s="12"/>
      <c r="AG5436" s="12"/>
      <c r="AH5436" s="12"/>
      <c r="AI5436" s="12"/>
      <c r="AJ5436" s="12"/>
      <c r="AK5436" s="12"/>
      <c r="AL5436" s="12"/>
      <c r="AM5436" s="12"/>
      <c r="AN5436" s="12"/>
      <c r="AO5436" s="12"/>
      <c r="AP5436" s="12"/>
      <c r="AQ5436" s="12"/>
      <c r="AR5436" s="12"/>
      <c r="AS5436" s="12"/>
      <c r="AT5436" s="12"/>
      <c r="AU5436" s="12"/>
      <c r="AV5436" s="12"/>
      <c r="AW5436" s="12"/>
      <c r="AX5436" s="12"/>
      <c r="AY5436" s="12"/>
      <c r="AZ5436" s="12"/>
      <c r="BA5436" s="12"/>
      <c r="BB5436" s="12"/>
      <c r="BC5436" s="12"/>
      <c r="BD5436" s="12"/>
      <c r="BE5436" s="12"/>
      <c r="BF5436" s="12"/>
      <c r="BG5436" s="12"/>
      <c r="BH5436" s="12"/>
      <c r="BI5436" s="12"/>
      <c r="BJ5436" s="13"/>
      <c r="BK5436" s="13"/>
      <c r="BL5436" s="13"/>
      <c r="BM5436" s="13"/>
      <c r="BN5436" s="13"/>
    </row>
    <row r="5437" spans="1:66" x14ac:dyDescent="0.25">
      <c r="A5437" s="10"/>
      <c r="B5437" s="10"/>
      <c r="C5437" s="10"/>
      <c r="D5437" s="10"/>
      <c r="E5437" s="10"/>
      <c r="F5437" s="10"/>
      <c r="G5437" s="10"/>
      <c r="H5437" s="10"/>
      <c r="I5437" s="10"/>
      <c r="J5437" s="10"/>
      <c r="K5437" s="11"/>
      <c r="L5437" s="11"/>
      <c r="M5437" s="12"/>
      <c r="N5437" s="12"/>
      <c r="O5437" s="12"/>
      <c r="P5437" s="12"/>
      <c r="Q5437" s="12"/>
      <c r="R5437" s="12"/>
      <c r="S5437" s="12"/>
      <c r="T5437" s="12"/>
      <c r="U5437" s="12"/>
      <c r="V5437" s="12"/>
      <c r="W5437" s="12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2"/>
      <c r="AS5437" s="12"/>
      <c r="AT5437" s="12"/>
      <c r="AU5437" s="12"/>
      <c r="AV5437" s="12"/>
      <c r="AW5437" s="12"/>
      <c r="AX5437" s="12"/>
      <c r="AY5437" s="12"/>
      <c r="AZ5437" s="12"/>
      <c r="BA5437" s="12"/>
      <c r="BB5437" s="12"/>
      <c r="BC5437" s="12"/>
      <c r="BD5437" s="12"/>
      <c r="BE5437" s="12"/>
      <c r="BF5437" s="12"/>
      <c r="BG5437" s="12"/>
      <c r="BH5437" s="12"/>
      <c r="BI5437" s="12"/>
      <c r="BJ5437" s="13"/>
      <c r="BK5437" s="13"/>
      <c r="BL5437" s="13"/>
      <c r="BM5437" s="13"/>
      <c r="BN5437" s="13"/>
    </row>
    <row r="5438" spans="1:66" x14ac:dyDescent="0.25">
      <c r="A5438" s="10"/>
      <c r="B5438" s="10"/>
      <c r="C5438" s="10"/>
      <c r="D5438" s="10"/>
      <c r="E5438" s="10"/>
      <c r="F5438" s="10"/>
      <c r="G5438" s="10"/>
      <c r="H5438" s="10"/>
      <c r="I5438" s="10"/>
      <c r="J5438" s="10"/>
      <c r="K5438" s="11"/>
      <c r="L5438" s="11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  <c r="W5438" s="12"/>
      <c r="X5438" s="12"/>
      <c r="Y5438" s="12"/>
      <c r="Z5438" s="12"/>
      <c r="AA5438" s="12"/>
      <c r="AB5438" s="12"/>
      <c r="AC5438" s="12"/>
      <c r="AD5438" s="12"/>
      <c r="AE5438" s="12"/>
      <c r="AF5438" s="12"/>
      <c r="AG5438" s="12"/>
      <c r="AH5438" s="12"/>
      <c r="AI5438" s="12"/>
      <c r="AJ5438" s="12"/>
      <c r="AK5438" s="12"/>
      <c r="AL5438" s="12"/>
      <c r="AM5438" s="12"/>
      <c r="AN5438" s="12"/>
      <c r="AO5438" s="12"/>
      <c r="AP5438" s="12"/>
      <c r="AQ5438" s="12"/>
      <c r="AR5438" s="12"/>
      <c r="AS5438" s="12"/>
      <c r="AT5438" s="12"/>
      <c r="AU5438" s="12"/>
      <c r="AV5438" s="12"/>
      <c r="AW5438" s="12"/>
      <c r="AX5438" s="12"/>
      <c r="AY5438" s="12"/>
      <c r="AZ5438" s="12"/>
      <c r="BA5438" s="12"/>
      <c r="BB5438" s="12"/>
      <c r="BC5438" s="12"/>
      <c r="BD5438" s="12"/>
      <c r="BE5438" s="12"/>
      <c r="BF5438" s="12"/>
      <c r="BG5438" s="12"/>
      <c r="BH5438" s="12"/>
      <c r="BI5438" s="12"/>
      <c r="BJ5438" s="13"/>
      <c r="BK5438" s="13"/>
      <c r="BL5438" s="13"/>
      <c r="BM5438" s="13"/>
      <c r="BN5438" s="13"/>
    </row>
    <row r="5439" spans="1:66" x14ac:dyDescent="0.25">
      <c r="A5439" s="10"/>
      <c r="B5439" s="10"/>
      <c r="C5439" s="10"/>
      <c r="D5439" s="10"/>
      <c r="E5439" s="10"/>
      <c r="F5439" s="10"/>
      <c r="G5439" s="10"/>
      <c r="H5439" s="10"/>
      <c r="I5439" s="10"/>
      <c r="J5439" s="10"/>
      <c r="K5439" s="11"/>
      <c r="L5439" s="11"/>
      <c r="M5439" s="12"/>
      <c r="N5439" s="12"/>
      <c r="O5439" s="12"/>
      <c r="P5439" s="12"/>
      <c r="Q5439" s="12"/>
      <c r="R5439" s="12"/>
      <c r="S5439" s="12"/>
      <c r="T5439" s="12"/>
      <c r="U5439" s="12"/>
      <c r="V5439" s="12"/>
      <c r="W5439" s="12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2"/>
      <c r="AS5439" s="12"/>
      <c r="AT5439" s="12"/>
      <c r="AU5439" s="12"/>
      <c r="AV5439" s="12"/>
      <c r="AW5439" s="12"/>
      <c r="AX5439" s="12"/>
      <c r="AY5439" s="12"/>
      <c r="AZ5439" s="12"/>
      <c r="BA5439" s="12"/>
      <c r="BB5439" s="12"/>
      <c r="BC5439" s="12"/>
      <c r="BD5439" s="12"/>
      <c r="BE5439" s="12"/>
      <c r="BF5439" s="12"/>
      <c r="BG5439" s="12"/>
      <c r="BH5439" s="12"/>
      <c r="BI5439" s="12"/>
      <c r="BJ5439" s="13"/>
      <c r="BK5439" s="13"/>
      <c r="BL5439" s="13"/>
      <c r="BM5439" s="13"/>
      <c r="BN5439" s="13"/>
    </row>
    <row r="5440" spans="1:66" x14ac:dyDescent="0.25">
      <c r="A5440" s="10"/>
      <c r="B5440" s="10"/>
      <c r="C5440" s="10"/>
      <c r="D5440" s="10"/>
      <c r="E5440" s="10"/>
      <c r="F5440" s="10"/>
      <c r="G5440" s="10"/>
      <c r="H5440" s="10"/>
      <c r="I5440" s="10"/>
      <c r="J5440" s="10"/>
      <c r="K5440" s="11"/>
      <c r="L5440" s="11"/>
      <c r="M5440" s="12"/>
      <c r="N5440" s="12"/>
      <c r="O5440" s="12"/>
      <c r="P5440" s="12"/>
      <c r="Q5440" s="12"/>
      <c r="R5440" s="12"/>
      <c r="S5440" s="12"/>
      <c r="T5440" s="12"/>
      <c r="U5440" s="12"/>
      <c r="V5440" s="12"/>
      <c r="W5440" s="12"/>
      <c r="X5440" s="12"/>
      <c r="Y5440" s="12"/>
      <c r="Z5440" s="12"/>
      <c r="AA5440" s="12"/>
      <c r="AB5440" s="12"/>
      <c r="AC5440" s="12"/>
      <c r="AD5440" s="12"/>
      <c r="AE5440" s="12"/>
      <c r="AF5440" s="12"/>
      <c r="AG5440" s="12"/>
      <c r="AH5440" s="12"/>
      <c r="AI5440" s="12"/>
      <c r="AJ5440" s="12"/>
      <c r="AK5440" s="12"/>
      <c r="AL5440" s="12"/>
      <c r="AM5440" s="12"/>
      <c r="AN5440" s="12"/>
      <c r="AO5440" s="12"/>
      <c r="AP5440" s="12"/>
      <c r="AQ5440" s="12"/>
      <c r="AR5440" s="12"/>
      <c r="AS5440" s="12"/>
      <c r="AT5440" s="12"/>
      <c r="AU5440" s="12"/>
      <c r="AV5440" s="12"/>
      <c r="AW5440" s="12"/>
      <c r="AX5440" s="12"/>
      <c r="AY5440" s="12"/>
      <c r="AZ5440" s="12"/>
      <c r="BA5440" s="12"/>
      <c r="BB5440" s="12"/>
      <c r="BC5440" s="12"/>
      <c r="BD5440" s="12"/>
      <c r="BE5440" s="12"/>
      <c r="BF5440" s="12"/>
      <c r="BG5440" s="12"/>
      <c r="BH5440" s="12"/>
      <c r="BI5440" s="12"/>
      <c r="BJ5440" s="13"/>
      <c r="BK5440" s="13"/>
      <c r="BL5440" s="13"/>
      <c r="BM5440" s="13"/>
      <c r="BN5440" s="13"/>
    </row>
    <row r="5441" spans="1:66" x14ac:dyDescent="0.25">
      <c r="A5441" s="10"/>
      <c r="B5441" s="10"/>
      <c r="C5441" s="10"/>
      <c r="D5441" s="10"/>
      <c r="E5441" s="10"/>
      <c r="F5441" s="10"/>
      <c r="G5441" s="10"/>
      <c r="H5441" s="10"/>
      <c r="I5441" s="10"/>
      <c r="J5441" s="10"/>
      <c r="K5441" s="11"/>
      <c r="L5441" s="11"/>
      <c r="M5441" s="12"/>
      <c r="N5441" s="12"/>
      <c r="O5441" s="12"/>
      <c r="P5441" s="12"/>
      <c r="Q5441" s="12"/>
      <c r="R5441" s="12"/>
      <c r="S5441" s="12"/>
      <c r="T5441" s="12"/>
      <c r="U5441" s="12"/>
      <c r="V5441" s="12"/>
      <c r="W5441" s="12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2"/>
      <c r="AS5441" s="12"/>
      <c r="AT5441" s="12"/>
      <c r="AU5441" s="12"/>
      <c r="AV5441" s="12"/>
      <c r="AW5441" s="12"/>
      <c r="AX5441" s="12"/>
      <c r="AY5441" s="12"/>
      <c r="AZ5441" s="12"/>
      <c r="BA5441" s="12"/>
      <c r="BB5441" s="12"/>
      <c r="BC5441" s="12"/>
      <c r="BD5441" s="12"/>
      <c r="BE5441" s="12"/>
      <c r="BF5441" s="12"/>
      <c r="BG5441" s="12"/>
      <c r="BH5441" s="12"/>
      <c r="BI5441" s="12"/>
      <c r="BJ5441" s="13"/>
      <c r="BK5441" s="13"/>
      <c r="BL5441" s="13"/>
      <c r="BM5441" s="13"/>
      <c r="BN5441" s="13"/>
    </row>
    <row r="5442" spans="1:66" x14ac:dyDescent="0.25">
      <c r="A5442" s="10"/>
      <c r="B5442" s="10"/>
      <c r="C5442" s="10"/>
      <c r="D5442" s="10"/>
      <c r="E5442" s="10"/>
      <c r="F5442" s="10"/>
      <c r="G5442" s="10"/>
      <c r="H5442" s="10"/>
      <c r="I5442" s="10"/>
      <c r="J5442" s="10"/>
      <c r="K5442" s="11"/>
      <c r="L5442" s="11"/>
      <c r="M5442" s="12"/>
      <c r="N5442" s="12"/>
      <c r="O5442" s="12"/>
      <c r="P5442" s="12"/>
      <c r="Q5442" s="12"/>
      <c r="R5442" s="12"/>
      <c r="S5442" s="12"/>
      <c r="T5442" s="12"/>
      <c r="U5442" s="12"/>
      <c r="V5442" s="12"/>
      <c r="W5442" s="12"/>
      <c r="X5442" s="12"/>
      <c r="Y5442" s="12"/>
      <c r="Z5442" s="12"/>
      <c r="AA5442" s="12"/>
      <c r="AB5442" s="12"/>
      <c r="AC5442" s="12"/>
      <c r="AD5442" s="12"/>
      <c r="AE5442" s="12"/>
      <c r="AF5442" s="12"/>
      <c r="AG5442" s="12"/>
      <c r="AH5442" s="12"/>
      <c r="AI5442" s="12"/>
      <c r="AJ5442" s="12"/>
      <c r="AK5442" s="12"/>
      <c r="AL5442" s="12"/>
      <c r="AM5442" s="12"/>
      <c r="AN5442" s="12"/>
      <c r="AO5442" s="12"/>
      <c r="AP5442" s="12"/>
      <c r="AQ5442" s="12"/>
      <c r="AR5442" s="12"/>
      <c r="AS5442" s="12"/>
      <c r="AT5442" s="12"/>
      <c r="AU5442" s="12"/>
      <c r="AV5442" s="12"/>
      <c r="AW5442" s="12"/>
      <c r="AX5442" s="12"/>
      <c r="AY5442" s="12"/>
      <c r="AZ5442" s="12"/>
      <c r="BA5442" s="12"/>
      <c r="BB5442" s="12"/>
      <c r="BC5442" s="12"/>
      <c r="BD5442" s="12"/>
      <c r="BE5442" s="12"/>
      <c r="BF5442" s="12"/>
      <c r="BG5442" s="12"/>
      <c r="BH5442" s="12"/>
      <c r="BI5442" s="12"/>
      <c r="BJ5442" s="13"/>
      <c r="BK5442" s="13"/>
      <c r="BL5442" s="13"/>
      <c r="BM5442" s="13"/>
      <c r="BN5442" s="13"/>
    </row>
    <row r="5443" spans="1:66" x14ac:dyDescent="0.25">
      <c r="A5443" s="10"/>
      <c r="B5443" s="10"/>
      <c r="C5443" s="10"/>
      <c r="D5443" s="10"/>
      <c r="E5443" s="10"/>
      <c r="F5443" s="10"/>
      <c r="G5443" s="10"/>
      <c r="H5443" s="10"/>
      <c r="I5443" s="10"/>
      <c r="J5443" s="10"/>
      <c r="K5443" s="11"/>
      <c r="L5443" s="11"/>
      <c r="M5443" s="12"/>
      <c r="N5443" s="12"/>
      <c r="O5443" s="12"/>
      <c r="P5443" s="12"/>
      <c r="Q5443" s="12"/>
      <c r="R5443" s="12"/>
      <c r="S5443" s="12"/>
      <c r="T5443" s="12"/>
      <c r="U5443" s="12"/>
      <c r="V5443" s="12"/>
      <c r="W5443" s="12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2"/>
      <c r="AS5443" s="12"/>
      <c r="AT5443" s="12"/>
      <c r="AU5443" s="12"/>
      <c r="AV5443" s="12"/>
      <c r="AW5443" s="12"/>
      <c r="AX5443" s="12"/>
      <c r="AY5443" s="12"/>
      <c r="AZ5443" s="12"/>
      <c r="BA5443" s="12"/>
      <c r="BB5443" s="12"/>
      <c r="BC5443" s="12"/>
      <c r="BD5443" s="12"/>
      <c r="BE5443" s="12"/>
      <c r="BF5443" s="12"/>
      <c r="BG5443" s="12"/>
      <c r="BH5443" s="12"/>
      <c r="BI5443" s="12"/>
      <c r="BJ5443" s="13"/>
      <c r="BK5443" s="13"/>
      <c r="BL5443" s="13"/>
      <c r="BM5443" s="13"/>
      <c r="BN5443" s="13"/>
    </row>
    <row r="5444" spans="1:66" x14ac:dyDescent="0.25">
      <c r="A5444" s="10"/>
      <c r="B5444" s="10"/>
      <c r="C5444" s="10"/>
      <c r="D5444" s="10"/>
      <c r="E5444" s="10"/>
      <c r="F5444" s="10"/>
      <c r="G5444" s="10"/>
      <c r="H5444" s="10"/>
      <c r="I5444" s="10"/>
      <c r="J5444" s="10"/>
      <c r="K5444" s="11"/>
      <c r="L5444" s="11"/>
      <c r="M5444" s="12"/>
      <c r="N5444" s="12"/>
      <c r="O5444" s="12"/>
      <c r="P5444" s="12"/>
      <c r="Q5444" s="12"/>
      <c r="R5444" s="12"/>
      <c r="S5444" s="12"/>
      <c r="T5444" s="12"/>
      <c r="U5444" s="12"/>
      <c r="V5444" s="12"/>
      <c r="W5444" s="12"/>
      <c r="X5444" s="12"/>
      <c r="Y5444" s="12"/>
      <c r="Z5444" s="12"/>
      <c r="AA5444" s="12"/>
      <c r="AB5444" s="12"/>
      <c r="AC5444" s="12"/>
      <c r="AD5444" s="12"/>
      <c r="AE5444" s="12"/>
      <c r="AF5444" s="12"/>
      <c r="AG5444" s="12"/>
      <c r="AH5444" s="12"/>
      <c r="AI5444" s="12"/>
      <c r="AJ5444" s="12"/>
      <c r="AK5444" s="12"/>
      <c r="AL5444" s="12"/>
      <c r="AM5444" s="12"/>
      <c r="AN5444" s="12"/>
      <c r="AO5444" s="12"/>
      <c r="AP5444" s="12"/>
      <c r="AQ5444" s="12"/>
      <c r="AR5444" s="12"/>
      <c r="AS5444" s="12"/>
      <c r="AT5444" s="12"/>
      <c r="AU5444" s="12"/>
      <c r="AV5444" s="12"/>
      <c r="AW5444" s="12"/>
      <c r="AX5444" s="12"/>
      <c r="AY5444" s="12"/>
      <c r="AZ5444" s="12"/>
      <c r="BA5444" s="12"/>
      <c r="BB5444" s="12"/>
      <c r="BC5444" s="12"/>
      <c r="BD5444" s="12"/>
      <c r="BE5444" s="12"/>
      <c r="BF5444" s="12"/>
      <c r="BG5444" s="12"/>
      <c r="BH5444" s="12"/>
      <c r="BI5444" s="12"/>
      <c r="BJ5444" s="13"/>
      <c r="BK5444" s="13"/>
      <c r="BL5444" s="13"/>
      <c r="BM5444" s="13"/>
      <c r="BN5444" s="13"/>
    </row>
    <row r="5445" spans="1:66" x14ac:dyDescent="0.25">
      <c r="A5445" s="10"/>
      <c r="B5445" s="10"/>
      <c r="C5445" s="10"/>
      <c r="D5445" s="10"/>
      <c r="E5445" s="10"/>
      <c r="F5445" s="10"/>
      <c r="G5445" s="10"/>
      <c r="H5445" s="10"/>
      <c r="I5445" s="10"/>
      <c r="J5445" s="10"/>
      <c r="K5445" s="11"/>
      <c r="L5445" s="11"/>
      <c r="M5445" s="12"/>
      <c r="N5445" s="12"/>
      <c r="O5445" s="12"/>
      <c r="P5445" s="12"/>
      <c r="Q5445" s="12"/>
      <c r="R5445" s="12"/>
      <c r="S5445" s="12"/>
      <c r="T5445" s="12"/>
      <c r="U5445" s="12"/>
      <c r="V5445" s="12"/>
      <c r="W5445" s="12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2"/>
      <c r="AS5445" s="12"/>
      <c r="AT5445" s="12"/>
      <c r="AU5445" s="12"/>
      <c r="AV5445" s="12"/>
      <c r="AW5445" s="12"/>
      <c r="AX5445" s="12"/>
      <c r="AY5445" s="12"/>
      <c r="AZ5445" s="12"/>
      <c r="BA5445" s="12"/>
      <c r="BB5445" s="12"/>
      <c r="BC5445" s="12"/>
      <c r="BD5445" s="12"/>
      <c r="BE5445" s="12"/>
      <c r="BF5445" s="12"/>
      <c r="BG5445" s="12"/>
      <c r="BH5445" s="12"/>
      <c r="BI5445" s="12"/>
      <c r="BJ5445" s="13"/>
      <c r="BK5445" s="13"/>
      <c r="BL5445" s="13"/>
      <c r="BM5445" s="13"/>
      <c r="BN5445" s="13"/>
    </row>
    <row r="5446" spans="1:66" x14ac:dyDescent="0.25">
      <c r="A5446" s="10"/>
      <c r="B5446" s="10"/>
      <c r="C5446" s="10"/>
      <c r="D5446" s="10"/>
      <c r="E5446" s="10"/>
      <c r="F5446" s="10"/>
      <c r="G5446" s="10"/>
      <c r="H5446" s="10"/>
      <c r="I5446" s="10"/>
      <c r="J5446" s="10"/>
      <c r="K5446" s="11"/>
      <c r="L5446" s="11"/>
      <c r="M5446" s="12"/>
      <c r="N5446" s="12"/>
      <c r="O5446" s="12"/>
      <c r="P5446" s="12"/>
      <c r="Q5446" s="12"/>
      <c r="R5446" s="12"/>
      <c r="S5446" s="12"/>
      <c r="T5446" s="12"/>
      <c r="U5446" s="12"/>
      <c r="V5446" s="12"/>
      <c r="W5446" s="12"/>
      <c r="X5446" s="12"/>
      <c r="Y5446" s="12"/>
      <c r="Z5446" s="12"/>
      <c r="AA5446" s="12"/>
      <c r="AB5446" s="12"/>
      <c r="AC5446" s="12"/>
      <c r="AD5446" s="12"/>
      <c r="AE5446" s="12"/>
      <c r="AF5446" s="12"/>
      <c r="AG5446" s="12"/>
      <c r="AH5446" s="12"/>
      <c r="AI5446" s="12"/>
      <c r="AJ5446" s="12"/>
      <c r="AK5446" s="12"/>
      <c r="AL5446" s="12"/>
      <c r="AM5446" s="12"/>
      <c r="AN5446" s="12"/>
      <c r="AO5446" s="12"/>
      <c r="AP5446" s="12"/>
      <c r="AQ5446" s="12"/>
      <c r="AR5446" s="12"/>
      <c r="AS5446" s="12"/>
      <c r="AT5446" s="12"/>
      <c r="AU5446" s="12"/>
      <c r="AV5446" s="12"/>
      <c r="AW5446" s="12"/>
      <c r="AX5446" s="12"/>
      <c r="AY5446" s="12"/>
      <c r="AZ5446" s="12"/>
      <c r="BA5446" s="12"/>
      <c r="BB5446" s="12"/>
      <c r="BC5446" s="12"/>
      <c r="BD5446" s="12"/>
      <c r="BE5446" s="12"/>
      <c r="BF5446" s="12"/>
      <c r="BG5446" s="12"/>
      <c r="BH5446" s="12"/>
      <c r="BI5446" s="12"/>
      <c r="BJ5446" s="13"/>
      <c r="BK5446" s="13"/>
      <c r="BL5446" s="13"/>
      <c r="BM5446" s="13"/>
      <c r="BN5446" s="13"/>
    </row>
    <row r="5447" spans="1:66" x14ac:dyDescent="0.25">
      <c r="A5447" s="10"/>
      <c r="B5447" s="10"/>
      <c r="C5447" s="10"/>
      <c r="D5447" s="10"/>
      <c r="E5447" s="10"/>
      <c r="F5447" s="10"/>
      <c r="G5447" s="10"/>
      <c r="H5447" s="10"/>
      <c r="I5447" s="10"/>
      <c r="J5447" s="10"/>
      <c r="K5447" s="11"/>
      <c r="L5447" s="11"/>
      <c r="M5447" s="12"/>
      <c r="N5447" s="12"/>
      <c r="O5447" s="12"/>
      <c r="P5447" s="12"/>
      <c r="Q5447" s="12"/>
      <c r="R5447" s="12"/>
      <c r="S5447" s="12"/>
      <c r="T5447" s="12"/>
      <c r="U5447" s="12"/>
      <c r="V5447" s="12"/>
      <c r="W5447" s="12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2"/>
      <c r="AS5447" s="12"/>
      <c r="AT5447" s="12"/>
      <c r="AU5447" s="12"/>
      <c r="AV5447" s="12"/>
      <c r="AW5447" s="12"/>
      <c r="AX5447" s="12"/>
      <c r="AY5447" s="12"/>
      <c r="AZ5447" s="12"/>
      <c r="BA5447" s="12"/>
      <c r="BB5447" s="12"/>
      <c r="BC5447" s="12"/>
      <c r="BD5447" s="12"/>
      <c r="BE5447" s="12"/>
      <c r="BF5447" s="12"/>
      <c r="BG5447" s="12"/>
      <c r="BH5447" s="12"/>
      <c r="BI5447" s="12"/>
      <c r="BJ5447" s="13"/>
      <c r="BK5447" s="13"/>
      <c r="BL5447" s="13"/>
      <c r="BM5447" s="13"/>
      <c r="BN5447" s="13"/>
    </row>
    <row r="5448" spans="1:66" x14ac:dyDescent="0.25">
      <c r="A5448" s="10"/>
      <c r="B5448" s="10"/>
      <c r="C5448" s="10"/>
      <c r="D5448" s="10"/>
      <c r="E5448" s="10"/>
      <c r="F5448" s="10"/>
      <c r="G5448" s="10"/>
      <c r="H5448" s="10"/>
      <c r="I5448" s="10"/>
      <c r="J5448" s="10"/>
      <c r="K5448" s="11"/>
      <c r="L5448" s="11"/>
      <c r="M5448" s="12"/>
      <c r="N5448" s="12"/>
      <c r="O5448" s="12"/>
      <c r="P5448" s="12"/>
      <c r="Q5448" s="12"/>
      <c r="R5448" s="12"/>
      <c r="S5448" s="12"/>
      <c r="T5448" s="12"/>
      <c r="U5448" s="12"/>
      <c r="V5448" s="12"/>
      <c r="W5448" s="12"/>
      <c r="X5448" s="12"/>
      <c r="Y5448" s="12"/>
      <c r="Z5448" s="12"/>
      <c r="AA5448" s="12"/>
      <c r="AB5448" s="12"/>
      <c r="AC5448" s="12"/>
      <c r="AD5448" s="12"/>
      <c r="AE5448" s="12"/>
      <c r="AF5448" s="12"/>
      <c r="AG5448" s="12"/>
      <c r="AH5448" s="12"/>
      <c r="AI5448" s="12"/>
      <c r="AJ5448" s="12"/>
      <c r="AK5448" s="12"/>
      <c r="AL5448" s="12"/>
      <c r="AM5448" s="12"/>
      <c r="AN5448" s="12"/>
      <c r="AO5448" s="12"/>
      <c r="AP5448" s="12"/>
      <c r="AQ5448" s="12"/>
      <c r="AR5448" s="12"/>
      <c r="AS5448" s="12"/>
      <c r="AT5448" s="12"/>
      <c r="AU5448" s="12"/>
      <c r="AV5448" s="12"/>
      <c r="AW5448" s="12"/>
      <c r="AX5448" s="12"/>
      <c r="AY5448" s="12"/>
      <c r="AZ5448" s="12"/>
      <c r="BA5448" s="12"/>
      <c r="BB5448" s="12"/>
      <c r="BC5448" s="12"/>
      <c r="BD5448" s="12"/>
      <c r="BE5448" s="12"/>
      <c r="BF5448" s="12"/>
      <c r="BG5448" s="12"/>
      <c r="BH5448" s="12"/>
      <c r="BI5448" s="12"/>
      <c r="BJ5448" s="13"/>
      <c r="BK5448" s="13"/>
      <c r="BL5448" s="13"/>
      <c r="BM5448" s="13"/>
      <c r="BN5448" s="13"/>
    </row>
    <row r="5449" spans="1:66" x14ac:dyDescent="0.25">
      <c r="A5449" s="10"/>
      <c r="B5449" s="10"/>
      <c r="C5449" s="10"/>
      <c r="D5449" s="10"/>
      <c r="E5449" s="10"/>
      <c r="F5449" s="10"/>
      <c r="G5449" s="10"/>
      <c r="H5449" s="10"/>
      <c r="I5449" s="10"/>
      <c r="J5449" s="10"/>
      <c r="K5449" s="11"/>
      <c r="L5449" s="11"/>
      <c r="M5449" s="12"/>
      <c r="N5449" s="12"/>
      <c r="O5449" s="12"/>
      <c r="P5449" s="12"/>
      <c r="Q5449" s="12"/>
      <c r="R5449" s="12"/>
      <c r="S5449" s="12"/>
      <c r="T5449" s="12"/>
      <c r="U5449" s="12"/>
      <c r="V5449" s="12"/>
      <c r="W5449" s="12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2"/>
      <c r="AS5449" s="12"/>
      <c r="AT5449" s="12"/>
      <c r="AU5449" s="12"/>
      <c r="AV5449" s="12"/>
      <c r="AW5449" s="12"/>
      <c r="AX5449" s="12"/>
      <c r="AY5449" s="12"/>
      <c r="AZ5449" s="12"/>
      <c r="BA5449" s="12"/>
      <c r="BB5449" s="12"/>
      <c r="BC5449" s="12"/>
      <c r="BD5449" s="12"/>
      <c r="BE5449" s="12"/>
      <c r="BF5449" s="12"/>
      <c r="BG5449" s="12"/>
      <c r="BH5449" s="12"/>
      <c r="BI5449" s="12"/>
      <c r="BJ5449" s="13"/>
      <c r="BK5449" s="13"/>
      <c r="BL5449" s="13"/>
      <c r="BM5449" s="13"/>
      <c r="BN5449" s="13"/>
    </row>
    <row r="5450" spans="1:66" x14ac:dyDescent="0.25">
      <c r="A5450" s="10"/>
      <c r="B5450" s="10"/>
      <c r="C5450" s="10"/>
      <c r="D5450" s="10"/>
      <c r="E5450" s="10"/>
      <c r="F5450" s="10"/>
      <c r="G5450" s="10"/>
      <c r="H5450" s="10"/>
      <c r="I5450" s="10"/>
      <c r="J5450" s="10"/>
      <c r="K5450" s="11"/>
      <c r="L5450" s="11"/>
      <c r="M5450" s="12"/>
      <c r="N5450" s="12"/>
      <c r="O5450" s="12"/>
      <c r="P5450" s="12"/>
      <c r="Q5450" s="12"/>
      <c r="R5450" s="12"/>
      <c r="S5450" s="12"/>
      <c r="T5450" s="12"/>
      <c r="U5450" s="12"/>
      <c r="V5450" s="12"/>
      <c r="W5450" s="12"/>
      <c r="X5450" s="12"/>
      <c r="Y5450" s="12"/>
      <c r="Z5450" s="12"/>
      <c r="AA5450" s="12"/>
      <c r="AB5450" s="12"/>
      <c r="AC5450" s="12"/>
      <c r="AD5450" s="12"/>
      <c r="AE5450" s="12"/>
      <c r="AF5450" s="12"/>
      <c r="AG5450" s="12"/>
      <c r="AH5450" s="12"/>
      <c r="AI5450" s="12"/>
      <c r="AJ5450" s="12"/>
      <c r="AK5450" s="12"/>
      <c r="AL5450" s="12"/>
      <c r="AM5450" s="12"/>
      <c r="AN5450" s="12"/>
      <c r="AO5450" s="12"/>
      <c r="AP5450" s="12"/>
      <c r="AQ5450" s="12"/>
      <c r="AR5450" s="12"/>
      <c r="AS5450" s="12"/>
      <c r="AT5450" s="12"/>
      <c r="AU5450" s="12"/>
      <c r="AV5450" s="12"/>
      <c r="AW5450" s="12"/>
      <c r="AX5450" s="12"/>
      <c r="AY5450" s="12"/>
      <c r="AZ5450" s="12"/>
      <c r="BA5450" s="12"/>
      <c r="BB5450" s="12"/>
      <c r="BC5450" s="12"/>
      <c r="BD5450" s="12"/>
      <c r="BE5450" s="12"/>
      <c r="BF5450" s="12"/>
      <c r="BG5450" s="12"/>
      <c r="BH5450" s="12"/>
      <c r="BI5450" s="12"/>
      <c r="BJ5450" s="13"/>
      <c r="BK5450" s="13"/>
      <c r="BL5450" s="13"/>
      <c r="BM5450" s="13"/>
      <c r="BN5450" s="13"/>
    </row>
    <row r="5451" spans="1:66" x14ac:dyDescent="0.25">
      <c r="A5451" s="10"/>
      <c r="B5451" s="10"/>
      <c r="C5451" s="10"/>
      <c r="D5451" s="10"/>
      <c r="E5451" s="10"/>
      <c r="F5451" s="10"/>
      <c r="G5451" s="10"/>
      <c r="H5451" s="10"/>
      <c r="I5451" s="10"/>
      <c r="J5451" s="10"/>
      <c r="K5451" s="11"/>
      <c r="L5451" s="11"/>
      <c r="M5451" s="12"/>
      <c r="N5451" s="12"/>
      <c r="O5451" s="12"/>
      <c r="P5451" s="12"/>
      <c r="Q5451" s="12"/>
      <c r="R5451" s="12"/>
      <c r="S5451" s="12"/>
      <c r="T5451" s="12"/>
      <c r="U5451" s="12"/>
      <c r="V5451" s="12"/>
      <c r="W5451" s="12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2"/>
      <c r="AS5451" s="12"/>
      <c r="AT5451" s="12"/>
      <c r="AU5451" s="12"/>
      <c r="AV5451" s="12"/>
      <c r="AW5451" s="12"/>
      <c r="AX5451" s="12"/>
      <c r="AY5451" s="12"/>
      <c r="AZ5451" s="12"/>
      <c r="BA5451" s="12"/>
      <c r="BB5451" s="12"/>
      <c r="BC5451" s="12"/>
      <c r="BD5451" s="12"/>
      <c r="BE5451" s="12"/>
      <c r="BF5451" s="12"/>
      <c r="BG5451" s="12"/>
      <c r="BH5451" s="12"/>
      <c r="BI5451" s="12"/>
      <c r="BJ5451" s="13"/>
      <c r="BK5451" s="13"/>
      <c r="BL5451" s="13"/>
      <c r="BM5451" s="13"/>
      <c r="BN5451" s="13"/>
    </row>
    <row r="5452" spans="1:66" x14ac:dyDescent="0.25">
      <c r="A5452" s="10"/>
      <c r="B5452" s="10"/>
      <c r="C5452" s="10"/>
      <c r="D5452" s="10"/>
      <c r="E5452" s="10"/>
      <c r="F5452" s="10"/>
      <c r="G5452" s="10"/>
      <c r="H5452" s="10"/>
      <c r="I5452" s="10"/>
      <c r="J5452" s="10"/>
      <c r="K5452" s="11"/>
      <c r="L5452" s="11"/>
      <c r="M5452" s="12"/>
      <c r="N5452" s="12"/>
      <c r="O5452" s="12"/>
      <c r="P5452" s="12"/>
      <c r="Q5452" s="12"/>
      <c r="R5452" s="12"/>
      <c r="S5452" s="12"/>
      <c r="T5452" s="12"/>
      <c r="U5452" s="12"/>
      <c r="V5452" s="12"/>
      <c r="W5452" s="12"/>
      <c r="X5452" s="12"/>
      <c r="Y5452" s="12"/>
      <c r="Z5452" s="12"/>
      <c r="AA5452" s="12"/>
      <c r="AB5452" s="12"/>
      <c r="AC5452" s="12"/>
      <c r="AD5452" s="12"/>
      <c r="AE5452" s="12"/>
      <c r="AF5452" s="12"/>
      <c r="AG5452" s="12"/>
      <c r="AH5452" s="12"/>
      <c r="AI5452" s="12"/>
      <c r="AJ5452" s="12"/>
      <c r="AK5452" s="12"/>
      <c r="AL5452" s="12"/>
      <c r="AM5452" s="12"/>
      <c r="AN5452" s="12"/>
      <c r="AO5452" s="12"/>
      <c r="AP5452" s="12"/>
      <c r="AQ5452" s="12"/>
      <c r="AR5452" s="12"/>
      <c r="AS5452" s="12"/>
      <c r="AT5452" s="12"/>
      <c r="AU5452" s="12"/>
      <c r="AV5452" s="12"/>
      <c r="AW5452" s="12"/>
      <c r="AX5452" s="12"/>
      <c r="AY5452" s="12"/>
      <c r="AZ5452" s="12"/>
      <c r="BA5452" s="12"/>
      <c r="BB5452" s="12"/>
      <c r="BC5452" s="12"/>
      <c r="BD5452" s="12"/>
      <c r="BE5452" s="12"/>
      <c r="BF5452" s="12"/>
      <c r="BG5452" s="12"/>
      <c r="BH5452" s="12"/>
      <c r="BI5452" s="12"/>
      <c r="BJ5452" s="13"/>
      <c r="BK5452" s="13"/>
      <c r="BL5452" s="13"/>
      <c r="BM5452" s="13"/>
      <c r="BN5452" s="13"/>
    </row>
    <row r="5453" spans="1:66" x14ac:dyDescent="0.25">
      <c r="A5453" s="10"/>
      <c r="B5453" s="10"/>
      <c r="C5453" s="10"/>
      <c r="D5453" s="10"/>
      <c r="E5453" s="10"/>
      <c r="F5453" s="10"/>
      <c r="G5453" s="10"/>
      <c r="H5453" s="10"/>
      <c r="I5453" s="10"/>
      <c r="J5453" s="10"/>
      <c r="K5453" s="11"/>
      <c r="L5453" s="11"/>
      <c r="M5453" s="12"/>
      <c r="N5453" s="12"/>
      <c r="O5453" s="12"/>
      <c r="P5453" s="12"/>
      <c r="Q5453" s="12"/>
      <c r="R5453" s="12"/>
      <c r="S5453" s="12"/>
      <c r="T5453" s="12"/>
      <c r="U5453" s="12"/>
      <c r="V5453" s="12"/>
      <c r="W5453" s="12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2"/>
      <c r="AS5453" s="12"/>
      <c r="AT5453" s="12"/>
      <c r="AU5453" s="12"/>
      <c r="AV5453" s="12"/>
      <c r="AW5453" s="12"/>
      <c r="AX5453" s="12"/>
      <c r="AY5453" s="12"/>
      <c r="AZ5453" s="12"/>
      <c r="BA5453" s="12"/>
      <c r="BB5453" s="12"/>
      <c r="BC5453" s="12"/>
      <c r="BD5453" s="12"/>
      <c r="BE5453" s="12"/>
      <c r="BF5453" s="12"/>
      <c r="BG5453" s="12"/>
      <c r="BH5453" s="12"/>
      <c r="BI5453" s="12"/>
      <c r="BJ5453" s="13"/>
      <c r="BK5453" s="13"/>
      <c r="BL5453" s="13"/>
      <c r="BM5453" s="13"/>
      <c r="BN5453" s="13"/>
    </row>
    <row r="5454" spans="1:66" x14ac:dyDescent="0.25">
      <c r="A5454" s="10"/>
      <c r="B5454" s="10"/>
      <c r="C5454" s="10"/>
      <c r="D5454" s="10"/>
      <c r="E5454" s="10"/>
      <c r="F5454" s="10"/>
      <c r="G5454" s="10"/>
      <c r="H5454" s="10"/>
      <c r="I5454" s="10"/>
      <c r="J5454" s="10"/>
      <c r="K5454" s="11"/>
      <c r="L5454" s="11"/>
      <c r="M5454" s="12"/>
      <c r="N5454" s="12"/>
      <c r="O5454" s="12"/>
      <c r="P5454" s="12"/>
      <c r="Q5454" s="12"/>
      <c r="R5454" s="12"/>
      <c r="S5454" s="12"/>
      <c r="T5454" s="12"/>
      <c r="U5454" s="12"/>
      <c r="V5454" s="12"/>
      <c r="W5454" s="12"/>
      <c r="X5454" s="12"/>
      <c r="Y5454" s="12"/>
      <c r="Z5454" s="12"/>
      <c r="AA5454" s="12"/>
      <c r="AB5454" s="12"/>
      <c r="AC5454" s="12"/>
      <c r="AD5454" s="12"/>
      <c r="AE5454" s="12"/>
      <c r="AF5454" s="12"/>
      <c r="AG5454" s="12"/>
      <c r="AH5454" s="12"/>
      <c r="AI5454" s="12"/>
      <c r="AJ5454" s="12"/>
      <c r="AK5454" s="12"/>
      <c r="AL5454" s="12"/>
      <c r="AM5454" s="12"/>
      <c r="AN5454" s="12"/>
      <c r="AO5454" s="12"/>
      <c r="AP5454" s="12"/>
      <c r="AQ5454" s="12"/>
      <c r="AR5454" s="12"/>
      <c r="AS5454" s="12"/>
      <c r="AT5454" s="12"/>
      <c r="AU5454" s="12"/>
      <c r="AV5454" s="12"/>
      <c r="AW5454" s="12"/>
      <c r="AX5454" s="12"/>
      <c r="AY5454" s="12"/>
      <c r="AZ5454" s="12"/>
      <c r="BA5454" s="12"/>
      <c r="BB5454" s="12"/>
      <c r="BC5454" s="12"/>
      <c r="BD5454" s="12"/>
      <c r="BE5454" s="12"/>
      <c r="BF5454" s="12"/>
      <c r="BG5454" s="12"/>
      <c r="BH5454" s="12"/>
      <c r="BI5454" s="12"/>
      <c r="BJ5454" s="13"/>
      <c r="BK5454" s="13"/>
      <c r="BL5454" s="13"/>
      <c r="BM5454" s="13"/>
      <c r="BN5454" s="13"/>
    </row>
    <row r="5455" spans="1:66" x14ac:dyDescent="0.25">
      <c r="A5455" s="10"/>
      <c r="B5455" s="10"/>
      <c r="C5455" s="10"/>
      <c r="D5455" s="10"/>
      <c r="E5455" s="10"/>
      <c r="F5455" s="10"/>
      <c r="G5455" s="10"/>
      <c r="H5455" s="10"/>
      <c r="I5455" s="10"/>
      <c r="J5455" s="10"/>
      <c r="K5455" s="11"/>
      <c r="L5455" s="11"/>
      <c r="M5455" s="12"/>
      <c r="N5455" s="12"/>
      <c r="O5455" s="12"/>
      <c r="P5455" s="12"/>
      <c r="Q5455" s="12"/>
      <c r="R5455" s="12"/>
      <c r="S5455" s="12"/>
      <c r="T5455" s="12"/>
      <c r="U5455" s="12"/>
      <c r="V5455" s="12"/>
      <c r="W5455" s="12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2"/>
      <c r="AS5455" s="12"/>
      <c r="AT5455" s="12"/>
      <c r="AU5455" s="12"/>
      <c r="AV5455" s="12"/>
      <c r="AW5455" s="12"/>
      <c r="AX5455" s="12"/>
      <c r="AY5455" s="12"/>
      <c r="AZ5455" s="12"/>
      <c r="BA5455" s="12"/>
      <c r="BB5455" s="12"/>
      <c r="BC5455" s="12"/>
      <c r="BD5455" s="12"/>
      <c r="BE5455" s="12"/>
      <c r="BF5455" s="12"/>
      <c r="BG5455" s="12"/>
      <c r="BH5455" s="12"/>
      <c r="BI5455" s="12"/>
      <c r="BJ5455" s="13"/>
      <c r="BK5455" s="13"/>
      <c r="BL5455" s="13"/>
      <c r="BM5455" s="13"/>
      <c r="BN5455" s="13"/>
    </row>
    <row r="5456" spans="1:66" x14ac:dyDescent="0.25">
      <c r="A5456" s="10"/>
      <c r="B5456" s="10"/>
      <c r="C5456" s="10"/>
      <c r="D5456" s="10"/>
      <c r="E5456" s="10"/>
      <c r="F5456" s="10"/>
      <c r="G5456" s="10"/>
      <c r="H5456" s="10"/>
      <c r="I5456" s="10"/>
      <c r="J5456" s="10"/>
      <c r="K5456" s="11"/>
      <c r="L5456" s="11"/>
      <c r="M5456" s="12"/>
      <c r="N5456" s="12"/>
      <c r="O5456" s="12"/>
      <c r="P5456" s="12"/>
      <c r="Q5456" s="12"/>
      <c r="R5456" s="12"/>
      <c r="S5456" s="12"/>
      <c r="T5456" s="12"/>
      <c r="U5456" s="12"/>
      <c r="V5456" s="12"/>
      <c r="W5456" s="12"/>
      <c r="X5456" s="12"/>
      <c r="Y5456" s="12"/>
      <c r="Z5456" s="12"/>
      <c r="AA5456" s="12"/>
      <c r="AB5456" s="12"/>
      <c r="AC5456" s="12"/>
      <c r="AD5456" s="12"/>
      <c r="AE5456" s="12"/>
      <c r="AF5456" s="12"/>
      <c r="AG5456" s="12"/>
      <c r="AH5456" s="12"/>
      <c r="AI5456" s="12"/>
      <c r="AJ5456" s="12"/>
      <c r="AK5456" s="12"/>
      <c r="AL5456" s="12"/>
      <c r="AM5456" s="12"/>
      <c r="AN5456" s="12"/>
      <c r="AO5456" s="12"/>
      <c r="AP5456" s="12"/>
      <c r="AQ5456" s="12"/>
      <c r="AR5456" s="12"/>
      <c r="AS5456" s="12"/>
      <c r="AT5456" s="12"/>
      <c r="AU5456" s="12"/>
      <c r="AV5456" s="12"/>
      <c r="AW5456" s="12"/>
      <c r="AX5456" s="12"/>
      <c r="AY5456" s="12"/>
      <c r="AZ5456" s="12"/>
      <c r="BA5456" s="12"/>
      <c r="BB5456" s="12"/>
      <c r="BC5456" s="12"/>
      <c r="BD5456" s="12"/>
      <c r="BE5456" s="12"/>
      <c r="BF5456" s="12"/>
      <c r="BG5456" s="12"/>
      <c r="BH5456" s="12"/>
      <c r="BI5456" s="12"/>
      <c r="BJ5456" s="13"/>
      <c r="BK5456" s="13"/>
      <c r="BL5456" s="13"/>
      <c r="BM5456" s="13"/>
      <c r="BN5456" s="13"/>
    </row>
    <row r="5457" spans="1:66" x14ac:dyDescent="0.25">
      <c r="A5457" s="10"/>
      <c r="B5457" s="10"/>
      <c r="C5457" s="10"/>
      <c r="D5457" s="10"/>
      <c r="E5457" s="10"/>
      <c r="F5457" s="10"/>
      <c r="G5457" s="10"/>
      <c r="H5457" s="10"/>
      <c r="I5457" s="10"/>
      <c r="J5457" s="10"/>
      <c r="K5457" s="11"/>
      <c r="L5457" s="11"/>
      <c r="M5457" s="12"/>
      <c r="N5457" s="12"/>
      <c r="O5457" s="12"/>
      <c r="P5457" s="12"/>
      <c r="Q5457" s="12"/>
      <c r="R5457" s="12"/>
      <c r="S5457" s="12"/>
      <c r="T5457" s="12"/>
      <c r="U5457" s="12"/>
      <c r="V5457" s="12"/>
      <c r="W5457" s="12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2"/>
      <c r="AS5457" s="12"/>
      <c r="AT5457" s="12"/>
      <c r="AU5457" s="12"/>
      <c r="AV5457" s="12"/>
      <c r="AW5457" s="12"/>
      <c r="AX5457" s="12"/>
      <c r="AY5457" s="12"/>
      <c r="AZ5457" s="12"/>
      <c r="BA5457" s="12"/>
      <c r="BB5457" s="12"/>
      <c r="BC5457" s="12"/>
      <c r="BD5457" s="12"/>
      <c r="BE5457" s="12"/>
      <c r="BF5457" s="12"/>
      <c r="BG5457" s="12"/>
      <c r="BH5457" s="12"/>
      <c r="BI5457" s="12"/>
      <c r="BJ5457" s="13"/>
      <c r="BK5457" s="13"/>
      <c r="BL5457" s="13"/>
      <c r="BM5457" s="13"/>
      <c r="BN5457" s="13"/>
    </row>
    <row r="5458" spans="1:66" x14ac:dyDescent="0.25">
      <c r="A5458" s="10"/>
      <c r="B5458" s="10"/>
      <c r="C5458" s="10"/>
      <c r="D5458" s="10"/>
      <c r="E5458" s="10"/>
      <c r="F5458" s="10"/>
      <c r="G5458" s="10"/>
      <c r="H5458" s="10"/>
      <c r="I5458" s="10"/>
      <c r="J5458" s="10"/>
      <c r="K5458" s="11"/>
      <c r="L5458" s="11"/>
      <c r="M5458" s="12"/>
      <c r="N5458" s="12"/>
      <c r="O5458" s="12"/>
      <c r="P5458" s="12"/>
      <c r="Q5458" s="12"/>
      <c r="R5458" s="12"/>
      <c r="S5458" s="12"/>
      <c r="T5458" s="12"/>
      <c r="U5458" s="12"/>
      <c r="V5458" s="12"/>
      <c r="W5458" s="12"/>
      <c r="X5458" s="12"/>
      <c r="Y5458" s="12"/>
      <c r="Z5458" s="12"/>
      <c r="AA5458" s="12"/>
      <c r="AB5458" s="12"/>
      <c r="AC5458" s="12"/>
      <c r="AD5458" s="12"/>
      <c r="AE5458" s="12"/>
      <c r="AF5458" s="12"/>
      <c r="AG5458" s="12"/>
      <c r="AH5458" s="12"/>
      <c r="AI5458" s="12"/>
      <c r="AJ5458" s="12"/>
      <c r="AK5458" s="12"/>
      <c r="AL5458" s="12"/>
      <c r="AM5458" s="12"/>
      <c r="AN5458" s="12"/>
      <c r="AO5458" s="12"/>
      <c r="AP5458" s="12"/>
      <c r="AQ5458" s="12"/>
      <c r="AR5458" s="12"/>
      <c r="AS5458" s="12"/>
      <c r="AT5458" s="12"/>
      <c r="AU5458" s="12"/>
      <c r="AV5458" s="12"/>
      <c r="AW5458" s="12"/>
      <c r="AX5458" s="12"/>
      <c r="AY5458" s="12"/>
      <c r="AZ5458" s="12"/>
      <c r="BA5458" s="12"/>
      <c r="BB5458" s="12"/>
      <c r="BC5458" s="12"/>
      <c r="BD5458" s="12"/>
      <c r="BE5458" s="12"/>
      <c r="BF5458" s="12"/>
      <c r="BG5458" s="12"/>
      <c r="BH5458" s="12"/>
      <c r="BI5458" s="12"/>
      <c r="BJ5458" s="13"/>
      <c r="BK5458" s="13"/>
      <c r="BL5458" s="13"/>
      <c r="BM5458" s="13"/>
      <c r="BN5458" s="13"/>
    </row>
    <row r="5459" spans="1:66" x14ac:dyDescent="0.25">
      <c r="A5459" s="10"/>
      <c r="B5459" s="10"/>
      <c r="C5459" s="10"/>
      <c r="D5459" s="10"/>
      <c r="E5459" s="10"/>
      <c r="F5459" s="10"/>
      <c r="G5459" s="10"/>
      <c r="H5459" s="10"/>
      <c r="I5459" s="10"/>
      <c r="J5459" s="10"/>
      <c r="K5459" s="11"/>
      <c r="L5459" s="11"/>
      <c r="M5459" s="12"/>
      <c r="N5459" s="12"/>
      <c r="O5459" s="12"/>
      <c r="P5459" s="12"/>
      <c r="Q5459" s="12"/>
      <c r="R5459" s="12"/>
      <c r="S5459" s="12"/>
      <c r="T5459" s="12"/>
      <c r="U5459" s="12"/>
      <c r="V5459" s="12"/>
      <c r="W5459" s="12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2"/>
      <c r="AS5459" s="12"/>
      <c r="AT5459" s="12"/>
      <c r="AU5459" s="12"/>
      <c r="AV5459" s="12"/>
      <c r="AW5459" s="12"/>
      <c r="AX5459" s="12"/>
      <c r="AY5459" s="12"/>
      <c r="AZ5459" s="12"/>
      <c r="BA5459" s="12"/>
      <c r="BB5459" s="12"/>
      <c r="BC5459" s="12"/>
      <c r="BD5459" s="12"/>
      <c r="BE5459" s="12"/>
      <c r="BF5459" s="12"/>
      <c r="BG5459" s="12"/>
      <c r="BH5459" s="12"/>
      <c r="BI5459" s="12"/>
      <c r="BJ5459" s="13"/>
      <c r="BK5459" s="13"/>
      <c r="BL5459" s="13"/>
      <c r="BM5459" s="13"/>
      <c r="BN5459" s="13"/>
    </row>
    <row r="5460" spans="1:66" x14ac:dyDescent="0.25">
      <c r="A5460" s="10"/>
      <c r="B5460" s="10"/>
      <c r="C5460" s="10"/>
      <c r="D5460" s="10"/>
      <c r="E5460" s="10"/>
      <c r="F5460" s="10"/>
      <c r="G5460" s="10"/>
      <c r="H5460" s="10"/>
      <c r="I5460" s="10"/>
      <c r="J5460" s="10"/>
      <c r="K5460" s="11"/>
      <c r="L5460" s="11"/>
      <c r="M5460" s="12"/>
      <c r="N5460" s="12"/>
      <c r="O5460" s="12"/>
      <c r="P5460" s="12"/>
      <c r="Q5460" s="12"/>
      <c r="R5460" s="12"/>
      <c r="S5460" s="12"/>
      <c r="T5460" s="12"/>
      <c r="U5460" s="12"/>
      <c r="V5460" s="12"/>
      <c r="W5460" s="12"/>
      <c r="X5460" s="12"/>
      <c r="Y5460" s="12"/>
      <c r="Z5460" s="12"/>
      <c r="AA5460" s="12"/>
      <c r="AB5460" s="12"/>
      <c r="AC5460" s="12"/>
      <c r="AD5460" s="12"/>
      <c r="AE5460" s="12"/>
      <c r="AF5460" s="12"/>
      <c r="AG5460" s="12"/>
      <c r="AH5460" s="12"/>
      <c r="AI5460" s="12"/>
      <c r="AJ5460" s="12"/>
      <c r="AK5460" s="12"/>
      <c r="AL5460" s="12"/>
      <c r="AM5460" s="12"/>
      <c r="AN5460" s="12"/>
      <c r="AO5460" s="12"/>
      <c r="AP5460" s="12"/>
      <c r="AQ5460" s="12"/>
      <c r="AR5460" s="12"/>
      <c r="AS5460" s="12"/>
      <c r="AT5460" s="12"/>
      <c r="AU5460" s="12"/>
      <c r="AV5460" s="12"/>
      <c r="AW5460" s="12"/>
      <c r="AX5460" s="12"/>
      <c r="AY5460" s="12"/>
      <c r="AZ5460" s="12"/>
      <c r="BA5460" s="12"/>
      <c r="BB5460" s="12"/>
      <c r="BC5460" s="12"/>
      <c r="BD5460" s="12"/>
      <c r="BE5460" s="12"/>
      <c r="BF5460" s="12"/>
      <c r="BG5460" s="12"/>
      <c r="BH5460" s="12"/>
      <c r="BI5460" s="12"/>
      <c r="BJ5460" s="13"/>
      <c r="BK5460" s="13"/>
      <c r="BL5460" s="13"/>
      <c r="BM5460" s="13"/>
      <c r="BN5460" s="13"/>
    </row>
    <row r="5461" spans="1:66" x14ac:dyDescent="0.25">
      <c r="A5461" s="10"/>
      <c r="B5461" s="10"/>
      <c r="C5461" s="10"/>
      <c r="D5461" s="10"/>
      <c r="E5461" s="10"/>
      <c r="F5461" s="10"/>
      <c r="G5461" s="10"/>
      <c r="H5461" s="10"/>
      <c r="I5461" s="10"/>
      <c r="J5461" s="10"/>
      <c r="K5461" s="11"/>
      <c r="L5461" s="11"/>
      <c r="M5461" s="12"/>
      <c r="N5461" s="12"/>
      <c r="O5461" s="12"/>
      <c r="P5461" s="12"/>
      <c r="Q5461" s="12"/>
      <c r="R5461" s="12"/>
      <c r="S5461" s="12"/>
      <c r="T5461" s="12"/>
      <c r="U5461" s="12"/>
      <c r="V5461" s="12"/>
      <c r="W5461" s="12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2"/>
      <c r="AS5461" s="12"/>
      <c r="AT5461" s="12"/>
      <c r="AU5461" s="12"/>
      <c r="AV5461" s="12"/>
      <c r="AW5461" s="12"/>
      <c r="AX5461" s="12"/>
      <c r="AY5461" s="12"/>
      <c r="AZ5461" s="12"/>
      <c r="BA5461" s="12"/>
      <c r="BB5461" s="12"/>
      <c r="BC5461" s="12"/>
      <c r="BD5461" s="12"/>
      <c r="BE5461" s="12"/>
      <c r="BF5461" s="12"/>
      <c r="BG5461" s="12"/>
      <c r="BH5461" s="12"/>
      <c r="BI5461" s="12"/>
      <c r="BJ5461" s="13"/>
      <c r="BK5461" s="13"/>
      <c r="BL5461" s="13"/>
      <c r="BM5461" s="13"/>
      <c r="BN5461" s="13"/>
    </row>
    <row r="5462" spans="1:66" x14ac:dyDescent="0.25">
      <c r="A5462" s="10"/>
      <c r="B5462" s="10"/>
      <c r="C5462" s="10"/>
      <c r="D5462" s="10"/>
      <c r="E5462" s="10"/>
      <c r="F5462" s="10"/>
      <c r="G5462" s="10"/>
      <c r="H5462" s="10"/>
      <c r="I5462" s="10"/>
      <c r="J5462" s="10"/>
      <c r="K5462" s="11"/>
      <c r="L5462" s="11"/>
      <c r="M5462" s="12"/>
      <c r="N5462" s="12"/>
      <c r="O5462" s="12"/>
      <c r="P5462" s="12"/>
      <c r="Q5462" s="12"/>
      <c r="R5462" s="12"/>
      <c r="S5462" s="12"/>
      <c r="T5462" s="12"/>
      <c r="U5462" s="12"/>
      <c r="V5462" s="12"/>
      <c r="W5462" s="12"/>
      <c r="X5462" s="12"/>
      <c r="Y5462" s="12"/>
      <c r="Z5462" s="12"/>
      <c r="AA5462" s="12"/>
      <c r="AB5462" s="12"/>
      <c r="AC5462" s="12"/>
      <c r="AD5462" s="12"/>
      <c r="AE5462" s="12"/>
      <c r="AF5462" s="12"/>
      <c r="AG5462" s="12"/>
      <c r="AH5462" s="12"/>
      <c r="AI5462" s="12"/>
      <c r="AJ5462" s="12"/>
      <c r="AK5462" s="12"/>
      <c r="AL5462" s="12"/>
      <c r="AM5462" s="12"/>
      <c r="AN5462" s="12"/>
      <c r="AO5462" s="12"/>
      <c r="AP5462" s="12"/>
      <c r="AQ5462" s="12"/>
      <c r="AR5462" s="12"/>
      <c r="AS5462" s="12"/>
      <c r="AT5462" s="12"/>
      <c r="AU5462" s="12"/>
      <c r="AV5462" s="12"/>
      <c r="AW5462" s="12"/>
      <c r="AX5462" s="12"/>
      <c r="AY5462" s="12"/>
      <c r="AZ5462" s="12"/>
      <c r="BA5462" s="12"/>
      <c r="BB5462" s="12"/>
      <c r="BC5462" s="12"/>
      <c r="BD5462" s="12"/>
      <c r="BE5462" s="12"/>
      <c r="BF5462" s="12"/>
      <c r="BG5462" s="12"/>
      <c r="BH5462" s="12"/>
      <c r="BI5462" s="12"/>
      <c r="BJ5462" s="13"/>
      <c r="BK5462" s="13"/>
      <c r="BL5462" s="13"/>
      <c r="BM5462" s="13"/>
      <c r="BN5462" s="13"/>
    </row>
    <row r="5463" spans="1:66" x14ac:dyDescent="0.25">
      <c r="A5463" s="10"/>
      <c r="B5463" s="10"/>
      <c r="C5463" s="10"/>
      <c r="D5463" s="10"/>
      <c r="E5463" s="10"/>
      <c r="F5463" s="10"/>
      <c r="G5463" s="10"/>
      <c r="H5463" s="10"/>
      <c r="I5463" s="10"/>
      <c r="J5463" s="10"/>
      <c r="K5463" s="11"/>
      <c r="L5463" s="11"/>
      <c r="M5463" s="12"/>
      <c r="N5463" s="12"/>
      <c r="O5463" s="12"/>
      <c r="P5463" s="12"/>
      <c r="Q5463" s="12"/>
      <c r="R5463" s="12"/>
      <c r="S5463" s="12"/>
      <c r="T5463" s="12"/>
      <c r="U5463" s="12"/>
      <c r="V5463" s="12"/>
      <c r="W5463" s="12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2"/>
      <c r="AS5463" s="12"/>
      <c r="AT5463" s="12"/>
      <c r="AU5463" s="12"/>
      <c r="AV5463" s="12"/>
      <c r="AW5463" s="12"/>
      <c r="AX5463" s="12"/>
      <c r="AY5463" s="12"/>
      <c r="AZ5463" s="12"/>
      <c r="BA5463" s="12"/>
      <c r="BB5463" s="12"/>
      <c r="BC5463" s="12"/>
      <c r="BD5463" s="12"/>
      <c r="BE5463" s="12"/>
      <c r="BF5463" s="12"/>
      <c r="BG5463" s="12"/>
      <c r="BH5463" s="12"/>
      <c r="BI5463" s="12"/>
      <c r="BJ5463" s="13"/>
      <c r="BK5463" s="13"/>
      <c r="BL5463" s="13"/>
      <c r="BM5463" s="13"/>
      <c r="BN5463" s="13"/>
    </row>
    <row r="5464" spans="1:66" x14ac:dyDescent="0.25">
      <c r="A5464" s="10"/>
      <c r="B5464" s="10"/>
      <c r="C5464" s="10"/>
      <c r="D5464" s="10"/>
      <c r="E5464" s="10"/>
      <c r="F5464" s="10"/>
      <c r="G5464" s="10"/>
      <c r="H5464" s="10"/>
      <c r="I5464" s="10"/>
      <c r="J5464" s="10"/>
      <c r="K5464" s="11"/>
      <c r="L5464" s="11"/>
      <c r="M5464" s="12"/>
      <c r="N5464" s="12"/>
      <c r="O5464" s="12"/>
      <c r="P5464" s="12"/>
      <c r="Q5464" s="12"/>
      <c r="R5464" s="12"/>
      <c r="S5464" s="12"/>
      <c r="T5464" s="12"/>
      <c r="U5464" s="12"/>
      <c r="V5464" s="12"/>
      <c r="W5464" s="12"/>
      <c r="X5464" s="12"/>
      <c r="Y5464" s="12"/>
      <c r="Z5464" s="12"/>
      <c r="AA5464" s="12"/>
      <c r="AB5464" s="12"/>
      <c r="AC5464" s="12"/>
      <c r="AD5464" s="12"/>
      <c r="AE5464" s="12"/>
      <c r="AF5464" s="12"/>
      <c r="AG5464" s="12"/>
      <c r="AH5464" s="12"/>
      <c r="AI5464" s="12"/>
      <c r="AJ5464" s="12"/>
      <c r="AK5464" s="12"/>
      <c r="AL5464" s="12"/>
      <c r="AM5464" s="12"/>
      <c r="AN5464" s="12"/>
      <c r="AO5464" s="12"/>
      <c r="AP5464" s="12"/>
      <c r="AQ5464" s="12"/>
      <c r="AR5464" s="12"/>
      <c r="AS5464" s="12"/>
      <c r="AT5464" s="12"/>
      <c r="AU5464" s="12"/>
      <c r="AV5464" s="12"/>
      <c r="AW5464" s="12"/>
      <c r="AX5464" s="12"/>
      <c r="AY5464" s="12"/>
      <c r="AZ5464" s="12"/>
      <c r="BA5464" s="12"/>
      <c r="BB5464" s="12"/>
      <c r="BC5464" s="12"/>
      <c r="BD5464" s="12"/>
      <c r="BE5464" s="12"/>
      <c r="BF5464" s="12"/>
      <c r="BG5464" s="12"/>
      <c r="BH5464" s="12"/>
      <c r="BI5464" s="12"/>
      <c r="BJ5464" s="13"/>
      <c r="BK5464" s="13"/>
      <c r="BL5464" s="13"/>
      <c r="BM5464" s="13"/>
      <c r="BN5464" s="13"/>
    </row>
    <row r="5465" spans="1:66" x14ac:dyDescent="0.25">
      <c r="A5465" s="10"/>
      <c r="B5465" s="10"/>
      <c r="C5465" s="10"/>
      <c r="D5465" s="10"/>
      <c r="E5465" s="10"/>
      <c r="F5465" s="10"/>
      <c r="G5465" s="10"/>
      <c r="H5465" s="10"/>
      <c r="I5465" s="10"/>
      <c r="J5465" s="10"/>
      <c r="K5465" s="11"/>
      <c r="L5465" s="11"/>
      <c r="M5465" s="12"/>
      <c r="N5465" s="12"/>
      <c r="O5465" s="12"/>
      <c r="P5465" s="12"/>
      <c r="Q5465" s="12"/>
      <c r="R5465" s="12"/>
      <c r="S5465" s="12"/>
      <c r="T5465" s="12"/>
      <c r="U5465" s="12"/>
      <c r="V5465" s="12"/>
      <c r="W5465" s="12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2"/>
      <c r="AS5465" s="12"/>
      <c r="AT5465" s="12"/>
      <c r="AU5465" s="12"/>
      <c r="AV5465" s="12"/>
      <c r="AW5465" s="12"/>
      <c r="AX5465" s="12"/>
      <c r="AY5465" s="12"/>
      <c r="AZ5465" s="12"/>
      <c r="BA5465" s="12"/>
      <c r="BB5465" s="12"/>
      <c r="BC5465" s="12"/>
      <c r="BD5465" s="12"/>
      <c r="BE5465" s="12"/>
      <c r="BF5465" s="12"/>
      <c r="BG5465" s="12"/>
      <c r="BH5465" s="12"/>
      <c r="BI5465" s="12"/>
      <c r="BJ5465" s="13"/>
      <c r="BK5465" s="13"/>
      <c r="BL5465" s="13"/>
      <c r="BM5465" s="13"/>
      <c r="BN5465" s="13"/>
    </row>
    <row r="5466" spans="1:66" x14ac:dyDescent="0.25">
      <c r="A5466" s="10"/>
      <c r="B5466" s="10"/>
      <c r="C5466" s="10"/>
      <c r="D5466" s="10"/>
      <c r="E5466" s="10"/>
      <c r="F5466" s="10"/>
      <c r="G5466" s="10"/>
      <c r="H5466" s="10"/>
      <c r="I5466" s="10"/>
      <c r="J5466" s="10"/>
      <c r="K5466" s="11"/>
      <c r="L5466" s="11"/>
      <c r="M5466" s="12"/>
      <c r="N5466" s="12"/>
      <c r="O5466" s="12"/>
      <c r="P5466" s="12"/>
      <c r="Q5466" s="12"/>
      <c r="R5466" s="12"/>
      <c r="S5466" s="12"/>
      <c r="T5466" s="12"/>
      <c r="U5466" s="12"/>
      <c r="V5466" s="12"/>
      <c r="W5466" s="12"/>
      <c r="X5466" s="12"/>
      <c r="Y5466" s="12"/>
      <c r="Z5466" s="12"/>
      <c r="AA5466" s="12"/>
      <c r="AB5466" s="12"/>
      <c r="AC5466" s="12"/>
      <c r="AD5466" s="12"/>
      <c r="AE5466" s="12"/>
      <c r="AF5466" s="12"/>
      <c r="AG5466" s="12"/>
      <c r="AH5466" s="12"/>
      <c r="AI5466" s="12"/>
      <c r="AJ5466" s="12"/>
      <c r="AK5466" s="12"/>
      <c r="AL5466" s="12"/>
      <c r="AM5466" s="12"/>
      <c r="AN5466" s="12"/>
      <c r="AO5466" s="12"/>
      <c r="AP5466" s="12"/>
      <c r="AQ5466" s="12"/>
      <c r="AR5466" s="12"/>
      <c r="AS5466" s="12"/>
      <c r="AT5466" s="12"/>
      <c r="AU5466" s="12"/>
      <c r="AV5466" s="12"/>
      <c r="AW5466" s="12"/>
      <c r="AX5466" s="12"/>
      <c r="AY5466" s="12"/>
      <c r="AZ5466" s="12"/>
      <c r="BA5466" s="12"/>
      <c r="BB5466" s="12"/>
      <c r="BC5466" s="12"/>
      <c r="BD5466" s="12"/>
      <c r="BE5466" s="12"/>
      <c r="BF5466" s="12"/>
      <c r="BG5466" s="12"/>
      <c r="BH5466" s="12"/>
      <c r="BI5466" s="12"/>
      <c r="BJ5466" s="13"/>
      <c r="BK5466" s="13"/>
      <c r="BL5466" s="13"/>
      <c r="BM5466" s="13"/>
      <c r="BN5466" s="13"/>
    </row>
    <row r="5467" spans="1:66" x14ac:dyDescent="0.25">
      <c r="A5467" s="10"/>
      <c r="B5467" s="10"/>
      <c r="C5467" s="10"/>
      <c r="D5467" s="10"/>
      <c r="E5467" s="10"/>
      <c r="F5467" s="10"/>
      <c r="G5467" s="10"/>
      <c r="H5467" s="10"/>
      <c r="I5467" s="10"/>
      <c r="J5467" s="10"/>
      <c r="K5467" s="11"/>
      <c r="L5467" s="11"/>
      <c r="M5467" s="12"/>
      <c r="N5467" s="12"/>
      <c r="O5467" s="12"/>
      <c r="P5467" s="12"/>
      <c r="Q5467" s="12"/>
      <c r="R5467" s="12"/>
      <c r="S5467" s="12"/>
      <c r="T5467" s="12"/>
      <c r="U5467" s="12"/>
      <c r="V5467" s="12"/>
      <c r="W5467" s="12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2"/>
      <c r="AS5467" s="12"/>
      <c r="AT5467" s="12"/>
      <c r="AU5467" s="12"/>
      <c r="AV5467" s="12"/>
      <c r="AW5467" s="12"/>
      <c r="AX5467" s="12"/>
      <c r="AY5467" s="12"/>
      <c r="AZ5467" s="12"/>
      <c r="BA5467" s="12"/>
      <c r="BB5467" s="12"/>
      <c r="BC5467" s="12"/>
      <c r="BD5467" s="12"/>
      <c r="BE5467" s="12"/>
      <c r="BF5467" s="12"/>
      <c r="BG5467" s="12"/>
      <c r="BH5467" s="12"/>
      <c r="BI5467" s="12"/>
      <c r="BJ5467" s="13"/>
      <c r="BK5467" s="13"/>
      <c r="BL5467" s="13"/>
      <c r="BM5467" s="13"/>
      <c r="BN5467" s="13"/>
    </row>
    <row r="5468" spans="1:66" x14ac:dyDescent="0.25">
      <c r="A5468" s="10"/>
      <c r="B5468" s="10"/>
      <c r="C5468" s="10"/>
      <c r="D5468" s="10"/>
      <c r="E5468" s="10"/>
      <c r="F5468" s="10"/>
      <c r="G5468" s="10"/>
      <c r="H5468" s="10"/>
      <c r="I5468" s="10"/>
      <c r="J5468" s="10"/>
      <c r="K5468" s="11"/>
      <c r="L5468" s="11"/>
      <c r="M5468" s="12"/>
      <c r="N5468" s="12"/>
      <c r="O5468" s="12"/>
      <c r="P5468" s="12"/>
      <c r="Q5468" s="12"/>
      <c r="R5468" s="12"/>
      <c r="S5468" s="12"/>
      <c r="T5468" s="12"/>
      <c r="U5468" s="12"/>
      <c r="V5468" s="12"/>
      <c r="W5468" s="12"/>
      <c r="X5468" s="12"/>
      <c r="Y5468" s="12"/>
      <c r="Z5468" s="12"/>
      <c r="AA5468" s="12"/>
      <c r="AB5468" s="12"/>
      <c r="AC5468" s="12"/>
      <c r="AD5468" s="12"/>
      <c r="AE5468" s="12"/>
      <c r="AF5468" s="12"/>
      <c r="AG5468" s="12"/>
      <c r="AH5468" s="12"/>
      <c r="AI5468" s="12"/>
      <c r="AJ5468" s="12"/>
      <c r="AK5468" s="12"/>
      <c r="AL5468" s="12"/>
      <c r="AM5468" s="12"/>
      <c r="AN5468" s="12"/>
      <c r="AO5468" s="12"/>
      <c r="AP5468" s="12"/>
      <c r="AQ5468" s="12"/>
      <c r="AR5468" s="12"/>
      <c r="AS5468" s="12"/>
      <c r="AT5468" s="12"/>
      <c r="AU5468" s="12"/>
      <c r="AV5468" s="12"/>
      <c r="AW5468" s="12"/>
      <c r="AX5468" s="12"/>
      <c r="AY5468" s="12"/>
      <c r="AZ5468" s="12"/>
      <c r="BA5468" s="12"/>
      <c r="BB5468" s="12"/>
      <c r="BC5468" s="12"/>
      <c r="BD5468" s="12"/>
      <c r="BE5468" s="12"/>
      <c r="BF5468" s="12"/>
      <c r="BG5468" s="12"/>
      <c r="BH5468" s="12"/>
      <c r="BI5468" s="12"/>
      <c r="BJ5468" s="13"/>
      <c r="BK5468" s="13"/>
      <c r="BL5468" s="13"/>
      <c r="BM5468" s="13"/>
      <c r="BN5468" s="13"/>
    </row>
    <row r="5469" spans="1:66" x14ac:dyDescent="0.25">
      <c r="A5469" s="10"/>
      <c r="B5469" s="10"/>
      <c r="C5469" s="10"/>
      <c r="D5469" s="10"/>
      <c r="E5469" s="10"/>
      <c r="F5469" s="10"/>
      <c r="G5469" s="10"/>
      <c r="H5469" s="10"/>
      <c r="I5469" s="10"/>
      <c r="J5469" s="10"/>
      <c r="K5469" s="11"/>
      <c r="L5469" s="11"/>
      <c r="M5469" s="12"/>
      <c r="N5469" s="12"/>
      <c r="O5469" s="12"/>
      <c r="P5469" s="12"/>
      <c r="Q5469" s="12"/>
      <c r="R5469" s="12"/>
      <c r="S5469" s="12"/>
      <c r="T5469" s="12"/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2"/>
      <c r="AS5469" s="12"/>
      <c r="AT5469" s="12"/>
      <c r="AU5469" s="12"/>
      <c r="AV5469" s="12"/>
      <c r="AW5469" s="12"/>
      <c r="AX5469" s="12"/>
      <c r="AY5469" s="12"/>
      <c r="AZ5469" s="12"/>
      <c r="BA5469" s="12"/>
      <c r="BB5469" s="12"/>
      <c r="BC5469" s="12"/>
      <c r="BD5469" s="12"/>
      <c r="BE5469" s="12"/>
      <c r="BF5469" s="12"/>
      <c r="BG5469" s="12"/>
      <c r="BH5469" s="12"/>
      <c r="BI5469" s="12"/>
      <c r="BJ5469" s="13"/>
      <c r="BK5469" s="13"/>
      <c r="BL5469" s="13"/>
      <c r="BM5469" s="13"/>
      <c r="BN5469" s="13"/>
    </row>
    <row r="5470" spans="1:66" x14ac:dyDescent="0.25">
      <c r="A5470" s="10"/>
      <c r="B5470" s="10"/>
      <c r="C5470" s="10"/>
      <c r="D5470" s="10"/>
      <c r="E5470" s="10"/>
      <c r="F5470" s="10"/>
      <c r="G5470" s="10"/>
      <c r="H5470" s="10"/>
      <c r="I5470" s="10"/>
      <c r="J5470" s="10"/>
      <c r="K5470" s="11"/>
      <c r="L5470" s="11"/>
      <c r="M5470" s="12"/>
      <c r="N5470" s="12"/>
      <c r="O5470" s="12"/>
      <c r="P5470" s="12"/>
      <c r="Q5470" s="12"/>
      <c r="R5470" s="12"/>
      <c r="S5470" s="12"/>
      <c r="T5470" s="12"/>
      <c r="U5470" s="12"/>
      <c r="V5470" s="12"/>
      <c r="W5470" s="12"/>
      <c r="X5470" s="12"/>
      <c r="Y5470" s="12"/>
      <c r="Z5470" s="12"/>
      <c r="AA5470" s="12"/>
      <c r="AB5470" s="12"/>
      <c r="AC5470" s="12"/>
      <c r="AD5470" s="12"/>
      <c r="AE5470" s="12"/>
      <c r="AF5470" s="12"/>
      <c r="AG5470" s="12"/>
      <c r="AH5470" s="12"/>
      <c r="AI5470" s="12"/>
      <c r="AJ5470" s="12"/>
      <c r="AK5470" s="12"/>
      <c r="AL5470" s="12"/>
      <c r="AM5470" s="12"/>
      <c r="AN5470" s="12"/>
      <c r="AO5470" s="12"/>
      <c r="AP5470" s="12"/>
      <c r="AQ5470" s="12"/>
      <c r="AR5470" s="12"/>
      <c r="AS5470" s="12"/>
      <c r="AT5470" s="12"/>
      <c r="AU5470" s="12"/>
      <c r="AV5470" s="12"/>
      <c r="AW5470" s="12"/>
      <c r="AX5470" s="12"/>
      <c r="AY5470" s="12"/>
      <c r="AZ5470" s="12"/>
      <c r="BA5470" s="12"/>
      <c r="BB5470" s="12"/>
      <c r="BC5470" s="12"/>
      <c r="BD5470" s="12"/>
      <c r="BE5470" s="12"/>
      <c r="BF5470" s="12"/>
      <c r="BG5470" s="12"/>
      <c r="BH5470" s="12"/>
      <c r="BI5470" s="12"/>
      <c r="BJ5470" s="13"/>
      <c r="BK5470" s="13"/>
      <c r="BL5470" s="13"/>
      <c r="BM5470" s="13"/>
      <c r="BN5470" s="13"/>
    </row>
    <row r="5471" spans="1:66" x14ac:dyDescent="0.25">
      <c r="A5471" s="10"/>
      <c r="B5471" s="10"/>
      <c r="C5471" s="10"/>
      <c r="D5471" s="10"/>
      <c r="E5471" s="10"/>
      <c r="F5471" s="10"/>
      <c r="G5471" s="10"/>
      <c r="H5471" s="10"/>
      <c r="I5471" s="10"/>
      <c r="J5471" s="10"/>
      <c r="K5471" s="11"/>
      <c r="L5471" s="11"/>
      <c r="M5471" s="12"/>
      <c r="N5471" s="12"/>
      <c r="O5471" s="12"/>
      <c r="P5471" s="12"/>
      <c r="Q5471" s="12"/>
      <c r="R5471" s="12"/>
      <c r="S5471" s="12"/>
      <c r="T5471" s="12"/>
      <c r="U5471" s="12"/>
      <c r="V5471" s="12"/>
      <c r="W5471" s="12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2"/>
      <c r="AS5471" s="12"/>
      <c r="AT5471" s="12"/>
      <c r="AU5471" s="12"/>
      <c r="AV5471" s="12"/>
      <c r="AW5471" s="12"/>
      <c r="AX5471" s="12"/>
      <c r="AY5471" s="12"/>
      <c r="AZ5471" s="12"/>
      <c r="BA5471" s="12"/>
      <c r="BB5471" s="12"/>
      <c r="BC5471" s="12"/>
      <c r="BD5471" s="12"/>
      <c r="BE5471" s="12"/>
      <c r="BF5471" s="12"/>
      <c r="BG5471" s="12"/>
      <c r="BH5471" s="12"/>
      <c r="BI5471" s="12"/>
      <c r="BJ5471" s="13"/>
      <c r="BK5471" s="13"/>
      <c r="BL5471" s="13"/>
      <c r="BM5471" s="13"/>
      <c r="BN5471" s="13"/>
    </row>
    <row r="5472" spans="1:66" x14ac:dyDescent="0.25">
      <c r="A5472" s="10"/>
      <c r="B5472" s="10"/>
      <c r="C5472" s="10"/>
      <c r="D5472" s="10"/>
      <c r="E5472" s="10"/>
      <c r="F5472" s="10"/>
      <c r="G5472" s="10"/>
      <c r="H5472" s="10"/>
      <c r="I5472" s="10"/>
      <c r="J5472" s="10"/>
      <c r="K5472" s="11"/>
      <c r="L5472" s="11"/>
      <c r="M5472" s="12"/>
      <c r="N5472" s="12"/>
      <c r="O5472" s="12"/>
      <c r="P5472" s="12"/>
      <c r="Q5472" s="12"/>
      <c r="R5472" s="12"/>
      <c r="S5472" s="12"/>
      <c r="T5472" s="12"/>
      <c r="U5472" s="12"/>
      <c r="V5472" s="12"/>
      <c r="W5472" s="12"/>
      <c r="X5472" s="12"/>
      <c r="Y5472" s="12"/>
      <c r="Z5472" s="12"/>
      <c r="AA5472" s="12"/>
      <c r="AB5472" s="12"/>
      <c r="AC5472" s="12"/>
      <c r="AD5472" s="12"/>
      <c r="AE5472" s="12"/>
      <c r="AF5472" s="12"/>
      <c r="AG5472" s="12"/>
      <c r="AH5472" s="12"/>
      <c r="AI5472" s="12"/>
      <c r="AJ5472" s="12"/>
      <c r="AK5472" s="12"/>
      <c r="AL5472" s="12"/>
      <c r="AM5472" s="12"/>
      <c r="AN5472" s="12"/>
      <c r="AO5472" s="12"/>
      <c r="AP5472" s="12"/>
      <c r="AQ5472" s="12"/>
      <c r="AR5472" s="12"/>
      <c r="AS5472" s="12"/>
      <c r="AT5472" s="12"/>
      <c r="AU5472" s="12"/>
      <c r="AV5472" s="12"/>
      <c r="AW5472" s="12"/>
      <c r="AX5472" s="12"/>
      <c r="AY5472" s="12"/>
      <c r="AZ5472" s="12"/>
      <c r="BA5472" s="12"/>
      <c r="BB5472" s="12"/>
      <c r="BC5472" s="12"/>
      <c r="BD5472" s="12"/>
      <c r="BE5472" s="12"/>
      <c r="BF5472" s="12"/>
      <c r="BG5472" s="12"/>
      <c r="BH5472" s="12"/>
      <c r="BI5472" s="12"/>
      <c r="BJ5472" s="13"/>
      <c r="BK5472" s="13"/>
      <c r="BL5472" s="13"/>
      <c r="BM5472" s="13"/>
      <c r="BN5472" s="13"/>
    </row>
    <row r="5473" spans="1:66" x14ac:dyDescent="0.25">
      <c r="A5473" s="10"/>
      <c r="B5473" s="10"/>
      <c r="C5473" s="10"/>
      <c r="D5473" s="10"/>
      <c r="E5473" s="10"/>
      <c r="F5473" s="10"/>
      <c r="G5473" s="10"/>
      <c r="H5473" s="10"/>
      <c r="I5473" s="10"/>
      <c r="J5473" s="10"/>
      <c r="K5473" s="11"/>
      <c r="L5473" s="11"/>
      <c r="M5473" s="12"/>
      <c r="N5473" s="12"/>
      <c r="O5473" s="12"/>
      <c r="P5473" s="12"/>
      <c r="Q5473" s="12"/>
      <c r="R5473" s="12"/>
      <c r="S5473" s="12"/>
      <c r="T5473" s="12"/>
      <c r="U5473" s="12"/>
      <c r="V5473" s="12"/>
      <c r="W5473" s="12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2"/>
      <c r="AS5473" s="12"/>
      <c r="AT5473" s="12"/>
      <c r="AU5473" s="12"/>
      <c r="AV5473" s="12"/>
      <c r="AW5473" s="12"/>
      <c r="AX5473" s="12"/>
      <c r="AY5473" s="12"/>
      <c r="AZ5473" s="12"/>
      <c r="BA5473" s="12"/>
      <c r="BB5473" s="12"/>
      <c r="BC5473" s="12"/>
      <c r="BD5473" s="12"/>
      <c r="BE5473" s="12"/>
      <c r="BF5473" s="12"/>
      <c r="BG5473" s="12"/>
      <c r="BH5473" s="12"/>
      <c r="BI5473" s="12"/>
      <c r="BJ5473" s="13"/>
      <c r="BK5473" s="13"/>
      <c r="BL5473" s="13"/>
      <c r="BM5473" s="13"/>
      <c r="BN5473" s="13"/>
    </row>
    <row r="5474" spans="1:66" x14ac:dyDescent="0.25">
      <c r="A5474" s="10"/>
      <c r="B5474" s="10"/>
      <c r="C5474" s="10"/>
      <c r="D5474" s="10"/>
      <c r="E5474" s="10"/>
      <c r="F5474" s="10"/>
      <c r="G5474" s="10"/>
      <c r="H5474" s="10"/>
      <c r="I5474" s="10"/>
      <c r="J5474" s="10"/>
      <c r="K5474" s="11"/>
      <c r="L5474" s="11"/>
      <c r="M5474" s="12"/>
      <c r="N5474" s="12"/>
      <c r="O5474" s="12"/>
      <c r="P5474" s="12"/>
      <c r="Q5474" s="12"/>
      <c r="R5474" s="12"/>
      <c r="S5474" s="12"/>
      <c r="T5474" s="12"/>
      <c r="U5474" s="12"/>
      <c r="V5474" s="12"/>
      <c r="W5474" s="12"/>
      <c r="X5474" s="12"/>
      <c r="Y5474" s="12"/>
      <c r="Z5474" s="12"/>
      <c r="AA5474" s="12"/>
      <c r="AB5474" s="12"/>
      <c r="AC5474" s="12"/>
      <c r="AD5474" s="12"/>
      <c r="AE5474" s="12"/>
      <c r="AF5474" s="12"/>
      <c r="AG5474" s="12"/>
      <c r="AH5474" s="12"/>
      <c r="AI5474" s="12"/>
      <c r="AJ5474" s="12"/>
      <c r="AK5474" s="12"/>
      <c r="AL5474" s="12"/>
      <c r="AM5474" s="12"/>
      <c r="AN5474" s="12"/>
      <c r="AO5474" s="12"/>
      <c r="AP5474" s="12"/>
      <c r="AQ5474" s="12"/>
      <c r="AR5474" s="12"/>
      <c r="AS5474" s="12"/>
      <c r="AT5474" s="12"/>
      <c r="AU5474" s="12"/>
      <c r="AV5474" s="12"/>
      <c r="AW5474" s="12"/>
      <c r="AX5474" s="12"/>
      <c r="AY5474" s="12"/>
      <c r="AZ5474" s="12"/>
      <c r="BA5474" s="12"/>
      <c r="BB5474" s="12"/>
      <c r="BC5474" s="12"/>
      <c r="BD5474" s="12"/>
      <c r="BE5474" s="12"/>
      <c r="BF5474" s="12"/>
      <c r="BG5474" s="12"/>
      <c r="BH5474" s="12"/>
      <c r="BI5474" s="12"/>
      <c r="BJ5474" s="13"/>
      <c r="BK5474" s="13"/>
      <c r="BL5474" s="13"/>
      <c r="BM5474" s="13"/>
      <c r="BN5474" s="13"/>
    </row>
    <row r="5475" spans="1:66" x14ac:dyDescent="0.25">
      <c r="A5475" s="10"/>
      <c r="B5475" s="10"/>
      <c r="C5475" s="10"/>
      <c r="D5475" s="10"/>
      <c r="E5475" s="10"/>
      <c r="F5475" s="10"/>
      <c r="G5475" s="10"/>
      <c r="H5475" s="10"/>
      <c r="I5475" s="10"/>
      <c r="J5475" s="10"/>
      <c r="K5475" s="11"/>
      <c r="L5475" s="11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2"/>
      <c r="AS5475" s="12"/>
      <c r="AT5475" s="12"/>
      <c r="AU5475" s="12"/>
      <c r="AV5475" s="12"/>
      <c r="AW5475" s="12"/>
      <c r="AX5475" s="12"/>
      <c r="AY5475" s="12"/>
      <c r="AZ5475" s="12"/>
      <c r="BA5475" s="12"/>
      <c r="BB5475" s="12"/>
      <c r="BC5475" s="12"/>
      <c r="BD5475" s="12"/>
      <c r="BE5475" s="12"/>
      <c r="BF5475" s="12"/>
      <c r="BG5475" s="12"/>
      <c r="BH5475" s="12"/>
      <c r="BI5475" s="12"/>
      <c r="BJ5475" s="13"/>
      <c r="BK5475" s="13"/>
      <c r="BL5475" s="13"/>
      <c r="BM5475" s="13"/>
      <c r="BN5475" s="13"/>
    </row>
    <row r="5476" spans="1:66" x14ac:dyDescent="0.25">
      <c r="A5476" s="10"/>
      <c r="B5476" s="10"/>
      <c r="C5476" s="10"/>
      <c r="D5476" s="10"/>
      <c r="E5476" s="10"/>
      <c r="F5476" s="10"/>
      <c r="G5476" s="10"/>
      <c r="H5476" s="10"/>
      <c r="I5476" s="10"/>
      <c r="J5476" s="10"/>
      <c r="K5476" s="11"/>
      <c r="L5476" s="11"/>
      <c r="M5476" s="12"/>
      <c r="N5476" s="12"/>
      <c r="O5476" s="12"/>
      <c r="P5476" s="12"/>
      <c r="Q5476" s="12"/>
      <c r="R5476" s="12"/>
      <c r="S5476" s="12"/>
      <c r="T5476" s="12"/>
      <c r="U5476" s="12"/>
      <c r="V5476" s="12"/>
      <c r="W5476" s="12"/>
      <c r="X5476" s="12"/>
      <c r="Y5476" s="12"/>
      <c r="Z5476" s="12"/>
      <c r="AA5476" s="12"/>
      <c r="AB5476" s="12"/>
      <c r="AC5476" s="12"/>
      <c r="AD5476" s="12"/>
      <c r="AE5476" s="12"/>
      <c r="AF5476" s="12"/>
      <c r="AG5476" s="12"/>
      <c r="AH5476" s="12"/>
      <c r="AI5476" s="12"/>
      <c r="AJ5476" s="12"/>
      <c r="AK5476" s="12"/>
      <c r="AL5476" s="12"/>
      <c r="AM5476" s="12"/>
      <c r="AN5476" s="12"/>
      <c r="AO5476" s="12"/>
      <c r="AP5476" s="12"/>
      <c r="AQ5476" s="12"/>
      <c r="AR5476" s="12"/>
      <c r="AS5476" s="12"/>
      <c r="AT5476" s="12"/>
      <c r="AU5476" s="12"/>
      <c r="AV5476" s="12"/>
      <c r="AW5476" s="12"/>
      <c r="AX5476" s="12"/>
      <c r="AY5476" s="12"/>
      <c r="AZ5476" s="12"/>
      <c r="BA5476" s="12"/>
      <c r="BB5476" s="12"/>
      <c r="BC5476" s="12"/>
      <c r="BD5476" s="12"/>
      <c r="BE5476" s="12"/>
      <c r="BF5476" s="12"/>
      <c r="BG5476" s="12"/>
      <c r="BH5476" s="12"/>
      <c r="BI5476" s="12"/>
      <c r="BJ5476" s="13"/>
      <c r="BK5476" s="13"/>
      <c r="BL5476" s="13"/>
      <c r="BM5476" s="13"/>
      <c r="BN5476" s="13"/>
    </row>
    <row r="5477" spans="1:66" x14ac:dyDescent="0.25">
      <c r="A5477" s="10"/>
      <c r="B5477" s="10"/>
      <c r="C5477" s="10"/>
      <c r="D5477" s="10"/>
      <c r="E5477" s="10"/>
      <c r="F5477" s="10"/>
      <c r="G5477" s="10"/>
      <c r="H5477" s="10"/>
      <c r="I5477" s="10"/>
      <c r="J5477" s="10"/>
      <c r="K5477" s="11"/>
      <c r="L5477" s="11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2"/>
      <c r="AS5477" s="12"/>
      <c r="AT5477" s="12"/>
      <c r="AU5477" s="12"/>
      <c r="AV5477" s="12"/>
      <c r="AW5477" s="12"/>
      <c r="AX5477" s="12"/>
      <c r="AY5477" s="12"/>
      <c r="AZ5477" s="12"/>
      <c r="BA5477" s="12"/>
      <c r="BB5477" s="12"/>
      <c r="BC5477" s="12"/>
      <c r="BD5477" s="12"/>
      <c r="BE5477" s="12"/>
      <c r="BF5477" s="12"/>
      <c r="BG5477" s="12"/>
      <c r="BH5477" s="12"/>
      <c r="BI5477" s="12"/>
      <c r="BJ5477" s="13"/>
      <c r="BK5477" s="13"/>
      <c r="BL5477" s="13"/>
      <c r="BM5477" s="13"/>
      <c r="BN5477" s="13"/>
    </row>
    <row r="5478" spans="1:66" x14ac:dyDescent="0.25">
      <c r="A5478" s="10"/>
      <c r="B5478" s="10"/>
      <c r="C5478" s="10"/>
      <c r="D5478" s="10"/>
      <c r="E5478" s="10"/>
      <c r="F5478" s="10"/>
      <c r="G5478" s="10"/>
      <c r="H5478" s="10"/>
      <c r="I5478" s="10"/>
      <c r="J5478" s="10"/>
      <c r="K5478" s="11"/>
      <c r="L5478" s="11"/>
      <c r="M5478" s="12"/>
      <c r="N5478" s="12"/>
      <c r="O5478" s="12"/>
      <c r="P5478" s="12"/>
      <c r="Q5478" s="12"/>
      <c r="R5478" s="12"/>
      <c r="S5478" s="12"/>
      <c r="T5478" s="12"/>
      <c r="U5478" s="12"/>
      <c r="V5478" s="12"/>
      <c r="W5478" s="12"/>
      <c r="X5478" s="12"/>
      <c r="Y5478" s="12"/>
      <c r="Z5478" s="12"/>
      <c r="AA5478" s="12"/>
      <c r="AB5478" s="12"/>
      <c r="AC5478" s="12"/>
      <c r="AD5478" s="12"/>
      <c r="AE5478" s="12"/>
      <c r="AF5478" s="12"/>
      <c r="AG5478" s="12"/>
      <c r="AH5478" s="12"/>
      <c r="AI5478" s="12"/>
      <c r="AJ5478" s="12"/>
      <c r="AK5478" s="12"/>
      <c r="AL5478" s="12"/>
      <c r="AM5478" s="12"/>
      <c r="AN5478" s="12"/>
      <c r="AO5478" s="12"/>
      <c r="AP5478" s="12"/>
      <c r="AQ5478" s="12"/>
      <c r="AR5478" s="12"/>
      <c r="AS5478" s="12"/>
      <c r="AT5478" s="12"/>
      <c r="AU5478" s="12"/>
      <c r="AV5478" s="12"/>
      <c r="AW5478" s="12"/>
      <c r="AX5478" s="12"/>
      <c r="AY5478" s="12"/>
      <c r="AZ5478" s="12"/>
      <c r="BA5478" s="12"/>
      <c r="BB5478" s="12"/>
      <c r="BC5478" s="12"/>
      <c r="BD5478" s="12"/>
      <c r="BE5478" s="12"/>
      <c r="BF5478" s="12"/>
      <c r="BG5478" s="12"/>
      <c r="BH5478" s="12"/>
      <c r="BI5478" s="12"/>
      <c r="BJ5478" s="13"/>
      <c r="BK5478" s="13"/>
      <c r="BL5478" s="13"/>
      <c r="BM5478" s="13"/>
      <c r="BN5478" s="13"/>
    </row>
    <row r="5479" spans="1:66" x14ac:dyDescent="0.25">
      <c r="A5479" s="10"/>
      <c r="B5479" s="10"/>
      <c r="C5479" s="10"/>
      <c r="D5479" s="10"/>
      <c r="E5479" s="10"/>
      <c r="F5479" s="10"/>
      <c r="G5479" s="10"/>
      <c r="H5479" s="10"/>
      <c r="I5479" s="10"/>
      <c r="J5479" s="10"/>
      <c r="K5479" s="11"/>
      <c r="L5479" s="11"/>
      <c r="M5479" s="12"/>
      <c r="N5479" s="12"/>
      <c r="O5479" s="12"/>
      <c r="P5479" s="12"/>
      <c r="Q5479" s="12"/>
      <c r="R5479" s="12"/>
      <c r="S5479" s="12"/>
      <c r="T5479" s="12"/>
      <c r="U5479" s="12"/>
      <c r="V5479" s="12"/>
      <c r="W5479" s="12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2"/>
      <c r="AS5479" s="12"/>
      <c r="AT5479" s="12"/>
      <c r="AU5479" s="12"/>
      <c r="AV5479" s="12"/>
      <c r="AW5479" s="12"/>
      <c r="AX5479" s="12"/>
      <c r="AY5479" s="12"/>
      <c r="AZ5479" s="12"/>
      <c r="BA5479" s="12"/>
      <c r="BB5479" s="12"/>
      <c r="BC5479" s="12"/>
      <c r="BD5479" s="12"/>
      <c r="BE5479" s="12"/>
      <c r="BF5479" s="12"/>
      <c r="BG5479" s="12"/>
      <c r="BH5479" s="12"/>
      <c r="BI5479" s="12"/>
      <c r="BJ5479" s="13"/>
      <c r="BK5479" s="13"/>
      <c r="BL5479" s="13"/>
      <c r="BM5479" s="13"/>
      <c r="BN5479" s="13"/>
    </row>
    <row r="5480" spans="1:66" x14ac:dyDescent="0.25">
      <c r="A5480" s="10"/>
      <c r="B5480" s="10"/>
      <c r="C5480" s="10"/>
      <c r="D5480" s="10"/>
      <c r="E5480" s="10"/>
      <c r="F5480" s="10"/>
      <c r="G5480" s="10"/>
      <c r="H5480" s="10"/>
      <c r="I5480" s="10"/>
      <c r="J5480" s="10"/>
      <c r="K5480" s="11"/>
      <c r="L5480" s="11"/>
      <c r="M5480" s="12"/>
      <c r="N5480" s="12"/>
      <c r="O5480" s="12"/>
      <c r="P5480" s="12"/>
      <c r="Q5480" s="12"/>
      <c r="R5480" s="12"/>
      <c r="S5480" s="12"/>
      <c r="T5480" s="12"/>
      <c r="U5480" s="12"/>
      <c r="V5480" s="12"/>
      <c r="W5480" s="12"/>
      <c r="X5480" s="12"/>
      <c r="Y5480" s="12"/>
      <c r="Z5480" s="12"/>
      <c r="AA5480" s="12"/>
      <c r="AB5480" s="12"/>
      <c r="AC5480" s="12"/>
      <c r="AD5480" s="12"/>
      <c r="AE5480" s="12"/>
      <c r="AF5480" s="12"/>
      <c r="AG5480" s="12"/>
      <c r="AH5480" s="12"/>
      <c r="AI5480" s="12"/>
      <c r="AJ5480" s="12"/>
      <c r="AK5480" s="12"/>
      <c r="AL5480" s="12"/>
      <c r="AM5480" s="12"/>
      <c r="AN5480" s="12"/>
      <c r="AO5480" s="12"/>
      <c r="AP5480" s="12"/>
      <c r="AQ5480" s="12"/>
      <c r="AR5480" s="12"/>
      <c r="AS5480" s="12"/>
      <c r="AT5480" s="12"/>
      <c r="AU5480" s="12"/>
      <c r="AV5480" s="12"/>
      <c r="AW5480" s="12"/>
      <c r="AX5480" s="12"/>
      <c r="AY5480" s="12"/>
      <c r="AZ5480" s="12"/>
      <c r="BA5480" s="12"/>
      <c r="BB5480" s="12"/>
      <c r="BC5480" s="12"/>
      <c r="BD5480" s="12"/>
      <c r="BE5480" s="12"/>
      <c r="BF5480" s="12"/>
      <c r="BG5480" s="12"/>
      <c r="BH5480" s="12"/>
      <c r="BI5480" s="12"/>
      <c r="BJ5480" s="13"/>
      <c r="BK5480" s="13"/>
      <c r="BL5480" s="13"/>
      <c r="BM5480" s="13"/>
      <c r="BN5480" s="13"/>
    </row>
    <row r="5481" spans="1:66" x14ac:dyDescent="0.25">
      <c r="A5481" s="10"/>
      <c r="B5481" s="10"/>
      <c r="C5481" s="10"/>
      <c r="D5481" s="10"/>
      <c r="E5481" s="10"/>
      <c r="F5481" s="10"/>
      <c r="G5481" s="10"/>
      <c r="H5481" s="10"/>
      <c r="I5481" s="10"/>
      <c r="J5481" s="10"/>
      <c r="K5481" s="11"/>
      <c r="L5481" s="11"/>
      <c r="M5481" s="12"/>
      <c r="N5481" s="12"/>
      <c r="O5481" s="12"/>
      <c r="P5481" s="12"/>
      <c r="Q5481" s="12"/>
      <c r="R5481" s="12"/>
      <c r="S5481" s="12"/>
      <c r="T5481" s="12"/>
      <c r="U5481" s="12"/>
      <c r="V5481" s="12"/>
      <c r="W5481" s="12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2"/>
      <c r="AS5481" s="12"/>
      <c r="AT5481" s="12"/>
      <c r="AU5481" s="12"/>
      <c r="AV5481" s="12"/>
      <c r="AW5481" s="12"/>
      <c r="AX5481" s="12"/>
      <c r="AY5481" s="12"/>
      <c r="AZ5481" s="12"/>
      <c r="BA5481" s="12"/>
      <c r="BB5481" s="12"/>
      <c r="BC5481" s="12"/>
      <c r="BD5481" s="12"/>
      <c r="BE5481" s="12"/>
      <c r="BF5481" s="12"/>
      <c r="BG5481" s="12"/>
      <c r="BH5481" s="12"/>
      <c r="BI5481" s="12"/>
      <c r="BJ5481" s="13"/>
      <c r="BK5481" s="13"/>
      <c r="BL5481" s="13"/>
      <c r="BM5481" s="13"/>
      <c r="BN5481" s="13"/>
    </row>
    <row r="5482" spans="1:66" x14ac:dyDescent="0.25">
      <c r="A5482" s="10"/>
      <c r="B5482" s="10"/>
      <c r="C5482" s="10"/>
      <c r="D5482" s="10"/>
      <c r="E5482" s="10"/>
      <c r="F5482" s="10"/>
      <c r="G5482" s="10"/>
      <c r="H5482" s="10"/>
      <c r="I5482" s="10"/>
      <c r="J5482" s="10"/>
      <c r="K5482" s="11"/>
      <c r="L5482" s="11"/>
      <c r="M5482" s="12"/>
      <c r="N5482" s="12"/>
      <c r="O5482" s="12"/>
      <c r="P5482" s="12"/>
      <c r="Q5482" s="12"/>
      <c r="R5482" s="12"/>
      <c r="S5482" s="12"/>
      <c r="T5482" s="12"/>
      <c r="U5482" s="12"/>
      <c r="V5482" s="12"/>
      <c r="W5482" s="12"/>
      <c r="X5482" s="12"/>
      <c r="Y5482" s="12"/>
      <c r="Z5482" s="12"/>
      <c r="AA5482" s="12"/>
      <c r="AB5482" s="12"/>
      <c r="AC5482" s="12"/>
      <c r="AD5482" s="12"/>
      <c r="AE5482" s="12"/>
      <c r="AF5482" s="12"/>
      <c r="AG5482" s="12"/>
      <c r="AH5482" s="12"/>
      <c r="AI5482" s="12"/>
      <c r="AJ5482" s="12"/>
      <c r="AK5482" s="12"/>
      <c r="AL5482" s="12"/>
      <c r="AM5482" s="12"/>
      <c r="AN5482" s="12"/>
      <c r="AO5482" s="12"/>
      <c r="AP5482" s="12"/>
      <c r="AQ5482" s="12"/>
      <c r="AR5482" s="12"/>
      <c r="AS5482" s="12"/>
      <c r="AT5482" s="12"/>
      <c r="AU5482" s="12"/>
      <c r="AV5482" s="12"/>
      <c r="AW5482" s="12"/>
      <c r="AX5482" s="12"/>
      <c r="AY5482" s="12"/>
      <c r="AZ5482" s="12"/>
      <c r="BA5482" s="12"/>
      <c r="BB5482" s="12"/>
      <c r="BC5482" s="12"/>
      <c r="BD5482" s="12"/>
      <c r="BE5482" s="12"/>
      <c r="BF5482" s="12"/>
      <c r="BG5482" s="12"/>
      <c r="BH5482" s="12"/>
      <c r="BI5482" s="12"/>
      <c r="BJ5482" s="13"/>
      <c r="BK5482" s="13"/>
      <c r="BL5482" s="13"/>
      <c r="BM5482" s="13"/>
      <c r="BN5482" s="13"/>
    </row>
    <row r="5483" spans="1:66" x14ac:dyDescent="0.25">
      <c r="A5483" s="10"/>
      <c r="B5483" s="10"/>
      <c r="C5483" s="10"/>
      <c r="D5483" s="10"/>
      <c r="E5483" s="10"/>
      <c r="F5483" s="10"/>
      <c r="G5483" s="10"/>
      <c r="H5483" s="10"/>
      <c r="I5483" s="10"/>
      <c r="J5483" s="10"/>
      <c r="K5483" s="11"/>
      <c r="L5483" s="11"/>
      <c r="M5483" s="12"/>
      <c r="N5483" s="12"/>
      <c r="O5483" s="12"/>
      <c r="P5483" s="12"/>
      <c r="Q5483" s="12"/>
      <c r="R5483" s="12"/>
      <c r="S5483" s="12"/>
      <c r="T5483" s="12"/>
      <c r="U5483" s="12"/>
      <c r="V5483" s="12"/>
      <c r="W5483" s="12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2"/>
      <c r="AS5483" s="12"/>
      <c r="AT5483" s="12"/>
      <c r="AU5483" s="12"/>
      <c r="AV5483" s="12"/>
      <c r="AW5483" s="12"/>
      <c r="AX5483" s="12"/>
      <c r="AY5483" s="12"/>
      <c r="AZ5483" s="12"/>
      <c r="BA5483" s="12"/>
      <c r="BB5483" s="12"/>
      <c r="BC5483" s="12"/>
      <c r="BD5483" s="12"/>
      <c r="BE5483" s="12"/>
      <c r="BF5483" s="12"/>
      <c r="BG5483" s="12"/>
      <c r="BH5483" s="12"/>
      <c r="BI5483" s="12"/>
      <c r="BJ5483" s="13"/>
      <c r="BK5483" s="13"/>
      <c r="BL5483" s="13"/>
      <c r="BM5483" s="13"/>
      <c r="BN5483" s="13"/>
    </row>
    <row r="5484" spans="1:66" x14ac:dyDescent="0.25">
      <c r="A5484" s="10"/>
      <c r="B5484" s="10"/>
      <c r="C5484" s="10"/>
      <c r="D5484" s="10"/>
      <c r="E5484" s="10"/>
      <c r="F5484" s="10"/>
      <c r="G5484" s="10"/>
      <c r="H5484" s="10"/>
      <c r="I5484" s="10"/>
      <c r="J5484" s="10"/>
      <c r="K5484" s="11"/>
      <c r="L5484" s="11"/>
      <c r="M5484" s="12"/>
      <c r="N5484" s="12"/>
      <c r="O5484" s="12"/>
      <c r="P5484" s="12"/>
      <c r="Q5484" s="12"/>
      <c r="R5484" s="12"/>
      <c r="S5484" s="12"/>
      <c r="T5484" s="12"/>
      <c r="U5484" s="12"/>
      <c r="V5484" s="12"/>
      <c r="W5484" s="12"/>
      <c r="X5484" s="12"/>
      <c r="Y5484" s="12"/>
      <c r="Z5484" s="12"/>
      <c r="AA5484" s="12"/>
      <c r="AB5484" s="12"/>
      <c r="AC5484" s="12"/>
      <c r="AD5484" s="12"/>
      <c r="AE5484" s="12"/>
      <c r="AF5484" s="12"/>
      <c r="AG5484" s="12"/>
      <c r="AH5484" s="12"/>
      <c r="AI5484" s="12"/>
      <c r="AJ5484" s="12"/>
      <c r="AK5484" s="12"/>
      <c r="AL5484" s="12"/>
      <c r="AM5484" s="12"/>
      <c r="AN5484" s="12"/>
      <c r="AO5484" s="12"/>
      <c r="AP5484" s="12"/>
      <c r="AQ5484" s="12"/>
      <c r="AR5484" s="12"/>
      <c r="AS5484" s="12"/>
      <c r="AT5484" s="12"/>
      <c r="AU5484" s="12"/>
      <c r="AV5484" s="12"/>
      <c r="AW5484" s="12"/>
      <c r="AX5484" s="12"/>
      <c r="AY5484" s="12"/>
      <c r="AZ5484" s="12"/>
      <c r="BA5484" s="12"/>
      <c r="BB5484" s="12"/>
      <c r="BC5484" s="12"/>
      <c r="BD5484" s="12"/>
      <c r="BE5484" s="12"/>
      <c r="BF5484" s="12"/>
      <c r="BG5484" s="12"/>
      <c r="BH5484" s="12"/>
      <c r="BI5484" s="12"/>
      <c r="BJ5484" s="13"/>
      <c r="BK5484" s="13"/>
      <c r="BL5484" s="13"/>
      <c r="BM5484" s="13"/>
      <c r="BN5484" s="13"/>
    </row>
    <row r="5485" spans="1:66" x14ac:dyDescent="0.25">
      <c r="A5485" s="10"/>
      <c r="B5485" s="10"/>
      <c r="C5485" s="10"/>
      <c r="D5485" s="10"/>
      <c r="E5485" s="10"/>
      <c r="F5485" s="10"/>
      <c r="G5485" s="10"/>
      <c r="H5485" s="10"/>
      <c r="I5485" s="10"/>
      <c r="J5485" s="10"/>
      <c r="K5485" s="11"/>
      <c r="L5485" s="11"/>
      <c r="M5485" s="12"/>
      <c r="N5485" s="12"/>
      <c r="O5485" s="12"/>
      <c r="P5485" s="12"/>
      <c r="Q5485" s="12"/>
      <c r="R5485" s="12"/>
      <c r="S5485" s="12"/>
      <c r="T5485" s="12"/>
      <c r="U5485" s="12"/>
      <c r="V5485" s="12"/>
      <c r="W5485" s="12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2"/>
      <c r="AS5485" s="12"/>
      <c r="AT5485" s="12"/>
      <c r="AU5485" s="12"/>
      <c r="AV5485" s="12"/>
      <c r="AW5485" s="12"/>
      <c r="AX5485" s="12"/>
      <c r="AY5485" s="12"/>
      <c r="AZ5485" s="12"/>
      <c r="BA5485" s="12"/>
      <c r="BB5485" s="12"/>
      <c r="BC5485" s="12"/>
      <c r="BD5485" s="12"/>
      <c r="BE5485" s="12"/>
      <c r="BF5485" s="12"/>
      <c r="BG5485" s="12"/>
      <c r="BH5485" s="12"/>
      <c r="BI5485" s="12"/>
      <c r="BJ5485" s="13"/>
      <c r="BK5485" s="13"/>
      <c r="BL5485" s="13"/>
      <c r="BM5485" s="13"/>
      <c r="BN5485" s="13"/>
    </row>
    <row r="5486" spans="1:66" x14ac:dyDescent="0.25">
      <c r="A5486" s="10"/>
      <c r="B5486" s="10"/>
      <c r="C5486" s="10"/>
      <c r="D5486" s="10"/>
      <c r="E5486" s="10"/>
      <c r="F5486" s="10"/>
      <c r="G5486" s="10"/>
      <c r="H5486" s="10"/>
      <c r="I5486" s="10"/>
      <c r="J5486" s="10"/>
      <c r="K5486" s="11"/>
      <c r="L5486" s="11"/>
      <c r="M5486" s="12"/>
      <c r="N5486" s="12"/>
      <c r="O5486" s="12"/>
      <c r="P5486" s="12"/>
      <c r="Q5486" s="12"/>
      <c r="R5486" s="12"/>
      <c r="S5486" s="12"/>
      <c r="T5486" s="12"/>
      <c r="U5486" s="12"/>
      <c r="V5486" s="12"/>
      <c r="W5486" s="12"/>
      <c r="X5486" s="12"/>
      <c r="Y5486" s="12"/>
      <c r="Z5486" s="12"/>
      <c r="AA5486" s="12"/>
      <c r="AB5486" s="12"/>
      <c r="AC5486" s="12"/>
      <c r="AD5486" s="12"/>
      <c r="AE5486" s="12"/>
      <c r="AF5486" s="12"/>
      <c r="AG5486" s="12"/>
      <c r="AH5486" s="12"/>
      <c r="AI5486" s="12"/>
      <c r="AJ5486" s="12"/>
      <c r="AK5486" s="12"/>
      <c r="AL5486" s="12"/>
      <c r="AM5486" s="12"/>
      <c r="AN5486" s="12"/>
      <c r="AO5486" s="12"/>
      <c r="AP5486" s="12"/>
      <c r="AQ5486" s="12"/>
      <c r="AR5486" s="12"/>
      <c r="AS5486" s="12"/>
      <c r="AT5486" s="12"/>
      <c r="AU5486" s="12"/>
      <c r="AV5486" s="12"/>
      <c r="AW5486" s="12"/>
      <c r="AX5486" s="12"/>
      <c r="AY5486" s="12"/>
      <c r="AZ5486" s="12"/>
      <c r="BA5486" s="12"/>
      <c r="BB5486" s="12"/>
      <c r="BC5486" s="12"/>
      <c r="BD5486" s="12"/>
      <c r="BE5486" s="12"/>
      <c r="BF5486" s="12"/>
      <c r="BG5486" s="12"/>
      <c r="BH5486" s="12"/>
      <c r="BI5486" s="12"/>
      <c r="BJ5486" s="13"/>
      <c r="BK5486" s="13"/>
      <c r="BL5486" s="13"/>
      <c r="BM5486" s="13"/>
      <c r="BN5486" s="13"/>
    </row>
    <row r="5487" spans="1:66" x14ac:dyDescent="0.25">
      <c r="A5487" s="10"/>
      <c r="B5487" s="10"/>
      <c r="C5487" s="10"/>
      <c r="D5487" s="10"/>
      <c r="E5487" s="10"/>
      <c r="F5487" s="10"/>
      <c r="G5487" s="10"/>
      <c r="H5487" s="10"/>
      <c r="I5487" s="10"/>
      <c r="J5487" s="10"/>
      <c r="K5487" s="11"/>
      <c r="L5487" s="11"/>
      <c r="M5487" s="12"/>
      <c r="N5487" s="12"/>
      <c r="O5487" s="12"/>
      <c r="P5487" s="12"/>
      <c r="Q5487" s="12"/>
      <c r="R5487" s="12"/>
      <c r="S5487" s="12"/>
      <c r="T5487" s="12"/>
      <c r="U5487" s="12"/>
      <c r="V5487" s="12"/>
      <c r="W5487" s="12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2"/>
      <c r="AS5487" s="12"/>
      <c r="AT5487" s="12"/>
      <c r="AU5487" s="12"/>
      <c r="AV5487" s="12"/>
      <c r="AW5487" s="12"/>
      <c r="AX5487" s="12"/>
      <c r="AY5487" s="12"/>
      <c r="AZ5487" s="12"/>
      <c r="BA5487" s="12"/>
      <c r="BB5487" s="12"/>
      <c r="BC5487" s="12"/>
      <c r="BD5487" s="12"/>
      <c r="BE5487" s="12"/>
      <c r="BF5487" s="12"/>
      <c r="BG5487" s="12"/>
      <c r="BH5487" s="12"/>
      <c r="BI5487" s="12"/>
      <c r="BJ5487" s="13"/>
      <c r="BK5487" s="13"/>
      <c r="BL5487" s="13"/>
      <c r="BM5487" s="13"/>
      <c r="BN5487" s="13"/>
    </row>
    <row r="5488" spans="1:66" x14ac:dyDescent="0.25">
      <c r="A5488" s="10"/>
      <c r="B5488" s="10"/>
      <c r="C5488" s="10"/>
      <c r="D5488" s="10"/>
      <c r="E5488" s="10"/>
      <c r="F5488" s="10"/>
      <c r="G5488" s="10"/>
      <c r="H5488" s="10"/>
      <c r="I5488" s="10"/>
      <c r="J5488" s="10"/>
      <c r="K5488" s="11"/>
      <c r="L5488" s="11"/>
      <c r="M5488" s="12"/>
      <c r="N5488" s="12"/>
      <c r="O5488" s="12"/>
      <c r="P5488" s="12"/>
      <c r="Q5488" s="12"/>
      <c r="R5488" s="12"/>
      <c r="S5488" s="12"/>
      <c r="T5488" s="12"/>
      <c r="U5488" s="12"/>
      <c r="V5488" s="12"/>
      <c r="W5488" s="12"/>
      <c r="X5488" s="12"/>
      <c r="Y5488" s="12"/>
      <c r="Z5488" s="12"/>
      <c r="AA5488" s="12"/>
      <c r="AB5488" s="12"/>
      <c r="AC5488" s="12"/>
      <c r="AD5488" s="12"/>
      <c r="AE5488" s="12"/>
      <c r="AF5488" s="12"/>
      <c r="AG5488" s="12"/>
      <c r="AH5488" s="12"/>
      <c r="AI5488" s="12"/>
      <c r="AJ5488" s="12"/>
      <c r="AK5488" s="12"/>
      <c r="AL5488" s="12"/>
      <c r="AM5488" s="12"/>
      <c r="AN5488" s="12"/>
      <c r="AO5488" s="12"/>
      <c r="AP5488" s="12"/>
      <c r="AQ5488" s="12"/>
      <c r="AR5488" s="12"/>
      <c r="AS5488" s="12"/>
      <c r="AT5488" s="12"/>
      <c r="AU5488" s="12"/>
      <c r="AV5488" s="12"/>
      <c r="AW5488" s="12"/>
      <c r="AX5488" s="12"/>
      <c r="AY5488" s="12"/>
      <c r="AZ5488" s="12"/>
      <c r="BA5488" s="12"/>
      <c r="BB5488" s="12"/>
      <c r="BC5488" s="12"/>
      <c r="BD5488" s="12"/>
      <c r="BE5488" s="12"/>
      <c r="BF5488" s="12"/>
      <c r="BG5488" s="12"/>
      <c r="BH5488" s="12"/>
      <c r="BI5488" s="12"/>
      <c r="BJ5488" s="13"/>
      <c r="BK5488" s="13"/>
      <c r="BL5488" s="13"/>
      <c r="BM5488" s="13"/>
      <c r="BN5488" s="13"/>
    </row>
    <row r="5489" spans="1:66" x14ac:dyDescent="0.25">
      <c r="A5489" s="10"/>
      <c r="B5489" s="10"/>
      <c r="C5489" s="10"/>
      <c r="D5489" s="10"/>
      <c r="E5489" s="10"/>
      <c r="F5489" s="10"/>
      <c r="G5489" s="10"/>
      <c r="H5489" s="10"/>
      <c r="I5489" s="10"/>
      <c r="J5489" s="10"/>
      <c r="K5489" s="11"/>
      <c r="L5489" s="11"/>
      <c r="M5489" s="12"/>
      <c r="N5489" s="12"/>
      <c r="O5489" s="12"/>
      <c r="P5489" s="12"/>
      <c r="Q5489" s="12"/>
      <c r="R5489" s="12"/>
      <c r="S5489" s="12"/>
      <c r="T5489" s="12"/>
      <c r="U5489" s="12"/>
      <c r="V5489" s="12"/>
      <c r="W5489" s="12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2"/>
      <c r="AS5489" s="12"/>
      <c r="AT5489" s="12"/>
      <c r="AU5489" s="12"/>
      <c r="AV5489" s="12"/>
      <c r="AW5489" s="12"/>
      <c r="AX5489" s="12"/>
      <c r="AY5489" s="12"/>
      <c r="AZ5489" s="12"/>
      <c r="BA5489" s="12"/>
      <c r="BB5489" s="12"/>
      <c r="BC5489" s="12"/>
      <c r="BD5489" s="12"/>
      <c r="BE5489" s="12"/>
      <c r="BF5489" s="12"/>
      <c r="BG5489" s="12"/>
      <c r="BH5489" s="12"/>
      <c r="BI5489" s="12"/>
      <c r="BJ5489" s="13"/>
      <c r="BK5489" s="13"/>
      <c r="BL5489" s="13"/>
      <c r="BM5489" s="13"/>
      <c r="BN5489" s="13"/>
    </row>
    <row r="5490" spans="1:66" x14ac:dyDescent="0.25">
      <c r="A5490" s="10"/>
      <c r="B5490" s="10"/>
      <c r="C5490" s="10"/>
      <c r="D5490" s="10"/>
      <c r="E5490" s="10"/>
      <c r="F5490" s="10"/>
      <c r="G5490" s="10"/>
      <c r="H5490" s="10"/>
      <c r="I5490" s="10"/>
      <c r="J5490" s="10"/>
      <c r="K5490" s="11"/>
      <c r="L5490" s="11"/>
      <c r="M5490" s="12"/>
      <c r="N5490" s="12"/>
      <c r="O5490" s="12"/>
      <c r="P5490" s="12"/>
      <c r="Q5490" s="12"/>
      <c r="R5490" s="12"/>
      <c r="S5490" s="12"/>
      <c r="T5490" s="12"/>
      <c r="U5490" s="12"/>
      <c r="V5490" s="12"/>
      <c r="W5490" s="12"/>
      <c r="X5490" s="12"/>
      <c r="Y5490" s="12"/>
      <c r="Z5490" s="12"/>
      <c r="AA5490" s="12"/>
      <c r="AB5490" s="12"/>
      <c r="AC5490" s="12"/>
      <c r="AD5490" s="12"/>
      <c r="AE5490" s="12"/>
      <c r="AF5490" s="12"/>
      <c r="AG5490" s="12"/>
      <c r="AH5490" s="12"/>
      <c r="AI5490" s="12"/>
      <c r="AJ5490" s="12"/>
      <c r="AK5490" s="12"/>
      <c r="AL5490" s="12"/>
      <c r="AM5490" s="12"/>
      <c r="AN5490" s="12"/>
      <c r="AO5490" s="12"/>
      <c r="AP5490" s="12"/>
      <c r="AQ5490" s="12"/>
      <c r="AR5490" s="12"/>
      <c r="AS5490" s="12"/>
      <c r="AT5490" s="12"/>
      <c r="AU5490" s="12"/>
      <c r="AV5490" s="12"/>
      <c r="AW5490" s="12"/>
      <c r="AX5490" s="12"/>
      <c r="AY5490" s="12"/>
      <c r="AZ5490" s="12"/>
      <c r="BA5490" s="12"/>
      <c r="BB5490" s="12"/>
      <c r="BC5490" s="12"/>
      <c r="BD5490" s="12"/>
      <c r="BE5490" s="12"/>
      <c r="BF5490" s="12"/>
      <c r="BG5490" s="12"/>
      <c r="BH5490" s="12"/>
      <c r="BI5490" s="12"/>
      <c r="BJ5490" s="13"/>
      <c r="BK5490" s="13"/>
      <c r="BL5490" s="13"/>
      <c r="BM5490" s="13"/>
      <c r="BN5490" s="13"/>
    </row>
    <row r="5491" spans="1:66" x14ac:dyDescent="0.25">
      <c r="A5491" s="10"/>
      <c r="B5491" s="10"/>
      <c r="C5491" s="10"/>
      <c r="D5491" s="10"/>
      <c r="E5491" s="10"/>
      <c r="F5491" s="10"/>
      <c r="G5491" s="10"/>
      <c r="H5491" s="10"/>
      <c r="I5491" s="10"/>
      <c r="J5491" s="10"/>
      <c r="K5491" s="11"/>
      <c r="L5491" s="11"/>
      <c r="M5491" s="12"/>
      <c r="N5491" s="12"/>
      <c r="O5491" s="12"/>
      <c r="P5491" s="12"/>
      <c r="Q5491" s="12"/>
      <c r="R5491" s="12"/>
      <c r="S5491" s="12"/>
      <c r="T5491" s="12"/>
      <c r="U5491" s="12"/>
      <c r="V5491" s="12"/>
      <c r="W5491" s="12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2"/>
      <c r="AS5491" s="12"/>
      <c r="AT5491" s="12"/>
      <c r="AU5491" s="12"/>
      <c r="AV5491" s="12"/>
      <c r="AW5491" s="12"/>
      <c r="AX5491" s="12"/>
      <c r="AY5491" s="12"/>
      <c r="AZ5491" s="12"/>
      <c r="BA5491" s="12"/>
      <c r="BB5491" s="12"/>
      <c r="BC5491" s="12"/>
      <c r="BD5491" s="12"/>
      <c r="BE5491" s="12"/>
      <c r="BF5491" s="12"/>
      <c r="BG5491" s="12"/>
      <c r="BH5491" s="12"/>
      <c r="BI5491" s="12"/>
      <c r="BJ5491" s="13"/>
      <c r="BK5491" s="13"/>
      <c r="BL5491" s="13"/>
      <c r="BM5491" s="13"/>
      <c r="BN5491" s="13"/>
    </row>
    <row r="5492" spans="1:66" x14ac:dyDescent="0.25">
      <c r="A5492" s="10"/>
      <c r="B5492" s="10"/>
      <c r="C5492" s="10"/>
      <c r="D5492" s="10"/>
      <c r="E5492" s="10"/>
      <c r="F5492" s="10"/>
      <c r="G5492" s="10"/>
      <c r="H5492" s="10"/>
      <c r="I5492" s="10"/>
      <c r="J5492" s="10"/>
      <c r="K5492" s="11"/>
      <c r="L5492" s="11"/>
      <c r="M5492" s="12"/>
      <c r="N5492" s="12"/>
      <c r="O5492" s="12"/>
      <c r="P5492" s="12"/>
      <c r="Q5492" s="12"/>
      <c r="R5492" s="12"/>
      <c r="S5492" s="12"/>
      <c r="T5492" s="12"/>
      <c r="U5492" s="12"/>
      <c r="V5492" s="12"/>
      <c r="W5492" s="12"/>
      <c r="X5492" s="12"/>
      <c r="Y5492" s="12"/>
      <c r="Z5492" s="12"/>
      <c r="AA5492" s="12"/>
      <c r="AB5492" s="12"/>
      <c r="AC5492" s="12"/>
      <c r="AD5492" s="12"/>
      <c r="AE5492" s="12"/>
      <c r="AF5492" s="12"/>
      <c r="AG5492" s="12"/>
      <c r="AH5492" s="12"/>
      <c r="AI5492" s="12"/>
      <c r="AJ5492" s="12"/>
      <c r="AK5492" s="12"/>
      <c r="AL5492" s="12"/>
      <c r="AM5492" s="12"/>
      <c r="AN5492" s="12"/>
      <c r="AO5492" s="12"/>
      <c r="AP5492" s="12"/>
      <c r="AQ5492" s="12"/>
      <c r="AR5492" s="12"/>
      <c r="AS5492" s="12"/>
      <c r="AT5492" s="12"/>
      <c r="AU5492" s="12"/>
      <c r="AV5492" s="12"/>
      <c r="AW5492" s="12"/>
      <c r="AX5492" s="12"/>
      <c r="AY5492" s="12"/>
      <c r="AZ5492" s="12"/>
      <c r="BA5492" s="12"/>
      <c r="BB5492" s="12"/>
      <c r="BC5492" s="12"/>
      <c r="BD5492" s="12"/>
      <c r="BE5492" s="12"/>
      <c r="BF5492" s="12"/>
      <c r="BG5492" s="12"/>
      <c r="BH5492" s="12"/>
      <c r="BI5492" s="12"/>
      <c r="BJ5492" s="13"/>
      <c r="BK5492" s="13"/>
      <c r="BL5492" s="13"/>
      <c r="BM5492" s="13"/>
      <c r="BN5492" s="13"/>
    </row>
    <row r="5493" spans="1:66" x14ac:dyDescent="0.25">
      <c r="A5493" s="10"/>
      <c r="B5493" s="10"/>
      <c r="C5493" s="10"/>
      <c r="D5493" s="10"/>
      <c r="E5493" s="10"/>
      <c r="F5493" s="10"/>
      <c r="G5493" s="10"/>
      <c r="H5493" s="10"/>
      <c r="I5493" s="10"/>
      <c r="J5493" s="10"/>
      <c r="K5493" s="11"/>
      <c r="L5493" s="11"/>
      <c r="M5493" s="12"/>
      <c r="N5493" s="12"/>
      <c r="O5493" s="12"/>
      <c r="P5493" s="12"/>
      <c r="Q5493" s="12"/>
      <c r="R5493" s="12"/>
      <c r="S5493" s="12"/>
      <c r="T5493" s="12"/>
      <c r="U5493" s="12"/>
      <c r="V5493" s="12"/>
      <c r="W5493" s="12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2"/>
      <c r="AS5493" s="12"/>
      <c r="AT5493" s="12"/>
      <c r="AU5493" s="12"/>
      <c r="AV5493" s="12"/>
      <c r="AW5493" s="12"/>
      <c r="AX5493" s="12"/>
      <c r="AY5493" s="12"/>
      <c r="AZ5493" s="12"/>
      <c r="BA5493" s="12"/>
      <c r="BB5493" s="12"/>
      <c r="BC5493" s="12"/>
      <c r="BD5493" s="12"/>
      <c r="BE5493" s="12"/>
      <c r="BF5493" s="12"/>
      <c r="BG5493" s="12"/>
      <c r="BH5493" s="12"/>
      <c r="BI5493" s="12"/>
      <c r="BJ5493" s="13"/>
      <c r="BK5493" s="13"/>
      <c r="BL5493" s="13"/>
      <c r="BM5493" s="13"/>
      <c r="BN5493" s="13"/>
    </row>
    <row r="5494" spans="1:66" x14ac:dyDescent="0.25">
      <c r="A5494" s="10"/>
      <c r="B5494" s="10"/>
      <c r="C5494" s="10"/>
      <c r="D5494" s="10"/>
      <c r="E5494" s="10"/>
      <c r="F5494" s="10"/>
      <c r="G5494" s="10"/>
      <c r="H5494" s="10"/>
      <c r="I5494" s="10"/>
      <c r="J5494" s="10"/>
      <c r="K5494" s="11"/>
      <c r="L5494" s="11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  <c r="W5494" s="12"/>
      <c r="X5494" s="12"/>
      <c r="Y5494" s="12"/>
      <c r="Z5494" s="12"/>
      <c r="AA5494" s="12"/>
      <c r="AB5494" s="12"/>
      <c r="AC5494" s="12"/>
      <c r="AD5494" s="12"/>
      <c r="AE5494" s="12"/>
      <c r="AF5494" s="12"/>
      <c r="AG5494" s="12"/>
      <c r="AH5494" s="12"/>
      <c r="AI5494" s="12"/>
      <c r="AJ5494" s="12"/>
      <c r="AK5494" s="12"/>
      <c r="AL5494" s="12"/>
      <c r="AM5494" s="12"/>
      <c r="AN5494" s="12"/>
      <c r="AO5494" s="12"/>
      <c r="AP5494" s="12"/>
      <c r="AQ5494" s="12"/>
      <c r="AR5494" s="12"/>
      <c r="AS5494" s="12"/>
      <c r="AT5494" s="12"/>
      <c r="AU5494" s="12"/>
      <c r="AV5494" s="12"/>
      <c r="AW5494" s="12"/>
      <c r="AX5494" s="12"/>
      <c r="AY5494" s="12"/>
      <c r="AZ5494" s="12"/>
      <c r="BA5494" s="12"/>
      <c r="BB5494" s="12"/>
      <c r="BC5494" s="12"/>
      <c r="BD5494" s="12"/>
      <c r="BE5494" s="12"/>
      <c r="BF5494" s="12"/>
      <c r="BG5494" s="12"/>
      <c r="BH5494" s="12"/>
      <c r="BI5494" s="12"/>
      <c r="BJ5494" s="13"/>
      <c r="BK5494" s="13"/>
      <c r="BL5494" s="13"/>
      <c r="BM5494" s="13"/>
      <c r="BN5494" s="13"/>
    </row>
    <row r="5495" spans="1:66" x14ac:dyDescent="0.25">
      <c r="A5495" s="10"/>
      <c r="B5495" s="10"/>
      <c r="C5495" s="10"/>
      <c r="D5495" s="10"/>
      <c r="E5495" s="10"/>
      <c r="F5495" s="10"/>
      <c r="G5495" s="10"/>
      <c r="H5495" s="10"/>
      <c r="I5495" s="10"/>
      <c r="J5495" s="10"/>
      <c r="K5495" s="11"/>
      <c r="L5495" s="11"/>
      <c r="M5495" s="12"/>
      <c r="N5495" s="12"/>
      <c r="O5495" s="12"/>
      <c r="P5495" s="12"/>
      <c r="Q5495" s="12"/>
      <c r="R5495" s="12"/>
      <c r="S5495" s="12"/>
      <c r="T5495" s="12"/>
      <c r="U5495" s="12"/>
      <c r="V5495" s="12"/>
      <c r="W5495" s="12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2"/>
      <c r="AS5495" s="12"/>
      <c r="AT5495" s="12"/>
      <c r="AU5495" s="12"/>
      <c r="AV5495" s="12"/>
      <c r="AW5495" s="12"/>
      <c r="AX5495" s="12"/>
      <c r="AY5495" s="12"/>
      <c r="AZ5495" s="12"/>
      <c r="BA5495" s="12"/>
      <c r="BB5495" s="12"/>
      <c r="BC5495" s="12"/>
      <c r="BD5495" s="12"/>
      <c r="BE5495" s="12"/>
      <c r="BF5495" s="12"/>
      <c r="BG5495" s="12"/>
      <c r="BH5495" s="12"/>
      <c r="BI5495" s="12"/>
      <c r="BJ5495" s="13"/>
      <c r="BK5495" s="13"/>
      <c r="BL5495" s="13"/>
      <c r="BM5495" s="13"/>
      <c r="BN5495" s="13"/>
    </row>
    <row r="5496" spans="1:66" x14ac:dyDescent="0.25">
      <c r="A5496" s="10"/>
      <c r="B5496" s="10"/>
      <c r="C5496" s="10"/>
      <c r="D5496" s="10"/>
      <c r="E5496" s="10"/>
      <c r="F5496" s="10"/>
      <c r="G5496" s="10"/>
      <c r="H5496" s="10"/>
      <c r="I5496" s="10"/>
      <c r="J5496" s="10"/>
      <c r="K5496" s="11"/>
      <c r="L5496" s="11"/>
      <c r="M5496" s="12"/>
      <c r="N5496" s="12"/>
      <c r="O5496" s="12"/>
      <c r="P5496" s="12"/>
      <c r="Q5496" s="12"/>
      <c r="R5496" s="12"/>
      <c r="S5496" s="12"/>
      <c r="T5496" s="12"/>
      <c r="U5496" s="12"/>
      <c r="V5496" s="12"/>
      <c r="W5496" s="12"/>
      <c r="X5496" s="12"/>
      <c r="Y5496" s="12"/>
      <c r="Z5496" s="12"/>
      <c r="AA5496" s="12"/>
      <c r="AB5496" s="12"/>
      <c r="AC5496" s="12"/>
      <c r="AD5496" s="12"/>
      <c r="AE5496" s="12"/>
      <c r="AF5496" s="12"/>
      <c r="AG5496" s="12"/>
      <c r="AH5496" s="12"/>
      <c r="AI5496" s="12"/>
      <c r="AJ5496" s="12"/>
      <c r="AK5496" s="12"/>
      <c r="AL5496" s="12"/>
      <c r="AM5496" s="12"/>
      <c r="AN5496" s="12"/>
      <c r="AO5496" s="12"/>
      <c r="AP5496" s="12"/>
      <c r="AQ5496" s="12"/>
      <c r="AR5496" s="12"/>
      <c r="AS5496" s="12"/>
      <c r="AT5496" s="12"/>
      <c r="AU5496" s="12"/>
      <c r="AV5496" s="12"/>
      <c r="AW5496" s="12"/>
      <c r="AX5496" s="12"/>
      <c r="AY5496" s="12"/>
      <c r="AZ5496" s="12"/>
      <c r="BA5496" s="12"/>
      <c r="BB5496" s="12"/>
      <c r="BC5496" s="12"/>
      <c r="BD5496" s="12"/>
      <c r="BE5496" s="12"/>
      <c r="BF5496" s="12"/>
      <c r="BG5496" s="12"/>
      <c r="BH5496" s="12"/>
      <c r="BI5496" s="12"/>
      <c r="BJ5496" s="13"/>
      <c r="BK5496" s="13"/>
      <c r="BL5496" s="13"/>
      <c r="BM5496" s="13"/>
      <c r="BN5496" s="13"/>
    </row>
    <row r="5497" spans="1:66" x14ac:dyDescent="0.25">
      <c r="A5497" s="10"/>
      <c r="B5497" s="10"/>
      <c r="C5497" s="10"/>
      <c r="D5497" s="10"/>
      <c r="E5497" s="10"/>
      <c r="F5497" s="10"/>
      <c r="G5497" s="10"/>
      <c r="H5497" s="10"/>
      <c r="I5497" s="10"/>
      <c r="J5497" s="10"/>
      <c r="K5497" s="11"/>
      <c r="L5497" s="11"/>
      <c r="M5497" s="12"/>
      <c r="N5497" s="12"/>
      <c r="O5497" s="12"/>
      <c r="P5497" s="12"/>
      <c r="Q5497" s="12"/>
      <c r="R5497" s="12"/>
      <c r="S5497" s="12"/>
      <c r="T5497" s="12"/>
      <c r="U5497" s="12"/>
      <c r="V5497" s="12"/>
      <c r="W5497" s="12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2"/>
      <c r="AS5497" s="12"/>
      <c r="AT5497" s="12"/>
      <c r="AU5497" s="12"/>
      <c r="AV5497" s="12"/>
      <c r="AW5497" s="12"/>
      <c r="AX5497" s="12"/>
      <c r="AY5497" s="12"/>
      <c r="AZ5497" s="12"/>
      <c r="BA5497" s="12"/>
      <c r="BB5497" s="12"/>
      <c r="BC5497" s="12"/>
      <c r="BD5497" s="12"/>
      <c r="BE5497" s="12"/>
      <c r="BF5497" s="12"/>
      <c r="BG5497" s="12"/>
      <c r="BH5497" s="12"/>
      <c r="BI5497" s="12"/>
      <c r="BJ5497" s="13"/>
      <c r="BK5497" s="13"/>
      <c r="BL5497" s="13"/>
      <c r="BM5497" s="13"/>
      <c r="BN5497" s="13"/>
    </row>
    <row r="5498" spans="1:66" x14ac:dyDescent="0.25">
      <c r="A5498" s="10"/>
      <c r="B5498" s="10"/>
      <c r="C5498" s="10"/>
      <c r="D5498" s="10"/>
      <c r="E5498" s="10"/>
      <c r="F5498" s="10"/>
      <c r="G5498" s="10"/>
      <c r="H5498" s="10"/>
      <c r="I5498" s="10"/>
      <c r="J5498" s="10"/>
      <c r="K5498" s="11"/>
      <c r="L5498" s="11"/>
      <c r="M5498" s="12"/>
      <c r="N5498" s="12"/>
      <c r="O5498" s="12"/>
      <c r="P5498" s="12"/>
      <c r="Q5498" s="12"/>
      <c r="R5498" s="12"/>
      <c r="S5498" s="12"/>
      <c r="T5498" s="12"/>
      <c r="U5498" s="12"/>
      <c r="V5498" s="12"/>
      <c r="W5498" s="12"/>
      <c r="X5498" s="12"/>
      <c r="Y5498" s="12"/>
      <c r="Z5498" s="12"/>
      <c r="AA5498" s="12"/>
      <c r="AB5498" s="12"/>
      <c r="AC5498" s="12"/>
      <c r="AD5498" s="12"/>
      <c r="AE5498" s="12"/>
      <c r="AF5498" s="12"/>
      <c r="AG5498" s="12"/>
      <c r="AH5498" s="12"/>
      <c r="AI5498" s="12"/>
      <c r="AJ5498" s="12"/>
      <c r="AK5498" s="12"/>
      <c r="AL5498" s="12"/>
      <c r="AM5498" s="12"/>
      <c r="AN5498" s="12"/>
      <c r="AO5498" s="12"/>
      <c r="AP5498" s="12"/>
      <c r="AQ5498" s="12"/>
      <c r="AR5498" s="12"/>
      <c r="AS5498" s="12"/>
      <c r="AT5498" s="12"/>
      <c r="AU5498" s="12"/>
      <c r="AV5498" s="12"/>
      <c r="AW5498" s="12"/>
      <c r="AX5498" s="12"/>
      <c r="AY5498" s="12"/>
      <c r="AZ5498" s="12"/>
      <c r="BA5498" s="12"/>
      <c r="BB5498" s="12"/>
      <c r="BC5498" s="12"/>
      <c r="BD5498" s="12"/>
      <c r="BE5498" s="12"/>
      <c r="BF5498" s="12"/>
      <c r="BG5498" s="12"/>
      <c r="BH5498" s="12"/>
      <c r="BI5498" s="12"/>
      <c r="BJ5498" s="13"/>
      <c r="BK5498" s="13"/>
      <c r="BL5498" s="13"/>
      <c r="BM5498" s="13"/>
      <c r="BN5498" s="13"/>
    </row>
    <row r="5499" spans="1:66" x14ac:dyDescent="0.25">
      <c r="A5499" s="10"/>
      <c r="B5499" s="10"/>
      <c r="C5499" s="10"/>
      <c r="D5499" s="10"/>
      <c r="E5499" s="10"/>
      <c r="F5499" s="10"/>
      <c r="G5499" s="10"/>
      <c r="H5499" s="10"/>
      <c r="I5499" s="10"/>
      <c r="J5499" s="10"/>
      <c r="K5499" s="11"/>
      <c r="L5499" s="11"/>
      <c r="M5499" s="12"/>
      <c r="N5499" s="12"/>
      <c r="O5499" s="12"/>
      <c r="P5499" s="12"/>
      <c r="Q5499" s="12"/>
      <c r="R5499" s="12"/>
      <c r="S5499" s="12"/>
      <c r="T5499" s="12"/>
      <c r="U5499" s="12"/>
      <c r="V5499" s="12"/>
      <c r="W5499" s="12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2"/>
      <c r="AS5499" s="12"/>
      <c r="AT5499" s="12"/>
      <c r="AU5499" s="12"/>
      <c r="AV5499" s="12"/>
      <c r="AW5499" s="12"/>
      <c r="AX5499" s="12"/>
      <c r="AY5499" s="12"/>
      <c r="AZ5499" s="12"/>
      <c r="BA5499" s="12"/>
      <c r="BB5499" s="12"/>
      <c r="BC5499" s="12"/>
      <c r="BD5499" s="12"/>
      <c r="BE5499" s="12"/>
      <c r="BF5499" s="12"/>
      <c r="BG5499" s="12"/>
      <c r="BH5499" s="12"/>
      <c r="BI5499" s="12"/>
      <c r="BJ5499" s="13"/>
      <c r="BK5499" s="13"/>
      <c r="BL5499" s="13"/>
      <c r="BM5499" s="13"/>
      <c r="BN5499" s="13"/>
    </row>
    <row r="5500" spans="1:66" x14ac:dyDescent="0.25">
      <c r="A5500" s="10"/>
      <c r="B5500" s="10"/>
      <c r="C5500" s="10"/>
      <c r="D5500" s="10"/>
      <c r="E5500" s="10"/>
      <c r="F5500" s="10"/>
      <c r="G5500" s="10"/>
      <c r="H5500" s="10"/>
      <c r="I5500" s="10"/>
      <c r="J5500" s="10"/>
      <c r="K5500" s="11"/>
      <c r="L5500" s="11"/>
      <c r="M5500" s="12"/>
      <c r="N5500" s="12"/>
      <c r="O5500" s="12"/>
      <c r="P5500" s="12"/>
      <c r="Q5500" s="12"/>
      <c r="R5500" s="12"/>
      <c r="S5500" s="12"/>
      <c r="T5500" s="12"/>
      <c r="U5500" s="12"/>
      <c r="V5500" s="12"/>
      <c r="W5500" s="12"/>
      <c r="X5500" s="12"/>
      <c r="Y5500" s="12"/>
      <c r="Z5500" s="12"/>
      <c r="AA5500" s="12"/>
      <c r="AB5500" s="12"/>
      <c r="AC5500" s="12"/>
      <c r="AD5500" s="12"/>
      <c r="AE5500" s="12"/>
      <c r="AF5500" s="12"/>
      <c r="AG5500" s="12"/>
      <c r="AH5500" s="12"/>
      <c r="AI5500" s="12"/>
      <c r="AJ5500" s="12"/>
      <c r="AK5500" s="12"/>
      <c r="AL5500" s="12"/>
      <c r="AM5500" s="12"/>
      <c r="AN5500" s="12"/>
      <c r="AO5500" s="12"/>
      <c r="AP5500" s="12"/>
      <c r="AQ5500" s="12"/>
      <c r="AR5500" s="12"/>
      <c r="AS5500" s="12"/>
      <c r="AT5500" s="12"/>
      <c r="AU5500" s="12"/>
      <c r="AV5500" s="12"/>
      <c r="AW5500" s="12"/>
      <c r="AX5500" s="12"/>
      <c r="AY5500" s="12"/>
      <c r="AZ5500" s="12"/>
      <c r="BA5500" s="12"/>
      <c r="BB5500" s="12"/>
      <c r="BC5500" s="12"/>
      <c r="BD5500" s="12"/>
      <c r="BE5500" s="12"/>
      <c r="BF5500" s="12"/>
      <c r="BG5500" s="12"/>
      <c r="BH5500" s="12"/>
      <c r="BI5500" s="12"/>
      <c r="BJ5500" s="13"/>
      <c r="BK5500" s="13"/>
      <c r="BL5500" s="13"/>
      <c r="BM5500" s="13"/>
      <c r="BN5500" s="13"/>
    </row>
    <row r="5501" spans="1:66" x14ac:dyDescent="0.25">
      <c r="A5501" s="10"/>
      <c r="B5501" s="10"/>
      <c r="C5501" s="10"/>
      <c r="D5501" s="10"/>
      <c r="E5501" s="10"/>
      <c r="F5501" s="10"/>
      <c r="G5501" s="10"/>
      <c r="H5501" s="10"/>
      <c r="I5501" s="10"/>
      <c r="J5501" s="10"/>
      <c r="K5501" s="11"/>
      <c r="L5501" s="11"/>
      <c r="M5501" s="12"/>
      <c r="N5501" s="12"/>
      <c r="O5501" s="12"/>
      <c r="P5501" s="12"/>
      <c r="Q5501" s="12"/>
      <c r="R5501" s="12"/>
      <c r="S5501" s="12"/>
      <c r="T5501" s="12"/>
      <c r="U5501" s="12"/>
      <c r="V5501" s="12"/>
      <c r="W5501" s="12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2"/>
      <c r="AS5501" s="12"/>
      <c r="AT5501" s="12"/>
      <c r="AU5501" s="12"/>
      <c r="AV5501" s="12"/>
      <c r="AW5501" s="12"/>
      <c r="AX5501" s="12"/>
      <c r="AY5501" s="12"/>
      <c r="AZ5501" s="12"/>
      <c r="BA5501" s="12"/>
      <c r="BB5501" s="12"/>
      <c r="BC5501" s="12"/>
      <c r="BD5501" s="12"/>
      <c r="BE5501" s="12"/>
      <c r="BF5501" s="12"/>
      <c r="BG5501" s="12"/>
      <c r="BH5501" s="12"/>
      <c r="BI5501" s="12"/>
      <c r="BJ5501" s="13"/>
      <c r="BK5501" s="13"/>
      <c r="BL5501" s="13"/>
      <c r="BM5501" s="13"/>
      <c r="BN5501" s="13"/>
    </row>
    <row r="5502" spans="1:66" x14ac:dyDescent="0.25">
      <c r="A5502" s="10"/>
      <c r="B5502" s="10"/>
      <c r="C5502" s="10"/>
      <c r="D5502" s="10"/>
      <c r="E5502" s="10"/>
      <c r="F5502" s="10"/>
      <c r="G5502" s="10"/>
      <c r="H5502" s="10"/>
      <c r="I5502" s="10"/>
      <c r="J5502" s="10"/>
      <c r="K5502" s="11"/>
      <c r="L5502" s="11"/>
      <c r="M5502" s="12"/>
      <c r="N5502" s="12"/>
      <c r="O5502" s="12"/>
      <c r="P5502" s="12"/>
      <c r="Q5502" s="12"/>
      <c r="R5502" s="12"/>
      <c r="S5502" s="12"/>
      <c r="T5502" s="12"/>
      <c r="U5502" s="12"/>
      <c r="V5502" s="12"/>
      <c r="W5502" s="12"/>
      <c r="X5502" s="12"/>
      <c r="Y5502" s="12"/>
      <c r="Z5502" s="12"/>
      <c r="AA5502" s="12"/>
      <c r="AB5502" s="12"/>
      <c r="AC5502" s="12"/>
      <c r="AD5502" s="12"/>
      <c r="AE5502" s="12"/>
      <c r="AF5502" s="12"/>
      <c r="AG5502" s="12"/>
      <c r="AH5502" s="12"/>
      <c r="AI5502" s="12"/>
      <c r="AJ5502" s="12"/>
      <c r="AK5502" s="12"/>
      <c r="AL5502" s="12"/>
      <c r="AM5502" s="12"/>
      <c r="AN5502" s="12"/>
      <c r="AO5502" s="12"/>
      <c r="AP5502" s="12"/>
      <c r="AQ5502" s="12"/>
      <c r="AR5502" s="12"/>
      <c r="AS5502" s="12"/>
      <c r="AT5502" s="12"/>
      <c r="AU5502" s="12"/>
      <c r="AV5502" s="12"/>
      <c r="AW5502" s="12"/>
      <c r="AX5502" s="12"/>
      <c r="AY5502" s="12"/>
      <c r="AZ5502" s="12"/>
      <c r="BA5502" s="12"/>
      <c r="BB5502" s="12"/>
      <c r="BC5502" s="12"/>
      <c r="BD5502" s="12"/>
      <c r="BE5502" s="12"/>
      <c r="BF5502" s="12"/>
      <c r="BG5502" s="12"/>
      <c r="BH5502" s="12"/>
      <c r="BI5502" s="12"/>
      <c r="BJ5502" s="13"/>
      <c r="BK5502" s="13"/>
      <c r="BL5502" s="13"/>
      <c r="BM5502" s="13"/>
      <c r="BN5502" s="13"/>
    </row>
    <row r="5503" spans="1:66" x14ac:dyDescent="0.25">
      <c r="A5503" s="10"/>
      <c r="B5503" s="10"/>
      <c r="C5503" s="10"/>
      <c r="D5503" s="10"/>
      <c r="E5503" s="10"/>
      <c r="F5503" s="10"/>
      <c r="G5503" s="10"/>
      <c r="H5503" s="10"/>
      <c r="I5503" s="10"/>
      <c r="J5503" s="10"/>
      <c r="K5503" s="11"/>
      <c r="L5503" s="11"/>
      <c r="M5503" s="12"/>
      <c r="N5503" s="12"/>
      <c r="O5503" s="12"/>
      <c r="P5503" s="12"/>
      <c r="Q5503" s="12"/>
      <c r="R5503" s="12"/>
      <c r="S5503" s="12"/>
      <c r="T5503" s="12"/>
      <c r="U5503" s="12"/>
      <c r="V5503" s="12"/>
      <c r="W5503" s="12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2"/>
      <c r="AS5503" s="12"/>
      <c r="AT5503" s="12"/>
      <c r="AU5503" s="12"/>
      <c r="AV5503" s="12"/>
      <c r="AW5503" s="12"/>
      <c r="AX5503" s="12"/>
      <c r="AY5503" s="12"/>
      <c r="AZ5503" s="12"/>
      <c r="BA5503" s="12"/>
      <c r="BB5503" s="12"/>
      <c r="BC5503" s="12"/>
      <c r="BD5503" s="12"/>
      <c r="BE5503" s="12"/>
      <c r="BF5503" s="12"/>
      <c r="BG5503" s="12"/>
      <c r="BH5503" s="12"/>
      <c r="BI5503" s="12"/>
      <c r="BJ5503" s="13"/>
      <c r="BK5503" s="13"/>
      <c r="BL5503" s="13"/>
      <c r="BM5503" s="13"/>
      <c r="BN5503" s="13"/>
    </row>
    <row r="5504" spans="1:66" x14ac:dyDescent="0.25">
      <c r="A5504" s="10"/>
      <c r="B5504" s="10"/>
      <c r="C5504" s="10"/>
      <c r="D5504" s="10"/>
      <c r="E5504" s="10"/>
      <c r="F5504" s="10"/>
      <c r="G5504" s="10"/>
      <c r="H5504" s="10"/>
      <c r="I5504" s="10"/>
      <c r="J5504" s="10"/>
      <c r="K5504" s="11"/>
      <c r="L5504" s="11"/>
      <c r="M5504" s="12"/>
      <c r="N5504" s="12"/>
      <c r="O5504" s="12"/>
      <c r="P5504" s="12"/>
      <c r="Q5504" s="12"/>
      <c r="R5504" s="12"/>
      <c r="S5504" s="12"/>
      <c r="T5504" s="12"/>
      <c r="U5504" s="12"/>
      <c r="V5504" s="12"/>
      <c r="W5504" s="12"/>
      <c r="X5504" s="12"/>
      <c r="Y5504" s="12"/>
      <c r="Z5504" s="12"/>
      <c r="AA5504" s="12"/>
      <c r="AB5504" s="12"/>
      <c r="AC5504" s="12"/>
      <c r="AD5504" s="12"/>
      <c r="AE5504" s="12"/>
      <c r="AF5504" s="12"/>
      <c r="AG5504" s="12"/>
      <c r="AH5504" s="12"/>
      <c r="AI5504" s="12"/>
      <c r="AJ5504" s="12"/>
      <c r="AK5504" s="12"/>
      <c r="AL5504" s="12"/>
      <c r="AM5504" s="12"/>
      <c r="AN5504" s="12"/>
      <c r="AO5504" s="12"/>
      <c r="AP5504" s="12"/>
      <c r="AQ5504" s="12"/>
      <c r="AR5504" s="12"/>
      <c r="AS5504" s="12"/>
      <c r="AT5504" s="12"/>
      <c r="AU5504" s="12"/>
      <c r="AV5504" s="12"/>
      <c r="AW5504" s="12"/>
      <c r="AX5504" s="12"/>
      <c r="AY5504" s="12"/>
      <c r="AZ5504" s="12"/>
      <c r="BA5504" s="12"/>
      <c r="BB5504" s="12"/>
      <c r="BC5504" s="12"/>
      <c r="BD5504" s="12"/>
      <c r="BE5504" s="12"/>
      <c r="BF5504" s="12"/>
      <c r="BG5504" s="12"/>
      <c r="BH5504" s="12"/>
      <c r="BI5504" s="12"/>
      <c r="BJ5504" s="13"/>
      <c r="BK5504" s="13"/>
      <c r="BL5504" s="13"/>
      <c r="BM5504" s="13"/>
      <c r="BN5504" s="13"/>
    </row>
    <row r="5505" spans="1:66" x14ac:dyDescent="0.25">
      <c r="A5505" s="10"/>
      <c r="B5505" s="10"/>
      <c r="C5505" s="10"/>
      <c r="D5505" s="10"/>
      <c r="E5505" s="10"/>
      <c r="F5505" s="10"/>
      <c r="G5505" s="10"/>
      <c r="H5505" s="10"/>
      <c r="I5505" s="10"/>
      <c r="J5505" s="10"/>
      <c r="K5505" s="11"/>
      <c r="L5505" s="11"/>
      <c r="M5505" s="12"/>
      <c r="N5505" s="12"/>
      <c r="O5505" s="12"/>
      <c r="P5505" s="12"/>
      <c r="Q5505" s="12"/>
      <c r="R5505" s="12"/>
      <c r="S5505" s="12"/>
      <c r="T5505" s="12"/>
      <c r="U5505" s="12"/>
      <c r="V5505" s="12"/>
      <c r="W5505" s="12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2"/>
      <c r="AS5505" s="12"/>
      <c r="AT5505" s="12"/>
      <c r="AU5505" s="12"/>
      <c r="AV5505" s="12"/>
      <c r="AW5505" s="12"/>
      <c r="AX5505" s="12"/>
      <c r="AY5505" s="12"/>
      <c r="AZ5505" s="12"/>
      <c r="BA5505" s="12"/>
      <c r="BB5505" s="12"/>
      <c r="BC5505" s="12"/>
      <c r="BD5505" s="12"/>
      <c r="BE5505" s="12"/>
      <c r="BF5505" s="12"/>
      <c r="BG5505" s="12"/>
      <c r="BH5505" s="12"/>
      <c r="BI5505" s="12"/>
      <c r="BJ5505" s="13"/>
      <c r="BK5505" s="13"/>
      <c r="BL5505" s="13"/>
      <c r="BM5505" s="13"/>
      <c r="BN5505" s="13"/>
    </row>
    <row r="5506" spans="1:66" x14ac:dyDescent="0.25">
      <c r="A5506" s="10"/>
      <c r="B5506" s="10"/>
      <c r="C5506" s="10"/>
      <c r="D5506" s="10"/>
      <c r="E5506" s="10"/>
      <c r="F5506" s="10"/>
      <c r="G5506" s="10"/>
      <c r="H5506" s="10"/>
      <c r="I5506" s="10"/>
      <c r="J5506" s="10"/>
      <c r="K5506" s="11"/>
      <c r="L5506" s="11"/>
      <c r="M5506" s="12"/>
      <c r="N5506" s="12"/>
      <c r="O5506" s="12"/>
      <c r="P5506" s="12"/>
      <c r="Q5506" s="12"/>
      <c r="R5506" s="12"/>
      <c r="S5506" s="12"/>
      <c r="T5506" s="12"/>
      <c r="U5506" s="12"/>
      <c r="V5506" s="12"/>
      <c r="W5506" s="12"/>
      <c r="X5506" s="12"/>
      <c r="Y5506" s="12"/>
      <c r="Z5506" s="12"/>
      <c r="AA5506" s="12"/>
      <c r="AB5506" s="12"/>
      <c r="AC5506" s="12"/>
      <c r="AD5506" s="12"/>
      <c r="AE5506" s="12"/>
      <c r="AF5506" s="12"/>
      <c r="AG5506" s="12"/>
      <c r="AH5506" s="12"/>
      <c r="AI5506" s="12"/>
      <c r="AJ5506" s="12"/>
      <c r="AK5506" s="12"/>
      <c r="AL5506" s="12"/>
      <c r="AM5506" s="12"/>
      <c r="AN5506" s="12"/>
      <c r="AO5506" s="12"/>
      <c r="AP5506" s="12"/>
      <c r="AQ5506" s="12"/>
      <c r="AR5506" s="12"/>
      <c r="AS5506" s="12"/>
      <c r="AT5506" s="12"/>
      <c r="AU5506" s="12"/>
      <c r="AV5506" s="12"/>
      <c r="AW5506" s="12"/>
      <c r="AX5506" s="12"/>
      <c r="AY5506" s="12"/>
      <c r="AZ5506" s="12"/>
      <c r="BA5506" s="12"/>
      <c r="BB5506" s="12"/>
      <c r="BC5506" s="12"/>
      <c r="BD5506" s="12"/>
      <c r="BE5506" s="12"/>
      <c r="BF5506" s="12"/>
      <c r="BG5506" s="12"/>
      <c r="BH5506" s="12"/>
      <c r="BI5506" s="12"/>
      <c r="BJ5506" s="13"/>
      <c r="BK5506" s="13"/>
      <c r="BL5506" s="13"/>
      <c r="BM5506" s="13"/>
      <c r="BN5506" s="13"/>
    </row>
    <row r="5507" spans="1:66" x14ac:dyDescent="0.25">
      <c r="A5507" s="10"/>
      <c r="B5507" s="10"/>
      <c r="C5507" s="10"/>
      <c r="D5507" s="10"/>
      <c r="E5507" s="10"/>
      <c r="F5507" s="10"/>
      <c r="G5507" s="10"/>
      <c r="H5507" s="10"/>
      <c r="I5507" s="10"/>
      <c r="J5507" s="10"/>
      <c r="K5507" s="11"/>
      <c r="L5507" s="11"/>
      <c r="M5507" s="12"/>
      <c r="N5507" s="12"/>
      <c r="O5507" s="12"/>
      <c r="P5507" s="12"/>
      <c r="Q5507" s="12"/>
      <c r="R5507" s="12"/>
      <c r="S5507" s="12"/>
      <c r="T5507" s="12"/>
      <c r="U5507" s="12"/>
      <c r="V5507" s="12"/>
      <c r="W5507" s="12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2"/>
      <c r="AS5507" s="12"/>
      <c r="AT5507" s="12"/>
      <c r="AU5507" s="12"/>
      <c r="AV5507" s="12"/>
      <c r="AW5507" s="12"/>
      <c r="AX5507" s="12"/>
      <c r="AY5507" s="12"/>
      <c r="AZ5507" s="12"/>
      <c r="BA5507" s="12"/>
      <c r="BB5507" s="12"/>
      <c r="BC5507" s="12"/>
      <c r="BD5507" s="12"/>
      <c r="BE5507" s="12"/>
      <c r="BF5507" s="12"/>
      <c r="BG5507" s="12"/>
      <c r="BH5507" s="12"/>
      <c r="BI5507" s="12"/>
      <c r="BJ5507" s="13"/>
      <c r="BK5507" s="13"/>
      <c r="BL5507" s="13"/>
      <c r="BM5507" s="13"/>
      <c r="BN5507" s="13"/>
    </row>
    <row r="5508" spans="1:66" x14ac:dyDescent="0.25">
      <c r="A5508" s="10"/>
      <c r="B5508" s="10"/>
      <c r="C5508" s="10"/>
      <c r="D5508" s="10"/>
      <c r="E5508" s="10"/>
      <c r="F5508" s="10"/>
      <c r="G5508" s="10"/>
      <c r="H5508" s="10"/>
      <c r="I5508" s="10"/>
      <c r="J5508" s="10"/>
      <c r="K5508" s="11"/>
      <c r="L5508" s="11"/>
      <c r="M5508" s="12"/>
      <c r="N5508" s="12"/>
      <c r="O5508" s="12"/>
      <c r="P5508" s="12"/>
      <c r="Q5508" s="12"/>
      <c r="R5508" s="12"/>
      <c r="S5508" s="12"/>
      <c r="T5508" s="12"/>
      <c r="U5508" s="12"/>
      <c r="V5508" s="12"/>
      <c r="W5508" s="12"/>
      <c r="X5508" s="12"/>
      <c r="Y5508" s="12"/>
      <c r="Z5508" s="12"/>
      <c r="AA5508" s="12"/>
      <c r="AB5508" s="12"/>
      <c r="AC5508" s="12"/>
      <c r="AD5508" s="12"/>
      <c r="AE5508" s="12"/>
      <c r="AF5508" s="12"/>
      <c r="AG5508" s="12"/>
      <c r="AH5508" s="12"/>
      <c r="AI5508" s="12"/>
      <c r="AJ5508" s="12"/>
      <c r="AK5508" s="12"/>
      <c r="AL5508" s="12"/>
      <c r="AM5508" s="12"/>
      <c r="AN5508" s="12"/>
      <c r="AO5508" s="12"/>
      <c r="AP5508" s="12"/>
      <c r="AQ5508" s="12"/>
      <c r="AR5508" s="12"/>
      <c r="AS5508" s="12"/>
      <c r="AT5508" s="12"/>
      <c r="AU5508" s="12"/>
      <c r="AV5508" s="12"/>
      <c r="AW5508" s="12"/>
      <c r="AX5508" s="12"/>
      <c r="AY5508" s="12"/>
      <c r="AZ5508" s="12"/>
      <c r="BA5508" s="12"/>
      <c r="BB5508" s="12"/>
      <c r="BC5508" s="12"/>
      <c r="BD5508" s="12"/>
      <c r="BE5508" s="12"/>
      <c r="BF5508" s="12"/>
      <c r="BG5508" s="12"/>
      <c r="BH5508" s="12"/>
      <c r="BI5508" s="12"/>
      <c r="BJ5508" s="13"/>
      <c r="BK5508" s="13"/>
      <c r="BL5508" s="13"/>
      <c r="BM5508" s="13"/>
      <c r="BN5508" s="13"/>
    </row>
    <row r="5509" spans="1:66" x14ac:dyDescent="0.25">
      <c r="A5509" s="10"/>
      <c r="B5509" s="10"/>
      <c r="C5509" s="10"/>
      <c r="D5509" s="10"/>
      <c r="E5509" s="10"/>
      <c r="F5509" s="10"/>
      <c r="G5509" s="10"/>
      <c r="H5509" s="10"/>
      <c r="I5509" s="10"/>
      <c r="J5509" s="10"/>
      <c r="K5509" s="11"/>
      <c r="L5509" s="11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  <c r="W5509" s="12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2"/>
      <c r="AS5509" s="12"/>
      <c r="AT5509" s="12"/>
      <c r="AU5509" s="12"/>
      <c r="AV5509" s="12"/>
      <c r="AW5509" s="12"/>
      <c r="AX5509" s="12"/>
      <c r="AY5509" s="12"/>
      <c r="AZ5509" s="12"/>
      <c r="BA5509" s="12"/>
      <c r="BB5509" s="12"/>
      <c r="BC5509" s="12"/>
      <c r="BD5509" s="12"/>
      <c r="BE5509" s="12"/>
      <c r="BF5509" s="12"/>
      <c r="BG5509" s="12"/>
      <c r="BH5509" s="12"/>
      <c r="BI5509" s="12"/>
      <c r="BJ5509" s="13"/>
      <c r="BK5509" s="13"/>
      <c r="BL5509" s="13"/>
      <c r="BM5509" s="13"/>
      <c r="BN5509" s="13"/>
    </row>
    <row r="5510" spans="1:66" x14ac:dyDescent="0.25">
      <c r="A5510" s="10"/>
      <c r="B5510" s="10"/>
      <c r="C5510" s="10"/>
      <c r="D5510" s="10"/>
      <c r="E5510" s="10"/>
      <c r="F5510" s="10"/>
      <c r="G5510" s="10"/>
      <c r="H5510" s="10"/>
      <c r="I5510" s="10"/>
      <c r="J5510" s="10"/>
      <c r="K5510" s="11"/>
      <c r="L5510" s="11"/>
      <c r="M5510" s="12"/>
      <c r="N5510" s="12"/>
      <c r="O5510" s="12"/>
      <c r="P5510" s="12"/>
      <c r="Q5510" s="12"/>
      <c r="R5510" s="12"/>
      <c r="S5510" s="12"/>
      <c r="T5510" s="12"/>
      <c r="U5510" s="12"/>
      <c r="V5510" s="12"/>
      <c r="W5510" s="12"/>
      <c r="X5510" s="12"/>
      <c r="Y5510" s="12"/>
      <c r="Z5510" s="12"/>
      <c r="AA5510" s="12"/>
      <c r="AB5510" s="12"/>
      <c r="AC5510" s="12"/>
      <c r="AD5510" s="12"/>
      <c r="AE5510" s="12"/>
      <c r="AF5510" s="12"/>
      <c r="AG5510" s="12"/>
      <c r="AH5510" s="12"/>
      <c r="AI5510" s="12"/>
      <c r="AJ5510" s="12"/>
      <c r="AK5510" s="12"/>
      <c r="AL5510" s="12"/>
      <c r="AM5510" s="12"/>
      <c r="AN5510" s="12"/>
      <c r="AO5510" s="12"/>
      <c r="AP5510" s="12"/>
      <c r="AQ5510" s="12"/>
      <c r="AR5510" s="12"/>
      <c r="AS5510" s="12"/>
      <c r="AT5510" s="12"/>
      <c r="AU5510" s="12"/>
      <c r="AV5510" s="12"/>
      <c r="AW5510" s="12"/>
      <c r="AX5510" s="12"/>
      <c r="AY5510" s="12"/>
      <c r="AZ5510" s="12"/>
      <c r="BA5510" s="12"/>
      <c r="BB5510" s="12"/>
      <c r="BC5510" s="12"/>
      <c r="BD5510" s="12"/>
      <c r="BE5510" s="12"/>
      <c r="BF5510" s="12"/>
      <c r="BG5510" s="12"/>
      <c r="BH5510" s="12"/>
      <c r="BI5510" s="12"/>
      <c r="BJ5510" s="13"/>
      <c r="BK5510" s="13"/>
      <c r="BL5510" s="13"/>
      <c r="BM5510" s="13"/>
      <c r="BN5510" s="13"/>
    </row>
    <row r="5511" spans="1:66" x14ac:dyDescent="0.25">
      <c r="A5511" s="10"/>
      <c r="B5511" s="10"/>
      <c r="C5511" s="10"/>
      <c r="D5511" s="10"/>
      <c r="E5511" s="10"/>
      <c r="F5511" s="10"/>
      <c r="G5511" s="10"/>
      <c r="H5511" s="10"/>
      <c r="I5511" s="10"/>
      <c r="J5511" s="10"/>
      <c r="K5511" s="11"/>
      <c r="L5511" s="11"/>
      <c r="M5511" s="12"/>
      <c r="N5511" s="12"/>
      <c r="O5511" s="12"/>
      <c r="P5511" s="12"/>
      <c r="Q5511" s="12"/>
      <c r="R5511" s="12"/>
      <c r="S5511" s="12"/>
      <c r="T5511" s="12"/>
      <c r="U5511" s="12"/>
      <c r="V5511" s="12"/>
      <c r="W5511" s="12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2"/>
      <c r="AS5511" s="12"/>
      <c r="AT5511" s="12"/>
      <c r="AU5511" s="12"/>
      <c r="AV5511" s="12"/>
      <c r="AW5511" s="12"/>
      <c r="AX5511" s="12"/>
      <c r="AY5511" s="12"/>
      <c r="AZ5511" s="12"/>
      <c r="BA5511" s="12"/>
      <c r="BB5511" s="12"/>
      <c r="BC5511" s="12"/>
      <c r="BD5511" s="12"/>
      <c r="BE5511" s="12"/>
      <c r="BF5511" s="12"/>
      <c r="BG5511" s="12"/>
      <c r="BH5511" s="12"/>
      <c r="BI5511" s="12"/>
      <c r="BJ5511" s="13"/>
      <c r="BK5511" s="13"/>
      <c r="BL5511" s="13"/>
      <c r="BM5511" s="13"/>
      <c r="BN5511" s="13"/>
    </row>
    <row r="5512" spans="1:66" x14ac:dyDescent="0.25">
      <c r="A5512" s="10"/>
      <c r="B5512" s="10"/>
      <c r="C5512" s="10"/>
      <c r="D5512" s="10"/>
      <c r="E5512" s="10"/>
      <c r="F5512" s="10"/>
      <c r="G5512" s="10"/>
      <c r="H5512" s="10"/>
      <c r="I5512" s="10"/>
      <c r="J5512" s="10"/>
      <c r="K5512" s="11"/>
      <c r="L5512" s="11"/>
      <c r="M5512" s="12"/>
      <c r="N5512" s="12"/>
      <c r="O5512" s="12"/>
      <c r="P5512" s="12"/>
      <c r="Q5512" s="12"/>
      <c r="R5512" s="12"/>
      <c r="S5512" s="12"/>
      <c r="T5512" s="12"/>
      <c r="U5512" s="12"/>
      <c r="V5512" s="12"/>
      <c r="W5512" s="12"/>
      <c r="X5512" s="12"/>
      <c r="Y5512" s="12"/>
      <c r="Z5512" s="12"/>
      <c r="AA5512" s="12"/>
      <c r="AB5512" s="12"/>
      <c r="AC5512" s="12"/>
      <c r="AD5512" s="12"/>
      <c r="AE5512" s="12"/>
      <c r="AF5512" s="12"/>
      <c r="AG5512" s="12"/>
      <c r="AH5512" s="12"/>
      <c r="AI5512" s="12"/>
      <c r="AJ5512" s="12"/>
      <c r="AK5512" s="12"/>
      <c r="AL5512" s="12"/>
      <c r="AM5512" s="12"/>
      <c r="AN5512" s="12"/>
      <c r="AO5512" s="12"/>
      <c r="AP5512" s="12"/>
      <c r="AQ5512" s="12"/>
      <c r="AR5512" s="12"/>
      <c r="AS5512" s="12"/>
      <c r="AT5512" s="12"/>
      <c r="AU5512" s="12"/>
      <c r="AV5512" s="12"/>
      <c r="AW5512" s="12"/>
      <c r="AX5512" s="12"/>
      <c r="AY5512" s="12"/>
      <c r="AZ5512" s="12"/>
      <c r="BA5512" s="12"/>
      <c r="BB5512" s="12"/>
      <c r="BC5512" s="12"/>
      <c r="BD5512" s="12"/>
      <c r="BE5512" s="12"/>
      <c r="BF5512" s="12"/>
      <c r="BG5512" s="12"/>
      <c r="BH5512" s="12"/>
      <c r="BI5512" s="12"/>
      <c r="BJ5512" s="13"/>
      <c r="BK5512" s="13"/>
      <c r="BL5512" s="13"/>
      <c r="BM5512" s="13"/>
      <c r="BN5512" s="13"/>
    </row>
    <row r="5513" spans="1:66" x14ac:dyDescent="0.25">
      <c r="A5513" s="10"/>
      <c r="B5513" s="10"/>
      <c r="C5513" s="10"/>
      <c r="D5513" s="10"/>
      <c r="E5513" s="10"/>
      <c r="F5513" s="10"/>
      <c r="G5513" s="10"/>
      <c r="H5513" s="10"/>
      <c r="I5513" s="10"/>
      <c r="J5513" s="10"/>
      <c r="K5513" s="11"/>
      <c r="L5513" s="11"/>
      <c r="M5513" s="12"/>
      <c r="N5513" s="12"/>
      <c r="O5513" s="12"/>
      <c r="P5513" s="12"/>
      <c r="Q5513" s="12"/>
      <c r="R5513" s="12"/>
      <c r="S5513" s="12"/>
      <c r="T5513" s="12"/>
      <c r="U5513" s="12"/>
      <c r="V5513" s="12"/>
      <c r="W5513" s="12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2"/>
      <c r="AS5513" s="12"/>
      <c r="AT5513" s="12"/>
      <c r="AU5513" s="12"/>
      <c r="AV5513" s="12"/>
      <c r="AW5513" s="12"/>
      <c r="AX5513" s="12"/>
      <c r="AY5513" s="12"/>
      <c r="AZ5513" s="12"/>
      <c r="BA5513" s="12"/>
      <c r="BB5513" s="12"/>
      <c r="BC5513" s="12"/>
      <c r="BD5513" s="12"/>
      <c r="BE5513" s="12"/>
      <c r="BF5513" s="12"/>
      <c r="BG5513" s="12"/>
      <c r="BH5513" s="12"/>
      <c r="BI5513" s="12"/>
      <c r="BJ5513" s="13"/>
      <c r="BK5513" s="13"/>
      <c r="BL5513" s="13"/>
      <c r="BM5513" s="13"/>
      <c r="BN5513" s="13"/>
    </row>
    <row r="5514" spans="1:66" x14ac:dyDescent="0.25">
      <c r="A5514" s="10"/>
      <c r="B5514" s="10"/>
      <c r="C5514" s="10"/>
      <c r="D5514" s="10"/>
      <c r="E5514" s="10"/>
      <c r="F5514" s="10"/>
      <c r="G5514" s="10"/>
      <c r="H5514" s="10"/>
      <c r="I5514" s="10"/>
      <c r="J5514" s="10"/>
      <c r="K5514" s="11"/>
      <c r="L5514" s="11"/>
      <c r="M5514" s="12"/>
      <c r="N5514" s="12"/>
      <c r="O5514" s="12"/>
      <c r="P5514" s="12"/>
      <c r="Q5514" s="12"/>
      <c r="R5514" s="12"/>
      <c r="S5514" s="12"/>
      <c r="T5514" s="12"/>
      <c r="U5514" s="12"/>
      <c r="V5514" s="12"/>
      <c r="W5514" s="12"/>
      <c r="X5514" s="12"/>
      <c r="Y5514" s="12"/>
      <c r="Z5514" s="12"/>
      <c r="AA5514" s="12"/>
      <c r="AB5514" s="12"/>
      <c r="AC5514" s="12"/>
      <c r="AD5514" s="12"/>
      <c r="AE5514" s="12"/>
      <c r="AF5514" s="12"/>
      <c r="AG5514" s="12"/>
      <c r="AH5514" s="12"/>
      <c r="AI5514" s="12"/>
      <c r="AJ5514" s="12"/>
      <c r="AK5514" s="12"/>
      <c r="AL5514" s="12"/>
      <c r="AM5514" s="12"/>
      <c r="AN5514" s="12"/>
      <c r="AO5514" s="12"/>
      <c r="AP5514" s="12"/>
      <c r="AQ5514" s="12"/>
      <c r="AR5514" s="12"/>
      <c r="AS5514" s="12"/>
      <c r="AT5514" s="12"/>
      <c r="AU5514" s="12"/>
      <c r="AV5514" s="12"/>
      <c r="AW5514" s="12"/>
      <c r="AX5514" s="12"/>
      <c r="AY5514" s="12"/>
      <c r="AZ5514" s="12"/>
      <c r="BA5514" s="12"/>
      <c r="BB5514" s="12"/>
      <c r="BC5514" s="12"/>
      <c r="BD5514" s="12"/>
      <c r="BE5514" s="12"/>
      <c r="BF5514" s="12"/>
      <c r="BG5514" s="12"/>
      <c r="BH5514" s="12"/>
      <c r="BI5514" s="12"/>
      <c r="BJ5514" s="13"/>
      <c r="BK5514" s="13"/>
      <c r="BL5514" s="13"/>
      <c r="BM5514" s="13"/>
      <c r="BN5514" s="13"/>
    </row>
    <row r="5515" spans="1:66" x14ac:dyDescent="0.25">
      <c r="A5515" s="10"/>
      <c r="B5515" s="10"/>
      <c r="C5515" s="10"/>
      <c r="D5515" s="10"/>
      <c r="E5515" s="10"/>
      <c r="F5515" s="10"/>
      <c r="G5515" s="10"/>
      <c r="H5515" s="10"/>
      <c r="I5515" s="10"/>
      <c r="J5515" s="10"/>
      <c r="K5515" s="11"/>
      <c r="L5515" s="11"/>
      <c r="M5515" s="12"/>
      <c r="N5515" s="12"/>
      <c r="O5515" s="12"/>
      <c r="P5515" s="12"/>
      <c r="Q5515" s="12"/>
      <c r="R5515" s="12"/>
      <c r="S5515" s="12"/>
      <c r="T5515" s="12"/>
      <c r="U5515" s="12"/>
      <c r="V5515" s="12"/>
      <c r="W5515" s="12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2"/>
      <c r="AS5515" s="12"/>
      <c r="AT5515" s="12"/>
      <c r="AU5515" s="12"/>
      <c r="AV5515" s="12"/>
      <c r="AW5515" s="12"/>
      <c r="AX5515" s="12"/>
      <c r="AY5515" s="12"/>
      <c r="AZ5515" s="12"/>
      <c r="BA5515" s="12"/>
      <c r="BB5515" s="12"/>
      <c r="BC5515" s="12"/>
      <c r="BD5515" s="12"/>
      <c r="BE5515" s="12"/>
      <c r="BF5515" s="12"/>
      <c r="BG5515" s="12"/>
      <c r="BH5515" s="12"/>
      <c r="BI5515" s="12"/>
      <c r="BJ5515" s="13"/>
      <c r="BK5515" s="13"/>
      <c r="BL5515" s="13"/>
      <c r="BM5515" s="13"/>
      <c r="BN5515" s="13"/>
    </row>
    <row r="5516" spans="1:66" x14ac:dyDescent="0.25">
      <c r="A5516" s="10"/>
      <c r="B5516" s="10"/>
      <c r="C5516" s="10"/>
      <c r="D5516" s="10"/>
      <c r="E5516" s="10"/>
      <c r="F5516" s="10"/>
      <c r="G5516" s="10"/>
      <c r="H5516" s="10"/>
      <c r="I5516" s="10"/>
      <c r="J5516" s="10"/>
      <c r="K5516" s="11"/>
      <c r="L5516" s="11"/>
      <c r="M5516" s="12"/>
      <c r="N5516" s="12"/>
      <c r="O5516" s="12"/>
      <c r="P5516" s="12"/>
      <c r="Q5516" s="12"/>
      <c r="R5516" s="12"/>
      <c r="S5516" s="12"/>
      <c r="T5516" s="12"/>
      <c r="U5516" s="12"/>
      <c r="V5516" s="12"/>
      <c r="W5516" s="12"/>
      <c r="X5516" s="12"/>
      <c r="Y5516" s="12"/>
      <c r="Z5516" s="12"/>
      <c r="AA5516" s="12"/>
      <c r="AB5516" s="12"/>
      <c r="AC5516" s="12"/>
      <c r="AD5516" s="12"/>
      <c r="AE5516" s="12"/>
      <c r="AF5516" s="12"/>
      <c r="AG5516" s="12"/>
      <c r="AH5516" s="12"/>
      <c r="AI5516" s="12"/>
      <c r="AJ5516" s="12"/>
      <c r="AK5516" s="12"/>
      <c r="AL5516" s="12"/>
      <c r="AM5516" s="12"/>
      <c r="AN5516" s="12"/>
      <c r="AO5516" s="12"/>
      <c r="AP5516" s="12"/>
      <c r="AQ5516" s="12"/>
      <c r="AR5516" s="12"/>
      <c r="AS5516" s="12"/>
      <c r="AT5516" s="12"/>
      <c r="AU5516" s="12"/>
      <c r="AV5516" s="12"/>
      <c r="AW5516" s="12"/>
      <c r="AX5516" s="12"/>
      <c r="AY5516" s="12"/>
      <c r="AZ5516" s="12"/>
      <c r="BA5516" s="12"/>
      <c r="BB5516" s="12"/>
      <c r="BC5516" s="12"/>
      <c r="BD5516" s="12"/>
      <c r="BE5516" s="12"/>
      <c r="BF5516" s="12"/>
      <c r="BG5516" s="12"/>
      <c r="BH5516" s="12"/>
      <c r="BI5516" s="12"/>
      <c r="BJ5516" s="13"/>
      <c r="BK5516" s="13"/>
      <c r="BL5516" s="13"/>
      <c r="BM5516" s="13"/>
      <c r="BN5516" s="13"/>
    </row>
    <row r="5517" spans="1:66" x14ac:dyDescent="0.25">
      <c r="A5517" s="10"/>
      <c r="B5517" s="10"/>
      <c r="C5517" s="10"/>
      <c r="D5517" s="10"/>
      <c r="E5517" s="10"/>
      <c r="F5517" s="10"/>
      <c r="G5517" s="10"/>
      <c r="H5517" s="10"/>
      <c r="I5517" s="10"/>
      <c r="J5517" s="10"/>
      <c r="K5517" s="11"/>
      <c r="L5517" s="11"/>
      <c r="M5517" s="12"/>
      <c r="N5517" s="12"/>
      <c r="O5517" s="12"/>
      <c r="P5517" s="12"/>
      <c r="Q5517" s="12"/>
      <c r="R5517" s="12"/>
      <c r="S5517" s="12"/>
      <c r="T5517" s="12"/>
      <c r="U5517" s="12"/>
      <c r="V5517" s="12"/>
      <c r="W5517" s="12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2"/>
      <c r="AS5517" s="12"/>
      <c r="AT5517" s="12"/>
      <c r="AU5517" s="12"/>
      <c r="AV5517" s="12"/>
      <c r="AW5517" s="12"/>
      <c r="AX5517" s="12"/>
      <c r="AY5517" s="12"/>
      <c r="AZ5517" s="12"/>
      <c r="BA5517" s="12"/>
      <c r="BB5517" s="12"/>
      <c r="BC5517" s="12"/>
      <c r="BD5517" s="12"/>
      <c r="BE5517" s="12"/>
      <c r="BF5517" s="12"/>
      <c r="BG5517" s="12"/>
      <c r="BH5517" s="12"/>
      <c r="BI5517" s="12"/>
      <c r="BJ5517" s="13"/>
      <c r="BK5517" s="13"/>
      <c r="BL5517" s="13"/>
      <c r="BM5517" s="13"/>
      <c r="BN5517" s="13"/>
    </row>
    <row r="5518" spans="1:66" x14ac:dyDescent="0.25">
      <c r="A5518" s="10"/>
      <c r="B5518" s="10"/>
      <c r="C5518" s="10"/>
      <c r="D5518" s="10"/>
      <c r="E5518" s="10"/>
      <c r="F5518" s="10"/>
      <c r="G5518" s="10"/>
      <c r="H5518" s="10"/>
      <c r="I5518" s="10"/>
      <c r="J5518" s="10"/>
      <c r="K5518" s="11"/>
      <c r="L5518" s="11"/>
      <c r="M5518" s="12"/>
      <c r="N5518" s="12"/>
      <c r="O5518" s="12"/>
      <c r="P5518" s="12"/>
      <c r="Q5518" s="12"/>
      <c r="R5518" s="12"/>
      <c r="S5518" s="12"/>
      <c r="T5518" s="12"/>
      <c r="U5518" s="12"/>
      <c r="V5518" s="12"/>
      <c r="W5518" s="12"/>
      <c r="X5518" s="12"/>
      <c r="Y5518" s="12"/>
      <c r="Z5518" s="12"/>
      <c r="AA5518" s="12"/>
      <c r="AB5518" s="12"/>
      <c r="AC5518" s="12"/>
      <c r="AD5518" s="12"/>
      <c r="AE5518" s="12"/>
      <c r="AF5518" s="12"/>
      <c r="AG5518" s="12"/>
      <c r="AH5518" s="12"/>
      <c r="AI5518" s="12"/>
      <c r="AJ5518" s="12"/>
      <c r="AK5518" s="12"/>
      <c r="AL5518" s="12"/>
      <c r="AM5518" s="12"/>
      <c r="AN5518" s="12"/>
      <c r="AO5518" s="12"/>
      <c r="AP5518" s="12"/>
      <c r="AQ5518" s="12"/>
      <c r="AR5518" s="12"/>
      <c r="AS5518" s="12"/>
      <c r="AT5518" s="12"/>
      <c r="AU5518" s="12"/>
      <c r="AV5518" s="12"/>
      <c r="AW5518" s="12"/>
      <c r="AX5518" s="12"/>
      <c r="AY5518" s="12"/>
      <c r="AZ5518" s="12"/>
      <c r="BA5518" s="12"/>
      <c r="BB5518" s="12"/>
      <c r="BC5518" s="12"/>
      <c r="BD5518" s="12"/>
      <c r="BE5518" s="12"/>
      <c r="BF5518" s="12"/>
      <c r="BG5518" s="12"/>
      <c r="BH5518" s="12"/>
      <c r="BI5518" s="12"/>
      <c r="BJ5518" s="13"/>
      <c r="BK5518" s="13"/>
      <c r="BL5518" s="13"/>
      <c r="BM5518" s="13"/>
      <c r="BN5518" s="13"/>
    </row>
    <row r="5519" spans="1:66" x14ac:dyDescent="0.25">
      <c r="A5519" s="10"/>
      <c r="B5519" s="10"/>
      <c r="C5519" s="10"/>
      <c r="D5519" s="10"/>
      <c r="E5519" s="10"/>
      <c r="F5519" s="10"/>
      <c r="G5519" s="10"/>
      <c r="H5519" s="10"/>
      <c r="I5519" s="10"/>
      <c r="J5519" s="10"/>
      <c r="K5519" s="11"/>
      <c r="L5519" s="11"/>
      <c r="M5519" s="12"/>
      <c r="N5519" s="12"/>
      <c r="O5519" s="12"/>
      <c r="P5519" s="12"/>
      <c r="Q5519" s="12"/>
      <c r="R5519" s="12"/>
      <c r="S5519" s="12"/>
      <c r="T5519" s="12"/>
      <c r="U5519" s="12"/>
      <c r="V5519" s="12"/>
      <c r="W5519" s="12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2"/>
      <c r="AS5519" s="12"/>
      <c r="AT5519" s="12"/>
      <c r="AU5519" s="12"/>
      <c r="AV5519" s="12"/>
      <c r="AW5519" s="12"/>
      <c r="AX5519" s="12"/>
      <c r="AY5519" s="12"/>
      <c r="AZ5519" s="12"/>
      <c r="BA5519" s="12"/>
      <c r="BB5519" s="12"/>
      <c r="BC5519" s="12"/>
      <c r="BD5519" s="12"/>
      <c r="BE5519" s="12"/>
      <c r="BF5519" s="12"/>
      <c r="BG5519" s="12"/>
      <c r="BH5519" s="12"/>
      <c r="BI5519" s="12"/>
      <c r="BJ5519" s="13"/>
      <c r="BK5519" s="13"/>
      <c r="BL5519" s="13"/>
      <c r="BM5519" s="13"/>
      <c r="BN5519" s="13"/>
    </row>
    <row r="5520" spans="1:66" x14ac:dyDescent="0.25">
      <c r="A5520" s="10"/>
      <c r="B5520" s="10"/>
      <c r="C5520" s="10"/>
      <c r="D5520" s="10"/>
      <c r="E5520" s="10"/>
      <c r="F5520" s="10"/>
      <c r="G5520" s="10"/>
      <c r="H5520" s="10"/>
      <c r="I5520" s="10"/>
      <c r="J5520" s="10"/>
      <c r="K5520" s="11"/>
      <c r="L5520" s="11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12"/>
      <c r="Z5520" s="12"/>
      <c r="AA5520" s="12"/>
      <c r="AB5520" s="12"/>
      <c r="AC5520" s="12"/>
      <c r="AD5520" s="12"/>
      <c r="AE5520" s="12"/>
      <c r="AF5520" s="12"/>
      <c r="AG5520" s="12"/>
      <c r="AH5520" s="12"/>
      <c r="AI5520" s="12"/>
      <c r="AJ5520" s="12"/>
      <c r="AK5520" s="12"/>
      <c r="AL5520" s="12"/>
      <c r="AM5520" s="12"/>
      <c r="AN5520" s="12"/>
      <c r="AO5520" s="12"/>
      <c r="AP5520" s="12"/>
      <c r="AQ5520" s="12"/>
      <c r="AR5520" s="12"/>
      <c r="AS5520" s="12"/>
      <c r="AT5520" s="12"/>
      <c r="AU5520" s="12"/>
      <c r="AV5520" s="12"/>
      <c r="AW5520" s="12"/>
      <c r="AX5520" s="12"/>
      <c r="AY5520" s="12"/>
      <c r="AZ5520" s="12"/>
      <c r="BA5520" s="12"/>
      <c r="BB5520" s="12"/>
      <c r="BC5520" s="12"/>
      <c r="BD5520" s="12"/>
      <c r="BE5520" s="12"/>
      <c r="BF5520" s="12"/>
      <c r="BG5520" s="12"/>
      <c r="BH5520" s="12"/>
      <c r="BI5520" s="12"/>
      <c r="BJ5520" s="13"/>
      <c r="BK5520" s="13"/>
      <c r="BL5520" s="13"/>
      <c r="BM5520" s="13"/>
      <c r="BN5520" s="13"/>
    </row>
    <row r="5521" spans="1:66" x14ac:dyDescent="0.25">
      <c r="A5521" s="10"/>
      <c r="B5521" s="10"/>
      <c r="C5521" s="10"/>
      <c r="D5521" s="10"/>
      <c r="E5521" s="10"/>
      <c r="F5521" s="10"/>
      <c r="G5521" s="10"/>
      <c r="H5521" s="10"/>
      <c r="I5521" s="10"/>
      <c r="J5521" s="10"/>
      <c r="K5521" s="11"/>
      <c r="L5521" s="11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2"/>
      <c r="AS5521" s="12"/>
      <c r="AT5521" s="12"/>
      <c r="AU5521" s="12"/>
      <c r="AV5521" s="12"/>
      <c r="AW5521" s="12"/>
      <c r="AX5521" s="12"/>
      <c r="AY5521" s="12"/>
      <c r="AZ5521" s="12"/>
      <c r="BA5521" s="12"/>
      <c r="BB5521" s="12"/>
      <c r="BC5521" s="12"/>
      <c r="BD5521" s="12"/>
      <c r="BE5521" s="12"/>
      <c r="BF5521" s="12"/>
      <c r="BG5521" s="12"/>
      <c r="BH5521" s="12"/>
      <c r="BI5521" s="12"/>
      <c r="BJ5521" s="13"/>
      <c r="BK5521" s="13"/>
      <c r="BL5521" s="13"/>
      <c r="BM5521" s="13"/>
      <c r="BN5521" s="13"/>
    </row>
    <row r="5522" spans="1:66" x14ac:dyDescent="0.25">
      <c r="A5522" s="10"/>
      <c r="B5522" s="10"/>
      <c r="C5522" s="10"/>
      <c r="D5522" s="10"/>
      <c r="E5522" s="10"/>
      <c r="F5522" s="10"/>
      <c r="G5522" s="10"/>
      <c r="H5522" s="10"/>
      <c r="I5522" s="10"/>
      <c r="J5522" s="10"/>
      <c r="K5522" s="11"/>
      <c r="L5522" s="11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  <c r="W5522" s="12"/>
      <c r="X5522" s="12"/>
      <c r="Y5522" s="12"/>
      <c r="Z5522" s="12"/>
      <c r="AA5522" s="12"/>
      <c r="AB5522" s="12"/>
      <c r="AC5522" s="12"/>
      <c r="AD5522" s="12"/>
      <c r="AE5522" s="12"/>
      <c r="AF5522" s="12"/>
      <c r="AG5522" s="12"/>
      <c r="AH5522" s="12"/>
      <c r="AI5522" s="12"/>
      <c r="AJ5522" s="12"/>
      <c r="AK5522" s="12"/>
      <c r="AL5522" s="12"/>
      <c r="AM5522" s="12"/>
      <c r="AN5522" s="12"/>
      <c r="AO5522" s="12"/>
      <c r="AP5522" s="12"/>
      <c r="AQ5522" s="12"/>
      <c r="AR5522" s="12"/>
      <c r="AS5522" s="12"/>
      <c r="AT5522" s="12"/>
      <c r="AU5522" s="12"/>
      <c r="AV5522" s="12"/>
      <c r="AW5522" s="12"/>
      <c r="AX5522" s="12"/>
      <c r="AY5522" s="12"/>
      <c r="AZ5522" s="12"/>
      <c r="BA5522" s="12"/>
      <c r="BB5522" s="12"/>
      <c r="BC5522" s="12"/>
      <c r="BD5522" s="12"/>
      <c r="BE5522" s="12"/>
      <c r="BF5522" s="12"/>
      <c r="BG5522" s="12"/>
      <c r="BH5522" s="12"/>
      <c r="BI5522" s="12"/>
      <c r="BJ5522" s="13"/>
      <c r="BK5522" s="13"/>
      <c r="BL5522" s="13"/>
      <c r="BM5522" s="13"/>
      <c r="BN5522" s="13"/>
    </row>
    <row r="5523" spans="1:66" x14ac:dyDescent="0.25">
      <c r="A5523" s="10"/>
      <c r="B5523" s="10"/>
      <c r="C5523" s="10"/>
      <c r="D5523" s="10"/>
      <c r="E5523" s="10"/>
      <c r="F5523" s="10"/>
      <c r="G5523" s="10"/>
      <c r="H5523" s="10"/>
      <c r="I5523" s="10"/>
      <c r="J5523" s="10"/>
      <c r="K5523" s="11"/>
      <c r="L5523" s="11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  <c r="W5523" s="12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2"/>
      <c r="AS5523" s="12"/>
      <c r="AT5523" s="12"/>
      <c r="AU5523" s="12"/>
      <c r="AV5523" s="12"/>
      <c r="AW5523" s="12"/>
      <c r="AX5523" s="12"/>
      <c r="AY5523" s="12"/>
      <c r="AZ5523" s="12"/>
      <c r="BA5523" s="12"/>
      <c r="BB5523" s="12"/>
      <c r="BC5523" s="12"/>
      <c r="BD5523" s="12"/>
      <c r="BE5523" s="12"/>
      <c r="BF5523" s="12"/>
      <c r="BG5523" s="12"/>
      <c r="BH5523" s="12"/>
      <c r="BI5523" s="12"/>
      <c r="BJ5523" s="13"/>
      <c r="BK5523" s="13"/>
      <c r="BL5523" s="13"/>
      <c r="BM5523" s="13"/>
      <c r="BN5523" s="13"/>
    </row>
    <row r="5524" spans="1:66" x14ac:dyDescent="0.25">
      <c r="A5524" s="10"/>
      <c r="B5524" s="10"/>
      <c r="C5524" s="10"/>
      <c r="D5524" s="10"/>
      <c r="E5524" s="10"/>
      <c r="F5524" s="10"/>
      <c r="G5524" s="10"/>
      <c r="H5524" s="10"/>
      <c r="I5524" s="10"/>
      <c r="J5524" s="10"/>
      <c r="K5524" s="11"/>
      <c r="L5524" s="11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12"/>
      <c r="Z5524" s="12"/>
      <c r="AA5524" s="12"/>
      <c r="AB5524" s="12"/>
      <c r="AC5524" s="12"/>
      <c r="AD5524" s="12"/>
      <c r="AE5524" s="12"/>
      <c r="AF5524" s="12"/>
      <c r="AG5524" s="12"/>
      <c r="AH5524" s="12"/>
      <c r="AI5524" s="12"/>
      <c r="AJ5524" s="12"/>
      <c r="AK5524" s="12"/>
      <c r="AL5524" s="12"/>
      <c r="AM5524" s="12"/>
      <c r="AN5524" s="12"/>
      <c r="AO5524" s="12"/>
      <c r="AP5524" s="12"/>
      <c r="AQ5524" s="12"/>
      <c r="AR5524" s="12"/>
      <c r="AS5524" s="12"/>
      <c r="AT5524" s="12"/>
      <c r="AU5524" s="12"/>
      <c r="AV5524" s="12"/>
      <c r="AW5524" s="12"/>
      <c r="AX5524" s="12"/>
      <c r="AY5524" s="12"/>
      <c r="AZ5524" s="12"/>
      <c r="BA5524" s="12"/>
      <c r="BB5524" s="12"/>
      <c r="BC5524" s="12"/>
      <c r="BD5524" s="12"/>
      <c r="BE5524" s="12"/>
      <c r="BF5524" s="12"/>
      <c r="BG5524" s="12"/>
      <c r="BH5524" s="12"/>
      <c r="BI5524" s="12"/>
      <c r="BJ5524" s="13"/>
      <c r="BK5524" s="13"/>
      <c r="BL5524" s="13"/>
      <c r="BM5524" s="13"/>
      <c r="BN5524" s="13"/>
    </row>
    <row r="5525" spans="1:66" s="14" customFormat="1" x14ac:dyDescent="0.25">
      <c r="A5525" s="10"/>
      <c r="B5525" s="10"/>
      <c r="C5525" s="10"/>
      <c r="D5525" s="10"/>
      <c r="E5525" s="10"/>
      <c r="F5525" s="10"/>
      <c r="G5525" s="10"/>
      <c r="H5525" s="10"/>
      <c r="I5525" s="10"/>
      <c r="J5525" s="10"/>
      <c r="K5525" s="11"/>
      <c r="L5525" s="11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2"/>
      <c r="AS5525" s="12"/>
      <c r="AT5525" s="12"/>
      <c r="AU5525" s="12"/>
      <c r="AV5525" s="12"/>
      <c r="AW5525" s="12"/>
      <c r="AX5525" s="12"/>
      <c r="AY5525" s="12"/>
      <c r="AZ5525" s="12"/>
      <c r="BA5525" s="12"/>
      <c r="BB5525" s="12"/>
      <c r="BC5525" s="12"/>
      <c r="BD5525" s="12"/>
      <c r="BE5525" s="12"/>
      <c r="BF5525" s="12"/>
      <c r="BG5525" s="12"/>
      <c r="BH5525" s="12"/>
      <c r="BI5525" s="12"/>
      <c r="BJ5525" s="13"/>
      <c r="BK5525" s="13"/>
      <c r="BL5525" s="13"/>
      <c r="BM5525" s="13"/>
      <c r="BN5525" s="13"/>
    </row>
    <row r="5526" spans="1:66" x14ac:dyDescent="0.25">
      <c r="A5526" s="10"/>
      <c r="B5526" s="10"/>
      <c r="C5526" s="10"/>
      <c r="D5526" s="10"/>
      <c r="E5526" s="10"/>
      <c r="F5526" s="10"/>
      <c r="G5526" s="10"/>
      <c r="H5526" s="10"/>
      <c r="I5526" s="10"/>
      <c r="J5526" s="10"/>
      <c r="K5526" s="11"/>
      <c r="L5526" s="11"/>
      <c r="M5526" s="12"/>
      <c r="N5526" s="12"/>
      <c r="O5526" s="12"/>
      <c r="P5526" s="12"/>
      <c r="Q5526" s="12"/>
      <c r="R5526" s="12"/>
      <c r="S5526" s="12"/>
      <c r="T5526" s="12"/>
      <c r="U5526" s="12"/>
      <c r="V5526" s="12"/>
      <c r="W5526" s="12"/>
      <c r="X5526" s="12"/>
      <c r="Y5526" s="12"/>
      <c r="Z5526" s="12"/>
      <c r="AA5526" s="12"/>
      <c r="AB5526" s="12"/>
      <c r="AC5526" s="12"/>
      <c r="AD5526" s="12"/>
      <c r="AE5526" s="12"/>
      <c r="AF5526" s="12"/>
      <c r="AG5526" s="12"/>
      <c r="AH5526" s="12"/>
      <c r="AI5526" s="12"/>
      <c r="AJ5526" s="12"/>
      <c r="AK5526" s="12"/>
      <c r="AL5526" s="12"/>
      <c r="AM5526" s="12"/>
      <c r="AN5526" s="12"/>
      <c r="AO5526" s="12"/>
      <c r="AP5526" s="12"/>
      <c r="AQ5526" s="12"/>
      <c r="AR5526" s="12"/>
      <c r="AS5526" s="12"/>
      <c r="AT5526" s="12"/>
      <c r="AU5526" s="12"/>
      <c r="AV5526" s="12"/>
      <c r="AW5526" s="12"/>
      <c r="AX5526" s="12"/>
      <c r="AY5526" s="12"/>
      <c r="AZ5526" s="12"/>
      <c r="BA5526" s="12"/>
      <c r="BB5526" s="12"/>
      <c r="BC5526" s="12"/>
      <c r="BD5526" s="12"/>
      <c r="BE5526" s="12"/>
      <c r="BF5526" s="12"/>
      <c r="BG5526" s="12"/>
      <c r="BH5526" s="12"/>
      <c r="BI5526" s="12"/>
      <c r="BJ5526" s="13"/>
      <c r="BK5526" s="13"/>
      <c r="BL5526" s="13"/>
      <c r="BM5526" s="13"/>
      <c r="BN5526" s="13"/>
    </row>
    <row r="5527" spans="1:66" x14ac:dyDescent="0.25">
      <c r="A5527" s="10"/>
      <c r="B5527" s="10"/>
      <c r="C5527" s="10"/>
      <c r="D5527" s="10"/>
      <c r="E5527" s="10"/>
      <c r="F5527" s="10"/>
      <c r="G5527" s="10"/>
      <c r="H5527" s="10"/>
      <c r="I5527" s="10"/>
      <c r="J5527" s="10"/>
      <c r="K5527" s="11"/>
      <c r="L5527" s="11"/>
      <c r="M5527" s="12"/>
      <c r="N5527" s="12"/>
      <c r="O5527" s="12"/>
      <c r="P5527" s="12"/>
      <c r="Q5527" s="12"/>
      <c r="R5527" s="12"/>
      <c r="S5527" s="12"/>
      <c r="T5527" s="12"/>
      <c r="U5527" s="12"/>
      <c r="V5527" s="12"/>
      <c r="W5527" s="12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2"/>
      <c r="AS5527" s="12"/>
      <c r="AT5527" s="12"/>
      <c r="AU5527" s="12"/>
      <c r="AV5527" s="12"/>
      <c r="AW5527" s="12"/>
      <c r="AX5527" s="12"/>
      <c r="AY5527" s="12"/>
      <c r="AZ5527" s="12"/>
      <c r="BA5527" s="12"/>
      <c r="BB5527" s="12"/>
      <c r="BC5527" s="12"/>
      <c r="BD5527" s="12"/>
      <c r="BE5527" s="12"/>
      <c r="BF5527" s="12"/>
      <c r="BG5527" s="12"/>
      <c r="BH5527" s="12"/>
      <c r="BI5527" s="12"/>
      <c r="BJ5527" s="13"/>
      <c r="BK5527" s="13"/>
      <c r="BL5527" s="13"/>
      <c r="BM5527" s="13"/>
      <c r="BN5527" s="13"/>
    </row>
    <row r="5528" spans="1:66" x14ac:dyDescent="0.25">
      <c r="A5528" s="10"/>
      <c r="B5528" s="10"/>
      <c r="C5528" s="10"/>
      <c r="D5528" s="10"/>
      <c r="E5528" s="10"/>
      <c r="F5528" s="10"/>
      <c r="G5528" s="10"/>
      <c r="H5528" s="10"/>
      <c r="I5528" s="10"/>
      <c r="J5528" s="10"/>
      <c r="K5528" s="11"/>
      <c r="L5528" s="11"/>
      <c r="M5528" s="12"/>
      <c r="N5528" s="12"/>
      <c r="O5528" s="12"/>
      <c r="P5528" s="12"/>
      <c r="Q5528" s="12"/>
      <c r="R5528" s="12"/>
      <c r="S5528" s="12"/>
      <c r="T5528" s="12"/>
      <c r="U5528" s="12"/>
      <c r="V5528" s="12"/>
      <c r="W5528" s="12"/>
      <c r="X5528" s="12"/>
      <c r="Y5528" s="12"/>
      <c r="Z5528" s="12"/>
      <c r="AA5528" s="12"/>
      <c r="AB5528" s="12"/>
      <c r="AC5528" s="12"/>
      <c r="AD5528" s="12"/>
      <c r="AE5528" s="12"/>
      <c r="AF5528" s="12"/>
      <c r="AG5528" s="12"/>
      <c r="AH5528" s="12"/>
      <c r="AI5528" s="12"/>
      <c r="AJ5528" s="12"/>
      <c r="AK5528" s="12"/>
      <c r="AL5528" s="12"/>
      <c r="AM5528" s="12"/>
      <c r="AN5528" s="12"/>
      <c r="AO5528" s="12"/>
      <c r="AP5528" s="12"/>
      <c r="AQ5528" s="12"/>
      <c r="AR5528" s="12"/>
      <c r="AS5528" s="12"/>
      <c r="AT5528" s="12"/>
      <c r="AU5528" s="12"/>
      <c r="AV5528" s="12"/>
      <c r="AW5528" s="12"/>
      <c r="AX5528" s="12"/>
      <c r="AY5528" s="12"/>
      <c r="AZ5528" s="12"/>
      <c r="BA5528" s="12"/>
      <c r="BB5528" s="12"/>
      <c r="BC5528" s="12"/>
      <c r="BD5528" s="12"/>
      <c r="BE5528" s="12"/>
      <c r="BF5528" s="12"/>
      <c r="BG5528" s="12"/>
      <c r="BH5528" s="12"/>
      <c r="BI5528" s="12"/>
      <c r="BJ5528" s="13"/>
      <c r="BK5528" s="13"/>
      <c r="BL5528" s="13"/>
      <c r="BM5528" s="13"/>
      <c r="BN5528" s="13"/>
    </row>
    <row r="5529" spans="1:66" x14ac:dyDescent="0.25">
      <c r="A5529" s="10"/>
      <c r="B5529" s="10"/>
      <c r="C5529" s="10"/>
      <c r="D5529" s="10"/>
      <c r="E5529" s="10"/>
      <c r="F5529" s="10"/>
      <c r="G5529" s="10"/>
      <c r="H5529" s="10"/>
      <c r="I5529" s="10"/>
      <c r="J5529" s="10"/>
      <c r="K5529" s="11"/>
      <c r="L5529" s="11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2"/>
      <c r="AS5529" s="12"/>
      <c r="AT5529" s="12"/>
      <c r="AU5529" s="12"/>
      <c r="AV5529" s="12"/>
      <c r="AW5529" s="12"/>
      <c r="AX5529" s="12"/>
      <c r="AY5529" s="12"/>
      <c r="AZ5529" s="12"/>
      <c r="BA5529" s="12"/>
      <c r="BB5529" s="12"/>
      <c r="BC5529" s="12"/>
      <c r="BD5529" s="12"/>
      <c r="BE5529" s="12"/>
      <c r="BF5529" s="12"/>
      <c r="BG5529" s="12"/>
      <c r="BH5529" s="12"/>
      <c r="BI5529" s="12"/>
      <c r="BJ5529" s="13"/>
      <c r="BK5529" s="13"/>
      <c r="BL5529" s="13"/>
      <c r="BM5529" s="13"/>
      <c r="BN5529" s="13"/>
    </row>
    <row r="5530" spans="1:66" x14ac:dyDescent="0.25">
      <c r="A5530" s="10"/>
      <c r="B5530" s="10"/>
      <c r="C5530" s="10"/>
      <c r="D5530" s="10"/>
      <c r="E5530" s="10"/>
      <c r="F5530" s="10"/>
      <c r="G5530" s="10"/>
      <c r="H5530" s="10"/>
      <c r="I5530" s="10"/>
      <c r="J5530" s="10"/>
      <c r="K5530" s="11"/>
      <c r="L5530" s="11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  <c r="W5530" s="12"/>
      <c r="X5530" s="12"/>
      <c r="Y5530" s="12"/>
      <c r="Z5530" s="12"/>
      <c r="AA5530" s="12"/>
      <c r="AB5530" s="12"/>
      <c r="AC5530" s="12"/>
      <c r="AD5530" s="12"/>
      <c r="AE5530" s="12"/>
      <c r="AF5530" s="12"/>
      <c r="AG5530" s="12"/>
      <c r="AH5530" s="12"/>
      <c r="AI5530" s="12"/>
      <c r="AJ5530" s="12"/>
      <c r="AK5530" s="12"/>
      <c r="AL5530" s="12"/>
      <c r="AM5530" s="12"/>
      <c r="AN5530" s="12"/>
      <c r="AO5530" s="12"/>
      <c r="AP5530" s="12"/>
      <c r="AQ5530" s="12"/>
      <c r="AR5530" s="12"/>
      <c r="AS5530" s="12"/>
      <c r="AT5530" s="12"/>
      <c r="AU5530" s="12"/>
      <c r="AV5530" s="12"/>
      <c r="AW5530" s="12"/>
      <c r="AX5530" s="12"/>
      <c r="AY5530" s="12"/>
      <c r="AZ5530" s="12"/>
      <c r="BA5530" s="12"/>
      <c r="BB5530" s="12"/>
      <c r="BC5530" s="12"/>
      <c r="BD5530" s="12"/>
      <c r="BE5530" s="12"/>
      <c r="BF5530" s="12"/>
      <c r="BG5530" s="12"/>
      <c r="BH5530" s="12"/>
      <c r="BI5530" s="12"/>
      <c r="BJ5530" s="13"/>
      <c r="BK5530" s="13"/>
      <c r="BL5530" s="13"/>
      <c r="BM5530" s="13"/>
      <c r="BN5530" s="13"/>
    </row>
    <row r="5531" spans="1:66" x14ac:dyDescent="0.25">
      <c r="A5531" s="10"/>
      <c r="B5531" s="10"/>
      <c r="C5531" s="10"/>
      <c r="D5531" s="10"/>
      <c r="E5531" s="10"/>
      <c r="F5531" s="10"/>
      <c r="G5531" s="10"/>
      <c r="H5531" s="10"/>
      <c r="I5531" s="10"/>
      <c r="J5531" s="10"/>
      <c r="K5531" s="11"/>
      <c r="L5531" s="11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2"/>
      <c r="AS5531" s="12"/>
      <c r="AT5531" s="12"/>
      <c r="AU5531" s="12"/>
      <c r="AV5531" s="12"/>
      <c r="AW5531" s="12"/>
      <c r="AX5531" s="12"/>
      <c r="AY5531" s="12"/>
      <c r="AZ5531" s="12"/>
      <c r="BA5531" s="12"/>
      <c r="BB5531" s="12"/>
      <c r="BC5531" s="12"/>
      <c r="BD5531" s="12"/>
      <c r="BE5531" s="12"/>
      <c r="BF5531" s="12"/>
      <c r="BG5531" s="12"/>
      <c r="BH5531" s="12"/>
      <c r="BI5531" s="12"/>
      <c r="BJ5531" s="13"/>
      <c r="BK5531" s="13"/>
      <c r="BL5531" s="13"/>
      <c r="BM5531" s="13"/>
      <c r="BN5531" s="13"/>
    </row>
    <row r="5532" spans="1:66" x14ac:dyDescent="0.25">
      <c r="A5532" s="10"/>
      <c r="B5532" s="10"/>
      <c r="C5532" s="10"/>
      <c r="D5532" s="10"/>
      <c r="E5532" s="10"/>
      <c r="F5532" s="10"/>
      <c r="G5532" s="10"/>
      <c r="H5532" s="10"/>
      <c r="I5532" s="10"/>
      <c r="J5532" s="10"/>
      <c r="K5532" s="11"/>
      <c r="L5532" s="11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12"/>
      <c r="Z5532" s="12"/>
      <c r="AA5532" s="12"/>
      <c r="AB5532" s="12"/>
      <c r="AC5532" s="12"/>
      <c r="AD5532" s="12"/>
      <c r="AE5532" s="12"/>
      <c r="AF5532" s="12"/>
      <c r="AG5532" s="12"/>
      <c r="AH5532" s="12"/>
      <c r="AI5532" s="12"/>
      <c r="AJ5532" s="12"/>
      <c r="AK5532" s="12"/>
      <c r="AL5532" s="12"/>
      <c r="AM5532" s="12"/>
      <c r="AN5532" s="12"/>
      <c r="AO5532" s="12"/>
      <c r="AP5532" s="12"/>
      <c r="AQ5532" s="12"/>
      <c r="AR5532" s="12"/>
      <c r="AS5532" s="12"/>
      <c r="AT5532" s="12"/>
      <c r="AU5532" s="12"/>
      <c r="AV5532" s="12"/>
      <c r="AW5532" s="12"/>
      <c r="AX5532" s="12"/>
      <c r="AY5532" s="12"/>
      <c r="AZ5532" s="12"/>
      <c r="BA5532" s="12"/>
      <c r="BB5532" s="12"/>
      <c r="BC5532" s="12"/>
      <c r="BD5532" s="12"/>
      <c r="BE5532" s="12"/>
      <c r="BF5532" s="12"/>
      <c r="BG5532" s="12"/>
      <c r="BH5532" s="12"/>
      <c r="BI5532" s="12"/>
      <c r="BJ5532" s="13"/>
      <c r="BK5532" s="13"/>
      <c r="BL5532" s="13"/>
      <c r="BM5532" s="13"/>
      <c r="BN5532" s="13"/>
    </row>
    <row r="5533" spans="1:66" x14ac:dyDescent="0.25">
      <c r="A5533" s="10"/>
      <c r="B5533" s="10"/>
      <c r="C5533" s="10"/>
      <c r="D5533" s="10"/>
      <c r="E5533" s="10"/>
      <c r="F5533" s="10"/>
      <c r="G5533" s="10"/>
      <c r="H5533" s="10"/>
      <c r="I5533" s="10"/>
      <c r="J5533" s="10"/>
      <c r="K5533" s="11"/>
      <c r="L5533" s="11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2"/>
      <c r="AS5533" s="12"/>
      <c r="AT5533" s="12"/>
      <c r="AU5533" s="12"/>
      <c r="AV5533" s="12"/>
      <c r="AW5533" s="12"/>
      <c r="AX5533" s="12"/>
      <c r="AY5533" s="12"/>
      <c r="AZ5533" s="12"/>
      <c r="BA5533" s="12"/>
      <c r="BB5533" s="12"/>
      <c r="BC5533" s="12"/>
      <c r="BD5533" s="12"/>
      <c r="BE5533" s="12"/>
      <c r="BF5533" s="12"/>
      <c r="BG5533" s="12"/>
      <c r="BH5533" s="12"/>
      <c r="BI5533" s="12"/>
      <c r="BJ5533" s="13"/>
      <c r="BK5533" s="13"/>
      <c r="BL5533" s="13"/>
      <c r="BM5533" s="13"/>
      <c r="BN5533" s="13"/>
    </row>
    <row r="5534" spans="1:66" x14ac:dyDescent="0.25">
      <c r="A5534" s="10"/>
      <c r="B5534" s="10"/>
      <c r="C5534" s="10"/>
      <c r="D5534" s="10"/>
      <c r="E5534" s="10"/>
      <c r="F5534" s="10"/>
      <c r="G5534" s="10"/>
      <c r="H5534" s="10"/>
      <c r="I5534" s="10"/>
      <c r="J5534" s="10"/>
      <c r="K5534" s="11"/>
      <c r="L5534" s="11"/>
      <c r="M5534" s="12"/>
      <c r="N5534" s="12"/>
      <c r="O5534" s="12"/>
      <c r="P5534" s="12"/>
      <c r="Q5534" s="12"/>
      <c r="R5534" s="12"/>
      <c r="S5534" s="12"/>
      <c r="T5534" s="12"/>
      <c r="U5534" s="12"/>
      <c r="V5534" s="12"/>
      <c r="W5534" s="12"/>
      <c r="X5534" s="12"/>
      <c r="Y5534" s="12"/>
      <c r="Z5534" s="12"/>
      <c r="AA5534" s="12"/>
      <c r="AB5534" s="12"/>
      <c r="AC5534" s="12"/>
      <c r="AD5534" s="12"/>
      <c r="AE5534" s="12"/>
      <c r="AF5534" s="12"/>
      <c r="AG5534" s="12"/>
      <c r="AH5534" s="12"/>
      <c r="AI5534" s="12"/>
      <c r="AJ5534" s="12"/>
      <c r="AK5534" s="12"/>
      <c r="AL5534" s="12"/>
      <c r="AM5534" s="12"/>
      <c r="AN5534" s="12"/>
      <c r="AO5534" s="12"/>
      <c r="AP5534" s="12"/>
      <c r="AQ5534" s="12"/>
      <c r="AR5534" s="12"/>
      <c r="AS5534" s="12"/>
      <c r="AT5534" s="12"/>
      <c r="AU5534" s="12"/>
      <c r="AV5534" s="12"/>
      <c r="AW5534" s="12"/>
      <c r="AX5534" s="12"/>
      <c r="AY5534" s="12"/>
      <c r="AZ5534" s="12"/>
      <c r="BA5534" s="12"/>
      <c r="BB5534" s="12"/>
      <c r="BC5534" s="12"/>
      <c r="BD5534" s="12"/>
      <c r="BE5534" s="12"/>
      <c r="BF5534" s="12"/>
      <c r="BG5534" s="12"/>
      <c r="BH5534" s="12"/>
      <c r="BI5534" s="12"/>
      <c r="BJ5534" s="13"/>
      <c r="BK5534" s="13"/>
      <c r="BL5534" s="13"/>
      <c r="BM5534" s="13"/>
      <c r="BN5534" s="13"/>
    </row>
    <row r="5535" spans="1:66" x14ac:dyDescent="0.25">
      <c r="A5535" s="10"/>
      <c r="B5535" s="10"/>
      <c r="C5535" s="10"/>
      <c r="D5535" s="10"/>
      <c r="E5535" s="10"/>
      <c r="F5535" s="10"/>
      <c r="G5535" s="10"/>
      <c r="H5535" s="10"/>
      <c r="I5535" s="10"/>
      <c r="J5535" s="10"/>
      <c r="K5535" s="11"/>
      <c r="L5535" s="11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2"/>
      <c r="AS5535" s="12"/>
      <c r="AT5535" s="12"/>
      <c r="AU5535" s="12"/>
      <c r="AV5535" s="12"/>
      <c r="AW5535" s="12"/>
      <c r="AX5535" s="12"/>
      <c r="AY5535" s="12"/>
      <c r="AZ5535" s="12"/>
      <c r="BA5535" s="12"/>
      <c r="BB5535" s="12"/>
      <c r="BC5535" s="12"/>
      <c r="BD5535" s="12"/>
      <c r="BE5535" s="12"/>
      <c r="BF5535" s="12"/>
      <c r="BG5535" s="12"/>
      <c r="BH5535" s="12"/>
      <c r="BI5535" s="12"/>
      <c r="BJ5535" s="13"/>
      <c r="BK5535" s="13"/>
      <c r="BL5535" s="13"/>
      <c r="BM5535" s="13"/>
      <c r="BN5535" s="13"/>
    </row>
    <row r="5536" spans="1:66" x14ac:dyDescent="0.25">
      <c r="A5536" s="10"/>
      <c r="B5536" s="10"/>
      <c r="C5536" s="10"/>
      <c r="D5536" s="10"/>
      <c r="E5536" s="10"/>
      <c r="F5536" s="10"/>
      <c r="G5536" s="10"/>
      <c r="H5536" s="10"/>
      <c r="I5536" s="10"/>
      <c r="J5536" s="10"/>
      <c r="K5536" s="11"/>
      <c r="L5536" s="11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12"/>
      <c r="Z5536" s="12"/>
      <c r="AA5536" s="12"/>
      <c r="AB5536" s="12"/>
      <c r="AC5536" s="12"/>
      <c r="AD5536" s="12"/>
      <c r="AE5536" s="12"/>
      <c r="AF5536" s="12"/>
      <c r="AG5536" s="12"/>
      <c r="AH5536" s="12"/>
      <c r="AI5536" s="12"/>
      <c r="AJ5536" s="12"/>
      <c r="AK5536" s="12"/>
      <c r="AL5536" s="12"/>
      <c r="AM5536" s="12"/>
      <c r="AN5536" s="12"/>
      <c r="AO5536" s="12"/>
      <c r="AP5536" s="12"/>
      <c r="AQ5536" s="12"/>
      <c r="AR5536" s="12"/>
      <c r="AS5536" s="12"/>
      <c r="AT5536" s="12"/>
      <c r="AU5536" s="12"/>
      <c r="AV5536" s="12"/>
      <c r="AW5536" s="12"/>
      <c r="AX5536" s="12"/>
      <c r="AY5536" s="12"/>
      <c r="AZ5536" s="12"/>
      <c r="BA5536" s="12"/>
      <c r="BB5536" s="12"/>
      <c r="BC5536" s="12"/>
      <c r="BD5536" s="12"/>
      <c r="BE5536" s="12"/>
      <c r="BF5536" s="12"/>
      <c r="BG5536" s="12"/>
      <c r="BH5536" s="12"/>
      <c r="BI5536" s="12"/>
      <c r="BJ5536" s="13"/>
      <c r="BK5536" s="13"/>
      <c r="BL5536" s="13"/>
      <c r="BM5536" s="13"/>
      <c r="BN5536" s="13"/>
    </row>
    <row r="5537" spans="1:66" x14ac:dyDescent="0.25">
      <c r="A5537" s="10"/>
      <c r="B5537" s="10"/>
      <c r="C5537" s="10"/>
      <c r="D5537" s="10"/>
      <c r="E5537" s="10"/>
      <c r="F5537" s="10"/>
      <c r="G5537" s="10"/>
      <c r="H5537" s="10"/>
      <c r="I5537" s="10"/>
      <c r="J5537" s="10"/>
      <c r="K5537" s="11"/>
      <c r="L5537" s="11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2"/>
      <c r="AS5537" s="12"/>
      <c r="AT5537" s="12"/>
      <c r="AU5537" s="12"/>
      <c r="AV5537" s="12"/>
      <c r="AW5537" s="12"/>
      <c r="AX5537" s="12"/>
      <c r="AY5537" s="12"/>
      <c r="AZ5537" s="12"/>
      <c r="BA5537" s="12"/>
      <c r="BB5537" s="12"/>
      <c r="BC5537" s="12"/>
      <c r="BD5537" s="12"/>
      <c r="BE5537" s="12"/>
      <c r="BF5537" s="12"/>
      <c r="BG5537" s="12"/>
      <c r="BH5537" s="12"/>
      <c r="BI5537" s="12"/>
      <c r="BJ5537" s="13"/>
      <c r="BK5537" s="13"/>
      <c r="BL5537" s="13"/>
      <c r="BM5537" s="13"/>
      <c r="BN5537" s="13"/>
    </row>
    <row r="5538" spans="1:66" x14ac:dyDescent="0.25">
      <c r="A5538" s="10"/>
      <c r="B5538" s="10"/>
      <c r="C5538" s="10"/>
      <c r="D5538" s="10"/>
      <c r="E5538" s="10"/>
      <c r="F5538" s="10"/>
      <c r="G5538" s="10"/>
      <c r="H5538" s="10"/>
      <c r="I5538" s="10"/>
      <c r="J5538" s="10"/>
      <c r="K5538" s="11"/>
      <c r="L5538" s="11"/>
      <c r="M5538" s="12"/>
      <c r="N5538" s="12"/>
      <c r="O5538" s="12"/>
      <c r="P5538" s="12"/>
      <c r="Q5538" s="12"/>
      <c r="R5538" s="12"/>
      <c r="S5538" s="12"/>
      <c r="T5538" s="12"/>
      <c r="U5538" s="12"/>
      <c r="V5538" s="12"/>
      <c r="W5538" s="12"/>
      <c r="X5538" s="12"/>
      <c r="Y5538" s="12"/>
      <c r="Z5538" s="12"/>
      <c r="AA5538" s="12"/>
      <c r="AB5538" s="12"/>
      <c r="AC5538" s="12"/>
      <c r="AD5538" s="12"/>
      <c r="AE5538" s="12"/>
      <c r="AF5538" s="12"/>
      <c r="AG5538" s="12"/>
      <c r="AH5538" s="12"/>
      <c r="AI5538" s="12"/>
      <c r="AJ5538" s="12"/>
      <c r="AK5538" s="12"/>
      <c r="AL5538" s="12"/>
      <c r="AM5538" s="12"/>
      <c r="AN5538" s="12"/>
      <c r="AO5538" s="12"/>
      <c r="AP5538" s="12"/>
      <c r="AQ5538" s="12"/>
      <c r="AR5538" s="12"/>
      <c r="AS5538" s="12"/>
      <c r="AT5538" s="12"/>
      <c r="AU5538" s="12"/>
      <c r="AV5538" s="12"/>
      <c r="AW5538" s="12"/>
      <c r="AX5538" s="12"/>
      <c r="AY5538" s="12"/>
      <c r="AZ5538" s="12"/>
      <c r="BA5538" s="12"/>
      <c r="BB5538" s="12"/>
      <c r="BC5538" s="12"/>
      <c r="BD5538" s="12"/>
      <c r="BE5538" s="12"/>
      <c r="BF5538" s="12"/>
      <c r="BG5538" s="12"/>
      <c r="BH5538" s="12"/>
      <c r="BI5538" s="12"/>
      <c r="BJ5538" s="13"/>
      <c r="BK5538" s="13"/>
      <c r="BL5538" s="13"/>
      <c r="BM5538" s="13"/>
      <c r="BN5538" s="13"/>
    </row>
    <row r="5539" spans="1:66" x14ac:dyDescent="0.25">
      <c r="A5539" s="10"/>
      <c r="B5539" s="10"/>
      <c r="C5539" s="10"/>
      <c r="D5539" s="10"/>
      <c r="E5539" s="10"/>
      <c r="F5539" s="10"/>
      <c r="G5539" s="10"/>
      <c r="H5539" s="10"/>
      <c r="I5539" s="10"/>
      <c r="J5539" s="10"/>
      <c r="K5539" s="11"/>
      <c r="L5539" s="11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2"/>
      <c r="AS5539" s="12"/>
      <c r="AT5539" s="12"/>
      <c r="AU5539" s="12"/>
      <c r="AV5539" s="12"/>
      <c r="AW5539" s="12"/>
      <c r="AX5539" s="12"/>
      <c r="AY5539" s="12"/>
      <c r="AZ5539" s="12"/>
      <c r="BA5539" s="12"/>
      <c r="BB5539" s="12"/>
      <c r="BC5539" s="12"/>
      <c r="BD5539" s="12"/>
      <c r="BE5539" s="12"/>
      <c r="BF5539" s="12"/>
      <c r="BG5539" s="12"/>
      <c r="BH5539" s="12"/>
      <c r="BI5539" s="12"/>
      <c r="BJ5539" s="13"/>
      <c r="BK5539" s="13"/>
      <c r="BL5539" s="13"/>
      <c r="BM5539" s="13"/>
      <c r="BN5539" s="13"/>
    </row>
    <row r="5540" spans="1:66" x14ac:dyDescent="0.25">
      <c r="A5540" s="10"/>
      <c r="B5540" s="10"/>
      <c r="C5540" s="10"/>
      <c r="D5540" s="10"/>
      <c r="E5540" s="10"/>
      <c r="F5540" s="10"/>
      <c r="G5540" s="10"/>
      <c r="H5540" s="10"/>
      <c r="I5540" s="10"/>
      <c r="J5540" s="10"/>
      <c r="K5540" s="11"/>
      <c r="L5540" s="11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12"/>
      <c r="Z5540" s="12"/>
      <c r="AA5540" s="12"/>
      <c r="AB5540" s="12"/>
      <c r="AC5540" s="12"/>
      <c r="AD5540" s="12"/>
      <c r="AE5540" s="12"/>
      <c r="AF5540" s="12"/>
      <c r="AG5540" s="12"/>
      <c r="AH5540" s="12"/>
      <c r="AI5540" s="12"/>
      <c r="AJ5540" s="12"/>
      <c r="AK5540" s="12"/>
      <c r="AL5540" s="12"/>
      <c r="AM5540" s="12"/>
      <c r="AN5540" s="12"/>
      <c r="AO5540" s="12"/>
      <c r="AP5540" s="12"/>
      <c r="AQ5540" s="12"/>
      <c r="AR5540" s="12"/>
      <c r="AS5540" s="12"/>
      <c r="AT5540" s="12"/>
      <c r="AU5540" s="12"/>
      <c r="AV5540" s="12"/>
      <c r="AW5540" s="12"/>
      <c r="AX5540" s="12"/>
      <c r="AY5540" s="12"/>
      <c r="AZ5540" s="12"/>
      <c r="BA5540" s="12"/>
      <c r="BB5540" s="12"/>
      <c r="BC5540" s="12"/>
      <c r="BD5540" s="12"/>
      <c r="BE5540" s="12"/>
      <c r="BF5540" s="12"/>
      <c r="BG5540" s="12"/>
      <c r="BH5540" s="12"/>
      <c r="BI5540" s="12"/>
      <c r="BJ5540" s="13"/>
      <c r="BK5540" s="13"/>
      <c r="BL5540" s="13"/>
      <c r="BM5540" s="13"/>
      <c r="BN5540" s="13"/>
    </row>
    <row r="5541" spans="1:66" x14ac:dyDescent="0.25">
      <c r="A5541" s="10"/>
      <c r="B5541" s="10"/>
      <c r="C5541" s="10"/>
      <c r="D5541" s="10"/>
      <c r="E5541" s="10"/>
      <c r="F5541" s="10"/>
      <c r="G5541" s="10"/>
      <c r="H5541" s="10"/>
      <c r="I5541" s="10"/>
      <c r="J5541" s="10"/>
      <c r="K5541" s="11"/>
      <c r="L5541" s="11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2"/>
      <c r="AS5541" s="12"/>
      <c r="AT5541" s="12"/>
      <c r="AU5541" s="12"/>
      <c r="AV5541" s="12"/>
      <c r="AW5541" s="12"/>
      <c r="AX5541" s="12"/>
      <c r="AY5541" s="12"/>
      <c r="AZ5541" s="12"/>
      <c r="BA5541" s="12"/>
      <c r="BB5541" s="12"/>
      <c r="BC5541" s="12"/>
      <c r="BD5541" s="12"/>
      <c r="BE5541" s="12"/>
      <c r="BF5541" s="12"/>
      <c r="BG5541" s="12"/>
      <c r="BH5541" s="12"/>
      <c r="BI5541" s="12"/>
      <c r="BJ5541" s="13"/>
      <c r="BK5541" s="13"/>
      <c r="BL5541" s="13"/>
      <c r="BM5541" s="13"/>
      <c r="BN5541" s="13"/>
    </row>
    <row r="5542" spans="1:66" x14ac:dyDescent="0.25">
      <c r="A5542" s="10"/>
      <c r="B5542" s="10"/>
      <c r="C5542" s="10"/>
      <c r="D5542" s="10"/>
      <c r="E5542" s="10"/>
      <c r="F5542" s="10"/>
      <c r="G5542" s="10"/>
      <c r="H5542" s="10"/>
      <c r="I5542" s="10"/>
      <c r="J5542" s="10"/>
      <c r="K5542" s="11"/>
      <c r="L5542" s="11"/>
      <c r="M5542" s="12"/>
      <c r="N5542" s="12"/>
      <c r="O5542" s="12"/>
      <c r="P5542" s="12"/>
      <c r="Q5542" s="12"/>
      <c r="R5542" s="12"/>
      <c r="S5542" s="12"/>
      <c r="T5542" s="12"/>
      <c r="U5542" s="12"/>
      <c r="V5542" s="12"/>
      <c r="W5542" s="12"/>
      <c r="X5542" s="12"/>
      <c r="Y5542" s="12"/>
      <c r="Z5542" s="12"/>
      <c r="AA5542" s="12"/>
      <c r="AB5542" s="12"/>
      <c r="AC5542" s="12"/>
      <c r="AD5542" s="12"/>
      <c r="AE5542" s="12"/>
      <c r="AF5542" s="12"/>
      <c r="AG5542" s="12"/>
      <c r="AH5542" s="12"/>
      <c r="AI5542" s="12"/>
      <c r="AJ5542" s="12"/>
      <c r="AK5542" s="12"/>
      <c r="AL5542" s="12"/>
      <c r="AM5542" s="12"/>
      <c r="AN5542" s="12"/>
      <c r="AO5542" s="12"/>
      <c r="AP5542" s="12"/>
      <c r="AQ5542" s="12"/>
      <c r="AR5542" s="12"/>
      <c r="AS5542" s="12"/>
      <c r="AT5542" s="12"/>
      <c r="AU5542" s="12"/>
      <c r="AV5542" s="12"/>
      <c r="AW5542" s="12"/>
      <c r="AX5542" s="12"/>
      <c r="AY5542" s="12"/>
      <c r="AZ5542" s="12"/>
      <c r="BA5542" s="12"/>
      <c r="BB5542" s="12"/>
      <c r="BC5542" s="12"/>
      <c r="BD5542" s="12"/>
      <c r="BE5542" s="12"/>
      <c r="BF5542" s="12"/>
      <c r="BG5542" s="12"/>
      <c r="BH5542" s="12"/>
      <c r="BI5542" s="12"/>
      <c r="BJ5542" s="13"/>
      <c r="BK5542" s="13"/>
      <c r="BL5542" s="13"/>
      <c r="BM5542" s="13"/>
      <c r="BN5542" s="13"/>
    </row>
    <row r="5543" spans="1:66" x14ac:dyDescent="0.25">
      <c r="A5543" s="10"/>
      <c r="B5543" s="10"/>
      <c r="C5543" s="10"/>
      <c r="D5543" s="10"/>
      <c r="E5543" s="10"/>
      <c r="F5543" s="10"/>
      <c r="G5543" s="10"/>
      <c r="H5543" s="10"/>
      <c r="I5543" s="10"/>
      <c r="J5543" s="10"/>
      <c r="K5543" s="11"/>
      <c r="L5543" s="11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2"/>
      <c r="AS5543" s="12"/>
      <c r="AT5543" s="12"/>
      <c r="AU5543" s="12"/>
      <c r="AV5543" s="12"/>
      <c r="AW5543" s="12"/>
      <c r="AX5543" s="12"/>
      <c r="AY5543" s="12"/>
      <c r="AZ5543" s="12"/>
      <c r="BA5543" s="12"/>
      <c r="BB5543" s="12"/>
      <c r="BC5543" s="12"/>
      <c r="BD5543" s="12"/>
      <c r="BE5543" s="12"/>
      <c r="BF5543" s="12"/>
      <c r="BG5543" s="12"/>
      <c r="BH5543" s="12"/>
      <c r="BI5543" s="12"/>
      <c r="BJ5543" s="13"/>
      <c r="BK5543" s="13"/>
      <c r="BL5543" s="13"/>
      <c r="BM5543" s="13"/>
      <c r="BN5543" s="13"/>
    </row>
    <row r="5544" spans="1:66" x14ac:dyDescent="0.25">
      <c r="A5544" s="10"/>
      <c r="B5544" s="10"/>
      <c r="C5544" s="10"/>
      <c r="D5544" s="10"/>
      <c r="E5544" s="10"/>
      <c r="F5544" s="10"/>
      <c r="G5544" s="10"/>
      <c r="H5544" s="10"/>
      <c r="I5544" s="10"/>
      <c r="J5544" s="10"/>
      <c r="K5544" s="11"/>
      <c r="L5544" s="11"/>
      <c r="M5544" s="12"/>
      <c r="N5544" s="12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12"/>
      <c r="Z5544" s="12"/>
      <c r="AA5544" s="12"/>
      <c r="AB5544" s="12"/>
      <c r="AC5544" s="12"/>
      <c r="AD5544" s="12"/>
      <c r="AE5544" s="12"/>
      <c r="AF5544" s="12"/>
      <c r="AG5544" s="12"/>
      <c r="AH5544" s="12"/>
      <c r="AI5544" s="12"/>
      <c r="AJ5544" s="12"/>
      <c r="AK5544" s="12"/>
      <c r="AL5544" s="12"/>
      <c r="AM5544" s="12"/>
      <c r="AN5544" s="12"/>
      <c r="AO5544" s="12"/>
      <c r="AP5544" s="12"/>
      <c r="AQ5544" s="12"/>
      <c r="AR5544" s="12"/>
      <c r="AS5544" s="12"/>
      <c r="AT5544" s="12"/>
      <c r="AU5544" s="12"/>
      <c r="AV5544" s="12"/>
      <c r="AW5544" s="12"/>
      <c r="AX5544" s="12"/>
      <c r="AY5544" s="12"/>
      <c r="AZ5544" s="12"/>
      <c r="BA5544" s="12"/>
      <c r="BB5544" s="12"/>
      <c r="BC5544" s="12"/>
      <c r="BD5544" s="12"/>
      <c r="BE5544" s="12"/>
      <c r="BF5544" s="12"/>
      <c r="BG5544" s="12"/>
      <c r="BH5544" s="12"/>
      <c r="BI5544" s="12"/>
      <c r="BJ5544" s="13"/>
      <c r="BK5544" s="13"/>
      <c r="BL5544" s="13"/>
      <c r="BM5544" s="13"/>
      <c r="BN5544" s="13"/>
    </row>
    <row r="5545" spans="1:66" x14ac:dyDescent="0.25">
      <c r="A5545" s="10"/>
      <c r="B5545" s="10"/>
      <c r="C5545" s="10"/>
      <c r="D5545" s="10"/>
      <c r="E5545" s="10"/>
      <c r="F5545" s="10"/>
      <c r="G5545" s="10"/>
      <c r="H5545" s="10"/>
      <c r="I5545" s="10"/>
      <c r="J5545" s="10"/>
      <c r="K5545" s="11"/>
      <c r="L5545" s="11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2"/>
      <c r="AS5545" s="12"/>
      <c r="AT5545" s="12"/>
      <c r="AU5545" s="12"/>
      <c r="AV5545" s="12"/>
      <c r="AW5545" s="12"/>
      <c r="AX5545" s="12"/>
      <c r="AY5545" s="12"/>
      <c r="AZ5545" s="12"/>
      <c r="BA5545" s="12"/>
      <c r="BB5545" s="12"/>
      <c r="BC5545" s="12"/>
      <c r="BD5545" s="12"/>
      <c r="BE5545" s="12"/>
      <c r="BF5545" s="12"/>
      <c r="BG5545" s="12"/>
      <c r="BH5545" s="12"/>
      <c r="BI5545" s="12"/>
      <c r="BJ5545" s="13"/>
      <c r="BK5545" s="13"/>
      <c r="BL5545" s="13"/>
      <c r="BM5545" s="13"/>
      <c r="BN5545" s="13"/>
    </row>
    <row r="5546" spans="1:66" x14ac:dyDescent="0.25">
      <c r="A5546" s="10"/>
      <c r="B5546" s="10"/>
      <c r="C5546" s="10"/>
      <c r="D5546" s="10"/>
      <c r="E5546" s="10"/>
      <c r="F5546" s="10"/>
      <c r="G5546" s="10"/>
      <c r="H5546" s="10"/>
      <c r="I5546" s="10"/>
      <c r="J5546" s="10"/>
      <c r="K5546" s="11"/>
      <c r="L5546" s="11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2"/>
      <c r="AE5546" s="12"/>
      <c r="AF5546" s="12"/>
      <c r="AG5546" s="12"/>
      <c r="AH5546" s="12"/>
      <c r="AI5546" s="12"/>
      <c r="AJ5546" s="12"/>
      <c r="AK5546" s="12"/>
      <c r="AL5546" s="12"/>
      <c r="AM5546" s="12"/>
      <c r="AN5546" s="12"/>
      <c r="AO5546" s="12"/>
      <c r="AP5546" s="12"/>
      <c r="AQ5546" s="12"/>
      <c r="AR5546" s="12"/>
      <c r="AS5546" s="12"/>
      <c r="AT5546" s="12"/>
      <c r="AU5546" s="12"/>
      <c r="AV5546" s="12"/>
      <c r="AW5546" s="12"/>
      <c r="AX5546" s="12"/>
      <c r="AY5546" s="12"/>
      <c r="AZ5546" s="12"/>
      <c r="BA5546" s="12"/>
      <c r="BB5546" s="12"/>
      <c r="BC5546" s="12"/>
      <c r="BD5546" s="12"/>
      <c r="BE5546" s="12"/>
      <c r="BF5546" s="12"/>
      <c r="BG5546" s="12"/>
      <c r="BH5546" s="12"/>
      <c r="BI5546" s="12"/>
      <c r="BJ5546" s="13"/>
      <c r="BK5546" s="13"/>
      <c r="BL5546" s="13"/>
      <c r="BM5546" s="13"/>
      <c r="BN5546" s="13"/>
    </row>
    <row r="5547" spans="1:66" x14ac:dyDescent="0.25">
      <c r="A5547" s="10"/>
      <c r="B5547" s="10"/>
      <c r="C5547" s="10"/>
      <c r="D5547" s="10"/>
      <c r="E5547" s="10"/>
      <c r="F5547" s="10"/>
      <c r="G5547" s="10"/>
      <c r="H5547" s="10"/>
      <c r="I5547" s="10"/>
      <c r="J5547" s="10"/>
      <c r="K5547" s="11"/>
      <c r="L5547" s="11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2"/>
      <c r="AS5547" s="12"/>
      <c r="AT5547" s="12"/>
      <c r="AU5547" s="12"/>
      <c r="AV5547" s="12"/>
      <c r="AW5547" s="12"/>
      <c r="AX5547" s="12"/>
      <c r="AY5547" s="12"/>
      <c r="AZ5547" s="12"/>
      <c r="BA5547" s="12"/>
      <c r="BB5547" s="12"/>
      <c r="BC5547" s="12"/>
      <c r="BD5547" s="12"/>
      <c r="BE5547" s="12"/>
      <c r="BF5547" s="12"/>
      <c r="BG5547" s="12"/>
      <c r="BH5547" s="12"/>
      <c r="BI5547" s="12"/>
      <c r="BJ5547" s="13"/>
      <c r="BK5547" s="13"/>
      <c r="BL5547" s="13"/>
      <c r="BM5547" s="13"/>
      <c r="BN5547" s="13"/>
    </row>
    <row r="5548" spans="1:66" x14ac:dyDescent="0.25">
      <c r="A5548" s="10"/>
      <c r="B5548" s="10"/>
      <c r="C5548" s="10"/>
      <c r="D5548" s="10"/>
      <c r="E5548" s="10"/>
      <c r="F5548" s="10"/>
      <c r="G5548" s="10"/>
      <c r="H5548" s="10"/>
      <c r="I5548" s="10"/>
      <c r="J5548" s="10"/>
      <c r="K5548" s="11"/>
      <c r="L5548" s="11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12"/>
      <c r="AD5548" s="12"/>
      <c r="AE5548" s="12"/>
      <c r="AF5548" s="12"/>
      <c r="AG5548" s="12"/>
      <c r="AH5548" s="12"/>
      <c r="AI5548" s="12"/>
      <c r="AJ5548" s="12"/>
      <c r="AK5548" s="12"/>
      <c r="AL5548" s="12"/>
      <c r="AM5548" s="12"/>
      <c r="AN5548" s="12"/>
      <c r="AO5548" s="12"/>
      <c r="AP5548" s="12"/>
      <c r="AQ5548" s="12"/>
      <c r="AR5548" s="12"/>
      <c r="AS5548" s="12"/>
      <c r="AT5548" s="12"/>
      <c r="AU5548" s="12"/>
      <c r="AV5548" s="12"/>
      <c r="AW5548" s="12"/>
      <c r="AX5548" s="12"/>
      <c r="AY5548" s="12"/>
      <c r="AZ5548" s="12"/>
      <c r="BA5548" s="12"/>
      <c r="BB5548" s="12"/>
      <c r="BC5548" s="12"/>
      <c r="BD5548" s="12"/>
      <c r="BE5548" s="12"/>
      <c r="BF5548" s="12"/>
      <c r="BG5548" s="12"/>
      <c r="BH5548" s="12"/>
      <c r="BI5548" s="12"/>
      <c r="BJ5548" s="13"/>
      <c r="BK5548" s="13"/>
      <c r="BL5548" s="13"/>
      <c r="BM5548" s="13"/>
      <c r="BN5548" s="13"/>
    </row>
    <row r="5549" spans="1:66" x14ac:dyDescent="0.25">
      <c r="A5549" s="10"/>
      <c r="B5549" s="10"/>
      <c r="C5549" s="10"/>
      <c r="D5549" s="10"/>
      <c r="E5549" s="10"/>
      <c r="F5549" s="10"/>
      <c r="G5549" s="10"/>
      <c r="H5549" s="10"/>
      <c r="I5549" s="10"/>
      <c r="J5549" s="10"/>
      <c r="K5549" s="11"/>
      <c r="L5549" s="11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2"/>
      <c r="AS5549" s="12"/>
      <c r="AT5549" s="12"/>
      <c r="AU5549" s="12"/>
      <c r="AV5549" s="12"/>
      <c r="AW5549" s="12"/>
      <c r="AX5549" s="12"/>
      <c r="AY5549" s="12"/>
      <c r="AZ5549" s="12"/>
      <c r="BA5549" s="12"/>
      <c r="BB5549" s="12"/>
      <c r="BC5549" s="12"/>
      <c r="BD5549" s="12"/>
      <c r="BE5549" s="12"/>
      <c r="BF5549" s="12"/>
      <c r="BG5549" s="12"/>
      <c r="BH5549" s="12"/>
      <c r="BI5549" s="12"/>
      <c r="BJ5549" s="13"/>
      <c r="BK5549" s="13"/>
      <c r="BL5549" s="13"/>
      <c r="BM5549" s="13"/>
      <c r="BN5549" s="13"/>
    </row>
    <row r="5550" spans="1:66" x14ac:dyDescent="0.25">
      <c r="A5550" s="10"/>
      <c r="B5550" s="10"/>
      <c r="C5550" s="10"/>
      <c r="D5550" s="10"/>
      <c r="E5550" s="10"/>
      <c r="F5550" s="10"/>
      <c r="G5550" s="10"/>
      <c r="H5550" s="10"/>
      <c r="I5550" s="10"/>
      <c r="J5550" s="10"/>
      <c r="K5550" s="11"/>
      <c r="L5550" s="11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12"/>
      <c r="Z5550" s="12"/>
      <c r="AA5550" s="12"/>
      <c r="AB5550" s="12"/>
      <c r="AC5550" s="12"/>
      <c r="AD5550" s="12"/>
      <c r="AE5550" s="12"/>
      <c r="AF5550" s="12"/>
      <c r="AG5550" s="12"/>
      <c r="AH5550" s="12"/>
      <c r="AI5550" s="12"/>
      <c r="AJ5550" s="12"/>
      <c r="AK5550" s="12"/>
      <c r="AL5550" s="12"/>
      <c r="AM5550" s="12"/>
      <c r="AN5550" s="12"/>
      <c r="AO5550" s="12"/>
      <c r="AP5550" s="12"/>
      <c r="AQ5550" s="12"/>
      <c r="AR5550" s="12"/>
      <c r="AS5550" s="12"/>
      <c r="AT5550" s="12"/>
      <c r="AU5550" s="12"/>
      <c r="AV5550" s="12"/>
      <c r="AW5550" s="12"/>
      <c r="AX5550" s="12"/>
      <c r="AY5550" s="12"/>
      <c r="AZ5550" s="12"/>
      <c r="BA5550" s="12"/>
      <c r="BB5550" s="12"/>
      <c r="BC5550" s="12"/>
      <c r="BD5550" s="12"/>
      <c r="BE5550" s="12"/>
      <c r="BF5550" s="12"/>
      <c r="BG5550" s="12"/>
      <c r="BH5550" s="12"/>
      <c r="BI5550" s="12"/>
      <c r="BJ5550" s="13"/>
      <c r="BK5550" s="13"/>
      <c r="BL5550" s="13"/>
      <c r="BM5550" s="13"/>
      <c r="BN5550" s="13"/>
    </row>
    <row r="5551" spans="1:66" x14ac:dyDescent="0.25">
      <c r="A5551" s="10"/>
      <c r="B5551" s="10"/>
      <c r="C5551" s="10"/>
      <c r="D5551" s="10"/>
      <c r="E5551" s="10"/>
      <c r="F5551" s="10"/>
      <c r="G5551" s="10"/>
      <c r="H5551" s="10"/>
      <c r="I5551" s="10"/>
      <c r="J5551" s="10"/>
      <c r="K5551" s="11"/>
      <c r="L5551" s="11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2"/>
      <c r="AS5551" s="12"/>
      <c r="AT5551" s="12"/>
      <c r="AU5551" s="12"/>
      <c r="AV5551" s="12"/>
      <c r="AW5551" s="12"/>
      <c r="AX5551" s="12"/>
      <c r="AY5551" s="12"/>
      <c r="AZ5551" s="12"/>
      <c r="BA5551" s="12"/>
      <c r="BB5551" s="12"/>
      <c r="BC5551" s="12"/>
      <c r="BD5551" s="12"/>
      <c r="BE5551" s="12"/>
      <c r="BF5551" s="12"/>
      <c r="BG5551" s="12"/>
      <c r="BH5551" s="12"/>
      <c r="BI5551" s="12"/>
      <c r="BJ5551" s="13"/>
      <c r="BK5551" s="13"/>
      <c r="BL5551" s="13"/>
      <c r="BM5551" s="13"/>
      <c r="BN5551" s="13"/>
    </row>
    <row r="5552" spans="1:66" x14ac:dyDescent="0.25">
      <c r="A5552" s="10"/>
      <c r="B5552" s="10"/>
      <c r="C5552" s="10"/>
      <c r="D5552" s="10"/>
      <c r="E5552" s="10"/>
      <c r="F5552" s="10"/>
      <c r="G5552" s="10"/>
      <c r="H5552" s="10"/>
      <c r="I5552" s="10"/>
      <c r="J5552" s="10"/>
      <c r="K5552" s="11"/>
      <c r="L5552" s="11"/>
      <c r="M5552" s="12"/>
      <c r="N5552" s="12"/>
      <c r="O5552" s="12"/>
      <c r="P5552" s="12"/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  <c r="AE5552" s="12"/>
      <c r="AF5552" s="12"/>
      <c r="AG5552" s="12"/>
      <c r="AH5552" s="12"/>
      <c r="AI5552" s="12"/>
      <c r="AJ5552" s="12"/>
      <c r="AK5552" s="12"/>
      <c r="AL5552" s="12"/>
      <c r="AM5552" s="12"/>
      <c r="AN5552" s="12"/>
      <c r="AO5552" s="12"/>
      <c r="AP5552" s="12"/>
      <c r="AQ5552" s="12"/>
      <c r="AR5552" s="12"/>
      <c r="AS5552" s="12"/>
      <c r="AT5552" s="12"/>
      <c r="AU5552" s="12"/>
      <c r="AV5552" s="12"/>
      <c r="AW5552" s="12"/>
      <c r="AX5552" s="12"/>
      <c r="AY5552" s="12"/>
      <c r="AZ5552" s="12"/>
      <c r="BA5552" s="12"/>
      <c r="BB5552" s="12"/>
      <c r="BC5552" s="12"/>
      <c r="BD5552" s="12"/>
      <c r="BE5552" s="12"/>
      <c r="BF5552" s="12"/>
      <c r="BG5552" s="12"/>
      <c r="BH5552" s="12"/>
      <c r="BI5552" s="12"/>
      <c r="BJ5552" s="13"/>
      <c r="BK5552" s="13"/>
      <c r="BL5552" s="13"/>
      <c r="BM5552" s="13"/>
      <c r="BN5552" s="13"/>
    </row>
    <row r="5553" spans="1:66" x14ac:dyDescent="0.25">
      <c r="A5553" s="10"/>
      <c r="B5553" s="10"/>
      <c r="C5553" s="10"/>
      <c r="D5553" s="10"/>
      <c r="E5553" s="10"/>
      <c r="F5553" s="10"/>
      <c r="G5553" s="10"/>
      <c r="H5553" s="10"/>
      <c r="I5553" s="10"/>
      <c r="J5553" s="10"/>
      <c r="K5553" s="11"/>
      <c r="L5553" s="11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2"/>
      <c r="AS5553" s="12"/>
      <c r="AT5553" s="12"/>
      <c r="AU5553" s="12"/>
      <c r="AV5553" s="12"/>
      <c r="AW5553" s="12"/>
      <c r="AX5553" s="12"/>
      <c r="AY5553" s="12"/>
      <c r="AZ5553" s="12"/>
      <c r="BA5553" s="12"/>
      <c r="BB5553" s="12"/>
      <c r="BC5553" s="12"/>
      <c r="BD5553" s="12"/>
      <c r="BE5553" s="12"/>
      <c r="BF5553" s="12"/>
      <c r="BG5553" s="12"/>
      <c r="BH5553" s="12"/>
      <c r="BI5553" s="12"/>
      <c r="BJ5553" s="13"/>
      <c r="BK5553" s="13"/>
      <c r="BL5553" s="13"/>
      <c r="BM5553" s="13"/>
      <c r="BN5553" s="13"/>
    </row>
    <row r="5554" spans="1:66" x14ac:dyDescent="0.25">
      <c r="A5554" s="10"/>
      <c r="B5554" s="10"/>
      <c r="C5554" s="10"/>
      <c r="D5554" s="10"/>
      <c r="E5554" s="10"/>
      <c r="F5554" s="10"/>
      <c r="G5554" s="10"/>
      <c r="H5554" s="10"/>
      <c r="I5554" s="10"/>
      <c r="J5554" s="10"/>
      <c r="K5554" s="11"/>
      <c r="L5554" s="11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  <c r="W5554" s="12"/>
      <c r="X5554" s="12"/>
      <c r="Y5554" s="12"/>
      <c r="Z5554" s="12"/>
      <c r="AA5554" s="12"/>
      <c r="AB5554" s="12"/>
      <c r="AC5554" s="12"/>
      <c r="AD5554" s="12"/>
      <c r="AE5554" s="12"/>
      <c r="AF5554" s="12"/>
      <c r="AG5554" s="12"/>
      <c r="AH5554" s="12"/>
      <c r="AI5554" s="12"/>
      <c r="AJ5554" s="12"/>
      <c r="AK5554" s="12"/>
      <c r="AL5554" s="12"/>
      <c r="AM5554" s="12"/>
      <c r="AN5554" s="12"/>
      <c r="AO5554" s="12"/>
      <c r="AP5554" s="12"/>
      <c r="AQ5554" s="12"/>
      <c r="AR5554" s="12"/>
      <c r="AS5554" s="12"/>
      <c r="AT5554" s="12"/>
      <c r="AU5554" s="12"/>
      <c r="AV5554" s="12"/>
      <c r="AW5554" s="12"/>
      <c r="AX5554" s="12"/>
      <c r="AY5554" s="12"/>
      <c r="AZ5554" s="12"/>
      <c r="BA5554" s="12"/>
      <c r="BB5554" s="12"/>
      <c r="BC5554" s="12"/>
      <c r="BD5554" s="12"/>
      <c r="BE5554" s="12"/>
      <c r="BF5554" s="12"/>
      <c r="BG5554" s="12"/>
      <c r="BH5554" s="12"/>
      <c r="BI5554" s="12"/>
      <c r="BJ5554" s="13"/>
      <c r="BK5554" s="13"/>
      <c r="BL5554" s="13"/>
      <c r="BM5554" s="13"/>
      <c r="BN5554" s="13"/>
    </row>
    <row r="5555" spans="1:66" x14ac:dyDescent="0.25">
      <c r="A5555" s="10"/>
      <c r="B5555" s="10"/>
      <c r="C5555" s="10"/>
      <c r="D5555" s="10"/>
      <c r="E5555" s="10"/>
      <c r="F5555" s="10"/>
      <c r="G5555" s="10"/>
      <c r="H5555" s="10"/>
      <c r="I5555" s="10"/>
      <c r="J5555" s="10"/>
      <c r="K5555" s="11"/>
      <c r="L5555" s="11"/>
      <c r="M5555" s="12"/>
      <c r="N5555" s="12"/>
      <c r="O5555" s="12"/>
      <c r="P5555" s="12"/>
      <c r="Q5555" s="12"/>
      <c r="R5555" s="12"/>
      <c r="S5555" s="12"/>
      <c r="T5555" s="12"/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2"/>
      <c r="AS5555" s="12"/>
      <c r="AT5555" s="12"/>
      <c r="AU5555" s="12"/>
      <c r="AV5555" s="12"/>
      <c r="AW5555" s="12"/>
      <c r="AX5555" s="12"/>
      <c r="AY5555" s="12"/>
      <c r="AZ5555" s="12"/>
      <c r="BA5555" s="12"/>
      <c r="BB5555" s="12"/>
      <c r="BC5555" s="12"/>
      <c r="BD5555" s="12"/>
      <c r="BE5555" s="12"/>
      <c r="BF5555" s="12"/>
      <c r="BG5555" s="12"/>
      <c r="BH5555" s="12"/>
      <c r="BI5555" s="12"/>
      <c r="BJ5555" s="13"/>
      <c r="BK5555" s="13"/>
      <c r="BL5555" s="13"/>
      <c r="BM5555" s="13"/>
      <c r="BN5555" s="13"/>
    </row>
    <row r="5556" spans="1:66" x14ac:dyDescent="0.25">
      <c r="A5556" s="10"/>
      <c r="B5556" s="10"/>
      <c r="C5556" s="10"/>
      <c r="D5556" s="10"/>
      <c r="E5556" s="10"/>
      <c r="F5556" s="10"/>
      <c r="G5556" s="10"/>
      <c r="H5556" s="10"/>
      <c r="I5556" s="10"/>
      <c r="J5556" s="10"/>
      <c r="K5556" s="11"/>
      <c r="L5556" s="11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2"/>
      <c r="AE5556" s="12"/>
      <c r="AF5556" s="12"/>
      <c r="AG5556" s="12"/>
      <c r="AH5556" s="12"/>
      <c r="AI5556" s="12"/>
      <c r="AJ5556" s="12"/>
      <c r="AK5556" s="12"/>
      <c r="AL5556" s="12"/>
      <c r="AM5556" s="12"/>
      <c r="AN5556" s="12"/>
      <c r="AO5556" s="12"/>
      <c r="AP5556" s="12"/>
      <c r="AQ5556" s="12"/>
      <c r="AR5556" s="12"/>
      <c r="AS5556" s="12"/>
      <c r="AT5556" s="12"/>
      <c r="AU5556" s="12"/>
      <c r="AV5556" s="12"/>
      <c r="AW5556" s="12"/>
      <c r="AX5556" s="12"/>
      <c r="AY5556" s="12"/>
      <c r="AZ5556" s="12"/>
      <c r="BA5556" s="12"/>
      <c r="BB5556" s="12"/>
      <c r="BC5556" s="12"/>
      <c r="BD5556" s="12"/>
      <c r="BE5556" s="12"/>
      <c r="BF5556" s="12"/>
      <c r="BG5556" s="12"/>
      <c r="BH5556" s="12"/>
      <c r="BI5556" s="12"/>
      <c r="BJ5556" s="13"/>
      <c r="BK5556" s="13"/>
      <c r="BL5556" s="13"/>
      <c r="BM5556" s="13"/>
      <c r="BN5556" s="13"/>
    </row>
    <row r="5557" spans="1:66" x14ac:dyDescent="0.25">
      <c r="A5557" s="10"/>
      <c r="B5557" s="10"/>
      <c r="C5557" s="10"/>
      <c r="D5557" s="10"/>
      <c r="E5557" s="10"/>
      <c r="F5557" s="10"/>
      <c r="G5557" s="10"/>
      <c r="H5557" s="10"/>
      <c r="I5557" s="10"/>
      <c r="J5557" s="10"/>
      <c r="K5557" s="11"/>
      <c r="L5557" s="11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2"/>
      <c r="AS5557" s="12"/>
      <c r="AT5557" s="12"/>
      <c r="AU5557" s="12"/>
      <c r="AV5557" s="12"/>
      <c r="AW5557" s="12"/>
      <c r="AX5557" s="12"/>
      <c r="AY5557" s="12"/>
      <c r="AZ5557" s="12"/>
      <c r="BA5557" s="12"/>
      <c r="BB5557" s="12"/>
      <c r="BC5557" s="12"/>
      <c r="BD5557" s="12"/>
      <c r="BE5557" s="12"/>
      <c r="BF5557" s="12"/>
      <c r="BG5557" s="12"/>
      <c r="BH5557" s="12"/>
      <c r="BI5557" s="12"/>
      <c r="BJ5557" s="13"/>
      <c r="BK5557" s="13"/>
      <c r="BL5557" s="13"/>
      <c r="BM5557" s="13"/>
      <c r="BN5557" s="13"/>
    </row>
    <row r="5558" spans="1:66" x14ac:dyDescent="0.25">
      <c r="A5558" s="10"/>
      <c r="B5558" s="10"/>
      <c r="C5558" s="10"/>
      <c r="D5558" s="10"/>
      <c r="E5558" s="10"/>
      <c r="F5558" s="10"/>
      <c r="G5558" s="10"/>
      <c r="H5558" s="10"/>
      <c r="I5558" s="10"/>
      <c r="J5558" s="10"/>
      <c r="K5558" s="11"/>
      <c r="L5558" s="11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  <c r="W5558" s="12"/>
      <c r="X5558" s="12"/>
      <c r="Y5558" s="12"/>
      <c r="Z5558" s="12"/>
      <c r="AA5558" s="12"/>
      <c r="AB5558" s="12"/>
      <c r="AC5558" s="12"/>
      <c r="AD5558" s="12"/>
      <c r="AE5558" s="12"/>
      <c r="AF5558" s="12"/>
      <c r="AG5558" s="12"/>
      <c r="AH5558" s="12"/>
      <c r="AI5558" s="12"/>
      <c r="AJ5558" s="12"/>
      <c r="AK5558" s="12"/>
      <c r="AL5558" s="12"/>
      <c r="AM5558" s="12"/>
      <c r="AN5558" s="12"/>
      <c r="AO5558" s="12"/>
      <c r="AP5558" s="12"/>
      <c r="AQ5558" s="12"/>
      <c r="AR5558" s="12"/>
      <c r="AS5558" s="12"/>
      <c r="AT5558" s="12"/>
      <c r="AU5558" s="12"/>
      <c r="AV5558" s="12"/>
      <c r="AW5558" s="12"/>
      <c r="AX5558" s="12"/>
      <c r="AY5558" s="12"/>
      <c r="AZ5558" s="12"/>
      <c r="BA5558" s="12"/>
      <c r="BB5558" s="12"/>
      <c r="BC5558" s="12"/>
      <c r="BD5558" s="12"/>
      <c r="BE5558" s="12"/>
      <c r="BF5558" s="12"/>
      <c r="BG5558" s="12"/>
      <c r="BH5558" s="12"/>
      <c r="BI5558" s="12"/>
      <c r="BJ5558" s="13"/>
      <c r="BK5558" s="13"/>
      <c r="BL5558" s="13"/>
      <c r="BM5558" s="13"/>
      <c r="BN5558" s="13"/>
    </row>
    <row r="5559" spans="1:66" x14ac:dyDescent="0.25">
      <c r="A5559" s="10"/>
      <c r="B5559" s="10"/>
      <c r="C5559" s="10"/>
      <c r="D5559" s="10"/>
      <c r="E5559" s="10"/>
      <c r="F5559" s="10"/>
      <c r="G5559" s="10"/>
      <c r="H5559" s="10"/>
      <c r="I5559" s="10"/>
      <c r="J5559" s="10"/>
      <c r="K5559" s="11"/>
      <c r="L5559" s="11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2"/>
      <c r="AS5559" s="12"/>
      <c r="AT5559" s="12"/>
      <c r="AU5559" s="12"/>
      <c r="AV5559" s="12"/>
      <c r="AW5559" s="12"/>
      <c r="AX5559" s="12"/>
      <c r="AY5559" s="12"/>
      <c r="AZ5559" s="12"/>
      <c r="BA5559" s="12"/>
      <c r="BB5559" s="12"/>
      <c r="BC5559" s="12"/>
      <c r="BD5559" s="12"/>
      <c r="BE5559" s="12"/>
      <c r="BF5559" s="12"/>
      <c r="BG5559" s="12"/>
      <c r="BH5559" s="12"/>
      <c r="BI5559" s="12"/>
      <c r="BJ5559" s="13"/>
      <c r="BK5559" s="13"/>
      <c r="BL5559" s="13"/>
      <c r="BM5559" s="13"/>
      <c r="BN5559" s="13"/>
    </row>
    <row r="5560" spans="1:66" x14ac:dyDescent="0.25">
      <c r="A5560" s="10"/>
      <c r="B5560" s="10"/>
      <c r="C5560" s="10"/>
      <c r="D5560" s="10"/>
      <c r="E5560" s="10"/>
      <c r="F5560" s="10"/>
      <c r="G5560" s="10"/>
      <c r="H5560" s="10"/>
      <c r="I5560" s="10"/>
      <c r="J5560" s="10"/>
      <c r="K5560" s="11"/>
      <c r="L5560" s="11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  <c r="W5560" s="12"/>
      <c r="X5560" s="12"/>
      <c r="Y5560" s="12"/>
      <c r="Z5560" s="12"/>
      <c r="AA5560" s="12"/>
      <c r="AB5560" s="12"/>
      <c r="AC5560" s="12"/>
      <c r="AD5560" s="12"/>
      <c r="AE5560" s="12"/>
      <c r="AF5560" s="12"/>
      <c r="AG5560" s="12"/>
      <c r="AH5560" s="12"/>
      <c r="AI5560" s="12"/>
      <c r="AJ5560" s="12"/>
      <c r="AK5560" s="12"/>
      <c r="AL5560" s="12"/>
      <c r="AM5560" s="12"/>
      <c r="AN5560" s="12"/>
      <c r="AO5560" s="12"/>
      <c r="AP5560" s="12"/>
      <c r="AQ5560" s="12"/>
      <c r="AR5560" s="12"/>
      <c r="AS5560" s="12"/>
      <c r="AT5560" s="12"/>
      <c r="AU5560" s="12"/>
      <c r="AV5560" s="12"/>
      <c r="AW5560" s="12"/>
      <c r="AX5560" s="12"/>
      <c r="AY5560" s="12"/>
      <c r="AZ5560" s="12"/>
      <c r="BA5560" s="12"/>
      <c r="BB5560" s="12"/>
      <c r="BC5560" s="12"/>
      <c r="BD5560" s="12"/>
      <c r="BE5560" s="12"/>
      <c r="BF5560" s="12"/>
      <c r="BG5560" s="12"/>
      <c r="BH5560" s="12"/>
      <c r="BI5560" s="12"/>
      <c r="BJ5560" s="13"/>
      <c r="BK5560" s="13"/>
      <c r="BL5560" s="13"/>
      <c r="BM5560" s="13"/>
      <c r="BN5560" s="13"/>
    </row>
    <row r="5561" spans="1:66" x14ac:dyDescent="0.25">
      <c r="A5561" s="10"/>
      <c r="B5561" s="10"/>
      <c r="C5561" s="10"/>
      <c r="D5561" s="10"/>
      <c r="E5561" s="10"/>
      <c r="F5561" s="10"/>
      <c r="G5561" s="10"/>
      <c r="H5561" s="10"/>
      <c r="I5561" s="10"/>
      <c r="J5561" s="10"/>
      <c r="K5561" s="11"/>
      <c r="L5561" s="11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2"/>
      <c r="AS5561" s="12"/>
      <c r="AT5561" s="12"/>
      <c r="AU5561" s="12"/>
      <c r="AV5561" s="12"/>
      <c r="AW5561" s="12"/>
      <c r="AX5561" s="12"/>
      <c r="AY5561" s="12"/>
      <c r="AZ5561" s="12"/>
      <c r="BA5561" s="12"/>
      <c r="BB5561" s="12"/>
      <c r="BC5561" s="12"/>
      <c r="BD5561" s="12"/>
      <c r="BE5561" s="12"/>
      <c r="BF5561" s="12"/>
      <c r="BG5561" s="12"/>
      <c r="BH5561" s="12"/>
      <c r="BI5561" s="12"/>
      <c r="BJ5561" s="13"/>
      <c r="BK5561" s="13"/>
      <c r="BL5561" s="13"/>
      <c r="BM5561" s="13"/>
      <c r="BN5561" s="13"/>
    </row>
    <row r="5562" spans="1:66" x14ac:dyDescent="0.25">
      <c r="A5562" s="10"/>
      <c r="B5562" s="10"/>
      <c r="C5562" s="10"/>
      <c r="D5562" s="10"/>
      <c r="E5562" s="10"/>
      <c r="F5562" s="10"/>
      <c r="G5562" s="10"/>
      <c r="H5562" s="10"/>
      <c r="I5562" s="10"/>
      <c r="J5562" s="10"/>
      <c r="K5562" s="11"/>
      <c r="L5562" s="11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12"/>
      <c r="AD5562" s="12"/>
      <c r="AE5562" s="12"/>
      <c r="AF5562" s="12"/>
      <c r="AG5562" s="12"/>
      <c r="AH5562" s="12"/>
      <c r="AI5562" s="12"/>
      <c r="AJ5562" s="12"/>
      <c r="AK5562" s="12"/>
      <c r="AL5562" s="12"/>
      <c r="AM5562" s="12"/>
      <c r="AN5562" s="12"/>
      <c r="AO5562" s="12"/>
      <c r="AP5562" s="12"/>
      <c r="AQ5562" s="12"/>
      <c r="AR5562" s="12"/>
      <c r="AS5562" s="12"/>
      <c r="AT5562" s="12"/>
      <c r="AU5562" s="12"/>
      <c r="AV5562" s="12"/>
      <c r="AW5562" s="12"/>
      <c r="AX5562" s="12"/>
      <c r="AY5562" s="12"/>
      <c r="AZ5562" s="12"/>
      <c r="BA5562" s="12"/>
      <c r="BB5562" s="12"/>
      <c r="BC5562" s="12"/>
      <c r="BD5562" s="12"/>
      <c r="BE5562" s="12"/>
      <c r="BF5562" s="12"/>
      <c r="BG5562" s="12"/>
      <c r="BH5562" s="12"/>
      <c r="BI5562" s="12"/>
      <c r="BJ5562" s="13"/>
      <c r="BK5562" s="13"/>
      <c r="BL5562" s="13"/>
      <c r="BM5562" s="13"/>
      <c r="BN5562" s="13"/>
    </row>
    <row r="5563" spans="1:66" x14ac:dyDescent="0.25">
      <c r="A5563" s="10"/>
      <c r="B5563" s="10"/>
      <c r="C5563" s="10"/>
      <c r="D5563" s="10"/>
      <c r="E5563" s="10"/>
      <c r="F5563" s="10"/>
      <c r="G5563" s="10"/>
      <c r="H5563" s="10"/>
      <c r="I5563" s="10"/>
      <c r="J5563" s="10"/>
      <c r="K5563" s="11"/>
      <c r="L5563" s="11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2"/>
      <c r="AS5563" s="12"/>
      <c r="AT5563" s="12"/>
      <c r="AU5563" s="12"/>
      <c r="AV5563" s="12"/>
      <c r="AW5563" s="12"/>
      <c r="AX5563" s="12"/>
      <c r="AY5563" s="12"/>
      <c r="AZ5563" s="12"/>
      <c r="BA5563" s="12"/>
      <c r="BB5563" s="12"/>
      <c r="BC5563" s="12"/>
      <c r="BD5563" s="12"/>
      <c r="BE5563" s="12"/>
      <c r="BF5563" s="12"/>
      <c r="BG5563" s="12"/>
      <c r="BH5563" s="12"/>
      <c r="BI5563" s="12"/>
      <c r="BJ5563" s="13"/>
      <c r="BK5563" s="13"/>
      <c r="BL5563" s="13"/>
      <c r="BM5563" s="13"/>
      <c r="BN5563" s="13"/>
    </row>
    <row r="5564" spans="1:66" x14ac:dyDescent="0.25">
      <c r="A5564" s="10"/>
      <c r="B5564" s="10"/>
      <c r="C5564" s="10"/>
      <c r="D5564" s="10"/>
      <c r="E5564" s="10"/>
      <c r="F5564" s="10"/>
      <c r="G5564" s="10"/>
      <c r="H5564" s="10"/>
      <c r="I5564" s="10"/>
      <c r="J5564" s="10"/>
      <c r="K5564" s="11"/>
      <c r="L5564" s="11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2"/>
      <c r="AE5564" s="12"/>
      <c r="AF5564" s="12"/>
      <c r="AG5564" s="12"/>
      <c r="AH5564" s="12"/>
      <c r="AI5564" s="12"/>
      <c r="AJ5564" s="12"/>
      <c r="AK5564" s="12"/>
      <c r="AL5564" s="12"/>
      <c r="AM5564" s="12"/>
      <c r="AN5564" s="12"/>
      <c r="AO5564" s="12"/>
      <c r="AP5564" s="12"/>
      <c r="AQ5564" s="12"/>
      <c r="AR5564" s="12"/>
      <c r="AS5564" s="12"/>
      <c r="AT5564" s="12"/>
      <c r="AU5564" s="12"/>
      <c r="AV5564" s="12"/>
      <c r="AW5564" s="12"/>
      <c r="AX5564" s="12"/>
      <c r="AY5564" s="12"/>
      <c r="AZ5564" s="12"/>
      <c r="BA5564" s="12"/>
      <c r="BB5564" s="12"/>
      <c r="BC5564" s="12"/>
      <c r="BD5564" s="12"/>
      <c r="BE5564" s="12"/>
      <c r="BF5564" s="12"/>
      <c r="BG5564" s="12"/>
      <c r="BH5564" s="12"/>
      <c r="BI5564" s="12"/>
      <c r="BJ5564" s="13"/>
      <c r="BK5564" s="13"/>
      <c r="BL5564" s="13"/>
      <c r="BM5564" s="13"/>
      <c r="BN5564" s="13"/>
    </row>
    <row r="5565" spans="1:66" x14ac:dyDescent="0.25">
      <c r="A5565" s="10"/>
      <c r="B5565" s="10"/>
      <c r="C5565" s="10"/>
      <c r="D5565" s="10"/>
      <c r="E5565" s="10"/>
      <c r="F5565" s="10"/>
      <c r="G5565" s="10"/>
      <c r="H5565" s="10"/>
      <c r="I5565" s="10"/>
      <c r="J5565" s="10"/>
      <c r="K5565" s="11"/>
      <c r="L5565" s="11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2"/>
      <c r="AS5565" s="12"/>
      <c r="AT5565" s="12"/>
      <c r="AU5565" s="12"/>
      <c r="AV5565" s="12"/>
      <c r="AW5565" s="12"/>
      <c r="AX5565" s="12"/>
      <c r="AY5565" s="12"/>
      <c r="AZ5565" s="12"/>
      <c r="BA5565" s="12"/>
      <c r="BB5565" s="12"/>
      <c r="BC5565" s="12"/>
      <c r="BD5565" s="12"/>
      <c r="BE5565" s="12"/>
      <c r="BF5565" s="12"/>
      <c r="BG5565" s="12"/>
      <c r="BH5565" s="12"/>
      <c r="BI5565" s="12"/>
      <c r="BJ5565" s="13"/>
      <c r="BK5565" s="13"/>
      <c r="BL5565" s="13"/>
      <c r="BM5565" s="13"/>
      <c r="BN5565" s="13"/>
    </row>
    <row r="5566" spans="1:66" x14ac:dyDescent="0.25">
      <c r="A5566" s="10"/>
      <c r="B5566" s="10"/>
      <c r="C5566" s="10"/>
      <c r="D5566" s="10"/>
      <c r="E5566" s="10"/>
      <c r="F5566" s="10"/>
      <c r="G5566" s="10"/>
      <c r="H5566" s="10"/>
      <c r="I5566" s="10"/>
      <c r="J5566" s="10"/>
      <c r="K5566" s="11"/>
      <c r="L5566" s="11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  <c r="W5566" s="12"/>
      <c r="X5566" s="12"/>
      <c r="Y5566" s="12"/>
      <c r="Z5566" s="12"/>
      <c r="AA5566" s="12"/>
      <c r="AB5566" s="12"/>
      <c r="AC5566" s="12"/>
      <c r="AD5566" s="12"/>
      <c r="AE5566" s="12"/>
      <c r="AF5566" s="12"/>
      <c r="AG5566" s="12"/>
      <c r="AH5566" s="12"/>
      <c r="AI5566" s="12"/>
      <c r="AJ5566" s="12"/>
      <c r="AK5566" s="12"/>
      <c r="AL5566" s="12"/>
      <c r="AM5566" s="12"/>
      <c r="AN5566" s="12"/>
      <c r="AO5566" s="12"/>
      <c r="AP5566" s="12"/>
      <c r="AQ5566" s="12"/>
      <c r="AR5566" s="12"/>
      <c r="AS5566" s="12"/>
      <c r="AT5566" s="12"/>
      <c r="AU5566" s="12"/>
      <c r="AV5566" s="12"/>
      <c r="AW5566" s="12"/>
      <c r="AX5566" s="12"/>
      <c r="AY5566" s="12"/>
      <c r="AZ5566" s="12"/>
      <c r="BA5566" s="12"/>
      <c r="BB5566" s="12"/>
      <c r="BC5566" s="12"/>
      <c r="BD5566" s="12"/>
      <c r="BE5566" s="12"/>
      <c r="BF5566" s="12"/>
      <c r="BG5566" s="12"/>
      <c r="BH5566" s="12"/>
      <c r="BI5566" s="12"/>
      <c r="BJ5566" s="13"/>
      <c r="BK5566" s="13"/>
      <c r="BL5566" s="13"/>
      <c r="BM5566" s="13"/>
      <c r="BN5566" s="13"/>
    </row>
    <row r="5567" spans="1:66" x14ac:dyDescent="0.25">
      <c r="A5567" s="10"/>
      <c r="B5567" s="10"/>
      <c r="C5567" s="10"/>
      <c r="D5567" s="10"/>
      <c r="E5567" s="10"/>
      <c r="F5567" s="10"/>
      <c r="G5567" s="10"/>
      <c r="H5567" s="10"/>
      <c r="I5567" s="10"/>
      <c r="J5567" s="10"/>
      <c r="K5567" s="11"/>
      <c r="L5567" s="11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2"/>
      <c r="AS5567" s="12"/>
      <c r="AT5567" s="12"/>
      <c r="AU5567" s="12"/>
      <c r="AV5567" s="12"/>
      <c r="AW5567" s="12"/>
      <c r="AX5567" s="12"/>
      <c r="AY5567" s="12"/>
      <c r="AZ5567" s="12"/>
      <c r="BA5567" s="12"/>
      <c r="BB5567" s="12"/>
      <c r="BC5567" s="12"/>
      <c r="BD5567" s="12"/>
      <c r="BE5567" s="12"/>
      <c r="BF5567" s="12"/>
      <c r="BG5567" s="12"/>
      <c r="BH5567" s="12"/>
      <c r="BI5567" s="12"/>
      <c r="BJ5567" s="13"/>
      <c r="BK5567" s="13"/>
      <c r="BL5567" s="13"/>
      <c r="BM5567" s="13"/>
      <c r="BN5567" s="13"/>
    </row>
    <row r="5568" spans="1:66" x14ac:dyDescent="0.25">
      <c r="A5568" s="10"/>
      <c r="B5568" s="10"/>
      <c r="C5568" s="10"/>
      <c r="D5568" s="10"/>
      <c r="E5568" s="10"/>
      <c r="F5568" s="10"/>
      <c r="G5568" s="10"/>
      <c r="H5568" s="10"/>
      <c r="I5568" s="10"/>
      <c r="J5568" s="10"/>
      <c r="K5568" s="11"/>
      <c r="L5568" s="11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  <c r="W5568" s="12"/>
      <c r="X5568" s="12"/>
      <c r="Y5568" s="12"/>
      <c r="Z5568" s="12"/>
      <c r="AA5568" s="12"/>
      <c r="AB5568" s="12"/>
      <c r="AC5568" s="12"/>
      <c r="AD5568" s="12"/>
      <c r="AE5568" s="12"/>
      <c r="AF5568" s="12"/>
      <c r="AG5568" s="12"/>
      <c r="AH5568" s="12"/>
      <c r="AI5568" s="12"/>
      <c r="AJ5568" s="12"/>
      <c r="AK5568" s="12"/>
      <c r="AL5568" s="12"/>
      <c r="AM5568" s="12"/>
      <c r="AN5568" s="12"/>
      <c r="AO5568" s="12"/>
      <c r="AP5568" s="12"/>
      <c r="AQ5568" s="12"/>
      <c r="AR5568" s="12"/>
      <c r="AS5568" s="12"/>
      <c r="AT5568" s="12"/>
      <c r="AU5568" s="12"/>
      <c r="AV5568" s="12"/>
      <c r="AW5568" s="12"/>
      <c r="AX5568" s="12"/>
      <c r="AY5568" s="12"/>
      <c r="AZ5568" s="12"/>
      <c r="BA5568" s="12"/>
      <c r="BB5568" s="12"/>
      <c r="BC5568" s="12"/>
      <c r="BD5568" s="12"/>
      <c r="BE5568" s="12"/>
      <c r="BF5568" s="12"/>
      <c r="BG5568" s="12"/>
      <c r="BH5568" s="12"/>
      <c r="BI5568" s="12"/>
      <c r="BJ5568" s="13"/>
      <c r="BK5568" s="13"/>
      <c r="BL5568" s="13"/>
      <c r="BM5568" s="13"/>
      <c r="BN5568" s="13"/>
    </row>
    <row r="5569" spans="1:66" x14ac:dyDescent="0.25">
      <c r="A5569" s="10"/>
      <c r="B5569" s="10"/>
      <c r="C5569" s="10"/>
      <c r="D5569" s="10"/>
      <c r="E5569" s="10"/>
      <c r="F5569" s="10"/>
      <c r="G5569" s="10"/>
      <c r="H5569" s="10"/>
      <c r="I5569" s="10"/>
      <c r="J5569" s="10"/>
      <c r="K5569" s="11"/>
      <c r="L5569" s="11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2"/>
      <c r="AS5569" s="12"/>
      <c r="AT5569" s="12"/>
      <c r="AU5569" s="12"/>
      <c r="AV5569" s="12"/>
      <c r="AW5569" s="12"/>
      <c r="AX5569" s="12"/>
      <c r="AY5569" s="12"/>
      <c r="AZ5569" s="12"/>
      <c r="BA5569" s="12"/>
      <c r="BB5569" s="12"/>
      <c r="BC5569" s="12"/>
      <c r="BD5569" s="12"/>
      <c r="BE5569" s="12"/>
      <c r="BF5569" s="12"/>
      <c r="BG5569" s="12"/>
      <c r="BH5569" s="12"/>
      <c r="BI5569" s="12"/>
      <c r="BJ5569" s="13"/>
      <c r="BK5569" s="13"/>
      <c r="BL5569" s="13"/>
      <c r="BM5569" s="13"/>
      <c r="BN5569" s="13"/>
    </row>
    <row r="5570" spans="1:66" x14ac:dyDescent="0.25">
      <c r="A5570" s="10"/>
      <c r="B5570" s="10"/>
      <c r="C5570" s="10"/>
      <c r="D5570" s="10"/>
      <c r="E5570" s="10"/>
      <c r="F5570" s="10"/>
      <c r="G5570" s="10"/>
      <c r="H5570" s="10"/>
      <c r="I5570" s="10"/>
      <c r="J5570" s="10"/>
      <c r="K5570" s="11"/>
      <c r="L5570" s="11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2"/>
      <c r="AE5570" s="12"/>
      <c r="AF5570" s="12"/>
      <c r="AG5570" s="12"/>
      <c r="AH5570" s="12"/>
      <c r="AI5570" s="12"/>
      <c r="AJ5570" s="12"/>
      <c r="AK5570" s="12"/>
      <c r="AL5570" s="12"/>
      <c r="AM5570" s="12"/>
      <c r="AN5570" s="12"/>
      <c r="AO5570" s="12"/>
      <c r="AP5570" s="12"/>
      <c r="AQ5570" s="12"/>
      <c r="AR5570" s="12"/>
      <c r="AS5570" s="12"/>
      <c r="AT5570" s="12"/>
      <c r="AU5570" s="12"/>
      <c r="AV5570" s="12"/>
      <c r="AW5570" s="12"/>
      <c r="AX5570" s="12"/>
      <c r="AY5570" s="12"/>
      <c r="AZ5570" s="12"/>
      <c r="BA5570" s="12"/>
      <c r="BB5570" s="12"/>
      <c r="BC5570" s="12"/>
      <c r="BD5570" s="12"/>
      <c r="BE5570" s="12"/>
      <c r="BF5570" s="12"/>
      <c r="BG5570" s="12"/>
      <c r="BH5570" s="12"/>
      <c r="BI5570" s="12"/>
      <c r="BJ5570" s="13"/>
      <c r="BK5570" s="13"/>
      <c r="BL5570" s="13"/>
      <c r="BM5570" s="13"/>
      <c r="BN5570" s="13"/>
    </row>
    <row r="5571" spans="1:66" x14ac:dyDescent="0.25">
      <c r="A5571" s="10"/>
      <c r="B5571" s="10"/>
      <c r="C5571" s="10"/>
      <c r="D5571" s="10"/>
      <c r="E5571" s="10"/>
      <c r="F5571" s="10"/>
      <c r="G5571" s="10"/>
      <c r="H5571" s="10"/>
      <c r="I5571" s="10"/>
      <c r="J5571" s="10"/>
      <c r="K5571" s="11"/>
      <c r="L5571" s="11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2"/>
      <c r="AS5571" s="12"/>
      <c r="AT5571" s="12"/>
      <c r="AU5571" s="12"/>
      <c r="AV5571" s="12"/>
      <c r="AW5571" s="12"/>
      <c r="AX5571" s="12"/>
      <c r="AY5571" s="12"/>
      <c r="AZ5571" s="12"/>
      <c r="BA5571" s="12"/>
      <c r="BB5571" s="12"/>
      <c r="BC5571" s="12"/>
      <c r="BD5571" s="12"/>
      <c r="BE5571" s="12"/>
      <c r="BF5571" s="12"/>
      <c r="BG5571" s="12"/>
      <c r="BH5571" s="12"/>
      <c r="BI5571" s="12"/>
      <c r="BJ5571" s="13"/>
      <c r="BK5571" s="13"/>
      <c r="BL5571" s="13"/>
      <c r="BM5571" s="13"/>
      <c r="BN5571" s="13"/>
    </row>
    <row r="5572" spans="1:66" x14ac:dyDescent="0.25">
      <c r="A5572" s="10"/>
      <c r="B5572" s="10"/>
      <c r="C5572" s="10"/>
      <c r="D5572" s="10"/>
      <c r="E5572" s="10"/>
      <c r="F5572" s="10"/>
      <c r="G5572" s="10"/>
      <c r="H5572" s="10"/>
      <c r="I5572" s="10"/>
      <c r="J5572" s="10"/>
      <c r="K5572" s="11"/>
      <c r="L5572" s="11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2"/>
      <c r="AE5572" s="12"/>
      <c r="AF5572" s="12"/>
      <c r="AG5572" s="12"/>
      <c r="AH5572" s="12"/>
      <c r="AI5572" s="12"/>
      <c r="AJ5572" s="12"/>
      <c r="AK5572" s="12"/>
      <c r="AL5572" s="12"/>
      <c r="AM5572" s="12"/>
      <c r="AN5572" s="12"/>
      <c r="AO5572" s="12"/>
      <c r="AP5572" s="12"/>
      <c r="AQ5572" s="12"/>
      <c r="AR5572" s="12"/>
      <c r="AS5572" s="12"/>
      <c r="AT5572" s="12"/>
      <c r="AU5572" s="12"/>
      <c r="AV5572" s="12"/>
      <c r="AW5572" s="12"/>
      <c r="AX5572" s="12"/>
      <c r="AY5572" s="12"/>
      <c r="AZ5572" s="12"/>
      <c r="BA5572" s="12"/>
      <c r="BB5572" s="12"/>
      <c r="BC5572" s="12"/>
      <c r="BD5572" s="12"/>
      <c r="BE5572" s="12"/>
      <c r="BF5572" s="12"/>
      <c r="BG5572" s="12"/>
      <c r="BH5572" s="12"/>
      <c r="BI5572" s="12"/>
      <c r="BJ5572" s="13"/>
      <c r="BK5572" s="13"/>
      <c r="BL5572" s="13"/>
      <c r="BM5572" s="13"/>
      <c r="BN5572" s="13"/>
    </row>
    <row r="5573" spans="1:66" x14ac:dyDescent="0.25">
      <c r="A5573" s="10"/>
      <c r="B5573" s="10"/>
      <c r="C5573" s="10"/>
      <c r="D5573" s="10"/>
      <c r="E5573" s="10"/>
      <c r="F5573" s="10"/>
      <c r="G5573" s="10"/>
      <c r="H5573" s="10"/>
      <c r="I5573" s="10"/>
      <c r="J5573" s="10"/>
      <c r="K5573" s="11"/>
      <c r="L5573" s="11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2"/>
      <c r="AS5573" s="12"/>
      <c r="AT5573" s="12"/>
      <c r="AU5573" s="12"/>
      <c r="AV5573" s="12"/>
      <c r="AW5573" s="12"/>
      <c r="AX5573" s="12"/>
      <c r="AY5573" s="12"/>
      <c r="AZ5573" s="12"/>
      <c r="BA5573" s="12"/>
      <c r="BB5573" s="12"/>
      <c r="BC5573" s="12"/>
      <c r="BD5573" s="12"/>
      <c r="BE5573" s="12"/>
      <c r="BF5573" s="12"/>
      <c r="BG5573" s="12"/>
      <c r="BH5573" s="12"/>
      <c r="BI5573" s="12"/>
      <c r="BJ5573" s="13"/>
      <c r="BK5573" s="13"/>
      <c r="BL5573" s="13"/>
      <c r="BM5573" s="13"/>
      <c r="BN5573" s="13"/>
    </row>
    <row r="5574" spans="1:66" x14ac:dyDescent="0.25">
      <c r="A5574" s="10"/>
      <c r="B5574" s="10"/>
      <c r="C5574" s="10"/>
      <c r="D5574" s="10"/>
      <c r="E5574" s="10"/>
      <c r="F5574" s="10"/>
      <c r="G5574" s="10"/>
      <c r="H5574" s="10"/>
      <c r="I5574" s="10"/>
      <c r="J5574" s="10"/>
      <c r="K5574" s="11"/>
      <c r="L5574" s="11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12"/>
      <c r="AD5574" s="12"/>
      <c r="AE5574" s="12"/>
      <c r="AF5574" s="12"/>
      <c r="AG5574" s="12"/>
      <c r="AH5574" s="12"/>
      <c r="AI5574" s="12"/>
      <c r="AJ5574" s="12"/>
      <c r="AK5574" s="12"/>
      <c r="AL5574" s="12"/>
      <c r="AM5574" s="12"/>
      <c r="AN5574" s="12"/>
      <c r="AO5574" s="12"/>
      <c r="AP5574" s="12"/>
      <c r="AQ5574" s="12"/>
      <c r="AR5574" s="12"/>
      <c r="AS5574" s="12"/>
      <c r="AT5574" s="12"/>
      <c r="AU5574" s="12"/>
      <c r="AV5574" s="12"/>
      <c r="AW5574" s="12"/>
      <c r="AX5574" s="12"/>
      <c r="AY5574" s="12"/>
      <c r="AZ5574" s="12"/>
      <c r="BA5574" s="12"/>
      <c r="BB5574" s="12"/>
      <c r="BC5574" s="12"/>
      <c r="BD5574" s="12"/>
      <c r="BE5574" s="12"/>
      <c r="BF5574" s="12"/>
      <c r="BG5574" s="12"/>
      <c r="BH5574" s="12"/>
      <c r="BI5574" s="12"/>
      <c r="BJ5574" s="13"/>
      <c r="BK5574" s="13"/>
      <c r="BL5574" s="13"/>
      <c r="BM5574" s="13"/>
      <c r="BN5574" s="13"/>
    </row>
    <row r="5575" spans="1:66" x14ac:dyDescent="0.25">
      <c r="A5575" s="10"/>
      <c r="B5575" s="10"/>
      <c r="C5575" s="10"/>
      <c r="D5575" s="10"/>
      <c r="E5575" s="10"/>
      <c r="F5575" s="10"/>
      <c r="G5575" s="10"/>
      <c r="H5575" s="10"/>
      <c r="I5575" s="10"/>
      <c r="J5575" s="10"/>
      <c r="K5575" s="11"/>
      <c r="L5575" s="11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2"/>
      <c r="AS5575" s="12"/>
      <c r="AT5575" s="12"/>
      <c r="AU5575" s="12"/>
      <c r="AV5575" s="12"/>
      <c r="AW5575" s="12"/>
      <c r="AX5575" s="12"/>
      <c r="AY5575" s="12"/>
      <c r="AZ5575" s="12"/>
      <c r="BA5575" s="12"/>
      <c r="BB5575" s="12"/>
      <c r="BC5575" s="12"/>
      <c r="BD5575" s="12"/>
      <c r="BE5575" s="12"/>
      <c r="BF5575" s="12"/>
      <c r="BG5575" s="12"/>
      <c r="BH5575" s="12"/>
      <c r="BI5575" s="12"/>
      <c r="BJ5575" s="13"/>
      <c r="BK5575" s="13"/>
      <c r="BL5575" s="13"/>
      <c r="BM5575" s="13"/>
      <c r="BN5575" s="13"/>
    </row>
    <row r="5576" spans="1:66" x14ac:dyDescent="0.25">
      <c r="A5576" s="10"/>
      <c r="B5576" s="10"/>
      <c r="C5576" s="10"/>
      <c r="D5576" s="10"/>
      <c r="E5576" s="10"/>
      <c r="F5576" s="10"/>
      <c r="G5576" s="10"/>
      <c r="H5576" s="10"/>
      <c r="I5576" s="10"/>
      <c r="J5576" s="10"/>
      <c r="K5576" s="11"/>
      <c r="L5576" s="11"/>
      <c r="M5576" s="12"/>
      <c r="N5576" s="12"/>
      <c r="O5576" s="12"/>
      <c r="P5576" s="12"/>
      <c r="Q5576" s="12"/>
      <c r="R5576" s="12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2"/>
      <c r="AE5576" s="12"/>
      <c r="AF5576" s="12"/>
      <c r="AG5576" s="12"/>
      <c r="AH5576" s="12"/>
      <c r="AI5576" s="12"/>
      <c r="AJ5576" s="12"/>
      <c r="AK5576" s="12"/>
      <c r="AL5576" s="12"/>
      <c r="AM5576" s="12"/>
      <c r="AN5576" s="12"/>
      <c r="AO5576" s="12"/>
      <c r="AP5576" s="12"/>
      <c r="AQ5576" s="12"/>
      <c r="AR5576" s="12"/>
      <c r="AS5576" s="12"/>
      <c r="AT5576" s="12"/>
      <c r="AU5576" s="12"/>
      <c r="AV5576" s="12"/>
      <c r="AW5576" s="12"/>
      <c r="AX5576" s="12"/>
      <c r="AY5576" s="12"/>
      <c r="AZ5576" s="12"/>
      <c r="BA5576" s="12"/>
      <c r="BB5576" s="12"/>
      <c r="BC5576" s="12"/>
      <c r="BD5576" s="12"/>
      <c r="BE5576" s="12"/>
      <c r="BF5576" s="12"/>
      <c r="BG5576" s="12"/>
      <c r="BH5576" s="12"/>
      <c r="BI5576" s="12"/>
      <c r="BJ5576" s="13"/>
      <c r="BK5576" s="13"/>
      <c r="BL5576" s="13"/>
      <c r="BM5576" s="13"/>
      <c r="BN5576" s="13"/>
    </row>
    <row r="5577" spans="1:66" x14ac:dyDescent="0.25">
      <c r="A5577" s="10"/>
      <c r="B5577" s="10"/>
      <c r="C5577" s="10"/>
      <c r="D5577" s="10"/>
      <c r="E5577" s="10"/>
      <c r="F5577" s="10"/>
      <c r="G5577" s="10"/>
      <c r="H5577" s="10"/>
      <c r="I5577" s="10"/>
      <c r="J5577" s="10"/>
      <c r="K5577" s="11"/>
      <c r="L5577" s="11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2"/>
      <c r="AS5577" s="12"/>
      <c r="AT5577" s="12"/>
      <c r="AU5577" s="12"/>
      <c r="AV5577" s="12"/>
      <c r="AW5577" s="12"/>
      <c r="AX5577" s="12"/>
      <c r="AY5577" s="12"/>
      <c r="AZ5577" s="12"/>
      <c r="BA5577" s="12"/>
      <c r="BB5577" s="12"/>
      <c r="BC5577" s="12"/>
      <c r="BD5577" s="12"/>
      <c r="BE5577" s="12"/>
      <c r="BF5577" s="12"/>
      <c r="BG5577" s="12"/>
      <c r="BH5577" s="12"/>
      <c r="BI5577" s="12"/>
      <c r="BJ5577" s="13"/>
      <c r="BK5577" s="13"/>
      <c r="BL5577" s="13"/>
      <c r="BM5577" s="13"/>
      <c r="BN5577" s="13"/>
    </row>
    <row r="5578" spans="1:66" x14ac:dyDescent="0.25">
      <c r="A5578" s="10"/>
      <c r="B5578" s="10"/>
      <c r="C5578" s="10"/>
      <c r="D5578" s="10"/>
      <c r="E5578" s="10"/>
      <c r="F5578" s="10"/>
      <c r="G5578" s="10"/>
      <c r="H5578" s="10"/>
      <c r="I5578" s="10"/>
      <c r="J5578" s="10"/>
      <c r="K5578" s="11"/>
      <c r="L5578" s="11"/>
      <c r="M5578" s="12"/>
      <c r="N5578" s="12"/>
      <c r="O5578" s="12"/>
      <c r="P5578" s="12"/>
      <c r="Q5578" s="12"/>
      <c r="R5578" s="12"/>
      <c r="S5578" s="12"/>
      <c r="T5578" s="12"/>
      <c r="U5578" s="12"/>
      <c r="V5578" s="12"/>
      <c r="W5578" s="12"/>
      <c r="X5578" s="12"/>
      <c r="Y5578" s="12"/>
      <c r="Z5578" s="12"/>
      <c r="AA5578" s="12"/>
      <c r="AB5578" s="12"/>
      <c r="AC5578" s="12"/>
      <c r="AD5578" s="12"/>
      <c r="AE5578" s="12"/>
      <c r="AF5578" s="12"/>
      <c r="AG5578" s="12"/>
      <c r="AH5578" s="12"/>
      <c r="AI5578" s="12"/>
      <c r="AJ5578" s="12"/>
      <c r="AK5578" s="12"/>
      <c r="AL5578" s="12"/>
      <c r="AM5578" s="12"/>
      <c r="AN5578" s="12"/>
      <c r="AO5578" s="12"/>
      <c r="AP5578" s="12"/>
      <c r="AQ5578" s="12"/>
      <c r="AR5578" s="12"/>
      <c r="AS5578" s="12"/>
      <c r="AT5578" s="12"/>
      <c r="AU5578" s="12"/>
      <c r="AV5578" s="12"/>
      <c r="AW5578" s="12"/>
      <c r="AX5578" s="12"/>
      <c r="AY5578" s="12"/>
      <c r="AZ5578" s="12"/>
      <c r="BA5578" s="12"/>
      <c r="BB5578" s="12"/>
      <c r="BC5578" s="12"/>
      <c r="BD5578" s="12"/>
      <c r="BE5578" s="12"/>
      <c r="BF5578" s="12"/>
      <c r="BG5578" s="12"/>
      <c r="BH5578" s="12"/>
      <c r="BI5578" s="12"/>
      <c r="BJ5578" s="13"/>
      <c r="BK5578" s="13"/>
      <c r="BL5578" s="13"/>
      <c r="BM5578" s="13"/>
      <c r="BN5578" s="13"/>
    </row>
    <row r="5579" spans="1:66" x14ac:dyDescent="0.25">
      <c r="A5579" s="10"/>
      <c r="B5579" s="10"/>
      <c r="C5579" s="10"/>
      <c r="D5579" s="10"/>
      <c r="E5579" s="10"/>
      <c r="F5579" s="10"/>
      <c r="G5579" s="10"/>
      <c r="H5579" s="10"/>
      <c r="I5579" s="10"/>
      <c r="J5579" s="10"/>
      <c r="K5579" s="11"/>
      <c r="L5579" s="11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2"/>
      <c r="AS5579" s="12"/>
      <c r="AT5579" s="12"/>
      <c r="AU5579" s="12"/>
      <c r="AV5579" s="12"/>
      <c r="AW5579" s="12"/>
      <c r="AX5579" s="12"/>
      <c r="AY5579" s="12"/>
      <c r="AZ5579" s="12"/>
      <c r="BA5579" s="12"/>
      <c r="BB5579" s="12"/>
      <c r="BC5579" s="12"/>
      <c r="BD5579" s="12"/>
      <c r="BE5579" s="12"/>
      <c r="BF5579" s="12"/>
      <c r="BG5579" s="12"/>
      <c r="BH5579" s="12"/>
      <c r="BI5579" s="12"/>
      <c r="BJ5579" s="13"/>
      <c r="BK5579" s="13"/>
      <c r="BL5579" s="13"/>
      <c r="BM5579" s="13"/>
      <c r="BN5579" s="13"/>
    </row>
    <row r="5580" spans="1:66" x14ac:dyDescent="0.25">
      <c r="A5580" s="10"/>
      <c r="B5580" s="10"/>
      <c r="C5580" s="10"/>
      <c r="D5580" s="10"/>
      <c r="E5580" s="10"/>
      <c r="F5580" s="10"/>
      <c r="G5580" s="10"/>
      <c r="H5580" s="10"/>
      <c r="I5580" s="10"/>
      <c r="J5580" s="10"/>
      <c r="K5580" s="11"/>
      <c r="L5580" s="11"/>
      <c r="M5580" s="12"/>
      <c r="N5580" s="12"/>
      <c r="O5580" s="12"/>
      <c r="P5580" s="12"/>
      <c r="Q5580" s="12"/>
      <c r="R5580" s="12"/>
      <c r="S5580" s="12"/>
      <c r="T5580" s="12"/>
      <c r="U5580" s="12"/>
      <c r="V5580" s="12"/>
      <c r="W5580" s="12"/>
      <c r="X5580" s="12"/>
      <c r="Y5580" s="12"/>
      <c r="Z5580" s="12"/>
      <c r="AA5580" s="12"/>
      <c r="AB5580" s="12"/>
      <c r="AC5580" s="12"/>
      <c r="AD5580" s="12"/>
      <c r="AE5580" s="12"/>
      <c r="AF5580" s="12"/>
      <c r="AG5580" s="12"/>
      <c r="AH5580" s="12"/>
      <c r="AI5580" s="12"/>
      <c r="AJ5580" s="12"/>
      <c r="AK5580" s="12"/>
      <c r="AL5580" s="12"/>
      <c r="AM5580" s="12"/>
      <c r="AN5580" s="12"/>
      <c r="AO5580" s="12"/>
      <c r="AP5580" s="12"/>
      <c r="AQ5580" s="12"/>
      <c r="AR5580" s="12"/>
      <c r="AS5580" s="12"/>
      <c r="AT5580" s="12"/>
      <c r="AU5580" s="12"/>
      <c r="AV5580" s="12"/>
      <c r="AW5580" s="12"/>
      <c r="AX5580" s="12"/>
      <c r="AY5580" s="12"/>
      <c r="AZ5580" s="12"/>
      <c r="BA5580" s="12"/>
      <c r="BB5580" s="12"/>
      <c r="BC5580" s="12"/>
      <c r="BD5580" s="12"/>
      <c r="BE5580" s="12"/>
      <c r="BF5580" s="12"/>
      <c r="BG5580" s="12"/>
      <c r="BH5580" s="12"/>
      <c r="BI5580" s="12"/>
      <c r="BJ5580" s="13"/>
      <c r="BK5580" s="13"/>
      <c r="BL5580" s="13"/>
      <c r="BM5580" s="13"/>
      <c r="BN5580" s="13"/>
    </row>
    <row r="5581" spans="1:66" x14ac:dyDescent="0.25">
      <c r="A5581" s="10"/>
      <c r="B5581" s="10"/>
      <c r="C5581" s="10"/>
      <c r="D5581" s="10"/>
      <c r="E5581" s="10"/>
      <c r="F5581" s="10"/>
      <c r="G5581" s="10"/>
      <c r="H5581" s="10"/>
      <c r="I5581" s="10"/>
      <c r="J5581" s="10"/>
      <c r="K5581" s="11"/>
      <c r="L5581" s="11"/>
      <c r="M5581" s="12"/>
      <c r="N5581" s="12"/>
      <c r="O5581" s="12"/>
      <c r="P5581" s="12"/>
      <c r="Q5581" s="12"/>
      <c r="R5581" s="12"/>
      <c r="S5581" s="12"/>
      <c r="T5581" s="12"/>
      <c r="U5581" s="12"/>
      <c r="V5581" s="12"/>
      <c r="W5581" s="12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2"/>
      <c r="AS5581" s="12"/>
      <c r="AT5581" s="12"/>
      <c r="AU5581" s="12"/>
      <c r="AV5581" s="12"/>
      <c r="AW5581" s="12"/>
      <c r="AX5581" s="12"/>
      <c r="AY5581" s="12"/>
      <c r="AZ5581" s="12"/>
      <c r="BA5581" s="12"/>
      <c r="BB5581" s="12"/>
      <c r="BC5581" s="12"/>
      <c r="BD5581" s="12"/>
      <c r="BE5581" s="12"/>
      <c r="BF5581" s="12"/>
      <c r="BG5581" s="12"/>
      <c r="BH5581" s="12"/>
      <c r="BI5581" s="12"/>
      <c r="BJ5581" s="13"/>
      <c r="BK5581" s="13"/>
      <c r="BL5581" s="13"/>
      <c r="BM5581" s="13"/>
      <c r="BN5581" s="13"/>
    </row>
    <row r="5582" spans="1:66" x14ac:dyDescent="0.25">
      <c r="A5582" s="10"/>
      <c r="B5582" s="10"/>
      <c r="C5582" s="10"/>
      <c r="D5582" s="10"/>
      <c r="E5582" s="10"/>
      <c r="F5582" s="10"/>
      <c r="G5582" s="10"/>
      <c r="H5582" s="10"/>
      <c r="I5582" s="10"/>
      <c r="J5582" s="10"/>
      <c r="K5582" s="11"/>
      <c r="L5582" s="11"/>
      <c r="M5582" s="12"/>
      <c r="N5582" s="12"/>
      <c r="O5582" s="12"/>
      <c r="P5582" s="12"/>
      <c r="Q5582" s="12"/>
      <c r="R5582" s="12"/>
      <c r="S5582" s="12"/>
      <c r="T5582" s="12"/>
      <c r="U5582" s="12"/>
      <c r="V5582" s="12"/>
      <c r="W5582" s="12"/>
      <c r="X5582" s="12"/>
      <c r="Y5582" s="12"/>
      <c r="Z5582" s="12"/>
      <c r="AA5582" s="12"/>
      <c r="AB5582" s="12"/>
      <c r="AC5582" s="12"/>
      <c r="AD5582" s="12"/>
      <c r="AE5582" s="12"/>
      <c r="AF5582" s="12"/>
      <c r="AG5582" s="12"/>
      <c r="AH5582" s="12"/>
      <c r="AI5582" s="12"/>
      <c r="AJ5582" s="12"/>
      <c r="AK5582" s="12"/>
      <c r="AL5582" s="12"/>
      <c r="AM5582" s="12"/>
      <c r="AN5582" s="12"/>
      <c r="AO5582" s="12"/>
      <c r="AP5582" s="12"/>
      <c r="AQ5582" s="12"/>
      <c r="AR5582" s="12"/>
      <c r="AS5582" s="12"/>
      <c r="AT5582" s="12"/>
      <c r="AU5582" s="12"/>
      <c r="AV5582" s="12"/>
      <c r="AW5582" s="12"/>
      <c r="AX5582" s="12"/>
      <c r="AY5582" s="12"/>
      <c r="AZ5582" s="12"/>
      <c r="BA5582" s="12"/>
      <c r="BB5582" s="12"/>
      <c r="BC5582" s="12"/>
      <c r="BD5582" s="12"/>
      <c r="BE5582" s="12"/>
      <c r="BF5582" s="12"/>
      <c r="BG5582" s="12"/>
      <c r="BH5582" s="12"/>
      <c r="BI5582" s="12"/>
      <c r="BJ5582" s="13"/>
      <c r="BK5582" s="13"/>
      <c r="BL5582" s="13"/>
      <c r="BM5582" s="13"/>
      <c r="BN5582" s="13"/>
    </row>
    <row r="5583" spans="1:66" x14ac:dyDescent="0.25">
      <c r="A5583" s="10"/>
      <c r="B5583" s="10"/>
      <c r="C5583" s="10"/>
      <c r="D5583" s="10"/>
      <c r="E5583" s="10"/>
      <c r="F5583" s="10"/>
      <c r="G5583" s="10"/>
      <c r="H5583" s="10"/>
      <c r="I5583" s="10"/>
      <c r="J5583" s="10"/>
      <c r="K5583" s="11"/>
      <c r="L5583" s="11"/>
      <c r="M5583" s="12"/>
      <c r="N5583" s="12"/>
      <c r="O5583" s="12"/>
      <c r="P5583" s="12"/>
      <c r="Q5583" s="12"/>
      <c r="R5583" s="12"/>
      <c r="S5583" s="12"/>
      <c r="T5583" s="12"/>
      <c r="U5583" s="12"/>
      <c r="V5583" s="12"/>
      <c r="W5583" s="12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2"/>
      <c r="AS5583" s="12"/>
      <c r="AT5583" s="12"/>
      <c r="AU5583" s="12"/>
      <c r="AV5583" s="12"/>
      <c r="AW5583" s="12"/>
      <c r="AX5583" s="12"/>
      <c r="AY5583" s="12"/>
      <c r="AZ5583" s="12"/>
      <c r="BA5583" s="12"/>
      <c r="BB5583" s="12"/>
      <c r="BC5583" s="12"/>
      <c r="BD5583" s="12"/>
      <c r="BE5583" s="12"/>
      <c r="BF5583" s="12"/>
      <c r="BG5583" s="12"/>
      <c r="BH5583" s="12"/>
      <c r="BI5583" s="12"/>
      <c r="BJ5583" s="13"/>
      <c r="BK5583" s="13"/>
      <c r="BL5583" s="13"/>
      <c r="BM5583" s="13"/>
      <c r="BN5583" s="13"/>
    </row>
    <row r="5584" spans="1:66" x14ac:dyDescent="0.25">
      <c r="A5584" s="10"/>
      <c r="B5584" s="10"/>
      <c r="C5584" s="10"/>
      <c r="D5584" s="10"/>
      <c r="E5584" s="10"/>
      <c r="F5584" s="10"/>
      <c r="G5584" s="10"/>
      <c r="H5584" s="10"/>
      <c r="I5584" s="10"/>
      <c r="J5584" s="10"/>
      <c r="K5584" s="11"/>
      <c r="L5584" s="11"/>
      <c r="M5584" s="12"/>
      <c r="N5584" s="12"/>
      <c r="O5584" s="12"/>
      <c r="P5584" s="12"/>
      <c r="Q5584" s="12"/>
      <c r="R5584" s="12"/>
      <c r="S5584" s="12"/>
      <c r="T5584" s="12"/>
      <c r="U5584" s="12"/>
      <c r="V5584" s="12"/>
      <c r="W5584" s="12"/>
      <c r="X5584" s="12"/>
      <c r="Y5584" s="12"/>
      <c r="Z5584" s="12"/>
      <c r="AA5584" s="12"/>
      <c r="AB5584" s="12"/>
      <c r="AC5584" s="12"/>
      <c r="AD5584" s="12"/>
      <c r="AE5584" s="12"/>
      <c r="AF5584" s="12"/>
      <c r="AG5584" s="12"/>
      <c r="AH5584" s="12"/>
      <c r="AI5584" s="12"/>
      <c r="AJ5584" s="12"/>
      <c r="AK5584" s="12"/>
      <c r="AL5584" s="12"/>
      <c r="AM5584" s="12"/>
      <c r="AN5584" s="12"/>
      <c r="AO5584" s="12"/>
      <c r="AP5584" s="12"/>
      <c r="AQ5584" s="12"/>
      <c r="AR5584" s="12"/>
      <c r="AS5584" s="12"/>
      <c r="AT5584" s="12"/>
      <c r="AU5584" s="12"/>
      <c r="AV5584" s="12"/>
      <c r="AW5584" s="12"/>
      <c r="AX5584" s="12"/>
      <c r="AY5584" s="12"/>
      <c r="AZ5584" s="12"/>
      <c r="BA5584" s="12"/>
      <c r="BB5584" s="12"/>
      <c r="BC5584" s="12"/>
      <c r="BD5584" s="12"/>
      <c r="BE5584" s="12"/>
      <c r="BF5584" s="12"/>
      <c r="BG5584" s="12"/>
      <c r="BH5584" s="12"/>
      <c r="BI5584" s="12"/>
      <c r="BJ5584" s="13"/>
      <c r="BK5584" s="13"/>
      <c r="BL5584" s="13"/>
      <c r="BM5584" s="13"/>
      <c r="BN5584" s="13"/>
    </row>
    <row r="5585" spans="1:66" x14ac:dyDescent="0.25">
      <c r="A5585" s="10"/>
      <c r="B5585" s="10"/>
      <c r="C5585" s="10"/>
      <c r="D5585" s="10"/>
      <c r="E5585" s="10"/>
      <c r="F5585" s="10"/>
      <c r="G5585" s="10"/>
      <c r="H5585" s="10"/>
      <c r="I5585" s="10"/>
      <c r="J5585" s="10"/>
      <c r="K5585" s="11"/>
      <c r="L5585" s="11"/>
      <c r="M5585" s="12"/>
      <c r="N5585" s="12"/>
      <c r="O5585" s="12"/>
      <c r="P5585" s="12"/>
      <c r="Q5585" s="12"/>
      <c r="R5585" s="12"/>
      <c r="S5585" s="12"/>
      <c r="T5585" s="12"/>
      <c r="U5585" s="12"/>
      <c r="V5585" s="12"/>
      <c r="W5585" s="12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2"/>
      <c r="AS5585" s="12"/>
      <c r="AT5585" s="12"/>
      <c r="AU5585" s="12"/>
      <c r="AV5585" s="12"/>
      <c r="AW5585" s="12"/>
      <c r="AX5585" s="12"/>
      <c r="AY5585" s="12"/>
      <c r="AZ5585" s="12"/>
      <c r="BA5585" s="12"/>
      <c r="BB5585" s="12"/>
      <c r="BC5585" s="12"/>
      <c r="BD5585" s="12"/>
      <c r="BE5585" s="12"/>
      <c r="BF5585" s="12"/>
      <c r="BG5585" s="12"/>
      <c r="BH5585" s="12"/>
      <c r="BI5585" s="12"/>
      <c r="BJ5585" s="13"/>
      <c r="BK5585" s="13"/>
      <c r="BL5585" s="13"/>
      <c r="BM5585" s="13"/>
      <c r="BN5585" s="13"/>
    </row>
    <row r="5586" spans="1:66" x14ac:dyDescent="0.25">
      <c r="A5586" s="10"/>
      <c r="B5586" s="10"/>
      <c r="C5586" s="10"/>
      <c r="D5586" s="10"/>
      <c r="E5586" s="10"/>
      <c r="F5586" s="10"/>
      <c r="G5586" s="10"/>
      <c r="H5586" s="10"/>
      <c r="I5586" s="10"/>
      <c r="J5586" s="10"/>
      <c r="K5586" s="11"/>
      <c r="L5586" s="11"/>
      <c r="M5586" s="12"/>
      <c r="N5586" s="12"/>
      <c r="O5586" s="12"/>
      <c r="P5586" s="12"/>
      <c r="Q5586" s="12"/>
      <c r="R5586" s="12"/>
      <c r="S5586" s="12"/>
      <c r="T5586" s="12"/>
      <c r="U5586" s="12"/>
      <c r="V5586" s="12"/>
      <c r="W5586" s="12"/>
      <c r="X5586" s="12"/>
      <c r="Y5586" s="12"/>
      <c r="Z5586" s="12"/>
      <c r="AA5586" s="12"/>
      <c r="AB5586" s="12"/>
      <c r="AC5586" s="12"/>
      <c r="AD5586" s="12"/>
      <c r="AE5586" s="12"/>
      <c r="AF5586" s="12"/>
      <c r="AG5586" s="12"/>
      <c r="AH5586" s="12"/>
      <c r="AI5586" s="12"/>
      <c r="AJ5586" s="12"/>
      <c r="AK5586" s="12"/>
      <c r="AL5586" s="12"/>
      <c r="AM5586" s="12"/>
      <c r="AN5586" s="12"/>
      <c r="AO5586" s="12"/>
      <c r="AP5586" s="12"/>
      <c r="AQ5586" s="12"/>
      <c r="AR5586" s="12"/>
      <c r="AS5586" s="12"/>
      <c r="AT5586" s="12"/>
      <c r="AU5586" s="12"/>
      <c r="AV5586" s="12"/>
      <c r="AW5586" s="12"/>
      <c r="AX5586" s="12"/>
      <c r="AY5586" s="12"/>
      <c r="AZ5586" s="12"/>
      <c r="BA5586" s="12"/>
      <c r="BB5586" s="12"/>
      <c r="BC5586" s="12"/>
      <c r="BD5586" s="12"/>
      <c r="BE5586" s="12"/>
      <c r="BF5586" s="12"/>
      <c r="BG5586" s="12"/>
      <c r="BH5586" s="12"/>
      <c r="BI5586" s="12"/>
      <c r="BJ5586" s="13"/>
      <c r="BK5586" s="13"/>
      <c r="BL5586" s="13"/>
      <c r="BM5586" s="13"/>
      <c r="BN5586" s="13"/>
    </row>
    <row r="5587" spans="1:66" x14ac:dyDescent="0.25">
      <c r="A5587" s="10"/>
      <c r="B5587" s="10"/>
      <c r="C5587" s="10"/>
      <c r="D5587" s="10"/>
      <c r="E5587" s="10"/>
      <c r="F5587" s="10"/>
      <c r="G5587" s="10"/>
      <c r="H5587" s="10"/>
      <c r="I5587" s="10"/>
      <c r="J5587" s="10"/>
      <c r="K5587" s="11"/>
      <c r="L5587" s="11"/>
      <c r="M5587" s="12"/>
      <c r="N5587" s="12"/>
      <c r="O5587" s="12"/>
      <c r="P5587" s="12"/>
      <c r="Q5587" s="12"/>
      <c r="R5587" s="12"/>
      <c r="S5587" s="12"/>
      <c r="T5587" s="12"/>
      <c r="U5587" s="12"/>
      <c r="V5587" s="12"/>
      <c r="W5587" s="12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2"/>
      <c r="AS5587" s="12"/>
      <c r="AT5587" s="12"/>
      <c r="AU5587" s="12"/>
      <c r="AV5587" s="12"/>
      <c r="AW5587" s="12"/>
      <c r="AX5587" s="12"/>
      <c r="AY5587" s="12"/>
      <c r="AZ5587" s="12"/>
      <c r="BA5587" s="12"/>
      <c r="BB5587" s="12"/>
      <c r="BC5587" s="12"/>
      <c r="BD5587" s="12"/>
      <c r="BE5587" s="12"/>
      <c r="BF5587" s="12"/>
      <c r="BG5587" s="12"/>
      <c r="BH5587" s="12"/>
      <c r="BI5587" s="12"/>
      <c r="BJ5587" s="13"/>
      <c r="BK5587" s="13"/>
      <c r="BL5587" s="13"/>
      <c r="BM5587" s="13"/>
      <c r="BN5587" s="13"/>
    </row>
    <row r="5588" spans="1:66" x14ac:dyDescent="0.25">
      <c r="A5588" s="10"/>
      <c r="B5588" s="10"/>
      <c r="C5588" s="10"/>
      <c r="D5588" s="10"/>
      <c r="E5588" s="10"/>
      <c r="F5588" s="10"/>
      <c r="G5588" s="10"/>
      <c r="H5588" s="10"/>
      <c r="I5588" s="10"/>
      <c r="J5588" s="10"/>
      <c r="K5588" s="11"/>
      <c r="L5588" s="11"/>
      <c r="M5588" s="12"/>
      <c r="N5588" s="12"/>
      <c r="O5588" s="12"/>
      <c r="P5588" s="12"/>
      <c r="Q5588" s="12"/>
      <c r="R5588" s="12"/>
      <c r="S5588" s="12"/>
      <c r="T5588" s="12"/>
      <c r="U5588" s="12"/>
      <c r="V5588" s="12"/>
      <c r="W5588" s="12"/>
      <c r="X5588" s="12"/>
      <c r="Y5588" s="12"/>
      <c r="Z5588" s="12"/>
      <c r="AA5588" s="12"/>
      <c r="AB5588" s="12"/>
      <c r="AC5588" s="12"/>
      <c r="AD5588" s="12"/>
      <c r="AE5588" s="12"/>
      <c r="AF5588" s="12"/>
      <c r="AG5588" s="12"/>
      <c r="AH5588" s="12"/>
      <c r="AI5588" s="12"/>
      <c r="AJ5588" s="12"/>
      <c r="AK5588" s="12"/>
      <c r="AL5588" s="12"/>
      <c r="AM5588" s="12"/>
      <c r="AN5588" s="12"/>
      <c r="AO5588" s="12"/>
      <c r="AP5588" s="12"/>
      <c r="AQ5588" s="12"/>
      <c r="AR5588" s="12"/>
      <c r="AS5588" s="12"/>
      <c r="AT5588" s="12"/>
      <c r="AU5588" s="12"/>
      <c r="AV5588" s="12"/>
      <c r="AW5588" s="12"/>
      <c r="AX5588" s="12"/>
      <c r="AY5588" s="12"/>
      <c r="AZ5588" s="12"/>
      <c r="BA5588" s="12"/>
      <c r="BB5588" s="12"/>
      <c r="BC5588" s="12"/>
      <c r="BD5588" s="12"/>
      <c r="BE5588" s="12"/>
      <c r="BF5588" s="12"/>
      <c r="BG5588" s="12"/>
      <c r="BH5588" s="12"/>
      <c r="BI5588" s="12"/>
      <c r="BJ5588" s="13"/>
      <c r="BK5588" s="13"/>
      <c r="BL5588" s="13"/>
      <c r="BM5588" s="13"/>
      <c r="BN5588" s="13"/>
    </row>
    <row r="5589" spans="1:66" x14ac:dyDescent="0.25">
      <c r="A5589" s="10"/>
      <c r="B5589" s="10"/>
      <c r="C5589" s="10"/>
      <c r="D5589" s="10"/>
      <c r="E5589" s="10"/>
      <c r="F5589" s="10"/>
      <c r="G5589" s="10"/>
      <c r="H5589" s="10"/>
      <c r="I5589" s="10"/>
      <c r="J5589" s="10"/>
      <c r="K5589" s="11"/>
      <c r="L5589" s="11"/>
      <c r="M5589" s="12"/>
      <c r="N5589" s="12"/>
      <c r="O5589" s="12"/>
      <c r="P5589" s="12"/>
      <c r="Q5589" s="12"/>
      <c r="R5589" s="12"/>
      <c r="S5589" s="12"/>
      <c r="T5589" s="12"/>
      <c r="U5589" s="12"/>
      <c r="V5589" s="12"/>
      <c r="W5589" s="12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2"/>
      <c r="AS5589" s="12"/>
      <c r="AT5589" s="12"/>
      <c r="AU5589" s="12"/>
      <c r="AV5589" s="12"/>
      <c r="AW5589" s="12"/>
      <c r="AX5589" s="12"/>
      <c r="AY5589" s="12"/>
      <c r="AZ5589" s="12"/>
      <c r="BA5589" s="12"/>
      <c r="BB5589" s="12"/>
      <c r="BC5589" s="12"/>
      <c r="BD5589" s="12"/>
      <c r="BE5589" s="12"/>
      <c r="BF5589" s="12"/>
      <c r="BG5589" s="12"/>
      <c r="BH5589" s="12"/>
      <c r="BI5589" s="12"/>
      <c r="BJ5589" s="13"/>
      <c r="BK5589" s="13"/>
      <c r="BL5589" s="13"/>
      <c r="BM5589" s="13"/>
      <c r="BN5589" s="13"/>
    </row>
    <row r="5590" spans="1:66" x14ac:dyDescent="0.25">
      <c r="A5590" s="10"/>
      <c r="B5590" s="10"/>
      <c r="C5590" s="10"/>
      <c r="D5590" s="10"/>
      <c r="E5590" s="10"/>
      <c r="F5590" s="10"/>
      <c r="G5590" s="10"/>
      <c r="H5590" s="10"/>
      <c r="I5590" s="10"/>
      <c r="J5590" s="10"/>
      <c r="K5590" s="11"/>
      <c r="L5590" s="11"/>
      <c r="M5590" s="12"/>
      <c r="N5590" s="12"/>
      <c r="O5590" s="12"/>
      <c r="P5590" s="12"/>
      <c r="Q5590" s="12"/>
      <c r="R5590" s="12"/>
      <c r="S5590" s="12"/>
      <c r="T5590" s="12"/>
      <c r="U5590" s="12"/>
      <c r="V5590" s="12"/>
      <c r="W5590" s="12"/>
      <c r="X5590" s="12"/>
      <c r="Y5590" s="12"/>
      <c r="Z5590" s="12"/>
      <c r="AA5590" s="12"/>
      <c r="AB5590" s="12"/>
      <c r="AC5590" s="12"/>
      <c r="AD5590" s="12"/>
      <c r="AE5590" s="12"/>
      <c r="AF5590" s="12"/>
      <c r="AG5590" s="12"/>
      <c r="AH5590" s="12"/>
      <c r="AI5590" s="12"/>
      <c r="AJ5590" s="12"/>
      <c r="AK5590" s="12"/>
      <c r="AL5590" s="12"/>
      <c r="AM5590" s="12"/>
      <c r="AN5590" s="12"/>
      <c r="AO5590" s="12"/>
      <c r="AP5590" s="12"/>
      <c r="AQ5590" s="12"/>
      <c r="AR5590" s="12"/>
      <c r="AS5590" s="12"/>
      <c r="AT5590" s="12"/>
      <c r="AU5590" s="12"/>
      <c r="AV5590" s="12"/>
      <c r="AW5590" s="12"/>
      <c r="AX5590" s="12"/>
      <c r="AY5590" s="12"/>
      <c r="AZ5590" s="12"/>
      <c r="BA5590" s="12"/>
      <c r="BB5590" s="12"/>
      <c r="BC5590" s="12"/>
      <c r="BD5590" s="12"/>
      <c r="BE5590" s="12"/>
      <c r="BF5590" s="12"/>
      <c r="BG5590" s="12"/>
      <c r="BH5590" s="12"/>
      <c r="BI5590" s="12"/>
      <c r="BJ5590" s="13"/>
      <c r="BK5590" s="13"/>
      <c r="BL5590" s="13"/>
      <c r="BM5590" s="13"/>
      <c r="BN5590" s="13"/>
    </row>
    <row r="5591" spans="1:66" x14ac:dyDescent="0.25">
      <c r="A5591" s="10"/>
      <c r="B5591" s="10"/>
      <c r="C5591" s="10"/>
      <c r="D5591" s="10"/>
      <c r="E5591" s="10"/>
      <c r="F5591" s="10"/>
      <c r="G5591" s="10"/>
      <c r="H5591" s="10"/>
      <c r="I5591" s="10"/>
      <c r="J5591" s="10"/>
      <c r="K5591" s="11"/>
      <c r="L5591" s="11"/>
      <c r="M5591" s="12"/>
      <c r="N5591" s="12"/>
      <c r="O5591" s="12"/>
      <c r="P5591" s="12"/>
      <c r="Q5591" s="12"/>
      <c r="R5591" s="12"/>
      <c r="S5591" s="12"/>
      <c r="T5591" s="12"/>
      <c r="U5591" s="12"/>
      <c r="V5591" s="12"/>
      <c r="W5591" s="12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2"/>
      <c r="AS5591" s="12"/>
      <c r="AT5591" s="12"/>
      <c r="AU5591" s="12"/>
      <c r="AV5591" s="12"/>
      <c r="AW5591" s="12"/>
      <c r="AX5591" s="12"/>
      <c r="AY5591" s="12"/>
      <c r="AZ5591" s="12"/>
      <c r="BA5591" s="12"/>
      <c r="BB5591" s="12"/>
      <c r="BC5591" s="12"/>
      <c r="BD5591" s="12"/>
      <c r="BE5591" s="12"/>
      <c r="BF5591" s="12"/>
      <c r="BG5591" s="12"/>
      <c r="BH5591" s="12"/>
      <c r="BI5591" s="12"/>
      <c r="BJ5591" s="13"/>
      <c r="BK5591" s="13"/>
      <c r="BL5591" s="13"/>
      <c r="BM5591" s="13"/>
      <c r="BN5591" s="13"/>
    </row>
    <row r="5592" spans="1:66" x14ac:dyDescent="0.25">
      <c r="A5592" s="10"/>
      <c r="B5592" s="10"/>
      <c r="C5592" s="10"/>
      <c r="D5592" s="10"/>
      <c r="E5592" s="10"/>
      <c r="F5592" s="10"/>
      <c r="G5592" s="10"/>
      <c r="H5592" s="10"/>
      <c r="I5592" s="10"/>
      <c r="J5592" s="10"/>
      <c r="K5592" s="11"/>
      <c r="L5592" s="11"/>
      <c r="M5592" s="12"/>
      <c r="N5592" s="12"/>
      <c r="O5592" s="12"/>
      <c r="P5592" s="12"/>
      <c r="Q5592" s="12"/>
      <c r="R5592" s="12"/>
      <c r="S5592" s="12"/>
      <c r="T5592" s="12"/>
      <c r="U5592" s="12"/>
      <c r="V5592" s="12"/>
      <c r="W5592" s="12"/>
      <c r="X5592" s="12"/>
      <c r="Y5592" s="12"/>
      <c r="Z5592" s="12"/>
      <c r="AA5592" s="12"/>
      <c r="AB5592" s="12"/>
      <c r="AC5592" s="12"/>
      <c r="AD5592" s="12"/>
      <c r="AE5592" s="12"/>
      <c r="AF5592" s="12"/>
      <c r="AG5592" s="12"/>
      <c r="AH5592" s="12"/>
      <c r="AI5592" s="12"/>
      <c r="AJ5592" s="12"/>
      <c r="AK5592" s="12"/>
      <c r="AL5592" s="12"/>
      <c r="AM5592" s="12"/>
      <c r="AN5592" s="12"/>
      <c r="AO5592" s="12"/>
      <c r="AP5592" s="12"/>
      <c r="AQ5592" s="12"/>
      <c r="AR5592" s="12"/>
      <c r="AS5592" s="12"/>
      <c r="AT5592" s="12"/>
      <c r="AU5592" s="12"/>
      <c r="AV5592" s="12"/>
      <c r="AW5592" s="12"/>
      <c r="AX5592" s="12"/>
      <c r="AY5592" s="12"/>
      <c r="AZ5592" s="12"/>
      <c r="BA5592" s="12"/>
      <c r="BB5592" s="12"/>
      <c r="BC5592" s="12"/>
      <c r="BD5592" s="12"/>
      <c r="BE5592" s="12"/>
      <c r="BF5592" s="12"/>
      <c r="BG5592" s="12"/>
      <c r="BH5592" s="12"/>
      <c r="BI5592" s="12"/>
      <c r="BJ5592" s="13"/>
      <c r="BK5592" s="13"/>
      <c r="BL5592" s="13"/>
      <c r="BM5592" s="13"/>
      <c r="BN5592" s="13"/>
    </row>
    <row r="5593" spans="1:66" x14ac:dyDescent="0.25">
      <c r="A5593" s="10"/>
      <c r="B5593" s="10"/>
      <c r="C5593" s="10"/>
      <c r="D5593" s="10"/>
      <c r="E5593" s="10"/>
      <c r="F5593" s="10"/>
      <c r="G5593" s="10"/>
      <c r="H5593" s="10"/>
      <c r="I5593" s="10"/>
      <c r="J5593" s="10"/>
      <c r="K5593" s="11"/>
      <c r="L5593" s="11"/>
      <c r="M5593" s="12"/>
      <c r="N5593" s="12"/>
      <c r="O5593" s="12"/>
      <c r="P5593" s="12"/>
      <c r="Q5593" s="12"/>
      <c r="R5593" s="12"/>
      <c r="S5593" s="12"/>
      <c r="T5593" s="12"/>
      <c r="U5593" s="12"/>
      <c r="V5593" s="12"/>
      <c r="W5593" s="12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2"/>
      <c r="AS5593" s="12"/>
      <c r="AT5593" s="12"/>
      <c r="AU5593" s="12"/>
      <c r="AV5593" s="12"/>
      <c r="AW5593" s="12"/>
      <c r="AX5593" s="12"/>
      <c r="AY5593" s="12"/>
      <c r="AZ5593" s="12"/>
      <c r="BA5593" s="12"/>
      <c r="BB5593" s="12"/>
      <c r="BC5593" s="12"/>
      <c r="BD5593" s="12"/>
      <c r="BE5593" s="12"/>
      <c r="BF5593" s="12"/>
      <c r="BG5593" s="12"/>
      <c r="BH5593" s="12"/>
      <c r="BI5593" s="12"/>
      <c r="BJ5593" s="13"/>
      <c r="BK5593" s="13"/>
      <c r="BL5593" s="13"/>
      <c r="BM5593" s="13"/>
      <c r="BN5593" s="13"/>
    </row>
    <row r="5594" spans="1:66" x14ac:dyDescent="0.25">
      <c r="A5594" s="10"/>
      <c r="B5594" s="10"/>
      <c r="C5594" s="10"/>
      <c r="D5594" s="10"/>
      <c r="E5594" s="10"/>
      <c r="F5594" s="10"/>
      <c r="G5594" s="10"/>
      <c r="H5594" s="10"/>
      <c r="I5594" s="10"/>
      <c r="J5594" s="10"/>
      <c r="K5594" s="11"/>
      <c r="L5594" s="11"/>
      <c r="M5594" s="12"/>
      <c r="N5594" s="12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12"/>
      <c r="Z5594" s="12"/>
      <c r="AA5594" s="12"/>
      <c r="AB5594" s="12"/>
      <c r="AC5594" s="12"/>
      <c r="AD5594" s="12"/>
      <c r="AE5594" s="12"/>
      <c r="AF5594" s="12"/>
      <c r="AG5594" s="12"/>
      <c r="AH5594" s="12"/>
      <c r="AI5594" s="12"/>
      <c r="AJ5594" s="12"/>
      <c r="AK5594" s="12"/>
      <c r="AL5594" s="12"/>
      <c r="AM5594" s="12"/>
      <c r="AN5594" s="12"/>
      <c r="AO5594" s="12"/>
      <c r="AP5594" s="12"/>
      <c r="AQ5594" s="12"/>
      <c r="AR5594" s="12"/>
      <c r="AS5594" s="12"/>
      <c r="AT5594" s="12"/>
      <c r="AU5594" s="12"/>
      <c r="AV5594" s="12"/>
      <c r="AW5594" s="12"/>
      <c r="AX5594" s="12"/>
      <c r="AY5594" s="12"/>
      <c r="AZ5594" s="12"/>
      <c r="BA5594" s="12"/>
      <c r="BB5594" s="12"/>
      <c r="BC5594" s="12"/>
      <c r="BD5594" s="12"/>
      <c r="BE5594" s="12"/>
      <c r="BF5594" s="12"/>
      <c r="BG5594" s="12"/>
      <c r="BH5594" s="12"/>
      <c r="BI5594" s="12"/>
      <c r="BJ5594" s="13"/>
      <c r="BK5594" s="13"/>
      <c r="BL5594" s="13"/>
      <c r="BM5594" s="13"/>
      <c r="BN5594" s="13"/>
    </row>
    <row r="5595" spans="1:66" x14ac:dyDescent="0.25">
      <c r="A5595" s="10"/>
      <c r="B5595" s="10"/>
      <c r="C5595" s="10"/>
      <c r="D5595" s="10"/>
      <c r="E5595" s="10"/>
      <c r="F5595" s="10"/>
      <c r="G5595" s="10"/>
      <c r="H5595" s="10"/>
      <c r="I5595" s="10"/>
      <c r="J5595" s="10"/>
      <c r="K5595" s="11"/>
      <c r="L5595" s="11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/>
      <c r="W5595" s="12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2"/>
      <c r="AS5595" s="12"/>
      <c r="AT5595" s="12"/>
      <c r="AU5595" s="12"/>
      <c r="AV5595" s="12"/>
      <c r="AW5595" s="12"/>
      <c r="AX5595" s="12"/>
      <c r="AY5595" s="12"/>
      <c r="AZ5595" s="12"/>
      <c r="BA5595" s="12"/>
      <c r="BB5595" s="12"/>
      <c r="BC5595" s="12"/>
      <c r="BD5595" s="12"/>
      <c r="BE5595" s="12"/>
      <c r="BF5595" s="12"/>
      <c r="BG5595" s="12"/>
      <c r="BH5595" s="12"/>
      <c r="BI5595" s="12"/>
      <c r="BJ5595" s="13"/>
      <c r="BK5595" s="13"/>
      <c r="BL5595" s="13"/>
      <c r="BM5595" s="13"/>
      <c r="BN5595" s="13"/>
    </row>
    <row r="5596" spans="1:66" x14ac:dyDescent="0.25">
      <c r="A5596" s="10"/>
      <c r="B5596" s="10"/>
      <c r="C5596" s="10"/>
      <c r="D5596" s="10"/>
      <c r="E5596" s="10"/>
      <c r="F5596" s="10"/>
      <c r="G5596" s="10"/>
      <c r="H5596" s="10"/>
      <c r="I5596" s="10"/>
      <c r="J5596" s="10"/>
      <c r="K5596" s="11"/>
      <c r="L5596" s="11"/>
      <c r="M5596" s="12"/>
      <c r="N5596" s="12"/>
      <c r="O5596" s="12"/>
      <c r="P5596" s="12"/>
      <c r="Q5596" s="12"/>
      <c r="R5596" s="12"/>
      <c r="S5596" s="12"/>
      <c r="T5596" s="12"/>
      <c r="U5596" s="12"/>
      <c r="V5596" s="12"/>
      <c r="W5596" s="12"/>
      <c r="X5596" s="12"/>
      <c r="Y5596" s="12"/>
      <c r="Z5596" s="12"/>
      <c r="AA5596" s="12"/>
      <c r="AB5596" s="12"/>
      <c r="AC5596" s="12"/>
      <c r="AD5596" s="12"/>
      <c r="AE5596" s="12"/>
      <c r="AF5596" s="12"/>
      <c r="AG5596" s="12"/>
      <c r="AH5596" s="12"/>
      <c r="AI5596" s="12"/>
      <c r="AJ5596" s="12"/>
      <c r="AK5596" s="12"/>
      <c r="AL5596" s="12"/>
      <c r="AM5596" s="12"/>
      <c r="AN5596" s="12"/>
      <c r="AO5596" s="12"/>
      <c r="AP5596" s="12"/>
      <c r="AQ5596" s="12"/>
      <c r="AR5596" s="12"/>
      <c r="AS5596" s="12"/>
      <c r="AT5596" s="12"/>
      <c r="AU5596" s="12"/>
      <c r="AV5596" s="12"/>
      <c r="AW5596" s="12"/>
      <c r="AX5596" s="12"/>
      <c r="AY5596" s="12"/>
      <c r="AZ5596" s="12"/>
      <c r="BA5596" s="12"/>
      <c r="BB5596" s="12"/>
      <c r="BC5596" s="12"/>
      <c r="BD5596" s="12"/>
      <c r="BE5596" s="12"/>
      <c r="BF5596" s="12"/>
      <c r="BG5596" s="12"/>
      <c r="BH5596" s="12"/>
      <c r="BI5596" s="12"/>
      <c r="BJ5596" s="13"/>
      <c r="BK5596" s="13"/>
      <c r="BL5596" s="13"/>
      <c r="BM5596" s="13"/>
      <c r="BN5596" s="13"/>
    </row>
    <row r="5597" spans="1:66" x14ac:dyDescent="0.25">
      <c r="A5597" s="10"/>
      <c r="B5597" s="10"/>
      <c r="C5597" s="10"/>
      <c r="D5597" s="10"/>
      <c r="E5597" s="10"/>
      <c r="F5597" s="10"/>
      <c r="G5597" s="10"/>
      <c r="H5597" s="10"/>
      <c r="I5597" s="10"/>
      <c r="J5597" s="10"/>
      <c r="K5597" s="11"/>
      <c r="L5597" s="11"/>
      <c r="M5597" s="12"/>
      <c r="N5597" s="12"/>
      <c r="O5597" s="12"/>
      <c r="P5597" s="12"/>
      <c r="Q5597" s="12"/>
      <c r="R5597" s="12"/>
      <c r="S5597" s="12"/>
      <c r="T5597" s="12"/>
      <c r="U5597" s="12"/>
      <c r="V5597" s="12"/>
      <c r="W5597" s="12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2"/>
      <c r="AS5597" s="12"/>
      <c r="AT5597" s="12"/>
      <c r="AU5597" s="12"/>
      <c r="AV5597" s="12"/>
      <c r="AW5597" s="12"/>
      <c r="AX5597" s="12"/>
      <c r="AY5597" s="12"/>
      <c r="AZ5597" s="12"/>
      <c r="BA5597" s="12"/>
      <c r="BB5597" s="12"/>
      <c r="BC5597" s="12"/>
      <c r="BD5597" s="12"/>
      <c r="BE5597" s="12"/>
      <c r="BF5597" s="12"/>
      <c r="BG5597" s="12"/>
      <c r="BH5597" s="12"/>
      <c r="BI5597" s="12"/>
      <c r="BJ5597" s="13"/>
      <c r="BK5597" s="13"/>
      <c r="BL5597" s="13"/>
      <c r="BM5597" s="13"/>
      <c r="BN5597" s="13"/>
    </row>
    <row r="5598" spans="1:66" x14ac:dyDescent="0.25">
      <c r="A5598" s="10"/>
      <c r="B5598" s="10"/>
      <c r="C5598" s="10"/>
      <c r="D5598" s="10"/>
      <c r="E5598" s="10"/>
      <c r="F5598" s="10"/>
      <c r="G5598" s="10"/>
      <c r="H5598" s="10"/>
      <c r="I5598" s="10"/>
      <c r="J5598" s="10"/>
      <c r="K5598" s="11"/>
      <c r="L5598" s="11"/>
      <c r="M5598" s="12"/>
      <c r="N5598" s="12"/>
      <c r="O5598" s="12"/>
      <c r="P5598" s="12"/>
      <c r="Q5598" s="12"/>
      <c r="R5598" s="12"/>
      <c r="S5598" s="12"/>
      <c r="T5598" s="12"/>
      <c r="U5598" s="12"/>
      <c r="V5598" s="12"/>
      <c r="W5598" s="12"/>
      <c r="X5598" s="12"/>
      <c r="Y5598" s="12"/>
      <c r="Z5598" s="12"/>
      <c r="AA5598" s="12"/>
      <c r="AB5598" s="12"/>
      <c r="AC5598" s="12"/>
      <c r="AD5598" s="12"/>
      <c r="AE5598" s="12"/>
      <c r="AF5598" s="12"/>
      <c r="AG5598" s="12"/>
      <c r="AH5598" s="12"/>
      <c r="AI5598" s="12"/>
      <c r="AJ5598" s="12"/>
      <c r="AK5598" s="12"/>
      <c r="AL5598" s="12"/>
      <c r="AM5598" s="12"/>
      <c r="AN5598" s="12"/>
      <c r="AO5598" s="12"/>
      <c r="AP5598" s="12"/>
      <c r="AQ5598" s="12"/>
      <c r="AR5598" s="12"/>
      <c r="AS5598" s="12"/>
      <c r="AT5598" s="12"/>
      <c r="AU5598" s="12"/>
      <c r="AV5598" s="12"/>
      <c r="AW5598" s="12"/>
      <c r="AX5598" s="12"/>
      <c r="AY5598" s="12"/>
      <c r="AZ5598" s="12"/>
      <c r="BA5598" s="12"/>
      <c r="BB5598" s="12"/>
      <c r="BC5598" s="12"/>
      <c r="BD5598" s="12"/>
      <c r="BE5598" s="12"/>
      <c r="BF5598" s="12"/>
      <c r="BG5598" s="12"/>
      <c r="BH5598" s="12"/>
      <c r="BI5598" s="12"/>
      <c r="BJ5598" s="13"/>
      <c r="BK5598" s="13"/>
      <c r="BL5598" s="13"/>
      <c r="BM5598" s="13"/>
      <c r="BN5598" s="13"/>
    </row>
    <row r="5599" spans="1:66" x14ac:dyDescent="0.25">
      <c r="A5599" s="10"/>
      <c r="B5599" s="10"/>
      <c r="C5599" s="10"/>
      <c r="D5599" s="10"/>
      <c r="E5599" s="10"/>
      <c r="F5599" s="10"/>
      <c r="G5599" s="10"/>
      <c r="H5599" s="10"/>
      <c r="I5599" s="10"/>
      <c r="J5599" s="10"/>
      <c r="K5599" s="11"/>
      <c r="L5599" s="11"/>
      <c r="M5599" s="12"/>
      <c r="N5599" s="12"/>
      <c r="O5599" s="12"/>
      <c r="P5599" s="12"/>
      <c r="Q5599" s="12"/>
      <c r="R5599" s="12"/>
      <c r="S5599" s="12"/>
      <c r="T5599" s="12"/>
      <c r="U5599" s="12"/>
      <c r="V5599" s="12"/>
      <c r="W5599" s="12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2"/>
      <c r="AS5599" s="12"/>
      <c r="AT5599" s="12"/>
      <c r="AU5599" s="12"/>
      <c r="AV5599" s="12"/>
      <c r="AW5599" s="12"/>
      <c r="AX5599" s="12"/>
      <c r="AY5599" s="12"/>
      <c r="AZ5599" s="12"/>
      <c r="BA5599" s="12"/>
      <c r="BB5599" s="12"/>
      <c r="BC5599" s="12"/>
      <c r="BD5599" s="12"/>
      <c r="BE5599" s="12"/>
      <c r="BF5599" s="12"/>
      <c r="BG5599" s="12"/>
      <c r="BH5599" s="12"/>
      <c r="BI5599" s="12"/>
      <c r="BJ5599" s="13"/>
      <c r="BK5599" s="13"/>
      <c r="BL5599" s="13"/>
      <c r="BM5599" s="13"/>
      <c r="BN5599" s="13"/>
    </row>
    <row r="5600" spans="1:66" x14ac:dyDescent="0.25">
      <c r="A5600" s="10"/>
      <c r="B5600" s="10"/>
      <c r="C5600" s="10"/>
      <c r="D5600" s="10"/>
      <c r="E5600" s="10"/>
      <c r="F5600" s="10"/>
      <c r="G5600" s="10"/>
      <c r="H5600" s="10"/>
      <c r="I5600" s="10"/>
      <c r="J5600" s="10"/>
      <c r="K5600" s="11"/>
      <c r="L5600" s="11"/>
      <c r="M5600" s="12"/>
      <c r="N5600" s="12"/>
      <c r="O5600" s="12"/>
      <c r="P5600" s="12"/>
      <c r="Q5600" s="12"/>
      <c r="R5600" s="12"/>
      <c r="S5600" s="12"/>
      <c r="T5600" s="12"/>
      <c r="U5600" s="12"/>
      <c r="V5600" s="12"/>
      <c r="W5600" s="12"/>
      <c r="X5600" s="12"/>
      <c r="Y5600" s="12"/>
      <c r="Z5600" s="12"/>
      <c r="AA5600" s="12"/>
      <c r="AB5600" s="12"/>
      <c r="AC5600" s="12"/>
      <c r="AD5600" s="12"/>
      <c r="AE5600" s="12"/>
      <c r="AF5600" s="12"/>
      <c r="AG5600" s="12"/>
      <c r="AH5600" s="12"/>
      <c r="AI5600" s="12"/>
      <c r="AJ5600" s="12"/>
      <c r="AK5600" s="12"/>
      <c r="AL5600" s="12"/>
      <c r="AM5600" s="12"/>
      <c r="AN5600" s="12"/>
      <c r="AO5600" s="12"/>
      <c r="AP5600" s="12"/>
      <c r="AQ5600" s="12"/>
      <c r="AR5600" s="12"/>
      <c r="AS5600" s="12"/>
      <c r="AT5600" s="12"/>
      <c r="AU5600" s="12"/>
      <c r="AV5600" s="12"/>
      <c r="AW5600" s="12"/>
      <c r="AX5600" s="12"/>
      <c r="AY5600" s="12"/>
      <c r="AZ5600" s="12"/>
      <c r="BA5600" s="12"/>
      <c r="BB5600" s="12"/>
      <c r="BC5600" s="12"/>
      <c r="BD5600" s="12"/>
      <c r="BE5600" s="12"/>
      <c r="BF5600" s="12"/>
      <c r="BG5600" s="12"/>
      <c r="BH5600" s="12"/>
      <c r="BI5600" s="12"/>
      <c r="BJ5600" s="13"/>
      <c r="BK5600" s="13"/>
      <c r="BL5600" s="13"/>
      <c r="BM5600" s="13"/>
      <c r="BN5600" s="13"/>
    </row>
    <row r="5601" spans="1:66" x14ac:dyDescent="0.25">
      <c r="A5601" s="10"/>
      <c r="B5601" s="10"/>
      <c r="C5601" s="10"/>
      <c r="D5601" s="10"/>
      <c r="E5601" s="10"/>
      <c r="F5601" s="10"/>
      <c r="G5601" s="10"/>
      <c r="H5601" s="10"/>
      <c r="I5601" s="10"/>
      <c r="J5601" s="10"/>
      <c r="K5601" s="11"/>
      <c r="L5601" s="11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2"/>
      <c r="AS5601" s="12"/>
      <c r="AT5601" s="12"/>
      <c r="AU5601" s="12"/>
      <c r="AV5601" s="12"/>
      <c r="AW5601" s="12"/>
      <c r="AX5601" s="12"/>
      <c r="AY5601" s="12"/>
      <c r="AZ5601" s="12"/>
      <c r="BA5601" s="12"/>
      <c r="BB5601" s="12"/>
      <c r="BC5601" s="12"/>
      <c r="BD5601" s="12"/>
      <c r="BE5601" s="12"/>
      <c r="BF5601" s="12"/>
      <c r="BG5601" s="12"/>
      <c r="BH5601" s="12"/>
      <c r="BI5601" s="12"/>
      <c r="BJ5601" s="13"/>
      <c r="BK5601" s="13"/>
      <c r="BL5601" s="13"/>
      <c r="BM5601" s="13"/>
      <c r="BN5601" s="13"/>
    </row>
    <row r="5602" spans="1:66" x14ac:dyDescent="0.25">
      <c r="A5602" s="10"/>
      <c r="B5602" s="10"/>
      <c r="C5602" s="10"/>
      <c r="D5602" s="10"/>
      <c r="E5602" s="10"/>
      <c r="F5602" s="10"/>
      <c r="G5602" s="10"/>
      <c r="H5602" s="10"/>
      <c r="I5602" s="10"/>
      <c r="J5602" s="10"/>
      <c r="K5602" s="11"/>
      <c r="L5602" s="11"/>
      <c r="M5602" s="12"/>
      <c r="N5602" s="12"/>
      <c r="O5602" s="12"/>
      <c r="P5602" s="12"/>
      <c r="Q5602" s="12"/>
      <c r="R5602" s="12"/>
      <c r="S5602" s="12"/>
      <c r="T5602" s="12"/>
      <c r="U5602" s="12"/>
      <c r="V5602" s="12"/>
      <c r="W5602" s="12"/>
      <c r="X5602" s="12"/>
      <c r="Y5602" s="12"/>
      <c r="Z5602" s="12"/>
      <c r="AA5602" s="12"/>
      <c r="AB5602" s="12"/>
      <c r="AC5602" s="12"/>
      <c r="AD5602" s="12"/>
      <c r="AE5602" s="12"/>
      <c r="AF5602" s="12"/>
      <c r="AG5602" s="12"/>
      <c r="AH5602" s="12"/>
      <c r="AI5602" s="12"/>
      <c r="AJ5602" s="12"/>
      <c r="AK5602" s="12"/>
      <c r="AL5602" s="12"/>
      <c r="AM5602" s="12"/>
      <c r="AN5602" s="12"/>
      <c r="AO5602" s="12"/>
      <c r="AP5602" s="12"/>
      <c r="AQ5602" s="12"/>
      <c r="AR5602" s="12"/>
      <c r="AS5602" s="12"/>
      <c r="AT5602" s="12"/>
      <c r="AU5602" s="12"/>
      <c r="AV5602" s="12"/>
      <c r="AW5602" s="12"/>
      <c r="AX5602" s="12"/>
      <c r="AY5602" s="12"/>
      <c r="AZ5602" s="12"/>
      <c r="BA5602" s="12"/>
      <c r="BB5602" s="12"/>
      <c r="BC5602" s="12"/>
      <c r="BD5602" s="12"/>
      <c r="BE5602" s="12"/>
      <c r="BF5602" s="12"/>
      <c r="BG5602" s="12"/>
      <c r="BH5602" s="12"/>
      <c r="BI5602" s="12"/>
      <c r="BJ5602" s="13"/>
      <c r="BK5602" s="13"/>
      <c r="BL5602" s="13"/>
      <c r="BM5602" s="13"/>
      <c r="BN5602" s="13"/>
    </row>
    <row r="5603" spans="1:66" x14ac:dyDescent="0.25">
      <c r="A5603" s="10"/>
      <c r="B5603" s="10"/>
      <c r="C5603" s="10"/>
      <c r="D5603" s="10"/>
      <c r="E5603" s="10"/>
      <c r="F5603" s="10"/>
      <c r="G5603" s="10"/>
      <c r="H5603" s="10"/>
      <c r="I5603" s="10"/>
      <c r="J5603" s="10"/>
      <c r="K5603" s="11"/>
      <c r="L5603" s="11"/>
      <c r="M5603" s="12"/>
      <c r="N5603" s="12"/>
      <c r="O5603" s="12"/>
      <c r="P5603" s="12"/>
      <c r="Q5603" s="12"/>
      <c r="R5603" s="12"/>
      <c r="S5603" s="12"/>
      <c r="T5603" s="12"/>
      <c r="U5603" s="12"/>
      <c r="V5603" s="12"/>
      <c r="W5603" s="12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2"/>
      <c r="AS5603" s="12"/>
      <c r="AT5603" s="12"/>
      <c r="AU5603" s="12"/>
      <c r="AV5603" s="12"/>
      <c r="AW5603" s="12"/>
      <c r="AX5603" s="12"/>
      <c r="AY5603" s="12"/>
      <c r="AZ5603" s="12"/>
      <c r="BA5603" s="12"/>
      <c r="BB5603" s="12"/>
      <c r="BC5603" s="12"/>
      <c r="BD5603" s="12"/>
      <c r="BE5603" s="12"/>
      <c r="BF5603" s="12"/>
      <c r="BG5603" s="12"/>
      <c r="BH5603" s="12"/>
      <c r="BI5603" s="12"/>
      <c r="BJ5603" s="13"/>
      <c r="BK5603" s="13"/>
      <c r="BL5603" s="13"/>
      <c r="BM5603" s="13"/>
      <c r="BN5603" s="13"/>
    </row>
    <row r="5604" spans="1:66" x14ac:dyDescent="0.25">
      <c r="A5604" s="10"/>
      <c r="B5604" s="10"/>
      <c r="C5604" s="10"/>
      <c r="D5604" s="10"/>
      <c r="E5604" s="10"/>
      <c r="F5604" s="10"/>
      <c r="G5604" s="10"/>
      <c r="H5604" s="10"/>
      <c r="I5604" s="10"/>
      <c r="J5604" s="10"/>
      <c r="K5604" s="11"/>
      <c r="L5604" s="11"/>
      <c r="M5604" s="12"/>
      <c r="N5604" s="12"/>
      <c r="O5604" s="12"/>
      <c r="P5604" s="12"/>
      <c r="Q5604" s="12"/>
      <c r="R5604" s="12"/>
      <c r="S5604" s="12"/>
      <c r="T5604" s="12"/>
      <c r="U5604" s="12"/>
      <c r="V5604" s="12"/>
      <c r="W5604" s="12"/>
      <c r="X5604" s="12"/>
      <c r="Y5604" s="12"/>
      <c r="Z5604" s="12"/>
      <c r="AA5604" s="12"/>
      <c r="AB5604" s="12"/>
      <c r="AC5604" s="12"/>
      <c r="AD5604" s="12"/>
      <c r="AE5604" s="12"/>
      <c r="AF5604" s="12"/>
      <c r="AG5604" s="12"/>
      <c r="AH5604" s="12"/>
      <c r="AI5604" s="12"/>
      <c r="AJ5604" s="12"/>
      <c r="AK5604" s="12"/>
      <c r="AL5604" s="12"/>
      <c r="AM5604" s="12"/>
      <c r="AN5604" s="12"/>
      <c r="AO5604" s="12"/>
      <c r="AP5604" s="12"/>
      <c r="AQ5604" s="12"/>
      <c r="AR5604" s="12"/>
      <c r="AS5604" s="12"/>
      <c r="AT5604" s="12"/>
      <c r="AU5604" s="12"/>
      <c r="AV5604" s="12"/>
      <c r="AW5604" s="12"/>
      <c r="AX5604" s="12"/>
      <c r="AY5604" s="12"/>
      <c r="AZ5604" s="12"/>
      <c r="BA5604" s="12"/>
      <c r="BB5604" s="12"/>
      <c r="BC5604" s="12"/>
      <c r="BD5604" s="12"/>
      <c r="BE5604" s="12"/>
      <c r="BF5604" s="12"/>
      <c r="BG5604" s="12"/>
      <c r="BH5604" s="12"/>
      <c r="BI5604" s="12"/>
      <c r="BJ5604" s="13"/>
      <c r="BK5604" s="13"/>
      <c r="BL5604" s="13"/>
      <c r="BM5604" s="13"/>
      <c r="BN5604" s="13"/>
    </row>
    <row r="5605" spans="1:66" x14ac:dyDescent="0.25">
      <c r="A5605" s="10"/>
      <c r="B5605" s="10"/>
      <c r="C5605" s="10"/>
      <c r="D5605" s="10"/>
      <c r="E5605" s="10"/>
      <c r="F5605" s="10"/>
      <c r="G5605" s="10"/>
      <c r="H5605" s="10"/>
      <c r="I5605" s="10"/>
      <c r="J5605" s="10"/>
      <c r="K5605" s="11"/>
      <c r="L5605" s="11"/>
      <c r="M5605" s="12"/>
      <c r="N5605" s="12"/>
      <c r="O5605" s="12"/>
      <c r="P5605" s="12"/>
      <c r="Q5605" s="12"/>
      <c r="R5605" s="12"/>
      <c r="S5605" s="12"/>
      <c r="T5605" s="12"/>
      <c r="U5605" s="12"/>
      <c r="V5605" s="12"/>
      <c r="W5605" s="12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2"/>
      <c r="AS5605" s="12"/>
      <c r="AT5605" s="12"/>
      <c r="AU5605" s="12"/>
      <c r="AV5605" s="12"/>
      <c r="AW5605" s="12"/>
      <c r="AX5605" s="12"/>
      <c r="AY5605" s="12"/>
      <c r="AZ5605" s="12"/>
      <c r="BA5605" s="12"/>
      <c r="BB5605" s="12"/>
      <c r="BC5605" s="12"/>
      <c r="BD5605" s="12"/>
      <c r="BE5605" s="12"/>
      <c r="BF5605" s="12"/>
      <c r="BG5605" s="12"/>
      <c r="BH5605" s="12"/>
      <c r="BI5605" s="12"/>
      <c r="BJ5605" s="13"/>
      <c r="BK5605" s="13"/>
      <c r="BL5605" s="13"/>
      <c r="BM5605" s="13"/>
      <c r="BN5605" s="13"/>
    </row>
    <row r="5606" spans="1:66" x14ac:dyDescent="0.25">
      <c r="A5606" s="10"/>
      <c r="B5606" s="10"/>
      <c r="C5606" s="10"/>
      <c r="D5606" s="10"/>
      <c r="E5606" s="10"/>
      <c r="F5606" s="10"/>
      <c r="G5606" s="10"/>
      <c r="H5606" s="10"/>
      <c r="I5606" s="10"/>
      <c r="J5606" s="10"/>
      <c r="K5606" s="11"/>
      <c r="L5606" s="11"/>
      <c r="M5606" s="12"/>
      <c r="N5606" s="12"/>
      <c r="O5606" s="12"/>
      <c r="P5606" s="12"/>
      <c r="Q5606" s="12"/>
      <c r="R5606" s="12"/>
      <c r="S5606" s="12"/>
      <c r="T5606" s="12"/>
      <c r="U5606" s="12"/>
      <c r="V5606" s="12"/>
      <c r="W5606" s="12"/>
      <c r="X5606" s="12"/>
      <c r="Y5606" s="12"/>
      <c r="Z5606" s="12"/>
      <c r="AA5606" s="12"/>
      <c r="AB5606" s="12"/>
      <c r="AC5606" s="12"/>
      <c r="AD5606" s="12"/>
      <c r="AE5606" s="12"/>
      <c r="AF5606" s="12"/>
      <c r="AG5606" s="12"/>
      <c r="AH5606" s="12"/>
      <c r="AI5606" s="12"/>
      <c r="AJ5606" s="12"/>
      <c r="AK5606" s="12"/>
      <c r="AL5606" s="12"/>
      <c r="AM5606" s="12"/>
      <c r="AN5606" s="12"/>
      <c r="AO5606" s="12"/>
      <c r="AP5606" s="12"/>
      <c r="AQ5606" s="12"/>
      <c r="AR5606" s="12"/>
      <c r="AS5606" s="12"/>
      <c r="AT5606" s="12"/>
      <c r="AU5606" s="12"/>
      <c r="AV5606" s="12"/>
      <c r="AW5606" s="12"/>
      <c r="AX5606" s="12"/>
      <c r="AY5606" s="12"/>
      <c r="AZ5606" s="12"/>
      <c r="BA5606" s="12"/>
      <c r="BB5606" s="12"/>
      <c r="BC5606" s="12"/>
      <c r="BD5606" s="12"/>
      <c r="BE5606" s="12"/>
      <c r="BF5606" s="12"/>
      <c r="BG5606" s="12"/>
      <c r="BH5606" s="12"/>
      <c r="BI5606" s="12"/>
      <c r="BJ5606" s="13"/>
      <c r="BK5606" s="13"/>
      <c r="BL5606" s="13"/>
      <c r="BM5606" s="13"/>
      <c r="BN5606" s="13"/>
    </row>
    <row r="5607" spans="1:66" x14ac:dyDescent="0.25">
      <c r="A5607" s="10"/>
      <c r="B5607" s="10"/>
      <c r="C5607" s="10"/>
      <c r="D5607" s="10"/>
      <c r="E5607" s="10"/>
      <c r="F5607" s="10"/>
      <c r="G5607" s="10"/>
      <c r="H5607" s="10"/>
      <c r="I5607" s="10"/>
      <c r="J5607" s="10"/>
      <c r="K5607" s="11"/>
      <c r="L5607" s="11"/>
      <c r="M5607" s="12"/>
      <c r="N5607" s="12"/>
      <c r="O5607" s="12"/>
      <c r="P5607" s="12"/>
      <c r="Q5607" s="12"/>
      <c r="R5607" s="12"/>
      <c r="S5607" s="12"/>
      <c r="T5607" s="12"/>
      <c r="U5607" s="12"/>
      <c r="V5607" s="12"/>
      <c r="W5607" s="12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2"/>
      <c r="AS5607" s="12"/>
      <c r="AT5607" s="12"/>
      <c r="AU5607" s="12"/>
      <c r="AV5607" s="12"/>
      <c r="AW5607" s="12"/>
      <c r="AX5607" s="12"/>
      <c r="AY5607" s="12"/>
      <c r="AZ5607" s="12"/>
      <c r="BA5607" s="12"/>
      <c r="BB5607" s="12"/>
      <c r="BC5607" s="12"/>
      <c r="BD5607" s="12"/>
      <c r="BE5607" s="12"/>
      <c r="BF5607" s="12"/>
      <c r="BG5607" s="12"/>
      <c r="BH5607" s="12"/>
      <c r="BI5607" s="12"/>
      <c r="BJ5607" s="13"/>
      <c r="BK5607" s="13"/>
      <c r="BL5607" s="13"/>
      <c r="BM5607" s="13"/>
      <c r="BN5607" s="13"/>
    </row>
    <row r="5608" spans="1:66" x14ac:dyDescent="0.25">
      <c r="A5608" s="10"/>
      <c r="B5608" s="10"/>
      <c r="C5608" s="10"/>
      <c r="D5608" s="10"/>
      <c r="E5608" s="10"/>
      <c r="F5608" s="10"/>
      <c r="G5608" s="10"/>
      <c r="H5608" s="10"/>
      <c r="I5608" s="10"/>
      <c r="J5608" s="10"/>
      <c r="K5608" s="11"/>
      <c r="L5608" s="11"/>
      <c r="M5608" s="12"/>
      <c r="N5608" s="12"/>
      <c r="O5608" s="12"/>
      <c r="P5608" s="12"/>
      <c r="Q5608" s="12"/>
      <c r="R5608" s="12"/>
      <c r="S5608" s="12"/>
      <c r="T5608" s="12"/>
      <c r="U5608" s="12"/>
      <c r="V5608" s="12"/>
      <c r="W5608" s="12"/>
      <c r="X5608" s="12"/>
      <c r="Y5608" s="12"/>
      <c r="Z5608" s="12"/>
      <c r="AA5608" s="12"/>
      <c r="AB5608" s="12"/>
      <c r="AC5608" s="12"/>
      <c r="AD5608" s="12"/>
      <c r="AE5608" s="12"/>
      <c r="AF5608" s="12"/>
      <c r="AG5608" s="12"/>
      <c r="AH5608" s="12"/>
      <c r="AI5608" s="12"/>
      <c r="AJ5608" s="12"/>
      <c r="AK5608" s="12"/>
      <c r="AL5608" s="12"/>
      <c r="AM5608" s="12"/>
      <c r="AN5608" s="12"/>
      <c r="AO5608" s="12"/>
      <c r="AP5608" s="12"/>
      <c r="AQ5608" s="12"/>
      <c r="AR5608" s="12"/>
      <c r="AS5608" s="12"/>
      <c r="AT5608" s="12"/>
      <c r="AU5608" s="12"/>
      <c r="AV5608" s="12"/>
      <c r="AW5608" s="12"/>
      <c r="AX5608" s="12"/>
      <c r="AY5608" s="12"/>
      <c r="AZ5608" s="12"/>
      <c r="BA5608" s="12"/>
      <c r="BB5608" s="12"/>
      <c r="BC5608" s="12"/>
      <c r="BD5608" s="12"/>
      <c r="BE5608" s="12"/>
      <c r="BF5608" s="12"/>
      <c r="BG5608" s="12"/>
      <c r="BH5608" s="12"/>
      <c r="BI5608" s="12"/>
      <c r="BJ5608" s="13"/>
      <c r="BK5608" s="13"/>
      <c r="BL5608" s="13"/>
      <c r="BM5608" s="13"/>
      <c r="BN5608" s="13"/>
    </row>
    <row r="5609" spans="1:66" x14ac:dyDescent="0.25">
      <c r="A5609" s="10"/>
      <c r="B5609" s="10"/>
      <c r="C5609" s="10"/>
      <c r="D5609" s="10"/>
      <c r="E5609" s="10"/>
      <c r="F5609" s="10"/>
      <c r="G5609" s="10"/>
      <c r="H5609" s="10"/>
      <c r="I5609" s="10"/>
      <c r="J5609" s="10"/>
      <c r="K5609" s="11"/>
      <c r="L5609" s="11"/>
      <c r="M5609" s="12"/>
      <c r="N5609" s="12"/>
      <c r="O5609" s="12"/>
      <c r="P5609" s="12"/>
      <c r="Q5609" s="12"/>
      <c r="R5609" s="12"/>
      <c r="S5609" s="12"/>
      <c r="T5609" s="12"/>
      <c r="U5609" s="12"/>
      <c r="V5609" s="12"/>
      <c r="W5609" s="12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2"/>
      <c r="AS5609" s="12"/>
      <c r="AT5609" s="12"/>
      <c r="AU5609" s="12"/>
      <c r="AV5609" s="12"/>
      <c r="AW5609" s="12"/>
      <c r="AX5609" s="12"/>
      <c r="AY5609" s="12"/>
      <c r="AZ5609" s="12"/>
      <c r="BA5609" s="12"/>
      <c r="BB5609" s="12"/>
      <c r="BC5609" s="12"/>
      <c r="BD5609" s="12"/>
      <c r="BE5609" s="12"/>
      <c r="BF5609" s="12"/>
      <c r="BG5609" s="12"/>
      <c r="BH5609" s="12"/>
      <c r="BI5609" s="12"/>
      <c r="BJ5609" s="13"/>
      <c r="BK5609" s="13"/>
      <c r="BL5609" s="13"/>
      <c r="BM5609" s="13"/>
      <c r="BN5609" s="13"/>
    </row>
    <row r="5610" spans="1:66" x14ac:dyDescent="0.25">
      <c r="A5610" s="10"/>
      <c r="B5610" s="10"/>
      <c r="C5610" s="10"/>
      <c r="D5610" s="10"/>
      <c r="E5610" s="10"/>
      <c r="F5610" s="10"/>
      <c r="G5610" s="10"/>
      <c r="H5610" s="10"/>
      <c r="I5610" s="10"/>
      <c r="J5610" s="10"/>
      <c r="K5610" s="11"/>
      <c r="L5610" s="11"/>
      <c r="M5610" s="12"/>
      <c r="N5610" s="12"/>
      <c r="O5610" s="12"/>
      <c r="P5610" s="12"/>
      <c r="Q5610" s="12"/>
      <c r="R5610" s="12"/>
      <c r="S5610" s="12"/>
      <c r="T5610" s="12"/>
      <c r="U5610" s="12"/>
      <c r="V5610" s="12"/>
      <c r="W5610" s="12"/>
      <c r="X5610" s="12"/>
      <c r="Y5610" s="12"/>
      <c r="Z5610" s="12"/>
      <c r="AA5610" s="12"/>
      <c r="AB5610" s="12"/>
      <c r="AC5610" s="12"/>
      <c r="AD5610" s="12"/>
      <c r="AE5610" s="12"/>
      <c r="AF5610" s="12"/>
      <c r="AG5610" s="12"/>
      <c r="AH5610" s="12"/>
      <c r="AI5610" s="12"/>
      <c r="AJ5610" s="12"/>
      <c r="AK5610" s="12"/>
      <c r="AL5610" s="12"/>
      <c r="AM5610" s="12"/>
      <c r="AN5610" s="12"/>
      <c r="AO5610" s="12"/>
      <c r="AP5610" s="12"/>
      <c r="AQ5610" s="12"/>
      <c r="AR5610" s="12"/>
      <c r="AS5610" s="12"/>
      <c r="AT5610" s="12"/>
      <c r="AU5610" s="12"/>
      <c r="AV5610" s="12"/>
      <c r="AW5610" s="12"/>
      <c r="AX5610" s="12"/>
      <c r="AY5610" s="12"/>
      <c r="AZ5610" s="12"/>
      <c r="BA5610" s="12"/>
      <c r="BB5610" s="12"/>
      <c r="BC5610" s="12"/>
      <c r="BD5610" s="12"/>
      <c r="BE5610" s="12"/>
      <c r="BF5610" s="12"/>
      <c r="BG5610" s="12"/>
      <c r="BH5610" s="12"/>
      <c r="BI5610" s="12"/>
      <c r="BJ5610" s="13"/>
      <c r="BK5610" s="13"/>
      <c r="BL5610" s="13"/>
      <c r="BM5610" s="13"/>
      <c r="BN5610" s="13"/>
    </row>
    <row r="5611" spans="1:66" x14ac:dyDescent="0.25">
      <c r="A5611" s="10"/>
      <c r="B5611" s="10"/>
      <c r="C5611" s="10"/>
      <c r="D5611" s="10"/>
      <c r="E5611" s="10"/>
      <c r="F5611" s="10"/>
      <c r="G5611" s="10"/>
      <c r="H5611" s="10"/>
      <c r="I5611" s="10"/>
      <c r="J5611" s="10"/>
      <c r="K5611" s="11"/>
      <c r="L5611" s="11"/>
      <c r="M5611" s="12"/>
      <c r="N5611" s="12"/>
      <c r="O5611" s="12"/>
      <c r="P5611" s="12"/>
      <c r="Q5611" s="12"/>
      <c r="R5611" s="12"/>
      <c r="S5611" s="12"/>
      <c r="T5611" s="12"/>
      <c r="U5611" s="12"/>
      <c r="V5611" s="12"/>
      <c r="W5611" s="12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2"/>
      <c r="AS5611" s="12"/>
      <c r="AT5611" s="12"/>
      <c r="AU5611" s="12"/>
      <c r="AV5611" s="12"/>
      <c r="AW5611" s="12"/>
      <c r="AX5611" s="12"/>
      <c r="AY5611" s="12"/>
      <c r="AZ5611" s="12"/>
      <c r="BA5611" s="12"/>
      <c r="BB5611" s="12"/>
      <c r="BC5611" s="12"/>
      <c r="BD5611" s="12"/>
      <c r="BE5611" s="12"/>
      <c r="BF5611" s="12"/>
      <c r="BG5611" s="12"/>
      <c r="BH5611" s="12"/>
      <c r="BI5611" s="12"/>
      <c r="BJ5611" s="13"/>
      <c r="BK5611" s="13"/>
      <c r="BL5611" s="13"/>
      <c r="BM5611" s="13"/>
      <c r="BN5611" s="13"/>
    </row>
    <row r="5612" spans="1:66" x14ac:dyDescent="0.25">
      <c r="A5612" s="10"/>
      <c r="B5612" s="10"/>
      <c r="C5612" s="10"/>
      <c r="D5612" s="10"/>
      <c r="E5612" s="10"/>
      <c r="F5612" s="10"/>
      <c r="G5612" s="10"/>
      <c r="H5612" s="10"/>
      <c r="I5612" s="10"/>
      <c r="J5612" s="10"/>
      <c r="K5612" s="11"/>
      <c r="L5612" s="11"/>
      <c r="M5612" s="12"/>
      <c r="N5612" s="12"/>
      <c r="O5612" s="12"/>
      <c r="P5612" s="12"/>
      <c r="Q5612" s="12"/>
      <c r="R5612" s="12"/>
      <c r="S5612" s="12"/>
      <c r="T5612" s="12"/>
      <c r="U5612" s="12"/>
      <c r="V5612" s="12"/>
      <c r="W5612" s="12"/>
      <c r="X5612" s="12"/>
      <c r="Y5612" s="12"/>
      <c r="Z5612" s="12"/>
      <c r="AA5612" s="12"/>
      <c r="AB5612" s="12"/>
      <c r="AC5612" s="12"/>
      <c r="AD5612" s="12"/>
      <c r="AE5612" s="12"/>
      <c r="AF5612" s="12"/>
      <c r="AG5612" s="12"/>
      <c r="AH5612" s="12"/>
      <c r="AI5612" s="12"/>
      <c r="AJ5612" s="12"/>
      <c r="AK5612" s="12"/>
      <c r="AL5612" s="12"/>
      <c r="AM5612" s="12"/>
      <c r="AN5612" s="12"/>
      <c r="AO5612" s="12"/>
      <c r="AP5612" s="12"/>
      <c r="AQ5612" s="12"/>
      <c r="AR5612" s="12"/>
      <c r="AS5612" s="12"/>
      <c r="AT5612" s="12"/>
      <c r="AU5612" s="12"/>
      <c r="AV5612" s="12"/>
      <c r="AW5612" s="12"/>
      <c r="AX5612" s="12"/>
      <c r="AY5612" s="12"/>
      <c r="AZ5612" s="12"/>
      <c r="BA5612" s="12"/>
      <c r="BB5612" s="12"/>
      <c r="BC5612" s="12"/>
      <c r="BD5612" s="12"/>
      <c r="BE5612" s="12"/>
      <c r="BF5612" s="12"/>
      <c r="BG5612" s="12"/>
      <c r="BH5612" s="12"/>
      <c r="BI5612" s="12"/>
      <c r="BJ5612" s="13"/>
      <c r="BK5612" s="13"/>
      <c r="BL5612" s="13"/>
      <c r="BM5612" s="13"/>
      <c r="BN5612" s="13"/>
    </row>
    <row r="5613" spans="1:66" x14ac:dyDescent="0.25">
      <c r="A5613" s="10"/>
      <c r="B5613" s="10"/>
      <c r="C5613" s="10"/>
      <c r="D5613" s="10"/>
      <c r="E5613" s="10"/>
      <c r="F5613" s="10"/>
      <c r="G5613" s="10"/>
      <c r="H5613" s="10"/>
      <c r="I5613" s="10"/>
      <c r="J5613" s="10"/>
      <c r="K5613" s="11"/>
      <c r="L5613" s="11"/>
      <c r="M5613" s="12"/>
      <c r="N5613" s="12"/>
      <c r="O5613" s="12"/>
      <c r="P5613" s="12"/>
      <c r="Q5613" s="12"/>
      <c r="R5613" s="12"/>
      <c r="S5613" s="12"/>
      <c r="T5613" s="12"/>
      <c r="U5613" s="12"/>
      <c r="V5613" s="12"/>
      <c r="W5613" s="12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2"/>
      <c r="AS5613" s="12"/>
      <c r="AT5613" s="12"/>
      <c r="AU5613" s="12"/>
      <c r="AV5613" s="12"/>
      <c r="AW5613" s="12"/>
      <c r="AX5613" s="12"/>
      <c r="AY5613" s="12"/>
      <c r="AZ5613" s="12"/>
      <c r="BA5613" s="12"/>
      <c r="BB5613" s="12"/>
      <c r="BC5613" s="12"/>
      <c r="BD5613" s="12"/>
      <c r="BE5613" s="12"/>
      <c r="BF5613" s="12"/>
      <c r="BG5613" s="12"/>
      <c r="BH5613" s="12"/>
      <c r="BI5613" s="12"/>
      <c r="BJ5613" s="13"/>
      <c r="BK5613" s="13"/>
      <c r="BL5613" s="13"/>
      <c r="BM5613" s="13"/>
      <c r="BN5613" s="13"/>
    </row>
    <row r="5614" spans="1:66" x14ac:dyDescent="0.25">
      <c r="A5614" s="10"/>
      <c r="B5614" s="10"/>
      <c r="C5614" s="10"/>
      <c r="D5614" s="10"/>
      <c r="E5614" s="10"/>
      <c r="F5614" s="10"/>
      <c r="G5614" s="10"/>
      <c r="H5614" s="10"/>
      <c r="I5614" s="10"/>
      <c r="J5614" s="10"/>
      <c r="K5614" s="11"/>
      <c r="L5614" s="11"/>
      <c r="M5614" s="12"/>
      <c r="N5614" s="12"/>
      <c r="O5614" s="12"/>
      <c r="P5614" s="12"/>
      <c r="Q5614" s="12"/>
      <c r="R5614" s="12"/>
      <c r="S5614" s="12"/>
      <c r="T5614" s="12"/>
      <c r="U5614" s="12"/>
      <c r="V5614" s="12"/>
      <c r="W5614" s="12"/>
      <c r="X5614" s="12"/>
      <c r="Y5614" s="12"/>
      <c r="Z5614" s="12"/>
      <c r="AA5614" s="12"/>
      <c r="AB5614" s="12"/>
      <c r="AC5614" s="12"/>
      <c r="AD5614" s="12"/>
      <c r="AE5614" s="12"/>
      <c r="AF5614" s="12"/>
      <c r="AG5614" s="12"/>
      <c r="AH5614" s="12"/>
      <c r="AI5614" s="12"/>
      <c r="AJ5614" s="12"/>
      <c r="AK5614" s="12"/>
      <c r="AL5614" s="12"/>
      <c r="AM5614" s="12"/>
      <c r="AN5614" s="12"/>
      <c r="AO5614" s="12"/>
      <c r="AP5614" s="12"/>
      <c r="AQ5614" s="12"/>
      <c r="AR5614" s="12"/>
      <c r="AS5614" s="12"/>
      <c r="AT5614" s="12"/>
      <c r="AU5614" s="12"/>
      <c r="AV5614" s="12"/>
      <c r="AW5614" s="12"/>
      <c r="AX5614" s="12"/>
      <c r="AY5614" s="12"/>
      <c r="AZ5614" s="12"/>
      <c r="BA5614" s="12"/>
      <c r="BB5614" s="12"/>
      <c r="BC5614" s="12"/>
      <c r="BD5614" s="12"/>
      <c r="BE5614" s="12"/>
      <c r="BF5614" s="12"/>
      <c r="BG5614" s="12"/>
      <c r="BH5614" s="12"/>
      <c r="BI5614" s="12"/>
      <c r="BJ5614" s="13"/>
      <c r="BK5614" s="13"/>
      <c r="BL5614" s="13"/>
      <c r="BM5614" s="13"/>
      <c r="BN5614" s="13"/>
    </row>
    <row r="5615" spans="1:66" x14ac:dyDescent="0.25">
      <c r="A5615" s="10"/>
      <c r="B5615" s="10"/>
      <c r="C5615" s="10"/>
      <c r="D5615" s="10"/>
      <c r="E5615" s="10"/>
      <c r="F5615" s="10"/>
      <c r="G5615" s="10"/>
      <c r="H5615" s="10"/>
      <c r="I5615" s="10"/>
      <c r="J5615" s="10"/>
      <c r="K5615" s="11"/>
      <c r="L5615" s="11"/>
      <c r="M5615" s="12"/>
      <c r="N5615" s="12"/>
      <c r="O5615" s="12"/>
      <c r="P5615" s="12"/>
      <c r="Q5615" s="12"/>
      <c r="R5615" s="12"/>
      <c r="S5615" s="12"/>
      <c r="T5615" s="12"/>
      <c r="U5615" s="12"/>
      <c r="V5615" s="12"/>
      <c r="W5615" s="12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2"/>
      <c r="AS5615" s="12"/>
      <c r="AT5615" s="12"/>
      <c r="AU5615" s="12"/>
      <c r="AV5615" s="12"/>
      <c r="AW5615" s="12"/>
      <c r="AX5615" s="12"/>
      <c r="AY5615" s="12"/>
      <c r="AZ5615" s="12"/>
      <c r="BA5615" s="12"/>
      <c r="BB5615" s="12"/>
      <c r="BC5615" s="12"/>
      <c r="BD5615" s="12"/>
      <c r="BE5615" s="12"/>
      <c r="BF5615" s="12"/>
      <c r="BG5615" s="12"/>
      <c r="BH5615" s="12"/>
      <c r="BI5615" s="12"/>
      <c r="BJ5615" s="13"/>
      <c r="BK5615" s="13"/>
      <c r="BL5615" s="13"/>
      <c r="BM5615" s="13"/>
      <c r="BN5615" s="13"/>
    </row>
    <row r="5616" spans="1:66" x14ac:dyDescent="0.25">
      <c r="A5616" s="10"/>
      <c r="B5616" s="10"/>
      <c r="C5616" s="10"/>
      <c r="D5616" s="10"/>
      <c r="E5616" s="10"/>
      <c r="F5616" s="10"/>
      <c r="G5616" s="10"/>
      <c r="H5616" s="10"/>
      <c r="I5616" s="10"/>
      <c r="J5616" s="10"/>
      <c r="K5616" s="11"/>
      <c r="L5616" s="11"/>
      <c r="M5616" s="12"/>
      <c r="N5616" s="12"/>
      <c r="O5616" s="12"/>
      <c r="P5616" s="12"/>
      <c r="Q5616" s="12"/>
      <c r="R5616" s="12"/>
      <c r="S5616" s="12"/>
      <c r="T5616" s="12"/>
      <c r="U5616" s="12"/>
      <c r="V5616" s="12"/>
      <c r="W5616" s="12"/>
      <c r="X5616" s="12"/>
      <c r="Y5616" s="12"/>
      <c r="Z5616" s="12"/>
      <c r="AA5616" s="12"/>
      <c r="AB5616" s="12"/>
      <c r="AC5616" s="12"/>
      <c r="AD5616" s="12"/>
      <c r="AE5616" s="12"/>
      <c r="AF5616" s="12"/>
      <c r="AG5616" s="12"/>
      <c r="AH5616" s="12"/>
      <c r="AI5616" s="12"/>
      <c r="AJ5616" s="12"/>
      <c r="AK5616" s="12"/>
      <c r="AL5616" s="12"/>
      <c r="AM5616" s="12"/>
      <c r="AN5616" s="12"/>
      <c r="AO5616" s="12"/>
      <c r="AP5616" s="12"/>
      <c r="AQ5616" s="12"/>
      <c r="AR5616" s="12"/>
      <c r="AS5616" s="12"/>
      <c r="AT5616" s="12"/>
      <c r="AU5616" s="12"/>
      <c r="AV5616" s="12"/>
      <c r="AW5616" s="12"/>
      <c r="AX5616" s="12"/>
      <c r="AY5616" s="12"/>
      <c r="AZ5616" s="12"/>
      <c r="BA5616" s="12"/>
      <c r="BB5616" s="12"/>
      <c r="BC5616" s="12"/>
      <c r="BD5616" s="12"/>
      <c r="BE5616" s="12"/>
      <c r="BF5616" s="12"/>
      <c r="BG5616" s="12"/>
      <c r="BH5616" s="12"/>
      <c r="BI5616" s="12"/>
      <c r="BJ5616" s="13"/>
      <c r="BK5616" s="13"/>
      <c r="BL5616" s="13"/>
      <c r="BM5616" s="13"/>
      <c r="BN5616" s="13"/>
    </row>
    <row r="5617" spans="1:66" x14ac:dyDescent="0.25">
      <c r="A5617" s="10"/>
      <c r="B5617" s="10"/>
      <c r="C5617" s="10"/>
      <c r="D5617" s="10"/>
      <c r="E5617" s="10"/>
      <c r="F5617" s="10"/>
      <c r="G5617" s="10"/>
      <c r="H5617" s="10"/>
      <c r="I5617" s="10"/>
      <c r="J5617" s="10"/>
      <c r="K5617" s="11"/>
      <c r="L5617" s="11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  <c r="W5617" s="12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2"/>
      <c r="AS5617" s="12"/>
      <c r="AT5617" s="12"/>
      <c r="AU5617" s="12"/>
      <c r="AV5617" s="12"/>
      <c r="AW5617" s="12"/>
      <c r="AX5617" s="12"/>
      <c r="AY5617" s="12"/>
      <c r="AZ5617" s="12"/>
      <c r="BA5617" s="12"/>
      <c r="BB5617" s="12"/>
      <c r="BC5617" s="12"/>
      <c r="BD5617" s="12"/>
      <c r="BE5617" s="12"/>
      <c r="BF5617" s="12"/>
      <c r="BG5617" s="12"/>
      <c r="BH5617" s="12"/>
      <c r="BI5617" s="12"/>
      <c r="BJ5617" s="13"/>
      <c r="BK5617" s="13"/>
      <c r="BL5617" s="13"/>
      <c r="BM5617" s="13"/>
      <c r="BN5617" s="13"/>
    </row>
    <row r="5618" spans="1:66" x14ac:dyDescent="0.25">
      <c r="A5618" s="10"/>
      <c r="B5618" s="10"/>
      <c r="C5618" s="10"/>
      <c r="D5618" s="10"/>
      <c r="E5618" s="10"/>
      <c r="F5618" s="10"/>
      <c r="G5618" s="10"/>
      <c r="H5618" s="10"/>
      <c r="I5618" s="10"/>
      <c r="J5618" s="10"/>
      <c r="K5618" s="11"/>
      <c r="L5618" s="11"/>
      <c r="M5618" s="12"/>
      <c r="N5618" s="12"/>
      <c r="O5618" s="12"/>
      <c r="P5618" s="12"/>
      <c r="Q5618" s="12"/>
      <c r="R5618" s="12"/>
      <c r="S5618" s="12"/>
      <c r="T5618" s="12"/>
      <c r="U5618" s="12"/>
      <c r="V5618" s="12"/>
      <c r="W5618" s="12"/>
      <c r="X5618" s="12"/>
      <c r="Y5618" s="12"/>
      <c r="Z5618" s="12"/>
      <c r="AA5618" s="12"/>
      <c r="AB5618" s="12"/>
      <c r="AC5618" s="12"/>
      <c r="AD5618" s="12"/>
      <c r="AE5618" s="12"/>
      <c r="AF5618" s="12"/>
      <c r="AG5618" s="12"/>
      <c r="AH5618" s="12"/>
      <c r="AI5618" s="12"/>
      <c r="AJ5618" s="12"/>
      <c r="AK5618" s="12"/>
      <c r="AL5618" s="12"/>
      <c r="AM5618" s="12"/>
      <c r="AN5618" s="12"/>
      <c r="AO5618" s="12"/>
      <c r="AP5618" s="12"/>
      <c r="AQ5618" s="12"/>
      <c r="AR5618" s="12"/>
      <c r="AS5618" s="12"/>
      <c r="AT5618" s="12"/>
      <c r="AU5618" s="12"/>
      <c r="AV5618" s="12"/>
      <c r="AW5618" s="12"/>
      <c r="AX5618" s="12"/>
      <c r="AY5618" s="12"/>
      <c r="AZ5618" s="12"/>
      <c r="BA5618" s="12"/>
      <c r="BB5618" s="12"/>
      <c r="BC5618" s="12"/>
      <c r="BD5618" s="12"/>
      <c r="BE5618" s="12"/>
      <c r="BF5618" s="12"/>
      <c r="BG5618" s="12"/>
      <c r="BH5618" s="12"/>
      <c r="BI5618" s="12"/>
      <c r="BJ5618" s="13"/>
      <c r="BK5618" s="13"/>
      <c r="BL5618" s="13"/>
      <c r="BM5618" s="13"/>
      <c r="BN5618" s="13"/>
    </row>
    <row r="5619" spans="1:66" x14ac:dyDescent="0.25">
      <c r="A5619" s="10"/>
      <c r="B5619" s="10"/>
      <c r="C5619" s="10"/>
      <c r="D5619" s="10"/>
      <c r="E5619" s="10"/>
      <c r="F5619" s="10"/>
      <c r="G5619" s="10"/>
      <c r="H5619" s="10"/>
      <c r="I5619" s="10"/>
      <c r="J5619" s="10"/>
      <c r="K5619" s="11"/>
      <c r="L5619" s="11"/>
      <c r="M5619" s="12"/>
      <c r="N5619" s="12"/>
      <c r="O5619" s="12"/>
      <c r="P5619" s="12"/>
      <c r="Q5619" s="12"/>
      <c r="R5619" s="12"/>
      <c r="S5619" s="12"/>
      <c r="T5619" s="12"/>
      <c r="U5619" s="12"/>
      <c r="V5619" s="12"/>
      <c r="W5619" s="12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2"/>
      <c r="AS5619" s="12"/>
      <c r="AT5619" s="12"/>
      <c r="AU5619" s="12"/>
      <c r="AV5619" s="12"/>
      <c r="AW5619" s="12"/>
      <c r="AX5619" s="12"/>
      <c r="AY5619" s="12"/>
      <c r="AZ5619" s="12"/>
      <c r="BA5619" s="12"/>
      <c r="BB5619" s="12"/>
      <c r="BC5619" s="12"/>
      <c r="BD5619" s="12"/>
      <c r="BE5619" s="12"/>
      <c r="BF5619" s="12"/>
      <c r="BG5619" s="12"/>
      <c r="BH5619" s="12"/>
      <c r="BI5619" s="12"/>
      <c r="BJ5619" s="13"/>
      <c r="BK5619" s="13"/>
      <c r="BL5619" s="13"/>
      <c r="BM5619" s="13"/>
      <c r="BN5619" s="13"/>
    </row>
    <row r="5620" spans="1:66" x14ac:dyDescent="0.25">
      <c r="A5620" s="10"/>
      <c r="B5620" s="10"/>
      <c r="C5620" s="10"/>
      <c r="D5620" s="10"/>
      <c r="E5620" s="10"/>
      <c r="F5620" s="10"/>
      <c r="G5620" s="10"/>
      <c r="H5620" s="10"/>
      <c r="I5620" s="10"/>
      <c r="J5620" s="10"/>
      <c r="K5620" s="11"/>
      <c r="L5620" s="11"/>
      <c r="M5620" s="12"/>
      <c r="N5620" s="12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12"/>
      <c r="Z5620" s="12"/>
      <c r="AA5620" s="12"/>
      <c r="AB5620" s="12"/>
      <c r="AC5620" s="12"/>
      <c r="AD5620" s="12"/>
      <c r="AE5620" s="12"/>
      <c r="AF5620" s="12"/>
      <c r="AG5620" s="12"/>
      <c r="AH5620" s="12"/>
      <c r="AI5620" s="12"/>
      <c r="AJ5620" s="12"/>
      <c r="AK5620" s="12"/>
      <c r="AL5620" s="12"/>
      <c r="AM5620" s="12"/>
      <c r="AN5620" s="12"/>
      <c r="AO5620" s="12"/>
      <c r="AP5620" s="12"/>
      <c r="AQ5620" s="12"/>
      <c r="AR5620" s="12"/>
      <c r="AS5620" s="12"/>
      <c r="AT5620" s="12"/>
      <c r="AU5620" s="12"/>
      <c r="AV5620" s="12"/>
      <c r="AW5620" s="12"/>
      <c r="AX5620" s="12"/>
      <c r="AY5620" s="12"/>
      <c r="AZ5620" s="12"/>
      <c r="BA5620" s="12"/>
      <c r="BB5620" s="12"/>
      <c r="BC5620" s="12"/>
      <c r="BD5620" s="12"/>
      <c r="BE5620" s="12"/>
      <c r="BF5620" s="12"/>
      <c r="BG5620" s="12"/>
      <c r="BH5620" s="12"/>
      <c r="BI5620" s="12"/>
      <c r="BJ5620" s="13"/>
      <c r="BK5620" s="13"/>
      <c r="BL5620" s="13"/>
      <c r="BM5620" s="13"/>
      <c r="BN5620" s="13"/>
    </row>
    <row r="5621" spans="1:66" x14ac:dyDescent="0.25">
      <c r="A5621" s="10"/>
      <c r="B5621" s="10"/>
      <c r="C5621" s="10"/>
      <c r="D5621" s="10"/>
      <c r="E5621" s="10"/>
      <c r="F5621" s="10"/>
      <c r="G5621" s="10"/>
      <c r="H5621" s="10"/>
      <c r="I5621" s="10"/>
      <c r="J5621" s="10"/>
      <c r="K5621" s="11"/>
      <c r="L5621" s="11"/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2"/>
      <c r="AS5621" s="12"/>
      <c r="AT5621" s="12"/>
      <c r="AU5621" s="12"/>
      <c r="AV5621" s="12"/>
      <c r="AW5621" s="12"/>
      <c r="AX5621" s="12"/>
      <c r="AY5621" s="12"/>
      <c r="AZ5621" s="12"/>
      <c r="BA5621" s="12"/>
      <c r="BB5621" s="12"/>
      <c r="BC5621" s="12"/>
      <c r="BD5621" s="12"/>
      <c r="BE5621" s="12"/>
      <c r="BF5621" s="12"/>
      <c r="BG5621" s="12"/>
      <c r="BH5621" s="12"/>
      <c r="BI5621" s="12"/>
      <c r="BJ5621" s="13"/>
      <c r="BK5621" s="13"/>
      <c r="BL5621" s="13"/>
      <c r="BM5621" s="13"/>
      <c r="BN5621" s="13"/>
    </row>
    <row r="5622" spans="1:66" x14ac:dyDescent="0.25">
      <c r="A5622" s="10"/>
      <c r="B5622" s="10"/>
      <c r="C5622" s="10"/>
      <c r="D5622" s="10"/>
      <c r="E5622" s="10"/>
      <c r="F5622" s="10"/>
      <c r="G5622" s="10"/>
      <c r="H5622" s="10"/>
      <c r="I5622" s="10"/>
      <c r="J5622" s="10"/>
      <c r="K5622" s="11"/>
      <c r="L5622" s="11"/>
      <c r="M5622" s="12"/>
      <c r="N5622" s="12"/>
      <c r="O5622" s="12"/>
      <c r="P5622" s="12"/>
      <c r="Q5622" s="12"/>
      <c r="R5622" s="12"/>
      <c r="S5622" s="12"/>
      <c r="T5622" s="12"/>
      <c r="U5622" s="12"/>
      <c r="V5622" s="12"/>
      <c r="W5622" s="12"/>
      <c r="X5622" s="12"/>
      <c r="Y5622" s="12"/>
      <c r="Z5622" s="12"/>
      <c r="AA5622" s="12"/>
      <c r="AB5622" s="12"/>
      <c r="AC5622" s="12"/>
      <c r="AD5622" s="12"/>
      <c r="AE5622" s="12"/>
      <c r="AF5622" s="12"/>
      <c r="AG5622" s="12"/>
      <c r="AH5622" s="12"/>
      <c r="AI5622" s="12"/>
      <c r="AJ5622" s="12"/>
      <c r="AK5622" s="12"/>
      <c r="AL5622" s="12"/>
      <c r="AM5622" s="12"/>
      <c r="AN5622" s="12"/>
      <c r="AO5622" s="12"/>
      <c r="AP5622" s="12"/>
      <c r="AQ5622" s="12"/>
      <c r="AR5622" s="12"/>
      <c r="AS5622" s="12"/>
      <c r="AT5622" s="12"/>
      <c r="AU5622" s="12"/>
      <c r="AV5622" s="12"/>
      <c r="AW5622" s="12"/>
      <c r="AX5622" s="12"/>
      <c r="AY5622" s="12"/>
      <c r="AZ5622" s="12"/>
      <c r="BA5622" s="12"/>
      <c r="BB5622" s="12"/>
      <c r="BC5622" s="12"/>
      <c r="BD5622" s="12"/>
      <c r="BE5622" s="12"/>
      <c r="BF5622" s="12"/>
      <c r="BG5622" s="12"/>
      <c r="BH5622" s="12"/>
      <c r="BI5622" s="12"/>
      <c r="BJ5622" s="13"/>
      <c r="BK5622" s="13"/>
      <c r="BL5622" s="13"/>
      <c r="BM5622" s="13"/>
      <c r="BN5622" s="13"/>
    </row>
    <row r="5623" spans="1:66" s="14" customFormat="1" x14ac:dyDescent="0.25">
      <c r="A5623" s="10"/>
      <c r="B5623" s="10"/>
      <c r="C5623" s="10"/>
      <c r="D5623" s="10"/>
      <c r="E5623" s="10"/>
      <c r="F5623" s="10"/>
      <c r="G5623" s="10"/>
      <c r="H5623" s="10"/>
      <c r="I5623" s="10"/>
      <c r="J5623" s="10"/>
      <c r="K5623" s="11"/>
      <c r="L5623" s="11"/>
      <c r="M5623" s="12"/>
      <c r="N5623" s="12"/>
      <c r="O5623" s="12"/>
      <c r="P5623" s="12"/>
      <c r="Q5623" s="12"/>
      <c r="R5623" s="12"/>
      <c r="S5623" s="12"/>
      <c r="T5623" s="12"/>
      <c r="U5623" s="12"/>
      <c r="V5623" s="12"/>
      <c r="W5623" s="12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2"/>
      <c r="AS5623" s="12"/>
      <c r="AT5623" s="12"/>
      <c r="AU5623" s="12"/>
      <c r="AV5623" s="12"/>
      <c r="AW5623" s="12"/>
      <c r="AX5623" s="12"/>
      <c r="AY5623" s="12"/>
      <c r="AZ5623" s="12"/>
      <c r="BA5623" s="12"/>
      <c r="BB5623" s="12"/>
      <c r="BC5623" s="12"/>
      <c r="BD5623" s="12"/>
      <c r="BE5623" s="12"/>
      <c r="BF5623" s="12"/>
      <c r="BG5623" s="12"/>
      <c r="BH5623" s="12"/>
      <c r="BI5623" s="12"/>
      <c r="BJ5623" s="13"/>
      <c r="BK5623" s="13"/>
      <c r="BL5623" s="13"/>
      <c r="BM5623" s="13"/>
      <c r="BN5623" s="13"/>
    </row>
    <row r="5624" spans="1:66" x14ac:dyDescent="0.25">
      <c r="A5624" s="10"/>
      <c r="B5624" s="10"/>
      <c r="C5624" s="10"/>
      <c r="D5624" s="10"/>
      <c r="E5624" s="10"/>
      <c r="F5624" s="10"/>
      <c r="G5624" s="10"/>
      <c r="H5624" s="10"/>
      <c r="I5624" s="10"/>
      <c r="J5624" s="10"/>
      <c r="K5624" s="11"/>
      <c r="L5624" s="11"/>
      <c r="M5624" s="12"/>
      <c r="N5624" s="12"/>
      <c r="O5624" s="12"/>
      <c r="P5624" s="12"/>
      <c r="Q5624" s="12"/>
      <c r="R5624" s="12"/>
      <c r="S5624" s="12"/>
      <c r="T5624" s="12"/>
      <c r="U5624" s="12"/>
      <c r="V5624" s="12"/>
      <c r="W5624" s="12"/>
      <c r="X5624" s="12"/>
      <c r="Y5624" s="12"/>
      <c r="Z5624" s="12"/>
      <c r="AA5624" s="12"/>
      <c r="AB5624" s="12"/>
      <c r="AC5624" s="12"/>
      <c r="AD5624" s="12"/>
      <c r="AE5624" s="12"/>
      <c r="AF5624" s="12"/>
      <c r="AG5624" s="12"/>
      <c r="AH5624" s="12"/>
      <c r="AI5624" s="12"/>
      <c r="AJ5624" s="12"/>
      <c r="AK5624" s="12"/>
      <c r="AL5624" s="12"/>
      <c r="AM5624" s="12"/>
      <c r="AN5624" s="12"/>
      <c r="AO5624" s="12"/>
      <c r="AP5624" s="12"/>
      <c r="AQ5624" s="12"/>
      <c r="AR5624" s="12"/>
      <c r="AS5624" s="12"/>
      <c r="AT5624" s="12"/>
      <c r="AU5624" s="12"/>
      <c r="AV5624" s="12"/>
      <c r="AW5624" s="12"/>
      <c r="AX5624" s="12"/>
      <c r="AY5624" s="12"/>
      <c r="AZ5624" s="12"/>
      <c r="BA5624" s="12"/>
      <c r="BB5624" s="12"/>
      <c r="BC5624" s="12"/>
      <c r="BD5624" s="12"/>
      <c r="BE5624" s="12"/>
      <c r="BF5624" s="12"/>
      <c r="BG5624" s="12"/>
      <c r="BH5624" s="12"/>
      <c r="BI5624" s="12"/>
      <c r="BJ5624" s="13"/>
      <c r="BK5624" s="13"/>
      <c r="BL5624" s="13"/>
      <c r="BM5624" s="13"/>
      <c r="BN5624" s="13"/>
    </row>
    <row r="5625" spans="1:66" x14ac:dyDescent="0.25">
      <c r="A5625" s="10"/>
      <c r="B5625" s="10"/>
      <c r="C5625" s="10"/>
      <c r="D5625" s="10"/>
      <c r="E5625" s="10"/>
      <c r="F5625" s="10"/>
      <c r="G5625" s="10"/>
      <c r="H5625" s="10"/>
      <c r="I5625" s="10"/>
      <c r="J5625" s="10"/>
      <c r="K5625" s="11"/>
      <c r="L5625" s="11"/>
      <c r="M5625" s="12"/>
      <c r="N5625" s="12"/>
      <c r="O5625" s="12"/>
      <c r="P5625" s="12"/>
      <c r="Q5625" s="12"/>
      <c r="R5625" s="12"/>
      <c r="S5625" s="12"/>
      <c r="T5625" s="12"/>
      <c r="U5625" s="12"/>
      <c r="V5625" s="12"/>
      <c r="W5625" s="12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2"/>
      <c r="AS5625" s="12"/>
      <c r="AT5625" s="12"/>
      <c r="AU5625" s="12"/>
      <c r="AV5625" s="12"/>
      <c r="AW5625" s="12"/>
      <c r="AX5625" s="12"/>
      <c r="AY5625" s="12"/>
      <c r="AZ5625" s="12"/>
      <c r="BA5625" s="12"/>
      <c r="BB5625" s="12"/>
      <c r="BC5625" s="12"/>
      <c r="BD5625" s="12"/>
      <c r="BE5625" s="12"/>
      <c r="BF5625" s="12"/>
      <c r="BG5625" s="12"/>
      <c r="BH5625" s="12"/>
      <c r="BI5625" s="12"/>
      <c r="BJ5625" s="13"/>
      <c r="BK5625" s="13"/>
      <c r="BL5625" s="13"/>
      <c r="BM5625" s="13"/>
      <c r="BN5625" s="13"/>
    </row>
    <row r="5626" spans="1:66" x14ac:dyDescent="0.25">
      <c r="A5626" s="10"/>
      <c r="B5626" s="10"/>
      <c r="C5626" s="10"/>
      <c r="D5626" s="10"/>
      <c r="E5626" s="10"/>
      <c r="F5626" s="10"/>
      <c r="G5626" s="10"/>
      <c r="H5626" s="10"/>
      <c r="I5626" s="10"/>
      <c r="J5626" s="10"/>
      <c r="K5626" s="11"/>
      <c r="L5626" s="11"/>
      <c r="M5626" s="12"/>
      <c r="N5626" s="12"/>
      <c r="O5626" s="12"/>
      <c r="P5626" s="12"/>
      <c r="Q5626" s="12"/>
      <c r="R5626" s="12"/>
      <c r="S5626" s="12"/>
      <c r="T5626" s="12"/>
      <c r="U5626" s="12"/>
      <c r="V5626" s="12"/>
      <c r="W5626" s="12"/>
      <c r="X5626" s="12"/>
      <c r="Y5626" s="12"/>
      <c r="Z5626" s="12"/>
      <c r="AA5626" s="12"/>
      <c r="AB5626" s="12"/>
      <c r="AC5626" s="12"/>
      <c r="AD5626" s="12"/>
      <c r="AE5626" s="12"/>
      <c r="AF5626" s="12"/>
      <c r="AG5626" s="12"/>
      <c r="AH5626" s="12"/>
      <c r="AI5626" s="12"/>
      <c r="AJ5626" s="12"/>
      <c r="AK5626" s="12"/>
      <c r="AL5626" s="12"/>
      <c r="AM5626" s="12"/>
      <c r="AN5626" s="12"/>
      <c r="AO5626" s="12"/>
      <c r="AP5626" s="12"/>
      <c r="AQ5626" s="12"/>
      <c r="AR5626" s="12"/>
      <c r="AS5626" s="12"/>
      <c r="AT5626" s="12"/>
      <c r="AU5626" s="12"/>
      <c r="AV5626" s="12"/>
      <c r="AW5626" s="12"/>
      <c r="AX5626" s="12"/>
      <c r="AY5626" s="12"/>
      <c r="AZ5626" s="12"/>
      <c r="BA5626" s="12"/>
      <c r="BB5626" s="12"/>
      <c r="BC5626" s="12"/>
      <c r="BD5626" s="12"/>
      <c r="BE5626" s="12"/>
      <c r="BF5626" s="12"/>
      <c r="BG5626" s="12"/>
      <c r="BH5626" s="12"/>
      <c r="BI5626" s="12"/>
      <c r="BJ5626" s="13"/>
      <c r="BK5626" s="13"/>
      <c r="BL5626" s="13"/>
      <c r="BM5626" s="13"/>
      <c r="BN5626" s="13"/>
    </row>
    <row r="5627" spans="1:66" x14ac:dyDescent="0.25">
      <c r="A5627" s="10"/>
      <c r="B5627" s="10"/>
      <c r="C5627" s="10"/>
      <c r="D5627" s="10"/>
      <c r="E5627" s="10"/>
      <c r="F5627" s="10"/>
      <c r="G5627" s="10"/>
      <c r="H5627" s="10"/>
      <c r="I5627" s="10"/>
      <c r="J5627" s="10"/>
      <c r="K5627" s="11"/>
      <c r="L5627" s="11"/>
      <c r="M5627" s="12"/>
      <c r="N5627" s="12"/>
      <c r="O5627" s="12"/>
      <c r="P5627" s="12"/>
      <c r="Q5627" s="12"/>
      <c r="R5627" s="12"/>
      <c r="S5627" s="12"/>
      <c r="T5627" s="12"/>
      <c r="U5627" s="12"/>
      <c r="V5627" s="12"/>
      <c r="W5627" s="12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2"/>
      <c r="AS5627" s="12"/>
      <c r="AT5627" s="12"/>
      <c r="AU5627" s="12"/>
      <c r="AV5627" s="12"/>
      <c r="AW5627" s="12"/>
      <c r="AX5627" s="12"/>
      <c r="AY5627" s="12"/>
      <c r="AZ5627" s="12"/>
      <c r="BA5627" s="12"/>
      <c r="BB5627" s="12"/>
      <c r="BC5627" s="12"/>
      <c r="BD5627" s="12"/>
      <c r="BE5627" s="12"/>
      <c r="BF5627" s="12"/>
      <c r="BG5627" s="12"/>
      <c r="BH5627" s="12"/>
      <c r="BI5627" s="12"/>
      <c r="BJ5627" s="13"/>
      <c r="BK5627" s="13"/>
      <c r="BL5627" s="13"/>
      <c r="BM5627" s="13"/>
      <c r="BN5627" s="13"/>
    </row>
    <row r="5628" spans="1:66" x14ac:dyDescent="0.25">
      <c r="A5628" s="10"/>
      <c r="B5628" s="10"/>
      <c r="C5628" s="10"/>
      <c r="D5628" s="10"/>
      <c r="E5628" s="10"/>
      <c r="F5628" s="10"/>
      <c r="G5628" s="10"/>
      <c r="H5628" s="10"/>
      <c r="I5628" s="10"/>
      <c r="J5628" s="10"/>
      <c r="K5628" s="11"/>
      <c r="L5628" s="11"/>
      <c r="M5628" s="12"/>
      <c r="N5628" s="12"/>
      <c r="O5628" s="12"/>
      <c r="P5628" s="12"/>
      <c r="Q5628" s="12"/>
      <c r="R5628" s="12"/>
      <c r="S5628" s="12"/>
      <c r="T5628" s="12"/>
      <c r="U5628" s="12"/>
      <c r="V5628" s="12"/>
      <c r="W5628" s="12"/>
      <c r="X5628" s="12"/>
      <c r="Y5628" s="12"/>
      <c r="Z5628" s="12"/>
      <c r="AA5628" s="12"/>
      <c r="AB5628" s="12"/>
      <c r="AC5628" s="12"/>
      <c r="AD5628" s="12"/>
      <c r="AE5628" s="12"/>
      <c r="AF5628" s="12"/>
      <c r="AG5628" s="12"/>
      <c r="AH5628" s="12"/>
      <c r="AI5628" s="12"/>
      <c r="AJ5628" s="12"/>
      <c r="AK5628" s="12"/>
      <c r="AL5628" s="12"/>
      <c r="AM5628" s="12"/>
      <c r="AN5628" s="12"/>
      <c r="AO5628" s="12"/>
      <c r="AP5628" s="12"/>
      <c r="AQ5628" s="12"/>
      <c r="AR5628" s="12"/>
      <c r="AS5628" s="12"/>
      <c r="AT5628" s="12"/>
      <c r="AU5628" s="12"/>
      <c r="AV5628" s="12"/>
      <c r="AW5628" s="12"/>
      <c r="AX5628" s="12"/>
      <c r="AY5628" s="12"/>
      <c r="AZ5628" s="12"/>
      <c r="BA5628" s="12"/>
      <c r="BB5628" s="12"/>
      <c r="BC5628" s="12"/>
      <c r="BD5628" s="12"/>
      <c r="BE5628" s="12"/>
      <c r="BF5628" s="12"/>
      <c r="BG5628" s="12"/>
      <c r="BH5628" s="12"/>
      <c r="BI5628" s="12"/>
      <c r="BJ5628" s="13"/>
      <c r="BK5628" s="13"/>
      <c r="BL5628" s="13"/>
      <c r="BM5628" s="13"/>
      <c r="BN5628" s="13"/>
    </row>
    <row r="5629" spans="1:66" x14ac:dyDescent="0.25">
      <c r="A5629" s="10"/>
      <c r="B5629" s="10"/>
      <c r="C5629" s="10"/>
      <c r="D5629" s="10"/>
      <c r="E5629" s="10"/>
      <c r="F5629" s="10"/>
      <c r="G5629" s="10"/>
      <c r="H5629" s="10"/>
      <c r="I5629" s="10"/>
      <c r="J5629" s="10"/>
      <c r="K5629" s="11"/>
      <c r="L5629" s="11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2"/>
      <c r="AS5629" s="12"/>
      <c r="AT5629" s="12"/>
      <c r="AU5629" s="12"/>
      <c r="AV5629" s="12"/>
      <c r="AW5629" s="12"/>
      <c r="AX5629" s="12"/>
      <c r="AY5629" s="12"/>
      <c r="AZ5629" s="12"/>
      <c r="BA5629" s="12"/>
      <c r="BB5629" s="12"/>
      <c r="BC5629" s="12"/>
      <c r="BD5629" s="12"/>
      <c r="BE5629" s="12"/>
      <c r="BF5629" s="12"/>
      <c r="BG5629" s="12"/>
      <c r="BH5629" s="12"/>
      <c r="BI5629" s="12"/>
      <c r="BJ5629" s="13"/>
      <c r="BK5629" s="13"/>
      <c r="BL5629" s="13"/>
      <c r="BM5629" s="13"/>
      <c r="BN5629" s="13"/>
    </row>
    <row r="5630" spans="1:66" x14ac:dyDescent="0.25">
      <c r="A5630" s="10"/>
      <c r="B5630" s="10"/>
      <c r="C5630" s="10"/>
      <c r="D5630" s="10"/>
      <c r="E5630" s="10"/>
      <c r="F5630" s="10"/>
      <c r="G5630" s="10"/>
      <c r="H5630" s="10"/>
      <c r="I5630" s="10"/>
      <c r="J5630" s="10"/>
      <c r="K5630" s="11"/>
      <c r="L5630" s="11"/>
      <c r="M5630" s="12"/>
      <c r="N5630" s="12"/>
      <c r="O5630" s="12"/>
      <c r="P5630" s="12"/>
      <c r="Q5630" s="12"/>
      <c r="R5630" s="12"/>
      <c r="S5630" s="12"/>
      <c r="T5630" s="12"/>
      <c r="U5630" s="12"/>
      <c r="V5630" s="12"/>
      <c r="W5630" s="12"/>
      <c r="X5630" s="12"/>
      <c r="Y5630" s="12"/>
      <c r="Z5630" s="12"/>
      <c r="AA5630" s="12"/>
      <c r="AB5630" s="12"/>
      <c r="AC5630" s="12"/>
      <c r="AD5630" s="12"/>
      <c r="AE5630" s="12"/>
      <c r="AF5630" s="12"/>
      <c r="AG5630" s="12"/>
      <c r="AH5630" s="12"/>
      <c r="AI5630" s="12"/>
      <c r="AJ5630" s="12"/>
      <c r="AK5630" s="12"/>
      <c r="AL5630" s="12"/>
      <c r="AM5630" s="12"/>
      <c r="AN5630" s="12"/>
      <c r="AO5630" s="12"/>
      <c r="AP5630" s="12"/>
      <c r="AQ5630" s="12"/>
      <c r="AR5630" s="12"/>
      <c r="AS5630" s="12"/>
      <c r="AT5630" s="12"/>
      <c r="AU5630" s="12"/>
      <c r="AV5630" s="12"/>
      <c r="AW5630" s="12"/>
      <c r="AX5630" s="12"/>
      <c r="AY5630" s="12"/>
      <c r="AZ5630" s="12"/>
      <c r="BA5630" s="12"/>
      <c r="BB5630" s="12"/>
      <c r="BC5630" s="12"/>
      <c r="BD5630" s="12"/>
      <c r="BE5630" s="12"/>
      <c r="BF5630" s="12"/>
      <c r="BG5630" s="12"/>
      <c r="BH5630" s="12"/>
      <c r="BI5630" s="12"/>
      <c r="BJ5630" s="13"/>
      <c r="BK5630" s="13"/>
      <c r="BL5630" s="13"/>
      <c r="BM5630" s="13"/>
      <c r="BN5630" s="13"/>
    </row>
    <row r="5631" spans="1:66" x14ac:dyDescent="0.25">
      <c r="A5631" s="10"/>
      <c r="B5631" s="10"/>
      <c r="C5631" s="10"/>
      <c r="D5631" s="10"/>
      <c r="E5631" s="10"/>
      <c r="F5631" s="10"/>
      <c r="G5631" s="10"/>
      <c r="H5631" s="10"/>
      <c r="I5631" s="10"/>
      <c r="J5631" s="10"/>
      <c r="K5631" s="11"/>
      <c r="L5631" s="11"/>
      <c r="M5631" s="12"/>
      <c r="N5631" s="12"/>
      <c r="O5631" s="12"/>
      <c r="P5631" s="12"/>
      <c r="Q5631" s="12"/>
      <c r="R5631" s="12"/>
      <c r="S5631" s="12"/>
      <c r="T5631" s="12"/>
      <c r="U5631" s="12"/>
      <c r="V5631" s="12"/>
      <c r="W5631" s="12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2"/>
      <c r="AS5631" s="12"/>
      <c r="AT5631" s="12"/>
      <c r="AU5631" s="12"/>
      <c r="AV5631" s="12"/>
      <c r="AW5631" s="12"/>
      <c r="AX5631" s="12"/>
      <c r="AY5631" s="12"/>
      <c r="AZ5631" s="12"/>
      <c r="BA5631" s="12"/>
      <c r="BB5631" s="12"/>
      <c r="BC5631" s="12"/>
      <c r="BD5631" s="12"/>
      <c r="BE5631" s="12"/>
      <c r="BF5631" s="12"/>
      <c r="BG5631" s="12"/>
      <c r="BH5631" s="12"/>
      <c r="BI5631" s="12"/>
      <c r="BJ5631" s="13"/>
      <c r="BK5631" s="13"/>
      <c r="BL5631" s="13"/>
      <c r="BM5631" s="13"/>
      <c r="BN5631" s="13"/>
    </row>
    <row r="5632" spans="1:66" x14ac:dyDescent="0.25">
      <c r="A5632" s="10"/>
      <c r="B5632" s="10"/>
      <c r="C5632" s="10"/>
      <c r="D5632" s="10"/>
      <c r="E5632" s="10"/>
      <c r="F5632" s="10"/>
      <c r="G5632" s="10"/>
      <c r="H5632" s="10"/>
      <c r="I5632" s="10"/>
      <c r="J5632" s="10"/>
      <c r="K5632" s="11"/>
      <c r="L5632" s="11"/>
      <c r="M5632" s="12"/>
      <c r="N5632" s="12"/>
      <c r="O5632" s="12"/>
      <c r="P5632" s="12"/>
      <c r="Q5632" s="12"/>
      <c r="R5632" s="12"/>
      <c r="S5632" s="12"/>
      <c r="T5632" s="12"/>
      <c r="U5632" s="12"/>
      <c r="V5632" s="12"/>
      <c r="W5632" s="12"/>
      <c r="X5632" s="12"/>
      <c r="Y5632" s="12"/>
      <c r="Z5632" s="12"/>
      <c r="AA5632" s="12"/>
      <c r="AB5632" s="12"/>
      <c r="AC5632" s="12"/>
      <c r="AD5632" s="12"/>
      <c r="AE5632" s="12"/>
      <c r="AF5632" s="12"/>
      <c r="AG5632" s="12"/>
      <c r="AH5632" s="12"/>
      <c r="AI5632" s="12"/>
      <c r="AJ5632" s="12"/>
      <c r="AK5632" s="12"/>
      <c r="AL5632" s="12"/>
      <c r="AM5632" s="12"/>
      <c r="AN5632" s="12"/>
      <c r="AO5632" s="12"/>
      <c r="AP5632" s="12"/>
      <c r="AQ5632" s="12"/>
      <c r="AR5632" s="12"/>
      <c r="AS5632" s="12"/>
      <c r="AT5632" s="12"/>
      <c r="AU5632" s="12"/>
      <c r="AV5632" s="12"/>
      <c r="AW5632" s="12"/>
      <c r="AX5632" s="12"/>
      <c r="AY5632" s="12"/>
      <c r="AZ5632" s="12"/>
      <c r="BA5632" s="12"/>
      <c r="BB5632" s="12"/>
      <c r="BC5632" s="12"/>
      <c r="BD5632" s="12"/>
      <c r="BE5632" s="12"/>
      <c r="BF5632" s="12"/>
      <c r="BG5632" s="12"/>
      <c r="BH5632" s="12"/>
      <c r="BI5632" s="12"/>
      <c r="BJ5632" s="13"/>
      <c r="BK5632" s="13"/>
      <c r="BL5632" s="13"/>
      <c r="BM5632" s="13"/>
      <c r="BN5632" s="13"/>
    </row>
    <row r="5633" spans="1:66" x14ac:dyDescent="0.25">
      <c r="A5633" s="10"/>
      <c r="B5633" s="10"/>
      <c r="C5633" s="10"/>
      <c r="D5633" s="10"/>
      <c r="E5633" s="10"/>
      <c r="F5633" s="10"/>
      <c r="G5633" s="10"/>
      <c r="H5633" s="10"/>
      <c r="I5633" s="10"/>
      <c r="J5633" s="10"/>
      <c r="K5633" s="11"/>
      <c r="L5633" s="11"/>
      <c r="M5633" s="12"/>
      <c r="N5633" s="12"/>
      <c r="O5633" s="12"/>
      <c r="P5633" s="12"/>
      <c r="Q5633" s="12"/>
      <c r="R5633" s="12"/>
      <c r="S5633" s="12"/>
      <c r="T5633" s="12"/>
      <c r="U5633" s="12"/>
      <c r="V5633" s="12"/>
      <c r="W5633" s="12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2"/>
      <c r="AS5633" s="12"/>
      <c r="AT5633" s="12"/>
      <c r="AU5633" s="12"/>
      <c r="AV5633" s="12"/>
      <c r="AW5633" s="12"/>
      <c r="AX5633" s="12"/>
      <c r="AY5633" s="12"/>
      <c r="AZ5633" s="12"/>
      <c r="BA5633" s="12"/>
      <c r="BB5633" s="12"/>
      <c r="BC5633" s="12"/>
      <c r="BD5633" s="12"/>
      <c r="BE5633" s="12"/>
      <c r="BF5633" s="12"/>
      <c r="BG5633" s="12"/>
      <c r="BH5633" s="12"/>
      <c r="BI5633" s="12"/>
      <c r="BJ5633" s="13"/>
      <c r="BK5633" s="13"/>
      <c r="BL5633" s="13"/>
      <c r="BM5633" s="13"/>
      <c r="BN5633" s="13"/>
    </row>
    <row r="5634" spans="1:66" x14ac:dyDescent="0.25">
      <c r="A5634" s="10"/>
      <c r="B5634" s="10"/>
      <c r="C5634" s="10"/>
      <c r="D5634" s="10"/>
      <c r="E5634" s="10"/>
      <c r="F5634" s="10"/>
      <c r="G5634" s="10"/>
      <c r="H5634" s="10"/>
      <c r="I5634" s="10"/>
      <c r="J5634" s="10"/>
      <c r="K5634" s="11"/>
      <c r="L5634" s="11"/>
      <c r="M5634" s="12"/>
      <c r="N5634" s="12"/>
      <c r="O5634" s="12"/>
      <c r="P5634" s="12"/>
      <c r="Q5634" s="12"/>
      <c r="R5634" s="12"/>
      <c r="S5634" s="12"/>
      <c r="T5634" s="12"/>
      <c r="U5634" s="12"/>
      <c r="V5634" s="12"/>
      <c r="W5634" s="12"/>
      <c r="X5634" s="12"/>
      <c r="Y5634" s="12"/>
      <c r="Z5634" s="12"/>
      <c r="AA5634" s="12"/>
      <c r="AB5634" s="12"/>
      <c r="AC5634" s="12"/>
      <c r="AD5634" s="12"/>
      <c r="AE5634" s="12"/>
      <c r="AF5634" s="12"/>
      <c r="AG5634" s="12"/>
      <c r="AH5634" s="12"/>
      <c r="AI5634" s="12"/>
      <c r="AJ5634" s="12"/>
      <c r="AK5634" s="12"/>
      <c r="AL5634" s="12"/>
      <c r="AM5634" s="12"/>
      <c r="AN5634" s="12"/>
      <c r="AO5634" s="12"/>
      <c r="AP5634" s="12"/>
      <c r="AQ5634" s="12"/>
      <c r="AR5634" s="12"/>
      <c r="AS5634" s="12"/>
      <c r="AT5634" s="12"/>
      <c r="AU5634" s="12"/>
      <c r="AV5634" s="12"/>
      <c r="AW5634" s="12"/>
      <c r="AX5634" s="12"/>
      <c r="AY5634" s="12"/>
      <c r="AZ5634" s="12"/>
      <c r="BA5634" s="12"/>
      <c r="BB5634" s="12"/>
      <c r="BC5634" s="12"/>
      <c r="BD5634" s="12"/>
      <c r="BE5634" s="12"/>
      <c r="BF5634" s="12"/>
      <c r="BG5634" s="12"/>
      <c r="BH5634" s="12"/>
      <c r="BI5634" s="12"/>
      <c r="BJ5634" s="13"/>
      <c r="BK5634" s="13"/>
      <c r="BL5634" s="13"/>
      <c r="BM5634" s="13"/>
      <c r="BN5634" s="13"/>
    </row>
    <row r="5635" spans="1:66" x14ac:dyDescent="0.25">
      <c r="A5635" s="10"/>
      <c r="B5635" s="10"/>
      <c r="C5635" s="10"/>
      <c r="D5635" s="10"/>
      <c r="E5635" s="10"/>
      <c r="F5635" s="10"/>
      <c r="G5635" s="10"/>
      <c r="H5635" s="10"/>
      <c r="I5635" s="10"/>
      <c r="J5635" s="10"/>
      <c r="K5635" s="11"/>
      <c r="L5635" s="11"/>
      <c r="M5635" s="12"/>
      <c r="N5635" s="12"/>
      <c r="O5635" s="12"/>
      <c r="P5635" s="12"/>
      <c r="Q5635" s="12"/>
      <c r="R5635" s="12"/>
      <c r="S5635" s="12"/>
      <c r="T5635" s="12"/>
      <c r="U5635" s="12"/>
      <c r="V5635" s="12"/>
      <c r="W5635" s="12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2"/>
      <c r="AS5635" s="12"/>
      <c r="AT5635" s="12"/>
      <c r="AU5635" s="12"/>
      <c r="AV5635" s="12"/>
      <c r="AW5635" s="12"/>
      <c r="AX5635" s="12"/>
      <c r="AY5635" s="12"/>
      <c r="AZ5635" s="12"/>
      <c r="BA5635" s="12"/>
      <c r="BB5635" s="12"/>
      <c r="BC5635" s="12"/>
      <c r="BD5635" s="12"/>
      <c r="BE5635" s="12"/>
      <c r="BF5635" s="12"/>
      <c r="BG5635" s="12"/>
      <c r="BH5635" s="12"/>
      <c r="BI5635" s="12"/>
      <c r="BJ5635" s="13"/>
      <c r="BK5635" s="13"/>
      <c r="BL5635" s="13"/>
      <c r="BM5635" s="13"/>
      <c r="BN5635" s="13"/>
    </row>
    <row r="5636" spans="1:66" x14ac:dyDescent="0.25">
      <c r="A5636" s="10"/>
      <c r="B5636" s="10"/>
      <c r="C5636" s="10"/>
      <c r="D5636" s="10"/>
      <c r="E5636" s="10"/>
      <c r="F5636" s="10"/>
      <c r="G5636" s="10"/>
      <c r="H5636" s="10"/>
      <c r="I5636" s="10"/>
      <c r="J5636" s="10"/>
      <c r="K5636" s="11"/>
      <c r="L5636" s="11"/>
      <c r="M5636" s="12"/>
      <c r="N5636" s="12"/>
      <c r="O5636" s="12"/>
      <c r="P5636" s="12"/>
      <c r="Q5636" s="12"/>
      <c r="R5636" s="12"/>
      <c r="S5636" s="12"/>
      <c r="T5636" s="12"/>
      <c r="U5636" s="12"/>
      <c r="V5636" s="12"/>
      <c r="W5636" s="12"/>
      <c r="X5636" s="12"/>
      <c r="Y5636" s="12"/>
      <c r="Z5636" s="12"/>
      <c r="AA5636" s="12"/>
      <c r="AB5636" s="12"/>
      <c r="AC5636" s="12"/>
      <c r="AD5636" s="12"/>
      <c r="AE5636" s="12"/>
      <c r="AF5636" s="12"/>
      <c r="AG5636" s="12"/>
      <c r="AH5636" s="12"/>
      <c r="AI5636" s="12"/>
      <c r="AJ5636" s="12"/>
      <c r="AK5636" s="12"/>
      <c r="AL5636" s="12"/>
      <c r="AM5636" s="12"/>
      <c r="AN5636" s="12"/>
      <c r="AO5636" s="12"/>
      <c r="AP5636" s="12"/>
      <c r="AQ5636" s="12"/>
      <c r="AR5636" s="12"/>
      <c r="AS5636" s="12"/>
      <c r="AT5636" s="12"/>
      <c r="AU5636" s="12"/>
      <c r="AV5636" s="12"/>
      <c r="AW5636" s="12"/>
      <c r="AX5636" s="12"/>
      <c r="AY5636" s="12"/>
      <c r="AZ5636" s="12"/>
      <c r="BA5636" s="12"/>
      <c r="BB5636" s="12"/>
      <c r="BC5636" s="12"/>
      <c r="BD5636" s="12"/>
      <c r="BE5636" s="12"/>
      <c r="BF5636" s="12"/>
      <c r="BG5636" s="12"/>
      <c r="BH5636" s="12"/>
      <c r="BI5636" s="12"/>
      <c r="BJ5636" s="13"/>
      <c r="BK5636" s="13"/>
      <c r="BL5636" s="13"/>
      <c r="BM5636" s="13"/>
      <c r="BN5636" s="13"/>
    </row>
    <row r="5637" spans="1:66" x14ac:dyDescent="0.25">
      <c r="A5637" s="10"/>
      <c r="B5637" s="10"/>
      <c r="C5637" s="10"/>
      <c r="D5637" s="10"/>
      <c r="E5637" s="10"/>
      <c r="F5637" s="10"/>
      <c r="G5637" s="10"/>
      <c r="H5637" s="10"/>
      <c r="I5637" s="10"/>
      <c r="J5637" s="10"/>
      <c r="K5637" s="11"/>
      <c r="L5637" s="11"/>
      <c r="M5637" s="12"/>
      <c r="N5637" s="12"/>
      <c r="O5637" s="12"/>
      <c r="P5637" s="12"/>
      <c r="Q5637" s="12"/>
      <c r="R5637" s="12"/>
      <c r="S5637" s="12"/>
      <c r="T5637" s="12"/>
      <c r="U5637" s="12"/>
      <c r="V5637" s="12"/>
      <c r="W5637" s="12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2"/>
      <c r="AS5637" s="12"/>
      <c r="AT5637" s="12"/>
      <c r="AU5637" s="12"/>
      <c r="AV5637" s="12"/>
      <c r="AW5637" s="12"/>
      <c r="AX5637" s="12"/>
      <c r="AY5637" s="12"/>
      <c r="AZ5637" s="12"/>
      <c r="BA5637" s="12"/>
      <c r="BB5637" s="12"/>
      <c r="BC5637" s="12"/>
      <c r="BD5637" s="12"/>
      <c r="BE5637" s="12"/>
      <c r="BF5637" s="12"/>
      <c r="BG5637" s="12"/>
      <c r="BH5637" s="12"/>
      <c r="BI5637" s="12"/>
      <c r="BJ5637" s="13"/>
      <c r="BK5637" s="13"/>
      <c r="BL5637" s="13"/>
      <c r="BM5637" s="13"/>
      <c r="BN5637" s="13"/>
    </row>
    <row r="5638" spans="1:66" x14ac:dyDescent="0.25">
      <c r="A5638" s="10"/>
      <c r="B5638" s="10"/>
      <c r="C5638" s="10"/>
      <c r="D5638" s="10"/>
      <c r="E5638" s="10"/>
      <c r="F5638" s="10"/>
      <c r="G5638" s="10"/>
      <c r="H5638" s="10"/>
      <c r="I5638" s="10"/>
      <c r="J5638" s="10"/>
      <c r="K5638" s="11"/>
      <c r="L5638" s="11"/>
      <c r="M5638" s="12"/>
      <c r="N5638" s="12"/>
      <c r="O5638" s="12"/>
      <c r="P5638" s="12"/>
      <c r="Q5638" s="12"/>
      <c r="R5638" s="12"/>
      <c r="S5638" s="12"/>
      <c r="T5638" s="12"/>
      <c r="U5638" s="12"/>
      <c r="V5638" s="12"/>
      <c r="W5638" s="12"/>
      <c r="X5638" s="12"/>
      <c r="Y5638" s="12"/>
      <c r="Z5638" s="12"/>
      <c r="AA5638" s="12"/>
      <c r="AB5638" s="12"/>
      <c r="AC5638" s="12"/>
      <c r="AD5638" s="12"/>
      <c r="AE5638" s="12"/>
      <c r="AF5638" s="12"/>
      <c r="AG5638" s="12"/>
      <c r="AH5638" s="12"/>
      <c r="AI5638" s="12"/>
      <c r="AJ5638" s="12"/>
      <c r="AK5638" s="12"/>
      <c r="AL5638" s="12"/>
      <c r="AM5638" s="12"/>
      <c r="AN5638" s="12"/>
      <c r="AO5638" s="12"/>
      <c r="AP5638" s="12"/>
      <c r="AQ5638" s="12"/>
      <c r="AR5638" s="12"/>
      <c r="AS5638" s="12"/>
      <c r="AT5638" s="12"/>
      <c r="AU5638" s="12"/>
      <c r="AV5638" s="12"/>
      <c r="AW5638" s="12"/>
      <c r="AX5638" s="12"/>
      <c r="AY5638" s="12"/>
      <c r="AZ5638" s="12"/>
      <c r="BA5638" s="12"/>
      <c r="BB5638" s="12"/>
      <c r="BC5638" s="12"/>
      <c r="BD5638" s="12"/>
      <c r="BE5638" s="12"/>
      <c r="BF5638" s="12"/>
      <c r="BG5638" s="12"/>
      <c r="BH5638" s="12"/>
      <c r="BI5638" s="12"/>
      <c r="BJ5638" s="13"/>
      <c r="BK5638" s="13"/>
      <c r="BL5638" s="13"/>
      <c r="BM5638" s="13"/>
      <c r="BN5638" s="13"/>
    </row>
    <row r="5639" spans="1:66" x14ac:dyDescent="0.25">
      <c r="A5639" s="10"/>
      <c r="B5639" s="10"/>
      <c r="C5639" s="10"/>
      <c r="D5639" s="10"/>
      <c r="E5639" s="10"/>
      <c r="F5639" s="10"/>
      <c r="G5639" s="10"/>
      <c r="H5639" s="10"/>
      <c r="I5639" s="10"/>
      <c r="J5639" s="10"/>
      <c r="K5639" s="11"/>
      <c r="L5639" s="11"/>
      <c r="M5639" s="12"/>
      <c r="N5639" s="12"/>
      <c r="O5639" s="12"/>
      <c r="P5639" s="12"/>
      <c r="Q5639" s="12"/>
      <c r="R5639" s="12"/>
      <c r="S5639" s="12"/>
      <c r="T5639" s="12"/>
      <c r="U5639" s="12"/>
      <c r="V5639" s="12"/>
      <c r="W5639" s="12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2"/>
      <c r="AS5639" s="12"/>
      <c r="AT5639" s="12"/>
      <c r="AU5639" s="12"/>
      <c r="AV5639" s="12"/>
      <c r="AW5639" s="12"/>
      <c r="AX5639" s="12"/>
      <c r="AY5639" s="12"/>
      <c r="AZ5639" s="12"/>
      <c r="BA5639" s="12"/>
      <c r="BB5639" s="12"/>
      <c r="BC5639" s="12"/>
      <c r="BD5639" s="12"/>
      <c r="BE5639" s="12"/>
      <c r="BF5639" s="12"/>
      <c r="BG5639" s="12"/>
      <c r="BH5639" s="12"/>
      <c r="BI5639" s="12"/>
      <c r="BJ5639" s="13"/>
      <c r="BK5639" s="13"/>
      <c r="BL5639" s="13"/>
      <c r="BM5639" s="13"/>
      <c r="BN5639" s="13"/>
    </row>
    <row r="5640" spans="1:66" x14ac:dyDescent="0.25">
      <c r="A5640" s="10"/>
      <c r="B5640" s="10"/>
      <c r="C5640" s="10"/>
      <c r="D5640" s="10"/>
      <c r="E5640" s="10"/>
      <c r="F5640" s="10"/>
      <c r="G5640" s="10"/>
      <c r="H5640" s="10"/>
      <c r="I5640" s="10"/>
      <c r="J5640" s="10"/>
      <c r="K5640" s="11"/>
      <c r="L5640" s="11"/>
      <c r="M5640" s="12"/>
      <c r="N5640" s="12"/>
      <c r="O5640" s="12"/>
      <c r="P5640" s="12"/>
      <c r="Q5640" s="12"/>
      <c r="R5640" s="12"/>
      <c r="S5640" s="12"/>
      <c r="T5640" s="12"/>
      <c r="U5640" s="12"/>
      <c r="V5640" s="12"/>
      <c r="W5640" s="12"/>
      <c r="X5640" s="12"/>
      <c r="Y5640" s="12"/>
      <c r="Z5640" s="12"/>
      <c r="AA5640" s="12"/>
      <c r="AB5640" s="12"/>
      <c r="AC5640" s="12"/>
      <c r="AD5640" s="12"/>
      <c r="AE5640" s="12"/>
      <c r="AF5640" s="12"/>
      <c r="AG5640" s="12"/>
      <c r="AH5640" s="12"/>
      <c r="AI5640" s="12"/>
      <c r="AJ5640" s="12"/>
      <c r="AK5640" s="12"/>
      <c r="AL5640" s="12"/>
      <c r="AM5640" s="12"/>
      <c r="AN5640" s="12"/>
      <c r="AO5640" s="12"/>
      <c r="AP5640" s="12"/>
      <c r="AQ5640" s="12"/>
      <c r="AR5640" s="12"/>
      <c r="AS5640" s="12"/>
      <c r="AT5640" s="12"/>
      <c r="AU5640" s="12"/>
      <c r="AV5640" s="12"/>
      <c r="AW5640" s="12"/>
      <c r="AX5640" s="12"/>
      <c r="AY5640" s="12"/>
      <c r="AZ5640" s="12"/>
      <c r="BA5640" s="12"/>
      <c r="BB5640" s="12"/>
      <c r="BC5640" s="12"/>
      <c r="BD5640" s="12"/>
      <c r="BE5640" s="12"/>
      <c r="BF5640" s="12"/>
      <c r="BG5640" s="12"/>
      <c r="BH5640" s="12"/>
      <c r="BI5640" s="12"/>
      <c r="BJ5640" s="13"/>
      <c r="BK5640" s="13"/>
      <c r="BL5640" s="13"/>
      <c r="BM5640" s="13"/>
      <c r="BN5640" s="13"/>
    </row>
    <row r="5641" spans="1:66" x14ac:dyDescent="0.25">
      <c r="A5641" s="10"/>
      <c r="B5641" s="10"/>
      <c r="C5641" s="10"/>
      <c r="D5641" s="10"/>
      <c r="E5641" s="10"/>
      <c r="F5641" s="10"/>
      <c r="G5641" s="10"/>
      <c r="H5641" s="10"/>
      <c r="I5641" s="10"/>
      <c r="J5641" s="10"/>
      <c r="K5641" s="11"/>
      <c r="L5641" s="11"/>
      <c r="M5641" s="12"/>
      <c r="N5641" s="12"/>
      <c r="O5641" s="12"/>
      <c r="P5641" s="12"/>
      <c r="Q5641" s="12"/>
      <c r="R5641" s="12"/>
      <c r="S5641" s="12"/>
      <c r="T5641" s="12"/>
      <c r="U5641" s="12"/>
      <c r="V5641" s="12"/>
      <c r="W5641" s="12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2"/>
      <c r="AS5641" s="12"/>
      <c r="AT5641" s="12"/>
      <c r="AU5641" s="12"/>
      <c r="AV5641" s="12"/>
      <c r="AW5641" s="12"/>
      <c r="AX5641" s="12"/>
      <c r="AY5641" s="12"/>
      <c r="AZ5641" s="12"/>
      <c r="BA5641" s="12"/>
      <c r="BB5641" s="12"/>
      <c r="BC5641" s="12"/>
      <c r="BD5641" s="12"/>
      <c r="BE5641" s="12"/>
      <c r="BF5641" s="12"/>
      <c r="BG5641" s="12"/>
      <c r="BH5641" s="12"/>
      <c r="BI5641" s="12"/>
      <c r="BJ5641" s="13"/>
      <c r="BK5641" s="13"/>
      <c r="BL5641" s="13"/>
      <c r="BM5641" s="13"/>
      <c r="BN5641" s="13"/>
    </row>
    <row r="5642" spans="1:66" x14ac:dyDescent="0.25">
      <c r="A5642" s="10"/>
      <c r="B5642" s="10"/>
      <c r="C5642" s="10"/>
      <c r="D5642" s="10"/>
      <c r="E5642" s="10"/>
      <c r="F5642" s="10"/>
      <c r="G5642" s="10"/>
      <c r="H5642" s="10"/>
      <c r="I5642" s="10"/>
      <c r="J5642" s="10"/>
      <c r="K5642" s="11"/>
      <c r="L5642" s="11"/>
      <c r="M5642" s="12"/>
      <c r="N5642" s="12"/>
      <c r="O5642" s="12"/>
      <c r="P5642" s="12"/>
      <c r="Q5642" s="12"/>
      <c r="R5642" s="12"/>
      <c r="S5642" s="12"/>
      <c r="T5642" s="12"/>
      <c r="U5642" s="12"/>
      <c r="V5642" s="12"/>
      <c r="W5642" s="12"/>
      <c r="X5642" s="12"/>
      <c r="Y5642" s="12"/>
      <c r="Z5642" s="12"/>
      <c r="AA5642" s="12"/>
      <c r="AB5642" s="12"/>
      <c r="AC5642" s="12"/>
      <c r="AD5642" s="12"/>
      <c r="AE5642" s="12"/>
      <c r="AF5642" s="12"/>
      <c r="AG5642" s="12"/>
      <c r="AH5642" s="12"/>
      <c r="AI5642" s="12"/>
      <c r="AJ5642" s="12"/>
      <c r="AK5642" s="12"/>
      <c r="AL5642" s="12"/>
      <c r="AM5642" s="12"/>
      <c r="AN5642" s="12"/>
      <c r="AO5642" s="12"/>
      <c r="AP5642" s="12"/>
      <c r="AQ5642" s="12"/>
      <c r="AR5642" s="12"/>
      <c r="AS5642" s="12"/>
      <c r="AT5642" s="12"/>
      <c r="AU5642" s="12"/>
      <c r="AV5642" s="12"/>
      <c r="AW5642" s="12"/>
      <c r="AX5642" s="12"/>
      <c r="AY5642" s="12"/>
      <c r="AZ5642" s="12"/>
      <c r="BA5642" s="12"/>
      <c r="BB5642" s="12"/>
      <c r="BC5642" s="12"/>
      <c r="BD5642" s="12"/>
      <c r="BE5642" s="12"/>
      <c r="BF5642" s="12"/>
      <c r="BG5642" s="12"/>
      <c r="BH5642" s="12"/>
      <c r="BI5642" s="12"/>
      <c r="BJ5642" s="13"/>
      <c r="BK5642" s="13"/>
      <c r="BL5642" s="13"/>
      <c r="BM5642" s="13"/>
      <c r="BN5642" s="13"/>
    </row>
    <row r="5643" spans="1:66" x14ac:dyDescent="0.25">
      <c r="A5643" s="10"/>
      <c r="B5643" s="10"/>
      <c r="C5643" s="10"/>
      <c r="D5643" s="10"/>
      <c r="E5643" s="10"/>
      <c r="F5643" s="10"/>
      <c r="G5643" s="10"/>
      <c r="H5643" s="10"/>
      <c r="I5643" s="10"/>
      <c r="J5643" s="10"/>
      <c r="K5643" s="11"/>
      <c r="L5643" s="11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  <c r="W5643" s="12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2"/>
      <c r="AS5643" s="12"/>
      <c r="AT5643" s="12"/>
      <c r="AU5643" s="12"/>
      <c r="AV5643" s="12"/>
      <c r="AW5643" s="12"/>
      <c r="AX5643" s="12"/>
      <c r="AY5643" s="12"/>
      <c r="AZ5643" s="12"/>
      <c r="BA5643" s="12"/>
      <c r="BB5643" s="12"/>
      <c r="BC5643" s="12"/>
      <c r="BD5643" s="12"/>
      <c r="BE5643" s="12"/>
      <c r="BF5643" s="12"/>
      <c r="BG5643" s="12"/>
      <c r="BH5643" s="12"/>
      <c r="BI5643" s="12"/>
      <c r="BJ5643" s="13"/>
      <c r="BK5643" s="13"/>
      <c r="BL5643" s="13"/>
      <c r="BM5643" s="13"/>
      <c r="BN5643" s="13"/>
    </row>
    <row r="5644" spans="1:66" x14ac:dyDescent="0.25">
      <c r="A5644" s="10"/>
      <c r="B5644" s="10"/>
      <c r="C5644" s="10"/>
      <c r="D5644" s="10"/>
      <c r="E5644" s="10"/>
      <c r="F5644" s="10"/>
      <c r="G5644" s="10"/>
      <c r="H5644" s="10"/>
      <c r="I5644" s="10"/>
      <c r="J5644" s="10"/>
      <c r="K5644" s="11"/>
      <c r="L5644" s="11"/>
      <c r="M5644" s="12"/>
      <c r="N5644" s="12"/>
      <c r="O5644" s="12"/>
      <c r="P5644" s="12"/>
      <c r="Q5644" s="12"/>
      <c r="R5644" s="12"/>
      <c r="S5644" s="12"/>
      <c r="T5644" s="12"/>
      <c r="U5644" s="12"/>
      <c r="V5644" s="12"/>
      <c r="W5644" s="12"/>
      <c r="X5644" s="12"/>
      <c r="Y5644" s="12"/>
      <c r="Z5644" s="12"/>
      <c r="AA5644" s="12"/>
      <c r="AB5644" s="12"/>
      <c r="AC5644" s="12"/>
      <c r="AD5644" s="12"/>
      <c r="AE5644" s="12"/>
      <c r="AF5644" s="12"/>
      <c r="AG5644" s="12"/>
      <c r="AH5644" s="12"/>
      <c r="AI5644" s="12"/>
      <c r="AJ5644" s="12"/>
      <c r="AK5644" s="12"/>
      <c r="AL5644" s="12"/>
      <c r="AM5644" s="12"/>
      <c r="AN5644" s="12"/>
      <c r="AO5644" s="12"/>
      <c r="AP5644" s="12"/>
      <c r="AQ5644" s="12"/>
      <c r="AR5644" s="12"/>
      <c r="AS5644" s="12"/>
      <c r="AT5644" s="12"/>
      <c r="AU5644" s="12"/>
      <c r="AV5644" s="12"/>
      <c r="AW5644" s="12"/>
      <c r="AX5644" s="12"/>
      <c r="AY5644" s="12"/>
      <c r="AZ5644" s="12"/>
      <c r="BA5644" s="12"/>
      <c r="BB5644" s="12"/>
      <c r="BC5644" s="12"/>
      <c r="BD5644" s="12"/>
      <c r="BE5644" s="12"/>
      <c r="BF5644" s="12"/>
      <c r="BG5644" s="12"/>
      <c r="BH5644" s="12"/>
      <c r="BI5644" s="12"/>
      <c r="BJ5644" s="13"/>
      <c r="BK5644" s="13"/>
      <c r="BL5644" s="13"/>
      <c r="BM5644" s="13"/>
      <c r="BN5644" s="13"/>
    </row>
    <row r="5645" spans="1:66" s="14" customFormat="1" x14ac:dyDescent="0.25">
      <c r="A5645" s="10"/>
      <c r="B5645" s="10"/>
      <c r="C5645" s="10"/>
      <c r="D5645" s="10"/>
      <c r="E5645" s="10"/>
      <c r="F5645" s="10"/>
      <c r="G5645" s="10"/>
      <c r="H5645" s="10"/>
      <c r="I5645" s="10"/>
      <c r="J5645" s="10"/>
      <c r="K5645" s="11"/>
      <c r="L5645" s="11"/>
      <c r="M5645" s="12"/>
      <c r="N5645" s="12"/>
      <c r="O5645" s="12"/>
      <c r="P5645" s="12"/>
      <c r="Q5645" s="12"/>
      <c r="R5645" s="12"/>
      <c r="S5645" s="12"/>
      <c r="T5645" s="12"/>
      <c r="U5645" s="12"/>
      <c r="V5645" s="12"/>
      <c r="W5645" s="12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2"/>
      <c r="AS5645" s="12"/>
      <c r="AT5645" s="12"/>
      <c r="AU5645" s="12"/>
      <c r="AV5645" s="12"/>
      <c r="AW5645" s="12"/>
      <c r="AX5645" s="12"/>
      <c r="AY5645" s="12"/>
      <c r="AZ5645" s="12"/>
      <c r="BA5645" s="12"/>
      <c r="BB5645" s="12"/>
      <c r="BC5645" s="12"/>
      <c r="BD5645" s="12"/>
      <c r="BE5645" s="12"/>
      <c r="BF5645" s="12"/>
      <c r="BG5645" s="12"/>
      <c r="BH5645" s="12"/>
      <c r="BI5645" s="12"/>
      <c r="BJ5645" s="13"/>
      <c r="BK5645" s="13"/>
      <c r="BL5645" s="13"/>
      <c r="BM5645" s="13"/>
      <c r="BN5645" s="13"/>
    </row>
    <row r="5646" spans="1:66" x14ac:dyDescent="0.25">
      <c r="A5646" s="10"/>
      <c r="B5646" s="10"/>
      <c r="C5646" s="10"/>
      <c r="D5646" s="10"/>
      <c r="E5646" s="10"/>
      <c r="F5646" s="10"/>
      <c r="G5646" s="10"/>
      <c r="H5646" s="10"/>
      <c r="I5646" s="10"/>
      <c r="J5646" s="10"/>
      <c r="K5646" s="11"/>
      <c r="L5646" s="11"/>
      <c r="M5646" s="12"/>
      <c r="N5646" s="12"/>
      <c r="O5646" s="12"/>
      <c r="P5646" s="12"/>
      <c r="Q5646" s="12"/>
      <c r="R5646" s="12"/>
      <c r="S5646" s="12"/>
      <c r="T5646" s="12"/>
      <c r="U5646" s="12"/>
      <c r="V5646" s="12"/>
      <c r="W5646" s="12"/>
      <c r="X5646" s="12"/>
      <c r="Y5646" s="12"/>
      <c r="Z5646" s="12"/>
      <c r="AA5646" s="12"/>
      <c r="AB5646" s="12"/>
      <c r="AC5646" s="12"/>
      <c r="AD5646" s="12"/>
      <c r="AE5646" s="12"/>
      <c r="AF5646" s="12"/>
      <c r="AG5646" s="12"/>
      <c r="AH5646" s="12"/>
      <c r="AI5646" s="12"/>
      <c r="AJ5646" s="12"/>
      <c r="AK5646" s="12"/>
      <c r="AL5646" s="12"/>
      <c r="AM5646" s="12"/>
      <c r="AN5646" s="12"/>
      <c r="AO5646" s="12"/>
      <c r="AP5646" s="12"/>
      <c r="AQ5646" s="12"/>
      <c r="AR5646" s="12"/>
      <c r="AS5646" s="12"/>
      <c r="AT5646" s="12"/>
      <c r="AU5646" s="12"/>
      <c r="AV5646" s="12"/>
      <c r="AW5646" s="12"/>
      <c r="AX5646" s="12"/>
      <c r="AY5646" s="12"/>
      <c r="AZ5646" s="12"/>
      <c r="BA5646" s="12"/>
      <c r="BB5646" s="12"/>
      <c r="BC5646" s="12"/>
      <c r="BD5646" s="12"/>
      <c r="BE5646" s="12"/>
      <c r="BF5646" s="12"/>
      <c r="BG5646" s="12"/>
      <c r="BH5646" s="12"/>
      <c r="BI5646" s="12"/>
      <c r="BJ5646" s="13"/>
      <c r="BK5646" s="13"/>
      <c r="BL5646" s="13"/>
      <c r="BM5646" s="13"/>
      <c r="BN5646" s="13"/>
    </row>
    <row r="5647" spans="1:66" x14ac:dyDescent="0.25">
      <c r="A5647" s="10"/>
      <c r="B5647" s="10"/>
      <c r="C5647" s="10"/>
      <c r="D5647" s="10"/>
      <c r="E5647" s="10"/>
      <c r="F5647" s="10"/>
      <c r="G5647" s="10"/>
      <c r="H5647" s="10"/>
      <c r="I5647" s="10"/>
      <c r="J5647" s="10"/>
      <c r="K5647" s="11"/>
      <c r="L5647" s="11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/>
      <c r="W5647" s="12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2"/>
      <c r="AS5647" s="12"/>
      <c r="AT5647" s="12"/>
      <c r="AU5647" s="12"/>
      <c r="AV5647" s="12"/>
      <c r="AW5647" s="12"/>
      <c r="AX5647" s="12"/>
      <c r="AY5647" s="12"/>
      <c r="AZ5647" s="12"/>
      <c r="BA5647" s="12"/>
      <c r="BB5647" s="12"/>
      <c r="BC5647" s="12"/>
      <c r="BD5647" s="12"/>
      <c r="BE5647" s="12"/>
      <c r="BF5647" s="12"/>
      <c r="BG5647" s="12"/>
      <c r="BH5647" s="12"/>
      <c r="BI5647" s="12"/>
      <c r="BJ5647" s="13"/>
      <c r="BK5647" s="13"/>
      <c r="BL5647" s="13"/>
      <c r="BM5647" s="13"/>
      <c r="BN5647" s="13"/>
    </row>
    <row r="5648" spans="1:66" x14ac:dyDescent="0.25">
      <c r="A5648" s="10"/>
      <c r="B5648" s="10"/>
      <c r="C5648" s="10"/>
      <c r="D5648" s="10"/>
      <c r="E5648" s="10"/>
      <c r="F5648" s="10"/>
      <c r="G5648" s="10"/>
      <c r="H5648" s="10"/>
      <c r="I5648" s="10"/>
      <c r="J5648" s="10"/>
      <c r="K5648" s="11"/>
      <c r="L5648" s="11"/>
      <c r="M5648" s="12"/>
      <c r="N5648" s="12"/>
      <c r="O5648" s="12"/>
      <c r="P5648" s="12"/>
      <c r="Q5648" s="12"/>
      <c r="R5648" s="12"/>
      <c r="S5648" s="12"/>
      <c r="T5648" s="12"/>
      <c r="U5648" s="12"/>
      <c r="V5648" s="12"/>
      <c r="W5648" s="12"/>
      <c r="X5648" s="12"/>
      <c r="Y5648" s="12"/>
      <c r="Z5648" s="12"/>
      <c r="AA5648" s="12"/>
      <c r="AB5648" s="12"/>
      <c r="AC5648" s="12"/>
      <c r="AD5648" s="12"/>
      <c r="AE5648" s="12"/>
      <c r="AF5648" s="12"/>
      <c r="AG5648" s="12"/>
      <c r="AH5648" s="12"/>
      <c r="AI5648" s="12"/>
      <c r="AJ5648" s="12"/>
      <c r="AK5648" s="12"/>
      <c r="AL5648" s="12"/>
      <c r="AM5648" s="12"/>
      <c r="AN5648" s="12"/>
      <c r="AO5648" s="12"/>
      <c r="AP5648" s="12"/>
      <c r="AQ5648" s="12"/>
      <c r="AR5648" s="12"/>
      <c r="AS5648" s="12"/>
      <c r="AT5648" s="12"/>
      <c r="AU5648" s="12"/>
      <c r="AV5648" s="12"/>
      <c r="AW5648" s="12"/>
      <c r="AX5648" s="12"/>
      <c r="AY5648" s="12"/>
      <c r="AZ5648" s="12"/>
      <c r="BA5648" s="12"/>
      <c r="BB5648" s="12"/>
      <c r="BC5648" s="12"/>
      <c r="BD5648" s="12"/>
      <c r="BE5648" s="12"/>
      <c r="BF5648" s="12"/>
      <c r="BG5648" s="12"/>
      <c r="BH5648" s="12"/>
      <c r="BI5648" s="12"/>
      <c r="BJ5648" s="13"/>
      <c r="BK5648" s="13"/>
      <c r="BL5648" s="13"/>
      <c r="BM5648" s="13"/>
      <c r="BN5648" s="13"/>
    </row>
    <row r="5649" spans="1:66" x14ac:dyDescent="0.25">
      <c r="A5649" s="10"/>
      <c r="B5649" s="10"/>
      <c r="C5649" s="10"/>
      <c r="D5649" s="10"/>
      <c r="E5649" s="10"/>
      <c r="F5649" s="10"/>
      <c r="G5649" s="10"/>
      <c r="H5649" s="10"/>
      <c r="I5649" s="10"/>
      <c r="J5649" s="10"/>
      <c r="K5649" s="11"/>
      <c r="L5649" s="11"/>
      <c r="M5649" s="12"/>
      <c r="N5649" s="12"/>
      <c r="O5649" s="12"/>
      <c r="P5649" s="12"/>
      <c r="Q5649" s="12"/>
      <c r="R5649" s="12"/>
      <c r="S5649" s="12"/>
      <c r="T5649" s="12"/>
      <c r="U5649" s="12"/>
      <c r="V5649" s="12"/>
      <c r="W5649" s="12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2"/>
      <c r="AS5649" s="12"/>
      <c r="AT5649" s="12"/>
      <c r="AU5649" s="12"/>
      <c r="AV5649" s="12"/>
      <c r="AW5649" s="12"/>
      <c r="AX5649" s="12"/>
      <c r="AY5649" s="12"/>
      <c r="AZ5649" s="12"/>
      <c r="BA5649" s="12"/>
      <c r="BB5649" s="12"/>
      <c r="BC5649" s="12"/>
      <c r="BD5649" s="12"/>
      <c r="BE5649" s="12"/>
      <c r="BF5649" s="12"/>
      <c r="BG5649" s="12"/>
      <c r="BH5649" s="12"/>
      <c r="BI5649" s="12"/>
      <c r="BJ5649" s="13"/>
      <c r="BK5649" s="13"/>
      <c r="BL5649" s="13"/>
      <c r="BM5649" s="13"/>
      <c r="BN5649" s="13"/>
    </row>
    <row r="5650" spans="1:66" x14ac:dyDescent="0.25">
      <c r="A5650" s="10"/>
      <c r="B5650" s="10"/>
      <c r="C5650" s="10"/>
      <c r="D5650" s="10"/>
      <c r="E5650" s="10"/>
      <c r="F5650" s="10"/>
      <c r="G5650" s="10"/>
      <c r="H5650" s="10"/>
      <c r="I5650" s="10"/>
      <c r="J5650" s="10"/>
      <c r="K5650" s="11"/>
      <c r="L5650" s="11"/>
      <c r="M5650" s="12"/>
      <c r="N5650" s="12"/>
      <c r="O5650" s="12"/>
      <c r="P5650" s="12"/>
      <c r="Q5650" s="12"/>
      <c r="R5650" s="12"/>
      <c r="S5650" s="12"/>
      <c r="T5650" s="12"/>
      <c r="U5650" s="12"/>
      <c r="V5650" s="12"/>
      <c r="W5650" s="12"/>
      <c r="X5650" s="12"/>
      <c r="Y5650" s="12"/>
      <c r="Z5650" s="12"/>
      <c r="AA5650" s="12"/>
      <c r="AB5650" s="12"/>
      <c r="AC5650" s="12"/>
      <c r="AD5650" s="12"/>
      <c r="AE5650" s="12"/>
      <c r="AF5650" s="12"/>
      <c r="AG5650" s="12"/>
      <c r="AH5650" s="12"/>
      <c r="AI5650" s="12"/>
      <c r="AJ5650" s="12"/>
      <c r="AK5650" s="12"/>
      <c r="AL5650" s="12"/>
      <c r="AM5650" s="12"/>
      <c r="AN5650" s="12"/>
      <c r="AO5650" s="12"/>
      <c r="AP5650" s="12"/>
      <c r="AQ5650" s="12"/>
      <c r="AR5650" s="12"/>
      <c r="AS5650" s="12"/>
      <c r="AT5650" s="12"/>
      <c r="AU5650" s="12"/>
      <c r="AV5650" s="12"/>
      <c r="AW5650" s="12"/>
      <c r="AX5650" s="12"/>
      <c r="AY5650" s="12"/>
      <c r="AZ5650" s="12"/>
      <c r="BA5650" s="12"/>
      <c r="BB5650" s="12"/>
      <c r="BC5650" s="12"/>
      <c r="BD5650" s="12"/>
      <c r="BE5650" s="12"/>
      <c r="BF5650" s="12"/>
      <c r="BG5650" s="12"/>
      <c r="BH5650" s="12"/>
      <c r="BI5650" s="12"/>
      <c r="BJ5650" s="13"/>
      <c r="BK5650" s="13"/>
      <c r="BL5650" s="13"/>
      <c r="BM5650" s="13"/>
      <c r="BN5650" s="13"/>
    </row>
    <row r="5651" spans="1:66" x14ac:dyDescent="0.25">
      <c r="A5651" s="10"/>
      <c r="B5651" s="10"/>
      <c r="C5651" s="10"/>
      <c r="D5651" s="10"/>
      <c r="E5651" s="10"/>
      <c r="F5651" s="10"/>
      <c r="G5651" s="10"/>
      <c r="H5651" s="10"/>
      <c r="I5651" s="10"/>
      <c r="J5651" s="10"/>
      <c r="K5651" s="11"/>
      <c r="L5651" s="11"/>
      <c r="M5651" s="12"/>
      <c r="N5651" s="12"/>
      <c r="O5651" s="12"/>
      <c r="P5651" s="12"/>
      <c r="Q5651" s="12"/>
      <c r="R5651" s="12"/>
      <c r="S5651" s="12"/>
      <c r="T5651" s="12"/>
      <c r="U5651" s="12"/>
      <c r="V5651" s="12"/>
      <c r="W5651" s="12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2"/>
      <c r="AS5651" s="12"/>
      <c r="AT5651" s="12"/>
      <c r="AU5651" s="12"/>
      <c r="AV5651" s="12"/>
      <c r="AW5651" s="12"/>
      <c r="AX5651" s="12"/>
      <c r="AY5651" s="12"/>
      <c r="AZ5651" s="12"/>
      <c r="BA5651" s="12"/>
      <c r="BB5651" s="12"/>
      <c r="BC5651" s="12"/>
      <c r="BD5651" s="12"/>
      <c r="BE5651" s="12"/>
      <c r="BF5651" s="12"/>
      <c r="BG5651" s="12"/>
      <c r="BH5651" s="12"/>
      <c r="BI5651" s="12"/>
      <c r="BJ5651" s="13"/>
      <c r="BK5651" s="13"/>
      <c r="BL5651" s="13"/>
      <c r="BM5651" s="13"/>
      <c r="BN5651" s="13"/>
    </row>
    <row r="5652" spans="1:66" x14ac:dyDescent="0.25">
      <c r="A5652" s="10"/>
      <c r="B5652" s="10"/>
      <c r="C5652" s="10"/>
      <c r="D5652" s="10"/>
      <c r="E5652" s="10"/>
      <c r="F5652" s="10"/>
      <c r="G5652" s="10"/>
      <c r="H5652" s="10"/>
      <c r="I5652" s="10"/>
      <c r="J5652" s="10"/>
      <c r="K5652" s="11"/>
      <c r="L5652" s="11"/>
      <c r="M5652" s="12"/>
      <c r="N5652" s="12"/>
      <c r="O5652" s="12"/>
      <c r="P5652" s="12"/>
      <c r="Q5652" s="12"/>
      <c r="R5652" s="12"/>
      <c r="S5652" s="12"/>
      <c r="T5652" s="12"/>
      <c r="U5652" s="12"/>
      <c r="V5652" s="12"/>
      <c r="W5652" s="12"/>
      <c r="X5652" s="12"/>
      <c r="Y5652" s="12"/>
      <c r="Z5652" s="12"/>
      <c r="AA5652" s="12"/>
      <c r="AB5652" s="12"/>
      <c r="AC5652" s="12"/>
      <c r="AD5652" s="12"/>
      <c r="AE5652" s="12"/>
      <c r="AF5652" s="12"/>
      <c r="AG5652" s="12"/>
      <c r="AH5652" s="12"/>
      <c r="AI5652" s="12"/>
      <c r="AJ5652" s="12"/>
      <c r="AK5652" s="12"/>
      <c r="AL5652" s="12"/>
      <c r="AM5652" s="12"/>
      <c r="AN5652" s="12"/>
      <c r="AO5652" s="12"/>
      <c r="AP5652" s="12"/>
      <c r="AQ5652" s="12"/>
      <c r="AR5652" s="12"/>
      <c r="AS5652" s="12"/>
      <c r="AT5652" s="12"/>
      <c r="AU5652" s="12"/>
      <c r="AV5652" s="12"/>
      <c r="AW5652" s="12"/>
      <c r="AX5652" s="12"/>
      <c r="AY5652" s="12"/>
      <c r="AZ5652" s="12"/>
      <c r="BA5652" s="12"/>
      <c r="BB5652" s="12"/>
      <c r="BC5652" s="12"/>
      <c r="BD5652" s="12"/>
      <c r="BE5652" s="12"/>
      <c r="BF5652" s="12"/>
      <c r="BG5652" s="12"/>
      <c r="BH5652" s="12"/>
      <c r="BI5652" s="12"/>
      <c r="BJ5652" s="13"/>
      <c r="BK5652" s="13"/>
      <c r="BL5652" s="13"/>
      <c r="BM5652" s="13"/>
      <c r="BN5652" s="13"/>
    </row>
    <row r="5653" spans="1:66" x14ac:dyDescent="0.25">
      <c r="A5653" s="10"/>
      <c r="B5653" s="10"/>
      <c r="C5653" s="10"/>
      <c r="D5653" s="10"/>
      <c r="E5653" s="10"/>
      <c r="F5653" s="10"/>
      <c r="G5653" s="10"/>
      <c r="H5653" s="10"/>
      <c r="I5653" s="10"/>
      <c r="J5653" s="10"/>
      <c r="K5653" s="11"/>
      <c r="L5653" s="11"/>
      <c r="M5653" s="12"/>
      <c r="N5653" s="12"/>
      <c r="O5653" s="12"/>
      <c r="P5653" s="12"/>
      <c r="Q5653" s="12"/>
      <c r="R5653" s="12"/>
      <c r="S5653" s="12"/>
      <c r="T5653" s="12"/>
      <c r="U5653" s="12"/>
      <c r="V5653" s="12"/>
      <c r="W5653" s="12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2"/>
      <c r="AS5653" s="12"/>
      <c r="AT5653" s="12"/>
      <c r="AU5653" s="12"/>
      <c r="AV5653" s="12"/>
      <c r="AW5653" s="12"/>
      <c r="AX5653" s="12"/>
      <c r="AY5653" s="12"/>
      <c r="AZ5653" s="12"/>
      <c r="BA5653" s="12"/>
      <c r="BB5653" s="12"/>
      <c r="BC5653" s="12"/>
      <c r="BD5653" s="12"/>
      <c r="BE5653" s="12"/>
      <c r="BF5653" s="12"/>
      <c r="BG5653" s="12"/>
      <c r="BH5653" s="12"/>
      <c r="BI5653" s="12"/>
      <c r="BJ5653" s="13"/>
      <c r="BK5653" s="13"/>
      <c r="BL5653" s="13"/>
      <c r="BM5653" s="13"/>
      <c r="BN5653" s="13"/>
    </row>
    <row r="5654" spans="1:66" x14ac:dyDescent="0.25">
      <c r="A5654" s="10"/>
      <c r="B5654" s="10"/>
      <c r="C5654" s="10"/>
      <c r="D5654" s="10"/>
      <c r="E5654" s="10"/>
      <c r="F5654" s="10"/>
      <c r="G5654" s="10"/>
      <c r="H5654" s="10"/>
      <c r="I5654" s="10"/>
      <c r="J5654" s="10"/>
      <c r="K5654" s="11"/>
      <c r="L5654" s="11"/>
      <c r="M5654" s="12"/>
      <c r="N5654" s="12"/>
      <c r="O5654" s="12"/>
      <c r="P5654" s="12"/>
      <c r="Q5654" s="12"/>
      <c r="R5654" s="12"/>
      <c r="S5654" s="12"/>
      <c r="T5654" s="12"/>
      <c r="U5654" s="12"/>
      <c r="V5654" s="12"/>
      <c r="W5654" s="12"/>
      <c r="X5654" s="12"/>
      <c r="Y5654" s="12"/>
      <c r="Z5654" s="12"/>
      <c r="AA5654" s="12"/>
      <c r="AB5654" s="12"/>
      <c r="AC5654" s="12"/>
      <c r="AD5654" s="12"/>
      <c r="AE5654" s="12"/>
      <c r="AF5654" s="12"/>
      <c r="AG5654" s="12"/>
      <c r="AH5654" s="12"/>
      <c r="AI5654" s="12"/>
      <c r="AJ5654" s="12"/>
      <c r="AK5654" s="12"/>
      <c r="AL5654" s="12"/>
      <c r="AM5654" s="12"/>
      <c r="AN5654" s="12"/>
      <c r="AO5654" s="12"/>
      <c r="AP5654" s="12"/>
      <c r="AQ5654" s="12"/>
      <c r="AR5654" s="12"/>
      <c r="AS5654" s="12"/>
      <c r="AT5654" s="12"/>
      <c r="AU5654" s="12"/>
      <c r="AV5654" s="12"/>
      <c r="AW5654" s="12"/>
      <c r="AX5654" s="12"/>
      <c r="AY5654" s="12"/>
      <c r="AZ5654" s="12"/>
      <c r="BA5654" s="12"/>
      <c r="BB5654" s="12"/>
      <c r="BC5654" s="12"/>
      <c r="BD5654" s="12"/>
      <c r="BE5654" s="12"/>
      <c r="BF5654" s="12"/>
      <c r="BG5654" s="12"/>
      <c r="BH5654" s="12"/>
      <c r="BI5654" s="12"/>
      <c r="BJ5654" s="13"/>
      <c r="BK5654" s="13"/>
      <c r="BL5654" s="13"/>
      <c r="BM5654" s="13"/>
      <c r="BN5654" s="13"/>
    </row>
    <row r="5655" spans="1:66" x14ac:dyDescent="0.25">
      <c r="A5655" s="10"/>
      <c r="B5655" s="10"/>
      <c r="C5655" s="10"/>
      <c r="D5655" s="10"/>
      <c r="E5655" s="10"/>
      <c r="F5655" s="10"/>
      <c r="G5655" s="10"/>
      <c r="H5655" s="10"/>
      <c r="I5655" s="10"/>
      <c r="J5655" s="10"/>
      <c r="K5655" s="11"/>
      <c r="L5655" s="11"/>
      <c r="M5655" s="12"/>
      <c r="N5655" s="12"/>
      <c r="O5655" s="12"/>
      <c r="P5655" s="12"/>
      <c r="Q5655" s="12"/>
      <c r="R5655" s="12"/>
      <c r="S5655" s="12"/>
      <c r="T5655" s="12"/>
      <c r="U5655" s="12"/>
      <c r="V5655" s="12"/>
      <c r="W5655" s="12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2"/>
      <c r="AS5655" s="12"/>
      <c r="AT5655" s="12"/>
      <c r="AU5655" s="12"/>
      <c r="AV5655" s="12"/>
      <c r="AW5655" s="12"/>
      <c r="AX5655" s="12"/>
      <c r="AY5655" s="12"/>
      <c r="AZ5655" s="12"/>
      <c r="BA5655" s="12"/>
      <c r="BB5655" s="12"/>
      <c r="BC5655" s="12"/>
      <c r="BD5655" s="12"/>
      <c r="BE5655" s="12"/>
      <c r="BF5655" s="12"/>
      <c r="BG5655" s="12"/>
      <c r="BH5655" s="12"/>
      <c r="BI5655" s="12"/>
      <c r="BJ5655" s="13"/>
      <c r="BK5655" s="13"/>
      <c r="BL5655" s="13"/>
      <c r="BM5655" s="13"/>
      <c r="BN5655" s="13"/>
    </row>
    <row r="5656" spans="1:66" x14ac:dyDescent="0.25">
      <c r="A5656" s="10"/>
      <c r="B5656" s="10"/>
      <c r="C5656" s="10"/>
      <c r="D5656" s="10"/>
      <c r="E5656" s="10"/>
      <c r="F5656" s="10"/>
      <c r="G5656" s="10"/>
      <c r="H5656" s="10"/>
      <c r="I5656" s="10"/>
      <c r="J5656" s="10"/>
      <c r="K5656" s="11"/>
      <c r="L5656" s="11"/>
      <c r="M5656" s="12"/>
      <c r="N5656" s="12"/>
      <c r="O5656" s="12"/>
      <c r="P5656" s="12"/>
      <c r="Q5656" s="12"/>
      <c r="R5656" s="12"/>
      <c r="S5656" s="12"/>
      <c r="T5656" s="12"/>
      <c r="U5656" s="12"/>
      <c r="V5656" s="12"/>
      <c r="W5656" s="12"/>
      <c r="X5656" s="12"/>
      <c r="Y5656" s="12"/>
      <c r="Z5656" s="12"/>
      <c r="AA5656" s="12"/>
      <c r="AB5656" s="12"/>
      <c r="AC5656" s="12"/>
      <c r="AD5656" s="12"/>
      <c r="AE5656" s="12"/>
      <c r="AF5656" s="12"/>
      <c r="AG5656" s="12"/>
      <c r="AH5656" s="12"/>
      <c r="AI5656" s="12"/>
      <c r="AJ5656" s="12"/>
      <c r="AK5656" s="12"/>
      <c r="AL5656" s="12"/>
      <c r="AM5656" s="12"/>
      <c r="AN5656" s="12"/>
      <c r="AO5656" s="12"/>
      <c r="AP5656" s="12"/>
      <c r="AQ5656" s="12"/>
      <c r="AR5656" s="12"/>
      <c r="AS5656" s="12"/>
      <c r="AT5656" s="12"/>
      <c r="AU5656" s="12"/>
      <c r="AV5656" s="12"/>
      <c r="AW5656" s="12"/>
      <c r="AX5656" s="12"/>
      <c r="AY5656" s="12"/>
      <c r="AZ5656" s="12"/>
      <c r="BA5656" s="12"/>
      <c r="BB5656" s="12"/>
      <c r="BC5656" s="12"/>
      <c r="BD5656" s="12"/>
      <c r="BE5656" s="12"/>
      <c r="BF5656" s="12"/>
      <c r="BG5656" s="12"/>
      <c r="BH5656" s="12"/>
      <c r="BI5656" s="12"/>
      <c r="BJ5656" s="13"/>
      <c r="BK5656" s="13"/>
      <c r="BL5656" s="13"/>
      <c r="BM5656" s="13"/>
      <c r="BN5656" s="13"/>
    </row>
    <row r="5657" spans="1:66" x14ac:dyDescent="0.25">
      <c r="A5657" s="10"/>
      <c r="B5657" s="10"/>
      <c r="C5657" s="10"/>
      <c r="D5657" s="10"/>
      <c r="E5657" s="10"/>
      <c r="F5657" s="10"/>
      <c r="G5657" s="10"/>
      <c r="H5657" s="10"/>
      <c r="I5657" s="10"/>
      <c r="J5657" s="10"/>
      <c r="K5657" s="11"/>
      <c r="L5657" s="11"/>
      <c r="M5657" s="12"/>
      <c r="N5657" s="12"/>
      <c r="O5657" s="12"/>
      <c r="P5657" s="12"/>
      <c r="Q5657" s="12"/>
      <c r="R5657" s="12"/>
      <c r="S5657" s="12"/>
      <c r="T5657" s="12"/>
      <c r="U5657" s="12"/>
      <c r="V5657" s="12"/>
      <c r="W5657" s="12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2"/>
      <c r="AS5657" s="12"/>
      <c r="AT5657" s="12"/>
      <c r="AU5657" s="12"/>
      <c r="AV5657" s="12"/>
      <c r="AW5657" s="12"/>
      <c r="AX5657" s="12"/>
      <c r="AY5657" s="12"/>
      <c r="AZ5657" s="12"/>
      <c r="BA5657" s="12"/>
      <c r="BB5657" s="12"/>
      <c r="BC5657" s="12"/>
      <c r="BD5657" s="12"/>
      <c r="BE5657" s="12"/>
      <c r="BF5657" s="12"/>
      <c r="BG5657" s="12"/>
      <c r="BH5657" s="12"/>
      <c r="BI5657" s="12"/>
      <c r="BJ5657" s="13"/>
      <c r="BK5657" s="13"/>
      <c r="BL5657" s="13"/>
      <c r="BM5657" s="13"/>
      <c r="BN5657" s="13"/>
    </row>
    <row r="5658" spans="1:66" x14ac:dyDescent="0.25">
      <c r="A5658" s="10"/>
      <c r="B5658" s="10"/>
      <c r="C5658" s="10"/>
      <c r="D5658" s="10"/>
      <c r="E5658" s="10"/>
      <c r="F5658" s="10"/>
      <c r="G5658" s="10"/>
      <c r="H5658" s="10"/>
      <c r="I5658" s="10"/>
      <c r="J5658" s="10"/>
      <c r="K5658" s="11"/>
      <c r="L5658" s="11"/>
      <c r="M5658" s="12"/>
      <c r="N5658" s="12"/>
      <c r="O5658" s="12"/>
      <c r="P5658" s="12"/>
      <c r="Q5658" s="12"/>
      <c r="R5658" s="12"/>
      <c r="S5658" s="12"/>
      <c r="T5658" s="12"/>
      <c r="U5658" s="12"/>
      <c r="V5658" s="12"/>
      <c r="W5658" s="12"/>
      <c r="X5658" s="12"/>
      <c r="Y5658" s="12"/>
      <c r="Z5658" s="12"/>
      <c r="AA5658" s="12"/>
      <c r="AB5658" s="12"/>
      <c r="AC5658" s="12"/>
      <c r="AD5658" s="12"/>
      <c r="AE5658" s="12"/>
      <c r="AF5658" s="12"/>
      <c r="AG5658" s="12"/>
      <c r="AH5658" s="12"/>
      <c r="AI5658" s="12"/>
      <c r="AJ5658" s="12"/>
      <c r="AK5658" s="12"/>
      <c r="AL5658" s="12"/>
      <c r="AM5658" s="12"/>
      <c r="AN5658" s="12"/>
      <c r="AO5658" s="12"/>
      <c r="AP5658" s="12"/>
      <c r="AQ5658" s="12"/>
      <c r="AR5658" s="12"/>
      <c r="AS5658" s="12"/>
      <c r="AT5658" s="12"/>
      <c r="AU5658" s="12"/>
      <c r="AV5658" s="12"/>
      <c r="AW5658" s="12"/>
      <c r="AX5658" s="12"/>
      <c r="AY5658" s="12"/>
      <c r="AZ5658" s="12"/>
      <c r="BA5658" s="12"/>
      <c r="BB5658" s="12"/>
      <c r="BC5658" s="12"/>
      <c r="BD5658" s="12"/>
      <c r="BE5658" s="12"/>
      <c r="BF5658" s="12"/>
      <c r="BG5658" s="12"/>
      <c r="BH5658" s="12"/>
      <c r="BI5658" s="12"/>
      <c r="BJ5658" s="13"/>
      <c r="BK5658" s="13"/>
      <c r="BL5658" s="13"/>
      <c r="BM5658" s="13"/>
      <c r="BN5658" s="13"/>
    </row>
    <row r="5659" spans="1:66" x14ac:dyDescent="0.25">
      <c r="A5659" s="10"/>
      <c r="B5659" s="10"/>
      <c r="C5659" s="10"/>
      <c r="D5659" s="10"/>
      <c r="E5659" s="10"/>
      <c r="F5659" s="10"/>
      <c r="G5659" s="10"/>
      <c r="H5659" s="10"/>
      <c r="I5659" s="10"/>
      <c r="J5659" s="10"/>
      <c r="K5659" s="11"/>
      <c r="L5659" s="11"/>
      <c r="M5659" s="12"/>
      <c r="N5659" s="12"/>
      <c r="O5659" s="12"/>
      <c r="P5659" s="12"/>
      <c r="Q5659" s="12"/>
      <c r="R5659" s="12"/>
      <c r="S5659" s="12"/>
      <c r="T5659" s="12"/>
      <c r="U5659" s="12"/>
      <c r="V5659" s="12"/>
      <c r="W5659" s="12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2"/>
      <c r="AS5659" s="12"/>
      <c r="AT5659" s="12"/>
      <c r="AU5659" s="12"/>
      <c r="AV5659" s="12"/>
      <c r="AW5659" s="12"/>
      <c r="AX5659" s="12"/>
      <c r="AY5659" s="12"/>
      <c r="AZ5659" s="12"/>
      <c r="BA5659" s="12"/>
      <c r="BB5659" s="12"/>
      <c r="BC5659" s="12"/>
      <c r="BD5659" s="12"/>
      <c r="BE5659" s="12"/>
      <c r="BF5659" s="12"/>
      <c r="BG5659" s="12"/>
      <c r="BH5659" s="12"/>
      <c r="BI5659" s="12"/>
      <c r="BJ5659" s="13"/>
      <c r="BK5659" s="13"/>
      <c r="BL5659" s="13"/>
      <c r="BM5659" s="13"/>
      <c r="BN5659" s="13"/>
    </row>
    <row r="5660" spans="1:66" x14ac:dyDescent="0.25">
      <c r="A5660" s="10"/>
      <c r="B5660" s="10"/>
      <c r="C5660" s="10"/>
      <c r="D5660" s="10"/>
      <c r="E5660" s="10"/>
      <c r="F5660" s="10"/>
      <c r="G5660" s="10"/>
      <c r="H5660" s="10"/>
      <c r="I5660" s="10"/>
      <c r="J5660" s="10"/>
      <c r="K5660" s="11"/>
      <c r="L5660" s="11"/>
      <c r="M5660" s="12"/>
      <c r="N5660" s="12"/>
      <c r="O5660" s="12"/>
      <c r="P5660" s="12"/>
      <c r="Q5660" s="12"/>
      <c r="R5660" s="12"/>
      <c r="S5660" s="12"/>
      <c r="T5660" s="12"/>
      <c r="U5660" s="12"/>
      <c r="V5660" s="12"/>
      <c r="W5660" s="12"/>
      <c r="X5660" s="12"/>
      <c r="Y5660" s="12"/>
      <c r="Z5660" s="12"/>
      <c r="AA5660" s="12"/>
      <c r="AB5660" s="12"/>
      <c r="AC5660" s="12"/>
      <c r="AD5660" s="12"/>
      <c r="AE5660" s="12"/>
      <c r="AF5660" s="12"/>
      <c r="AG5660" s="12"/>
      <c r="AH5660" s="12"/>
      <c r="AI5660" s="12"/>
      <c r="AJ5660" s="12"/>
      <c r="AK5660" s="12"/>
      <c r="AL5660" s="12"/>
      <c r="AM5660" s="12"/>
      <c r="AN5660" s="12"/>
      <c r="AO5660" s="12"/>
      <c r="AP5660" s="12"/>
      <c r="AQ5660" s="12"/>
      <c r="AR5660" s="12"/>
      <c r="AS5660" s="12"/>
      <c r="AT5660" s="12"/>
      <c r="AU5660" s="12"/>
      <c r="AV5660" s="12"/>
      <c r="AW5660" s="12"/>
      <c r="AX5660" s="12"/>
      <c r="AY5660" s="12"/>
      <c r="AZ5660" s="12"/>
      <c r="BA5660" s="12"/>
      <c r="BB5660" s="12"/>
      <c r="BC5660" s="12"/>
      <c r="BD5660" s="12"/>
      <c r="BE5660" s="12"/>
      <c r="BF5660" s="12"/>
      <c r="BG5660" s="12"/>
      <c r="BH5660" s="12"/>
      <c r="BI5660" s="12"/>
      <c r="BJ5660" s="13"/>
      <c r="BK5660" s="13"/>
      <c r="BL5660" s="13"/>
      <c r="BM5660" s="13"/>
      <c r="BN5660" s="13"/>
    </row>
    <row r="5661" spans="1:66" x14ac:dyDescent="0.25">
      <c r="A5661" s="10"/>
      <c r="B5661" s="10"/>
      <c r="C5661" s="10"/>
      <c r="D5661" s="10"/>
      <c r="E5661" s="10"/>
      <c r="F5661" s="10"/>
      <c r="G5661" s="10"/>
      <c r="H5661" s="10"/>
      <c r="I5661" s="10"/>
      <c r="J5661" s="10"/>
      <c r="K5661" s="11"/>
      <c r="L5661" s="11"/>
      <c r="M5661" s="12"/>
      <c r="N5661" s="12"/>
      <c r="O5661" s="12"/>
      <c r="P5661" s="12"/>
      <c r="Q5661" s="12"/>
      <c r="R5661" s="12"/>
      <c r="S5661" s="12"/>
      <c r="T5661" s="12"/>
      <c r="U5661" s="12"/>
      <c r="V5661" s="12"/>
      <c r="W5661" s="12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2"/>
      <c r="AS5661" s="12"/>
      <c r="AT5661" s="12"/>
      <c r="AU5661" s="12"/>
      <c r="AV5661" s="12"/>
      <c r="AW5661" s="12"/>
      <c r="AX5661" s="12"/>
      <c r="AY5661" s="12"/>
      <c r="AZ5661" s="12"/>
      <c r="BA5661" s="12"/>
      <c r="BB5661" s="12"/>
      <c r="BC5661" s="12"/>
      <c r="BD5661" s="12"/>
      <c r="BE5661" s="12"/>
      <c r="BF5661" s="12"/>
      <c r="BG5661" s="12"/>
      <c r="BH5661" s="12"/>
      <c r="BI5661" s="12"/>
      <c r="BJ5661" s="13"/>
      <c r="BK5661" s="13"/>
      <c r="BL5661" s="13"/>
      <c r="BM5661" s="13"/>
      <c r="BN5661" s="13"/>
    </row>
    <row r="5662" spans="1:66" x14ac:dyDescent="0.25">
      <c r="A5662" s="10"/>
      <c r="B5662" s="10"/>
      <c r="C5662" s="10"/>
      <c r="D5662" s="10"/>
      <c r="E5662" s="10"/>
      <c r="F5662" s="10"/>
      <c r="G5662" s="10"/>
      <c r="H5662" s="10"/>
      <c r="I5662" s="10"/>
      <c r="J5662" s="10"/>
      <c r="K5662" s="11"/>
      <c r="L5662" s="11"/>
      <c r="M5662" s="12"/>
      <c r="N5662" s="12"/>
      <c r="O5662" s="12"/>
      <c r="P5662" s="12"/>
      <c r="Q5662" s="12"/>
      <c r="R5662" s="12"/>
      <c r="S5662" s="12"/>
      <c r="T5662" s="12"/>
      <c r="U5662" s="12"/>
      <c r="V5662" s="12"/>
      <c r="W5662" s="12"/>
      <c r="X5662" s="12"/>
      <c r="Y5662" s="12"/>
      <c r="Z5662" s="12"/>
      <c r="AA5662" s="12"/>
      <c r="AB5662" s="12"/>
      <c r="AC5662" s="12"/>
      <c r="AD5662" s="12"/>
      <c r="AE5662" s="12"/>
      <c r="AF5662" s="12"/>
      <c r="AG5662" s="12"/>
      <c r="AH5662" s="12"/>
      <c r="AI5662" s="12"/>
      <c r="AJ5662" s="12"/>
      <c r="AK5662" s="12"/>
      <c r="AL5662" s="12"/>
      <c r="AM5662" s="12"/>
      <c r="AN5662" s="12"/>
      <c r="AO5662" s="12"/>
      <c r="AP5662" s="12"/>
      <c r="AQ5662" s="12"/>
      <c r="AR5662" s="12"/>
      <c r="AS5662" s="12"/>
      <c r="AT5662" s="12"/>
      <c r="AU5662" s="12"/>
      <c r="AV5662" s="12"/>
      <c r="AW5662" s="12"/>
      <c r="AX5662" s="12"/>
      <c r="AY5662" s="12"/>
      <c r="AZ5662" s="12"/>
      <c r="BA5662" s="12"/>
      <c r="BB5662" s="12"/>
      <c r="BC5662" s="12"/>
      <c r="BD5662" s="12"/>
      <c r="BE5662" s="12"/>
      <c r="BF5662" s="12"/>
      <c r="BG5662" s="12"/>
      <c r="BH5662" s="12"/>
      <c r="BI5662" s="12"/>
      <c r="BJ5662" s="13"/>
      <c r="BK5662" s="13"/>
      <c r="BL5662" s="13"/>
      <c r="BM5662" s="13"/>
      <c r="BN5662" s="13"/>
    </row>
    <row r="5663" spans="1:66" x14ac:dyDescent="0.25">
      <c r="A5663" s="10"/>
      <c r="B5663" s="10"/>
      <c r="C5663" s="10"/>
      <c r="D5663" s="10"/>
      <c r="E5663" s="10"/>
      <c r="F5663" s="10"/>
      <c r="G5663" s="10"/>
      <c r="H5663" s="10"/>
      <c r="I5663" s="10"/>
      <c r="J5663" s="10"/>
      <c r="K5663" s="11"/>
      <c r="L5663" s="11"/>
      <c r="M5663" s="12"/>
      <c r="N5663" s="12"/>
      <c r="O5663" s="12"/>
      <c r="P5663" s="12"/>
      <c r="Q5663" s="12"/>
      <c r="R5663" s="12"/>
      <c r="S5663" s="12"/>
      <c r="T5663" s="12"/>
      <c r="U5663" s="12"/>
      <c r="V5663" s="12"/>
      <c r="W5663" s="12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2"/>
      <c r="AS5663" s="12"/>
      <c r="AT5663" s="12"/>
      <c r="AU5663" s="12"/>
      <c r="AV5663" s="12"/>
      <c r="AW5663" s="12"/>
      <c r="AX5663" s="12"/>
      <c r="AY5663" s="12"/>
      <c r="AZ5663" s="12"/>
      <c r="BA5663" s="12"/>
      <c r="BB5663" s="12"/>
      <c r="BC5663" s="12"/>
      <c r="BD5663" s="12"/>
      <c r="BE5663" s="12"/>
      <c r="BF5663" s="12"/>
      <c r="BG5663" s="12"/>
      <c r="BH5663" s="12"/>
      <c r="BI5663" s="12"/>
      <c r="BJ5663" s="13"/>
      <c r="BK5663" s="13"/>
      <c r="BL5663" s="13"/>
      <c r="BM5663" s="13"/>
      <c r="BN5663" s="13"/>
    </row>
    <row r="5664" spans="1:66" x14ac:dyDescent="0.25">
      <c r="A5664" s="10"/>
      <c r="B5664" s="10"/>
      <c r="C5664" s="10"/>
      <c r="D5664" s="10"/>
      <c r="E5664" s="10"/>
      <c r="F5664" s="10"/>
      <c r="G5664" s="10"/>
      <c r="H5664" s="10"/>
      <c r="I5664" s="10"/>
      <c r="J5664" s="10"/>
      <c r="K5664" s="11"/>
      <c r="L5664" s="11"/>
      <c r="M5664" s="12"/>
      <c r="N5664" s="12"/>
      <c r="O5664" s="12"/>
      <c r="P5664" s="12"/>
      <c r="Q5664" s="12"/>
      <c r="R5664" s="12"/>
      <c r="S5664" s="12"/>
      <c r="T5664" s="12"/>
      <c r="U5664" s="12"/>
      <c r="V5664" s="12"/>
      <c r="W5664" s="12"/>
      <c r="X5664" s="12"/>
      <c r="Y5664" s="12"/>
      <c r="Z5664" s="12"/>
      <c r="AA5664" s="12"/>
      <c r="AB5664" s="12"/>
      <c r="AC5664" s="12"/>
      <c r="AD5664" s="12"/>
      <c r="AE5664" s="12"/>
      <c r="AF5664" s="12"/>
      <c r="AG5664" s="12"/>
      <c r="AH5664" s="12"/>
      <c r="AI5664" s="12"/>
      <c r="AJ5664" s="12"/>
      <c r="AK5664" s="12"/>
      <c r="AL5664" s="12"/>
      <c r="AM5664" s="12"/>
      <c r="AN5664" s="12"/>
      <c r="AO5664" s="12"/>
      <c r="AP5664" s="12"/>
      <c r="AQ5664" s="12"/>
      <c r="AR5664" s="12"/>
      <c r="AS5664" s="12"/>
      <c r="AT5664" s="12"/>
      <c r="AU5664" s="12"/>
      <c r="AV5664" s="12"/>
      <c r="AW5664" s="12"/>
      <c r="AX5664" s="12"/>
      <c r="AY5664" s="12"/>
      <c r="AZ5664" s="12"/>
      <c r="BA5664" s="12"/>
      <c r="BB5664" s="12"/>
      <c r="BC5664" s="12"/>
      <c r="BD5664" s="12"/>
      <c r="BE5664" s="12"/>
      <c r="BF5664" s="12"/>
      <c r="BG5664" s="12"/>
      <c r="BH5664" s="12"/>
      <c r="BI5664" s="12"/>
      <c r="BJ5664" s="13"/>
      <c r="BK5664" s="13"/>
      <c r="BL5664" s="13"/>
      <c r="BM5664" s="13"/>
      <c r="BN5664" s="13"/>
    </row>
    <row r="5665" spans="1:66" s="10" customFormat="1" x14ac:dyDescent="0.25">
      <c r="K5665" s="11"/>
      <c r="L5665" s="11"/>
      <c r="M5665" s="12"/>
      <c r="N5665" s="12"/>
      <c r="O5665" s="12"/>
      <c r="P5665" s="12"/>
      <c r="Q5665" s="12"/>
      <c r="R5665" s="12"/>
      <c r="S5665" s="12"/>
      <c r="T5665" s="12"/>
      <c r="U5665" s="12"/>
      <c r="V5665" s="12"/>
      <c r="W5665" s="12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2"/>
      <c r="AS5665" s="12"/>
      <c r="AT5665" s="12"/>
      <c r="AU5665" s="12"/>
      <c r="AV5665" s="12"/>
      <c r="AW5665" s="12"/>
      <c r="AX5665" s="12"/>
      <c r="AY5665" s="12"/>
      <c r="AZ5665" s="12"/>
      <c r="BA5665" s="12"/>
      <c r="BB5665" s="12"/>
      <c r="BC5665" s="12"/>
      <c r="BD5665" s="12"/>
      <c r="BE5665" s="12"/>
      <c r="BF5665" s="12"/>
      <c r="BG5665" s="12"/>
      <c r="BH5665" s="12"/>
      <c r="BI5665" s="12"/>
      <c r="BJ5665" s="13"/>
      <c r="BK5665" s="13"/>
      <c r="BL5665" s="13"/>
      <c r="BM5665" s="13"/>
      <c r="BN5665" s="13"/>
    </row>
    <row r="5666" spans="1:66" x14ac:dyDescent="0.25">
      <c r="A5666" s="10"/>
      <c r="B5666" s="10"/>
      <c r="C5666" s="10"/>
      <c r="D5666" s="10"/>
      <c r="E5666" s="10"/>
      <c r="F5666" s="10"/>
      <c r="G5666" s="10"/>
      <c r="H5666" s="10"/>
      <c r="I5666" s="10"/>
      <c r="J5666" s="10"/>
      <c r="K5666" s="11"/>
      <c r="L5666" s="11"/>
      <c r="M5666" s="12"/>
      <c r="N5666" s="12"/>
      <c r="O5666" s="12"/>
      <c r="P5666" s="12"/>
      <c r="Q5666" s="12"/>
      <c r="R5666" s="12"/>
      <c r="S5666" s="12"/>
      <c r="T5666" s="12"/>
      <c r="U5666" s="12"/>
      <c r="V5666" s="12"/>
      <c r="W5666" s="12"/>
      <c r="X5666" s="12"/>
      <c r="Y5666" s="12"/>
      <c r="Z5666" s="12"/>
      <c r="AA5666" s="12"/>
      <c r="AB5666" s="12"/>
      <c r="AC5666" s="12"/>
      <c r="AD5666" s="12"/>
      <c r="AE5666" s="12"/>
      <c r="AF5666" s="12"/>
      <c r="AG5666" s="12"/>
      <c r="AH5666" s="12"/>
      <c r="AI5666" s="12"/>
      <c r="AJ5666" s="12"/>
      <c r="AK5666" s="12"/>
      <c r="AL5666" s="12"/>
      <c r="AM5666" s="12"/>
      <c r="AN5666" s="12"/>
      <c r="AO5666" s="12"/>
      <c r="AP5666" s="12"/>
      <c r="AQ5666" s="12"/>
      <c r="AR5666" s="12"/>
      <c r="AS5666" s="12"/>
      <c r="AT5666" s="12"/>
      <c r="AU5666" s="12"/>
      <c r="AV5666" s="12"/>
      <c r="AW5666" s="12"/>
      <c r="AX5666" s="12"/>
      <c r="AY5666" s="12"/>
      <c r="AZ5666" s="12"/>
      <c r="BA5666" s="12"/>
      <c r="BB5666" s="12"/>
      <c r="BC5666" s="12"/>
      <c r="BD5666" s="12"/>
      <c r="BE5666" s="12"/>
      <c r="BF5666" s="12"/>
      <c r="BG5666" s="12"/>
      <c r="BH5666" s="12"/>
      <c r="BI5666" s="12"/>
      <c r="BJ5666" s="13"/>
      <c r="BK5666" s="13"/>
      <c r="BL5666" s="13"/>
      <c r="BM5666" s="13"/>
      <c r="BN5666" s="13"/>
    </row>
    <row r="5667" spans="1:66" x14ac:dyDescent="0.25">
      <c r="A5667" s="10"/>
      <c r="B5667" s="10"/>
      <c r="C5667" s="10"/>
      <c r="D5667" s="10"/>
      <c r="E5667" s="10"/>
      <c r="F5667" s="10"/>
      <c r="G5667" s="10"/>
      <c r="H5667" s="10"/>
      <c r="I5667" s="10"/>
      <c r="J5667" s="10"/>
      <c r="K5667" s="11"/>
      <c r="L5667" s="11"/>
      <c r="M5667" s="12"/>
      <c r="N5667" s="12"/>
      <c r="O5667" s="12"/>
      <c r="P5667" s="12"/>
      <c r="Q5667" s="12"/>
      <c r="R5667" s="12"/>
      <c r="S5667" s="12"/>
      <c r="T5667" s="12"/>
      <c r="U5667" s="12"/>
      <c r="V5667" s="12"/>
      <c r="W5667" s="12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2"/>
      <c r="AS5667" s="12"/>
      <c r="AT5667" s="12"/>
      <c r="AU5667" s="12"/>
      <c r="AV5667" s="12"/>
      <c r="AW5667" s="12"/>
      <c r="AX5667" s="12"/>
      <c r="AY5667" s="12"/>
      <c r="AZ5667" s="12"/>
      <c r="BA5667" s="12"/>
      <c r="BB5667" s="12"/>
      <c r="BC5667" s="12"/>
      <c r="BD5667" s="12"/>
      <c r="BE5667" s="12"/>
      <c r="BF5667" s="12"/>
      <c r="BG5667" s="12"/>
      <c r="BH5667" s="12"/>
      <c r="BI5667" s="12"/>
      <c r="BJ5667" s="13"/>
      <c r="BK5667" s="13"/>
      <c r="BL5667" s="13"/>
      <c r="BM5667" s="13"/>
      <c r="BN5667" s="13"/>
    </row>
    <row r="5668" spans="1:66" x14ac:dyDescent="0.25">
      <c r="A5668" s="10"/>
      <c r="B5668" s="10"/>
      <c r="C5668" s="10"/>
      <c r="D5668" s="10"/>
      <c r="E5668" s="10"/>
      <c r="F5668" s="10"/>
      <c r="G5668" s="10"/>
      <c r="H5668" s="10"/>
      <c r="I5668" s="10"/>
      <c r="J5668" s="10"/>
      <c r="K5668" s="11"/>
      <c r="L5668" s="11"/>
      <c r="M5668" s="12"/>
      <c r="N5668" s="12"/>
      <c r="O5668" s="12"/>
      <c r="P5668" s="12"/>
      <c r="Q5668" s="12"/>
      <c r="R5668" s="12"/>
      <c r="S5668" s="12"/>
      <c r="T5668" s="12"/>
      <c r="U5668" s="12"/>
      <c r="V5668" s="12"/>
      <c r="W5668" s="12"/>
      <c r="X5668" s="12"/>
      <c r="Y5668" s="12"/>
      <c r="Z5668" s="12"/>
      <c r="AA5668" s="12"/>
      <c r="AB5668" s="12"/>
      <c r="AC5668" s="12"/>
      <c r="AD5668" s="12"/>
      <c r="AE5668" s="12"/>
      <c r="AF5668" s="12"/>
      <c r="AG5668" s="12"/>
      <c r="AH5668" s="12"/>
      <c r="AI5668" s="12"/>
      <c r="AJ5668" s="12"/>
      <c r="AK5668" s="12"/>
      <c r="AL5668" s="12"/>
      <c r="AM5668" s="12"/>
      <c r="AN5668" s="12"/>
      <c r="AO5668" s="12"/>
      <c r="AP5668" s="12"/>
      <c r="AQ5668" s="12"/>
      <c r="AR5668" s="12"/>
      <c r="AS5668" s="12"/>
      <c r="AT5668" s="12"/>
      <c r="AU5668" s="12"/>
      <c r="AV5668" s="12"/>
      <c r="AW5668" s="12"/>
      <c r="AX5668" s="12"/>
      <c r="AY5668" s="12"/>
      <c r="AZ5668" s="12"/>
      <c r="BA5668" s="12"/>
      <c r="BB5668" s="12"/>
      <c r="BC5668" s="12"/>
      <c r="BD5668" s="12"/>
      <c r="BE5668" s="12"/>
      <c r="BF5668" s="12"/>
      <c r="BG5668" s="12"/>
      <c r="BH5668" s="12"/>
      <c r="BI5668" s="12"/>
      <c r="BJ5668" s="13"/>
      <c r="BK5668" s="13"/>
      <c r="BL5668" s="13"/>
      <c r="BM5668" s="13"/>
      <c r="BN5668" s="13"/>
    </row>
    <row r="5669" spans="1:66" x14ac:dyDescent="0.25">
      <c r="A5669" s="10"/>
      <c r="B5669" s="10"/>
      <c r="C5669" s="10"/>
      <c r="D5669" s="10"/>
      <c r="E5669" s="10"/>
      <c r="F5669" s="10"/>
      <c r="G5669" s="10"/>
      <c r="H5669" s="10"/>
      <c r="I5669" s="10"/>
      <c r="J5669" s="10"/>
      <c r="K5669" s="11"/>
      <c r="L5669" s="11"/>
      <c r="M5669" s="12"/>
      <c r="N5669" s="12"/>
      <c r="O5669" s="12"/>
      <c r="P5669" s="12"/>
      <c r="Q5669" s="12"/>
      <c r="R5669" s="12"/>
      <c r="S5669" s="12"/>
      <c r="T5669" s="12"/>
      <c r="U5669" s="12"/>
      <c r="V5669" s="12"/>
      <c r="W5669" s="12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2"/>
      <c r="AS5669" s="12"/>
      <c r="AT5669" s="12"/>
      <c r="AU5669" s="12"/>
      <c r="AV5669" s="12"/>
      <c r="AW5669" s="12"/>
      <c r="AX5669" s="12"/>
      <c r="AY5669" s="12"/>
      <c r="AZ5669" s="12"/>
      <c r="BA5669" s="12"/>
      <c r="BB5669" s="12"/>
      <c r="BC5669" s="12"/>
      <c r="BD5669" s="12"/>
      <c r="BE5669" s="12"/>
      <c r="BF5669" s="12"/>
      <c r="BG5669" s="12"/>
      <c r="BH5669" s="12"/>
      <c r="BI5669" s="12"/>
      <c r="BJ5669" s="13"/>
      <c r="BK5669" s="13"/>
      <c r="BL5669" s="13"/>
      <c r="BM5669" s="13"/>
      <c r="BN5669" s="13"/>
    </row>
    <row r="5670" spans="1:66" x14ac:dyDescent="0.25">
      <c r="A5670" s="10"/>
      <c r="B5670" s="10"/>
      <c r="C5670" s="10"/>
      <c r="D5670" s="10"/>
      <c r="E5670" s="10"/>
      <c r="F5670" s="10"/>
      <c r="G5670" s="10"/>
      <c r="H5670" s="10"/>
      <c r="I5670" s="10"/>
      <c r="J5670" s="10"/>
      <c r="K5670" s="11"/>
      <c r="L5670" s="11"/>
      <c r="M5670" s="12"/>
      <c r="N5670" s="12"/>
      <c r="O5670" s="12"/>
      <c r="P5670" s="12"/>
      <c r="Q5670" s="12"/>
      <c r="R5670" s="12"/>
      <c r="S5670" s="12"/>
      <c r="T5670" s="12"/>
      <c r="U5670" s="12"/>
      <c r="V5670" s="12"/>
      <c r="W5670" s="12"/>
      <c r="X5670" s="12"/>
      <c r="Y5670" s="12"/>
      <c r="Z5670" s="12"/>
      <c r="AA5670" s="12"/>
      <c r="AB5670" s="12"/>
      <c r="AC5670" s="12"/>
      <c r="AD5670" s="12"/>
      <c r="AE5670" s="12"/>
      <c r="AF5670" s="12"/>
      <c r="AG5670" s="12"/>
      <c r="AH5670" s="12"/>
      <c r="AI5670" s="12"/>
      <c r="AJ5670" s="12"/>
      <c r="AK5670" s="12"/>
      <c r="AL5670" s="12"/>
      <c r="AM5670" s="12"/>
      <c r="AN5670" s="12"/>
      <c r="AO5670" s="12"/>
      <c r="AP5670" s="12"/>
      <c r="AQ5670" s="12"/>
      <c r="AR5670" s="12"/>
      <c r="AS5670" s="12"/>
      <c r="AT5670" s="12"/>
      <c r="AU5670" s="12"/>
      <c r="AV5670" s="12"/>
      <c r="AW5670" s="12"/>
      <c r="AX5670" s="12"/>
      <c r="AY5670" s="12"/>
      <c r="AZ5670" s="12"/>
      <c r="BA5670" s="12"/>
      <c r="BB5670" s="12"/>
      <c r="BC5670" s="12"/>
      <c r="BD5670" s="12"/>
      <c r="BE5670" s="12"/>
      <c r="BF5670" s="12"/>
      <c r="BG5670" s="12"/>
      <c r="BH5670" s="12"/>
      <c r="BI5670" s="12"/>
      <c r="BJ5670" s="13"/>
      <c r="BK5670" s="13"/>
      <c r="BL5670" s="13"/>
      <c r="BM5670" s="13"/>
      <c r="BN5670" s="13"/>
    </row>
    <row r="5671" spans="1:66" x14ac:dyDescent="0.25">
      <c r="A5671" s="10"/>
      <c r="B5671" s="10"/>
      <c r="C5671" s="10"/>
      <c r="D5671" s="10"/>
      <c r="E5671" s="10"/>
      <c r="F5671" s="10"/>
      <c r="G5671" s="10"/>
      <c r="H5671" s="10"/>
      <c r="I5671" s="10"/>
      <c r="J5671" s="10"/>
      <c r="K5671" s="11"/>
      <c r="L5671" s="11"/>
      <c r="M5671" s="12"/>
      <c r="N5671" s="12"/>
      <c r="O5671" s="12"/>
      <c r="P5671" s="12"/>
      <c r="Q5671" s="12"/>
      <c r="R5671" s="12"/>
      <c r="S5671" s="12"/>
      <c r="T5671" s="12"/>
      <c r="U5671" s="12"/>
      <c r="V5671" s="12"/>
      <c r="W5671" s="12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2"/>
      <c r="AS5671" s="12"/>
      <c r="AT5671" s="12"/>
      <c r="AU5671" s="12"/>
      <c r="AV5671" s="12"/>
      <c r="AW5671" s="12"/>
      <c r="AX5671" s="12"/>
      <c r="AY5671" s="12"/>
      <c r="AZ5671" s="12"/>
      <c r="BA5671" s="12"/>
      <c r="BB5671" s="12"/>
      <c r="BC5671" s="12"/>
      <c r="BD5671" s="12"/>
      <c r="BE5671" s="12"/>
      <c r="BF5671" s="12"/>
      <c r="BG5671" s="12"/>
      <c r="BH5671" s="12"/>
      <c r="BI5671" s="12"/>
      <c r="BJ5671" s="13"/>
      <c r="BK5671" s="13"/>
      <c r="BL5671" s="13"/>
      <c r="BM5671" s="13"/>
      <c r="BN5671" s="13"/>
    </row>
    <row r="5672" spans="1:66" x14ac:dyDescent="0.25">
      <c r="A5672" s="10"/>
      <c r="B5672" s="10"/>
      <c r="C5672" s="10"/>
      <c r="D5672" s="10"/>
      <c r="E5672" s="10"/>
      <c r="F5672" s="10"/>
      <c r="G5672" s="10"/>
      <c r="H5672" s="10"/>
      <c r="I5672" s="10"/>
      <c r="J5672" s="10"/>
      <c r="K5672" s="11"/>
      <c r="L5672" s="11"/>
      <c r="M5672" s="12"/>
      <c r="N5672" s="12"/>
      <c r="O5672" s="12"/>
      <c r="P5672" s="12"/>
      <c r="Q5672" s="12"/>
      <c r="R5672" s="12"/>
      <c r="S5672" s="12"/>
      <c r="T5672" s="12"/>
      <c r="U5672" s="12"/>
      <c r="V5672" s="12"/>
      <c r="W5672" s="12"/>
      <c r="X5672" s="12"/>
      <c r="Y5672" s="12"/>
      <c r="Z5672" s="12"/>
      <c r="AA5672" s="12"/>
      <c r="AB5672" s="12"/>
      <c r="AC5672" s="12"/>
      <c r="AD5672" s="12"/>
      <c r="AE5672" s="12"/>
      <c r="AF5672" s="12"/>
      <c r="AG5672" s="12"/>
      <c r="AH5672" s="12"/>
      <c r="AI5672" s="12"/>
      <c r="AJ5672" s="12"/>
      <c r="AK5672" s="12"/>
      <c r="AL5672" s="12"/>
      <c r="AM5672" s="12"/>
      <c r="AN5672" s="12"/>
      <c r="AO5672" s="12"/>
      <c r="AP5672" s="12"/>
      <c r="AQ5672" s="12"/>
      <c r="AR5672" s="12"/>
      <c r="AS5672" s="12"/>
      <c r="AT5672" s="12"/>
      <c r="AU5672" s="12"/>
      <c r="AV5672" s="12"/>
      <c r="AW5672" s="12"/>
      <c r="AX5672" s="12"/>
      <c r="AY5672" s="12"/>
      <c r="AZ5672" s="12"/>
      <c r="BA5672" s="12"/>
      <c r="BB5672" s="12"/>
      <c r="BC5672" s="12"/>
      <c r="BD5672" s="12"/>
      <c r="BE5672" s="12"/>
      <c r="BF5672" s="12"/>
      <c r="BG5672" s="12"/>
      <c r="BH5672" s="12"/>
      <c r="BI5672" s="12"/>
      <c r="BJ5672" s="13"/>
      <c r="BK5672" s="13"/>
      <c r="BL5672" s="13"/>
      <c r="BM5672" s="13"/>
      <c r="BN5672" s="13"/>
    </row>
    <row r="5673" spans="1:66" x14ac:dyDescent="0.25">
      <c r="A5673" s="10"/>
      <c r="B5673" s="10"/>
      <c r="C5673" s="10"/>
      <c r="D5673" s="10"/>
      <c r="E5673" s="10"/>
      <c r="F5673" s="10"/>
      <c r="G5673" s="10"/>
      <c r="H5673" s="10"/>
      <c r="I5673" s="10"/>
      <c r="J5673" s="10"/>
      <c r="K5673" s="11"/>
      <c r="L5673" s="11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  <c r="W5673" s="12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2"/>
      <c r="AS5673" s="12"/>
      <c r="AT5673" s="12"/>
      <c r="AU5673" s="12"/>
      <c r="AV5673" s="12"/>
      <c r="AW5673" s="12"/>
      <c r="AX5673" s="12"/>
      <c r="AY5673" s="12"/>
      <c r="AZ5673" s="12"/>
      <c r="BA5673" s="12"/>
      <c r="BB5673" s="12"/>
      <c r="BC5673" s="12"/>
      <c r="BD5673" s="12"/>
      <c r="BE5673" s="12"/>
      <c r="BF5673" s="12"/>
      <c r="BG5673" s="12"/>
      <c r="BH5673" s="12"/>
      <c r="BI5673" s="12"/>
      <c r="BJ5673" s="13"/>
      <c r="BK5673" s="13"/>
      <c r="BL5673" s="13"/>
      <c r="BM5673" s="13"/>
      <c r="BN5673" s="13"/>
    </row>
    <row r="5674" spans="1:66" x14ac:dyDescent="0.25">
      <c r="A5674" s="10"/>
      <c r="B5674" s="10"/>
      <c r="C5674" s="10"/>
      <c r="D5674" s="10"/>
      <c r="E5674" s="10"/>
      <c r="F5674" s="10"/>
      <c r="G5674" s="10"/>
      <c r="H5674" s="10"/>
      <c r="I5674" s="10"/>
      <c r="J5674" s="10"/>
      <c r="K5674" s="11"/>
      <c r="L5674" s="11"/>
      <c r="M5674" s="12"/>
      <c r="N5674" s="12"/>
      <c r="O5674" s="12"/>
      <c r="P5674" s="12"/>
      <c r="Q5674" s="12"/>
      <c r="R5674" s="12"/>
      <c r="S5674" s="12"/>
      <c r="T5674" s="12"/>
      <c r="U5674" s="12"/>
      <c r="V5674" s="12"/>
      <c r="W5674" s="12"/>
      <c r="X5674" s="12"/>
      <c r="Y5674" s="12"/>
      <c r="Z5674" s="12"/>
      <c r="AA5674" s="12"/>
      <c r="AB5674" s="12"/>
      <c r="AC5674" s="12"/>
      <c r="AD5674" s="12"/>
      <c r="AE5674" s="12"/>
      <c r="AF5674" s="12"/>
      <c r="AG5674" s="12"/>
      <c r="AH5674" s="12"/>
      <c r="AI5674" s="12"/>
      <c r="AJ5674" s="12"/>
      <c r="AK5674" s="12"/>
      <c r="AL5674" s="12"/>
      <c r="AM5674" s="12"/>
      <c r="AN5674" s="12"/>
      <c r="AO5674" s="12"/>
      <c r="AP5674" s="12"/>
      <c r="AQ5674" s="12"/>
      <c r="AR5674" s="12"/>
      <c r="AS5674" s="12"/>
      <c r="AT5674" s="12"/>
      <c r="AU5674" s="12"/>
      <c r="AV5674" s="12"/>
      <c r="AW5674" s="12"/>
      <c r="AX5674" s="12"/>
      <c r="AY5674" s="12"/>
      <c r="AZ5674" s="12"/>
      <c r="BA5674" s="12"/>
      <c r="BB5674" s="12"/>
      <c r="BC5674" s="12"/>
      <c r="BD5674" s="12"/>
      <c r="BE5674" s="12"/>
      <c r="BF5674" s="12"/>
      <c r="BG5674" s="12"/>
      <c r="BH5674" s="12"/>
      <c r="BI5674" s="12"/>
      <c r="BJ5674" s="13"/>
      <c r="BK5674" s="13"/>
      <c r="BL5674" s="13"/>
      <c r="BM5674" s="13"/>
      <c r="BN5674" s="13"/>
    </row>
    <row r="5675" spans="1:66" x14ac:dyDescent="0.25">
      <c r="A5675" s="10"/>
      <c r="B5675" s="10"/>
      <c r="C5675" s="10"/>
      <c r="D5675" s="10"/>
      <c r="E5675" s="10"/>
      <c r="F5675" s="10"/>
      <c r="G5675" s="10"/>
      <c r="H5675" s="10"/>
      <c r="I5675" s="10"/>
      <c r="J5675" s="10"/>
      <c r="K5675" s="11"/>
      <c r="L5675" s="11"/>
      <c r="M5675" s="12"/>
      <c r="N5675" s="12"/>
      <c r="O5675" s="12"/>
      <c r="P5675" s="12"/>
      <c r="Q5675" s="12"/>
      <c r="R5675" s="12"/>
      <c r="S5675" s="12"/>
      <c r="T5675" s="12"/>
      <c r="U5675" s="12"/>
      <c r="V5675" s="12"/>
      <c r="W5675" s="12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2"/>
      <c r="AS5675" s="12"/>
      <c r="AT5675" s="12"/>
      <c r="AU5675" s="12"/>
      <c r="AV5675" s="12"/>
      <c r="AW5675" s="12"/>
      <c r="AX5675" s="12"/>
      <c r="AY5675" s="12"/>
      <c r="AZ5675" s="12"/>
      <c r="BA5675" s="12"/>
      <c r="BB5675" s="12"/>
      <c r="BC5675" s="12"/>
      <c r="BD5675" s="12"/>
      <c r="BE5675" s="12"/>
      <c r="BF5675" s="12"/>
      <c r="BG5675" s="12"/>
      <c r="BH5675" s="12"/>
      <c r="BI5675" s="12"/>
      <c r="BJ5675" s="13"/>
      <c r="BK5675" s="13"/>
      <c r="BL5675" s="13"/>
      <c r="BM5675" s="13"/>
      <c r="BN5675" s="13"/>
    </row>
    <row r="5676" spans="1:66" x14ac:dyDescent="0.25">
      <c r="A5676" s="10"/>
      <c r="B5676" s="10"/>
      <c r="C5676" s="10"/>
      <c r="D5676" s="10"/>
      <c r="E5676" s="10"/>
      <c r="F5676" s="10"/>
      <c r="G5676" s="10"/>
      <c r="H5676" s="10"/>
      <c r="I5676" s="10"/>
      <c r="J5676" s="10"/>
      <c r="K5676" s="11"/>
      <c r="L5676" s="11"/>
      <c r="M5676" s="12"/>
      <c r="N5676" s="12"/>
      <c r="O5676" s="12"/>
      <c r="P5676" s="12"/>
      <c r="Q5676" s="12"/>
      <c r="R5676" s="12"/>
      <c r="S5676" s="12"/>
      <c r="T5676" s="12"/>
      <c r="U5676" s="12"/>
      <c r="V5676" s="12"/>
      <c r="W5676" s="12"/>
      <c r="X5676" s="12"/>
      <c r="Y5676" s="12"/>
      <c r="Z5676" s="12"/>
      <c r="AA5676" s="12"/>
      <c r="AB5676" s="12"/>
      <c r="AC5676" s="12"/>
      <c r="AD5676" s="12"/>
      <c r="AE5676" s="12"/>
      <c r="AF5676" s="12"/>
      <c r="AG5676" s="12"/>
      <c r="AH5676" s="12"/>
      <c r="AI5676" s="12"/>
      <c r="AJ5676" s="12"/>
      <c r="AK5676" s="12"/>
      <c r="AL5676" s="12"/>
      <c r="AM5676" s="12"/>
      <c r="AN5676" s="12"/>
      <c r="AO5676" s="12"/>
      <c r="AP5676" s="12"/>
      <c r="AQ5676" s="12"/>
      <c r="AR5676" s="12"/>
      <c r="AS5676" s="12"/>
      <c r="AT5676" s="12"/>
      <c r="AU5676" s="12"/>
      <c r="AV5676" s="12"/>
      <c r="AW5676" s="12"/>
      <c r="AX5676" s="12"/>
      <c r="AY5676" s="12"/>
      <c r="AZ5676" s="12"/>
      <c r="BA5676" s="12"/>
      <c r="BB5676" s="12"/>
      <c r="BC5676" s="12"/>
      <c r="BD5676" s="12"/>
      <c r="BE5676" s="12"/>
      <c r="BF5676" s="12"/>
      <c r="BG5676" s="12"/>
      <c r="BH5676" s="12"/>
      <c r="BI5676" s="12"/>
      <c r="BJ5676" s="13"/>
      <c r="BK5676" s="13"/>
      <c r="BL5676" s="13"/>
      <c r="BM5676" s="13"/>
      <c r="BN5676" s="13"/>
    </row>
    <row r="5677" spans="1:66" x14ac:dyDescent="0.25">
      <c r="A5677" s="10"/>
      <c r="B5677" s="10"/>
      <c r="C5677" s="10"/>
      <c r="D5677" s="10"/>
      <c r="E5677" s="10"/>
      <c r="F5677" s="10"/>
      <c r="G5677" s="10"/>
      <c r="H5677" s="10"/>
      <c r="I5677" s="10"/>
      <c r="J5677" s="10"/>
      <c r="K5677" s="11"/>
      <c r="L5677" s="11"/>
      <c r="M5677" s="12"/>
      <c r="N5677" s="12"/>
      <c r="O5677" s="12"/>
      <c r="P5677" s="12"/>
      <c r="Q5677" s="12"/>
      <c r="R5677" s="12"/>
      <c r="S5677" s="12"/>
      <c r="T5677" s="12"/>
      <c r="U5677" s="12"/>
      <c r="V5677" s="12"/>
      <c r="W5677" s="12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2"/>
      <c r="AS5677" s="12"/>
      <c r="AT5677" s="12"/>
      <c r="AU5677" s="12"/>
      <c r="AV5677" s="12"/>
      <c r="AW5677" s="12"/>
      <c r="AX5677" s="12"/>
      <c r="AY5677" s="12"/>
      <c r="AZ5677" s="12"/>
      <c r="BA5677" s="12"/>
      <c r="BB5677" s="12"/>
      <c r="BC5677" s="12"/>
      <c r="BD5677" s="12"/>
      <c r="BE5677" s="12"/>
      <c r="BF5677" s="12"/>
      <c r="BG5677" s="12"/>
      <c r="BH5677" s="12"/>
      <c r="BI5677" s="12"/>
      <c r="BJ5677" s="13"/>
      <c r="BK5677" s="13"/>
      <c r="BL5677" s="13"/>
      <c r="BM5677" s="13"/>
      <c r="BN5677" s="13"/>
    </row>
    <row r="5678" spans="1:66" x14ac:dyDescent="0.25">
      <c r="A5678" s="10"/>
      <c r="B5678" s="10"/>
      <c r="C5678" s="10"/>
      <c r="D5678" s="10"/>
      <c r="E5678" s="10"/>
      <c r="F5678" s="10"/>
      <c r="G5678" s="10"/>
      <c r="H5678" s="10"/>
      <c r="I5678" s="10"/>
      <c r="J5678" s="10"/>
      <c r="K5678" s="11"/>
      <c r="L5678" s="11"/>
      <c r="M5678" s="12"/>
      <c r="N5678" s="12"/>
      <c r="O5678" s="12"/>
      <c r="P5678" s="12"/>
      <c r="Q5678" s="12"/>
      <c r="R5678" s="12"/>
      <c r="S5678" s="12"/>
      <c r="T5678" s="12"/>
      <c r="U5678" s="12"/>
      <c r="V5678" s="12"/>
      <c r="W5678" s="12"/>
      <c r="X5678" s="12"/>
      <c r="Y5678" s="12"/>
      <c r="Z5678" s="12"/>
      <c r="AA5678" s="12"/>
      <c r="AB5678" s="12"/>
      <c r="AC5678" s="12"/>
      <c r="AD5678" s="12"/>
      <c r="AE5678" s="12"/>
      <c r="AF5678" s="12"/>
      <c r="AG5678" s="12"/>
      <c r="AH5678" s="12"/>
      <c r="AI5678" s="12"/>
      <c r="AJ5678" s="12"/>
      <c r="AK5678" s="12"/>
      <c r="AL5678" s="12"/>
      <c r="AM5678" s="12"/>
      <c r="AN5678" s="12"/>
      <c r="AO5678" s="12"/>
      <c r="AP5678" s="12"/>
      <c r="AQ5678" s="12"/>
      <c r="AR5678" s="12"/>
      <c r="AS5678" s="12"/>
      <c r="AT5678" s="12"/>
      <c r="AU5678" s="12"/>
      <c r="AV5678" s="12"/>
      <c r="AW5678" s="12"/>
      <c r="AX5678" s="12"/>
      <c r="AY5678" s="12"/>
      <c r="AZ5678" s="12"/>
      <c r="BA5678" s="12"/>
      <c r="BB5678" s="12"/>
      <c r="BC5678" s="12"/>
      <c r="BD5678" s="12"/>
      <c r="BE5678" s="12"/>
      <c r="BF5678" s="12"/>
      <c r="BG5678" s="12"/>
      <c r="BH5678" s="12"/>
      <c r="BI5678" s="12"/>
      <c r="BJ5678" s="13"/>
      <c r="BK5678" s="13"/>
      <c r="BL5678" s="13"/>
      <c r="BM5678" s="13"/>
      <c r="BN5678" s="13"/>
    </row>
    <row r="5679" spans="1:66" x14ac:dyDescent="0.25">
      <c r="A5679" s="10"/>
      <c r="B5679" s="10"/>
      <c r="C5679" s="10"/>
      <c r="D5679" s="10"/>
      <c r="E5679" s="10"/>
      <c r="F5679" s="10"/>
      <c r="G5679" s="10"/>
      <c r="H5679" s="10"/>
      <c r="I5679" s="10"/>
      <c r="J5679" s="10"/>
      <c r="K5679" s="11"/>
      <c r="L5679" s="11"/>
      <c r="M5679" s="12"/>
      <c r="N5679" s="12"/>
      <c r="O5679" s="12"/>
      <c r="P5679" s="12"/>
      <c r="Q5679" s="12"/>
      <c r="R5679" s="12"/>
      <c r="S5679" s="12"/>
      <c r="T5679" s="12"/>
      <c r="U5679" s="12"/>
      <c r="V5679" s="12"/>
      <c r="W5679" s="12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2"/>
      <c r="AS5679" s="12"/>
      <c r="AT5679" s="12"/>
      <c r="AU5679" s="12"/>
      <c r="AV5679" s="12"/>
      <c r="AW5679" s="12"/>
      <c r="AX5679" s="12"/>
      <c r="AY5679" s="12"/>
      <c r="AZ5679" s="12"/>
      <c r="BA5679" s="12"/>
      <c r="BB5679" s="12"/>
      <c r="BC5679" s="12"/>
      <c r="BD5679" s="12"/>
      <c r="BE5679" s="12"/>
      <c r="BF5679" s="12"/>
      <c r="BG5679" s="12"/>
      <c r="BH5679" s="12"/>
      <c r="BI5679" s="12"/>
      <c r="BJ5679" s="13"/>
      <c r="BK5679" s="13"/>
      <c r="BL5679" s="13"/>
      <c r="BM5679" s="13"/>
      <c r="BN5679" s="13"/>
    </row>
    <row r="5680" spans="1:66" x14ac:dyDescent="0.25">
      <c r="A5680" s="10"/>
      <c r="B5680" s="10"/>
      <c r="C5680" s="10"/>
      <c r="D5680" s="10"/>
      <c r="E5680" s="10"/>
      <c r="F5680" s="10"/>
      <c r="G5680" s="10"/>
      <c r="H5680" s="10"/>
      <c r="I5680" s="10"/>
      <c r="J5680" s="10"/>
      <c r="K5680" s="11"/>
      <c r="L5680" s="11"/>
      <c r="M5680" s="12"/>
      <c r="N5680" s="12"/>
      <c r="O5680" s="12"/>
      <c r="P5680" s="12"/>
      <c r="Q5680" s="12"/>
      <c r="R5680" s="12"/>
      <c r="S5680" s="12"/>
      <c r="T5680" s="12"/>
      <c r="U5680" s="12"/>
      <c r="V5680" s="12"/>
      <c r="W5680" s="12"/>
      <c r="X5680" s="12"/>
      <c r="Y5680" s="12"/>
      <c r="Z5680" s="12"/>
      <c r="AA5680" s="12"/>
      <c r="AB5680" s="12"/>
      <c r="AC5680" s="12"/>
      <c r="AD5680" s="12"/>
      <c r="AE5680" s="12"/>
      <c r="AF5680" s="12"/>
      <c r="AG5680" s="12"/>
      <c r="AH5680" s="12"/>
      <c r="AI5680" s="12"/>
      <c r="AJ5680" s="12"/>
      <c r="AK5680" s="12"/>
      <c r="AL5680" s="12"/>
      <c r="AM5680" s="12"/>
      <c r="AN5680" s="12"/>
      <c r="AO5680" s="12"/>
      <c r="AP5680" s="12"/>
      <c r="AQ5680" s="12"/>
      <c r="AR5680" s="12"/>
      <c r="AS5680" s="12"/>
      <c r="AT5680" s="12"/>
      <c r="AU5680" s="12"/>
      <c r="AV5680" s="12"/>
      <c r="AW5680" s="12"/>
      <c r="AX5680" s="12"/>
      <c r="AY5680" s="12"/>
      <c r="AZ5680" s="12"/>
      <c r="BA5680" s="12"/>
      <c r="BB5680" s="12"/>
      <c r="BC5680" s="12"/>
      <c r="BD5680" s="12"/>
      <c r="BE5680" s="12"/>
      <c r="BF5680" s="12"/>
      <c r="BG5680" s="12"/>
      <c r="BH5680" s="12"/>
      <c r="BI5680" s="12"/>
      <c r="BJ5680" s="13"/>
      <c r="BK5680" s="13"/>
      <c r="BL5680" s="13"/>
      <c r="BM5680" s="13"/>
      <c r="BN5680" s="13"/>
    </row>
    <row r="5681" spans="1:66" x14ac:dyDescent="0.25">
      <c r="A5681" s="10"/>
      <c r="B5681" s="10"/>
      <c r="C5681" s="10"/>
      <c r="D5681" s="10"/>
      <c r="E5681" s="10"/>
      <c r="F5681" s="10"/>
      <c r="G5681" s="10"/>
      <c r="H5681" s="10"/>
      <c r="I5681" s="10"/>
      <c r="J5681" s="10"/>
      <c r="K5681" s="11"/>
      <c r="L5681" s="11"/>
      <c r="M5681" s="12"/>
      <c r="N5681" s="12"/>
      <c r="O5681" s="12"/>
      <c r="P5681" s="12"/>
      <c r="Q5681" s="12"/>
      <c r="R5681" s="12"/>
      <c r="S5681" s="12"/>
      <c r="T5681" s="12"/>
      <c r="U5681" s="12"/>
      <c r="V5681" s="12"/>
      <c r="W5681" s="12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2"/>
      <c r="AS5681" s="12"/>
      <c r="AT5681" s="12"/>
      <c r="AU5681" s="12"/>
      <c r="AV5681" s="12"/>
      <c r="AW5681" s="12"/>
      <c r="AX5681" s="12"/>
      <c r="AY5681" s="12"/>
      <c r="AZ5681" s="12"/>
      <c r="BA5681" s="12"/>
      <c r="BB5681" s="12"/>
      <c r="BC5681" s="12"/>
      <c r="BD5681" s="12"/>
      <c r="BE5681" s="12"/>
      <c r="BF5681" s="12"/>
      <c r="BG5681" s="12"/>
      <c r="BH5681" s="12"/>
      <c r="BI5681" s="12"/>
      <c r="BJ5681" s="13"/>
      <c r="BK5681" s="13"/>
      <c r="BL5681" s="13"/>
      <c r="BM5681" s="13"/>
      <c r="BN5681" s="13"/>
    </row>
    <row r="5682" spans="1:66" x14ac:dyDescent="0.25">
      <c r="A5682" s="10"/>
      <c r="B5682" s="10"/>
      <c r="C5682" s="10"/>
      <c r="D5682" s="10"/>
      <c r="E5682" s="10"/>
      <c r="F5682" s="10"/>
      <c r="G5682" s="10"/>
      <c r="H5682" s="10"/>
      <c r="I5682" s="10"/>
      <c r="J5682" s="10"/>
      <c r="K5682" s="11"/>
      <c r="L5682" s="11"/>
      <c r="M5682" s="12"/>
      <c r="N5682" s="12"/>
      <c r="O5682" s="12"/>
      <c r="P5682" s="12"/>
      <c r="Q5682" s="12"/>
      <c r="R5682" s="12"/>
      <c r="S5682" s="12"/>
      <c r="T5682" s="12"/>
      <c r="U5682" s="12"/>
      <c r="V5682" s="12"/>
      <c r="W5682" s="12"/>
      <c r="X5682" s="12"/>
      <c r="Y5682" s="12"/>
      <c r="Z5682" s="12"/>
      <c r="AA5682" s="12"/>
      <c r="AB5682" s="12"/>
      <c r="AC5682" s="12"/>
      <c r="AD5682" s="12"/>
      <c r="AE5682" s="12"/>
      <c r="AF5682" s="12"/>
      <c r="AG5682" s="12"/>
      <c r="AH5682" s="12"/>
      <c r="AI5682" s="12"/>
      <c r="AJ5682" s="12"/>
      <c r="AK5682" s="12"/>
      <c r="AL5682" s="12"/>
      <c r="AM5682" s="12"/>
      <c r="AN5682" s="12"/>
      <c r="AO5682" s="12"/>
      <c r="AP5682" s="12"/>
      <c r="AQ5682" s="12"/>
      <c r="AR5682" s="12"/>
      <c r="AS5682" s="12"/>
      <c r="AT5682" s="12"/>
      <c r="AU5682" s="12"/>
      <c r="AV5682" s="12"/>
      <c r="AW5682" s="12"/>
      <c r="AX5682" s="12"/>
      <c r="AY5682" s="12"/>
      <c r="AZ5682" s="12"/>
      <c r="BA5682" s="12"/>
      <c r="BB5682" s="12"/>
      <c r="BC5682" s="12"/>
      <c r="BD5682" s="12"/>
      <c r="BE5682" s="12"/>
      <c r="BF5682" s="12"/>
      <c r="BG5682" s="12"/>
      <c r="BH5682" s="12"/>
      <c r="BI5682" s="12"/>
      <c r="BJ5682" s="13"/>
      <c r="BK5682" s="13"/>
      <c r="BL5682" s="13"/>
      <c r="BM5682" s="13"/>
      <c r="BN5682" s="13"/>
    </row>
    <row r="5683" spans="1:66" x14ac:dyDescent="0.25">
      <c r="A5683" s="10"/>
      <c r="B5683" s="10"/>
      <c r="C5683" s="10"/>
      <c r="D5683" s="10"/>
      <c r="E5683" s="10"/>
      <c r="F5683" s="10"/>
      <c r="G5683" s="10"/>
      <c r="H5683" s="10"/>
      <c r="I5683" s="10"/>
      <c r="J5683" s="10"/>
      <c r="K5683" s="11"/>
      <c r="L5683" s="11"/>
      <c r="M5683" s="12"/>
      <c r="N5683" s="12"/>
      <c r="O5683" s="12"/>
      <c r="P5683" s="12"/>
      <c r="Q5683" s="12"/>
      <c r="R5683" s="12"/>
      <c r="S5683" s="12"/>
      <c r="T5683" s="12"/>
      <c r="U5683" s="12"/>
      <c r="V5683" s="12"/>
      <c r="W5683" s="12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2"/>
      <c r="AS5683" s="12"/>
      <c r="AT5683" s="12"/>
      <c r="AU5683" s="12"/>
      <c r="AV5683" s="12"/>
      <c r="AW5683" s="12"/>
      <c r="AX5683" s="12"/>
      <c r="AY5683" s="12"/>
      <c r="AZ5683" s="12"/>
      <c r="BA5683" s="12"/>
      <c r="BB5683" s="12"/>
      <c r="BC5683" s="12"/>
      <c r="BD5683" s="12"/>
      <c r="BE5683" s="12"/>
      <c r="BF5683" s="12"/>
      <c r="BG5683" s="12"/>
      <c r="BH5683" s="12"/>
      <c r="BI5683" s="12"/>
      <c r="BJ5683" s="13"/>
      <c r="BK5683" s="13"/>
      <c r="BL5683" s="13"/>
      <c r="BM5683" s="13"/>
      <c r="BN5683" s="13"/>
    </row>
    <row r="5684" spans="1:66" x14ac:dyDescent="0.25">
      <c r="A5684" s="10"/>
      <c r="B5684" s="10"/>
      <c r="C5684" s="10"/>
      <c r="D5684" s="10"/>
      <c r="E5684" s="10"/>
      <c r="F5684" s="10"/>
      <c r="G5684" s="10"/>
      <c r="H5684" s="10"/>
      <c r="I5684" s="10"/>
      <c r="J5684" s="10"/>
      <c r="K5684" s="11"/>
      <c r="L5684" s="11"/>
      <c r="M5684" s="12"/>
      <c r="N5684" s="12"/>
      <c r="O5684" s="12"/>
      <c r="P5684" s="12"/>
      <c r="Q5684" s="12"/>
      <c r="R5684" s="12"/>
      <c r="S5684" s="12"/>
      <c r="T5684" s="12"/>
      <c r="U5684" s="12"/>
      <c r="V5684" s="12"/>
      <c r="W5684" s="12"/>
      <c r="X5684" s="12"/>
      <c r="Y5684" s="12"/>
      <c r="Z5684" s="12"/>
      <c r="AA5684" s="12"/>
      <c r="AB5684" s="12"/>
      <c r="AC5684" s="12"/>
      <c r="AD5684" s="12"/>
      <c r="AE5684" s="12"/>
      <c r="AF5684" s="12"/>
      <c r="AG5684" s="12"/>
      <c r="AH5684" s="12"/>
      <c r="AI5684" s="12"/>
      <c r="AJ5684" s="12"/>
      <c r="AK5684" s="12"/>
      <c r="AL5684" s="12"/>
      <c r="AM5684" s="12"/>
      <c r="AN5684" s="12"/>
      <c r="AO5684" s="12"/>
      <c r="AP5684" s="12"/>
      <c r="AQ5684" s="12"/>
      <c r="AR5684" s="12"/>
      <c r="AS5684" s="12"/>
      <c r="AT5684" s="12"/>
      <c r="AU5684" s="12"/>
      <c r="AV5684" s="12"/>
      <c r="AW5684" s="12"/>
      <c r="AX5684" s="12"/>
      <c r="AY5684" s="12"/>
      <c r="AZ5684" s="12"/>
      <c r="BA5684" s="12"/>
      <c r="BB5684" s="12"/>
      <c r="BC5684" s="12"/>
      <c r="BD5684" s="12"/>
      <c r="BE5684" s="12"/>
      <c r="BF5684" s="12"/>
      <c r="BG5684" s="12"/>
      <c r="BH5684" s="12"/>
      <c r="BI5684" s="12"/>
      <c r="BJ5684" s="13"/>
      <c r="BK5684" s="13"/>
      <c r="BL5684" s="13"/>
      <c r="BM5684" s="13"/>
      <c r="BN5684" s="13"/>
    </row>
    <row r="5685" spans="1:66" x14ac:dyDescent="0.25">
      <c r="A5685" s="10"/>
      <c r="B5685" s="10"/>
      <c r="C5685" s="10"/>
      <c r="D5685" s="10"/>
      <c r="E5685" s="10"/>
      <c r="F5685" s="10"/>
      <c r="G5685" s="10"/>
      <c r="H5685" s="10"/>
      <c r="I5685" s="10"/>
      <c r="J5685" s="10"/>
      <c r="K5685" s="11"/>
      <c r="L5685" s="11"/>
      <c r="M5685" s="12"/>
      <c r="N5685" s="12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2"/>
      <c r="AS5685" s="12"/>
      <c r="AT5685" s="12"/>
      <c r="AU5685" s="12"/>
      <c r="AV5685" s="12"/>
      <c r="AW5685" s="12"/>
      <c r="AX5685" s="12"/>
      <c r="AY5685" s="12"/>
      <c r="AZ5685" s="12"/>
      <c r="BA5685" s="12"/>
      <c r="BB5685" s="12"/>
      <c r="BC5685" s="12"/>
      <c r="BD5685" s="12"/>
      <c r="BE5685" s="12"/>
      <c r="BF5685" s="12"/>
      <c r="BG5685" s="12"/>
      <c r="BH5685" s="12"/>
      <c r="BI5685" s="12"/>
      <c r="BJ5685" s="13"/>
      <c r="BK5685" s="13"/>
      <c r="BL5685" s="13"/>
      <c r="BM5685" s="13"/>
      <c r="BN5685" s="13"/>
    </row>
    <row r="5686" spans="1:66" x14ac:dyDescent="0.25">
      <c r="A5686" s="10"/>
      <c r="B5686" s="10"/>
      <c r="C5686" s="10"/>
      <c r="D5686" s="10"/>
      <c r="E5686" s="10"/>
      <c r="F5686" s="10"/>
      <c r="G5686" s="10"/>
      <c r="H5686" s="10"/>
      <c r="I5686" s="10"/>
      <c r="J5686" s="10"/>
      <c r="K5686" s="11"/>
      <c r="L5686" s="11"/>
      <c r="M5686" s="12"/>
      <c r="N5686" s="12"/>
      <c r="O5686" s="12"/>
      <c r="P5686" s="12"/>
      <c r="Q5686" s="12"/>
      <c r="R5686" s="12"/>
      <c r="S5686" s="12"/>
      <c r="T5686" s="12"/>
      <c r="U5686" s="12"/>
      <c r="V5686" s="12"/>
      <c r="W5686" s="12"/>
      <c r="X5686" s="12"/>
      <c r="Y5686" s="12"/>
      <c r="Z5686" s="12"/>
      <c r="AA5686" s="12"/>
      <c r="AB5686" s="12"/>
      <c r="AC5686" s="12"/>
      <c r="AD5686" s="12"/>
      <c r="AE5686" s="12"/>
      <c r="AF5686" s="12"/>
      <c r="AG5686" s="12"/>
      <c r="AH5686" s="12"/>
      <c r="AI5686" s="12"/>
      <c r="AJ5686" s="12"/>
      <c r="AK5686" s="12"/>
      <c r="AL5686" s="12"/>
      <c r="AM5686" s="12"/>
      <c r="AN5686" s="12"/>
      <c r="AO5686" s="12"/>
      <c r="AP5686" s="12"/>
      <c r="AQ5686" s="12"/>
      <c r="AR5686" s="12"/>
      <c r="AS5686" s="12"/>
      <c r="AT5686" s="12"/>
      <c r="AU5686" s="12"/>
      <c r="AV5686" s="12"/>
      <c r="AW5686" s="12"/>
      <c r="AX5686" s="12"/>
      <c r="AY5686" s="12"/>
      <c r="AZ5686" s="12"/>
      <c r="BA5686" s="12"/>
      <c r="BB5686" s="12"/>
      <c r="BC5686" s="12"/>
      <c r="BD5686" s="12"/>
      <c r="BE5686" s="12"/>
      <c r="BF5686" s="12"/>
      <c r="BG5686" s="12"/>
      <c r="BH5686" s="12"/>
      <c r="BI5686" s="12"/>
      <c r="BJ5686" s="13"/>
      <c r="BK5686" s="13"/>
      <c r="BL5686" s="13"/>
      <c r="BM5686" s="13"/>
      <c r="BN5686" s="13"/>
    </row>
    <row r="5687" spans="1:66" x14ac:dyDescent="0.25">
      <c r="A5687" s="10"/>
      <c r="B5687" s="10"/>
      <c r="C5687" s="10"/>
      <c r="D5687" s="10"/>
      <c r="E5687" s="10"/>
      <c r="F5687" s="10"/>
      <c r="G5687" s="10"/>
      <c r="H5687" s="10"/>
      <c r="I5687" s="10"/>
      <c r="J5687" s="10"/>
      <c r="K5687" s="11"/>
      <c r="L5687" s="11"/>
      <c r="M5687" s="12"/>
      <c r="N5687" s="12"/>
      <c r="O5687" s="12"/>
      <c r="P5687" s="12"/>
      <c r="Q5687" s="12"/>
      <c r="R5687" s="12"/>
      <c r="S5687" s="12"/>
      <c r="T5687" s="12"/>
      <c r="U5687" s="12"/>
      <c r="V5687" s="12"/>
      <c r="W5687" s="12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2"/>
      <c r="AS5687" s="12"/>
      <c r="AT5687" s="12"/>
      <c r="AU5687" s="12"/>
      <c r="AV5687" s="12"/>
      <c r="AW5687" s="12"/>
      <c r="AX5687" s="12"/>
      <c r="AY5687" s="12"/>
      <c r="AZ5687" s="12"/>
      <c r="BA5687" s="12"/>
      <c r="BB5687" s="12"/>
      <c r="BC5687" s="12"/>
      <c r="BD5687" s="12"/>
      <c r="BE5687" s="12"/>
      <c r="BF5687" s="12"/>
      <c r="BG5687" s="12"/>
      <c r="BH5687" s="12"/>
      <c r="BI5687" s="12"/>
      <c r="BJ5687" s="13"/>
      <c r="BK5687" s="13"/>
      <c r="BL5687" s="13"/>
      <c r="BM5687" s="13"/>
      <c r="BN5687" s="13"/>
    </row>
    <row r="5688" spans="1:66" x14ac:dyDescent="0.25">
      <c r="A5688" s="10"/>
      <c r="B5688" s="10"/>
      <c r="C5688" s="10"/>
      <c r="D5688" s="10"/>
      <c r="E5688" s="10"/>
      <c r="F5688" s="10"/>
      <c r="G5688" s="10"/>
      <c r="H5688" s="10"/>
      <c r="I5688" s="10"/>
      <c r="J5688" s="10"/>
      <c r="K5688" s="11"/>
      <c r="L5688" s="11"/>
      <c r="M5688" s="12"/>
      <c r="N5688" s="12"/>
      <c r="O5688" s="12"/>
      <c r="P5688" s="12"/>
      <c r="Q5688" s="12"/>
      <c r="R5688" s="12"/>
      <c r="S5688" s="12"/>
      <c r="T5688" s="12"/>
      <c r="U5688" s="12"/>
      <c r="V5688" s="12"/>
      <c r="W5688" s="12"/>
      <c r="X5688" s="12"/>
      <c r="Y5688" s="12"/>
      <c r="Z5688" s="12"/>
      <c r="AA5688" s="12"/>
      <c r="AB5688" s="12"/>
      <c r="AC5688" s="12"/>
      <c r="AD5688" s="12"/>
      <c r="AE5688" s="12"/>
      <c r="AF5688" s="12"/>
      <c r="AG5688" s="12"/>
      <c r="AH5688" s="12"/>
      <c r="AI5688" s="12"/>
      <c r="AJ5688" s="12"/>
      <c r="AK5688" s="12"/>
      <c r="AL5688" s="12"/>
      <c r="AM5688" s="12"/>
      <c r="AN5688" s="12"/>
      <c r="AO5688" s="12"/>
      <c r="AP5688" s="12"/>
      <c r="AQ5688" s="12"/>
      <c r="AR5688" s="12"/>
      <c r="AS5688" s="12"/>
      <c r="AT5688" s="12"/>
      <c r="AU5688" s="12"/>
      <c r="AV5688" s="12"/>
      <c r="AW5688" s="12"/>
      <c r="AX5688" s="12"/>
      <c r="AY5688" s="12"/>
      <c r="AZ5688" s="12"/>
      <c r="BA5688" s="12"/>
      <c r="BB5688" s="12"/>
      <c r="BC5688" s="12"/>
      <c r="BD5688" s="12"/>
      <c r="BE5688" s="12"/>
      <c r="BF5688" s="12"/>
      <c r="BG5688" s="12"/>
      <c r="BH5688" s="12"/>
      <c r="BI5688" s="12"/>
      <c r="BJ5688" s="13"/>
      <c r="BK5688" s="13"/>
      <c r="BL5688" s="13"/>
      <c r="BM5688" s="13"/>
      <c r="BN5688" s="13"/>
    </row>
    <row r="5689" spans="1:66" x14ac:dyDescent="0.25">
      <c r="A5689" s="10"/>
      <c r="B5689" s="10"/>
      <c r="C5689" s="10"/>
      <c r="D5689" s="10"/>
      <c r="E5689" s="10"/>
      <c r="F5689" s="10"/>
      <c r="G5689" s="10"/>
      <c r="H5689" s="10"/>
      <c r="I5689" s="10"/>
      <c r="J5689" s="10"/>
      <c r="K5689" s="11"/>
      <c r="L5689" s="11"/>
      <c r="M5689" s="12"/>
      <c r="N5689" s="12"/>
      <c r="O5689" s="12"/>
      <c r="P5689" s="12"/>
      <c r="Q5689" s="12"/>
      <c r="R5689" s="12"/>
      <c r="S5689" s="12"/>
      <c r="T5689" s="12"/>
      <c r="U5689" s="12"/>
      <c r="V5689" s="12"/>
      <c r="W5689" s="12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2"/>
      <c r="AS5689" s="12"/>
      <c r="AT5689" s="12"/>
      <c r="AU5689" s="12"/>
      <c r="AV5689" s="12"/>
      <c r="AW5689" s="12"/>
      <c r="AX5689" s="12"/>
      <c r="AY5689" s="12"/>
      <c r="AZ5689" s="12"/>
      <c r="BA5689" s="12"/>
      <c r="BB5689" s="12"/>
      <c r="BC5689" s="12"/>
      <c r="BD5689" s="12"/>
      <c r="BE5689" s="12"/>
      <c r="BF5689" s="12"/>
      <c r="BG5689" s="12"/>
      <c r="BH5689" s="12"/>
      <c r="BI5689" s="12"/>
      <c r="BJ5689" s="13"/>
      <c r="BK5689" s="13"/>
      <c r="BL5689" s="13"/>
      <c r="BM5689" s="13"/>
      <c r="BN5689" s="13"/>
    </row>
    <row r="5690" spans="1:66" x14ac:dyDescent="0.25">
      <c r="A5690" s="10"/>
      <c r="B5690" s="10"/>
      <c r="C5690" s="10"/>
      <c r="D5690" s="10"/>
      <c r="E5690" s="10"/>
      <c r="F5690" s="10"/>
      <c r="G5690" s="10"/>
      <c r="H5690" s="10"/>
      <c r="I5690" s="10"/>
      <c r="J5690" s="10"/>
      <c r="K5690" s="11"/>
      <c r="L5690" s="11"/>
      <c r="M5690" s="12"/>
      <c r="N5690" s="12"/>
      <c r="O5690" s="12"/>
      <c r="P5690" s="12"/>
      <c r="Q5690" s="12"/>
      <c r="R5690" s="12"/>
      <c r="S5690" s="12"/>
      <c r="T5690" s="12"/>
      <c r="U5690" s="12"/>
      <c r="V5690" s="12"/>
      <c r="W5690" s="12"/>
      <c r="X5690" s="12"/>
      <c r="Y5690" s="12"/>
      <c r="Z5690" s="12"/>
      <c r="AA5690" s="12"/>
      <c r="AB5690" s="12"/>
      <c r="AC5690" s="12"/>
      <c r="AD5690" s="12"/>
      <c r="AE5690" s="12"/>
      <c r="AF5690" s="12"/>
      <c r="AG5690" s="12"/>
      <c r="AH5690" s="12"/>
      <c r="AI5690" s="12"/>
      <c r="AJ5690" s="12"/>
      <c r="AK5690" s="12"/>
      <c r="AL5690" s="12"/>
      <c r="AM5690" s="12"/>
      <c r="AN5690" s="12"/>
      <c r="AO5690" s="12"/>
      <c r="AP5690" s="12"/>
      <c r="AQ5690" s="12"/>
      <c r="AR5690" s="12"/>
      <c r="AS5690" s="12"/>
      <c r="AT5690" s="12"/>
      <c r="AU5690" s="12"/>
      <c r="AV5690" s="12"/>
      <c r="AW5690" s="12"/>
      <c r="AX5690" s="12"/>
      <c r="AY5690" s="12"/>
      <c r="AZ5690" s="12"/>
      <c r="BA5690" s="12"/>
      <c r="BB5690" s="12"/>
      <c r="BC5690" s="12"/>
      <c r="BD5690" s="12"/>
      <c r="BE5690" s="12"/>
      <c r="BF5690" s="12"/>
      <c r="BG5690" s="12"/>
      <c r="BH5690" s="12"/>
      <c r="BI5690" s="12"/>
      <c r="BJ5690" s="13"/>
      <c r="BK5690" s="13"/>
      <c r="BL5690" s="13"/>
      <c r="BM5690" s="13"/>
      <c r="BN5690" s="13"/>
    </row>
    <row r="5691" spans="1:66" x14ac:dyDescent="0.25">
      <c r="A5691" s="10"/>
      <c r="B5691" s="10"/>
      <c r="C5691" s="10"/>
      <c r="D5691" s="10"/>
      <c r="E5691" s="10"/>
      <c r="F5691" s="10"/>
      <c r="G5691" s="10"/>
      <c r="H5691" s="10"/>
      <c r="I5691" s="10"/>
      <c r="J5691" s="10"/>
      <c r="K5691" s="11"/>
      <c r="L5691" s="11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2"/>
      <c r="AS5691" s="12"/>
      <c r="AT5691" s="12"/>
      <c r="AU5691" s="12"/>
      <c r="AV5691" s="12"/>
      <c r="AW5691" s="12"/>
      <c r="AX5691" s="12"/>
      <c r="AY5691" s="12"/>
      <c r="AZ5691" s="12"/>
      <c r="BA5691" s="12"/>
      <c r="BB5691" s="12"/>
      <c r="BC5691" s="12"/>
      <c r="BD5691" s="12"/>
      <c r="BE5691" s="12"/>
      <c r="BF5691" s="12"/>
      <c r="BG5691" s="12"/>
      <c r="BH5691" s="12"/>
      <c r="BI5691" s="12"/>
      <c r="BJ5691" s="13"/>
      <c r="BK5691" s="13"/>
      <c r="BL5691" s="13"/>
      <c r="BM5691" s="13"/>
      <c r="BN5691" s="13"/>
    </row>
    <row r="5692" spans="1:66" x14ac:dyDescent="0.25">
      <c r="A5692" s="10"/>
      <c r="B5692" s="10"/>
      <c r="C5692" s="10"/>
      <c r="D5692" s="10"/>
      <c r="E5692" s="10"/>
      <c r="F5692" s="10"/>
      <c r="G5692" s="10"/>
      <c r="H5692" s="10"/>
      <c r="I5692" s="10"/>
      <c r="J5692" s="10"/>
      <c r="K5692" s="11"/>
      <c r="L5692" s="11"/>
      <c r="M5692" s="12"/>
      <c r="N5692" s="12"/>
      <c r="O5692" s="12"/>
      <c r="P5692" s="12"/>
      <c r="Q5692" s="12"/>
      <c r="R5692" s="12"/>
      <c r="S5692" s="12"/>
      <c r="T5692" s="12"/>
      <c r="U5692" s="12"/>
      <c r="V5692" s="12"/>
      <c r="W5692" s="12"/>
      <c r="X5692" s="12"/>
      <c r="Y5692" s="12"/>
      <c r="Z5692" s="12"/>
      <c r="AA5692" s="12"/>
      <c r="AB5692" s="12"/>
      <c r="AC5692" s="12"/>
      <c r="AD5692" s="12"/>
      <c r="AE5692" s="12"/>
      <c r="AF5692" s="12"/>
      <c r="AG5692" s="12"/>
      <c r="AH5692" s="12"/>
      <c r="AI5692" s="12"/>
      <c r="AJ5692" s="12"/>
      <c r="AK5692" s="12"/>
      <c r="AL5692" s="12"/>
      <c r="AM5692" s="12"/>
      <c r="AN5692" s="12"/>
      <c r="AO5692" s="12"/>
      <c r="AP5692" s="12"/>
      <c r="AQ5692" s="12"/>
      <c r="AR5692" s="12"/>
      <c r="AS5692" s="12"/>
      <c r="AT5692" s="12"/>
      <c r="AU5692" s="12"/>
      <c r="AV5692" s="12"/>
      <c r="AW5692" s="12"/>
      <c r="AX5692" s="12"/>
      <c r="AY5692" s="12"/>
      <c r="AZ5692" s="12"/>
      <c r="BA5692" s="12"/>
      <c r="BB5692" s="12"/>
      <c r="BC5692" s="12"/>
      <c r="BD5692" s="12"/>
      <c r="BE5692" s="12"/>
      <c r="BF5692" s="12"/>
      <c r="BG5692" s="12"/>
      <c r="BH5692" s="12"/>
      <c r="BI5692" s="12"/>
      <c r="BJ5692" s="13"/>
      <c r="BK5692" s="13"/>
      <c r="BL5692" s="13"/>
      <c r="BM5692" s="13"/>
      <c r="BN5692" s="13"/>
    </row>
    <row r="5693" spans="1:66" x14ac:dyDescent="0.25">
      <c r="A5693" s="10"/>
      <c r="B5693" s="10"/>
      <c r="C5693" s="10"/>
      <c r="D5693" s="10"/>
      <c r="E5693" s="10"/>
      <c r="F5693" s="10"/>
      <c r="G5693" s="10"/>
      <c r="H5693" s="10"/>
      <c r="I5693" s="10"/>
      <c r="J5693" s="10"/>
      <c r="K5693" s="11"/>
      <c r="L5693" s="11"/>
      <c r="M5693" s="12"/>
      <c r="N5693" s="12"/>
      <c r="O5693" s="12"/>
      <c r="P5693" s="12"/>
      <c r="Q5693" s="12"/>
      <c r="R5693" s="12"/>
      <c r="S5693" s="12"/>
      <c r="T5693" s="12"/>
      <c r="U5693" s="12"/>
      <c r="V5693" s="12"/>
      <c r="W5693" s="12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2"/>
      <c r="AS5693" s="12"/>
      <c r="AT5693" s="12"/>
      <c r="AU5693" s="12"/>
      <c r="AV5693" s="12"/>
      <c r="AW5693" s="12"/>
      <c r="AX5693" s="12"/>
      <c r="AY5693" s="12"/>
      <c r="AZ5693" s="12"/>
      <c r="BA5693" s="12"/>
      <c r="BB5693" s="12"/>
      <c r="BC5693" s="12"/>
      <c r="BD5693" s="12"/>
      <c r="BE5693" s="12"/>
      <c r="BF5693" s="12"/>
      <c r="BG5693" s="12"/>
      <c r="BH5693" s="12"/>
      <c r="BI5693" s="12"/>
      <c r="BJ5693" s="13"/>
      <c r="BK5693" s="13"/>
      <c r="BL5693" s="13"/>
      <c r="BM5693" s="13"/>
      <c r="BN5693" s="13"/>
    </row>
    <row r="5694" spans="1:66" x14ac:dyDescent="0.25">
      <c r="A5694" s="10"/>
      <c r="B5694" s="10"/>
      <c r="C5694" s="10"/>
      <c r="D5694" s="10"/>
      <c r="E5694" s="10"/>
      <c r="F5694" s="10"/>
      <c r="G5694" s="10"/>
      <c r="H5694" s="10"/>
      <c r="I5694" s="10"/>
      <c r="J5694" s="10"/>
      <c r="K5694" s="11"/>
      <c r="L5694" s="11"/>
      <c r="M5694" s="12"/>
      <c r="N5694" s="12"/>
      <c r="O5694" s="12"/>
      <c r="P5694" s="12"/>
      <c r="Q5694" s="12"/>
      <c r="R5694" s="12"/>
      <c r="S5694" s="12"/>
      <c r="T5694" s="12"/>
      <c r="U5694" s="12"/>
      <c r="V5694" s="12"/>
      <c r="W5694" s="12"/>
      <c r="X5694" s="12"/>
      <c r="Y5694" s="12"/>
      <c r="Z5694" s="12"/>
      <c r="AA5694" s="12"/>
      <c r="AB5694" s="12"/>
      <c r="AC5694" s="12"/>
      <c r="AD5694" s="12"/>
      <c r="AE5694" s="12"/>
      <c r="AF5694" s="12"/>
      <c r="AG5694" s="12"/>
      <c r="AH5694" s="12"/>
      <c r="AI5694" s="12"/>
      <c r="AJ5694" s="12"/>
      <c r="AK5694" s="12"/>
      <c r="AL5694" s="12"/>
      <c r="AM5694" s="12"/>
      <c r="AN5694" s="12"/>
      <c r="AO5694" s="12"/>
      <c r="AP5694" s="12"/>
      <c r="AQ5694" s="12"/>
      <c r="AR5694" s="12"/>
      <c r="AS5694" s="12"/>
      <c r="AT5694" s="12"/>
      <c r="AU5694" s="12"/>
      <c r="AV5694" s="12"/>
      <c r="AW5694" s="12"/>
      <c r="AX5694" s="12"/>
      <c r="AY5694" s="12"/>
      <c r="AZ5694" s="12"/>
      <c r="BA5694" s="12"/>
      <c r="BB5694" s="12"/>
      <c r="BC5694" s="12"/>
      <c r="BD5694" s="12"/>
      <c r="BE5694" s="12"/>
      <c r="BF5694" s="12"/>
      <c r="BG5694" s="12"/>
      <c r="BH5694" s="12"/>
      <c r="BI5694" s="12"/>
      <c r="BJ5694" s="13"/>
      <c r="BK5694" s="13"/>
      <c r="BL5694" s="13"/>
      <c r="BM5694" s="13"/>
      <c r="BN5694" s="13"/>
    </row>
    <row r="5695" spans="1:66" x14ac:dyDescent="0.25">
      <c r="A5695" s="10"/>
      <c r="B5695" s="10"/>
      <c r="C5695" s="10"/>
      <c r="D5695" s="10"/>
      <c r="E5695" s="10"/>
      <c r="F5695" s="10"/>
      <c r="G5695" s="10"/>
      <c r="H5695" s="10"/>
      <c r="I5695" s="10"/>
      <c r="J5695" s="10"/>
      <c r="K5695" s="11"/>
      <c r="L5695" s="11"/>
      <c r="M5695" s="12"/>
      <c r="N5695" s="12"/>
      <c r="O5695" s="12"/>
      <c r="P5695" s="12"/>
      <c r="Q5695" s="12"/>
      <c r="R5695" s="12"/>
      <c r="S5695" s="12"/>
      <c r="T5695" s="12"/>
      <c r="U5695" s="12"/>
      <c r="V5695" s="12"/>
      <c r="W5695" s="12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2"/>
      <c r="AS5695" s="12"/>
      <c r="AT5695" s="12"/>
      <c r="AU5695" s="12"/>
      <c r="AV5695" s="12"/>
      <c r="AW5695" s="12"/>
      <c r="AX5695" s="12"/>
      <c r="AY5695" s="12"/>
      <c r="AZ5695" s="12"/>
      <c r="BA5695" s="12"/>
      <c r="BB5695" s="12"/>
      <c r="BC5695" s="12"/>
      <c r="BD5695" s="12"/>
      <c r="BE5695" s="12"/>
      <c r="BF5695" s="12"/>
      <c r="BG5695" s="12"/>
      <c r="BH5695" s="12"/>
      <c r="BI5695" s="12"/>
      <c r="BJ5695" s="13"/>
      <c r="BK5695" s="13"/>
      <c r="BL5695" s="13"/>
      <c r="BM5695" s="13"/>
      <c r="BN5695" s="13"/>
    </row>
    <row r="5696" spans="1:66" x14ac:dyDescent="0.25">
      <c r="A5696" s="10"/>
      <c r="B5696" s="10"/>
      <c r="C5696" s="10"/>
      <c r="D5696" s="10"/>
      <c r="E5696" s="10"/>
      <c r="F5696" s="10"/>
      <c r="G5696" s="10"/>
      <c r="H5696" s="10"/>
      <c r="I5696" s="10"/>
      <c r="J5696" s="10"/>
      <c r="K5696" s="11"/>
      <c r="L5696" s="11"/>
      <c r="M5696" s="12"/>
      <c r="N5696" s="12"/>
      <c r="O5696" s="12"/>
      <c r="P5696" s="12"/>
      <c r="Q5696" s="12"/>
      <c r="R5696" s="12"/>
      <c r="S5696" s="12"/>
      <c r="T5696" s="12"/>
      <c r="U5696" s="12"/>
      <c r="V5696" s="12"/>
      <c r="W5696" s="12"/>
      <c r="X5696" s="12"/>
      <c r="Y5696" s="12"/>
      <c r="Z5696" s="12"/>
      <c r="AA5696" s="12"/>
      <c r="AB5696" s="12"/>
      <c r="AC5696" s="12"/>
      <c r="AD5696" s="12"/>
      <c r="AE5696" s="12"/>
      <c r="AF5696" s="12"/>
      <c r="AG5696" s="12"/>
      <c r="AH5696" s="12"/>
      <c r="AI5696" s="12"/>
      <c r="AJ5696" s="12"/>
      <c r="AK5696" s="12"/>
      <c r="AL5696" s="12"/>
      <c r="AM5696" s="12"/>
      <c r="AN5696" s="12"/>
      <c r="AO5696" s="12"/>
      <c r="AP5696" s="12"/>
      <c r="AQ5696" s="12"/>
      <c r="AR5696" s="12"/>
      <c r="AS5696" s="12"/>
      <c r="AT5696" s="12"/>
      <c r="AU5696" s="12"/>
      <c r="AV5696" s="12"/>
      <c r="AW5696" s="12"/>
      <c r="AX5696" s="12"/>
      <c r="AY5696" s="12"/>
      <c r="AZ5696" s="12"/>
      <c r="BA5696" s="12"/>
      <c r="BB5696" s="12"/>
      <c r="BC5696" s="12"/>
      <c r="BD5696" s="12"/>
      <c r="BE5696" s="12"/>
      <c r="BF5696" s="12"/>
      <c r="BG5696" s="12"/>
      <c r="BH5696" s="12"/>
      <c r="BI5696" s="12"/>
      <c r="BJ5696" s="13"/>
      <c r="BK5696" s="13"/>
      <c r="BL5696" s="13"/>
      <c r="BM5696" s="13"/>
      <c r="BN5696" s="13"/>
    </row>
    <row r="5697" spans="1:66" x14ac:dyDescent="0.25">
      <c r="A5697" s="10"/>
      <c r="B5697" s="10"/>
      <c r="C5697" s="10"/>
      <c r="D5697" s="10"/>
      <c r="E5697" s="10"/>
      <c r="F5697" s="10"/>
      <c r="G5697" s="10"/>
      <c r="H5697" s="10"/>
      <c r="I5697" s="10"/>
      <c r="J5697" s="10"/>
      <c r="K5697" s="11"/>
      <c r="L5697" s="11"/>
      <c r="M5697" s="12"/>
      <c r="N5697" s="12"/>
      <c r="O5697" s="12"/>
      <c r="P5697" s="12"/>
      <c r="Q5697" s="12"/>
      <c r="R5697" s="12"/>
      <c r="S5697" s="12"/>
      <c r="T5697" s="12"/>
      <c r="U5697" s="12"/>
      <c r="V5697" s="12"/>
      <c r="W5697" s="12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2"/>
      <c r="AS5697" s="12"/>
      <c r="AT5697" s="12"/>
      <c r="AU5697" s="12"/>
      <c r="AV5697" s="12"/>
      <c r="AW5697" s="12"/>
      <c r="AX5697" s="12"/>
      <c r="AY5697" s="12"/>
      <c r="AZ5697" s="12"/>
      <c r="BA5697" s="12"/>
      <c r="BB5697" s="12"/>
      <c r="BC5697" s="12"/>
      <c r="BD5697" s="12"/>
      <c r="BE5697" s="12"/>
      <c r="BF5697" s="12"/>
      <c r="BG5697" s="12"/>
      <c r="BH5697" s="12"/>
      <c r="BI5697" s="12"/>
      <c r="BJ5697" s="13"/>
      <c r="BK5697" s="13"/>
      <c r="BL5697" s="13"/>
      <c r="BM5697" s="13"/>
      <c r="BN5697" s="13"/>
    </row>
    <row r="5698" spans="1:66" x14ac:dyDescent="0.25">
      <c r="A5698" s="10"/>
      <c r="B5698" s="10"/>
      <c r="C5698" s="10"/>
      <c r="D5698" s="10"/>
      <c r="E5698" s="10"/>
      <c r="F5698" s="10"/>
      <c r="G5698" s="10"/>
      <c r="H5698" s="10"/>
      <c r="I5698" s="10"/>
      <c r="J5698" s="10"/>
      <c r="K5698" s="11"/>
      <c r="L5698" s="11"/>
      <c r="M5698" s="12"/>
      <c r="N5698" s="12"/>
      <c r="O5698" s="12"/>
      <c r="P5698" s="12"/>
      <c r="Q5698" s="12"/>
      <c r="R5698" s="12"/>
      <c r="S5698" s="12"/>
      <c r="T5698" s="12"/>
      <c r="U5698" s="12"/>
      <c r="V5698" s="12"/>
      <c r="W5698" s="12"/>
      <c r="X5698" s="12"/>
      <c r="Y5698" s="12"/>
      <c r="Z5698" s="12"/>
      <c r="AA5698" s="12"/>
      <c r="AB5698" s="12"/>
      <c r="AC5698" s="12"/>
      <c r="AD5698" s="12"/>
      <c r="AE5698" s="12"/>
      <c r="AF5698" s="12"/>
      <c r="AG5698" s="12"/>
      <c r="AH5698" s="12"/>
      <c r="AI5698" s="12"/>
      <c r="AJ5698" s="12"/>
      <c r="AK5698" s="12"/>
      <c r="AL5698" s="12"/>
      <c r="AM5698" s="12"/>
      <c r="AN5698" s="12"/>
      <c r="AO5698" s="12"/>
      <c r="AP5698" s="12"/>
      <c r="AQ5698" s="12"/>
      <c r="AR5698" s="12"/>
      <c r="AS5698" s="12"/>
      <c r="AT5698" s="12"/>
      <c r="AU5698" s="12"/>
      <c r="AV5698" s="12"/>
      <c r="AW5698" s="12"/>
      <c r="AX5698" s="12"/>
      <c r="AY5698" s="12"/>
      <c r="AZ5698" s="12"/>
      <c r="BA5698" s="12"/>
      <c r="BB5698" s="12"/>
      <c r="BC5698" s="12"/>
      <c r="BD5698" s="12"/>
      <c r="BE5698" s="12"/>
      <c r="BF5698" s="12"/>
      <c r="BG5698" s="12"/>
      <c r="BH5698" s="12"/>
      <c r="BI5698" s="12"/>
      <c r="BJ5698" s="13"/>
      <c r="BK5698" s="13"/>
      <c r="BL5698" s="13"/>
      <c r="BM5698" s="13"/>
      <c r="BN5698" s="13"/>
    </row>
    <row r="5699" spans="1:66" x14ac:dyDescent="0.25">
      <c r="A5699" s="10"/>
      <c r="B5699" s="10"/>
      <c r="C5699" s="10"/>
      <c r="D5699" s="10"/>
      <c r="E5699" s="10"/>
      <c r="F5699" s="10"/>
      <c r="G5699" s="10"/>
      <c r="H5699" s="10"/>
      <c r="I5699" s="10"/>
      <c r="J5699" s="10"/>
      <c r="K5699" s="11"/>
      <c r="L5699" s="11"/>
      <c r="M5699" s="12"/>
      <c r="N5699" s="12"/>
      <c r="O5699" s="12"/>
      <c r="P5699" s="12"/>
      <c r="Q5699" s="12"/>
      <c r="R5699" s="12"/>
      <c r="S5699" s="12"/>
      <c r="T5699" s="12"/>
      <c r="U5699" s="12"/>
      <c r="V5699" s="12"/>
      <c r="W5699" s="12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2"/>
      <c r="AS5699" s="12"/>
      <c r="AT5699" s="12"/>
      <c r="AU5699" s="12"/>
      <c r="AV5699" s="12"/>
      <c r="AW5699" s="12"/>
      <c r="AX5699" s="12"/>
      <c r="AY5699" s="12"/>
      <c r="AZ5699" s="12"/>
      <c r="BA5699" s="12"/>
      <c r="BB5699" s="12"/>
      <c r="BC5699" s="12"/>
      <c r="BD5699" s="12"/>
      <c r="BE5699" s="12"/>
      <c r="BF5699" s="12"/>
      <c r="BG5699" s="12"/>
      <c r="BH5699" s="12"/>
      <c r="BI5699" s="12"/>
      <c r="BJ5699" s="13"/>
      <c r="BK5699" s="13"/>
      <c r="BL5699" s="13"/>
      <c r="BM5699" s="13"/>
      <c r="BN5699" s="13"/>
    </row>
    <row r="5700" spans="1:66" x14ac:dyDescent="0.25">
      <c r="A5700" s="10"/>
      <c r="B5700" s="10"/>
      <c r="C5700" s="10"/>
      <c r="D5700" s="10"/>
      <c r="E5700" s="10"/>
      <c r="F5700" s="10"/>
      <c r="G5700" s="10"/>
      <c r="H5700" s="10"/>
      <c r="I5700" s="10"/>
      <c r="J5700" s="10"/>
      <c r="K5700" s="11"/>
      <c r="L5700" s="11"/>
      <c r="M5700" s="12"/>
      <c r="N5700" s="12"/>
      <c r="O5700" s="12"/>
      <c r="P5700" s="12"/>
      <c r="Q5700" s="12"/>
      <c r="R5700" s="12"/>
      <c r="S5700" s="12"/>
      <c r="T5700" s="12"/>
      <c r="U5700" s="12"/>
      <c r="V5700" s="12"/>
      <c r="W5700" s="12"/>
      <c r="X5700" s="12"/>
      <c r="Y5700" s="12"/>
      <c r="Z5700" s="12"/>
      <c r="AA5700" s="12"/>
      <c r="AB5700" s="12"/>
      <c r="AC5700" s="12"/>
      <c r="AD5700" s="12"/>
      <c r="AE5700" s="12"/>
      <c r="AF5700" s="12"/>
      <c r="AG5700" s="12"/>
      <c r="AH5700" s="12"/>
      <c r="AI5700" s="12"/>
      <c r="AJ5700" s="12"/>
      <c r="AK5700" s="12"/>
      <c r="AL5700" s="12"/>
      <c r="AM5700" s="12"/>
      <c r="AN5700" s="12"/>
      <c r="AO5700" s="12"/>
      <c r="AP5700" s="12"/>
      <c r="AQ5700" s="12"/>
      <c r="AR5700" s="12"/>
      <c r="AS5700" s="12"/>
      <c r="AT5700" s="12"/>
      <c r="AU5700" s="12"/>
      <c r="AV5700" s="12"/>
      <c r="AW5700" s="12"/>
      <c r="AX5700" s="12"/>
      <c r="AY5700" s="12"/>
      <c r="AZ5700" s="12"/>
      <c r="BA5700" s="12"/>
      <c r="BB5700" s="12"/>
      <c r="BC5700" s="12"/>
      <c r="BD5700" s="12"/>
      <c r="BE5700" s="12"/>
      <c r="BF5700" s="12"/>
      <c r="BG5700" s="12"/>
      <c r="BH5700" s="12"/>
      <c r="BI5700" s="12"/>
      <c r="BJ5700" s="13"/>
      <c r="BK5700" s="13"/>
      <c r="BL5700" s="13"/>
      <c r="BM5700" s="13"/>
      <c r="BN5700" s="13"/>
    </row>
    <row r="5701" spans="1:66" x14ac:dyDescent="0.25">
      <c r="A5701" s="10"/>
      <c r="B5701" s="10"/>
      <c r="C5701" s="10"/>
      <c r="D5701" s="10"/>
      <c r="E5701" s="10"/>
      <c r="F5701" s="10"/>
      <c r="G5701" s="10"/>
      <c r="H5701" s="10"/>
      <c r="I5701" s="10"/>
      <c r="J5701" s="10"/>
      <c r="K5701" s="11"/>
      <c r="L5701" s="11"/>
      <c r="M5701" s="12"/>
      <c r="N5701" s="12"/>
      <c r="O5701" s="12"/>
      <c r="P5701" s="12"/>
      <c r="Q5701" s="12"/>
      <c r="R5701" s="12"/>
      <c r="S5701" s="12"/>
      <c r="T5701" s="12"/>
      <c r="U5701" s="12"/>
      <c r="V5701" s="12"/>
      <c r="W5701" s="12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2"/>
      <c r="AS5701" s="12"/>
      <c r="AT5701" s="12"/>
      <c r="AU5701" s="12"/>
      <c r="AV5701" s="12"/>
      <c r="AW5701" s="12"/>
      <c r="AX5701" s="12"/>
      <c r="AY5701" s="12"/>
      <c r="AZ5701" s="12"/>
      <c r="BA5701" s="12"/>
      <c r="BB5701" s="12"/>
      <c r="BC5701" s="12"/>
      <c r="BD5701" s="12"/>
      <c r="BE5701" s="12"/>
      <c r="BF5701" s="12"/>
      <c r="BG5701" s="12"/>
      <c r="BH5701" s="12"/>
      <c r="BI5701" s="12"/>
      <c r="BJ5701" s="13"/>
      <c r="BK5701" s="13"/>
      <c r="BL5701" s="13"/>
      <c r="BM5701" s="13"/>
      <c r="BN5701" s="13"/>
    </row>
    <row r="5702" spans="1:66" x14ac:dyDescent="0.25">
      <c r="A5702" s="10"/>
      <c r="B5702" s="10"/>
      <c r="C5702" s="10"/>
      <c r="D5702" s="10"/>
      <c r="E5702" s="10"/>
      <c r="F5702" s="10"/>
      <c r="G5702" s="10"/>
      <c r="H5702" s="10"/>
      <c r="I5702" s="10"/>
      <c r="J5702" s="10"/>
      <c r="K5702" s="11"/>
      <c r="L5702" s="11"/>
      <c r="M5702" s="12"/>
      <c r="N5702" s="12"/>
      <c r="O5702" s="12"/>
      <c r="P5702" s="12"/>
      <c r="Q5702" s="12"/>
      <c r="R5702" s="12"/>
      <c r="S5702" s="12"/>
      <c r="T5702" s="12"/>
      <c r="U5702" s="12"/>
      <c r="V5702" s="12"/>
      <c r="W5702" s="12"/>
      <c r="X5702" s="12"/>
      <c r="Y5702" s="12"/>
      <c r="Z5702" s="12"/>
      <c r="AA5702" s="12"/>
      <c r="AB5702" s="12"/>
      <c r="AC5702" s="12"/>
      <c r="AD5702" s="12"/>
      <c r="AE5702" s="12"/>
      <c r="AF5702" s="12"/>
      <c r="AG5702" s="12"/>
      <c r="AH5702" s="12"/>
      <c r="AI5702" s="12"/>
      <c r="AJ5702" s="12"/>
      <c r="AK5702" s="12"/>
      <c r="AL5702" s="12"/>
      <c r="AM5702" s="12"/>
      <c r="AN5702" s="12"/>
      <c r="AO5702" s="12"/>
      <c r="AP5702" s="12"/>
      <c r="AQ5702" s="12"/>
      <c r="AR5702" s="12"/>
      <c r="AS5702" s="12"/>
      <c r="AT5702" s="12"/>
      <c r="AU5702" s="12"/>
      <c r="AV5702" s="12"/>
      <c r="AW5702" s="12"/>
      <c r="AX5702" s="12"/>
      <c r="AY5702" s="12"/>
      <c r="AZ5702" s="12"/>
      <c r="BA5702" s="12"/>
      <c r="BB5702" s="12"/>
      <c r="BC5702" s="12"/>
      <c r="BD5702" s="12"/>
      <c r="BE5702" s="12"/>
      <c r="BF5702" s="12"/>
      <c r="BG5702" s="12"/>
      <c r="BH5702" s="12"/>
      <c r="BI5702" s="12"/>
      <c r="BJ5702" s="13"/>
      <c r="BK5702" s="13"/>
      <c r="BL5702" s="13"/>
      <c r="BM5702" s="13"/>
      <c r="BN5702" s="13"/>
    </row>
    <row r="5703" spans="1:66" x14ac:dyDescent="0.25">
      <c r="A5703" s="10"/>
      <c r="B5703" s="10"/>
      <c r="C5703" s="10"/>
      <c r="D5703" s="10"/>
      <c r="E5703" s="10"/>
      <c r="F5703" s="10"/>
      <c r="G5703" s="10"/>
      <c r="H5703" s="10"/>
      <c r="I5703" s="10"/>
      <c r="J5703" s="10"/>
      <c r="K5703" s="11"/>
      <c r="L5703" s="11"/>
      <c r="M5703" s="12"/>
      <c r="N5703" s="12"/>
      <c r="O5703" s="12"/>
      <c r="P5703" s="12"/>
      <c r="Q5703" s="12"/>
      <c r="R5703" s="12"/>
      <c r="S5703" s="12"/>
      <c r="T5703" s="12"/>
      <c r="U5703" s="12"/>
      <c r="V5703" s="12"/>
      <c r="W5703" s="12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2"/>
      <c r="AS5703" s="12"/>
      <c r="AT5703" s="12"/>
      <c r="AU5703" s="12"/>
      <c r="AV5703" s="12"/>
      <c r="AW5703" s="12"/>
      <c r="AX5703" s="12"/>
      <c r="AY5703" s="12"/>
      <c r="AZ5703" s="12"/>
      <c r="BA5703" s="12"/>
      <c r="BB5703" s="12"/>
      <c r="BC5703" s="12"/>
      <c r="BD5703" s="12"/>
      <c r="BE5703" s="12"/>
      <c r="BF5703" s="12"/>
      <c r="BG5703" s="12"/>
      <c r="BH5703" s="12"/>
      <c r="BI5703" s="12"/>
      <c r="BJ5703" s="13"/>
      <c r="BK5703" s="13"/>
      <c r="BL5703" s="13"/>
      <c r="BM5703" s="13"/>
      <c r="BN5703" s="13"/>
    </row>
    <row r="5704" spans="1:66" x14ac:dyDescent="0.25">
      <c r="A5704" s="10"/>
      <c r="B5704" s="10"/>
      <c r="C5704" s="10"/>
      <c r="D5704" s="10"/>
      <c r="E5704" s="10"/>
      <c r="F5704" s="10"/>
      <c r="G5704" s="10"/>
      <c r="H5704" s="10"/>
      <c r="I5704" s="10"/>
      <c r="J5704" s="10"/>
      <c r="K5704" s="11"/>
      <c r="L5704" s="11"/>
      <c r="M5704" s="12"/>
      <c r="N5704" s="12"/>
      <c r="O5704" s="12"/>
      <c r="P5704" s="12"/>
      <c r="Q5704" s="12"/>
      <c r="R5704" s="12"/>
      <c r="S5704" s="12"/>
      <c r="T5704" s="12"/>
      <c r="U5704" s="12"/>
      <c r="V5704" s="12"/>
      <c r="W5704" s="12"/>
      <c r="X5704" s="12"/>
      <c r="Y5704" s="12"/>
      <c r="Z5704" s="12"/>
      <c r="AA5704" s="12"/>
      <c r="AB5704" s="12"/>
      <c r="AC5704" s="12"/>
      <c r="AD5704" s="12"/>
      <c r="AE5704" s="12"/>
      <c r="AF5704" s="12"/>
      <c r="AG5704" s="12"/>
      <c r="AH5704" s="12"/>
      <c r="AI5704" s="12"/>
      <c r="AJ5704" s="12"/>
      <c r="AK5704" s="12"/>
      <c r="AL5704" s="12"/>
      <c r="AM5704" s="12"/>
      <c r="AN5704" s="12"/>
      <c r="AO5704" s="12"/>
      <c r="AP5704" s="12"/>
      <c r="AQ5704" s="12"/>
      <c r="AR5704" s="12"/>
      <c r="AS5704" s="12"/>
      <c r="AT5704" s="12"/>
      <c r="AU5704" s="12"/>
      <c r="AV5704" s="12"/>
      <c r="AW5704" s="12"/>
      <c r="AX5704" s="12"/>
      <c r="AY5704" s="12"/>
      <c r="AZ5704" s="12"/>
      <c r="BA5704" s="12"/>
      <c r="BB5704" s="12"/>
      <c r="BC5704" s="12"/>
      <c r="BD5704" s="12"/>
      <c r="BE5704" s="12"/>
      <c r="BF5704" s="12"/>
      <c r="BG5704" s="12"/>
      <c r="BH5704" s="12"/>
      <c r="BI5704" s="12"/>
      <c r="BJ5704" s="13"/>
      <c r="BK5704" s="13"/>
      <c r="BL5704" s="13"/>
      <c r="BM5704" s="13"/>
      <c r="BN5704" s="13"/>
    </row>
    <row r="5705" spans="1:66" x14ac:dyDescent="0.25">
      <c r="A5705" s="10"/>
      <c r="B5705" s="10"/>
      <c r="C5705" s="10"/>
      <c r="D5705" s="10"/>
      <c r="E5705" s="10"/>
      <c r="F5705" s="10"/>
      <c r="G5705" s="10"/>
      <c r="H5705" s="10"/>
      <c r="I5705" s="10"/>
      <c r="J5705" s="10"/>
      <c r="K5705" s="11"/>
      <c r="L5705" s="11"/>
      <c r="M5705" s="12"/>
      <c r="N5705" s="12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2"/>
      <c r="AS5705" s="12"/>
      <c r="AT5705" s="12"/>
      <c r="AU5705" s="12"/>
      <c r="AV5705" s="12"/>
      <c r="AW5705" s="12"/>
      <c r="AX5705" s="12"/>
      <c r="AY5705" s="12"/>
      <c r="AZ5705" s="12"/>
      <c r="BA5705" s="12"/>
      <c r="BB5705" s="12"/>
      <c r="BC5705" s="12"/>
      <c r="BD5705" s="12"/>
      <c r="BE5705" s="12"/>
      <c r="BF5705" s="12"/>
      <c r="BG5705" s="12"/>
      <c r="BH5705" s="12"/>
      <c r="BI5705" s="12"/>
      <c r="BJ5705" s="13"/>
      <c r="BK5705" s="13"/>
      <c r="BL5705" s="13"/>
      <c r="BM5705" s="13"/>
      <c r="BN5705" s="13"/>
    </row>
    <row r="5706" spans="1:66" x14ac:dyDescent="0.25">
      <c r="A5706" s="10"/>
      <c r="B5706" s="10"/>
      <c r="C5706" s="10"/>
      <c r="D5706" s="10"/>
      <c r="E5706" s="10"/>
      <c r="F5706" s="10"/>
      <c r="G5706" s="10"/>
      <c r="H5706" s="10"/>
      <c r="I5706" s="10"/>
      <c r="J5706" s="10"/>
      <c r="K5706" s="11"/>
      <c r="L5706" s="11"/>
      <c r="M5706" s="12"/>
      <c r="N5706" s="12"/>
      <c r="O5706" s="12"/>
      <c r="P5706" s="12"/>
      <c r="Q5706" s="12"/>
      <c r="R5706" s="12"/>
      <c r="S5706" s="12"/>
      <c r="T5706" s="12"/>
      <c r="U5706" s="12"/>
      <c r="V5706" s="12"/>
      <c r="W5706" s="12"/>
      <c r="X5706" s="12"/>
      <c r="Y5706" s="12"/>
      <c r="Z5706" s="12"/>
      <c r="AA5706" s="12"/>
      <c r="AB5706" s="12"/>
      <c r="AC5706" s="12"/>
      <c r="AD5706" s="12"/>
      <c r="AE5706" s="12"/>
      <c r="AF5706" s="12"/>
      <c r="AG5706" s="12"/>
      <c r="AH5706" s="12"/>
      <c r="AI5706" s="12"/>
      <c r="AJ5706" s="12"/>
      <c r="AK5706" s="12"/>
      <c r="AL5706" s="12"/>
      <c r="AM5706" s="12"/>
      <c r="AN5706" s="12"/>
      <c r="AO5706" s="12"/>
      <c r="AP5706" s="12"/>
      <c r="AQ5706" s="12"/>
      <c r="AR5706" s="12"/>
      <c r="AS5706" s="12"/>
      <c r="AT5706" s="12"/>
      <c r="AU5706" s="12"/>
      <c r="AV5706" s="12"/>
      <c r="AW5706" s="12"/>
      <c r="AX5706" s="12"/>
      <c r="AY5706" s="12"/>
      <c r="AZ5706" s="12"/>
      <c r="BA5706" s="12"/>
      <c r="BB5706" s="12"/>
      <c r="BC5706" s="12"/>
      <c r="BD5706" s="12"/>
      <c r="BE5706" s="12"/>
      <c r="BF5706" s="12"/>
      <c r="BG5706" s="12"/>
      <c r="BH5706" s="12"/>
      <c r="BI5706" s="12"/>
      <c r="BJ5706" s="13"/>
      <c r="BK5706" s="13"/>
      <c r="BL5706" s="13"/>
      <c r="BM5706" s="13"/>
      <c r="BN5706" s="13"/>
    </row>
    <row r="5707" spans="1:66" x14ac:dyDescent="0.25">
      <c r="A5707" s="10"/>
      <c r="B5707" s="10"/>
      <c r="C5707" s="10"/>
      <c r="D5707" s="10"/>
      <c r="E5707" s="10"/>
      <c r="F5707" s="10"/>
      <c r="G5707" s="10"/>
      <c r="H5707" s="10"/>
      <c r="I5707" s="10"/>
      <c r="J5707" s="10"/>
      <c r="K5707" s="11"/>
      <c r="L5707" s="11"/>
      <c r="M5707" s="12"/>
      <c r="N5707" s="12"/>
      <c r="O5707" s="12"/>
      <c r="P5707" s="12"/>
      <c r="Q5707" s="12"/>
      <c r="R5707" s="12"/>
      <c r="S5707" s="12"/>
      <c r="T5707" s="12"/>
      <c r="U5707" s="12"/>
      <c r="V5707" s="12"/>
      <c r="W5707" s="12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2"/>
      <c r="AS5707" s="12"/>
      <c r="AT5707" s="12"/>
      <c r="AU5707" s="12"/>
      <c r="AV5707" s="12"/>
      <c r="AW5707" s="12"/>
      <c r="AX5707" s="12"/>
      <c r="AY5707" s="12"/>
      <c r="AZ5707" s="12"/>
      <c r="BA5707" s="12"/>
      <c r="BB5707" s="12"/>
      <c r="BC5707" s="12"/>
      <c r="BD5707" s="12"/>
      <c r="BE5707" s="12"/>
      <c r="BF5707" s="12"/>
      <c r="BG5707" s="12"/>
      <c r="BH5707" s="12"/>
      <c r="BI5707" s="12"/>
      <c r="BJ5707" s="13"/>
      <c r="BK5707" s="13"/>
      <c r="BL5707" s="13"/>
      <c r="BM5707" s="13"/>
      <c r="BN5707" s="13"/>
    </row>
    <row r="5708" spans="1:66" x14ac:dyDescent="0.25">
      <c r="A5708" s="10"/>
      <c r="B5708" s="10"/>
      <c r="C5708" s="10"/>
      <c r="D5708" s="10"/>
      <c r="E5708" s="10"/>
      <c r="F5708" s="10"/>
      <c r="G5708" s="10"/>
      <c r="H5708" s="10"/>
      <c r="I5708" s="10"/>
      <c r="J5708" s="10"/>
      <c r="K5708" s="11"/>
      <c r="L5708" s="11"/>
      <c r="M5708" s="12"/>
      <c r="N5708" s="12"/>
      <c r="O5708" s="12"/>
      <c r="P5708" s="12"/>
      <c r="Q5708" s="12"/>
      <c r="R5708" s="12"/>
      <c r="S5708" s="12"/>
      <c r="T5708" s="12"/>
      <c r="U5708" s="12"/>
      <c r="V5708" s="12"/>
      <c r="W5708" s="12"/>
      <c r="X5708" s="12"/>
      <c r="Y5708" s="12"/>
      <c r="Z5708" s="12"/>
      <c r="AA5708" s="12"/>
      <c r="AB5708" s="12"/>
      <c r="AC5708" s="12"/>
      <c r="AD5708" s="12"/>
      <c r="AE5708" s="12"/>
      <c r="AF5708" s="12"/>
      <c r="AG5708" s="12"/>
      <c r="AH5708" s="12"/>
      <c r="AI5708" s="12"/>
      <c r="AJ5708" s="12"/>
      <c r="AK5708" s="12"/>
      <c r="AL5708" s="12"/>
      <c r="AM5708" s="12"/>
      <c r="AN5708" s="12"/>
      <c r="AO5708" s="12"/>
      <c r="AP5708" s="12"/>
      <c r="AQ5708" s="12"/>
      <c r="AR5708" s="12"/>
      <c r="AS5708" s="12"/>
      <c r="AT5708" s="12"/>
      <c r="AU5708" s="12"/>
      <c r="AV5708" s="12"/>
      <c r="AW5708" s="12"/>
      <c r="AX5708" s="12"/>
      <c r="AY5708" s="12"/>
      <c r="AZ5708" s="12"/>
      <c r="BA5708" s="12"/>
      <c r="BB5708" s="12"/>
      <c r="BC5708" s="12"/>
      <c r="BD5708" s="12"/>
      <c r="BE5708" s="12"/>
      <c r="BF5708" s="12"/>
      <c r="BG5708" s="12"/>
      <c r="BH5708" s="12"/>
      <c r="BI5708" s="12"/>
      <c r="BJ5708" s="13"/>
      <c r="BK5708" s="13"/>
      <c r="BL5708" s="13"/>
      <c r="BM5708" s="13"/>
      <c r="BN5708" s="13"/>
    </row>
    <row r="5709" spans="1:66" x14ac:dyDescent="0.25">
      <c r="A5709" s="10"/>
      <c r="B5709" s="10"/>
      <c r="C5709" s="10"/>
      <c r="D5709" s="10"/>
      <c r="E5709" s="10"/>
      <c r="F5709" s="10"/>
      <c r="G5709" s="10"/>
      <c r="H5709" s="10"/>
      <c r="I5709" s="10"/>
      <c r="J5709" s="10"/>
      <c r="K5709" s="11"/>
      <c r="L5709" s="11"/>
      <c r="M5709" s="12"/>
      <c r="N5709" s="12"/>
      <c r="O5709" s="12"/>
      <c r="P5709" s="12"/>
      <c r="Q5709" s="12"/>
      <c r="R5709" s="12"/>
      <c r="S5709" s="12"/>
      <c r="T5709" s="12"/>
      <c r="U5709" s="12"/>
      <c r="V5709" s="12"/>
      <c r="W5709" s="12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2"/>
      <c r="AS5709" s="12"/>
      <c r="AT5709" s="12"/>
      <c r="AU5709" s="12"/>
      <c r="AV5709" s="12"/>
      <c r="AW5709" s="12"/>
      <c r="AX5709" s="12"/>
      <c r="AY5709" s="12"/>
      <c r="AZ5709" s="12"/>
      <c r="BA5709" s="12"/>
      <c r="BB5709" s="12"/>
      <c r="BC5709" s="12"/>
      <c r="BD5709" s="12"/>
      <c r="BE5709" s="12"/>
      <c r="BF5709" s="12"/>
      <c r="BG5709" s="12"/>
      <c r="BH5709" s="12"/>
      <c r="BI5709" s="12"/>
      <c r="BJ5709" s="13"/>
      <c r="BK5709" s="13"/>
      <c r="BL5709" s="13"/>
      <c r="BM5709" s="13"/>
      <c r="BN5709" s="13"/>
    </row>
    <row r="5710" spans="1:66" x14ac:dyDescent="0.25">
      <c r="A5710" s="10"/>
      <c r="B5710" s="10"/>
      <c r="C5710" s="10"/>
      <c r="D5710" s="10"/>
      <c r="E5710" s="10"/>
      <c r="F5710" s="10"/>
      <c r="G5710" s="10"/>
      <c r="H5710" s="10"/>
      <c r="I5710" s="10"/>
      <c r="J5710" s="10"/>
      <c r="K5710" s="11"/>
      <c r="L5710" s="11"/>
      <c r="M5710" s="12"/>
      <c r="N5710" s="12"/>
      <c r="O5710" s="12"/>
      <c r="P5710" s="12"/>
      <c r="Q5710" s="12"/>
      <c r="R5710" s="12"/>
      <c r="S5710" s="12"/>
      <c r="T5710" s="12"/>
      <c r="U5710" s="12"/>
      <c r="V5710" s="12"/>
      <c r="W5710" s="12"/>
      <c r="X5710" s="12"/>
      <c r="Y5710" s="12"/>
      <c r="Z5710" s="12"/>
      <c r="AA5710" s="12"/>
      <c r="AB5710" s="12"/>
      <c r="AC5710" s="12"/>
      <c r="AD5710" s="12"/>
      <c r="AE5710" s="12"/>
      <c r="AF5710" s="12"/>
      <c r="AG5710" s="12"/>
      <c r="AH5710" s="12"/>
      <c r="AI5710" s="12"/>
      <c r="AJ5710" s="12"/>
      <c r="AK5710" s="12"/>
      <c r="AL5710" s="12"/>
      <c r="AM5710" s="12"/>
      <c r="AN5710" s="12"/>
      <c r="AO5710" s="12"/>
      <c r="AP5710" s="12"/>
      <c r="AQ5710" s="12"/>
      <c r="AR5710" s="12"/>
      <c r="AS5710" s="12"/>
      <c r="AT5710" s="12"/>
      <c r="AU5710" s="12"/>
      <c r="AV5710" s="12"/>
      <c r="AW5710" s="12"/>
      <c r="AX5710" s="12"/>
      <c r="AY5710" s="12"/>
      <c r="AZ5710" s="12"/>
      <c r="BA5710" s="12"/>
      <c r="BB5710" s="12"/>
      <c r="BC5710" s="12"/>
      <c r="BD5710" s="12"/>
      <c r="BE5710" s="12"/>
      <c r="BF5710" s="12"/>
      <c r="BG5710" s="12"/>
      <c r="BH5710" s="12"/>
      <c r="BI5710" s="12"/>
      <c r="BJ5710" s="13"/>
      <c r="BK5710" s="13"/>
      <c r="BL5710" s="13"/>
      <c r="BM5710" s="13"/>
      <c r="BN5710" s="13"/>
    </row>
    <row r="5711" spans="1:66" x14ac:dyDescent="0.25">
      <c r="A5711" s="10"/>
      <c r="B5711" s="10"/>
      <c r="C5711" s="10"/>
      <c r="D5711" s="10"/>
      <c r="E5711" s="10"/>
      <c r="F5711" s="10"/>
      <c r="G5711" s="10"/>
      <c r="H5711" s="10"/>
      <c r="I5711" s="10"/>
      <c r="J5711" s="10"/>
      <c r="K5711" s="11"/>
      <c r="L5711" s="11"/>
      <c r="M5711" s="12"/>
      <c r="N5711" s="12"/>
      <c r="O5711" s="12"/>
      <c r="P5711" s="12"/>
      <c r="Q5711" s="12"/>
      <c r="R5711" s="12"/>
      <c r="S5711" s="12"/>
      <c r="T5711" s="12"/>
      <c r="U5711" s="12"/>
      <c r="V5711" s="12"/>
      <c r="W5711" s="12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2"/>
      <c r="AS5711" s="12"/>
      <c r="AT5711" s="12"/>
      <c r="AU5711" s="12"/>
      <c r="AV5711" s="12"/>
      <c r="AW5711" s="12"/>
      <c r="AX5711" s="12"/>
      <c r="AY5711" s="12"/>
      <c r="AZ5711" s="12"/>
      <c r="BA5711" s="12"/>
      <c r="BB5711" s="12"/>
      <c r="BC5711" s="12"/>
      <c r="BD5711" s="12"/>
      <c r="BE5711" s="12"/>
      <c r="BF5711" s="12"/>
      <c r="BG5711" s="12"/>
      <c r="BH5711" s="12"/>
      <c r="BI5711" s="12"/>
      <c r="BJ5711" s="13"/>
      <c r="BK5711" s="13"/>
      <c r="BL5711" s="13"/>
      <c r="BM5711" s="13"/>
      <c r="BN5711" s="13"/>
    </row>
    <row r="5712" spans="1:66" x14ac:dyDescent="0.25">
      <c r="A5712" s="10"/>
      <c r="B5712" s="10"/>
      <c r="C5712" s="10"/>
      <c r="D5712" s="10"/>
      <c r="E5712" s="10"/>
      <c r="F5712" s="10"/>
      <c r="G5712" s="10"/>
      <c r="H5712" s="10"/>
      <c r="I5712" s="10"/>
      <c r="J5712" s="10"/>
      <c r="K5712" s="11"/>
      <c r="L5712" s="11"/>
      <c r="M5712" s="12"/>
      <c r="N5712" s="12"/>
      <c r="O5712" s="12"/>
      <c r="P5712" s="12"/>
      <c r="Q5712" s="12"/>
      <c r="R5712" s="12"/>
      <c r="S5712" s="12"/>
      <c r="T5712" s="12"/>
      <c r="U5712" s="12"/>
      <c r="V5712" s="12"/>
      <c r="W5712" s="12"/>
      <c r="X5712" s="12"/>
      <c r="Y5712" s="12"/>
      <c r="Z5712" s="12"/>
      <c r="AA5712" s="12"/>
      <c r="AB5712" s="12"/>
      <c r="AC5712" s="12"/>
      <c r="AD5712" s="12"/>
      <c r="AE5712" s="12"/>
      <c r="AF5712" s="12"/>
      <c r="AG5712" s="12"/>
      <c r="AH5712" s="12"/>
      <c r="AI5712" s="12"/>
      <c r="AJ5712" s="12"/>
      <c r="AK5712" s="12"/>
      <c r="AL5712" s="12"/>
      <c r="AM5712" s="12"/>
      <c r="AN5712" s="12"/>
      <c r="AO5712" s="12"/>
      <c r="AP5712" s="12"/>
      <c r="AQ5712" s="12"/>
      <c r="AR5712" s="12"/>
      <c r="AS5712" s="12"/>
      <c r="AT5712" s="12"/>
      <c r="AU5712" s="12"/>
      <c r="AV5712" s="12"/>
      <c r="AW5712" s="12"/>
      <c r="AX5712" s="12"/>
      <c r="AY5712" s="12"/>
      <c r="AZ5712" s="12"/>
      <c r="BA5712" s="12"/>
      <c r="BB5712" s="12"/>
      <c r="BC5712" s="12"/>
      <c r="BD5712" s="12"/>
      <c r="BE5712" s="12"/>
      <c r="BF5712" s="12"/>
      <c r="BG5712" s="12"/>
      <c r="BH5712" s="12"/>
      <c r="BI5712" s="12"/>
      <c r="BJ5712" s="13"/>
      <c r="BK5712" s="13"/>
      <c r="BL5712" s="13"/>
      <c r="BM5712" s="13"/>
      <c r="BN5712" s="13"/>
    </row>
    <row r="5713" spans="1:66" x14ac:dyDescent="0.25">
      <c r="A5713" s="10"/>
      <c r="B5713" s="10"/>
      <c r="C5713" s="10"/>
      <c r="D5713" s="10"/>
      <c r="E5713" s="10"/>
      <c r="F5713" s="10"/>
      <c r="G5713" s="10"/>
      <c r="H5713" s="10"/>
      <c r="I5713" s="10"/>
      <c r="J5713" s="10"/>
      <c r="K5713" s="11"/>
      <c r="L5713" s="11"/>
      <c r="M5713" s="12"/>
      <c r="N5713" s="12"/>
      <c r="O5713" s="12"/>
      <c r="P5713" s="12"/>
      <c r="Q5713" s="12"/>
      <c r="R5713" s="12"/>
      <c r="S5713" s="12"/>
      <c r="T5713" s="12"/>
      <c r="U5713" s="12"/>
      <c r="V5713" s="12"/>
      <c r="W5713" s="12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2"/>
      <c r="AS5713" s="12"/>
      <c r="AT5713" s="12"/>
      <c r="AU5713" s="12"/>
      <c r="AV5713" s="12"/>
      <c r="AW5713" s="12"/>
      <c r="AX5713" s="12"/>
      <c r="AY5713" s="12"/>
      <c r="AZ5713" s="12"/>
      <c r="BA5713" s="12"/>
      <c r="BB5713" s="12"/>
      <c r="BC5713" s="12"/>
      <c r="BD5713" s="12"/>
      <c r="BE5713" s="12"/>
      <c r="BF5713" s="12"/>
      <c r="BG5713" s="12"/>
      <c r="BH5713" s="12"/>
      <c r="BI5713" s="12"/>
      <c r="BJ5713" s="13"/>
      <c r="BK5713" s="13"/>
      <c r="BL5713" s="13"/>
      <c r="BM5713" s="13"/>
      <c r="BN5713" s="13"/>
    </row>
    <row r="5714" spans="1:66" x14ac:dyDescent="0.25">
      <c r="A5714" s="10"/>
      <c r="B5714" s="10"/>
      <c r="C5714" s="10"/>
      <c r="D5714" s="10"/>
      <c r="E5714" s="10"/>
      <c r="F5714" s="10"/>
      <c r="G5714" s="10"/>
      <c r="H5714" s="10"/>
      <c r="I5714" s="10"/>
      <c r="J5714" s="10"/>
      <c r="K5714" s="11"/>
      <c r="L5714" s="11"/>
      <c r="M5714" s="12"/>
      <c r="N5714" s="12"/>
      <c r="O5714" s="12"/>
      <c r="P5714" s="12"/>
      <c r="Q5714" s="12"/>
      <c r="R5714" s="12"/>
      <c r="S5714" s="12"/>
      <c r="T5714" s="12"/>
      <c r="U5714" s="12"/>
      <c r="V5714" s="12"/>
      <c r="W5714" s="12"/>
      <c r="X5714" s="12"/>
      <c r="Y5714" s="12"/>
      <c r="Z5714" s="12"/>
      <c r="AA5714" s="12"/>
      <c r="AB5714" s="12"/>
      <c r="AC5714" s="12"/>
      <c r="AD5714" s="12"/>
      <c r="AE5714" s="12"/>
      <c r="AF5714" s="12"/>
      <c r="AG5714" s="12"/>
      <c r="AH5714" s="12"/>
      <c r="AI5714" s="12"/>
      <c r="AJ5714" s="12"/>
      <c r="AK5714" s="12"/>
      <c r="AL5714" s="12"/>
      <c r="AM5714" s="12"/>
      <c r="AN5714" s="12"/>
      <c r="AO5714" s="12"/>
      <c r="AP5714" s="12"/>
      <c r="AQ5714" s="12"/>
      <c r="AR5714" s="12"/>
      <c r="AS5714" s="12"/>
      <c r="AT5714" s="12"/>
      <c r="AU5714" s="12"/>
      <c r="AV5714" s="12"/>
      <c r="AW5714" s="12"/>
      <c r="AX5714" s="12"/>
      <c r="AY5714" s="12"/>
      <c r="AZ5714" s="12"/>
      <c r="BA5714" s="12"/>
      <c r="BB5714" s="12"/>
      <c r="BC5714" s="12"/>
      <c r="BD5714" s="12"/>
      <c r="BE5714" s="12"/>
      <c r="BF5714" s="12"/>
      <c r="BG5714" s="12"/>
      <c r="BH5714" s="12"/>
      <c r="BI5714" s="12"/>
      <c r="BJ5714" s="13"/>
      <c r="BK5714" s="13"/>
      <c r="BL5714" s="13"/>
      <c r="BM5714" s="13"/>
      <c r="BN5714" s="13"/>
    </row>
    <row r="5715" spans="1:66" x14ac:dyDescent="0.25">
      <c r="A5715" s="10"/>
      <c r="B5715" s="10"/>
      <c r="C5715" s="10"/>
      <c r="D5715" s="10"/>
      <c r="E5715" s="10"/>
      <c r="F5715" s="10"/>
      <c r="G5715" s="10"/>
      <c r="H5715" s="10"/>
      <c r="I5715" s="10"/>
      <c r="J5715" s="10"/>
      <c r="K5715" s="11"/>
      <c r="L5715" s="11"/>
      <c r="M5715" s="12"/>
      <c r="N5715" s="12"/>
      <c r="O5715" s="12"/>
      <c r="P5715" s="12"/>
      <c r="Q5715" s="12"/>
      <c r="R5715" s="12"/>
      <c r="S5715" s="12"/>
      <c r="T5715" s="12"/>
      <c r="U5715" s="12"/>
      <c r="V5715" s="12"/>
      <c r="W5715" s="12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2"/>
      <c r="AS5715" s="12"/>
      <c r="AT5715" s="12"/>
      <c r="AU5715" s="12"/>
      <c r="AV5715" s="12"/>
      <c r="AW5715" s="12"/>
      <c r="AX5715" s="12"/>
      <c r="AY5715" s="12"/>
      <c r="AZ5715" s="12"/>
      <c r="BA5715" s="12"/>
      <c r="BB5715" s="12"/>
      <c r="BC5715" s="12"/>
      <c r="BD5715" s="12"/>
      <c r="BE5715" s="12"/>
      <c r="BF5715" s="12"/>
      <c r="BG5715" s="12"/>
      <c r="BH5715" s="12"/>
      <c r="BI5715" s="12"/>
      <c r="BJ5715" s="13"/>
      <c r="BK5715" s="13"/>
      <c r="BL5715" s="13"/>
      <c r="BM5715" s="13"/>
      <c r="BN5715" s="13"/>
    </row>
    <row r="5716" spans="1:66" x14ac:dyDescent="0.25">
      <c r="A5716" s="10"/>
      <c r="B5716" s="10"/>
      <c r="C5716" s="10"/>
      <c r="D5716" s="10"/>
      <c r="E5716" s="10"/>
      <c r="F5716" s="10"/>
      <c r="G5716" s="10"/>
      <c r="H5716" s="10"/>
      <c r="I5716" s="10"/>
      <c r="J5716" s="10"/>
      <c r="K5716" s="11"/>
      <c r="L5716" s="11"/>
      <c r="M5716" s="12"/>
      <c r="N5716" s="12"/>
      <c r="O5716" s="12"/>
      <c r="P5716" s="12"/>
      <c r="Q5716" s="12"/>
      <c r="R5716" s="12"/>
      <c r="S5716" s="12"/>
      <c r="T5716" s="12"/>
      <c r="U5716" s="12"/>
      <c r="V5716" s="12"/>
      <c r="W5716" s="12"/>
      <c r="X5716" s="12"/>
      <c r="Y5716" s="12"/>
      <c r="Z5716" s="12"/>
      <c r="AA5716" s="12"/>
      <c r="AB5716" s="12"/>
      <c r="AC5716" s="12"/>
      <c r="AD5716" s="12"/>
      <c r="AE5716" s="12"/>
      <c r="AF5716" s="12"/>
      <c r="AG5716" s="12"/>
      <c r="AH5716" s="12"/>
      <c r="AI5716" s="12"/>
      <c r="AJ5716" s="12"/>
      <c r="AK5716" s="12"/>
      <c r="AL5716" s="12"/>
      <c r="AM5716" s="12"/>
      <c r="AN5716" s="12"/>
      <c r="AO5716" s="12"/>
      <c r="AP5716" s="12"/>
      <c r="AQ5716" s="12"/>
      <c r="AR5716" s="12"/>
      <c r="AS5716" s="12"/>
      <c r="AT5716" s="12"/>
      <c r="AU5716" s="12"/>
      <c r="AV5716" s="12"/>
      <c r="AW5716" s="12"/>
      <c r="AX5716" s="12"/>
      <c r="AY5716" s="12"/>
      <c r="AZ5716" s="12"/>
      <c r="BA5716" s="12"/>
      <c r="BB5716" s="12"/>
      <c r="BC5716" s="12"/>
      <c r="BD5716" s="12"/>
      <c r="BE5716" s="12"/>
      <c r="BF5716" s="12"/>
      <c r="BG5716" s="12"/>
      <c r="BH5716" s="12"/>
      <c r="BI5716" s="12"/>
      <c r="BJ5716" s="13"/>
      <c r="BK5716" s="13"/>
      <c r="BL5716" s="13"/>
      <c r="BM5716" s="13"/>
      <c r="BN5716" s="13"/>
    </row>
    <row r="5717" spans="1:66" x14ac:dyDescent="0.25">
      <c r="A5717" s="10"/>
      <c r="B5717" s="10"/>
      <c r="C5717" s="10"/>
      <c r="D5717" s="10"/>
      <c r="E5717" s="10"/>
      <c r="F5717" s="10"/>
      <c r="G5717" s="10"/>
      <c r="H5717" s="10"/>
      <c r="I5717" s="10"/>
      <c r="J5717" s="10"/>
      <c r="K5717" s="11"/>
      <c r="L5717" s="11"/>
      <c r="M5717" s="12"/>
      <c r="N5717" s="12"/>
      <c r="O5717" s="12"/>
      <c r="P5717" s="12"/>
      <c r="Q5717" s="12"/>
      <c r="R5717" s="12"/>
      <c r="S5717" s="12"/>
      <c r="T5717" s="12"/>
      <c r="U5717" s="12"/>
      <c r="V5717" s="12"/>
      <c r="W5717" s="12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2"/>
      <c r="AS5717" s="12"/>
      <c r="AT5717" s="12"/>
      <c r="AU5717" s="12"/>
      <c r="AV5717" s="12"/>
      <c r="AW5717" s="12"/>
      <c r="AX5717" s="12"/>
      <c r="AY5717" s="12"/>
      <c r="AZ5717" s="12"/>
      <c r="BA5717" s="12"/>
      <c r="BB5717" s="12"/>
      <c r="BC5717" s="12"/>
      <c r="BD5717" s="12"/>
      <c r="BE5717" s="12"/>
      <c r="BF5717" s="12"/>
      <c r="BG5717" s="12"/>
      <c r="BH5717" s="12"/>
      <c r="BI5717" s="12"/>
      <c r="BJ5717" s="13"/>
      <c r="BK5717" s="13"/>
      <c r="BL5717" s="13"/>
      <c r="BM5717" s="13"/>
      <c r="BN5717" s="13"/>
    </row>
    <row r="5718" spans="1:66" x14ac:dyDescent="0.25">
      <c r="A5718" s="10"/>
      <c r="B5718" s="10"/>
      <c r="C5718" s="10"/>
      <c r="D5718" s="10"/>
      <c r="E5718" s="10"/>
      <c r="F5718" s="10"/>
      <c r="G5718" s="10"/>
      <c r="H5718" s="10"/>
      <c r="I5718" s="10"/>
      <c r="J5718" s="10"/>
      <c r="K5718" s="11"/>
      <c r="L5718" s="11"/>
      <c r="M5718" s="12"/>
      <c r="N5718" s="12"/>
      <c r="O5718" s="12"/>
      <c r="P5718" s="12"/>
      <c r="Q5718" s="12"/>
      <c r="R5718" s="12"/>
      <c r="S5718" s="12"/>
      <c r="T5718" s="12"/>
      <c r="U5718" s="12"/>
      <c r="V5718" s="12"/>
      <c r="W5718" s="12"/>
      <c r="X5718" s="12"/>
      <c r="Y5718" s="12"/>
      <c r="Z5718" s="12"/>
      <c r="AA5718" s="12"/>
      <c r="AB5718" s="12"/>
      <c r="AC5718" s="12"/>
      <c r="AD5718" s="12"/>
      <c r="AE5718" s="12"/>
      <c r="AF5718" s="12"/>
      <c r="AG5718" s="12"/>
      <c r="AH5718" s="12"/>
      <c r="AI5718" s="12"/>
      <c r="AJ5718" s="12"/>
      <c r="AK5718" s="12"/>
      <c r="AL5718" s="12"/>
      <c r="AM5718" s="12"/>
      <c r="AN5718" s="12"/>
      <c r="AO5718" s="12"/>
      <c r="AP5718" s="12"/>
      <c r="AQ5718" s="12"/>
      <c r="AR5718" s="12"/>
      <c r="AS5718" s="12"/>
      <c r="AT5718" s="12"/>
      <c r="AU5718" s="12"/>
      <c r="AV5718" s="12"/>
      <c r="AW5718" s="12"/>
      <c r="AX5718" s="12"/>
      <c r="AY5718" s="12"/>
      <c r="AZ5718" s="12"/>
      <c r="BA5718" s="12"/>
      <c r="BB5718" s="12"/>
      <c r="BC5718" s="12"/>
      <c r="BD5718" s="12"/>
      <c r="BE5718" s="12"/>
      <c r="BF5718" s="12"/>
      <c r="BG5718" s="12"/>
      <c r="BH5718" s="12"/>
      <c r="BI5718" s="12"/>
      <c r="BJ5718" s="13"/>
      <c r="BK5718" s="13"/>
      <c r="BL5718" s="13"/>
      <c r="BM5718" s="13"/>
      <c r="BN5718" s="13"/>
    </row>
    <row r="5719" spans="1:66" x14ac:dyDescent="0.25">
      <c r="A5719" s="10"/>
      <c r="B5719" s="10"/>
      <c r="C5719" s="10"/>
      <c r="D5719" s="10"/>
      <c r="E5719" s="10"/>
      <c r="F5719" s="10"/>
      <c r="G5719" s="10"/>
      <c r="H5719" s="10"/>
      <c r="I5719" s="10"/>
      <c r="J5719" s="10"/>
      <c r="K5719" s="11"/>
      <c r="L5719" s="11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2"/>
      <c r="AS5719" s="12"/>
      <c r="AT5719" s="12"/>
      <c r="AU5719" s="12"/>
      <c r="AV5719" s="12"/>
      <c r="AW5719" s="12"/>
      <c r="AX5719" s="12"/>
      <c r="AY5719" s="12"/>
      <c r="AZ5719" s="12"/>
      <c r="BA5719" s="12"/>
      <c r="BB5719" s="12"/>
      <c r="BC5719" s="12"/>
      <c r="BD5719" s="12"/>
      <c r="BE5719" s="12"/>
      <c r="BF5719" s="12"/>
      <c r="BG5719" s="12"/>
      <c r="BH5719" s="12"/>
      <c r="BI5719" s="12"/>
      <c r="BJ5719" s="13"/>
      <c r="BK5719" s="13"/>
      <c r="BL5719" s="13"/>
      <c r="BM5719" s="13"/>
      <c r="BN5719" s="13"/>
    </row>
    <row r="5720" spans="1:66" x14ac:dyDescent="0.25">
      <c r="A5720" s="10"/>
      <c r="B5720" s="10"/>
      <c r="C5720" s="10"/>
      <c r="D5720" s="10"/>
      <c r="E5720" s="10"/>
      <c r="F5720" s="10"/>
      <c r="G5720" s="10"/>
      <c r="H5720" s="10"/>
      <c r="I5720" s="10"/>
      <c r="J5720" s="10"/>
      <c r="K5720" s="11"/>
      <c r="L5720" s="11"/>
      <c r="M5720" s="12"/>
      <c r="N5720" s="12"/>
      <c r="O5720" s="12"/>
      <c r="P5720" s="12"/>
      <c r="Q5720" s="12"/>
      <c r="R5720" s="12"/>
      <c r="S5720" s="12"/>
      <c r="T5720" s="12"/>
      <c r="U5720" s="12"/>
      <c r="V5720" s="12"/>
      <c r="W5720" s="12"/>
      <c r="X5720" s="12"/>
      <c r="Y5720" s="12"/>
      <c r="Z5720" s="12"/>
      <c r="AA5720" s="12"/>
      <c r="AB5720" s="12"/>
      <c r="AC5720" s="12"/>
      <c r="AD5720" s="12"/>
      <c r="AE5720" s="12"/>
      <c r="AF5720" s="12"/>
      <c r="AG5720" s="12"/>
      <c r="AH5720" s="12"/>
      <c r="AI5720" s="12"/>
      <c r="AJ5720" s="12"/>
      <c r="AK5720" s="12"/>
      <c r="AL5720" s="12"/>
      <c r="AM5720" s="12"/>
      <c r="AN5720" s="12"/>
      <c r="AO5720" s="12"/>
      <c r="AP5720" s="12"/>
      <c r="AQ5720" s="12"/>
      <c r="AR5720" s="12"/>
      <c r="AS5720" s="12"/>
      <c r="AT5720" s="12"/>
      <c r="AU5720" s="12"/>
      <c r="AV5720" s="12"/>
      <c r="AW5720" s="12"/>
      <c r="AX5720" s="12"/>
      <c r="AY5720" s="12"/>
      <c r="AZ5720" s="12"/>
      <c r="BA5720" s="12"/>
      <c r="BB5720" s="12"/>
      <c r="BC5720" s="12"/>
      <c r="BD5720" s="12"/>
      <c r="BE5720" s="12"/>
      <c r="BF5720" s="12"/>
      <c r="BG5720" s="12"/>
      <c r="BH5720" s="12"/>
      <c r="BI5720" s="12"/>
      <c r="BJ5720" s="13"/>
      <c r="BK5720" s="13"/>
      <c r="BL5720" s="13"/>
      <c r="BM5720" s="13"/>
      <c r="BN5720" s="13"/>
    </row>
    <row r="5721" spans="1:66" x14ac:dyDescent="0.25">
      <c r="A5721" s="10"/>
      <c r="B5721" s="10"/>
      <c r="C5721" s="10"/>
      <c r="D5721" s="10"/>
      <c r="E5721" s="10"/>
      <c r="F5721" s="10"/>
      <c r="G5721" s="10"/>
      <c r="H5721" s="10"/>
      <c r="I5721" s="10"/>
      <c r="J5721" s="10"/>
      <c r="K5721" s="11"/>
      <c r="L5721" s="11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  <c r="W5721" s="12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2"/>
      <c r="AS5721" s="12"/>
      <c r="AT5721" s="12"/>
      <c r="AU5721" s="12"/>
      <c r="AV5721" s="12"/>
      <c r="AW5721" s="12"/>
      <c r="AX5721" s="12"/>
      <c r="AY5721" s="12"/>
      <c r="AZ5721" s="12"/>
      <c r="BA5721" s="12"/>
      <c r="BB5721" s="12"/>
      <c r="BC5721" s="12"/>
      <c r="BD5721" s="12"/>
      <c r="BE5721" s="12"/>
      <c r="BF5721" s="12"/>
      <c r="BG5721" s="12"/>
      <c r="BH5721" s="12"/>
      <c r="BI5721" s="12"/>
      <c r="BJ5721" s="13"/>
      <c r="BK5721" s="13"/>
      <c r="BL5721" s="13"/>
      <c r="BM5721" s="13"/>
      <c r="BN5721" s="13"/>
    </row>
    <row r="5722" spans="1:66" x14ac:dyDescent="0.25">
      <c r="A5722" s="10"/>
      <c r="B5722" s="10"/>
      <c r="C5722" s="10"/>
      <c r="D5722" s="10"/>
      <c r="E5722" s="10"/>
      <c r="F5722" s="10"/>
      <c r="G5722" s="10"/>
      <c r="H5722" s="10"/>
      <c r="I5722" s="10"/>
      <c r="J5722" s="10"/>
      <c r="K5722" s="11"/>
      <c r="L5722" s="11"/>
      <c r="M5722" s="12"/>
      <c r="N5722" s="12"/>
      <c r="O5722" s="12"/>
      <c r="P5722" s="12"/>
      <c r="Q5722" s="12"/>
      <c r="R5722" s="12"/>
      <c r="S5722" s="12"/>
      <c r="T5722" s="12"/>
      <c r="U5722" s="12"/>
      <c r="V5722" s="12"/>
      <c r="W5722" s="12"/>
      <c r="X5722" s="12"/>
      <c r="Y5722" s="12"/>
      <c r="Z5722" s="12"/>
      <c r="AA5722" s="12"/>
      <c r="AB5722" s="12"/>
      <c r="AC5722" s="12"/>
      <c r="AD5722" s="12"/>
      <c r="AE5722" s="12"/>
      <c r="AF5722" s="12"/>
      <c r="AG5722" s="12"/>
      <c r="AH5722" s="12"/>
      <c r="AI5722" s="12"/>
      <c r="AJ5722" s="12"/>
      <c r="AK5722" s="12"/>
      <c r="AL5722" s="12"/>
      <c r="AM5722" s="12"/>
      <c r="AN5722" s="12"/>
      <c r="AO5722" s="12"/>
      <c r="AP5722" s="12"/>
      <c r="AQ5722" s="12"/>
      <c r="AR5722" s="12"/>
      <c r="AS5722" s="12"/>
      <c r="AT5722" s="12"/>
      <c r="AU5722" s="12"/>
      <c r="AV5722" s="12"/>
      <c r="AW5722" s="12"/>
      <c r="AX5722" s="12"/>
      <c r="AY5722" s="12"/>
      <c r="AZ5722" s="12"/>
      <c r="BA5722" s="12"/>
      <c r="BB5722" s="12"/>
      <c r="BC5722" s="12"/>
      <c r="BD5722" s="12"/>
      <c r="BE5722" s="12"/>
      <c r="BF5722" s="12"/>
      <c r="BG5722" s="12"/>
      <c r="BH5722" s="12"/>
      <c r="BI5722" s="12"/>
      <c r="BJ5722" s="13"/>
      <c r="BK5722" s="13"/>
      <c r="BL5722" s="13"/>
      <c r="BM5722" s="13"/>
      <c r="BN5722" s="13"/>
    </row>
    <row r="5723" spans="1:66" x14ac:dyDescent="0.25">
      <c r="A5723" s="10"/>
      <c r="B5723" s="10"/>
      <c r="C5723" s="10"/>
      <c r="D5723" s="10"/>
      <c r="E5723" s="10"/>
      <c r="F5723" s="10"/>
      <c r="G5723" s="10"/>
      <c r="H5723" s="10"/>
      <c r="I5723" s="10"/>
      <c r="J5723" s="10"/>
      <c r="K5723" s="11"/>
      <c r="L5723" s="11"/>
      <c r="M5723" s="12"/>
      <c r="N5723" s="12"/>
      <c r="O5723" s="12"/>
      <c r="P5723" s="12"/>
      <c r="Q5723" s="12"/>
      <c r="R5723" s="12"/>
      <c r="S5723" s="12"/>
      <c r="T5723" s="12"/>
      <c r="U5723" s="12"/>
      <c r="V5723" s="12"/>
      <c r="W5723" s="12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2"/>
      <c r="AS5723" s="12"/>
      <c r="AT5723" s="12"/>
      <c r="AU5723" s="12"/>
      <c r="AV5723" s="12"/>
      <c r="AW5723" s="12"/>
      <c r="AX5723" s="12"/>
      <c r="AY5723" s="12"/>
      <c r="AZ5723" s="12"/>
      <c r="BA5723" s="12"/>
      <c r="BB5723" s="12"/>
      <c r="BC5723" s="12"/>
      <c r="BD5723" s="12"/>
      <c r="BE5723" s="12"/>
      <c r="BF5723" s="12"/>
      <c r="BG5723" s="12"/>
      <c r="BH5723" s="12"/>
      <c r="BI5723" s="12"/>
      <c r="BJ5723" s="13"/>
      <c r="BK5723" s="13"/>
      <c r="BL5723" s="13"/>
      <c r="BM5723" s="13"/>
      <c r="BN5723" s="13"/>
    </row>
    <row r="5724" spans="1:66" x14ac:dyDescent="0.25">
      <c r="A5724" s="10"/>
      <c r="B5724" s="10"/>
      <c r="C5724" s="10"/>
      <c r="D5724" s="10"/>
      <c r="E5724" s="10"/>
      <c r="F5724" s="10"/>
      <c r="G5724" s="10"/>
      <c r="H5724" s="10"/>
      <c r="I5724" s="10"/>
      <c r="J5724" s="10"/>
      <c r="K5724" s="11"/>
      <c r="L5724" s="11"/>
      <c r="M5724" s="12"/>
      <c r="N5724" s="12"/>
      <c r="O5724" s="12"/>
      <c r="P5724" s="12"/>
      <c r="Q5724" s="12"/>
      <c r="R5724" s="12"/>
      <c r="S5724" s="12"/>
      <c r="T5724" s="12"/>
      <c r="U5724" s="12"/>
      <c r="V5724" s="12"/>
      <c r="W5724" s="12"/>
      <c r="X5724" s="12"/>
      <c r="Y5724" s="12"/>
      <c r="Z5724" s="12"/>
      <c r="AA5724" s="12"/>
      <c r="AB5724" s="12"/>
      <c r="AC5724" s="12"/>
      <c r="AD5724" s="12"/>
      <c r="AE5724" s="12"/>
      <c r="AF5724" s="12"/>
      <c r="AG5724" s="12"/>
      <c r="AH5724" s="12"/>
      <c r="AI5724" s="12"/>
      <c r="AJ5724" s="12"/>
      <c r="AK5724" s="12"/>
      <c r="AL5724" s="12"/>
      <c r="AM5724" s="12"/>
      <c r="AN5724" s="12"/>
      <c r="AO5724" s="12"/>
      <c r="AP5724" s="12"/>
      <c r="AQ5724" s="12"/>
      <c r="AR5724" s="12"/>
      <c r="AS5724" s="12"/>
      <c r="AT5724" s="12"/>
      <c r="AU5724" s="12"/>
      <c r="AV5724" s="12"/>
      <c r="AW5724" s="12"/>
      <c r="AX5724" s="12"/>
      <c r="AY5724" s="12"/>
      <c r="AZ5724" s="12"/>
      <c r="BA5724" s="12"/>
      <c r="BB5724" s="12"/>
      <c r="BC5724" s="12"/>
      <c r="BD5724" s="12"/>
      <c r="BE5724" s="12"/>
      <c r="BF5724" s="12"/>
      <c r="BG5724" s="12"/>
      <c r="BH5724" s="12"/>
      <c r="BI5724" s="12"/>
      <c r="BJ5724" s="13"/>
      <c r="BK5724" s="13"/>
      <c r="BL5724" s="13"/>
      <c r="BM5724" s="13"/>
      <c r="BN5724" s="13"/>
    </row>
    <row r="5725" spans="1:66" x14ac:dyDescent="0.25">
      <c r="A5725" s="10"/>
      <c r="B5725" s="10"/>
      <c r="C5725" s="10"/>
      <c r="D5725" s="10"/>
      <c r="E5725" s="10"/>
      <c r="F5725" s="10"/>
      <c r="G5725" s="10"/>
      <c r="H5725" s="10"/>
      <c r="I5725" s="10"/>
      <c r="J5725" s="10"/>
      <c r="K5725" s="11"/>
      <c r="L5725" s="11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/>
      <c r="W5725" s="12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2"/>
      <c r="AS5725" s="12"/>
      <c r="AT5725" s="12"/>
      <c r="AU5725" s="12"/>
      <c r="AV5725" s="12"/>
      <c r="AW5725" s="12"/>
      <c r="AX5725" s="12"/>
      <c r="AY5725" s="12"/>
      <c r="AZ5725" s="12"/>
      <c r="BA5725" s="12"/>
      <c r="BB5725" s="12"/>
      <c r="BC5725" s="12"/>
      <c r="BD5725" s="12"/>
      <c r="BE5725" s="12"/>
      <c r="BF5725" s="12"/>
      <c r="BG5725" s="12"/>
      <c r="BH5725" s="12"/>
      <c r="BI5725" s="12"/>
      <c r="BJ5725" s="13"/>
      <c r="BK5725" s="13"/>
      <c r="BL5725" s="13"/>
      <c r="BM5725" s="13"/>
      <c r="BN5725" s="13"/>
    </row>
    <row r="5726" spans="1:66" x14ac:dyDescent="0.25">
      <c r="A5726" s="10"/>
      <c r="B5726" s="10"/>
      <c r="C5726" s="10"/>
      <c r="D5726" s="10"/>
      <c r="E5726" s="10"/>
      <c r="F5726" s="10"/>
      <c r="G5726" s="10"/>
      <c r="H5726" s="10"/>
      <c r="I5726" s="10"/>
      <c r="J5726" s="10"/>
      <c r="K5726" s="11"/>
      <c r="L5726" s="11"/>
      <c r="M5726" s="12"/>
      <c r="N5726" s="12"/>
      <c r="O5726" s="12"/>
      <c r="P5726" s="12"/>
      <c r="Q5726" s="12"/>
      <c r="R5726" s="12"/>
      <c r="S5726" s="12"/>
      <c r="T5726" s="12"/>
      <c r="U5726" s="12"/>
      <c r="V5726" s="12"/>
      <c r="W5726" s="12"/>
      <c r="X5726" s="12"/>
      <c r="Y5726" s="12"/>
      <c r="Z5726" s="12"/>
      <c r="AA5726" s="12"/>
      <c r="AB5726" s="12"/>
      <c r="AC5726" s="12"/>
      <c r="AD5726" s="12"/>
      <c r="AE5726" s="12"/>
      <c r="AF5726" s="12"/>
      <c r="AG5726" s="12"/>
      <c r="AH5726" s="12"/>
      <c r="AI5726" s="12"/>
      <c r="AJ5726" s="12"/>
      <c r="AK5726" s="12"/>
      <c r="AL5726" s="12"/>
      <c r="AM5726" s="12"/>
      <c r="AN5726" s="12"/>
      <c r="AO5726" s="12"/>
      <c r="AP5726" s="12"/>
      <c r="AQ5726" s="12"/>
      <c r="AR5726" s="12"/>
      <c r="AS5726" s="12"/>
      <c r="AT5726" s="12"/>
      <c r="AU5726" s="12"/>
      <c r="AV5726" s="12"/>
      <c r="AW5726" s="12"/>
      <c r="AX5726" s="12"/>
      <c r="AY5726" s="12"/>
      <c r="AZ5726" s="12"/>
      <c r="BA5726" s="12"/>
      <c r="BB5726" s="12"/>
      <c r="BC5726" s="12"/>
      <c r="BD5726" s="12"/>
      <c r="BE5726" s="12"/>
      <c r="BF5726" s="12"/>
      <c r="BG5726" s="12"/>
      <c r="BH5726" s="12"/>
      <c r="BI5726" s="12"/>
      <c r="BJ5726" s="13"/>
      <c r="BK5726" s="13"/>
      <c r="BL5726" s="13"/>
      <c r="BM5726" s="13"/>
      <c r="BN5726" s="13"/>
    </row>
    <row r="5727" spans="1:66" x14ac:dyDescent="0.25">
      <c r="A5727" s="10"/>
      <c r="B5727" s="10"/>
      <c r="C5727" s="10"/>
      <c r="D5727" s="10"/>
      <c r="E5727" s="10"/>
      <c r="F5727" s="10"/>
      <c r="G5727" s="10"/>
      <c r="H5727" s="10"/>
      <c r="I5727" s="10"/>
      <c r="J5727" s="10"/>
      <c r="K5727" s="11"/>
      <c r="L5727" s="11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  <c r="W5727" s="12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2"/>
      <c r="AS5727" s="12"/>
      <c r="AT5727" s="12"/>
      <c r="AU5727" s="12"/>
      <c r="AV5727" s="12"/>
      <c r="AW5727" s="12"/>
      <c r="AX5727" s="12"/>
      <c r="AY5727" s="12"/>
      <c r="AZ5727" s="12"/>
      <c r="BA5727" s="12"/>
      <c r="BB5727" s="12"/>
      <c r="BC5727" s="12"/>
      <c r="BD5727" s="12"/>
      <c r="BE5727" s="12"/>
      <c r="BF5727" s="12"/>
      <c r="BG5727" s="12"/>
      <c r="BH5727" s="12"/>
      <c r="BI5727" s="12"/>
      <c r="BJ5727" s="13"/>
      <c r="BK5727" s="13"/>
      <c r="BL5727" s="13"/>
      <c r="BM5727" s="13"/>
      <c r="BN5727" s="13"/>
    </row>
    <row r="5728" spans="1:66" x14ac:dyDescent="0.25">
      <c r="A5728" s="10"/>
      <c r="B5728" s="10"/>
      <c r="C5728" s="10"/>
      <c r="D5728" s="10"/>
      <c r="E5728" s="10"/>
      <c r="F5728" s="10"/>
      <c r="G5728" s="10"/>
      <c r="H5728" s="10"/>
      <c r="I5728" s="10"/>
      <c r="J5728" s="10"/>
      <c r="K5728" s="11"/>
      <c r="L5728" s="11"/>
      <c r="M5728" s="12"/>
      <c r="N5728" s="12"/>
      <c r="O5728" s="12"/>
      <c r="P5728" s="12"/>
      <c r="Q5728" s="12"/>
      <c r="R5728" s="12"/>
      <c r="S5728" s="12"/>
      <c r="T5728" s="12"/>
      <c r="U5728" s="12"/>
      <c r="V5728" s="12"/>
      <c r="W5728" s="12"/>
      <c r="X5728" s="12"/>
      <c r="Y5728" s="12"/>
      <c r="Z5728" s="12"/>
      <c r="AA5728" s="12"/>
      <c r="AB5728" s="12"/>
      <c r="AC5728" s="12"/>
      <c r="AD5728" s="12"/>
      <c r="AE5728" s="12"/>
      <c r="AF5728" s="12"/>
      <c r="AG5728" s="12"/>
      <c r="AH5728" s="12"/>
      <c r="AI5728" s="12"/>
      <c r="AJ5728" s="12"/>
      <c r="AK5728" s="12"/>
      <c r="AL5728" s="12"/>
      <c r="AM5728" s="12"/>
      <c r="AN5728" s="12"/>
      <c r="AO5728" s="12"/>
      <c r="AP5728" s="12"/>
      <c r="AQ5728" s="12"/>
      <c r="AR5728" s="12"/>
      <c r="AS5728" s="12"/>
      <c r="AT5728" s="12"/>
      <c r="AU5728" s="12"/>
      <c r="AV5728" s="12"/>
      <c r="AW5728" s="12"/>
      <c r="AX5728" s="12"/>
      <c r="AY5728" s="12"/>
      <c r="AZ5728" s="12"/>
      <c r="BA5728" s="12"/>
      <c r="BB5728" s="12"/>
      <c r="BC5728" s="12"/>
      <c r="BD5728" s="12"/>
      <c r="BE5728" s="12"/>
      <c r="BF5728" s="12"/>
      <c r="BG5728" s="12"/>
      <c r="BH5728" s="12"/>
      <c r="BI5728" s="12"/>
      <c r="BJ5728" s="13"/>
      <c r="BK5728" s="13"/>
      <c r="BL5728" s="13"/>
      <c r="BM5728" s="13"/>
      <c r="BN5728" s="13"/>
    </row>
    <row r="5729" spans="1:66" x14ac:dyDescent="0.25">
      <c r="A5729" s="10"/>
      <c r="B5729" s="10"/>
      <c r="C5729" s="10"/>
      <c r="D5729" s="10"/>
      <c r="E5729" s="10"/>
      <c r="F5729" s="10"/>
      <c r="G5729" s="10"/>
      <c r="H5729" s="10"/>
      <c r="I5729" s="10"/>
      <c r="J5729" s="10"/>
      <c r="K5729" s="11"/>
      <c r="L5729" s="11"/>
      <c r="M5729" s="12"/>
      <c r="N5729" s="12"/>
      <c r="O5729" s="12"/>
      <c r="P5729" s="12"/>
      <c r="Q5729" s="12"/>
      <c r="R5729" s="12"/>
      <c r="S5729" s="12"/>
      <c r="T5729" s="12"/>
      <c r="U5729" s="12"/>
      <c r="V5729" s="12"/>
      <c r="W5729" s="12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2"/>
      <c r="AS5729" s="12"/>
      <c r="AT5729" s="12"/>
      <c r="AU5729" s="12"/>
      <c r="AV5729" s="12"/>
      <c r="AW5729" s="12"/>
      <c r="AX5729" s="12"/>
      <c r="AY5729" s="12"/>
      <c r="AZ5729" s="12"/>
      <c r="BA5729" s="12"/>
      <c r="BB5729" s="12"/>
      <c r="BC5729" s="12"/>
      <c r="BD5729" s="12"/>
      <c r="BE5729" s="12"/>
      <c r="BF5729" s="12"/>
      <c r="BG5729" s="12"/>
      <c r="BH5729" s="12"/>
      <c r="BI5729" s="12"/>
      <c r="BJ5729" s="13"/>
      <c r="BK5729" s="13"/>
      <c r="BL5729" s="13"/>
      <c r="BM5729" s="13"/>
      <c r="BN5729" s="13"/>
    </row>
    <row r="5730" spans="1:66" x14ac:dyDescent="0.25">
      <c r="A5730" s="10"/>
      <c r="B5730" s="10"/>
      <c r="C5730" s="10"/>
      <c r="D5730" s="10"/>
      <c r="E5730" s="10"/>
      <c r="F5730" s="10"/>
      <c r="G5730" s="10"/>
      <c r="H5730" s="10"/>
      <c r="I5730" s="10"/>
      <c r="J5730" s="10"/>
      <c r="K5730" s="11"/>
      <c r="L5730" s="11"/>
      <c r="M5730" s="12"/>
      <c r="N5730" s="12"/>
      <c r="O5730" s="12"/>
      <c r="P5730" s="12"/>
      <c r="Q5730" s="12"/>
      <c r="R5730" s="12"/>
      <c r="S5730" s="12"/>
      <c r="T5730" s="12"/>
      <c r="U5730" s="12"/>
      <c r="V5730" s="12"/>
      <c r="W5730" s="12"/>
      <c r="X5730" s="12"/>
      <c r="Y5730" s="12"/>
      <c r="Z5730" s="12"/>
      <c r="AA5730" s="12"/>
      <c r="AB5730" s="12"/>
      <c r="AC5730" s="12"/>
      <c r="AD5730" s="12"/>
      <c r="AE5730" s="12"/>
      <c r="AF5730" s="12"/>
      <c r="AG5730" s="12"/>
      <c r="AH5730" s="12"/>
      <c r="AI5730" s="12"/>
      <c r="AJ5730" s="12"/>
      <c r="AK5730" s="12"/>
      <c r="AL5730" s="12"/>
      <c r="AM5730" s="12"/>
      <c r="AN5730" s="12"/>
      <c r="AO5730" s="12"/>
      <c r="AP5730" s="12"/>
      <c r="AQ5730" s="12"/>
      <c r="AR5730" s="12"/>
      <c r="AS5730" s="12"/>
      <c r="AT5730" s="12"/>
      <c r="AU5730" s="12"/>
      <c r="AV5730" s="12"/>
      <c r="AW5730" s="12"/>
      <c r="AX5730" s="12"/>
      <c r="AY5730" s="12"/>
      <c r="AZ5730" s="12"/>
      <c r="BA5730" s="12"/>
      <c r="BB5730" s="12"/>
      <c r="BC5730" s="12"/>
      <c r="BD5730" s="12"/>
      <c r="BE5730" s="12"/>
      <c r="BF5730" s="12"/>
      <c r="BG5730" s="12"/>
      <c r="BH5730" s="12"/>
      <c r="BI5730" s="12"/>
      <c r="BJ5730" s="13"/>
      <c r="BK5730" s="13"/>
      <c r="BL5730" s="13"/>
      <c r="BM5730" s="13"/>
      <c r="BN5730" s="13"/>
    </row>
    <row r="5731" spans="1:66" x14ac:dyDescent="0.25">
      <c r="A5731" s="10"/>
      <c r="B5731" s="10"/>
      <c r="C5731" s="10"/>
      <c r="D5731" s="10"/>
      <c r="E5731" s="10"/>
      <c r="F5731" s="10"/>
      <c r="G5731" s="10"/>
      <c r="H5731" s="10"/>
      <c r="I5731" s="10"/>
      <c r="J5731" s="10"/>
      <c r="K5731" s="11"/>
      <c r="L5731" s="11"/>
      <c r="M5731" s="12"/>
      <c r="N5731" s="12"/>
      <c r="O5731" s="12"/>
      <c r="P5731" s="12"/>
      <c r="Q5731" s="12"/>
      <c r="R5731" s="12"/>
      <c r="S5731" s="12"/>
      <c r="T5731" s="12"/>
      <c r="U5731" s="12"/>
      <c r="V5731" s="12"/>
      <c r="W5731" s="12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2"/>
      <c r="AS5731" s="12"/>
      <c r="AT5731" s="12"/>
      <c r="AU5731" s="12"/>
      <c r="AV5731" s="12"/>
      <c r="AW5731" s="12"/>
      <c r="AX5731" s="12"/>
      <c r="AY5731" s="12"/>
      <c r="AZ5731" s="12"/>
      <c r="BA5731" s="12"/>
      <c r="BB5731" s="12"/>
      <c r="BC5731" s="12"/>
      <c r="BD5731" s="12"/>
      <c r="BE5731" s="12"/>
      <c r="BF5731" s="12"/>
      <c r="BG5731" s="12"/>
      <c r="BH5731" s="12"/>
      <c r="BI5731" s="12"/>
      <c r="BJ5731" s="13"/>
      <c r="BK5731" s="13"/>
      <c r="BL5731" s="13"/>
      <c r="BM5731" s="13"/>
      <c r="BN5731" s="13"/>
    </row>
    <row r="5732" spans="1:66" x14ac:dyDescent="0.25">
      <c r="A5732" s="10"/>
      <c r="B5732" s="10"/>
      <c r="C5732" s="10"/>
      <c r="D5732" s="10"/>
      <c r="E5732" s="10"/>
      <c r="F5732" s="10"/>
      <c r="G5732" s="10"/>
      <c r="H5732" s="10"/>
      <c r="I5732" s="10"/>
      <c r="J5732" s="10"/>
      <c r="K5732" s="11"/>
      <c r="L5732" s="11"/>
      <c r="M5732" s="12"/>
      <c r="N5732" s="12"/>
      <c r="O5732" s="12"/>
      <c r="P5732" s="12"/>
      <c r="Q5732" s="12"/>
      <c r="R5732" s="12"/>
      <c r="S5732" s="12"/>
      <c r="T5732" s="12"/>
      <c r="U5732" s="12"/>
      <c r="V5732" s="12"/>
      <c r="W5732" s="12"/>
      <c r="X5732" s="12"/>
      <c r="Y5732" s="12"/>
      <c r="Z5732" s="12"/>
      <c r="AA5732" s="12"/>
      <c r="AB5732" s="12"/>
      <c r="AC5732" s="12"/>
      <c r="AD5732" s="12"/>
      <c r="AE5732" s="12"/>
      <c r="AF5732" s="12"/>
      <c r="AG5732" s="12"/>
      <c r="AH5732" s="12"/>
      <c r="AI5732" s="12"/>
      <c r="AJ5732" s="12"/>
      <c r="AK5732" s="12"/>
      <c r="AL5732" s="12"/>
      <c r="AM5732" s="12"/>
      <c r="AN5732" s="12"/>
      <c r="AO5732" s="12"/>
      <c r="AP5732" s="12"/>
      <c r="AQ5732" s="12"/>
      <c r="AR5732" s="12"/>
      <c r="AS5732" s="12"/>
      <c r="AT5732" s="12"/>
      <c r="AU5732" s="12"/>
      <c r="AV5732" s="12"/>
      <c r="AW5732" s="12"/>
      <c r="AX5732" s="12"/>
      <c r="AY5732" s="12"/>
      <c r="AZ5732" s="12"/>
      <c r="BA5732" s="12"/>
      <c r="BB5732" s="12"/>
      <c r="BC5732" s="12"/>
      <c r="BD5732" s="12"/>
      <c r="BE5732" s="12"/>
      <c r="BF5732" s="12"/>
      <c r="BG5732" s="12"/>
      <c r="BH5732" s="12"/>
      <c r="BI5732" s="12"/>
      <c r="BJ5732" s="13"/>
      <c r="BK5732" s="13"/>
      <c r="BL5732" s="13"/>
      <c r="BM5732" s="13"/>
      <c r="BN5732" s="13"/>
    </row>
    <row r="5733" spans="1:66" x14ac:dyDescent="0.25">
      <c r="A5733" s="10"/>
      <c r="B5733" s="10"/>
      <c r="C5733" s="10"/>
      <c r="D5733" s="10"/>
      <c r="E5733" s="10"/>
      <c r="F5733" s="10"/>
      <c r="G5733" s="10"/>
      <c r="H5733" s="10"/>
      <c r="I5733" s="10"/>
      <c r="J5733" s="10"/>
      <c r="K5733" s="11"/>
      <c r="L5733" s="11"/>
      <c r="M5733" s="12"/>
      <c r="N5733" s="12"/>
      <c r="O5733" s="12"/>
      <c r="P5733" s="12"/>
      <c r="Q5733" s="12"/>
      <c r="R5733" s="12"/>
      <c r="S5733" s="12"/>
      <c r="T5733" s="12"/>
      <c r="U5733" s="12"/>
      <c r="V5733" s="12"/>
      <c r="W5733" s="12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2"/>
      <c r="AS5733" s="12"/>
      <c r="AT5733" s="12"/>
      <c r="AU5733" s="12"/>
      <c r="AV5733" s="12"/>
      <c r="AW5733" s="12"/>
      <c r="AX5733" s="12"/>
      <c r="AY5733" s="12"/>
      <c r="AZ5733" s="12"/>
      <c r="BA5733" s="12"/>
      <c r="BB5733" s="12"/>
      <c r="BC5733" s="12"/>
      <c r="BD5733" s="12"/>
      <c r="BE5733" s="12"/>
      <c r="BF5733" s="12"/>
      <c r="BG5733" s="12"/>
      <c r="BH5733" s="12"/>
      <c r="BI5733" s="12"/>
      <c r="BJ5733" s="13"/>
      <c r="BK5733" s="13"/>
      <c r="BL5733" s="13"/>
      <c r="BM5733" s="13"/>
      <c r="BN5733" s="13"/>
    </row>
    <row r="5734" spans="1:66" x14ac:dyDescent="0.25">
      <c r="A5734" s="10"/>
      <c r="B5734" s="10"/>
      <c r="C5734" s="10"/>
      <c r="D5734" s="10"/>
      <c r="E5734" s="10"/>
      <c r="F5734" s="10"/>
      <c r="G5734" s="10"/>
      <c r="H5734" s="10"/>
      <c r="I5734" s="10"/>
      <c r="J5734" s="10"/>
      <c r="K5734" s="11"/>
      <c r="L5734" s="11"/>
      <c r="M5734" s="12"/>
      <c r="N5734" s="12"/>
      <c r="O5734" s="12"/>
      <c r="P5734" s="12"/>
      <c r="Q5734" s="12"/>
      <c r="R5734" s="12"/>
      <c r="S5734" s="12"/>
      <c r="T5734" s="12"/>
      <c r="U5734" s="12"/>
      <c r="V5734" s="12"/>
      <c r="W5734" s="12"/>
      <c r="X5734" s="12"/>
      <c r="Y5734" s="12"/>
      <c r="Z5734" s="12"/>
      <c r="AA5734" s="12"/>
      <c r="AB5734" s="12"/>
      <c r="AC5734" s="12"/>
      <c r="AD5734" s="12"/>
      <c r="AE5734" s="12"/>
      <c r="AF5734" s="12"/>
      <c r="AG5734" s="12"/>
      <c r="AH5734" s="12"/>
      <c r="AI5734" s="12"/>
      <c r="AJ5734" s="12"/>
      <c r="AK5734" s="12"/>
      <c r="AL5734" s="12"/>
      <c r="AM5734" s="12"/>
      <c r="AN5734" s="12"/>
      <c r="AO5734" s="12"/>
      <c r="AP5734" s="12"/>
      <c r="AQ5734" s="12"/>
      <c r="AR5734" s="12"/>
      <c r="AS5734" s="12"/>
      <c r="AT5734" s="12"/>
      <c r="AU5734" s="12"/>
      <c r="AV5734" s="12"/>
      <c r="AW5734" s="12"/>
      <c r="AX5734" s="12"/>
      <c r="AY5734" s="12"/>
      <c r="AZ5734" s="12"/>
      <c r="BA5734" s="12"/>
      <c r="BB5734" s="12"/>
      <c r="BC5734" s="12"/>
      <c r="BD5734" s="12"/>
      <c r="BE5734" s="12"/>
      <c r="BF5734" s="12"/>
      <c r="BG5734" s="12"/>
      <c r="BH5734" s="12"/>
      <c r="BI5734" s="12"/>
      <c r="BJ5734" s="13"/>
      <c r="BK5734" s="13"/>
      <c r="BL5734" s="13"/>
      <c r="BM5734" s="13"/>
      <c r="BN5734" s="13"/>
    </row>
    <row r="5735" spans="1:66" x14ac:dyDescent="0.25">
      <c r="A5735" s="10"/>
      <c r="B5735" s="10"/>
      <c r="C5735" s="10"/>
      <c r="D5735" s="10"/>
      <c r="E5735" s="10"/>
      <c r="F5735" s="10"/>
      <c r="G5735" s="10"/>
      <c r="H5735" s="10"/>
      <c r="I5735" s="10"/>
      <c r="J5735" s="10"/>
      <c r="K5735" s="11"/>
      <c r="L5735" s="11"/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2"/>
      <c r="AS5735" s="12"/>
      <c r="AT5735" s="12"/>
      <c r="AU5735" s="12"/>
      <c r="AV5735" s="12"/>
      <c r="AW5735" s="12"/>
      <c r="AX5735" s="12"/>
      <c r="AY5735" s="12"/>
      <c r="AZ5735" s="12"/>
      <c r="BA5735" s="12"/>
      <c r="BB5735" s="12"/>
      <c r="BC5735" s="12"/>
      <c r="BD5735" s="12"/>
      <c r="BE5735" s="12"/>
      <c r="BF5735" s="12"/>
      <c r="BG5735" s="12"/>
      <c r="BH5735" s="12"/>
      <c r="BI5735" s="12"/>
      <c r="BJ5735" s="13"/>
      <c r="BK5735" s="13"/>
      <c r="BL5735" s="13"/>
      <c r="BM5735" s="13"/>
      <c r="BN5735" s="13"/>
    </row>
    <row r="5736" spans="1:66" x14ac:dyDescent="0.25">
      <c r="A5736" s="10"/>
      <c r="B5736" s="10"/>
      <c r="C5736" s="10"/>
      <c r="D5736" s="10"/>
      <c r="E5736" s="10"/>
      <c r="F5736" s="10"/>
      <c r="G5736" s="10"/>
      <c r="H5736" s="10"/>
      <c r="I5736" s="10"/>
      <c r="J5736" s="10"/>
      <c r="K5736" s="11"/>
      <c r="L5736" s="11"/>
      <c r="M5736" s="12"/>
      <c r="N5736" s="12"/>
      <c r="O5736" s="12"/>
      <c r="P5736" s="12"/>
      <c r="Q5736" s="12"/>
      <c r="R5736" s="12"/>
      <c r="S5736" s="12"/>
      <c r="T5736" s="12"/>
      <c r="U5736" s="12"/>
      <c r="V5736" s="12"/>
      <c r="W5736" s="12"/>
      <c r="X5736" s="12"/>
      <c r="Y5736" s="12"/>
      <c r="Z5736" s="12"/>
      <c r="AA5736" s="12"/>
      <c r="AB5736" s="12"/>
      <c r="AC5736" s="12"/>
      <c r="AD5736" s="12"/>
      <c r="AE5736" s="12"/>
      <c r="AF5736" s="12"/>
      <c r="AG5736" s="12"/>
      <c r="AH5736" s="12"/>
      <c r="AI5736" s="12"/>
      <c r="AJ5736" s="12"/>
      <c r="AK5736" s="12"/>
      <c r="AL5736" s="12"/>
      <c r="AM5736" s="12"/>
      <c r="AN5736" s="12"/>
      <c r="AO5736" s="12"/>
      <c r="AP5736" s="12"/>
      <c r="AQ5736" s="12"/>
      <c r="AR5736" s="12"/>
      <c r="AS5736" s="12"/>
      <c r="AT5736" s="12"/>
      <c r="AU5736" s="12"/>
      <c r="AV5736" s="12"/>
      <c r="AW5736" s="12"/>
      <c r="AX5736" s="12"/>
      <c r="AY5736" s="12"/>
      <c r="AZ5736" s="12"/>
      <c r="BA5736" s="12"/>
      <c r="BB5736" s="12"/>
      <c r="BC5736" s="12"/>
      <c r="BD5736" s="12"/>
      <c r="BE5736" s="12"/>
      <c r="BF5736" s="12"/>
      <c r="BG5736" s="12"/>
      <c r="BH5736" s="12"/>
      <c r="BI5736" s="12"/>
      <c r="BJ5736" s="13"/>
      <c r="BK5736" s="13"/>
      <c r="BL5736" s="13"/>
      <c r="BM5736" s="13"/>
      <c r="BN5736" s="13"/>
    </row>
    <row r="5737" spans="1:66" x14ac:dyDescent="0.25">
      <c r="A5737" s="10"/>
      <c r="B5737" s="10"/>
      <c r="C5737" s="10"/>
      <c r="D5737" s="10"/>
      <c r="E5737" s="10"/>
      <c r="F5737" s="10"/>
      <c r="G5737" s="10"/>
      <c r="H5737" s="10"/>
      <c r="I5737" s="10"/>
      <c r="J5737" s="10"/>
      <c r="K5737" s="11"/>
      <c r="L5737" s="11"/>
      <c r="M5737" s="12"/>
      <c r="N5737" s="12"/>
      <c r="O5737" s="12"/>
      <c r="P5737" s="12"/>
      <c r="Q5737" s="12"/>
      <c r="R5737" s="12"/>
      <c r="S5737" s="12"/>
      <c r="T5737" s="12"/>
      <c r="U5737" s="12"/>
      <c r="V5737" s="12"/>
      <c r="W5737" s="12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2"/>
      <c r="AS5737" s="12"/>
      <c r="AT5737" s="12"/>
      <c r="AU5737" s="12"/>
      <c r="AV5737" s="12"/>
      <c r="AW5737" s="12"/>
      <c r="AX5737" s="12"/>
      <c r="AY5737" s="12"/>
      <c r="AZ5737" s="12"/>
      <c r="BA5737" s="12"/>
      <c r="BB5737" s="12"/>
      <c r="BC5737" s="12"/>
      <c r="BD5737" s="12"/>
      <c r="BE5737" s="12"/>
      <c r="BF5737" s="12"/>
      <c r="BG5737" s="12"/>
      <c r="BH5737" s="12"/>
      <c r="BI5737" s="12"/>
      <c r="BJ5737" s="13"/>
      <c r="BK5737" s="13"/>
      <c r="BL5737" s="13"/>
      <c r="BM5737" s="13"/>
      <c r="BN5737" s="13"/>
    </row>
    <row r="5738" spans="1:66" x14ac:dyDescent="0.25">
      <c r="A5738" s="10"/>
      <c r="B5738" s="10"/>
      <c r="C5738" s="10"/>
      <c r="D5738" s="10"/>
      <c r="E5738" s="10"/>
      <c r="F5738" s="10"/>
      <c r="G5738" s="10"/>
      <c r="H5738" s="10"/>
      <c r="I5738" s="10"/>
      <c r="J5738" s="10"/>
      <c r="K5738" s="11"/>
      <c r="L5738" s="11"/>
      <c r="M5738" s="12"/>
      <c r="N5738" s="12"/>
      <c r="O5738" s="12"/>
      <c r="P5738" s="12"/>
      <c r="Q5738" s="12"/>
      <c r="R5738" s="12"/>
      <c r="S5738" s="12"/>
      <c r="T5738" s="12"/>
      <c r="U5738" s="12"/>
      <c r="V5738" s="12"/>
      <c r="W5738" s="12"/>
      <c r="X5738" s="12"/>
      <c r="Y5738" s="12"/>
      <c r="Z5738" s="12"/>
      <c r="AA5738" s="12"/>
      <c r="AB5738" s="12"/>
      <c r="AC5738" s="12"/>
      <c r="AD5738" s="12"/>
      <c r="AE5738" s="12"/>
      <c r="AF5738" s="12"/>
      <c r="AG5738" s="12"/>
      <c r="AH5738" s="12"/>
      <c r="AI5738" s="12"/>
      <c r="AJ5738" s="12"/>
      <c r="AK5738" s="12"/>
      <c r="AL5738" s="12"/>
      <c r="AM5738" s="12"/>
      <c r="AN5738" s="12"/>
      <c r="AO5738" s="12"/>
      <c r="AP5738" s="12"/>
      <c r="AQ5738" s="12"/>
      <c r="AR5738" s="12"/>
      <c r="AS5738" s="12"/>
      <c r="AT5738" s="12"/>
      <c r="AU5738" s="12"/>
      <c r="AV5738" s="12"/>
      <c r="AW5738" s="12"/>
      <c r="AX5738" s="12"/>
      <c r="AY5738" s="12"/>
      <c r="AZ5738" s="12"/>
      <c r="BA5738" s="12"/>
      <c r="BB5738" s="12"/>
      <c r="BC5738" s="12"/>
      <c r="BD5738" s="12"/>
      <c r="BE5738" s="12"/>
      <c r="BF5738" s="12"/>
      <c r="BG5738" s="12"/>
      <c r="BH5738" s="12"/>
      <c r="BI5738" s="12"/>
      <c r="BJ5738" s="13"/>
      <c r="BK5738" s="13"/>
      <c r="BL5738" s="13"/>
      <c r="BM5738" s="13"/>
      <c r="BN5738" s="13"/>
    </row>
    <row r="5739" spans="1:66" x14ac:dyDescent="0.25">
      <c r="A5739" s="10"/>
      <c r="B5739" s="10"/>
      <c r="C5739" s="10"/>
      <c r="D5739" s="10"/>
      <c r="E5739" s="10"/>
      <c r="F5739" s="10"/>
      <c r="G5739" s="10"/>
      <c r="H5739" s="10"/>
      <c r="I5739" s="10"/>
      <c r="J5739" s="10"/>
      <c r="K5739" s="11"/>
      <c r="L5739" s="11"/>
      <c r="M5739" s="12"/>
      <c r="N5739" s="12"/>
      <c r="O5739" s="12"/>
      <c r="P5739" s="12"/>
      <c r="Q5739" s="12"/>
      <c r="R5739" s="12"/>
      <c r="S5739" s="12"/>
      <c r="T5739" s="12"/>
      <c r="U5739" s="12"/>
      <c r="V5739" s="12"/>
      <c r="W5739" s="12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2"/>
      <c r="AS5739" s="12"/>
      <c r="AT5739" s="12"/>
      <c r="AU5739" s="12"/>
      <c r="AV5739" s="12"/>
      <c r="AW5739" s="12"/>
      <c r="AX5739" s="12"/>
      <c r="AY5739" s="12"/>
      <c r="AZ5739" s="12"/>
      <c r="BA5739" s="12"/>
      <c r="BB5739" s="12"/>
      <c r="BC5739" s="12"/>
      <c r="BD5739" s="12"/>
      <c r="BE5739" s="12"/>
      <c r="BF5739" s="12"/>
      <c r="BG5739" s="12"/>
      <c r="BH5739" s="12"/>
      <c r="BI5739" s="12"/>
      <c r="BJ5739" s="13"/>
      <c r="BK5739" s="13"/>
      <c r="BL5739" s="13"/>
      <c r="BM5739" s="13"/>
      <c r="BN5739" s="13"/>
    </row>
    <row r="5740" spans="1:66" x14ac:dyDescent="0.25">
      <c r="A5740" s="10"/>
      <c r="B5740" s="10"/>
      <c r="C5740" s="10"/>
      <c r="D5740" s="10"/>
      <c r="E5740" s="10"/>
      <c r="F5740" s="10"/>
      <c r="G5740" s="10"/>
      <c r="H5740" s="10"/>
      <c r="I5740" s="10"/>
      <c r="J5740" s="10"/>
      <c r="K5740" s="11"/>
      <c r="L5740" s="11"/>
      <c r="M5740" s="12"/>
      <c r="N5740" s="12"/>
      <c r="O5740" s="12"/>
      <c r="P5740" s="12"/>
      <c r="Q5740" s="12"/>
      <c r="R5740" s="12"/>
      <c r="S5740" s="12"/>
      <c r="T5740" s="12"/>
      <c r="U5740" s="12"/>
      <c r="V5740" s="12"/>
      <c r="W5740" s="12"/>
      <c r="X5740" s="12"/>
      <c r="Y5740" s="12"/>
      <c r="Z5740" s="12"/>
      <c r="AA5740" s="12"/>
      <c r="AB5740" s="12"/>
      <c r="AC5740" s="12"/>
      <c r="AD5740" s="12"/>
      <c r="AE5740" s="12"/>
      <c r="AF5740" s="12"/>
      <c r="AG5740" s="12"/>
      <c r="AH5740" s="12"/>
      <c r="AI5740" s="12"/>
      <c r="AJ5740" s="12"/>
      <c r="AK5740" s="12"/>
      <c r="AL5740" s="12"/>
      <c r="AM5740" s="12"/>
      <c r="AN5740" s="12"/>
      <c r="AO5740" s="12"/>
      <c r="AP5740" s="12"/>
      <c r="AQ5740" s="12"/>
      <c r="AR5740" s="12"/>
      <c r="AS5740" s="12"/>
      <c r="AT5740" s="12"/>
      <c r="AU5740" s="12"/>
      <c r="AV5740" s="12"/>
      <c r="AW5740" s="12"/>
      <c r="AX5740" s="12"/>
      <c r="AY5740" s="12"/>
      <c r="AZ5740" s="12"/>
      <c r="BA5740" s="12"/>
      <c r="BB5740" s="12"/>
      <c r="BC5740" s="12"/>
      <c r="BD5740" s="12"/>
      <c r="BE5740" s="12"/>
      <c r="BF5740" s="12"/>
      <c r="BG5740" s="12"/>
      <c r="BH5740" s="12"/>
      <c r="BI5740" s="12"/>
      <c r="BJ5740" s="13"/>
      <c r="BK5740" s="13"/>
      <c r="BL5740" s="13"/>
      <c r="BM5740" s="13"/>
      <c r="BN5740" s="13"/>
    </row>
    <row r="5741" spans="1:66" x14ac:dyDescent="0.25">
      <c r="A5741" s="10"/>
      <c r="B5741" s="10"/>
      <c r="C5741" s="10"/>
      <c r="D5741" s="10"/>
      <c r="E5741" s="10"/>
      <c r="F5741" s="10"/>
      <c r="G5741" s="10"/>
      <c r="H5741" s="10"/>
      <c r="I5741" s="10"/>
      <c r="J5741" s="10"/>
      <c r="K5741" s="11"/>
      <c r="L5741" s="11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2"/>
      <c r="AS5741" s="12"/>
      <c r="AT5741" s="12"/>
      <c r="AU5741" s="12"/>
      <c r="AV5741" s="12"/>
      <c r="AW5741" s="12"/>
      <c r="AX5741" s="12"/>
      <c r="AY5741" s="12"/>
      <c r="AZ5741" s="12"/>
      <c r="BA5741" s="12"/>
      <c r="BB5741" s="12"/>
      <c r="BC5741" s="12"/>
      <c r="BD5741" s="12"/>
      <c r="BE5741" s="12"/>
      <c r="BF5741" s="12"/>
      <c r="BG5741" s="12"/>
      <c r="BH5741" s="12"/>
      <c r="BI5741" s="12"/>
      <c r="BJ5741" s="13"/>
      <c r="BK5741" s="13"/>
      <c r="BL5741" s="13"/>
      <c r="BM5741" s="13"/>
      <c r="BN5741" s="13"/>
    </row>
    <row r="5742" spans="1:66" x14ac:dyDescent="0.25">
      <c r="A5742" s="10"/>
      <c r="B5742" s="10"/>
      <c r="C5742" s="10"/>
      <c r="D5742" s="10"/>
      <c r="E5742" s="10"/>
      <c r="F5742" s="10"/>
      <c r="G5742" s="10"/>
      <c r="H5742" s="10"/>
      <c r="I5742" s="10"/>
      <c r="J5742" s="10"/>
      <c r="K5742" s="11"/>
      <c r="L5742" s="11"/>
      <c r="M5742" s="12"/>
      <c r="N5742" s="12"/>
      <c r="O5742" s="12"/>
      <c r="P5742" s="12"/>
      <c r="Q5742" s="12"/>
      <c r="R5742" s="12"/>
      <c r="S5742" s="12"/>
      <c r="T5742" s="12"/>
      <c r="U5742" s="12"/>
      <c r="V5742" s="12"/>
      <c r="W5742" s="12"/>
      <c r="X5742" s="12"/>
      <c r="Y5742" s="12"/>
      <c r="Z5742" s="12"/>
      <c r="AA5742" s="12"/>
      <c r="AB5742" s="12"/>
      <c r="AC5742" s="12"/>
      <c r="AD5742" s="12"/>
      <c r="AE5742" s="12"/>
      <c r="AF5742" s="12"/>
      <c r="AG5742" s="12"/>
      <c r="AH5742" s="12"/>
      <c r="AI5742" s="12"/>
      <c r="AJ5742" s="12"/>
      <c r="AK5742" s="12"/>
      <c r="AL5742" s="12"/>
      <c r="AM5742" s="12"/>
      <c r="AN5742" s="12"/>
      <c r="AO5742" s="12"/>
      <c r="AP5742" s="12"/>
      <c r="AQ5742" s="12"/>
      <c r="AR5742" s="12"/>
      <c r="AS5742" s="12"/>
      <c r="AT5742" s="12"/>
      <c r="AU5742" s="12"/>
      <c r="AV5742" s="12"/>
      <c r="AW5742" s="12"/>
      <c r="AX5742" s="12"/>
      <c r="AY5742" s="12"/>
      <c r="AZ5742" s="12"/>
      <c r="BA5742" s="12"/>
      <c r="BB5742" s="12"/>
      <c r="BC5742" s="12"/>
      <c r="BD5742" s="12"/>
      <c r="BE5742" s="12"/>
      <c r="BF5742" s="12"/>
      <c r="BG5742" s="12"/>
      <c r="BH5742" s="12"/>
      <c r="BI5742" s="12"/>
      <c r="BJ5742" s="13"/>
      <c r="BK5742" s="13"/>
      <c r="BL5742" s="13"/>
      <c r="BM5742" s="13"/>
      <c r="BN5742" s="13"/>
    </row>
    <row r="5743" spans="1:66" x14ac:dyDescent="0.25">
      <c r="A5743" s="10"/>
      <c r="B5743" s="10"/>
      <c r="C5743" s="10"/>
      <c r="D5743" s="10"/>
      <c r="E5743" s="10"/>
      <c r="F5743" s="10"/>
      <c r="G5743" s="10"/>
      <c r="H5743" s="10"/>
      <c r="I5743" s="10"/>
      <c r="J5743" s="10"/>
      <c r="K5743" s="11"/>
      <c r="L5743" s="11"/>
      <c r="M5743" s="12"/>
      <c r="N5743" s="12"/>
      <c r="O5743" s="12"/>
      <c r="P5743" s="12"/>
      <c r="Q5743" s="12"/>
      <c r="R5743" s="12"/>
      <c r="S5743" s="12"/>
      <c r="T5743" s="12"/>
      <c r="U5743" s="12"/>
      <c r="V5743" s="12"/>
      <c r="W5743" s="12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2"/>
      <c r="AS5743" s="12"/>
      <c r="AT5743" s="12"/>
      <c r="AU5743" s="12"/>
      <c r="AV5743" s="12"/>
      <c r="AW5743" s="12"/>
      <c r="AX5743" s="12"/>
      <c r="AY5743" s="12"/>
      <c r="AZ5743" s="12"/>
      <c r="BA5743" s="12"/>
      <c r="BB5743" s="12"/>
      <c r="BC5743" s="12"/>
      <c r="BD5743" s="12"/>
      <c r="BE5743" s="12"/>
      <c r="BF5743" s="12"/>
      <c r="BG5743" s="12"/>
      <c r="BH5743" s="12"/>
      <c r="BI5743" s="12"/>
      <c r="BJ5743" s="13"/>
      <c r="BK5743" s="13"/>
      <c r="BL5743" s="13"/>
      <c r="BM5743" s="13"/>
      <c r="BN5743" s="13"/>
    </row>
    <row r="5744" spans="1:66" x14ac:dyDescent="0.25">
      <c r="A5744" s="10"/>
      <c r="B5744" s="10"/>
      <c r="C5744" s="10"/>
      <c r="D5744" s="10"/>
      <c r="E5744" s="10"/>
      <c r="F5744" s="10"/>
      <c r="G5744" s="10"/>
      <c r="H5744" s="10"/>
      <c r="I5744" s="10"/>
      <c r="J5744" s="10"/>
      <c r="K5744" s="11"/>
      <c r="L5744" s="11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12"/>
      <c r="Z5744" s="12"/>
      <c r="AA5744" s="12"/>
      <c r="AB5744" s="12"/>
      <c r="AC5744" s="12"/>
      <c r="AD5744" s="12"/>
      <c r="AE5744" s="12"/>
      <c r="AF5744" s="12"/>
      <c r="AG5744" s="12"/>
      <c r="AH5744" s="12"/>
      <c r="AI5744" s="12"/>
      <c r="AJ5744" s="12"/>
      <c r="AK5744" s="12"/>
      <c r="AL5744" s="12"/>
      <c r="AM5744" s="12"/>
      <c r="AN5744" s="12"/>
      <c r="AO5744" s="12"/>
      <c r="AP5744" s="12"/>
      <c r="AQ5744" s="12"/>
      <c r="AR5744" s="12"/>
      <c r="AS5744" s="12"/>
      <c r="AT5744" s="12"/>
      <c r="AU5744" s="12"/>
      <c r="AV5744" s="12"/>
      <c r="AW5744" s="12"/>
      <c r="AX5744" s="12"/>
      <c r="AY5744" s="12"/>
      <c r="AZ5744" s="12"/>
      <c r="BA5744" s="12"/>
      <c r="BB5744" s="12"/>
      <c r="BC5744" s="12"/>
      <c r="BD5744" s="12"/>
      <c r="BE5744" s="12"/>
      <c r="BF5744" s="12"/>
      <c r="BG5744" s="12"/>
      <c r="BH5744" s="12"/>
      <c r="BI5744" s="12"/>
      <c r="BJ5744" s="13"/>
      <c r="BK5744" s="13"/>
      <c r="BL5744" s="13"/>
      <c r="BM5744" s="13"/>
      <c r="BN5744" s="13"/>
    </row>
    <row r="5745" spans="1:66" x14ac:dyDescent="0.25">
      <c r="A5745" s="10"/>
      <c r="B5745" s="10"/>
      <c r="C5745" s="10"/>
      <c r="D5745" s="10"/>
      <c r="E5745" s="10"/>
      <c r="F5745" s="10"/>
      <c r="G5745" s="10"/>
      <c r="H5745" s="10"/>
      <c r="I5745" s="10"/>
      <c r="J5745" s="10"/>
      <c r="K5745" s="11"/>
      <c r="L5745" s="11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2"/>
      <c r="AS5745" s="12"/>
      <c r="AT5745" s="12"/>
      <c r="AU5745" s="12"/>
      <c r="AV5745" s="12"/>
      <c r="AW5745" s="12"/>
      <c r="AX5745" s="12"/>
      <c r="AY5745" s="12"/>
      <c r="AZ5745" s="12"/>
      <c r="BA5745" s="12"/>
      <c r="BB5745" s="12"/>
      <c r="BC5745" s="12"/>
      <c r="BD5745" s="12"/>
      <c r="BE5745" s="12"/>
      <c r="BF5745" s="12"/>
      <c r="BG5745" s="12"/>
      <c r="BH5745" s="12"/>
      <c r="BI5745" s="12"/>
      <c r="BJ5745" s="13"/>
      <c r="BK5745" s="13"/>
      <c r="BL5745" s="13"/>
      <c r="BM5745" s="13"/>
      <c r="BN5745" s="13"/>
    </row>
    <row r="5746" spans="1:66" x14ac:dyDescent="0.25">
      <c r="A5746" s="10"/>
      <c r="B5746" s="10"/>
      <c r="C5746" s="10"/>
      <c r="D5746" s="10"/>
      <c r="E5746" s="10"/>
      <c r="F5746" s="10"/>
      <c r="G5746" s="10"/>
      <c r="H5746" s="10"/>
      <c r="I5746" s="10"/>
      <c r="J5746" s="10"/>
      <c r="K5746" s="11"/>
      <c r="L5746" s="11"/>
      <c r="M5746" s="12"/>
      <c r="N5746" s="12"/>
      <c r="O5746" s="12"/>
      <c r="P5746" s="12"/>
      <c r="Q5746" s="12"/>
      <c r="R5746" s="12"/>
      <c r="S5746" s="12"/>
      <c r="T5746" s="12"/>
      <c r="U5746" s="12"/>
      <c r="V5746" s="12"/>
      <c r="W5746" s="12"/>
      <c r="X5746" s="12"/>
      <c r="Y5746" s="12"/>
      <c r="Z5746" s="12"/>
      <c r="AA5746" s="12"/>
      <c r="AB5746" s="12"/>
      <c r="AC5746" s="12"/>
      <c r="AD5746" s="12"/>
      <c r="AE5746" s="12"/>
      <c r="AF5746" s="12"/>
      <c r="AG5746" s="12"/>
      <c r="AH5746" s="12"/>
      <c r="AI5746" s="12"/>
      <c r="AJ5746" s="12"/>
      <c r="AK5746" s="12"/>
      <c r="AL5746" s="12"/>
      <c r="AM5746" s="12"/>
      <c r="AN5746" s="12"/>
      <c r="AO5746" s="12"/>
      <c r="AP5746" s="12"/>
      <c r="AQ5746" s="12"/>
      <c r="AR5746" s="12"/>
      <c r="AS5746" s="12"/>
      <c r="AT5746" s="12"/>
      <c r="AU5746" s="12"/>
      <c r="AV5746" s="12"/>
      <c r="AW5746" s="12"/>
      <c r="AX5746" s="12"/>
      <c r="AY5746" s="12"/>
      <c r="AZ5746" s="12"/>
      <c r="BA5746" s="12"/>
      <c r="BB5746" s="12"/>
      <c r="BC5746" s="12"/>
      <c r="BD5746" s="12"/>
      <c r="BE5746" s="12"/>
      <c r="BF5746" s="12"/>
      <c r="BG5746" s="12"/>
      <c r="BH5746" s="12"/>
      <c r="BI5746" s="12"/>
      <c r="BJ5746" s="13"/>
      <c r="BK5746" s="13"/>
      <c r="BL5746" s="13"/>
      <c r="BM5746" s="13"/>
      <c r="BN5746" s="13"/>
    </row>
    <row r="5747" spans="1:66" x14ac:dyDescent="0.25">
      <c r="A5747" s="10"/>
      <c r="B5747" s="10"/>
      <c r="C5747" s="10"/>
      <c r="D5747" s="10"/>
      <c r="E5747" s="10"/>
      <c r="F5747" s="10"/>
      <c r="G5747" s="10"/>
      <c r="H5747" s="10"/>
      <c r="I5747" s="10"/>
      <c r="J5747" s="10"/>
      <c r="K5747" s="11"/>
      <c r="L5747" s="11"/>
      <c r="M5747" s="12"/>
      <c r="N5747" s="12"/>
      <c r="O5747" s="12"/>
      <c r="P5747" s="12"/>
      <c r="Q5747" s="12"/>
      <c r="R5747" s="12"/>
      <c r="S5747" s="12"/>
      <c r="T5747" s="12"/>
      <c r="U5747" s="12"/>
      <c r="V5747" s="12"/>
      <c r="W5747" s="12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2"/>
      <c r="AS5747" s="12"/>
      <c r="AT5747" s="12"/>
      <c r="AU5747" s="12"/>
      <c r="AV5747" s="12"/>
      <c r="AW5747" s="12"/>
      <c r="AX5747" s="12"/>
      <c r="AY5747" s="12"/>
      <c r="AZ5747" s="12"/>
      <c r="BA5747" s="12"/>
      <c r="BB5747" s="12"/>
      <c r="BC5747" s="12"/>
      <c r="BD5747" s="12"/>
      <c r="BE5747" s="12"/>
      <c r="BF5747" s="12"/>
      <c r="BG5747" s="12"/>
      <c r="BH5747" s="12"/>
      <c r="BI5747" s="12"/>
      <c r="BJ5747" s="13"/>
      <c r="BK5747" s="13"/>
      <c r="BL5747" s="13"/>
      <c r="BM5747" s="13"/>
      <c r="BN5747" s="13"/>
    </row>
    <row r="5748" spans="1:66" s="14" customFormat="1" x14ac:dyDescent="0.25">
      <c r="A5748" s="10"/>
      <c r="B5748" s="10"/>
      <c r="C5748" s="10"/>
      <c r="D5748" s="10"/>
      <c r="E5748" s="10"/>
      <c r="F5748" s="10"/>
      <c r="G5748" s="10"/>
      <c r="H5748" s="10"/>
      <c r="I5748" s="10"/>
      <c r="J5748" s="10"/>
      <c r="K5748" s="11"/>
      <c r="L5748" s="11"/>
      <c r="M5748" s="12"/>
      <c r="N5748" s="12"/>
      <c r="O5748" s="12"/>
      <c r="P5748" s="12"/>
      <c r="Q5748" s="12"/>
      <c r="R5748" s="12"/>
      <c r="S5748" s="12"/>
      <c r="T5748" s="12"/>
      <c r="U5748" s="12"/>
      <c r="V5748" s="12"/>
      <c r="W5748" s="12"/>
      <c r="X5748" s="12"/>
      <c r="Y5748" s="12"/>
      <c r="Z5748" s="12"/>
      <c r="AA5748" s="12"/>
      <c r="AB5748" s="12"/>
      <c r="AC5748" s="12"/>
      <c r="AD5748" s="12"/>
      <c r="AE5748" s="12"/>
      <c r="AF5748" s="12"/>
      <c r="AG5748" s="12"/>
      <c r="AH5748" s="12"/>
      <c r="AI5748" s="12"/>
      <c r="AJ5748" s="12"/>
      <c r="AK5748" s="12"/>
      <c r="AL5748" s="12"/>
      <c r="AM5748" s="12"/>
      <c r="AN5748" s="12"/>
      <c r="AO5748" s="12"/>
      <c r="AP5748" s="12"/>
      <c r="AQ5748" s="12"/>
      <c r="AR5748" s="12"/>
      <c r="AS5748" s="12"/>
      <c r="AT5748" s="12"/>
      <c r="AU5748" s="12"/>
      <c r="AV5748" s="12"/>
      <c r="AW5748" s="12"/>
      <c r="AX5748" s="12"/>
      <c r="AY5748" s="12"/>
      <c r="AZ5748" s="12"/>
      <c r="BA5748" s="12"/>
      <c r="BB5748" s="12"/>
      <c r="BC5748" s="12"/>
      <c r="BD5748" s="12"/>
      <c r="BE5748" s="12"/>
      <c r="BF5748" s="12"/>
      <c r="BG5748" s="12"/>
      <c r="BH5748" s="12"/>
      <c r="BI5748" s="12"/>
      <c r="BJ5748" s="13"/>
      <c r="BK5748" s="13"/>
      <c r="BL5748" s="13"/>
      <c r="BM5748" s="13"/>
      <c r="BN5748" s="13"/>
    </row>
    <row r="5749" spans="1:66" x14ac:dyDescent="0.25">
      <c r="A5749" s="10"/>
      <c r="B5749" s="10"/>
      <c r="C5749" s="10"/>
      <c r="D5749" s="18"/>
      <c r="E5749" s="10"/>
      <c r="F5749" s="10"/>
      <c r="G5749" s="10"/>
      <c r="H5749" s="10"/>
      <c r="I5749" s="10"/>
      <c r="J5749" s="10"/>
      <c r="K5749" s="11"/>
      <c r="L5749" s="11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2"/>
      <c r="AS5749" s="12"/>
      <c r="AT5749" s="12"/>
      <c r="AU5749" s="12"/>
      <c r="AV5749" s="12"/>
      <c r="AW5749" s="12"/>
      <c r="AX5749" s="12"/>
      <c r="AY5749" s="12"/>
      <c r="AZ5749" s="12"/>
      <c r="BA5749" s="12"/>
      <c r="BB5749" s="12"/>
      <c r="BC5749" s="12"/>
      <c r="BD5749" s="12"/>
      <c r="BE5749" s="12"/>
      <c r="BF5749" s="12"/>
      <c r="BG5749" s="12"/>
      <c r="BH5749" s="12"/>
      <c r="BI5749" s="12"/>
      <c r="BJ5749" s="13"/>
      <c r="BK5749" s="13"/>
      <c r="BL5749" s="13"/>
      <c r="BM5749" s="13"/>
      <c r="BN5749" s="13"/>
    </row>
    <row r="5750" spans="1:66" x14ac:dyDescent="0.25">
      <c r="A5750" s="10"/>
      <c r="B5750" s="10"/>
      <c r="C5750" s="10"/>
      <c r="D5750" s="18"/>
      <c r="E5750" s="10"/>
      <c r="F5750" s="10"/>
      <c r="G5750" s="10"/>
      <c r="H5750" s="10"/>
      <c r="I5750" s="10"/>
      <c r="J5750" s="10"/>
      <c r="K5750" s="11"/>
      <c r="L5750" s="11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  <c r="W5750" s="12"/>
      <c r="X5750" s="12"/>
      <c r="Y5750" s="12"/>
      <c r="Z5750" s="12"/>
      <c r="AA5750" s="12"/>
      <c r="AB5750" s="12"/>
      <c r="AC5750" s="12"/>
      <c r="AD5750" s="12"/>
      <c r="AE5750" s="12"/>
      <c r="AF5750" s="12"/>
      <c r="AG5750" s="12"/>
      <c r="AH5750" s="12"/>
      <c r="AI5750" s="12"/>
      <c r="AJ5750" s="12"/>
      <c r="AK5750" s="12"/>
      <c r="AL5750" s="12"/>
      <c r="AM5750" s="12"/>
      <c r="AN5750" s="12"/>
      <c r="AO5750" s="12"/>
      <c r="AP5750" s="12"/>
      <c r="AQ5750" s="12"/>
      <c r="AR5750" s="12"/>
      <c r="AS5750" s="12"/>
      <c r="AT5750" s="12"/>
      <c r="AU5750" s="12"/>
      <c r="AV5750" s="12"/>
      <c r="AW5750" s="12"/>
      <c r="AX5750" s="12"/>
      <c r="AY5750" s="12"/>
      <c r="AZ5750" s="12"/>
      <c r="BA5750" s="12"/>
      <c r="BB5750" s="12"/>
      <c r="BC5750" s="12"/>
      <c r="BD5750" s="12"/>
      <c r="BE5750" s="12"/>
      <c r="BF5750" s="12"/>
      <c r="BG5750" s="12"/>
      <c r="BH5750" s="12"/>
      <c r="BI5750" s="12"/>
      <c r="BJ5750" s="13"/>
      <c r="BK5750" s="13"/>
      <c r="BL5750" s="13"/>
      <c r="BM5750" s="13"/>
      <c r="BN5750" s="13"/>
    </row>
    <row r="5751" spans="1:66" x14ac:dyDescent="0.25">
      <c r="A5751" s="10"/>
      <c r="B5751" s="10"/>
      <c r="C5751" s="10"/>
      <c r="D5751" s="18"/>
      <c r="E5751" s="10"/>
      <c r="F5751" s="10"/>
      <c r="G5751" s="10"/>
      <c r="H5751" s="10"/>
      <c r="I5751" s="10"/>
      <c r="J5751" s="10"/>
      <c r="K5751" s="11"/>
      <c r="L5751" s="11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2"/>
      <c r="AS5751" s="12"/>
      <c r="AT5751" s="12"/>
      <c r="AU5751" s="12"/>
      <c r="AV5751" s="12"/>
      <c r="AW5751" s="12"/>
      <c r="AX5751" s="12"/>
      <c r="AY5751" s="12"/>
      <c r="AZ5751" s="12"/>
      <c r="BA5751" s="12"/>
      <c r="BB5751" s="12"/>
      <c r="BC5751" s="12"/>
      <c r="BD5751" s="12"/>
      <c r="BE5751" s="12"/>
      <c r="BF5751" s="12"/>
      <c r="BG5751" s="12"/>
      <c r="BH5751" s="12"/>
      <c r="BI5751" s="12"/>
      <c r="BJ5751" s="13"/>
      <c r="BK5751" s="13"/>
      <c r="BL5751" s="13"/>
      <c r="BM5751" s="13"/>
      <c r="BN5751" s="13"/>
    </row>
    <row r="5752" spans="1:66" x14ac:dyDescent="0.25">
      <c r="A5752" s="10"/>
      <c r="B5752" s="10"/>
      <c r="C5752" s="10"/>
      <c r="D5752" s="18"/>
      <c r="E5752" s="10"/>
      <c r="F5752" s="10"/>
      <c r="G5752" s="10"/>
      <c r="H5752" s="10"/>
      <c r="I5752" s="10"/>
      <c r="J5752" s="10"/>
      <c r="K5752" s="11"/>
      <c r="L5752" s="11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  <c r="Y5752" s="12"/>
      <c r="Z5752" s="12"/>
      <c r="AA5752" s="12"/>
      <c r="AB5752" s="12"/>
      <c r="AC5752" s="12"/>
      <c r="AD5752" s="12"/>
      <c r="AE5752" s="12"/>
      <c r="AF5752" s="12"/>
      <c r="AG5752" s="12"/>
      <c r="AH5752" s="12"/>
      <c r="AI5752" s="12"/>
      <c r="AJ5752" s="12"/>
      <c r="AK5752" s="12"/>
      <c r="AL5752" s="12"/>
      <c r="AM5752" s="12"/>
      <c r="AN5752" s="12"/>
      <c r="AO5752" s="12"/>
      <c r="AP5752" s="12"/>
      <c r="AQ5752" s="12"/>
      <c r="AR5752" s="12"/>
      <c r="AS5752" s="12"/>
      <c r="AT5752" s="12"/>
      <c r="AU5752" s="12"/>
      <c r="AV5752" s="12"/>
      <c r="AW5752" s="12"/>
      <c r="AX5752" s="12"/>
      <c r="AY5752" s="12"/>
      <c r="AZ5752" s="12"/>
      <c r="BA5752" s="12"/>
      <c r="BB5752" s="12"/>
      <c r="BC5752" s="12"/>
      <c r="BD5752" s="12"/>
      <c r="BE5752" s="12"/>
      <c r="BF5752" s="12"/>
      <c r="BG5752" s="12"/>
      <c r="BH5752" s="12"/>
      <c r="BI5752" s="12"/>
      <c r="BJ5752" s="13"/>
      <c r="BK5752" s="13"/>
      <c r="BL5752" s="13"/>
      <c r="BM5752" s="13"/>
      <c r="BN5752" s="13"/>
    </row>
    <row r="5753" spans="1:66" x14ac:dyDescent="0.25">
      <c r="A5753" s="10"/>
      <c r="B5753" s="10"/>
      <c r="C5753" s="10"/>
      <c r="D5753" s="18"/>
      <c r="E5753" s="10"/>
      <c r="F5753" s="10"/>
      <c r="G5753" s="10"/>
      <c r="H5753" s="10"/>
      <c r="I5753" s="10"/>
      <c r="J5753" s="10"/>
      <c r="K5753" s="11"/>
      <c r="L5753" s="11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  <c r="W5753" s="12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2"/>
      <c r="AS5753" s="12"/>
      <c r="AT5753" s="12"/>
      <c r="AU5753" s="12"/>
      <c r="AV5753" s="12"/>
      <c r="AW5753" s="12"/>
      <c r="AX5753" s="12"/>
      <c r="AY5753" s="12"/>
      <c r="AZ5753" s="12"/>
      <c r="BA5753" s="12"/>
      <c r="BB5753" s="12"/>
      <c r="BC5753" s="12"/>
      <c r="BD5753" s="12"/>
      <c r="BE5753" s="12"/>
      <c r="BF5753" s="12"/>
      <c r="BG5753" s="12"/>
      <c r="BH5753" s="12"/>
      <c r="BI5753" s="12"/>
      <c r="BJ5753" s="13"/>
      <c r="BK5753" s="13"/>
      <c r="BL5753" s="13"/>
      <c r="BM5753" s="13"/>
      <c r="BN5753" s="13"/>
    </row>
    <row r="5754" spans="1:66" x14ac:dyDescent="0.25">
      <c r="A5754" s="10"/>
      <c r="B5754" s="10"/>
      <c r="C5754" s="10"/>
      <c r="D5754" s="18"/>
      <c r="E5754" s="10"/>
      <c r="F5754" s="10"/>
      <c r="G5754" s="10"/>
      <c r="H5754" s="10"/>
      <c r="I5754" s="10"/>
      <c r="J5754" s="10"/>
      <c r="K5754" s="11"/>
      <c r="L5754" s="11"/>
      <c r="M5754" s="12"/>
      <c r="N5754" s="12"/>
      <c r="O5754" s="12"/>
      <c r="P5754" s="12"/>
      <c r="Q5754" s="12"/>
      <c r="R5754" s="12"/>
      <c r="S5754" s="12"/>
      <c r="T5754" s="12"/>
      <c r="U5754" s="12"/>
      <c r="V5754" s="12"/>
      <c r="W5754" s="12"/>
      <c r="X5754" s="12"/>
      <c r="Y5754" s="12"/>
      <c r="Z5754" s="12"/>
      <c r="AA5754" s="12"/>
      <c r="AB5754" s="12"/>
      <c r="AC5754" s="12"/>
      <c r="AD5754" s="12"/>
      <c r="AE5754" s="12"/>
      <c r="AF5754" s="12"/>
      <c r="AG5754" s="12"/>
      <c r="AH5754" s="12"/>
      <c r="AI5754" s="12"/>
      <c r="AJ5754" s="12"/>
      <c r="AK5754" s="12"/>
      <c r="AL5754" s="12"/>
      <c r="AM5754" s="12"/>
      <c r="AN5754" s="12"/>
      <c r="AO5754" s="12"/>
      <c r="AP5754" s="12"/>
      <c r="AQ5754" s="12"/>
      <c r="AR5754" s="12"/>
      <c r="AS5754" s="12"/>
      <c r="AT5754" s="12"/>
      <c r="AU5754" s="12"/>
      <c r="AV5754" s="12"/>
      <c r="AW5754" s="12"/>
      <c r="AX5754" s="12"/>
      <c r="AY5754" s="12"/>
      <c r="AZ5754" s="12"/>
      <c r="BA5754" s="12"/>
      <c r="BB5754" s="12"/>
      <c r="BC5754" s="12"/>
      <c r="BD5754" s="12"/>
      <c r="BE5754" s="12"/>
      <c r="BF5754" s="12"/>
      <c r="BG5754" s="12"/>
      <c r="BH5754" s="12"/>
      <c r="BI5754" s="12"/>
      <c r="BJ5754" s="13"/>
      <c r="BK5754" s="13"/>
      <c r="BL5754" s="13"/>
      <c r="BM5754" s="13"/>
      <c r="BN5754" s="13"/>
    </row>
    <row r="5755" spans="1:66" x14ac:dyDescent="0.25">
      <c r="A5755" s="10"/>
      <c r="B5755" s="10"/>
      <c r="C5755" s="10"/>
      <c r="D5755" s="18"/>
      <c r="E5755" s="10"/>
      <c r="F5755" s="10"/>
      <c r="G5755" s="10"/>
      <c r="H5755" s="10"/>
      <c r="I5755" s="10"/>
      <c r="J5755" s="10"/>
      <c r="K5755" s="11"/>
      <c r="L5755" s="11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/>
      <c r="W5755" s="12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2"/>
      <c r="AS5755" s="12"/>
      <c r="AT5755" s="12"/>
      <c r="AU5755" s="12"/>
      <c r="AV5755" s="12"/>
      <c r="AW5755" s="12"/>
      <c r="AX5755" s="12"/>
      <c r="AY5755" s="12"/>
      <c r="AZ5755" s="12"/>
      <c r="BA5755" s="12"/>
      <c r="BB5755" s="12"/>
      <c r="BC5755" s="12"/>
      <c r="BD5755" s="12"/>
      <c r="BE5755" s="12"/>
      <c r="BF5755" s="12"/>
      <c r="BG5755" s="12"/>
      <c r="BH5755" s="12"/>
      <c r="BI5755" s="12"/>
      <c r="BJ5755" s="13"/>
      <c r="BK5755" s="13"/>
      <c r="BL5755" s="13"/>
      <c r="BM5755" s="13"/>
      <c r="BN5755" s="13"/>
    </row>
    <row r="5756" spans="1:66" x14ac:dyDescent="0.25">
      <c r="A5756" s="10"/>
      <c r="B5756" s="10"/>
      <c r="C5756" s="10"/>
      <c r="D5756" s="18"/>
      <c r="E5756" s="10"/>
      <c r="F5756" s="10"/>
      <c r="G5756" s="10"/>
      <c r="H5756" s="10"/>
      <c r="I5756" s="10"/>
      <c r="J5756" s="10"/>
      <c r="K5756" s="11"/>
      <c r="L5756" s="11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2"/>
      <c r="AF5756" s="12"/>
      <c r="AG5756" s="12"/>
      <c r="AH5756" s="12"/>
      <c r="AI5756" s="12"/>
      <c r="AJ5756" s="12"/>
      <c r="AK5756" s="12"/>
      <c r="AL5756" s="12"/>
      <c r="AM5756" s="12"/>
      <c r="AN5756" s="12"/>
      <c r="AO5756" s="12"/>
      <c r="AP5756" s="12"/>
      <c r="AQ5756" s="12"/>
      <c r="AR5756" s="12"/>
      <c r="AS5756" s="12"/>
      <c r="AT5756" s="12"/>
      <c r="AU5756" s="12"/>
      <c r="AV5756" s="12"/>
      <c r="AW5756" s="12"/>
      <c r="AX5756" s="12"/>
      <c r="AY5756" s="12"/>
      <c r="AZ5756" s="12"/>
      <c r="BA5756" s="12"/>
      <c r="BB5756" s="12"/>
      <c r="BC5756" s="12"/>
      <c r="BD5756" s="12"/>
      <c r="BE5756" s="12"/>
      <c r="BF5756" s="12"/>
      <c r="BG5756" s="12"/>
      <c r="BH5756" s="12"/>
      <c r="BI5756" s="12"/>
      <c r="BJ5756" s="13"/>
      <c r="BK5756" s="13"/>
      <c r="BL5756" s="13"/>
      <c r="BM5756" s="13"/>
      <c r="BN5756" s="13"/>
    </row>
    <row r="5757" spans="1:66" x14ac:dyDescent="0.25">
      <c r="A5757" s="10"/>
      <c r="B5757" s="10"/>
      <c r="C5757" s="10"/>
      <c r="D5757" s="18"/>
      <c r="E5757" s="10"/>
      <c r="F5757" s="10"/>
      <c r="G5757" s="10"/>
      <c r="H5757" s="10"/>
      <c r="I5757" s="10"/>
      <c r="J5757" s="10"/>
      <c r="K5757" s="11"/>
      <c r="L5757" s="11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/>
      <c r="W5757" s="12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2"/>
      <c r="AS5757" s="12"/>
      <c r="AT5757" s="12"/>
      <c r="AU5757" s="12"/>
      <c r="AV5757" s="12"/>
      <c r="AW5757" s="12"/>
      <c r="AX5757" s="12"/>
      <c r="AY5757" s="12"/>
      <c r="AZ5757" s="12"/>
      <c r="BA5757" s="12"/>
      <c r="BB5757" s="12"/>
      <c r="BC5757" s="12"/>
      <c r="BD5757" s="12"/>
      <c r="BE5757" s="12"/>
      <c r="BF5757" s="12"/>
      <c r="BG5757" s="12"/>
      <c r="BH5757" s="12"/>
      <c r="BI5757" s="12"/>
      <c r="BJ5757" s="13"/>
      <c r="BK5757" s="13"/>
      <c r="BL5757" s="13"/>
      <c r="BM5757" s="13"/>
      <c r="BN5757" s="13"/>
    </row>
    <row r="5758" spans="1:66" x14ac:dyDescent="0.25">
      <c r="A5758" s="10"/>
      <c r="B5758" s="10"/>
      <c r="C5758" s="10"/>
      <c r="D5758" s="18"/>
      <c r="E5758" s="10"/>
      <c r="F5758" s="10"/>
      <c r="G5758" s="10"/>
      <c r="H5758" s="10"/>
      <c r="I5758" s="10"/>
      <c r="J5758" s="10"/>
      <c r="K5758" s="11"/>
      <c r="L5758" s="11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12"/>
      <c r="Z5758" s="12"/>
      <c r="AA5758" s="12"/>
      <c r="AB5758" s="12"/>
      <c r="AC5758" s="12"/>
      <c r="AD5758" s="12"/>
      <c r="AE5758" s="12"/>
      <c r="AF5758" s="12"/>
      <c r="AG5758" s="12"/>
      <c r="AH5758" s="12"/>
      <c r="AI5758" s="12"/>
      <c r="AJ5758" s="12"/>
      <c r="AK5758" s="12"/>
      <c r="AL5758" s="12"/>
      <c r="AM5758" s="12"/>
      <c r="AN5758" s="12"/>
      <c r="AO5758" s="12"/>
      <c r="AP5758" s="12"/>
      <c r="AQ5758" s="12"/>
      <c r="AR5758" s="12"/>
      <c r="AS5758" s="12"/>
      <c r="AT5758" s="12"/>
      <c r="AU5758" s="12"/>
      <c r="AV5758" s="12"/>
      <c r="AW5758" s="12"/>
      <c r="AX5758" s="12"/>
      <c r="AY5758" s="12"/>
      <c r="AZ5758" s="12"/>
      <c r="BA5758" s="12"/>
      <c r="BB5758" s="12"/>
      <c r="BC5758" s="12"/>
      <c r="BD5758" s="12"/>
      <c r="BE5758" s="12"/>
      <c r="BF5758" s="12"/>
      <c r="BG5758" s="12"/>
      <c r="BH5758" s="12"/>
      <c r="BI5758" s="12"/>
      <c r="BJ5758" s="13"/>
      <c r="BK5758" s="13"/>
      <c r="BL5758" s="13"/>
      <c r="BM5758" s="13"/>
      <c r="BN5758" s="13"/>
    </row>
    <row r="5759" spans="1:66" x14ac:dyDescent="0.25">
      <c r="A5759" s="10"/>
      <c r="B5759" s="10"/>
      <c r="C5759" s="10"/>
      <c r="D5759" s="18"/>
      <c r="E5759" s="10"/>
      <c r="F5759" s="10"/>
      <c r="G5759" s="10"/>
      <c r="H5759" s="10"/>
      <c r="I5759" s="10"/>
      <c r="J5759" s="10"/>
      <c r="K5759" s="11"/>
      <c r="L5759" s="11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2"/>
      <c r="AS5759" s="12"/>
      <c r="AT5759" s="12"/>
      <c r="AU5759" s="12"/>
      <c r="AV5759" s="12"/>
      <c r="AW5759" s="12"/>
      <c r="AX5759" s="12"/>
      <c r="AY5759" s="12"/>
      <c r="AZ5759" s="12"/>
      <c r="BA5759" s="12"/>
      <c r="BB5759" s="12"/>
      <c r="BC5759" s="12"/>
      <c r="BD5759" s="12"/>
      <c r="BE5759" s="12"/>
      <c r="BF5759" s="12"/>
      <c r="BG5759" s="12"/>
      <c r="BH5759" s="12"/>
      <c r="BI5759" s="12"/>
      <c r="BJ5759" s="13"/>
      <c r="BK5759" s="13"/>
      <c r="BL5759" s="13"/>
      <c r="BM5759" s="13"/>
      <c r="BN5759" s="13"/>
    </row>
    <row r="5760" spans="1:66" x14ac:dyDescent="0.25">
      <c r="A5760" s="10"/>
      <c r="B5760" s="10"/>
      <c r="C5760" s="10"/>
      <c r="D5760" s="18"/>
      <c r="E5760" s="10"/>
      <c r="F5760" s="10"/>
      <c r="G5760" s="10"/>
      <c r="H5760" s="10"/>
      <c r="I5760" s="10"/>
      <c r="J5760" s="10"/>
      <c r="K5760" s="11"/>
      <c r="L5760" s="11"/>
      <c r="M5760" s="12"/>
      <c r="N5760" s="12"/>
      <c r="O5760" s="12"/>
      <c r="P5760" s="12"/>
      <c r="Q5760" s="12"/>
      <c r="R5760" s="12"/>
      <c r="S5760" s="12"/>
      <c r="T5760" s="12"/>
      <c r="U5760" s="12"/>
      <c r="V5760" s="12"/>
      <c r="W5760" s="12"/>
      <c r="X5760" s="12"/>
      <c r="Y5760" s="12"/>
      <c r="Z5760" s="12"/>
      <c r="AA5760" s="12"/>
      <c r="AB5760" s="12"/>
      <c r="AC5760" s="12"/>
      <c r="AD5760" s="12"/>
      <c r="AE5760" s="12"/>
      <c r="AF5760" s="12"/>
      <c r="AG5760" s="12"/>
      <c r="AH5760" s="12"/>
      <c r="AI5760" s="12"/>
      <c r="AJ5760" s="12"/>
      <c r="AK5760" s="12"/>
      <c r="AL5760" s="12"/>
      <c r="AM5760" s="12"/>
      <c r="AN5760" s="12"/>
      <c r="AO5760" s="12"/>
      <c r="AP5760" s="12"/>
      <c r="AQ5760" s="12"/>
      <c r="AR5760" s="12"/>
      <c r="AS5760" s="12"/>
      <c r="AT5760" s="12"/>
      <c r="AU5760" s="12"/>
      <c r="AV5760" s="12"/>
      <c r="AW5760" s="12"/>
      <c r="AX5760" s="12"/>
      <c r="AY5760" s="12"/>
      <c r="AZ5760" s="12"/>
      <c r="BA5760" s="12"/>
      <c r="BB5760" s="12"/>
      <c r="BC5760" s="12"/>
      <c r="BD5760" s="12"/>
      <c r="BE5760" s="12"/>
      <c r="BF5760" s="12"/>
      <c r="BG5760" s="12"/>
      <c r="BH5760" s="12"/>
      <c r="BI5760" s="12"/>
      <c r="BJ5760" s="13"/>
      <c r="BK5760" s="13"/>
      <c r="BL5760" s="13"/>
      <c r="BM5760" s="13"/>
      <c r="BN5760" s="13"/>
    </row>
    <row r="5761" spans="1:66" x14ac:dyDescent="0.25">
      <c r="A5761" s="10"/>
      <c r="B5761" s="10"/>
      <c r="C5761" s="10"/>
      <c r="D5761" s="18"/>
      <c r="E5761" s="10"/>
      <c r="F5761" s="10"/>
      <c r="G5761" s="10"/>
      <c r="H5761" s="10"/>
      <c r="I5761" s="10"/>
      <c r="J5761" s="10"/>
      <c r="K5761" s="11"/>
      <c r="L5761" s="11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2"/>
      <c r="AS5761" s="12"/>
      <c r="AT5761" s="12"/>
      <c r="AU5761" s="12"/>
      <c r="AV5761" s="12"/>
      <c r="AW5761" s="12"/>
      <c r="AX5761" s="12"/>
      <c r="AY5761" s="12"/>
      <c r="AZ5761" s="12"/>
      <c r="BA5761" s="12"/>
      <c r="BB5761" s="12"/>
      <c r="BC5761" s="12"/>
      <c r="BD5761" s="12"/>
      <c r="BE5761" s="12"/>
      <c r="BF5761" s="12"/>
      <c r="BG5761" s="12"/>
      <c r="BH5761" s="12"/>
      <c r="BI5761" s="12"/>
      <c r="BJ5761" s="13"/>
      <c r="BK5761" s="13"/>
      <c r="BL5761" s="13"/>
      <c r="BM5761" s="13"/>
      <c r="BN5761" s="13"/>
    </row>
    <row r="5762" spans="1:66" x14ac:dyDescent="0.25">
      <c r="A5762" s="10"/>
      <c r="B5762" s="10"/>
      <c r="C5762" s="10"/>
      <c r="D5762" s="18"/>
      <c r="E5762" s="10"/>
      <c r="F5762" s="10"/>
      <c r="G5762" s="10"/>
      <c r="H5762" s="10"/>
      <c r="I5762" s="10"/>
      <c r="J5762" s="10"/>
      <c r="K5762" s="11"/>
      <c r="L5762" s="11"/>
      <c r="M5762" s="12"/>
      <c r="N5762" s="12"/>
      <c r="O5762" s="12"/>
      <c r="P5762" s="12"/>
      <c r="Q5762" s="12"/>
      <c r="R5762" s="12"/>
      <c r="S5762" s="12"/>
      <c r="T5762" s="12"/>
      <c r="U5762" s="12"/>
      <c r="V5762" s="12"/>
      <c r="W5762" s="12"/>
      <c r="X5762" s="12"/>
      <c r="Y5762" s="12"/>
      <c r="Z5762" s="12"/>
      <c r="AA5762" s="12"/>
      <c r="AB5762" s="12"/>
      <c r="AC5762" s="12"/>
      <c r="AD5762" s="12"/>
      <c r="AE5762" s="12"/>
      <c r="AF5762" s="12"/>
      <c r="AG5762" s="12"/>
      <c r="AH5762" s="12"/>
      <c r="AI5762" s="12"/>
      <c r="AJ5762" s="12"/>
      <c r="AK5762" s="12"/>
      <c r="AL5762" s="12"/>
      <c r="AM5762" s="12"/>
      <c r="AN5762" s="12"/>
      <c r="AO5762" s="12"/>
      <c r="AP5762" s="12"/>
      <c r="AQ5762" s="12"/>
      <c r="AR5762" s="12"/>
      <c r="AS5762" s="12"/>
      <c r="AT5762" s="12"/>
      <c r="AU5762" s="12"/>
      <c r="AV5762" s="12"/>
      <c r="AW5762" s="12"/>
      <c r="AX5762" s="12"/>
      <c r="AY5762" s="12"/>
      <c r="AZ5762" s="12"/>
      <c r="BA5762" s="12"/>
      <c r="BB5762" s="12"/>
      <c r="BC5762" s="12"/>
      <c r="BD5762" s="12"/>
      <c r="BE5762" s="12"/>
      <c r="BF5762" s="12"/>
      <c r="BG5762" s="12"/>
      <c r="BH5762" s="12"/>
      <c r="BI5762" s="12"/>
      <c r="BJ5762" s="13"/>
      <c r="BK5762" s="13"/>
      <c r="BL5762" s="13"/>
      <c r="BM5762" s="13"/>
      <c r="BN5762" s="13"/>
    </row>
    <row r="5763" spans="1:66" x14ac:dyDescent="0.25">
      <c r="A5763" s="10"/>
      <c r="B5763" s="10"/>
      <c r="C5763" s="10"/>
      <c r="D5763" s="18"/>
      <c r="E5763" s="10"/>
      <c r="F5763" s="10"/>
      <c r="G5763" s="10"/>
      <c r="H5763" s="10"/>
      <c r="I5763" s="10"/>
      <c r="J5763" s="10"/>
      <c r="K5763" s="11"/>
      <c r="L5763" s="11"/>
      <c r="M5763" s="12"/>
      <c r="N5763" s="12"/>
      <c r="O5763" s="12"/>
      <c r="P5763" s="12"/>
      <c r="Q5763" s="12"/>
      <c r="R5763" s="12"/>
      <c r="S5763" s="12"/>
      <c r="T5763" s="12"/>
      <c r="U5763" s="12"/>
      <c r="V5763" s="12"/>
      <c r="W5763" s="12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2"/>
      <c r="AS5763" s="12"/>
      <c r="AT5763" s="12"/>
      <c r="AU5763" s="12"/>
      <c r="AV5763" s="12"/>
      <c r="AW5763" s="12"/>
      <c r="AX5763" s="12"/>
      <c r="AY5763" s="12"/>
      <c r="AZ5763" s="12"/>
      <c r="BA5763" s="12"/>
      <c r="BB5763" s="12"/>
      <c r="BC5763" s="12"/>
      <c r="BD5763" s="12"/>
      <c r="BE5763" s="12"/>
      <c r="BF5763" s="12"/>
      <c r="BG5763" s="12"/>
      <c r="BH5763" s="12"/>
      <c r="BI5763" s="12"/>
      <c r="BJ5763" s="13"/>
      <c r="BK5763" s="13"/>
      <c r="BL5763" s="13"/>
      <c r="BM5763" s="13"/>
      <c r="BN5763" s="13"/>
    </row>
    <row r="5764" spans="1:66" x14ac:dyDescent="0.25">
      <c r="A5764" s="10"/>
      <c r="B5764" s="10"/>
      <c r="C5764" s="10"/>
      <c r="D5764" s="18"/>
      <c r="E5764" s="10"/>
      <c r="F5764" s="10"/>
      <c r="G5764" s="10"/>
      <c r="H5764" s="10"/>
      <c r="I5764" s="10"/>
      <c r="J5764" s="10"/>
      <c r="K5764" s="11"/>
      <c r="L5764" s="11"/>
      <c r="M5764" s="12"/>
      <c r="N5764" s="12"/>
      <c r="O5764" s="12"/>
      <c r="P5764" s="12"/>
      <c r="Q5764" s="12"/>
      <c r="R5764" s="12"/>
      <c r="S5764" s="12"/>
      <c r="T5764" s="12"/>
      <c r="U5764" s="12"/>
      <c r="V5764" s="12"/>
      <c r="W5764" s="12"/>
      <c r="X5764" s="12"/>
      <c r="Y5764" s="12"/>
      <c r="Z5764" s="12"/>
      <c r="AA5764" s="12"/>
      <c r="AB5764" s="12"/>
      <c r="AC5764" s="12"/>
      <c r="AD5764" s="12"/>
      <c r="AE5764" s="12"/>
      <c r="AF5764" s="12"/>
      <c r="AG5764" s="12"/>
      <c r="AH5764" s="12"/>
      <c r="AI5764" s="12"/>
      <c r="AJ5764" s="12"/>
      <c r="AK5764" s="12"/>
      <c r="AL5764" s="12"/>
      <c r="AM5764" s="12"/>
      <c r="AN5764" s="12"/>
      <c r="AO5764" s="12"/>
      <c r="AP5764" s="12"/>
      <c r="AQ5764" s="12"/>
      <c r="AR5764" s="12"/>
      <c r="AS5764" s="12"/>
      <c r="AT5764" s="12"/>
      <c r="AU5764" s="12"/>
      <c r="AV5764" s="12"/>
      <c r="AW5764" s="12"/>
      <c r="AX5764" s="12"/>
      <c r="AY5764" s="12"/>
      <c r="AZ5764" s="12"/>
      <c r="BA5764" s="12"/>
      <c r="BB5764" s="12"/>
      <c r="BC5764" s="12"/>
      <c r="BD5764" s="12"/>
      <c r="BE5764" s="12"/>
      <c r="BF5764" s="12"/>
      <c r="BG5764" s="12"/>
      <c r="BH5764" s="12"/>
      <c r="BI5764" s="12"/>
      <c r="BJ5764" s="13"/>
      <c r="BK5764" s="13"/>
      <c r="BL5764" s="13"/>
      <c r="BM5764" s="13"/>
      <c r="BN5764" s="13"/>
    </row>
    <row r="5765" spans="1:66" x14ac:dyDescent="0.25">
      <c r="A5765" s="10"/>
      <c r="B5765" s="10"/>
      <c r="C5765" s="10"/>
      <c r="D5765" s="18"/>
      <c r="E5765" s="10"/>
      <c r="F5765" s="10"/>
      <c r="G5765" s="10"/>
      <c r="H5765" s="10"/>
      <c r="I5765" s="10"/>
      <c r="J5765" s="10"/>
      <c r="K5765" s="11"/>
      <c r="L5765" s="11"/>
      <c r="M5765" s="12"/>
      <c r="N5765" s="12"/>
      <c r="O5765" s="12"/>
      <c r="P5765" s="12"/>
      <c r="Q5765" s="12"/>
      <c r="R5765" s="12"/>
      <c r="S5765" s="12"/>
      <c r="T5765" s="12"/>
      <c r="U5765" s="12"/>
      <c r="V5765" s="12"/>
      <c r="W5765" s="12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2"/>
      <c r="AS5765" s="12"/>
      <c r="AT5765" s="12"/>
      <c r="AU5765" s="12"/>
      <c r="AV5765" s="12"/>
      <c r="AW5765" s="12"/>
      <c r="AX5765" s="12"/>
      <c r="AY5765" s="12"/>
      <c r="AZ5765" s="12"/>
      <c r="BA5765" s="12"/>
      <c r="BB5765" s="12"/>
      <c r="BC5765" s="12"/>
      <c r="BD5765" s="12"/>
      <c r="BE5765" s="12"/>
      <c r="BF5765" s="12"/>
      <c r="BG5765" s="12"/>
      <c r="BH5765" s="12"/>
      <c r="BI5765" s="12"/>
      <c r="BJ5765" s="13"/>
      <c r="BK5765" s="13"/>
      <c r="BL5765" s="13"/>
      <c r="BM5765" s="13"/>
      <c r="BN5765" s="13"/>
    </row>
    <row r="5766" spans="1:66" x14ac:dyDescent="0.25">
      <c r="A5766" s="10"/>
      <c r="B5766" s="10"/>
      <c r="C5766" s="10"/>
      <c r="D5766" s="18"/>
      <c r="E5766" s="10"/>
      <c r="F5766" s="10"/>
      <c r="G5766" s="10"/>
      <c r="H5766" s="10"/>
      <c r="I5766" s="10"/>
      <c r="J5766" s="10"/>
      <c r="K5766" s="11"/>
      <c r="L5766" s="11"/>
      <c r="M5766" s="12"/>
      <c r="N5766" s="12"/>
      <c r="O5766" s="12"/>
      <c r="P5766" s="12"/>
      <c r="Q5766" s="12"/>
      <c r="R5766" s="12"/>
      <c r="S5766" s="12"/>
      <c r="T5766" s="12"/>
      <c r="U5766" s="12"/>
      <c r="V5766" s="12"/>
      <c r="W5766" s="12"/>
      <c r="X5766" s="12"/>
      <c r="Y5766" s="12"/>
      <c r="Z5766" s="12"/>
      <c r="AA5766" s="12"/>
      <c r="AB5766" s="12"/>
      <c r="AC5766" s="12"/>
      <c r="AD5766" s="12"/>
      <c r="AE5766" s="12"/>
      <c r="AF5766" s="12"/>
      <c r="AG5766" s="12"/>
      <c r="AH5766" s="12"/>
      <c r="AI5766" s="12"/>
      <c r="AJ5766" s="12"/>
      <c r="AK5766" s="12"/>
      <c r="AL5766" s="12"/>
      <c r="AM5766" s="12"/>
      <c r="AN5766" s="12"/>
      <c r="AO5766" s="12"/>
      <c r="AP5766" s="12"/>
      <c r="AQ5766" s="12"/>
      <c r="AR5766" s="12"/>
      <c r="AS5766" s="12"/>
      <c r="AT5766" s="12"/>
      <c r="AU5766" s="12"/>
      <c r="AV5766" s="12"/>
      <c r="AW5766" s="12"/>
      <c r="AX5766" s="12"/>
      <c r="AY5766" s="12"/>
      <c r="AZ5766" s="12"/>
      <c r="BA5766" s="12"/>
      <c r="BB5766" s="12"/>
      <c r="BC5766" s="12"/>
      <c r="BD5766" s="12"/>
      <c r="BE5766" s="12"/>
      <c r="BF5766" s="12"/>
      <c r="BG5766" s="12"/>
      <c r="BH5766" s="12"/>
      <c r="BI5766" s="12"/>
      <c r="BJ5766" s="13"/>
      <c r="BK5766" s="13"/>
      <c r="BL5766" s="13"/>
      <c r="BM5766" s="13"/>
      <c r="BN5766" s="13"/>
    </row>
    <row r="5767" spans="1:66" x14ac:dyDescent="0.25">
      <c r="A5767" s="10"/>
      <c r="B5767" s="10"/>
      <c r="C5767" s="10"/>
      <c r="D5767" s="18"/>
      <c r="E5767" s="10"/>
      <c r="F5767" s="10"/>
      <c r="G5767" s="10"/>
      <c r="H5767" s="10"/>
      <c r="I5767" s="10"/>
      <c r="J5767" s="10"/>
      <c r="K5767" s="11"/>
      <c r="L5767" s="11"/>
      <c r="M5767" s="12"/>
      <c r="N5767" s="12"/>
      <c r="O5767" s="12"/>
      <c r="P5767" s="12"/>
      <c r="Q5767" s="12"/>
      <c r="R5767" s="12"/>
      <c r="S5767" s="12"/>
      <c r="T5767" s="12"/>
      <c r="U5767" s="12"/>
      <c r="V5767" s="12"/>
      <c r="W5767" s="12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2"/>
      <c r="AS5767" s="12"/>
      <c r="AT5767" s="12"/>
      <c r="AU5767" s="12"/>
      <c r="AV5767" s="12"/>
      <c r="AW5767" s="12"/>
      <c r="AX5767" s="12"/>
      <c r="AY5767" s="12"/>
      <c r="AZ5767" s="12"/>
      <c r="BA5767" s="12"/>
      <c r="BB5767" s="12"/>
      <c r="BC5767" s="12"/>
      <c r="BD5767" s="12"/>
      <c r="BE5767" s="12"/>
      <c r="BF5767" s="12"/>
      <c r="BG5767" s="12"/>
      <c r="BH5767" s="12"/>
      <c r="BI5767" s="12"/>
      <c r="BJ5767" s="13"/>
      <c r="BK5767" s="13"/>
      <c r="BL5767" s="13"/>
      <c r="BM5767" s="13"/>
      <c r="BN5767" s="13"/>
    </row>
    <row r="5768" spans="1:66" x14ac:dyDescent="0.25">
      <c r="A5768" s="10"/>
      <c r="B5768" s="10"/>
      <c r="C5768" s="10"/>
      <c r="D5768" s="18"/>
      <c r="E5768" s="10"/>
      <c r="F5768" s="10"/>
      <c r="G5768" s="10"/>
      <c r="H5768" s="10"/>
      <c r="I5768" s="10"/>
      <c r="J5768" s="10"/>
      <c r="K5768" s="11"/>
      <c r="L5768" s="11"/>
      <c r="M5768" s="12"/>
      <c r="N5768" s="12"/>
      <c r="O5768" s="12"/>
      <c r="P5768" s="12"/>
      <c r="Q5768" s="12"/>
      <c r="R5768" s="12"/>
      <c r="S5768" s="12"/>
      <c r="T5768" s="12"/>
      <c r="U5768" s="12"/>
      <c r="V5768" s="12"/>
      <c r="W5768" s="12"/>
      <c r="X5768" s="12"/>
      <c r="Y5768" s="12"/>
      <c r="Z5768" s="12"/>
      <c r="AA5768" s="12"/>
      <c r="AB5768" s="12"/>
      <c r="AC5768" s="12"/>
      <c r="AD5768" s="12"/>
      <c r="AE5768" s="12"/>
      <c r="AF5768" s="12"/>
      <c r="AG5768" s="12"/>
      <c r="AH5768" s="12"/>
      <c r="AI5768" s="12"/>
      <c r="AJ5768" s="12"/>
      <c r="AK5768" s="12"/>
      <c r="AL5768" s="12"/>
      <c r="AM5768" s="12"/>
      <c r="AN5768" s="12"/>
      <c r="AO5768" s="12"/>
      <c r="AP5768" s="12"/>
      <c r="AQ5768" s="12"/>
      <c r="AR5768" s="12"/>
      <c r="AS5768" s="12"/>
      <c r="AT5768" s="12"/>
      <c r="AU5768" s="12"/>
      <c r="AV5768" s="12"/>
      <c r="AW5768" s="12"/>
      <c r="AX5768" s="12"/>
      <c r="AY5768" s="12"/>
      <c r="AZ5768" s="12"/>
      <c r="BA5768" s="12"/>
      <c r="BB5768" s="12"/>
      <c r="BC5768" s="12"/>
      <c r="BD5768" s="12"/>
      <c r="BE5768" s="12"/>
      <c r="BF5768" s="12"/>
      <c r="BG5768" s="12"/>
      <c r="BH5768" s="12"/>
      <c r="BI5768" s="12"/>
      <c r="BJ5768" s="13"/>
      <c r="BK5768" s="13"/>
      <c r="BL5768" s="13"/>
      <c r="BM5768" s="13"/>
      <c r="BN5768" s="13"/>
    </row>
    <row r="5769" spans="1:66" x14ac:dyDescent="0.25">
      <c r="A5769" s="10"/>
      <c r="B5769" s="10"/>
      <c r="C5769" s="10"/>
      <c r="D5769" s="18"/>
      <c r="E5769" s="10"/>
      <c r="F5769" s="10"/>
      <c r="G5769" s="10"/>
      <c r="H5769" s="10"/>
      <c r="I5769" s="10"/>
      <c r="J5769" s="10"/>
      <c r="K5769" s="11"/>
      <c r="L5769" s="11"/>
      <c r="M5769" s="12"/>
      <c r="N5769" s="12"/>
      <c r="O5769" s="12"/>
      <c r="P5769" s="12"/>
      <c r="Q5769" s="12"/>
      <c r="R5769" s="12"/>
      <c r="S5769" s="12"/>
      <c r="T5769" s="12"/>
      <c r="U5769" s="12"/>
      <c r="V5769" s="12"/>
      <c r="W5769" s="12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2"/>
      <c r="AS5769" s="12"/>
      <c r="AT5769" s="12"/>
      <c r="AU5769" s="12"/>
      <c r="AV5769" s="12"/>
      <c r="AW5769" s="12"/>
      <c r="AX5769" s="12"/>
      <c r="AY5769" s="12"/>
      <c r="AZ5769" s="12"/>
      <c r="BA5769" s="12"/>
      <c r="BB5769" s="12"/>
      <c r="BC5769" s="12"/>
      <c r="BD5769" s="12"/>
      <c r="BE5769" s="12"/>
      <c r="BF5769" s="12"/>
      <c r="BG5769" s="12"/>
      <c r="BH5769" s="12"/>
      <c r="BI5769" s="12"/>
      <c r="BJ5769" s="13"/>
      <c r="BK5769" s="13"/>
      <c r="BL5769" s="13"/>
      <c r="BM5769" s="13"/>
      <c r="BN5769" s="13"/>
    </row>
    <row r="5770" spans="1:66" x14ac:dyDescent="0.25">
      <c r="A5770" s="10"/>
      <c r="B5770" s="10"/>
      <c r="C5770" s="10"/>
      <c r="D5770" s="18"/>
      <c r="E5770" s="10"/>
      <c r="F5770" s="10"/>
      <c r="G5770" s="10"/>
      <c r="H5770" s="10"/>
      <c r="I5770" s="10"/>
      <c r="J5770" s="10"/>
      <c r="K5770" s="11"/>
      <c r="L5770" s="11"/>
      <c r="M5770" s="12"/>
      <c r="N5770" s="12"/>
      <c r="O5770" s="12"/>
      <c r="P5770" s="12"/>
      <c r="Q5770" s="12"/>
      <c r="R5770" s="12"/>
      <c r="S5770" s="12"/>
      <c r="T5770" s="12"/>
      <c r="U5770" s="12"/>
      <c r="V5770" s="12"/>
      <c r="W5770" s="12"/>
      <c r="X5770" s="12"/>
      <c r="Y5770" s="12"/>
      <c r="Z5770" s="12"/>
      <c r="AA5770" s="12"/>
      <c r="AB5770" s="12"/>
      <c r="AC5770" s="12"/>
      <c r="AD5770" s="12"/>
      <c r="AE5770" s="12"/>
      <c r="AF5770" s="12"/>
      <c r="AG5770" s="12"/>
      <c r="AH5770" s="12"/>
      <c r="AI5770" s="12"/>
      <c r="AJ5770" s="12"/>
      <c r="AK5770" s="12"/>
      <c r="AL5770" s="12"/>
      <c r="AM5770" s="12"/>
      <c r="AN5770" s="12"/>
      <c r="AO5770" s="12"/>
      <c r="AP5770" s="12"/>
      <c r="AQ5770" s="12"/>
      <c r="AR5770" s="12"/>
      <c r="AS5770" s="12"/>
      <c r="AT5770" s="12"/>
      <c r="AU5770" s="12"/>
      <c r="AV5770" s="12"/>
      <c r="AW5770" s="12"/>
      <c r="AX5770" s="12"/>
      <c r="AY5770" s="12"/>
      <c r="AZ5770" s="12"/>
      <c r="BA5770" s="12"/>
      <c r="BB5770" s="12"/>
      <c r="BC5770" s="12"/>
      <c r="BD5770" s="12"/>
      <c r="BE5770" s="12"/>
      <c r="BF5770" s="12"/>
      <c r="BG5770" s="12"/>
      <c r="BH5770" s="12"/>
      <c r="BI5770" s="12"/>
      <c r="BJ5770" s="13"/>
      <c r="BK5770" s="13"/>
      <c r="BL5770" s="13"/>
      <c r="BM5770" s="13"/>
      <c r="BN5770" s="13"/>
    </row>
    <row r="5771" spans="1:66" x14ac:dyDescent="0.25">
      <c r="A5771" s="10"/>
      <c r="B5771" s="10"/>
      <c r="C5771" s="10"/>
      <c r="D5771" s="18"/>
      <c r="E5771" s="10"/>
      <c r="F5771" s="10"/>
      <c r="G5771" s="10"/>
      <c r="H5771" s="10"/>
      <c r="I5771" s="10"/>
      <c r="J5771" s="10"/>
      <c r="K5771" s="11"/>
      <c r="L5771" s="11"/>
      <c r="M5771" s="12"/>
      <c r="N5771" s="12"/>
      <c r="O5771" s="12"/>
      <c r="P5771" s="12"/>
      <c r="Q5771" s="12"/>
      <c r="R5771" s="12"/>
      <c r="S5771" s="12"/>
      <c r="T5771" s="12"/>
      <c r="U5771" s="12"/>
      <c r="V5771" s="12"/>
      <c r="W5771" s="12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2"/>
      <c r="AS5771" s="12"/>
      <c r="AT5771" s="12"/>
      <c r="AU5771" s="12"/>
      <c r="AV5771" s="12"/>
      <c r="AW5771" s="12"/>
      <c r="AX5771" s="12"/>
      <c r="AY5771" s="12"/>
      <c r="AZ5771" s="12"/>
      <c r="BA5771" s="12"/>
      <c r="BB5771" s="12"/>
      <c r="BC5771" s="12"/>
      <c r="BD5771" s="12"/>
      <c r="BE5771" s="12"/>
      <c r="BF5771" s="12"/>
      <c r="BG5771" s="12"/>
      <c r="BH5771" s="12"/>
      <c r="BI5771" s="12"/>
      <c r="BJ5771" s="13"/>
      <c r="BK5771" s="13"/>
      <c r="BL5771" s="13"/>
      <c r="BM5771" s="13"/>
      <c r="BN5771" s="13"/>
    </row>
    <row r="5772" spans="1:66" x14ac:dyDescent="0.25">
      <c r="A5772" s="10"/>
      <c r="B5772" s="10"/>
      <c r="C5772" s="10"/>
      <c r="D5772" s="18"/>
      <c r="E5772" s="10"/>
      <c r="F5772" s="10"/>
      <c r="G5772" s="10"/>
      <c r="H5772" s="10"/>
      <c r="I5772" s="10"/>
      <c r="J5772" s="10"/>
      <c r="K5772" s="11"/>
      <c r="L5772" s="11"/>
      <c r="M5772" s="12"/>
      <c r="N5772" s="12"/>
      <c r="O5772" s="12"/>
      <c r="P5772" s="12"/>
      <c r="Q5772" s="12"/>
      <c r="R5772" s="12"/>
      <c r="S5772" s="12"/>
      <c r="T5772" s="12"/>
      <c r="U5772" s="12"/>
      <c r="V5772" s="12"/>
      <c r="W5772" s="12"/>
      <c r="X5772" s="12"/>
      <c r="Y5772" s="12"/>
      <c r="Z5772" s="12"/>
      <c r="AA5772" s="12"/>
      <c r="AB5772" s="12"/>
      <c r="AC5772" s="12"/>
      <c r="AD5772" s="12"/>
      <c r="AE5772" s="12"/>
      <c r="AF5772" s="12"/>
      <c r="AG5772" s="12"/>
      <c r="AH5772" s="12"/>
      <c r="AI5772" s="12"/>
      <c r="AJ5772" s="12"/>
      <c r="AK5772" s="12"/>
      <c r="AL5772" s="12"/>
      <c r="AM5772" s="12"/>
      <c r="AN5772" s="12"/>
      <c r="AO5772" s="12"/>
      <c r="AP5772" s="12"/>
      <c r="AQ5772" s="12"/>
      <c r="AR5772" s="12"/>
      <c r="AS5772" s="12"/>
      <c r="AT5772" s="12"/>
      <c r="AU5772" s="12"/>
      <c r="AV5772" s="12"/>
      <c r="AW5772" s="12"/>
      <c r="AX5772" s="12"/>
      <c r="AY5772" s="12"/>
      <c r="AZ5772" s="12"/>
      <c r="BA5772" s="12"/>
      <c r="BB5772" s="12"/>
      <c r="BC5772" s="12"/>
      <c r="BD5772" s="12"/>
      <c r="BE5772" s="12"/>
      <c r="BF5772" s="12"/>
      <c r="BG5772" s="12"/>
      <c r="BH5772" s="12"/>
      <c r="BI5772" s="12"/>
      <c r="BJ5772" s="13"/>
      <c r="BK5772" s="13"/>
      <c r="BL5772" s="13"/>
      <c r="BM5772" s="13"/>
      <c r="BN5772" s="13"/>
    </row>
    <row r="5773" spans="1:66" x14ac:dyDescent="0.25">
      <c r="A5773" s="10"/>
      <c r="B5773" s="10"/>
      <c r="C5773" s="10"/>
      <c r="D5773" s="18"/>
      <c r="E5773" s="10"/>
      <c r="F5773" s="10"/>
      <c r="G5773" s="10"/>
      <c r="H5773" s="10"/>
      <c r="I5773" s="10"/>
      <c r="J5773" s="10"/>
      <c r="K5773" s="11"/>
      <c r="L5773" s="11"/>
      <c r="M5773" s="12"/>
      <c r="N5773" s="12"/>
      <c r="O5773" s="12"/>
      <c r="P5773" s="12"/>
      <c r="Q5773" s="12"/>
      <c r="R5773" s="12"/>
      <c r="S5773" s="12"/>
      <c r="T5773" s="12"/>
      <c r="U5773" s="12"/>
      <c r="V5773" s="12"/>
      <c r="W5773" s="12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2"/>
      <c r="AS5773" s="12"/>
      <c r="AT5773" s="12"/>
      <c r="AU5773" s="12"/>
      <c r="AV5773" s="12"/>
      <c r="AW5773" s="12"/>
      <c r="AX5773" s="12"/>
      <c r="AY5773" s="12"/>
      <c r="AZ5773" s="12"/>
      <c r="BA5773" s="12"/>
      <c r="BB5773" s="12"/>
      <c r="BC5773" s="12"/>
      <c r="BD5773" s="12"/>
      <c r="BE5773" s="12"/>
      <c r="BF5773" s="12"/>
      <c r="BG5773" s="12"/>
      <c r="BH5773" s="12"/>
      <c r="BI5773" s="12"/>
      <c r="BJ5773" s="13"/>
      <c r="BK5773" s="13"/>
      <c r="BL5773" s="13"/>
      <c r="BM5773" s="13"/>
      <c r="BN5773" s="13"/>
    </row>
    <row r="5774" spans="1:66" x14ac:dyDescent="0.25">
      <c r="A5774" s="10"/>
      <c r="B5774" s="10"/>
      <c r="C5774" s="10"/>
      <c r="D5774" s="18"/>
      <c r="E5774" s="10"/>
      <c r="F5774" s="10"/>
      <c r="G5774" s="10"/>
      <c r="H5774" s="10"/>
      <c r="I5774" s="10"/>
      <c r="J5774" s="10"/>
      <c r="K5774" s="11"/>
      <c r="L5774" s="11"/>
      <c r="M5774" s="12"/>
      <c r="N5774" s="12"/>
      <c r="O5774" s="12"/>
      <c r="P5774" s="12"/>
      <c r="Q5774" s="12"/>
      <c r="R5774" s="12"/>
      <c r="S5774" s="12"/>
      <c r="T5774" s="12"/>
      <c r="U5774" s="12"/>
      <c r="V5774" s="12"/>
      <c r="W5774" s="12"/>
      <c r="X5774" s="12"/>
      <c r="Y5774" s="12"/>
      <c r="Z5774" s="12"/>
      <c r="AA5774" s="12"/>
      <c r="AB5774" s="12"/>
      <c r="AC5774" s="12"/>
      <c r="AD5774" s="12"/>
      <c r="AE5774" s="12"/>
      <c r="AF5774" s="12"/>
      <c r="AG5774" s="12"/>
      <c r="AH5774" s="12"/>
      <c r="AI5774" s="12"/>
      <c r="AJ5774" s="12"/>
      <c r="AK5774" s="12"/>
      <c r="AL5774" s="12"/>
      <c r="AM5774" s="12"/>
      <c r="AN5774" s="12"/>
      <c r="AO5774" s="12"/>
      <c r="AP5774" s="12"/>
      <c r="AQ5774" s="12"/>
      <c r="AR5774" s="12"/>
      <c r="AS5774" s="12"/>
      <c r="AT5774" s="12"/>
      <c r="AU5774" s="12"/>
      <c r="AV5774" s="12"/>
      <c r="AW5774" s="12"/>
      <c r="AX5774" s="12"/>
      <c r="AY5774" s="12"/>
      <c r="AZ5774" s="12"/>
      <c r="BA5774" s="12"/>
      <c r="BB5774" s="12"/>
      <c r="BC5774" s="12"/>
      <c r="BD5774" s="12"/>
      <c r="BE5774" s="12"/>
      <c r="BF5774" s="12"/>
      <c r="BG5774" s="12"/>
      <c r="BH5774" s="12"/>
      <c r="BI5774" s="12"/>
      <c r="BJ5774" s="13"/>
      <c r="BK5774" s="13"/>
      <c r="BL5774" s="13"/>
      <c r="BM5774" s="13"/>
      <c r="BN5774" s="13"/>
    </row>
    <row r="5775" spans="1:66" x14ac:dyDescent="0.25">
      <c r="A5775" s="10"/>
      <c r="B5775" s="10"/>
      <c r="C5775" s="10"/>
      <c r="D5775" s="18"/>
      <c r="E5775" s="10"/>
      <c r="F5775" s="10"/>
      <c r="G5775" s="10"/>
      <c r="H5775" s="10"/>
      <c r="I5775" s="10"/>
      <c r="J5775" s="10"/>
      <c r="K5775" s="11"/>
      <c r="L5775" s="11"/>
      <c r="M5775" s="12"/>
      <c r="N5775" s="12"/>
      <c r="O5775" s="12"/>
      <c r="P5775" s="12"/>
      <c r="Q5775" s="12"/>
      <c r="R5775" s="12"/>
      <c r="S5775" s="12"/>
      <c r="T5775" s="12"/>
      <c r="U5775" s="12"/>
      <c r="V5775" s="12"/>
      <c r="W5775" s="12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2"/>
      <c r="AS5775" s="12"/>
      <c r="AT5775" s="12"/>
      <c r="AU5775" s="12"/>
      <c r="AV5775" s="12"/>
      <c r="AW5775" s="12"/>
      <c r="AX5775" s="12"/>
      <c r="AY5775" s="12"/>
      <c r="AZ5775" s="12"/>
      <c r="BA5775" s="12"/>
      <c r="BB5775" s="12"/>
      <c r="BC5775" s="12"/>
      <c r="BD5775" s="12"/>
      <c r="BE5775" s="12"/>
      <c r="BF5775" s="12"/>
      <c r="BG5775" s="12"/>
      <c r="BH5775" s="12"/>
      <c r="BI5775" s="12"/>
      <c r="BJ5775" s="13"/>
      <c r="BK5775" s="13"/>
      <c r="BL5775" s="13"/>
      <c r="BM5775" s="13"/>
      <c r="BN5775" s="13"/>
    </row>
    <row r="5776" spans="1:66" x14ac:dyDescent="0.25">
      <c r="A5776" s="10"/>
      <c r="B5776" s="10"/>
      <c r="C5776" s="10"/>
      <c r="D5776" s="18"/>
      <c r="E5776" s="10"/>
      <c r="F5776" s="10"/>
      <c r="G5776" s="10"/>
      <c r="H5776" s="10"/>
      <c r="I5776" s="10"/>
      <c r="J5776" s="10"/>
      <c r="K5776" s="11"/>
      <c r="L5776" s="11"/>
      <c r="M5776" s="12"/>
      <c r="N5776" s="12"/>
      <c r="O5776" s="12"/>
      <c r="P5776" s="12"/>
      <c r="Q5776" s="12"/>
      <c r="R5776" s="12"/>
      <c r="S5776" s="12"/>
      <c r="T5776" s="12"/>
      <c r="U5776" s="12"/>
      <c r="V5776" s="12"/>
      <c r="W5776" s="12"/>
      <c r="X5776" s="12"/>
      <c r="Y5776" s="12"/>
      <c r="Z5776" s="12"/>
      <c r="AA5776" s="12"/>
      <c r="AB5776" s="12"/>
      <c r="AC5776" s="12"/>
      <c r="AD5776" s="12"/>
      <c r="AE5776" s="12"/>
      <c r="AF5776" s="12"/>
      <c r="AG5776" s="12"/>
      <c r="AH5776" s="12"/>
      <c r="AI5776" s="12"/>
      <c r="AJ5776" s="12"/>
      <c r="AK5776" s="12"/>
      <c r="AL5776" s="12"/>
      <c r="AM5776" s="12"/>
      <c r="AN5776" s="12"/>
      <c r="AO5776" s="12"/>
      <c r="AP5776" s="12"/>
      <c r="AQ5776" s="12"/>
      <c r="AR5776" s="12"/>
      <c r="AS5776" s="12"/>
      <c r="AT5776" s="12"/>
      <c r="AU5776" s="12"/>
      <c r="AV5776" s="12"/>
      <c r="AW5776" s="12"/>
      <c r="AX5776" s="12"/>
      <c r="AY5776" s="12"/>
      <c r="AZ5776" s="12"/>
      <c r="BA5776" s="12"/>
      <c r="BB5776" s="12"/>
      <c r="BC5776" s="12"/>
      <c r="BD5776" s="12"/>
      <c r="BE5776" s="12"/>
      <c r="BF5776" s="12"/>
      <c r="BG5776" s="12"/>
      <c r="BH5776" s="12"/>
      <c r="BI5776" s="12"/>
      <c r="BJ5776" s="13"/>
      <c r="BK5776" s="13"/>
      <c r="BL5776" s="13"/>
      <c r="BM5776" s="13"/>
      <c r="BN5776" s="13"/>
    </row>
    <row r="5777" spans="1:66" x14ac:dyDescent="0.25">
      <c r="A5777" s="10"/>
      <c r="B5777" s="10"/>
      <c r="C5777" s="10"/>
      <c r="D5777" s="18"/>
      <c r="E5777" s="10"/>
      <c r="F5777" s="10"/>
      <c r="G5777" s="10"/>
      <c r="H5777" s="10"/>
      <c r="I5777" s="10"/>
      <c r="J5777" s="10"/>
      <c r="K5777" s="11"/>
      <c r="L5777" s="11"/>
      <c r="M5777" s="12"/>
      <c r="N5777" s="12"/>
      <c r="O5777" s="12"/>
      <c r="P5777" s="12"/>
      <c r="Q5777" s="12"/>
      <c r="R5777" s="12"/>
      <c r="S5777" s="12"/>
      <c r="T5777" s="12"/>
      <c r="U5777" s="12"/>
      <c r="V5777" s="12"/>
      <c r="W5777" s="12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2"/>
      <c r="AS5777" s="12"/>
      <c r="AT5777" s="12"/>
      <c r="AU5777" s="12"/>
      <c r="AV5777" s="12"/>
      <c r="AW5777" s="12"/>
      <c r="AX5777" s="12"/>
      <c r="AY5777" s="12"/>
      <c r="AZ5777" s="12"/>
      <c r="BA5777" s="12"/>
      <c r="BB5777" s="12"/>
      <c r="BC5777" s="12"/>
      <c r="BD5777" s="12"/>
      <c r="BE5777" s="12"/>
      <c r="BF5777" s="12"/>
      <c r="BG5777" s="12"/>
      <c r="BH5777" s="12"/>
      <c r="BI5777" s="12"/>
      <c r="BJ5777" s="13"/>
      <c r="BK5777" s="13"/>
      <c r="BL5777" s="13"/>
      <c r="BM5777" s="13"/>
      <c r="BN5777" s="13"/>
    </row>
    <row r="5778" spans="1:66" x14ac:dyDescent="0.25">
      <c r="A5778" s="10"/>
      <c r="B5778" s="10"/>
      <c r="C5778" s="10"/>
      <c r="D5778" s="18"/>
      <c r="E5778" s="10"/>
      <c r="F5778" s="10"/>
      <c r="G5778" s="10"/>
      <c r="H5778" s="10"/>
      <c r="I5778" s="10"/>
      <c r="J5778" s="10"/>
      <c r="K5778" s="11"/>
      <c r="L5778" s="11"/>
      <c r="M5778" s="12"/>
      <c r="N5778" s="12"/>
      <c r="O5778" s="12"/>
      <c r="P5778" s="12"/>
      <c r="Q5778" s="12"/>
      <c r="R5778" s="12"/>
      <c r="S5778" s="12"/>
      <c r="T5778" s="12"/>
      <c r="U5778" s="12"/>
      <c r="V5778" s="12"/>
      <c r="W5778" s="12"/>
      <c r="X5778" s="12"/>
      <c r="Y5778" s="12"/>
      <c r="Z5778" s="12"/>
      <c r="AA5778" s="12"/>
      <c r="AB5778" s="12"/>
      <c r="AC5778" s="12"/>
      <c r="AD5778" s="12"/>
      <c r="AE5778" s="12"/>
      <c r="AF5778" s="12"/>
      <c r="AG5778" s="12"/>
      <c r="AH5778" s="12"/>
      <c r="AI5778" s="12"/>
      <c r="AJ5778" s="12"/>
      <c r="AK5778" s="12"/>
      <c r="AL5778" s="12"/>
      <c r="AM5778" s="12"/>
      <c r="AN5778" s="12"/>
      <c r="AO5778" s="12"/>
      <c r="AP5778" s="12"/>
      <c r="AQ5778" s="12"/>
      <c r="AR5778" s="12"/>
      <c r="AS5778" s="12"/>
      <c r="AT5778" s="12"/>
      <c r="AU5778" s="12"/>
      <c r="AV5778" s="12"/>
      <c r="AW5778" s="12"/>
      <c r="AX5778" s="12"/>
      <c r="AY5778" s="12"/>
      <c r="AZ5778" s="12"/>
      <c r="BA5778" s="12"/>
      <c r="BB5778" s="12"/>
      <c r="BC5778" s="12"/>
      <c r="BD5778" s="12"/>
      <c r="BE5778" s="12"/>
      <c r="BF5778" s="12"/>
      <c r="BG5778" s="12"/>
      <c r="BH5778" s="12"/>
      <c r="BI5778" s="12"/>
      <c r="BJ5778" s="13"/>
      <c r="BK5778" s="13"/>
      <c r="BL5778" s="13"/>
      <c r="BM5778" s="13"/>
      <c r="BN5778" s="13"/>
    </row>
    <row r="5779" spans="1:66" x14ac:dyDescent="0.25">
      <c r="A5779" s="10"/>
      <c r="B5779" s="10"/>
      <c r="C5779" s="10"/>
      <c r="D5779" s="18"/>
      <c r="E5779" s="10"/>
      <c r="F5779" s="10"/>
      <c r="G5779" s="10"/>
      <c r="H5779" s="10"/>
      <c r="I5779" s="10"/>
      <c r="J5779" s="10"/>
      <c r="K5779" s="11"/>
      <c r="L5779" s="11"/>
      <c r="M5779" s="12"/>
      <c r="N5779" s="12"/>
      <c r="O5779" s="12"/>
      <c r="P5779" s="12"/>
      <c r="Q5779" s="12"/>
      <c r="R5779" s="12"/>
      <c r="S5779" s="12"/>
      <c r="T5779" s="12"/>
      <c r="U5779" s="12"/>
      <c r="V5779" s="12"/>
      <c r="W5779" s="12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2"/>
      <c r="AS5779" s="12"/>
      <c r="AT5779" s="12"/>
      <c r="AU5779" s="12"/>
      <c r="AV5779" s="12"/>
      <c r="AW5779" s="12"/>
      <c r="AX5779" s="12"/>
      <c r="AY5779" s="12"/>
      <c r="AZ5779" s="12"/>
      <c r="BA5779" s="12"/>
      <c r="BB5779" s="12"/>
      <c r="BC5779" s="12"/>
      <c r="BD5779" s="12"/>
      <c r="BE5779" s="12"/>
      <c r="BF5779" s="12"/>
      <c r="BG5779" s="12"/>
      <c r="BH5779" s="12"/>
      <c r="BI5779" s="12"/>
      <c r="BJ5779" s="13"/>
      <c r="BK5779" s="13"/>
      <c r="BL5779" s="13"/>
      <c r="BM5779" s="13"/>
      <c r="BN5779" s="13"/>
    </row>
    <row r="5780" spans="1:66" x14ac:dyDescent="0.25">
      <c r="A5780" s="10"/>
      <c r="B5780" s="10"/>
      <c r="C5780" s="10"/>
      <c r="D5780" s="18"/>
      <c r="E5780" s="10"/>
      <c r="F5780" s="10"/>
      <c r="G5780" s="10"/>
      <c r="H5780" s="10"/>
      <c r="I5780" s="10"/>
      <c r="J5780" s="10"/>
      <c r="K5780" s="11"/>
      <c r="L5780" s="11"/>
      <c r="M5780" s="12"/>
      <c r="N5780" s="12"/>
      <c r="O5780" s="12"/>
      <c r="P5780" s="12"/>
      <c r="Q5780" s="12"/>
      <c r="R5780" s="12"/>
      <c r="S5780" s="12"/>
      <c r="T5780" s="12"/>
      <c r="U5780" s="12"/>
      <c r="V5780" s="12"/>
      <c r="W5780" s="12"/>
      <c r="X5780" s="12"/>
      <c r="Y5780" s="12"/>
      <c r="Z5780" s="12"/>
      <c r="AA5780" s="12"/>
      <c r="AB5780" s="12"/>
      <c r="AC5780" s="12"/>
      <c r="AD5780" s="12"/>
      <c r="AE5780" s="12"/>
      <c r="AF5780" s="12"/>
      <c r="AG5780" s="12"/>
      <c r="AH5780" s="12"/>
      <c r="AI5780" s="12"/>
      <c r="AJ5780" s="12"/>
      <c r="AK5780" s="12"/>
      <c r="AL5780" s="12"/>
      <c r="AM5780" s="12"/>
      <c r="AN5780" s="12"/>
      <c r="AO5780" s="12"/>
      <c r="AP5780" s="12"/>
      <c r="AQ5780" s="12"/>
      <c r="AR5780" s="12"/>
      <c r="AS5780" s="12"/>
      <c r="AT5780" s="12"/>
      <c r="AU5780" s="12"/>
      <c r="AV5780" s="12"/>
      <c r="AW5780" s="12"/>
      <c r="AX5780" s="12"/>
      <c r="AY5780" s="12"/>
      <c r="AZ5780" s="12"/>
      <c r="BA5780" s="12"/>
      <c r="BB5780" s="12"/>
      <c r="BC5780" s="12"/>
      <c r="BD5780" s="12"/>
      <c r="BE5780" s="12"/>
      <c r="BF5780" s="12"/>
      <c r="BG5780" s="12"/>
      <c r="BH5780" s="12"/>
      <c r="BI5780" s="12"/>
      <c r="BJ5780" s="13"/>
      <c r="BK5780" s="13"/>
      <c r="BL5780" s="13"/>
      <c r="BM5780" s="13"/>
      <c r="BN5780" s="13"/>
    </row>
    <row r="5781" spans="1:66" x14ac:dyDescent="0.25">
      <c r="A5781" s="10"/>
      <c r="B5781" s="10"/>
      <c r="C5781" s="10"/>
      <c r="D5781" s="18"/>
      <c r="E5781" s="10"/>
      <c r="F5781" s="10"/>
      <c r="G5781" s="10"/>
      <c r="H5781" s="10"/>
      <c r="I5781" s="10"/>
      <c r="J5781" s="10"/>
      <c r="K5781" s="11"/>
      <c r="L5781" s="11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  <c r="W5781" s="12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2"/>
      <c r="AS5781" s="12"/>
      <c r="AT5781" s="12"/>
      <c r="AU5781" s="12"/>
      <c r="AV5781" s="12"/>
      <c r="AW5781" s="12"/>
      <c r="AX5781" s="12"/>
      <c r="AY5781" s="12"/>
      <c r="AZ5781" s="12"/>
      <c r="BA5781" s="12"/>
      <c r="BB5781" s="12"/>
      <c r="BC5781" s="12"/>
      <c r="BD5781" s="12"/>
      <c r="BE5781" s="12"/>
      <c r="BF5781" s="12"/>
      <c r="BG5781" s="12"/>
      <c r="BH5781" s="12"/>
      <c r="BI5781" s="12"/>
      <c r="BJ5781" s="13"/>
      <c r="BK5781" s="13"/>
      <c r="BL5781" s="13"/>
      <c r="BM5781" s="13"/>
      <c r="BN5781" s="13"/>
    </row>
    <row r="5782" spans="1:66" x14ac:dyDescent="0.25">
      <c r="A5782" s="10"/>
      <c r="B5782" s="10"/>
      <c r="C5782" s="10"/>
      <c r="D5782" s="18"/>
      <c r="E5782" s="10"/>
      <c r="F5782" s="10"/>
      <c r="G5782" s="10"/>
      <c r="H5782" s="10"/>
      <c r="I5782" s="10"/>
      <c r="J5782" s="10"/>
      <c r="K5782" s="11"/>
      <c r="L5782" s="11"/>
      <c r="M5782" s="12"/>
      <c r="N5782" s="12"/>
      <c r="O5782" s="12"/>
      <c r="P5782" s="12"/>
      <c r="Q5782" s="12"/>
      <c r="R5782" s="12"/>
      <c r="S5782" s="12"/>
      <c r="T5782" s="12"/>
      <c r="U5782" s="12"/>
      <c r="V5782" s="12"/>
      <c r="W5782" s="12"/>
      <c r="X5782" s="12"/>
      <c r="Y5782" s="12"/>
      <c r="Z5782" s="12"/>
      <c r="AA5782" s="12"/>
      <c r="AB5782" s="12"/>
      <c r="AC5782" s="12"/>
      <c r="AD5782" s="12"/>
      <c r="AE5782" s="12"/>
      <c r="AF5782" s="12"/>
      <c r="AG5782" s="12"/>
      <c r="AH5782" s="12"/>
      <c r="AI5782" s="12"/>
      <c r="AJ5782" s="12"/>
      <c r="AK5782" s="12"/>
      <c r="AL5782" s="12"/>
      <c r="AM5782" s="12"/>
      <c r="AN5782" s="12"/>
      <c r="AO5782" s="12"/>
      <c r="AP5782" s="12"/>
      <c r="AQ5782" s="12"/>
      <c r="AR5782" s="12"/>
      <c r="AS5782" s="12"/>
      <c r="AT5782" s="12"/>
      <c r="AU5782" s="12"/>
      <c r="AV5782" s="12"/>
      <c r="AW5782" s="12"/>
      <c r="AX5782" s="12"/>
      <c r="AY5782" s="12"/>
      <c r="AZ5782" s="12"/>
      <c r="BA5782" s="12"/>
      <c r="BB5782" s="12"/>
      <c r="BC5782" s="12"/>
      <c r="BD5782" s="12"/>
      <c r="BE5782" s="12"/>
      <c r="BF5782" s="12"/>
      <c r="BG5782" s="12"/>
      <c r="BH5782" s="12"/>
      <c r="BI5782" s="12"/>
      <c r="BJ5782" s="13"/>
      <c r="BK5782" s="13"/>
      <c r="BL5782" s="13"/>
      <c r="BM5782" s="13"/>
      <c r="BN5782" s="13"/>
    </row>
    <row r="5783" spans="1:66" x14ac:dyDescent="0.25">
      <c r="A5783" s="10"/>
      <c r="B5783" s="10"/>
      <c r="C5783" s="10"/>
      <c r="D5783" s="18"/>
      <c r="E5783" s="10"/>
      <c r="F5783" s="10"/>
      <c r="G5783" s="10"/>
      <c r="H5783" s="10"/>
      <c r="I5783" s="10"/>
      <c r="J5783" s="10"/>
      <c r="K5783" s="11"/>
      <c r="L5783" s="11"/>
      <c r="M5783" s="12"/>
      <c r="N5783" s="12"/>
      <c r="O5783" s="12"/>
      <c r="P5783" s="12"/>
      <c r="Q5783" s="12"/>
      <c r="R5783" s="12"/>
      <c r="S5783" s="12"/>
      <c r="T5783" s="12"/>
      <c r="U5783" s="12"/>
      <c r="V5783" s="12"/>
      <c r="W5783" s="12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2"/>
      <c r="AS5783" s="12"/>
      <c r="AT5783" s="12"/>
      <c r="AU5783" s="12"/>
      <c r="AV5783" s="12"/>
      <c r="AW5783" s="12"/>
      <c r="AX5783" s="12"/>
      <c r="AY5783" s="12"/>
      <c r="AZ5783" s="12"/>
      <c r="BA5783" s="12"/>
      <c r="BB5783" s="12"/>
      <c r="BC5783" s="12"/>
      <c r="BD5783" s="12"/>
      <c r="BE5783" s="12"/>
      <c r="BF5783" s="12"/>
      <c r="BG5783" s="12"/>
      <c r="BH5783" s="12"/>
      <c r="BI5783" s="12"/>
      <c r="BJ5783" s="13"/>
      <c r="BK5783" s="13"/>
      <c r="BL5783" s="13"/>
      <c r="BM5783" s="13"/>
      <c r="BN5783" s="13"/>
    </row>
    <row r="5784" spans="1:66" x14ac:dyDescent="0.25">
      <c r="A5784" s="10"/>
      <c r="B5784" s="10"/>
      <c r="C5784" s="10"/>
      <c r="D5784" s="18"/>
      <c r="E5784" s="10"/>
      <c r="F5784" s="10"/>
      <c r="G5784" s="10"/>
      <c r="H5784" s="10"/>
      <c r="I5784" s="10"/>
      <c r="J5784" s="10"/>
      <c r="K5784" s="11"/>
      <c r="L5784" s="11"/>
      <c r="M5784" s="12"/>
      <c r="N5784" s="12"/>
      <c r="O5784" s="12"/>
      <c r="P5784" s="12"/>
      <c r="Q5784" s="12"/>
      <c r="R5784" s="12"/>
      <c r="S5784" s="12"/>
      <c r="T5784" s="12"/>
      <c r="U5784" s="12"/>
      <c r="V5784" s="12"/>
      <c r="W5784" s="12"/>
      <c r="X5784" s="12"/>
      <c r="Y5784" s="12"/>
      <c r="Z5784" s="12"/>
      <c r="AA5784" s="12"/>
      <c r="AB5784" s="12"/>
      <c r="AC5784" s="12"/>
      <c r="AD5784" s="12"/>
      <c r="AE5784" s="12"/>
      <c r="AF5784" s="12"/>
      <c r="AG5784" s="12"/>
      <c r="AH5784" s="12"/>
      <c r="AI5784" s="12"/>
      <c r="AJ5784" s="12"/>
      <c r="AK5784" s="12"/>
      <c r="AL5784" s="12"/>
      <c r="AM5784" s="12"/>
      <c r="AN5784" s="12"/>
      <c r="AO5784" s="12"/>
      <c r="AP5784" s="12"/>
      <c r="AQ5784" s="12"/>
      <c r="AR5784" s="12"/>
      <c r="AS5784" s="12"/>
      <c r="AT5784" s="12"/>
      <c r="AU5784" s="12"/>
      <c r="AV5784" s="12"/>
      <c r="AW5784" s="12"/>
      <c r="AX5784" s="12"/>
      <c r="AY5784" s="12"/>
      <c r="AZ5784" s="12"/>
      <c r="BA5784" s="12"/>
      <c r="BB5784" s="12"/>
      <c r="BC5784" s="12"/>
      <c r="BD5784" s="12"/>
      <c r="BE5784" s="12"/>
      <c r="BF5784" s="12"/>
      <c r="BG5784" s="12"/>
      <c r="BH5784" s="12"/>
      <c r="BI5784" s="12"/>
      <c r="BJ5784" s="13"/>
      <c r="BK5784" s="13"/>
      <c r="BL5784" s="13"/>
      <c r="BM5784" s="13"/>
      <c r="BN5784" s="13"/>
    </row>
    <row r="5785" spans="1:66" x14ac:dyDescent="0.25">
      <c r="A5785" s="10"/>
      <c r="B5785" s="10"/>
      <c r="C5785" s="10"/>
      <c r="D5785" s="18"/>
      <c r="E5785" s="10"/>
      <c r="F5785" s="10"/>
      <c r="G5785" s="10"/>
      <c r="H5785" s="10"/>
      <c r="I5785" s="10"/>
      <c r="J5785" s="10"/>
      <c r="K5785" s="11"/>
      <c r="L5785" s="11"/>
      <c r="M5785" s="12"/>
      <c r="N5785" s="12"/>
      <c r="O5785" s="12"/>
      <c r="P5785" s="12"/>
      <c r="Q5785" s="12"/>
      <c r="R5785" s="12"/>
      <c r="S5785" s="12"/>
      <c r="T5785" s="12"/>
      <c r="U5785" s="12"/>
      <c r="V5785" s="12"/>
      <c r="W5785" s="12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2"/>
      <c r="AS5785" s="12"/>
      <c r="AT5785" s="12"/>
      <c r="AU5785" s="12"/>
      <c r="AV5785" s="12"/>
      <c r="AW5785" s="12"/>
      <c r="AX5785" s="12"/>
      <c r="AY5785" s="12"/>
      <c r="AZ5785" s="12"/>
      <c r="BA5785" s="12"/>
      <c r="BB5785" s="12"/>
      <c r="BC5785" s="12"/>
      <c r="BD5785" s="12"/>
      <c r="BE5785" s="12"/>
      <c r="BF5785" s="12"/>
      <c r="BG5785" s="12"/>
      <c r="BH5785" s="12"/>
      <c r="BI5785" s="12"/>
      <c r="BJ5785" s="13"/>
      <c r="BK5785" s="13"/>
      <c r="BL5785" s="13"/>
      <c r="BM5785" s="13"/>
      <c r="BN5785" s="13"/>
    </row>
    <row r="5786" spans="1:66" x14ac:dyDescent="0.25">
      <c r="A5786" s="10"/>
      <c r="B5786" s="10"/>
      <c r="C5786" s="10"/>
      <c r="D5786" s="18"/>
      <c r="E5786" s="10"/>
      <c r="F5786" s="10"/>
      <c r="G5786" s="10"/>
      <c r="H5786" s="10"/>
      <c r="I5786" s="10"/>
      <c r="J5786" s="10"/>
      <c r="K5786" s="11"/>
      <c r="L5786" s="11"/>
      <c r="M5786" s="12"/>
      <c r="N5786" s="12"/>
      <c r="O5786" s="12"/>
      <c r="P5786" s="12"/>
      <c r="Q5786" s="12"/>
      <c r="R5786" s="12"/>
      <c r="S5786" s="12"/>
      <c r="T5786" s="12"/>
      <c r="U5786" s="12"/>
      <c r="V5786" s="12"/>
      <c r="W5786" s="12"/>
      <c r="X5786" s="12"/>
      <c r="Y5786" s="12"/>
      <c r="Z5786" s="12"/>
      <c r="AA5786" s="12"/>
      <c r="AB5786" s="12"/>
      <c r="AC5786" s="12"/>
      <c r="AD5786" s="12"/>
      <c r="AE5786" s="12"/>
      <c r="AF5786" s="12"/>
      <c r="AG5786" s="12"/>
      <c r="AH5786" s="12"/>
      <c r="AI5786" s="12"/>
      <c r="AJ5786" s="12"/>
      <c r="AK5786" s="12"/>
      <c r="AL5786" s="12"/>
      <c r="AM5786" s="12"/>
      <c r="AN5786" s="12"/>
      <c r="AO5786" s="12"/>
      <c r="AP5786" s="12"/>
      <c r="AQ5786" s="12"/>
      <c r="AR5786" s="12"/>
      <c r="AS5786" s="12"/>
      <c r="AT5786" s="12"/>
      <c r="AU5786" s="12"/>
      <c r="AV5786" s="12"/>
      <c r="AW5786" s="12"/>
      <c r="AX5786" s="12"/>
      <c r="AY5786" s="12"/>
      <c r="AZ5786" s="12"/>
      <c r="BA5786" s="12"/>
      <c r="BB5786" s="12"/>
      <c r="BC5786" s="12"/>
      <c r="BD5786" s="12"/>
      <c r="BE5786" s="12"/>
      <c r="BF5786" s="12"/>
      <c r="BG5786" s="12"/>
      <c r="BH5786" s="12"/>
      <c r="BI5786" s="12"/>
      <c r="BJ5786" s="13"/>
      <c r="BK5786" s="13"/>
      <c r="BL5786" s="13"/>
      <c r="BM5786" s="13"/>
      <c r="BN5786" s="13"/>
    </row>
    <row r="5787" spans="1:66" x14ac:dyDescent="0.25">
      <c r="A5787" s="10"/>
      <c r="B5787" s="10"/>
      <c r="C5787" s="10"/>
      <c r="D5787" s="18"/>
      <c r="E5787" s="10"/>
      <c r="F5787" s="10"/>
      <c r="G5787" s="10"/>
      <c r="H5787" s="10"/>
      <c r="I5787" s="10"/>
      <c r="J5787" s="10"/>
      <c r="K5787" s="11"/>
      <c r="L5787" s="11"/>
      <c r="M5787" s="12"/>
      <c r="N5787" s="12"/>
      <c r="O5787" s="12"/>
      <c r="P5787" s="12"/>
      <c r="Q5787" s="12"/>
      <c r="R5787" s="12"/>
      <c r="S5787" s="12"/>
      <c r="T5787" s="12"/>
      <c r="U5787" s="12"/>
      <c r="V5787" s="12"/>
      <c r="W5787" s="12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2"/>
      <c r="AS5787" s="12"/>
      <c r="AT5787" s="12"/>
      <c r="AU5787" s="12"/>
      <c r="AV5787" s="12"/>
      <c r="AW5787" s="12"/>
      <c r="AX5787" s="12"/>
      <c r="AY5787" s="12"/>
      <c r="AZ5787" s="12"/>
      <c r="BA5787" s="12"/>
      <c r="BB5787" s="12"/>
      <c r="BC5787" s="12"/>
      <c r="BD5787" s="12"/>
      <c r="BE5787" s="12"/>
      <c r="BF5787" s="12"/>
      <c r="BG5787" s="12"/>
      <c r="BH5787" s="12"/>
      <c r="BI5787" s="12"/>
      <c r="BJ5787" s="13"/>
      <c r="BK5787" s="13"/>
      <c r="BL5787" s="13"/>
      <c r="BM5787" s="13"/>
      <c r="BN5787" s="13"/>
    </row>
    <row r="5788" spans="1:66" x14ac:dyDescent="0.25">
      <c r="A5788" s="10"/>
      <c r="B5788" s="10"/>
      <c r="C5788" s="10"/>
      <c r="D5788" s="18"/>
      <c r="E5788" s="10"/>
      <c r="F5788" s="10"/>
      <c r="G5788" s="10"/>
      <c r="H5788" s="10"/>
      <c r="I5788" s="10"/>
      <c r="J5788" s="10"/>
      <c r="K5788" s="11"/>
      <c r="L5788" s="11"/>
      <c r="M5788" s="12"/>
      <c r="N5788" s="12"/>
      <c r="O5788" s="12"/>
      <c r="P5788" s="12"/>
      <c r="Q5788" s="12"/>
      <c r="R5788" s="12"/>
      <c r="S5788" s="12"/>
      <c r="T5788" s="12"/>
      <c r="U5788" s="12"/>
      <c r="V5788" s="12"/>
      <c r="W5788" s="12"/>
      <c r="X5788" s="12"/>
      <c r="Y5788" s="12"/>
      <c r="Z5788" s="12"/>
      <c r="AA5788" s="12"/>
      <c r="AB5788" s="12"/>
      <c r="AC5788" s="12"/>
      <c r="AD5788" s="12"/>
      <c r="AE5788" s="12"/>
      <c r="AF5788" s="12"/>
      <c r="AG5788" s="12"/>
      <c r="AH5788" s="12"/>
      <c r="AI5788" s="12"/>
      <c r="AJ5788" s="12"/>
      <c r="AK5788" s="12"/>
      <c r="AL5788" s="12"/>
      <c r="AM5788" s="12"/>
      <c r="AN5788" s="12"/>
      <c r="AO5788" s="12"/>
      <c r="AP5788" s="12"/>
      <c r="AQ5788" s="12"/>
      <c r="AR5788" s="12"/>
      <c r="AS5788" s="12"/>
      <c r="AT5788" s="12"/>
      <c r="AU5788" s="12"/>
      <c r="AV5788" s="12"/>
      <c r="AW5788" s="12"/>
      <c r="AX5788" s="12"/>
      <c r="AY5788" s="12"/>
      <c r="AZ5788" s="12"/>
      <c r="BA5788" s="12"/>
      <c r="BB5788" s="12"/>
      <c r="BC5788" s="12"/>
      <c r="BD5788" s="12"/>
      <c r="BE5788" s="12"/>
      <c r="BF5788" s="12"/>
      <c r="BG5788" s="12"/>
      <c r="BH5788" s="12"/>
      <c r="BI5788" s="12"/>
      <c r="BJ5788" s="13"/>
      <c r="BK5788" s="13"/>
      <c r="BL5788" s="13"/>
      <c r="BM5788" s="13"/>
      <c r="BN5788" s="13"/>
    </row>
    <row r="5789" spans="1:66" x14ac:dyDescent="0.25">
      <c r="A5789" s="10"/>
      <c r="B5789" s="10"/>
      <c r="C5789" s="10"/>
      <c r="D5789" s="18"/>
      <c r="E5789" s="10"/>
      <c r="F5789" s="10"/>
      <c r="G5789" s="10"/>
      <c r="H5789" s="10"/>
      <c r="I5789" s="10"/>
      <c r="J5789" s="10"/>
      <c r="K5789" s="11"/>
      <c r="L5789" s="11"/>
      <c r="M5789" s="12"/>
      <c r="N5789" s="12"/>
      <c r="O5789" s="12"/>
      <c r="P5789" s="12"/>
      <c r="Q5789" s="12"/>
      <c r="R5789" s="12"/>
      <c r="S5789" s="12"/>
      <c r="T5789" s="12"/>
      <c r="U5789" s="12"/>
      <c r="V5789" s="12"/>
      <c r="W5789" s="12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2"/>
      <c r="AS5789" s="12"/>
      <c r="AT5789" s="12"/>
      <c r="AU5789" s="12"/>
      <c r="AV5789" s="12"/>
      <c r="AW5789" s="12"/>
      <c r="AX5789" s="12"/>
      <c r="AY5789" s="12"/>
      <c r="AZ5789" s="12"/>
      <c r="BA5789" s="12"/>
      <c r="BB5789" s="12"/>
      <c r="BC5789" s="12"/>
      <c r="BD5789" s="12"/>
      <c r="BE5789" s="12"/>
      <c r="BF5789" s="12"/>
      <c r="BG5789" s="12"/>
      <c r="BH5789" s="12"/>
      <c r="BI5789" s="12"/>
      <c r="BJ5789" s="13"/>
      <c r="BK5789" s="13"/>
      <c r="BL5789" s="13"/>
      <c r="BM5789" s="13"/>
      <c r="BN5789" s="13"/>
    </row>
    <row r="5790" spans="1:66" x14ac:dyDescent="0.25">
      <c r="A5790" s="10"/>
      <c r="B5790" s="10"/>
      <c r="C5790" s="10"/>
      <c r="D5790" s="18"/>
      <c r="E5790" s="10"/>
      <c r="F5790" s="10"/>
      <c r="G5790" s="10"/>
      <c r="H5790" s="10"/>
      <c r="I5790" s="10"/>
      <c r="J5790" s="10"/>
      <c r="K5790" s="11"/>
      <c r="L5790" s="11"/>
      <c r="M5790" s="12"/>
      <c r="N5790" s="12"/>
      <c r="O5790" s="12"/>
      <c r="P5790" s="12"/>
      <c r="Q5790" s="12"/>
      <c r="R5790" s="12"/>
      <c r="S5790" s="12"/>
      <c r="T5790" s="12"/>
      <c r="U5790" s="12"/>
      <c r="V5790" s="12"/>
      <c r="W5790" s="12"/>
      <c r="X5790" s="12"/>
      <c r="Y5790" s="12"/>
      <c r="Z5790" s="12"/>
      <c r="AA5790" s="12"/>
      <c r="AB5790" s="12"/>
      <c r="AC5790" s="12"/>
      <c r="AD5790" s="12"/>
      <c r="AE5790" s="12"/>
      <c r="AF5790" s="12"/>
      <c r="AG5790" s="12"/>
      <c r="AH5790" s="12"/>
      <c r="AI5790" s="12"/>
      <c r="AJ5790" s="12"/>
      <c r="AK5790" s="12"/>
      <c r="AL5790" s="12"/>
      <c r="AM5790" s="12"/>
      <c r="AN5790" s="12"/>
      <c r="AO5790" s="12"/>
      <c r="AP5790" s="12"/>
      <c r="AQ5790" s="12"/>
      <c r="AR5790" s="12"/>
      <c r="AS5790" s="12"/>
      <c r="AT5790" s="12"/>
      <c r="AU5790" s="12"/>
      <c r="AV5790" s="12"/>
      <c r="AW5790" s="12"/>
      <c r="AX5790" s="12"/>
      <c r="AY5790" s="12"/>
      <c r="AZ5790" s="12"/>
      <c r="BA5790" s="12"/>
      <c r="BB5790" s="12"/>
      <c r="BC5790" s="12"/>
      <c r="BD5790" s="12"/>
      <c r="BE5790" s="12"/>
      <c r="BF5790" s="12"/>
      <c r="BG5790" s="12"/>
      <c r="BH5790" s="12"/>
      <c r="BI5790" s="12"/>
      <c r="BJ5790" s="13"/>
      <c r="BK5790" s="13"/>
      <c r="BL5790" s="13"/>
      <c r="BM5790" s="13"/>
      <c r="BN5790" s="13"/>
    </row>
    <row r="5791" spans="1:66" x14ac:dyDescent="0.25">
      <c r="A5791" s="10"/>
      <c r="B5791" s="10"/>
      <c r="C5791" s="10"/>
      <c r="D5791" s="18"/>
      <c r="E5791" s="10"/>
      <c r="F5791" s="10"/>
      <c r="G5791" s="10"/>
      <c r="H5791" s="10"/>
      <c r="I5791" s="10"/>
      <c r="J5791" s="10"/>
      <c r="K5791" s="11"/>
      <c r="L5791" s="11"/>
      <c r="M5791" s="12"/>
      <c r="N5791" s="12"/>
      <c r="O5791" s="12"/>
      <c r="P5791" s="12"/>
      <c r="Q5791" s="12"/>
      <c r="R5791" s="12"/>
      <c r="S5791" s="12"/>
      <c r="T5791" s="12"/>
      <c r="U5791" s="12"/>
      <c r="V5791" s="12"/>
      <c r="W5791" s="12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2"/>
      <c r="AS5791" s="12"/>
      <c r="AT5791" s="12"/>
      <c r="AU5791" s="12"/>
      <c r="AV5791" s="12"/>
      <c r="AW5791" s="12"/>
      <c r="AX5791" s="12"/>
      <c r="AY5791" s="12"/>
      <c r="AZ5791" s="12"/>
      <c r="BA5791" s="12"/>
      <c r="BB5791" s="12"/>
      <c r="BC5791" s="12"/>
      <c r="BD5791" s="12"/>
      <c r="BE5791" s="12"/>
      <c r="BF5791" s="12"/>
      <c r="BG5791" s="12"/>
      <c r="BH5791" s="12"/>
      <c r="BI5791" s="12"/>
      <c r="BJ5791" s="13"/>
      <c r="BK5791" s="13"/>
      <c r="BL5791" s="13"/>
      <c r="BM5791" s="13"/>
      <c r="BN5791" s="13"/>
    </row>
    <row r="5792" spans="1:66" x14ac:dyDescent="0.25">
      <c r="A5792" s="10"/>
      <c r="B5792" s="10"/>
      <c r="C5792" s="10"/>
      <c r="D5792" s="18"/>
      <c r="E5792" s="10"/>
      <c r="F5792" s="10"/>
      <c r="G5792" s="10"/>
      <c r="H5792" s="10"/>
      <c r="I5792" s="10"/>
      <c r="J5792" s="10"/>
      <c r="K5792" s="11"/>
      <c r="L5792" s="11"/>
      <c r="M5792" s="12"/>
      <c r="N5792" s="12"/>
      <c r="O5792" s="12"/>
      <c r="P5792" s="12"/>
      <c r="Q5792" s="12"/>
      <c r="R5792" s="12"/>
      <c r="S5792" s="12"/>
      <c r="T5792" s="12"/>
      <c r="U5792" s="12"/>
      <c r="V5792" s="12"/>
      <c r="W5792" s="12"/>
      <c r="X5792" s="12"/>
      <c r="Y5792" s="12"/>
      <c r="Z5792" s="12"/>
      <c r="AA5792" s="12"/>
      <c r="AB5792" s="12"/>
      <c r="AC5792" s="12"/>
      <c r="AD5792" s="12"/>
      <c r="AE5792" s="12"/>
      <c r="AF5792" s="12"/>
      <c r="AG5792" s="12"/>
      <c r="AH5792" s="12"/>
      <c r="AI5792" s="12"/>
      <c r="AJ5792" s="12"/>
      <c r="AK5792" s="12"/>
      <c r="AL5792" s="12"/>
      <c r="AM5792" s="12"/>
      <c r="AN5792" s="12"/>
      <c r="AO5792" s="12"/>
      <c r="AP5792" s="12"/>
      <c r="AQ5792" s="12"/>
      <c r="AR5792" s="12"/>
      <c r="AS5792" s="12"/>
      <c r="AT5792" s="12"/>
      <c r="AU5792" s="12"/>
      <c r="AV5792" s="12"/>
      <c r="AW5792" s="12"/>
      <c r="AX5792" s="12"/>
      <c r="AY5792" s="12"/>
      <c r="AZ5792" s="12"/>
      <c r="BA5792" s="12"/>
      <c r="BB5792" s="12"/>
      <c r="BC5792" s="12"/>
      <c r="BD5792" s="12"/>
      <c r="BE5792" s="12"/>
      <c r="BF5792" s="12"/>
      <c r="BG5792" s="12"/>
      <c r="BH5792" s="12"/>
      <c r="BI5792" s="12"/>
      <c r="BJ5792" s="13"/>
      <c r="BK5792" s="13"/>
      <c r="BL5792" s="13"/>
      <c r="BM5792" s="13"/>
      <c r="BN5792" s="13"/>
    </row>
    <row r="5793" spans="1:66" x14ac:dyDescent="0.25">
      <c r="A5793" s="10"/>
      <c r="B5793" s="10"/>
      <c r="C5793" s="10"/>
      <c r="D5793" s="18"/>
      <c r="E5793" s="10"/>
      <c r="F5793" s="10"/>
      <c r="G5793" s="10"/>
      <c r="H5793" s="10"/>
      <c r="I5793" s="10"/>
      <c r="J5793" s="10"/>
      <c r="K5793" s="11"/>
      <c r="L5793" s="11"/>
      <c r="M5793" s="12"/>
      <c r="N5793" s="12"/>
      <c r="O5793" s="12"/>
      <c r="P5793" s="12"/>
      <c r="Q5793" s="12"/>
      <c r="R5793" s="12"/>
      <c r="S5793" s="12"/>
      <c r="T5793" s="12"/>
      <c r="U5793" s="12"/>
      <c r="V5793" s="12"/>
      <c r="W5793" s="12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2"/>
      <c r="AS5793" s="12"/>
      <c r="AT5793" s="12"/>
      <c r="AU5793" s="12"/>
      <c r="AV5793" s="12"/>
      <c r="AW5793" s="12"/>
      <c r="AX5793" s="12"/>
      <c r="AY5793" s="12"/>
      <c r="AZ5793" s="12"/>
      <c r="BA5793" s="12"/>
      <c r="BB5793" s="12"/>
      <c r="BC5793" s="12"/>
      <c r="BD5793" s="12"/>
      <c r="BE5793" s="12"/>
      <c r="BF5793" s="12"/>
      <c r="BG5793" s="12"/>
      <c r="BH5793" s="12"/>
      <c r="BI5793" s="12"/>
      <c r="BJ5793" s="13"/>
      <c r="BK5793" s="13"/>
      <c r="BL5793" s="13"/>
      <c r="BM5793" s="13"/>
      <c r="BN5793" s="13"/>
    </row>
    <row r="5794" spans="1:66" x14ac:dyDescent="0.25">
      <c r="A5794" s="10"/>
      <c r="B5794" s="10"/>
      <c r="C5794" s="10"/>
      <c r="D5794" s="18"/>
      <c r="E5794" s="10"/>
      <c r="F5794" s="10"/>
      <c r="G5794" s="10"/>
      <c r="H5794" s="10"/>
      <c r="I5794" s="10"/>
      <c r="J5794" s="10"/>
      <c r="K5794" s="11"/>
      <c r="L5794" s="11"/>
      <c r="M5794" s="12"/>
      <c r="N5794" s="12"/>
      <c r="O5794" s="12"/>
      <c r="P5794" s="12"/>
      <c r="Q5794" s="12"/>
      <c r="R5794" s="12"/>
      <c r="S5794" s="12"/>
      <c r="T5794" s="12"/>
      <c r="U5794" s="12"/>
      <c r="V5794" s="12"/>
      <c r="W5794" s="12"/>
      <c r="X5794" s="12"/>
      <c r="Y5794" s="12"/>
      <c r="Z5794" s="12"/>
      <c r="AA5794" s="12"/>
      <c r="AB5794" s="12"/>
      <c r="AC5794" s="12"/>
      <c r="AD5794" s="12"/>
      <c r="AE5794" s="12"/>
      <c r="AF5794" s="12"/>
      <c r="AG5794" s="12"/>
      <c r="AH5794" s="12"/>
      <c r="AI5794" s="12"/>
      <c r="AJ5794" s="12"/>
      <c r="AK5794" s="12"/>
      <c r="AL5794" s="12"/>
      <c r="AM5794" s="12"/>
      <c r="AN5794" s="12"/>
      <c r="AO5794" s="12"/>
      <c r="AP5794" s="12"/>
      <c r="AQ5794" s="12"/>
      <c r="AR5794" s="12"/>
      <c r="AS5794" s="12"/>
      <c r="AT5794" s="12"/>
      <c r="AU5794" s="12"/>
      <c r="AV5794" s="12"/>
      <c r="AW5794" s="12"/>
      <c r="AX5794" s="12"/>
      <c r="AY5794" s="12"/>
      <c r="AZ5794" s="12"/>
      <c r="BA5794" s="12"/>
      <c r="BB5794" s="12"/>
      <c r="BC5794" s="12"/>
      <c r="BD5794" s="12"/>
      <c r="BE5794" s="12"/>
      <c r="BF5794" s="12"/>
      <c r="BG5794" s="12"/>
      <c r="BH5794" s="12"/>
      <c r="BI5794" s="12"/>
      <c r="BJ5794" s="13"/>
      <c r="BK5794" s="13"/>
      <c r="BL5794" s="13"/>
      <c r="BM5794" s="13"/>
      <c r="BN5794" s="13"/>
    </row>
    <row r="5795" spans="1:66" x14ac:dyDescent="0.25">
      <c r="A5795" s="10"/>
      <c r="B5795" s="10"/>
      <c r="C5795" s="10"/>
      <c r="D5795" s="18"/>
      <c r="E5795" s="10"/>
      <c r="F5795" s="10"/>
      <c r="G5795" s="10"/>
      <c r="H5795" s="10"/>
      <c r="I5795" s="10"/>
      <c r="J5795" s="10"/>
      <c r="K5795" s="11"/>
      <c r="L5795" s="11"/>
      <c r="M5795" s="12"/>
      <c r="N5795" s="12"/>
      <c r="O5795" s="12"/>
      <c r="P5795" s="12"/>
      <c r="Q5795" s="12"/>
      <c r="R5795" s="12"/>
      <c r="S5795" s="12"/>
      <c r="T5795" s="12"/>
      <c r="U5795" s="12"/>
      <c r="V5795" s="12"/>
      <c r="W5795" s="12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2"/>
      <c r="AS5795" s="12"/>
      <c r="AT5795" s="12"/>
      <c r="AU5795" s="12"/>
      <c r="AV5795" s="12"/>
      <c r="AW5795" s="12"/>
      <c r="AX5795" s="12"/>
      <c r="AY5795" s="12"/>
      <c r="AZ5795" s="12"/>
      <c r="BA5795" s="12"/>
      <c r="BB5795" s="12"/>
      <c r="BC5795" s="12"/>
      <c r="BD5795" s="12"/>
      <c r="BE5795" s="12"/>
      <c r="BF5795" s="12"/>
      <c r="BG5795" s="12"/>
      <c r="BH5795" s="12"/>
      <c r="BI5795" s="12"/>
      <c r="BJ5795" s="13"/>
      <c r="BK5795" s="13"/>
      <c r="BL5795" s="13"/>
      <c r="BM5795" s="13"/>
      <c r="BN5795" s="13"/>
    </row>
    <row r="5796" spans="1:66" x14ac:dyDescent="0.25">
      <c r="D5796" s="7"/>
      <c r="E5796" s="10"/>
      <c r="F5796" s="10"/>
      <c r="G5796" s="10"/>
      <c r="H5796" s="10"/>
      <c r="I5796" s="10"/>
      <c r="J5796" s="10"/>
      <c r="K5796" s="11"/>
      <c r="L5796" s="11"/>
      <c r="M5796" s="12"/>
      <c r="N5796" s="12"/>
      <c r="O5796" s="12"/>
      <c r="P5796" s="12"/>
      <c r="Q5796" s="12"/>
      <c r="R5796" s="12"/>
      <c r="S5796" s="12"/>
      <c r="T5796" s="12"/>
      <c r="U5796" s="12"/>
      <c r="V5796" s="12"/>
      <c r="W5796" s="12"/>
      <c r="X5796" s="12"/>
      <c r="Y5796" s="12"/>
      <c r="Z5796" s="12"/>
      <c r="AA5796" s="12"/>
      <c r="AB5796" s="12"/>
      <c r="AC5796" s="12"/>
      <c r="AD5796" s="12"/>
      <c r="AE5796" s="12"/>
      <c r="AF5796" s="12"/>
      <c r="AG5796" s="12"/>
      <c r="AH5796" s="12"/>
      <c r="AI5796" s="12"/>
      <c r="AJ5796" s="12"/>
      <c r="AK5796" s="12"/>
      <c r="AL5796" s="12"/>
      <c r="AM5796" s="12"/>
      <c r="AN5796" s="12"/>
      <c r="AO5796" s="12"/>
      <c r="AP5796" s="12"/>
      <c r="AQ5796" s="12"/>
      <c r="AR5796" s="12"/>
      <c r="AS5796" s="12"/>
      <c r="AT5796" s="12"/>
      <c r="AU5796" s="12"/>
      <c r="AV5796" s="12"/>
      <c r="AW5796" s="12"/>
      <c r="AX5796" s="12"/>
      <c r="AY5796" s="12"/>
      <c r="AZ5796" s="12"/>
      <c r="BA5796" s="12"/>
      <c r="BB5796" s="12"/>
      <c r="BC5796" s="12"/>
      <c r="BD5796" s="12"/>
      <c r="BE5796" s="12"/>
      <c r="BF5796" s="12"/>
      <c r="BG5796" s="12"/>
      <c r="BH5796" s="12"/>
      <c r="BI5796" s="12"/>
      <c r="BJ5796" s="13"/>
      <c r="BK5796" s="13"/>
      <c r="BL5796" s="13"/>
      <c r="BM5796" s="13"/>
      <c r="BN5796" s="13"/>
    </row>
    <row r="5797" spans="1:66" x14ac:dyDescent="0.25">
      <c r="D5797" s="7"/>
      <c r="E5797" s="10"/>
      <c r="F5797" s="10"/>
      <c r="G5797" s="10"/>
      <c r="H5797" s="10"/>
      <c r="I5797" s="10"/>
      <c r="J5797" s="10"/>
      <c r="K5797" s="11"/>
      <c r="L5797" s="11"/>
      <c r="M5797" s="12"/>
      <c r="N5797" s="12"/>
      <c r="O5797" s="12"/>
      <c r="P5797" s="12"/>
      <c r="Q5797" s="12"/>
      <c r="R5797" s="12"/>
      <c r="S5797" s="12"/>
      <c r="T5797" s="12"/>
      <c r="U5797" s="12"/>
      <c r="V5797" s="12"/>
      <c r="W5797" s="12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2"/>
      <c r="AS5797" s="12"/>
      <c r="AT5797" s="12"/>
      <c r="AU5797" s="12"/>
      <c r="AV5797" s="12"/>
      <c r="AW5797" s="12"/>
      <c r="AX5797" s="12"/>
      <c r="AY5797" s="12"/>
      <c r="AZ5797" s="12"/>
      <c r="BA5797" s="12"/>
      <c r="BB5797" s="12"/>
      <c r="BC5797" s="12"/>
      <c r="BD5797" s="12"/>
      <c r="BE5797" s="12"/>
      <c r="BF5797" s="12"/>
      <c r="BG5797" s="12"/>
      <c r="BH5797" s="12"/>
      <c r="BI5797" s="12"/>
      <c r="BJ5797" s="13"/>
      <c r="BK5797" s="13"/>
      <c r="BL5797" s="13"/>
      <c r="BM5797" s="13"/>
      <c r="BN5797" s="13"/>
    </row>
    <row r="5798" spans="1:66" x14ac:dyDescent="0.25">
      <c r="D5798" s="7"/>
      <c r="E5798" s="10"/>
      <c r="F5798" s="10"/>
      <c r="G5798" s="10"/>
      <c r="H5798" s="10"/>
      <c r="I5798" s="10"/>
      <c r="J5798" s="10"/>
      <c r="K5798" s="11"/>
      <c r="L5798" s="11"/>
      <c r="M5798" s="12"/>
      <c r="N5798" s="12"/>
      <c r="O5798" s="12"/>
      <c r="P5798" s="12"/>
      <c r="Q5798" s="12"/>
      <c r="R5798" s="12"/>
      <c r="S5798" s="12"/>
      <c r="T5798" s="12"/>
      <c r="U5798" s="12"/>
      <c r="V5798" s="12"/>
      <c r="W5798" s="12"/>
      <c r="X5798" s="12"/>
      <c r="Y5798" s="12"/>
      <c r="Z5798" s="12"/>
      <c r="AA5798" s="12"/>
      <c r="AB5798" s="12"/>
      <c r="AC5798" s="12"/>
      <c r="AD5798" s="12"/>
      <c r="AE5798" s="12"/>
      <c r="AF5798" s="12"/>
      <c r="AG5798" s="12"/>
      <c r="AH5798" s="12"/>
      <c r="AI5798" s="12"/>
      <c r="AJ5798" s="12"/>
      <c r="AK5798" s="12"/>
      <c r="AL5798" s="12"/>
      <c r="AM5798" s="12"/>
      <c r="AN5798" s="12"/>
      <c r="AO5798" s="12"/>
      <c r="AP5798" s="12"/>
      <c r="AQ5798" s="12"/>
      <c r="AR5798" s="12"/>
      <c r="AS5798" s="12"/>
      <c r="AT5798" s="12"/>
      <c r="AU5798" s="12"/>
      <c r="AV5798" s="12"/>
      <c r="AW5798" s="12"/>
      <c r="AX5798" s="12"/>
      <c r="AY5798" s="12"/>
      <c r="AZ5798" s="12"/>
      <c r="BA5798" s="12"/>
      <c r="BB5798" s="12"/>
      <c r="BC5798" s="12"/>
      <c r="BD5798" s="12"/>
      <c r="BE5798" s="12"/>
      <c r="BF5798" s="12"/>
      <c r="BG5798" s="12"/>
      <c r="BH5798" s="12"/>
      <c r="BI5798" s="12"/>
      <c r="BJ5798" s="13"/>
      <c r="BK5798" s="13"/>
      <c r="BL5798" s="13"/>
      <c r="BM5798" s="13"/>
      <c r="BN5798" s="13"/>
    </row>
    <row r="5799" spans="1:66" x14ac:dyDescent="0.25">
      <c r="D5799" s="7"/>
      <c r="E5799" s="10"/>
      <c r="F5799" s="10"/>
      <c r="G5799" s="10"/>
      <c r="H5799" s="10"/>
      <c r="I5799" s="10"/>
      <c r="J5799" s="10"/>
      <c r="K5799" s="11"/>
      <c r="L5799" s="11"/>
      <c r="M5799" s="12"/>
      <c r="N5799" s="12"/>
      <c r="O5799" s="12"/>
      <c r="P5799" s="12"/>
      <c r="Q5799" s="12"/>
      <c r="R5799" s="12"/>
      <c r="S5799" s="12"/>
      <c r="T5799" s="12"/>
      <c r="U5799" s="12"/>
      <c r="V5799" s="12"/>
      <c r="W5799" s="12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2"/>
      <c r="AS5799" s="12"/>
      <c r="AT5799" s="12"/>
      <c r="AU5799" s="12"/>
      <c r="AV5799" s="12"/>
      <c r="AW5799" s="12"/>
      <c r="AX5799" s="12"/>
      <c r="AY5799" s="12"/>
      <c r="AZ5799" s="12"/>
      <c r="BA5799" s="12"/>
      <c r="BB5799" s="12"/>
      <c r="BC5799" s="12"/>
      <c r="BD5799" s="12"/>
      <c r="BE5799" s="12"/>
      <c r="BF5799" s="12"/>
      <c r="BG5799" s="12"/>
      <c r="BH5799" s="12"/>
      <c r="BI5799" s="12"/>
      <c r="BJ5799" s="13"/>
      <c r="BK5799" s="13"/>
      <c r="BL5799" s="13"/>
      <c r="BM5799" s="13"/>
      <c r="BN5799" s="13"/>
    </row>
    <row r="5800" spans="1:66" x14ac:dyDescent="0.25">
      <c r="D5800" s="7"/>
      <c r="E5800" s="10"/>
      <c r="F5800" s="10"/>
      <c r="G5800" s="10"/>
      <c r="H5800" s="10"/>
      <c r="I5800" s="10"/>
      <c r="J5800" s="10"/>
      <c r="K5800" s="11"/>
      <c r="L5800" s="11"/>
      <c r="M5800" s="12"/>
      <c r="N5800" s="12"/>
      <c r="O5800" s="12"/>
      <c r="P5800" s="12"/>
      <c r="Q5800" s="12"/>
      <c r="R5800" s="12"/>
      <c r="S5800" s="12"/>
      <c r="T5800" s="12"/>
      <c r="U5800" s="12"/>
      <c r="V5800" s="12"/>
      <c r="W5800" s="12"/>
      <c r="X5800" s="12"/>
      <c r="Y5800" s="12"/>
      <c r="Z5800" s="12"/>
      <c r="AA5800" s="12"/>
      <c r="AB5800" s="12"/>
      <c r="AC5800" s="12"/>
      <c r="AD5800" s="12"/>
      <c r="AE5800" s="12"/>
      <c r="AF5800" s="12"/>
      <c r="AG5800" s="12"/>
      <c r="AH5800" s="12"/>
      <c r="AI5800" s="12"/>
      <c r="AJ5800" s="12"/>
      <c r="AK5800" s="12"/>
      <c r="AL5800" s="12"/>
      <c r="AM5800" s="12"/>
      <c r="AN5800" s="12"/>
      <c r="AO5800" s="12"/>
      <c r="AP5800" s="12"/>
      <c r="AQ5800" s="12"/>
      <c r="AR5800" s="12"/>
      <c r="AS5800" s="12"/>
      <c r="AT5800" s="12"/>
      <c r="AU5800" s="12"/>
      <c r="AV5800" s="12"/>
      <c r="AW5800" s="12"/>
      <c r="AX5800" s="12"/>
      <c r="AY5800" s="12"/>
      <c r="AZ5800" s="12"/>
      <c r="BA5800" s="12"/>
      <c r="BB5800" s="12"/>
      <c r="BC5800" s="12"/>
      <c r="BD5800" s="12"/>
      <c r="BE5800" s="12"/>
      <c r="BF5800" s="12"/>
      <c r="BG5800" s="12"/>
      <c r="BH5800" s="12"/>
      <c r="BI5800" s="12"/>
      <c r="BJ5800" s="13"/>
      <c r="BK5800" s="13"/>
      <c r="BL5800" s="13"/>
      <c r="BM5800" s="13"/>
      <c r="BN5800" s="13"/>
    </row>
    <row r="5801" spans="1:66" x14ac:dyDescent="0.25">
      <c r="D5801" s="7"/>
      <c r="E5801" s="10"/>
      <c r="F5801" s="10"/>
      <c r="G5801" s="10"/>
      <c r="H5801" s="10"/>
      <c r="I5801" s="10"/>
      <c r="J5801" s="10"/>
      <c r="K5801" s="11"/>
      <c r="L5801" s="11"/>
      <c r="M5801" s="12"/>
      <c r="N5801" s="12"/>
      <c r="O5801" s="12"/>
      <c r="P5801" s="12"/>
      <c r="Q5801" s="12"/>
      <c r="R5801" s="12"/>
      <c r="S5801" s="12"/>
      <c r="T5801" s="12"/>
      <c r="U5801" s="12"/>
      <c r="V5801" s="12"/>
      <c r="W5801" s="12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2"/>
      <c r="AS5801" s="12"/>
      <c r="AT5801" s="12"/>
      <c r="AU5801" s="12"/>
      <c r="AV5801" s="12"/>
      <c r="AW5801" s="12"/>
      <c r="AX5801" s="12"/>
      <c r="AY5801" s="12"/>
      <c r="AZ5801" s="12"/>
      <c r="BA5801" s="12"/>
      <c r="BB5801" s="12"/>
      <c r="BC5801" s="12"/>
      <c r="BD5801" s="12"/>
      <c r="BE5801" s="12"/>
      <c r="BF5801" s="12"/>
      <c r="BG5801" s="12"/>
      <c r="BH5801" s="12"/>
      <c r="BI5801" s="12"/>
      <c r="BJ5801" s="13"/>
      <c r="BK5801" s="13"/>
      <c r="BL5801" s="13"/>
      <c r="BM5801" s="13"/>
      <c r="BN5801" s="13"/>
    </row>
    <row r="5802" spans="1:66" x14ac:dyDescent="0.25">
      <c r="D5802" s="7"/>
      <c r="E5802" s="10"/>
      <c r="F5802" s="10"/>
      <c r="G5802" s="10"/>
      <c r="H5802" s="10"/>
      <c r="I5802" s="10"/>
      <c r="J5802" s="10"/>
      <c r="K5802" s="11"/>
      <c r="L5802" s="11"/>
      <c r="M5802" s="12"/>
      <c r="N5802" s="12"/>
      <c r="O5802" s="12"/>
      <c r="P5802" s="12"/>
      <c r="Q5802" s="12"/>
      <c r="R5802" s="12"/>
      <c r="S5802" s="12"/>
      <c r="T5802" s="12"/>
      <c r="U5802" s="12"/>
      <c r="V5802" s="12"/>
      <c r="W5802" s="12"/>
      <c r="X5802" s="12"/>
      <c r="Y5802" s="12"/>
      <c r="Z5802" s="12"/>
      <c r="AA5802" s="12"/>
      <c r="AB5802" s="12"/>
      <c r="AC5802" s="12"/>
      <c r="AD5802" s="12"/>
      <c r="AE5802" s="12"/>
      <c r="AF5802" s="12"/>
      <c r="AG5802" s="12"/>
      <c r="AH5802" s="12"/>
      <c r="AI5802" s="12"/>
      <c r="AJ5802" s="12"/>
      <c r="AK5802" s="12"/>
      <c r="AL5802" s="12"/>
      <c r="AM5802" s="12"/>
      <c r="AN5802" s="12"/>
      <c r="AO5802" s="12"/>
      <c r="AP5802" s="12"/>
      <c r="AQ5802" s="12"/>
      <c r="AR5802" s="12"/>
      <c r="AS5802" s="12"/>
      <c r="AT5802" s="12"/>
      <c r="AU5802" s="12"/>
      <c r="AV5802" s="12"/>
      <c r="AW5802" s="12"/>
      <c r="AX5802" s="12"/>
      <c r="AY5802" s="12"/>
      <c r="AZ5802" s="12"/>
      <c r="BA5802" s="12"/>
      <c r="BB5802" s="12"/>
      <c r="BC5802" s="12"/>
      <c r="BD5802" s="12"/>
      <c r="BE5802" s="12"/>
      <c r="BF5802" s="12"/>
      <c r="BG5802" s="12"/>
      <c r="BH5802" s="12"/>
      <c r="BI5802" s="12"/>
      <c r="BJ5802" s="13"/>
      <c r="BK5802" s="13"/>
      <c r="BL5802" s="13"/>
      <c r="BM5802" s="13"/>
      <c r="BN5802" s="13"/>
    </row>
    <row r="5803" spans="1:66" x14ac:dyDescent="0.25">
      <c r="D5803" s="7"/>
      <c r="E5803" s="10"/>
      <c r="F5803" s="10"/>
      <c r="G5803" s="10"/>
      <c r="H5803" s="10"/>
      <c r="I5803" s="10"/>
      <c r="J5803" s="10"/>
      <c r="K5803" s="11"/>
      <c r="L5803" s="11"/>
      <c r="M5803" s="12"/>
      <c r="N5803" s="12"/>
      <c r="O5803" s="12"/>
      <c r="P5803" s="12"/>
      <c r="Q5803" s="12"/>
      <c r="R5803" s="12"/>
      <c r="S5803" s="12"/>
      <c r="T5803" s="12"/>
      <c r="U5803" s="12"/>
      <c r="V5803" s="12"/>
      <c r="W5803" s="12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2"/>
      <c r="AS5803" s="12"/>
      <c r="AT5803" s="12"/>
      <c r="AU5803" s="12"/>
      <c r="AV5803" s="12"/>
      <c r="AW5803" s="12"/>
      <c r="AX5803" s="12"/>
      <c r="AY5803" s="12"/>
      <c r="AZ5803" s="12"/>
      <c r="BA5803" s="12"/>
      <c r="BB5803" s="12"/>
      <c r="BC5803" s="12"/>
      <c r="BD5803" s="12"/>
      <c r="BE5803" s="12"/>
      <c r="BF5803" s="12"/>
      <c r="BG5803" s="12"/>
      <c r="BH5803" s="12"/>
      <c r="BI5803" s="12"/>
      <c r="BJ5803" s="13"/>
      <c r="BK5803" s="13"/>
      <c r="BL5803" s="13"/>
      <c r="BM5803" s="13"/>
      <c r="BN5803" s="13"/>
    </row>
    <row r="5804" spans="1:66" x14ac:dyDescent="0.25">
      <c r="D5804" s="7"/>
      <c r="E5804" s="10"/>
      <c r="F5804" s="10"/>
      <c r="G5804" s="10"/>
      <c r="H5804" s="10"/>
      <c r="I5804" s="10"/>
      <c r="J5804" s="10"/>
      <c r="K5804" s="11"/>
      <c r="L5804" s="11"/>
      <c r="M5804" s="12"/>
      <c r="N5804" s="12"/>
      <c r="O5804" s="12"/>
      <c r="P5804" s="12"/>
      <c r="Q5804" s="12"/>
      <c r="R5804" s="12"/>
      <c r="S5804" s="12"/>
      <c r="T5804" s="12"/>
      <c r="U5804" s="12"/>
      <c r="V5804" s="12"/>
      <c r="W5804" s="12"/>
      <c r="X5804" s="12"/>
      <c r="Y5804" s="12"/>
      <c r="Z5804" s="12"/>
      <c r="AA5804" s="12"/>
      <c r="AB5804" s="12"/>
      <c r="AC5804" s="12"/>
      <c r="AD5804" s="12"/>
      <c r="AE5804" s="12"/>
      <c r="AF5804" s="12"/>
      <c r="AG5804" s="12"/>
      <c r="AH5804" s="12"/>
      <c r="AI5804" s="12"/>
      <c r="AJ5804" s="12"/>
      <c r="AK5804" s="12"/>
      <c r="AL5804" s="12"/>
      <c r="AM5804" s="12"/>
      <c r="AN5804" s="12"/>
      <c r="AO5804" s="12"/>
      <c r="AP5804" s="12"/>
      <c r="AQ5804" s="12"/>
      <c r="AR5804" s="12"/>
      <c r="AS5804" s="12"/>
      <c r="AT5804" s="12"/>
      <c r="AU5804" s="12"/>
      <c r="AV5804" s="12"/>
      <c r="AW5804" s="12"/>
      <c r="AX5804" s="12"/>
      <c r="AY5804" s="12"/>
      <c r="AZ5804" s="12"/>
      <c r="BA5804" s="12"/>
      <c r="BB5804" s="12"/>
      <c r="BC5804" s="12"/>
      <c r="BD5804" s="12"/>
      <c r="BE5804" s="12"/>
      <c r="BF5804" s="12"/>
      <c r="BG5804" s="12"/>
      <c r="BH5804" s="12"/>
      <c r="BI5804" s="12"/>
      <c r="BJ5804" s="13"/>
      <c r="BK5804" s="13"/>
      <c r="BL5804" s="13"/>
      <c r="BM5804" s="13"/>
      <c r="BN5804" s="13"/>
    </row>
    <row r="5805" spans="1:66" x14ac:dyDescent="0.25">
      <c r="D5805" s="7"/>
      <c r="E5805" s="10"/>
      <c r="F5805" s="10"/>
      <c r="G5805" s="10"/>
      <c r="H5805" s="10"/>
      <c r="I5805" s="10"/>
      <c r="J5805" s="10"/>
      <c r="K5805" s="11"/>
      <c r="L5805" s="11"/>
      <c r="M5805" s="12"/>
      <c r="N5805" s="12"/>
      <c r="O5805" s="12"/>
      <c r="P5805" s="12"/>
      <c r="Q5805" s="12"/>
      <c r="R5805" s="12"/>
      <c r="S5805" s="12"/>
      <c r="T5805" s="12"/>
      <c r="U5805" s="12"/>
      <c r="V5805" s="12"/>
      <c r="W5805" s="12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2"/>
      <c r="AS5805" s="12"/>
      <c r="AT5805" s="12"/>
      <c r="AU5805" s="12"/>
      <c r="AV5805" s="12"/>
      <c r="AW5805" s="12"/>
      <c r="AX5805" s="12"/>
      <c r="AY5805" s="12"/>
      <c r="AZ5805" s="12"/>
      <c r="BA5805" s="12"/>
      <c r="BB5805" s="12"/>
      <c r="BC5805" s="12"/>
      <c r="BD5805" s="12"/>
      <c r="BE5805" s="12"/>
      <c r="BF5805" s="12"/>
      <c r="BG5805" s="12"/>
      <c r="BH5805" s="12"/>
      <c r="BI5805" s="12"/>
      <c r="BJ5805" s="13"/>
      <c r="BK5805" s="13"/>
      <c r="BL5805" s="13"/>
      <c r="BM5805" s="13"/>
      <c r="BN5805" s="13"/>
    </row>
    <row r="5806" spans="1:66" x14ac:dyDescent="0.25">
      <c r="D5806" s="7"/>
      <c r="E5806" s="10"/>
      <c r="F5806" s="10"/>
      <c r="G5806" s="10"/>
      <c r="H5806" s="10"/>
      <c r="I5806" s="10"/>
      <c r="J5806" s="10"/>
      <c r="K5806" s="11"/>
      <c r="L5806" s="11"/>
      <c r="M5806" s="12"/>
      <c r="N5806" s="12"/>
      <c r="O5806" s="12"/>
      <c r="P5806" s="12"/>
      <c r="Q5806" s="12"/>
      <c r="R5806" s="12"/>
      <c r="S5806" s="12"/>
      <c r="T5806" s="12"/>
      <c r="U5806" s="12"/>
      <c r="V5806" s="12"/>
      <c r="W5806" s="12"/>
      <c r="X5806" s="12"/>
      <c r="Y5806" s="12"/>
      <c r="Z5806" s="12"/>
      <c r="AA5806" s="12"/>
      <c r="AB5806" s="12"/>
      <c r="AC5806" s="12"/>
      <c r="AD5806" s="12"/>
      <c r="AE5806" s="12"/>
      <c r="AF5806" s="12"/>
      <c r="AG5806" s="12"/>
      <c r="AH5806" s="12"/>
      <c r="AI5806" s="12"/>
      <c r="AJ5806" s="12"/>
      <c r="AK5806" s="12"/>
      <c r="AL5806" s="12"/>
      <c r="AM5806" s="12"/>
      <c r="AN5806" s="12"/>
      <c r="AO5806" s="12"/>
      <c r="AP5806" s="12"/>
      <c r="AQ5806" s="12"/>
      <c r="AR5806" s="12"/>
      <c r="AS5806" s="12"/>
      <c r="AT5806" s="12"/>
      <c r="AU5806" s="12"/>
      <c r="AV5806" s="12"/>
      <c r="AW5806" s="12"/>
      <c r="AX5806" s="12"/>
      <c r="AY5806" s="12"/>
      <c r="AZ5806" s="12"/>
      <c r="BA5806" s="12"/>
      <c r="BB5806" s="12"/>
      <c r="BC5806" s="12"/>
      <c r="BD5806" s="12"/>
      <c r="BE5806" s="12"/>
      <c r="BF5806" s="12"/>
      <c r="BG5806" s="12"/>
      <c r="BH5806" s="12"/>
      <c r="BI5806" s="12"/>
      <c r="BJ5806" s="13"/>
      <c r="BK5806" s="13"/>
      <c r="BL5806" s="13"/>
      <c r="BM5806" s="13"/>
      <c r="BN5806" s="13"/>
    </row>
    <row r="5807" spans="1:66" x14ac:dyDescent="0.25">
      <c r="D5807" s="7"/>
      <c r="E5807" s="10"/>
      <c r="F5807" s="10"/>
      <c r="G5807" s="10"/>
      <c r="H5807" s="10"/>
      <c r="I5807" s="10"/>
      <c r="J5807" s="10"/>
      <c r="K5807" s="11"/>
      <c r="L5807" s="11"/>
      <c r="M5807" s="12"/>
      <c r="N5807" s="12"/>
      <c r="O5807" s="12"/>
      <c r="P5807" s="12"/>
      <c r="Q5807" s="12"/>
      <c r="R5807" s="12"/>
      <c r="S5807" s="12"/>
      <c r="T5807" s="12"/>
      <c r="U5807" s="12"/>
      <c r="V5807" s="12"/>
      <c r="W5807" s="12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2"/>
      <c r="AS5807" s="12"/>
      <c r="AT5807" s="12"/>
      <c r="AU5807" s="12"/>
      <c r="AV5807" s="12"/>
      <c r="AW5807" s="12"/>
      <c r="AX5807" s="12"/>
      <c r="AY5807" s="12"/>
      <c r="AZ5807" s="12"/>
      <c r="BA5807" s="12"/>
      <c r="BB5807" s="12"/>
      <c r="BC5807" s="12"/>
      <c r="BD5807" s="12"/>
      <c r="BE5807" s="12"/>
      <c r="BF5807" s="12"/>
      <c r="BG5807" s="12"/>
      <c r="BH5807" s="12"/>
      <c r="BI5807" s="12"/>
      <c r="BJ5807" s="13"/>
      <c r="BK5807" s="13"/>
      <c r="BL5807" s="13"/>
      <c r="BM5807" s="13"/>
      <c r="BN5807" s="13"/>
    </row>
    <row r="5808" spans="1:66" x14ac:dyDescent="0.25">
      <c r="D5808" s="7"/>
      <c r="E5808" s="10"/>
      <c r="F5808" s="10"/>
      <c r="G5808" s="10"/>
      <c r="H5808" s="10"/>
      <c r="I5808" s="10"/>
      <c r="J5808" s="10"/>
      <c r="K5808" s="11"/>
      <c r="L5808" s="11"/>
      <c r="M5808" s="12"/>
      <c r="N5808" s="12"/>
      <c r="O5808" s="12"/>
      <c r="P5808" s="12"/>
      <c r="Q5808" s="12"/>
      <c r="R5808" s="12"/>
      <c r="S5808" s="12"/>
      <c r="T5808" s="12"/>
      <c r="U5808" s="12"/>
      <c r="V5808" s="12"/>
      <c r="W5808" s="12"/>
      <c r="X5808" s="12"/>
      <c r="Y5808" s="12"/>
      <c r="Z5808" s="12"/>
      <c r="AA5808" s="12"/>
      <c r="AB5808" s="12"/>
      <c r="AC5808" s="12"/>
      <c r="AD5808" s="12"/>
      <c r="AE5808" s="12"/>
      <c r="AF5808" s="12"/>
      <c r="AG5808" s="12"/>
      <c r="AH5808" s="12"/>
      <c r="AI5808" s="12"/>
      <c r="AJ5808" s="12"/>
      <c r="AK5808" s="12"/>
      <c r="AL5808" s="12"/>
      <c r="AM5808" s="12"/>
      <c r="AN5808" s="12"/>
      <c r="AO5808" s="12"/>
      <c r="AP5808" s="12"/>
      <c r="AQ5808" s="12"/>
      <c r="AR5808" s="12"/>
      <c r="AS5808" s="12"/>
      <c r="AT5808" s="12"/>
      <c r="AU5808" s="12"/>
      <c r="AV5808" s="12"/>
      <c r="AW5808" s="12"/>
      <c r="AX5808" s="12"/>
      <c r="AY5808" s="12"/>
      <c r="AZ5808" s="12"/>
      <c r="BA5808" s="12"/>
      <c r="BB5808" s="12"/>
      <c r="BC5808" s="12"/>
      <c r="BD5808" s="12"/>
      <c r="BE5808" s="12"/>
      <c r="BF5808" s="12"/>
      <c r="BG5808" s="12"/>
      <c r="BH5808" s="12"/>
      <c r="BI5808" s="12"/>
      <c r="BJ5808" s="13"/>
      <c r="BK5808" s="13"/>
      <c r="BL5808" s="13"/>
      <c r="BM5808" s="13"/>
      <c r="BN5808" s="13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1"/>
      <c r="L5809" s="11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  <c r="W5809" s="12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2"/>
      <c r="AS5809" s="12"/>
      <c r="AT5809" s="12"/>
      <c r="AU5809" s="12"/>
      <c r="AV5809" s="12"/>
      <c r="AW5809" s="12"/>
      <c r="AX5809" s="12"/>
      <c r="AY5809" s="12"/>
      <c r="AZ5809" s="12"/>
      <c r="BA5809" s="12"/>
      <c r="BB5809" s="12"/>
      <c r="BC5809" s="12"/>
      <c r="BD5809" s="12"/>
      <c r="BE5809" s="12"/>
      <c r="BF5809" s="12"/>
      <c r="BG5809" s="12"/>
      <c r="BH5809" s="12"/>
      <c r="BI5809" s="12"/>
      <c r="BJ5809" s="13"/>
      <c r="BK5809" s="13"/>
      <c r="BL5809" s="13"/>
      <c r="BM5809" s="13"/>
      <c r="BN5809" s="13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1"/>
      <c r="L5810" s="11"/>
      <c r="M5810" s="12"/>
      <c r="N5810" s="12"/>
      <c r="O5810" s="12"/>
      <c r="P5810" s="12"/>
      <c r="Q5810" s="12"/>
      <c r="R5810" s="12"/>
      <c r="S5810" s="12"/>
      <c r="T5810" s="12"/>
      <c r="U5810" s="12"/>
      <c r="V5810" s="12"/>
      <c r="W5810" s="12"/>
      <c r="X5810" s="12"/>
      <c r="Y5810" s="12"/>
      <c r="Z5810" s="12"/>
      <c r="AA5810" s="12"/>
      <c r="AB5810" s="12"/>
      <c r="AC5810" s="12"/>
      <c r="AD5810" s="12"/>
      <c r="AE5810" s="12"/>
      <c r="AF5810" s="12"/>
      <c r="AG5810" s="12"/>
      <c r="AH5810" s="12"/>
      <c r="AI5810" s="12"/>
      <c r="AJ5810" s="12"/>
      <c r="AK5810" s="12"/>
      <c r="AL5810" s="12"/>
      <c r="AM5810" s="12"/>
      <c r="AN5810" s="12"/>
      <c r="AO5810" s="12"/>
      <c r="AP5810" s="12"/>
      <c r="AQ5810" s="12"/>
      <c r="AR5810" s="12"/>
      <c r="AS5810" s="12"/>
      <c r="AT5810" s="12"/>
      <c r="AU5810" s="12"/>
      <c r="AV5810" s="12"/>
      <c r="AW5810" s="12"/>
      <c r="AX5810" s="12"/>
      <c r="AY5810" s="12"/>
      <c r="AZ5810" s="12"/>
      <c r="BA5810" s="12"/>
      <c r="BB5810" s="12"/>
      <c r="BC5810" s="12"/>
      <c r="BD5810" s="12"/>
      <c r="BE5810" s="12"/>
      <c r="BF5810" s="12"/>
      <c r="BG5810" s="12"/>
      <c r="BH5810" s="12"/>
      <c r="BI5810" s="12"/>
      <c r="BJ5810" s="13"/>
      <c r="BK5810" s="13"/>
      <c r="BL5810" s="13"/>
      <c r="BM5810" s="13"/>
      <c r="BN5810" s="13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1"/>
      <c r="L5811" s="11"/>
      <c r="M5811" s="12"/>
      <c r="N5811" s="12"/>
      <c r="O5811" s="12"/>
      <c r="P5811" s="12"/>
      <c r="Q5811" s="12"/>
      <c r="R5811" s="12"/>
      <c r="S5811" s="12"/>
      <c r="T5811" s="12"/>
      <c r="U5811" s="12"/>
      <c r="V5811" s="12"/>
      <c r="W5811" s="12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2"/>
      <c r="AS5811" s="12"/>
      <c r="AT5811" s="12"/>
      <c r="AU5811" s="12"/>
      <c r="AV5811" s="12"/>
      <c r="AW5811" s="12"/>
      <c r="AX5811" s="12"/>
      <c r="AY5811" s="12"/>
      <c r="AZ5811" s="12"/>
      <c r="BA5811" s="12"/>
      <c r="BB5811" s="12"/>
      <c r="BC5811" s="12"/>
      <c r="BD5811" s="12"/>
      <c r="BE5811" s="12"/>
      <c r="BF5811" s="12"/>
      <c r="BG5811" s="12"/>
      <c r="BH5811" s="12"/>
      <c r="BI5811" s="12"/>
      <c r="BJ5811" s="13"/>
      <c r="BK5811" s="13"/>
      <c r="BL5811" s="13"/>
      <c r="BM5811" s="13"/>
      <c r="BN5811" s="13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1"/>
      <c r="L5812" s="11"/>
      <c r="M5812" s="12"/>
      <c r="N5812" s="12"/>
      <c r="O5812" s="12"/>
      <c r="P5812" s="12"/>
      <c r="Q5812" s="12"/>
      <c r="R5812" s="12"/>
      <c r="S5812" s="12"/>
      <c r="T5812" s="12"/>
      <c r="U5812" s="12"/>
      <c r="V5812" s="12"/>
      <c r="W5812" s="12"/>
      <c r="X5812" s="12"/>
      <c r="Y5812" s="12"/>
      <c r="Z5812" s="12"/>
      <c r="AA5812" s="12"/>
      <c r="AB5812" s="12"/>
      <c r="AC5812" s="12"/>
      <c r="AD5812" s="12"/>
      <c r="AE5812" s="12"/>
      <c r="AF5812" s="12"/>
      <c r="AG5812" s="12"/>
      <c r="AH5812" s="12"/>
      <c r="AI5812" s="12"/>
      <c r="AJ5812" s="12"/>
      <c r="AK5812" s="12"/>
      <c r="AL5812" s="12"/>
      <c r="AM5812" s="12"/>
      <c r="AN5812" s="12"/>
      <c r="AO5812" s="12"/>
      <c r="AP5812" s="12"/>
      <c r="AQ5812" s="12"/>
      <c r="AR5812" s="12"/>
      <c r="AS5812" s="12"/>
      <c r="AT5812" s="12"/>
      <c r="AU5812" s="12"/>
      <c r="AV5812" s="12"/>
      <c r="AW5812" s="12"/>
      <c r="AX5812" s="12"/>
      <c r="AY5812" s="12"/>
      <c r="AZ5812" s="12"/>
      <c r="BA5812" s="12"/>
      <c r="BB5812" s="12"/>
      <c r="BC5812" s="12"/>
      <c r="BD5812" s="12"/>
      <c r="BE5812" s="12"/>
      <c r="BF5812" s="12"/>
      <c r="BG5812" s="12"/>
      <c r="BH5812" s="12"/>
      <c r="BI5812" s="12"/>
      <c r="BJ5812" s="13"/>
      <c r="BK5812" s="13"/>
      <c r="BL5812" s="13"/>
      <c r="BM5812" s="13"/>
      <c r="BN5812" s="13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1"/>
      <c r="L5813" s="11"/>
      <c r="M5813" s="12"/>
      <c r="N5813" s="12"/>
      <c r="O5813" s="12"/>
      <c r="P5813" s="12"/>
      <c r="Q5813" s="12"/>
      <c r="R5813" s="12"/>
      <c r="S5813" s="12"/>
      <c r="T5813" s="12"/>
      <c r="U5813" s="12"/>
      <c r="V5813" s="12"/>
      <c r="W5813" s="12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2"/>
      <c r="AS5813" s="12"/>
      <c r="AT5813" s="12"/>
      <c r="AU5813" s="12"/>
      <c r="AV5813" s="12"/>
      <c r="AW5813" s="12"/>
      <c r="AX5813" s="12"/>
      <c r="AY5813" s="12"/>
      <c r="AZ5813" s="12"/>
      <c r="BA5813" s="12"/>
      <c r="BB5813" s="12"/>
      <c r="BC5813" s="12"/>
      <c r="BD5813" s="12"/>
      <c r="BE5813" s="12"/>
      <c r="BF5813" s="12"/>
      <c r="BG5813" s="12"/>
      <c r="BH5813" s="12"/>
      <c r="BI5813" s="12"/>
      <c r="BJ5813" s="13"/>
      <c r="BK5813" s="13"/>
      <c r="BL5813" s="13"/>
      <c r="BM5813" s="13"/>
      <c r="BN5813" s="13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1"/>
      <c r="L5814" s="11"/>
      <c r="M5814" s="12"/>
      <c r="N5814" s="12"/>
      <c r="O5814" s="12"/>
      <c r="P5814" s="12"/>
      <c r="Q5814" s="12"/>
      <c r="R5814" s="12"/>
      <c r="S5814" s="12"/>
      <c r="T5814" s="12"/>
      <c r="U5814" s="12"/>
      <c r="V5814" s="12"/>
      <c r="W5814" s="12"/>
      <c r="X5814" s="12"/>
      <c r="Y5814" s="12"/>
      <c r="Z5814" s="12"/>
      <c r="AA5814" s="12"/>
      <c r="AB5814" s="12"/>
      <c r="AC5814" s="12"/>
      <c r="AD5814" s="12"/>
      <c r="AE5814" s="12"/>
      <c r="AF5814" s="12"/>
      <c r="AG5814" s="12"/>
      <c r="AH5814" s="12"/>
      <c r="AI5814" s="12"/>
      <c r="AJ5814" s="12"/>
      <c r="AK5814" s="12"/>
      <c r="AL5814" s="12"/>
      <c r="AM5814" s="12"/>
      <c r="AN5814" s="12"/>
      <c r="AO5814" s="12"/>
      <c r="AP5814" s="12"/>
      <c r="AQ5814" s="12"/>
      <c r="AR5814" s="12"/>
      <c r="AS5814" s="12"/>
      <c r="AT5814" s="12"/>
      <c r="AU5814" s="12"/>
      <c r="AV5814" s="12"/>
      <c r="AW5814" s="12"/>
      <c r="AX5814" s="12"/>
      <c r="AY5814" s="12"/>
      <c r="AZ5814" s="12"/>
      <c r="BA5814" s="12"/>
      <c r="BB5814" s="12"/>
      <c r="BC5814" s="12"/>
      <c r="BD5814" s="12"/>
      <c r="BE5814" s="12"/>
      <c r="BF5814" s="12"/>
      <c r="BG5814" s="12"/>
      <c r="BH5814" s="12"/>
      <c r="BI5814" s="12"/>
      <c r="BJ5814" s="13"/>
      <c r="BK5814" s="13"/>
      <c r="BL5814" s="13"/>
      <c r="BM5814" s="13"/>
      <c r="BN5814" s="13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1"/>
      <c r="L5815" s="11"/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2"/>
      <c r="AS5815" s="12"/>
      <c r="AT5815" s="12"/>
      <c r="AU5815" s="12"/>
      <c r="AV5815" s="12"/>
      <c r="AW5815" s="12"/>
      <c r="AX5815" s="12"/>
      <c r="AY5815" s="12"/>
      <c r="AZ5815" s="12"/>
      <c r="BA5815" s="12"/>
      <c r="BB5815" s="12"/>
      <c r="BC5815" s="12"/>
      <c r="BD5815" s="12"/>
      <c r="BE5815" s="12"/>
      <c r="BF5815" s="12"/>
      <c r="BG5815" s="12"/>
      <c r="BH5815" s="12"/>
      <c r="BI5815" s="12"/>
      <c r="BJ5815" s="13"/>
      <c r="BK5815" s="13"/>
      <c r="BL5815" s="13"/>
      <c r="BM5815" s="13"/>
      <c r="BN5815" s="13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1"/>
      <c r="L5816" s="11"/>
      <c r="M5816" s="12"/>
      <c r="N5816" s="12"/>
      <c r="O5816" s="12"/>
      <c r="P5816" s="12"/>
      <c r="Q5816" s="12"/>
      <c r="R5816" s="12"/>
      <c r="S5816" s="12"/>
      <c r="T5816" s="12"/>
      <c r="U5816" s="12"/>
      <c r="V5816" s="12"/>
      <c r="W5816" s="12"/>
      <c r="X5816" s="12"/>
      <c r="Y5816" s="12"/>
      <c r="Z5816" s="12"/>
      <c r="AA5816" s="12"/>
      <c r="AB5816" s="12"/>
      <c r="AC5816" s="12"/>
      <c r="AD5816" s="12"/>
      <c r="AE5816" s="12"/>
      <c r="AF5816" s="12"/>
      <c r="AG5816" s="12"/>
      <c r="AH5816" s="12"/>
      <c r="AI5816" s="12"/>
      <c r="AJ5816" s="12"/>
      <c r="AK5816" s="12"/>
      <c r="AL5816" s="12"/>
      <c r="AM5816" s="12"/>
      <c r="AN5816" s="12"/>
      <c r="AO5816" s="12"/>
      <c r="AP5816" s="12"/>
      <c r="AQ5816" s="12"/>
      <c r="AR5816" s="12"/>
      <c r="AS5816" s="12"/>
      <c r="AT5816" s="12"/>
      <c r="AU5816" s="12"/>
      <c r="AV5816" s="12"/>
      <c r="AW5816" s="12"/>
      <c r="AX5816" s="12"/>
      <c r="AY5816" s="12"/>
      <c r="AZ5816" s="12"/>
      <c r="BA5816" s="12"/>
      <c r="BB5816" s="12"/>
      <c r="BC5816" s="12"/>
      <c r="BD5816" s="12"/>
      <c r="BE5816" s="12"/>
      <c r="BF5816" s="12"/>
      <c r="BG5816" s="12"/>
      <c r="BH5816" s="12"/>
      <c r="BI5816" s="12"/>
      <c r="BJ5816" s="13"/>
      <c r="BK5816" s="13"/>
      <c r="BL5816" s="13"/>
      <c r="BM5816" s="13"/>
      <c r="BN5816" s="13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1"/>
      <c r="L5817" s="11"/>
      <c r="M5817" s="12"/>
      <c r="N5817" s="12"/>
      <c r="O5817" s="12"/>
      <c r="P5817" s="12"/>
      <c r="Q5817" s="12"/>
      <c r="R5817" s="12"/>
      <c r="S5817" s="12"/>
      <c r="T5817" s="12"/>
      <c r="U5817" s="12"/>
      <c r="V5817" s="12"/>
      <c r="W5817" s="12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2"/>
      <c r="AS5817" s="12"/>
      <c r="AT5817" s="12"/>
      <c r="AU5817" s="12"/>
      <c r="AV5817" s="12"/>
      <c r="AW5817" s="12"/>
      <c r="AX5817" s="12"/>
      <c r="AY5817" s="12"/>
      <c r="AZ5817" s="12"/>
      <c r="BA5817" s="12"/>
      <c r="BB5817" s="12"/>
      <c r="BC5817" s="12"/>
      <c r="BD5817" s="12"/>
      <c r="BE5817" s="12"/>
      <c r="BF5817" s="12"/>
      <c r="BG5817" s="12"/>
      <c r="BH5817" s="12"/>
      <c r="BI5817" s="12"/>
      <c r="BJ5817" s="13"/>
      <c r="BK5817" s="13"/>
      <c r="BL5817" s="13"/>
      <c r="BM5817" s="13"/>
      <c r="BN5817" s="13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1"/>
      <c r="L5818" s="11"/>
      <c r="M5818" s="12"/>
      <c r="N5818" s="12"/>
      <c r="O5818" s="12"/>
      <c r="P5818" s="12"/>
      <c r="Q5818" s="12"/>
      <c r="R5818" s="12"/>
      <c r="S5818" s="12"/>
      <c r="T5818" s="12"/>
      <c r="U5818" s="12"/>
      <c r="V5818" s="12"/>
      <c r="W5818" s="12"/>
      <c r="X5818" s="12"/>
      <c r="Y5818" s="12"/>
      <c r="Z5818" s="12"/>
      <c r="AA5818" s="12"/>
      <c r="AB5818" s="12"/>
      <c r="AC5818" s="12"/>
      <c r="AD5818" s="12"/>
      <c r="AE5818" s="12"/>
      <c r="AF5818" s="12"/>
      <c r="AG5818" s="12"/>
      <c r="AH5818" s="12"/>
      <c r="AI5818" s="12"/>
      <c r="AJ5818" s="12"/>
      <c r="AK5818" s="12"/>
      <c r="AL5818" s="12"/>
      <c r="AM5818" s="12"/>
      <c r="AN5818" s="12"/>
      <c r="AO5818" s="12"/>
      <c r="AP5818" s="12"/>
      <c r="AQ5818" s="12"/>
      <c r="AR5818" s="12"/>
      <c r="AS5818" s="12"/>
      <c r="AT5818" s="12"/>
      <c r="AU5818" s="12"/>
      <c r="AV5818" s="12"/>
      <c r="AW5818" s="12"/>
      <c r="AX5818" s="12"/>
      <c r="AY5818" s="12"/>
      <c r="AZ5818" s="12"/>
      <c r="BA5818" s="12"/>
      <c r="BB5818" s="12"/>
      <c r="BC5818" s="12"/>
      <c r="BD5818" s="12"/>
      <c r="BE5818" s="12"/>
      <c r="BF5818" s="12"/>
      <c r="BG5818" s="12"/>
      <c r="BH5818" s="12"/>
      <c r="BI5818" s="12"/>
      <c r="BJ5818" s="13"/>
      <c r="BK5818" s="13"/>
      <c r="BL5818" s="13"/>
      <c r="BM5818" s="13"/>
      <c r="BN5818" s="13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1"/>
      <c r="L5819" s="11"/>
      <c r="M5819" s="12"/>
      <c r="N5819" s="12"/>
      <c r="O5819" s="12"/>
      <c r="P5819" s="12"/>
      <c r="Q5819" s="12"/>
      <c r="R5819" s="12"/>
      <c r="S5819" s="12"/>
      <c r="T5819" s="12"/>
      <c r="U5819" s="12"/>
      <c r="V5819" s="12"/>
      <c r="W5819" s="12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2"/>
      <c r="AS5819" s="12"/>
      <c r="AT5819" s="12"/>
      <c r="AU5819" s="12"/>
      <c r="AV5819" s="12"/>
      <c r="AW5819" s="12"/>
      <c r="AX5819" s="12"/>
      <c r="AY5819" s="12"/>
      <c r="AZ5819" s="12"/>
      <c r="BA5819" s="12"/>
      <c r="BB5819" s="12"/>
      <c r="BC5819" s="12"/>
      <c r="BD5819" s="12"/>
      <c r="BE5819" s="12"/>
      <c r="BF5819" s="12"/>
      <c r="BG5819" s="12"/>
      <c r="BH5819" s="12"/>
      <c r="BI5819" s="12"/>
      <c r="BJ5819" s="13"/>
      <c r="BK5819" s="13"/>
      <c r="BL5819" s="13"/>
      <c r="BM5819" s="13"/>
      <c r="BN5819" s="13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1"/>
      <c r="L5820" s="11"/>
      <c r="M5820" s="12"/>
      <c r="N5820" s="12"/>
      <c r="O5820" s="12"/>
      <c r="P5820" s="12"/>
      <c r="Q5820" s="12"/>
      <c r="R5820" s="12"/>
      <c r="S5820" s="12"/>
      <c r="T5820" s="12"/>
      <c r="U5820" s="12"/>
      <c r="V5820" s="12"/>
      <c r="W5820" s="12"/>
      <c r="X5820" s="12"/>
      <c r="Y5820" s="12"/>
      <c r="Z5820" s="12"/>
      <c r="AA5820" s="12"/>
      <c r="AB5820" s="12"/>
      <c r="AC5820" s="12"/>
      <c r="AD5820" s="12"/>
      <c r="AE5820" s="12"/>
      <c r="AF5820" s="12"/>
      <c r="AG5820" s="12"/>
      <c r="AH5820" s="12"/>
      <c r="AI5820" s="12"/>
      <c r="AJ5820" s="12"/>
      <c r="AK5820" s="12"/>
      <c r="AL5820" s="12"/>
      <c r="AM5820" s="12"/>
      <c r="AN5820" s="12"/>
      <c r="AO5820" s="12"/>
      <c r="AP5820" s="12"/>
      <c r="AQ5820" s="12"/>
      <c r="AR5820" s="12"/>
      <c r="AS5820" s="12"/>
      <c r="AT5820" s="12"/>
      <c r="AU5820" s="12"/>
      <c r="AV5820" s="12"/>
      <c r="AW5820" s="12"/>
      <c r="AX5820" s="12"/>
      <c r="AY5820" s="12"/>
      <c r="AZ5820" s="12"/>
      <c r="BA5820" s="12"/>
      <c r="BB5820" s="12"/>
      <c r="BC5820" s="12"/>
      <c r="BD5820" s="12"/>
      <c r="BE5820" s="12"/>
      <c r="BF5820" s="12"/>
      <c r="BG5820" s="12"/>
      <c r="BH5820" s="12"/>
      <c r="BI5820" s="12"/>
      <c r="BJ5820" s="13"/>
      <c r="BK5820" s="13"/>
      <c r="BL5820" s="13"/>
      <c r="BM5820" s="13"/>
      <c r="BN5820" s="13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1"/>
      <c r="L5821" s="11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2"/>
      <c r="AS5821" s="12"/>
      <c r="AT5821" s="12"/>
      <c r="AU5821" s="12"/>
      <c r="AV5821" s="12"/>
      <c r="AW5821" s="12"/>
      <c r="AX5821" s="12"/>
      <c r="AY5821" s="12"/>
      <c r="AZ5821" s="12"/>
      <c r="BA5821" s="12"/>
      <c r="BB5821" s="12"/>
      <c r="BC5821" s="12"/>
      <c r="BD5821" s="12"/>
      <c r="BE5821" s="12"/>
      <c r="BF5821" s="12"/>
      <c r="BG5821" s="12"/>
      <c r="BH5821" s="12"/>
      <c r="BI5821" s="12"/>
      <c r="BJ5821" s="13"/>
      <c r="BK5821" s="13"/>
      <c r="BL5821" s="13"/>
      <c r="BM5821" s="13"/>
      <c r="BN5821" s="13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1"/>
      <c r="L5822" s="11"/>
      <c r="M5822" s="12"/>
      <c r="N5822" s="12"/>
      <c r="O5822" s="12"/>
      <c r="P5822" s="12"/>
      <c r="Q5822" s="12"/>
      <c r="R5822" s="12"/>
      <c r="S5822" s="12"/>
      <c r="T5822" s="12"/>
      <c r="U5822" s="12"/>
      <c r="V5822" s="12"/>
      <c r="W5822" s="12"/>
      <c r="X5822" s="12"/>
      <c r="Y5822" s="12"/>
      <c r="Z5822" s="12"/>
      <c r="AA5822" s="12"/>
      <c r="AB5822" s="12"/>
      <c r="AC5822" s="12"/>
      <c r="AD5822" s="12"/>
      <c r="AE5822" s="12"/>
      <c r="AF5822" s="12"/>
      <c r="AG5822" s="12"/>
      <c r="AH5822" s="12"/>
      <c r="AI5822" s="12"/>
      <c r="AJ5822" s="12"/>
      <c r="AK5822" s="12"/>
      <c r="AL5822" s="12"/>
      <c r="AM5822" s="12"/>
      <c r="AN5822" s="12"/>
      <c r="AO5822" s="12"/>
      <c r="AP5822" s="12"/>
      <c r="AQ5822" s="12"/>
      <c r="AR5822" s="12"/>
      <c r="AS5822" s="12"/>
      <c r="AT5822" s="12"/>
      <c r="AU5822" s="12"/>
      <c r="AV5822" s="12"/>
      <c r="AW5822" s="12"/>
      <c r="AX5822" s="12"/>
      <c r="AY5822" s="12"/>
      <c r="AZ5822" s="12"/>
      <c r="BA5822" s="12"/>
      <c r="BB5822" s="12"/>
      <c r="BC5822" s="12"/>
      <c r="BD5822" s="12"/>
      <c r="BE5822" s="12"/>
      <c r="BF5822" s="12"/>
      <c r="BG5822" s="12"/>
      <c r="BH5822" s="12"/>
      <c r="BI5822" s="12"/>
      <c r="BJ5822" s="13"/>
      <c r="BK5822" s="13"/>
      <c r="BL5822" s="13"/>
      <c r="BM5822" s="13"/>
      <c r="BN5822" s="13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1"/>
      <c r="L5823" s="11"/>
      <c r="M5823" s="12"/>
      <c r="N5823" s="12"/>
      <c r="O5823" s="12"/>
      <c r="P5823" s="12"/>
      <c r="Q5823" s="12"/>
      <c r="R5823" s="12"/>
      <c r="S5823" s="12"/>
      <c r="T5823" s="12"/>
      <c r="U5823" s="12"/>
      <c r="V5823" s="12"/>
      <c r="W5823" s="12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2"/>
      <c r="AS5823" s="12"/>
      <c r="AT5823" s="12"/>
      <c r="AU5823" s="12"/>
      <c r="AV5823" s="12"/>
      <c r="AW5823" s="12"/>
      <c r="AX5823" s="12"/>
      <c r="AY5823" s="12"/>
      <c r="AZ5823" s="12"/>
      <c r="BA5823" s="12"/>
      <c r="BB5823" s="12"/>
      <c r="BC5823" s="12"/>
      <c r="BD5823" s="12"/>
      <c r="BE5823" s="12"/>
      <c r="BF5823" s="12"/>
      <c r="BG5823" s="12"/>
      <c r="BH5823" s="12"/>
      <c r="BI5823" s="12"/>
      <c r="BJ5823" s="13"/>
      <c r="BK5823" s="13"/>
      <c r="BL5823" s="13"/>
      <c r="BM5823" s="13"/>
      <c r="BN5823" s="13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1"/>
      <c r="L5824" s="11"/>
      <c r="M5824" s="12"/>
      <c r="N5824" s="12"/>
      <c r="O5824" s="12"/>
      <c r="P5824" s="12"/>
      <c r="Q5824" s="12"/>
      <c r="R5824" s="12"/>
      <c r="S5824" s="12"/>
      <c r="T5824" s="12"/>
      <c r="U5824" s="12"/>
      <c r="V5824" s="12"/>
      <c r="W5824" s="12"/>
      <c r="X5824" s="12"/>
      <c r="Y5824" s="12"/>
      <c r="Z5824" s="12"/>
      <c r="AA5824" s="12"/>
      <c r="AB5824" s="12"/>
      <c r="AC5824" s="12"/>
      <c r="AD5824" s="12"/>
      <c r="AE5824" s="12"/>
      <c r="AF5824" s="12"/>
      <c r="AG5824" s="12"/>
      <c r="AH5824" s="12"/>
      <c r="AI5824" s="12"/>
      <c r="AJ5824" s="12"/>
      <c r="AK5824" s="12"/>
      <c r="AL5824" s="12"/>
      <c r="AM5824" s="12"/>
      <c r="AN5824" s="12"/>
      <c r="AO5824" s="12"/>
      <c r="AP5824" s="12"/>
      <c r="AQ5824" s="12"/>
      <c r="AR5824" s="12"/>
      <c r="AS5824" s="12"/>
      <c r="AT5824" s="12"/>
      <c r="AU5824" s="12"/>
      <c r="AV5824" s="12"/>
      <c r="AW5824" s="12"/>
      <c r="AX5824" s="12"/>
      <c r="AY5824" s="12"/>
      <c r="AZ5824" s="12"/>
      <c r="BA5824" s="12"/>
      <c r="BB5824" s="12"/>
      <c r="BC5824" s="12"/>
      <c r="BD5824" s="12"/>
      <c r="BE5824" s="12"/>
      <c r="BF5824" s="12"/>
      <c r="BG5824" s="12"/>
      <c r="BH5824" s="12"/>
      <c r="BI5824" s="12"/>
      <c r="BJ5824" s="13"/>
      <c r="BK5824" s="13"/>
      <c r="BL5824" s="13"/>
      <c r="BM5824" s="13"/>
      <c r="BN5824" s="13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1"/>
      <c r="L5825" s="11"/>
      <c r="M5825" s="12"/>
      <c r="N5825" s="12"/>
      <c r="O5825" s="12"/>
      <c r="P5825" s="12"/>
      <c r="Q5825" s="12"/>
      <c r="R5825" s="12"/>
      <c r="S5825" s="12"/>
      <c r="T5825" s="12"/>
      <c r="U5825" s="12"/>
      <c r="V5825" s="12"/>
      <c r="W5825" s="12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2"/>
      <c r="AS5825" s="12"/>
      <c r="AT5825" s="12"/>
      <c r="AU5825" s="12"/>
      <c r="AV5825" s="12"/>
      <c r="AW5825" s="12"/>
      <c r="AX5825" s="12"/>
      <c r="AY5825" s="12"/>
      <c r="AZ5825" s="12"/>
      <c r="BA5825" s="12"/>
      <c r="BB5825" s="12"/>
      <c r="BC5825" s="12"/>
      <c r="BD5825" s="12"/>
      <c r="BE5825" s="12"/>
      <c r="BF5825" s="12"/>
      <c r="BG5825" s="12"/>
      <c r="BH5825" s="12"/>
      <c r="BI5825" s="12"/>
      <c r="BJ5825" s="13"/>
      <c r="BK5825" s="13"/>
      <c r="BL5825" s="13"/>
      <c r="BM5825" s="13"/>
      <c r="BN5825" s="13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1"/>
      <c r="L5826" s="11"/>
      <c r="M5826" s="12"/>
      <c r="N5826" s="12"/>
      <c r="O5826" s="12"/>
      <c r="P5826" s="12"/>
      <c r="Q5826" s="12"/>
      <c r="R5826" s="12"/>
      <c r="S5826" s="12"/>
      <c r="T5826" s="12"/>
      <c r="U5826" s="12"/>
      <c r="V5826" s="12"/>
      <c r="W5826" s="12"/>
      <c r="X5826" s="12"/>
      <c r="Y5826" s="12"/>
      <c r="Z5826" s="12"/>
      <c r="AA5826" s="12"/>
      <c r="AB5826" s="12"/>
      <c r="AC5826" s="12"/>
      <c r="AD5826" s="12"/>
      <c r="AE5826" s="12"/>
      <c r="AF5826" s="12"/>
      <c r="AG5826" s="12"/>
      <c r="AH5826" s="12"/>
      <c r="AI5826" s="12"/>
      <c r="AJ5826" s="12"/>
      <c r="AK5826" s="12"/>
      <c r="AL5826" s="12"/>
      <c r="AM5826" s="12"/>
      <c r="AN5826" s="12"/>
      <c r="AO5826" s="12"/>
      <c r="AP5826" s="12"/>
      <c r="AQ5826" s="12"/>
      <c r="AR5826" s="12"/>
      <c r="AS5826" s="12"/>
      <c r="AT5826" s="12"/>
      <c r="AU5826" s="12"/>
      <c r="AV5826" s="12"/>
      <c r="AW5826" s="12"/>
      <c r="AX5826" s="12"/>
      <c r="AY5826" s="12"/>
      <c r="AZ5826" s="12"/>
      <c r="BA5826" s="12"/>
      <c r="BB5826" s="12"/>
      <c r="BC5826" s="12"/>
      <c r="BD5826" s="12"/>
      <c r="BE5826" s="12"/>
      <c r="BF5826" s="12"/>
      <c r="BG5826" s="12"/>
      <c r="BH5826" s="12"/>
      <c r="BI5826" s="12"/>
      <c r="BJ5826" s="13"/>
      <c r="BK5826" s="13"/>
      <c r="BL5826" s="13"/>
      <c r="BM5826" s="13"/>
      <c r="BN5826" s="13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1"/>
      <c r="L5827" s="11"/>
      <c r="M5827" s="12"/>
      <c r="N5827" s="12"/>
      <c r="O5827" s="12"/>
      <c r="P5827" s="12"/>
      <c r="Q5827" s="12"/>
      <c r="R5827" s="12"/>
      <c r="S5827" s="12"/>
      <c r="T5827" s="12"/>
      <c r="U5827" s="12"/>
      <c r="V5827" s="12"/>
      <c r="W5827" s="12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2"/>
      <c r="AS5827" s="12"/>
      <c r="AT5827" s="12"/>
      <c r="AU5827" s="12"/>
      <c r="AV5827" s="12"/>
      <c r="AW5827" s="12"/>
      <c r="AX5827" s="12"/>
      <c r="AY5827" s="12"/>
      <c r="AZ5827" s="12"/>
      <c r="BA5827" s="12"/>
      <c r="BB5827" s="12"/>
      <c r="BC5827" s="12"/>
      <c r="BD5827" s="12"/>
      <c r="BE5827" s="12"/>
      <c r="BF5827" s="12"/>
      <c r="BG5827" s="12"/>
      <c r="BH5827" s="12"/>
      <c r="BI5827" s="12"/>
      <c r="BJ5827" s="13"/>
      <c r="BK5827" s="13"/>
      <c r="BL5827" s="13"/>
      <c r="BM5827" s="13"/>
      <c r="BN5827" s="13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1"/>
      <c r="L5828" s="11"/>
      <c r="M5828" s="12"/>
      <c r="N5828" s="12"/>
      <c r="O5828" s="12"/>
      <c r="P5828" s="12"/>
      <c r="Q5828" s="12"/>
      <c r="R5828" s="12"/>
      <c r="S5828" s="12"/>
      <c r="T5828" s="12"/>
      <c r="U5828" s="12"/>
      <c r="V5828" s="12"/>
      <c r="W5828" s="12"/>
      <c r="X5828" s="12"/>
      <c r="Y5828" s="12"/>
      <c r="Z5828" s="12"/>
      <c r="AA5828" s="12"/>
      <c r="AB5828" s="12"/>
      <c r="AC5828" s="12"/>
      <c r="AD5828" s="12"/>
      <c r="AE5828" s="12"/>
      <c r="AF5828" s="12"/>
      <c r="AG5828" s="12"/>
      <c r="AH5828" s="12"/>
      <c r="AI5828" s="12"/>
      <c r="AJ5828" s="12"/>
      <c r="AK5828" s="12"/>
      <c r="AL5828" s="12"/>
      <c r="AM5828" s="12"/>
      <c r="AN5828" s="12"/>
      <c r="AO5828" s="12"/>
      <c r="AP5828" s="12"/>
      <c r="AQ5828" s="12"/>
      <c r="AR5828" s="12"/>
      <c r="AS5828" s="12"/>
      <c r="AT5828" s="12"/>
      <c r="AU5828" s="12"/>
      <c r="AV5828" s="12"/>
      <c r="AW5828" s="12"/>
      <c r="AX5828" s="12"/>
      <c r="AY5828" s="12"/>
      <c r="AZ5828" s="12"/>
      <c r="BA5828" s="12"/>
      <c r="BB5828" s="12"/>
      <c r="BC5828" s="12"/>
      <c r="BD5828" s="12"/>
      <c r="BE5828" s="12"/>
      <c r="BF5828" s="12"/>
      <c r="BG5828" s="12"/>
      <c r="BH5828" s="12"/>
      <c r="BI5828" s="12"/>
      <c r="BJ5828" s="13"/>
      <c r="BK5828" s="13"/>
      <c r="BL5828" s="13"/>
      <c r="BM5828" s="13"/>
      <c r="BN5828" s="13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1"/>
      <c r="L5829" s="11"/>
      <c r="M5829" s="12"/>
      <c r="N5829" s="12"/>
      <c r="O5829" s="12"/>
      <c r="P5829" s="12"/>
      <c r="Q5829" s="12"/>
      <c r="R5829" s="12"/>
      <c r="S5829" s="12"/>
      <c r="T5829" s="12"/>
      <c r="U5829" s="12"/>
      <c r="V5829" s="12"/>
      <c r="W5829" s="12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2"/>
      <c r="AS5829" s="12"/>
      <c r="AT5829" s="12"/>
      <c r="AU5829" s="12"/>
      <c r="AV5829" s="12"/>
      <c r="AW5829" s="12"/>
      <c r="AX5829" s="12"/>
      <c r="AY5829" s="12"/>
      <c r="AZ5829" s="12"/>
      <c r="BA5829" s="12"/>
      <c r="BB5829" s="12"/>
      <c r="BC5829" s="12"/>
      <c r="BD5829" s="12"/>
      <c r="BE5829" s="12"/>
      <c r="BF5829" s="12"/>
      <c r="BG5829" s="12"/>
      <c r="BH5829" s="12"/>
      <c r="BI5829" s="12"/>
      <c r="BJ5829" s="13"/>
      <c r="BK5829" s="13"/>
      <c r="BL5829" s="13"/>
      <c r="BM5829" s="13"/>
      <c r="BN5829" s="13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1"/>
      <c r="L5830" s="11"/>
      <c r="M5830" s="12"/>
      <c r="N5830" s="12"/>
      <c r="O5830" s="12"/>
      <c r="P5830" s="12"/>
      <c r="Q5830" s="12"/>
      <c r="R5830" s="12"/>
      <c r="S5830" s="12"/>
      <c r="T5830" s="12"/>
      <c r="U5830" s="12"/>
      <c r="V5830" s="12"/>
      <c r="W5830" s="12"/>
      <c r="X5830" s="12"/>
      <c r="Y5830" s="12"/>
      <c r="Z5830" s="12"/>
      <c r="AA5830" s="12"/>
      <c r="AB5830" s="12"/>
      <c r="AC5830" s="12"/>
      <c r="AD5830" s="12"/>
      <c r="AE5830" s="12"/>
      <c r="AF5830" s="12"/>
      <c r="AG5830" s="12"/>
      <c r="AH5830" s="12"/>
      <c r="AI5830" s="12"/>
      <c r="AJ5830" s="12"/>
      <c r="AK5830" s="12"/>
      <c r="AL5830" s="12"/>
      <c r="AM5830" s="12"/>
      <c r="AN5830" s="12"/>
      <c r="AO5830" s="12"/>
      <c r="AP5830" s="12"/>
      <c r="AQ5830" s="12"/>
      <c r="AR5830" s="12"/>
      <c r="AS5830" s="12"/>
      <c r="AT5830" s="12"/>
      <c r="AU5830" s="12"/>
      <c r="AV5830" s="12"/>
      <c r="AW5830" s="12"/>
      <c r="AX5830" s="12"/>
      <c r="AY5830" s="12"/>
      <c r="AZ5830" s="12"/>
      <c r="BA5830" s="12"/>
      <c r="BB5830" s="12"/>
      <c r="BC5830" s="12"/>
      <c r="BD5830" s="12"/>
      <c r="BE5830" s="12"/>
      <c r="BF5830" s="12"/>
      <c r="BG5830" s="12"/>
      <c r="BH5830" s="12"/>
      <c r="BI5830" s="12"/>
      <c r="BJ5830" s="13"/>
      <c r="BK5830" s="13"/>
      <c r="BL5830" s="13"/>
      <c r="BM5830" s="13"/>
      <c r="BN5830" s="13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1"/>
      <c r="L5831" s="11"/>
      <c r="M5831" s="12"/>
      <c r="N5831" s="12"/>
      <c r="O5831" s="12"/>
      <c r="P5831" s="12"/>
      <c r="Q5831" s="12"/>
      <c r="R5831" s="12"/>
      <c r="S5831" s="12"/>
      <c r="T5831" s="12"/>
      <c r="U5831" s="12"/>
      <c r="V5831" s="12"/>
      <c r="W5831" s="12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2"/>
      <c r="AS5831" s="12"/>
      <c r="AT5831" s="12"/>
      <c r="AU5831" s="12"/>
      <c r="AV5831" s="12"/>
      <c r="AW5831" s="12"/>
      <c r="AX5831" s="12"/>
      <c r="AY5831" s="12"/>
      <c r="AZ5831" s="12"/>
      <c r="BA5831" s="12"/>
      <c r="BB5831" s="12"/>
      <c r="BC5831" s="12"/>
      <c r="BD5831" s="12"/>
      <c r="BE5831" s="12"/>
      <c r="BF5831" s="12"/>
      <c r="BG5831" s="12"/>
      <c r="BH5831" s="12"/>
      <c r="BI5831" s="12"/>
      <c r="BJ5831" s="13"/>
      <c r="BK5831" s="13"/>
      <c r="BL5831" s="13"/>
      <c r="BM5831" s="13"/>
      <c r="BN5831" s="13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1"/>
      <c r="L5832" s="11"/>
      <c r="M5832" s="12"/>
      <c r="N5832" s="12"/>
      <c r="O5832" s="12"/>
      <c r="P5832" s="12"/>
      <c r="Q5832" s="12"/>
      <c r="R5832" s="12"/>
      <c r="S5832" s="12"/>
      <c r="T5832" s="12"/>
      <c r="U5832" s="12"/>
      <c r="V5832" s="12"/>
      <c r="W5832" s="12"/>
      <c r="X5832" s="12"/>
      <c r="Y5832" s="12"/>
      <c r="Z5832" s="12"/>
      <c r="AA5832" s="12"/>
      <c r="AB5832" s="12"/>
      <c r="AC5832" s="12"/>
      <c r="AD5832" s="12"/>
      <c r="AE5832" s="12"/>
      <c r="AF5832" s="12"/>
      <c r="AG5832" s="12"/>
      <c r="AH5832" s="12"/>
      <c r="AI5832" s="12"/>
      <c r="AJ5832" s="12"/>
      <c r="AK5832" s="12"/>
      <c r="AL5832" s="12"/>
      <c r="AM5832" s="12"/>
      <c r="AN5832" s="12"/>
      <c r="AO5832" s="12"/>
      <c r="AP5832" s="12"/>
      <c r="AQ5832" s="12"/>
      <c r="AR5832" s="12"/>
      <c r="AS5832" s="12"/>
      <c r="AT5832" s="12"/>
      <c r="AU5832" s="12"/>
      <c r="AV5832" s="12"/>
      <c r="AW5832" s="12"/>
      <c r="AX5832" s="12"/>
      <c r="AY5832" s="12"/>
      <c r="AZ5832" s="12"/>
      <c r="BA5832" s="12"/>
      <c r="BB5832" s="12"/>
      <c r="BC5832" s="12"/>
      <c r="BD5832" s="12"/>
      <c r="BE5832" s="12"/>
      <c r="BF5832" s="12"/>
      <c r="BG5832" s="12"/>
      <c r="BH5832" s="12"/>
      <c r="BI5832" s="12"/>
      <c r="BJ5832" s="13"/>
      <c r="BK5832" s="13"/>
      <c r="BL5832" s="13"/>
      <c r="BM5832" s="13"/>
      <c r="BN5832" s="13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1"/>
      <c r="L5833" s="11"/>
      <c r="M5833" s="12"/>
      <c r="N5833" s="12"/>
      <c r="O5833" s="12"/>
      <c r="P5833" s="12"/>
      <c r="Q5833" s="12"/>
      <c r="R5833" s="12"/>
      <c r="S5833" s="12"/>
      <c r="T5833" s="12"/>
      <c r="U5833" s="12"/>
      <c r="V5833" s="12"/>
      <c r="W5833" s="12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2"/>
      <c r="AS5833" s="12"/>
      <c r="AT5833" s="12"/>
      <c r="AU5833" s="12"/>
      <c r="AV5833" s="12"/>
      <c r="AW5833" s="12"/>
      <c r="AX5833" s="12"/>
      <c r="AY5833" s="12"/>
      <c r="AZ5833" s="12"/>
      <c r="BA5833" s="12"/>
      <c r="BB5833" s="12"/>
      <c r="BC5833" s="12"/>
      <c r="BD5833" s="12"/>
      <c r="BE5833" s="12"/>
      <c r="BF5833" s="12"/>
      <c r="BG5833" s="12"/>
      <c r="BH5833" s="12"/>
      <c r="BI5833" s="12"/>
      <c r="BJ5833" s="13"/>
      <c r="BK5833" s="13"/>
      <c r="BL5833" s="13"/>
      <c r="BM5833" s="13"/>
      <c r="BN5833" s="13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1"/>
      <c r="L5834" s="11"/>
      <c r="M5834" s="12"/>
      <c r="N5834" s="12"/>
      <c r="O5834" s="12"/>
      <c r="P5834" s="12"/>
      <c r="Q5834" s="12"/>
      <c r="R5834" s="12"/>
      <c r="S5834" s="12"/>
      <c r="T5834" s="12"/>
      <c r="U5834" s="12"/>
      <c r="V5834" s="12"/>
      <c r="W5834" s="12"/>
      <c r="X5834" s="12"/>
      <c r="Y5834" s="12"/>
      <c r="Z5834" s="12"/>
      <c r="AA5834" s="12"/>
      <c r="AB5834" s="12"/>
      <c r="AC5834" s="12"/>
      <c r="AD5834" s="12"/>
      <c r="AE5834" s="12"/>
      <c r="AF5834" s="12"/>
      <c r="AG5834" s="12"/>
      <c r="AH5834" s="12"/>
      <c r="AI5834" s="12"/>
      <c r="AJ5834" s="12"/>
      <c r="AK5834" s="12"/>
      <c r="AL5834" s="12"/>
      <c r="AM5834" s="12"/>
      <c r="AN5834" s="12"/>
      <c r="AO5834" s="12"/>
      <c r="AP5834" s="12"/>
      <c r="AQ5834" s="12"/>
      <c r="AR5834" s="12"/>
      <c r="AS5834" s="12"/>
      <c r="AT5834" s="12"/>
      <c r="AU5834" s="12"/>
      <c r="AV5834" s="12"/>
      <c r="AW5834" s="12"/>
      <c r="AX5834" s="12"/>
      <c r="AY5834" s="12"/>
      <c r="AZ5834" s="12"/>
      <c r="BA5834" s="12"/>
      <c r="BB5834" s="12"/>
      <c r="BC5834" s="12"/>
      <c r="BD5834" s="12"/>
      <c r="BE5834" s="12"/>
      <c r="BF5834" s="12"/>
      <c r="BG5834" s="12"/>
      <c r="BH5834" s="12"/>
      <c r="BI5834" s="12"/>
      <c r="BJ5834" s="13"/>
      <c r="BK5834" s="13"/>
      <c r="BL5834" s="13"/>
      <c r="BM5834" s="13"/>
      <c r="BN5834" s="13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1"/>
      <c r="L5835" s="11"/>
      <c r="M5835" s="12"/>
      <c r="N5835" s="12"/>
      <c r="O5835" s="12"/>
      <c r="P5835" s="12"/>
      <c r="Q5835" s="12"/>
      <c r="R5835" s="12"/>
      <c r="S5835" s="12"/>
      <c r="T5835" s="12"/>
      <c r="U5835" s="12"/>
      <c r="V5835" s="12"/>
      <c r="W5835" s="12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2"/>
      <c r="AS5835" s="12"/>
      <c r="AT5835" s="12"/>
      <c r="AU5835" s="12"/>
      <c r="AV5835" s="12"/>
      <c r="AW5835" s="12"/>
      <c r="AX5835" s="12"/>
      <c r="AY5835" s="12"/>
      <c r="AZ5835" s="12"/>
      <c r="BA5835" s="12"/>
      <c r="BB5835" s="12"/>
      <c r="BC5835" s="12"/>
      <c r="BD5835" s="12"/>
      <c r="BE5835" s="12"/>
      <c r="BF5835" s="12"/>
      <c r="BG5835" s="12"/>
      <c r="BH5835" s="12"/>
      <c r="BI5835" s="12"/>
      <c r="BJ5835" s="13"/>
      <c r="BK5835" s="13"/>
      <c r="BL5835" s="13"/>
      <c r="BM5835" s="13"/>
      <c r="BN5835" s="13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1"/>
      <c r="L5836" s="11"/>
      <c r="M5836" s="12"/>
      <c r="N5836" s="12"/>
      <c r="O5836" s="12"/>
      <c r="P5836" s="12"/>
      <c r="Q5836" s="12"/>
      <c r="R5836" s="12"/>
      <c r="S5836" s="12"/>
      <c r="T5836" s="12"/>
      <c r="U5836" s="12"/>
      <c r="V5836" s="12"/>
      <c r="W5836" s="12"/>
      <c r="X5836" s="12"/>
      <c r="Y5836" s="12"/>
      <c r="Z5836" s="12"/>
      <c r="AA5836" s="12"/>
      <c r="AB5836" s="12"/>
      <c r="AC5836" s="12"/>
      <c r="AD5836" s="12"/>
      <c r="AE5836" s="12"/>
      <c r="AF5836" s="12"/>
      <c r="AG5836" s="12"/>
      <c r="AH5836" s="12"/>
      <c r="AI5836" s="12"/>
      <c r="AJ5836" s="12"/>
      <c r="AK5836" s="12"/>
      <c r="AL5836" s="12"/>
      <c r="AM5836" s="12"/>
      <c r="AN5836" s="12"/>
      <c r="AO5836" s="12"/>
      <c r="AP5836" s="12"/>
      <c r="AQ5836" s="12"/>
      <c r="AR5836" s="12"/>
      <c r="AS5836" s="12"/>
      <c r="AT5836" s="12"/>
      <c r="AU5836" s="12"/>
      <c r="AV5836" s="12"/>
      <c r="AW5836" s="12"/>
      <c r="AX5836" s="12"/>
      <c r="AY5836" s="12"/>
      <c r="AZ5836" s="12"/>
      <c r="BA5836" s="12"/>
      <c r="BB5836" s="12"/>
      <c r="BC5836" s="12"/>
      <c r="BD5836" s="12"/>
      <c r="BE5836" s="12"/>
      <c r="BF5836" s="12"/>
      <c r="BG5836" s="12"/>
      <c r="BH5836" s="12"/>
      <c r="BI5836" s="12"/>
      <c r="BJ5836" s="13"/>
      <c r="BK5836" s="13"/>
      <c r="BL5836" s="13"/>
      <c r="BM5836" s="13"/>
      <c r="BN5836" s="13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1"/>
      <c r="L5837" s="11"/>
      <c r="M5837" s="12"/>
      <c r="N5837" s="12"/>
      <c r="O5837" s="12"/>
      <c r="P5837" s="12"/>
      <c r="Q5837" s="12"/>
      <c r="R5837" s="12"/>
      <c r="S5837" s="12"/>
      <c r="T5837" s="12"/>
      <c r="U5837" s="12"/>
      <c r="V5837" s="12"/>
      <c r="W5837" s="12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2"/>
      <c r="AS5837" s="12"/>
      <c r="AT5837" s="12"/>
      <c r="AU5837" s="12"/>
      <c r="AV5837" s="12"/>
      <c r="AW5837" s="12"/>
      <c r="AX5837" s="12"/>
      <c r="AY5837" s="12"/>
      <c r="AZ5837" s="12"/>
      <c r="BA5837" s="12"/>
      <c r="BB5837" s="12"/>
      <c r="BC5837" s="12"/>
      <c r="BD5837" s="12"/>
      <c r="BE5837" s="12"/>
      <c r="BF5837" s="12"/>
      <c r="BG5837" s="12"/>
      <c r="BH5837" s="12"/>
      <c r="BI5837" s="12"/>
      <c r="BJ5837" s="13"/>
      <c r="BK5837" s="13"/>
      <c r="BL5837" s="13"/>
      <c r="BM5837" s="13"/>
      <c r="BN5837" s="13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1"/>
      <c r="L5838" s="11"/>
      <c r="M5838" s="12"/>
      <c r="N5838" s="12"/>
      <c r="O5838" s="12"/>
      <c r="P5838" s="12"/>
      <c r="Q5838" s="12"/>
      <c r="R5838" s="12"/>
      <c r="S5838" s="12"/>
      <c r="T5838" s="12"/>
      <c r="U5838" s="12"/>
      <c r="V5838" s="12"/>
      <c r="W5838" s="12"/>
      <c r="X5838" s="12"/>
      <c r="Y5838" s="12"/>
      <c r="Z5838" s="12"/>
      <c r="AA5838" s="12"/>
      <c r="AB5838" s="12"/>
      <c r="AC5838" s="12"/>
      <c r="AD5838" s="12"/>
      <c r="AE5838" s="12"/>
      <c r="AF5838" s="12"/>
      <c r="AG5838" s="12"/>
      <c r="AH5838" s="12"/>
      <c r="AI5838" s="12"/>
      <c r="AJ5838" s="12"/>
      <c r="AK5838" s="12"/>
      <c r="AL5838" s="12"/>
      <c r="AM5838" s="12"/>
      <c r="AN5838" s="12"/>
      <c r="AO5838" s="12"/>
      <c r="AP5838" s="12"/>
      <c r="AQ5838" s="12"/>
      <c r="AR5838" s="12"/>
      <c r="AS5838" s="12"/>
      <c r="AT5838" s="12"/>
      <c r="AU5838" s="12"/>
      <c r="AV5838" s="12"/>
      <c r="AW5838" s="12"/>
      <c r="AX5838" s="12"/>
      <c r="AY5838" s="12"/>
      <c r="AZ5838" s="12"/>
      <c r="BA5838" s="12"/>
      <c r="BB5838" s="12"/>
      <c r="BC5838" s="12"/>
      <c r="BD5838" s="12"/>
      <c r="BE5838" s="12"/>
      <c r="BF5838" s="12"/>
      <c r="BG5838" s="12"/>
      <c r="BH5838" s="12"/>
      <c r="BI5838" s="12"/>
      <c r="BJ5838" s="13"/>
      <c r="BK5838" s="13"/>
      <c r="BL5838" s="13"/>
      <c r="BM5838" s="13"/>
      <c r="BN5838" s="13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1"/>
      <c r="L5839" s="11"/>
      <c r="M5839" s="12"/>
      <c r="N5839" s="12"/>
      <c r="O5839" s="12"/>
      <c r="P5839" s="12"/>
      <c r="Q5839" s="12"/>
      <c r="R5839" s="12"/>
      <c r="S5839" s="12"/>
      <c r="T5839" s="12"/>
      <c r="U5839" s="12"/>
      <c r="V5839" s="12"/>
      <c r="W5839" s="12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2"/>
      <c r="AS5839" s="12"/>
      <c r="AT5839" s="12"/>
      <c r="AU5839" s="12"/>
      <c r="AV5839" s="12"/>
      <c r="AW5839" s="12"/>
      <c r="AX5839" s="12"/>
      <c r="AY5839" s="12"/>
      <c r="AZ5839" s="12"/>
      <c r="BA5839" s="12"/>
      <c r="BB5839" s="12"/>
      <c r="BC5839" s="12"/>
      <c r="BD5839" s="12"/>
      <c r="BE5839" s="12"/>
      <c r="BF5839" s="12"/>
      <c r="BG5839" s="12"/>
      <c r="BH5839" s="12"/>
      <c r="BI5839" s="12"/>
      <c r="BJ5839" s="13"/>
      <c r="BK5839" s="13"/>
      <c r="BL5839" s="13"/>
      <c r="BM5839" s="13"/>
      <c r="BN5839" s="13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1"/>
      <c r="L5840" s="11"/>
      <c r="M5840" s="12"/>
      <c r="N5840" s="12"/>
      <c r="O5840" s="12"/>
      <c r="P5840" s="12"/>
      <c r="Q5840" s="12"/>
      <c r="R5840" s="12"/>
      <c r="S5840" s="12"/>
      <c r="T5840" s="12"/>
      <c r="U5840" s="12"/>
      <c r="V5840" s="12"/>
      <c r="W5840" s="12"/>
      <c r="X5840" s="12"/>
      <c r="Y5840" s="12"/>
      <c r="Z5840" s="12"/>
      <c r="AA5840" s="12"/>
      <c r="AB5840" s="12"/>
      <c r="AC5840" s="12"/>
      <c r="AD5840" s="12"/>
      <c r="AE5840" s="12"/>
      <c r="AF5840" s="12"/>
      <c r="AG5840" s="12"/>
      <c r="AH5840" s="12"/>
      <c r="AI5840" s="12"/>
      <c r="AJ5840" s="12"/>
      <c r="AK5840" s="12"/>
      <c r="AL5840" s="12"/>
      <c r="AM5840" s="12"/>
      <c r="AN5840" s="12"/>
      <c r="AO5840" s="12"/>
      <c r="AP5840" s="12"/>
      <c r="AQ5840" s="12"/>
      <c r="AR5840" s="12"/>
      <c r="AS5840" s="12"/>
      <c r="AT5840" s="12"/>
      <c r="AU5840" s="12"/>
      <c r="AV5840" s="12"/>
      <c r="AW5840" s="12"/>
      <c r="AX5840" s="12"/>
      <c r="AY5840" s="12"/>
      <c r="AZ5840" s="12"/>
      <c r="BA5840" s="12"/>
      <c r="BB5840" s="12"/>
      <c r="BC5840" s="12"/>
      <c r="BD5840" s="12"/>
      <c r="BE5840" s="12"/>
      <c r="BF5840" s="12"/>
      <c r="BG5840" s="12"/>
      <c r="BH5840" s="12"/>
      <c r="BI5840" s="12"/>
      <c r="BJ5840" s="13"/>
      <c r="BK5840" s="13"/>
      <c r="BL5840" s="13"/>
      <c r="BM5840" s="13"/>
      <c r="BN5840" s="13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1"/>
      <c r="L5841" s="11"/>
      <c r="M5841" s="12"/>
      <c r="N5841" s="12"/>
      <c r="O5841" s="12"/>
      <c r="P5841" s="12"/>
      <c r="Q5841" s="12"/>
      <c r="R5841" s="12"/>
      <c r="S5841" s="12"/>
      <c r="T5841" s="12"/>
      <c r="U5841" s="12"/>
      <c r="V5841" s="12"/>
      <c r="W5841" s="12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2"/>
      <c r="AS5841" s="12"/>
      <c r="AT5841" s="12"/>
      <c r="AU5841" s="12"/>
      <c r="AV5841" s="12"/>
      <c r="AW5841" s="12"/>
      <c r="AX5841" s="12"/>
      <c r="AY5841" s="12"/>
      <c r="AZ5841" s="12"/>
      <c r="BA5841" s="12"/>
      <c r="BB5841" s="12"/>
      <c r="BC5841" s="12"/>
      <c r="BD5841" s="12"/>
      <c r="BE5841" s="12"/>
      <c r="BF5841" s="12"/>
      <c r="BG5841" s="12"/>
      <c r="BH5841" s="12"/>
      <c r="BI5841" s="12"/>
      <c r="BJ5841" s="13"/>
      <c r="BK5841" s="13"/>
      <c r="BL5841" s="13"/>
      <c r="BM5841" s="13"/>
      <c r="BN5841" s="13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1"/>
      <c r="L5842" s="11"/>
      <c r="M5842" s="12"/>
      <c r="N5842" s="12"/>
      <c r="O5842" s="12"/>
      <c r="P5842" s="12"/>
      <c r="Q5842" s="12"/>
      <c r="R5842" s="12"/>
      <c r="S5842" s="12"/>
      <c r="T5842" s="12"/>
      <c r="U5842" s="12"/>
      <c r="V5842" s="12"/>
      <c r="W5842" s="12"/>
      <c r="X5842" s="12"/>
      <c r="Y5842" s="12"/>
      <c r="Z5842" s="12"/>
      <c r="AA5842" s="12"/>
      <c r="AB5842" s="12"/>
      <c r="AC5842" s="12"/>
      <c r="AD5842" s="12"/>
      <c r="AE5842" s="12"/>
      <c r="AF5842" s="12"/>
      <c r="AG5842" s="12"/>
      <c r="AH5842" s="12"/>
      <c r="AI5842" s="12"/>
      <c r="AJ5842" s="12"/>
      <c r="AK5842" s="12"/>
      <c r="AL5842" s="12"/>
      <c r="AM5842" s="12"/>
      <c r="AN5842" s="12"/>
      <c r="AO5842" s="12"/>
      <c r="AP5842" s="12"/>
      <c r="AQ5842" s="12"/>
      <c r="AR5842" s="12"/>
      <c r="AS5842" s="12"/>
      <c r="AT5842" s="12"/>
      <c r="AU5842" s="12"/>
      <c r="AV5842" s="12"/>
      <c r="AW5842" s="12"/>
      <c r="AX5842" s="12"/>
      <c r="AY5842" s="12"/>
      <c r="AZ5842" s="12"/>
      <c r="BA5842" s="12"/>
      <c r="BB5842" s="12"/>
      <c r="BC5842" s="12"/>
      <c r="BD5842" s="12"/>
      <c r="BE5842" s="12"/>
      <c r="BF5842" s="12"/>
      <c r="BG5842" s="12"/>
      <c r="BH5842" s="12"/>
      <c r="BI5842" s="12"/>
      <c r="BJ5842" s="13"/>
      <c r="BK5842" s="13"/>
      <c r="BL5842" s="13"/>
      <c r="BM5842" s="13"/>
      <c r="BN5842" s="13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1"/>
      <c r="L5843" s="11"/>
      <c r="M5843" s="12"/>
      <c r="N5843" s="12"/>
      <c r="O5843" s="12"/>
      <c r="P5843" s="12"/>
      <c r="Q5843" s="12"/>
      <c r="R5843" s="12"/>
      <c r="S5843" s="12"/>
      <c r="T5843" s="12"/>
      <c r="U5843" s="12"/>
      <c r="V5843" s="12"/>
      <c r="W5843" s="12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2"/>
      <c r="AS5843" s="12"/>
      <c r="AT5843" s="12"/>
      <c r="AU5843" s="12"/>
      <c r="AV5843" s="12"/>
      <c r="AW5843" s="12"/>
      <c r="AX5843" s="12"/>
      <c r="AY5843" s="12"/>
      <c r="AZ5843" s="12"/>
      <c r="BA5843" s="12"/>
      <c r="BB5843" s="12"/>
      <c r="BC5843" s="12"/>
      <c r="BD5843" s="12"/>
      <c r="BE5843" s="12"/>
      <c r="BF5843" s="12"/>
      <c r="BG5843" s="12"/>
      <c r="BH5843" s="12"/>
      <c r="BI5843" s="12"/>
      <c r="BJ5843" s="13"/>
      <c r="BK5843" s="13"/>
      <c r="BL5843" s="13"/>
      <c r="BM5843" s="13"/>
      <c r="BN5843" s="13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1"/>
      <c r="L5844" s="11"/>
      <c r="M5844" s="12"/>
      <c r="N5844" s="12"/>
      <c r="O5844" s="12"/>
      <c r="P5844" s="12"/>
      <c r="Q5844" s="12"/>
      <c r="R5844" s="12"/>
      <c r="S5844" s="12"/>
      <c r="T5844" s="12"/>
      <c r="U5844" s="12"/>
      <c r="V5844" s="12"/>
      <c r="W5844" s="12"/>
      <c r="X5844" s="12"/>
      <c r="Y5844" s="12"/>
      <c r="Z5844" s="12"/>
      <c r="AA5844" s="12"/>
      <c r="AB5844" s="12"/>
      <c r="AC5844" s="12"/>
      <c r="AD5844" s="12"/>
      <c r="AE5844" s="12"/>
      <c r="AF5844" s="12"/>
      <c r="AG5844" s="12"/>
      <c r="AH5844" s="12"/>
      <c r="AI5844" s="12"/>
      <c r="AJ5844" s="12"/>
      <c r="AK5844" s="12"/>
      <c r="AL5844" s="12"/>
      <c r="AM5844" s="12"/>
      <c r="AN5844" s="12"/>
      <c r="AO5844" s="12"/>
      <c r="AP5844" s="12"/>
      <c r="AQ5844" s="12"/>
      <c r="AR5844" s="12"/>
      <c r="AS5844" s="12"/>
      <c r="AT5844" s="12"/>
      <c r="AU5844" s="12"/>
      <c r="AV5844" s="12"/>
      <c r="AW5844" s="12"/>
      <c r="AX5844" s="12"/>
      <c r="AY5844" s="12"/>
      <c r="AZ5844" s="12"/>
      <c r="BA5844" s="12"/>
      <c r="BB5844" s="12"/>
      <c r="BC5844" s="12"/>
      <c r="BD5844" s="12"/>
      <c r="BE5844" s="12"/>
      <c r="BF5844" s="12"/>
      <c r="BG5844" s="12"/>
      <c r="BH5844" s="12"/>
      <c r="BI5844" s="12"/>
      <c r="BJ5844" s="13"/>
      <c r="BK5844" s="13"/>
      <c r="BL5844" s="13"/>
      <c r="BM5844" s="13"/>
      <c r="BN5844" s="13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1"/>
      <c r="L5845" s="11"/>
      <c r="M5845" s="12"/>
      <c r="N5845" s="12"/>
      <c r="O5845" s="12"/>
      <c r="P5845" s="12"/>
      <c r="Q5845" s="12"/>
      <c r="R5845" s="12"/>
      <c r="S5845" s="12"/>
      <c r="T5845" s="12"/>
      <c r="U5845" s="12"/>
      <c r="V5845" s="12"/>
      <c r="W5845" s="12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2"/>
      <c r="AS5845" s="12"/>
      <c r="AT5845" s="12"/>
      <c r="AU5845" s="12"/>
      <c r="AV5845" s="12"/>
      <c r="AW5845" s="12"/>
      <c r="AX5845" s="12"/>
      <c r="AY5845" s="12"/>
      <c r="AZ5845" s="12"/>
      <c r="BA5845" s="12"/>
      <c r="BB5845" s="12"/>
      <c r="BC5845" s="12"/>
      <c r="BD5845" s="12"/>
      <c r="BE5845" s="12"/>
      <c r="BF5845" s="12"/>
      <c r="BG5845" s="12"/>
      <c r="BH5845" s="12"/>
      <c r="BI5845" s="12"/>
      <c r="BJ5845" s="13"/>
      <c r="BK5845" s="13"/>
      <c r="BL5845" s="13"/>
      <c r="BM5845" s="13"/>
      <c r="BN5845" s="13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1"/>
      <c r="L5846" s="11"/>
      <c r="M5846" s="12"/>
      <c r="N5846" s="12"/>
      <c r="O5846" s="12"/>
      <c r="P5846" s="12"/>
      <c r="Q5846" s="12"/>
      <c r="R5846" s="12"/>
      <c r="S5846" s="12"/>
      <c r="T5846" s="12"/>
      <c r="U5846" s="12"/>
      <c r="V5846" s="12"/>
      <c r="W5846" s="12"/>
      <c r="X5846" s="12"/>
      <c r="Y5846" s="12"/>
      <c r="Z5846" s="12"/>
      <c r="AA5846" s="12"/>
      <c r="AB5846" s="12"/>
      <c r="AC5846" s="12"/>
      <c r="AD5846" s="12"/>
      <c r="AE5846" s="12"/>
      <c r="AF5846" s="12"/>
      <c r="AG5846" s="12"/>
      <c r="AH5846" s="12"/>
      <c r="AI5846" s="12"/>
      <c r="AJ5846" s="12"/>
      <c r="AK5846" s="12"/>
      <c r="AL5846" s="12"/>
      <c r="AM5846" s="12"/>
      <c r="AN5846" s="12"/>
      <c r="AO5846" s="12"/>
      <c r="AP5846" s="12"/>
      <c r="AQ5846" s="12"/>
      <c r="AR5846" s="12"/>
      <c r="AS5846" s="12"/>
      <c r="AT5846" s="12"/>
      <c r="AU5846" s="12"/>
      <c r="AV5846" s="12"/>
      <c r="AW5846" s="12"/>
      <c r="AX5846" s="12"/>
      <c r="AY5846" s="12"/>
      <c r="AZ5846" s="12"/>
      <c r="BA5846" s="12"/>
      <c r="BB5846" s="12"/>
      <c r="BC5846" s="12"/>
      <c r="BD5846" s="12"/>
      <c r="BE5846" s="12"/>
      <c r="BF5846" s="12"/>
      <c r="BG5846" s="12"/>
      <c r="BH5846" s="12"/>
      <c r="BI5846" s="12"/>
      <c r="BJ5846" s="13"/>
      <c r="BK5846" s="13"/>
      <c r="BL5846" s="13"/>
      <c r="BM5846" s="13"/>
      <c r="BN5846" s="13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1"/>
      <c r="L5847" s="11"/>
      <c r="M5847" s="12"/>
      <c r="N5847" s="12"/>
      <c r="O5847" s="12"/>
      <c r="P5847" s="12"/>
      <c r="Q5847" s="12"/>
      <c r="R5847" s="12"/>
      <c r="S5847" s="12"/>
      <c r="T5847" s="12"/>
      <c r="U5847" s="12"/>
      <c r="V5847" s="12"/>
      <c r="W5847" s="12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2"/>
      <c r="AS5847" s="12"/>
      <c r="AT5847" s="12"/>
      <c r="AU5847" s="12"/>
      <c r="AV5847" s="12"/>
      <c r="AW5847" s="12"/>
      <c r="AX5847" s="12"/>
      <c r="AY5847" s="12"/>
      <c r="AZ5847" s="12"/>
      <c r="BA5847" s="12"/>
      <c r="BB5847" s="12"/>
      <c r="BC5847" s="12"/>
      <c r="BD5847" s="12"/>
      <c r="BE5847" s="12"/>
      <c r="BF5847" s="12"/>
      <c r="BG5847" s="12"/>
      <c r="BH5847" s="12"/>
      <c r="BI5847" s="12"/>
      <c r="BJ5847" s="13"/>
      <c r="BK5847" s="13"/>
      <c r="BL5847" s="13"/>
      <c r="BM5847" s="13"/>
      <c r="BN5847" s="13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1"/>
      <c r="L5848" s="11"/>
      <c r="M5848" s="12"/>
      <c r="N5848" s="12"/>
      <c r="O5848" s="12"/>
      <c r="P5848" s="12"/>
      <c r="Q5848" s="12"/>
      <c r="R5848" s="12"/>
      <c r="S5848" s="12"/>
      <c r="T5848" s="12"/>
      <c r="U5848" s="12"/>
      <c r="V5848" s="12"/>
      <c r="W5848" s="12"/>
      <c r="X5848" s="12"/>
      <c r="Y5848" s="12"/>
      <c r="Z5848" s="12"/>
      <c r="AA5848" s="12"/>
      <c r="AB5848" s="12"/>
      <c r="AC5848" s="12"/>
      <c r="AD5848" s="12"/>
      <c r="AE5848" s="12"/>
      <c r="AF5848" s="12"/>
      <c r="AG5848" s="12"/>
      <c r="AH5848" s="12"/>
      <c r="AI5848" s="12"/>
      <c r="AJ5848" s="12"/>
      <c r="AK5848" s="12"/>
      <c r="AL5848" s="12"/>
      <c r="AM5848" s="12"/>
      <c r="AN5848" s="12"/>
      <c r="AO5848" s="12"/>
      <c r="AP5848" s="12"/>
      <c r="AQ5848" s="12"/>
      <c r="AR5848" s="12"/>
      <c r="AS5848" s="12"/>
      <c r="AT5848" s="12"/>
      <c r="AU5848" s="12"/>
      <c r="AV5848" s="12"/>
      <c r="AW5848" s="12"/>
      <c r="AX5848" s="12"/>
      <c r="AY5848" s="12"/>
      <c r="AZ5848" s="12"/>
      <c r="BA5848" s="12"/>
      <c r="BB5848" s="12"/>
      <c r="BC5848" s="12"/>
      <c r="BD5848" s="12"/>
      <c r="BE5848" s="12"/>
      <c r="BF5848" s="12"/>
      <c r="BG5848" s="12"/>
      <c r="BH5848" s="12"/>
      <c r="BI5848" s="12"/>
      <c r="BJ5848" s="13"/>
      <c r="BK5848" s="13"/>
      <c r="BL5848" s="13"/>
      <c r="BM5848" s="13"/>
      <c r="BN5848" s="13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1"/>
      <c r="L5849" s="11"/>
      <c r="M5849" s="12"/>
      <c r="N5849" s="12"/>
      <c r="O5849" s="12"/>
      <c r="P5849" s="12"/>
      <c r="Q5849" s="12"/>
      <c r="R5849" s="12"/>
      <c r="S5849" s="12"/>
      <c r="T5849" s="12"/>
      <c r="U5849" s="12"/>
      <c r="V5849" s="12"/>
      <c r="W5849" s="12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2"/>
      <c r="AS5849" s="12"/>
      <c r="AT5849" s="12"/>
      <c r="AU5849" s="12"/>
      <c r="AV5849" s="12"/>
      <c r="AW5849" s="12"/>
      <c r="AX5849" s="12"/>
      <c r="AY5849" s="12"/>
      <c r="AZ5849" s="12"/>
      <c r="BA5849" s="12"/>
      <c r="BB5849" s="12"/>
      <c r="BC5849" s="12"/>
      <c r="BD5849" s="12"/>
      <c r="BE5849" s="12"/>
      <c r="BF5849" s="12"/>
      <c r="BG5849" s="12"/>
      <c r="BH5849" s="12"/>
      <c r="BI5849" s="12"/>
      <c r="BJ5849" s="13"/>
      <c r="BK5849" s="13"/>
      <c r="BL5849" s="13"/>
      <c r="BM5849" s="13"/>
      <c r="BN5849" s="13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1"/>
      <c r="L5850" s="11"/>
      <c r="M5850" s="12"/>
      <c r="N5850" s="12"/>
      <c r="O5850" s="12"/>
      <c r="P5850" s="12"/>
      <c r="Q5850" s="12"/>
      <c r="R5850" s="12"/>
      <c r="S5850" s="12"/>
      <c r="T5850" s="12"/>
      <c r="U5850" s="12"/>
      <c r="V5850" s="12"/>
      <c r="W5850" s="12"/>
      <c r="X5850" s="12"/>
      <c r="Y5850" s="12"/>
      <c r="Z5850" s="12"/>
      <c r="AA5850" s="12"/>
      <c r="AB5850" s="12"/>
      <c r="AC5850" s="12"/>
      <c r="AD5850" s="12"/>
      <c r="AE5850" s="12"/>
      <c r="AF5850" s="12"/>
      <c r="AG5850" s="12"/>
      <c r="AH5850" s="12"/>
      <c r="AI5850" s="12"/>
      <c r="AJ5850" s="12"/>
      <c r="AK5850" s="12"/>
      <c r="AL5850" s="12"/>
      <c r="AM5850" s="12"/>
      <c r="AN5850" s="12"/>
      <c r="AO5850" s="12"/>
      <c r="AP5850" s="12"/>
      <c r="AQ5850" s="12"/>
      <c r="AR5850" s="12"/>
      <c r="AS5850" s="12"/>
      <c r="AT5850" s="12"/>
      <c r="AU5850" s="12"/>
      <c r="AV5850" s="12"/>
      <c r="AW5850" s="12"/>
      <c r="AX5850" s="12"/>
      <c r="AY5850" s="12"/>
      <c r="AZ5850" s="12"/>
      <c r="BA5850" s="12"/>
      <c r="BB5850" s="12"/>
      <c r="BC5850" s="12"/>
      <c r="BD5850" s="12"/>
      <c r="BE5850" s="12"/>
      <c r="BF5850" s="12"/>
      <c r="BG5850" s="12"/>
      <c r="BH5850" s="12"/>
      <c r="BI5850" s="12"/>
      <c r="BJ5850" s="13"/>
      <c r="BK5850" s="13"/>
      <c r="BL5850" s="13"/>
      <c r="BM5850" s="13"/>
      <c r="BN5850" s="13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1"/>
      <c r="L5851" s="11"/>
      <c r="M5851" s="12"/>
      <c r="N5851" s="12"/>
      <c r="O5851" s="12"/>
      <c r="P5851" s="12"/>
      <c r="Q5851" s="12"/>
      <c r="R5851" s="12"/>
      <c r="S5851" s="12"/>
      <c r="T5851" s="12"/>
      <c r="U5851" s="12"/>
      <c r="V5851" s="12"/>
      <c r="W5851" s="12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2"/>
      <c r="AS5851" s="12"/>
      <c r="AT5851" s="12"/>
      <c r="AU5851" s="12"/>
      <c r="AV5851" s="12"/>
      <c r="AW5851" s="12"/>
      <c r="AX5851" s="12"/>
      <c r="AY5851" s="12"/>
      <c r="AZ5851" s="12"/>
      <c r="BA5851" s="12"/>
      <c r="BB5851" s="12"/>
      <c r="BC5851" s="12"/>
      <c r="BD5851" s="12"/>
      <c r="BE5851" s="12"/>
      <c r="BF5851" s="12"/>
      <c r="BG5851" s="12"/>
      <c r="BH5851" s="12"/>
      <c r="BI5851" s="12"/>
      <c r="BJ5851" s="13"/>
      <c r="BK5851" s="13"/>
      <c r="BL5851" s="13"/>
      <c r="BM5851" s="13"/>
      <c r="BN5851" s="13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1"/>
      <c r="L5852" s="11"/>
      <c r="M5852" s="12"/>
      <c r="N5852" s="12"/>
      <c r="O5852" s="12"/>
      <c r="P5852" s="12"/>
      <c r="Q5852" s="12"/>
      <c r="R5852" s="12"/>
      <c r="S5852" s="12"/>
      <c r="T5852" s="12"/>
      <c r="U5852" s="12"/>
      <c r="V5852" s="12"/>
      <c r="W5852" s="12"/>
      <c r="X5852" s="12"/>
      <c r="Y5852" s="12"/>
      <c r="Z5852" s="12"/>
      <c r="AA5852" s="12"/>
      <c r="AB5852" s="12"/>
      <c r="AC5852" s="12"/>
      <c r="AD5852" s="12"/>
      <c r="AE5852" s="12"/>
      <c r="AF5852" s="12"/>
      <c r="AG5852" s="12"/>
      <c r="AH5852" s="12"/>
      <c r="AI5852" s="12"/>
      <c r="AJ5852" s="12"/>
      <c r="AK5852" s="12"/>
      <c r="AL5852" s="12"/>
      <c r="AM5852" s="12"/>
      <c r="AN5852" s="12"/>
      <c r="AO5852" s="12"/>
      <c r="AP5852" s="12"/>
      <c r="AQ5852" s="12"/>
      <c r="AR5852" s="12"/>
      <c r="AS5852" s="12"/>
      <c r="AT5852" s="12"/>
      <c r="AU5852" s="12"/>
      <c r="AV5852" s="12"/>
      <c r="AW5852" s="12"/>
      <c r="AX5852" s="12"/>
      <c r="AY5852" s="12"/>
      <c r="AZ5852" s="12"/>
      <c r="BA5852" s="12"/>
      <c r="BB5852" s="12"/>
      <c r="BC5852" s="12"/>
      <c r="BD5852" s="12"/>
      <c r="BE5852" s="12"/>
      <c r="BF5852" s="12"/>
      <c r="BG5852" s="12"/>
      <c r="BH5852" s="12"/>
      <c r="BI5852" s="12"/>
      <c r="BJ5852" s="13"/>
      <c r="BK5852" s="13"/>
      <c r="BL5852" s="13"/>
      <c r="BM5852" s="13"/>
      <c r="BN5852" s="13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1"/>
      <c r="L5853" s="11"/>
      <c r="M5853" s="12"/>
      <c r="N5853" s="12"/>
      <c r="O5853" s="12"/>
      <c r="P5853" s="12"/>
      <c r="Q5853" s="12"/>
      <c r="R5853" s="12"/>
      <c r="S5853" s="12"/>
      <c r="T5853" s="12"/>
      <c r="U5853" s="12"/>
      <c r="V5853" s="12"/>
      <c r="W5853" s="12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2"/>
      <c r="AS5853" s="12"/>
      <c r="AT5853" s="12"/>
      <c r="AU5853" s="12"/>
      <c r="AV5853" s="12"/>
      <c r="AW5853" s="12"/>
      <c r="AX5853" s="12"/>
      <c r="AY5853" s="12"/>
      <c r="AZ5853" s="12"/>
      <c r="BA5853" s="12"/>
      <c r="BB5853" s="12"/>
      <c r="BC5853" s="12"/>
      <c r="BD5853" s="12"/>
      <c r="BE5853" s="12"/>
      <c r="BF5853" s="12"/>
      <c r="BG5853" s="12"/>
      <c r="BH5853" s="12"/>
      <c r="BI5853" s="12"/>
      <c r="BJ5853" s="13"/>
      <c r="BK5853" s="13"/>
      <c r="BL5853" s="13"/>
      <c r="BM5853" s="13"/>
      <c r="BN5853" s="13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1"/>
      <c r="L5854" s="11"/>
      <c r="M5854" s="12"/>
      <c r="N5854" s="12"/>
      <c r="O5854" s="12"/>
      <c r="P5854" s="12"/>
      <c r="Q5854" s="12"/>
      <c r="R5854" s="12"/>
      <c r="S5854" s="12"/>
      <c r="T5854" s="12"/>
      <c r="U5854" s="12"/>
      <c r="V5854" s="12"/>
      <c r="W5854" s="12"/>
      <c r="X5854" s="12"/>
      <c r="Y5854" s="12"/>
      <c r="Z5854" s="12"/>
      <c r="AA5854" s="12"/>
      <c r="AB5854" s="12"/>
      <c r="AC5854" s="12"/>
      <c r="AD5854" s="12"/>
      <c r="AE5854" s="12"/>
      <c r="AF5854" s="12"/>
      <c r="AG5854" s="12"/>
      <c r="AH5854" s="12"/>
      <c r="AI5854" s="12"/>
      <c r="AJ5854" s="12"/>
      <c r="AK5854" s="12"/>
      <c r="AL5854" s="12"/>
      <c r="AM5854" s="12"/>
      <c r="AN5854" s="12"/>
      <c r="AO5854" s="12"/>
      <c r="AP5854" s="12"/>
      <c r="AQ5854" s="12"/>
      <c r="AR5854" s="12"/>
      <c r="AS5854" s="12"/>
      <c r="AT5854" s="12"/>
      <c r="AU5854" s="12"/>
      <c r="AV5854" s="12"/>
      <c r="AW5854" s="12"/>
      <c r="AX5854" s="12"/>
      <c r="AY5854" s="12"/>
      <c r="AZ5854" s="12"/>
      <c r="BA5854" s="12"/>
      <c r="BB5854" s="12"/>
      <c r="BC5854" s="12"/>
      <c r="BD5854" s="12"/>
      <c r="BE5854" s="12"/>
      <c r="BF5854" s="12"/>
      <c r="BG5854" s="12"/>
      <c r="BH5854" s="12"/>
      <c r="BI5854" s="12"/>
      <c r="BJ5854" s="13"/>
      <c r="BK5854" s="13"/>
      <c r="BL5854" s="13"/>
      <c r="BM5854" s="13"/>
      <c r="BN5854" s="13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1"/>
      <c r="L5855" s="11"/>
      <c r="M5855" s="12"/>
      <c r="N5855" s="12"/>
      <c r="O5855" s="12"/>
      <c r="P5855" s="12"/>
      <c r="Q5855" s="12"/>
      <c r="R5855" s="12"/>
      <c r="S5855" s="12"/>
      <c r="T5855" s="12"/>
      <c r="U5855" s="12"/>
      <c r="V5855" s="12"/>
      <c r="W5855" s="12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2"/>
      <c r="AS5855" s="12"/>
      <c r="AT5855" s="12"/>
      <c r="AU5855" s="12"/>
      <c r="AV5855" s="12"/>
      <c r="AW5855" s="12"/>
      <c r="AX5855" s="12"/>
      <c r="AY5855" s="12"/>
      <c r="AZ5855" s="12"/>
      <c r="BA5855" s="12"/>
      <c r="BB5855" s="12"/>
      <c r="BC5855" s="12"/>
      <c r="BD5855" s="12"/>
      <c r="BE5855" s="12"/>
      <c r="BF5855" s="12"/>
      <c r="BG5855" s="12"/>
      <c r="BH5855" s="12"/>
      <c r="BI5855" s="12"/>
      <c r="BJ5855" s="13"/>
      <c r="BK5855" s="13"/>
      <c r="BL5855" s="13"/>
      <c r="BM5855" s="13"/>
      <c r="BN5855" s="13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1"/>
      <c r="L5856" s="11"/>
      <c r="M5856" s="12"/>
      <c r="N5856" s="12"/>
      <c r="O5856" s="12"/>
      <c r="P5856" s="12"/>
      <c r="Q5856" s="12"/>
      <c r="R5856" s="12"/>
      <c r="S5856" s="12"/>
      <c r="T5856" s="12"/>
      <c r="U5856" s="12"/>
      <c r="V5856" s="12"/>
      <c r="W5856" s="12"/>
      <c r="X5856" s="12"/>
      <c r="Y5856" s="12"/>
      <c r="Z5856" s="12"/>
      <c r="AA5856" s="12"/>
      <c r="AB5856" s="12"/>
      <c r="AC5856" s="12"/>
      <c r="AD5856" s="12"/>
      <c r="AE5856" s="12"/>
      <c r="AF5856" s="12"/>
      <c r="AG5856" s="12"/>
      <c r="AH5856" s="12"/>
      <c r="AI5856" s="12"/>
      <c r="AJ5856" s="12"/>
      <c r="AK5856" s="12"/>
      <c r="AL5856" s="12"/>
      <c r="AM5856" s="12"/>
      <c r="AN5856" s="12"/>
      <c r="AO5856" s="12"/>
      <c r="AP5856" s="12"/>
      <c r="AQ5856" s="12"/>
      <c r="AR5856" s="12"/>
      <c r="AS5856" s="12"/>
      <c r="AT5856" s="12"/>
      <c r="AU5856" s="12"/>
      <c r="AV5856" s="12"/>
      <c r="AW5856" s="12"/>
      <c r="AX5856" s="12"/>
      <c r="AY5856" s="12"/>
      <c r="AZ5856" s="12"/>
      <c r="BA5856" s="12"/>
      <c r="BB5856" s="12"/>
      <c r="BC5856" s="12"/>
      <c r="BD5856" s="12"/>
      <c r="BE5856" s="12"/>
      <c r="BF5856" s="12"/>
      <c r="BG5856" s="12"/>
      <c r="BH5856" s="12"/>
      <c r="BI5856" s="12"/>
      <c r="BJ5856" s="13"/>
      <c r="BK5856" s="13"/>
      <c r="BL5856" s="13"/>
      <c r="BM5856" s="13"/>
      <c r="BN5856" s="13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1"/>
      <c r="L5857" s="11"/>
      <c r="M5857" s="12"/>
      <c r="N5857" s="12"/>
      <c r="O5857" s="12"/>
      <c r="P5857" s="12"/>
      <c r="Q5857" s="12"/>
      <c r="R5857" s="12"/>
      <c r="S5857" s="12"/>
      <c r="T5857" s="12"/>
      <c r="U5857" s="12"/>
      <c r="V5857" s="12"/>
      <c r="W5857" s="12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2"/>
      <c r="AS5857" s="12"/>
      <c r="AT5857" s="12"/>
      <c r="AU5857" s="12"/>
      <c r="AV5857" s="12"/>
      <c r="AW5857" s="12"/>
      <c r="AX5857" s="12"/>
      <c r="AY5857" s="12"/>
      <c r="AZ5857" s="12"/>
      <c r="BA5857" s="12"/>
      <c r="BB5857" s="12"/>
      <c r="BC5857" s="12"/>
      <c r="BD5857" s="12"/>
      <c r="BE5857" s="12"/>
      <c r="BF5857" s="12"/>
      <c r="BG5857" s="12"/>
      <c r="BH5857" s="12"/>
      <c r="BI5857" s="12"/>
      <c r="BJ5857" s="13"/>
      <c r="BK5857" s="13"/>
      <c r="BL5857" s="13"/>
      <c r="BM5857" s="13"/>
      <c r="BN5857" s="13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1"/>
      <c r="L5858" s="11"/>
      <c r="M5858" s="12"/>
      <c r="N5858" s="12"/>
      <c r="O5858" s="12"/>
      <c r="P5858" s="12"/>
      <c r="Q5858" s="12"/>
      <c r="R5858" s="12"/>
      <c r="S5858" s="12"/>
      <c r="T5858" s="12"/>
      <c r="U5858" s="12"/>
      <c r="V5858" s="12"/>
      <c r="W5858" s="12"/>
      <c r="X5858" s="12"/>
      <c r="Y5858" s="12"/>
      <c r="Z5858" s="12"/>
      <c r="AA5858" s="12"/>
      <c r="AB5858" s="12"/>
      <c r="AC5858" s="12"/>
      <c r="AD5858" s="12"/>
      <c r="AE5858" s="12"/>
      <c r="AF5858" s="12"/>
      <c r="AG5858" s="12"/>
      <c r="AH5858" s="12"/>
      <c r="AI5858" s="12"/>
      <c r="AJ5858" s="12"/>
      <c r="AK5858" s="12"/>
      <c r="AL5858" s="12"/>
      <c r="AM5858" s="12"/>
      <c r="AN5858" s="12"/>
      <c r="AO5858" s="12"/>
      <c r="AP5858" s="12"/>
      <c r="AQ5858" s="12"/>
      <c r="AR5858" s="12"/>
      <c r="AS5858" s="12"/>
      <c r="AT5858" s="12"/>
      <c r="AU5858" s="12"/>
      <c r="AV5858" s="12"/>
      <c r="AW5858" s="12"/>
      <c r="AX5858" s="12"/>
      <c r="AY5858" s="12"/>
      <c r="AZ5858" s="12"/>
      <c r="BA5858" s="12"/>
      <c r="BB5858" s="12"/>
      <c r="BC5858" s="12"/>
      <c r="BD5858" s="12"/>
      <c r="BE5858" s="12"/>
      <c r="BF5858" s="12"/>
      <c r="BG5858" s="12"/>
      <c r="BH5858" s="12"/>
      <c r="BI5858" s="12"/>
      <c r="BJ5858" s="13"/>
      <c r="BK5858" s="13"/>
      <c r="BL5858" s="13"/>
      <c r="BM5858" s="13"/>
      <c r="BN5858" s="13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1"/>
      <c r="L5859" s="11"/>
      <c r="M5859" s="12"/>
      <c r="N5859" s="12"/>
      <c r="O5859" s="12"/>
      <c r="P5859" s="12"/>
      <c r="Q5859" s="12"/>
      <c r="R5859" s="12"/>
      <c r="S5859" s="12"/>
      <c r="T5859" s="12"/>
      <c r="U5859" s="12"/>
      <c r="V5859" s="12"/>
      <c r="W5859" s="12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2"/>
      <c r="AS5859" s="12"/>
      <c r="AT5859" s="12"/>
      <c r="AU5859" s="12"/>
      <c r="AV5859" s="12"/>
      <c r="AW5859" s="12"/>
      <c r="AX5859" s="12"/>
      <c r="AY5859" s="12"/>
      <c r="AZ5859" s="12"/>
      <c r="BA5859" s="12"/>
      <c r="BB5859" s="12"/>
      <c r="BC5859" s="12"/>
      <c r="BD5859" s="12"/>
      <c r="BE5859" s="12"/>
      <c r="BF5859" s="12"/>
      <c r="BG5859" s="12"/>
      <c r="BH5859" s="12"/>
      <c r="BI5859" s="12"/>
      <c r="BJ5859" s="13"/>
      <c r="BK5859" s="13"/>
      <c r="BL5859" s="13"/>
      <c r="BM5859" s="13"/>
      <c r="BN5859" s="13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1"/>
      <c r="L5860" s="11"/>
      <c r="M5860" s="12"/>
      <c r="N5860" s="12"/>
      <c r="O5860" s="12"/>
      <c r="P5860" s="12"/>
      <c r="Q5860" s="12"/>
      <c r="R5860" s="12"/>
      <c r="S5860" s="12"/>
      <c r="T5860" s="12"/>
      <c r="U5860" s="12"/>
      <c r="V5860" s="12"/>
      <c r="W5860" s="12"/>
      <c r="X5860" s="12"/>
      <c r="Y5860" s="12"/>
      <c r="Z5860" s="12"/>
      <c r="AA5860" s="12"/>
      <c r="AB5860" s="12"/>
      <c r="AC5860" s="12"/>
      <c r="AD5860" s="12"/>
      <c r="AE5860" s="12"/>
      <c r="AF5860" s="12"/>
      <c r="AG5860" s="12"/>
      <c r="AH5860" s="12"/>
      <c r="AI5860" s="12"/>
      <c r="AJ5860" s="12"/>
      <c r="AK5860" s="12"/>
      <c r="AL5860" s="12"/>
      <c r="AM5860" s="12"/>
      <c r="AN5860" s="12"/>
      <c r="AO5860" s="12"/>
      <c r="AP5860" s="12"/>
      <c r="AQ5860" s="12"/>
      <c r="AR5860" s="12"/>
      <c r="AS5860" s="12"/>
      <c r="AT5860" s="12"/>
      <c r="AU5860" s="12"/>
      <c r="AV5860" s="12"/>
      <c r="AW5860" s="12"/>
      <c r="AX5860" s="12"/>
      <c r="AY5860" s="12"/>
      <c r="AZ5860" s="12"/>
      <c r="BA5860" s="12"/>
      <c r="BB5860" s="12"/>
      <c r="BC5860" s="12"/>
      <c r="BD5860" s="12"/>
      <c r="BE5860" s="12"/>
      <c r="BF5860" s="12"/>
      <c r="BG5860" s="12"/>
      <c r="BH5860" s="12"/>
      <c r="BI5860" s="12"/>
      <c r="BJ5860" s="13"/>
      <c r="BK5860" s="13"/>
      <c r="BL5860" s="13"/>
      <c r="BM5860" s="13"/>
      <c r="BN5860" s="13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1"/>
      <c r="L5861" s="11"/>
      <c r="M5861" s="12"/>
      <c r="N5861" s="12"/>
      <c r="O5861" s="12"/>
      <c r="P5861" s="12"/>
      <c r="Q5861" s="12"/>
      <c r="R5861" s="12"/>
      <c r="S5861" s="12"/>
      <c r="T5861" s="12"/>
      <c r="U5861" s="12"/>
      <c r="V5861" s="12"/>
      <c r="W5861" s="12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2"/>
      <c r="AS5861" s="12"/>
      <c r="AT5861" s="12"/>
      <c r="AU5861" s="12"/>
      <c r="AV5861" s="12"/>
      <c r="AW5861" s="12"/>
      <c r="AX5861" s="12"/>
      <c r="AY5861" s="12"/>
      <c r="AZ5861" s="12"/>
      <c r="BA5861" s="12"/>
      <c r="BB5861" s="12"/>
      <c r="BC5861" s="12"/>
      <c r="BD5861" s="12"/>
      <c r="BE5861" s="12"/>
      <c r="BF5861" s="12"/>
      <c r="BG5861" s="12"/>
      <c r="BH5861" s="12"/>
      <c r="BI5861" s="12"/>
      <c r="BJ5861" s="13"/>
      <c r="BK5861" s="13"/>
      <c r="BL5861" s="13"/>
      <c r="BM5861" s="13"/>
      <c r="BN5861" s="13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1"/>
      <c r="L5862" s="11"/>
      <c r="M5862" s="12"/>
      <c r="N5862" s="12"/>
      <c r="O5862" s="12"/>
      <c r="P5862" s="12"/>
      <c r="Q5862" s="12"/>
      <c r="R5862" s="12"/>
      <c r="S5862" s="12"/>
      <c r="T5862" s="12"/>
      <c r="U5862" s="12"/>
      <c r="V5862" s="12"/>
      <c r="W5862" s="12"/>
      <c r="X5862" s="12"/>
      <c r="Y5862" s="12"/>
      <c r="Z5862" s="12"/>
      <c r="AA5862" s="12"/>
      <c r="AB5862" s="12"/>
      <c r="AC5862" s="12"/>
      <c r="AD5862" s="12"/>
      <c r="AE5862" s="12"/>
      <c r="AF5862" s="12"/>
      <c r="AG5862" s="12"/>
      <c r="AH5862" s="12"/>
      <c r="AI5862" s="12"/>
      <c r="AJ5862" s="12"/>
      <c r="AK5862" s="12"/>
      <c r="AL5862" s="12"/>
      <c r="AM5862" s="12"/>
      <c r="AN5862" s="12"/>
      <c r="AO5862" s="12"/>
      <c r="AP5862" s="12"/>
      <c r="AQ5862" s="12"/>
      <c r="AR5862" s="12"/>
      <c r="AS5862" s="12"/>
      <c r="AT5862" s="12"/>
      <c r="AU5862" s="12"/>
      <c r="AV5862" s="12"/>
      <c r="AW5862" s="12"/>
      <c r="AX5862" s="12"/>
      <c r="AY5862" s="12"/>
      <c r="AZ5862" s="12"/>
      <c r="BA5862" s="12"/>
      <c r="BB5862" s="12"/>
      <c r="BC5862" s="12"/>
      <c r="BD5862" s="12"/>
      <c r="BE5862" s="12"/>
      <c r="BF5862" s="12"/>
      <c r="BG5862" s="12"/>
      <c r="BH5862" s="12"/>
      <c r="BI5862" s="12"/>
      <c r="BJ5862" s="13"/>
      <c r="BK5862" s="13"/>
      <c r="BL5862" s="13"/>
      <c r="BM5862" s="13"/>
      <c r="BN5862" s="13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1"/>
      <c r="L5863" s="11"/>
      <c r="M5863" s="12"/>
      <c r="N5863" s="12"/>
      <c r="O5863" s="12"/>
      <c r="P5863" s="12"/>
      <c r="Q5863" s="12"/>
      <c r="R5863" s="12"/>
      <c r="S5863" s="12"/>
      <c r="T5863" s="12"/>
      <c r="U5863" s="12"/>
      <c r="V5863" s="12"/>
      <c r="W5863" s="12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2"/>
      <c r="AS5863" s="12"/>
      <c r="AT5863" s="12"/>
      <c r="AU5863" s="12"/>
      <c r="AV5863" s="12"/>
      <c r="AW5863" s="12"/>
      <c r="AX5863" s="12"/>
      <c r="AY5863" s="12"/>
      <c r="AZ5863" s="12"/>
      <c r="BA5863" s="12"/>
      <c r="BB5863" s="12"/>
      <c r="BC5863" s="12"/>
      <c r="BD5863" s="12"/>
      <c r="BE5863" s="12"/>
      <c r="BF5863" s="12"/>
      <c r="BG5863" s="12"/>
      <c r="BH5863" s="12"/>
      <c r="BI5863" s="12"/>
      <c r="BJ5863" s="13"/>
      <c r="BK5863" s="13"/>
      <c r="BL5863" s="13"/>
      <c r="BM5863" s="13"/>
      <c r="BN5863" s="13"/>
    </row>
    <row r="5864" spans="4:66" s="14" customFormat="1" x14ac:dyDescent="0.25">
      <c r="D5864" s="20"/>
      <c r="K5864" s="15"/>
      <c r="L5864" s="15"/>
      <c r="M5864" s="16"/>
      <c r="N5864" s="16"/>
      <c r="O5864" s="16"/>
      <c r="P5864" s="16"/>
      <c r="Q5864" s="16"/>
      <c r="R5864" s="16"/>
      <c r="S5864" s="16"/>
      <c r="T5864" s="16"/>
      <c r="U5864" s="16"/>
      <c r="V5864" s="16"/>
      <c r="W5864" s="16"/>
      <c r="X5864" s="16"/>
      <c r="Y5864" s="16"/>
      <c r="Z5864" s="16"/>
      <c r="AA5864" s="16"/>
      <c r="AB5864" s="16"/>
      <c r="AC5864" s="16"/>
      <c r="AD5864" s="16"/>
      <c r="AE5864" s="16"/>
      <c r="AF5864" s="16"/>
      <c r="AG5864" s="16"/>
      <c r="AH5864" s="16"/>
      <c r="AI5864" s="16"/>
      <c r="AJ5864" s="16"/>
      <c r="AK5864" s="16"/>
      <c r="AL5864" s="16"/>
      <c r="AM5864" s="16"/>
      <c r="AN5864" s="16"/>
      <c r="AO5864" s="16"/>
      <c r="AP5864" s="16"/>
      <c r="AQ5864" s="16"/>
      <c r="AR5864" s="16"/>
      <c r="AS5864" s="16"/>
      <c r="AT5864" s="16"/>
      <c r="AU5864" s="16"/>
      <c r="AV5864" s="16"/>
      <c r="AW5864" s="16"/>
      <c r="AX5864" s="16"/>
      <c r="AY5864" s="16"/>
      <c r="AZ5864" s="16"/>
      <c r="BA5864" s="16"/>
      <c r="BB5864" s="16"/>
      <c r="BC5864" s="16"/>
      <c r="BD5864" s="16"/>
      <c r="BE5864" s="16"/>
      <c r="BF5864" s="16"/>
      <c r="BG5864" s="16"/>
      <c r="BH5864" s="16"/>
      <c r="BI5864" s="16"/>
      <c r="BJ5864" s="17"/>
      <c r="BK5864" s="17"/>
      <c r="BL5864" s="17"/>
      <c r="BM5864" s="17"/>
      <c r="BN5864" s="17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1"/>
      <c r="L5865" s="11"/>
      <c r="M5865" s="12"/>
      <c r="N5865" s="12"/>
      <c r="O5865" s="12"/>
      <c r="P5865" s="12"/>
      <c r="Q5865" s="12"/>
      <c r="R5865" s="12"/>
      <c r="S5865" s="12"/>
      <c r="T5865" s="12"/>
      <c r="U5865" s="12"/>
      <c r="V5865" s="12"/>
      <c r="W5865" s="12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2"/>
      <c r="AS5865" s="12"/>
      <c r="AT5865" s="12"/>
      <c r="AU5865" s="12"/>
      <c r="AV5865" s="12"/>
      <c r="AW5865" s="12"/>
      <c r="AX5865" s="12"/>
      <c r="AY5865" s="12"/>
      <c r="AZ5865" s="12"/>
      <c r="BA5865" s="12"/>
      <c r="BB5865" s="12"/>
      <c r="BC5865" s="12"/>
      <c r="BD5865" s="12"/>
      <c r="BE5865" s="12"/>
      <c r="BF5865" s="12"/>
      <c r="BG5865" s="12"/>
      <c r="BH5865" s="12"/>
      <c r="BI5865" s="12"/>
      <c r="BJ5865" s="13"/>
      <c r="BK5865" s="13"/>
      <c r="BL5865" s="13"/>
      <c r="BM5865" s="13"/>
      <c r="BN5865" s="13"/>
    </row>
    <row r="5866" spans="4:66" x14ac:dyDescent="0.25">
      <c r="D5866" s="7"/>
      <c r="E5866" s="10"/>
      <c r="F5866" s="10"/>
      <c r="G5866" s="10"/>
      <c r="H5866" s="10"/>
      <c r="I5866" s="10"/>
      <c r="J5866" s="10"/>
      <c r="K5866" s="11"/>
      <c r="L5866" s="11"/>
      <c r="M5866" s="12"/>
      <c r="N5866" s="12"/>
      <c r="O5866" s="12"/>
      <c r="P5866" s="12"/>
      <c r="Q5866" s="12"/>
      <c r="R5866" s="12"/>
      <c r="S5866" s="12"/>
      <c r="T5866" s="12"/>
      <c r="U5866" s="12"/>
      <c r="V5866" s="12"/>
      <c r="W5866" s="12"/>
      <c r="X5866" s="12"/>
      <c r="Y5866" s="12"/>
      <c r="Z5866" s="12"/>
      <c r="AA5866" s="12"/>
      <c r="AB5866" s="12"/>
      <c r="AC5866" s="12"/>
      <c r="AD5866" s="12"/>
      <c r="AE5866" s="12"/>
      <c r="AF5866" s="12"/>
      <c r="AG5866" s="12"/>
      <c r="AH5866" s="12"/>
      <c r="AI5866" s="12"/>
      <c r="AJ5866" s="12"/>
      <c r="AK5866" s="12"/>
      <c r="AL5866" s="12"/>
      <c r="AM5866" s="12"/>
      <c r="AN5866" s="12"/>
      <c r="AO5866" s="12"/>
      <c r="AP5866" s="12"/>
      <c r="AQ5866" s="12"/>
      <c r="AR5866" s="12"/>
      <c r="AS5866" s="12"/>
      <c r="AT5866" s="12"/>
      <c r="AU5866" s="12"/>
      <c r="AV5866" s="12"/>
      <c r="AW5866" s="12"/>
      <c r="AX5866" s="12"/>
      <c r="AY5866" s="12"/>
      <c r="AZ5866" s="12"/>
      <c r="BA5866" s="12"/>
      <c r="BB5866" s="12"/>
      <c r="BC5866" s="12"/>
      <c r="BD5866" s="12"/>
      <c r="BE5866" s="12"/>
      <c r="BF5866" s="12"/>
      <c r="BG5866" s="12"/>
      <c r="BH5866" s="12"/>
      <c r="BI5866" s="12"/>
      <c r="BJ5866" s="13"/>
      <c r="BK5866" s="13"/>
      <c r="BL5866" s="13"/>
      <c r="BM5866" s="13"/>
      <c r="BN5866" s="13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1"/>
      <c r="L5867" s="11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2"/>
      <c r="AS5867" s="12"/>
      <c r="AT5867" s="12"/>
      <c r="AU5867" s="12"/>
      <c r="AV5867" s="12"/>
      <c r="AW5867" s="12"/>
      <c r="AX5867" s="12"/>
      <c r="AY5867" s="12"/>
      <c r="AZ5867" s="12"/>
      <c r="BA5867" s="12"/>
      <c r="BB5867" s="12"/>
      <c r="BC5867" s="12"/>
      <c r="BD5867" s="12"/>
      <c r="BE5867" s="12"/>
      <c r="BF5867" s="12"/>
      <c r="BG5867" s="12"/>
      <c r="BH5867" s="12"/>
      <c r="BI5867" s="12"/>
      <c r="BJ5867" s="13"/>
      <c r="BK5867" s="13"/>
      <c r="BL5867" s="13"/>
      <c r="BM5867" s="13"/>
      <c r="BN5867" s="13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1"/>
      <c r="L5868" s="11"/>
      <c r="M5868" s="12"/>
      <c r="N5868" s="12"/>
      <c r="O5868" s="12"/>
      <c r="P5868" s="12"/>
      <c r="Q5868" s="12"/>
      <c r="R5868" s="12"/>
      <c r="S5868" s="12"/>
      <c r="T5868" s="12"/>
      <c r="U5868" s="12"/>
      <c r="V5868" s="12"/>
      <c r="W5868" s="12"/>
      <c r="X5868" s="12"/>
      <c r="Y5868" s="12"/>
      <c r="Z5868" s="12"/>
      <c r="AA5868" s="12"/>
      <c r="AB5868" s="12"/>
      <c r="AC5868" s="12"/>
      <c r="AD5868" s="12"/>
      <c r="AE5868" s="12"/>
      <c r="AF5868" s="12"/>
      <c r="AG5868" s="12"/>
      <c r="AH5868" s="12"/>
      <c r="AI5868" s="12"/>
      <c r="AJ5868" s="12"/>
      <c r="AK5868" s="12"/>
      <c r="AL5868" s="12"/>
      <c r="AM5868" s="12"/>
      <c r="AN5868" s="12"/>
      <c r="AO5868" s="12"/>
      <c r="AP5868" s="12"/>
      <c r="AQ5868" s="12"/>
      <c r="AR5868" s="12"/>
      <c r="AS5868" s="12"/>
      <c r="AT5868" s="12"/>
      <c r="AU5868" s="12"/>
      <c r="AV5868" s="12"/>
      <c r="AW5868" s="12"/>
      <c r="AX5868" s="12"/>
      <c r="AY5868" s="12"/>
      <c r="AZ5868" s="12"/>
      <c r="BA5868" s="12"/>
      <c r="BB5868" s="12"/>
      <c r="BC5868" s="12"/>
      <c r="BD5868" s="12"/>
      <c r="BE5868" s="12"/>
      <c r="BF5868" s="12"/>
      <c r="BG5868" s="12"/>
      <c r="BH5868" s="12"/>
      <c r="BI5868" s="12"/>
      <c r="BJ5868" s="13"/>
      <c r="BK5868" s="13"/>
      <c r="BL5868" s="13"/>
      <c r="BM5868" s="13"/>
      <c r="BN5868" s="13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1"/>
      <c r="L5869" s="11"/>
      <c r="M5869" s="12"/>
      <c r="N5869" s="12"/>
      <c r="O5869" s="12"/>
      <c r="P5869" s="12"/>
      <c r="Q5869" s="12"/>
      <c r="R5869" s="12"/>
      <c r="S5869" s="12"/>
      <c r="T5869" s="12"/>
      <c r="U5869" s="12"/>
      <c r="V5869" s="12"/>
      <c r="W5869" s="12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2"/>
      <c r="AS5869" s="12"/>
      <c r="AT5869" s="12"/>
      <c r="AU5869" s="12"/>
      <c r="AV5869" s="12"/>
      <c r="AW5869" s="12"/>
      <c r="AX5869" s="12"/>
      <c r="AY5869" s="12"/>
      <c r="AZ5869" s="12"/>
      <c r="BA5869" s="12"/>
      <c r="BB5869" s="12"/>
      <c r="BC5869" s="12"/>
      <c r="BD5869" s="12"/>
      <c r="BE5869" s="12"/>
      <c r="BF5869" s="12"/>
      <c r="BG5869" s="12"/>
      <c r="BH5869" s="12"/>
      <c r="BI5869" s="12"/>
      <c r="BJ5869" s="13"/>
      <c r="BK5869" s="13"/>
      <c r="BL5869" s="13"/>
      <c r="BM5869" s="13"/>
      <c r="BN5869" s="13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1"/>
      <c r="L5870" s="11"/>
      <c r="M5870" s="12"/>
      <c r="N5870" s="12"/>
      <c r="O5870" s="12"/>
      <c r="P5870" s="12"/>
      <c r="Q5870" s="12"/>
      <c r="R5870" s="12"/>
      <c r="S5870" s="12"/>
      <c r="T5870" s="12"/>
      <c r="U5870" s="12"/>
      <c r="V5870" s="12"/>
      <c r="W5870" s="12"/>
      <c r="X5870" s="12"/>
      <c r="Y5870" s="12"/>
      <c r="Z5870" s="12"/>
      <c r="AA5870" s="12"/>
      <c r="AB5870" s="12"/>
      <c r="AC5870" s="12"/>
      <c r="AD5870" s="12"/>
      <c r="AE5870" s="12"/>
      <c r="AF5870" s="12"/>
      <c r="AG5870" s="12"/>
      <c r="AH5870" s="12"/>
      <c r="AI5870" s="12"/>
      <c r="AJ5870" s="12"/>
      <c r="AK5870" s="12"/>
      <c r="AL5870" s="12"/>
      <c r="AM5870" s="12"/>
      <c r="AN5870" s="12"/>
      <c r="AO5870" s="12"/>
      <c r="AP5870" s="12"/>
      <c r="AQ5870" s="12"/>
      <c r="AR5870" s="12"/>
      <c r="AS5870" s="12"/>
      <c r="AT5870" s="12"/>
      <c r="AU5870" s="12"/>
      <c r="AV5870" s="12"/>
      <c r="AW5870" s="12"/>
      <c r="AX5870" s="12"/>
      <c r="AY5870" s="12"/>
      <c r="AZ5870" s="12"/>
      <c r="BA5870" s="12"/>
      <c r="BB5870" s="12"/>
      <c r="BC5870" s="12"/>
      <c r="BD5870" s="12"/>
      <c r="BE5870" s="12"/>
      <c r="BF5870" s="12"/>
      <c r="BG5870" s="12"/>
      <c r="BH5870" s="12"/>
      <c r="BI5870" s="12"/>
      <c r="BJ5870" s="13"/>
      <c r="BK5870" s="13"/>
      <c r="BL5870" s="13"/>
      <c r="BM5870" s="13"/>
      <c r="BN5870" s="13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1"/>
      <c r="L5871" s="11"/>
      <c r="M5871" s="12"/>
      <c r="N5871" s="12"/>
      <c r="O5871" s="12"/>
      <c r="P5871" s="12"/>
      <c r="Q5871" s="12"/>
      <c r="R5871" s="12"/>
      <c r="S5871" s="12"/>
      <c r="T5871" s="12"/>
      <c r="U5871" s="12"/>
      <c r="V5871" s="12"/>
      <c r="W5871" s="12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2"/>
      <c r="AS5871" s="12"/>
      <c r="AT5871" s="12"/>
      <c r="AU5871" s="12"/>
      <c r="AV5871" s="12"/>
      <c r="AW5871" s="12"/>
      <c r="AX5871" s="12"/>
      <c r="AY5871" s="12"/>
      <c r="AZ5871" s="12"/>
      <c r="BA5871" s="12"/>
      <c r="BB5871" s="12"/>
      <c r="BC5871" s="12"/>
      <c r="BD5871" s="12"/>
      <c r="BE5871" s="12"/>
      <c r="BF5871" s="12"/>
      <c r="BG5871" s="12"/>
      <c r="BH5871" s="12"/>
      <c r="BI5871" s="12"/>
      <c r="BJ5871" s="13"/>
      <c r="BK5871" s="13"/>
      <c r="BL5871" s="13"/>
      <c r="BM5871" s="13"/>
      <c r="BN5871" s="13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1"/>
      <c r="L5872" s="11"/>
      <c r="M5872" s="12"/>
      <c r="N5872" s="12"/>
      <c r="O5872" s="12"/>
      <c r="P5872" s="12"/>
      <c r="Q5872" s="12"/>
      <c r="R5872" s="12"/>
      <c r="S5872" s="12"/>
      <c r="T5872" s="12"/>
      <c r="U5872" s="12"/>
      <c r="V5872" s="12"/>
      <c r="W5872" s="12"/>
      <c r="X5872" s="12"/>
      <c r="Y5872" s="12"/>
      <c r="Z5872" s="12"/>
      <c r="AA5872" s="12"/>
      <c r="AB5872" s="12"/>
      <c r="AC5872" s="12"/>
      <c r="AD5872" s="12"/>
      <c r="AE5872" s="12"/>
      <c r="AF5872" s="12"/>
      <c r="AG5872" s="12"/>
      <c r="AH5872" s="12"/>
      <c r="AI5872" s="12"/>
      <c r="AJ5872" s="12"/>
      <c r="AK5872" s="12"/>
      <c r="AL5872" s="12"/>
      <c r="AM5872" s="12"/>
      <c r="AN5872" s="12"/>
      <c r="AO5872" s="12"/>
      <c r="AP5872" s="12"/>
      <c r="AQ5872" s="12"/>
      <c r="AR5872" s="12"/>
      <c r="AS5872" s="12"/>
      <c r="AT5872" s="12"/>
      <c r="AU5872" s="12"/>
      <c r="AV5872" s="12"/>
      <c r="AW5872" s="12"/>
      <c r="AX5872" s="12"/>
      <c r="AY5872" s="12"/>
      <c r="AZ5872" s="12"/>
      <c r="BA5872" s="12"/>
      <c r="BB5872" s="12"/>
      <c r="BC5872" s="12"/>
      <c r="BD5872" s="12"/>
      <c r="BE5872" s="12"/>
      <c r="BF5872" s="12"/>
      <c r="BG5872" s="12"/>
      <c r="BH5872" s="12"/>
      <c r="BI5872" s="12"/>
      <c r="BJ5872" s="13"/>
      <c r="BK5872" s="13"/>
      <c r="BL5872" s="13"/>
      <c r="BM5872" s="13"/>
      <c r="BN5872" s="13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1"/>
      <c r="L5873" s="11"/>
      <c r="M5873" s="12"/>
      <c r="N5873" s="12"/>
      <c r="O5873" s="12"/>
      <c r="P5873" s="12"/>
      <c r="Q5873" s="12"/>
      <c r="R5873" s="12"/>
      <c r="S5873" s="12"/>
      <c r="T5873" s="12"/>
      <c r="U5873" s="12"/>
      <c r="V5873" s="12"/>
      <c r="W5873" s="12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2"/>
      <c r="AS5873" s="12"/>
      <c r="AT5873" s="12"/>
      <c r="AU5873" s="12"/>
      <c r="AV5873" s="12"/>
      <c r="AW5873" s="12"/>
      <c r="AX5873" s="12"/>
      <c r="AY5873" s="12"/>
      <c r="AZ5873" s="12"/>
      <c r="BA5873" s="12"/>
      <c r="BB5873" s="12"/>
      <c r="BC5873" s="12"/>
      <c r="BD5873" s="12"/>
      <c r="BE5873" s="12"/>
      <c r="BF5873" s="12"/>
      <c r="BG5873" s="12"/>
      <c r="BH5873" s="12"/>
      <c r="BI5873" s="12"/>
      <c r="BJ5873" s="13"/>
      <c r="BK5873" s="13"/>
      <c r="BL5873" s="13"/>
      <c r="BM5873" s="13"/>
      <c r="BN5873" s="13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1"/>
      <c r="L5874" s="11"/>
      <c r="M5874" s="12"/>
      <c r="N5874" s="12"/>
      <c r="O5874" s="12"/>
      <c r="P5874" s="12"/>
      <c r="Q5874" s="12"/>
      <c r="R5874" s="12"/>
      <c r="S5874" s="12"/>
      <c r="T5874" s="12"/>
      <c r="U5874" s="12"/>
      <c r="V5874" s="12"/>
      <c r="W5874" s="12"/>
      <c r="X5874" s="12"/>
      <c r="Y5874" s="12"/>
      <c r="Z5874" s="12"/>
      <c r="AA5874" s="12"/>
      <c r="AB5874" s="12"/>
      <c r="AC5874" s="12"/>
      <c r="AD5874" s="12"/>
      <c r="AE5874" s="12"/>
      <c r="AF5874" s="12"/>
      <c r="AG5874" s="12"/>
      <c r="AH5874" s="12"/>
      <c r="AI5874" s="12"/>
      <c r="AJ5874" s="12"/>
      <c r="AK5874" s="12"/>
      <c r="AL5874" s="12"/>
      <c r="AM5874" s="12"/>
      <c r="AN5874" s="12"/>
      <c r="AO5874" s="12"/>
      <c r="AP5874" s="12"/>
      <c r="AQ5874" s="12"/>
      <c r="AR5874" s="12"/>
      <c r="AS5874" s="12"/>
      <c r="AT5874" s="12"/>
      <c r="AU5874" s="12"/>
      <c r="AV5874" s="12"/>
      <c r="AW5874" s="12"/>
      <c r="AX5874" s="12"/>
      <c r="AY5874" s="12"/>
      <c r="AZ5874" s="12"/>
      <c r="BA5874" s="12"/>
      <c r="BB5874" s="12"/>
      <c r="BC5874" s="12"/>
      <c r="BD5874" s="12"/>
      <c r="BE5874" s="12"/>
      <c r="BF5874" s="12"/>
      <c r="BG5874" s="12"/>
      <c r="BH5874" s="12"/>
      <c r="BI5874" s="12"/>
      <c r="BJ5874" s="13"/>
      <c r="BK5874" s="13"/>
      <c r="BL5874" s="13"/>
      <c r="BM5874" s="13"/>
      <c r="BN5874" s="13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1"/>
      <c r="L5875" s="11"/>
      <c r="M5875" s="12"/>
      <c r="N5875" s="12"/>
      <c r="O5875" s="12"/>
      <c r="P5875" s="12"/>
      <c r="Q5875" s="12"/>
      <c r="R5875" s="12"/>
      <c r="S5875" s="12"/>
      <c r="T5875" s="12"/>
      <c r="U5875" s="12"/>
      <c r="V5875" s="12"/>
      <c r="W5875" s="12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2"/>
      <c r="AS5875" s="12"/>
      <c r="AT5875" s="12"/>
      <c r="AU5875" s="12"/>
      <c r="AV5875" s="12"/>
      <c r="AW5875" s="12"/>
      <c r="AX5875" s="12"/>
      <c r="AY5875" s="12"/>
      <c r="AZ5875" s="12"/>
      <c r="BA5875" s="12"/>
      <c r="BB5875" s="12"/>
      <c r="BC5875" s="12"/>
      <c r="BD5875" s="12"/>
      <c r="BE5875" s="12"/>
      <c r="BF5875" s="12"/>
      <c r="BG5875" s="12"/>
      <c r="BH5875" s="12"/>
      <c r="BI5875" s="12"/>
      <c r="BJ5875" s="13"/>
      <c r="BK5875" s="13"/>
      <c r="BL5875" s="13"/>
      <c r="BM5875" s="13"/>
      <c r="BN5875" s="13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1"/>
      <c r="L5876" s="11"/>
      <c r="M5876" s="12"/>
      <c r="N5876" s="12"/>
      <c r="O5876" s="12"/>
      <c r="P5876" s="12"/>
      <c r="Q5876" s="12"/>
      <c r="R5876" s="12"/>
      <c r="S5876" s="12"/>
      <c r="T5876" s="12"/>
      <c r="U5876" s="12"/>
      <c r="V5876" s="12"/>
      <c r="W5876" s="12"/>
      <c r="X5876" s="12"/>
      <c r="Y5876" s="12"/>
      <c r="Z5876" s="12"/>
      <c r="AA5876" s="12"/>
      <c r="AB5876" s="12"/>
      <c r="AC5876" s="12"/>
      <c r="AD5876" s="12"/>
      <c r="AE5876" s="12"/>
      <c r="AF5876" s="12"/>
      <c r="AG5876" s="12"/>
      <c r="AH5876" s="12"/>
      <c r="AI5876" s="12"/>
      <c r="AJ5876" s="12"/>
      <c r="AK5876" s="12"/>
      <c r="AL5876" s="12"/>
      <c r="AM5876" s="12"/>
      <c r="AN5876" s="12"/>
      <c r="AO5876" s="12"/>
      <c r="AP5876" s="12"/>
      <c r="AQ5876" s="12"/>
      <c r="AR5876" s="12"/>
      <c r="AS5876" s="12"/>
      <c r="AT5876" s="12"/>
      <c r="AU5876" s="12"/>
      <c r="AV5876" s="12"/>
      <c r="AW5876" s="12"/>
      <c r="AX5876" s="12"/>
      <c r="AY5876" s="12"/>
      <c r="AZ5876" s="12"/>
      <c r="BA5876" s="12"/>
      <c r="BB5876" s="12"/>
      <c r="BC5876" s="12"/>
      <c r="BD5876" s="12"/>
      <c r="BE5876" s="12"/>
      <c r="BF5876" s="12"/>
      <c r="BG5876" s="12"/>
      <c r="BH5876" s="12"/>
      <c r="BI5876" s="12"/>
      <c r="BJ5876" s="13"/>
      <c r="BK5876" s="13"/>
      <c r="BL5876" s="13"/>
      <c r="BM5876" s="13"/>
      <c r="BN5876" s="13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1"/>
      <c r="L5877" s="11"/>
      <c r="M5877" s="12"/>
      <c r="N5877" s="12"/>
      <c r="O5877" s="12"/>
      <c r="P5877" s="12"/>
      <c r="Q5877" s="12"/>
      <c r="R5877" s="12"/>
      <c r="S5877" s="12"/>
      <c r="T5877" s="12"/>
      <c r="U5877" s="12"/>
      <c r="V5877" s="12"/>
      <c r="W5877" s="12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2"/>
      <c r="AS5877" s="12"/>
      <c r="AT5877" s="12"/>
      <c r="AU5877" s="12"/>
      <c r="AV5877" s="12"/>
      <c r="AW5877" s="12"/>
      <c r="AX5877" s="12"/>
      <c r="AY5877" s="12"/>
      <c r="AZ5877" s="12"/>
      <c r="BA5877" s="12"/>
      <c r="BB5877" s="12"/>
      <c r="BC5877" s="12"/>
      <c r="BD5877" s="12"/>
      <c r="BE5877" s="12"/>
      <c r="BF5877" s="12"/>
      <c r="BG5877" s="12"/>
      <c r="BH5877" s="12"/>
      <c r="BI5877" s="12"/>
      <c r="BJ5877" s="13"/>
      <c r="BK5877" s="13"/>
      <c r="BL5877" s="13"/>
      <c r="BM5877" s="13"/>
      <c r="BN5877" s="13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1"/>
      <c r="L5878" s="11"/>
      <c r="M5878" s="12"/>
      <c r="N5878" s="12"/>
      <c r="O5878" s="12"/>
      <c r="P5878" s="12"/>
      <c r="Q5878" s="12"/>
      <c r="R5878" s="12"/>
      <c r="S5878" s="12"/>
      <c r="T5878" s="12"/>
      <c r="U5878" s="12"/>
      <c r="V5878" s="12"/>
      <c r="W5878" s="12"/>
      <c r="X5878" s="12"/>
      <c r="Y5878" s="12"/>
      <c r="Z5878" s="12"/>
      <c r="AA5878" s="12"/>
      <c r="AB5878" s="12"/>
      <c r="AC5878" s="12"/>
      <c r="AD5878" s="12"/>
      <c r="AE5878" s="12"/>
      <c r="AF5878" s="12"/>
      <c r="AG5878" s="12"/>
      <c r="AH5878" s="12"/>
      <c r="AI5878" s="12"/>
      <c r="AJ5878" s="12"/>
      <c r="AK5878" s="12"/>
      <c r="AL5878" s="12"/>
      <c r="AM5878" s="12"/>
      <c r="AN5878" s="12"/>
      <c r="AO5878" s="12"/>
      <c r="AP5878" s="12"/>
      <c r="AQ5878" s="12"/>
      <c r="AR5878" s="12"/>
      <c r="AS5878" s="12"/>
      <c r="AT5878" s="12"/>
      <c r="AU5878" s="12"/>
      <c r="AV5878" s="12"/>
      <c r="AW5878" s="12"/>
      <c r="AX5878" s="12"/>
      <c r="AY5878" s="12"/>
      <c r="AZ5878" s="12"/>
      <c r="BA5878" s="12"/>
      <c r="BB5878" s="12"/>
      <c r="BC5878" s="12"/>
      <c r="BD5878" s="12"/>
      <c r="BE5878" s="12"/>
      <c r="BF5878" s="12"/>
      <c r="BG5878" s="12"/>
      <c r="BH5878" s="12"/>
      <c r="BI5878" s="12"/>
      <c r="BJ5878" s="13"/>
      <c r="BK5878" s="13"/>
      <c r="BL5878" s="13"/>
      <c r="BM5878" s="13"/>
      <c r="BN5878" s="13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1"/>
      <c r="L5879" s="11"/>
      <c r="M5879" s="12"/>
      <c r="N5879" s="12"/>
      <c r="O5879" s="12"/>
      <c r="P5879" s="12"/>
      <c r="Q5879" s="12"/>
      <c r="R5879" s="12"/>
      <c r="S5879" s="12"/>
      <c r="T5879" s="12"/>
      <c r="U5879" s="12"/>
      <c r="V5879" s="12"/>
      <c r="W5879" s="12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2"/>
      <c r="AS5879" s="12"/>
      <c r="AT5879" s="12"/>
      <c r="AU5879" s="12"/>
      <c r="AV5879" s="12"/>
      <c r="AW5879" s="12"/>
      <c r="AX5879" s="12"/>
      <c r="AY5879" s="12"/>
      <c r="AZ5879" s="12"/>
      <c r="BA5879" s="12"/>
      <c r="BB5879" s="12"/>
      <c r="BC5879" s="12"/>
      <c r="BD5879" s="12"/>
      <c r="BE5879" s="12"/>
      <c r="BF5879" s="12"/>
      <c r="BG5879" s="12"/>
      <c r="BH5879" s="12"/>
      <c r="BI5879" s="12"/>
      <c r="BJ5879" s="13"/>
      <c r="BK5879" s="13"/>
      <c r="BL5879" s="13"/>
      <c r="BM5879" s="13"/>
      <c r="BN5879" s="13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1"/>
      <c r="L5880" s="11"/>
      <c r="M5880" s="12"/>
      <c r="N5880" s="12"/>
      <c r="O5880" s="12"/>
      <c r="P5880" s="12"/>
      <c r="Q5880" s="12"/>
      <c r="R5880" s="12"/>
      <c r="S5880" s="12"/>
      <c r="T5880" s="12"/>
      <c r="U5880" s="12"/>
      <c r="V5880" s="12"/>
      <c r="W5880" s="12"/>
      <c r="X5880" s="12"/>
      <c r="Y5880" s="12"/>
      <c r="Z5880" s="12"/>
      <c r="AA5880" s="12"/>
      <c r="AB5880" s="12"/>
      <c r="AC5880" s="12"/>
      <c r="AD5880" s="12"/>
      <c r="AE5880" s="12"/>
      <c r="AF5880" s="12"/>
      <c r="AG5880" s="12"/>
      <c r="AH5880" s="12"/>
      <c r="AI5880" s="12"/>
      <c r="AJ5880" s="12"/>
      <c r="AK5880" s="12"/>
      <c r="AL5880" s="12"/>
      <c r="AM5880" s="12"/>
      <c r="AN5880" s="12"/>
      <c r="AO5880" s="12"/>
      <c r="AP5880" s="12"/>
      <c r="AQ5880" s="12"/>
      <c r="AR5880" s="12"/>
      <c r="AS5880" s="12"/>
      <c r="AT5880" s="12"/>
      <c r="AU5880" s="12"/>
      <c r="AV5880" s="12"/>
      <c r="AW5880" s="12"/>
      <c r="AX5880" s="12"/>
      <c r="AY5880" s="12"/>
      <c r="AZ5880" s="12"/>
      <c r="BA5880" s="12"/>
      <c r="BB5880" s="12"/>
      <c r="BC5880" s="12"/>
      <c r="BD5880" s="12"/>
      <c r="BE5880" s="12"/>
      <c r="BF5880" s="12"/>
      <c r="BG5880" s="12"/>
      <c r="BH5880" s="12"/>
      <c r="BI5880" s="12"/>
      <c r="BJ5880" s="13"/>
      <c r="BK5880" s="13"/>
      <c r="BL5880" s="13"/>
      <c r="BM5880" s="13"/>
      <c r="BN5880" s="13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1"/>
      <c r="L5881" s="11"/>
      <c r="M5881" s="12"/>
      <c r="N5881" s="12"/>
      <c r="O5881" s="12"/>
      <c r="P5881" s="12"/>
      <c r="Q5881" s="12"/>
      <c r="R5881" s="12"/>
      <c r="S5881" s="12"/>
      <c r="T5881" s="12"/>
      <c r="U5881" s="12"/>
      <c r="V5881" s="12"/>
      <c r="W5881" s="12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2"/>
      <c r="AS5881" s="12"/>
      <c r="AT5881" s="12"/>
      <c r="AU5881" s="12"/>
      <c r="AV5881" s="12"/>
      <c r="AW5881" s="12"/>
      <c r="AX5881" s="12"/>
      <c r="AY5881" s="12"/>
      <c r="AZ5881" s="12"/>
      <c r="BA5881" s="12"/>
      <c r="BB5881" s="12"/>
      <c r="BC5881" s="12"/>
      <c r="BD5881" s="12"/>
      <c r="BE5881" s="12"/>
      <c r="BF5881" s="12"/>
      <c r="BG5881" s="12"/>
      <c r="BH5881" s="12"/>
      <c r="BI5881" s="12"/>
      <c r="BJ5881" s="13"/>
      <c r="BK5881" s="13"/>
      <c r="BL5881" s="13"/>
      <c r="BM5881" s="13"/>
      <c r="BN5881" s="13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1"/>
      <c r="L5882" s="11"/>
      <c r="M5882" s="12"/>
      <c r="N5882" s="12"/>
      <c r="O5882" s="12"/>
      <c r="P5882" s="12"/>
      <c r="Q5882" s="12"/>
      <c r="R5882" s="12"/>
      <c r="S5882" s="12"/>
      <c r="T5882" s="12"/>
      <c r="U5882" s="12"/>
      <c r="V5882" s="12"/>
      <c r="W5882" s="12"/>
      <c r="X5882" s="12"/>
      <c r="Y5882" s="12"/>
      <c r="Z5882" s="12"/>
      <c r="AA5882" s="12"/>
      <c r="AB5882" s="12"/>
      <c r="AC5882" s="12"/>
      <c r="AD5882" s="12"/>
      <c r="AE5882" s="12"/>
      <c r="AF5882" s="12"/>
      <c r="AG5882" s="12"/>
      <c r="AH5882" s="12"/>
      <c r="AI5882" s="12"/>
      <c r="AJ5882" s="12"/>
      <c r="AK5882" s="12"/>
      <c r="AL5882" s="12"/>
      <c r="AM5882" s="12"/>
      <c r="AN5882" s="12"/>
      <c r="AO5882" s="12"/>
      <c r="AP5882" s="12"/>
      <c r="AQ5882" s="12"/>
      <c r="AR5882" s="12"/>
      <c r="AS5882" s="12"/>
      <c r="AT5882" s="12"/>
      <c r="AU5882" s="12"/>
      <c r="AV5882" s="12"/>
      <c r="AW5882" s="12"/>
      <c r="AX5882" s="12"/>
      <c r="AY5882" s="12"/>
      <c r="AZ5882" s="12"/>
      <c r="BA5882" s="12"/>
      <c r="BB5882" s="12"/>
      <c r="BC5882" s="12"/>
      <c r="BD5882" s="12"/>
      <c r="BE5882" s="12"/>
      <c r="BF5882" s="12"/>
      <c r="BG5882" s="12"/>
      <c r="BH5882" s="12"/>
      <c r="BI5882" s="12"/>
      <c r="BJ5882" s="13"/>
      <c r="BK5882" s="13"/>
      <c r="BL5882" s="13"/>
      <c r="BM5882" s="13"/>
      <c r="BN5882" s="13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1"/>
      <c r="L5883" s="11"/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2"/>
      <c r="AS5883" s="12"/>
      <c r="AT5883" s="12"/>
      <c r="AU5883" s="12"/>
      <c r="AV5883" s="12"/>
      <c r="AW5883" s="12"/>
      <c r="AX5883" s="12"/>
      <c r="AY5883" s="12"/>
      <c r="AZ5883" s="12"/>
      <c r="BA5883" s="12"/>
      <c r="BB5883" s="12"/>
      <c r="BC5883" s="12"/>
      <c r="BD5883" s="12"/>
      <c r="BE5883" s="12"/>
      <c r="BF5883" s="12"/>
      <c r="BG5883" s="12"/>
      <c r="BH5883" s="12"/>
      <c r="BI5883" s="12"/>
      <c r="BJ5883" s="13"/>
      <c r="BK5883" s="13"/>
      <c r="BL5883" s="13"/>
      <c r="BM5883" s="13"/>
      <c r="BN5883" s="13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1"/>
      <c r="L5884" s="11"/>
      <c r="M5884" s="12"/>
      <c r="N5884" s="12"/>
      <c r="O5884" s="12"/>
      <c r="P5884" s="12"/>
      <c r="Q5884" s="12"/>
      <c r="R5884" s="12"/>
      <c r="S5884" s="12"/>
      <c r="T5884" s="12"/>
      <c r="U5884" s="12"/>
      <c r="V5884" s="12"/>
      <c r="W5884" s="12"/>
      <c r="X5884" s="12"/>
      <c r="Y5884" s="12"/>
      <c r="Z5884" s="12"/>
      <c r="AA5884" s="12"/>
      <c r="AB5884" s="12"/>
      <c r="AC5884" s="12"/>
      <c r="AD5884" s="12"/>
      <c r="AE5884" s="12"/>
      <c r="AF5884" s="12"/>
      <c r="AG5884" s="12"/>
      <c r="AH5884" s="12"/>
      <c r="AI5884" s="12"/>
      <c r="AJ5884" s="12"/>
      <c r="AK5884" s="12"/>
      <c r="AL5884" s="12"/>
      <c r="AM5884" s="12"/>
      <c r="AN5884" s="12"/>
      <c r="AO5884" s="12"/>
      <c r="AP5884" s="12"/>
      <c r="AQ5884" s="12"/>
      <c r="AR5884" s="12"/>
      <c r="AS5884" s="12"/>
      <c r="AT5884" s="12"/>
      <c r="AU5884" s="12"/>
      <c r="AV5884" s="12"/>
      <c r="AW5884" s="12"/>
      <c r="AX5884" s="12"/>
      <c r="AY5884" s="12"/>
      <c r="AZ5884" s="12"/>
      <c r="BA5884" s="12"/>
      <c r="BB5884" s="12"/>
      <c r="BC5884" s="12"/>
      <c r="BD5884" s="12"/>
      <c r="BE5884" s="12"/>
      <c r="BF5884" s="12"/>
      <c r="BG5884" s="12"/>
      <c r="BH5884" s="12"/>
      <c r="BI5884" s="12"/>
      <c r="BJ5884" s="13"/>
      <c r="BK5884" s="13"/>
      <c r="BL5884" s="13"/>
      <c r="BM5884" s="13"/>
      <c r="BN5884" s="13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1"/>
      <c r="L5885" s="11"/>
      <c r="M5885" s="12"/>
      <c r="N5885" s="12"/>
      <c r="O5885" s="12"/>
      <c r="P5885" s="12"/>
      <c r="Q5885" s="12"/>
      <c r="R5885" s="12"/>
      <c r="S5885" s="12"/>
      <c r="T5885" s="12"/>
      <c r="U5885" s="12"/>
      <c r="V5885" s="12"/>
      <c r="W5885" s="12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2"/>
      <c r="AS5885" s="12"/>
      <c r="AT5885" s="12"/>
      <c r="AU5885" s="12"/>
      <c r="AV5885" s="12"/>
      <c r="AW5885" s="12"/>
      <c r="AX5885" s="12"/>
      <c r="AY5885" s="12"/>
      <c r="AZ5885" s="12"/>
      <c r="BA5885" s="12"/>
      <c r="BB5885" s="12"/>
      <c r="BC5885" s="12"/>
      <c r="BD5885" s="12"/>
      <c r="BE5885" s="12"/>
      <c r="BF5885" s="12"/>
      <c r="BG5885" s="12"/>
      <c r="BH5885" s="12"/>
      <c r="BI5885" s="12"/>
      <c r="BJ5885" s="13"/>
      <c r="BK5885" s="13"/>
      <c r="BL5885" s="13"/>
      <c r="BM5885" s="13"/>
      <c r="BN5885" s="13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1"/>
      <c r="L5886" s="11"/>
      <c r="M5886" s="12"/>
      <c r="N5886" s="12"/>
      <c r="O5886" s="12"/>
      <c r="P5886" s="12"/>
      <c r="Q5886" s="12"/>
      <c r="R5886" s="12"/>
      <c r="S5886" s="12"/>
      <c r="T5886" s="12"/>
      <c r="U5886" s="12"/>
      <c r="V5886" s="12"/>
      <c r="W5886" s="12"/>
      <c r="X5886" s="12"/>
      <c r="Y5886" s="12"/>
      <c r="Z5886" s="12"/>
      <c r="AA5886" s="12"/>
      <c r="AB5886" s="12"/>
      <c r="AC5886" s="12"/>
      <c r="AD5886" s="12"/>
      <c r="AE5886" s="12"/>
      <c r="AF5886" s="12"/>
      <c r="AG5886" s="12"/>
      <c r="AH5886" s="12"/>
      <c r="AI5886" s="12"/>
      <c r="AJ5886" s="12"/>
      <c r="AK5886" s="12"/>
      <c r="AL5886" s="12"/>
      <c r="AM5886" s="12"/>
      <c r="AN5886" s="12"/>
      <c r="AO5886" s="12"/>
      <c r="AP5886" s="12"/>
      <c r="AQ5886" s="12"/>
      <c r="AR5886" s="12"/>
      <c r="AS5886" s="12"/>
      <c r="AT5886" s="12"/>
      <c r="AU5886" s="12"/>
      <c r="AV5886" s="12"/>
      <c r="AW5886" s="12"/>
      <c r="AX5886" s="12"/>
      <c r="AY5886" s="12"/>
      <c r="AZ5886" s="12"/>
      <c r="BA5886" s="12"/>
      <c r="BB5886" s="12"/>
      <c r="BC5886" s="12"/>
      <c r="BD5886" s="12"/>
      <c r="BE5886" s="12"/>
      <c r="BF5886" s="12"/>
      <c r="BG5886" s="12"/>
      <c r="BH5886" s="12"/>
      <c r="BI5886" s="12"/>
      <c r="BJ5886" s="13"/>
      <c r="BK5886" s="13"/>
      <c r="BL5886" s="13"/>
      <c r="BM5886" s="13"/>
      <c r="BN5886" s="13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1"/>
      <c r="L5887" s="11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  <c r="W5887" s="12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2"/>
      <c r="AS5887" s="12"/>
      <c r="AT5887" s="12"/>
      <c r="AU5887" s="12"/>
      <c r="AV5887" s="12"/>
      <c r="AW5887" s="12"/>
      <c r="AX5887" s="12"/>
      <c r="AY5887" s="12"/>
      <c r="AZ5887" s="12"/>
      <c r="BA5887" s="12"/>
      <c r="BB5887" s="12"/>
      <c r="BC5887" s="12"/>
      <c r="BD5887" s="12"/>
      <c r="BE5887" s="12"/>
      <c r="BF5887" s="12"/>
      <c r="BG5887" s="12"/>
      <c r="BH5887" s="12"/>
      <c r="BI5887" s="12"/>
      <c r="BJ5887" s="13"/>
      <c r="BK5887" s="13"/>
      <c r="BL5887" s="13"/>
      <c r="BM5887" s="13"/>
      <c r="BN5887" s="13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1"/>
      <c r="L5888" s="11"/>
      <c r="M5888" s="12"/>
      <c r="N5888" s="12"/>
      <c r="O5888" s="12"/>
      <c r="P5888" s="12"/>
      <c r="Q5888" s="12"/>
      <c r="R5888" s="12"/>
      <c r="S5888" s="12"/>
      <c r="T5888" s="12"/>
      <c r="U5888" s="12"/>
      <c r="V5888" s="12"/>
      <c r="W5888" s="12"/>
      <c r="X5888" s="12"/>
      <c r="Y5888" s="12"/>
      <c r="Z5888" s="12"/>
      <c r="AA5888" s="12"/>
      <c r="AB5888" s="12"/>
      <c r="AC5888" s="12"/>
      <c r="AD5888" s="12"/>
      <c r="AE5888" s="12"/>
      <c r="AF5888" s="12"/>
      <c r="AG5888" s="12"/>
      <c r="AH5888" s="12"/>
      <c r="AI5888" s="12"/>
      <c r="AJ5888" s="12"/>
      <c r="AK5888" s="12"/>
      <c r="AL5888" s="12"/>
      <c r="AM5888" s="12"/>
      <c r="AN5888" s="12"/>
      <c r="AO5888" s="12"/>
      <c r="AP5888" s="12"/>
      <c r="AQ5888" s="12"/>
      <c r="AR5888" s="12"/>
      <c r="AS5888" s="12"/>
      <c r="AT5888" s="12"/>
      <c r="AU5888" s="12"/>
      <c r="AV5888" s="12"/>
      <c r="AW5888" s="12"/>
      <c r="AX5888" s="12"/>
      <c r="AY5888" s="12"/>
      <c r="AZ5888" s="12"/>
      <c r="BA5888" s="12"/>
      <c r="BB5888" s="12"/>
      <c r="BC5888" s="12"/>
      <c r="BD5888" s="12"/>
      <c r="BE5888" s="12"/>
      <c r="BF5888" s="12"/>
      <c r="BG5888" s="12"/>
      <c r="BH5888" s="12"/>
      <c r="BI5888" s="12"/>
      <c r="BJ5888" s="13"/>
      <c r="BK5888" s="13"/>
      <c r="BL5888" s="13"/>
      <c r="BM5888" s="13"/>
      <c r="BN5888" s="13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1"/>
      <c r="L5889" s="11"/>
      <c r="M5889" s="12"/>
      <c r="N5889" s="12"/>
      <c r="O5889" s="12"/>
      <c r="P5889" s="12"/>
      <c r="Q5889" s="12"/>
      <c r="R5889" s="12"/>
      <c r="S5889" s="12"/>
      <c r="T5889" s="12"/>
      <c r="U5889" s="12"/>
      <c r="V5889" s="12"/>
      <c r="W5889" s="12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2"/>
      <c r="AS5889" s="12"/>
      <c r="AT5889" s="12"/>
      <c r="AU5889" s="12"/>
      <c r="AV5889" s="12"/>
      <c r="AW5889" s="12"/>
      <c r="AX5889" s="12"/>
      <c r="AY5889" s="12"/>
      <c r="AZ5889" s="12"/>
      <c r="BA5889" s="12"/>
      <c r="BB5889" s="12"/>
      <c r="BC5889" s="12"/>
      <c r="BD5889" s="12"/>
      <c r="BE5889" s="12"/>
      <c r="BF5889" s="12"/>
      <c r="BG5889" s="12"/>
      <c r="BH5889" s="12"/>
      <c r="BI5889" s="12"/>
      <c r="BJ5889" s="13"/>
      <c r="BK5889" s="13"/>
      <c r="BL5889" s="13"/>
      <c r="BM5889" s="13"/>
      <c r="BN5889" s="13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1"/>
      <c r="L5890" s="11"/>
      <c r="M5890" s="12"/>
      <c r="N5890" s="12"/>
      <c r="O5890" s="12"/>
      <c r="P5890" s="12"/>
      <c r="Q5890" s="12"/>
      <c r="R5890" s="12"/>
      <c r="S5890" s="12"/>
      <c r="T5890" s="12"/>
      <c r="U5890" s="12"/>
      <c r="V5890" s="12"/>
      <c r="W5890" s="12"/>
      <c r="X5890" s="12"/>
      <c r="Y5890" s="12"/>
      <c r="Z5890" s="12"/>
      <c r="AA5890" s="12"/>
      <c r="AB5890" s="12"/>
      <c r="AC5890" s="12"/>
      <c r="AD5890" s="12"/>
      <c r="AE5890" s="12"/>
      <c r="AF5890" s="12"/>
      <c r="AG5890" s="12"/>
      <c r="AH5890" s="12"/>
      <c r="AI5890" s="12"/>
      <c r="AJ5890" s="12"/>
      <c r="AK5890" s="12"/>
      <c r="AL5890" s="12"/>
      <c r="AM5890" s="12"/>
      <c r="AN5890" s="12"/>
      <c r="AO5890" s="12"/>
      <c r="AP5890" s="12"/>
      <c r="AQ5890" s="12"/>
      <c r="AR5890" s="12"/>
      <c r="AS5890" s="12"/>
      <c r="AT5890" s="12"/>
      <c r="AU5890" s="12"/>
      <c r="AV5890" s="12"/>
      <c r="AW5890" s="12"/>
      <c r="AX5890" s="12"/>
      <c r="AY5890" s="12"/>
      <c r="AZ5890" s="12"/>
      <c r="BA5890" s="12"/>
      <c r="BB5890" s="12"/>
      <c r="BC5890" s="12"/>
      <c r="BD5890" s="12"/>
      <c r="BE5890" s="12"/>
      <c r="BF5890" s="12"/>
      <c r="BG5890" s="12"/>
      <c r="BH5890" s="12"/>
      <c r="BI5890" s="12"/>
      <c r="BJ5890" s="13"/>
      <c r="BK5890" s="13"/>
      <c r="BL5890" s="13"/>
      <c r="BM5890" s="13"/>
      <c r="BN5890" s="13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1"/>
      <c r="L5891" s="11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  <c r="W5891" s="12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2"/>
      <c r="AS5891" s="12"/>
      <c r="AT5891" s="12"/>
      <c r="AU5891" s="12"/>
      <c r="AV5891" s="12"/>
      <c r="AW5891" s="12"/>
      <c r="AX5891" s="12"/>
      <c r="AY5891" s="12"/>
      <c r="AZ5891" s="12"/>
      <c r="BA5891" s="12"/>
      <c r="BB5891" s="12"/>
      <c r="BC5891" s="12"/>
      <c r="BD5891" s="12"/>
      <c r="BE5891" s="12"/>
      <c r="BF5891" s="12"/>
      <c r="BG5891" s="12"/>
      <c r="BH5891" s="12"/>
      <c r="BI5891" s="12"/>
      <c r="BJ5891" s="13"/>
      <c r="BK5891" s="13"/>
      <c r="BL5891" s="13"/>
      <c r="BM5891" s="13"/>
      <c r="BN5891" s="13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1"/>
      <c r="L5892" s="11"/>
      <c r="M5892" s="12"/>
      <c r="N5892" s="12"/>
      <c r="O5892" s="12"/>
      <c r="P5892" s="12"/>
      <c r="Q5892" s="12"/>
      <c r="R5892" s="12"/>
      <c r="S5892" s="12"/>
      <c r="T5892" s="12"/>
      <c r="U5892" s="12"/>
      <c r="V5892" s="12"/>
      <c r="W5892" s="12"/>
      <c r="X5892" s="12"/>
      <c r="Y5892" s="12"/>
      <c r="Z5892" s="12"/>
      <c r="AA5892" s="12"/>
      <c r="AB5892" s="12"/>
      <c r="AC5892" s="12"/>
      <c r="AD5892" s="12"/>
      <c r="AE5892" s="12"/>
      <c r="AF5892" s="12"/>
      <c r="AG5892" s="12"/>
      <c r="AH5892" s="12"/>
      <c r="AI5892" s="12"/>
      <c r="AJ5892" s="12"/>
      <c r="AK5892" s="12"/>
      <c r="AL5892" s="12"/>
      <c r="AM5892" s="12"/>
      <c r="AN5892" s="12"/>
      <c r="AO5892" s="12"/>
      <c r="AP5892" s="12"/>
      <c r="AQ5892" s="12"/>
      <c r="AR5892" s="12"/>
      <c r="AS5892" s="12"/>
      <c r="AT5892" s="12"/>
      <c r="AU5892" s="12"/>
      <c r="AV5892" s="12"/>
      <c r="AW5892" s="12"/>
      <c r="AX5892" s="12"/>
      <c r="AY5892" s="12"/>
      <c r="AZ5892" s="12"/>
      <c r="BA5892" s="12"/>
      <c r="BB5892" s="12"/>
      <c r="BC5892" s="12"/>
      <c r="BD5892" s="12"/>
      <c r="BE5892" s="12"/>
      <c r="BF5892" s="12"/>
      <c r="BG5892" s="12"/>
      <c r="BH5892" s="12"/>
      <c r="BI5892" s="12"/>
      <c r="BJ5892" s="13"/>
      <c r="BK5892" s="13"/>
      <c r="BL5892" s="13"/>
      <c r="BM5892" s="13"/>
      <c r="BN5892" s="13"/>
    </row>
    <row r="5893" spans="4:66" s="14" customFormat="1" x14ac:dyDescent="0.25">
      <c r="D5893" s="20"/>
      <c r="K5893" s="15"/>
      <c r="L5893" s="15"/>
      <c r="M5893" s="16"/>
      <c r="N5893" s="16"/>
      <c r="O5893" s="16"/>
      <c r="P5893" s="16"/>
      <c r="Q5893" s="16"/>
      <c r="R5893" s="16"/>
      <c r="S5893" s="16"/>
      <c r="T5893" s="16"/>
      <c r="U5893" s="16"/>
      <c r="V5893" s="16"/>
      <c r="W5893" s="16"/>
      <c r="X5893" s="16"/>
      <c r="Y5893" s="16"/>
      <c r="Z5893" s="16"/>
      <c r="AA5893" s="16"/>
      <c r="AB5893" s="16"/>
      <c r="AC5893" s="16"/>
      <c r="AD5893" s="16"/>
      <c r="AE5893" s="16"/>
      <c r="AF5893" s="16"/>
      <c r="AG5893" s="16"/>
      <c r="AH5893" s="16"/>
      <c r="AI5893" s="16"/>
      <c r="AJ5893" s="16"/>
      <c r="AK5893" s="16"/>
      <c r="AL5893" s="16"/>
      <c r="AM5893" s="16"/>
      <c r="AN5893" s="16"/>
      <c r="AO5893" s="16"/>
      <c r="AP5893" s="16"/>
      <c r="AQ5893" s="16"/>
      <c r="AR5893" s="16"/>
      <c r="AS5893" s="16"/>
      <c r="AT5893" s="16"/>
      <c r="AU5893" s="16"/>
      <c r="AV5893" s="16"/>
      <c r="AW5893" s="16"/>
      <c r="AX5893" s="16"/>
      <c r="AY5893" s="16"/>
      <c r="AZ5893" s="16"/>
      <c r="BA5893" s="16"/>
      <c r="BB5893" s="16"/>
      <c r="BC5893" s="16"/>
      <c r="BD5893" s="16"/>
      <c r="BE5893" s="16"/>
      <c r="BF5893" s="16"/>
      <c r="BG5893" s="16"/>
      <c r="BH5893" s="16"/>
      <c r="BI5893" s="16"/>
      <c r="BJ5893" s="17"/>
      <c r="BK5893" s="17"/>
      <c r="BL5893" s="17"/>
      <c r="BM5893" s="17"/>
      <c r="BN5893" s="17"/>
    </row>
    <row r="5894" spans="4:66" x14ac:dyDescent="0.25">
      <c r="D5894" s="6"/>
      <c r="E5894" s="10"/>
      <c r="F5894" s="10"/>
      <c r="G5894" s="10"/>
      <c r="H5894" s="10"/>
      <c r="I5894" s="10"/>
      <c r="J5894" s="10"/>
      <c r="K5894" s="11"/>
      <c r="L5894" s="11"/>
      <c r="M5894" s="12"/>
      <c r="N5894" s="12"/>
      <c r="O5894" s="12"/>
      <c r="P5894" s="12"/>
      <c r="Q5894" s="12"/>
      <c r="R5894" s="12"/>
      <c r="S5894" s="12"/>
      <c r="T5894" s="12"/>
      <c r="U5894" s="12"/>
      <c r="V5894" s="12"/>
      <c r="W5894" s="12"/>
      <c r="X5894" s="12"/>
      <c r="Y5894" s="12"/>
      <c r="Z5894" s="12"/>
      <c r="AA5894" s="12"/>
      <c r="AB5894" s="12"/>
      <c r="AC5894" s="12"/>
      <c r="AD5894" s="12"/>
      <c r="AE5894" s="12"/>
      <c r="AF5894" s="12"/>
      <c r="AG5894" s="12"/>
      <c r="AH5894" s="12"/>
      <c r="AI5894" s="12"/>
      <c r="AJ5894" s="12"/>
      <c r="AK5894" s="12"/>
      <c r="AL5894" s="12"/>
      <c r="AM5894" s="12"/>
      <c r="AN5894" s="12"/>
      <c r="AO5894" s="12"/>
      <c r="AP5894" s="12"/>
      <c r="AQ5894" s="12"/>
      <c r="AR5894" s="12"/>
      <c r="AS5894" s="12"/>
      <c r="AT5894" s="12"/>
      <c r="AU5894" s="12"/>
      <c r="AV5894" s="12"/>
      <c r="AW5894" s="12"/>
      <c r="AX5894" s="12"/>
      <c r="AY5894" s="12"/>
      <c r="AZ5894" s="12"/>
      <c r="BA5894" s="12"/>
      <c r="BB5894" s="12"/>
      <c r="BC5894" s="12"/>
      <c r="BD5894" s="12"/>
      <c r="BE5894" s="12"/>
      <c r="BF5894" s="12"/>
      <c r="BG5894" s="12"/>
      <c r="BH5894" s="12"/>
      <c r="BI5894" s="12"/>
      <c r="BJ5894" s="13"/>
      <c r="BK5894" s="13"/>
      <c r="BL5894" s="13"/>
      <c r="BM5894" s="13"/>
      <c r="BN5894" s="13"/>
    </row>
    <row r="5895" spans="4:66" x14ac:dyDescent="0.25">
      <c r="D5895" s="6"/>
      <c r="E5895" s="10"/>
      <c r="F5895" s="10"/>
      <c r="G5895" s="10"/>
      <c r="H5895" s="10"/>
      <c r="I5895" s="10"/>
      <c r="J5895" s="10"/>
      <c r="K5895" s="11"/>
      <c r="L5895" s="11"/>
      <c r="M5895" s="12"/>
      <c r="N5895" s="12"/>
      <c r="O5895" s="12"/>
      <c r="P5895" s="12"/>
      <c r="Q5895" s="12"/>
      <c r="R5895" s="12"/>
      <c r="S5895" s="12"/>
      <c r="T5895" s="12"/>
      <c r="U5895" s="12"/>
      <c r="V5895" s="12"/>
      <c r="W5895" s="12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2"/>
      <c r="AS5895" s="12"/>
      <c r="AT5895" s="12"/>
      <c r="AU5895" s="12"/>
      <c r="AV5895" s="12"/>
      <c r="AW5895" s="12"/>
      <c r="AX5895" s="12"/>
      <c r="AY5895" s="12"/>
      <c r="AZ5895" s="12"/>
      <c r="BA5895" s="12"/>
      <c r="BB5895" s="12"/>
      <c r="BC5895" s="12"/>
      <c r="BD5895" s="12"/>
      <c r="BE5895" s="12"/>
      <c r="BF5895" s="12"/>
      <c r="BG5895" s="12"/>
      <c r="BH5895" s="12"/>
      <c r="BI5895" s="12"/>
      <c r="BJ5895" s="13"/>
      <c r="BK5895" s="13"/>
      <c r="BL5895" s="13"/>
      <c r="BM5895" s="13"/>
      <c r="BN5895" s="13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1"/>
      <c r="L5896" s="11"/>
      <c r="M5896" s="12"/>
      <c r="N5896" s="12"/>
      <c r="O5896" s="12"/>
      <c r="P5896" s="12"/>
      <c r="Q5896" s="12"/>
      <c r="R5896" s="12"/>
      <c r="S5896" s="12"/>
      <c r="T5896" s="12"/>
      <c r="U5896" s="12"/>
      <c r="V5896" s="12"/>
      <c r="W5896" s="12"/>
      <c r="X5896" s="12"/>
      <c r="Y5896" s="12"/>
      <c r="Z5896" s="12"/>
      <c r="AA5896" s="12"/>
      <c r="AB5896" s="12"/>
      <c r="AC5896" s="12"/>
      <c r="AD5896" s="12"/>
      <c r="AE5896" s="12"/>
      <c r="AF5896" s="12"/>
      <c r="AG5896" s="12"/>
      <c r="AH5896" s="12"/>
      <c r="AI5896" s="12"/>
      <c r="AJ5896" s="12"/>
      <c r="AK5896" s="12"/>
      <c r="AL5896" s="12"/>
      <c r="AM5896" s="12"/>
      <c r="AN5896" s="12"/>
      <c r="AO5896" s="12"/>
      <c r="AP5896" s="12"/>
      <c r="AQ5896" s="12"/>
      <c r="AR5896" s="12"/>
      <c r="AS5896" s="12"/>
      <c r="AT5896" s="12"/>
      <c r="AU5896" s="12"/>
      <c r="AV5896" s="12"/>
      <c r="AW5896" s="12"/>
      <c r="AX5896" s="12"/>
      <c r="AY5896" s="12"/>
      <c r="AZ5896" s="12"/>
      <c r="BA5896" s="12"/>
      <c r="BB5896" s="12"/>
      <c r="BC5896" s="12"/>
      <c r="BD5896" s="12"/>
      <c r="BE5896" s="12"/>
      <c r="BF5896" s="12"/>
      <c r="BG5896" s="12"/>
      <c r="BH5896" s="12"/>
      <c r="BI5896" s="12"/>
      <c r="BJ5896" s="13"/>
      <c r="BK5896" s="13"/>
      <c r="BL5896" s="13"/>
      <c r="BM5896" s="13"/>
      <c r="BN5896" s="13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1"/>
      <c r="L5897" s="11"/>
      <c r="M5897" s="12"/>
      <c r="N5897" s="12"/>
      <c r="O5897" s="12"/>
      <c r="P5897" s="12"/>
      <c r="Q5897" s="12"/>
      <c r="R5897" s="12"/>
      <c r="S5897" s="12"/>
      <c r="T5897" s="12"/>
      <c r="U5897" s="12"/>
      <c r="V5897" s="12"/>
      <c r="W5897" s="12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2"/>
      <c r="AS5897" s="12"/>
      <c r="AT5897" s="12"/>
      <c r="AU5897" s="12"/>
      <c r="AV5897" s="12"/>
      <c r="AW5897" s="12"/>
      <c r="AX5897" s="12"/>
      <c r="AY5897" s="12"/>
      <c r="AZ5897" s="12"/>
      <c r="BA5897" s="12"/>
      <c r="BB5897" s="12"/>
      <c r="BC5897" s="12"/>
      <c r="BD5897" s="12"/>
      <c r="BE5897" s="12"/>
      <c r="BF5897" s="12"/>
      <c r="BG5897" s="12"/>
      <c r="BH5897" s="12"/>
      <c r="BI5897" s="12"/>
      <c r="BJ5897" s="13"/>
      <c r="BK5897" s="13"/>
      <c r="BL5897" s="13"/>
      <c r="BM5897" s="13"/>
      <c r="BN5897" s="13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1"/>
      <c r="L5898" s="11"/>
      <c r="M5898" s="12"/>
      <c r="N5898" s="12"/>
      <c r="O5898" s="12"/>
      <c r="P5898" s="12"/>
      <c r="Q5898" s="12"/>
      <c r="R5898" s="12"/>
      <c r="S5898" s="12"/>
      <c r="T5898" s="12"/>
      <c r="U5898" s="12"/>
      <c r="V5898" s="12"/>
      <c r="W5898" s="12"/>
      <c r="X5898" s="12"/>
      <c r="Y5898" s="12"/>
      <c r="Z5898" s="12"/>
      <c r="AA5898" s="12"/>
      <c r="AB5898" s="12"/>
      <c r="AC5898" s="12"/>
      <c r="AD5898" s="12"/>
      <c r="AE5898" s="12"/>
      <c r="AF5898" s="12"/>
      <c r="AG5898" s="12"/>
      <c r="AH5898" s="12"/>
      <c r="AI5898" s="12"/>
      <c r="AJ5898" s="12"/>
      <c r="AK5898" s="12"/>
      <c r="AL5898" s="12"/>
      <c r="AM5898" s="12"/>
      <c r="AN5898" s="12"/>
      <c r="AO5898" s="12"/>
      <c r="AP5898" s="12"/>
      <c r="AQ5898" s="12"/>
      <c r="AR5898" s="12"/>
      <c r="AS5898" s="12"/>
      <c r="AT5898" s="12"/>
      <c r="AU5898" s="12"/>
      <c r="AV5898" s="12"/>
      <c r="AW5898" s="12"/>
      <c r="AX5898" s="12"/>
      <c r="AY5898" s="12"/>
      <c r="AZ5898" s="12"/>
      <c r="BA5898" s="12"/>
      <c r="BB5898" s="12"/>
      <c r="BC5898" s="12"/>
      <c r="BD5898" s="12"/>
      <c r="BE5898" s="12"/>
      <c r="BF5898" s="12"/>
      <c r="BG5898" s="12"/>
      <c r="BH5898" s="12"/>
      <c r="BI5898" s="12"/>
      <c r="BJ5898" s="13"/>
      <c r="BK5898" s="13"/>
      <c r="BL5898" s="13"/>
      <c r="BM5898" s="13"/>
      <c r="BN5898" s="13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1"/>
      <c r="L5899" s="11"/>
      <c r="M5899" s="12"/>
      <c r="N5899" s="12"/>
      <c r="O5899" s="12"/>
      <c r="P5899" s="12"/>
      <c r="Q5899" s="12"/>
      <c r="R5899" s="12"/>
      <c r="S5899" s="12"/>
      <c r="T5899" s="12"/>
      <c r="U5899" s="12"/>
      <c r="V5899" s="12"/>
      <c r="W5899" s="12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2"/>
      <c r="AS5899" s="12"/>
      <c r="AT5899" s="12"/>
      <c r="AU5899" s="12"/>
      <c r="AV5899" s="12"/>
      <c r="AW5899" s="12"/>
      <c r="AX5899" s="12"/>
      <c r="AY5899" s="12"/>
      <c r="AZ5899" s="12"/>
      <c r="BA5899" s="12"/>
      <c r="BB5899" s="12"/>
      <c r="BC5899" s="12"/>
      <c r="BD5899" s="12"/>
      <c r="BE5899" s="12"/>
      <c r="BF5899" s="12"/>
      <c r="BG5899" s="12"/>
      <c r="BH5899" s="12"/>
      <c r="BI5899" s="12"/>
      <c r="BJ5899" s="13"/>
      <c r="BK5899" s="13"/>
      <c r="BL5899" s="13"/>
      <c r="BM5899" s="13"/>
      <c r="BN5899" s="13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1"/>
      <c r="L5900" s="11"/>
      <c r="M5900" s="12"/>
      <c r="N5900" s="12"/>
      <c r="O5900" s="12"/>
      <c r="P5900" s="12"/>
      <c r="Q5900" s="12"/>
      <c r="R5900" s="12"/>
      <c r="S5900" s="12"/>
      <c r="T5900" s="12"/>
      <c r="U5900" s="12"/>
      <c r="V5900" s="12"/>
      <c r="W5900" s="12"/>
      <c r="X5900" s="12"/>
      <c r="Y5900" s="12"/>
      <c r="Z5900" s="12"/>
      <c r="AA5900" s="12"/>
      <c r="AB5900" s="12"/>
      <c r="AC5900" s="12"/>
      <c r="AD5900" s="12"/>
      <c r="AE5900" s="12"/>
      <c r="AF5900" s="12"/>
      <c r="AG5900" s="12"/>
      <c r="AH5900" s="12"/>
      <c r="AI5900" s="12"/>
      <c r="AJ5900" s="12"/>
      <c r="AK5900" s="12"/>
      <c r="AL5900" s="12"/>
      <c r="AM5900" s="12"/>
      <c r="AN5900" s="12"/>
      <c r="AO5900" s="12"/>
      <c r="AP5900" s="12"/>
      <c r="AQ5900" s="12"/>
      <c r="AR5900" s="12"/>
      <c r="AS5900" s="12"/>
      <c r="AT5900" s="12"/>
      <c r="AU5900" s="12"/>
      <c r="AV5900" s="12"/>
      <c r="AW5900" s="12"/>
      <c r="AX5900" s="12"/>
      <c r="AY5900" s="12"/>
      <c r="AZ5900" s="12"/>
      <c r="BA5900" s="12"/>
      <c r="BB5900" s="12"/>
      <c r="BC5900" s="12"/>
      <c r="BD5900" s="12"/>
      <c r="BE5900" s="12"/>
      <c r="BF5900" s="12"/>
      <c r="BG5900" s="12"/>
      <c r="BH5900" s="12"/>
      <c r="BI5900" s="12"/>
      <c r="BJ5900" s="13"/>
      <c r="BK5900" s="13"/>
      <c r="BL5900" s="13"/>
      <c r="BM5900" s="13"/>
      <c r="BN5900" s="13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1"/>
      <c r="L5901" s="11"/>
      <c r="M5901" s="12"/>
      <c r="N5901" s="12"/>
      <c r="O5901" s="12"/>
      <c r="P5901" s="12"/>
      <c r="Q5901" s="12"/>
      <c r="R5901" s="12"/>
      <c r="S5901" s="12"/>
      <c r="T5901" s="12"/>
      <c r="U5901" s="12"/>
      <c r="V5901" s="12"/>
      <c r="W5901" s="12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2"/>
      <c r="AS5901" s="12"/>
      <c r="AT5901" s="12"/>
      <c r="AU5901" s="12"/>
      <c r="AV5901" s="12"/>
      <c r="AW5901" s="12"/>
      <c r="AX5901" s="12"/>
      <c r="AY5901" s="12"/>
      <c r="AZ5901" s="12"/>
      <c r="BA5901" s="12"/>
      <c r="BB5901" s="12"/>
      <c r="BC5901" s="12"/>
      <c r="BD5901" s="12"/>
      <c r="BE5901" s="12"/>
      <c r="BF5901" s="12"/>
      <c r="BG5901" s="12"/>
      <c r="BH5901" s="12"/>
      <c r="BI5901" s="12"/>
      <c r="BJ5901" s="13"/>
      <c r="BK5901" s="13"/>
      <c r="BL5901" s="13"/>
      <c r="BM5901" s="13"/>
      <c r="BN5901" s="13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1"/>
      <c r="L5902" s="11"/>
      <c r="M5902" s="12"/>
      <c r="N5902" s="12"/>
      <c r="O5902" s="12"/>
      <c r="P5902" s="12"/>
      <c r="Q5902" s="12"/>
      <c r="R5902" s="12"/>
      <c r="S5902" s="12"/>
      <c r="T5902" s="12"/>
      <c r="U5902" s="12"/>
      <c r="V5902" s="12"/>
      <c r="W5902" s="12"/>
      <c r="X5902" s="12"/>
      <c r="Y5902" s="12"/>
      <c r="Z5902" s="12"/>
      <c r="AA5902" s="12"/>
      <c r="AB5902" s="12"/>
      <c r="AC5902" s="12"/>
      <c r="AD5902" s="12"/>
      <c r="AE5902" s="12"/>
      <c r="AF5902" s="12"/>
      <c r="AG5902" s="12"/>
      <c r="AH5902" s="12"/>
      <c r="AI5902" s="12"/>
      <c r="AJ5902" s="12"/>
      <c r="AK5902" s="12"/>
      <c r="AL5902" s="12"/>
      <c r="AM5902" s="12"/>
      <c r="AN5902" s="12"/>
      <c r="AO5902" s="12"/>
      <c r="AP5902" s="12"/>
      <c r="AQ5902" s="12"/>
      <c r="AR5902" s="12"/>
      <c r="AS5902" s="12"/>
      <c r="AT5902" s="12"/>
      <c r="AU5902" s="12"/>
      <c r="AV5902" s="12"/>
      <c r="AW5902" s="12"/>
      <c r="AX5902" s="12"/>
      <c r="AY5902" s="12"/>
      <c r="AZ5902" s="12"/>
      <c r="BA5902" s="12"/>
      <c r="BB5902" s="12"/>
      <c r="BC5902" s="12"/>
      <c r="BD5902" s="12"/>
      <c r="BE5902" s="12"/>
      <c r="BF5902" s="12"/>
      <c r="BG5902" s="12"/>
      <c r="BH5902" s="12"/>
      <c r="BI5902" s="12"/>
      <c r="BJ5902" s="13"/>
      <c r="BK5902" s="13"/>
      <c r="BL5902" s="13"/>
      <c r="BM5902" s="13"/>
      <c r="BN5902" s="13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1"/>
      <c r="L5903" s="11"/>
      <c r="M5903" s="12"/>
      <c r="N5903" s="12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2"/>
      <c r="AS5903" s="12"/>
      <c r="AT5903" s="12"/>
      <c r="AU5903" s="12"/>
      <c r="AV5903" s="12"/>
      <c r="AW5903" s="12"/>
      <c r="AX5903" s="12"/>
      <c r="AY5903" s="12"/>
      <c r="AZ5903" s="12"/>
      <c r="BA5903" s="12"/>
      <c r="BB5903" s="12"/>
      <c r="BC5903" s="12"/>
      <c r="BD5903" s="12"/>
      <c r="BE5903" s="12"/>
      <c r="BF5903" s="12"/>
      <c r="BG5903" s="12"/>
      <c r="BH5903" s="12"/>
      <c r="BI5903" s="12"/>
      <c r="BJ5903" s="13"/>
      <c r="BK5903" s="13"/>
      <c r="BL5903" s="13"/>
      <c r="BM5903" s="13"/>
      <c r="BN5903" s="13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1"/>
      <c r="L5904" s="11"/>
      <c r="M5904" s="12"/>
      <c r="N5904" s="12"/>
      <c r="O5904" s="12"/>
      <c r="P5904" s="12"/>
      <c r="Q5904" s="12"/>
      <c r="R5904" s="12"/>
      <c r="S5904" s="12"/>
      <c r="T5904" s="12"/>
      <c r="U5904" s="12"/>
      <c r="V5904" s="12"/>
      <c r="W5904" s="12"/>
      <c r="X5904" s="12"/>
      <c r="Y5904" s="12"/>
      <c r="Z5904" s="12"/>
      <c r="AA5904" s="12"/>
      <c r="AB5904" s="12"/>
      <c r="AC5904" s="12"/>
      <c r="AD5904" s="12"/>
      <c r="AE5904" s="12"/>
      <c r="AF5904" s="12"/>
      <c r="AG5904" s="12"/>
      <c r="AH5904" s="12"/>
      <c r="AI5904" s="12"/>
      <c r="AJ5904" s="12"/>
      <c r="AK5904" s="12"/>
      <c r="AL5904" s="12"/>
      <c r="AM5904" s="12"/>
      <c r="AN5904" s="12"/>
      <c r="AO5904" s="12"/>
      <c r="AP5904" s="12"/>
      <c r="AQ5904" s="12"/>
      <c r="AR5904" s="12"/>
      <c r="AS5904" s="12"/>
      <c r="AT5904" s="12"/>
      <c r="AU5904" s="12"/>
      <c r="AV5904" s="12"/>
      <c r="AW5904" s="12"/>
      <c r="AX5904" s="12"/>
      <c r="AY5904" s="12"/>
      <c r="AZ5904" s="12"/>
      <c r="BA5904" s="12"/>
      <c r="BB5904" s="12"/>
      <c r="BC5904" s="12"/>
      <c r="BD5904" s="12"/>
      <c r="BE5904" s="12"/>
      <c r="BF5904" s="12"/>
      <c r="BG5904" s="12"/>
      <c r="BH5904" s="12"/>
      <c r="BI5904" s="12"/>
      <c r="BJ5904" s="13"/>
      <c r="BK5904" s="13"/>
      <c r="BL5904" s="13"/>
      <c r="BM5904" s="13"/>
      <c r="BN5904" s="13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1"/>
      <c r="L5905" s="11"/>
      <c r="M5905" s="12"/>
      <c r="N5905" s="12"/>
      <c r="O5905" s="12"/>
      <c r="P5905" s="12"/>
      <c r="Q5905" s="12"/>
      <c r="R5905" s="12"/>
      <c r="S5905" s="12"/>
      <c r="T5905" s="12"/>
      <c r="U5905" s="12"/>
      <c r="V5905" s="12"/>
      <c r="W5905" s="12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2"/>
      <c r="AS5905" s="12"/>
      <c r="AT5905" s="12"/>
      <c r="AU5905" s="12"/>
      <c r="AV5905" s="12"/>
      <c r="AW5905" s="12"/>
      <c r="AX5905" s="12"/>
      <c r="AY5905" s="12"/>
      <c r="AZ5905" s="12"/>
      <c r="BA5905" s="12"/>
      <c r="BB5905" s="12"/>
      <c r="BC5905" s="12"/>
      <c r="BD5905" s="12"/>
      <c r="BE5905" s="12"/>
      <c r="BF5905" s="12"/>
      <c r="BG5905" s="12"/>
      <c r="BH5905" s="12"/>
      <c r="BI5905" s="12"/>
      <c r="BJ5905" s="13"/>
      <c r="BK5905" s="13"/>
      <c r="BL5905" s="13"/>
      <c r="BM5905" s="13"/>
      <c r="BN5905" s="13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1"/>
      <c r="L5906" s="11"/>
      <c r="M5906" s="12"/>
      <c r="N5906" s="12"/>
      <c r="O5906" s="12"/>
      <c r="P5906" s="12"/>
      <c r="Q5906" s="12"/>
      <c r="R5906" s="12"/>
      <c r="S5906" s="12"/>
      <c r="T5906" s="12"/>
      <c r="U5906" s="12"/>
      <c r="V5906" s="12"/>
      <c r="W5906" s="12"/>
      <c r="X5906" s="12"/>
      <c r="Y5906" s="12"/>
      <c r="Z5906" s="12"/>
      <c r="AA5906" s="12"/>
      <c r="AB5906" s="12"/>
      <c r="AC5906" s="12"/>
      <c r="AD5906" s="12"/>
      <c r="AE5906" s="12"/>
      <c r="AF5906" s="12"/>
      <c r="AG5906" s="12"/>
      <c r="AH5906" s="12"/>
      <c r="AI5906" s="12"/>
      <c r="AJ5906" s="12"/>
      <c r="AK5906" s="12"/>
      <c r="AL5906" s="12"/>
      <c r="AM5906" s="12"/>
      <c r="AN5906" s="12"/>
      <c r="AO5906" s="12"/>
      <c r="AP5906" s="12"/>
      <c r="AQ5906" s="12"/>
      <c r="AR5906" s="12"/>
      <c r="AS5906" s="12"/>
      <c r="AT5906" s="12"/>
      <c r="AU5906" s="12"/>
      <c r="AV5906" s="12"/>
      <c r="AW5906" s="12"/>
      <c r="AX5906" s="12"/>
      <c r="AY5906" s="12"/>
      <c r="AZ5906" s="12"/>
      <c r="BA5906" s="12"/>
      <c r="BB5906" s="12"/>
      <c r="BC5906" s="12"/>
      <c r="BD5906" s="12"/>
      <c r="BE5906" s="12"/>
      <c r="BF5906" s="12"/>
      <c r="BG5906" s="12"/>
      <c r="BH5906" s="12"/>
      <c r="BI5906" s="12"/>
      <c r="BJ5906" s="13"/>
      <c r="BK5906" s="13"/>
      <c r="BL5906" s="13"/>
      <c r="BM5906" s="13"/>
      <c r="BN5906" s="13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1"/>
      <c r="L5907" s="11"/>
      <c r="M5907" s="12"/>
      <c r="N5907" s="12"/>
      <c r="O5907" s="12"/>
      <c r="P5907" s="12"/>
      <c r="Q5907" s="12"/>
      <c r="R5907" s="12"/>
      <c r="S5907" s="12"/>
      <c r="T5907" s="12"/>
      <c r="U5907" s="12"/>
      <c r="V5907" s="12"/>
      <c r="W5907" s="12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2"/>
      <c r="AS5907" s="12"/>
      <c r="AT5907" s="12"/>
      <c r="AU5907" s="12"/>
      <c r="AV5907" s="12"/>
      <c r="AW5907" s="12"/>
      <c r="AX5907" s="12"/>
      <c r="AY5907" s="12"/>
      <c r="AZ5907" s="12"/>
      <c r="BA5907" s="12"/>
      <c r="BB5907" s="12"/>
      <c r="BC5907" s="12"/>
      <c r="BD5907" s="12"/>
      <c r="BE5907" s="12"/>
      <c r="BF5907" s="12"/>
      <c r="BG5907" s="12"/>
      <c r="BH5907" s="12"/>
      <c r="BI5907" s="12"/>
      <c r="BJ5907" s="13"/>
      <c r="BK5907" s="13"/>
      <c r="BL5907" s="13"/>
      <c r="BM5907" s="13"/>
      <c r="BN5907" s="13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1"/>
      <c r="L5908" s="11"/>
      <c r="M5908" s="12"/>
      <c r="N5908" s="12"/>
      <c r="O5908" s="12"/>
      <c r="P5908" s="12"/>
      <c r="Q5908" s="12"/>
      <c r="R5908" s="12"/>
      <c r="S5908" s="12"/>
      <c r="T5908" s="12"/>
      <c r="U5908" s="12"/>
      <c r="V5908" s="12"/>
      <c r="W5908" s="12"/>
      <c r="X5908" s="12"/>
      <c r="Y5908" s="12"/>
      <c r="Z5908" s="12"/>
      <c r="AA5908" s="12"/>
      <c r="AB5908" s="12"/>
      <c r="AC5908" s="12"/>
      <c r="AD5908" s="12"/>
      <c r="AE5908" s="12"/>
      <c r="AF5908" s="12"/>
      <c r="AG5908" s="12"/>
      <c r="AH5908" s="12"/>
      <c r="AI5908" s="12"/>
      <c r="AJ5908" s="12"/>
      <c r="AK5908" s="12"/>
      <c r="AL5908" s="12"/>
      <c r="AM5908" s="12"/>
      <c r="AN5908" s="12"/>
      <c r="AO5908" s="12"/>
      <c r="AP5908" s="12"/>
      <c r="AQ5908" s="12"/>
      <c r="AR5908" s="12"/>
      <c r="AS5908" s="12"/>
      <c r="AT5908" s="12"/>
      <c r="AU5908" s="12"/>
      <c r="AV5908" s="12"/>
      <c r="AW5908" s="12"/>
      <c r="AX5908" s="12"/>
      <c r="AY5908" s="12"/>
      <c r="AZ5908" s="12"/>
      <c r="BA5908" s="12"/>
      <c r="BB5908" s="12"/>
      <c r="BC5908" s="12"/>
      <c r="BD5908" s="12"/>
      <c r="BE5908" s="12"/>
      <c r="BF5908" s="12"/>
      <c r="BG5908" s="12"/>
      <c r="BH5908" s="12"/>
      <c r="BI5908" s="12"/>
      <c r="BJ5908" s="13"/>
      <c r="BK5908" s="13"/>
      <c r="BL5908" s="13"/>
      <c r="BM5908" s="13"/>
      <c r="BN5908" s="13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1"/>
      <c r="L5909" s="11"/>
      <c r="M5909" s="12"/>
      <c r="N5909" s="12"/>
      <c r="O5909" s="12"/>
      <c r="P5909" s="12"/>
      <c r="Q5909" s="12"/>
      <c r="R5909" s="12"/>
      <c r="S5909" s="12"/>
      <c r="T5909" s="12"/>
      <c r="U5909" s="12"/>
      <c r="V5909" s="12"/>
      <c r="W5909" s="12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2"/>
      <c r="AS5909" s="12"/>
      <c r="AT5909" s="12"/>
      <c r="AU5909" s="12"/>
      <c r="AV5909" s="12"/>
      <c r="AW5909" s="12"/>
      <c r="AX5909" s="12"/>
      <c r="AY5909" s="12"/>
      <c r="AZ5909" s="12"/>
      <c r="BA5909" s="12"/>
      <c r="BB5909" s="12"/>
      <c r="BC5909" s="12"/>
      <c r="BD5909" s="12"/>
      <c r="BE5909" s="12"/>
      <c r="BF5909" s="12"/>
      <c r="BG5909" s="12"/>
      <c r="BH5909" s="12"/>
      <c r="BI5909" s="12"/>
      <c r="BJ5909" s="13"/>
      <c r="BK5909" s="13"/>
      <c r="BL5909" s="13"/>
      <c r="BM5909" s="13"/>
      <c r="BN5909" s="13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1"/>
      <c r="L5910" s="11"/>
      <c r="M5910" s="12"/>
      <c r="N5910" s="12"/>
      <c r="O5910" s="12"/>
      <c r="P5910" s="12"/>
      <c r="Q5910" s="12"/>
      <c r="R5910" s="12"/>
      <c r="S5910" s="12"/>
      <c r="T5910" s="12"/>
      <c r="U5910" s="12"/>
      <c r="V5910" s="12"/>
      <c r="W5910" s="12"/>
      <c r="X5910" s="12"/>
      <c r="Y5910" s="12"/>
      <c r="Z5910" s="12"/>
      <c r="AA5910" s="12"/>
      <c r="AB5910" s="12"/>
      <c r="AC5910" s="12"/>
      <c r="AD5910" s="12"/>
      <c r="AE5910" s="12"/>
      <c r="AF5910" s="12"/>
      <c r="AG5910" s="12"/>
      <c r="AH5910" s="12"/>
      <c r="AI5910" s="12"/>
      <c r="AJ5910" s="12"/>
      <c r="AK5910" s="12"/>
      <c r="AL5910" s="12"/>
      <c r="AM5910" s="12"/>
      <c r="AN5910" s="12"/>
      <c r="AO5910" s="12"/>
      <c r="AP5910" s="12"/>
      <c r="AQ5910" s="12"/>
      <c r="AR5910" s="12"/>
      <c r="AS5910" s="12"/>
      <c r="AT5910" s="12"/>
      <c r="AU5910" s="12"/>
      <c r="AV5910" s="12"/>
      <c r="AW5910" s="12"/>
      <c r="AX5910" s="12"/>
      <c r="AY5910" s="12"/>
      <c r="AZ5910" s="12"/>
      <c r="BA5910" s="12"/>
      <c r="BB5910" s="12"/>
      <c r="BC5910" s="12"/>
      <c r="BD5910" s="12"/>
      <c r="BE5910" s="12"/>
      <c r="BF5910" s="12"/>
      <c r="BG5910" s="12"/>
      <c r="BH5910" s="12"/>
      <c r="BI5910" s="12"/>
      <c r="BJ5910" s="13"/>
      <c r="BK5910" s="13"/>
      <c r="BL5910" s="13"/>
      <c r="BM5910" s="13"/>
      <c r="BN5910" s="13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1"/>
      <c r="L5911" s="11"/>
      <c r="M5911" s="12"/>
      <c r="N5911" s="12"/>
      <c r="O5911" s="12"/>
      <c r="P5911" s="12"/>
      <c r="Q5911" s="12"/>
      <c r="R5911" s="12"/>
      <c r="S5911" s="12"/>
      <c r="T5911" s="12"/>
      <c r="U5911" s="12"/>
      <c r="V5911" s="12"/>
      <c r="W5911" s="12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2"/>
      <c r="AS5911" s="12"/>
      <c r="AT5911" s="12"/>
      <c r="AU5911" s="12"/>
      <c r="AV5911" s="12"/>
      <c r="AW5911" s="12"/>
      <c r="AX5911" s="12"/>
      <c r="AY5911" s="12"/>
      <c r="AZ5911" s="12"/>
      <c r="BA5911" s="12"/>
      <c r="BB5911" s="12"/>
      <c r="BC5911" s="12"/>
      <c r="BD5911" s="12"/>
      <c r="BE5911" s="12"/>
      <c r="BF5911" s="12"/>
      <c r="BG5911" s="12"/>
      <c r="BH5911" s="12"/>
      <c r="BI5911" s="12"/>
      <c r="BJ5911" s="13"/>
      <c r="BK5911" s="13"/>
      <c r="BL5911" s="13"/>
      <c r="BM5911" s="13"/>
      <c r="BN5911" s="13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1"/>
      <c r="L5912" s="11"/>
      <c r="M5912" s="12"/>
      <c r="N5912" s="12"/>
      <c r="O5912" s="12"/>
      <c r="P5912" s="12"/>
      <c r="Q5912" s="12"/>
      <c r="R5912" s="12"/>
      <c r="S5912" s="12"/>
      <c r="T5912" s="12"/>
      <c r="U5912" s="12"/>
      <c r="V5912" s="12"/>
      <c r="W5912" s="12"/>
      <c r="X5912" s="12"/>
      <c r="Y5912" s="12"/>
      <c r="Z5912" s="12"/>
      <c r="AA5912" s="12"/>
      <c r="AB5912" s="12"/>
      <c r="AC5912" s="12"/>
      <c r="AD5912" s="12"/>
      <c r="AE5912" s="12"/>
      <c r="AF5912" s="12"/>
      <c r="AG5912" s="12"/>
      <c r="AH5912" s="12"/>
      <c r="AI5912" s="12"/>
      <c r="AJ5912" s="12"/>
      <c r="AK5912" s="12"/>
      <c r="AL5912" s="12"/>
      <c r="AM5912" s="12"/>
      <c r="AN5912" s="12"/>
      <c r="AO5912" s="12"/>
      <c r="AP5912" s="12"/>
      <c r="AQ5912" s="12"/>
      <c r="AR5912" s="12"/>
      <c r="AS5912" s="12"/>
      <c r="AT5912" s="12"/>
      <c r="AU5912" s="12"/>
      <c r="AV5912" s="12"/>
      <c r="AW5912" s="12"/>
      <c r="AX5912" s="12"/>
      <c r="AY5912" s="12"/>
      <c r="AZ5912" s="12"/>
      <c r="BA5912" s="12"/>
      <c r="BB5912" s="12"/>
      <c r="BC5912" s="12"/>
      <c r="BD5912" s="12"/>
      <c r="BE5912" s="12"/>
      <c r="BF5912" s="12"/>
      <c r="BG5912" s="12"/>
      <c r="BH5912" s="12"/>
      <c r="BI5912" s="12"/>
      <c r="BJ5912" s="13"/>
      <c r="BK5912" s="13"/>
      <c r="BL5912" s="13"/>
      <c r="BM5912" s="13"/>
      <c r="BN5912" s="13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1"/>
      <c r="L5913" s="11"/>
      <c r="M5913" s="12"/>
      <c r="N5913" s="12"/>
      <c r="O5913" s="12"/>
      <c r="P5913" s="12"/>
      <c r="Q5913" s="12"/>
      <c r="R5913" s="12"/>
      <c r="S5913" s="12"/>
      <c r="T5913" s="12"/>
      <c r="U5913" s="12"/>
      <c r="V5913" s="12"/>
      <c r="W5913" s="12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12"/>
      <c r="AS5913" s="12"/>
      <c r="AT5913" s="12"/>
      <c r="AU5913" s="12"/>
      <c r="AV5913" s="12"/>
      <c r="AW5913" s="12"/>
      <c r="AX5913" s="12"/>
      <c r="AY5913" s="12"/>
      <c r="AZ5913" s="12"/>
      <c r="BA5913" s="12"/>
      <c r="BB5913" s="12"/>
      <c r="BC5913" s="12"/>
      <c r="BD5913" s="12"/>
      <c r="BE5913" s="12"/>
      <c r="BF5913" s="12"/>
      <c r="BG5913" s="12"/>
      <c r="BH5913" s="12"/>
      <c r="BI5913" s="12"/>
      <c r="BJ5913" s="13"/>
      <c r="BK5913" s="13"/>
      <c r="BL5913" s="13"/>
      <c r="BM5913" s="13"/>
      <c r="BN5913" s="13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1"/>
      <c r="L5914" s="11"/>
      <c r="M5914" s="12"/>
      <c r="N5914" s="12"/>
      <c r="O5914" s="12"/>
      <c r="P5914" s="12"/>
      <c r="Q5914" s="12"/>
      <c r="R5914" s="12"/>
      <c r="S5914" s="12"/>
      <c r="T5914" s="12"/>
      <c r="U5914" s="12"/>
      <c r="V5914" s="12"/>
      <c r="W5914" s="12"/>
      <c r="X5914" s="12"/>
      <c r="Y5914" s="12"/>
      <c r="Z5914" s="12"/>
      <c r="AA5914" s="12"/>
      <c r="AB5914" s="12"/>
      <c r="AC5914" s="12"/>
      <c r="AD5914" s="12"/>
      <c r="AE5914" s="12"/>
      <c r="AF5914" s="12"/>
      <c r="AG5914" s="12"/>
      <c r="AH5914" s="12"/>
      <c r="AI5914" s="12"/>
      <c r="AJ5914" s="12"/>
      <c r="AK5914" s="12"/>
      <c r="AL5914" s="12"/>
      <c r="AM5914" s="12"/>
      <c r="AN5914" s="12"/>
      <c r="AO5914" s="12"/>
      <c r="AP5914" s="12"/>
      <c r="AQ5914" s="12"/>
      <c r="AR5914" s="12"/>
      <c r="AS5914" s="12"/>
      <c r="AT5914" s="12"/>
      <c r="AU5914" s="12"/>
      <c r="AV5914" s="12"/>
      <c r="AW5914" s="12"/>
      <c r="AX5914" s="12"/>
      <c r="AY5914" s="12"/>
      <c r="AZ5914" s="12"/>
      <c r="BA5914" s="12"/>
      <c r="BB5914" s="12"/>
      <c r="BC5914" s="12"/>
      <c r="BD5914" s="12"/>
      <c r="BE5914" s="12"/>
      <c r="BF5914" s="12"/>
      <c r="BG5914" s="12"/>
      <c r="BH5914" s="12"/>
      <c r="BI5914" s="12"/>
      <c r="BJ5914" s="13"/>
      <c r="BK5914" s="13"/>
      <c r="BL5914" s="13"/>
      <c r="BM5914" s="13"/>
      <c r="BN5914" s="13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1"/>
      <c r="L5915" s="11"/>
      <c r="M5915" s="12"/>
      <c r="N5915" s="12"/>
      <c r="O5915" s="12"/>
      <c r="P5915" s="12"/>
      <c r="Q5915" s="12"/>
      <c r="R5915" s="12"/>
      <c r="S5915" s="12"/>
      <c r="T5915" s="12"/>
      <c r="U5915" s="12"/>
      <c r="V5915" s="12"/>
      <c r="W5915" s="12"/>
      <c r="X5915" s="12"/>
      <c r="Y5915" s="12"/>
      <c r="Z5915" s="12"/>
      <c r="AA5915" s="12"/>
      <c r="AB5915" s="12"/>
      <c r="AC5915" s="12"/>
      <c r="AD5915" s="12"/>
      <c r="AE5915" s="12"/>
      <c r="AF5915" s="12"/>
      <c r="AG5915" s="12"/>
      <c r="AH5915" s="12"/>
      <c r="AI5915" s="12"/>
      <c r="AJ5915" s="12"/>
      <c r="AK5915" s="12"/>
      <c r="AL5915" s="12"/>
      <c r="AM5915" s="12"/>
      <c r="AN5915" s="12"/>
      <c r="AO5915" s="12"/>
      <c r="AP5915" s="12"/>
      <c r="AQ5915" s="12"/>
      <c r="AR5915" s="12"/>
      <c r="AS5915" s="12"/>
      <c r="AT5915" s="12"/>
      <c r="AU5915" s="12"/>
      <c r="AV5915" s="12"/>
      <c r="AW5915" s="12"/>
      <c r="AX5915" s="12"/>
      <c r="AY5915" s="12"/>
      <c r="AZ5915" s="12"/>
      <c r="BA5915" s="12"/>
      <c r="BB5915" s="12"/>
      <c r="BC5915" s="12"/>
      <c r="BD5915" s="12"/>
      <c r="BE5915" s="12"/>
      <c r="BF5915" s="12"/>
      <c r="BG5915" s="12"/>
      <c r="BH5915" s="12"/>
      <c r="BI5915" s="12"/>
      <c r="BJ5915" s="13"/>
      <c r="BK5915" s="13"/>
      <c r="BL5915" s="13"/>
      <c r="BM5915" s="13"/>
      <c r="BN5915" s="13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1"/>
      <c r="L5916" s="11"/>
      <c r="M5916" s="12"/>
      <c r="N5916" s="12"/>
      <c r="O5916" s="12"/>
      <c r="P5916" s="12"/>
      <c r="Q5916" s="12"/>
      <c r="R5916" s="12"/>
      <c r="S5916" s="12"/>
      <c r="T5916" s="12"/>
      <c r="U5916" s="12"/>
      <c r="V5916" s="12"/>
      <c r="W5916" s="12"/>
      <c r="X5916" s="12"/>
      <c r="Y5916" s="12"/>
      <c r="Z5916" s="12"/>
      <c r="AA5916" s="12"/>
      <c r="AB5916" s="12"/>
      <c r="AC5916" s="12"/>
      <c r="AD5916" s="12"/>
      <c r="AE5916" s="12"/>
      <c r="AF5916" s="12"/>
      <c r="AG5916" s="12"/>
      <c r="AH5916" s="12"/>
      <c r="AI5916" s="12"/>
      <c r="AJ5916" s="12"/>
      <c r="AK5916" s="12"/>
      <c r="AL5916" s="12"/>
      <c r="AM5916" s="12"/>
      <c r="AN5916" s="12"/>
      <c r="AO5916" s="12"/>
      <c r="AP5916" s="12"/>
      <c r="AQ5916" s="12"/>
      <c r="AR5916" s="12"/>
      <c r="AS5916" s="12"/>
      <c r="AT5916" s="12"/>
      <c r="AU5916" s="12"/>
      <c r="AV5916" s="12"/>
      <c r="AW5916" s="12"/>
      <c r="AX5916" s="12"/>
      <c r="AY5916" s="12"/>
      <c r="AZ5916" s="12"/>
      <c r="BA5916" s="12"/>
      <c r="BB5916" s="12"/>
      <c r="BC5916" s="12"/>
      <c r="BD5916" s="12"/>
      <c r="BE5916" s="12"/>
      <c r="BF5916" s="12"/>
      <c r="BG5916" s="12"/>
      <c r="BH5916" s="12"/>
      <c r="BI5916" s="12"/>
      <c r="BJ5916" s="13"/>
      <c r="BK5916" s="13"/>
      <c r="BL5916" s="13"/>
      <c r="BM5916" s="13"/>
      <c r="BN5916" s="13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1"/>
      <c r="L5917" s="11"/>
      <c r="M5917" s="12"/>
      <c r="N5917" s="12"/>
      <c r="O5917" s="12"/>
      <c r="P5917" s="12"/>
      <c r="Q5917" s="12"/>
      <c r="R5917" s="12"/>
      <c r="S5917" s="12"/>
      <c r="T5917" s="12"/>
      <c r="U5917" s="12"/>
      <c r="V5917" s="12"/>
      <c r="W5917" s="12"/>
      <c r="X5917" s="12"/>
      <c r="Y5917" s="12"/>
      <c r="Z5917" s="12"/>
      <c r="AA5917" s="12"/>
      <c r="AB5917" s="12"/>
      <c r="AC5917" s="12"/>
      <c r="AD5917" s="12"/>
      <c r="AE5917" s="12"/>
      <c r="AF5917" s="12"/>
      <c r="AG5917" s="12"/>
      <c r="AH5917" s="12"/>
      <c r="AI5917" s="12"/>
      <c r="AJ5917" s="12"/>
      <c r="AK5917" s="12"/>
      <c r="AL5917" s="12"/>
      <c r="AM5917" s="12"/>
      <c r="AN5917" s="12"/>
      <c r="AO5917" s="12"/>
      <c r="AP5917" s="12"/>
      <c r="AQ5917" s="12"/>
      <c r="AR5917" s="12"/>
      <c r="AS5917" s="12"/>
      <c r="AT5917" s="12"/>
      <c r="AU5917" s="12"/>
      <c r="AV5917" s="12"/>
      <c r="AW5917" s="12"/>
      <c r="AX5917" s="12"/>
      <c r="AY5917" s="12"/>
      <c r="AZ5917" s="12"/>
      <c r="BA5917" s="12"/>
      <c r="BB5917" s="12"/>
      <c r="BC5917" s="12"/>
      <c r="BD5917" s="12"/>
      <c r="BE5917" s="12"/>
      <c r="BF5917" s="12"/>
      <c r="BG5917" s="12"/>
      <c r="BH5917" s="12"/>
      <c r="BI5917" s="12"/>
      <c r="BJ5917" s="13"/>
      <c r="BK5917" s="13"/>
      <c r="BL5917" s="13"/>
      <c r="BM5917" s="13"/>
      <c r="BN5917" s="13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1"/>
      <c r="L5918" s="11"/>
      <c r="M5918" s="12"/>
      <c r="N5918" s="12"/>
      <c r="O5918" s="12"/>
      <c r="P5918" s="12"/>
      <c r="Q5918" s="12"/>
      <c r="R5918" s="12"/>
      <c r="S5918" s="12"/>
      <c r="T5918" s="12"/>
      <c r="U5918" s="12"/>
      <c r="V5918" s="12"/>
      <c r="W5918" s="12"/>
      <c r="X5918" s="12"/>
      <c r="Y5918" s="12"/>
      <c r="Z5918" s="12"/>
      <c r="AA5918" s="12"/>
      <c r="AB5918" s="12"/>
      <c r="AC5918" s="12"/>
      <c r="AD5918" s="12"/>
      <c r="AE5918" s="12"/>
      <c r="AF5918" s="12"/>
      <c r="AG5918" s="12"/>
      <c r="AH5918" s="12"/>
      <c r="AI5918" s="12"/>
      <c r="AJ5918" s="12"/>
      <c r="AK5918" s="12"/>
      <c r="AL5918" s="12"/>
      <c r="AM5918" s="12"/>
      <c r="AN5918" s="12"/>
      <c r="AO5918" s="12"/>
      <c r="AP5918" s="12"/>
      <c r="AQ5918" s="12"/>
      <c r="AR5918" s="12"/>
      <c r="AS5918" s="12"/>
      <c r="AT5918" s="12"/>
      <c r="AU5918" s="12"/>
      <c r="AV5918" s="12"/>
      <c r="AW5918" s="12"/>
      <c r="AX5918" s="12"/>
      <c r="AY5918" s="12"/>
      <c r="AZ5918" s="12"/>
      <c r="BA5918" s="12"/>
      <c r="BB5918" s="12"/>
      <c r="BC5918" s="12"/>
      <c r="BD5918" s="12"/>
      <c r="BE5918" s="12"/>
      <c r="BF5918" s="12"/>
      <c r="BG5918" s="12"/>
      <c r="BH5918" s="12"/>
      <c r="BI5918" s="12"/>
      <c r="BJ5918" s="13"/>
      <c r="BK5918" s="13"/>
      <c r="BL5918" s="13"/>
      <c r="BM5918" s="13"/>
      <c r="BN5918" s="13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1"/>
      <c r="L5919" s="11"/>
      <c r="M5919" s="12"/>
      <c r="N5919" s="12"/>
      <c r="O5919" s="12"/>
      <c r="P5919" s="12"/>
      <c r="Q5919" s="12"/>
      <c r="R5919" s="12"/>
      <c r="S5919" s="12"/>
      <c r="T5919" s="12"/>
      <c r="U5919" s="12"/>
      <c r="V5919" s="12"/>
      <c r="W5919" s="12"/>
      <c r="X5919" s="12"/>
      <c r="Y5919" s="12"/>
      <c r="Z5919" s="12"/>
      <c r="AA5919" s="12"/>
      <c r="AB5919" s="12"/>
      <c r="AC5919" s="12"/>
      <c r="AD5919" s="12"/>
      <c r="AE5919" s="12"/>
      <c r="AF5919" s="12"/>
      <c r="AG5919" s="12"/>
      <c r="AH5919" s="12"/>
      <c r="AI5919" s="12"/>
      <c r="AJ5919" s="12"/>
      <c r="AK5919" s="12"/>
      <c r="AL5919" s="12"/>
      <c r="AM5919" s="12"/>
      <c r="AN5919" s="12"/>
      <c r="AO5919" s="12"/>
      <c r="AP5919" s="12"/>
      <c r="AQ5919" s="12"/>
      <c r="AR5919" s="12"/>
      <c r="AS5919" s="12"/>
      <c r="AT5919" s="12"/>
      <c r="AU5919" s="12"/>
      <c r="AV5919" s="12"/>
      <c r="AW5919" s="12"/>
      <c r="AX5919" s="12"/>
      <c r="AY5919" s="12"/>
      <c r="AZ5919" s="12"/>
      <c r="BA5919" s="12"/>
      <c r="BB5919" s="12"/>
      <c r="BC5919" s="12"/>
      <c r="BD5919" s="12"/>
      <c r="BE5919" s="12"/>
      <c r="BF5919" s="12"/>
      <c r="BG5919" s="12"/>
      <c r="BH5919" s="12"/>
      <c r="BI5919" s="12"/>
      <c r="BJ5919" s="13"/>
      <c r="BK5919" s="13"/>
      <c r="BL5919" s="13"/>
      <c r="BM5919" s="13"/>
      <c r="BN5919" s="13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1"/>
      <c r="L5920" s="11"/>
      <c r="M5920" s="12"/>
      <c r="N5920" s="12"/>
      <c r="O5920" s="12"/>
      <c r="P5920" s="12"/>
      <c r="Q5920" s="12"/>
      <c r="R5920" s="12"/>
      <c r="S5920" s="12"/>
      <c r="T5920" s="12"/>
      <c r="U5920" s="12"/>
      <c r="V5920" s="12"/>
      <c r="W5920" s="12"/>
      <c r="X5920" s="12"/>
      <c r="Y5920" s="12"/>
      <c r="Z5920" s="12"/>
      <c r="AA5920" s="12"/>
      <c r="AB5920" s="12"/>
      <c r="AC5920" s="12"/>
      <c r="AD5920" s="12"/>
      <c r="AE5920" s="12"/>
      <c r="AF5920" s="12"/>
      <c r="AG5920" s="12"/>
      <c r="AH5920" s="12"/>
      <c r="AI5920" s="12"/>
      <c r="AJ5920" s="12"/>
      <c r="AK5920" s="12"/>
      <c r="AL5920" s="12"/>
      <c r="AM5920" s="12"/>
      <c r="AN5920" s="12"/>
      <c r="AO5920" s="12"/>
      <c r="AP5920" s="12"/>
      <c r="AQ5920" s="12"/>
      <c r="AR5920" s="12"/>
      <c r="AS5920" s="12"/>
      <c r="AT5920" s="12"/>
      <c r="AU5920" s="12"/>
      <c r="AV5920" s="12"/>
      <c r="AW5920" s="12"/>
      <c r="AX5920" s="12"/>
      <c r="AY5920" s="12"/>
      <c r="AZ5920" s="12"/>
      <c r="BA5920" s="12"/>
      <c r="BB5920" s="12"/>
      <c r="BC5920" s="12"/>
      <c r="BD5920" s="12"/>
      <c r="BE5920" s="12"/>
      <c r="BF5920" s="12"/>
      <c r="BG5920" s="12"/>
      <c r="BH5920" s="12"/>
      <c r="BI5920" s="12"/>
      <c r="BJ5920" s="13"/>
      <c r="BK5920" s="13"/>
      <c r="BL5920" s="13"/>
      <c r="BM5920" s="13"/>
      <c r="BN5920" s="13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1"/>
      <c r="L5921" s="11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  <c r="W5921" s="12"/>
      <c r="X5921" s="12"/>
      <c r="Y5921" s="12"/>
      <c r="Z5921" s="12"/>
      <c r="AA5921" s="12"/>
      <c r="AB5921" s="12"/>
      <c r="AC5921" s="12"/>
      <c r="AD5921" s="12"/>
      <c r="AE5921" s="12"/>
      <c r="AF5921" s="12"/>
      <c r="AG5921" s="12"/>
      <c r="AH5921" s="12"/>
      <c r="AI5921" s="12"/>
      <c r="AJ5921" s="12"/>
      <c r="AK5921" s="12"/>
      <c r="AL5921" s="12"/>
      <c r="AM5921" s="12"/>
      <c r="AN5921" s="12"/>
      <c r="AO5921" s="12"/>
      <c r="AP5921" s="12"/>
      <c r="AQ5921" s="12"/>
      <c r="AR5921" s="12"/>
      <c r="AS5921" s="12"/>
      <c r="AT5921" s="12"/>
      <c r="AU5921" s="12"/>
      <c r="AV5921" s="12"/>
      <c r="AW5921" s="12"/>
      <c r="AX5921" s="12"/>
      <c r="AY5921" s="12"/>
      <c r="AZ5921" s="12"/>
      <c r="BA5921" s="12"/>
      <c r="BB5921" s="12"/>
      <c r="BC5921" s="12"/>
      <c r="BD5921" s="12"/>
      <c r="BE5921" s="12"/>
      <c r="BF5921" s="12"/>
      <c r="BG5921" s="12"/>
      <c r="BH5921" s="12"/>
      <c r="BI5921" s="12"/>
      <c r="BJ5921" s="13"/>
      <c r="BK5921" s="13"/>
      <c r="BL5921" s="13"/>
      <c r="BM5921" s="13"/>
      <c r="BN5921" s="13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1"/>
      <c r="L5922" s="11"/>
      <c r="M5922" s="12"/>
      <c r="N5922" s="12"/>
      <c r="O5922" s="12"/>
      <c r="P5922" s="12"/>
      <c r="Q5922" s="12"/>
      <c r="R5922" s="12"/>
      <c r="S5922" s="12"/>
      <c r="T5922" s="12"/>
      <c r="U5922" s="12"/>
      <c r="V5922" s="12"/>
      <c r="W5922" s="12"/>
      <c r="X5922" s="12"/>
      <c r="Y5922" s="12"/>
      <c r="Z5922" s="12"/>
      <c r="AA5922" s="12"/>
      <c r="AB5922" s="12"/>
      <c r="AC5922" s="12"/>
      <c r="AD5922" s="12"/>
      <c r="AE5922" s="12"/>
      <c r="AF5922" s="12"/>
      <c r="AG5922" s="12"/>
      <c r="AH5922" s="12"/>
      <c r="AI5922" s="12"/>
      <c r="AJ5922" s="12"/>
      <c r="AK5922" s="12"/>
      <c r="AL5922" s="12"/>
      <c r="AM5922" s="12"/>
      <c r="AN5922" s="12"/>
      <c r="AO5922" s="12"/>
      <c r="AP5922" s="12"/>
      <c r="AQ5922" s="12"/>
      <c r="AR5922" s="12"/>
      <c r="AS5922" s="12"/>
      <c r="AT5922" s="12"/>
      <c r="AU5922" s="12"/>
      <c r="AV5922" s="12"/>
      <c r="AW5922" s="12"/>
      <c r="AX5922" s="12"/>
      <c r="AY5922" s="12"/>
      <c r="AZ5922" s="12"/>
      <c r="BA5922" s="12"/>
      <c r="BB5922" s="12"/>
      <c r="BC5922" s="12"/>
      <c r="BD5922" s="12"/>
      <c r="BE5922" s="12"/>
      <c r="BF5922" s="12"/>
      <c r="BG5922" s="12"/>
      <c r="BH5922" s="12"/>
      <c r="BI5922" s="12"/>
      <c r="BJ5922" s="13"/>
      <c r="BK5922" s="13"/>
      <c r="BL5922" s="13"/>
      <c r="BM5922" s="13"/>
      <c r="BN5922" s="13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1"/>
      <c r="L5923" s="11"/>
      <c r="M5923" s="12"/>
      <c r="N5923" s="12"/>
      <c r="O5923" s="12"/>
      <c r="P5923" s="12"/>
      <c r="Q5923" s="12"/>
      <c r="R5923" s="12"/>
      <c r="S5923" s="12"/>
      <c r="T5923" s="12"/>
      <c r="U5923" s="12"/>
      <c r="V5923" s="12"/>
      <c r="W5923" s="12"/>
      <c r="X5923" s="12"/>
      <c r="Y5923" s="12"/>
      <c r="Z5923" s="12"/>
      <c r="AA5923" s="12"/>
      <c r="AB5923" s="12"/>
      <c r="AC5923" s="12"/>
      <c r="AD5923" s="12"/>
      <c r="AE5923" s="12"/>
      <c r="AF5923" s="12"/>
      <c r="AG5923" s="12"/>
      <c r="AH5923" s="12"/>
      <c r="AI5923" s="12"/>
      <c r="AJ5923" s="12"/>
      <c r="AK5923" s="12"/>
      <c r="AL5923" s="12"/>
      <c r="AM5923" s="12"/>
      <c r="AN5923" s="12"/>
      <c r="AO5923" s="12"/>
      <c r="AP5923" s="12"/>
      <c r="AQ5923" s="12"/>
      <c r="AR5923" s="12"/>
      <c r="AS5923" s="12"/>
      <c r="AT5923" s="12"/>
      <c r="AU5923" s="12"/>
      <c r="AV5923" s="12"/>
      <c r="AW5923" s="12"/>
      <c r="AX5923" s="12"/>
      <c r="AY5923" s="12"/>
      <c r="AZ5923" s="12"/>
      <c r="BA5923" s="12"/>
      <c r="BB5923" s="12"/>
      <c r="BC5923" s="12"/>
      <c r="BD5923" s="12"/>
      <c r="BE5923" s="12"/>
      <c r="BF5923" s="12"/>
      <c r="BG5923" s="12"/>
      <c r="BH5923" s="12"/>
      <c r="BI5923" s="12"/>
      <c r="BJ5923" s="13"/>
      <c r="BK5923" s="13"/>
      <c r="BL5923" s="13"/>
      <c r="BM5923" s="13"/>
      <c r="BN5923" s="13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1"/>
      <c r="L5924" s="11"/>
      <c r="M5924" s="12"/>
      <c r="N5924" s="12"/>
      <c r="O5924" s="12"/>
      <c r="P5924" s="12"/>
      <c r="Q5924" s="12"/>
      <c r="R5924" s="12"/>
      <c r="S5924" s="12"/>
      <c r="T5924" s="12"/>
      <c r="U5924" s="12"/>
      <c r="V5924" s="12"/>
      <c r="W5924" s="12"/>
      <c r="X5924" s="12"/>
      <c r="Y5924" s="12"/>
      <c r="Z5924" s="12"/>
      <c r="AA5924" s="12"/>
      <c r="AB5924" s="12"/>
      <c r="AC5924" s="12"/>
      <c r="AD5924" s="12"/>
      <c r="AE5924" s="12"/>
      <c r="AF5924" s="12"/>
      <c r="AG5924" s="12"/>
      <c r="AH5924" s="12"/>
      <c r="AI5924" s="12"/>
      <c r="AJ5924" s="12"/>
      <c r="AK5924" s="12"/>
      <c r="AL5924" s="12"/>
      <c r="AM5924" s="12"/>
      <c r="AN5924" s="12"/>
      <c r="AO5924" s="12"/>
      <c r="AP5924" s="12"/>
      <c r="AQ5924" s="12"/>
      <c r="AR5924" s="12"/>
      <c r="AS5924" s="12"/>
      <c r="AT5924" s="12"/>
      <c r="AU5924" s="12"/>
      <c r="AV5924" s="12"/>
      <c r="AW5924" s="12"/>
      <c r="AX5924" s="12"/>
      <c r="AY5924" s="12"/>
      <c r="AZ5924" s="12"/>
      <c r="BA5924" s="12"/>
      <c r="BB5924" s="12"/>
      <c r="BC5924" s="12"/>
      <c r="BD5924" s="12"/>
      <c r="BE5924" s="12"/>
      <c r="BF5924" s="12"/>
      <c r="BG5924" s="12"/>
      <c r="BH5924" s="12"/>
      <c r="BI5924" s="12"/>
      <c r="BJ5924" s="13"/>
      <c r="BK5924" s="13"/>
      <c r="BL5924" s="13"/>
      <c r="BM5924" s="13"/>
      <c r="BN5924" s="13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1"/>
      <c r="L5925" s="11"/>
      <c r="M5925" s="12"/>
      <c r="N5925" s="12"/>
      <c r="O5925" s="12"/>
      <c r="P5925" s="12"/>
      <c r="Q5925" s="12"/>
      <c r="R5925" s="12"/>
      <c r="S5925" s="12"/>
      <c r="T5925" s="12"/>
      <c r="U5925" s="12"/>
      <c r="V5925" s="12"/>
      <c r="W5925" s="12"/>
      <c r="X5925" s="12"/>
      <c r="Y5925" s="12"/>
      <c r="Z5925" s="12"/>
      <c r="AA5925" s="12"/>
      <c r="AB5925" s="12"/>
      <c r="AC5925" s="12"/>
      <c r="AD5925" s="12"/>
      <c r="AE5925" s="12"/>
      <c r="AF5925" s="12"/>
      <c r="AG5925" s="12"/>
      <c r="AH5925" s="12"/>
      <c r="AI5925" s="12"/>
      <c r="AJ5925" s="12"/>
      <c r="AK5925" s="12"/>
      <c r="AL5925" s="12"/>
      <c r="AM5925" s="12"/>
      <c r="AN5925" s="12"/>
      <c r="AO5925" s="12"/>
      <c r="AP5925" s="12"/>
      <c r="AQ5925" s="12"/>
      <c r="AR5925" s="12"/>
      <c r="AS5925" s="12"/>
      <c r="AT5925" s="12"/>
      <c r="AU5925" s="12"/>
      <c r="AV5925" s="12"/>
      <c r="AW5925" s="12"/>
      <c r="AX5925" s="12"/>
      <c r="AY5925" s="12"/>
      <c r="AZ5925" s="12"/>
      <c r="BA5925" s="12"/>
      <c r="BB5925" s="12"/>
      <c r="BC5925" s="12"/>
      <c r="BD5925" s="12"/>
      <c r="BE5925" s="12"/>
      <c r="BF5925" s="12"/>
      <c r="BG5925" s="12"/>
      <c r="BH5925" s="12"/>
      <c r="BI5925" s="12"/>
      <c r="BJ5925" s="13"/>
      <c r="BK5925" s="13"/>
      <c r="BL5925" s="13"/>
      <c r="BM5925" s="13"/>
      <c r="BN5925" s="13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1"/>
      <c r="L5926" s="11"/>
      <c r="M5926" s="12"/>
      <c r="N5926" s="12"/>
      <c r="O5926" s="12"/>
      <c r="P5926" s="12"/>
      <c r="Q5926" s="12"/>
      <c r="R5926" s="12"/>
      <c r="S5926" s="12"/>
      <c r="T5926" s="12"/>
      <c r="U5926" s="12"/>
      <c r="V5926" s="12"/>
      <c r="W5926" s="12"/>
      <c r="X5926" s="12"/>
      <c r="Y5926" s="12"/>
      <c r="Z5926" s="12"/>
      <c r="AA5926" s="12"/>
      <c r="AB5926" s="12"/>
      <c r="AC5926" s="12"/>
      <c r="AD5926" s="12"/>
      <c r="AE5926" s="12"/>
      <c r="AF5926" s="12"/>
      <c r="AG5926" s="12"/>
      <c r="AH5926" s="12"/>
      <c r="AI5926" s="12"/>
      <c r="AJ5926" s="12"/>
      <c r="AK5926" s="12"/>
      <c r="AL5926" s="12"/>
      <c r="AM5926" s="12"/>
      <c r="AN5926" s="12"/>
      <c r="AO5926" s="12"/>
      <c r="AP5926" s="12"/>
      <c r="AQ5926" s="12"/>
      <c r="AR5926" s="12"/>
      <c r="AS5926" s="12"/>
      <c r="AT5926" s="12"/>
      <c r="AU5926" s="12"/>
      <c r="AV5926" s="12"/>
      <c r="AW5926" s="12"/>
      <c r="AX5926" s="12"/>
      <c r="AY5926" s="12"/>
      <c r="AZ5926" s="12"/>
      <c r="BA5926" s="12"/>
      <c r="BB5926" s="12"/>
      <c r="BC5926" s="12"/>
      <c r="BD5926" s="12"/>
      <c r="BE5926" s="12"/>
      <c r="BF5926" s="12"/>
      <c r="BG5926" s="12"/>
      <c r="BH5926" s="12"/>
      <c r="BI5926" s="12"/>
      <c r="BJ5926" s="13"/>
      <c r="BK5926" s="13"/>
      <c r="BL5926" s="13"/>
      <c r="BM5926" s="13"/>
      <c r="BN5926" s="13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1"/>
      <c r="L5927" s="11"/>
      <c r="M5927" s="12"/>
      <c r="N5927" s="12"/>
      <c r="O5927" s="12"/>
      <c r="P5927" s="12"/>
      <c r="Q5927" s="12"/>
      <c r="R5927" s="12"/>
      <c r="S5927" s="12"/>
      <c r="T5927" s="12"/>
      <c r="U5927" s="12"/>
      <c r="V5927" s="12"/>
      <c r="W5927" s="12"/>
      <c r="X5927" s="12"/>
      <c r="Y5927" s="12"/>
      <c r="Z5927" s="12"/>
      <c r="AA5927" s="12"/>
      <c r="AB5927" s="12"/>
      <c r="AC5927" s="12"/>
      <c r="AD5927" s="12"/>
      <c r="AE5927" s="12"/>
      <c r="AF5927" s="12"/>
      <c r="AG5927" s="12"/>
      <c r="AH5927" s="12"/>
      <c r="AI5927" s="12"/>
      <c r="AJ5927" s="12"/>
      <c r="AK5927" s="12"/>
      <c r="AL5927" s="12"/>
      <c r="AM5927" s="12"/>
      <c r="AN5927" s="12"/>
      <c r="AO5927" s="12"/>
      <c r="AP5927" s="12"/>
      <c r="AQ5927" s="12"/>
      <c r="AR5927" s="12"/>
      <c r="AS5927" s="12"/>
      <c r="AT5927" s="12"/>
      <c r="AU5927" s="12"/>
      <c r="AV5927" s="12"/>
      <c r="AW5927" s="12"/>
      <c r="AX5927" s="12"/>
      <c r="AY5927" s="12"/>
      <c r="AZ5927" s="12"/>
      <c r="BA5927" s="12"/>
      <c r="BB5927" s="12"/>
      <c r="BC5927" s="12"/>
      <c r="BD5927" s="12"/>
      <c r="BE5927" s="12"/>
      <c r="BF5927" s="12"/>
      <c r="BG5927" s="12"/>
      <c r="BH5927" s="12"/>
      <c r="BI5927" s="12"/>
      <c r="BJ5927" s="13"/>
      <c r="BK5927" s="13"/>
      <c r="BL5927" s="13"/>
      <c r="BM5927" s="13"/>
      <c r="BN5927" s="13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1"/>
      <c r="L5928" s="11"/>
      <c r="M5928" s="12"/>
      <c r="N5928" s="12"/>
      <c r="O5928" s="12"/>
      <c r="P5928" s="12"/>
      <c r="Q5928" s="12"/>
      <c r="R5928" s="12"/>
      <c r="S5928" s="12"/>
      <c r="T5928" s="12"/>
      <c r="U5928" s="12"/>
      <c r="V5928" s="12"/>
      <c r="W5928" s="12"/>
      <c r="X5928" s="12"/>
      <c r="Y5928" s="12"/>
      <c r="Z5928" s="12"/>
      <c r="AA5928" s="12"/>
      <c r="AB5928" s="12"/>
      <c r="AC5928" s="12"/>
      <c r="AD5928" s="12"/>
      <c r="AE5928" s="12"/>
      <c r="AF5928" s="12"/>
      <c r="AG5928" s="12"/>
      <c r="AH5928" s="12"/>
      <c r="AI5928" s="12"/>
      <c r="AJ5928" s="12"/>
      <c r="AK5928" s="12"/>
      <c r="AL5928" s="12"/>
      <c r="AM5928" s="12"/>
      <c r="AN5928" s="12"/>
      <c r="AO5928" s="12"/>
      <c r="AP5928" s="12"/>
      <c r="AQ5928" s="12"/>
      <c r="AR5928" s="12"/>
      <c r="AS5928" s="12"/>
      <c r="AT5928" s="12"/>
      <c r="AU5928" s="12"/>
      <c r="AV5928" s="12"/>
      <c r="AW5928" s="12"/>
      <c r="AX5928" s="12"/>
      <c r="AY5928" s="12"/>
      <c r="AZ5928" s="12"/>
      <c r="BA5928" s="12"/>
      <c r="BB5928" s="12"/>
      <c r="BC5928" s="12"/>
      <c r="BD5928" s="12"/>
      <c r="BE5928" s="12"/>
      <c r="BF5928" s="12"/>
      <c r="BG5928" s="12"/>
      <c r="BH5928" s="12"/>
      <c r="BI5928" s="12"/>
      <c r="BJ5928" s="13"/>
      <c r="BK5928" s="13"/>
      <c r="BL5928" s="13"/>
      <c r="BM5928" s="13"/>
      <c r="BN5928" s="13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1"/>
      <c r="L5929" s="11"/>
      <c r="M5929" s="12"/>
      <c r="N5929" s="12"/>
      <c r="O5929" s="12"/>
      <c r="P5929" s="12"/>
      <c r="Q5929" s="12"/>
      <c r="R5929" s="12"/>
      <c r="S5929" s="12"/>
      <c r="T5929" s="12"/>
      <c r="U5929" s="12"/>
      <c r="V5929" s="12"/>
      <c r="W5929" s="12"/>
      <c r="X5929" s="12"/>
      <c r="Y5929" s="12"/>
      <c r="Z5929" s="12"/>
      <c r="AA5929" s="12"/>
      <c r="AB5929" s="12"/>
      <c r="AC5929" s="12"/>
      <c r="AD5929" s="12"/>
      <c r="AE5929" s="12"/>
      <c r="AF5929" s="12"/>
      <c r="AG5929" s="12"/>
      <c r="AH5929" s="12"/>
      <c r="AI5929" s="12"/>
      <c r="AJ5929" s="12"/>
      <c r="AK5929" s="12"/>
      <c r="AL5929" s="12"/>
      <c r="AM5929" s="12"/>
      <c r="AN5929" s="12"/>
      <c r="AO5929" s="12"/>
      <c r="AP5929" s="12"/>
      <c r="AQ5929" s="12"/>
      <c r="AR5929" s="12"/>
      <c r="AS5929" s="12"/>
      <c r="AT5929" s="12"/>
      <c r="AU5929" s="12"/>
      <c r="AV5929" s="12"/>
      <c r="AW5929" s="12"/>
      <c r="AX5929" s="12"/>
      <c r="AY5929" s="12"/>
      <c r="AZ5929" s="12"/>
      <c r="BA5929" s="12"/>
      <c r="BB5929" s="12"/>
      <c r="BC5929" s="12"/>
      <c r="BD5929" s="12"/>
      <c r="BE5929" s="12"/>
      <c r="BF5929" s="12"/>
      <c r="BG5929" s="12"/>
      <c r="BH5929" s="12"/>
      <c r="BI5929" s="12"/>
      <c r="BJ5929" s="13"/>
      <c r="BK5929" s="13"/>
      <c r="BL5929" s="13"/>
      <c r="BM5929" s="13"/>
      <c r="BN5929" s="13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1"/>
      <c r="L5930" s="11"/>
      <c r="M5930" s="12"/>
      <c r="N5930" s="12"/>
      <c r="O5930" s="12"/>
      <c r="P5930" s="12"/>
      <c r="Q5930" s="12"/>
      <c r="R5930" s="12"/>
      <c r="S5930" s="12"/>
      <c r="T5930" s="12"/>
      <c r="U5930" s="12"/>
      <c r="V5930" s="12"/>
      <c r="W5930" s="12"/>
      <c r="X5930" s="12"/>
      <c r="Y5930" s="12"/>
      <c r="Z5930" s="12"/>
      <c r="AA5930" s="12"/>
      <c r="AB5930" s="12"/>
      <c r="AC5930" s="12"/>
      <c r="AD5930" s="12"/>
      <c r="AE5930" s="12"/>
      <c r="AF5930" s="12"/>
      <c r="AG5930" s="12"/>
      <c r="AH5930" s="12"/>
      <c r="AI5930" s="12"/>
      <c r="AJ5930" s="12"/>
      <c r="AK5930" s="12"/>
      <c r="AL5930" s="12"/>
      <c r="AM5930" s="12"/>
      <c r="AN5930" s="12"/>
      <c r="AO5930" s="12"/>
      <c r="AP5930" s="12"/>
      <c r="AQ5930" s="12"/>
      <c r="AR5930" s="12"/>
      <c r="AS5930" s="12"/>
      <c r="AT5930" s="12"/>
      <c r="AU5930" s="12"/>
      <c r="AV5930" s="12"/>
      <c r="AW5930" s="12"/>
      <c r="AX5930" s="12"/>
      <c r="AY5930" s="12"/>
      <c r="AZ5930" s="12"/>
      <c r="BA5930" s="12"/>
      <c r="BB5930" s="12"/>
      <c r="BC5930" s="12"/>
      <c r="BD5930" s="12"/>
      <c r="BE5930" s="12"/>
      <c r="BF5930" s="12"/>
      <c r="BG5930" s="12"/>
      <c r="BH5930" s="12"/>
      <c r="BI5930" s="12"/>
      <c r="BJ5930" s="13"/>
      <c r="BK5930" s="13"/>
      <c r="BL5930" s="13"/>
      <c r="BM5930" s="13"/>
      <c r="BN5930" s="13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1"/>
      <c r="L5931" s="11"/>
      <c r="M5931" s="12"/>
      <c r="N5931" s="12"/>
      <c r="O5931" s="12"/>
      <c r="P5931" s="12"/>
      <c r="Q5931" s="12"/>
      <c r="R5931" s="12"/>
      <c r="S5931" s="12"/>
      <c r="T5931" s="12"/>
      <c r="U5931" s="12"/>
      <c r="V5931" s="12"/>
      <c r="W5931" s="12"/>
      <c r="X5931" s="12"/>
      <c r="Y5931" s="12"/>
      <c r="Z5931" s="12"/>
      <c r="AA5931" s="12"/>
      <c r="AB5931" s="12"/>
      <c r="AC5931" s="12"/>
      <c r="AD5931" s="12"/>
      <c r="AE5931" s="12"/>
      <c r="AF5931" s="12"/>
      <c r="AG5931" s="12"/>
      <c r="AH5931" s="12"/>
      <c r="AI5931" s="12"/>
      <c r="AJ5931" s="12"/>
      <c r="AK5931" s="12"/>
      <c r="AL5931" s="12"/>
      <c r="AM5931" s="12"/>
      <c r="AN5931" s="12"/>
      <c r="AO5931" s="12"/>
      <c r="AP5931" s="12"/>
      <c r="AQ5931" s="12"/>
      <c r="AR5931" s="12"/>
      <c r="AS5931" s="12"/>
      <c r="AT5931" s="12"/>
      <c r="AU5931" s="12"/>
      <c r="AV5931" s="12"/>
      <c r="AW5931" s="12"/>
      <c r="AX5931" s="12"/>
      <c r="AY5931" s="12"/>
      <c r="AZ5931" s="12"/>
      <c r="BA5931" s="12"/>
      <c r="BB5931" s="12"/>
      <c r="BC5931" s="12"/>
      <c r="BD5931" s="12"/>
      <c r="BE5931" s="12"/>
      <c r="BF5931" s="12"/>
      <c r="BG5931" s="12"/>
      <c r="BH5931" s="12"/>
      <c r="BI5931" s="12"/>
      <c r="BJ5931" s="13"/>
      <c r="BK5931" s="13"/>
      <c r="BL5931" s="13"/>
      <c r="BM5931" s="13"/>
      <c r="BN5931" s="13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1"/>
      <c r="L5932" s="11"/>
      <c r="M5932" s="12"/>
      <c r="N5932" s="12"/>
      <c r="O5932" s="12"/>
      <c r="P5932" s="12"/>
      <c r="Q5932" s="12"/>
      <c r="R5932" s="12"/>
      <c r="S5932" s="12"/>
      <c r="T5932" s="12"/>
      <c r="U5932" s="12"/>
      <c r="V5932" s="12"/>
      <c r="W5932" s="12"/>
      <c r="X5932" s="12"/>
      <c r="Y5932" s="12"/>
      <c r="Z5932" s="12"/>
      <c r="AA5932" s="12"/>
      <c r="AB5932" s="12"/>
      <c r="AC5932" s="12"/>
      <c r="AD5932" s="12"/>
      <c r="AE5932" s="12"/>
      <c r="AF5932" s="12"/>
      <c r="AG5932" s="12"/>
      <c r="AH5932" s="12"/>
      <c r="AI5932" s="12"/>
      <c r="AJ5932" s="12"/>
      <c r="AK5932" s="12"/>
      <c r="AL5932" s="12"/>
      <c r="AM5932" s="12"/>
      <c r="AN5932" s="12"/>
      <c r="AO5932" s="12"/>
      <c r="AP5932" s="12"/>
      <c r="AQ5932" s="12"/>
      <c r="AR5932" s="12"/>
      <c r="AS5932" s="12"/>
      <c r="AT5932" s="12"/>
      <c r="AU5932" s="12"/>
      <c r="AV5932" s="12"/>
      <c r="AW5932" s="12"/>
      <c r="AX5932" s="12"/>
      <c r="AY5932" s="12"/>
      <c r="AZ5932" s="12"/>
      <c r="BA5932" s="12"/>
      <c r="BB5932" s="12"/>
      <c r="BC5932" s="12"/>
      <c r="BD5932" s="12"/>
      <c r="BE5932" s="12"/>
      <c r="BF5932" s="12"/>
      <c r="BG5932" s="12"/>
      <c r="BH5932" s="12"/>
      <c r="BI5932" s="12"/>
      <c r="BJ5932" s="13"/>
      <c r="BK5932" s="13"/>
      <c r="BL5932" s="13"/>
      <c r="BM5932" s="13"/>
      <c r="BN5932" s="13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1"/>
      <c r="L5933" s="11"/>
      <c r="M5933" s="12"/>
      <c r="N5933" s="12"/>
      <c r="O5933" s="12"/>
      <c r="P5933" s="12"/>
      <c r="Q5933" s="12"/>
      <c r="R5933" s="12"/>
      <c r="S5933" s="12"/>
      <c r="T5933" s="12"/>
      <c r="U5933" s="12"/>
      <c r="V5933" s="12"/>
      <c r="W5933" s="12"/>
      <c r="X5933" s="12"/>
      <c r="Y5933" s="12"/>
      <c r="Z5933" s="12"/>
      <c r="AA5933" s="12"/>
      <c r="AB5933" s="12"/>
      <c r="AC5933" s="12"/>
      <c r="AD5933" s="12"/>
      <c r="AE5933" s="12"/>
      <c r="AF5933" s="12"/>
      <c r="AG5933" s="12"/>
      <c r="AH5933" s="12"/>
      <c r="AI5933" s="12"/>
      <c r="AJ5933" s="12"/>
      <c r="AK5933" s="12"/>
      <c r="AL5933" s="12"/>
      <c r="AM5933" s="12"/>
      <c r="AN5933" s="12"/>
      <c r="AO5933" s="12"/>
      <c r="AP5933" s="12"/>
      <c r="AQ5933" s="12"/>
      <c r="AR5933" s="12"/>
      <c r="AS5933" s="12"/>
      <c r="AT5933" s="12"/>
      <c r="AU5933" s="12"/>
      <c r="AV5933" s="12"/>
      <c r="AW5933" s="12"/>
      <c r="AX5933" s="12"/>
      <c r="AY5933" s="12"/>
      <c r="AZ5933" s="12"/>
      <c r="BA5933" s="12"/>
      <c r="BB5933" s="12"/>
      <c r="BC5933" s="12"/>
      <c r="BD5933" s="12"/>
      <c r="BE5933" s="12"/>
      <c r="BF5933" s="12"/>
      <c r="BG5933" s="12"/>
      <c r="BH5933" s="12"/>
      <c r="BI5933" s="12"/>
      <c r="BJ5933" s="13"/>
      <c r="BK5933" s="13"/>
      <c r="BL5933" s="13"/>
      <c r="BM5933" s="13"/>
      <c r="BN5933" s="13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1"/>
      <c r="L5934" s="11"/>
      <c r="M5934" s="12"/>
      <c r="N5934" s="12"/>
      <c r="O5934" s="12"/>
      <c r="P5934" s="12"/>
      <c r="Q5934" s="12"/>
      <c r="R5934" s="12"/>
      <c r="S5934" s="12"/>
      <c r="T5934" s="12"/>
      <c r="U5934" s="12"/>
      <c r="V5934" s="12"/>
      <c r="W5934" s="12"/>
      <c r="X5934" s="12"/>
      <c r="Y5934" s="12"/>
      <c r="Z5934" s="12"/>
      <c r="AA5934" s="12"/>
      <c r="AB5934" s="12"/>
      <c r="AC5934" s="12"/>
      <c r="AD5934" s="12"/>
      <c r="AE5934" s="12"/>
      <c r="AF5934" s="12"/>
      <c r="AG5934" s="12"/>
      <c r="AH5934" s="12"/>
      <c r="AI5934" s="12"/>
      <c r="AJ5934" s="12"/>
      <c r="AK5934" s="12"/>
      <c r="AL5934" s="12"/>
      <c r="AM5934" s="12"/>
      <c r="AN5934" s="12"/>
      <c r="AO5934" s="12"/>
      <c r="AP5934" s="12"/>
      <c r="AQ5934" s="12"/>
      <c r="AR5934" s="12"/>
      <c r="AS5934" s="12"/>
      <c r="AT5934" s="12"/>
      <c r="AU5934" s="12"/>
      <c r="AV5934" s="12"/>
      <c r="AW5934" s="12"/>
      <c r="AX5934" s="12"/>
      <c r="AY5934" s="12"/>
      <c r="AZ5934" s="12"/>
      <c r="BA5934" s="12"/>
      <c r="BB5934" s="12"/>
      <c r="BC5934" s="12"/>
      <c r="BD5934" s="12"/>
      <c r="BE5934" s="12"/>
      <c r="BF5934" s="12"/>
      <c r="BG5934" s="12"/>
      <c r="BH5934" s="12"/>
      <c r="BI5934" s="12"/>
      <c r="BJ5934" s="13"/>
      <c r="BK5934" s="13"/>
      <c r="BL5934" s="13"/>
      <c r="BM5934" s="13"/>
      <c r="BN5934" s="13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1"/>
      <c r="L5935" s="11"/>
      <c r="M5935" s="12"/>
      <c r="N5935" s="12"/>
      <c r="O5935" s="12"/>
      <c r="P5935" s="12"/>
      <c r="Q5935" s="12"/>
      <c r="R5935" s="12"/>
      <c r="S5935" s="12"/>
      <c r="T5935" s="12"/>
      <c r="U5935" s="12"/>
      <c r="V5935" s="12"/>
      <c r="W5935" s="12"/>
      <c r="X5935" s="12"/>
      <c r="Y5935" s="12"/>
      <c r="Z5935" s="12"/>
      <c r="AA5935" s="12"/>
      <c r="AB5935" s="12"/>
      <c r="AC5935" s="12"/>
      <c r="AD5935" s="12"/>
      <c r="AE5935" s="12"/>
      <c r="AF5935" s="12"/>
      <c r="AG5935" s="12"/>
      <c r="AH5935" s="12"/>
      <c r="AI5935" s="12"/>
      <c r="AJ5935" s="12"/>
      <c r="AK5935" s="12"/>
      <c r="AL5935" s="12"/>
      <c r="AM5935" s="12"/>
      <c r="AN5935" s="12"/>
      <c r="AO5935" s="12"/>
      <c r="AP5935" s="12"/>
      <c r="AQ5935" s="12"/>
      <c r="AR5935" s="12"/>
      <c r="AS5935" s="12"/>
      <c r="AT5935" s="12"/>
      <c r="AU5935" s="12"/>
      <c r="AV5935" s="12"/>
      <c r="AW5935" s="12"/>
      <c r="AX5935" s="12"/>
      <c r="AY5935" s="12"/>
      <c r="AZ5935" s="12"/>
      <c r="BA5935" s="12"/>
      <c r="BB5935" s="12"/>
      <c r="BC5935" s="12"/>
      <c r="BD5935" s="12"/>
      <c r="BE5935" s="12"/>
      <c r="BF5935" s="12"/>
      <c r="BG5935" s="12"/>
      <c r="BH5935" s="12"/>
      <c r="BI5935" s="12"/>
      <c r="BJ5935" s="13"/>
      <c r="BK5935" s="13"/>
      <c r="BL5935" s="13"/>
      <c r="BM5935" s="13"/>
      <c r="BN5935" s="13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1"/>
      <c r="L5936" s="11"/>
      <c r="M5936" s="12"/>
      <c r="N5936" s="12"/>
      <c r="O5936" s="12"/>
      <c r="P5936" s="12"/>
      <c r="Q5936" s="12"/>
      <c r="R5936" s="12"/>
      <c r="S5936" s="12"/>
      <c r="T5936" s="12"/>
      <c r="U5936" s="12"/>
      <c r="V5936" s="12"/>
      <c r="W5936" s="12"/>
      <c r="X5936" s="12"/>
      <c r="Y5936" s="12"/>
      <c r="Z5936" s="12"/>
      <c r="AA5936" s="12"/>
      <c r="AB5936" s="12"/>
      <c r="AC5936" s="12"/>
      <c r="AD5936" s="12"/>
      <c r="AE5936" s="12"/>
      <c r="AF5936" s="12"/>
      <c r="AG5936" s="12"/>
      <c r="AH5936" s="12"/>
      <c r="AI5936" s="12"/>
      <c r="AJ5936" s="12"/>
      <c r="AK5936" s="12"/>
      <c r="AL5936" s="12"/>
      <c r="AM5936" s="12"/>
      <c r="AN5936" s="12"/>
      <c r="AO5936" s="12"/>
      <c r="AP5936" s="12"/>
      <c r="AQ5936" s="12"/>
      <c r="AR5936" s="12"/>
      <c r="AS5936" s="12"/>
      <c r="AT5936" s="12"/>
      <c r="AU5936" s="12"/>
      <c r="AV5936" s="12"/>
      <c r="AW5936" s="12"/>
      <c r="AX5936" s="12"/>
      <c r="AY5936" s="12"/>
      <c r="AZ5936" s="12"/>
      <c r="BA5936" s="12"/>
      <c r="BB5936" s="12"/>
      <c r="BC5936" s="12"/>
      <c r="BD5936" s="12"/>
      <c r="BE5936" s="12"/>
      <c r="BF5936" s="12"/>
      <c r="BG5936" s="12"/>
      <c r="BH5936" s="12"/>
      <c r="BI5936" s="12"/>
      <c r="BJ5936" s="13"/>
      <c r="BK5936" s="13"/>
      <c r="BL5936" s="13"/>
      <c r="BM5936" s="13"/>
      <c r="BN5936" s="13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1"/>
      <c r="L5937" s="11"/>
      <c r="M5937" s="12"/>
      <c r="N5937" s="12"/>
      <c r="O5937" s="12"/>
      <c r="P5937" s="12"/>
      <c r="Q5937" s="12"/>
      <c r="R5937" s="12"/>
      <c r="S5937" s="12"/>
      <c r="T5937" s="12"/>
      <c r="U5937" s="12"/>
      <c r="V5937" s="12"/>
      <c r="W5937" s="12"/>
      <c r="X5937" s="12"/>
      <c r="Y5937" s="12"/>
      <c r="Z5937" s="12"/>
      <c r="AA5937" s="12"/>
      <c r="AB5937" s="12"/>
      <c r="AC5937" s="12"/>
      <c r="AD5937" s="12"/>
      <c r="AE5937" s="12"/>
      <c r="AF5937" s="12"/>
      <c r="AG5937" s="12"/>
      <c r="AH5937" s="12"/>
      <c r="AI5937" s="12"/>
      <c r="AJ5937" s="12"/>
      <c r="AK5937" s="12"/>
      <c r="AL5937" s="12"/>
      <c r="AM5937" s="12"/>
      <c r="AN5937" s="12"/>
      <c r="AO5937" s="12"/>
      <c r="AP5937" s="12"/>
      <c r="AQ5937" s="12"/>
      <c r="AR5937" s="12"/>
      <c r="AS5937" s="12"/>
      <c r="AT5937" s="12"/>
      <c r="AU5937" s="12"/>
      <c r="AV5937" s="12"/>
      <c r="AW5937" s="12"/>
      <c r="AX5937" s="12"/>
      <c r="AY5937" s="12"/>
      <c r="AZ5937" s="12"/>
      <c r="BA5937" s="12"/>
      <c r="BB5937" s="12"/>
      <c r="BC5937" s="12"/>
      <c r="BD5937" s="12"/>
      <c r="BE5937" s="12"/>
      <c r="BF5937" s="12"/>
      <c r="BG5937" s="12"/>
      <c r="BH5937" s="12"/>
      <c r="BI5937" s="12"/>
      <c r="BJ5937" s="13"/>
      <c r="BK5937" s="13"/>
      <c r="BL5937" s="13"/>
      <c r="BM5937" s="13"/>
      <c r="BN5937" s="13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1"/>
      <c r="L5938" s="11"/>
      <c r="M5938" s="12"/>
      <c r="N5938" s="12"/>
      <c r="O5938" s="12"/>
      <c r="P5938" s="12"/>
      <c r="Q5938" s="12"/>
      <c r="R5938" s="12"/>
      <c r="S5938" s="12"/>
      <c r="T5938" s="12"/>
      <c r="U5938" s="12"/>
      <c r="V5938" s="12"/>
      <c r="W5938" s="12"/>
      <c r="X5938" s="12"/>
      <c r="Y5938" s="12"/>
      <c r="Z5938" s="12"/>
      <c r="AA5938" s="12"/>
      <c r="AB5938" s="12"/>
      <c r="AC5938" s="12"/>
      <c r="AD5938" s="12"/>
      <c r="AE5938" s="12"/>
      <c r="AF5938" s="12"/>
      <c r="AG5938" s="12"/>
      <c r="AH5938" s="12"/>
      <c r="AI5938" s="12"/>
      <c r="AJ5938" s="12"/>
      <c r="AK5938" s="12"/>
      <c r="AL5938" s="12"/>
      <c r="AM5938" s="12"/>
      <c r="AN5938" s="12"/>
      <c r="AO5938" s="12"/>
      <c r="AP5938" s="12"/>
      <c r="AQ5938" s="12"/>
      <c r="AR5938" s="12"/>
      <c r="AS5938" s="12"/>
      <c r="AT5938" s="12"/>
      <c r="AU5938" s="12"/>
      <c r="AV5938" s="12"/>
      <c r="AW5938" s="12"/>
      <c r="AX5938" s="12"/>
      <c r="AY5938" s="12"/>
      <c r="AZ5938" s="12"/>
      <c r="BA5938" s="12"/>
      <c r="BB5938" s="12"/>
      <c r="BC5938" s="12"/>
      <c r="BD5938" s="12"/>
      <c r="BE5938" s="12"/>
      <c r="BF5938" s="12"/>
      <c r="BG5938" s="12"/>
      <c r="BH5938" s="12"/>
      <c r="BI5938" s="12"/>
      <c r="BJ5938" s="13"/>
      <c r="BK5938" s="13"/>
      <c r="BL5938" s="13"/>
      <c r="BM5938" s="13"/>
      <c r="BN5938" s="13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1"/>
      <c r="L5939" s="11"/>
      <c r="M5939" s="12"/>
      <c r="N5939" s="12"/>
      <c r="O5939" s="12"/>
      <c r="P5939" s="12"/>
      <c r="Q5939" s="12"/>
      <c r="R5939" s="12"/>
      <c r="S5939" s="12"/>
      <c r="T5939" s="12"/>
      <c r="U5939" s="12"/>
      <c r="V5939" s="12"/>
      <c r="W5939" s="12"/>
      <c r="X5939" s="12"/>
      <c r="Y5939" s="12"/>
      <c r="Z5939" s="12"/>
      <c r="AA5939" s="12"/>
      <c r="AB5939" s="12"/>
      <c r="AC5939" s="12"/>
      <c r="AD5939" s="12"/>
      <c r="AE5939" s="12"/>
      <c r="AF5939" s="12"/>
      <c r="AG5939" s="12"/>
      <c r="AH5939" s="12"/>
      <c r="AI5939" s="12"/>
      <c r="AJ5939" s="12"/>
      <c r="AK5939" s="12"/>
      <c r="AL5939" s="12"/>
      <c r="AM5939" s="12"/>
      <c r="AN5939" s="12"/>
      <c r="AO5939" s="12"/>
      <c r="AP5939" s="12"/>
      <c r="AQ5939" s="12"/>
      <c r="AR5939" s="12"/>
      <c r="AS5939" s="12"/>
      <c r="AT5939" s="12"/>
      <c r="AU5939" s="12"/>
      <c r="AV5939" s="12"/>
      <c r="AW5939" s="12"/>
      <c r="AX5939" s="12"/>
      <c r="AY5939" s="12"/>
      <c r="AZ5939" s="12"/>
      <c r="BA5939" s="12"/>
      <c r="BB5939" s="12"/>
      <c r="BC5939" s="12"/>
      <c r="BD5939" s="12"/>
      <c r="BE5939" s="12"/>
      <c r="BF5939" s="12"/>
      <c r="BG5939" s="12"/>
      <c r="BH5939" s="12"/>
      <c r="BI5939" s="12"/>
      <c r="BJ5939" s="13"/>
      <c r="BK5939" s="13"/>
      <c r="BL5939" s="13"/>
      <c r="BM5939" s="13"/>
      <c r="BN5939" s="13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1"/>
      <c r="L5940" s="11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  <c r="W5940" s="12"/>
      <c r="X5940" s="12"/>
      <c r="Y5940" s="12"/>
      <c r="Z5940" s="12"/>
      <c r="AA5940" s="12"/>
      <c r="AB5940" s="12"/>
      <c r="AC5940" s="12"/>
      <c r="AD5940" s="12"/>
      <c r="AE5940" s="12"/>
      <c r="AF5940" s="12"/>
      <c r="AG5940" s="12"/>
      <c r="AH5940" s="12"/>
      <c r="AI5940" s="12"/>
      <c r="AJ5940" s="12"/>
      <c r="AK5940" s="12"/>
      <c r="AL5940" s="12"/>
      <c r="AM5940" s="12"/>
      <c r="AN5940" s="12"/>
      <c r="AO5940" s="12"/>
      <c r="AP5940" s="12"/>
      <c r="AQ5940" s="12"/>
      <c r="AR5940" s="12"/>
      <c r="AS5940" s="12"/>
      <c r="AT5940" s="12"/>
      <c r="AU5940" s="12"/>
      <c r="AV5940" s="12"/>
      <c r="AW5940" s="12"/>
      <c r="AX5940" s="12"/>
      <c r="AY5940" s="12"/>
      <c r="AZ5940" s="12"/>
      <c r="BA5940" s="12"/>
      <c r="BB5940" s="12"/>
      <c r="BC5940" s="12"/>
      <c r="BD5940" s="12"/>
      <c r="BE5940" s="12"/>
      <c r="BF5940" s="12"/>
      <c r="BG5940" s="12"/>
      <c r="BH5940" s="12"/>
      <c r="BI5940" s="12"/>
      <c r="BJ5940" s="13"/>
      <c r="BK5940" s="13"/>
      <c r="BL5940" s="13"/>
      <c r="BM5940" s="13"/>
      <c r="BN5940" s="13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1"/>
      <c r="L5941" s="11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12"/>
      <c r="Z5941" s="12"/>
      <c r="AA5941" s="12"/>
      <c r="AB5941" s="12"/>
      <c r="AC5941" s="12"/>
      <c r="AD5941" s="12"/>
      <c r="AE5941" s="12"/>
      <c r="AF5941" s="12"/>
      <c r="AG5941" s="12"/>
      <c r="AH5941" s="12"/>
      <c r="AI5941" s="12"/>
      <c r="AJ5941" s="12"/>
      <c r="AK5941" s="12"/>
      <c r="AL5941" s="12"/>
      <c r="AM5941" s="12"/>
      <c r="AN5941" s="12"/>
      <c r="AO5941" s="12"/>
      <c r="AP5941" s="12"/>
      <c r="AQ5941" s="12"/>
      <c r="AR5941" s="12"/>
      <c r="AS5941" s="12"/>
      <c r="AT5941" s="12"/>
      <c r="AU5941" s="12"/>
      <c r="AV5941" s="12"/>
      <c r="AW5941" s="12"/>
      <c r="AX5941" s="12"/>
      <c r="AY5941" s="12"/>
      <c r="AZ5941" s="12"/>
      <c r="BA5941" s="12"/>
      <c r="BB5941" s="12"/>
      <c r="BC5941" s="12"/>
      <c r="BD5941" s="12"/>
      <c r="BE5941" s="12"/>
      <c r="BF5941" s="12"/>
      <c r="BG5941" s="12"/>
      <c r="BH5941" s="12"/>
      <c r="BI5941" s="12"/>
      <c r="BJ5941" s="13"/>
      <c r="BK5941" s="13"/>
      <c r="BL5941" s="13"/>
      <c r="BM5941" s="13"/>
      <c r="BN5941" s="13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1"/>
      <c r="L5942" s="11"/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  <c r="W5942" s="12"/>
      <c r="X5942" s="12"/>
      <c r="Y5942" s="12"/>
      <c r="Z5942" s="12"/>
      <c r="AA5942" s="12"/>
      <c r="AB5942" s="12"/>
      <c r="AC5942" s="12"/>
      <c r="AD5942" s="12"/>
      <c r="AE5942" s="12"/>
      <c r="AF5942" s="12"/>
      <c r="AG5942" s="12"/>
      <c r="AH5942" s="12"/>
      <c r="AI5942" s="12"/>
      <c r="AJ5942" s="12"/>
      <c r="AK5942" s="12"/>
      <c r="AL5942" s="12"/>
      <c r="AM5942" s="12"/>
      <c r="AN5942" s="12"/>
      <c r="AO5942" s="12"/>
      <c r="AP5942" s="12"/>
      <c r="AQ5942" s="12"/>
      <c r="AR5942" s="12"/>
      <c r="AS5942" s="12"/>
      <c r="AT5942" s="12"/>
      <c r="AU5942" s="12"/>
      <c r="AV5942" s="12"/>
      <c r="AW5942" s="12"/>
      <c r="AX5942" s="12"/>
      <c r="AY5942" s="12"/>
      <c r="AZ5942" s="12"/>
      <c r="BA5942" s="12"/>
      <c r="BB5942" s="12"/>
      <c r="BC5942" s="12"/>
      <c r="BD5942" s="12"/>
      <c r="BE5942" s="12"/>
      <c r="BF5942" s="12"/>
      <c r="BG5942" s="12"/>
      <c r="BH5942" s="12"/>
      <c r="BI5942" s="12"/>
      <c r="BJ5942" s="13"/>
      <c r="BK5942" s="13"/>
      <c r="BL5942" s="13"/>
      <c r="BM5942" s="13"/>
      <c r="BN5942" s="13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1"/>
      <c r="L5943" s="11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/>
      <c r="AA5943" s="12"/>
      <c r="AB5943" s="12"/>
      <c r="AC5943" s="12"/>
      <c r="AD5943" s="12"/>
      <c r="AE5943" s="12"/>
      <c r="AF5943" s="12"/>
      <c r="AG5943" s="12"/>
      <c r="AH5943" s="12"/>
      <c r="AI5943" s="12"/>
      <c r="AJ5943" s="12"/>
      <c r="AK5943" s="12"/>
      <c r="AL5943" s="12"/>
      <c r="AM5943" s="12"/>
      <c r="AN5943" s="12"/>
      <c r="AO5943" s="12"/>
      <c r="AP5943" s="12"/>
      <c r="AQ5943" s="12"/>
      <c r="AR5943" s="12"/>
      <c r="AS5943" s="12"/>
      <c r="AT5943" s="12"/>
      <c r="AU5943" s="12"/>
      <c r="AV5943" s="12"/>
      <c r="AW5943" s="12"/>
      <c r="AX5943" s="12"/>
      <c r="AY5943" s="12"/>
      <c r="AZ5943" s="12"/>
      <c r="BA5943" s="12"/>
      <c r="BB5943" s="12"/>
      <c r="BC5943" s="12"/>
      <c r="BD5943" s="12"/>
      <c r="BE5943" s="12"/>
      <c r="BF5943" s="12"/>
      <c r="BG5943" s="12"/>
      <c r="BH5943" s="12"/>
      <c r="BI5943" s="12"/>
      <c r="BJ5943" s="13"/>
      <c r="BK5943" s="13"/>
      <c r="BL5943" s="13"/>
      <c r="BM5943" s="13"/>
      <c r="BN5943" s="13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1"/>
      <c r="L5944" s="11"/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  <c r="AE5944" s="12"/>
      <c r="AF5944" s="12"/>
      <c r="AG5944" s="12"/>
      <c r="AH5944" s="12"/>
      <c r="AI5944" s="12"/>
      <c r="AJ5944" s="12"/>
      <c r="AK5944" s="12"/>
      <c r="AL5944" s="12"/>
      <c r="AM5944" s="12"/>
      <c r="AN5944" s="12"/>
      <c r="AO5944" s="12"/>
      <c r="AP5944" s="12"/>
      <c r="AQ5944" s="12"/>
      <c r="AR5944" s="12"/>
      <c r="AS5944" s="12"/>
      <c r="AT5944" s="12"/>
      <c r="AU5944" s="12"/>
      <c r="AV5944" s="12"/>
      <c r="AW5944" s="12"/>
      <c r="AX5944" s="12"/>
      <c r="AY5944" s="12"/>
      <c r="AZ5944" s="12"/>
      <c r="BA5944" s="12"/>
      <c r="BB5944" s="12"/>
      <c r="BC5944" s="12"/>
      <c r="BD5944" s="12"/>
      <c r="BE5944" s="12"/>
      <c r="BF5944" s="12"/>
      <c r="BG5944" s="12"/>
      <c r="BH5944" s="12"/>
      <c r="BI5944" s="12"/>
      <c r="BJ5944" s="13"/>
      <c r="BK5944" s="13"/>
      <c r="BL5944" s="13"/>
      <c r="BM5944" s="13"/>
      <c r="BN5944" s="13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1"/>
      <c r="L5945" s="11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/>
      <c r="AA5945" s="12"/>
      <c r="AB5945" s="12"/>
      <c r="AC5945" s="12"/>
      <c r="AD5945" s="12"/>
      <c r="AE5945" s="12"/>
      <c r="AF5945" s="12"/>
      <c r="AG5945" s="12"/>
      <c r="AH5945" s="12"/>
      <c r="AI5945" s="12"/>
      <c r="AJ5945" s="12"/>
      <c r="AK5945" s="12"/>
      <c r="AL5945" s="12"/>
      <c r="AM5945" s="12"/>
      <c r="AN5945" s="12"/>
      <c r="AO5945" s="12"/>
      <c r="AP5945" s="12"/>
      <c r="AQ5945" s="12"/>
      <c r="AR5945" s="12"/>
      <c r="AS5945" s="12"/>
      <c r="AT5945" s="12"/>
      <c r="AU5945" s="12"/>
      <c r="AV5945" s="12"/>
      <c r="AW5945" s="12"/>
      <c r="AX5945" s="12"/>
      <c r="AY5945" s="12"/>
      <c r="AZ5945" s="12"/>
      <c r="BA5945" s="12"/>
      <c r="BB5945" s="12"/>
      <c r="BC5945" s="12"/>
      <c r="BD5945" s="12"/>
      <c r="BE5945" s="12"/>
      <c r="BF5945" s="12"/>
      <c r="BG5945" s="12"/>
      <c r="BH5945" s="12"/>
      <c r="BI5945" s="12"/>
      <c r="BJ5945" s="13"/>
      <c r="BK5945" s="13"/>
      <c r="BL5945" s="13"/>
      <c r="BM5945" s="13"/>
      <c r="BN5945" s="13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1"/>
      <c r="L5946" s="11"/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12"/>
      <c r="Z5946" s="12"/>
      <c r="AA5946" s="12"/>
      <c r="AB5946" s="12"/>
      <c r="AC5946" s="12"/>
      <c r="AD5946" s="12"/>
      <c r="AE5946" s="12"/>
      <c r="AF5946" s="12"/>
      <c r="AG5946" s="12"/>
      <c r="AH5946" s="12"/>
      <c r="AI5946" s="12"/>
      <c r="AJ5946" s="12"/>
      <c r="AK5946" s="12"/>
      <c r="AL5946" s="12"/>
      <c r="AM5946" s="12"/>
      <c r="AN5946" s="12"/>
      <c r="AO5946" s="12"/>
      <c r="AP5946" s="12"/>
      <c r="AQ5946" s="12"/>
      <c r="AR5946" s="12"/>
      <c r="AS5946" s="12"/>
      <c r="AT5946" s="12"/>
      <c r="AU5946" s="12"/>
      <c r="AV5946" s="12"/>
      <c r="AW5946" s="12"/>
      <c r="AX5946" s="12"/>
      <c r="AY5946" s="12"/>
      <c r="AZ5946" s="12"/>
      <c r="BA5946" s="12"/>
      <c r="BB5946" s="12"/>
      <c r="BC5946" s="12"/>
      <c r="BD5946" s="12"/>
      <c r="BE5946" s="12"/>
      <c r="BF5946" s="12"/>
      <c r="BG5946" s="12"/>
      <c r="BH5946" s="12"/>
      <c r="BI5946" s="12"/>
      <c r="BJ5946" s="13"/>
      <c r="BK5946" s="13"/>
      <c r="BL5946" s="13"/>
      <c r="BM5946" s="13"/>
      <c r="BN5946" s="13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1"/>
      <c r="L5947" s="11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12"/>
      <c r="AD5947" s="12"/>
      <c r="AE5947" s="12"/>
      <c r="AF5947" s="12"/>
      <c r="AG5947" s="12"/>
      <c r="AH5947" s="12"/>
      <c r="AI5947" s="12"/>
      <c r="AJ5947" s="12"/>
      <c r="AK5947" s="12"/>
      <c r="AL5947" s="12"/>
      <c r="AM5947" s="12"/>
      <c r="AN5947" s="12"/>
      <c r="AO5947" s="12"/>
      <c r="AP5947" s="12"/>
      <c r="AQ5947" s="12"/>
      <c r="AR5947" s="12"/>
      <c r="AS5947" s="12"/>
      <c r="AT5947" s="12"/>
      <c r="AU5947" s="12"/>
      <c r="AV5947" s="12"/>
      <c r="AW5947" s="12"/>
      <c r="AX5947" s="12"/>
      <c r="AY5947" s="12"/>
      <c r="AZ5947" s="12"/>
      <c r="BA5947" s="12"/>
      <c r="BB5947" s="12"/>
      <c r="BC5947" s="12"/>
      <c r="BD5947" s="12"/>
      <c r="BE5947" s="12"/>
      <c r="BF5947" s="12"/>
      <c r="BG5947" s="12"/>
      <c r="BH5947" s="12"/>
      <c r="BI5947" s="12"/>
      <c r="BJ5947" s="13"/>
      <c r="BK5947" s="13"/>
      <c r="BL5947" s="13"/>
      <c r="BM5947" s="13"/>
      <c r="BN5947" s="13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1"/>
      <c r="L5948" s="11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12"/>
      <c r="Z5948" s="12"/>
      <c r="AA5948" s="12"/>
      <c r="AB5948" s="12"/>
      <c r="AC5948" s="12"/>
      <c r="AD5948" s="12"/>
      <c r="AE5948" s="12"/>
      <c r="AF5948" s="12"/>
      <c r="AG5948" s="12"/>
      <c r="AH5948" s="12"/>
      <c r="AI5948" s="12"/>
      <c r="AJ5948" s="12"/>
      <c r="AK5948" s="12"/>
      <c r="AL5948" s="12"/>
      <c r="AM5948" s="12"/>
      <c r="AN5948" s="12"/>
      <c r="AO5948" s="12"/>
      <c r="AP5948" s="12"/>
      <c r="AQ5948" s="12"/>
      <c r="AR5948" s="12"/>
      <c r="AS5948" s="12"/>
      <c r="AT5948" s="12"/>
      <c r="AU5948" s="12"/>
      <c r="AV5948" s="12"/>
      <c r="AW5948" s="12"/>
      <c r="AX5948" s="12"/>
      <c r="AY5948" s="12"/>
      <c r="AZ5948" s="12"/>
      <c r="BA5948" s="12"/>
      <c r="BB5948" s="12"/>
      <c r="BC5948" s="12"/>
      <c r="BD5948" s="12"/>
      <c r="BE5948" s="12"/>
      <c r="BF5948" s="12"/>
      <c r="BG5948" s="12"/>
      <c r="BH5948" s="12"/>
      <c r="BI5948" s="12"/>
      <c r="BJ5948" s="13"/>
      <c r="BK5948" s="13"/>
      <c r="BL5948" s="13"/>
      <c r="BM5948" s="13"/>
      <c r="BN5948" s="13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1"/>
      <c r="L5949" s="11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/>
      <c r="Y5949" s="12"/>
      <c r="Z5949" s="12"/>
      <c r="AA5949" s="12"/>
      <c r="AB5949" s="12"/>
      <c r="AC5949" s="12"/>
      <c r="AD5949" s="12"/>
      <c r="AE5949" s="12"/>
      <c r="AF5949" s="12"/>
      <c r="AG5949" s="12"/>
      <c r="AH5949" s="12"/>
      <c r="AI5949" s="12"/>
      <c r="AJ5949" s="12"/>
      <c r="AK5949" s="12"/>
      <c r="AL5949" s="12"/>
      <c r="AM5949" s="12"/>
      <c r="AN5949" s="12"/>
      <c r="AO5949" s="12"/>
      <c r="AP5949" s="12"/>
      <c r="AQ5949" s="12"/>
      <c r="AR5949" s="12"/>
      <c r="AS5949" s="12"/>
      <c r="AT5949" s="12"/>
      <c r="AU5949" s="12"/>
      <c r="AV5949" s="12"/>
      <c r="AW5949" s="12"/>
      <c r="AX5949" s="12"/>
      <c r="AY5949" s="12"/>
      <c r="AZ5949" s="12"/>
      <c r="BA5949" s="12"/>
      <c r="BB5949" s="12"/>
      <c r="BC5949" s="12"/>
      <c r="BD5949" s="12"/>
      <c r="BE5949" s="12"/>
      <c r="BF5949" s="12"/>
      <c r="BG5949" s="12"/>
      <c r="BH5949" s="12"/>
      <c r="BI5949" s="12"/>
      <c r="BJ5949" s="13"/>
      <c r="BK5949" s="13"/>
      <c r="BL5949" s="13"/>
      <c r="BM5949" s="13"/>
      <c r="BN5949" s="13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1"/>
      <c r="L5950" s="11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  <c r="AC5950" s="12"/>
      <c r="AD5950" s="12"/>
      <c r="AE5950" s="12"/>
      <c r="AF5950" s="12"/>
      <c r="AG5950" s="12"/>
      <c r="AH5950" s="12"/>
      <c r="AI5950" s="12"/>
      <c r="AJ5950" s="12"/>
      <c r="AK5950" s="12"/>
      <c r="AL5950" s="12"/>
      <c r="AM5950" s="12"/>
      <c r="AN5950" s="12"/>
      <c r="AO5950" s="12"/>
      <c r="AP5950" s="12"/>
      <c r="AQ5950" s="12"/>
      <c r="AR5950" s="12"/>
      <c r="AS5950" s="12"/>
      <c r="AT5950" s="12"/>
      <c r="AU5950" s="12"/>
      <c r="AV5950" s="12"/>
      <c r="AW5950" s="12"/>
      <c r="AX5950" s="12"/>
      <c r="AY5950" s="12"/>
      <c r="AZ5950" s="12"/>
      <c r="BA5950" s="12"/>
      <c r="BB5950" s="12"/>
      <c r="BC5950" s="12"/>
      <c r="BD5950" s="12"/>
      <c r="BE5950" s="12"/>
      <c r="BF5950" s="12"/>
      <c r="BG5950" s="12"/>
      <c r="BH5950" s="12"/>
      <c r="BI5950" s="12"/>
      <c r="BJ5950" s="13"/>
      <c r="BK5950" s="13"/>
      <c r="BL5950" s="13"/>
      <c r="BM5950" s="13"/>
      <c r="BN5950" s="13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1"/>
      <c r="L5951" s="11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  <c r="AC5951" s="12"/>
      <c r="AD5951" s="12"/>
      <c r="AE5951" s="12"/>
      <c r="AF5951" s="12"/>
      <c r="AG5951" s="12"/>
      <c r="AH5951" s="12"/>
      <c r="AI5951" s="12"/>
      <c r="AJ5951" s="12"/>
      <c r="AK5951" s="12"/>
      <c r="AL5951" s="12"/>
      <c r="AM5951" s="12"/>
      <c r="AN5951" s="12"/>
      <c r="AO5951" s="12"/>
      <c r="AP5951" s="12"/>
      <c r="AQ5951" s="12"/>
      <c r="AR5951" s="12"/>
      <c r="AS5951" s="12"/>
      <c r="AT5951" s="12"/>
      <c r="AU5951" s="12"/>
      <c r="AV5951" s="12"/>
      <c r="AW5951" s="12"/>
      <c r="AX5951" s="12"/>
      <c r="AY5951" s="12"/>
      <c r="AZ5951" s="12"/>
      <c r="BA5951" s="12"/>
      <c r="BB5951" s="12"/>
      <c r="BC5951" s="12"/>
      <c r="BD5951" s="12"/>
      <c r="BE5951" s="12"/>
      <c r="BF5951" s="12"/>
      <c r="BG5951" s="12"/>
      <c r="BH5951" s="12"/>
      <c r="BI5951" s="12"/>
      <c r="BJ5951" s="13"/>
      <c r="BK5951" s="13"/>
      <c r="BL5951" s="13"/>
      <c r="BM5951" s="13"/>
      <c r="BN5951" s="13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1"/>
      <c r="L5952" s="11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  <c r="W5952" s="12"/>
      <c r="X5952" s="12"/>
      <c r="Y5952" s="12"/>
      <c r="Z5952" s="12"/>
      <c r="AA5952" s="12"/>
      <c r="AB5952" s="12"/>
      <c r="AC5952" s="12"/>
      <c r="AD5952" s="12"/>
      <c r="AE5952" s="12"/>
      <c r="AF5952" s="12"/>
      <c r="AG5952" s="12"/>
      <c r="AH5952" s="12"/>
      <c r="AI5952" s="12"/>
      <c r="AJ5952" s="12"/>
      <c r="AK5952" s="12"/>
      <c r="AL5952" s="12"/>
      <c r="AM5952" s="12"/>
      <c r="AN5952" s="12"/>
      <c r="AO5952" s="12"/>
      <c r="AP5952" s="12"/>
      <c r="AQ5952" s="12"/>
      <c r="AR5952" s="12"/>
      <c r="AS5952" s="12"/>
      <c r="AT5952" s="12"/>
      <c r="AU5952" s="12"/>
      <c r="AV5952" s="12"/>
      <c r="AW5952" s="12"/>
      <c r="AX5952" s="12"/>
      <c r="AY5952" s="12"/>
      <c r="AZ5952" s="12"/>
      <c r="BA5952" s="12"/>
      <c r="BB5952" s="12"/>
      <c r="BC5952" s="12"/>
      <c r="BD5952" s="12"/>
      <c r="BE5952" s="12"/>
      <c r="BF5952" s="12"/>
      <c r="BG5952" s="12"/>
      <c r="BH5952" s="12"/>
      <c r="BI5952" s="12"/>
      <c r="BJ5952" s="13"/>
      <c r="BK5952" s="13"/>
      <c r="BL5952" s="13"/>
      <c r="BM5952" s="13"/>
      <c r="BN5952" s="13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1"/>
      <c r="L5953" s="11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/>
      <c r="AA5953" s="12"/>
      <c r="AB5953" s="12"/>
      <c r="AC5953" s="12"/>
      <c r="AD5953" s="12"/>
      <c r="AE5953" s="12"/>
      <c r="AF5953" s="12"/>
      <c r="AG5953" s="12"/>
      <c r="AH5953" s="12"/>
      <c r="AI5953" s="12"/>
      <c r="AJ5953" s="12"/>
      <c r="AK5953" s="12"/>
      <c r="AL5953" s="12"/>
      <c r="AM5953" s="12"/>
      <c r="AN5953" s="12"/>
      <c r="AO5953" s="12"/>
      <c r="AP5953" s="12"/>
      <c r="AQ5953" s="12"/>
      <c r="AR5953" s="12"/>
      <c r="AS5953" s="12"/>
      <c r="AT5953" s="12"/>
      <c r="AU5953" s="12"/>
      <c r="AV5953" s="12"/>
      <c r="AW5953" s="12"/>
      <c r="AX5953" s="12"/>
      <c r="AY5953" s="12"/>
      <c r="AZ5953" s="12"/>
      <c r="BA5953" s="12"/>
      <c r="BB5953" s="12"/>
      <c r="BC5953" s="12"/>
      <c r="BD5953" s="12"/>
      <c r="BE5953" s="12"/>
      <c r="BF5953" s="12"/>
      <c r="BG5953" s="12"/>
      <c r="BH5953" s="12"/>
      <c r="BI5953" s="12"/>
      <c r="BJ5953" s="13"/>
      <c r="BK5953" s="13"/>
      <c r="BL5953" s="13"/>
      <c r="BM5953" s="13"/>
      <c r="BN5953" s="13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1"/>
      <c r="L5954" s="11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12"/>
      <c r="Z5954" s="12"/>
      <c r="AA5954" s="12"/>
      <c r="AB5954" s="12"/>
      <c r="AC5954" s="12"/>
      <c r="AD5954" s="12"/>
      <c r="AE5954" s="12"/>
      <c r="AF5954" s="12"/>
      <c r="AG5954" s="12"/>
      <c r="AH5954" s="12"/>
      <c r="AI5954" s="12"/>
      <c r="AJ5954" s="12"/>
      <c r="AK5954" s="12"/>
      <c r="AL5954" s="12"/>
      <c r="AM5954" s="12"/>
      <c r="AN5954" s="12"/>
      <c r="AO5954" s="12"/>
      <c r="AP5954" s="12"/>
      <c r="AQ5954" s="12"/>
      <c r="AR5954" s="12"/>
      <c r="AS5954" s="12"/>
      <c r="AT5954" s="12"/>
      <c r="AU5954" s="12"/>
      <c r="AV5954" s="12"/>
      <c r="AW5954" s="12"/>
      <c r="AX5954" s="12"/>
      <c r="AY5954" s="12"/>
      <c r="AZ5954" s="12"/>
      <c r="BA5954" s="12"/>
      <c r="BB5954" s="12"/>
      <c r="BC5954" s="12"/>
      <c r="BD5954" s="12"/>
      <c r="BE5954" s="12"/>
      <c r="BF5954" s="12"/>
      <c r="BG5954" s="12"/>
      <c r="BH5954" s="12"/>
      <c r="BI5954" s="12"/>
      <c r="BJ5954" s="13"/>
      <c r="BK5954" s="13"/>
      <c r="BL5954" s="13"/>
      <c r="BM5954" s="13"/>
      <c r="BN5954" s="13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1"/>
      <c r="L5955" s="11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  <c r="AA5955" s="12"/>
      <c r="AB5955" s="12"/>
      <c r="AC5955" s="12"/>
      <c r="AD5955" s="12"/>
      <c r="AE5955" s="12"/>
      <c r="AF5955" s="12"/>
      <c r="AG5955" s="12"/>
      <c r="AH5955" s="12"/>
      <c r="AI5955" s="12"/>
      <c r="AJ5955" s="12"/>
      <c r="AK5955" s="12"/>
      <c r="AL5955" s="12"/>
      <c r="AM5955" s="12"/>
      <c r="AN5955" s="12"/>
      <c r="AO5955" s="12"/>
      <c r="AP5955" s="12"/>
      <c r="AQ5955" s="12"/>
      <c r="AR5955" s="12"/>
      <c r="AS5955" s="12"/>
      <c r="AT5955" s="12"/>
      <c r="AU5955" s="12"/>
      <c r="AV5955" s="12"/>
      <c r="AW5955" s="12"/>
      <c r="AX5955" s="12"/>
      <c r="AY5955" s="12"/>
      <c r="AZ5955" s="12"/>
      <c r="BA5955" s="12"/>
      <c r="BB5955" s="12"/>
      <c r="BC5955" s="12"/>
      <c r="BD5955" s="12"/>
      <c r="BE5955" s="12"/>
      <c r="BF5955" s="12"/>
      <c r="BG5955" s="12"/>
      <c r="BH5955" s="12"/>
      <c r="BI5955" s="12"/>
      <c r="BJ5955" s="13"/>
      <c r="BK5955" s="13"/>
      <c r="BL5955" s="13"/>
      <c r="BM5955" s="13"/>
      <c r="BN5955" s="13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1"/>
      <c r="L5956" s="11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12"/>
      <c r="Z5956" s="12"/>
      <c r="AA5956" s="12"/>
      <c r="AB5956" s="12"/>
      <c r="AC5956" s="12"/>
      <c r="AD5956" s="12"/>
      <c r="AE5956" s="12"/>
      <c r="AF5956" s="12"/>
      <c r="AG5956" s="12"/>
      <c r="AH5956" s="12"/>
      <c r="AI5956" s="12"/>
      <c r="AJ5956" s="12"/>
      <c r="AK5956" s="12"/>
      <c r="AL5956" s="12"/>
      <c r="AM5956" s="12"/>
      <c r="AN5956" s="12"/>
      <c r="AO5956" s="12"/>
      <c r="AP5956" s="12"/>
      <c r="AQ5956" s="12"/>
      <c r="AR5956" s="12"/>
      <c r="AS5956" s="12"/>
      <c r="AT5956" s="12"/>
      <c r="AU5956" s="12"/>
      <c r="AV5956" s="12"/>
      <c r="AW5956" s="12"/>
      <c r="AX5956" s="12"/>
      <c r="AY5956" s="12"/>
      <c r="AZ5956" s="12"/>
      <c r="BA5956" s="12"/>
      <c r="BB5956" s="12"/>
      <c r="BC5956" s="12"/>
      <c r="BD5956" s="12"/>
      <c r="BE5956" s="12"/>
      <c r="BF5956" s="12"/>
      <c r="BG5956" s="12"/>
      <c r="BH5956" s="12"/>
      <c r="BI5956" s="12"/>
      <c r="BJ5956" s="13"/>
      <c r="BK5956" s="13"/>
      <c r="BL5956" s="13"/>
      <c r="BM5956" s="13"/>
      <c r="BN5956" s="13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1"/>
      <c r="L5957" s="11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12"/>
      <c r="Z5957" s="12"/>
      <c r="AA5957" s="12"/>
      <c r="AB5957" s="12"/>
      <c r="AC5957" s="12"/>
      <c r="AD5957" s="12"/>
      <c r="AE5957" s="12"/>
      <c r="AF5957" s="12"/>
      <c r="AG5957" s="12"/>
      <c r="AH5957" s="12"/>
      <c r="AI5957" s="12"/>
      <c r="AJ5957" s="12"/>
      <c r="AK5957" s="12"/>
      <c r="AL5957" s="12"/>
      <c r="AM5957" s="12"/>
      <c r="AN5957" s="12"/>
      <c r="AO5957" s="12"/>
      <c r="AP5957" s="12"/>
      <c r="AQ5957" s="12"/>
      <c r="AR5957" s="12"/>
      <c r="AS5957" s="12"/>
      <c r="AT5957" s="12"/>
      <c r="AU5957" s="12"/>
      <c r="AV5957" s="12"/>
      <c r="AW5957" s="12"/>
      <c r="AX5957" s="12"/>
      <c r="AY5957" s="12"/>
      <c r="AZ5957" s="12"/>
      <c r="BA5957" s="12"/>
      <c r="BB5957" s="12"/>
      <c r="BC5957" s="12"/>
      <c r="BD5957" s="12"/>
      <c r="BE5957" s="12"/>
      <c r="BF5957" s="12"/>
      <c r="BG5957" s="12"/>
      <c r="BH5957" s="12"/>
      <c r="BI5957" s="12"/>
      <c r="BJ5957" s="13"/>
      <c r="BK5957" s="13"/>
      <c r="BL5957" s="13"/>
      <c r="BM5957" s="13"/>
      <c r="BN5957" s="13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1"/>
      <c r="L5958" s="11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12"/>
      <c r="Z5958" s="12"/>
      <c r="AA5958" s="12"/>
      <c r="AB5958" s="12"/>
      <c r="AC5958" s="12"/>
      <c r="AD5958" s="12"/>
      <c r="AE5958" s="12"/>
      <c r="AF5958" s="12"/>
      <c r="AG5958" s="12"/>
      <c r="AH5958" s="12"/>
      <c r="AI5958" s="12"/>
      <c r="AJ5958" s="12"/>
      <c r="AK5958" s="12"/>
      <c r="AL5958" s="12"/>
      <c r="AM5958" s="12"/>
      <c r="AN5958" s="12"/>
      <c r="AO5958" s="12"/>
      <c r="AP5958" s="12"/>
      <c r="AQ5958" s="12"/>
      <c r="AR5958" s="12"/>
      <c r="AS5958" s="12"/>
      <c r="AT5958" s="12"/>
      <c r="AU5958" s="12"/>
      <c r="AV5958" s="12"/>
      <c r="AW5958" s="12"/>
      <c r="AX5958" s="12"/>
      <c r="AY5958" s="12"/>
      <c r="AZ5958" s="12"/>
      <c r="BA5958" s="12"/>
      <c r="BB5958" s="12"/>
      <c r="BC5958" s="12"/>
      <c r="BD5958" s="12"/>
      <c r="BE5958" s="12"/>
      <c r="BF5958" s="12"/>
      <c r="BG5958" s="12"/>
      <c r="BH5958" s="12"/>
      <c r="BI5958" s="12"/>
      <c r="BJ5958" s="13"/>
      <c r="BK5958" s="13"/>
      <c r="BL5958" s="13"/>
      <c r="BM5958" s="13"/>
      <c r="BN5958" s="13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1"/>
      <c r="L5959" s="11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  <c r="AA5959" s="12"/>
      <c r="AB5959" s="12"/>
      <c r="AC5959" s="12"/>
      <c r="AD5959" s="12"/>
      <c r="AE5959" s="12"/>
      <c r="AF5959" s="12"/>
      <c r="AG5959" s="12"/>
      <c r="AH5959" s="12"/>
      <c r="AI5959" s="12"/>
      <c r="AJ5959" s="12"/>
      <c r="AK5959" s="12"/>
      <c r="AL5959" s="12"/>
      <c r="AM5959" s="12"/>
      <c r="AN5959" s="12"/>
      <c r="AO5959" s="12"/>
      <c r="AP5959" s="12"/>
      <c r="AQ5959" s="12"/>
      <c r="AR5959" s="12"/>
      <c r="AS5959" s="12"/>
      <c r="AT5959" s="12"/>
      <c r="AU5959" s="12"/>
      <c r="AV5959" s="12"/>
      <c r="AW5959" s="12"/>
      <c r="AX5959" s="12"/>
      <c r="AY5959" s="12"/>
      <c r="AZ5959" s="12"/>
      <c r="BA5959" s="12"/>
      <c r="BB5959" s="12"/>
      <c r="BC5959" s="12"/>
      <c r="BD5959" s="12"/>
      <c r="BE5959" s="12"/>
      <c r="BF5959" s="12"/>
      <c r="BG5959" s="12"/>
      <c r="BH5959" s="12"/>
      <c r="BI5959" s="12"/>
      <c r="BJ5959" s="13"/>
      <c r="BK5959" s="13"/>
      <c r="BL5959" s="13"/>
      <c r="BM5959" s="13"/>
      <c r="BN5959" s="13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1"/>
      <c r="L5960" s="11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  <c r="AE5960" s="12"/>
      <c r="AF5960" s="12"/>
      <c r="AG5960" s="12"/>
      <c r="AH5960" s="12"/>
      <c r="AI5960" s="12"/>
      <c r="AJ5960" s="12"/>
      <c r="AK5960" s="12"/>
      <c r="AL5960" s="12"/>
      <c r="AM5960" s="12"/>
      <c r="AN5960" s="12"/>
      <c r="AO5960" s="12"/>
      <c r="AP5960" s="12"/>
      <c r="AQ5960" s="12"/>
      <c r="AR5960" s="12"/>
      <c r="AS5960" s="12"/>
      <c r="AT5960" s="12"/>
      <c r="AU5960" s="12"/>
      <c r="AV5960" s="12"/>
      <c r="AW5960" s="12"/>
      <c r="AX5960" s="12"/>
      <c r="AY5960" s="12"/>
      <c r="AZ5960" s="12"/>
      <c r="BA5960" s="12"/>
      <c r="BB5960" s="12"/>
      <c r="BC5960" s="12"/>
      <c r="BD5960" s="12"/>
      <c r="BE5960" s="12"/>
      <c r="BF5960" s="12"/>
      <c r="BG5960" s="12"/>
      <c r="BH5960" s="12"/>
      <c r="BI5960" s="12"/>
      <c r="BJ5960" s="13"/>
      <c r="BK5960" s="13"/>
      <c r="BL5960" s="13"/>
      <c r="BM5960" s="13"/>
      <c r="BN5960" s="13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1"/>
      <c r="L5961" s="11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  <c r="AA5961" s="12"/>
      <c r="AB5961" s="12"/>
      <c r="AC5961" s="12"/>
      <c r="AD5961" s="12"/>
      <c r="AE5961" s="12"/>
      <c r="AF5961" s="12"/>
      <c r="AG5961" s="12"/>
      <c r="AH5961" s="12"/>
      <c r="AI5961" s="12"/>
      <c r="AJ5961" s="12"/>
      <c r="AK5961" s="12"/>
      <c r="AL5961" s="12"/>
      <c r="AM5961" s="12"/>
      <c r="AN5961" s="12"/>
      <c r="AO5961" s="12"/>
      <c r="AP5961" s="12"/>
      <c r="AQ5961" s="12"/>
      <c r="AR5961" s="12"/>
      <c r="AS5961" s="12"/>
      <c r="AT5961" s="12"/>
      <c r="AU5961" s="12"/>
      <c r="AV5961" s="12"/>
      <c r="AW5961" s="12"/>
      <c r="AX5961" s="12"/>
      <c r="AY5961" s="12"/>
      <c r="AZ5961" s="12"/>
      <c r="BA5961" s="12"/>
      <c r="BB5961" s="12"/>
      <c r="BC5961" s="12"/>
      <c r="BD5961" s="12"/>
      <c r="BE5961" s="12"/>
      <c r="BF5961" s="12"/>
      <c r="BG5961" s="12"/>
      <c r="BH5961" s="12"/>
      <c r="BI5961" s="12"/>
      <c r="BJ5961" s="13"/>
      <c r="BK5961" s="13"/>
      <c r="BL5961" s="13"/>
      <c r="BM5961" s="13"/>
      <c r="BN5961" s="13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1"/>
      <c r="L5962" s="11"/>
      <c r="M5962" s="12"/>
      <c r="N5962" s="12"/>
      <c r="O5962" s="12"/>
      <c r="P5962" s="12"/>
      <c r="Q5962" s="12"/>
      <c r="R5962" s="12"/>
      <c r="S5962" s="12"/>
      <c r="T5962" s="12"/>
      <c r="U5962" s="12"/>
      <c r="V5962" s="12"/>
      <c r="W5962" s="12"/>
      <c r="X5962" s="12"/>
      <c r="Y5962" s="12"/>
      <c r="Z5962" s="12"/>
      <c r="AA5962" s="12"/>
      <c r="AB5962" s="12"/>
      <c r="AC5962" s="12"/>
      <c r="AD5962" s="12"/>
      <c r="AE5962" s="12"/>
      <c r="AF5962" s="12"/>
      <c r="AG5962" s="12"/>
      <c r="AH5962" s="12"/>
      <c r="AI5962" s="12"/>
      <c r="AJ5962" s="12"/>
      <c r="AK5962" s="12"/>
      <c r="AL5962" s="12"/>
      <c r="AM5962" s="12"/>
      <c r="AN5962" s="12"/>
      <c r="AO5962" s="12"/>
      <c r="AP5962" s="12"/>
      <c r="AQ5962" s="12"/>
      <c r="AR5962" s="12"/>
      <c r="AS5962" s="12"/>
      <c r="AT5962" s="12"/>
      <c r="AU5962" s="12"/>
      <c r="AV5962" s="12"/>
      <c r="AW5962" s="12"/>
      <c r="AX5962" s="12"/>
      <c r="AY5962" s="12"/>
      <c r="AZ5962" s="12"/>
      <c r="BA5962" s="12"/>
      <c r="BB5962" s="12"/>
      <c r="BC5962" s="12"/>
      <c r="BD5962" s="12"/>
      <c r="BE5962" s="12"/>
      <c r="BF5962" s="12"/>
      <c r="BG5962" s="12"/>
      <c r="BH5962" s="12"/>
      <c r="BI5962" s="12"/>
      <c r="BJ5962" s="13"/>
      <c r="BK5962" s="13"/>
      <c r="BL5962" s="13"/>
      <c r="BM5962" s="13"/>
      <c r="BN5962" s="13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1"/>
      <c r="L5963" s="11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  <c r="AA5963" s="12"/>
      <c r="AB5963" s="12"/>
      <c r="AC5963" s="12"/>
      <c r="AD5963" s="12"/>
      <c r="AE5963" s="12"/>
      <c r="AF5963" s="12"/>
      <c r="AG5963" s="12"/>
      <c r="AH5963" s="12"/>
      <c r="AI5963" s="12"/>
      <c r="AJ5963" s="12"/>
      <c r="AK5963" s="12"/>
      <c r="AL5963" s="12"/>
      <c r="AM5963" s="12"/>
      <c r="AN5963" s="12"/>
      <c r="AO5963" s="12"/>
      <c r="AP5963" s="12"/>
      <c r="AQ5963" s="12"/>
      <c r="AR5963" s="12"/>
      <c r="AS5963" s="12"/>
      <c r="AT5963" s="12"/>
      <c r="AU5963" s="12"/>
      <c r="AV5963" s="12"/>
      <c r="AW5963" s="12"/>
      <c r="AX5963" s="12"/>
      <c r="AY5963" s="12"/>
      <c r="AZ5963" s="12"/>
      <c r="BA5963" s="12"/>
      <c r="BB5963" s="12"/>
      <c r="BC5963" s="12"/>
      <c r="BD5963" s="12"/>
      <c r="BE5963" s="12"/>
      <c r="BF5963" s="12"/>
      <c r="BG5963" s="12"/>
      <c r="BH5963" s="12"/>
      <c r="BI5963" s="12"/>
      <c r="BJ5963" s="13"/>
      <c r="BK5963" s="13"/>
      <c r="BL5963" s="13"/>
      <c r="BM5963" s="13"/>
      <c r="BN5963" s="13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1"/>
      <c r="L5964" s="11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  <c r="AA5964" s="12"/>
      <c r="AB5964" s="12"/>
      <c r="AC5964" s="12"/>
      <c r="AD5964" s="12"/>
      <c r="AE5964" s="12"/>
      <c r="AF5964" s="12"/>
      <c r="AG5964" s="12"/>
      <c r="AH5964" s="12"/>
      <c r="AI5964" s="12"/>
      <c r="AJ5964" s="12"/>
      <c r="AK5964" s="12"/>
      <c r="AL5964" s="12"/>
      <c r="AM5964" s="12"/>
      <c r="AN5964" s="12"/>
      <c r="AO5964" s="12"/>
      <c r="AP5964" s="12"/>
      <c r="AQ5964" s="12"/>
      <c r="AR5964" s="12"/>
      <c r="AS5964" s="12"/>
      <c r="AT5964" s="12"/>
      <c r="AU5964" s="12"/>
      <c r="AV5964" s="12"/>
      <c r="AW5964" s="12"/>
      <c r="AX5964" s="12"/>
      <c r="AY5964" s="12"/>
      <c r="AZ5964" s="12"/>
      <c r="BA5964" s="12"/>
      <c r="BB5964" s="12"/>
      <c r="BC5964" s="12"/>
      <c r="BD5964" s="12"/>
      <c r="BE5964" s="12"/>
      <c r="BF5964" s="12"/>
      <c r="BG5964" s="12"/>
      <c r="BH5964" s="12"/>
      <c r="BI5964" s="12"/>
      <c r="BJ5964" s="13"/>
      <c r="BK5964" s="13"/>
      <c r="BL5964" s="13"/>
      <c r="BM5964" s="13"/>
      <c r="BN5964" s="13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1"/>
      <c r="L5965" s="11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  <c r="AA5965" s="12"/>
      <c r="AB5965" s="12"/>
      <c r="AC5965" s="12"/>
      <c r="AD5965" s="12"/>
      <c r="AE5965" s="12"/>
      <c r="AF5965" s="12"/>
      <c r="AG5965" s="12"/>
      <c r="AH5965" s="12"/>
      <c r="AI5965" s="12"/>
      <c r="AJ5965" s="12"/>
      <c r="AK5965" s="12"/>
      <c r="AL5965" s="12"/>
      <c r="AM5965" s="12"/>
      <c r="AN5965" s="12"/>
      <c r="AO5965" s="12"/>
      <c r="AP5965" s="12"/>
      <c r="AQ5965" s="12"/>
      <c r="AR5965" s="12"/>
      <c r="AS5965" s="12"/>
      <c r="AT5965" s="12"/>
      <c r="AU5965" s="12"/>
      <c r="AV5965" s="12"/>
      <c r="AW5965" s="12"/>
      <c r="AX5965" s="12"/>
      <c r="AY5965" s="12"/>
      <c r="AZ5965" s="12"/>
      <c r="BA5965" s="12"/>
      <c r="BB5965" s="12"/>
      <c r="BC5965" s="12"/>
      <c r="BD5965" s="12"/>
      <c r="BE5965" s="12"/>
      <c r="BF5965" s="12"/>
      <c r="BG5965" s="12"/>
      <c r="BH5965" s="12"/>
      <c r="BI5965" s="12"/>
      <c r="BJ5965" s="13"/>
      <c r="BK5965" s="13"/>
      <c r="BL5965" s="13"/>
      <c r="BM5965" s="13"/>
      <c r="BN5965" s="13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1"/>
      <c r="L5966" s="11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  <c r="AA5966" s="12"/>
      <c r="AB5966" s="12"/>
      <c r="AC5966" s="12"/>
      <c r="AD5966" s="12"/>
      <c r="AE5966" s="12"/>
      <c r="AF5966" s="12"/>
      <c r="AG5966" s="12"/>
      <c r="AH5966" s="12"/>
      <c r="AI5966" s="12"/>
      <c r="AJ5966" s="12"/>
      <c r="AK5966" s="12"/>
      <c r="AL5966" s="12"/>
      <c r="AM5966" s="12"/>
      <c r="AN5966" s="12"/>
      <c r="AO5966" s="12"/>
      <c r="AP5966" s="12"/>
      <c r="AQ5966" s="12"/>
      <c r="AR5966" s="12"/>
      <c r="AS5966" s="12"/>
      <c r="AT5966" s="12"/>
      <c r="AU5966" s="12"/>
      <c r="AV5966" s="12"/>
      <c r="AW5966" s="12"/>
      <c r="AX5966" s="12"/>
      <c r="AY5966" s="12"/>
      <c r="AZ5966" s="12"/>
      <c r="BA5966" s="12"/>
      <c r="BB5966" s="12"/>
      <c r="BC5966" s="12"/>
      <c r="BD5966" s="12"/>
      <c r="BE5966" s="12"/>
      <c r="BF5966" s="12"/>
      <c r="BG5966" s="12"/>
      <c r="BH5966" s="12"/>
      <c r="BI5966" s="12"/>
      <c r="BJ5966" s="13"/>
      <c r="BK5966" s="13"/>
      <c r="BL5966" s="13"/>
      <c r="BM5966" s="13"/>
      <c r="BN5966" s="13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1"/>
      <c r="L5967" s="11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  <c r="AA5967" s="12"/>
      <c r="AB5967" s="12"/>
      <c r="AC5967" s="12"/>
      <c r="AD5967" s="12"/>
      <c r="AE5967" s="12"/>
      <c r="AF5967" s="12"/>
      <c r="AG5967" s="12"/>
      <c r="AH5967" s="12"/>
      <c r="AI5967" s="12"/>
      <c r="AJ5967" s="12"/>
      <c r="AK5967" s="12"/>
      <c r="AL5967" s="12"/>
      <c r="AM5967" s="12"/>
      <c r="AN5967" s="12"/>
      <c r="AO5967" s="12"/>
      <c r="AP5967" s="12"/>
      <c r="AQ5967" s="12"/>
      <c r="AR5967" s="12"/>
      <c r="AS5967" s="12"/>
      <c r="AT5967" s="12"/>
      <c r="AU5967" s="12"/>
      <c r="AV5967" s="12"/>
      <c r="AW5967" s="12"/>
      <c r="AX5967" s="12"/>
      <c r="AY5967" s="12"/>
      <c r="AZ5967" s="12"/>
      <c r="BA5967" s="12"/>
      <c r="BB5967" s="12"/>
      <c r="BC5967" s="12"/>
      <c r="BD5967" s="12"/>
      <c r="BE5967" s="12"/>
      <c r="BF5967" s="12"/>
      <c r="BG5967" s="12"/>
      <c r="BH5967" s="12"/>
      <c r="BI5967" s="12"/>
      <c r="BJ5967" s="13"/>
      <c r="BK5967" s="13"/>
      <c r="BL5967" s="13"/>
      <c r="BM5967" s="13"/>
      <c r="BN5967" s="13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1"/>
      <c r="L5968" s="11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12"/>
      <c r="Z5968" s="12"/>
      <c r="AA5968" s="12"/>
      <c r="AB5968" s="12"/>
      <c r="AC5968" s="12"/>
      <c r="AD5968" s="12"/>
      <c r="AE5968" s="12"/>
      <c r="AF5968" s="12"/>
      <c r="AG5968" s="12"/>
      <c r="AH5968" s="12"/>
      <c r="AI5968" s="12"/>
      <c r="AJ5968" s="12"/>
      <c r="AK5968" s="12"/>
      <c r="AL5968" s="12"/>
      <c r="AM5968" s="12"/>
      <c r="AN5968" s="12"/>
      <c r="AO5968" s="12"/>
      <c r="AP5968" s="12"/>
      <c r="AQ5968" s="12"/>
      <c r="AR5968" s="12"/>
      <c r="AS5968" s="12"/>
      <c r="AT5968" s="12"/>
      <c r="AU5968" s="12"/>
      <c r="AV5968" s="12"/>
      <c r="AW5968" s="12"/>
      <c r="AX5968" s="12"/>
      <c r="AY5968" s="12"/>
      <c r="AZ5968" s="12"/>
      <c r="BA5968" s="12"/>
      <c r="BB5968" s="12"/>
      <c r="BC5968" s="12"/>
      <c r="BD5968" s="12"/>
      <c r="BE5968" s="12"/>
      <c r="BF5968" s="12"/>
      <c r="BG5968" s="12"/>
      <c r="BH5968" s="12"/>
      <c r="BI5968" s="12"/>
      <c r="BJ5968" s="13"/>
      <c r="BK5968" s="13"/>
      <c r="BL5968" s="13"/>
      <c r="BM5968" s="13"/>
      <c r="BN5968" s="13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1"/>
      <c r="L5969" s="11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  <c r="AE5969" s="12"/>
      <c r="AF5969" s="12"/>
      <c r="AG5969" s="12"/>
      <c r="AH5969" s="12"/>
      <c r="AI5969" s="12"/>
      <c r="AJ5969" s="12"/>
      <c r="AK5969" s="12"/>
      <c r="AL5969" s="12"/>
      <c r="AM5969" s="12"/>
      <c r="AN5969" s="12"/>
      <c r="AO5969" s="12"/>
      <c r="AP5969" s="12"/>
      <c r="AQ5969" s="12"/>
      <c r="AR5969" s="12"/>
      <c r="AS5969" s="12"/>
      <c r="AT5969" s="12"/>
      <c r="AU5969" s="12"/>
      <c r="AV5969" s="12"/>
      <c r="AW5969" s="12"/>
      <c r="AX5969" s="12"/>
      <c r="AY5969" s="12"/>
      <c r="AZ5969" s="12"/>
      <c r="BA5969" s="12"/>
      <c r="BB5969" s="12"/>
      <c r="BC5969" s="12"/>
      <c r="BD5969" s="12"/>
      <c r="BE5969" s="12"/>
      <c r="BF5969" s="12"/>
      <c r="BG5969" s="12"/>
      <c r="BH5969" s="12"/>
      <c r="BI5969" s="12"/>
      <c r="BJ5969" s="13"/>
      <c r="BK5969" s="13"/>
      <c r="BL5969" s="13"/>
      <c r="BM5969" s="13"/>
      <c r="BN5969" s="13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1"/>
      <c r="L5970" s="11"/>
      <c r="M5970" s="12"/>
      <c r="N5970" s="12"/>
      <c r="O5970" s="12"/>
      <c r="P5970" s="12"/>
      <c r="Q5970" s="12"/>
      <c r="R5970" s="12"/>
      <c r="S5970" s="12"/>
      <c r="T5970" s="12"/>
      <c r="U5970" s="12"/>
      <c r="V5970" s="12"/>
      <c r="W5970" s="12"/>
      <c r="X5970" s="12"/>
      <c r="Y5970" s="12"/>
      <c r="Z5970" s="12"/>
      <c r="AA5970" s="12"/>
      <c r="AB5970" s="12"/>
      <c r="AC5970" s="12"/>
      <c r="AD5970" s="12"/>
      <c r="AE5970" s="12"/>
      <c r="AF5970" s="12"/>
      <c r="AG5970" s="12"/>
      <c r="AH5970" s="12"/>
      <c r="AI5970" s="12"/>
      <c r="AJ5970" s="12"/>
      <c r="AK5970" s="12"/>
      <c r="AL5970" s="12"/>
      <c r="AM5970" s="12"/>
      <c r="AN5970" s="12"/>
      <c r="AO5970" s="12"/>
      <c r="AP5970" s="12"/>
      <c r="AQ5970" s="12"/>
      <c r="AR5970" s="12"/>
      <c r="AS5970" s="12"/>
      <c r="AT5970" s="12"/>
      <c r="AU5970" s="12"/>
      <c r="AV5970" s="12"/>
      <c r="AW5970" s="12"/>
      <c r="AX5970" s="12"/>
      <c r="AY5970" s="12"/>
      <c r="AZ5970" s="12"/>
      <c r="BA5970" s="12"/>
      <c r="BB5970" s="12"/>
      <c r="BC5970" s="12"/>
      <c r="BD5970" s="12"/>
      <c r="BE5970" s="12"/>
      <c r="BF5970" s="12"/>
      <c r="BG5970" s="12"/>
      <c r="BH5970" s="12"/>
      <c r="BI5970" s="12"/>
      <c r="BJ5970" s="13"/>
      <c r="BK5970" s="13"/>
      <c r="BL5970" s="13"/>
      <c r="BM5970" s="13"/>
      <c r="BN5970" s="13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1"/>
      <c r="L5971" s="11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  <c r="W5971" s="12"/>
      <c r="X5971" s="12"/>
      <c r="Y5971" s="12"/>
      <c r="Z5971" s="12"/>
      <c r="AA5971" s="12"/>
      <c r="AB5971" s="12"/>
      <c r="AC5971" s="12"/>
      <c r="AD5971" s="12"/>
      <c r="AE5971" s="12"/>
      <c r="AF5971" s="12"/>
      <c r="AG5971" s="12"/>
      <c r="AH5971" s="12"/>
      <c r="AI5971" s="12"/>
      <c r="AJ5971" s="12"/>
      <c r="AK5971" s="12"/>
      <c r="AL5971" s="12"/>
      <c r="AM5971" s="12"/>
      <c r="AN5971" s="12"/>
      <c r="AO5971" s="12"/>
      <c r="AP5971" s="12"/>
      <c r="AQ5971" s="12"/>
      <c r="AR5971" s="12"/>
      <c r="AS5971" s="12"/>
      <c r="AT5971" s="12"/>
      <c r="AU5971" s="12"/>
      <c r="AV5971" s="12"/>
      <c r="AW5971" s="12"/>
      <c r="AX5971" s="12"/>
      <c r="AY5971" s="12"/>
      <c r="AZ5971" s="12"/>
      <c r="BA5971" s="12"/>
      <c r="BB5971" s="12"/>
      <c r="BC5971" s="12"/>
      <c r="BD5971" s="12"/>
      <c r="BE5971" s="12"/>
      <c r="BF5971" s="12"/>
      <c r="BG5971" s="12"/>
      <c r="BH5971" s="12"/>
      <c r="BI5971" s="12"/>
      <c r="BJ5971" s="13"/>
      <c r="BK5971" s="13"/>
      <c r="BL5971" s="13"/>
      <c r="BM5971" s="13"/>
      <c r="BN5971" s="13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1"/>
      <c r="L5972" s="11"/>
      <c r="M5972" s="12"/>
      <c r="N5972" s="12"/>
      <c r="O5972" s="12"/>
      <c r="P5972" s="12"/>
      <c r="Q5972" s="12"/>
      <c r="R5972" s="12"/>
      <c r="S5972" s="12"/>
      <c r="T5972" s="12"/>
      <c r="U5972" s="12"/>
      <c r="V5972" s="12"/>
      <c r="W5972" s="12"/>
      <c r="X5972" s="12"/>
      <c r="Y5972" s="12"/>
      <c r="Z5972" s="12"/>
      <c r="AA5972" s="12"/>
      <c r="AB5972" s="12"/>
      <c r="AC5972" s="12"/>
      <c r="AD5972" s="12"/>
      <c r="AE5972" s="12"/>
      <c r="AF5972" s="12"/>
      <c r="AG5972" s="12"/>
      <c r="AH5972" s="12"/>
      <c r="AI5972" s="12"/>
      <c r="AJ5972" s="12"/>
      <c r="AK5972" s="12"/>
      <c r="AL5972" s="12"/>
      <c r="AM5972" s="12"/>
      <c r="AN5972" s="12"/>
      <c r="AO5972" s="12"/>
      <c r="AP5972" s="12"/>
      <c r="AQ5972" s="12"/>
      <c r="AR5972" s="12"/>
      <c r="AS5972" s="12"/>
      <c r="AT5972" s="12"/>
      <c r="AU5972" s="12"/>
      <c r="AV5972" s="12"/>
      <c r="AW5972" s="12"/>
      <c r="AX5972" s="12"/>
      <c r="AY5972" s="12"/>
      <c r="AZ5972" s="12"/>
      <c r="BA5972" s="12"/>
      <c r="BB5972" s="12"/>
      <c r="BC5972" s="12"/>
      <c r="BD5972" s="12"/>
      <c r="BE5972" s="12"/>
      <c r="BF5972" s="12"/>
      <c r="BG5972" s="12"/>
      <c r="BH5972" s="12"/>
      <c r="BI5972" s="12"/>
      <c r="BJ5972" s="13"/>
      <c r="BK5972" s="13"/>
      <c r="BL5972" s="13"/>
      <c r="BM5972" s="13"/>
      <c r="BN5972" s="13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1"/>
      <c r="L5973" s="11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  <c r="W5973" s="12"/>
      <c r="X5973" s="12"/>
      <c r="Y5973" s="12"/>
      <c r="Z5973" s="12"/>
      <c r="AA5973" s="12"/>
      <c r="AB5973" s="12"/>
      <c r="AC5973" s="12"/>
      <c r="AD5973" s="12"/>
      <c r="AE5973" s="12"/>
      <c r="AF5973" s="12"/>
      <c r="AG5973" s="12"/>
      <c r="AH5973" s="12"/>
      <c r="AI5973" s="12"/>
      <c r="AJ5973" s="12"/>
      <c r="AK5973" s="12"/>
      <c r="AL5973" s="12"/>
      <c r="AM5973" s="12"/>
      <c r="AN5973" s="12"/>
      <c r="AO5973" s="12"/>
      <c r="AP5973" s="12"/>
      <c r="AQ5973" s="12"/>
      <c r="AR5973" s="12"/>
      <c r="AS5973" s="12"/>
      <c r="AT5973" s="12"/>
      <c r="AU5973" s="12"/>
      <c r="AV5973" s="12"/>
      <c r="AW5973" s="12"/>
      <c r="AX5973" s="12"/>
      <c r="AY5973" s="12"/>
      <c r="AZ5973" s="12"/>
      <c r="BA5973" s="12"/>
      <c r="BB5973" s="12"/>
      <c r="BC5973" s="12"/>
      <c r="BD5973" s="12"/>
      <c r="BE5973" s="12"/>
      <c r="BF5973" s="12"/>
      <c r="BG5973" s="12"/>
      <c r="BH5973" s="12"/>
      <c r="BI5973" s="12"/>
      <c r="BJ5973" s="13"/>
      <c r="BK5973" s="13"/>
      <c r="BL5973" s="13"/>
      <c r="BM5973" s="13"/>
      <c r="BN5973" s="13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1"/>
      <c r="L5974" s="11"/>
      <c r="M5974" s="12"/>
      <c r="N5974" s="12"/>
      <c r="O5974" s="12"/>
      <c r="P5974" s="12"/>
      <c r="Q5974" s="12"/>
      <c r="R5974" s="12"/>
      <c r="S5974" s="12"/>
      <c r="T5974" s="12"/>
      <c r="U5974" s="12"/>
      <c r="V5974" s="12"/>
      <c r="W5974" s="12"/>
      <c r="X5974" s="12"/>
      <c r="Y5974" s="12"/>
      <c r="Z5974" s="12"/>
      <c r="AA5974" s="12"/>
      <c r="AB5974" s="12"/>
      <c r="AC5974" s="12"/>
      <c r="AD5974" s="12"/>
      <c r="AE5974" s="12"/>
      <c r="AF5974" s="12"/>
      <c r="AG5974" s="12"/>
      <c r="AH5974" s="12"/>
      <c r="AI5974" s="12"/>
      <c r="AJ5974" s="12"/>
      <c r="AK5974" s="12"/>
      <c r="AL5974" s="12"/>
      <c r="AM5974" s="12"/>
      <c r="AN5974" s="12"/>
      <c r="AO5974" s="12"/>
      <c r="AP5974" s="12"/>
      <c r="AQ5974" s="12"/>
      <c r="AR5974" s="12"/>
      <c r="AS5974" s="12"/>
      <c r="AT5974" s="12"/>
      <c r="AU5974" s="12"/>
      <c r="AV5974" s="12"/>
      <c r="AW5974" s="12"/>
      <c r="AX5974" s="12"/>
      <c r="AY5974" s="12"/>
      <c r="AZ5974" s="12"/>
      <c r="BA5974" s="12"/>
      <c r="BB5974" s="12"/>
      <c r="BC5974" s="12"/>
      <c r="BD5974" s="12"/>
      <c r="BE5974" s="12"/>
      <c r="BF5974" s="12"/>
      <c r="BG5974" s="12"/>
      <c r="BH5974" s="12"/>
      <c r="BI5974" s="12"/>
      <c r="BJ5974" s="13"/>
      <c r="BK5974" s="13"/>
      <c r="BL5974" s="13"/>
      <c r="BM5974" s="13"/>
      <c r="BN5974" s="13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1"/>
      <c r="L5975" s="11"/>
      <c r="M5975" s="12"/>
      <c r="N5975" s="12"/>
      <c r="O5975" s="12"/>
      <c r="P5975" s="12"/>
      <c r="Q5975" s="12"/>
      <c r="R5975" s="12"/>
      <c r="S5975" s="12"/>
      <c r="T5975" s="12"/>
      <c r="U5975" s="12"/>
      <c r="V5975" s="12"/>
      <c r="W5975" s="12"/>
      <c r="X5975" s="12"/>
      <c r="Y5975" s="12"/>
      <c r="Z5975" s="12"/>
      <c r="AA5975" s="12"/>
      <c r="AB5975" s="12"/>
      <c r="AC5975" s="12"/>
      <c r="AD5975" s="12"/>
      <c r="AE5975" s="12"/>
      <c r="AF5975" s="12"/>
      <c r="AG5975" s="12"/>
      <c r="AH5975" s="12"/>
      <c r="AI5975" s="12"/>
      <c r="AJ5975" s="12"/>
      <c r="AK5975" s="12"/>
      <c r="AL5975" s="12"/>
      <c r="AM5975" s="12"/>
      <c r="AN5975" s="12"/>
      <c r="AO5975" s="12"/>
      <c r="AP5975" s="12"/>
      <c r="AQ5975" s="12"/>
      <c r="AR5975" s="12"/>
      <c r="AS5975" s="12"/>
      <c r="AT5975" s="12"/>
      <c r="AU5975" s="12"/>
      <c r="AV5975" s="12"/>
      <c r="AW5975" s="12"/>
      <c r="AX5975" s="12"/>
      <c r="AY5975" s="12"/>
      <c r="AZ5975" s="12"/>
      <c r="BA5975" s="12"/>
      <c r="BB5975" s="12"/>
      <c r="BC5975" s="12"/>
      <c r="BD5975" s="12"/>
      <c r="BE5975" s="12"/>
      <c r="BF5975" s="12"/>
      <c r="BG5975" s="12"/>
      <c r="BH5975" s="12"/>
      <c r="BI5975" s="12"/>
      <c r="BJ5975" s="13"/>
      <c r="BK5975" s="13"/>
      <c r="BL5975" s="13"/>
      <c r="BM5975" s="13"/>
      <c r="BN5975" s="13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1"/>
      <c r="L5976" s="11"/>
      <c r="M5976" s="12"/>
      <c r="N5976" s="12"/>
      <c r="O5976" s="12"/>
      <c r="P5976" s="12"/>
      <c r="Q5976" s="12"/>
      <c r="R5976" s="12"/>
      <c r="S5976" s="12"/>
      <c r="T5976" s="12"/>
      <c r="U5976" s="12"/>
      <c r="V5976" s="12"/>
      <c r="W5976" s="12"/>
      <c r="X5976" s="12"/>
      <c r="Y5976" s="12"/>
      <c r="Z5976" s="12"/>
      <c r="AA5976" s="12"/>
      <c r="AB5976" s="12"/>
      <c r="AC5976" s="12"/>
      <c r="AD5976" s="12"/>
      <c r="AE5976" s="12"/>
      <c r="AF5976" s="12"/>
      <c r="AG5976" s="12"/>
      <c r="AH5976" s="12"/>
      <c r="AI5976" s="12"/>
      <c r="AJ5976" s="12"/>
      <c r="AK5976" s="12"/>
      <c r="AL5976" s="12"/>
      <c r="AM5976" s="12"/>
      <c r="AN5976" s="12"/>
      <c r="AO5976" s="12"/>
      <c r="AP5976" s="12"/>
      <c r="AQ5976" s="12"/>
      <c r="AR5976" s="12"/>
      <c r="AS5976" s="12"/>
      <c r="AT5976" s="12"/>
      <c r="AU5976" s="12"/>
      <c r="AV5976" s="12"/>
      <c r="AW5976" s="12"/>
      <c r="AX5976" s="12"/>
      <c r="AY5976" s="12"/>
      <c r="AZ5976" s="12"/>
      <c r="BA5976" s="12"/>
      <c r="BB5976" s="12"/>
      <c r="BC5976" s="12"/>
      <c r="BD5976" s="12"/>
      <c r="BE5976" s="12"/>
      <c r="BF5976" s="12"/>
      <c r="BG5976" s="12"/>
      <c r="BH5976" s="12"/>
      <c r="BI5976" s="12"/>
      <c r="BJ5976" s="13"/>
      <c r="BK5976" s="13"/>
      <c r="BL5976" s="13"/>
      <c r="BM5976" s="13"/>
      <c r="BN5976" s="13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1"/>
      <c r="L5977" s="11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  <c r="Z5977" s="12"/>
      <c r="AA5977" s="12"/>
      <c r="AB5977" s="12"/>
      <c r="AC5977" s="12"/>
      <c r="AD5977" s="12"/>
      <c r="AE5977" s="12"/>
      <c r="AF5977" s="12"/>
      <c r="AG5977" s="12"/>
      <c r="AH5977" s="12"/>
      <c r="AI5977" s="12"/>
      <c r="AJ5977" s="12"/>
      <c r="AK5977" s="12"/>
      <c r="AL5977" s="12"/>
      <c r="AM5977" s="12"/>
      <c r="AN5977" s="12"/>
      <c r="AO5977" s="12"/>
      <c r="AP5977" s="12"/>
      <c r="AQ5977" s="12"/>
      <c r="AR5977" s="12"/>
      <c r="AS5977" s="12"/>
      <c r="AT5977" s="12"/>
      <c r="AU5977" s="12"/>
      <c r="AV5977" s="12"/>
      <c r="AW5977" s="12"/>
      <c r="AX5977" s="12"/>
      <c r="AY5977" s="12"/>
      <c r="AZ5977" s="12"/>
      <c r="BA5977" s="12"/>
      <c r="BB5977" s="12"/>
      <c r="BC5977" s="12"/>
      <c r="BD5977" s="12"/>
      <c r="BE5977" s="12"/>
      <c r="BF5977" s="12"/>
      <c r="BG5977" s="12"/>
      <c r="BH5977" s="12"/>
      <c r="BI5977" s="12"/>
      <c r="BJ5977" s="13"/>
      <c r="BK5977" s="13"/>
      <c r="BL5977" s="13"/>
      <c r="BM5977" s="13"/>
      <c r="BN5977" s="13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1"/>
      <c r="L5978" s="11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  <c r="W5978" s="12"/>
      <c r="X5978" s="12"/>
      <c r="Y5978" s="12"/>
      <c r="Z5978" s="12"/>
      <c r="AA5978" s="12"/>
      <c r="AB5978" s="12"/>
      <c r="AC5978" s="12"/>
      <c r="AD5978" s="12"/>
      <c r="AE5978" s="12"/>
      <c r="AF5978" s="12"/>
      <c r="AG5978" s="12"/>
      <c r="AH5978" s="12"/>
      <c r="AI5978" s="12"/>
      <c r="AJ5978" s="12"/>
      <c r="AK5978" s="12"/>
      <c r="AL5978" s="12"/>
      <c r="AM5978" s="12"/>
      <c r="AN5978" s="12"/>
      <c r="AO5978" s="12"/>
      <c r="AP5978" s="12"/>
      <c r="AQ5978" s="12"/>
      <c r="AR5978" s="12"/>
      <c r="AS5978" s="12"/>
      <c r="AT5978" s="12"/>
      <c r="AU5978" s="12"/>
      <c r="AV5978" s="12"/>
      <c r="AW5978" s="12"/>
      <c r="AX5978" s="12"/>
      <c r="AY5978" s="12"/>
      <c r="AZ5978" s="12"/>
      <c r="BA5978" s="12"/>
      <c r="BB5978" s="12"/>
      <c r="BC5978" s="12"/>
      <c r="BD5978" s="12"/>
      <c r="BE5978" s="12"/>
      <c r="BF5978" s="12"/>
      <c r="BG5978" s="12"/>
      <c r="BH5978" s="12"/>
      <c r="BI5978" s="12"/>
      <c r="BJ5978" s="13"/>
      <c r="BK5978" s="13"/>
      <c r="BL5978" s="13"/>
      <c r="BM5978" s="13"/>
      <c r="BN5978" s="13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1"/>
      <c r="L5979" s="11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12"/>
      <c r="AD5979" s="12"/>
      <c r="AE5979" s="12"/>
      <c r="AF5979" s="12"/>
      <c r="AG5979" s="12"/>
      <c r="AH5979" s="12"/>
      <c r="AI5979" s="12"/>
      <c r="AJ5979" s="12"/>
      <c r="AK5979" s="12"/>
      <c r="AL5979" s="12"/>
      <c r="AM5979" s="12"/>
      <c r="AN5979" s="12"/>
      <c r="AO5979" s="12"/>
      <c r="AP5979" s="12"/>
      <c r="AQ5979" s="12"/>
      <c r="AR5979" s="12"/>
      <c r="AS5979" s="12"/>
      <c r="AT5979" s="12"/>
      <c r="AU5979" s="12"/>
      <c r="AV5979" s="12"/>
      <c r="AW5979" s="12"/>
      <c r="AX5979" s="12"/>
      <c r="AY5979" s="12"/>
      <c r="AZ5979" s="12"/>
      <c r="BA5979" s="12"/>
      <c r="BB5979" s="12"/>
      <c r="BC5979" s="12"/>
      <c r="BD5979" s="12"/>
      <c r="BE5979" s="12"/>
      <c r="BF5979" s="12"/>
      <c r="BG5979" s="12"/>
      <c r="BH5979" s="12"/>
      <c r="BI5979" s="12"/>
      <c r="BJ5979" s="13"/>
      <c r="BK5979" s="13"/>
      <c r="BL5979" s="13"/>
      <c r="BM5979" s="13"/>
      <c r="BN5979" s="13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1"/>
      <c r="L5980" s="11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/>
      <c r="W5980" s="12"/>
      <c r="X5980" s="12"/>
      <c r="Y5980" s="12"/>
      <c r="Z5980" s="12"/>
      <c r="AA5980" s="12"/>
      <c r="AB5980" s="12"/>
      <c r="AC5980" s="12"/>
      <c r="AD5980" s="12"/>
      <c r="AE5980" s="12"/>
      <c r="AF5980" s="12"/>
      <c r="AG5980" s="12"/>
      <c r="AH5980" s="12"/>
      <c r="AI5980" s="12"/>
      <c r="AJ5980" s="12"/>
      <c r="AK5980" s="12"/>
      <c r="AL5980" s="12"/>
      <c r="AM5980" s="12"/>
      <c r="AN5980" s="12"/>
      <c r="AO5980" s="12"/>
      <c r="AP5980" s="12"/>
      <c r="AQ5980" s="12"/>
      <c r="AR5980" s="12"/>
      <c r="AS5980" s="12"/>
      <c r="AT5980" s="12"/>
      <c r="AU5980" s="12"/>
      <c r="AV5980" s="12"/>
      <c r="AW5980" s="12"/>
      <c r="AX5980" s="12"/>
      <c r="AY5980" s="12"/>
      <c r="AZ5980" s="12"/>
      <c r="BA5980" s="12"/>
      <c r="BB5980" s="12"/>
      <c r="BC5980" s="12"/>
      <c r="BD5980" s="12"/>
      <c r="BE5980" s="12"/>
      <c r="BF5980" s="12"/>
      <c r="BG5980" s="12"/>
      <c r="BH5980" s="12"/>
      <c r="BI5980" s="12"/>
      <c r="BJ5980" s="13"/>
      <c r="BK5980" s="13"/>
      <c r="BL5980" s="13"/>
      <c r="BM5980" s="13"/>
      <c r="BN5980" s="13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1"/>
      <c r="L5981" s="11"/>
      <c r="M5981" s="12"/>
      <c r="N5981" s="12"/>
      <c r="O5981" s="12"/>
      <c r="P5981" s="12"/>
      <c r="Q5981" s="12"/>
      <c r="R5981" s="12"/>
      <c r="S5981" s="12"/>
      <c r="T5981" s="12"/>
      <c r="U5981" s="12"/>
      <c r="V5981" s="12"/>
      <c r="W5981" s="12"/>
      <c r="X5981" s="12"/>
      <c r="Y5981" s="12"/>
      <c r="Z5981" s="12"/>
      <c r="AA5981" s="12"/>
      <c r="AB5981" s="12"/>
      <c r="AC5981" s="12"/>
      <c r="AD5981" s="12"/>
      <c r="AE5981" s="12"/>
      <c r="AF5981" s="12"/>
      <c r="AG5981" s="12"/>
      <c r="AH5981" s="12"/>
      <c r="AI5981" s="12"/>
      <c r="AJ5981" s="12"/>
      <c r="AK5981" s="12"/>
      <c r="AL5981" s="12"/>
      <c r="AM5981" s="12"/>
      <c r="AN5981" s="12"/>
      <c r="AO5981" s="12"/>
      <c r="AP5981" s="12"/>
      <c r="AQ5981" s="12"/>
      <c r="AR5981" s="12"/>
      <c r="AS5981" s="12"/>
      <c r="AT5981" s="12"/>
      <c r="AU5981" s="12"/>
      <c r="AV5981" s="12"/>
      <c r="AW5981" s="12"/>
      <c r="AX5981" s="12"/>
      <c r="AY5981" s="12"/>
      <c r="AZ5981" s="12"/>
      <c r="BA5981" s="12"/>
      <c r="BB5981" s="12"/>
      <c r="BC5981" s="12"/>
      <c r="BD5981" s="12"/>
      <c r="BE5981" s="12"/>
      <c r="BF5981" s="12"/>
      <c r="BG5981" s="12"/>
      <c r="BH5981" s="12"/>
      <c r="BI5981" s="12"/>
      <c r="BJ5981" s="13"/>
      <c r="BK5981" s="13"/>
      <c r="BL5981" s="13"/>
      <c r="BM5981" s="13"/>
      <c r="BN5981" s="13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1"/>
      <c r="L5982" s="11"/>
      <c r="M5982" s="12"/>
      <c r="N5982" s="12"/>
      <c r="O5982" s="12"/>
      <c r="P5982" s="12"/>
      <c r="Q5982" s="12"/>
      <c r="R5982" s="12"/>
      <c r="S5982" s="12"/>
      <c r="T5982" s="12"/>
      <c r="U5982" s="12"/>
      <c r="V5982" s="12"/>
      <c r="W5982" s="12"/>
      <c r="X5982" s="12"/>
      <c r="Y5982" s="12"/>
      <c r="Z5982" s="12"/>
      <c r="AA5982" s="12"/>
      <c r="AB5982" s="12"/>
      <c r="AC5982" s="12"/>
      <c r="AD5982" s="12"/>
      <c r="AE5982" s="12"/>
      <c r="AF5982" s="12"/>
      <c r="AG5982" s="12"/>
      <c r="AH5982" s="12"/>
      <c r="AI5982" s="12"/>
      <c r="AJ5982" s="12"/>
      <c r="AK5982" s="12"/>
      <c r="AL5982" s="12"/>
      <c r="AM5982" s="12"/>
      <c r="AN5982" s="12"/>
      <c r="AO5982" s="12"/>
      <c r="AP5982" s="12"/>
      <c r="AQ5982" s="12"/>
      <c r="AR5982" s="12"/>
      <c r="AS5982" s="12"/>
      <c r="AT5982" s="12"/>
      <c r="AU5982" s="12"/>
      <c r="AV5982" s="12"/>
      <c r="AW5982" s="12"/>
      <c r="AX5982" s="12"/>
      <c r="AY5982" s="12"/>
      <c r="AZ5982" s="12"/>
      <c r="BA5982" s="12"/>
      <c r="BB5982" s="12"/>
      <c r="BC5982" s="12"/>
      <c r="BD5982" s="12"/>
      <c r="BE5982" s="12"/>
      <c r="BF5982" s="12"/>
      <c r="BG5982" s="12"/>
      <c r="BH5982" s="12"/>
      <c r="BI5982" s="12"/>
      <c r="BJ5982" s="13"/>
      <c r="BK5982" s="13"/>
      <c r="BL5982" s="13"/>
      <c r="BM5982" s="13"/>
      <c r="BN5982" s="13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1"/>
      <c r="L5983" s="11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  <c r="W5983" s="12"/>
      <c r="X5983" s="12"/>
      <c r="Y5983" s="12"/>
      <c r="Z5983" s="12"/>
      <c r="AA5983" s="12"/>
      <c r="AB5983" s="12"/>
      <c r="AC5983" s="12"/>
      <c r="AD5983" s="12"/>
      <c r="AE5983" s="12"/>
      <c r="AF5983" s="12"/>
      <c r="AG5983" s="12"/>
      <c r="AH5983" s="12"/>
      <c r="AI5983" s="12"/>
      <c r="AJ5983" s="12"/>
      <c r="AK5983" s="12"/>
      <c r="AL5983" s="12"/>
      <c r="AM5983" s="12"/>
      <c r="AN5983" s="12"/>
      <c r="AO5983" s="12"/>
      <c r="AP5983" s="12"/>
      <c r="AQ5983" s="12"/>
      <c r="AR5983" s="12"/>
      <c r="AS5983" s="12"/>
      <c r="AT5983" s="12"/>
      <c r="AU5983" s="12"/>
      <c r="AV5983" s="12"/>
      <c r="AW5983" s="12"/>
      <c r="AX5983" s="12"/>
      <c r="AY5983" s="12"/>
      <c r="AZ5983" s="12"/>
      <c r="BA5983" s="12"/>
      <c r="BB5983" s="12"/>
      <c r="BC5983" s="12"/>
      <c r="BD5983" s="12"/>
      <c r="BE5983" s="12"/>
      <c r="BF5983" s="12"/>
      <c r="BG5983" s="12"/>
      <c r="BH5983" s="12"/>
      <c r="BI5983" s="12"/>
      <c r="BJ5983" s="13"/>
      <c r="BK5983" s="13"/>
      <c r="BL5983" s="13"/>
      <c r="BM5983" s="13"/>
      <c r="BN5983" s="13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1"/>
      <c r="L5984" s="11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  <c r="W5984" s="12"/>
      <c r="X5984" s="12"/>
      <c r="Y5984" s="12"/>
      <c r="Z5984" s="12"/>
      <c r="AA5984" s="12"/>
      <c r="AB5984" s="12"/>
      <c r="AC5984" s="12"/>
      <c r="AD5984" s="12"/>
      <c r="AE5984" s="12"/>
      <c r="AF5984" s="12"/>
      <c r="AG5984" s="12"/>
      <c r="AH5984" s="12"/>
      <c r="AI5984" s="12"/>
      <c r="AJ5984" s="12"/>
      <c r="AK5984" s="12"/>
      <c r="AL5984" s="12"/>
      <c r="AM5984" s="12"/>
      <c r="AN5984" s="12"/>
      <c r="AO5984" s="12"/>
      <c r="AP5984" s="12"/>
      <c r="AQ5984" s="12"/>
      <c r="AR5984" s="12"/>
      <c r="AS5984" s="12"/>
      <c r="AT5984" s="12"/>
      <c r="AU5984" s="12"/>
      <c r="AV5984" s="12"/>
      <c r="AW5984" s="12"/>
      <c r="AX5984" s="12"/>
      <c r="AY5984" s="12"/>
      <c r="AZ5984" s="12"/>
      <c r="BA5984" s="12"/>
      <c r="BB5984" s="12"/>
      <c r="BC5984" s="12"/>
      <c r="BD5984" s="12"/>
      <c r="BE5984" s="12"/>
      <c r="BF5984" s="12"/>
      <c r="BG5984" s="12"/>
      <c r="BH5984" s="12"/>
      <c r="BI5984" s="12"/>
      <c r="BJ5984" s="13"/>
      <c r="BK5984" s="13"/>
      <c r="BL5984" s="13"/>
      <c r="BM5984" s="13"/>
      <c r="BN5984" s="13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1"/>
      <c r="L5985" s="11"/>
      <c r="M5985" s="12"/>
      <c r="N5985" s="12"/>
      <c r="O5985" s="12"/>
      <c r="P5985" s="12"/>
      <c r="Q5985" s="12"/>
      <c r="R5985" s="12"/>
      <c r="S5985" s="12"/>
      <c r="T5985" s="12"/>
      <c r="U5985" s="12"/>
      <c r="V5985" s="12"/>
      <c r="W5985" s="12"/>
      <c r="X5985" s="12"/>
      <c r="Y5985" s="12"/>
      <c r="Z5985" s="12"/>
      <c r="AA5985" s="12"/>
      <c r="AB5985" s="12"/>
      <c r="AC5985" s="12"/>
      <c r="AD5985" s="12"/>
      <c r="AE5985" s="12"/>
      <c r="AF5985" s="12"/>
      <c r="AG5985" s="12"/>
      <c r="AH5985" s="12"/>
      <c r="AI5985" s="12"/>
      <c r="AJ5985" s="12"/>
      <c r="AK5985" s="12"/>
      <c r="AL5985" s="12"/>
      <c r="AM5985" s="12"/>
      <c r="AN5985" s="12"/>
      <c r="AO5985" s="12"/>
      <c r="AP5985" s="12"/>
      <c r="AQ5985" s="12"/>
      <c r="AR5985" s="12"/>
      <c r="AS5985" s="12"/>
      <c r="AT5985" s="12"/>
      <c r="AU5985" s="12"/>
      <c r="AV5985" s="12"/>
      <c r="AW5985" s="12"/>
      <c r="AX5985" s="12"/>
      <c r="AY5985" s="12"/>
      <c r="AZ5985" s="12"/>
      <c r="BA5985" s="12"/>
      <c r="BB5985" s="12"/>
      <c r="BC5985" s="12"/>
      <c r="BD5985" s="12"/>
      <c r="BE5985" s="12"/>
      <c r="BF5985" s="12"/>
      <c r="BG5985" s="12"/>
      <c r="BH5985" s="12"/>
      <c r="BI5985" s="12"/>
      <c r="BJ5985" s="13"/>
      <c r="BK5985" s="13"/>
      <c r="BL5985" s="13"/>
      <c r="BM5985" s="13"/>
      <c r="BN5985" s="13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1"/>
      <c r="L5986" s="11"/>
      <c r="M5986" s="12"/>
      <c r="N5986" s="12"/>
      <c r="O5986" s="12"/>
      <c r="P5986" s="12"/>
      <c r="Q5986" s="12"/>
      <c r="R5986" s="12"/>
      <c r="S5986" s="12"/>
      <c r="T5986" s="12"/>
      <c r="U5986" s="12"/>
      <c r="V5986" s="12"/>
      <c r="W5986" s="12"/>
      <c r="X5986" s="12"/>
      <c r="Y5986" s="12"/>
      <c r="Z5986" s="12"/>
      <c r="AA5986" s="12"/>
      <c r="AB5986" s="12"/>
      <c r="AC5986" s="12"/>
      <c r="AD5986" s="12"/>
      <c r="AE5986" s="12"/>
      <c r="AF5986" s="12"/>
      <c r="AG5986" s="12"/>
      <c r="AH5986" s="12"/>
      <c r="AI5986" s="12"/>
      <c r="AJ5986" s="12"/>
      <c r="AK5986" s="12"/>
      <c r="AL5986" s="12"/>
      <c r="AM5986" s="12"/>
      <c r="AN5986" s="12"/>
      <c r="AO5986" s="12"/>
      <c r="AP5986" s="12"/>
      <c r="AQ5986" s="12"/>
      <c r="AR5986" s="12"/>
      <c r="AS5986" s="12"/>
      <c r="AT5986" s="12"/>
      <c r="AU5986" s="12"/>
      <c r="AV5986" s="12"/>
      <c r="AW5986" s="12"/>
      <c r="AX5986" s="12"/>
      <c r="AY5986" s="12"/>
      <c r="AZ5986" s="12"/>
      <c r="BA5986" s="12"/>
      <c r="BB5986" s="12"/>
      <c r="BC5986" s="12"/>
      <c r="BD5986" s="12"/>
      <c r="BE5986" s="12"/>
      <c r="BF5986" s="12"/>
      <c r="BG5986" s="12"/>
      <c r="BH5986" s="12"/>
      <c r="BI5986" s="12"/>
      <c r="BJ5986" s="13"/>
      <c r="BK5986" s="13"/>
      <c r="BL5986" s="13"/>
      <c r="BM5986" s="13"/>
      <c r="BN5986" s="13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1"/>
      <c r="L5987" s="11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/>
      <c r="AA5987" s="12"/>
      <c r="AB5987" s="12"/>
      <c r="AC5987" s="12"/>
      <c r="AD5987" s="12"/>
      <c r="AE5987" s="12"/>
      <c r="AF5987" s="12"/>
      <c r="AG5987" s="12"/>
      <c r="AH5987" s="12"/>
      <c r="AI5987" s="12"/>
      <c r="AJ5987" s="12"/>
      <c r="AK5987" s="12"/>
      <c r="AL5987" s="12"/>
      <c r="AM5987" s="12"/>
      <c r="AN5987" s="12"/>
      <c r="AO5987" s="12"/>
      <c r="AP5987" s="12"/>
      <c r="AQ5987" s="12"/>
      <c r="AR5987" s="12"/>
      <c r="AS5987" s="12"/>
      <c r="AT5987" s="12"/>
      <c r="AU5987" s="12"/>
      <c r="AV5987" s="12"/>
      <c r="AW5987" s="12"/>
      <c r="AX5987" s="12"/>
      <c r="AY5987" s="12"/>
      <c r="AZ5987" s="12"/>
      <c r="BA5987" s="12"/>
      <c r="BB5987" s="12"/>
      <c r="BC5987" s="12"/>
      <c r="BD5987" s="12"/>
      <c r="BE5987" s="12"/>
      <c r="BF5987" s="12"/>
      <c r="BG5987" s="12"/>
      <c r="BH5987" s="12"/>
      <c r="BI5987" s="12"/>
      <c r="BJ5987" s="13"/>
      <c r="BK5987" s="13"/>
      <c r="BL5987" s="13"/>
      <c r="BM5987" s="13"/>
      <c r="BN5987" s="13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1"/>
      <c r="L5988" s="11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12"/>
      <c r="Z5988" s="12"/>
      <c r="AA5988" s="12"/>
      <c r="AB5988" s="12"/>
      <c r="AC5988" s="12"/>
      <c r="AD5988" s="12"/>
      <c r="AE5988" s="12"/>
      <c r="AF5988" s="12"/>
      <c r="AG5988" s="12"/>
      <c r="AH5988" s="12"/>
      <c r="AI5988" s="12"/>
      <c r="AJ5988" s="12"/>
      <c r="AK5988" s="12"/>
      <c r="AL5988" s="12"/>
      <c r="AM5988" s="12"/>
      <c r="AN5988" s="12"/>
      <c r="AO5988" s="12"/>
      <c r="AP5988" s="12"/>
      <c r="AQ5988" s="12"/>
      <c r="AR5988" s="12"/>
      <c r="AS5988" s="12"/>
      <c r="AT5988" s="12"/>
      <c r="AU5988" s="12"/>
      <c r="AV5988" s="12"/>
      <c r="AW5988" s="12"/>
      <c r="AX5988" s="12"/>
      <c r="AY5988" s="12"/>
      <c r="AZ5988" s="12"/>
      <c r="BA5988" s="12"/>
      <c r="BB5988" s="12"/>
      <c r="BC5988" s="12"/>
      <c r="BD5988" s="12"/>
      <c r="BE5988" s="12"/>
      <c r="BF5988" s="12"/>
      <c r="BG5988" s="12"/>
      <c r="BH5988" s="12"/>
      <c r="BI5988" s="12"/>
      <c r="BJ5988" s="13"/>
      <c r="BK5988" s="13"/>
      <c r="BL5988" s="13"/>
      <c r="BM5988" s="13"/>
      <c r="BN5988" s="13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1"/>
      <c r="L5989" s="11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12"/>
      <c r="Z5989" s="12"/>
      <c r="AA5989" s="12"/>
      <c r="AB5989" s="12"/>
      <c r="AC5989" s="12"/>
      <c r="AD5989" s="12"/>
      <c r="AE5989" s="12"/>
      <c r="AF5989" s="12"/>
      <c r="AG5989" s="12"/>
      <c r="AH5989" s="12"/>
      <c r="AI5989" s="12"/>
      <c r="AJ5989" s="12"/>
      <c r="AK5989" s="12"/>
      <c r="AL5989" s="12"/>
      <c r="AM5989" s="12"/>
      <c r="AN5989" s="12"/>
      <c r="AO5989" s="12"/>
      <c r="AP5989" s="12"/>
      <c r="AQ5989" s="12"/>
      <c r="AR5989" s="12"/>
      <c r="AS5989" s="12"/>
      <c r="AT5989" s="12"/>
      <c r="AU5989" s="12"/>
      <c r="AV5989" s="12"/>
      <c r="AW5989" s="12"/>
      <c r="AX5989" s="12"/>
      <c r="AY5989" s="12"/>
      <c r="AZ5989" s="12"/>
      <c r="BA5989" s="12"/>
      <c r="BB5989" s="12"/>
      <c r="BC5989" s="12"/>
      <c r="BD5989" s="12"/>
      <c r="BE5989" s="12"/>
      <c r="BF5989" s="12"/>
      <c r="BG5989" s="12"/>
      <c r="BH5989" s="12"/>
      <c r="BI5989" s="12"/>
      <c r="BJ5989" s="13"/>
      <c r="BK5989" s="13"/>
      <c r="BL5989" s="13"/>
      <c r="BM5989" s="13"/>
      <c r="BN5989" s="13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1"/>
      <c r="L5990" s="11"/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  <c r="W5990" s="12"/>
      <c r="X5990" s="12"/>
      <c r="Y5990" s="12"/>
      <c r="Z5990" s="12"/>
      <c r="AA5990" s="12"/>
      <c r="AB5990" s="12"/>
      <c r="AC5990" s="12"/>
      <c r="AD5990" s="12"/>
      <c r="AE5990" s="12"/>
      <c r="AF5990" s="12"/>
      <c r="AG5990" s="12"/>
      <c r="AH5990" s="12"/>
      <c r="AI5990" s="12"/>
      <c r="AJ5990" s="12"/>
      <c r="AK5990" s="12"/>
      <c r="AL5990" s="12"/>
      <c r="AM5990" s="12"/>
      <c r="AN5990" s="12"/>
      <c r="AO5990" s="12"/>
      <c r="AP5990" s="12"/>
      <c r="AQ5990" s="12"/>
      <c r="AR5990" s="12"/>
      <c r="AS5990" s="12"/>
      <c r="AT5990" s="12"/>
      <c r="AU5990" s="12"/>
      <c r="AV5990" s="12"/>
      <c r="AW5990" s="12"/>
      <c r="AX5990" s="12"/>
      <c r="AY5990" s="12"/>
      <c r="AZ5990" s="12"/>
      <c r="BA5990" s="12"/>
      <c r="BB5990" s="12"/>
      <c r="BC5990" s="12"/>
      <c r="BD5990" s="12"/>
      <c r="BE5990" s="12"/>
      <c r="BF5990" s="12"/>
      <c r="BG5990" s="12"/>
      <c r="BH5990" s="12"/>
      <c r="BI5990" s="12"/>
      <c r="BJ5990" s="13"/>
      <c r="BK5990" s="13"/>
      <c r="BL5990" s="13"/>
      <c r="BM5990" s="13"/>
      <c r="BN5990" s="13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1"/>
      <c r="L5991" s="11"/>
      <c r="M5991" s="12"/>
      <c r="N5991" s="12"/>
      <c r="O5991" s="12"/>
      <c r="P5991" s="12"/>
      <c r="Q5991" s="12"/>
      <c r="R5991" s="12"/>
      <c r="S5991" s="12"/>
      <c r="T5991" s="12"/>
      <c r="U5991" s="12"/>
      <c r="V5991" s="12"/>
      <c r="W5991" s="12"/>
      <c r="X5991" s="12"/>
      <c r="Y5991" s="12"/>
      <c r="Z5991" s="12"/>
      <c r="AA5991" s="12"/>
      <c r="AB5991" s="12"/>
      <c r="AC5991" s="12"/>
      <c r="AD5991" s="12"/>
      <c r="AE5991" s="12"/>
      <c r="AF5991" s="12"/>
      <c r="AG5991" s="12"/>
      <c r="AH5991" s="12"/>
      <c r="AI5991" s="12"/>
      <c r="AJ5991" s="12"/>
      <c r="AK5991" s="12"/>
      <c r="AL5991" s="12"/>
      <c r="AM5991" s="12"/>
      <c r="AN5991" s="12"/>
      <c r="AO5991" s="12"/>
      <c r="AP5991" s="12"/>
      <c r="AQ5991" s="12"/>
      <c r="AR5991" s="12"/>
      <c r="AS5991" s="12"/>
      <c r="AT5991" s="12"/>
      <c r="AU5991" s="12"/>
      <c r="AV5991" s="12"/>
      <c r="AW5991" s="12"/>
      <c r="AX5991" s="12"/>
      <c r="AY5991" s="12"/>
      <c r="AZ5991" s="12"/>
      <c r="BA5991" s="12"/>
      <c r="BB5991" s="12"/>
      <c r="BC5991" s="12"/>
      <c r="BD5991" s="12"/>
      <c r="BE5991" s="12"/>
      <c r="BF5991" s="12"/>
      <c r="BG5991" s="12"/>
      <c r="BH5991" s="12"/>
      <c r="BI5991" s="12"/>
      <c r="BJ5991" s="13"/>
      <c r="BK5991" s="13"/>
      <c r="BL5991" s="13"/>
      <c r="BM5991" s="13"/>
      <c r="BN5991" s="13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1"/>
      <c r="L5992" s="11"/>
      <c r="M5992" s="12"/>
      <c r="N5992" s="12"/>
      <c r="O5992" s="12"/>
      <c r="P5992" s="12"/>
      <c r="Q5992" s="12"/>
      <c r="R5992" s="12"/>
      <c r="S5992" s="12"/>
      <c r="T5992" s="12"/>
      <c r="U5992" s="12"/>
      <c r="V5992" s="12"/>
      <c r="W5992" s="12"/>
      <c r="X5992" s="12"/>
      <c r="Y5992" s="12"/>
      <c r="Z5992" s="12"/>
      <c r="AA5992" s="12"/>
      <c r="AB5992" s="12"/>
      <c r="AC5992" s="12"/>
      <c r="AD5992" s="12"/>
      <c r="AE5992" s="12"/>
      <c r="AF5992" s="12"/>
      <c r="AG5992" s="12"/>
      <c r="AH5992" s="12"/>
      <c r="AI5992" s="12"/>
      <c r="AJ5992" s="12"/>
      <c r="AK5992" s="12"/>
      <c r="AL5992" s="12"/>
      <c r="AM5992" s="12"/>
      <c r="AN5992" s="12"/>
      <c r="AO5992" s="12"/>
      <c r="AP5992" s="12"/>
      <c r="AQ5992" s="12"/>
      <c r="AR5992" s="12"/>
      <c r="AS5992" s="12"/>
      <c r="AT5992" s="12"/>
      <c r="AU5992" s="12"/>
      <c r="AV5992" s="12"/>
      <c r="AW5992" s="12"/>
      <c r="AX5992" s="12"/>
      <c r="AY5992" s="12"/>
      <c r="AZ5992" s="12"/>
      <c r="BA5992" s="12"/>
      <c r="BB5992" s="12"/>
      <c r="BC5992" s="12"/>
      <c r="BD5992" s="12"/>
      <c r="BE5992" s="12"/>
      <c r="BF5992" s="12"/>
      <c r="BG5992" s="12"/>
      <c r="BH5992" s="12"/>
      <c r="BI5992" s="12"/>
      <c r="BJ5992" s="13"/>
      <c r="BK5992" s="13"/>
      <c r="BL5992" s="13"/>
      <c r="BM5992" s="13"/>
      <c r="BN5992" s="13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1"/>
      <c r="L5993" s="11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/>
      <c r="Y5993" s="12"/>
      <c r="Z5993" s="12"/>
      <c r="AA5993" s="12"/>
      <c r="AB5993" s="12"/>
      <c r="AC5993" s="12"/>
      <c r="AD5993" s="12"/>
      <c r="AE5993" s="12"/>
      <c r="AF5993" s="12"/>
      <c r="AG5993" s="12"/>
      <c r="AH5993" s="12"/>
      <c r="AI5993" s="12"/>
      <c r="AJ5993" s="12"/>
      <c r="AK5993" s="12"/>
      <c r="AL5993" s="12"/>
      <c r="AM5993" s="12"/>
      <c r="AN5993" s="12"/>
      <c r="AO5993" s="12"/>
      <c r="AP5993" s="12"/>
      <c r="AQ5993" s="12"/>
      <c r="AR5993" s="12"/>
      <c r="AS5993" s="12"/>
      <c r="AT5993" s="12"/>
      <c r="AU5993" s="12"/>
      <c r="AV5993" s="12"/>
      <c r="AW5993" s="12"/>
      <c r="AX5993" s="12"/>
      <c r="AY5993" s="12"/>
      <c r="AZ5993" s="12"/>
      <c r="BA5993" s="12"/>
      <c r="BB5993" s="12"/>
      <c r="BC5993" s="12"/>
      <c r="BD5993" s="12"/>
      <c r="BE5993" s="12"/>
      <c r="BF5993" s="12"/>
      <c r="BG5993" s="12"/>
      <c r="BH5993" s="12"/>
      <c r="BI5993" s="12"/>
      <c r="BJ5993" s="13"/>
      <c r="BK5993" s="13"/>
      <c r="BL5993" s="13"/>
      <c r="BM5993" s="13"/>
      <c r="BN5993" s="13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1"/>
      <c r="L5994" s="11"/>
      <c r="M5994" s="12"/>
      <c r="N5994" s="12"/>
      <c r="O5994" s="12"/>
      <c r="P5994" s="12"/>
      <c r="Q5994" s="12"/>
      <c r="R5994" s="12"/>
      <c r="S5994" s="12"/>
      <c r="T5994" s="12"/>
      <c r="U5994" s="12"/>
      <c r="V5994" s="12"/>
      <c r="W5994" s="12"/>
      <c r="X5994" s="12"/>
      <c r="Y5994" s="12"/>
      <c r="Z5994" s="12"/>
      <c r="AA5994" s="12"/>
      <c r="AB5994" s="12"/>
      <c r="AC5994" s="12"/>
      <c r="AD5994" s="12"/>
      <c r="AE5994" s="12"/>
      <c r="AF5994" s="12"/>
      <c r="AG5994" s="12"/>
      <c r="AH5994" s="12"/>
      <c r="AI5994" s="12"/>
      <c r="AJ5994" s="12"/>
      <c r="AK5994" s="12"/>
      <c r="AL5994" s="12"/>
      <c r="AM5994" s="12"/>
      <c r="AN5994" s="12"/>
      <c r="AO5994" s="12"/>
      <c r="AP5994" s="12"/>
      <c r="AQ5994" s="12"/>
      <c r="AR5994" s="12"/>
      <c r="AS5994" s="12"/>
      <c r="AT5994" s="12"/>
      <c r="AU5994" s="12"/>
      <c r="AV5994" s="12"/>
      <c r="AW5994" s="12"/>
      <c r="AX5994" s="12"/>
      <c r="AY5994" s="12"/>
      <c r="AZ5994" s="12"/>
      <c r="BA5994" s="12"/>
      <c r="BB5994" s="12"/>
      <c r="BC5994" s="12"/>
      <c r="BD5994" s="12"/>
      <c r="BE5994" s="12"/>
      <c r="BF5994" s="12"/>
      <c r="BG5994" s="12"/>
      <c r="BH5994" s="12"/>
      <c r="BI5994" s="12"/>
      <c r="BJ5994" s="13"/>
      <c r="BK5994" s="13"/>
      <c r="BL5994" s="13"/>
      <c r="BM5994" s="13"/>
      <c r="BN5994" s="13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1"/>
      <c r="L5995" s="11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/>
      <c r="Z5995" s="12"/>
      <c r="AA5995" s="12"/>
      <c r="AB5995" s="12"/>
      <c r="AC5995" s="12"/>
      <c r="AD5995" s="12"/>
      <c r="AE5995" s="12"/>
      <c r="AF5995" s="12"/>
      <c r="AG5995" s="12"/>
      <c r="AH5995" s="12"/>
      <c r="AI5995" s="12"/>
      <c r="AJ5995" s="12"/>
      <c r="AK5995" s="12"/>
      <c r="AL5995" s="12"/>
      <c r="AM5995" s="12"/>
      <c r="AN5995" s="12"/>
      <c r="AO5995" s="12"/>
      <c r="AP5995" s="12"/>
      <c r="AQ5995" s="12"/>
      <c r="AR5995" s="12"/>
      <c r="AS5995" s="12"/>
      <c r="AT5995" s="12"/>
      <c r="AU5995" s="12"/>
      <c r="AV5995" s="12"/>
      <c r="AW5995" s="12"/>
      <c r="AX5995" s="12"/>
      <c r="AY5995" s="12"/>
      <c r="AZ5995" s="12"/>
      <c r="BA5995" s="12"/>
      <c r="BB5995" s="12"/>
      <c r="BC5995" s="12"/>
      <c r="BD5995" s="12"/>
      <c r="BE5995" s="12"/>
      <c r="BF5995" s="12"/>
      <c r="BG5995" s="12"/>
      <c r="BH5995" s="12"/>
      <c r="BI5995" s="12"/>
      <c r="BJ5995" s="13"/>
      <c r="BK5995" s="13"/>
      <c r="BL5995" s="13"/>
      <c r="BM5995" s="13"/>
      <c r="BN5995" s="13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1"/>
      <c r="L5996" s="11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  <c r="Y5996" s="12"/>
      <c r="Z5996" s="12"/>
      <c r="AA5996" s="12"/>
      <c r="AB5996" s="12"/>
      <c r="AC5996" s="12"/>
      <c r="AD5996" s="12"/>
      <c r="AE5996" s="12"/>
      <c r="AF5996" s="12"/>
      <c r="AG5996" s="12"/>
      <c r="AH5996" s="12"/>
      <c r="AI5996" s="12"/>
      <c r="AJ5996" s="12"/>
      <c r="AK5996" s="12"/>
      <c r="AL5996" s="12"/>
      <c r="AM5996" s="12"/>
      <c r="AN5996" s="12"/>
      <c r="AO5996" s="12"/>
      <c r="AP5996" s="12"/>
      <c r="AQ5996" s="12"/>
      <c r="AR5996" s="12"/>
      <c r="AS5996" s="12"/>
      <c r="AT5996" s="12"/>
      <c r="AU5996" s="12"/>
      <c r="AV5996" s="12"/>
      <c r="AW5996" s="12"/>
      <c r="AX5996" s="12"/>
      <c r="AY5996" s="12"/>
      <c r="AZ5996" s="12"/>
      <c r="BA5996" s="12"/>
      <c r="BB5996" s="12"/>
      <c r="BC5996" s="12"/>
      <c r="BD5996" s="12"/>
      <c r="BE5996" s="12"/>
      <c r="BF5996" s="12"/>
      <c r="BG5996" s="12"/>
      <c r="BH5996" s="12"/>
      <c r="BI5996" s="12"/>
      <c r="BJ5996" s="13"/>
      <c r="BK5996" s="13"/>
      <c r="BL5996" s="13"/>
      <c r="BM5996" s="13"/>
      <c r="BN5996" s="13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1"/>
      <c r="L5997" s="11"/>
      <c r="M5997" s="12"/>
      <c r="N5997" s="12"/>
      <c r="O5997" s="12"/>
      <c r="P5997" s="12"/>
      <c r="Q5997" s="12"/>
      <c r="R5997" s="12"/>
      <c r="S5997" s="12"/>
      <c r="T5997" s="12"/>
      <c r="U5997" s="12"/>
      <c r="V5997" s="12"/>
      <c r="W5997" s="12"/>
      <c r="X5997" s="12"/>
      <c r="Y5997" s="12"/>
      <c r="Z5997" s="12"/>
      <c r="AA5997" s="12"/>
      <c r="AB5997" s="12"/>
      <c r="AC5997" s="12"/>
      <c r="AD5997" s="12"/>
      <c r="AE5997" s="12"/>
      <c r="AF5997" s="12"/>
      <c r="AG5997" s="12"/>
      <c r="AH5997" s="12"/>
      <c r="AI5997" s="12"/>
      <c r="AJ5997" s="12"/>
      <c r="AK5997" s="12"/>
      <c r="AL5997" s="12"/>
      <c r="AM5997" s="12"/>
      <c r="AN5997" s="12"/>
      <c r="AO5997" s="12"/>
      <c r="AP5997" s="12"/>
      <c r="AQ5997" s="12"/>
      <c r="AR5997" s="12"/>
      <c r="AS5997" s="12"/>
      <c r="AT5997" s="12"/>
      <c r="AU5997" s="12"/>
      <c r="AV5997" s="12"/>
      <c r="AW5997" s="12"/>
      <c r="AX5997" s="12"/>
      <c r="AY5997" s="12"/>
      <c r="AZ5997" s="12"/>
      <c r="BA5997" s="12"/>
      <c r="BB5997" s="12"/>
      <c r="BC5997" s="12"/>
      <c r="BD5997" s="12"/>
      <c r="BE5997" s="12"/>
      <c r="BF5997" s="12"/>
      <c r="BG5997" s="12"/>
      <c r="BH5997" s="12"/>
      <c r="BI5997" s="12"/>
      <c r="BJ5997" s="13"/>
      <c r="BK5997" s="13"/>
      <c r="BL5997" s="13"/>
      <c r="BM5997" s="13"/>
      <c r="BN5997" s="13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1"/>
      <c r="L5998" s="11"/>
      <c r="M5998" s="12"/>
      <c r="N5998" s="12"/>
      <c r="O5998" s="12"/>
      <c r="P5998" s="12"/>
      <c r="Q5998" s="12"/>
      <c r="R5998" s="12"/>
      <c r="S5998" s="12"/>
      <c r="T5998" s="12"/>
      <c r="U5998" s="12"/>
      <c r="V5998" s="12"/>
      <c r="W5998" s="12"/>
      <c r="X5998" s="12"/>
      <c r="Y5998" s="12"/>
      <c r="Z5998" s="12"/>
      <c r="AA5998" s="12"/>
      <c r="AB5998" s="12"/>
      <c r="AC5998" s="12"/>
      <c r="AD5998" s="12"/>
      <c r="AE5998" s="12"/>
      <c r="AF5998" s="12"/>
      <c r="AG5998" s="12"/>
      <c r="AH5998" s="12"/>
      <c r="AI5998" s="12"/>
      <c r="AJ5998" s="12"/>
      <c r="AK5998" s="12"/>
      <c r="AL5998" s="12"/>
      <c r="AM5998" s="12"/>
      <c r="AN5998" s="12"/>
      <c r="AO5998" s="12"/>
      <c r="AP5998" s="12"/>
      <c r="AQ5998" s="12"/>
      <c r="AR5998" s="12"/>
      <c r="AS5998" s="12"/>
      <c r="AT5998" s="12"/>
      <c r="AU5998" s="12"/>
      <c r="AV5998" s="12"/>
      <c r="AW5998" s="12"/>
      <c r="AX5998" s="12"/>
      <c r="AY5998" s="12"/>
      <c r="AZ5998" s="12"/>
      <c r="BA5998" s="12"/>
      <c r="BB5998" s="12"/>
      <c r="BC5998" s="12"/>
      <c r="BD5998" s="12"/>
      <c r="BE5998" s="12"/>
      <c r="BF5998" s="12"/>
      <c r="BG5998" s="12"/>
      <c r="BH5998" s="12"/>
      <c r="BI5998" s="12"/>
      <c r="BJ5998" s="13"/>
      <c r="BK5998" s="13"/>
      <c r="BL5998" s="13"/>
      <c r="BM5998" s="13"/>
      <c r="BN5998" s="13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1"/>
      <c r="L5999" s="11"/>
      <c r="M5999" s="12"/>
      <c r="N5999" s="12"/>
      <c r="O5999" s="12"/>
      <c r="P5999" s="12"/>
      <c r="Q5999" s="12"/>
      <c r="R5999" s="12"/>
      <c r="S5999" s="12"/>
      <c r="T5999" s="12"/>
      <c r="U5999" s="12"/>
      <c r="V5999" s="12"/>
      <c r="W5999" s="12"/>
      <c r="X5999" s="12"/>
      <c r="Y5999" s="12"/>
      <c r="Z5999" s="12"/>
      <c r="AA5999" s="12"/>
      <c r="AB5999" s="12"/>
      <c r="AC5999" s="12"/>
      <c r="AD5999" s="12"/>
      <c r="AE5999" s="12"/>
      <c r="AF5999" s="12"/>
      <c r="AG5999" s="12"/>
      <c r="AH5999" s="12"/>
      <c r="AI5999" s="12"/>
      <c r="AJ5999" s="12"/>
      <c r="AK5999" s="12"/>
      <c r="AL5999" s="12"/>
      <c r="AM5999" s="12"/>
      <c r="AN5999" s="12"/>
      <c r="AO5999" s="12"/>
      <c r="AP5999" s="12"/>
      <c r="AQ5999" s="12"/>
      <c r="AR5999" s="12"/>
      <c r="AS5999" s="12"/>
      <c r="AT5999" s="12"/>
      <c r="AU5999" s="12"/>
      <c r="AV5999" s="12"/>
      <c r="AW5999" s="12"/>
      <c r="AX5999" s="12"/>
      <c r="AY5999" s="12"/>
      <c r="AZ5999" s="12"/>
      <c r="BA5999" s="12"/>
      <c r="BB5999" s="12"/>
      <c r="BC5999" s="12"/>
      <c r="BD5999" s="12"/>
      <c r="BE5999" s="12"/>
      <c r="BF5999" s="12"/>
      <c r="BG5999" s="12"/>
      <c r="BH5999" s="12"/>
      <c r="BI5999" s="12"/>
      <c r="BJ5999" s="13"/>
      <c r="BK5999" s="13"/>
      <c r="BL5999" s="13"/>
      <c r="BM5999" s="13"/>
      <c r="BN5999" s="13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1"/>
      <c r="L6000" s="11"/>
      <c r="M6000" s="12"/>
      <c r="N6000" s="12"/>
      <c r="O6000" s="12"/>
      <c r="P6000" s="12"/>
      <c r="Q6000" s="12"/>
      <c r="R6000" s="12"/>
      <c r="S6000" s="12"/>
      <c r="T6000" s="12"/>
      <c r="U6000" s="12"/>
      <c r="V6000" s="12"/>
      <c r="W6000" s="12"/>
      <c r="X6000" s="12"/>
      <c r="Y6000" s="12"/>
      <c r="Z6000" s="12"/>
      <c r="AA6000" s="12"/>
      <c r="AB6000" s="12"/>
      <c r="AC6000" s="12"/>
      <c r="AD6000" s="12"/>
      <c r="AE6000" s="12"/>
      <c r="AF6000" s="12"/>
      <c r="AG6000" s="12"/>
      <c r="AH6000" s="12"/>
      <c r="AI6000" s="12"/>
      <c r="AJ6000" s="12"/>
      <c r="AK6000" s="12"/>
      <c r="AL6000" s="12"/>
      <c r="AM6000" s="12"/>
      <c r="AN6000" s="12"/>
      <c r="AO6000" s="12"/>
      <c r="AP6000" s="12"/>
      <c r="AQ6000" s="12"/>
      <c r="AR6000" s="12"/>
      <c r="AS6000" s="12"/>
      <c r="AT6000" s="12"/>
      <c r="AU6000" s="12"/>
      <c r="AV6000" s="12"/>
      <c r="AW6000" s="12"/>
      <c r="AX6000" s="12"/>
      <c r="AY6000" s="12"/>
      <c r="AZ6000" s="12"/>
      <c r="BA6000" s="12"/>
      <c r="BB6000" s="12"/>
      <c r="BC6000" s="12"/>
      <c r="BD6000" s="12"/>
      <c r="BE6000" s="12"/>
      <c r="BF6000" s="12"/>
      <c r="BG6000" s="12"/>
      <c r="BH6000" s="12"/>
      <c r="BI6000" s="12"/>
      <c r="BJ6000" s="13"/>
      <c r="BK6000" s="13"/>
      <c r="BL6000" s="13"/>
      <c r="BM6000" s="13"/>
      <c r="BN6000" s="13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1"/>
      <c r="L6001" s="11"/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  <c r="W6001" s="12"/>
      <c r="X6001" s="12"/>
      <c r="Y6001" s="12"/>
      <c r="Z6001" s="12"/>
      <c r="AA6001" s="12"/>
      <c r="AB6001" s="12"/>
      <c r="AC6001" s="12"/>
      <c r="AD6001" s="12"/>
      <c r="AE6001" s="12"/>
      <c r="AF6001" s="12"/>
      <c r="AG6001" s="12"/>
      <c r="AH6001" s="12"/>
      <c r="AI6001" s="12"/>
      <c r="AJ6001" s="12"/>
      <c r="AK6001" s="12"/>
      <c r="AL6001" s="12"/>
      <c r="AM6001" s="12"/>
      <c r="AN6001" s="12"/>
      <c r="AO6001" s="12"/>
      <c r="AP6001" s="12"/>
      <c r="AQ6001" s="12"/>
      <c r="AR6001" s="12"/>
      <c r="AS6001" s="12"/>
      <c r="AT6001" s="12"/>
      <c r="AU6001" s="12"/>
      <c r="AV6001" s="12"/>
      <c r="AW6001" s="12"/>
      <c r="AX6001" s="12"/>
      <c r="AY6001" s="12"/>
      <c r="AZ6001" s="12"/>
      <c r="BA6001" s="12"/>
      <c r="BB6001" s="12"/>
      <c r="BC6001" s="12"/>
      <c r="BD6001" s="12"/>
      <c r="BE6001" s="12"/>
      <c r="BF6001" s="12"/>
      <c r="BG6001" s="12"/>
      <c r="BH6001" s="12"/>
      <c r="BI6001" s="12"/>
      <c r="BJ6001" s="13"/>
      <c r="BK6001" s="13"/>
      <c r="BL6001" s="13"/>
      <c r="BM6001" s="13"/>
      <c r="BN6001" s="13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1"/>
      <c r="L6002" s="11"/>
      <c r="M6002" s="12"/>
      <c r="N6002" s="12"/>
      <c r="O6002" s="12"/>
      <c r="P6002" s="12"/>
      <c r="Q6002" s="12"/>
      <c r="R6002" s="12"/>
      <c r="S6002" s="12"/>
      <c r="T6002" s="12"/>
      <c r="U6002" s="12"/>
      <c r="V6002" s="12"/>
      <c r="W6002" s="12"/>
      <c r="X6002" s="12"/>
      <c r="Y6002" s="12"/>
      <c r="Z6002" s="12"/>
      <c r="AA6002" s="12"/>
      <c r="AB6002" s="12"/>
      <c r="AC6002" s="12"/>
      <c r="AD6002" s="12"/>
      <c r="AE6002" s="12"/>
      <c r="AF6002" s="12"/>
      <c r="AG6002" s="12"/>
      <c r="AH6002" s="12"/>
      <c r="AI6002" s="12"/>
      <c r="AJ6002" s="12"/>
      <c r="AK6002" s="12"/>
      <c r="AL6002" s="12"/>
      <c r="AM6002" s="12"/>
      <c r="AN6002" s="12"/>
      <c r="AO6002" s="12"/>
      <c r="AP6002" s="12"/>
      <c r="AQ6002" s="12"/>
      <c r="AR6002" s="12"/>
      <c r="AS6002" s="12"/>
      <c r="AT6002" s="12"/>
      <c r="AU6002" s="12"/>
      <c r="AV6002" s="12"/>
      <c r="AW6002" s="12"/>
      <c r="AX6002" s="12"/>
      <c r="AY6002" s="12"/>
      <c r="AZ6002" s="12"/>
      <c r="BA6002" s="12"/>
      <c r="BB6002" s="12"/>
      <c r="BC6002" s="12"/>
      <c r="BD6002" s="12"/>
      <c r="BE6002" s="12"/>
      <c r="BF6002" s="12"/>
      <c r="BG6002" s="12"/>
      <c r="BH6002" s="12"/>
      <c r="BI6002" s="12"/>
      <c r="BJ6002" s="13"/>
      <c r="BK6002" s="13"/>
      <c r="BL6002" s="13"/>
      <c r="BM6002" s="13"/>
      <c r="BN6002" s="13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1"/>
      <c r="L6003" s="11"/>
      <c r="M6003" s="12"/>
      <c r="N6003" s="12"/>
      <c r="O6003" s="12"/>
      <c r="P6003" s="12"/>
      <c r="Q6003" s="12"/>
      <c r="R6003" s="12"/>
      <c r="S6003" s="12"/>
      <c r="T6003" s="12"/>
      <c r="U6003" s="12"/>
      <c r="V6003" s="12"/>
      <c r="W6003" s="12"/>
      <c r="X6003" s="12"/>
      <c r="Y6003" s="12"/>
      <c r="Z6003" s="12"/>
      <c r="AA6003" s="12"/>
      <c r="AB6003" s="12"/>
      <c r="AC6003" s="12"/>
      <c r="AD6003" s="12"/>
      <c r="AE6003" s="12"/>
      <c r="AF6003" s="12"/>
      <c r="AG6003" s="12"/>
      <c r="AH6003" s="12"/>
      <c r="AI6003" s="12"/>
      <c r="AJ6003" s="12"/>
      <c r="AK6003" s="12"/>
      <c r="AL6003" s="12"/>
      <c r="AM6003" s="12"/>
      <c r="AN6003" s="12"/>
      <c r="AO6003" s="12"/>
      <c r="AP6003" s="12"/>
      <c r="AQ6003" s="12"/>
      <c r="AR6003" s="12"/>
      <c r="AS6003" s="12"/>
      <c r="AT6003" s="12"/>
      <c r="AU6003" s="12"/>
      <c r="AV6003" s="12"/>
      <c r="AW6003" s="12"/>
      <c r="AX6003" s="12"/>
      <c r="AY6003" s="12"/>
      <c r="AZ6003" s="12"/>
      <c r="BA6003" s="12"/>
      <c r="BB6003" s="12"/>
      <c r="BC6003" s="12"/>
      <c r="BD6003" s="12"/>
      <c r="BE6003" s="12"/>
      <c r="BF6003" s="12"/>
      <c r="BG6003" s="12"/>
      <c r="BH6003" s="12"/>
      <c r="BI6003" s="12"/>
      <c r="BJ6003" s="13"/>
      <c r="BK6003" s="13"/>
      <c r="BL6003" s="13"/>
      <c r="BM6003" s="13"/>
      <c r="BN6003" s="13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1"/>
      <c r="L6004" s="11"/>
      <c r="M6004" s="12"/>
      <c r="N6004" s="12"/>
      <c r="O6004" s="12"/>
      <c r="P6004" s="12"/>
      <c r="Q6004" s="12"/>
      <c r="R6004" s="12"/>
      <c r="S6004" s="12"/>
      <c r="T6004" s="12"/>
      <c r="U6004" s="12"/>
      <c r="V6004" s="12"/>
      <c r="W6004" s="12"/>
      <c r="X6004" s="12"/>
      <c r="Y6004" s="12"/>
      <c r="Z6004" s="12"/>
      <c r="AA6004" s="12"/>
      <c r="AB6004" s="12"/>
      <c r="AC6004" s="12"/>
      <c r="AD6004" s="12"/>
      <c r="AE6004" s="12"/>
      <c r="AF6004" s="12"/>
      <c r="AG6004" s="12"/>
      <c r="AH6004" s="12"/>
      <c r="AI6004" s="12"/>
      <c r="AJ6004" s="12"/>
      <c r="AK6004" s="12"/>
      <c r="AL6004" s="12"/>
      <c r="AM6004" s="12"/>
      <c r="AN6004" s="12"/>
      <c r="AO6004" s="12"/>
      <c r="AP6004" s="12"/>
      <c r="AQ6004" s="12"/>
      <c r="AR6004" s="12"/>
      <c r="AS6004" s="12"/>
      <c r="AT6004" s="12"/>
      <c r="AU6004" s="12"/>
      <c r="AV6004" s="12"/>
      <c r="AW6004" s="12"/>
      <c r="AX6004" s="12"/>
      <c r="AY6004" s="12"/>
      <c r="AZ6004" s="12"/>
      <c r="BA6004" s="12"/>
      <c r="BB6004" s="12"/>
      <c r="BC6004" s="12"/>
      <c r="BD6004" s="12"/>
      <c r="BE6004" s="12"/>
      <c r="BF6004" s="12"/>
      <c r="BG6004" s="12"/>
      <c r="BH6004" s="12"/>
      <c r="BI6004" s="12"/>
      <c r="BJ6004" s="13"/>
      <c r="BK6004" s="13"/>
      <c r="BL6004" s="13"/>
      <c r="BM6004" s="13"/>
      <c r="BN6004" s="13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1"/>
      <c r="L6005" s="11"/>
      <c r="M6005" s="12"/>
      <c r="N6005" s="12"/>
      <c r="O6005" s="12"/>
      <c r="P6005" s="12"/>
      <c r="Q6005" s="12"/>
      <c r="R6005" s="12"/>
      <c r="S6005" s="12"/>
      <c r="T6005" s="12"/>
      <c r="U6005" s="12"/>
      <c r="V6005" s="12"/>
      <c r="W6005" s="12"/>
      <c r="X6005" s="12"/>
      <c r="Y6005" s="12"/>
      <c r="Z6005" s="12"/>
      <c r="AA6005" s="12"/>
      <c r="AB6005" s="12"/>
      <c r="AC6005" s="12"/>
      <c r="AD6005" s="12"/>
      <c r="AE6005" s="12"/>
      <c r="AF6005" s="12"/>
      <c r="AG6005" s="12"/>
      <c r="AH6005" s="12"/>
      <c r="AI6005" s="12"/>
      <c r="AJ6005" s="12"/>
      <c r="AK6005" s="12"/>
      <c r="AL6005" s="12"/>
      <c r="AM6005" s="12"/>
      <c r="AN6005" s="12"/>
      <c r="AO6005" s="12"/>
      <c r="AP6005" s="12"/>
      <c r="AQ6005" s="12"/>
      <c r="AR6005" s="12"/>
      <c r="AS6005" s="12"/>
      <c r="AT6005" s="12"/>
      <c r="AU6005" s="12"/>
      <c r="AV6005" s="12"/>
      <c r="AW6005" s="12"/>
      <c r="AX6005" s="12"/>
      <c r="AY6005" s="12"/>
      <c r="AZ6005" s="12"/>
      <c r="BA6005" s="12"/>
      <c r="BB6005" s="12"/>
      <c r="BC6005" s="12"/>
      <c r="BD6005" s="12"/>
      <c r="BE6005" s="12"/>
      <c r="BF6005" s="12"/>
      <c r="BG6005" s="12"/>
      <c r="BH6005" s="12"/>
      <c r="BI6005" s="12"/>
      <c r="BJ6005" s="13"/>
      <c r="BK6005" s="13"/>
      <c r="BL6005" s="13"/>
      <c r="BM6005" s="13"/>
      <c r="BN6005" s="13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1"/>
      <c r="L6006" s="11"/>
      <c r="M6006" s="12"/>
      <c r="N6006" s="12"/>
      <c r="O6006" s="12"/>
      <c r="P6006" s="12"/>
      <c r="Q6006" s="12"/>
      <c r="R6006" s="12"/>
      <c r="S6006" s="12"/>
      <c r="T6006" s="12"/>
      <c r="U6006" s="12"/>
      <c r="V6006" s="12"/>
      <c r="W6006" s="12"/>
      <c r="X6006" s="12"/>
      <c r="Y6006" s="12"/>
      <c r="Z6006" s="12"/>
      <c r="AA6006" s="12"/>
      <c r="AB6006" s="12"/>
      <c r="AC6006" s="12"/>
      <c r="AD6006" s="12"/>
      <c r="AE6006" s="12"/>
      <c r="AF6006" s="12"/>
      <c r="AG6006" s="12"/>
      <c r="AH6006" s="12"/>
      <c r="AI6006" s="12"/>
      <c r="AJ6006" s="12"/>
      <c r="AK6006" s="12"/>
      <c r="AL6006" s="12"/>
      <c r="AM6006" s="12"/>
      <c r="AN6006" s="12"/>
      <c r="AO6006" s="12"/>
      <c r="AP6006" s="12"/>
      <c r="AQ6006" s="12"/>
      <c r="AR6006" s="12"/>
      <c r="AS6006" s="12"/>
      <c r="AT6006" s="12"/>
      <c r="AU6006" s="12"/>
      <c r="AV6006" s="12"/>
      <c r="AW6006" s="12"/>
      <c r="AX6006" s="12"/>
      <c r="AY6006" s="12"/>
      <c r="AZ6006" s="12"/>
      <c r="BA6006" s="12"/>
      <c r="BB6006" s="12"/>
      <c r="BC6006" s="12"/>
      <c r="BD6006" s="12"/>
      <c r="BE6006" s="12"/>
      <c r="BF6006" s="12"/>
      <c r="BG6006" s="12"/>
      <c r="BH6006" s="12"/>
      <c r="BI6006" s="12"/>
      <c r="BJ6006" s="13"/>
      <c r="BK6006" s="13"/>
      <c r="BL6006" s="13"/>
      <c r="BM6006" s="13"/>
      <c r="BN6006" s="13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1"/>
      <c r="L6007" s="11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  <c r="W6007" s="12"/>
      <c r="X6007" s="12"/>
      <c r="Y6007" s="12"/>
      <c r="Z6007" s="12"/>
      <c r="AA6007" s="12"/>
      <c r="AB6007" s="12"/>
      <c r="AC6007" s="12"/>
      <c r="AD6007" s="12"/>
      <c r="AE6007" s="12"/>
      <c r="AF6007" s="12"/>
      <c r="AG6007" s="12"/>
      <c r="AH6007" s="12"/>
      <c r="AI6007" s="12"/>
      <c r="AJ6007" s="12"/>
      <c r="AK6007" s="12"/>
      <c r="AL6007" s="12"/>
      <c r="AM6007" s="12"/>
      <c r="AN6007" s="12"/>
      <c r="AO6007" s="12"/>
      <c r="AP6007" s="12"/>
      <c r="AQ6007" s="12"/>
      <c r="AR6007" s="12"/>
      <c r="AS6007" s="12"/>
      <c r="AT6007" s="12"/>
      <c r="AU6007" s="12"/>
      <c r="AV6007" s="12"/>
      <c r="AW6007" s="12"/>
      <c r="AX6007" s="12"/>
      <c r="AY6007" s="12"/>
      <c r="AZ6007" s="12"/>
      <c r="BA6007" s="12"/>
      <c r="BB6007" s="12"/>
      <c r="BC6007" s="12"/>
      <c r="BD6007" s="12"/>
      <c r="BE6007" s="12"/>
      <c r="BF6007" s="12"/>
      <c r="BG6007" s="12"/>
      <c r="BH6007" s="12"/>
      <c r="BI6007" s="12"/>
      <c r="BJ6007" s="13"/>
      <c r="BK6007" s="13"/>
      <c r="BL6007" s="13"/>
      <c r="BM6007" s="13"/>
      <c r="BN6007" s="13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1"/>
      <c r="L6008" s="11"/>
      <c r="M6008" s="12"/>
      <c r="N6008" s="12"/>
      <c r="O6008" s="12"/>
      <c r="P6008" s="12"/>
      <c r="Q6008" s="12"/>
      <c r="R6008" s="12"/>
      <c r="S6008" s="12"/>
      <c r="T6008" s="12"/>
      <c r="U6008" s="12"/>
      <c r="V6008" s="12"/>
      <c r="W6008" s="12"/>
      <c r="X6008" s="12"/>
      <c r="Y6008" s="12"/>
      <c r="Z6008" s="12"/>
      <c r="AA6008" s="12"/>
      <c r="AB6008" s="12"/>
      <c r="AC6008" s="12"/>
      <c r="AD6008" s="12"/>
      <c r="AE6008" s="12"/>
      <c r="AF6008" s="12"/>
      <c r="AG6008" s="12"/>
      <c r="AH6008" s="12"/>
      <c r="AI6008" s="12"/>
      <c r="AJ6008" s="12"/>
      <c r="AK6008" s="12"/>
      <c r="AL6008" s="12"/>
      <c r="AM6008" s="12"/>
      <c r="AN6008" s="12"/>
      <c r="AO6008" s="12"/>
      <c r="AP6008" s="12"/>
      <c r="AQ6008" s="12"/>
      <c r="AR6008" s="12"/>
      <c r="AS6008" s="12"/>
      <c r="AT6008" s="12"/>
      <c r="AU6008" s="12"/>
      <c r="AV6008" s="12"/>
      <c r="AW6008" s="12"/>
      <c r="AX6008" s="12"/>
      <c r="AY6008" s="12"/>
      <c r="AZ6008" s="12"/>
      <c r="BA6008" s="12"/>
      <c r="BB6008" s="12"/>
      <c r="BC6008" s="12"/>
      <c r="BD6008" s="12"/>
      <c r="BE6008" s="12"/>
      <c r="BF6008" s="12"/>
      <c r="BG6008" s="12"/>
      <c r="BH6008" s="12"/>
      <c r="BI6008" s="12"/>
      <c r="BJ6008" s="13"/>
      <c r="BK6008" s="13"/>
      <c r="BL6008" s="13"/>
      <c r="BM6008" s="13"/>
      <c r="BN6008" s="13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1"/>
      <c r="L6009" s="11"/>
      <c r="M6009" s="12"/>
      <c r="N6009" s="12"/>
      <c r="O6009" s="12"/>
      <c r="P6009" s="12"/>
      <c r="Q6009" s="12"/>
      <c r="R6009" s="12"/>
      <c r="S6009" s="12"/>
      <c r="T6009" s="12"/>
      <c r="U6009" s="12"/>
      <c r="V6009" s="12"/>
      <c r="W6009" s="12"/>
      <c r="X6009" s="12"/>
      <c r="Y6009" s="12"/>
      <c r="Z6009" s="12"/>
      <c r="AA6009" s="12"/>
      <c r="AB6009" s="12"/>
      <c r="AC6009" s="12"/>
      <c r="AD6009" s="12"/>
      <c r="AE6009" s="12"/>
      <c r="AF6009" s="12"/>
      <c r="AG6009" s="12"/>
      <c r="AH6009" s="12"/>
      <c r="AI6009" s="12"/>
      <c r="AJ6009" s="12"/>
      <c r="AK6009" s="12"/>
      <c r="AL6009" s="12"/>
      <c r="AM6009" s="12"/>
      <c r="AN6009" s="12"/>
      <c r="AO6009" s="12"/>
      <c r="AP6009" s="12"/>
      <c r="AQ6009" s="12"/>
      <c r="AR6009" s="12"/>
      <c r="AS6009" s="12"/>
      <c r="AT6009" s="12"/>
      <c r="AU6009" s="12"/>
      <c r="AV6009" s="12"/>
      <c r="AW6009" s="12"/>
      <c r="AX6009" s="12"/>
      <c r="AY6009" s="12"/>
      <c r="AZ6009" s="12"/>
      <c r="BA6009" s="12"/>
      <c r="BB6009" s="12"/>
      <c r="BC6009" s="12"/>
      <c r="BD6009" s="12"/>
      <c r="BE6009" s="12"/>
      <c r="BF6009" s="12"/>
      <c r="BG6009" s="12"/>
      <c r="BH6009" s="12"/>
      <c r="BI6009" s="12"/>
      <c r="BJ6009" s="13"/>
      <c r="BK6009" s="13"/>
      <c r="BL6009" s="13"/>
      <c r="BM6009" s="13"/>
      <c r="BN6009" s="13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1"/>
      <c r="L6010" s="11"/>
      <c r="M6010" s="12"/>
      <c r="N6010" s="12"/>
      <c r="O6010" s="12"/>
      <c r="P6010" s="12"/>
      <c r="Q6010" s="12"/>
      <c r="R6010" s="12"/>
      <c r="S6010" s="12"/>
      <c r="T6010" s="12"/>
      <c r="U6010" s="12"/>
      <c r="V6010" s="12"/>
      <c r="W6010" s="12"/>
      <c r="X6010" s="12"/>
      <c r="Y6010" s="12"/>
      <c r="Z6010" s="12"/>
      <c r="AA6010" s="12"/>
      <c r="AB6010" s="12"/>
      <c r="AC6010" s="12"/>
      <c r="AD6010" s="12"/>
      <c r="AE6010" s="12"/>
      <c r="AF6010" s="12"/>
      <c r="AG6010" s="12"/>
      <c r="AH6010" s="12"/>
      <c r="AI6010" s="12"/>
      <c r="AJ6010" s="12"/>
      <c r="AK6010" s="12"/>
      <c r="AL6010" s="12"/>
      <c r="AM6010" s="12"/>
      <c r="AN6010" s="12"/>
      <c r="AO6010" s="12"/>
      <c r="AP6010" s="12"/>
      <c r="AQ6010" s="12"/>
      <c r="AR6010" s="12"/>
      <c r="AS6010" s="12"/>
      <c r="AT6010" s="12"/>
      <c r="AU6010" s="12"/>
      <c r="AV6010" s="12"/>
      <c r="AW6010" s="12"/>
      <c r="AX6010" s="12"/>
      <c r="AY6010" s="12"/>
      <c r="AZ6010" s="12"/>
      <c r="BA6010" s="12"/>
      <c r="BB6010" s="12"/>
      <c r="BC6010" s="12"/>
      <c r="BD6010" s="12"/>
      <c r="BE6010" s="12"/>
      <c r="BF6010" s="12"/>
      <c r="BG6010" s="12"/>
      <c r="BH6010" s="12"/>
      <c r="BI6010" s="12"/>
      <c r="BJ6010" s="13"/>
      <c r="BK6010" s="13"/>
      <c r="BL6010" s="13"/>
      <c r="BM6010" s="13"/>
      <c r="BN6010" s="13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1"/>
      <c r="L6011" s="11"/>
      <c r="M6011" s="12"/>
      <c r="N6011" s="12"/>
      <c r="O6011" s="12"/>
      <c r="P6011" s="12"/>
      <c r="Q6011" s="12"/>
      <c r="R6011" s="12"/>
      <c r="S6011" s="12"/>
      <c r="T6011" s="12"/>
      <c r="U6011" s="12"/>
      <c r="V6011" s="12"/>
      <c r="W6011" s="12"/>
      <c r="X6011" s="12"/>
      <c r="Y6011" s="12"/>
      <c r="Z6011" s="12"/>
      <c r="AA6011" s="12"/>
      <c r="AB6011" s="12"/>
      <c r="AC6011" s="12"/>
      <c r="AD6011" s="12"/>
      <c r="AE6011" s="12"/>
      <c r="AF6011" s="12"/>
      <c r="AG6011" s="12"/>
      <c r="AH6011" s="12"/>
      <c r="AI6011" s="12"/>
      <c r="AJ6011" s="12"/>
      <c r="AK6011" s="12"/>
      <c r="AL6011" s="12"/>
      <c r="AM6011" s="12"/>
      <c r="AN6011" s="12"/>
      <c r="AO6011" s="12"/>
      <c r="AP6011" s="12"/>
      <c r="AQ6011" s="12"/>
      <c r="AR6011" s="12"/>
      <c r="AS6011" s="12"/>
      <c r="AT6011" s="12"/>
      <c r="AU6011" s="12"/>
      <c r="AV6011" s="12"/>
      <c r="AW6011" s="12"/>
      <c r="AX6011" s="12"/>
      <c r="AY6011" s="12"/>
      <c r="AZ6011" s="12"/>
      <c r="BA6011" s="12"/>
      <c r="BB6011" s="12"/>
      <c r="BC6011" s="12"/>
      <c r="BD6011" s="12"/>
      <c r="BE6011" s="12"/>
      <c r="BF6011" s="12"/>
      <c r="BG6011" s="12"/>
      <c r="BH6011" s="12"/>
      <c r="BI6011" s="12"/>
      <c r="BJ6011" s="13"/>
      <c r="BK6011" s="13"/>
      <c r="BL6011" s="13"/>
      <c r="BM6011" s="13"/>
      <c r="BN6011" s="13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1"/>
      <c r="L6012" s="11"/>
      <c r="M6012" s="12"/>
      <c r="N6012" s="12"/>
      <c r="O6012" s="12"/>
      <c r="P6012" s="12"/>
      <c r="Q6012" s="12"/>
      <c r="R6012" s="12"/>
      <c r="S6012" s="12"/>
      <c r="T6012" s="12"/>
      <c r="U6012" s="12"/>
      <c r="V6012" s="12"/>
      <c r="W6012" s="12"/>
      <c r="X6012" s="12"/>
      <c r="Y6012" s="12"/>
      <c r="Z6012" s="12"/>
      <c r="AA6012" s="12"/>
      <c r="AB6012" s="12"/>
      <c r="AC6012" s="12"/>
      <c r="AD6012" s="12"/>
      <c r="AE6012" s="12"/>
      <c r="AF6012" s="12"/>
      <c r="AG6012" s="12"/>
      <c r="AH6012" s="12"/>
      <c r="AI6012" s="12"/>
      <c r="AJ6012" s="12"/>
      <c r="AK6012" s="12"/>
      <c r="AL6012" s="12"/>
      <c r="AM6012" s="12"/>
      <c r="AN6012" s="12"/>
      <c r="AO6012" s="12"/>
      <c r="AP6012" s="12"/>
      <c r="AQ6012" s="12"/>
      <c r="AR6012" s="12"/>
      <c r="AS6012" s="12"/>
      <c r="AT6012" s="12"/>
      <c r="AU6012" s="12"/>
      <c r="AV6012" s="12"/>
      <c r="AW6012" s="12"/>
      <c r="AX6012" s="12"/>
      <c r="AY6012" s="12"/>
      <c r="AZ6012" s="12"/>
      <c r="BA6012" s="12"/>
      <c r="BB6012" s="12"/>
      <c r="BC6012" s="12"/>
      <c r="BD6012" s="12"/>
      <c r="BE6012" s="12"/>
      <c r="BF6012" s="12"/>
      <c r="BG6012" s="12"/>
      <c r="BH6012" s="12"/>
      <c r="BI6012" s="12"/>
      <c r="BJ6012" s="13"/>
      <c r="BK6012" s="13"/>
      <c r="BL6012" s="13"/>
      <c r="BM6012" s="13"/>
      <c r="BN6012" s="13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1"/>
      <c r="L6013" s="11"/>
      <c r="M6013" s="12"/>
      <c r="N6013" s="12"/>
      <c r="O6013" s="12"/>
      <c r="P6013" s="12"/>
      <c r="Q6013" s="12"/>
      <c r="R6013" s="12"/>
      <c r="S6013" s="12"/>
      <c r="T6013" s="12"/>
      <c r="U6013" s="12"/>
      <c r="V6013" s="12"/>
      <c r="W6013" s="12"/>
      <c r="X6013" s="12"/>
      <c r="Y6013" s="12"/>
      <c r="Z6013" s="12"/>
      <c r="AA6013" s="12"/>
      <c r="AB6013" s="12"/>
      <c r="AC6013" s="12"/>
      <c r="AD6013" s="12"/>
      <c r="AE6013" s="12"/>
      <c r="AF6013" s="12"/>
      <c r="AG6013" s="12"/>
      <c r="AH6013" s="12"/>
      <c r="AI6013" s="12"/>
      <c r="AJ6013" s="12"/>
      <c r="AK6013" s="12"/>
      <c r="AL6013" s="12"/>
      <c r="AM6013" s="12"/>
      <c r="AN6013" s="12"/>
      <c r="AO6013" s="12"/>
      <c r="AP6013" s="12"/>
      <c r="AQ6013" s="12"/>
      <c r="AR6013" s="12"/>
      <c r="AS6013" s="12"/>
      <c r="AT6013" s="12"/>
      <c r="AU6013" s="12"/>
      <c r="AV6013" s="12"/>
      <c r="AW6013" s="12"/>
      <c r="AX6013" s="12"/>
      <c r="AY6013" s="12"/>
      <c r="AZ6013" s="12"/>
      <c r="BA6013" s="12"/>
      <c r="BB6013" s="12"/>
      <c r="BC6013" s="12"/>
      <c r="BD6013" s="12"/>
      <c r="BE6013" s="12"/>
      <c r="BF6013" s="12"/>
      <c r="BG6013" s="12"/>
      <c r="BH6013" s="12"/>
      <c r="BI6013" s="12"/>
      <c r="BJ6013" s="13"/>
      <c r="BK6013" s="13"/>
      <c r="BL6013" s="13"/>
      <c r="BM6013" s="13"/>
      <c r="BN6013" s="13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1"/>
      <c r="L6014" s="11"/>
      <c r="M6014" s="12"/>
      <c r="N6014" s="12"/>
      <c r="O6014" s="12"/>
      <c r="P6014" s="12"/>
      <c r="Q6014" s="12"/>
      <c r="R6014" s="12"/>
      <c r="S6014" s="12"/>
      <c r="T6014" s="12"/>
      <c r="U6014" s="12"/>
      <c r="V6014" s="12"/>
      <c r="W6014" s="12"/>
      <c r="X6014" s="12"/>
      <c r="Y6014" s="12"/>
      <c r="Z6014" s="12"/>
      <c r="AA6014" s="12"/>
      <c r="AB6014" s="12"/>
      <c r="AC6014" s="12"/>
      <c r="AD6014" s="12"/>
      <c r="AE6014" s="12"/>
      <c r="AF6014" s="12"/>
      <c r="AG6014" s="12"/>
      <c r="AH6014" s="12"/>
      <c r="AI6014" s="12"/>
      <c r="AJ6014" s="12"/>
      <c r="AK6014" s="12"/>
      <c r="AL6014" s="12"/>
      <c r="AM6014" s="12"/>
      <c r="AN6014" s="12"/>
      <c r="AO6014" s="12"/>
      <c r="AP6014" s="12"/>
      <c r="AQ6014" s="12"/>
      <c r="AR6014" s="12"/>
      <c r="AS6014" s="12"/>
      <c r="AT6014" s="12"/>
      <c r="AU6014" s="12"/>
      <c r="AV6014" s="12"/>
      <c r="AW6014" s="12"/>
      <c r="AX6014" s="12"/>
      <c r="AY6014" s="12"/>
      <c r="AZ6014" s="12"/>
      <c r="BA6014" s="12"/>
      <c r="BB6014" s="12"/>
      <c r="BC6014" s="12"/>
      <c r="BD6014" s="12"/>
      <c r="BE6014" s="12"/>
      <c r="BF6014" s="12"/>
      <c r="BG6014" s="12"/>
      <c r="BH6014" s="12"/>
      <c r="BI6014" s="12"/>
      <c r="BJ6014" s="13"/>
      <c r="BK6014" s="13"/>
      <c r="BL6014" s="13"/>
      <c r="BM6014" s="13"/>
      <c r="BN6014" s="13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1"/>
      <c r="L6015" s="11"/>
      <c r="M6015" s="12"/>
      <c r="N6015" s="12"/>
      <c r="O6015" s="12"/>
      <c r="P6015" s="12"/>
      <c r="Q6015" s="12"/>
      <c r="R6015" s="12"/>
      <c r="S6015" s="12"/>
      <c r="T6015" s="12"/>
      <c r="U6015" s="12"/>
      <c r="V6015" s="12"/>
      <c r="W6015" s="12"/>
      <c r="X6015" s="12"/>
      <c r="Y6015" s="12"/>
      <c r="Z6015" s="12"/>
      <c r="AA6015" s="12"/>
      <c r="AB6015" s="12"/>
      <c r="AC6015" s="12"/>
      <c r="AD6015" s="12"/>
      <c r="AE6015" s="12"/>
      <c r="AF6015" s="12"/>
      <c r="AG6015" s="12"/>
      <c r="AH6015" s="12"/>
      <c r="AI6015" s="12"/>
      <c r="AJ6015" s="12"/>
      <c r="AK6015" s="12"/>
      <c r="AL6015" s="12"/>
      <c r="AM6015" s="12"/>
      <c r="AN6015" s="12"/>
      <c r="AO6015" s="12"/>
      <c r="AP6015" s="12"/>
      <c r="AQ6015" s="12"/>
      <c r="AR6015" s="12"/>
      <c r="AS6015" s="12"/>
      <c r="AT6015" s="12"/>
      <c r="AU6015" s="12"/>
      <c r="AV6015" s="12"/>
      <c r="AW6015" s="12"/>
      <c r="AX6015" s="12"/>
      <c r="AY6015" s="12"/>
      <c r="AZ6015" s="12"/>
      <c r="BA6015" s="12"/>
      <c r="BB6015" s="12"/>
      <c r="BC6015" s="12"/>
      <c r="BD6015" s="12"/>
      <c r="BE6015" s="12"/>
      <c r="BF6015" s="12"/>
      <c r="BG6015" s="12"/>
      <c r="BH6015" s="12"/>
      <c r="BI6015" s="12"/>
      <c r="BJ6015" s="13"/>
      <c r="BK6015" s="13"/>
      <c r="BL6015" s="13"/>
      <c r="BM6015" s="13"/>
      <c r="BN6015" s="13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1"/>
      <c r="L6016" s="11"/>
      <c r="M6016" s="12"/>
      <c r="N6016" s="12"/>
      <c r="O6016" s="12"/>
      <c r="P6016" s="12"/>
      <c r="Q6016" s="12"/>
      <c r="R6016" s="12"/>
      <c r="S6016" s="12"/>
      <c r="T6016" s="12"/>
      <c r="U6016" s="12"/>
      <c r="V6016" s="12"/>
      <c r="W6016" s="12"/>
      <c r="X6016" s="12"/>
      <c r="Y6016" s="12"/>
      <c r="Z6016" s="12"/>
      <c r="AA6016" s="12"/>
      <c r="AB6016" s="12"/>
      <c r="AC6016" s="12"/>
      <c r="AD6016" s="12"/>
      <c r="AE6016" s="12"/>
      <c r="AF6016" s="12"/>
      <c r="AG6016" s="12"/>
      <c r="AH6016" s="12"/>
      <c r="AI6016" s="12"/>
      <c r="AJ6016" s="12"/>
      <c r="AK6016" s="12"/>
      <c r="AL6016" s="12"/>
      <c r="AM6016" s="12"/>
      <c r="AN6016" s="12"/>
      <c r="AO6016" s="12"/>
      <c r="AP6016" s="12"/>
      <c r="AQ6016" s="12"/>
      <c r="AR6016" s="12"/>
      <c r="AS6016" s="12"/>
      <c r="AT6016" s="12"/>
      <c r="AU6016" s="12"/>
      <c r="AV6016" s="12"/>
      <c r="AW6016" s="12"/>
      <c r="AX6016" s="12"/>
      <c r="AY6016" s="12"/>
      <c r="AZ6016" s="12"/>
      <c r="BA6016" s="12"/>
      <c r="BB6016" s="12"/>
      <c r="BC6016" s="12"/>
      <c r="BD6016" s="12"/>
      <c r="BE6016" s="12"/>
      <c r="BF6016" s="12"/>
      <c r="BG6016" s="12"/>
      <c r="BH6016" s="12"/>
      <c r="BI6016" s="12"/>
      <c r="BJ6016" s="13"/>
      <c r="BK6016" s="13"/>
      <c r="BL6016" s="13"/>
      <c r="BM6016" s="13"/>
      <c r="BN6016" s="13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1"/>
      <c r="L6017" s="11"/>
      <c r="M6017" s="12"/>
      <c r="N6017" s="12"/>
      <c r="O6017" s="12"/>
      <c r="P6017" s="12"/>
      <c r="Q6017" s="12"/>
      <c r="R6017" s="12"/>
      <c r="S6017" s="12"/>
      <c r="T6017" s="12"/>
      <c r="U6017" s="12"/>
      <c r="V6017" s="12"/>
      <c r="W6017" s="12"/>
      <c r="X6017" s="12"/>
      <c r="Y6017" s="12"/>
      <c r="Z6017" s="12"/>
      <c r="AA6017" s="12"/>
      <c r="AB6017" s="12"/>
      <c r="AC6017" s="12"/>
      <c r="AD6017" s="12"/>
      <c r="AE6017" s="12"/>
      <c r="AF6017" s="12"/>
      <c r="AG6017" s="12"/>
      <c r="AH6017" s="12"/>
      <c r="AI6017" s="12"/>
      <c r="AJ6017" s="12"/>
      <c r="AK6017" s="12"/>
      <c r="AL6017" s="12"/>
      <c r="AM6017" s="12"/>
      <c r="AN6017" s="12"/>
      <c r="AO6017" s="12"/>
      <c r="AP6017" s="12"/>
      <c r="AQ6017" s="12"/>
      <c r="AR6017" s="12"/>
      <c r="AS6017" s="12"/>
      <c r="AT6017" s="12"/>
      <c r="AU6017" s="12"/>
      <c r="AV6017" s="12"/>
      <c r="AW6017" s="12"/>
      <c r="AX6017" s="12"/>
      <c r="AY6017" s="12"/>
      <c r="AZ6017" s="12"/>
      <c r="BA6017" s="12"/>
      <c r="BB6017" s="12"/>
      <c r="BC6017" s="12"/>
      <c r="BD6017" s="12"/>
      <c r="BE6017" s="12"/>
      <c r="BF6017" s="12"/>
      <c r="BG6017" s="12"/>
      <c r="BH6017" s="12"/>
      <c r="BI6017" s="12"/>
      <c r="BJ6017" s="13"/>
      <c r="BK6017" s="13"/>
      <c r="BL6017" s="13"/>
      <c r="BM6017" s="13"/>
      <c r="BN6017" s="13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1"/>
      <c r="L6018" s="11"/>
      <c r="M6018" s="12"/>
      <c r="N6018" s="12"/>
      <c r="O6018" s="12"/>
      <c r="P6018" s="12"/>
      <c r="Q6018" s="12"/>
      <c r="R6018" s="12"/>
      <c r="S6018" s="12"/>
      <c r="T6018" s="12"/>
      <c r="U6018" s="12"/>
      <c r="V6018" s="12"/>
      <c r="W6018" s="12"/>
      <c r="X6018" s="12"/>
      <c r="Y6018" s="12"/>
      <c r="Z6018" s="12"/>
      <c r="AA6018" s="12"/>
      <c r="AB6018" s="12"/>
      <c r="AC6018" s="12"/>
      <c r="AD6018" s="12"/>
      <c r="AE6018" s="12"/>
      <c r="AF6018" s="12"/>
      <c r="AG6018" s="12"/>
      <c r="AH6018" s="12"/>
      <c r="AI6018" s="12"/>
      <c r="AJ6018" s="12"/>
      <c r="AK6018" s="12"/>
      <c r="AL6018" s="12"/>
      <c r="AM6018" s="12"/>
      <c r="AN6018" s="12"/>
      <c r="AO6018" s="12"/>
      <c r="AP6018" s="12"/>
      <c r="AQ6018" s="12"/>
      <c r="AR6018" s="12"/>
      <c r="AS6018" s="12"/>
      <c r="AT6018" s="12"/>
      <c r="AU6018" s="12"/>
      <c r="AV6018" s="12"/>
      <c r="AW6018" s="12"/>
      <c r="AX6018" s="12"/>
      <c r="AY6018" s="12"/>
      <c r="AZ6018" s="12"/>
      <c r="BA6018" s="12"/>
      <c r="BB6018" s="12"/>
      <c r="BC6018" s="12"/>
      <c r="BD6018" s="12"/>
      <c r="BE6018" s="12"/>
      <c r="BF6018" s="12"/>
      <c r="BG6018" s="12"/>
      <c r="BH6018" s="12"/>
      <c r="BI6018" s="12"/>
      <c r="BJ6018" s="13"/>
      <c r="BK6018" s="13"/>
      <c r="BL6018" s="13"/>
      <c r="BM6018" s="13"/>
      <c r="BN6018" s="13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1"/>
      <c r="L6019" s="11"/>
      <c r="M6019" s="12"/>
      <c r="N6019" s="12"/>
      <c r="O6019" s="12"/>
      <c r="P6019" s="12"/>
      <c r="Q6019" s="12"/>
      <c r="R6019" s="12"/>
      <c r="S6019" s="12"/>
      <c r="T6019" s="12"/>
      <c r="U6019" s="12"/>
      <c r="V6019" s="12"/>
      <c r="W6019" s="12"/>
      <c r="X6019" s="12"/>
      <c r="Y6019" s="12"/>
      <c r="Z6019" s="12"/>
      <c r="AA6019" s="12"/>
      <c r="AB6019" s="12"/>
      <c r="AC6019" s="12"/>
      <c r="AD6019" s="12"/>
      <c r="AE6019" s="12"/>
      <c r="AF6019" s="12"/>
      <c r="AG6019" s="12"/>
      <c r="AH6019" s="12"/>
      <c r="AI6019" s="12"/>
      <c r="AJ6019" s="12"/>
      <c r="AK6019" s="12"/>
      <c r="AL6019" s="12"/>
      <c r="AM6019" s="12"/>
      <c r="AN6019" s="12"/>
      <c r="AO6019" s="12"/>
      <c r="AP6019" s="12"/>
      <c r="AQ6019" s="12"/>
      <c r="AR6019" s="12"/>
      <c r="AS6019" s="12"/>
      <c r="AT6019" s="12"/>
      <c r="AU6019" s="12"/>
      <c r="AV6019" s="12"/>
      <c r="AW6019" s="12"/>
      <c r="AX6019" s="12"/>
      <c r="AY6019" s="12"/>
      <c r="AZ6019" s="12"/>
      <c r="BA6019" s="12"/>
      <c r="BB6019" s="12"/>
      <c r="BC6019" s="12"/>
      <c r="BD6019" s="12"/>
      <c r="BE6019" s="12"/>
      <c r="BF6019" s="12"/>
      <c r="BG6019" s="12"/>
      <c r="BH6019" s="12"/>
      <c r="BI6019" s="12"/>
      <c r="BJ6019" s="13"/>
      <c r="BK6019" s="13"/>
      <c r="BL6019" s="13"/>
      <c r="BM6019" s="13"/>
      <c r="BN6019" s="13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1"/>
      <c r="L6020" s="11"/>
      <c r="M6020" s="12"/>
      <c r="N6020" s="12"/>
      <c r="O6020" s="12"/>
      <c r="P6020" s="12"/>
      <c r="Q6020" s="12"/>
      <c r="R6020" s="12"/>
      <c r="S6020" s="12"/>
      <c r="T6020" s="12"/>
      <c r="U6020" s="12"/>
      <c r="V6020" s="12"/>
      <c r="W6020" s="12"/>
      <c r="X6020" s="12"/>
      <c r="Y6020" s="12"/>
      <c r="Z6020" s="12"/>
      <c r="AA6020" s="12"/>
      <c r="AB6020" s="12"/>
      <c r="AC6020" s="12"/>
      <c r="AD6020" s="12"/>
      <c r="AE6020" s="12"/>
      <c r="AF6020" s="12"/>
      <c r="AG6020" s="12"/>
      <c r="AH6020" s="12"/>
      <c r="AI6020" s="12"/>
      <c r="AJ6020" s="12"/>
      <c r="AK6020" s="12"/>
      <c r="AL6020" s="12"/>
      <c r="AM6020" s="12"/>
      <c r="AN6020" s="12"/>
      <c r="AO6020" s="12"/>
      <c r="AP6020" s="12"/>
      <c r="AQ6020" s="12"/>
      <c r="AR6020" s="12"/>
      <c r="AS6020" s="12"/>
      <c r="AT6020" s="12"/>
      <c r="AU6020" s="12"/>
      <c r="AV6020" s="12"/>
      <c r="AW6020" s="12"/>
      <c r="AX6020" s="12"/>
      <c r="AY6020" s="12"/>
      <c r="AZ6020" s="12"/>
      <c r="BA6020" s="12"/>
      <c r="BB6020" s="12"/>
      <c r="BC6020" s="12"/>
      <c r="BD6020" s="12"/>
      <c r="BE6020" s="12"/>
      <c r="BF6020" s="12"/>
      <c r="BG6020" s="12"/>
      <c r="BH6020" s="12"/>
      <c r="BI6020" s="12"/>
      <c r="BJ6020" s="13"/>
      <c r="BK6020" s="13"/>
      <c r="BL6020" s="13"/>
      <c r="BM6020" s="13"/>
      <c r="BN6020" s="13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1"/>
      <c r="L6021" s="11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  <c r="W6021" s="12"/>
      <c r="X6021" s="12"/>
      <c r="Y6021" s="12"/>
      <c r="Z6021" s="12"/>
      <c r="AA6021" s="12"/>
      <c r="AB6021" s="12"/>
      <c r="AC6021" s="12"/>
      <c r="AD6021" s="12"/>
      <c r="AE6021" s="12"/>
      <c r="AF6021" s="12"/>
      <c r="AG6021" s="12"/>
      <c r="AH6021" s="12"/>
      <c r="AI6021" s="12"/>
      <c r="AJ6021" s="12"/>
      <c r="AK6021" s="12"/>
      <c r="AL6021" s="12"/>
      <c r="AM6021" s="12"/>
      <c r="AN6021" s="12"/>
      <c r="AO6021" s="12"/>
      <c r="AP6021" s="12"/>
      <c r="AQ6021" s="12"/>
      <c r="AR6021" s="12"/>
      <c r="AS6021" s="12"/>
      <c r="AT6021" s="12"/>
      <c r="AU6021" s="12"/>
      <c r="AV6021" s="12"/>
      <c r="AW6021" s="12"/>
      <c r="AX6021" s="12"/>
      <c r="AY6021" s="12"/>
      <c r="AZ6021" s="12"/>
      <c r="BA6021" s="12"/>
      <c r="BB6021" s="12"/>
      <c r="BC6021" s="12"/>
      <c r="BD6021" s="12"/>
      <c r="BE6021" s="12"/>
      <c r="BF6021" s="12"/>
      <c r="BG6021" s="12"/>
      <c r="BH6021" s="12"/>
      <c r="BI6021" s="12"/>
      <c r="BJ6021" s="13"/>
      <c r="BK6021" s="13"/>
      <c r="BL6021" s="13"/>
      <c r="BM6021" s="13"/>
      <c r="BN6021" s="13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1"/>
      <c r="L6022" s="11"/>
      <c r="M6022" s="12"/>
      <c r="N6022" s="12"/>
      <c r="O6022" s="12"/>
      <c r="P6022" s="12"/>
      <c r="Q6022" s="12"/>
      <c r="R6022" s="12"/>
      <c r="S6022" s="12"/>
      <c r="T6022" s="12"/>
      <c r="U6022" s="12"/>
      <c r="V6022" s="12"/>
      <c r="W6022" s="12"/>
      <c r="X6022" s="12"/>
      <c r="Y6022" s="12"/>
      <c r="Z6022" s="12"/>
      <c r="AA6022" s="12"/>
      <c r="AB6022" s="12"/>
      <c r="AC6022" s="12"/>
      <c r="AD6022" s="12"/>
      <c r="AE6022" s="12"/>
      <c r="AF6022" s="12"/>
      <c r="AG6022" s="12"/>
      <c r="AH6022" s="12"/>
      <c r="AI6022" s="12"/>
      <c r="AJ6022" s="12"/>
      <c r="AK6022" s="12"/>
      <c r="AL6022" s="12"/>
      <c r="AM6022" s="12"/>
      <c r="AN6022" s="12"/>
      <c r="AO6022" s="12"/>
      <c r="AP6022" s="12"/>
      <c r="AQ6022" s="12"/>
      <c r="AR6022" s="12"/>
      <c r="AS6022" s="12"/>
      <c r="AT6022" s="12"/>
      <c r="AU6022" s="12"/>
      <c r="AV6022" s="12"/>
      <c r="AW6022" s="12"/>
      <c r="AX6022" s="12"/>
      <c r="AY6022" s="12"/>
      <c r="AZ6022" s="12"/>
      <c r="BA6022" s="12"/>
      <c r="BB6022" s="12"/>
      <c r="BC6022" s="12"/>
      <c r="BD6022" s="12"/>
      <c r="BE6022" s="12"/>
      <c r="BF6022" s="12"/>
      <c r="BG6022" s="12"/>
      <c r="BH6022" s="12"/>
      <c r="BI6022" s="12"/>
      <c r="BJ6022" s="13"/>
      <c r="BK6022" s="13"/>
      <c r="BL6022" s="13"/>
      <c r="BM6022" s="13"/>
      <c r="BN6022" s="13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1"/>
      <c r="L6023" s="11"/>
      <c r="M6023" s="12"/>
      <c r="N6023" s="12"/>
      <c r="O6023" s="12"/>
      <c r="P6023" s="12"/>
      <c r="Q6023" s="12"/>
      <c r="R6023" s="12"/>
      <c r="S6023" s="12"/>
      <c r="T6023" s="12"/>
      <c r="U6023" s="12"/>
      <c r="V6023" s="12"/>
      <c r="W6023" s="12"/>
      <c r="X6023" s="12"/>
      <c r="Y6023" s="12"/>
      <c r="Z6023" s="12"/>
      <c r="AA6023" s="12"/>
      <c r="AB6023" s="12"/>
      <c r="AC6023" s="12"/>
      <c r="AD6023" s="12"/>
      <c r="AE6023" s="12"/>
      <c r="AF6023" s="12"/>
      <c r="AG6023" s="12"/>
      <c r="AH6023" s="12"/>
      <c r="AI6023" s="12"/>
      <c r="AJ6023" s="12"/>
      <c r="AK6023" s="12"/>
      <c r="AL6023" s="12"/>
      <c r="AM6023" s="12"/>
      <c r="AN6023" s="12"/>
      <c r="AO6023" s="12"/>
      <c r="AP6023" s="12"/>
      <c r="AQ6023" s="12"/>
      <c r="AR6023" s="12"/>
      <c r="AS6023" s="12"/>
      <c r="AT6023" s="12"/>
      <c r="AU6023" s="12"/>
      <c r="AV6023" s="12"/>
      <c r="AW6023" s="12"/>
      <c r="AX6023" s="12"/>
      <c r="AY6023" s="12"/>
      <c r="AZ6023" s="12"/>
      <c r="BA6023" s="12"/>
      <c r="BB6023" s="12"/>
      <c r="BC6023" s="12"/>
      <c r="BD6023" s="12"/>
      <c r="BE6023" s="12"/>
      <c r="BF6023" s="12"/>
      <c r="BG6023" s="12"/>
      <c r="BH6023" s="12"/>
      <c r="BI6023" s="12"/>
      <c r="BJ6023" s="13"/>
      <c r="BK6023" s="13"/>
      <c r="BL6023" s="13"/>
      <c r="BM6023" s="13"/>
      <c r="BN6023" s="13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1"/>
      <c r="L6024" s="11"/>
      <c r="M6024" s="12"/>
      <c r="N6024" s="12"/>
      <c r="O6024" s="12"/>
      <c r="P6024" s="12"/>
      <c r="Q6024" s="12"/>
      <c r="R6024" s="12"/>
      <c r="S6024" s="12"/>
      <c r="T6024" s="12"/>
      <c r="U6024" s="12"/>
      <c r="V6024" s="12"/>
      <c r="W6024" s="12"/>
      <c r="X6024" s="12"/>
      <c r="Y6024" s="12"/>
      <c r="Z6024" s="12"/>
      <c r="AA6024" s="12"/>
      <c r="AB6024" s="12"/>
      <c r="AC6024" s="12"/>
      <c r="AD6024" s="12"/>
      <c r="AE6024" s="12"/>
      <c r="AF6024" s="12"/>
      <c r="AG6024" s="12"/>
      <c r="AH6024" s="12"/>
      <c r="AI6024" s="12"/>
      <c r="AJ6024" s="12"/>
      <c r="AK6024" s="12"/>
      <c r="AL6024" s="12"/>
      <c r="AM6024" s="12"/>
      <c r="AN6024" s="12"/>
      <c r="AO6024" s="12"/>
      <c r="AP6024" s="12"/>
      <c r="AQ6024" s="12"/>
      <c r="AR6024" s="12"/>
      <c r="AS6024" s="12"/>
      <c r="AT6024" s="12"/>
      <c r="AU6024" s="12"/>
      <c r="AV6024" s="12"/>
      <c r="AW6024" s="12"/>
      <c r="AX6024" s="12"/>
      <c r="AY6024" s="12"/>
      <c r="AZ6024" s="12"/>
      <c r="BA6024" s="12"/>
      <c r="BB6024" s="12"/>
      <c r="BC6024" s="12"/>
      <c r="BD6024" s="12"/>
      <c r="BE6024" s="12"/>
      <c r="BF6024" s="12"/>
      <c r="BG6024" s="12"/>
      <c r="BH6024" s="12"/>
      <c r="BI6024" s="12"/>
      <c r="BJ6024" s="13"/>
      <c r="BK6024" s="13"/>
      <c r="BL6024" s="13"/>
      <c r="BM6024" s="13"/>
      <c r="BN6024" s="13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1"/>
      <c r="L6025" s="11"/>
      <c r="M6025" s="12"/>
      <c r="N6025" s="12"/>
      <c r="O6025" s="12"/>
      <c r="P6025" s="12"/>
      <c r="Q6025" s="12"/>
      <c r="R6025" s="12"/>
      <c r="S6025" s="12"/>
      <c r="T6025" s="12"/>
      <c r="U6025" s="12"/>
      <c r="V6025" s="12"/>
      <c r="W6025" s="12"/>
      <c r="X6025" s="12"/>
      <c r="Y6025" s="12"/>
      <c r="Z6025" s="12"/>
      <c r="AA6025" s="12"/>
      <c r="AB6025" s="12"/>
      <c r="AC6025" s="12"/>
      <c r="AD6025" s="12"/>
      <c r="AE6025" s="12"/>
      <c r="AF6025" s="12"/>
      <c r="AG6025" s="12"/>
      <c r="AH6025" s="12"/>
      <c r="AI6025" s="12"/>
      <c r="AJ6025" s="12"/>
      <c r="AK6025" s="12"/>
      <c r="AL6025" s="12"/>
      <c r="AM6025" s="12"/>
      <c r="AN6025" s="12"/>
      <c r="AO6025" s="12"/>
      <c r="AP6025" s="12"/>
      <c r="AQ6025" s="12"/>
      <c r="AR6025" s="12"/>
      <c r="AS6025" s="12"/>
      <c r="AT6025" s="12"/>
      <c r="AU6025" s="12"/>
      <c r="AV6025" s="12"/>
      <c r="AW6025" s="12"/>
      <c r="AX6025" s="12"/>
      <c r="AY6025" s="12"/>
      <c r="AZ6025" s="12"/>
      <c r="BA6025" s="12"/>
      <c r="BB6025" s="12"/>
      <c r="BC6025" s="12"/>
      <c r="BD6025" s="12"/>
      <c r="BE6025" s="12"/>
      <c r="BF6025" s="12"/>
      <c r="BG6025" s="12"/>
      <c r="BH6025" s="12"/>
      <c r="BI6025" s="12"/>
      <c r="BJ6025" s="13"/>
      <c r="BK6025" s="13"/>
      <c r="BL6025" s="13"/>
      <c r="BM6025" s="13"/>
      <c r="BN6025" s="13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1"/>
      <c r="L6026" s="11"/>
      <c r="M6026" s="12"/>
      <c r="N6026" s="12"/>
      <c r="O6026" s="12"/>
      <c r="P6026" s="12"/>
      <c r="Q6026" s="12"/>
      <c r="R6026" s="12"/>
      <c r="S6026" s="12"/>
      <c r="T6026" s="12"/>
      <c r="U6026" s="12"/>
      <c r="V6026" s="12"/>
      <c r="W6026" s="12"/>
      <c r="X6026" s="12"/>
      <c r="Y6026" s="12"/>
      <c r="Z6026" s="12"/>
      <c r="AA6026" s="12"/>
      <c r="AB6026" s="12"/>
      <c r="AC6026" s="12"/>
      <c r="AD6026" s="12"/>
      <c r="AE6026" s="12"/>
      <c r="AF6026" s="12"/>
      <c r="AG6026" s="12"/>
      <c r="AH6026" s="12"/>
      <c r="AI6026" s="12"/>
      <c r="AJ6026" s="12"/>
      <c r="AK6026" s="12"/>
      <c r="AL6026" s="12"/>
      <c r="AM6026" s="12"/>
      <c r="AN6026" s="12"/>
      <c r="AO6026" s="12"/>
      <c r="AP6026" s="12"/>
      <c r="AQ6026" s="12"/>
      <c r="AR6026" s="12"/>
      <c r="AS6026" s="12"/>
      <c r="AT6026" s="12"/>
      <c r="AU6026" s="12"/>
      <c r="AV6026" s="12"/>
      <c r="AW6026" s="12"/>
      <c r="AX6026" s="12"/>
      <c r="AY6026" s="12"/>
      <c r="AZ6026" s="12"/>
      <c r="BA6026" s="12"/>
      <c r="BB6026" s="12"/>
      <c r="BC6026" s="12"/>
      <c r="BD6026" s="12"/>
      <c r="BE6026" s="12"/>
      <c r="BF6026" s="12"/>
      <c r="BG6026" s="12"/>
      <c r="BH6026" s="12"/>
      <c r="BI6026" s="12"/>
      <c r="BJ6026" s="13"/>
      <c r="BK6026" s="13"/>
      <c r="BL6026" s="13"/>
      <c r="BM6026" s="13"/>
      <c r="BN6026" s="13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1"/>
      <c r="L6027" s="11"/>
      <c r="M6027" s="12"/>
      <c r="N6027" s="12"/>
      <c r="O6027" s="12"/>
      <c r="P6027" s="12"/>
      <c r="Q6027" s="12"/>
      <c r="R6027" s="12"/>
      <c r="S6027" s="12"/>
      <c r="T6027" s="12"/>
      <c r="U6027" s="12"/>
      <c r="V6027" s="12"/>
      <c r="W6027" s="12"/>
      <c r="X6027" s="12"/>
      <c r="Y6027" s="12"/>
      <c r="Z6027" s="12"/>
      <c r="AA6027" s="12"/>
      <c r="AB6027" s="12"/>
      <c r="AC6027" s="12"/>
      <c r="AD6027" s="12"/>
      <c r="AE6027" s="12"/>
      <c r="AF6027" s="12"/>
      <c r="AG6027" s="12"/>
      <c r="AH6027" s="12"/>
      <c r="AI6027" s="12"/>
      <c r="AJ6027" s="12"/>
      <c r="AK6027" s="12"/>
      <c r="AL6027" s="12"/>
      <c r="AM6027" s="12"/>
      <c r="AN6027" s="12"/>
      <c r="AO6027" s="12"/>
      <c r="AP6027" s="12"/>
      <c r="AQ6027" s="12"/>
      <c r="AR6027" s="12"/>
      <c r="AS6027" s="12"/>
      <c r="AT6027" s="12"/>
      <c r="AU6027" s="12"/>
      <c r="AV6027" s="12"/>
      <c r="AW6027" s="12"/>
      <c r="AX6027" s="12"/>
      <c r="AY6027" s="12"/>
      <c r="AZ6027" s="12"/>
      <c r="BA6027" s="12"/>
      <c r="BB6027" s="12"/>
      <c r="BC6027" s="12"/>
      <c r="BD6027" s="12"/>
      <c r="BE6027" s="12"/>
      <c r="BF6027" s="12"/>
      <c r="BG6027" s="12"/>
      <c r="BH6027" s="12"/>
      <c r="BI6027" s="12"/>
      <c r="BJ6027" s="13"/>
      <c r="BK6027" s="13"/>
      <c r="BL6027" s="13"/>
      <c r="BM6027" s="13"/>
      <c r="BN6027" s="13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1"/>
      <c r="L6028" s="11"/>
      <c r="M6028" s="12"/>
      <c r="N6028" s="12"/>
      <c r="O6028" s="12"/>
      <c r="P6028" s="12"/>
      <c r="Q6028" s="12"/>
      <c r="R6028" s="12"/>
      <c r="S6028" s="12"/>
      <c r="T6028" s="12"/>
      <c r="U6028" s="12"/>
      <c r="V6028" s="12"/>
      <c r="W6028" s="12"/>
      <c r="X6028" s="12"/>
      <c r="Y6028" s="12"/>
      <c r="Z6028" s="12"/>
      <c r="AA6028" s="12"/>
      <c r="AB6028" s="12"/>
      <c r="AC6028" s="12"/>
      <c r="AD6028" s="12"/>
      <c r="AE6028" s="12"/>
      <c r="AF6028" s="12"/>
      <c r="AG6028" s="12"/>
      <c r="AH6028" s="12"/>
      <c r="AI6028" s="12"/>
      <c r="AJ6028" s="12"/>
      <c r="AK6028" s="12"/>
      <c r="AL6028" s="12"/>
      <c r="AM6028" s="12"/>
      <c r="AN6028" s="12"/>
      <c r="AO6028" s="12"/>
      <c r="AP6028" s="12"/>
      <c r="AQ6028" s="12"/>
      <c r="AR6028" s="12"/>
      <c r="AS6028" s="12"/>
      <c r="AT6028" s="12"/>
      <c r="AU6028" s="12"/>
      <c r="AV6028" s="12"/>
      <c r="AW6028" s="12"/>
      <c r="AX6028" s="12"/>
      <c r="AY6028" s="12"/>
      <c r="AZ6028" s="12"/>
      <c r="BA6028" s="12"/>
      <c r="BB6028" s="12"/>
      <c r="BC6028" s="12"/>
      <c r="BD6028" s="12"/>
      <c r="BE6028" s="12"/>
      <c r="BF6028" s="12"/>
      <c r="BG6028" s="12"/>
      <c r="BH6028" s="12"/>
      <c r="BI6028" s="12"/>
      <c r="BJ6028" s="13"/>
      <c r="BK6028" s="13"/>
      <c r="BL6028" s="13"/>
      <c r="BM6028" s="13"/>
      <c r="BN6028" s="13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1"/>
      <c r="L6029" s="11"/>
      <c r="M6029" s="12"/>
      <c r="N6029" s="12"/>
      <c r="O6029" s="12"/>
      <c r="P6029" s="12"/>
      <c r="Q6029" s="12"/>
      <c r="R6029" s="12"/>
      <c r="S6029" s="12"/>
      <c r="T6029" s="12"/>
      <c r="U6029" s="12"/>
      <c r="V6029" s="12"/>
      <c r="W6029" s="12"/>
      <c r="X6029" s="12"/>
      <c r="Y6029" s="12"/>
      <c r="Z6029" s="12"/>
      <c r="AA6029" s="12"/>
      <c r="AB6029" s="12"/>
      <c r="AC6029" s="12"/>
      <c r="AD6029" s="12"/>
      <c r="AE6029" s="12"/>
      <c r="AF6029" s="12"/>
      <c r="AG6029" s="12"/>
      <c r="AH6029" s="12"/>
      <c r="AI6029" s="12"/>
      <c r="AJ6029" s="12"/>
      <c r="AK6029" s="12"/>
      <c r="AL6029" s="12"/>
      <c r="AM6029" s="12"/>
      <c r="AN6029" s="12"/>
      <c r="AO6029" s="12"/>
      <c r="AP6029" s="12"/>
      <c r="AQ6029" s="12"/>
      <c r="AR6029" s="12"/>
      <c r="AS6029" s="12"/>
      <c r="AT6029" s="12"/>
      <c r="AU6029" s="12"/>
      <c r="AV6029" s="12"/>
      <c r="AW6029" s="12"/>
      <c r="AX6029" s="12"/>
      <c r="AY6029" s="12"/>
      <c r="AZ6029" s="12"/>
      <c r="BA6029" s="12"/>
      <c r="BB6029" s="12"/>
      <c r="BC6029" s="12"/>
      <c r="BD6029" s="12"/>
      <c r="BE6029" s="12"/>
      <c r="BF6029" s="12"/>
      <c r="BG6029" s="12"/>
      <c r="BH6029" s="12"/>
      <c r="BI6029" s="12"/>
      <c r="BJ6029" s="13"/>
      <c r="BK6029" s="13"/>
      <c r="BL6029" s="13"/>
      <c r="BM6029" s="13"/>
      <c r="BN6029" s="13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1"/>
      <c r="L6030" s="11"/>
      <c r="M6030" s="12"/>
      <c r="N6030" s="12"/>
      <c r="O6030" s="12"/>
      <c r="P6030" s="12"/>
      <c r="Q6030" s="12"/>
      <c r="R6030" s="12"/>
      <c r="S6030" s="12"/>
      <c r="T6030" s="12"/>
      <c r="U6030" s="12"/>
      <c r="V6030" s="12"/>
      <c r="W6030" s="12"/>
      <c r="X6030" s="12"/>
      <c r="Y6030" s="12"/>
      <c r="Z6030" s="12"/>
      <c r="AA6030" s="12"/>
      <c r="AB6030" s="12"/>
      <c r="AC6030" s="12"/>
      <c r="AD6030" s="12"/>
      <c r="AE6030" s="12"/>
      <c r="AF6030" s="12"/>
      <c r="AG6030" s="12"/>
      <c r="AH6030" s="12"/>
      <c r="AI6030" s="12"/>
      <c r="AJ6030" s="12"/>
      <c r="AK6030" s="12"/>
      <c r="AL6030" s="12"/>
      <c r="AM6030" s="12"/>
      <c r="AN6030" s="12"/>
      <c r="AO6030" s="12"/>
      <c r="AP6030" s="12"/>
      <c r="AQ6030" s="12"/>
      <c r="AR6030" s="12"/>
      <c r="AS6030" s="12"/>
      <c r="AT6030" s="12"/>
      <c r="AU6030" s="12"/>
      <c r="AV6030" s="12"/>
      <c r="AW6030" s="12"/>
      <c r="AX6030" s="12"/>
      <c r="AY6030" s="12"/>
      <c r="AZ6030" s="12"/>
      <c r="BA6030" s="12"/>
      <c r="BB6030" s="12"/>
      <c r="BC6030" s="12"/>
      <c r="BD6030" s="12"/>
      <c r="BE6030" s="12"/>
      <c r="BF6030" s="12"/>
      <c r="BG6030" s="12"/>
      <c r="BH6030" s="12"/>
      <c r="BI6030" s="12"/>
      <c r="BJ6030" s="13"/>
      <c r="BK6030" s="13"/>
      <c r="BL6030" s="13"/>
      <c r="BM6030" s="13"/>
      <c r="BN6030" s="13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1"/>
      <c r="L6031" s="11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  <c r="Y6031" s="12"/>
      <c r="Z6031" s="12"/>
      <c r="AA6031" s="12"/>
      <c r="AB6031" s="12"/>
      <c r="AC6031" s="12"/>
      <c r="AD6031" s="12"/>
      <c r="AE6031" s="12"/>
      <c r="AF6031" s="12"/>
      <c r="AG6031" s="12"/>
      <c r="AH6031" s="12"/>
      <c r="AI6031" s="12"/>
      <c r="AJ6031" s="12"/>
      <c r="AK6031" s="12"/>
      <c r="AL6031" s="12"/>
      <c r="AM6031" s="12"/>
      <c r="AN6031" s="12"/>
      <c r="AO6031" s="12"/>
      <c r="AP6031" s="12"/>
      <c r="AQ6031" s="12"/>
      <c r="AR6031" s="12"/>
      <c r="AS6031" s="12"/>
      <c r="AT6031" s="12"/>
      <c r="AU6031" s="12"/>
      <c r="AV6031" s="12"/>
      <c r="AW6031" s="12"/>
      <c r="AX6031" s="12"/>
      <c r="AY6031" s="12"/>
      <c r="AZ6031" s="12"/>
      <c r="BA6031" s="12"/>
      <c r="BB6031" s="12"/>
      <c r="BC6031" s="12"/>
      <c r="BD6031" s="12"/>
      <c r="BE6031" s="12"/>
      <c r="BF6031" s="12"/>
      <c r="BG6031" s="12"/>
      <c r="BH6031" s="12"/>
      <c r="BI6031" s="12"/>
      <c r="BJ6031" s="13"/>
      <c r="BK6031" s="13"/>
      <c r="BL6031" s="13"/>
      <c r="BM6031" s="13"/>
      <c r="BN6031" s="13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1"/>
      <c r="L6032" s="11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  <c r="Y6032" s="12"/>
      <c r="Z6032" s="12"/>
      <c r="AA6032" s="12"/>
      <c r="AB6032" s="12"/>
      <c r="AC6032" s="12"/>
      <c r="AD6032" s="12"/>
      <c r="AE6032" s="12"/>
      <c r="AF6032" s="12"/>
      <c r="AG6032" s="12"/>
      <c r="AH6032" s="12"/>
      <c r="AI6032" s="12"/>
      <c r="AJ6032" s="12"/>
      <c r="AK6032" s="12"/>
      <c r="AL6032" s="12"/>
      <c r="AM6032" s="12"/>
      <c r="AN6032" s="12"/>
      <c r="AO6032" s="12"/>
      <c r="AP6032" s="12"/>
      <c r="AQ6032" s="12"/>
      <c r="AR6032" s="12"/>
      <c r="AS6032" s="12"/>
      <c r="AT6032" s="12"/>
      <c r="AU6032" s="12"/>
      <c r="AV6032" s="12"/>
      <c r="AW6032" s="12"/>
      <c r="AX6032" s="12"/>
      <c r="AY6032" s="12"/>
      <c r="AZ6032" s="12"/>
      <c r="BA6032" s="12"/>
      <c r="BB6032" s="12"/>
      <c r="BC6032" s="12"/>
      <c r="BD6032" s="12"/>
      <c r="BE6032" s="12"/>
      <c r="BF6032" s="12"/>
      <c r="BG6032" s="12"/>
      <c r="BH6032" s="12"/>
      <c r="BI6032" s="12"/>
      <c r="BJ6032" s="13"/>
      <c r="BK6032" s="13"/>
      <c r="BL6032" s="13"/>
      <c r="BM6032" s="13"/>
      <c r="BN6032" s="13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1"/>
      <c r="L6033" s="11"/>
      <c r="M6033" s="12"/>
      <c r="N6033" s="12"/>
      <c r="O6033" s="12"/>
      <c r="P6033" s="12"/>
      <c r="Q6033" s="12"/>
      <c r="R6033" s="12"/>
      <c r="S6033" s="12"/>
      <c r="T6033" s="12"/>
      <c r="U6033" s="12"/>
      <c r="V6033" s="12"/>
      <c r="W6033" s="12"/>
      <c r="X6033" s="12"/>
      <c r="Y6033" s="12"/>
      <c r="Z6033" s="12"/>
      <c r="AA6033" s="12"/>
      <c r="AB6033" s="12"/>
      <c r="AC6033" s="12"/>
      <c r="AD6033" s="12"/>
      <c r="AE6033" s="12"/>
      <c r="AF6033" s="12"/>
      <c r="AG6033" s="12"/>
      <c r="AH6033" s="12"/>
      <c r="AI6033" s="12"/>
      <c r="AJ6033" s="12"/>
      <c r="AK6033" s="12"/>
      <c r="AL6033" s="12"/>
      <c r="AM6033" s="12"/>
      <c r="AN6033" s="12"/>
      <c r="AO6033" s="12"/>
      <c r="AP6033" s="12"/>
      <c r="AQ6033" s="12"/>
      <c r="AR6033" s="12"/>
      <c r="AS6033" s="12"/>
      <c r="AT6033" s="12"/>
      <c r="AU6033" s="12"/>
      <c r="AV6033" s="12"/>
      <c r="AW6033" s="12"/>
      <c r="AX6033" s="12"/>
      <c r="AY6033" s="12"/>
      <c r="AZ6033" s="12"/>
      <c r="BA6033" s="12"/>
      <c r="BB6033" s="12"/>
      <c r="BC6033" s="12"/>
      <c r="BD6033" s="12"/>
      <c r="BE6033" s="12"/>
      <c r="BF6033" s="12"/>
      <c r="BG6033" s="12"/>
      <c r="BH6033" s="12"/>
      <c r="BI6033" s="12"/>
      <c r="BJ6033" s="13"/>
      <c r="BK6033" s="13"/>
      <c r="BL6033" s="13"/>
      <c r="BM6033" s="13"/>
      <c r="BN6033" s="13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1"/>
      <c r="L6034" s="11"/>
      <c r="M6034" s="12"/>
      <c r="N6034" s="12"/>
      <c r="O6034" s="12"/>
      <c r="P6034" s="12"/>
      <c r="Q6034" s="12"/>
      <c r="R6034" s="12"/>
      <c r="S6034" s="12"/>
      <c r="T6034" s="12"/>
      <c r="U6034" s="12"/>
      <c r="V6034" s="12"/>
      <c r="W6034" s="12"/>
      <c r="X6034" s="12"/>
      <c r="Y6034" s="12"/>
      <c r="Z6034" s="12"/>
      <c r="AA6034" s="12"/>
      <c r="AB6034" s="12"/>
      <c r="AC6034" s="12"/>
      <c r="AD6034" s="12"/>
      <c r="AE6034" s="12"/>
      <c r="AF6034" s="12"/>
      <c r="AG6034" s="12"/>
      <c r="AH6034" s="12"/>
      <c r="AI6034" s="12"/>
      <c r="AJ6034" s="12"/>
      <c r="AK6034" s="12"/>
      <c r="AL6034" s="12"/>
      <c r="AM6034" s="12"/>
      <c r="AN6034" s="12"/>
      <c r="AO6034" s="12"/>
      <c r="AP6034" s="12"/>
      <c r="AQ6034" s="12"/>
      <c r="AR6034" s="12"/>
      <c r="AS6034" s="12"/>
      <c r="AT6034" s="12"/>
      <c r="AU6034" s="12"/>
      <c r="AV6034" s="12"/>
      <c r="AW6034" s="12"/>
      <c r="AX6034" s="12"/>
      <c r="AY6034" s="12"/>
      <c r="AZ6034" s="12"/>
      <c r="BA6034" s="12"/>
      <c r="BB6034" s="12"/>
      <c r="BC6034" s="12"/>
      <c r="BD6034" s="12"/>
      <c r="BE6034" s="12"/>
      <c r="BF6034" s="12"/>
      <c r="BG6034" s="12"/>
      <c r="BH6034" s="12"/>
      <c r="BI6034" s="12"/>
      <c r="BJ6034" s="13"/>
      <c r="BK6034" s="13"/>
      <c r="BL6034" s="13"/>
      <c r="BM6034" s="13"/>
      <c r="BN6034" s="13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1"/>
      <c r="L6035" s="11"/>
      <c r="M6035" s="12"/>
      <c r="N6035" s="12"/>
      <c r="O6035" s="12"/>
      <c r="P6035" s="12"/>
      <c r="Q6035" s="12"/>
      <c r="R6035" s="12"/>
      <c r="S6035" s="12"/>
      <c r="T6035" s="12"/>
      <c r="U6035" s="12"/>
      <c r="V6035" s="12"/>
      <c r="W6035" s="12"/>
      <c r="X6035" s="12"/>
      <c r="Y6035" s="12"/>
      <c r="Z6035" s="12"/>
      <c r="AA6035" s="12"/>
      <c r="AB6035" s="12"/>
      <c r="AC6035" s="12"/>
      <c r="AD6035" s="12"/>
      <c r="AE6035" s="12"/>
      <c r="AF6035" s="12"/>
      <c r="AG6035" s="12"/>
      <c r="AH6035" s="12"/>
      <c r="AI6035" s="12"/>
      <c r="AJ6035" s="12"/>
      <c r="AK6035" s="12"/>
      <c r="AL6035" s="12"/>
      <c r="AM6035" s="12"/>
      <c r="AN6035" s="12"/>
      <c r="AO6035" s="12"/>
      <c r="AP6035" s="12"/>
      <c r="AQ6035" s="12"/>
      <c r="AR6035" s="12"/>
      <c r="AS6035" s="12"/>
      <c r="AT6035" s="12"/>
      <c r="AU6035" s="12"/>
      <c r="AV6035" s="12"/>
      <c r="AW6035" s="12"/>
      <c r="AX6035" s="12"/>
      <c r="AY6035" s="12"/>
      <c r="AZ6035" s="12"/>
      <c r="BA6035" s="12"/>
      <c r="BB6035" s="12"/>
      <c r="BC6035" s="12"/>
      <c r="BD6035" s="12"/>
      <c r="BE6035" s="12"/>
      <c r="BF6035" s="12"/>
      <c r="BG6035" s="12"/>
      <c r="BH6035" s="12"/>
      <c r="BI6035" s="12"/>
      <c r="BJ6035" s="13"/>
      <c r="BK6035" s="13"/>
      <c r="BL6035" s="13"/>
      <c r="BM6035" s="13"/>
      <c r="BN6035" s="13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1"/>
      <c r="L6036" s="11"/>
      <c r="M6036" s="12"/>
      <c r="N6036" s="12"/>
      <c r="O6036" s="12"/>
      <c r="P6036" s="12"/>
      <c r="Q6036" s="12"/>
      <c r="R6036" s="12"/>
      <c r="S6036" s="12"/>
      <c r="T6036" s="12"/>
      <c r="U6036" s="12"/>
      <c r="V6036" s="12"/>
      <c r="W6036" s="12"/>
      <c r="X6036" s="12"/>
      <c r="Y6036" s="12"/>
      <c r="Z6036" s="12"/>
      <c r="AA6036" s="12"/>
      <c r="AB6036" s="12"/>
      <c r="AC6036" s="12"/>
      <c r="AD6036" s="12"/>
      <c r="AE6036" s="12"/>
      <c r="AF6036" s="12"/>
      <c r="AG6036" s="12"/>
      <c r="AH6036" s="12"/>
      <c r="AI6036" s="12"/>
      <c r="AJ6036" s="12"/>
      <c r="AK6036" s="12"/>
      <c r="AL6036" s="12"/>
      <c r="AM6036" s="12"/>
      <c r="AN6036" s="12"/>
      <c r="AO6036" s="12"/>
      <c r="AP6036" s="12"/>
      <c r="AQ6036" s="12"/>
      <c r="AR6036" s="12"/>
      <c r="AS6036" s="12"/>
      <c r="AT6036" s="12"/>
      <c r="AU6036" s="12"/>
      <c r="AV6036" s="12"/>
      <c r="AW6036" s="12"/>
      <c r="AX6036" s="12"/>
      <c r="AY6036" s="12"/>
      <c r="AZ6036" s="12"/>
      <c r="BA6036" s="12"/>
      <c r="BB6036" s="12"/>
      <c r="BC6036" s="12"/>
      <c r="BD6036" s="12"/>
      <c r="BE6036" s="12"/>
      <c r="BF6036" s="12"/>
      <c r="BG6036" s="12"/>
      <c r="BH6036" s="12"/>
      <c r="BI6036" s="12"/>
      <c r="BJ6036" s="13"/>
      <c r="BK6036" s="13"/>
      <c r="BL6036" s="13"/>
      <c r="BM6036" s="13"/>
      <c r="BN6036" s="13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1"/>
      <c r="L6037" s="11"/>
      <c r="M6037" s="12"/>
      <c r="N6037" s="12"/>
      <c r="O6037" s="12"/>
      <c r="P6037" s="12"/>
      <c r="Q6037" s="12"/>
      <c r="R6037" s="12"/>
      <c r="S6037" s="12"/>
      <c r="T6037" s="12"/>
      <c r="U6037" s="12"/>
      <c r="V6037" s="12"/>
      <c r="W6037" s="12"/>
      <c r="X6037" s="12"/>
      <c r="Y6037" s="12"/>
      <c r="Z6037" s="12"/>
      <c r="AA6037" s="12"/>
      <c r="AB6037" s="12"/>
      <c r="AC6037" s="12"/>
      <c r="AD6037" s="12"/>
      <c r="AE6037" s="12"/>
      <c r="AF6037" s="12"/>
      <c r="AG6037" s="12"/>
      <c r="AH6037" s="12"/>
      <c r="AI6037" s="12"/>
      <c r="AJ6037" s="12"/>
      <c r="AK6037" s="12"/>
      <c r="AL6037" s="12"/>
      <c r="AM6037" s="12"/>
      <c r="AN6037" s="12"/>
      <c r="AO6037" s="12"/>
      <c r="AP6037" s="12"/>
      <c r="AQ6037" s="12"/>
      <c r="AR6037" s="12"/>
      <c r="AS6037" s="12"/>
      <c r="AT6037" s="12"/>
      <c r="AU6037" s="12"/>
      <c r="AV6037" s="12"/>
      <c r="AW6037" s="12"/>
      <c r="AX6037" s="12"/>
      <c r="AY6037" s="12"/>
      <c r="AZ6037" s="12"/>
      <c r="BA6037" s="12"/>
      <c r="BB6037" s="12"/>
      <c r="BC6037" s="12"/>
      <c r="BD6037" s="12"/>
      <c r="BE6037" s="12"/>
      <c r="BF6037" s="12"/>
      <c r="BG6037" s="12"/>
      <c r="BH6037" s="12"/>
      <c r="BI6037" s="12"/>
      <c r="BJ6037" s="13"/>
      <c r="BK6037" s="13"/>
      <c r="BL6037" s="13"/>
      <c r="BM6037" s="13"/>
      <c r="BN6037" s="13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1"/>
      <c r="L6038" s="11"/>
      <c r="M6038" s="12"/>
      <c r="N6038" s="12"/>
      <c r="O6038" s="12"/>
      <c r="P6038" s="12"/>
      <c r="Q6038" s="12"/>
      <c r="R6038" s="12"/>
      <c r="S6038" s="12"/>
      <c r="T6038" s="12"/>
      <c r="U6038" s="12"/>
      <c r="V6038" s="12"/>
      <c r="W6038" s="12"/>
      <c r="X6038" s="12"/>
      <c r="Y6038" s="12"/>
      <c r="Z6038" s="12"/>
      <c r="AA6038" s="12"/>
      <c r="AB6038" s="12"/>
      <c r="AC6038" s="12"/>
      <c r="AD6038" s="12"/>
      <c r="AE6038" s="12"/>
      <c r="AF6038" s="12"/>
      <c r="AG6038" s="12"/>
      <c r="AH6038" s="12"/>
      <c r="AI6038" s="12"/>
      <c r="AJ6038" s="12"/>
      <c r="AK6038" s="12"/>
      <c r="AL6038" s="12"/>
      <c r="AM6038" s="12"/>
      <c r="AN6038" s="12"/>
      <c r="AO6038" s="12"/>
      <c r="AP6038" s="12"/>
      <c r="AQ6038" s="12"/>
      <c r="AR6038" s="12"/>
      <c r="AS6038" s="12"/>
      <c r="AT6038" s="12"/>
      <c r="AU6038" s="12"/>
      <c r="AV6038" s="12"/>
      <c r="AW6038" s="12"/>
      <c r="AX6038" s="12"/>
      <c r="AY6038" s="12"/>
      <c r="AZ6038" s="12"/>
      <c r="BA6038" s="12"/>
      <c r="BB6038" s="12"/>
      <c r="BC6038" s="12"/>
      <c r="BD6038" s="12"/>
      <c r="BE6038" s="12"/>
      <c r="BF6038" s="12"/>
      <c r="BG6038" s="12"/>
      <c r="BH6038" s="12"/>
      <c r="BI6038" s="12"/>
      <c r="BJ6038" s="13"/>
      <c r="BK6038" s="13"/>
      <c r="BL6038" s="13"/>
      <c r="BM6038" s="13"/>
      <c r="BN6038" s="13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1"/>
      <c r="L6039" s="11"/>
      <c r="M6039" s="12"/>
      <c r="N6039" s="12"/>
      <c r="O6039" s="12"/>
      <c r="P6039" s="12"/>
      <c r="Q6039" s="12"/>
      <c r="R6039" s="12"/>
      <c r="S6039" s="12"/>
      <c r="T6039" s="12"/>
      <c r="U6039" s="12"/>
      <c r="V6039" s="12"/>
      <c r="W6039" s="12"/>
      <c r="X6039" s="12"/>
      <c r="Y6039" s="12"/>
      <c r="Z6039" s="12"/>
      <c r="AA6039" s="12"/>
      <c r="AB6039" s="12"/>
      <c r="AC6039" s="12"/>
      <c r="AD6039" s="12"/>
      <c r="AE6039" s="12"/>
      <c r="AF6039" s="12"/>
      <c r="AG6039" s="12"/>
      <c r="AH6039" s="12"/>
      <c r="AI6039" s="12"/>
      <c r="AJ6039" s="12"/>
      <c r="AK6039" s="12"/>
      <c r="AL6039" s="12"/>
      <c r="AM6039" s="12"/>
      <c r="AN6039" s="12"/>
      <c r="AO6039" s="12"/>
      <c r="AP6039" s="12"/>
      <c r="AQ6039" s="12"/>
      <c r="AR6039" s="12"/>
      <c r="AS6039" s="12"/>
      <c r="AT6039" s="12"/>
      <c r="AU6039" s="12"/>
      <c r="AV6039" s="12"/>
      <c r="AW6039" s="12"/>
      <c r="AX6039" s="12"/>
      <c r="AY6039" s="12"/>
      <c r="AZ6039" s="12"/>
      <c r="BA6039" s="12"/>
      <c r="BB6039" s="12"/>
      <c r="BC6039" s="12"/>
      <c r="BD6039" s="12"/>
      <c r="BE6039" s="12"/>
      <c r="BF6039" s="12"/>
      <c r="BG6039" s="12"/>
      <c r="BH6039" s="12"/>
      <c r="BI6039" s="12"/>
      <c r="BJ6039" s="13"/>
      <c r="BK6039" s="13"/>
      <c r="BL6039" s="13"/>
      <c r="BM6039" s="13"/>
      <c r="BN6039" s="13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1"/>
      <c r="L6040" s="11"/>
      <c r="M6040" s="12"/>
      <c r="N6040" s="12"/>
      <c r="O6040" s="12"/>
      <c r="P6040" s="12"/>
      <c r="Q6040" s="12"/>
      <c r="R6040" s="12"/>
      <c r="S6040" s="12"/>
      <c r="T6040" s="12"/>
      <c r="U6040" s="12"/>
      <c r="V6040" s="12"/>
      <c r="W6040" s="12"/>
      <c r="X6040" s="12"/>
      <c r="Y6040" s="12"/>
      <c r="Z6040" s="12"/>
      <c r="AA6040" s="12"/>
      <c r="AB6040" s="12"/>
      <c r="AC6040" s="12"/>
      <c r="AD6040" s="12"/>
      <c r="AE6040" s="12"/>
      <c r="AF6040" s="12"/>
      <c r="AG6040" s="12"/>
      <c r="AH6040" s="12"/>
      <c r="AI6040" s="12"/>
      <c r="AJ6040" s="12"/>
      <c r="AK6040" s="12"/>
      <c r="AL6040" s="12"/>
      <c r="AM6040" s="12"/>
      <c r="AN6040" s="12"/>
      <c r="AO6040" s="12"/>
      <c r="AP6040" s="12"/>
      <c r="AQ6040" s="12"/>
      <c r="AR6040" s="12"/>
      <c r="AS6040" s="12"/>
      <c r="AT6040" s="12"/>
      <c r="AU6040" s="12"/>
      <c r="AV6040" s="12"/>
      <c r="AW6040" s="12"/>
      <c r="AX6040" s="12"/>
      <c r="AY6040" s="12"/>
      <c r="AZ6040" s="12"/>
      <c r="BA6040" s="12"/>
      <c r="BB6040" s="12"/>
      <c r="BC6040" s="12"/>
      <c r="BD6040" s="12"/>
      <c r="BE6040" s="12"/>
      <c r="BF6040" s="12"/>
      <c r="BG6040" s="12"/>
      <c r="BH6040" s="12"/>
      <c r="BI6040" s="12"/>
      <c r="BJ6040" s="13"/>
      <c r="BK6040" s="13"/>
      <c r="BL6040" s="13"/>
      <c r="BM6040" s="13"/>
      <c r="BN6040" s="13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1"/>
      <c r="L6041" s="11"/>
      <c r="M6041" s="12"/>
      <c r="N6041" s="12"/>
      <c r="O6041" s="12"/>
      <c r="P6041" s="12"/>
      <c r="Q6041" s="12"/>
      <c r="R6041" s="12"/>
      <c r="S6041" s="12"/>
      <c r="T6041" s="12"/>
      <c r="U6041" s="12"/>
      <c r="V6041" s="12"/>
      <c r="W6041" s="12"/>
      <c r="X6041" s="12"/>
      <c r="Y6041" s="12"/>
      <c r="Z6041" s="12"/>
      <c r="AA6041" s="12"/>
      <c r="AB6041" s="12"/>
      <c r="AC6041" s="12"/>
      <c r="AD6041" s="12"/>
      <c r="AE6041" s="12"/>
      <c r="AF6041" s="12"/>
      <c r="AG6041" s="12"/>
      <c r="AH6041" s="12"/>
      <c r="AI6041" s="12"/>
      <c r="AJ6041" s="12"/>
      <c r="AK6041" s="12"/>
      <c r="AL6041" s="12"/>
      <c r="AM6041" s="12"/>
      <c r="AN6041" s="12"/>
      <c r="AO6041" s="12"/>
      <c r="AP6041" s="12"/>
      <c r="AQ6041" s="12"/>
      <c r="AR6041" s="12"/>
      <c r="AS6041" s="12"/>
      <c r="AT6041" s="12"/>
      <c r="AU6041" s="12"/>
      <c r="AV6041" s="12"/>
      <c r="AW6041" s="12"/>
      <c r="AX6041" s="12"/>
      <c r="AY6041" s="12"/>
      <c r="AZ6041" s="12"/>
      <c r="BA6041" s="12"/>
      <c r="BB6041" s="12"/>
      <c r="BC6041" s="12"/>
      <c r="BD6041" s="12"/>
      <c r="BE6041" s="12"/>
      <c r="BF6041" s="12"/>
      <c r="BG6041" s="12"/>
      <c r="BH6041" s="12"/>
      <c r="BI6041" s="12"/>
      <c r="BJ6041" s="13"/>
      <c r="BK6041" s="13"/>
      <c r="BL6041" s="13"/>
      <c r="BM6041" s="13"/>
      <c r="BN6041" s="13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1"/>
      <c r="L6042" s="11"/>
      <c r="M6042" s="12"/>
      <c r="N6042" s="12"/>
      <c r="O6042" s="12"/>
      <c r="P6042" s="12"/>
      <c r="Q6042" s="12"/>
      <c r="R6042" s="12"/>
      <c r="S6042" s="12"/>
      <c r="T6042" s="12"/>
      <c r="U6042" s="12"/>
      <c r="V6042" s="12"/>
      <c r="W6042" s="12"/>
      <c r="X6042" s="12"/>
      <c r="Y6042" s="12"/>
      <c r="Z6042" s="12"/>
      <c r="AA6042" s="12"/>
      <c r="AB6042" s="12"/>
      <c r="AC6042" s="12"/>
      <c r="AD6042" s="12"/>
      <c r="AE6042" s="12"/>
      <c r="AF6042" s="12"/>
      <c r="AG6042" s="12"/>
      <c r="AH6042" s="12"/>
      <c r="AI6042" s="12"/>
      <c r="AJ6042" s="12"/>
      <c r="AK6042" s="12"/>
      <c r="AL6042" s="12"/>
      <c r="AM6042" s="12"/>
      <c r="AN6042" s="12"/>
      <c r="AO6042" s="12"/>
      <c r="AP6042" s="12"/>
      <c r="AQ6042" s="12"/>
      <c r="AR6042" s="12"/>
      <c r="AS6042" s="12"/>
      <c r="AT6042" s="12"/>
      <c r="AU6042" s="12"/>
      <c r="AV6042" s="12"/>
      <c r="AW6042" s="12"/>
      <c r="AX6042" s="12"/>
      <c r="AY6042" s="12"/>
      <c r="AZ6042" s="12"/>
      <c r="BA6042" s="12"/>
      <c r="BB6042" s="12"/>
      <c r="BC6042" s="12"/>
      <c r="BD6042" s="12"/>
      <c r="BE6042" s="12"/>
      <c r="BF6042" s="12"/>
      <c r="BG6042" s="12"/>
      <c r="BH6042" s="12"/>
      <c r="BI6042" s="12"/>
      <c r="BJ6042" s="13"/>
      <c r="BK6042" s="13"/>
      <c r="BL6042" s="13"/>
      <c r="BM6042" s="13"/>
      <c r="BN6042" s="13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1"/>
      <c r="L6043" s="11"/>
      <c r="M6043" s="12"/>
      <c r="N6043" s="12"/>
      <c r="O6043" s="12"/>
      <c r="P6043" s="12"/>
      <c r="Q6043" s="12"/>
      <c r="R6043" s="12"/>
      <c r="S6043" s="12"/>
      <c r="T6043" s="12"/>
      <c r="U6043" s="12"/>
      <c r="V6043" s="12"/>
      <c r="W6043" s="12"/>
      <c r="X6043" s="12"/>
      <c r="Y6043" s="12"/>
      <c r="Z6043" s="12"/>
      <c r="AA6043" s="12"/>
      <c r="AB6043" s="12"/>
      <c r="AC6043" s="12"/>
      <c r="AD6043" s="12"/>
      <c r="AE6043" s="12"/>
      <c r="AF6043" s="12"/>
      <c r="AG6043" s="12"/>
      <c r="AH6043" s="12"/>
      <c r="AI6043" s="12"/>
      <c r="AJ6043" s="12"/>
      <c r="AK6043" s="12"/>
      <c r="AL6043" s="12"/>
      <c r="AM6043" s="12"/>
      <c r="AN6043" s="12"/>
      <c r="AO6043" s="12"/>
      <c r="AP6043" s="12"/>
      <c r="AQ6043" s="12"/>
      <c r="AR6043" s="12"/>
      <c r="AS6043" s="12"/>
      <c r="AT6043" s="12"/>
      <c r="AU6043" s="12"/>
      <c r="AV6043" s="12"/>
      <c r="AW6043" s="12"/>
      <c r="AX6043" s="12"/>
      <c r="AY6043" s="12"/>
      <c r="AZ6043" s="12"/>
      <c r="BA6043" s="12"/>
      <c r="BB6043" s="12"/>
      <c r="BC6043" s="12"/>
      <c r="BD6043" s="12"/>
      <c r="BE6043" s="12"/>
      <c r="BF6043" s="12"/>
      <c r="BG6043" s="12"/>
      <c r="BH6043" s="12"/>
      <c r="BI6043" s="12"/>
      <c r="BJ6043" s="13"/>
      <c r="BK6043" s="13"/>
      <c r="BL6043" s="13"/>
      <c r="BM6043" s="13"/>
      <c r="BN6043" s="13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1"/>
      <c r="L6044" s="11"/>
      <c r="M6044" s="12"/>
      <c r="N6044" s="12"/>
      <c r="O6044" s="12"/>
      <c r="P6044" s="12"/>
      <c r="Q6044" s="12"/>
      <c r="R6044" s="12"/>
      <c r="S6044" s="12"/>
      <c r="T6044" s="12"/>
      <c r="U6044" s="12"/>
      <c r="V6044" s="12"/>
      <c r="W6044" s="12"/>
      <c r="X6044" s="12"/>
      <c r="Y6044" s="12"/>
      <c r="Z6044" s="12"/>
      <c r="AA6044" s="12"/>
      <c r="AB6044" s="12"/>
      <c r="AC6044" s="12"/>
      <c r="AD6044" s="12"/>
      <c r="AE6044" s="12"/>
      <c r="AF6044" s="12"/>
      <c r="AG6044" s="12"/>
      <c r="AH6044" s="12"/>
      <c r="AI6044" s="12"/>
      <c r="AJ6044" s="12"/>
      <c r="AK6044" s="12"/>
      <c r="AL6044" s="12"/>
      <c r="AM6044" s="12"/>
      <c r="AN6044" s="12"/>
      <c r="AO6044" s="12"/>
      <c r="AP6044" s="12"/>
      <c r="AQ6044" s="12"/>
      <c r="AR6044" s="12"/>
      <c r="AS6044" s="12"/>
      <c r="AT6044" s="12"/>
      <c r="AU6044" s="12"/>
      <c r="AV6044" s="12"/>
      <c r="AW6044" s="12"/>
      <c r="AX6044" s="12"/>
      <c r="AY6044" s="12"/>
      <c r="AZ6044" s="12"/>
      <c r="BA6044" s="12"/>
      <c r="BB6044" s="12"/>
      <c r="BC6044" s="12"/>
      <c r="BD6044" s="12"/>
      <c r="BE6044" s="12"/>
      <c r="BF6044" s="12"/>
      <c r="BG6044" s="12"/>
      <c r="BH6044" s="12"/>
      <c r="BI6044" s="12"/>
      <c r="BJ6044" s="13"/>
      <c r="BK6044" s="13"/>
      <c r="BL6044" s="13"/>
      <c r="BM6044" s="13"/>
      <c r="BN6044" s="13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1"/>
      <c r="L6045" s="11"/>
      <c r="M6045" s="12"/>
      <c r="N6045" s="12"/>
      <c r="O6045" s="12"/>
      <c r="P6045" s="12"/>
      <c r="Q6045" s="12"/>
      <c r="R6045" s="12"/>
      <c r="S6045" s="12"/>
      <c r="T6045" s="12"/>
      <c r="U6045" s="12"/>
      <c r="V6045" s="12"/>
      <c r="W6045" s="12"/>
      <c r="X6045" s="12"/>
      <c r="Y6045" s="12"/>
      <c r="Z6045" s="12"/>
      <c r="AA6045" s="12"/>
      <c r="AB6045" s="12"/>
      <c r="AC6045" s="12"/>
      <c r="AD6045" s="12"/>
      <c r="AE6045" s="12"/>
      <c r="AF6045" s="12"/>
      <c r="AG6045" s="12"/>
      <c r="AH6045" s="12"/>
      <c r="AI6045" s="12"/>
      <c r="AJ6045" s="12"/>
      <c r="AK6045" s="12"/>
      <c r="AL6045" s="12"/>
      <c r="AM6045" s="12"/>
      <c r="AN6045" s="12"/>
      <c r="AO6045" s="12"/>
      <c r="AP6045" s="12"/>
      <c r="AQ6045" s="12"/>
      <c r="AR6045" s="12"/>
      <c r="AS6045" s="12"/>
      <c r="AT6045" s="12"/>
      <c r="AU6045" s="12"/>
      <c r="AV6045" s="12"/>
      <c r="AW6045" s="12"/>
      <c r="AX6045" s="12"/>
      <c r="AY6045" s="12"/>
      <c r="AZ6045" s="12"/>
      <c r="BA6045" s="12"/>
      <c r="BB6045" s="12"/>
      <c r="BC6045" s="12"/>
      <c r="BD6045" s="12"/>
      <c r="BE6045" s="12"/>
      <c r="BF6045" s="12"/>
      <c r="BG6045" s="12"/>
      <c r="BH6045" s="12"/>
      <c r="BI6045" s="12"/>
      <c r="BJ6045" s="13"/>
      <c r="BK6045" s="13"/>
      <c r="BL6045" s="13"/>
      <c r="BM6045" s="13"/>
      <c r="BN6045" s="13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1"/>
      <c r="L6046" s="11"/>
      <c r="M6046" s="12"/>
      <c r="N6046" s="12"/>
      <c r="O6046" s="12"/>
      <c r="P6046" s="12"/>
      <c r="Q6046" s="12"/>
      <c r="R6046" s="12"/>
      <c r="S6046" s="12"/>
      <c r="T6046" s="12"/>
      <c r="U6046" s="12"/>
      <c r="V6046" s="12"/>
      <c r="W6046" s="12"/>
      <c r="X6046" s="12"/>
      <c r="Y6046" s="12"/>
      <c r="Z6046" s="12"/>
      <c r="AA6046" s="12"/>
      <c r="AB6046" s="12"/>
      <c r="AC6046" s="12"/>
      <c r="AD6046" s="12"/>
      <c r="AE6046" s="12"/>
      <c r="AF6046" s="12"/>
      <c r="AG6046" s="12"/>
      <c r="AH6046" s="12"/>
      <c r="AI6046" s="12"/>
      <c r="AJ6046" s="12"/>
      <c r="AK6046" s="12"/>
      <c r="AL6046" s="12"/>
      <c r="AM6046" s="12"/>
      <c r="AN6046" s="12"/>
      <c r="AO6046" s="12"/>
      <c r="AP6046" s="12"/>
      <c r="AQ6046" s="12"/>
      <c r="AR6046" s="12"/>
      <c r="AS6046" s="12"/>
      <c r="AT6046" s="12"/>
      <c r="AU6046" s="12"/>
      <c r="AV6046" s="12"/>
      <c r="AW6046" s="12"/>
      <c r="AX6046" s="12"/>
      <c r="AY6046" s="12"/>
      <c r="AZ6046" s="12"/>
      <c r="BA6046" s="12"/>
      <c r="BB6046" s="12"/>
      <c r="BC6046" s="12"/>
      <c r="BD6046" s="12"/>
      <c r="BE6046" s="12"/>
      <c r="BF6046" s="12"/>
      <c r="BG6046" s="12"/>
      <c r="BH6046" s="12"/>
      <c r="BI6046" s="12"/>
      <c r="BJ6046" s="13"/>
      <c r="BK6046" s="13"/>
      <c r="BL6046" s="13"/>
      <c r="BM6046" s="13"/>
      <c r="BN6046" s="13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1"/>
      <c r="L6047" s="11"/>
      <c r="M6047" s="12"/>
      <c r="N6047" s="12"/>
      <c r="O6047" s="12"/>
      <c r="P6047" s="12"/>
      <c r="Q6047" s="12"/>
      <c r="R6047" s="12"/>
      <c r="S6047" s="12"/>
      <c r="T6047" s="12"/>
      <c r="U6047" s="12"/>
      <c r="V6047" s="12"/>
      <c r="W6047" s="12"/>
      <c r="X6047" s="12"/>
      <c r="Y6047" s="12"/>
      <c r="Z6047" s="12"/>
      <c r="AA6047" s="12"/>
      <c r="AB6047" s="12"/>
      <c r="AC6047" s="12"/>
      <c r="AD6047" s="12"/>
      <c r="AE6047" s="12"/>
      <c r="AF6047" s="12"/>
      <c r="AG6047" s="12"/>
      <c r="AH6047" s="12"/>
      <c r="AI6047" s="12"/>
      <c r="AJ6047" s="12"/>
      <c r="AK6047" s="12"/>
      <c r="AL6047" s="12"/>
      <c r="AM6047" s="12"/>
      <c r="AN6047" s="12"/>
      <c r="AO6047" s="12"/>
      <c r="AP6047" s="12"/>
      <c r="AQ6047" s="12"/>
      <c r="AR6047" s="12"/>
      <c r="AS6047" s="12"/>
      <c r="AT6047" s="12"/>
      <c r="AU6047" s="12"/>
      <c r="AV6047" s="12"/>
      <c r="AW6047" s="12"/>
      <c r="AX6047" s="12"/>
      <c r="AY6047" s="12"/>
      <c r="AZ6047" s="12"/>
      <c r="BA6047" s="12"/>
      <c r="BB6047" s="12"/>
      <c r="BC6047" s="12"/>
      <c r="BD6047" s="12"/>
      <c r="BE6047" s="12"/>
      <c r="BF6047" s="12"/>
      <c r="BG6047" s="12"/>
      <c r="BH6047" s="12"/>
      <c r="BI6047" s="12"/>
      <c r="BJ6047" s="13"/>
      <c r="BK6047" s="13"/>
      <c r="BL6047" s="13"/>
      <c r="BM6047" s="13"/>
      <c r="BN6047" s="13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1"/>
      <c r="L6048" s="11"/>
      <c r="M6048" s="12"/>
      <c r="N6048" s="12"/>
      <c r="O6048" s="12"/>
      <c r="P6048" s="12"/>
      <c r="Q6048" s="12"/>
      <c r="R6048" s="12"/>
      <c r="S6048" s="12"/>
      <c r="T6048" s="12"/>
      <c r="U6048" s="12"/>
      <c r="V6048" s="12"/>
      <c r="W6048" s="12"/>
      <c r="X6048" s="12"/>
      <c r="Y6048" s="12"/>
      <c r="Z6048" s="12"/>
      <c r="AA6048" s="12"/>
      <c r="AB6048" s="12"/>
      <c r="AC6048" s="12"/>
      <c r="AD6048" s="12"/>
      <c r="AE6048" s="12"/>
      <c r="AF6048" s="12"/>
      <c r="AG6048" s="12"/>
      <c r="AH6048" s="12"/>
      <c r="AI6048" s="12"/>
      <c r="AJ6048" s="12"/>
      <c r="AK6048" s="12"/>
      <c r="AL6048" s="12"/>
      <c r="AM6048" s="12"/>
      <c r="AN6048" s="12"/>
      <c r="AO6048" s="12"/>
      <c r="AP6048" s="12"/>
      <c r="AQ6048" s="12"/>
      <c r="AR6048" s="12"/>
      <c r="AS6048" s="12"/>
      <c r="AT6048" s="12"/>
      <c r="AU6048" s="12"/>
      <c r="AV6048" s="12"/>
      <c r="AW6048" s="12"/>
      <c r="AX6048" s="12"/>
      <c r="AY6048" s="12"/>
      <c r="AZ6048" s="12"/>
      <c r="BA6048" s="12"/>
      <c r="BB6048" s="12"/>
      <c r="BC6048" s="12"/>
      <c r="BD6048" s="12"/>
      <c r="BE6048" s="12"/>
      <c r="BF6048" s="12"/>
      <c r="BG6048" s="12"/>
      <c r="BH6048" s="12"/>
      <c r="BI6048" s="12"/>
      <c r="BJ6048" s="13"/>
      <c r="BK6048" s="13"/>
      <c r="BL6048" s="13"/>
      <c r="BM6048" s="13"/>
      <c r="BN6048" s="13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1"/>
      <c r="L6049" s="11"/>
      <c r="M6049" s="12"/>
      <c r="N6049" s="12"/>
      <c r="O6049" s="12"/>
      <c r="P6049" s="12"/>
      <c r="Q6049" s="12"/>
      <c r="R6049" s="12"/>
      <c r="S6049" s="12"/>
      <c r="T6049" s="12"/>
      <c r="U6049" s="12"/>
      <c r="V6049" s="12"/>
      <c r="W6049" s="12"/>
      <c r="X6049" s="12"/>
      <c r="Y6049" s="12"/>
      <c r="Z6049" s="12"/>
      <c r="AA6049" s="12"/>
      <c r="AB6049" s="12"/>
      <c r="AC6049" s="12"/>
      <c r="AD6049" s="12"/>
      <c r="AE6049" s="12"/>
      <c r="AF6049" s="12"/>
      <c r="AG6049" s="12"/>
      <c r="AH6049" s="12"/>
      <c r="AI6049" s="12"/>
      <c r="AJ6049" s="12"/>
      <c r="AK6049" s="12"/>
      <c r="AL6049" s="12"/>
      <c r="AM6049" s="12"/>
      <c r="AN6049" s="12"/>
      <c r="AO6049" s="12"/>
      <c r="AP6049" s="12"/>
      <c r="AQ6049" s="12"/>
      <c r="AR6049" s="12"/>
      <c r="AS6049" s="12"/>
      <c r="AT6049" s="12"/>
      <c r="AU6049" s="12"/>
      <c r="AV6049" s="12"/>
      <c r="AW6049" s="12"/>
      <c r="AX6049" s="12"/>
      <c r="AY6049" s="12"/>
      <c r="AZ6049" s="12"/>
      <c r="BA6049" s="12"/>
      <c r="BB6049" s="12"/>
      <c r="BC6049" s="12"/>
      <c r="BD6049" s="12"/>
      <c r="BE6049" s="12"/>
      <c r="BF6049" s="12"/>
      <c r="BG6049" s="12"/>
      <c r="BH6049" s="12"/>
      <c r="BI6049" s="12"/>
      <c r="BJ6049" s="13"/>
      <c r="BK6049" s="13"/>
      <c r="BL6049" s="13"/>
      <c r="BM6049" s="13"/>
      <c r="BN6049" s="13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1"/>
      <c r="L6050" s="11"/>
      <c r="M6050" s="12"/>
      <c r="N6050" s="12"/>
      <c r="O6050" s="12"/>
      <c r="P6050" s="12"/>
      <c r="Q6050" s="12"/>
      <c r="R6050" s="12"/>
      <c r="S6050" s="12"/>
      <c r="T6050" s="12"/>
      <c r="U6050" s="12"/>
      <c r="V6050" s="12"/>
      <c r="W6050" s="12"/>
      <c r="X6050" s="12"/>
      <c r="Y6050" s="12"/>
      <c r="Z6050" s="12"/>
      <c r="AA6050" s="12"/>
      <c r="AB6050" s="12"/>
      <c r="AC6050" s="12"/>
      <c r="AD6050" s="12"/>
      <c r="AE6050" s="12"/>
      <c r="AF6050" s="12"/>
      <c r="AG6050" s="12"/>
      <c r="AH6050" s="12"/>
      <c r="AI6050" s="12"/>
      <c r="AJ6050" s="12"/>
      <c r="AK6050" s="12"/>
      <c r="AL6050" s="12"/>
      <c r="AM6050" s="12"/>
      <c r="AN6050" s="12"/>
      <c r="AO6050" s="12"/>
      <c r="AP6050" s="12"/>
      <c r="AQ6050" s="12"/>
      <c r="AR6050" s="12"/>
      <c r="AS6050" s="12"/>
      <c r="AT6050" s="12"/>
      <c r="AU6050" s="12"/>
      <c r="AV6050" s="12"/>
      <c r="AW6050" s="12"/>
      <c r="AX6050" s="12"/>
      <c r="AY6050" s="12"/>
      <c r="AZ6050" s="12"/>
      <c r="BA6050" s="12"/>
      <c r="BB6050" s="12"/>
      <c r="BC6050" s="12"/>
      <c r="BD6050" s="12"/>
      <c r="BE6050" s="12"/>
      <c r="BF6050" s="12"/>
      <c r="BG6050" s="12"/>
      <c r="BH6050" s="12"/>
      <c r="BI6050" s="12"/>
      <c r="BJ6050" s="13"/>
      <c r="BK6050" s="13"/>
      <c r="BL6050" s="13"/>
      <c r="BM6050" s="13"/>
      <c r="BN6050" s="13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1"/>
      <c r="L6051" s="11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  <c r="W6051" s="12"/>
      <c r="X6051" s="12"/>
      <c r="Y6051" s="12"/>
      <c r="Z6051" s="12"/>
      <c r="AA6051" s="12"/>
      <c r="AB6051" s="12"/>
      <c r="AC6051" s="12"/>
      <c r="AD6051" s="12"/>
      <c r="AE6051" s="12"/>
      <c r="AF6051" s="12"/>
      <c r="AG6051" s="12"/>
      <c r="AH6051" s="12"/>
      <c r="AI6051" s="12"/>
      <c r="AJ6051" s="12"/>
      <c r="AK6051" s="12"/>
      <c r="AL6051" s="12"/>
      <c r="AM6051" s="12"/>
      <c r="AN6051" s="12"/>
      <c r="AO6051" s="12"/>
      <c r="AP6051" s="12"/>
      <c r="AQ6051" s="12"/>
      <c r="AR6051" s="12"/>
      <c r="AS6051" s="12"/>
      <c r="AT6051" s="12"/>
      <c r="AU6051" s="12"/>
      <c r="AV6051" s="12"/>
      <c r="AW6051" s="12"/>
      <c r="AX6051" s="12"/>
      <c r="AY6051" s="12"/>
      <c r="AZ6051" s="12"/>
      <c r="BA6051" s="12"/>
      <c r="BB6051" s="12"/>
      <c r="BC6051" s="12"/>
      <c r="BD6051" s="12"/>
      <c r="BE6051" s="12"/>
      <c r="BF6051" s="12"/>
      <c r="BG6051" s="12"/>
      <c r="BH6051" s="12"/>
      <c r="BI6051" s="12"/>
      <c r="BJ6051" s="13"/>
      <c r="BK6051" s="13"/>
      <c r="BL6051" s="13"/>
      <c r="BM6051" s="13"/>
      <c r="BN6051" s="13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1"/>
      <c r="L6052" s="11"/>
      <c r="M6052" s="12"/>
      <c r="N6052" s="12"/>
      <c r="O6052" s="12"/>
      <c r="P6052" s="12"/>
      <c r="Q6052" s="12"/>
      <c r="R6052" s="12"/>
      <c r="S6052" s="12"/>
      <c r="T6052" s="12"/>
      <c r="U6052" s="12"/>
      <c r="V6052" s="12"/>
      <c r="W6052" s="12"/>
      <c r="X6052" s="12"/>
      <c r="Y6052" s="12"/>
      <c r="Z6052" s="12"/>
      <c r="AA6052" s="12"/>
      <c r="AB6052" s="12"/>
      <c r="AC6052" s="12"/>
      <c r="AD6052" s="12"/>
      <c r="AE6052" s="12"/>
      <c r="AF6052" s="12"/>
      <c r="AG6052" s="12"/>
      <c r="AH6052" s="12"/>
      <c r="AI6052" s="12"/>
      <c r="AJ6052" s="12"/>
      <c r="AK6052" s="12"/>
      <c r="AL6052" s="12"/>
      <c r="AM6052" s="12"/>
      <c r="AN6052" s="12"/>
      <c r="AO6052" s="12"/>
      <c r="AP6052" s="12"/>
      <c r="AQ6052" s="12"/>
      <c r="AR6052" s="12"/>
      <c r="AS6052" s="12"/>
      <c r="AT6052" s="12"/>
      <c r="AU6052" s="12"/>
      <c r="AV6052" s="12"/>
      <c r="AW6052" s="12"/>
      <c r="AX6052" s="12"/>
      <c r="AY6052" s="12"/>
      <c r="AZ6052" s="12"/>
      <c r="BA6052" s="12"/>
      <c r="BB6052" s="12"/>
      <c r="BC6052" s="12"/>
      <c r="BD6052" s="12"/>
      <c r="BE6052" s="12"/>
      <c r="BF6052" s="12"/>
      <c r="BG6052" s="12"/>
      <c r="BH6052" s="12"/>
      <c r="BI6052" s="12"/>
      <c r="BJ6052" s="13"/>
      <c r="BK6052" s="13"/>
      <c r="BL6052" s="13"/>
      <c r="BM6052" s="13"/>
      <c r="BN6052" s="13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1"/>
      <c r="L6053" s="11"/>
      <c r="M6053" s="12"/>
      <c r="N6053" s="12"/>
      <c r="O6053" s="12"/>
      <c r="P6053" s="12"/>
      <c r="Q6053" s="12"/>
      <c r="R6053" s="12"/>
      <c r="S6053" s="12"/>
      <c r="T6053" s="12"/>
      <c r="U6053" s="12"/>
      <c r="V6053" s="12"/>
      <c r="W6053" s="12"/>
      <c r="X6053" s="12"/>
      <c r="Y6053" s="12"/>
      <c r="Z6053" s="12"/>
      <c r="AA6053" s="12"/>
      <c r="AB6053" s="12"/>
      <c r="AC6053" s="12"/>
      <c r="AD6053" s="12"/>
      <c r="AE6053" s="12"/>
      <c r="AF6053" s="12"/>
      <c r="AG6053" s="12"/>
      <c r="AH6053" s="12"/>
      <c r="AI6053" s="12"/>
      <c r="AJ6053" s="12"/>
      <c r="AK6053" s="12"/>
      <c r="AL6053" s="12"/>
      <c r="AM6053" s="12"/>
      <c r="AN6053" s="12"/>
      <c r="AO6053" s="12"/>
      <c r="AP6053" s="12"/>
      <c r="AQ6053" s="12"/>
      <c r="AR6053" s="12"/>
      <c r="AS6053" s="12"/>
      <c r="AT6053" s="12"/>
      <c r="AU6053" s="12"/>
      <c r="AV6053" s="12"/>
      <c r="AW6053" s="12"/>
      <c r="AX6053" s="12"/>
      <c r="AY6053" s="12"/>
      <c r="AZ6053" s="12"/>
      <c r="BA6053" s="12"/>
      <c r="BB6053" s="12"/>
      <c r="BC6053" s="12"/>
      <c r="BD6053" s="12"/>
      <c r="BE6053" s="12"/>
      <c r="BF6053" s="12"/>
      <c r="BG6053" s="12"/>
      <c r="BH6053" s="12"/>
      <c r="BI6053" s="12"/>
      <c r="BJ6053" s="13"/>
      <c r="BK6053" s="13"/>
      <c r="BL6053" s="13"/>
      <c r="BM6053" s="13"/>
      <c r="BN6053" s="13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1"/>
      <c r="L6054" s="11"/>
      <c r="M6054" s="12"/>
      <c r="N6054" s="12"/>
      <c r="O6054" s="12"/>
      <c r="P6054" s="12"/>
      <c r="Q6054" s="12"/>
      <c r="R6054" s="12"/>
      <c r="S6054" s="12"/>
      <c r="T6054" s="12"/>
      <c r="U6054" s="12"/>
      <c r="V6054" s="12"/>
      <c r="W6054" s="12"/>
      <c r="X6054" s="12"/>
      <c r="Y6054" s="12"/>
      <c r="Z6054" s="12"/>
      <c r="AA6054" s="12"/>
      <c r="AB6054" s="12"/>
      <c r="AC6054" s="12"/>
      <c r="AD6054" s="12"/>
      <c r="AE6054" s="12"/>
      <c r="AF6054" s="12"/>
      <c r="AG6054" s="12"/>
      <c r="AH6054" s="12"/>
      <c r="AI6054" s="12"/>
      <c r="AJ6054" s="12"/>
      <c r="AK6054" s="12"/>
      <c r="AL6054" s="12"/>
      <c r="AM6054" s="12"/>
      <c r="AN6054" s="12"/>
      <c r="AO6054" s="12"/>
      <c r="AP6054" s="12"/>
      <c r="AQ6054" s="12"/>
      <c r="AR6054" s="12"/>
      <c r="AS6054" s="12"/>
      <c r="AT6054" s="12"/>
      <c r="AU6054" s="12"/>
      <c r="AV6054" s="12"/>
      <c r="AW6054" s="12"/>
      <c r="AX6054" s="12"/>
      <c r="AY6054" s="12"/>
      <c r="AZ6054" s="12"/>
      <c r="BA6054" s="12"/>
      <c r="BB6054" s="12"/>
      <c r="BC6054" s="12"/>
      <c r="BD6054" s="12"/>
      <c r="BE6054" s="12"/>
      <c r="BF6054" s="12"/>
      <c r="BG6054" s="12"/>
      <c r="BH6054" s="12"/>
      <c r="BI6054" s="12"/>
      <c r="BJ6054" s="13"/>
      <c r="BK6054" s="13"/>
      <c r="BL6054" s="13"/>
      <c r="BM6054" s="13"/>
      <c r="BN6054" s="13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1"/>
      <c r="L6055" s="11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/>
      <c r="AA6055" s="12"/>
      <c r="AB6055" s="12"/>
      <c r="AC6055" s="12"/>
      <c r="AD6055" s="12"/>
      <c r="AE6055" s="12"/>
      <c r="AF6055" s="12"/>
      <c r="AG6055" s="12"/>
      <c r="AH6055" s="12"/>
      <c r="AI6055" s="12"/>
      <c r="AJ6055" s="12"/>
      <c r="AK6055" s="12"/>
      <c r="AL6055" s="12"/>
      <c r="AM6055" s="12"/>
      <c r="AN6055" s="12"/>
      <c r="AO6055" s="12"/>
      <c r="AP6055" s="12"/>
      <c r="AQ6055" s="12"/>
      <c r="AR6055" s="12"/>
      <c r="AS6055" s="12"/>
      <c r="AT6055" s="12"/>
      <c r="AU6055" s="12"/>
      <c r="AV6055" s="12"/>
      <c r="AW6055" s="12"/>
      <c r="AX6055" s="12"/>
      <c r="AY6055" s="12"/>
      <c r="AZ6055" s="12"/>
      <c r="BA6055" s="12"/>
      <c r="BB6055" s="12"/>
      <c r="BC6055" s="12"/>
      <c r="BD6055" s="12"/>
      <c r="BE6055" s="12"/>
      <c r="BF6055" s="12"/>
      <c r="BG6055" s="12"/>
      <c r="BH6055" s="12"/>
      <c r="BI6055" s="12"/>
      <c r="BJ6055" s="13"/>
      <c r="BK6055" s="13"/>
      <c r="BL6055" s="13"/>
      <c r="BM6055" s="13"/>
      <c r="BN6055" s="13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1"/>
      <c r="L6056" s="11"/>
      <c r="M6056" s="12"/>
      <c r="N6056" s="12"/>
      <c r="O6056" s="12"/>
      <c r="P6056" s="12"/>
      <c r="Q6056" s="12"/>
      <c r="R6056" s="12"/>
      <c r="S6056" s="12"/>
      <c r="T6056" s="12"/>
      <c r="U6056" s="12"/>
      <c r="V6056" s="12"/>
      <c r="W6056" s="12"/>
      <c r="X6056" s="12"/>
      <c r="Y6056" s="12"/>
      <c r="Z6056" s="12"/>
      <c r="AA6056" s="12"/>
      <c r="AB6056" s="12"/>
      <c r="AC6056" s="12"/>
      <c r="AD6056" s="12"/>
      <c r="AE6056" s="12"/>
      <c r="AF6056" s="12"/>
      <c r="AG6056" s="12"/>
      <c r="AH6056" s="12"/>
      <c r="AI6056" s="12"/>
      <c r="AJ6056" s="12"/>
      <c r="AK6056" s="12"/>
      <c r="AL6056" s="12"/>
      <c r="AM6056" s="12"/>
      <c r="AN6056" s="12"/>
      <c r="AO6056" s="12"/>
      <c r="AP6056" s="12"/>
      <c r="AQ6056" s="12"/>
      <c r="AR6056" s="12"/>
      <c r="AS6056" s="12"/>
      <c r="AT6056" s="12"/>
      <c r="AU6056" s="12"/>
      <c r="AV6056" s="12"/>
      <c r="AW6056" s="12"/>
      <c r="AX6056" s="12"/>
      <c r="AY6056" s="12"/>
      <c r="AZ6056" s="12"/>
      <c r="BA6056" s="12"/>
      <c r="BB6056" s="12"/>
      <c r="BC6056" s="12"/>
      <c r="BD6056" s="12"/>
      <c r="BE6056" s="12"/>
      <c r="BF6056" s="12"/>
      <c r="BG6056" s="12"/>
      <c r="BH6056" s="12"/>
      <c r="BI6056" s="12"/>
      <c r="BJ6056" s="13"/>
      <c r="BK6056" s="13"/>
      <c r="BL6056" s="13"/>
      <c r="BM6056" s="13"/>
      <c r="BN6056" s="13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1"/>
      <c r="L6057" s="11"/>
      <c r="M6057" s="12"/>
      <c r="N6057" s="12"/>
      <c r="O6057" s="12"/>
      <c r="P6057" s="12"/>
      <c r="Q6057" s="12"/>
      <c r="R6057" s="12"/>
      <c r="S6057" s="12"/>
      <c r="T6057" s="12"/>
      <c r="U6057" s="12"/>
      <c r="V6057" s="12"/>
      <c r="W6057" s="12"/>
      <c r="X6057" s="12"/>
      <c r="Y6057" s="12"/>
      <c r="Z6057" s="12"/>
      <c r="AA6057" s="12"/>
      <c r="AB6057" s="12"/>
      <c r="AC6057" s="12"/>
      <c r="AD6057" s="12"/>
      <c r="AE6057" s="12"/>
      <c r="AF6057" s="12"/>
      <c r="AG6057" s="12"/>
      <c r="AH6057" s="12"/>
      <c r="AI6057" s="12"/>
      <c r="AJ6057" s="12"/>
      <c r="AK6057" s="12"/>
      <c r="AL6057" s="12"/>
      <c r="AM6057" s="12"/>
      <c r="AN6057" s="12"/>
      <c r="AO6057" s="12"/>
      <c r="AP6057" s="12"/>
      <c r="AQ6057" s="12"/>
      <c r="AR6057" s="12"/>
      <c r="AS6057" s="12"/>
      <c r="AT6057" s="12"/>
      <c r="AU6057" s="12"/>
      <c r="AV6057" s="12"/>
      <c r="AW6057" s="12"/>
      <c r="AX6057" s="12"/>
      <c r="AY6057" s="12"/>
      <c r="AZ6057" s="12"/>
      <c r="BA6057" s="12"/>
      <c r="BB6057" s="12"/>
      <c r="BC6057" s="12"/>
      <c r="BD6057" s="12"/>
      <c r="BE6057" s="12"/>
      <c r="BF6057" s="12"/>
      <c r="BG6057" s="12"/>
      <c r="BH6057" s="12"/>
      <c r="BI6057" s="12"/>
      <c r="BJ6057" s="13"/>
      <c r="BK6057" s="13"/>
      <c r="BL6057" s="13"/>
      <c r="BM6057" s="13"/>
      <c r="BN6057" s="13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1"/>
      <c r="L6058" s="11"/>
      <c r="M6058" s="12"/>
      <c r="N6058" s="12"/>
      <c r="O6058" s="12"/>
      <c r="P6058" s="12"/>
      <c r="Q6058" s="12"/>
      <c r="R6058" s="12"/>
      <c r="S6058" s="12"/>
      <c r="T6058" s="12"/>
      <c r="U6058" s="12"/>
      <c r="V6058" s="12"/>
      <c r="W6058" s="12"/>
      <c r="X6058" s="12"/>
      <c r="Y6058" s="12"/>
      <c r="Z6058" s="12"/>
      <c r="AA6058" s="12"/>
      <c r="AB6058" s="12"/>
      <c r="AC6058" s="12"/>
      <c r="AD6058" s="12"/>
      <c r="AE6058" s="12"/>
      <c r="AF6058" s="12"/>
      <c r="AG6058" s="12"/>
      <c r="AH6058" s="12"/>
      <c r="AI6058" s="12"/>
      <c r="AJ6058" s="12"/>
      <c r="AK6058" s="12"/>
      <c r="AL6058" s="12"/>
      <c r="AM6058" s="12"/>
      <c r="AN6058" s="12"/>
      <c r="AO6058" s="12"/>
      <c r="AP6058" s="12"/>
      <c r="AQ6058" s="12"/>
      <c r="AR6058" s="12"/>
      <c r="AS6058" s="12"/>
      <c r="AT6058" s="12"/>
      <c r="AU6058" s="12"/>
      <c r="AV6058" s="12"/>
      <c r="AW6058" s="12"/>
      <c r="AX6058" s="12"/>
      <c r="AY6058" s="12"/>
      <c r="AZ6058" s="12"/>
      <c r="BA6058" s="12"/>
      <c r="BB6058" s="12"/>
      <c r="BC6058" s="12"/>
      <c r="BD6058" s="12"/>
      <c r="BE6058" s="12"/>
      <c r="BF6058" s="12"/>
      <c r="BG6058" s="12"/>
      <c r="BH6058" s="12"/>
      <c r="BI6058" s="12"/>
      <c r="BJ6058" s="13"/>
      <c r="BK6058" s="13"/>
      <c r="BL6058" s="13"/>
      <c r="BM6058" s="13"/>
      <c r="BN6058" s="13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1"/>
      <c r="L6059" s="11"/>
      <c r="M6059" s="12"/>
      <c r="N6059" s="12"/>
      <c r="O6059" s="12"/>
      <c r="P6059" s="12"/>
      <c r="Q6059" s="12"/>
      <c r="R6059" s="12"/>
      <c r="S6059" s="12"/>
      <c r="T6059" s="12"/>
      <c r="U6059" s="12"/>
      <c r="V6059" s="12"/>
      <c r="W6059" s="12"/>
      <c r="X6059" s="12"/>
      <c r="Y6059" s="12"/>
      <c r="Z6059" s="12"/>
      <c r="AA6059" s="12"/>
      <c r="AB6059" s="12"/>
      <c r="AC6059" s="12"/>
      <c r="AD6059" s="12"/>
      <c r="AE6059" s="12"/>
      <c r="AF6059" s="12"/>
      <c r="AG6059" s="12"/>
      <c r="AH6059" s="12"/>
      <c r="AI6059" s="12"/>
      <c r="AJ6059" s="12"/>
      <c r="AK6059" s="12"/>
      <c r="AL6059" s="12"/>
      <c r="AM6059" s="12"/>
      <c r="AN6059" s="12"/>
      <c r="AO6059" s="12"/>
      <c r="AP6059" s="12"/>
      <c r="AQ6059" s="12"/>
      <c r="AR6059" s="12"/>
      <c r="AS6059" s="12"/>
      <c r="AT6059" s="12"/>
      <c r="AU6059" s="12"/>
      <c r="AV6059" s="12"/>
      <c r="AW6059" s="12"/>
      <c r="AX6059" s="12"/>
      <c r="AY6059" s="12"/>
      <c r="AZ6059" s="12"/>
      <c r="BA6059" s="12"/>
      <c r="BB6059" s="12"/>
      <c r="BC6059" s="12"/>
      <c r="BD6059" s="12"/>
      <c r="BE6059" s="12"/>
      <c r="BF6059" s="12"/>
      <c r="BG6059" s="12"/>
      <c r="BH6059" s="12"/>
      <c r="BI6059" s="12"/>
      <c r="BJ6059" s="13"/>
      <c r="BK6059" s="13"/>
      <c r="BL6059" s="13"/>
      <c r="BM6059" s="13"/>
      <c r="BN6059" s="13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1"/>
      <c r="L6060" s="11"/>
      <c r="M6060" s="12"/>
      <c r="N6060" s="12"/>
      <c r="O6060" s="12"/>
      <c r="P6060" s="12"/>
      <c r="Q6060" s="12"/>
      <c r="R6060" s="12"/>
      <c r="S6060" s="12"/>
      <c r="T6060" s="12"/>
      <c r="U6060" s="12"/>
      <c r="V6060" s="12"/>
      <c r="W6060" s="12"/>
      <c r="X6060" s="12"/>
      <c r="Y6060" s="12"/>
      <c r="Z6060" s="12"/>
      <c r="AA6060" s="12"/>
      <c r="AB6060" s="12"/>
      <c r="AC6060" s="12"/>
      <c r="AD6060" s="12"/>
      <c r="AE6060" s="12"/>
      <c r="AF6060" s="12"/>
      <c r="AG6060" s="12"/>
      <c r="AH6060" s="12"/>
      <c r="AI6060" s="12"/>
      <c r="AJ6060" s="12"/>
      <c r="AK6060" s="12"/>
      <c r="AL6060" s="12"/>
      <c r="AM6060" s="12"/>
      <c r="AN6060" s="12"/>
      <c r="AO6060" s="12"/>
      <c r="AP6060" s="12"/>
      <c r="AQ6060" s="12"/>
      <c r="AR6060" s="12"/>
      <c r="AS6060" s="12"/>
      <c r="AT6060" s="12"/>
      <c r="AU6060" s="12"/>
      <c r="AV6060" s="12"/>
      <c r="AW6060" s="12"/>
      <c r="AX6060" s="12"/>
      <c r="AY6060" s="12"/>
      <c r="AZ6060" s="12"/>
      <c r="BA6060" s="12"/>
      <c r="BB6060" s="12"/>
      <c r="BC6060" s="12"/>
      <c r="BD6060" s="12"/>
      <c r="BE6060" s="12"/>
      <c r="BF6060" s="12"/>
      <c r="BG6060" s="12"/>
      <c r="BH6060" s="12"/>
      <c r="BI6060" s="12"/>
      <c r="BJ6060" s="13"/>
      <c r="BK6060" s="13"/>
      <c r="BL6060" s="13"/>
      <c r="BM6060" s="13"/>
      <c r="BN6060" s="13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1"/>
      <c r="L6061" s="11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  <c r="AA6061" s="12"/>
      <c r="AB6061" s="12"/>
      <c r="AC6061" s="12"/>
      <c r="AD6061" s="12"/>
      <c r="AE6061" s="12"/>
      <c r="AF6061" s="12"/>
      <c r="AG6061" s="12"/>
      <c r="AH6061" s="12"/>
      <c r="AI6061" s="12"/>
      <c r="AJ6061" s="12"/>
      <c r="AK6061" s="12"/>
      <c r="AL6061" s="12"/>
      <c r="AM6061" s="12"/>
      <c r="AN6061" s="12"/>
      <c r="AO6061" s="12"/>
      <c r="AP6061" s="12"/>
      <c r="AQ6061" s="12"/>
      <c r="AR6061" s="12"/>
      <c r="AS6061" s="12"/>
      <c r="AT6061" s="12"/>
      <c r="AU6061" s="12"/>
      <c r="AV6061" s="12"/>
      <c r="AW6061" s="12"/>
      <c r="AX6061" s="12"/>
      <c r="AY6061" s="12"/>
      <c r="AZ6061" s="12"/>
      <c r="BA6061" s="12"/>
      <c r="BB6061" s="12"/>
      <c r="BC6061" s="12"/>
      <c r="BD6061" s="12"/>
      <c r="BE6061" s="12"/>
      <c r="BF6061" s="12"/>
      <c r="BG6061" s="12"/>
      <c r="BH6061" s="12"/>
      <c r="BI6061" s="12"/>
      <c r="BJ6061" s="13"/>
      <c r="BK6061" s="13"/>
      <c r="BL6061" s="13"/>
      <c r="BM6061" s="13"/>
      <c r="BN6061" s="13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1"/>
      <c r="L6062" s="11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12"/>
      <c r="Z6062" s="12"/>
      <c r="AA6062" s="12"/>
      <c r="AB6062" s="12"/>
      <c r="AC6062" s="12"/>
      <c r="AD6062" s="12"/>
      <c r="AE6062" s="12"/>
      <c r="AF6062" s="12"/>
      <c r="AG6062" s="12"/>
      <c r="AH6062" s="12"/>
      <c r="AI6062" s="12"/>
      <c r="AJ6062" s="12"/>
      <c r="AK6062" s="12"/>
      <c r="AL6062" s="12"/>
      <c r="AM6062" s="12"/>
      <c r="AN6062" s="12"/>
      <c r="AO6062" s="12"/>
      <c r="AP6062" s="12"/>
      <c r="AQ6062" s="12"/>
      <c r="AR6062" s="12"/>
      <c r="AS6062" s="12"/>
      <c r="AT6062" s="12"/>
      <c r="AU6062" s="12"/>
      <c r="AV6062" s="12"/>
      <c r="AW6062" s="12"/>
      <c r="AX6062" s="12"/>
      <c r="AY6062" s="12"/>
      <c r="AZ6062" s="12"/>
      <c r="BA6062" s="12"/>
      <c r="BB6062" s="12"/>
      <c r="BC6062" s="12"/>
      <c r="BD6062" s="12"/>
      <c r="BE6062" s="12"/>
      <c r="BF6062" s="12"/>
      <c r="BG6062" s="12"/>
      <c r="BH6062" s="12"/>
      <c r="BI6062" s="12"/>
      <c r="BJ6062" s="13"/>
      <c r="BK6062" s="13"/>
      <c r="BL6062" s="13"/>
      <c r="BM6062" s="13"/>
      <c r="BN6062" s="13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1"/>
      <c r="L6063" s="11"/>
      <c r="M6063" s="12"/>
      <c r="N6063" s="12"/>
      <c r="O6063" s="12"/>
      <c r="P6063" s="12"/>
      <c r="Q6063" s="12"/>
      <c r="R6063" s="12"/>
      <c r="S6063" s="12"/>
      <c r="T6063" s="12"/>
      <c r="U6063" s="12"/>
      <c r="V6063" s="12"/>
      <c r="W6063" s="12"/>
      <c r="X6063" s="12"/>
      <c r="Y6063" s="12"/>
      <c r="Z6063" s="12"/>
      <c r="AA6063" s="12"/>
      <c r="AB6063" s="12"/>
      <c r="AC6063" s="12"/>
      <c r="AD6063" s="12"/>
      <c r="AE6063" s="12"/>
      <c r="AF6063" s="12"/>
      <c r="AG6063" s="12"/>
      <c r="AH6063" s="12"/>
      <c r="AI6063" s="12"/>
      <c r="AJ6063" s="12"/>
      <c r="AK6063" s="12"/>
      <c r="AL6063" s="12"/>
      <c r="AM6063" s="12"/>
      <c r="AN6063" s="12"/>
      <c r="AO6063" s="12"/>
      <c r="AP6063" s="12"/>
      <c r="AQ6063" s="12"/>
      <c r="AR6063" s="12"/>
      <c r="AS6063" s="12"/>
      <c r="AT6063" s="12"/>
      <c r="AU6063" s="12"/>
      <c r="AV6063" s="12"/>
      <c r="AW6063" s="12"/>
      <c r="AX6063" s="12"/>
      <c r="AY6063" s="12"/>
      <c r="AZ6063" s="12"/>
      <c r="BA6063" s="12"/>
      <c r="BB6063" s="12"/>
      <c r="BC6063" s="12"/>
      <c r="BD6063" s="12"/>
      <c r="BE6063" s="12"/>
      <c r="BF6063" s="12"/>
      <c r="BG6063" s="12"/>
      <c r="BH6063" s="12"/>
      <c r="BI6063" s="12"/>
      <c r="BJ6063" s="13"/>
      <c r="BK6063" s="13"/>
      <c r="BL6063" s="13"/>
      <c r="BM6063" s="13"/>
      <c r="BN6063" s="13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1"/>
      <c r="L6064" s="11"/>
      <c r="M6064" s="12"/>
      <c r="N6064" s="12"/>
      <c r="O6064" s="12"/>
      <c r="P6064" s="12"/>
      <c r="Q6064" s="12"/>
      <c r="R6064" s="12"/>
      <c r="S6064" s="12"/>
      <c r="T6064" s="12"/>
      <c r="U6064" s="12"/>
      <c r="V6064" s="12"/>
      <c r="W6064" s="12"/>
      <c r="X6064" s="12"/>
      <c r="Y6064" s="12"/>
      <c r="Z6064" s="12"/>
      <c r="AA6064" s="12"/>
      <c r="AB6064" s="12"/>
      <c r="AC6064" s="12"/>
      <c r="AD6064" s="12"/>
      <c r="AE6064" s="12"/>
      <c r="AF6064" s="12"/>
      <c r="AG6064" s="12"/>
      <c r="AH6064" s="12"/>
      <c r="AI6064" s="12"/>
      <c r="AJ6064" s="12"/>
      <c r="AK6064" s="12"/>
      <c r="AL6064" s="12"/>
      <c r="AM6064" s="12"/>
      <c r="AN6064" s="12"/>
      <c r="AO6064" s="12"/>
      <c r="AP6064" s="12"/>
      <c r="AQ6064" s="12"/>
      <c r="AR6064" s="12"/>
      <c r="AS6064" s="12"/>
      <c r="AT6064" s="12"/>
      <c r="AU6064" s="12"/>
      <c r="AV6064" s="12"/>
      <c r="AW6064" s="12"/>
      <c r="AX6064" s="12"/>
      <c r="AY6064" s="12"/>
      <c r="AZ6064" s="12"/>
      <c r="BA6064" s="12"/>
      <c r="BB6064" s="12"/>
      <c r="BC6064" s="12"/>
      <c r="BD6064" s="12"/>
      <c r="BE6064" s="12"/>
      <c r="BF6064" s="12"/>
      <c r="BG6064" s="12"/>
      <c r="BH6064" s="12"/>
      <c r="BI6064" s="12"/>
      <c r="BJ6064" s="13"/>
      <c r="BK6064" s="13"/>
      <c r="BL6064" s="13"/>
      <c r="BM6064" s="13"/>
      <c r="BN6064" s="13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1"/>
      <c r="L6065" s="11"/>
      <c r="M6065" s="12"/>
      <c r="N6065" s="12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12"/>
      <c r="Z6065" s="12"/>
      <c r="AA6065" s="12"/>
      <c r="AB6065" s="12"/>
      <c r="AC6065" s="12"/>
      <c r="AD6065" s="12"/>
      <c r="AE6065" s="12"/>
      <c r="AF6065" s="12"/>
      <c r="AG6065" s="12"/>
      <c r="AH6065" s="12"/>
      <c r="AI6065" s="12"/>
      <c r="AJ6065" s="12"/>
      <c r="AK6065" s="12"/>
      <c r="AL6065" s="12"/>
      <c r="AM6065" s="12"/>
      <c r="AN6065" s="12"/>
      <c r="AO6065" s="12"/>
      <c r="AP6065" s="12"/>
      <c r="AQ6065" s="12"/>
      <c r="AR6065" s="12"/>
      <c r="AS6065" s="12"/>
      <c r="AT6065" s="12"/>
      <c r="AU6065" s="12"/>
      <c r="AV6065" s="12"/>
      <c r="AW6065" s="12"/>
      <c r="AX6065" s="12"/>
      <c r="AY6065" s="12"/>
      <c r="AZ6065" s="12"/>
      <c r="BA6065" s="12"/>
      <c r="BB6065" s="12"/>
      <c r="BC6065" s="12"/>
      <c r="BD6065" s="12"/>
      <c r="BE6065" s="12"/>
      <c r="BF6065" s="12"/>
      <c r="BG6065" s="12"/>
      <c r="BH6065" s="12"/>
      <c r="BI6065" s="12"/>
      <c r="BJ6065" s="13"/>
      <c r="BK6065" s="13"/>
      <c r="BL6065" s="13"/>
      <c r="BM6065" s="13"/>
      <c r="BN6065" s="13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1"/>
      <c r="L6066" s="11"/>
      <c r="M6066" s="12"/>
      <c r="N6066" s="12"/>
      <c r="O6066" s="12"/>
      <c r="P6066" s="12"/>
      <c r="Q6066" s="12"/>
      <c r="R6066" s="12"/>
      <c r="S6066" s="12"/>
      <c r="T6066" s="12"/>
      <c r="U6066" s="12"/>
      <c r="V6066" s="12"/>
      <c r="W6066" s="12"/>
      <c r="X6066" s="12"/>
      <c r="Y6066" s="12"/>
      <c r="Z6066" s="12"/>
      <c r="AA6066" s="12"/>
      <c r="AB6066" s="12"/>
      <c r="AC6066" s="12"/>
      <c r="AD6066" s="12"/>
      <c r="AE6066" s="12"/>
      <c r="AF6066" s="12"/>
      <c r="AG6066" s="12"/>
      <c r="AH6066" s="12"/>
      <c r="AI6066" s="12"/>
      <c r="AJ6066" s="12"/>
      <c r="AK6066" s="12"/>
      <c r="AL6066" s="12"/>
      <c r="AM6066" s="12"/>
      <c r="AN6066" s="12"/>
      <c r="AO6066" s="12"/>
      <c r="AP6066" s="12"/>
      <c r="AQ6066" s="12"/>
      <c r="AR6066" s="12"/>
      <c r="AS6066" s="12"/>
      <c r="AT6066" s="12"/>
      <c r="AU6066" s="12"/>
      <c r="AV6066" s="12"/>
      <c r="AW6066" s="12"/>
      <c r="AX6066" s="12"/>
      <c r="AY6066" s="12"/>
      <c r="AZ6066" s="12"/>
      <c r="BA6066" s="12"/>
      <c r="BB6066" s="12"/>
      <c r="BC6066" s="12"/>
      <c r="BD6066" s="12"/>
      <c r="BE6066" s="12"/>
      <c r="BF6066" s="12"/>
      <c r="BG6066" s="12"/>
      <c r="BH6066" s="12"/>
      <c r="BI6066" s="12"/>
      <c r="BJ6066" s="13"/>
      <c r="BK6066" s="13"/>
      <c r="BL6066" s="13"/>
      <c r="BM6066" s="13"/>
      <c r="BN6066" s="13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1"/>
      <c r="L6067" s="11"/>
      <c r="M6067" s="12"/>
      <c r="N6067" s="12"/>
      <c r="O6067" s="12"/>
      <c r="P6067" s="12"/>
      <c r="Q6067" s="12"/>
      <c r="R6067" s="12"/>
      <c r="S6067" s="12"/>
      <c r="T6067" s="12"/>
      <c r="U6067" s="12"/>
      <c r="V6067" s="12"/>
      <c r="W6067" s="12"/>
      <c r="X6067" s="12"/>
      <c r="Y6067" s="12"/>
      <c r="Z6067" s="12"/>
      <c r="AA6067" s="12"/>
      <c r="AB6067" s="12"/>
      <c r="AC6067" s="12"/>
      <c r="AD6067" s="12"/>
      <c r="AE6067" s="12"/>
      <c r="AF6067" s="12"/>
      <c r="AG6067" s="12"/>
      <c r="AH6067" s="12"/>
      <c r="AI6067" s="12"/>
      <c r="AJ6067" s="12"/>
      <c r="AK6067" s="12"/>
      <c r="AL6067" s="12"/>
      <c r="AM6067" s="12"/>
      <c r="AN6067" s="12"/>
      <c r="AO6067" s="12"/>
      <c r="AP6067" s="12"/>
      <c r="AQ6067" s="12"/>
      <c r="AR6067" s="12"/>
      <c r="AS6067" s="12"/>
      <c r="AT6067" s="12"/>
      <c r="AU6067" s="12"/>
      <c r="AV6067" s="12"/>
      <c r="AW6067" s="12"/>
      <c r="AX6067" s="12"/>
      <c r="AY6067" s="12"/>
      <c r="AZ6067" s="12"/>
      <c r="BA6067" s="12"/>
      <c r="BB6067" s="12"/>
      <c r="BC6067" s="12"/>
      <c r="BD6067" s="12"/>
      <c r="BE6067" s="12"/>
      <c r="BF6067" s="12"/>
      <c r="BG6067" s="12"/>
      <c r="BH6067" s="12"/>
      <c r="BI6067" s="12"/>
      <c r="BJ6067" s="13"/>
      <c r="BK6067" s="13"/>
      <c r="BL6067" s="13"/>
      <c r="BM6067" s="13"/>
      <c r="BN6067" s="13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1"/>
      <c r="L6068" s="11"/>
      <c r="M6068" s="12"/>
      <c r="N6068" s="12"/>
      <c r="O6068" s="12"/>
      <c r="P6068" s="12"/>
      <c r="Q6068" s="12"/>
      <c r="R6068" s="12"/>
      <c r="S6068" s="12"/>
      <c r="T6068" s="12"/>
      <c r="U6068" s="12"/>
      <c r="V6068" s="12"/>
      <c r="W6068" s="12"/>
      <c r="X6068" s="12"/>
      <c r="Y6068" s="12"/>
      <c r="Z6068" s="12"/>
      <c r="AA6068" s="12"/>
      <c r="AB6068" s="12"/>
      <c r="AC6068" s="12"/>
      <c r="AD6068" s="12"/>
      <c r="AE6068" s="12"/>
      <c r="AF6068" s="12"/>
      <c r="AG6068" s="12"/>
      <c r="AH6068" s="12"/>
      <c r="AI6068" s="12"/>
      <c r="AJ6068" s="12"/>
      <c r="AK6068" s="12"/>
      <c r="AL6068" s="12"/>
      <c r="AM6068" s="12"/>
      <c r="AN6068" s="12"/>
      <c r="AO6068" s="12"/>
      <c r="AP6068" s="12"/>
      <c r="AQ6068" s="12"/>
      <c r="AR6068" s="12"/>
      <c r="AS6068" s="12"/>
      <c r="AT6068" s="12"/>
      <c r="AU6068" s="12"/>
      <c r="AV6068" s="12"/>
      <c r="AW6068" s="12"/>
      <c r="AX6068" s="12"/>
      <c r="AY6068" s="12"/>
      <c r="AZ6068" s="12"/>
      <c r="BA6068" s="12"/>
      <c r="BB6068" s="12"/>
      <c r="BC6068" s="12"/>
      <c r="BD6068" s="12"/>
      <c r="BE6068" s="12"/>
      <c r="BF6068" s="12"/>
      <c r="BG6068" s="12"/>
      <c r="BH6068" s="12"/>
      <c r="BI6068" s="12"/>
      <c r="BJ6068" s="13"/>
      <c r="BK6068" s="13"/>
      <c r="BL6068" s="13"/>
      <c r="BM6068" s="13"/>
      <c r="BN6068" s="13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1"/>
      <c r="L6069" s="11"/>
      <c r="M6069" s="12"/>
      <c r="N6069" s="12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/>
      <c r="AA6069" s="12"/>
      <c r="AB6069" s="12"/>
      <c r="AC6069" s="12"/>
      <c r="AD6069" s="12"/>
      <c r="AE6069" s="12"/>
      <c r="AF6069" s="12"/>
      <c r="AG6069" s="12"/>
      <c r="AH6069" s="12"/>
      <c r="AI6069" s="12"/>
      <c r="AJ6069" s="12"/>
      <c r="AK6069" s="12"/>
      <c r="AL6069" s="12"/>
      <c r="AM6069" s="12"/>
      <c r="AN6069" s="12"/>
      <c r="AO6069" s="12"/>
      <c r="AP6069" s="12"/>
      <c r="AQ6069" s="12"/>
      <c r="AR6069" s="12"/>
      <c r="AS6069" s="12"/>
      <c r="AT6069" s="12"/>
      <c r="AU6069" s="12"/>
      <c r="AV6069" s="12"/>
      <c r="AW6069" s="12"/>
      <c r="AX6069" s="12"/>
      <c r="AY6069" s="12"/>
      <c r="AZ6069" s="12"/>
      <c r="BA6069" s="12"/>
      <c r="BB6069" s="12"/>
      <c r="BC6069" s="12"/>
      <c r="BD6069" s="12"/>
      <c r="BE6069" s="12"/>
      <c r="BF6069" s="12"/>
      <c r="BG6069" s="12"/>
      <c r="BH6069" s="12"/>
      <c r="BI6069" s="12"/>
      <c r="BJ6069" s="13"/>
      <c r="BK6069" s="13"/>
      <c r="BL6069" s="13"/>
      <c r="BM6069" s="13"/>
      <c r="BN6069" s="13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1"/>
      <c r="L6070" s="11"/>
      <c r="M6070" s="12"/>
      <c r="N6070" s="12"/>
      <c r="O6070" s="12"/>
      <c r="P6070" s="12"/>
      <c r="Q6070" s="12"/>
      <c r="R6070" s="12"/>
      <c r="S6070" s="12"/>
      <c r="T6070" s="12"/>
      <c r="U6070" s="12"/>
      <c r="V6070" s="12"/>
      <c r="W6070" s="12"/>
      <c r="X6070" s="12"/>
      <c r="Y6070" s="12"/>
      <c r="Z6070" s="12"/>
      <c r="AA6070" s="12"/>
      <c r="AB6070" s="12"/>
      <c r="AC6070" s="12"/>
      <c r="AD6070" s="12"/>
      <c r="AE6070" s="12"/>
      <c r="AF6070" s="12"/>
      <c r="AG6070" s="12"/>
      <c r="AH6070" s="12"/>
      <c r="AI6070" s="12"/>
      <c r="AJ6070" s="12"/>
      <c r="AK6070" s="12"/>
      <c r="AL6070" s="12"/>
      <c r="AM6070" s="12"/>
      <c r="AN6070" s="12"/>
      <c r="AO6070" s="12"/>
      <c r="AP6070" s="12"/>
      <c r="AQ6070" s="12"/>
      <c r="AR6070" s="12"/>
      <c r="AS6070" s="12"/>
      <c r="AT6070" s="12"/>
      <c r="AU6070" s="12"/>
      <c r="AV6070" s="12"/>
      <c r="AW6070" s="12"/>
      <c r="AX6070" s="12"/>
      <c r="AY6070" s="12"/>
      <c r="AZ6070" s="12"/>
      <c r="BA6070" s="12"/>
      <c r="BB6070" s="12"/>
      <c r="BC6070" s="12"/>
      <c r="BD6070" s="12"/>
      <c r="BE6070" s="12"/>
      <c r="BF6070" s="12"/>
      <c r="BG6070" s="12"/>
      <c r="BH6070" s="12"/>
      <c r="BI6070" s="12"/>
      <c r="BJ6070" s="13"/>
      <c r="BK6070" s="13"/>
      <c r="BL6070" s="13"/>
      <c r="BM6070" s="13"/>
      <c r="BN6070" s="13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1"/>
      <c r="L6071" s="11"/>
      <c r="M6071" s="12"/>
      <c r="N6071" s="12"/>
      <c r="O6071" s="12"/>
      <c r="P6071" s="12"/>
      <c r="Q6071" s="12"/>
      <c r="R6071" s="12"/>
      <c r="S6071" s="12"/>
      <c r="T6071" s="12"/>
      <c r="U6071" s="12"/>
      <c r="V6071" s="12"/>
      <c r="W6071" s="12"/>
      <c r="X6071" s="12"/>
      <c r="Y6071" s="12"/>
      <c r="Z6071" s="12"/>
      <c r="AA6071" s="12"/>
      <c r="AB6071" s="12"/>
      <c r="AC6071" s="12"/>
      <c r="AD6071" s="12"/>
      <c r="AE6071" s="12"/>
      <c r="AF6071" s="12"/>
      <c r="AG6071" s="12"/>
      <c r="AH6071" s="12"/>
      <c r="AI6071" s="12"/>
      <c r="AJ6071" s="12"/>
      <c r="AK6071" s="12"/>
      <c r="AL6071" s="12"/>
      <c r="AM6071" s="12"/>
      <c r="AN6071" s="12"/>
      <c r="AO6071" s="12"/>
      <c r="AP6071" s="12"/>
      <c r="AQ6071" s="12"/>
      <c r="AR6071" s="12"/>
      <c r="AS6071" s="12"/>
      <c r="AT6071" s="12"/>
      <c r="AU6071" s="12"/>
      <c r="AV6071" s="12"/>
      <c r="AW6071" s="12"/>
      <c r="AX6071" s="12"/>
      <c r="AY6071" s="12"/>
      <c r="AZ6071" s="12"/>
      <c r="BA6071" s="12"/>
      <c r="BB6071" s="12"/>
      <c r="BC6071" s="12"/>
      <c r="BD6071" s="12"/>
      <c r="BE6071" s="12"/>
      <c r="BF6071" s="12"/>
      <c r="BG6071" s="12"/>
      <c r="BH6071" s="12"/>
      <c r="BI6071" s="12"/>
      <c r="BJ6071" s="13"/>
      <c r="BK6071" s="13"/>
      <c r="BL6071" s="13"/>
      <c r="BM6071" s="13"/>
      <c r="BN6071" s="13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1"/>
      <c r="L6072" s="11"/>
      <c r="M6072" s="12"/>
      <c r="N6072" s="12"/>
      <c r="O6072" s="12"/>
      <c r="P6072" s="12"/>
      <c r="Q6072" s="12"/>
      <c r="R6072" s="12"/>
      <c r="S6072" s="12"/>
      <c r="T6072" s="12"/>
      <c r="U6072" s="12"/>
      <c r="V6072" s="12"/>
      <c r="W6072" s="12"/>
      <c r="X6072" s="12"/>
      <c r="Y6072" s="12"/>
      <c r="Z6072" s="12"/>
      <c r="AA6072" s="12"/>
      <c r="AB6072" s="12"/>
      <c r="AC6072" s="12"/>
      <c r="AD6072" s="12"/>
      <c r="AE6072" s="12"/>
      <c r="AF6072" s="12"/>
      <c r="AG6072" s="12"/>
      <c r="AH6072" s="12"/>
      <c r="AI6072" s="12"/>
      <c r="AJ6072" s="12"/>
      <c r="AK6072" s="12"/>
      <c r="AL6072" s="12"/>
      <c r="AM6072" s="12"/>
      <c r="AN6072" s="12"/>
      <c r="AO6072" s="12"/>
      <c r="AP6072" s="12"/>
      <c r="AQ6072" s="12"/>
      <c r="AR6072" s="12"/>
      <c r="AS6072" s="12"/>
      <c r="AT6072" s="12"/>
      <c r="AU6072" s="12"/>
      <c r="AV6072" s="12"/>
      <c r="AW6072" s="12"/>
      <c r="AX6072" s="12"/>
      <c r="AY6072" s="12"/>
      <c r="AZ6072" s="12"/>
      <c r="BA6072" s="12"/>
      <c r="BB6072" s="12"/>
      <c r="BC6072" s="12"/>
      <c r="BD6072" s="12"/>
      <c r="BE6072" s="12"/>
      <c r="BF6072" s="12"/>
      <c r="BG6072" s="12"/>
      <c r="BH6072" s="12"/>
      <c r="BI6072" s="12"/>
      <c r="BJ6072" s="13"/>
      <c r="BK6072" s="13"/>
      <c r="BL6072" s="13"/>
      <c r="BM6072" s="13"/>
      <c r="BN6072" s="13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1"/>
      <c r="L6073" s="11"/>
      <c r="M6073" s="12"/>
      <c r="N6073" s="12"/>
      <c r="O6073" s="12"/>
      <c r="P6073" s="12"/>
      <c r="Q6073" s="12"/>
      <c r="R6073" s="12"/>
      <c r="S6073" s="12"/>
      <c r="T6073" s="12"/>
      <c r="U6073" s="12"/>
      <c r="V6073" s="12"/>
      <c r="W6073" s="12"/>
      <c r="X6073" s="12"/>
      <c r="Y6073" s="12"/>
      <c r="Z6073" s="12"/>
      <c r="AA6073" s="12"/>
      <c r="AB6073" s="12"/>
      <c r="AC6073" s="12"/>
      <c r="AD6073" s="12"/>
      <c r="AE6073" s="12"/>
      <c r="AF6073" s="12"/>
      <c r="AG6073" s="12"/>
      <c r="AH6073" s="12"/>
      <c r="AI6073" s="12"/>
      <c r="AJ6073" s="12"/>
      <c r="AK6073" s="12"/>
      <c r="AL6073" s="12"/>
      <c r="AM6073" s="12"/>
      <c r="AN6073" s="12"/>
      <c r="AO6073" s="12"/>
      <c r="AP6073" s="12"/>
      <c r="AQ6073" s="12"/>
      <c r="AR6073" s="12"/>
      <c r="AS6073" s="12"/>
      <c r="AT6073" s="12"/>
      <c r="AU6073" s="12"/>
      <c r="AV6073" s="12"/>
      <c r="AW6073" s="12"/>
      <c r="AX6073" s="12"/>
      <c r="AY6073" s="12"/>
      <c r="AZ6073" s="12"/>
      <c r="BA6073" s="12"/>
      <c r="BB6073" s="12"/>
      <c r="BC6073" s="12"/>
      <c r="BD6073" s="12"/>
      <c r="BE6073" s="12"/>
      <c r="BF6073" s="12"/>
      <c r="BG6073" s="12"/>
      <c r="BH6073" s="12"/>
      <c r="BI6073" s="12"/>
      <c r="BJ6073" s="13"/>
      <c r="BK6073" s="13"/>
      <c r="BL6073" s="13"/>
      <c r="BM6073" s="13"/>
      <c r="BN6073" s="13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1"/>
      <c r="L6074" s="11"/>
      <c r="M6074" s="12"/>
      <c r="N6074" s="12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12"/>
      <c r="Z6074" s="12"/>
      <c r="AA6074" s="12"/>
      <c r="AB6074" s="12"/>
      <c r="AC6074" s="12"/>
      <c r="AD6074" s="12"/>
      <c r="AE6074" s="12"/>
      <c r="AF6074" s="12"/>
      <c r="AG6074" s="12"/>
      <c r="AH6074" s="12"/>
      <c r="AI6074" s="12"/>
      <c r="AJ6074" s="12"/>
      <c r="AK6074" s="12"/>
      <c r="AL6074" s="12"/>
      <c r="AM6074" s="12"/>
      <c r="AN6074" s="12"/>
      <c r="AO6074" s="12"/>
      <c r="AP6074" s="12"/>
      <c r="AQ6074" s="12"/>
      <c r="AR6074" s="12"/>
      <c r="AS6074" s="12"/>
      <c r="AT6074" s="12"/>
      <c r="AU6074" s="12"/>
      <c r="AV6074" s="12"/>
      <c r="AW6074" s="12"/>
      <c r="AX6074" s="12"/>
      <c r="AY6074" s="12"/>
      <c r="AZ6074" s="12"/>
      <c r="BA6074" s="12"/>
      <c r="BB6074" s="12"/>
      <c r="BC6074" s="12"/>
      <c r="BD6074" s="12"/>
      <c r="BE6074" s="12"/>
      <c r="BF6074" s="12"/>
      <c r="BG6074" s="12"/>
      <c r="BH6074" s="12"/>
      <c r="BI6074" s="12"/>
      <c r="BJ6074" s="13"/>
      <c r="BK6074" s="13"/>
      <c r="BL6074" s="13"/>
      <c r="BM6074" s="13"/>
      <c r="BN6074" s="13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1"/>
      <c r="L6075" s="11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12"/>
      <c r="Z6075" s="12"/>
      <c r="AA6075" s="12"/>
      <c r="AB6075" s="12"/>
      <c r="AC6075" s="12"/>
      <c r="AD6075" s="12"/>
      <c r="AE6075" s="12"/>
      <c r="AF6075" s="12"/>
      <c r="AG6075" s="12"/>
      <c r="AH6075" s="12"/>
      <c r="AI6075" s="12"/>
      <c r="AJ6075" s="12"/>
      <c r="AK6075" s="12"/>
      <c r="AL6075" s="12"/>
      <c r="AM6075" s="12"/>
      <c r="AN6075" s="12"/>
      <c r="AO6075" s="12"/>
      <c r="AP6075" s="12"/>
      <c r="AQ6075" s="12"/>
      <c r="AR6075" s="12"/>
      <c r="AS6075" s="12"/>
      <c r="AT6075" s="12"/>
      <c r="AU6075" s="12"/>
      <c r="AV6075" s="12"/>
      <c r="AW6075" s="12"/>
      <c r="AX6075" s="12"/>
      <c r="AY6075" s="12"/>
      <c r="AZ6075" s="12"/>
      <c r="BA6075" s="12"/>
      <c r="BB6075" s="12"/>
      <c r="BC6075" s="12"/>
      <c r="BD6075" s="12"/>
      <c r="BE6075" s="12"/>
      <c r="BF6075" s="12"/>
      <c r="BG6075" s="12"/>
      <c r="BH6075" s="12"/>
      <c r="BI6075" s="12"/>
      <c r="BJ6075" s="13"/>
      <c r="BK6075" s="13"/>
      <c r="BL6075" s="13"/>
      <c r="BM6075" s="13"/>
      <c r="BN6075" s="13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1"/>
      <c r="L6076" s="11"/>
      <c r="M6076" s="12"/>
      <c r="N6076" s="12"/>
      <c r="O6076" s="12"/>
      <c r="P6076" s="12"/>
      <c r="Q6076" s="12"/>
      <c r="R6076" s="12"/>
      <c r="S6076" s="12"/>
      <c r="T6076" s="12"/>
      <c r="U6076" s="12"/>
      <c r="V6076" s="12"/>
      <c r="W6076" s="12"/>
      <c r="X6076" s="12"/>
      <c r="Y6076" s="12"/>
      <c r="Z6076" s="12"/>
      <c r="AA6076" s="12"/>
      <c r="AB6076" s="12"/>
      <c r="AC6076" s="12"/>
      <c r="AD6076" s="12"/>
      <c r="AE6076" s="12"/>
      <c r="AF6076" s="12"/>
      <c r="AG6076" s="12"/>
      <c r="AH6076" s="12"/>
      <c r="AI6076" s="12"/>
      <c r="AJ6076" s="12"/>
      <c r="AK6076" s="12"/>
      <c r="AL6076" s="12"/>
      <c r="AM6076" s="12"/>
      <c r="AN6076" s="12"/>
      <c r="AO6076" s="12"/>
      <c r="AP6076" s="12"/>
      <c r="AQ6076" s="12"/>
      <c r="AR6076" s="12"/>
      <c r="AS6076" s="12"/>
      <c r="AT6076" s="12"/>
      <c r="AU6076" s="12"/>
      <c r="AV6076" s="12"/>
      <c r="AW6076" s="12"/>
      <c r="AX6076" s="12"/>
      <c r="AY6076" s="12"/>
      <c r="AZ6076" s="12"/>
      <c r="BA6076" s="12"/>
      <c r="BB6076" s="12"/>
      <c r="BC6076" s="12"/>
      <c r="BD6076" s="12"/>
      <c r="BE6076" s="12"/>
      <c r="BF6076" s="12"/>
      <c r="BG6076" s="12"/>
      <c r="BH6076" s="12"/>
      <c r="BI6076" s="12"/>
      <c r="BJ6076" s="13"/>
      <c r="BK6076" s="13"/>
      <c r="BL6076" s="13"/>
      <c r="BM6076" s="13"/>
      <c r="BN6076" s="13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1"/>
      <c r="L6077" s="11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  <c r="AA6077" s="12"/>
      <c r="AB6077" s="12"/>
      <c r="AC6077" s="12"/>
      <c r="AD6077" s="12"/>
      <c r="AE6077" s="12"/>
      <c r="AF6077" s="12"/>
      <c r="AG6077" s="12"/>
      <c r="AH6077" s="12"/>
      <c r="AI6077" s="12"/>
      <c r="AJ6077" s="12"/>
      <c r="AK6077" s="12"/>
      <c r="AL6077" s="12"/>
      <c r="AM6077" s="12"/>
      <c r="AN6077" s="12"/>
      <c r="AO6077" s="12"/>
      <c r="AP6077" s="12"/>
      <c r="AQ6077" s="12"/>
      <c r="AR6077" s="12"/>
      <c r="AS6077" s="12"/>
      <c r="AT6077" s="12"/>
      <c r="AU6077" s="12"/>
      <c r="AV6077" s="12"/>
      <c r="AW6077" s="12"/>
      <c r="AX6077" s="12"/>
      <c r="AY6077" s="12"/>
      <c r="AZ6077" s="12"/>
      <c r="BA6077" s="12"/>
      <c r="BB6077" s="12"/>
      <c r="BC6077" s="12"/>
      <c r="BD6077" s="12"/>
      <c r="BE6077" s="12"/>
      <c r="BF6077" s="12"/>
      <c r="BG6077" s="12"/>
      <c r="BH6077" s="12"/>
      <c r="BI6077" s="12"/>
      <c r="BJ6077" s="13"/>
      <c r="BK6077" s="13"/>
      <c r="BL6077" s="13"/>
      <c r="BM6077" s="13"/>
      <c r="BN6077" s="13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1"/>
      <c r="L6078" s="11"/>
      <c r="M6078" s="12"/>
      <c r="N6078" s="12"/>
      <c r="O6078" s="12"/>
      <c r="P6078" s="12"/>
      <c r="Q6078" s="12"/>
      <c r="R6078" s="12"/>
      <c r="S6078" s="12"/>
      <c r="T6078" s="12"/>
      <c r="U6078" s="12"/>
      <c r="V6078" s="12"/>
      <c r="W6078" s="12"/>
      <c r="X6078" s="12"/>
      <c r="Y6078" s="12"/>
      <c r="Z6078" s="12"/>
      <c r="AA6078" s="12"/>
      <c r="AB6078" s="12"/>
      <c r="AC6078" s="12"/>
      <c r="AD6078" s="12"/>
      <c r="AE6078" s="12"/>
      <c r="AF6078" s="12"/>
      <c r="AG6078" s="12"/>
      <c r="AH6078" s="12"/>
      <c r="AI6078" s="12"/>
      <c r="AJ6078" s="12"/>
      <c r="AK6078" s="12"/>
      <c r="AL6078" s="12"/>
      <c r="AM6078" s="12"/>
      <c r="AN6078" s="12"/>
      <c r="AO6078" s="12"/>
      <c r="AP6078" s="12"/>
      <c r="AQ6078" s="12"/>
      <c r="AR6078" s="12"/>
      <c r="AS6078" s="12"/>
      <c r="AT6078" s="12"/>
      <c r="AU6078" s="12"/>
      <c r="AV6078" s="12"/>
      <c r="AW6078" s="12"/>
      <c r="AX6078" s="12"/>
      <c r="AY6078" s="12"/>
      <c r="AZ6078" s="12"/>
      <c r="BA6078" s="12"/>
      <c r="BB6078" s="12"/>
      <c r="BC6078" s="12"/>
      <c r="BD6078" s="12"/>
      <c r="BE6078" s="12"/>
      <c r="BF6078" s="12"/>
      <c r="BG6078" s="12"/>
      <c r="BH6078" s="12"/>
      <c r="BI6078" s="12"/>
      <c r="BJ6078" s="13"/>
      <c r="BK6078" s="13"/>
      <c r="BL6078" s="13"/>
      <c r="BM6078" s="13"/>
      <c r="BN6078" s="13"/>
    </row>
    <row r="6079" spans="4:66" s="14" customFormat="1" x14ac:dyDescent="0.25">
      <c r="D6079" s="22"/>
      <c r="K6079" s="15"/>
      <c r="L6079" s="15"/>
      <c r="M6079" s="16"/>
      <c r="N6079" s="16"/>
      <c r="O6079" s="16"/>
      <c r="P6079" s="16"/>
      <c r="Q6079" s="16"/>
      <c r="R6079" s="16"/>
      <c r="S6079" s="16"/>
      <c r="T6079" s="16"/>
      <c r="U6079" s="16"/>
      <c r="V6079" s="16"/>
      <c r="W6079" s="16"/>
      <c r="X6079" s="16"/>
      <c r="Y6079" s="16"/>
      <c r="Z6079" s="16"/>
      <c r="AA6079" s="16"/>
      <c r="AB6079" s="16"/>
      <c r="AC6079" s="16"/>
      <c r="AD6079" s="16"/>
      <c r="AE6079" s="16"/>
      <c r="AF6079" s="16"/>
      <c r="AG6079" s="16"/>
      <c r="AH6079" s="16"/>
      <c r="AI6079" s="16"/>
      <c r="AJ6079" s="16"/>
      <c r="AK6079" s="16"/>
      <c r="AL6079" s="16"/>
      <c r="AM6079" s="16"/>
      <c r="AN6079" s="16"/>
      <c r="AO6079" s="16"/>
      <c r="AP6079" s="16"/>
      <c r="AQ6079" s="16"/>
      <c r="AR6079" s="16"/>
      <c r="AS6079" s="16"/>
      <c r="AT6079" s="16"/>
      <c r="AU6079" s="16"/>
      <c r="AV6079" s="16"/>
      <c r="AW6079" s="16"/>
      <c r="AX6079" s="16"/>
      <c r="AY6079" s="16"/>
      <c r="AZ6079" s="16"/>
      <c r="BA6079" s="16"/>
      <c r="BB6079" s="16"/>
      <c r="BC6079" s="16"/>
      <c r="BD6079" s="16"/>
      <c r="BE6079" s="16"/>
      <c r="BF6079" s="16"/>
      <c r="BG6079" s="16"/>
      <c r="BH6079" s="16"/>
      <c r="BI6079" s="16"/>
      <c r="BJ6079" s="17"/>
      <c r="BK6079" s="17"/>
      <c r="BL6079" s="17"/>
      <c r="BM6079" s="17"/>
      <c r="BN6079" s="17"/>
    </row>
    <row r="6080" spans="4:66" x14ac:dyDescent="0.25">
      <c r="D6080"/>
      <c r="E6080" s="10"/>
      <c r="F6080" s="10"/>
      <c r="G6080" s="10"/>
      <c r="H6080" s="10"/>
      <c r="I6080" s="10"/>
      <c r="J6080" s="10"/>
      <c r="K6080" s="11"/>
      <c r="L6080" s="11"/>
      <c r="M6080" s="12"/>
      <c r="N6080" s="12"/>
      <c r="O6080" s="12"/>
      <c r="P6080" s="12"/>
      <c r="Q6080" s="12"/>
      <c r="R6080" s="12"/>
      <c r="S6080" s="12"/>
      <c r="T6080" s="12"/>
      <c r="U6080" s="12"/>
      <c r="V6080" s="12"/>
      <c r="W6080" s="12"/>
      <c r="X6080" s="12"/>
      <c r="Y6080" s="12"/>
      <c r="Z6080" s="12"/>
      <c r="AA6080" s="12"/>
      <c r="AB6080" s="12"/>
      <c r="AC6080" s="12"/>
      <c r="AD6080" s="12"/>
      <c r="AE6080" s="12"/>
      <c r="AF6080" s="12"/>
      <c r="AG6080" s="12"/>
      <c r="AH6080" s="12"/>
      <c r="AI6080" s="12"/>
      <c r="AJ6080" s="12"/>
      <c r="AK6080" s="12"/>
      <c r="AL6080" s="12"/>
      <c r="AM6080" s="12"/>
      <c r="AN6080" s="12"/>
      <c r="AO6080" s="12"/>
      <c r="AP6080" s="12"/>
      <c r="AQ6080" s="12"/>
      <c r="AR6080" s="12"/>
      <c r="AS6080" s="12"/>
      <c r="AT6080" s="12"/>
      <c r="AU6080" s="12"/>
      <c r="AV6080" s="12"/>
      <c r="AW6080" s="12"/>
      <c r="AX6080" s="12"/>
      <c r="AY6080" s="12"/>
      <c r="AZ6080" s="12"/>
      <c r="BA6080" s="12"/>
      <c r="BB6080" s="12"/>
      <c r="BC6080" s="12"/>
      <c r="BD6080" s="12"/>
      <c r="BE6080" s="12"/>
      <c r="BF6080" s="12"/>
      <c r="BG6080" s="12"/>
      <c r="BH6080" s="12"/>
      <c r="BI6080" s="12"/>
      <c r="BJ6080" s="13"/>
      <c r="BK6080" s="13"/>
      <c r="BL6080" s="13"/>
      <c r="BM6080" s="13"/>
      <c r="BN6080" s="13"/>
    </row>
    <row r="6081" spans="4:66" x14ac:dyDescent="0.25">
      <c r="D6081"/>
      <c r="E6081" s="10"/>
      <c r="F6081" s="10"/>
      <c r="G6081" s="10"/>
      <c r="H6081" s="10"/>
      <c r="I6081" s="10"/>
      <c r="J6081" s="10"/>
      <c r="K6081" s="11"/>
      <c r="L6081" s="11"/>
      <c r="M6081" s="12"/>
      <c r="N6081" s="12"/>
      <c r="O6081" s="12"/>
      <c r="P6081" s="12"/>
      <c r="Q6081" s="12"/>
      <c r="R6081" s="12"/>
      <c r="S6081" s="12"/>
      <c r="T6081" s="12"/>
      <c r="U6081" s="12"/>
      <c r="V6081" s="12"/>
      <c r="W6081" s="12"/>
      <c r="X6081" s="12"/>
      <c r="Y6081" s="12"/>
      <c r="Z6081" s="12"/>
      <c r="AA6081" s="12"/>
      <c r="AB6081" s="12"/>
      <c r="AC6081" s="12"/>
      <c r="AD6081" s="12"/>
      <c r="AE6081" s="12"/>
      <c r="AF6081" s="12"/>
      <c r="AG6081" s="12"/>
      <c r="AH6081" s="12"/>
      <c r="AI6081" s="12"/>
      <c r="AJ6081" s="12"/>
      <c r="AK6081" s="12"/>
      <c r="AL6081" s="12"/>
      <c r="AM6081" s="12"/>
      <c r="AN6081" s="12"/>
      <c r="AO6081" s="12"/>
      <c r="AP6081" s="12"/>
      <c r="AQ6081" s="12"/>
      <c r="AR6081" s="12"/>
      <c r="AS6081" s="12"/>
      <c r="AT6081" s="12"/>
      <c r="AU6081" s="12"/>
      <c r="AV6081" s="12"/>
      <c r="AW6081" s="12"/>
      <c r="AX6081" s="12"/>
      <c r="AY6081" s="12"/>
      <c r="AZ6081" s="12"/>
      <c r="BA6081" s="12"/>
      <c r="BB6081" s="12"/>
      <c r="BC6081" s="12"/>
      <c r="BD6081" s="12"/>
      <c r="BE6081" s="12"/>
      <c r="BF6081" s="12"/>
      <c r="BG6081" s="12"/>
      <c r="BH6081" s="12"/>
      <c r="BI6081" s="12"/>
      <c r="BJ6081" s="13"/>
      <c r="BK6081" s="13"/>
      <c r="BL6081" s="13"/>
      <c r="BM6081" s="13"/>
      <c r="BN6081" s="13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1"/>
      <c r="L6082" s="11"/>
      <c r="M6082" s="12"/>
      <c r="N6082" s="12"/>
      <c r="O6082" s="12"/>
      <c r="P6082" s="12"/>
      <c r="Q6082" s="12"/>
      <c r="R6082" s="12"/>
      <c r="S6082" s="12"/>
      <c r="T6082" s="12"/>
      <c r="U6082" s="12"/>
      <c r="V6082" s="12"/>
      <c r="W6082" s="12"/>
      <c r="X6082" s="12"/>
      <c r="Y6082" s="12"/>
      <c r="Z6082" s="12"/>
      <c r="AA6082" s="12"/>
      <c r="AB6082" s="12"/>
      <c r="AC6082" s="12"/>
      <c r="AD6082" s="12"/>
      <c r="AE6082" s="12"/>
      <c r="AF6082" s="12"/>
      <c r="AG6082" s="12"/>
      <c r="AH6082" s="12"/>
      <c r="AI6082" s="12"/>
      <c r="AJ6082" s="12"/>
      <c r="AK6082" s="12"/>
      <c r="AL6082" s="12"/>
      <c r="AM6082" s="12"/>
      <c r="AN6082" s="12"/>
      <c r="AO6082" s="12"/>
      <c r="AP6082" s="12"/>
      <c r="AQ6082" s="12"/>
      <c r="AR6082" s="12"/>
      <c r="AS6082" s="12"/>
      <c r="AT6082" s="12"/>
      <c r="AU6082" s="12"/>
      <c r="AV6082" s="12"/>
      <c r="AW6082" s="12"/>
      <c r="AX6082" s="12"/>
      <c r="AY6082" s="12"/>
      <c r="AZ6082" s="12"/>
      <c r="BA6082" s="12"/>
      <c r="BB6082" s="12"/>
      <c r="BC6082" s="12"/>
      <c r="BD6082" s="12"/>
      <c r="BE6082" s="12"/>
      <c r="BF6082" s="12"/>
      <c r="BG6082" s="12"/>
      <c r="BH6082" s="12"/>
      <c r="BI6082" s="12"/>
      <c r="BJ6082" s="13"/>
      <c r="BK6082" s="13"/>
      <c r="BL6082" s="13"/>
      <c r="BM6082" s="13"/>
      <c r="BN6082" s="13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1"/>
      <c r="L6083" s="11"/>
      <c r="M6083" s="12"/>
      <c r="N6083" s="12"/>
      <c r="O6083" s="12"/>
      <c r="P6083" s="12"/>
      <c r="Q6083" s="12"/>
      <c r="R6083" s="12"/>
      <c r="S6083" s="12"/>
      <c r="T6083" s="12"/>
      <c r="U6083" s="12"/>
      <c r="V6083" s="12"/>
      <c r="W6083" s="12"/>
      <c r="X6083" s="12"/>
      <c r="Y6083" s="12"/>
      <c r="Z6083" s="12"/>
      <c r="AA6083" s="12"/>
      <c r="AB6083" s="12"/>
      <c r="AC6083" s="12"/>
      <c r="AD6083" s="12"/>
      <c r="AE6083" s="12"/>
      <c r="AF6083" s="12"/>
      <c r="AG6083" s="12"/>
      <c r="AH6083" s="12"/>
      <c r="AI6083" s="12"/>
      <c r="AJ6083" s="12"/>
      <c r="AK6083" s="12"/>
      <c r="AL6083" s="12"/>
      <c r="AM6083" s="12"/>
      <c r="AN6083" s="12"/>
      <c r="AO6083" s="12"/>
      <c r="AP6083" s="12"/>
      <c r="AQ6083" s="12"/>
      <c r="AR6083" s="12"/>
      <c r="AS6083" s="12"/>
      <c r="AT6083" s="12"/>
      <c r="AU6083" s="12"/>
      <c r="AV6083" s="12"/>
      <c r="AW6083" s="12"/>
      <c r="AX6083" s="12"/>
      <c r="AY6083" s="12"/>
      <c r="AZ6083" s="12"/>
      <c r="BA6083" s="12"/>
      <c r="BB6083" s="12"/>
      <c r="BC6083" s="12"/>
      <c r="BD6083" s="12"/>
      <c r="BE6083" s="12"/>
      <c r="BF6083" s="12"/>
      <c r="BG6083" s="12"/>
      <c r="BH6083" s="12"/>
      <c r="BI6083" s="12"/>
      <c r="BJ6083" s="13"/>
      <c r="BK6083" s="13"/>
      <c r="BL6083" s="13"/>
      <c r="BM6083" s="13"/>
      <c r="BN6083" s="13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1"/>
      <c r="L6084" s="11"/>
      <c r="M6084" s="12"/>
      <c r="N6084" s="12"/>
      <c r="O6084" s="12"/>
      <c r="P6084" s="12"/>
      <c r="Q6084" s="12"/>
      <c r="R6084" s="12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/>
      <c r="AE6084" s="12"/>
      <c r="AF6084" s="12"/>
      <c r="AG6084" s="12"/>
      <c r="AH6084" s="12"/>
      <c r="AI6084" s="12"/>
      <c r="AJ6084" s="12"/>
      <c r="AK6084" s="12"/>
      <c r="AL6084" s="12"/>
      <c r="AM6084" s="12"/>
      <c r="AN6084" s="12"/>
      <c r="AO6084" s="12"/>
      <c r="AP6084" s="12"/>
      <c r="AQ6084" s="12"/>
      <c r="AR6084" s="12"/>
      <c r="AS6084" s="12"/>
      <c r="AT6084" s="12"/>
      <c r="AU6084" s="12"/>
      <c r="AV6084" s="12"/>
      <c r="AW6084" s="12"/>
      <c r="AX6084" s="12"/>
      <c r="AY6084" s="12"/>
      <c r="AZ6084" s="12"/>
      <c r="BA6084" s="12"/>
      <c r="BB6084" s="12"/>
      <c r="BC6084" s="12"/>
      <c r="BD6084" s="12"/>
      <c r="BE6084" s="12"/>
      <c r="BF6084" s="12"/>
      <c r="BG6084" s="12"/>
      <c r="BH6084" s="12"/>
      <c r="BI6084" s="12"/>
      <c r="BJ6084" s="13"/>
      <c r="BK6084" s="13"/>
      <c r="BL6084" s="13"/>
      <c r="BM6084" s="13"/>
      <c r="BN6084" s="13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1"/>
      <c r="L6085" s="11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12"/>
      <c r="Z6085" s="12"/>
      <c r="AA6085" s="12"/>
      <c r="AB6085" s="12"/>
      <c r="AC6085" s="12"/>
      <c r="AD6085" s="12"/>
      <c r="AE6085" s="12"/>
      <c r="AF6085" s="12"/>
      <c r="AG6085" s="12"/>
      <c r="AH6085" s="12"/>
      <c r="AI6085" s="12"/>
      <c r="AJ6085" s="12"/>
      <c r="AK6085" s="12"/>
      <c r="AL6085" s="12"/>
      <c r="AM6085" s="12"/>
      <c r="AN6085" s="12"/>
      <c r="AO6085" s="12"/>
      <c r="AP6085" s="12"/>
      <c r="AQ6085" s="12"/>
      <c r="AR6085" s="12"/>
      <c r="AS6085" s="12"/>
      <c r="AT6085" s="12"/>
      <c r="AU6085" s="12"/>
      <c r="AV6085" s="12"/>
      <c r="AW6085" s="12"/>
      <c r="AX6085" s="12"/>
      <c r="AY6085" s="12"/>
      <c r="AZ6085" s="12"/>
      <c r="BA6085" s="12"/>
      <c r="BB6085" s="12"/>
      <c r="BC6085" s="12"/>
      <c r="BD6085" s="12"/>
      <c r="BE6085" s="12"/>
      <c r="BF6085" s="12"/>
      <c r="BG6085" s="12"/>
      <c r="BH6085" s="12"/>
      <c r="BI6085" s="12"/>
      <c r="BJ6085" s="13"/>
      <c r="BK6085" s="13"/>
      <c r="BL6085" s="13"/>
      <c r="BM6085" s="13"/>
      <c r="BN6085" s="13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1"/>
      <c r="L6086" s="11"/>
      <c r="M6086" s="12"/>
      <c r="N6086" s="12"/>
      <c r="O6086" s="12"/>
      <c r="P6086" s="12"/>
      <c r="Q6086" s="12"/>
      <c r="R6086" s="12"/>
      <c r="S6086" s="12"/>
      <c r="T6086" s="12"/>
      <c r="U6086" s="12"/>
      <c r="V6086" s="12"/>
      <c r="W6086" s="12"/>
      <c r="X6086" s="12"/>
      <c r="Y6086" s="12"/>
      <c r="Z6086" s="12"/>
      <c r="AA6086" s="12"/>
      <c r="AB6086" s="12"/>
      <c r="AC6086" s="12"/>
      <c r="AD6086" s="12"/>
      <c r="AE6086" s="12"/>
      <c r="AF6086" s="12"/>
      <c r="AG6086" s="12"/>
      <c r="AH6086" s="12"/>
      <c r="AI6086" s="12"/>
      <c r="AJ6086" s="12"/>
      <c r="AK6086" s="12"/>
      <c r="AL6086" s="12"/>
      <c r="AM6086" s="12"/>
      <c r="AN6086" s="12"/>
      <c r="AO6086" s="12"/>
      <c r="AP6086" s="12"/>
      <c r="AQ6086" s="12"/>
      <c r="AR6086" s="12"/>
      <c r="AS6086" s="12"/>
      <c r="AT6086" s="12"/>
      <c r="AU6086" s="12"/>
      <c r="AV6086" s="12"/>
      <c r="AW6086" s="12"/>
      <c r="AX6086" s="12"/>
      <c r="AY6086" s="12"/>
      <c r="AZ6086" s="12"/>
      <c r="BA6086" s="12"/>
      <c r="BB6086" s="12"/>
      <c r="BC6086" s="12"/>
      <c r="BD6086" s="12"/>
      <c r="BE6086" s="12"/>
      <c r="BF6086" s="12"/>
      <c r="BG6086" s="12"/>
      <c r="BH6086" s="12"/>
      <c r="BI6086" s="12"/>
      <c r="BJ6086" s="13"/>
      <c r="BK6086" s="13"/>
      <c r="BL6086" s="13"/>
      <c r="BM6086" s="13"/>
      <c r="BN6086" s="13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1"/>
      <c r="L6087" s="11"/>
      <c r="M6087" s="12"/>
      <c r="N6087" s="12"/>
      <c r="O6087" s="12"/>
      <c r="P6087" s="12"/>
      <c r="Q6087" s="12"/>
      <c r="R6087" s="12"/>
      <c r="S6087" s="12"/>
      <c r="T6087" s="12"/>
      <c r="U6087" s="12"/>
      <c r="V6087" s="12"/>
      <c r="W6087" s="12"/>
      <c r="X6087" s="12"/>
      <c r="Y6087" s="12"/>
      <c r="Z6087" s="12"/>
      <c r="AA6087" s="12"/>
      <c r="AB6087" s="12"/>
      <c r="AC6087" s="12"/>
      <c r="AD6087" s="12"/>
      <c r="AE6087" s="12"/>
      <c r="AF6087" s="12"/>
      <c r="AG6087" s="12"/>
      <c r="AH6087" s="12"/>
      <c r="AI6087" s="12"/>
      <c r="AJ6087" s="12"/>
      <c r="AK6087" s="12"/>
      <c r="AL6087" s="12"/>
      <c r="AM6087" s="12"/>
      <c r="AN6087" s="12"/>
      <c r="AO6087" s="12"/>
      <c r="AP6087" s="12"/>
      <c r="AQ6087" s="12"/>
      <c r="AR6087" s="12"/>
      <c r="AS6087" s="12"/>
      <c r="AT6087" s="12"/>
      <c r="AU6087" s="12"/>
      <c r="AV6087" s="12"/>
      <c r="AW6087" s="12"/>
      <c r="AX6087" s="12"/>
      <c r="AY6087" s="12"/>
      <c r="AZ6087" s="12"/>
      <c r="BA6087" s="12"/>
      <c r="BB6087" s="12"/>
      <c r="BC6087" s="12"/>
      <c r="BD6087" s="12"/>
      <c r="BE6087" s="12"/>
      <c r="BF6087" s="12"/>
      <c r="BG6087" s="12"/>
      <c r="BH6087" s="12"/>
      <c r="BI6087" s="12"/>
      <c r="BJ6087" s="13"/>
      <c r="BK6087" s="13"/>
      <c r="BL6087" s="13"/>
      <c r="BM6087" s="13"/>
      <c r="BN6087" s="13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1"/>
      <c r="L6088" s="11"/>
      <c r="M6088" s="12"/>
      <c r="N6088" s="12"/>
      <c r="O6088" s="12"/>
      <c r="P6088" s="12"/>
      <c r="Q6088" s="12"/>
      <c r="R6088" s="12"/>
      <c r="S6088" s="12"/>
      <c r="T6088" s="12"/>
      <c r="U6088" s="12"/>
      <c r="V6088" s="12"/>
      <c r="W6088" s="12"/>
      <c r="X6088" s="12"/>
      <c r="Y6088" s="12"/>
      <c r="Z6088" s="12"/>
      <c r="AA6088" s="12"/>
      <c r="AB6088" s="12"/>
      <c r="AC6088" s="12"/>
      <c r="AD6088" s="12"/>
      <c r="AE6088" s="12"/>
      <c r="AF6088" s="12"/>
      <c r="AG6088" s="12"/>
      <c r="AH6088" s="12"/>
      <c r="AI6088" s="12"/>
      <c r="AJ6088" s="12"/>
      <c r="AK6088" s="12"/>
      <c r="AL6088" s="12"/>
      <c r="AM6088" s="12"/>
      <c r="AN6088" s="12"/>
      <c r="AO6088" s="12"/>
      <c r="AP6088" s="12"/>
      <c r="AQ6088" s="12"/>
      <c r="AR6088" s="12"/>
      <c r="AS6088" s="12"/>
      <c r="AT6088" s="12"/>
      <c r="AU6088" s="12"/>
      <c r="AV6088" s="12"/>
      <c r="AW6088" s="12"/>
      <c r="AX6088" s="12"/>
      <c r="AY6088" s="12"/>
      <c r="AZ6088" s="12"/>
      <c r="BA6088" s="12"/>
      <c r="BB6088" s="12"/>
      <c r="BC6088" s="12"/>
      <c r="BD6088" s="12"/>
      <c r="BE6088" s="12"/>
      <c r="BF6088" s="12"/>
      <c r="BG6088" s="12"/>
      <c r="BH6088" s="12"/>
      <c r="BI6088" s="12"/>
      <c r="BJ6088" s="13"/>
      <c r="BK6088" s="13"/>
      <c r="BL6088" s="13"/>
      <c r="BM6088" s="13"/>
      <c r="BN6088" s="13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1"/>
      <c r="L6089" s="11"/>
      <c r="M6089" s="12"/>
      <c r="N6089" s="12"/>
      <c r="O6089" s="12"/>
      <c r="P6089" s="12"/>
      <c r="Q6089" s="12"/>
      <c r="R6089" s="12"/>
      <c r="S6089" s="12"/>
      <c r="T6089" s="12"/>
      <c r="U6089" s="12"/>
      <c r="V6089" s="12"/>
      <c r="W6089" s="12"/>
      <c r="X6089" s="12"/>
      <c r="Y6089" s="12"/>
      <c r="Z6089" s="12"/>
      <c r="AA6089" s="12"/>
      <c r="AB6089" s="12"/>
      <c r="AC6089" s="12"/>
      <c r="AD6089" s="12"/>
      <c r="AE6089" s="12"/>
      <c r="AF6089" s="12"/>
      <c r="AG6089" s="12"/>
      <c r="AH6089" s="12"/>
      <c r="AI6089" s="12"/>
      <c r="AJ6089" s="12"/>
      <c r="AK6089" s="12"/>
      <c r="AL6089" s="12"/>
      <c r="AM6089" s="12"/>
      <c r="AN6089" s="12"/>
      <c r="AO6089" s="12"/>
      <c r="AP6089" s="12"/>
      <c r="AQ6089" s="12"/>
      <c r="AR6089" s="12"/>
      <c r="AS6089" s="12"/>
      <c r="AT6089" s="12"/>
      <c r="AU6089" s="12"/>
      <c r="AV6089" s="12"/>
      <c r="AW6089" s="12"/>
      <c r="AX6089" s="12"/>
      <c r="AY6089" s="12"/>
      <c r="AZ6089" s="12"/>
      <c r="BA6089" s="12"/>
      <c r="BB6089" s="12"/>
      <c r="BC6089" s="12"/>
      <c r="BD6089" s="12"/>
      <c r="BE6089" s="12"/>
      <c r="BF6089" s="12"/>
      <c r="BG6089" s="12"/>
      <c r="BH6089" s="12"/>
      <c r="BI6089" s="12"/>
      <c r="BJ6089" s="13"/>
      <c r="BK6089" s="13"/>
      <c r="BL6089" s="13"/>
      <c r="BM6089" s="13"/>
      <c r="BN6089" s="13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1"/>
      <c r="L6090" s="11"/>
      <c r="M6090" s="12"/>
      <c r="N6090" s="12"/>
      <c r="O6090" s="12"/>
      <c r="P6090" s="12"/>
      <c r="Q6090" s="12"/>
      <c r="R6090" s="12"/>
      <c r="S6090" s="12"/>
      <c r="T6090" s="12"/>
      <c r="U6090" s="12"/>
      <c r="V6090" s="12"/>
      <c r="W6090" s="12"/>
      <c r="X6090" s="12"/>
      <c r="Y6090" s="12"/>
      <c r="Z6090" s="12"/>
      <c r="AA6090" s="12"/>
      <c r="AB6090" s="12"/>
      <c r="AC6090" s="12"/>
      <c r="AD6090" s="12"/>
      <c r="AE6090" s="12"/>
      <c r="AF6090" s="12"/>
      <c r="AG6090" s="12"/>
      <c r="AH6090" s="12"/>
      <c r="AI6090" s="12"/>
      <c r="AJ6090" s="12"/>
      <c r="AK6090" s="12"/>
      <c r="AL6090" s="12"/>
      <c r="AM6090" s="12"/>
      <c r="AN6090" s="12"/>
      <c r="AO6090" s="12"/>
      <c r="AP6090" s="12"/>
      <c r="AQ6090" s="12"/>
      <c r="AR6090" s="12"/>
      <c r="AS6090" s="12"/>
      <c r="AT6090" s="12"/>
      <c r="AU6090" s="12"/>
      <c r="AV6090" s="12"/>
      <c r="AW6090" s="12"/>
      <c r="AX6090" s="12"/>
      <c r="AY6090" s="12"/>
      <c r="AZ6090" s="12"/>
      <c r="BA6090" s="12"/>
      <c r="BB6090" s="12"/>
      <c r="BC6090" s="12"/>
      <c r="BD6090" s="12"/>
      <c r="BE6090" s="12"/>
      <c r="BF6090" s="12"/>
      <c r="BG6090" s="12"/>
      <c r="BH6090" s="12"/>
      <c r="BI6090" s="12"/>
      <c r="BJ6090" s="13"/>
      <c r="BK6090" s="13"/>
      <c r="BL6090" s="13"/>
      <c r="BM6090" s="13"/>
      <c r="BN6090" s="13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1"/>
      <c r="L6091" s="11"/>
      <c r="M6091" s="12"/>
      <c r="N6091" s="12"/>
      <c r="O6091" s="12"/>
      <c r="P6091" s="12"/>
      <c r="Q6091" s="12"/>
      <c r="R6091" s="12"/>
      <c r="S6091" s="12"/>
      <c r="T6091" s="12"/>
      <c r="U6091" s="12"/>
      <c r="V6091" s="12"/>
      <c r="W6091" s="12"/>
      <c r="X6091" s="12"/>
      <c r="Y6091" s="12"/>
      <c r="Z6091" s="12"/>
      <c r="AA6091" s="12"/>
      <c r="AB6091" s="12"/>
      <c r="AC6091" s="12"/>
      <c r="AD6091" s="12"/>
      <c r="AE6091" s="12"/>
      <c r="AF6091" s="12"/>
      <c r="AG6091" s="12"/>
      <c r="AH6091" s="12"/>
      <c r="AI6091" s="12"/>
      <c r="AJ6091" s="12"/>
      <c r="AK6091" s="12"/>
      <c r="AL6091" s="12"/>
      <c r="AM6091" s="12"/>
      <c r="AN6091" s="12"/>
      <c r="AO6091" s="12"/>
      <c r="AP6091" s="12"/>
      <c r="AQ6091" s="12"/>
      <c r="AR6091" s="12"/>
      <c r="AS6091" s="12"/>
      <c r="AT6091" s="12"/>
      <c r="AU6091" s="12"/>
      <c r="AV6091" s="12"/>
      <c r="AW6091" s="12"/>
      <c r="AX6091" s="12"/>
      <c r="AY6091" s="12"/>
      <c r="AZ6091" s="12"/>
      <c r="BA6091" s="12"/>
      <c r="BB6091" s="12"/>
      <c r="BC6091" s="12"/>
      <c r="BD6091" s="12"/>
      <c r="BE6091" s="12"/>
      <c r="BF6091" s="12"/>
      <c r="BG6091" s="12"/>
      <c r="BH6091" s="12"/>
      <c r="BI6091" s="12"/>
      <c r="BJ6091" s="13"/>
      <c r="BK6091" s="13"/>
      <c r="BL6091" s="13"/>
      <c r="BM6091" s="13"/>
      <c r="BN6091" s="13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1"/>
      <c r="L6092" s="11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  <c r="W6092" s="12"/>
      <c r="X6092" s="12"/>
      <c r="Y6092" s="12"/>
      <c r="Z6092" s="12"/>
      <c r="AA6092" s="12"/>
      <c r="AB6092" s="12"/>
      <c r="AC6092" s="12"/>
      <c r="AD6092" s="12"/>
      <c r="AE6092" s="12"/>
      <c r="AF6092" s="12"/>
      <c r="AG6092" s="12"/>
      <c r="AH6092" s="12"/>
      <c r="AI6092" s="12"/>
      <c r="AJ6092" s="12"/>
      <c r="AK6092" s="12"/>
      <c r="AL6092" s="12"/>
      <c r="AM6092" s="12"/>
      <c r="AN6092" s="12"/>
      <c r="AO6092" s="12"/>
      <c r="AP6092" s="12"/>
      <c r="AQ6092" s="12"/>
      <c r="AR6092" s="12"/>
      <c r="AS6092" s="12"/>
      <c r="AT6092" s="12"/>
      <c r="AU6092" s="12"/>
      <c r="AV6092" s="12"/>
      <c r="AW6092" s="12"/>
      <c r="AX6092" s="12"/>
      <c r="AY6092" s="12"/>
      <c r="AZ6092" s="12"/>
      <c r="BA6092" s="12"/>
      <c r="BB6092" s="12"/>
      <c r="BC6092" s="12"/>
      <c r="BD6092" s="12"/>
      <c r="BE6092" s="12"/>
      <c r="BF6092" s="12"/>
      <c r="BG6092" s="12"/>
      <c r="BH6092" s="12"/>
      <c r="BI6092" s="12"/>
      <c r="BJ6092" s="13"/>
      <c r="BK6092" s="13"/>
      <c r="BL6092" s="13"/>
      <c r="BM6092" s="13"/>
      <c r="BN6092" s="13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1"/>
      <c r="L6093" s="11"/>
      <c r="M6093" s="12"/>
      <c r="N6093" s="12"/>
      <c r="O6093" s="12"/>
      <c r="P6093" s="12"/>
      <c r="Q6093" s="12"/>
      <c r="R6093" s="12"/>
      <c r="S6093" s="12"/>
      <c r="T6093" s="12"/>
      <c r="U6093" s="12"/>
      <c r="V6093" s="12"/>
      <c r="W6093" s="12"/>
      <c r="X6093" s="12"/>
      <c r="Y6093" s="12"/>
      <c r="Z6093" s="12"/>
      <c r="AA6093" s="12"/>
      <c r="AB6093" s="12"/>
      <c r="AC6093" s="12"/>
      <c r="AD6093" s="12"/>
      <c r="AE6093" s="12"/>
      <c r="AF6093" s="12"/>
      <c r="AG6093" s="12"/>
      <c r="AH6093" s="12"/>
      <c r="AI6093" s="12"/>
      <c r="AJ6093" s="12"/>
      <c r="AK6093" s="12"/>
      <c r="AL6093" s="12"/>
      <c r="AM6093" s="12"/>
      <c r="AN6093" s="12"/>
      <c r="AO6093" s="12"/>
      <c r="AP6093" s="12"/>
      <c r="AQ6093" s="12"/>
      <c r="AR6093" s="12"/>
      <c r="AS6093" s="12"/>
      <c r="AT6093" s="12"/>
      <c r="AU6093" s="12"/>
      <c r="AV6093" s="12"/>
      <c r="AW6093" s="12"/>
      <c r="AX6093" s="12"/>
      <c r="AY6093" s="12"/>
      <c r="AZ6093" s="12"/>
      <c r="BA6093" s="12"/>
      <c r="BB6093" s="12"/>
      <c r="BC6093" s="12"/>
      <c r="BD6093" s="12"/>
      <c r="BE6093" s="12"/>
      <c r="BF6093" s="12"/>
      <c r="BG6093" s="12"/>
      <c r="BH6093" s="12"/>
      <c r="BI6093" s="12"/>
      <c r="BJ6093" s="13"/>
      <c r="BK6093" s="13"/>
      <c r="BL6093" s="13"/>
      <c r="BM6093" s="13"/>
      <c r="BN6093" s="13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1"/>
      <c r="L6094" s="11"/>
      <c r="M6094" s="12"/>
      <c r="N6094" s="12"/>
      <c r="O6094" s="12"/>
      <c r="P6094" s="12"/>
      <c r="Q6094" s="12"/>
      <c r="R6094" s="12"/>
      <c r="S6094" s="12"/>
      <c r="T6094" s="12"/>
      <c r="U6094" s="12"/>
      <c r="V6094" s="12"/>
      <c r="W6094" s="12"/>
      <c r="X6094" s="12"/>
      <c r="Y6094" s="12"/>
      <c r="Z6094" s="12"/>
      <c r="AA6094" s="12"/>
      <c r="AB6094" s="12"/>
      <c r="AC6094" s="12"/>
      <c r="AD6094" s="12"/>
      <c r="AE6094" s="12"/>
      <c r="AF6094" s="12"/>
      <c r="AG6094" s="12"/>
      <c r="AH6094" s="12"/>
      <c r="AI6094" s="12"/>
      <c r="AJ6094" s="12"/>
      <c r="AK6094" s="12"/>
      <c r="AL6094" s="12"/>
      <c r="AM6094" s="12"/>
      <c r="AN6094" s="12"/>
      <c r="AO6094" s="12"/>
      <c r="AP6094" s="12"/>
      <c r="AQ6094" s="12"/>
      <c r="AR6094" s="12"/>
      <c r="AS6094" s="12"/>
      <c r="AT6094" s="12"/>
      <c r="AU6094" s="12"/>
      <c r="AV6094" s="12"/>
      <c r="AW6094" s="12"/>
      <c r="AX6094" s="12"/>
      <c r="AY6094" s="12"/>
      <c r="AZ6094" s="12"/>
      <c r="BA6094" s="12"/>
      <c r="BB6094" s="12"/>
      <c r="BC6094" s="12"/>
      <c r="BD6094" s="12"/>
      <c r="BE6094" s="12"/>
      <c r="BF6094" s="12"/>
      <c r="BG6094" s="12"/>
      <c r="BH6094" s="12"/>
      <c r="BI6094" s="12"/>
      <c r="BJ6094" s="13"/>
      <c r="BK6094" s="13"/>
      <c r="BL6094" s="13"/>
      <c r="BM6094" s="13"/>
      <c r="BN6094" s="13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1"/>
      <c r="L6095" s="11"/>
      <c r="M6095" s="12"/>
      <c r="N6095" s="12"/>
      <c r="O6095" s="12"/>
      <c r="P6095" s="12"/>
      <c r="Q6095" s="12"/>
      <c r="R6095" s="12"/>
      <c r="S6095" s="12"/>
      <c r="T6095" s="12"/>
      <c r="U6095" s="12"/>
      <c r="V6095" s="12"/>
      <c r="W6095" s="12"/>
      <c r="X6095" s="12"/>
      <c r="Y6095" s="12"/>
      <c r="Z6095" s="12"/>
      <c r="AA6095" s="12"/>
      <c r="AB6095" s="12"/>
      <c r="AC6095" s="12"/>
      <c r="AD6095" s="12"/>
      <c r="AE6095" s="12"/>
      <c r="AF6095" s="12"/>
      <c r="AG6095" s="12"/>
      <c r="AH6095" s="12"/>
      <c r="AI6095" s="12"/>
      <c r="AJ6095" s="12"/>
      <c r="AK6095" s="12"/>
      <c r="AL6095" s="12"/>
      <c r="AM6095" s="12"/>
      <c r="AN6095" s="12"/>
      <c r="AO6095" s="12"/>
      <c r="AP6095" s="12"/>
      <c r="AQ6095" s="12"/>
      <c r="AR6095" s="12"/>
      <c r="AS6095" s="12"/>
      <c r="AT6095" s="12"/>
      <c r="AU6095" s="12"/>
      <c r="AV6095" s="12"/>
      <c r="AW6095" s="12"/>
      <c r="AX6095" s="12"/>
      <c r="AY6095" s="12"/>
      <c r="AZ6095" s="12"/>
      <c r="BA6095" s="12"/>
      <c r="BB6095" s="12"/>
      <c r="BC6095" s="12"/>
      <c r="BD6095" s="12"/>
      <c r="BE6095" s="12"/>
      <c r="BF6095" s="12"/>
      <c r="BG6095" s="12"/>
      <c r="BH6095" s="12"/>
      <c r="BI6095" s="12"/>
      <c r="BJ6095" s="13"/>
      <c r="BK6095" s="13"/>
      <c r="BL6095" s="13"/>
      <c r="BM6095" s="13"/>
      <c r="BN6095" s="13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1"/>
      <c r="L6096" s="11"/>
      <c r="M6096" s="12"/>
      <c r="N6096" s="12"/>
      <c r="O6096" s="12"/>
      <c r="P6096" s="12"/>
      <c r="Q6096" s="12"/>
      <c r="R6096" s="12"/>
      <c r="S6096" s="12"/>
      <c r="T6096" s="12"/>
      <c r="U6096" s="12"/>
      <c r="V6096" s="12"/>
      <c r="W6096" s="12"/>
      <c r="X6096" s="12"/>
      <c r="Y6096" s="12"/>
      <c r="Z6096" s="12"/>
      <c r="AA6096" s="12"/>
      <c r="AB6096" s="12"/>
      <c r="AC6096" s="12"/>
      <c r="AD6096" s="12"/>
      <c r="AE6096" s="12"/>
      <c r="AF6096" s="12"/>
      <c r="AG6096" s="12"/>
      <c r="AH6096" s="12"/>
      <c r="AI6096" s="12"/>
      <c r="AJ6096" s="12"/>
      <c r="AK6096" s="12"/>
      <c r="AL6096" s="12"/>
      <c r="AM6096" s="12"/>
      <c r="AN6096" s="12"/>
      <c r="AO6096" s="12"/>
      <c r="AP6096" s="12"/>
      <c r="AQ6096" s="12"/>
      <c r="AR6096" s="12"/>
      <c r="AS6096" s="12"/>
      <c r="AT6096" s="12"/>
      <c r="AU6096" s="12"/>
      <c r="AV6096" s="12"/>
      <c r="AW6096" s="12"/>
      <c r="AX6096" s="12"/>
      <c r="AY6096" s="12"/>
      <c r="AZ6096" s="12"/>
      <c r="BA6096" s="12"/>
      <c r="BB6096" s="12"/>
      <c r="BC6096" s="12"/>
      <c r="BD6096" s="12"/>
      <c r="BE6096" s="12"/>
      <c r="BF6096" s="12"/>
      <c r="BG6096" s="12"/>
      <c r="BH6096" s="12"/>
      <c r="BI6096" s="12"/>
      <c r="BJ6096" s="13"/>
      <c r="BK6096" s="13"/>
      <c r="BL6096" s="13"/>
      <c r="BM6096" s="13"/>
      <c r="BN6096" s="13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1"/>
      <c r="L6097" s="11"/>
      <c r="M6097" s="12"/>
      <c r="N6097" s="12"/>
      <c r="O6097" s="12"/>
      <c r="P6097" s="12"/>
      <c r="Q6097" s="12"/>
      <c r="R6097" s="12"/>
      <c r="S6097" s="12"/>
      <c r="T6097" s="12"/>
      <c r="U6097" s="12"/>
      <c r="V6097" s="12"/>
      <c r="W6097" s="12"/>
      <c r="X6097" s="12"/>
      <c r="Y6097" s="12"/>
      <c r="Z6097" s="12"/>
      <c r="AA6097" s="12"/>
      <c r="AB6097" s="12"/>
      <c r="AC6097" s="12"/>
      <c r="AD6097" s="12"/>
      <c r="AE6097" s="12"/>
      <c r="AF6097" s="12"/>
      <c r="AG6097" s="12"/>
      <c r="AH6097" s="12"/>
      <c r="AI6097" s="12"/>
      <c r="AJ6097" s="12"/>
      <c r="AK6097" s="12"/>
      <c r="AL6097" s="12"/>
      <c r="AM6097" s="12"/>
      <c r="AN6097" s="12"/>
      <c r="AO6097" s="12"/>
      <c r="AP6097" s="12"/>
      <c r="AQ6097" s="12"/>
      <c r="AR6097" s="12"/>
      <c r="AS6097" s="12"/>
      <c r="AT6097" s="12"/>
      <c r="AU6097" s="12"/>
      <c r="AV6097" s="12"/>
      <c r="AW6097" s="12"/>
      <c r="AX6097" s="12"/>
      <c r="AY6097" s="12"/>
      <c r="AZ6097" s="12"/>
      <c r="BA6097" s="12"/>
      <c r="BB6097" s="12"/>
      <c r="BC6097" s="12"/>
      <c r="BD6097" s="12"/>
      <c r="BE6097" s="12"/>
      <c r="BF6097" s="12"/>
      <c r="BG6097" s="12"/>
      <c r="BH6097" s="12"/>
      <c r="BI6097" s="12"/>
      <c r="BJ6097" s="13"/>
      <c r="BK6097" s="13"/>
      <c r="BL6097" s="13"/>
      <c r="BM6097" s="13"/>
      <c r="BN6097" s="13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1"/>
      <c r="L6098" s="11"/>
      <c r="M6098" s="12"/>
      <c r="N6098" s="12"/>
      <c r="O6098" s="12"/>
      <c r="P6098" s="12"/>
      <c r="Q6098" s="12"/>
      <c r="R6098" s="12"/>
      <c r="S6098" s="12"/>
      <c r="T6098" s="12"/>
      <c r="U6098" s="12"/>
      <c r="V6098" s="12"/>
      <c r="W6098" s="12"/>
      <c r="X6098" s="12"/>
      <c r="Y6098" s="12"/>
      <c r="Z6098" s="12"/>
      <c r="AA6098" s="12"/>
      <c r="AB6098" s="12"/>
      <c r="AC6098" s="12"/>
      <c r="AD6098" s="12"/>
      <c r="AE6098" s="12"/>
      <c r="AF6098" s="12"/>
      <c r="AG6098" s="12"/>
      <c r="AH6098" s="12"/>
      <c r="AI6098" s="12"/>
      <c r="AJ6098" s="12"/>
      <c r="AK6098" s="12"/>
      <c r="AL6098" s="12"/>
      <c r="AM6098" s="12"/>
      <c r="AN6098" s="12"/>
      <c r="AO6098" s="12"/>
      <c r="AP6098" s="12"/>
      <c r="AQ6098" s="12"/>
      <c r="AR6098" s="12"/>
      <c r="AS6098" s="12"/>
      <c r="AT6098" s="12"/>
      <c r="AU6098" s="12"/>
      <c r="AV6098" s="12"/>
      <c r="AW6098" s="12"/>
      <c r="AX6098" s="12"/>
      <c r="AY6098" s="12"/>
      <c r="AZ6098" s="12"/>
      <c r="BA6098" s="12"/>
      <c r="BB6098" s="12"/>
      <c r="BC6098" s="12"/>
      <c r="BD6098" s="12"/>
      <c r="BE6098" s="12"/>
      <c r="BF6098" s="12"/>
      <c r="BG6098" s="12"/>
      <c r="BH6098" s="12"/>
      <c r="BI6098" s="12"/>
      <c r="BJ6098" s="13"/>
      <c r="BK6098" s="13"/>
      <c r="BL6098" s="13"/>
      <c r="BM6098" s="13"/>
      <c r="BN6098" s="13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1"/>
      <c r="L6099" s="11"/>
      <c r="M6099" s="12"/>
      <c r="N6099" s="12"/>
      <c r="O6099" s="12"/>
      <c r="P6099" s="12"/>
      <c r="Q6099" s="12"/>
      <c r="R6099" s="12"/>
      <c r="S6099" s="12"/>
      <c r="T6099" s="12"/>
      <c r="U6099" s="12"/>
      <c r="V6099" s="12"/>
      <c r="W6099" s="12"/>
      <c r="X6099" s="12"/>
      <c r="Y6099" s="12"/>
      <c r="Z6099" s="12"/>
      <c r="AA6099" s="12"/>
      <c r="AB6099" s="12"/>
      <c r="AC6099" s="12"/>
      <c r="AD6099" s="12"/>
      <c r="AE6099" s="12"/>
      <c r="AF6099" s="12"/>
      <c r="AG6099" s="12"/>
      <c r="AH6099" s="12"/>
      <c r="AI6099" s="12"/>
      <c r="AJ6099" s="12"/>
      <c r="AK6099" s="12"/>
      <c r="AL6099" s="12"/>
      <c r="AM6099" s="12"/>
      <c r="AN6099" s="12"/>
      <c r="AO6099" s="12"/>
      <c r="AP6099" s="12"/>
      <c r="AQ6099" s="12"/>
      <c r="AR6099" s="12"/>
      <c r="AS6099" s="12"/>
      <c r="AT6099" s="12"/>
      <c r="AU6099" s="12"/>
      <c r="AV6099" s="12"/>
      <c r="AW6099" s="12"/>
      <c r="AX6099" s="12"/>
      <c r="AY6099" s="12"/>
      <c r="AZ6099" s="12"/>
      <c r="BA6099" s="12"/>
      <c r="BB6099" s="12"/>
      <c r="BC6099" s="12"/>
      <c r="BD6099" s="12"/>
      <c r="BE6099" s="12"/>
      <c r="BF6099" s="12"/>
      <c r="BG6099" s="12"/>
      <c r="BH6099" s="12"/>
      <c r="BI6099" s="12"/>
      <c r="BJ6099" s="13"/>
      <c r="BK6099" s="13"/>
      <c r="BL6099" s="13"/>
      <c r="BM6099" s="13"/>
      <c r="BN6099" s="13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1"/>
      <c r="L6100" s="11"/>
      <c r="M6100" s="12"/>
      <c r="N6100" s="12"/>
      <c r="O6100" s="12"/>
      <c r="P6100" s="12"/>
      <c r="Q6100" s="12"/>
      <c r="R6100" s="12"/>
      <c r="S6100" s="12"/>
      <c r="T6100" s="12"/>
      <c r="U6100" s="12"/>
      <c r="V6100" s="12"/>
      <c r="W6100" s="12"/>
      <c r="X6100" s="12"/>
      <c r="Y6100" s="12"/>
      <c r="Z6100" s="12"/>
      <c r="AA6100" s="12"/>
      <c r="AB6100" s="12"/>
      <c r="AC6100" s="12"/>
      <c r="AD6100" s="12"/>
      <c r="AE6100" s="12"/>
      <c r="AF6100" s="12"/>
      <c r="AG6100" s="12"/>
      <c r="AH6100" s="12"/>
      <c r="AI6100" s="12"/>
      <c r="AJ6100" s="12"/>
      <c r="AK6100" s="12"/>
      <c r="AL6100" s="12"/>
      <c r="AM6100" s="12"/>
      <c r="AN6100" s="12"/>
      <c r="AO6100" s="12"/>
      <c r="AP6100" s="12"/>
      <c r="AQ6100" s="12"/>
      <c r="AR6100" s="12"/>
      <c r="AS6100" s="12"/>
      <c r="AT6100" s="12"/>
      <c r="AU6100" s="12"/>
      <c r="AV6100" s="12"/>
      <c r="AW6100" s="12"/>
      <c r="AX6100" s="12"/>
      <c r="AY6100" s="12"/>
      <c r="AZ6100" s="12"/>
      <c r="BA6100" s="12"/>
      <c r="BB6100" s="12"/>
      <c r="BC6100" s="12"/>
      <c r="BD6100" s="12"/>
      <c r="BE6100" s="12"/>
      <c r="BF6100" s="12"/>
      <c r="BG6100" s="12"/>
      <c r="BH6100" s="12"/>
      <c r="BI6100" s="12"/>
      <c r="BJ6100" s="13"/>
      <c r="BK6100" s="13"/>
      <c r="BL6100" s="13"/>
      <c r="BM6100" s="13"/>
      <c r="BN6100" s="13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1"/>
      <c r="L6101" s="11"/>
      <c r="M6101" s="12"/>
      <c r="N6101" s="12"/>
      <c r="O6101" s="12"/>
      <c r="P6101" s="12"/>
      <c r="Q6101" s="12"/>
      <c r="R6101" s="12"/>
      <c r="S6101" s="12"/>
      <c r="T6101" s="12"/>
      <c r="U6101" s="12"/>
      <c r="V6101" s="12"/>
      <c r="W6101" s="12"/>
      <c r="X6101" s="12"/>
      <c r="Y6101" s="12"/>
      <c r="Z6101" s="12"/>
      <c r="AA6101" s="12"/>
      <c r="AB6101" s="12"/>
      <c r="AC6101" s="12"/>
      <c r="AD6101" s="12"/>
      <c r="AE6101" s="12"/>
      <c r="AF6101" s="12"/>
      <c r="AG6101" s="12"/>
      <c r="AH6101" s="12"/>
      <c r="AI6101" s="12"/>
      <c r="AJ6101" s="12"/>
      <c r="AK6101" s="12"/>
      <c r="AL6101" s="12"/>
      <c r="AM6101" s="12"/>
      <c r="AN6101" s="12"/>
      <c r="AO6101" s="12"/>
      <c r="AP6101" s="12"/>
      <c r="AQ6101" s="12"/>
      <c r="AR6101" s="12"/>
      <c r="AS6101" s="12"/>
      <c r="AT6101" s="12"/>
      <c r="AU6101" s="12"/>
      <c r="AV6101" s="12"/>
      <c r="AW6101" s="12"/>
      <c r="AX6101" s="12"/>
      <c r="AY6101" s="12"/>
      <c r="AZ6101" s="12"/>
      <c r="BA6101" s="12"/>
      <c r="BB6101" s="12"/>
      <c r="BC6101" s="12"/>
      <c r="BD6101" s="12"/>
      <c r="BE6101" s="12"/>
      <c r="BF6101" s="12"/>
      <c r="BG6101" s="12"/>
      <c r="BH6101" s="12"/>
      <c r="BI6101" s="12"/>
      <c r="BJ6101" s="13"/>
      <c r="BK6101" s="13"/>
      <c r="BL6101" s="13"/>
      <c r="BM6101" s="13"/>
      <c r="BN6101" s="13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1"/>
      <c r="L6102" s="11"/>
      <c r="M6102" s="12"/>
      <c r="N6102" s="12"/>
      <c r="O6102" s="12"/>
      <c r="P6102" s="12"/>
      <c r="Q6102" s="12"/>
      <c r="R6102" s="12"/>
      <c r="S6102" s="12"/>
      <c r="T6102" s="12"/>
      <c r="U6102" s="12"/>
      <c r="V6102" s="12"/>
      <c r="W6102" s="12"/>
      <c r="X6102" s="12"/>
      <c r="Y6102" s="12"/>
      <c r="Z6102" s="12"/>
      <c r="AA6102" s="12"/>
      <c r="AB6102" s="12"/>
      <c r="AC6102" s="12"/>
      <c r="AD6102" s="12"/>
      <c r="AE6102" s="12"/>
      <c r="AF6102" s="12"/>
      <c r="AG6102" s="12"/>
      <c r="AH6102" s="12"/>
      <c r="AI6102" s="12"/>
      <c r="AJ6102" s="12"/>
      <c r="AK6102" s="12"/>
      <c r="AL6102" s="12"/>
      <c r="AM6102" s="12"/>
      <c r="AN6102" s="12"/>
      <c r="AO6102" s="12"/>
      <c r="AP6102" s="12"/>
      <c r="AQ6102" s="12"/>
      <c r="AR6102" s="12"/>
      <c r="AS6102" s="12"/>
      <c r="AT6102" s="12"/>
      <c r="AU6102" s="12"/>
      <c r="AV6102" s="12"/>
      <c r="AW6102" s="12"/>
      <c r="AX6102" s="12"/>
      <c r="AY6102" s="12"/>
      <c r="AZ6102" s="12"/>
      <c r="BA6102" s="12"/>
      <c r="BB6102" s="12"/>
      <c r="BC6102" s="12"/>
      <c r="BD6102" s="12"/>
      <c r="BE6102" s="12"/>
      <c r="BF6102" s="12"/>
      <c r="BG6102" s="12"/>
      <c r="BH6102" s="12"/>
      <c r="BI6102" s="12"/>
      <c r="BJ6102" s="13"/>
      <c r="BK6102" s="13"/>
      <c r="BL6102" s="13"/>
      <c r="BM6102" s="13"/>
      <c r="BN6102" s="13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1"/>
      <c r="L6103" s="11"/>
      <c r="M6103" s="12"/>
      <c r="N6103" s="12"/>
      <c r="O6103" s="12"/>
      <c r="P6103" s="12"/>
      <c r="Q6103" s="12"/>
      <c r="R6103" s="12"/>
      <c r="S6103" s="12"/>
      <c r="T6103" s="12"/>
      <c r="U6103" s="12"/>
      <c r="V6103" s="12"/>
      <c r="W6103" s="12"/>
      <c r="X6103" s="12"/>
      <c r="Y6103" s="12"/>
      <c r="Z6103" s="12"/>
      <c r="AA6103" s="12"/>
      <c r="AB6103" s="12"/>
      <c r="AC6103" s="12"/>
      <c r="AD6103" s="12"/>
      <c r="AE6103" s="12"/>
      <c r="AF6103" s="12"/>
      <c r="AG6103" s="12"/>
      <c r="AH6103" s="12"/>
      <c r="AI6103" s="12"/>
      <c r="AJ6103" s="12"/>
      <c r="AK6103" s="12"/>
      <c r="AL6103" s="12"/>
      <c r="AM6103" s="12"/>
      <c r="AN6103" s="12"/>
      <c r="AO6103" s="12"/>
      <c r="AP6103" s="12"/>
      <c r="AQ6103" s="12"/>
      <c r="AR6103" s="12"/>
      <c r="AS6103" s="12"/>
      <c r="AT6103" s="12"/>
      <c r="AU6103" s="12"/>
      <c r="AV6103" s="12"/>
      <c r="AW6103" s="12"/>
      <c r="AX6103" s="12"/>
      <c r="AY6103" s="12"/>
      <c r="AZ6103" s="12"/>
      <c r="BA6103" s="12"/>
      <c r="BB6103" s="12"/>
      <c r="BC6103" s="12"/>
      <c r="BD6103" s="12"/>
      <c r="BE6103" s="12"/>
      <c r="BF6103" s="12"/>
      <c r="BG6103" s="12"/>
      <c r="BH6103" s="12"/>
      <c r="BI6103" s="12"/>
      <c r="BJ6103" s="13"/>
      <c r="BK6103" s="13"/>
      <c r="BL6103" s="13"/>
      <c r="BM6103" s="13"/>
      <c r="BN6103" s="13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1"/>
      <c r="L6104" s="11"/>
      <c r="M6104" s="12"/>
      <c r="N6104" s="12"/>
      <c r="O6104" s="12"/>
      <c r="P6104" s="12"/>
      <c r="Q6104" s="12"/>
      <c r="R6104" s="12"/>
      <c r="S6104" s="12"/>
      <c r="T6104" s="12"/>
      <c r="U6104" s="12"/>
      <c r="V6104" s="12"/>
      <c r="W6104" s="12"/>
      <c r="X6104" s="12"/>
      <c r="Y6104" s="12"/>
      <c r="Z6104" s="12"/>
      <c r="AA6104" s="12"/>
      <c r="AB6104" s="12"/>
      <c r="AC6104" s="12"/>
      <c r="AD6104" s="12"/>
      <c r="AE6104" s="12"/>
      <c r="AF6104" s="12"/>
      <c r="AG6104" s="12"/>
      <c r="AH6104" s="12"/>
      <c r="AI6104" s="12"/>
      <c r="AJ6104" s="12"/>
      <c r="AK6104" s="12"/>
      <c r="AL6104" s="12"/>
      <c r="AM6104" s="12"/>
      <c r="AN6104" s="12"/>
      <c r="AO6104" s="12"/>
      <c r="AP6104" s="12"/>
      <c r="AQ6104" s="12"/>
      <c r="AR6104" s="12"/>
      <c r="AS6104" s="12"/>
      <c r="AT6104" s="12"/>
      <c r="AU6104" s="12"/>
      <c r="AV6104" s="12"/>
      <c r="AW6104" s="12"/>
      <c r="AX6104" s="12"/>
      <c r="AY6104" s="12"/>
      <c r="AZ6104" s="12"/>
      <c r="BA6104" s="12"/>
      <c r="BB6104" s="12"/>
      <c r="BC6104" s="12"/>
      <c r="BD6104" s="12"/>
      <c r="BE6104" s="12"/>
      <c r="BF6104" s="12"/>
      <c r="BG6104" s="12"/>
      <c r="BH6104" s="12"/>
      <c r="BI6104" s="12"/>
      <c r="BJ6104" s="13"/>
      <c r="BK6104" s="13"/>
      <c r="BL6104" s="13"/>
      <c r="BM6104" s="13"/>
      <c r="BN6104" s="13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1"/>
      <c r="L6105" s="11"/>
      <c r="M6105" s="12"/>
      <c r="N6105" s="12"/>
      <c r="O6105" s="12"/>
      <c r="P6105" s="12"/>
      <c r="Q6105" s="12"/>
      <c r="R6105" s="12"/>
      <c r="S6105" s="12"/>
      <c r="T6105" s="12"/>
      <c r="U6105" s="12"/>
      <c r="V6105" s="12"/>
      <c r="W6105" s="12"/>
      <c r="X6105" s="12"/>
      <c r="Y6105" s="12"/>
      <c r="Z6105" s="12"/>
      <c r="AA6105" s="12"/>
      <c r="AB6105" s="12"/>
      <c r="AC6105" s="12"/>
      <c r="AD6105" s="12"/>
      <c r="AE6105" s="12"/>
      <c r="AF6105" s="12"/>
      <c r="AG6105" s="12"/>
      <c r="AH6105" s="12"/>
      <c r="AI6105" s="12"/>
      <c r="AJ6105" s="12"/>
      <c r="AK6105" s="12"/>
      <c r="AL6105" s="12"/>
      <c r="AM6105" s="12"/>
      <c r="AN6105" s="12"/>
      <c r="AO6105" s="12"/>
      <c r="AP6105" s="12"/>
      <c r="AQ6105" s="12"/>
      <c r="AR6105" s="12"/>
      <c r="AS6105" s="12"/>
      <c r="AT6105" s="12"/>
      <c r="AU6105" s="12"/>
      <c r="AV6105" s="12"/>
      <c r="AW6105" s="12"/>
      <c r="AX6105" s="12"/>
      <c r="AY6105" s="12"/>
      <c r="AZ6105" s="12"/>
      <c r="BA6105" s="12"/>
      <c r="BB6105" s="12"/>
      <c r="BC6105" s="12"/>
      <c r="BD6105" s="12"/>
      <c r="BE6105" s="12"/>
      <c r="BF6105" s="12"/>
      <c r="BG6105" s="12"/>
      <c r="BH6105" s="12"/>
      <c r="BI6105" s="12"/>
      <c r="BJ6105" s="13"/>
      <c r="BK6105" s="13"/>
      <c r="BL6105" s="13"/>
      <c r="BM6105" s="13"/>
      <c r="BN6105" s="13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1"/>
      <c r="L6106" s="11"/>
      <c r="M6106" s="12"/>
      <c r="N6106" s="12"/>
      <c r="O6106" s="12"/>
      <c r="P6106" s="12"/>
      <c r="Q6106" s="12"/>
      <c r="R6106" s="12"/>
      <c r="S6106" s="12"/>
      <c r="T6106" s="12"/>
      <c r="U6106" s="12"/>
      <c r="V6106" s="12"/>
      <c r="W6106" s="12"/>
      <c r="X6106" s="12"/>
      <c r="Y6106" s="12"/>
      <c r="Z6106" s="12"/>
      <c r="AA6106" s="12"/>
      <c r="AB6106" s="12"/>
      <c r="AC6106" s="12"/>
      <c r="AD6106" s="12"/>
      <c r="AE6106" s="12"/>
      <c r="AF6106" s="12"/>
      <c r="AG6106" s="12"/>
      <c r="AH6106" s="12"/>
      <c r="AI6106" s="12"/>
      <c r="AJ6106" s="12"/>
      <c r="AK6106" s="12"/>
      <c r="AL6106" s="12"/>
      <c r="AM6106" s="12"/>
      <c r="AN6106" s="12"/>
      <c r="AO6106" s="12"/>
      <c r="AP6106" s="12"/>
      <c r="AQ6106" s="12"/>
      <c r="AR6106" s="12"/>
      <c r="AS6106" s="12"/>
      <c r="AT6106" s="12"/>
      <c r="AU6106" s="12"/>
      <c r="AV6106" s="12"/>
      <c r="AW6106" s="12"/>
      <c r="AX6106" s="12"/>
      <c r="AY6106" s="12"/>
      <c r="AZ6106" s="12"/>
      <c r="BA6106" s="12"/>
      <c r="BB6106" s="12"/>
      <c r="BC6106" s="12"/>
      <c r="BD6106" s="12"/>
      <c r="BE6106" s="12"/>
      <c r="BF6106" s="12"/>
      <c r="BG6106" s="12"/>
      <c r="BH6106" s="12"/>
      <c r="BI6106" s="12"/>
      <c r="BJ6106" s="13"/>
      <c r="BK6106" s="13"/>
      <c r="BL6106" s="13"/>
      <c r="BM6106" s="13"/>
      <c r="BN6106" s="13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1"/>
      <c r="L6107" s="11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12"/>
      <c r="Z6107" s="12"/>
      <c r="AA6107" s="12"/>
      <c r="AB6107" s="12"/>
      <c r="AC6107" s="12"/>
      <c r="AD6107" s="12"/>
      <c r="AE6107" s="12"/>
      <c r="AF6107" s="12"/>
      <c r="AG6107" s="12"/>
      <c r="AH6107" s="12"/>
      <c r="AI6107" s="12"/>
      <c r="AJ6107" s="12"/>
      <c r="AK6107" s="12"/>
      <c r="AL6107" s="12"/>
      <c r="AM6107" s="12"/>
      <c r="AN6107" s="12"/>
      <c r="AO6107" s="12"/>
      <c r="AP6107" s="12"/>
      <c r="AQ6107" s="12"/>
      <c r="AR6107" s="12"/>
      <c r="AS6107" s="12"/>
      <c r="AT6107" s="12"/>
      <c r="AU6107" s="12"/>
      <c r="AV6107" s="12"/>
      <c r="AW6107" s="12"/>
      <c r="AX6107" s="12"/>
      <c r="AY6107" s="12"/>
      <c r="AZ6107" s="12"/>
      <c r="BA6107" s="12"/>
      <c r="BB6107" s="12"/>
      <c r="BC6107" s="12"/>
      <c r="BD6107" s="12"/>
      <c r="BE6107" s="12"/>
      <c r="BF6107" s="12"/>
      <c r="BG6107" s="12"/>
      <c r="BH6107" s="12"/>
      <c r="BI6107" s="12"/>
      <c r="BJ6107" s="13"/>
      <c r="BK6107" s="13"/>
      <c r="BL6107" s="13"/>
      <c r="BM6107" s="13"/>
      <c r="BN6107" s="13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1"/>
      <c r="L6108" s="11"/>
      <c r="M6108" s="12"/>
      <c r="N6108" s="12"/>
      <c r="O6108" s="12"/>
      <c r="P6108" s="12"/>
      <c r="Q6108" s="12"/>
      <c r="R6108" s="12"/>
      <c r="S6108" s="12"/>
      <c r="T6108" s="12"/>
      <c r="U6108" s="12"/>
      <c r="V6108" s="12"/>
      <c r="W6108" s="12"/>
      <c r="X6108" s="12"/>
      <c r="Y6108" s="12"/>
      <c r="Z6108" s="12"/>
      <c r="AA6108" s="12"/>
      <c r="AB6108" s="12"/>
      <c r="AC6108" s="12"/>
      <c r="AD6108" s="12"/>
      <c r="AE6108" s="12"/>
      <c r="AF6108" s="12"/>
      <c r="AG6108" s="12"/>
      <c r="AH6108" s="12"/>
      <c r="AI6108" s="12"/>
      <c r="AJ6108" s="12"/>
      <c r="AK6108" s="12"/>
      <c r="AL6108" s="12"/>
      <c r="AM6108" s="12"/>
      <c r="AN6108" s="12"/>
      <c r="AO6108" s="12"/>
      <c r="AP6108" s="12"/>
      <c r="AQ6108" s="12"/>
      <c r="AR6108" s="12"/>
      <c r="AS6108" s="12"/>
      <c r="AT6108" s="12"/>
      <c r="AU6108" s="12"/>
      <c r="AV6108" s="12"/>
      <c r="AW6108" s="12"/>
      <c r="AX6108" s="12"/>
      <c r="AY6108" s="12"/>
      <c r="AZ6108" s="12"/>
      <c r="BA6108" s="12"/>
      <c r="BB6108" s="12"/>
      <c r="BC6108" s="12"/>
      <c r="BD6108" s="12"/>
      <c r="BE6108" s="12"/>
      <c r="BF6108" s="12"/>
      <c r="BG6108" s="12"/>
      <c r="BH6108" s="12"/>
      <c r="BI6108" s="12"/>
      <c r="BJ6108" s="13"/>
      <c r="BK6108" s="13"/>
      <c r="BL6108" s="13"/>
      <c r="BM6108" s="13"/>
      <c r="BN6108" s="13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1"/>
      <c r="L6109" s="11"/>
      <c r="M6109" s="12"/>
      <c r="N6109" s="12"/>
      <c r="O6109" s="12"/>
      <c r="P6109" s="12"/>
      <c r="Q6109" s="12"/>
      <c r="R6109" s="12"/>
      <c r="S6109" s="12"/>
      <c r="T6109" s="12"/>
      <c r="U6109" s="12"/>
      <c r="V6109" s="12"/>
      <c r="W6109" s="12"/>
      <c r="X6109" s="12"/>
      <c r="Y6109" s="12"/>
      <c r="Z6109" s="12"/>
      <c r="AA6109" s="12"/>
      <c r="AB6109" s="12"/>
      <c r="AC6109" s="12"/>
      <c r="AD6109" s="12"/>
      <c r="AE6109" s="12"/>
      <c r="AF6109" s="12"/>
      <c r="AG6109" s="12"/>
      <c r="AH6109" s="12"/>
      <c r="AI6109" s="12"/>
      <c r="AJ6109" s="12"/>
      <c r="AK6109" s="12"/>
      <c r="AL6109" s="12"/>
      <c r="AM6109" s="12"/>
      <c r="AN6109" s="12"/>
      <c r="AO6109" s="12"/>
      <c r="AP6109" s="12"/>
      <c r="AQ6109" s="12"/>
      <c r="AR6109" s="12"/>
      <c r="AS6109" s="12"/>
      <c r="AT6109" s="12"/>
      <c r="AU6109" s="12"/>
      <c r="AV6109" s="12"/>
      <c r="AW6109" s="12"/>
      <c r="AX6109" s="12"/>
      <c r="AY6109" s="12"/>
      <c r="AZ6109" s="12"/>
      <c r="BA6109" s="12"/>
      <c r="BB6109" s="12"/>
      <c r="BC6109" s="12"/>
      <c r="BD6109" s="12"/>
      <c r="BE6109" s="12"/>
      <c r="BF6109" s="12"/>
      <c r="BG6109" s="12"/>
      <c r="BH6109" s="12"/>
      <c r="BI6109" s="12"/>
      <c r="BJ6109" s="13"/>
      <c r="BK6109" s="13"/>
      <c r="BL6109" s="13"/>
      <c r="BM6109" s="13"/>
      <c r="BN6109" s="13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1"/>
      <c r="L6110" s="11"/>
      <c r="M6110" s="12"/>
      <c r="N6110" s="12"/>
      <c r="O6110" s="12"/>
      <c r="P6110" s="12"/>
      <c r="Q6110" s="12"/>
      <c r="R6110" s="12"/>
      <c r="S6110" s="12"/>
      <c r="T6110" s="12"/>
      <c r="U6110" s="12"/>
      <c r="V6110" s="12"/>
      <c r="W6110" s="12"/>
      <c r="X6110" s="12"/>
      <c r="Y6110" s="12"/>
      <c r="Z6110" s="12"/>
      <c r="AA6110" s="12"/>
      <c r="AB6110" s="12"/>
      <c r="AC6110" s="12"/>
      <c r="AD6110" s="12"/>
      <c r="AE6110" s="12"/>
      <c r="AF6110" s="12"/>
      <c r="AG6110" s="12"/>
      <c r="AH6110" s="12"/>
      <c r="AI6110" s="12"/>
      <c r="AJ6110" s="12"/>
      <c r="AK6110" s="12"/>
      <c r="AL6110" s="12"/>
      <c r="AM6110" s="12"/>
      <c r="AN6110" s="12"/>
      <c r="AO6110" s="12"/>
      <c r="AP6110" s="12"/>
      <c r="AQ6110" s="12"/>
      <c r="AR6110" s="12"/>
      <c r="AS6110" s="12"/>
      <c r="AT6110" s="12"/>
      <c r="AU6110" s="12"/>
      <c r="AV6110" s="12"/>
      <c r="AW6110" s="12"/>
      <c r="AX6110" s="12"/>
      <c r="AY6110" s="12"/>
      <c r="AZ6110" s="12"/>
      <c r="BA6110" s="12"/>
      <c r="BB6110" s="12"/>
      <c r="BC6110" s="12"/>
      <c r="BD6110" s="12"/>
      <c r="BE6110" s="12"/>
      <c r="BF6110" s="12"/>
      <c r="BG6110" s="12"/>
      <c r="BH6110" s="12"/>
      <c r="BI6110" s="12"/>
      <c r="BJ6110" s="13"/>
      <c r="BK6110" s="13"/>
      <c r="BL6110" s="13"/>
      <c r="BM6110" s="13"/>
      <c r="BN6110" s="13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1"/>
      <c r="L6111" s="11"/>
      <c r="M6111" s="12"/>
      <c r="N6111" s="12"/>
      <c r="O6111" s="12"/>
      <c r="P6111" s="12"/>
      <c r="Q6111" s="12"/>
      <c r="R6111" s="12"/>
      <c r="S6111" s="12"/>
      <c r="T6111" s="12"/>
      <c r="U6111" s="12"/>
      <c r="V6111" s="12"/>
      <c r="W6111" s="12"/>
      <c r="X6111" s="12"/>
      <c r="Y6111" s="12"/>
      <c r="Z6111" s="12"/>
      <c r="AA6111" s="12"/>
      <c r="AB6111" s="12"/>
      <c r="AC6111" s="12"/>
      <c r="AD6111" s="12"/>
      <c r="AE6111" s="12"/>
      <c r="AF6111" s="12"/>
      <c r="AG6111" s="12"/>
      <c r="AH6111" s="12"/>
      <c r="AI6111" s="12"/>
      <c r="AJ6111" s="12"/>
      <c r="AK6111" s="12"/>
      <c r="AL6111" s="12"/>
      <c r="AM6111" s="12"/>
      <c r="AN6111" s="12"/>
      <c r="AO6111" s="12"/>
      <c r="AP6111" s="12"/>
      <c r="AQ6111" s="12"/>
      <c r="AR6111" s="12"/>
      <c r="AS6111" s="12"/>
      <c r="AT6111" s="12"/>
      <c r="AU6111" s="12"/>
      <c r="AV6111" s="12"/>
      <c r="AW6111" s="12"/>
      <c r="AX6111" s="12"/>
      <c r="AY6111" s="12"/>
      <c r="AZ6111" s="12"/>
      <c r="BA6111" s="12"/>
      <c r="BB6111" s="12"/>
      <c r="BC6111" s="12"/>
      <c r="BD6111" s="12"/>
      <c r="BE6111" s="12"/>
      <c r="BF6111" s="12"/>
      <c r="BG6111" s="12"/>
      <c r="BH6111" s="12"/>
      <c r="BI6111" s="12"/>
      <c r="BJ6111" s="13"/>
      <c r="BK6111" s="13"/>
      <c r="BL6111" s="13"/>
      <c r="BM6111" s="13"/>
      <c r="BN6111" s="13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1"/>
      <c r="L6112" s="11"/>
      <c r="M6112" s="12"/>
      <c r="N6112" s="12"/>
      <c r="O6112" s="12"/>
      <c r="P6112" s="12"/>
      <c r="Q6112" s="12"/>
      <c r="R6112" s="12"/>
      <c r="S6112" s="12"/>
      <c r="T6112" s="12"/>
      <c r="U6112" s="12"/>
      <c r="V6112" s="12"/>
      <c r="W6112" s="12"/>
      <c r="X6112" s="12"/>
      <c r="Y6112" s="12"/>
      <c r="Z6112" s="12"/>
      <c r="AA6112" s="12"/>
      <c r="AB6112" s="12"/>
      <c r="AC6112" s="12"/>
      <c r="AD6112" s="12"/>
      <c r="AE6112" s="12"/>
      <c r="AF6112" s="12"/>
      <c r="AG6112" s="12"/>
      <c r="AH6112" s="12"/>
      <c r="AI6112" s="12"/>
      <c r="AJ6112" s="12"/>
      <c r="AK6112" s="12"/>
      <c r="AL6112" s="12"/>
      <c r="AM6112" s="12"/>
      <c r="AN6112" s="12"/>
      <c r="AO6112" s="12"/>
      <c r="AP6112" s="12"/>
      <c r="AQ6112" s="12"/>
      <c r="AR6112" s="12"/>
      <c r="AS6112" s="12"/>
      <c r="AT6112" s="12"/>
      <c r="AU6112" s="12"/>
      <c r="AV6112" s="12"/>
      <c r="AW6112" s="12"/>
      <c r="AX6112" s="12"/>
      <c r="AY6112" s="12"/>
      <c r="AZ6112" s="12"/>
      <c r="BA6112" s="12"/>
      <c r="BB6112" s="12"/>
      <c r="BC6112" s="12"/>
      <c r="BD6112" s="12"/>
      <c r="BE6112" s="12"/>
      <c r="BF6112" s="12"/>
      <c r="BG6112" s="12"/>
      <c r="BH6112" s="12"/>
      <c r="BI6112" s="12"/>
      <c r="BJ6112" s="13"/>
      <c r="BK6112" s="13"/>
      <c r="BL6112" s="13"/>
      <c r="BM6112" s="13"/>
      <c r="BN6112" s="13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1"/>
      <c r="L6113" s="11"/>
      <c r="M6113" s="12"/>
      <c r="N6113" s="12"/>
      <c r="O6113" s="12"/>
      <c r="P6113" s="12"/>
      <c r="Q6113" s="12"/>
      <c r="R6113" s="12"/>
      <c r="S6113" s="12"/>
      <c r="T6113" s="12"/>
      <c r="U6113" s="12"/>
      <c r="V6113" s="12"/>
      <c r="W6113" s="12"/>
      <c r="X6113" s="12"/>
      <c r="Y6113" s="12"/>
      <c r="Z6113" s="12"/>
      <c r="AA6113" s="12"/>
      <c r="AB6113" s="12"/>
      <c r="AC6113" s="12"/>
      <c r="AD6113" s="12"/>
      <c r="AE6113" s="12"/>
      <c r="AF6113" s="12"/>
      <c r="AG6113" s="12"/>
      <c r="AH6113" s="12"/>
      <c r="AI6113" s="12"/>
      <c r="AJ6113" s="12"/>
      <c r="AK6113" s="12"/>
      <c r="AL6113" s="12"/>
      <c r="AM6113" s="12"/>
      <c r="AN6113" s="12"/>
      <c r="AO6113" s="12"/>
      <c r="AP6113" s="12"/>
      <c r="AQ6113" s="12"/>
      <c r="AR6113" s="12"/>
      <c r="AS6113" s="12"/>
      <c r="AT6113" s="12"/>
      <c r="AU6113" s="12"/>
      <c r="AV6113" s="12"/>
      <c r="AW6113" s="12"/>
      <c r="AX6113" s="12"/>
      <c r="AY6113" s="12"/>
      <c r="AZ6113" s="12"/>
      <c r="BA6113" s="12"/>
      <c r="BB6113" s="12"/>
      <c r="BC6113" s="12"/>
      <c r="BD6113" s="12"/>
      <c r="BE6113" s="12"/>
      <c r="BF6113" s="12"/>
      <c r="BG6113" s="12"/>
      <c r="BH6113" s="12"/>
      <c r="BI6113" s="12"/>
      <c r="BJ6113" s="13"/>
      <c r="BK6113" s="13"/>
      <c r="BL6113" s="13"/>
      <c r="BM6113" s="13"/>
      <c r="BN6113" s="13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1"/>
      <c r="L6114" s="11"/>
      <c r="M6114" s="12"/>
      <c r="N6114" s="12"/>
      <c r="O6114" s="12"/>
      <c r="P6114" s="12"/>
      <c r="Q6114" s="12"/>
      <c r="R6114" s="12"/>
      <c r="S6114" s="12"/>
      <c r="T6114" s="12"/>
      <c r="U6114" s="12"/>
      <c r="V6114" s="12"/>
      <c r="W6114" s="12"/>
      <c r="X6114" s="12"/>
      <c r="Y6114" s="12"/>
      <c r="Z6114" s="12"/>
      <c r="AA6114" s="12"/>
      <c r="AB6114" s="12"/>
      <c r="AC6114" s="12"/>
      <c r="AD6114" s="12"/>
      <c r="AE6114" s="12"/>
      <c r="AF6114" s="12"/>
      <c r="AG6114" s="12"/>
      <c r="AH6114" s="12"/>
      <c r="AI6114" s="12"/>
      <c r="AJ6114" s="12"/>
      <c r="AK6114" s="12"/>
      <c r="AL6114" s="12"/>
      <c r="AM6114" s="12"/>
      <c r="AN6114" s="12"/>
      <c r="AO6114" s="12"/>
      <c r="AP6114" s="12"/>
      <c r="AQ6114" s="12"/>
      <c r="AR6114" s="12"/>
      <c r="AS6114" s="12"/>
      <c r="AT6114" s="12"/>
      <c r="AU6114" s="12"/>
      <c r="AV6114" s="12"/>
      <c r="AW6114" s="12"/>
      <c r="AX6114" s="12"/>
      <c r="AY6114" s="12"/>
      <c r="AZ6114" s="12"/>
      <c r="BA6114" s="12"/>
      <c r="BB6114" s="12"/>
      <c r="BC6114" s="12"/>
      <c r="BD6114" s="12"/>
      <c r="BE6114" s="12"/>
      <c r="BF6114" s="12"/>
      <c r="BG6114" s="12"/>
      <c r="BH6114" s="12"/>
      <c r="BI6114" s="12"/>
      <c r="BJ6114" s="13"/>
      <c r="BK6114" s="13"/>
      <c r="BL6114" s="13"/>
      <c r="BM6114" s="13"/>
      <c r="BN6114" s="13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1"/>
      <c r="L6115" s="11"/>
      <c r="M6115" s="12"/>
      <c r="N6115" s="12"/>
      <c r="O6115" s="12"/>
      <c r="P6115" s="12"/>
      <c r="Q6115" s="12"/>
      <c r="R6115" s="12"/>
      <c r="S6115" s="12"/>
      <c r="T6115" s="12"/>
      <c r="U6115" s="12"/>
      <c r="V6115" s="12"/>
      <c r="W6115" s="12"/>
      <c r="X6115" s="12"/>
      <c r="Y6115" s="12"/>
      <c r="Z6115" s="12"/>
      <c r="AA6115" s="12"/>
      <c r="AB6115" s="12"/>
      <c r="AC6115" s="12"/>
      <c r="AD6115" s="12"/>
      <c r="AE6115" s="12"/>
      <c r="AF6115" s="12"/>
      <c r="AG6115" s="12"/>
      <c r="AH6115" s="12"/>
      <c r="AI6115" s="12"/>
      <c r="AJ6115" s="12"/>
      <c r="AK6115" s="12"/>
      <c r="AL6115" s="12"/>
      <c r="AM6115" s="12"/>
      <c r="AN6115" s="12"/>
      <c r="AO6115" s="12"/>
      <c r="AP6115" s="12"/>
      <c r="AQ6115" s="12"/>
      <c r="AR6115" s="12"/>
      <c r="AS6115" s="12"/>
      <c r="AT6115" s="12"/>
      <c r="AU6115" s="12"/>
      <c r="AV6115" s="12"/>
      <c r="AW6115" s="12"/>
      <c r="AX6115" s="12"/>
      <c r="AY6115" s="12"/>
      <c r="AZ6115" s="12"/>
      <c r="BA6115" s="12"/>
      <c r="BB6115" s="12"/>
      <c r="BC6115" s="12"/>
      <c r="BD6115" s="12"/>
      <c r="BE6115" s="12"/>
      <c r="BF6115" s="12"/>
      <c r="BG6115" s="12"/>
      <c r="BH6115" s="12"/>
      <c r="BI6115" s="12"/>
      <c r="BJ6115" s="13"/>
      <c r="BK6115" s="13"/>
      <c r="BL6115" s="13"/>
      <c r="BM6115" s="13"/>
      <c r="BN6115" s="13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1"/>
      <c r="L6116" s="11"/>
      <c r="M6116" s="12"/>
      <c r="N6116" s="12"/>
      <c r="O6116" s="12"/>
      <c r="P6116" s="12"/>
      <c r="Q6116" s="12"/>
      <c r="R6116" s="12"/>
      <c r="S6116" s="12"/>
      <c r="T6116" s="12"/>
      <c r="U6116" s="12"/>
      <c r="V6116" s="12"/>
      <c r="W6116" s="12"/>
      <c r="X6116" s="12"/>
      <c r="Y6116" s="12"/>
      <c r="Z6116" s="12"/>
      <c r="AA6116" s="12"/>
      <c r="AB6116" s="12"/>
      <c r="AC6116" s="12"/>
      <c r="AD6116" s="12"/>
      <c r="AE6116" s="12"/>
      <c r="AF6116" s="12"/>
      <c r="AG6116" s="12"/>
      <c r="AH6116" s="12"/>
      <c r="AI6116" s="12"/>
      <c r="AJ6116" s="12"/>
      <c r="AK6116" s="12"/>
      <c r="AL6116" s="12"/>
      <c r="AM6116" s="12"/>
      <c r="AN6116" s="12"/>
      <c r="AO6116" s="12"/>
      <c r="AP6116" s="12"/>
      <c r="AQ6116" s="12"/>
      <c r="AR6116" s="12"/>
      <c r="AS6116" s="12"/>
      <c r="AT6116" s="12"/>
      <c r="AU6116" s="12"/>
      <c r="AV6116" s="12"/>
      <c r="AW6116" s="12"/>
      <c r="AX6116" s="12"/>
      <c r="AY6116" s="12"/>
      <c r="AZ6116" s="12"/>
      <c r="BA6116" s="12"/>
      <c r="BB6116" s="12"/>
      <c r="BC6116" s="12"/>
      <c r="BD6116" s="12"/>
      <c r="BE6116" s="12"/>
      <c r="BF6116" s="12"/>
      <c r="BG6116" s="12"/>
      <c r="BH6116" s="12"/>
      <c r="BI6116" s="12"/>
      <c r="BJ6116" s="13"/>
      <c r="BK6116" s="13"/>
      <c r="BL6116" s="13"/>
      <c r="BM6116" s="13"/>
      <c r="BN6116" s="13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1"/>
      <c r="L6117" s="11"/>
      <c r="M6117" s="12"/>
      <c r="N6117" s="12"/>
      <c r="O6117" s="12"/>
      <c r="P6117" s="12"/>
      <c r="Q6117" s="12"/>
      <c r="R6117" s="12"/>
      <c r="S6117" s="12"/>
      <c r="T6117" s="12"/>
      <c r="U6117" s="12"/>
      <c r="V6117" s="12"/>
      <c r="W6117" s="12"/>
      <c r="X6117" s="12"/>
      <c r="Y6117" s="12"/>
      <c r="Z6117" s="12"/>
      <c r="AA6117" s="12"/>
      <c r="AB6117" s="12"/>
      <c r="AC6117" s="12"/>
      <c r="AD6117" s="12"/>
      <c r="AE6117" s="12"/>
      <c r="AF6117" s="12"/>
      <c r="AG6117" s="12"/>
      <c r="AH6117" s="12"/>
      <c r="AI6117" s="12"/>
      <c r="AJ6117" s="12"/>
      <c r="AK6117" s="12"/>
      <c r="AL6117" s="12"/>
      <c r="AM6117" s="12"/>
      <c r="AN6117" s="12"/>
      <c r="AO6117" s="12"/>
      <c r="AP6117" s="12"/>
      <c r="AQ6117" s="12"/>
      <c r="AR6117" s="12"/>
      <c r="AS6117" s="12"/>
      <c r="AT6117" s="12"/>
      <c r="AU6117" s="12"/>
      <c r="AV6117" s="12"/>
      <c r="AW6117" s="12"/>
      <c r="AX6117" s="12"/>
      <c r="AY6117" s="12"/>
      <c r="AZ6117" s="12"/>
      <c r="BA6117" s="12"/>
      <c r="BB6117" s="12"/>
      <c r="BC6117" s="12"/>
      <c r="BD6117" s="12"/>
      <c r="BE6117" s="12"/>
      <c r="BF6117" s="12"/>
      <c r="BG6117" s="12"/>
      <c r="BH6117" s="12"/>
      <c r="BI6117" s="12"/>
      <c r="BJ6117" s="13"/>
      <c r="BK6117" s="13"/>
      <c r="BL6117" s="13"/>
      <c r="BM6117" s="13"/>
      <c r="BN6117" s="13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1"/>
      <c r="L6118" s="11"/>
      <c r="M6118" s="12"/>
      <c r="N6118" s="12"/>
      <c r="O6118" s="12"/>
      <c r="P6118" s="12"/>
      <c r="Q6118" s="12"/>
      <c r="R6118" s="12"/>
      <c r="S6118" s="12"/>
      <c r="T6118" s="12"/>
      <c r="U6118" s="12"/>
      <c r="V6118" s="12"/>
      <c r="W6118" s="12"/>
      <c r="X6118" s="12"/>
      <c r="Y6118" s="12"/>
      <c r="Z6118" s="12"/>
      <c r="AA6118" s="12"/>
      <c r="AB6118" s="12"/>
      <c r="AC6118" s="12"/>
      <c r="AD6118" s="12"/>
      <c r="AE6118" s="12"/>
      <c r="AF6118" s="12"/>
      <c r="AG6118" s="12"/>
      <c r="AH6118" s="12"/>
      <c r="AI6118" s="12"/>
      <c r="AJ6118" s="12"/>
      <c r="AK6118" s="12"/>
      <c r="AL6118" s="12"/>
      <c r="AM6118" s="12"/>
      <c r="AN6118" s="12"/>
      <c r="AO6118" s="12"/>
      <c r="AP6118" s="12"/>
      <c r="AQ6118" s="12"/>
      <c r="AR6118" s="12"/>
      <c r="AS6118" s="12"/>
      <c r="AT6118" s="12"/>
      <c r="AU6118" s="12"/>
      <c r="AV6118" s="12"/>
      <c r="AW6118" s="12"/>
      <c r="AX6118" s="12"/>
      <c r="AY6118" s="12"/>
      <c r="AZ6118" s="12"/>
      <c r="BA6118" s="12"/>
      <c r="BB6118" s="12"/>
      <c r="BC6118" s="12"/>
      <c r="BD6118" s="12"/>
      <c r="BE6118" s="12"/>
      <c r="BF6118" s="12"/>
      <c r="BG6118" s="12"/>
      <c r="BH6118" s="12"/>
      <c r="BI6118" s="12"/>
      <c r="BJ6118" s="13"/>
      <c r="BK6118" s="13"/>
      <c r="BL6118" s="13"/>
      <c r="BM6118" s="13"/>
      <c r="BN6118" s="13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1"/>
      <c r="L6119" s="11"/>
      <c r="M6119" s="12"/>
      <c r="N6119" s="12"/>
      <c r="O6119" s="12"/>
      <c r="P6119" s="12"/>
      <c r="Q6119" s="12"/>
      <c r="R6119" s="12"/>
      <c r="S6119" s="12"/>
      <c r="T6119" s="12"/>
      <c r="U6119" s="12"/>
      <c r="V6119" s="12"/>
      <c r="W6119" s="12"/>
      <c r="X6119" s="12"/>
      <c r="Y6119" s="12"/>
      <c r="Z6119" s="12"/>
      <c r="AA6119" s="12"/>
      <c r="AB6119" s="12"/>
      <c r="AC6119" s="12"/>
      <c r="AD6119" s="12"/>
      <c r="AE6119" s="12"/>
      <c r="AF6119" s="12"/>
      <c r="AG6119" s="12"/>
      <c r="AH6119" s="12"/>
      <c r="AI6119" s="12"/>
      <c r="AJ6119" s="12"/>
      <c r="AK6119" s="12"/>
      <c r="AL6119" s="12"/>
      <c r="AM6119" s="12"/>
      <c r="AN6119" s="12"/>
      <c r="AO6119" s="12"/>
      <c r="AP6119" s="12"/>
      <c r="AQ6119" s="12"/>
      <c r="AR6119" s="12"/>
      <c r="AS6119" s="12"/>
      <c r="AT6119" s="12"/>
      <c r="AU6119" s="12"/>
      <c r="AV6119" s="12"/>
      <c r="AW6119" s="12"/>
      <c r="AX6119" s="12"/>
      <c r="AY6119" s="12"/>
      <c r="AZ6119" s="12"/>
      <c r="BA6119" s="12"/>
      <c r="BB6119" s="12"/>
      <c r="BC6119" s="12"/>
      <c r="BD6119" s="12"/>
      <c r="BE6119" s="12"/>
      <c r="BF6119" s="12"/>
      <c r="BG6119" s="12"/>
      <c r="BH6119" s="12"/>
      <c r="BI6119" s="12"/>
      <c r="BJ6119" s="13"/>
      <c r="BK6119" s="13"/>
      <c r="BL6119" s="13"/>
      <c r="BM6119" s="13"/>
      <c r="BN6119" s="13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1"/>
      <c r="L6120" s="11"/>
      <c r="M6120" s="12"/>
      <c r="N6120" s="12"/>
      <c r="O6120" s="12"/>
      <c r="P6120" s="12"/>
      <c r="Q6120" s="12"/>
      <c r="R6120" s="12"/>
      <c r="S6120" s="12"/>
      <c r="T6120" s="12"/>
      <c r="U6120" s="12"/>
      <c r="V6120" s="12"/>
      <c r="W6120" s="12"/>
      <c r="X6120" s="12"/>
      <c r="Y6120" s="12"/>
      <c r="Z6120" s="12"/>
      <c r="AA6120" s="12"/>
      <c r="AB6120" s="12"/>
      <c r="AC6120" s="12"/>
      <c r="AD6120" s="12"/>
      <c r="AE6120" s="12"/>
      <c r="AF6120" s="12"/>
      <c r="AG6120" s="12"/>
      <c r="AH6120" s="12"/>
      <c r="AI6120" s="12"/>
      <c r="AJ6120" s="12"/>
      <c r="AK6120" s="12"/>
      <c r="AL6120" s="12"/>
      <c r="AM6120" s="12"/>
      <c r="AN6120" s="12"/>
      <c r="AO6120" s="12"/>
      <c r="AP6120" s="12"/>
      <c r="AQ6120" s="12"/>
      <c r="AR6120" s="12"/>
      <c r="AS6120" s="12"/>
      <c r="AT6120" s="12"/>
      <c r="AU6120" s="12"/>
      <c r="AV6120" s="12"/>
      <c r="AW6120" s="12"/>
      <c r="AX6120" s="12"/>
      <c r="AY6120" s="12"/>
      <c r="AZ6120" s="12"/>
      <c r="BA6120" s="12"/>
      <c r="BB6120" s="12"/>
      <c r="BC6120" s="12"/>
      <c r="BD6120" s="12"/>
      <c r="BE6120" s="12"/>
      <c r="BF6120" s="12"/>
      <c r="BG6120" s="12"/>
      <c r="BH6120" s="12"/>
      <c r="BI6120" s="12"/>
      <c r="BJ6120" s="13"/>
      <c r="BK6120" s="13"/>
      <c r="BL6120" s="13"/>
      <c r="BM6120" s="13"/>
      <c r="BN6120" s="13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1"/>
      <c r="L6121" s="11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12"/>
      <c r="Z6121" s="12"/>
      <c r="AA6121" s="12"/>
      <c r="AB6121" s="12"/>
      <c r="AC6121" s="12"/>
      <c r="AD6121" s="12"/>
      <c r="AE6121" s="12"/>
      <c r="AF6121" s="12"/>
      <c r="AG6121" s="12"/>
      <c r="AH6121" s="12"/>
      <c r="AI6121" s="12"/>
      <c r="AJ6121" s="12"/>
      <c r="AK6121" s="12"/>
      <c r="AL6121" s="12"/>
      <c r="AM6121" s="12"/>
      <c r="AN6121" s="12"/>
      <c r="AO6121" s="12"/>
      <c r="AP6121" s="12"/>
      <c r="AQ6121" s="12"/>
      <c r="AR6121" s="12"/>
      <c r="AS6121" s="12"/>
      <c r="AT6121" s="12"/>
      <c r="AU6121" s="12"/>
      <c r="AV6121" s="12"/>
      <c r="AW6121" s="12"/>
      <c r="AX6121" s="12"/>
      <c r="AY6121" s="12"/>
      <c r="AZ6121" s="12"/>
      <c r="BA6121" s="12"/>
      <c r="BB6121" s="12"/>
      <c r="BC6121" s="12"/>
      <c r="BD6121" s="12"/>
      <c r="BE6121" s="12"/>
      <c r="BF6121" s="12"/>
      <c r="BG6121" s="12"/>
      <c r="BH6121" s="12"/>
      <c r="BI6121" s="12"/>
      <c r="BJ6121" s="13"/>
      <c r="BK6121" s="13"/>
      <c r="BL6121" s="13"/>
      <c r="BM6121" s="13"/>
      <c r="BN6121" s="13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1"/>
      <c r="L6122" s="11"/>
      <c r="M6122" s="12"/>
      <c r="N6122" s="12"/>
      <c r="O6122" s="12"/>
      <c r="P6122" s="12"/>
      <c r="Q6122" s="12"/>
      <c r="R6122" s="12"/>
      <c r="S6122" s="12"/>
      <c r="T6122" s="12"/>
      <c r="U6122" s="12"/>
      <c r="V6122" s="12"/>
      <c r="W6122" s="12"/>
      <c r="X6122" s="12"/>
      <c r="Y6122" s="12"/>
      <c r="Z6122" s="12"/>
      <c r="AA6122" s="12"/>
      <c r="AB6122" s="12"/>
      <c r="AC6122" s="12"/>
      <c r="AD6122" s="12"/>
      <c r="AE6122" s="12"/>
      <c r="AF6122" s="12"/>
      <c r="AG6122" s="12"/>
      <c r="AH6122" s="12"/>
      <c r="AI6122" s="12"/>
      <c r="AJ6122" s="12"/>
      <c r="AK6122" s="12"/>
      <c r="AL6122" s="12"/>
      <c r="AM6122" s="12"/>
      <c r="AN6122" s="12"/>
      <c r="AO6122" s="12"/>
      <c r="AP6122" s="12"/>
      <c r="AQ6122" s="12"/>
      <c r="AR6122" s="12"/>
      <c r="AS6122" s="12"/>
      <c r="AT6122" s="12"/>
      <c r="AU6122" s="12"/>
      <c r="AV6122" s="12"/>
      <c r="AW6122" s="12"/>
      <c r="AX6122" s="12"/>
      <c r="AY6122" s="12"/>
      <c r="AZ6122" s="12"/>
      <c r="BA6122" s="12"/>
      <c r="BB6122" s="12"/>
      <c r="BC6122" s="12"/>
      <c r="BD6122" s="12"/>
      <c r="BE6122" s="12"/>
      <c r="BF6122" s="12"/>
      <c r="BG6122" s="12"/>
      <c r="BH6122" s="12"/>
      <c r="BI6122" s="12"/>
      <c r="BJ6122" s="13"/>
      <c r="BK6122" s="13"/>
      <c r="BL6122" s="13"/>
      <c r="BM6122" s="13"/>
      <c r="BN6122" s="13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1"/>
      <c r="L6123" s="11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12"/>
      <c r="Z6123" s="12"/>
      <c r="AA6123" s="12"/>
      <c r="AB6123" s="12"/>
      <c r="AC6123" s="12"/>
      <c r="AD6123" s="12"/>
      <c r="AE6123" s="12"/>
      <c r="AF6123" s="12"/>
      <c r="AG6123" s="12"/>
      <c r="AH6123" s="12"/>
      <c r="AI6123" s="12"/>
      <c r="AJ6123" s="12"/>
      <c r="AK6123" s="12"/>
      <c r="AL6123" s="12"/>
      <c r="AM6123" s="12"/>
      <c r="AN6123" s="12"/>
      <c r="AO6123" s="12"/>
      <c r="AP6123" s="12"/>
      <c r="AQ6123" s="12"/>
      <c r="AR6123" s="12"/>
      <c r="AS6123" s="12"/>
      <c r="AT6123" s="12"/>
      <c r="AU6123" s="12"/>
      <c r="AV6123" s="12"/>
      <c r="AW6123" s="12"/>
      <c r="AX6123" s="12"/>
      <c r="AY6123" s="12"/>
      <c r="AZ6123" s="12"/>
      <c r="BA6123" s="12"/>
      <c r="BB6123" s="12"/>
      <c r="BC6123" s="12"/>
      <c r="BD6123" s="12"/>
      <c r="BE6123" s="12"/>
      <c r="BF6123" s="12"/>
      <c r="BG6123" s="12"/>
      <c r="BH6123" s="12"/>
      <c r="BI6123" s="12"/>
      <c r="BJ6123" s="13"/>
      <c r="BK6123" s="13"/>
      <c r="BL6123" s="13"/>
      <c r="BM6123" s="13"/>
      <c r="BN6123" s="13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1"/>
      <c r="L6124" s="11"/>
      <c r="M6124" s="12"/>
      <c r="N6124" s="12"/>
      <c r="O6124" s="12"/>
      <c r="P6124" s="12"/>
      <c r="Q6124" s="12"/>
      <c r="R6124" s="12"/>
      <c r="S6124" s="12"/>
      <c r="T6124" s="12"/>
      <c r="U6124" s="12"/>
      <c r="V6124" s="12"/>
      <c r="W6124" s="12"/>
      <c r="X6124" s="12"/>
      <c r="Y6124" s="12"/>
      <c r="Z6124" s="12"/>
      <c r="AA6124" s="12"/>
      <c r="AB6124" s="12"/>
      <c r="AC6124" s="12"/>
      <c r="AD6124" s="12"/>
      <c r="AE6124" s="12"/>
      <c r="AF6124" s="12"/>
      <c r="AG6124" s="12"/>
      <c r="AH6124" s="12"/>
      <c r="AI6124" s="12"/>
      <c r="AJ6124" s="12"/>
      <c r="AK6124" s="12"/>
      <c r="AL6124" s="12"/>
      <c r="AM6124" s="12"/>
      <c r="AN6124" s="12"/>
      <c r="AO6124" s="12"/>
      <c r="AP6124" s="12"/>
      <c r="AQ6124" s="12"/>
      <c r="AR6124" s="12"/>
      <c r="AS6124" s="12"/>
      <c r="AT6124" s="12"/>
      <c r="AU6124" s="12"/>
      <c r="AV6124" s="12"/>
      <c r="AW6124" s="12"/>
      <c r="AX6124" s="12"/>
      <c r="AY6124" s="12"/>
      <c r="AZ6124" s="12"/>
      <c r="BA6124" s="12"/>
      <c r="BB6124" s="12"/>
      <c r="BC6124" s="12"/>
      <c r="BD6124" s="12"/>
      <c r="BE6124" s="12"/>
      <c r="BF6124" s="12"/>
      <c r="BG6124" s="12"/>
      <c r="BH6124" s="12"/>
      <c r="BI6124" s="12"/>
      <c r="BJ6124" s="13"/>
      <c r="BK6124" s="13"/>
      <c r="BL6124" s="13"/>
      <c r="BM6124" s="13"/>
      <c r="BN6124" s="13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1"/>
      <c r="L6125" s="11"/>
      <c r="M6125" s="12"/>
      <c r="N6125" s="12"/>
      <c r="O6125" s="12"/>
      <c r="P6125" s="12"/>
      <c r="Q6125" s="12"/>
      <c r="R6125" s="12"/>
      <c r="S6125" s="12"/>
      <c r="T6125" s="12"/>
      <c r="U6125" s="12"/>
      <c r="V6125" s="12"/>
      <c r="W6125" s="12"/>
      <c r="X6125" s="12"/>
      <c r="Y6125" s="12"/>
      <c r="Z6125" s="12"/>
      <c r="AA6125" s="12"/>
      <c r="AB6125" s="12"/>
      <c r="AC6125" s="12"/>
      <c r="AD6125" s="12"/>
      <c r="AE6125" s="12"/>
      <c r="AF6125" s="12"/>
      <c r="AG6125" s="12"/>
      <c r="AH6125" s="12"/>
      <c r="AI6125" s="12"/>
      <c r="AJ6125" s="12"/>
      <c r="AK6125" s="12"/>
      <c r="AL6125" s="12"/>
      <c r="AM6125" s="12"/>
      <c r="AN6125" s="12"/>
      <c r="AO6125" s="12"/>
      <c r="AP6125" s="12"/>
      <c r="AQ6125" s="12"/>
      <c r="AR6125" s="12"/>
      <c r="AS6125" s="12"/>
      <c r="AT6125" s="12"/>
      <c r="AU6125" s="12"/>
      <c r="AV6125" s="12"/>
      <c r="AW6125" s="12"/>
      <c r="AX6125" s="12"/>
      <c r="AY6125" s="12"/>
      <c r="AZ6125" s="12"/>
      <c r="BA6125" s="12"/>
      <c r="BB6125" s="12"/>
      <c r="BC6125" s="12"/>
      <c r="BD6125" s="12"/>
      <c r="BE6125" s="12"/>
      <c r="BF6125" s="12"/>
      <c r="BG6125" s="12"/>
      <c r="BH6125" s="12"/>
      <c r="BI6125" s="12"/>
      <c r="BJ6125" s="13"/>
      <c r="BK6125" s="13"/>
      <c r="BL6125" s="13"/>
      <c r="BM6125" s="13"/>
      <c r="BN6125" s="13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1"/>
      <c r="L6126" s="11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  <c r="W6126" s="12"/>
      <c r="X6126" s="12"/>
      <c r="Y6126" s="12"/>
      <c r="Z6126" s="12"/>
      <c r="AA6126" s="12"/>
      <c r="AB6126" s="12"/>
      <c r="AC6126" s="12"/>
      <c r="AD6126" s="12"/>
      <c r="AE6126" s="12"/>
      <c r="AF6126" s="12"/>
      <c r="AG6126" s="12"/>
      <c r="AH6126" s="12"/>
      <c r="AI6126" s="12"/>
      <c r="AJ6126" s="12"/>
      <c r="AK6126" s="12"/>
      <c r="AL6126" s="12"/>
      <c r="AM6126" s="12"/>
      <c r="AN6126" s="12"/>
      <c r="AO6126" s="12"/>
      <c r="AP6126" s="12"/>
      <c r="AQ6126" s="12"/>
      <c r="AR6126" s="12"/>
      <c r="AS6126" s="12"/>
      <c r="AT6126" s="12"/>
      <c r="AU6126" s="12"/>
      <c r="AV6126" s="12"/>
      <c r="AW6126" s="12"/>
      <c r="AX6126" s="12"/>
      <c r="AY6126" s="12"/>
      <c r="AZ6126" s="12"/>
      <c r="BA6126" s="12"/>
      <c r="BB6126" s="12"/>
      <c r="BC6126" s="12"/>
      <c r="BD6126" s="12"/>
      <c r="BE6126" s="12"/>
      <c r="BF6126" s="12"/>
      <c r="BG6126" s="12"/>
      <c r="BH6126" s="12"/>
      <c r="BI6126" s="12"/>
      <c r="BJ6126" s="13"/>
      <c r="BK6126" s="13"/>
      <c r="BL6126" s="13"/>
      <c r="BM6126" s="13"/>
      <c r="BN6126" s="13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1"/>
      <c r="L6127" s="11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  <c r="W6127" s="12"/>
      <c r="X6127" s="12"/>
      <c r="Y6127" s="12"/>
      <c r="Z6127" s="12"/>
      <c r="AA6127" s="12"/>
      <c r="AB6127" s="12"/>
      <c r="AC6127" s="12"/>
      <c r="AD6127" s="12"/>
      <c r="AE6127" s="12"/>
      <c r="AF6127" s="12"/>
      <c r="AG6127" s="12"/>
      <c r="AH6127" s="12"/>
      <c r="AI6127" s="12"/>
      <c r="AJ6127" s="12"/>
      <c r="AK6127" s="12"/>
      <c r="AL6127" s="12"/>
      <c r="AM6127" s="12"/>
      <c r="AN6127" s="12"/>
      <c r="AO6127" s="12"/>
      <c r="AP6127" s="12"/>
      <c r="AQ6127" s="12"/>
      <c r="AR6127" s="12"/>
      <c r="AS6127" s="12"/>
      <c r="AT6127" s="12"/>
      <c r="AU6127" s="12"/>
      <c r="AV6127" s="12"/>
      <c r="AW6127" s="12"/>
      <c r="AX6127" s="12"/>
      <c r="AY6127" s="12"/>
      <c r="AZ6127" s="12"/>
      <c r="BA6127" s="12"/>
      <c r="BB6127" s="12"/>
      <c r="BC6127" s="12"/>
      <c r="BD6127" s="12"/>
      <c r="BE6127" s="12"/>
      <c r="BF6127" s="12"/>
      <c r="BG6127" s="12"/>
      <c r="BH6127" s="12"/>
      <c r="BI6127" s="12"/>
      <c r="BJ6127" s="13"/>
      <c r="BK6127" s="13"/>
      <c r="BL6127" s="13"/>
      <c r="BM6127" s="13"/>
      <c r="BN6127" s="13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1"/>
      <c r="L6128" s="11"/>
      <c r="M6128" s="12"/>
      <c r="N6128" s="12"/>
      <c r="O6128" s="12"/>
      <c r="P6128" s="12"/>
      <c r="Q6128" s="12"/>
      <c r="R6128" s="12"/>
      <c r="S6128" s="12"/>
      <c r="T6128" s="12"/>
      <c r="U6128" s="12"/>
      <c r="V6128" s="12"/>
      <c r="W6128" s="12"/>
      <c r="X6128" s="12"/>
      <c r="Y6128" s="12"/>
      <c r="Z6128" s="12"/>
      <c r="AA6128" s="12"/>
      <c r="AB6128" s="12"/>
      <c r="AC6128" s="12"/>
      <c r="AD6128" s="12"/>
      <c r="AE6128" s="12"/>
      <c r="AF6128" s="12"/>
      <c r="AG6128" s="12"/>
      <c r="AH6128" s="12"/>
      <c r="AI6128" s="12"/>
      <c r="AJ6128" s="12"/>
      <c r="AK6128" s="12"/>
      <c r="AL6128" s="12"/>
      <c r="AM6128" s="12"/>
      <c r="AN6128" s="12"/>
      <c r="AO6128" s="12"/>
      <c r="AP6128" s="12"/>
      <c r="AQ6128" s="12"/>
      <c r="AR6128" s="12"/>
      <c r="AS6128" s="12"/>
      <c r="AT6128" s="12"/>
      <c r="AU6128" s="12"/>
      <c r="AV6128" s="12"/>
      <c r="AW6128" s="12"/>
      <c r="AX6128" s="12"/>
      <c r="AY6128" s="12"/>
      <c r="AZ6128" s="12"/>
      <c r="BA6128" s="12"/>
      <c r="BB6128" s="12"/>
      <c r="BC6128" s="12"/>
      <c r="BD6128" s="12"/>
      <c r="BE6128" s="12"/>
      <c r="BF6128" s="12"/>
      <c r="BG6128" s="12"/>
      <c r="BH6128" s="12"/>
      <c r="BI6128" s="12"/>
      <c r="BJ6128" s="13"/>
      <c r="BK6128" s="13"/>
      <c r="BL6128" s="13"/>
      <c r="BM6128" s="13"/>
      <c r="BN6128" s="13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1"/>
      <c r="L6129" s="11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12"/>
      <c r="Z6129" s="12"/>
      <c r="AA6129" s="12"/>
      <c r="AB6129" s="12"/>
      <c r="AC6129" s="12"/>
      <c r="AD6129" s="12"/>
      <c r="AE6129" s="12"/>
      <c r="AF6129" s="12"/>
      <c r="AG6129" s="12"/>
      <c r="AH6129" s="12"/>
      <c r="AI6129" s="12"/>
      <c r="AJ6129" s="12"/>
      <c r="AK6129" s="12"/>
      <c r="AL6129" s="12"/>
      <c r="AM6129" s="12"/>
      <c r="AN6129" s="12"/>
      <c r="AO6129" s="12"/>
      <c r="AP6129" s="12"/>
      <c r="AQ6129" s="12"/>
      <c r="AR6129" s="12"/>
      <c r="AS6129" s="12"/>
      <c r="AT6129" s="12"/>
      <c r="AU6129" s="12"/>
      <c r="AV6129" s="12"/>
      <c r="AW6129" s="12"/>
      <c r="AX6129" s="12"/>
      <c r="AY6129" s="12"/>
      <c r="AZ6129" s="12"/>
      <c r="BA6129" s="12"/>
      <c r="BB6129" s="12"/>
      <c r="BC6129" s="12"/>
      <c r="BD6129" s="12"/>
      <c r="BE6129" s="12"/>
      <c r="BF6129" s="12"/>
      <c r="BG6129" s="12"/>
      <c r="BH6129" s="12"/>
      <c r="BI6129" s="12"/>
      <c r="BJ6129" s="13"/>
      <c r="BK6129" s="13"/>
      <c r="BL6129" s="13"/>
      <c r="BM6129" s="13"/>
      <c r="BN6129" s="13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1"/>
      <c r="L6130" s="11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  <c r="W6130" s="12"/>
      <c r="X6130" s="12"/>
      <c r="Y6130" s="12"/>
      <c r="Z6130" s="12"/>
      <c r="AA6130" s="12"/>
      <c r="AB6130" s="12"/>
      <c r="AC6130" s="12"/>
      <c r="AD6130" s="12"/>
      <c r="AE6130" s="12"/>
      <c r="AF6130" s="12"/>
      <c r="AG6130" s="12"/>
      <c r="AH6130" s="12"/>
      <c r="AI6130" s="12"/>
      <c r="AJ6130" s="12"/>
      <c r="AK6130" s="12"/>
      <c r="AL6130" s="12"/>
      <c r="AM6130" s="12"/>
      <c r="AN6130" s="12"/>
      <c r="AO6130" s="12"/>
      <c r="AP6130" s="12"/>
      <c r="AQ6130" s="12"/>
      <c r="AR6130" s="12"/>
      <c r="AS6130" s="12"/>
      <c r="AT6130" s="12"/>
      <c r="AU6130" s="12"/>
      <c r="AV6130" s="12"/>
      <c r="AW6130" s="12"/>
      <c r="AX6130" s="12"/>
      <c r="AY6130" s="12"/>
      <c r="AZ6130" s="12"/>
      <c r="BA6130" s="12"/>
      <c r="BB6130" s="12"/>
      <c r="BC6130" s="12"/>
      <c r="BD6130" s="12"/>
      <c r="BE6130" s="12"/>
      <c r="BF6130" s="12"/>
      <c r="BG6130" s="12"/>
      <c r="BH6130" s="12"/>
      <c r="BI6130" s="12"/>
      <c r="BJ6130" s="13"/>
      <c r="BK6130" s="13"/>
      <c r="BL6130" s="13"/>
      <c r="BM6130" s="13"/>
      <c r="BN6130" s="13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1"/>
      <c r="L6131" s="11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  <c r="W6131" s="12"/>
      <c r="X6131" s="12"/>
      <c r="Y6131" s="12"/>
      <c r="Z6131" s="12"/>
      <c r="AA6131" s="12"/>
      <c r="AB6131" s="12"/>
      <c r="AC6131" s="12"/>
      <c r="AD6131" s="12"/>
      <c r="AE6131" s="12"/>
      <c r="AF6131" s="12"/>
      <c r="AG6131" s="12"/>
      <c r="AH6131" s="12"/>
      <c r="AI6131" s="12"/>
      <c r="AJ6131" s="12"/>
      <c r="AK6131" s="12"/>
      <c r="AL6131" s="12"/>
      <c r="AM6131" s="12"/>
      <c r="AN6131" s="12"/>
      <c r="AO6131" s="12"/>
      <c r="AP6131" s="12"/>
      <c r="AQ6131" s="12"/>
      <c r="AR6131" s="12"/>
      <c r="AS6131" s="12"/>
      <c r="AT6131" s="12"/>
      <c r="AU6131" s="12"/>
      <c r="AV6131" s="12"/>
      <c r="AW6131" s="12"/>
      <c r="AX6131" s="12"/>
      <c r="AY6131" s="12"/>
      <c r="AZ6131" s="12"/>
      <c r="BA6131" s="12"/>
      <c r="BB6131" s="12"/>
      <c r="BC6131" s="12"/>
      <c r="BD6131" s="12"/>
      <c r="BE6131" s="12"/>
      <c r="BF6131" s="12"/>
      <c r="BG6131" s="12"/>
      <c r="BH6131" s="12"/>
      <c r="BI6131" s="12"/>
      <c r="BJ6131" s="13"/>
      <c r="BK6131" s="13"/>
      <c r="BL6131" s="13"/>
      <c r="BM6131" s="13"/>
      <c r="BN6131" s="13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1"/>
      <c r="L6132" s="11"/>
      <c r="M6132" s="12"/>
      <c r="N6132" s="12"/>
      <c r="O6132" s="12"/>
      <c r="P6132" s="12"/>
      <c r="Q6132" s="12"/>
      <c r="R6132" s="12"/>
      <c r="S6132" s="12"/>
      <c r="T6132" s="12"/>
      <c r="U6132" s="12"/>
      <c r="V6132" s="12"/>
      <c r="W6132" s="12"/>
      <c r="X6132" s="12"/>
      <c r="Y6132" s="12"/>
      <c r="Z6132" s="12"/>
      <c r="AA6132" s="12"/>
      <c r="AB6132" s="12"/>
      <c r="AC6132" s="12"/>
      <c r="AD6132" s="12"/>
      <c r="AE6132" s="12"/>
      <c r="AF6132" s="12"/>
      <c r="AG6132" s="12"/>
      <c r="AH6132" s="12"/>
      <c r="AI6132" s="12"/>
      <c r="AJ6132" s="12"/>
      <c r="AK6132" s="12"/>
      <c r="AL6132" s="12"/>
      <c r="AM6132" s="12"/>
      <c r="AN6132" s="12"/>
      <c r="AO6132" s="12"/>
      <c r="AP6132" s="12"/>
      <c r="AQ6132" s="12"/>
      <c r="AR6132" s="12"/>
      <c r="AS6132" s="12"/>
      <c r="AT6132" s="12"/>
      <c r="AU6132" s="12"/>
      <c r="AV6132" s="12"/>
      <c r="AW6132" s="12"/>
      <c r="AX6132" s="12"/>
      <c r="AY6132" s="12"/>
      <c r="AZ6132" s="12"/>
      <c r="BA6132" s="12"/>
      <c r="BB6132" s="12"/>
      <c r="BC6132" s="12"/>
      <c r="BD6132" s="12"/>
      <c r="BE6132" s="12"/>
      <c r="BF6132" s="12"/>
      <c r="BG6132" s="12"/>
      <c r="BH6132" s="12"/>
      <c r="BI6132" s="12"/>
      <c r="BJ6132" s="13"/>
      <c r="BK6132" s="13"/>
      <c r="BL6132" s="13"/>
      <c r="BM6132" s="13"/>
      <c r="BN6132" s="13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1"/>
      <c r="L6133" s="11"/>
      <c r="M6133" s="12"/>
      <c r="N6133" s="12"/>
      <c r="O6133" s="12"/>
      <c r="P6133" s="12"/>
      <c r="Q6133" s="12"/>
      <c r="R6133" s="12"/>
      <c r="S6133" s="12"/>
      <c r="T6133" s="12"/>
      <c r="U6133" s="12"/>
      <c r="V6133" s="12"/>
      <c r="W6133" s="12"/>
      <c r="X6133" s="12"/>
      <c r="Y6133" s="12"/>
      <c r="Z6133" s="12"/>
      <c r="AA6133" s="12"/>
      <c r="AB6133" s="12"/>
      <c r="AC6133" s="12"/>
      <c r="AD6133" s="12"/>
      <c r="AE6133" s="12"/>
      <c r="AF6133" s="12"/>
      <c r="AG6133" s="12"/>
      <c r="AH6133" s="12"/>
      <c r="AI6133" s="12"/>
      <c r="AJ6133" s="12"/>
      <c r="AK6133" s="12"/>
      <c r="AL6133" s="12"/>
      <c r="AM6133" s="12"/>
      <c r="AN6133" s="12"/>
      <c r="AO6133" s="12"/>
      <c r="AP6133" s="12"/>
      <c r="AQ6133" s="12"/>
      <c r="AR6133" s="12"/>
      <c r="AS6133" s="12"/>
      <c r="AT6133" s="12"/>
      <c r="AU6133" s="12"/>
      <c r="AV6133" s="12"/>
      <c r="AW6133" s="12"/>
      <c r="AX6133" s="12"/>
      <c r="AY6133" s="12"/>
      <c r="AZ6133" s="12"/>
      <c r="BA6133" s="12"/>
      <c r="BB6133" s="12"/>
      <c r="BC6133" s="12"/>
      <c r="BD6133" s="12"/>
      <c r="BE6133" s="12"/>
      <c r="BF6133" s="12"/>
      <c r="BG6133" s="12"/>
      <c r="BH6133" s="12"/>
      <c r="BI6133" s="12"/>
      <c r="BJ6133" s="13"/>
      <c r="BK6133" s="13"/>
      <c r="BL6133" s="13"/>
      <c r="BM6133" s="13"/>
      <c r="BN6133" s="13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1"/>
      <c r="L6134" s="11"/>
      <c r="M6134" s="12"/>
      <c r="N6134" s="12"/>
      <c r="O6134" s="12"/>
      <c r="P6134" s="12"/>
      <c r="Q6134" s="12"/>
      <c r="R6134" s="12"/>
      <c r="S6134" s="12"/>
      <c r="T6134" s="12"/>
      <c r="U6134" s="12"/>
      <c r="V6134" s="12"/>
      <c r="W6134" s="12"/>
      <c r="X6134" s="12"/>
      <c r="Y6134" s="12"/>
      <c r="Z6134" s="12"/>
      <c r="AA6134" s="12"/>
      <c r="AB6134" s="12"/>
      <c r="AC6134" s="12"/>
      <c r="AD6134" s="12"/>
      <c r="AE6134" s="12"/>
      <c r="AF6134" s="12"/>
      <c r="AG6134" s="12"/>
      <c r="AH6134" s="12"/>
      <c r="AI6134" s="12"/>
      <c r="AJ6134" s="12"/>
      <c r="AK6134" s="12"/>
      <c r="AL6134" s="12"/>
      <c r="AM6134" s="12"/>
      <c r="AN6134" s="12"/>
      <c r="AO6134" s="12"/>
      <c r="AP6134" s="12"/>
      <c r="AQ6134" s="12"/>
      <c r="AR6134" s="12"/>
      <c r="AS6134" s="12"/>
      <c r="AT6134" s="12"/>
      <c r="AU6134" s="12"/>
      <c r="AV6134" s="12"/>
      <c r="AW6134" s="12"/>
      <c r="AX6134" s="12"/>
      <c r="AY6134" s="12"/>
      <c r="AZ6134" s="12"/>
      <c r="BA6134" s="12"/>
      <c r="BB6134" s="12"/>
      <c r="BC6134" s="12"/>
      <c r="BD6134" s="12"/>
      <c r="BE6134" s="12"/>
      <c r="BF6134" s="12"/>
      <c r="BG6134" s="12"/>
      <c r="BH6134" s="12"/>
      <c r="BI6134" s="12"/>
      <c r="BJ6134" s="13"/>
      <c r="BK6134" s="13"/>
      <c r="BL6134" s="13"/>
      <c r="BM6134" s="13"/>
      <c r="BN6134" s="13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1"/>
      <c r="L6135" s="11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  <c r="W6135" s="12"/>
      <c r="X6135" s="12"/>
      <c r="Y6135" s="12"/>
      <c r="Z6135" s="12"/>
      <c r="AA6135" s="12"/>
      <c r="AB6135" s="12"/>
      <c r="AC6135" s="12"/>
      <c r="AD6135" s="12"/>
      <c r="AE6135" s="12"/>
      <c r="AF6135" s="12"/>
      <c r="AG6135" s="12"/>
      <c r="AH6135" s="12"/>
      <c r="AI6135" s="12"/>
      <c r="AJ6135" s="12"/>
      <c r="AK6135" s="12"/>
      <c r="AL6135" s="12"/>
      <c r="AM6135" s="12"/>
      <c r="AN6135" s="12"/>
      <c r="AO6135" s="12"/>
      <c r="AP6135" s="12"/>
      <c r="AQ6135" s="12"/>
      <c r="AR6135" s="12"/>
      <c r="AS6135" s="12"/>
      <c r="AT6135" s="12"/>
      <c r="AU6135" s="12"/>
      <c r="AV6135" s="12"/>
      <c r="AW6135" s="12"/>
      <c r="AX6135" s="12"/>
      <c r="AY6135" s="12"/>
      <c r="AZ6135" s="12"/>
      <c r="BA6135" s="12"/>
      <c r="BB6135" s="12"/>
      <c r="BC6135" s="12"/>
      <c r="BD6135" s="12"/>
      <c r="BE6135" s="12"/>
      <c r="BF6135" s="12"/>
      <c r="BG6135" s="12"/>
      <c r="BH6135" s="12"/>
      <c r="BI6135" s="12"/>
      <c r="BJ6135" s="13"/>
      <c r="BK6135" s="13"/>
      <c r="BL6135" s="13"/>
      <c r="BM6135" s="13"/>
      <c r="BN6135" s="13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1"/>
      <c r="L6136" s="11"/>
      <c r="M6136" s="12"/>
      <c r="N6136" s="12"/>
      <c r="O6136" s="12"/>
      <c r="P6136" s="12"/>
      <c r="Q6136" s="12"/>
      <c r="R6136" s="12"/>
      <c r="S6136" s="12"/>
      <c r="T6136" s="12"/>
      <c r="U6136" s="12"/>
      <c r="V6136" s="12"/>
      <c r="W6136" s="12"/>
      <c r="X6136" s="12"/>
      <c r="Y6136" s="12"/>
      <c r="Z6136" s="12"/>
      <c r="AA6136" s="12"/>
      <c r="AB6136" s="12"/>
      <c r="AC6136" s="12"/>
      <c r="AD6136" s="12"/>
      <c r="AE6136" s="12"/>
      <c r="AF6136" s="12"/>
      <c r="AG6136" s="12"/>
      <c r="AH6136" s="12"/>
      <c r="AI6136" s="12"/>
      <c r="AJ6136" s="12"/>
      <c r="AK6136" s="12"/>
      <c r="AL6136" s="12"/>
      <c r="AM6136" s="12"/>
      <c r="AN6136" s="12"/>
      <c r="AO6136" s="12"/>
      <c r="AP6136" s="12"/>
      <c r="AQ6136" s="12"/>
      <c r="AR6136" s="12"/>
      <c r="AS6136" s="12"/>
      <c r="AT6136" s="12"/>
      <c r="AU6136" s="12"/>
      <c r="AV6136" s="12"/>
      <c r="AW6136" s="12"/>
      <c r="AX6136" s="12"/>
      <c r="AY6136" s="12"/>
      <c r="AZ6136" s="12"/>
      <c r="BA6136" s="12"/>
      <c r="BB6136" s="12"/>
      <c r="BC6136" s="12"/>
      <c r="BD6136" s="12"/>
      <c r="BE6136" s="12"/>
      <c r="BF6136" s="12"/>
      <c r="BG6136" s="12"/>
      <c r="BH6136" s="12"/>
      <c r="BI6136" s="12"/>
      <c r="BJ6136" s="13"/>
      <c r="BK6136" s="13"/>
      <c r="BL6136" s="13"/>
      <c r="BM6136" s="13"/>
      <c r="BN6136" s="13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1"/>
      <c r="L6137" s="11"/>
      <c r="M6137" s="12"/>
      <c r="N6137" s="12"/>
      <c r="O6137" s="12"/>
      <c r="P6137" s="12"/>
      <c r="Q6137" s="12"/>
      <c r="R6137" s="12"/>
      <c r="S6137" s="12"/>
      <c r="T6137" s="12"/>
      <c r="U6137" s="12"/>
      <c r="V6137" s="12"/>
      <c r="W6137" s="12"/>
      <c r="X6137" s="12"/>
      <c r="Y6137" s="12"/>
      <c r="Z6137" s="12"/>
      <c r="AA6137" s="12"/>
      <c r="AB6137" s="12"/>
      <c r="AC6137" s="12"/>
      <c r="AD6137" s="12"/>
      <c r="AE6137" s="12"/>
      <c r="AF6137" s="12"/>
      <c r="AG6137" s="12"/>
      <c r="AH6137" s="12"/>
      <c r="AI6137" s="12"/>
      <c r="AJ6137" s="12"/>
      <c r="AK6137" s="12"/>
      <c r="AL6137" s="12"/>
      <c r="AM6137" s="12"/>
      <c r="AN6137" s="12"/>
      <c r="AO6137" s="12"/>
      <c r="AP6137" s="12"/>
      <c r="AQ6137" s="12"/>
      <c r="AR6137" s="12"/>
      <c r="AS6137" s="12"/>
      <c r="AT6137" s="12"/>
      <c r="AU6137" s="12"/>
      <c r="AV6137" s="12"/>
      <c r="AW6137" s="12"/>
      <c r="AX6137" s="12"/>
      <c r="AY6137" s="12"/>
      <c r="AZ6137" s="12"/>
      <c r="BA6137" s="12"/>
      <c r="BB6137" s="12"/>
      <c r="BC6137" s="12"/>
      <c r="BD6137" s="12"/>
      <c r="BE6137" s="12"/>
      <c r="BF6137" s="12"/>
      <c r="BG6137" s="12"/>
      <c r="BH6137" s="12"/>
      <c r="BI6137" s="12"/>
      <c r="BJ6137" s="13"/>
      <c r="BK6137" s="13"/>
      <c r="BL6137" s="13"/>
      <c r="BM6137" s="13"/>
      <c r="BN6137" s="13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1"/>
      <c r="L6138" s="11"/>
      <c r="M6138" s="12"/>
      <c r="N6138" s="12"/>
      <c r="O6138" s="12"/>
      <c r="P6138" s="12"/>
      <c r="Q6138" s="12"/>
      <c r="R6138" s="12"/>
      <c r="S6138" s="12"/>
      <c r="T6138" s="12"/>
      <c r="U6138" s="12"/>
      <c r="V6138" s="12"/>
      <c r="W6138" s="12"/>
      <c r="X6138" s="12"/>
      <c r="Y6138" s="12"/>
      <c r="Z6138" s="12"/>
      <c r="AA6138" s="12"/>
      <c r="AB6138" s="12"/>
      <c r="AC6138" s="12"/>
      <c r="AD6138" s="12"/>
      <c r="AE6138" s="12"/>
      <c r="AF6138" s="12"/>
      <c r="AG6138" s="12"/>
      <c r="AH6138" s="12"/>
      <c r="AI6138" s="12"/>
      <c r="AJ6138" s="12"/>
      <c r="AK6138" s="12"/>
      <c r="AL6138" s="12"/>
      <c r="AM6138" s="12"/>
      <c r="AN6138" s="12"/>
      <c r="AO6138" s="12"/>
      <c r="AP6138" s="12"/>
      <c r="AQ6138" s="12"/>
      <c r="AR6138" s="12"/>
      <c r="AS6138" s="12"/>
      <c r="AT6138" s="12"/>
      <c r="AU6138" s="12"/>
      <c r="AV6138" s="12"/>
      <c r="AW6138" s="12"/>
      <c r="AX6138" s="12"/>
      <c r="AY6138" s="12"/>
      <c r="AZ6138" s="12"/>
      <c r="BA6138" s="12"/>
      <c r="BB6138" s="12"/>
      <c r="BC6138" s="12"/>
      <c r="BD6138" s="12"/>
      <c r="BE6138" s="12"/>
      <c r="BF6138" s="12"/>
      <c r="BG6138" s="12"/>
      <c r="BH6138" s="12"/>
      <c r="BI6138" s="12"/>
      <c r="BJ6138" s="13"/>
      <c r="BK6138" s="13"/>
      <c r="BL6138" s="13"/>
      <c r="BM6138" s="13"/>
      <c r="BN6138" s="13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1"/>
      <c r="L6139" s="11"/>
      <c r="M6139" s="12"/>
      <c r="N6139" s="12"/>
      <c r="O6139" s="12"/>
      <c r="P6139" s="12"/>
      <c r="Q6139" s="12"/>
      <c r="R6139" s="12"/>
      <c r="S6139" s="12"/>
      <c r="T6139" s="12"/>
      <c r="U6139" s="12"/>
      <c r="V6139" s="12"/>
      <c r="W6139" s="12"/>
      <c r="X6139" s="12"/>
      <c r="Y6139" s="12"/>
      <c r="Z6139" s="12"/>
      <c r="AA6139" s="12"/>
      <c r="AB6139" s="12"/>
      <c r="AC6139" s="12"/>
      <c r="AD6139" s="12"/>
      <c r="AE6139" s="12"/>
      <c r="AF6139" s="12"/>
      <c r="AG6139" s="12"/>
      <c r="AH6139" s="12"/>
      <c r="AI6139" s="12"/>
      <c r="AJ6139" s="12"/>
      <c r="AK6139" s="12"/>
      <c r="AL6139" s="12"/>
      <c r="AM6139" s="12"/>
      <c r="AN6139" s="12"/>
      <c r="AO6139" s="12"/>
      <c r="AP6139" s="12"/>
      <c r="AQ6139" s="12"/>
      <c r="AR6139" s="12"/>
      <c r="AS6139" s="12"/>
      <c r="AT6139" s="12"/>
      <c r="AU6139" s="12"/>
      <c r="AV6139" s="12"/>
      <c r="AW6139" s="12"/>
      <c r="AX6139" s="12"/>
      <c r="AY6139" s="12"/>
      <c r="AZ6139" s="12"/>
      <c r="BA6139" s="12"/>
      <c r="BB6139" s="12"/>
      <c r="BC6139" s="12"/>
      <c r="BD6139" s="12"/>
      <c r="BE6139" s="12"/>
      <c r="BF6139" s="12"/>
      <c r="BG6139" s="12"/>
      <c r="BH6139" s="12"/>
      <c r="BI6139" s="12"/>
      <c r="BJ6139" s="13"/>
      <c r="BK6139" s="13"/>
      <c r="BL6139" s="13"/>
      <c r="BM6139" s="13"/>
      <c r="BN6139" s="13"/>
    </row>
    <row r="6140" spans="4:66" s="14" customFormat="1" x14ac:dyDescent="0.25">
      <c r="K6140" s="15"/>
      <c r="L6140" s="15"/>
      <c r="M6140" s="16"/>
      <c r="N6140" s="16"/>
      <c r="O6140" s="16"/>
      <c r="P6140" s="16"/>
      <c r="Q6140" s="16"/>
      <c r="R6140" s="16"/>
      <c r="S6140" s="16"/>
      <c r="T6140" s="16"/>
      <c r="U6140" s="16"/>
      <c r="V6140" s="16"/>
      <c r="W6140" s="16"/>
      <c r="X6140" s="16"/>
      <c r="Y6140" s="16"/>
      <c r="Z6140" s="16"/>
      <c r="AA6140" s="16"/>
      <c r="AB6140" s="16"/>
      <c r="AC6140" s="16"/>
      <c r="AD6140" s="16"/>
      <c r="AE6140" s="16"/>
      <c r="AF6140" s="16"/>
      <c r="AG6140" s="16"/>
      <c r="AH6140" s="16"/>
      <c r="AI6140" s="16"/>
      <c r="AJ6140" s="16"/>
      <c r="AK6140" s="16"/>
      <c r="AL6140" s="16"/>
      <c r="AM6140" s="16"/>
      <c r="AN6140" s="16"/>
      <c r="AO6140" s="16"/>
      <c r="AP6140" s="16"/>
      <c r="AQ6140" s="16"/>
      <c r="AR6140" s="16"/>
      <c r="AS6140" s="16"/>
      <c r="AT6140" s="16"/>
      <c r="AU6140" s="16"/>
      <c r="AV6140" s="16"/>
      <c r="AW6140" s="16"/>
      <c r="AX6140" s="16"/>
      <c r="AY6140" s="16"/>
      <c r="AZ6140" s="16"/>
      <c r="BA6140" s="16"/>
      <c r="BB6140" s="16"/>
      <c r="BC6140" s="16"/>
      <c r="BD6140" s="16"/>
      <c r="BE6140" s="16"/>
      <c r="BF6140" s="16"/>
      <c r="BG6140" s="16"/>
      <c r="BH6140" s="16"/>
      <c r="BI6140" s="16"/>
      <c r="BJ6140" s="17"/>
      <c r="BK6140" s="17"/>
      <c r="BL6140" s="17"/>
      <c r="BM6140" s="17"/>
      <c r="BN6140" s="17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1"/>
      <c r="L6141" s="11"/>
      <c r="M6141" s="12"/>
      <c r="N6141" s="12"/>
      <c r="O6141" s="12"/>
      <c r="P6141" s="12"/>
      <c r="Q6141" s="12"/>
      <c r="R6141" s="12"/>
      <c r="S6141" s="12"/>
      <c r="T6141" s="12"/>
      <c r="U6141" s="12"/>
      <c r="V6141" s="12"/>
      <c r="W6141" s="12"/>
      <c r="X6141" s="12"/>
      <c r="Y6141" s="12"/>
      <c r="Z6141" s="12"/>
      <c r="AA6141" s="12"/>
      <c r="AB6141" s="12"/>
      <c r="AC6141" s="12"/>
      <c r="AD6141" s="12"/>
      <c r="AE6141" s="12"/>
      <c r="AF6141" s="12"/>
      <c r="AG6141" s="12"/>
      <c r="AH6141" s="12"/>
      <c r="AI6141" s="12"/>
      <c r="AJ6141" s="12"/>
      <c r="AK6141" s="12"/>
      <c r="AL6141" s="12"/>
      <c r="AM6141" s="12"/>
      <c r="AN6141" s="12"/>
      <c r="AO6141" s="12"/>
      <c r="AP6141" s="12"/>
      <c r="AQ6141" s="12"/>
      <c r="AR6141" s="12"/>
      <c r="AS6141" s="12"/>
      <c r="AT6141" s="12"/>
      <c r="AU6141" s="12"/>
      <c r="AV6141" s="12"/>
      <c r="AW6141" s="12"/>
      <c r="AX6141" s="12"/>
      <c r="AY6141" s="12"/>
      <c r="AZ6141" s="12"/>
      <c r="BA6141" s="12"/>
      <c r="BB6141" s="12"/>
      <c r="BC6141" s="12"/>
      <c r="BD6141" s="12"/>
      <c r="BE6141" s="12"/>
      <c r="BF6141" s="12"/>
      <c r="BG6141" s="12"/>
      <c r="BH6141" s="12"/>
      <c r="BI6141" s="12"/>
      <c r="BJ6141" s="13"/>
      <c r="BK6141" s="13"/>
      <c r="BL6141" s="13"/>
      <c r="BM6141" s="13"/>
      <c r="BN6141" s="13"/>
    </row>
    <row r="6142" spans="4:66" x14ac:dyDescent="0.25">
      <c r="D6142"/>
      <c r="E6142" s="10"/>
      <c r="F6142" s="10"/>
      <c r="G6142" s="10"/>
      <c r="H6142" s="10"/>
      <c r="I6142" s="10"/>
      <c r="J6142" s="10"/>
      <c r="K6142" s="11"/>
      <c r="L6142" s="11"/>
      <c r="M6142" s="12"/>
      <c r="N6142" s="12"/>
      <c r="O6142" s="12"/>
      <c r="P6142" s="12"/>
      <c r="Q6142" s="12"/>
      <c r="R6142" s="12"/>
      <c r="S6142" s="12"/>
      <c r="T6142" s="12"/>
      <c r="U6142" s="12"/>
      <c r="V6142" s="12"/>
      <c r="W6142" s="12"/>
      <c r="X6142" s="12"/>
      <c r="Y6142" s="12"/>
      <c r="Z6142" s="12"/>
      <c r="AA6142" s="12"/>
      <c r="AB6142" s="12"/>
      <c r="AC6142" s="12"/>
      <c r="AD6142" s="12"/>
      <c r="AE6142" s="12"/>
      <c r="AF6142" s="12"/>
      <c r="AG6142" s="12"/>
      <c r="AH6142" s="12"/>
      <c r="AI6142" s="12"/>
      <c r="AJ6142" s="12"/>
      <c r="AK6142" s="12"/>
      <c r="AL6142" s="12"/>
      <c r="AM6142" s="12"/>
      <c r="AN6142" s="12"/>
      <c r="AO6142" s="12"/>
      <c r="AP6142" s="12"/>
      <c r="AQ6142" s="12"/>
      <c r="AR6142" s="12"/>
      <c r="AS6142" s="12"/>
      <c r="AT6142" s="12"/>
      <c r="AU6142" s="12"/>
      <c r="AV6142" s="12"/>
      <c r="AW6142" s="12"/>
      <c r="AX6142" s="12"/>
      <c r="AY6142" s="12"/>
      <c r="AZ6142" s="12"/>
      <c r="BA6142" s="12"/>
      <c r="BB6142" s="12"/>
      <c r="BC6142" s="12"/>
      <c r="BD6142" s="12"/>
      <c r="BE6142" s="12"/>
      <c r="BF6142" s="12"/>
      <c r="BG6142" s="12"/>
      <c r="BH6142" s="12"/>
      <c r="BI6142" s="12"/>
      <c r="BJ6142" s="13"/>
      <c r="BK6142" s="13"/>
      <c r="BL6142" s="13"/>
      <c r="BM6142" s="13"/>
      <c r="BN6142" s="13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1"/>
      <c r="L6143" s="11"/>
      <c r="M6143" s="12"/>
      <c r="N6143" s="12"/>
      <c r="O6143" s="12"/>
      <c r="P6143" s="12"/>
      <c r="Q6143" s="12"/>
      <c r="R6143" s="12"/>
      <c r="S6143" s="12"/>
      <c r="T6143" s="12"/>
      <c r="U6143" s="12"/>
      <c r="V6143" s="12"/>
      <c r="W6143" s="12"/>
      <c r="X6143" s="12"/>
      <c r="Y6143" s="12"/>
      <c r="Z6143" s="12"/>
      <c r="AA6143" s="12"/>
      <c r="AB6143" s="12"/>
      <c r="AC6143" s="12"/>
      <c r="AD6143" s="12"/>
      <c r="AE6143" s="12"/>
      <c r="AF6143" s="12"/>
      <c r="AG6143" s="12"/>
      <c r="AH6143" s="12"/>
      <c r="AI6143" s="12"/>
      <c r="AJ6143" s="12"/>
      <c r="AK6143" s="12"/>
      <c r="AL6143" s="12"/>
      <c r="AM6143" s="12"/>
      <c r="AN6143" s="12"/>
      <c r="AO6143" s="12"/>
      <c r="AP6143" s="12"/>
      <c r="AQ6143" s="12"/>
      <c r="AR6143" s="12"/>
      <c r="AS6143" s="12"/>
      <c r="AT6143" s="12"/>
      <c r="AU6143" s="12"/>
      <c r="AV6143" s="12"/>
      <c r="AW6143" s="12"/>
      <c r="AX6143" s="12"/>
      <c r="AY6143" s="12"/>
      <c r="AZ6143" s="12"/>
      <c r="BA6143" s="12"/>
      <c r="BB6143" s="12"/>
      <c r="BC6143" s="12"/>
      <c r="BD6143" s="12"/>
      <c r="BE6143" s="12"/>
      <c r="BF6143" s="12"/>
      <c r="BG6143" s="12"/>
      <c r="BH6143" s="12"/>
      <c r="BI6143" s="12"/>
      <c r="BJ6143" s="13"/>
      <c r="BK6143" s="13"/>
      <c r="BL6143" s="13"/>
      <c r="BM6143" s="13"/>
      <c r="BN6143" s="13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1"/>
      <c r="L6144" s="11"/>
      <c r="M6144" s="12"/>
      <c r="N6144" s="12"/>
      <c r="O6144" s="12"/>
      <c r="P6144" s="12"/>
      <c r="Q6144" s="12"/>
      <c r="R6144" s="12"/>
      <c r="S6144" s="12"/>
      <c r="T6144" s="12"/>
      <c r="U6144" s="12"/>
      <c r="V6144" s="12"/>
      <c r="W6144" s="12"/>
      <c r="X6144" s="12"/>
      <c r="Y6144" s="12"/>
      <c r="Z6144" s="12"/>
      <c r="AA6144" s="12"/>
      <c r="AB6144" s="12"/>
      <c r="AC6144" s="12"/>
      <c r="AD6144" s="12"/>
      <c r="AE6144" s="12"/>
      <c r="AF6144" s="12"/>
      <c r="AG6144" s="12"/>
      <c r="AH6144" s="12"/>
      <c r="AI6144" s="12"/>
      <c r="AJ6144" s="12"/>
      <c r="AK6144" s="12"/>
      <c r="AL6144" s="12"/>
      <c r="AM6144" s="12"/>
      <c r="AN6144" s="12"/>
      <c r="AO6144" s="12"/>
      <c r="AP6144" s="12"/>
      <c r="AQ6144" s="12"/>
      <c r="AR6144" s="12"/>
      <c r="AS6144" s="12"/>
      <c r="AT6144" s="12"/>
      <c r="AU6144" s="12"/>
      <c r="AV6144" s="12"/>
      <c r="AW6144" s="12"/>
      <c r="AX6144" s="12"/>
      <c r="AY6144" s="12"/>
      <c r="AZ6144" s="12"/>
      <c r="BA6144" s="12"/>
      <c r="BB6144" s="12"/>
      <c r="BC6144" s="12"/>
      <c r="BD6144" s="12"/>
      <c r="BE6144" s="12"/>
      <c r="BF6144" s="12"/>
      <c r="BG6144" s="12"/>
      <c r="BH6144" s="12"/>
      <c r="BI6144" s="12"/>
      <c r="BJ6144" s="13"/>
      <c r="BK6144" s="13"/>
      <c r="BL6144" s="13"/>
      <c r="BM6144" s="13"/>
      <c r="BN6144" s="13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1"/>
      <c r="L6145" s="11"/>
      <c r="M6145" s="12"/>
      <c r="N6145" s="12"/>
      <c r="O6145" s="12"/>
      <c r="P6145" s="12"/>
      <c r="Q6145" s="12"/>
      <c r="R6145" s="12"/>
      <c r="S6145" s="12"/>
      <c r="T6145" s="12"/>
      <c r="U6145" s="12"/>
      <c r="V6145" s="12"/>
      <c r="W6145" s="12"/>
      <c r="X6145" s="12"/>
      <c r="Y6145" s="12"/>
      <c r="Z6145" s="12"/>
      <c r="AA6145" s="12"/>
      <c r="AB6145" s="12"/>
      <c r="AC6145" s="12"/>
      <c r="AD6145" s="12"/>
      <c r="AE6145" s="12"/>
      <c r="AF6145" s="12"/>
      <c r="AG6145" s="12"/>
      <c r="AH6145" s="12"/>
      <c r="AI6145" s="12"/>
      <c r="AJ6145" s="12"/>
      <c r="AK6145" s="12"/>
      <c r="AL6145" s="12"/>
      <c r="AM6145" s="12"/>
      <c r="AN6145" s="12"/>
      <c r="AO6145" s="12"/>
      <c r="AP6145" s="12"/>
      <c r="AQ6145" s="12"/>
      <c r="AR6145" s="12"/>
      <c r="AS6145" s="12"/>
      <c r="AT6145" s="12"/>
      <c r="AU6145" s="12"/>
      <c r="AV6145" s="12"/>
      <c r="AW6145" s="12"/>
      <c r="AX6145" s="12"/>
      <c r="AY6145" s="12"/>
      <c r="AZ6145" s="12"/>
      <c r="BA6145" s="12"/>
      <c r="BB6145" s="12"/>
      <c r="BC6145" s="12"/>
      <c r="BD6145" s="12"/>
      <c r="BE6145" s="12"/>
      <c r="BF6145" s="12"/>
      <c r="BG6145" s="12"/>
      <c r="BH6145" s="12"/>
      <c r="BI6145" s="12"/>
      <c r="BJ6145" s="13"/>
      <c r="BK6145" s="13"/>
      <c r="BL6145" s="13"/>
      <c r="BM6145" s="13"/>
      <c r="BN6145" s="13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1"/>
      <c r="L6146" s="11"/>
      <c r="M6146" s="12"/>
      <c r="N6146" s="12"/>
      <c r="O6146" s="12"/>
      <c r="P6146" s="12"/>
      <c r="Q6146" s="12"/>
      <c r="R6146" s="12"/>
      <c r="S6146" s="12"/>
      <c r="T6146" s="12"/>
      <c r="U6146" s="12"/>
      <c r="V6146" s="12"/>
      <c r="W6146" s="12"/>
      <c r="X6146" s="12"/>
      <c r="Y6146" s="12"/>
      <c r="Z6146" s="12"/>
      <c r="AA6146" s="12"/>
      <c r="AB6146" s="12"/>
      <c r="AC6146" s="12"/>
      <c r="AD6146" s="12"/>
      <c r="AE6146" s="12"/>
      <c r="AF6146" s="12"/>
      <c r="AG6146" s="12"/>
      <c r="AH6146" s="12"/>
      <c r="AI6146" s="12"/>
      <c r="AJ6146" s="12"/>
      <c r="AK6146" s="12"/>
      <c r="AL6146" s="12"/>
      <c r="AM6146" s="12"/>
      <c r="AN6146" s="12"/>
      <c r="AO6146" s="12"/>
      <c r="AP6146" s="12"/>
      <c r="AQ6146" s="12"/>
      <c r="AR6146" s="12"/>
      <c r="AS6146" s="12"/>
      <c r="AT6146" s="12"/>
      <c r="AU6146" s="12"/>
      <c r="AV6146" s="12"/>
      <c r="AW6146" s="12"/>
      <c r="AX6146" s="12"/>
      <c r="AY6146" s="12"/>
      <c r="AZ6146" s="12"/>
      <c r="BA6146" s="12"/>
      <c r="BB6146" s="12"/>
      <c r="BC6146" s="12"/>
      <c r="BD6146" s="12"/>
      <c r="BE6146" s="12"/>
      <c r="BF6146" s="12"/>
      <c r="BG6146" s="12"/>
      <c r="BH6146" s="12"/>
      <c r="BI6146" s="12"/>
      <c r="BJ6146" s="13"/>
      <c r="BK6146" s="13"/>
      <c r="BL6146" s="13"/>
      <c r="BM6146" s="13"/>
      <c r="BN6146" s="13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1"/>
      <c r="L6147" s="11"/>
      <c r="M6147" s="12"/>
      <c r="N6147" s="12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/>
      <c r="Y6147" s="12"/>
      <c r="Z6147" s="12"/>
      <c r="AA6147" s="12"/>
      <c r="AB6147" s="12"/>
      <c r="AC6147" s="12"/>
      <c r="AD6147" s="12"/>
      <c r="AE6147" s="12"/>
      <c r="AF6147" s="12"/>
      <c r="AG6147" s="12"/>
      <c r="AH6147" s="12"/>
      <c r="AI6147" s="12"/>
      <c r="AJ6147" s="12"/>
      <c r="AK6147" s="12"/>
      <c r="AL6147" s="12"/>
      <c r="AM6147" s="12"/>
      <c r="AN6147" s="12"/>
      <c r="AO6147" s="12"/>
      <c r="AP6147" s="12"/>
      <c r="AQ6147" s="12"/>
      <c r="AR6147" s="12"/>
      <c r="AS6147" s="12"/>
      <c r="AT6147" s="12"/>
      <c r="AU6147" s="12"/>
      <c r="AV6147" s="12"/>
      <c r="AW6147" s="12"/>
      <c r="AX6147" s="12"/>
      <c r="AY6147" s="12"/>
      <c r="AZ6147" s="12"/>
      <c r="BA6147" s="12"/>
      <c r="BB6147" s="12"/>
      <c r="BC6147" s="12"/>
      <c r="BD6147" s="12"/>
      <c r="BE6147" s="12"/>
      <c r="BF6147" s="12"/>
      <c r="BG6147" s="12"/>
      <c r="BH6147" s="12"/>
      <c r="BI6147" s="12"/>
      <c r="BJ6147" s="13"/>
      <c r="BK6147" s="13"/>
      <c r="BL6147" s="13"/>
      <c r="BM6147" s="13"/>
      <c r="BN6147" s="13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1"/>
      <c r="L6148" s="11"/>
      <c r="M6148" s="12"/>
      <c r="N6148" s="12"/>
      <c r="O6148" s="12"/>
      <c r="P6148" s="12"/>
      <c r="Q6148" s="12"/>
      <c r="R6148" s="12"/>
      <c r="S6148" s="12"/>
      <c r="T6148" s="12"/>
      <c r="U6148" s="12"/>
      <c r="V6148" s="12"/>
      <c r="W6148" s="12"/>
      <c r="X6148" s="12"/>
      <c r="Y6148" s="12"/>
      <c r="Z6148" s="12"/>
      <c r="AA6148" s="12"/>
      <c r="AB6148" s="12"/>
      <c r="AC6148" s="12"/>
      <c r="AD6148" s="12"/>
      <c r="AE6148" s="12"/>
      <c r="AF6148" s="12"/>
      <c r="AG6148" s="12"/>
      <c r="AH6148" s="12"/>
      <c r="AI6148" s="12"/>
      <c r="AJ6148" s="12"/>
      <c r="AK6148" s="12"/>
      <c r="AL6148" s="12"/>
      <c r="AM6148" s="12"/>
      <c r="AN6148" s="12"/>
      <c r="AO6148" s="12"/>
      <c r="AP6148" s="12"/>
      <c r="AQ6148" s="12"/>
      <c r="AR6148" s="12"/>
      <c r="AS6148" s="12"/>
      <c r="AT6148" s="12"/>
      <c r="AU6148" s="12"/>
      <c r="AV6148" s="12"/>
      <c r="AW6148" s="12"/>
      <c r="AX6148" s="12"/>
      <c r="AY6148" s="12"/>
      <c r="AZ6148" s="12"/>
      <c r="BA6148" s="12"/>
      <c r="BB6148" s="12"/>
      <c r="BC6148" s="12"/>
      <c r="BD6148" s="12"/>
      <c r="BE6148" s="12"/>
      <c r="BF6148" s="12"/>
      <c r="BG6148" s="12"/>
      <c r="BH6148" s="12"/>
      <c r="BI6148" s="12"/>
      <c r="BJ6148" s="13"/>
      <c r="BK6148" s="13"/>
      <c r="BL6148" s="13"/>
      <c r="BM6148" s="13"/>
      <c r="BN6148" s="13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1"/>
      <c r="L6149" s="11"/>
      <c r="M6149" s="12"/>
      <c r="N6149" s="12"/>
      <c r="O6149" s="12"/>
      <c r="P6149" s="12"/>
      <c r="Q6149" s="12"/>
      <c r="R6149" s="12"/>
      <c r="S6149" s="12"/>
      <c r="T6149" s="12"/>
      <c r="U6149" s="12"/>
      <c r="V6149" s="12"/>
      <c r="W6149" s="12"/>
      <c r="X6149" s="12"/>
      <c r="Y6149" s="12"/>
      <c r="Z6149" s="12"/>
      <c r="AA6149" s="12"/>
      <c r="AB6149" s="12"/>
      <c r="AC6149" s="12"/>
      <c r="AD6149" s="12"/>
      <c r="AE6149" s="12"/>
      <c r="AF6149" s="12"/>
      <c r="AG6149" s="12"/>
      <c r="AH6149" s="12"/>
      <c r="AI6149" s="12"/>
      <c r="AJ6149" s="12"/>
      <c r="AK6149" s="12"/>
      <c r="AL6149" s="12"/>
      <c r="AM6149" s="12"/>
      <c r="AN6149" s="12"/>
      <c r="AO6149" s="12"/>
      <c r="AP6149" s="12"/>
      <c r="AQ6149" s="12"/>
      <c r="AR6149" s="12"/>
      <c r="AS6149" s="12"/>
      <c r="AT6149" s="12"/>
      <c r="AU6149" s="12"/>
      <c r="AV6149" s="12"/>
      <c r="AW6149" s="12"/>
      <c r="AX6149" s="12"/>
      <c r="AY6149" s="12"/>
      <c r="AZ6149" s="12"/>
      <c r="BA6149" s="12"/>
      <c r="BB6149" s="12"/>
      <c r="BC6149" s="12"/>
      <c r="BD6149" s="12"/>
      <c r="BE6149" s="12"/>
      <c r="BF6149" s="12"/>
      <c r="BG6149" s="12"/>
      <c r="BH6149" s="12"/>
      <c r="BI6149" s="12"/>
      <c r="BJ6149" s="13"/>
      <c r="BK6149" s="13"/>
      <c r="BL6149" s="13"/>
      <c r="BM6149" s="13"/>
      <c r="BN6149" s="13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1"/>
      <c r="L6150" s="11"/>
      <c r="M6150" s="12"/>
      <c r="N6150" s="12"/>
      <c r="O6150" s="12"/>
      <c r="P6150" s="12"/>
      <c r="Q6150" s="12"/>
      <c r="R6150" s="12"/>
      <c r="S6150" s="12"/>
      <c r="T6150" s="12"/>
      <c r="U6150" s="12"/>
      <c r="V6150" s="12"/>
      <c r="W6150" s="12"/>
      <c r="X6150" s="12"/>
      <c r="Y6150" s="12"/>
      <c r="Z6150" s="12"/>
      <c r="AA6150" s="12"/>
      <c r="AB6150" s="12"/>
      <c r="AC6150" s="12"/>
      <c r="AD6150" s="12"/>
      <c r="AE6150" s="12"/>
      <c r="AF6150" s="12"/>
      <c r="AG6150" s="12"/>
      <c r="AH6150" s="12"/>
      <c r="AI6150" s="12"/>
      <c r="AJ6150" s="12"/>
      <c r="AK6150" s="12"/>
      <c r="AL6150" s="12"/>
      <c r="AM6150" s="12"/>
      <c r="AN6150" s="12"/>
      <c r="AO6150" s="12"/>
      <c r="AP6150" s="12"/>
      <c r="AQ6150" s="12"/>
      <c r="AR6150" s="12"/>
      <c r="AS6150" s="12"/>
      <c r="AT6150" s="12"/>
      <c r="AU6150" s="12"/>
      <c r="AV6150" s="12"/>
      <c r="AW6150" s="12"/>
      <c r="AX6150" s="12"/>
      <c r="AY6150" s="12"/>
      <c r="AZ6150" s="12"/>
      <c r="BA6150" s="12"/>
      <c r="BB6150" s="12"/>
      <c r="BC6150" s="12"/>
      <c r="BD6150" s="12"/>
      <c r="BE6150" s="12"/>
      <c r="BF6150" s="12"/>
      <c r="BG6150" s="12"/>
      <c r="BH6150" s="12"/>
      <c r="BI6150" s="12"/>
      <c r="BJ6150" s="13"/>
      <c r="BK6150" s="13"/>
      <c r="BL6150" s="13"/>
      <c r="BM6150" s="13"/>
      <c r="BN6150" s="13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1"/>
      <c r="L6151" s="11"/>
      <c r="M6151" s="12"/>
      <c r="N6151" s="12"/>
      <c r="O6151" s="12"/>
      <c r="P6151" s="12"/>
      <c r="Q6151" s="12"/>
      <c r="R6151" s="12"/>
      <c r="S6151" s="12"/>
      <c r="T6151" s="12"/>
      <c r="U6151" s="12"/>
      <c r="V6151" s="12"/>
      <c r="W6151" s="12"/>
      <c r="X6151" s="12"/>
      <c r="Y6151" s="12"/>
      <c r="Z6151" s="12"/>
      <c r="AA6151" s="12"/>
      <c r="AB6151" s="12"/>
      <c r="AC6151" s="12"/>
      <c r="AD6151" s="12"/>
      <c r="AE6151" s="12"/>
      <c r="AF6151" s="12"/>
      <c r="AG6151" s="12"/>
      <c r="AH6151" s="12"/>
      <c r="AI6151" s="12"/>
      <c r="AJ6151" s="12"/>
      <c r="AK6151" s="12"/>
      <c r="AL6151" s="12"/>
      <c r="AM6151" s="12"/>
      <c r="AN6151" s="12"/>
      <c r="AO6151" s="12"/>
      <c r="AP6151" s="12"/>
      <c r="AQ6151" s="12"/>
      <c r="AR6151" s="12"/>
      <c r="AS6151" s="12"/>
      <c r="AT6151" s="12"/>
      <c r="AU6151" s="12"/>
      <c r="AV6151" s="12"/>
      <c r="AW6151" s="12"/>
      <c r="AX6151" s="12"/>
      <c r="AY6151" s="12"/>
      <c r="AZ6151" s="12"/>
      <c r="BA6151" s="12"/>
      <c r="BB6151" s="12"/>
      <c r="BC6151" s="12"/>
      <c r="BD6151" s="12"/>
      <c r="BE6151" s="12"/>
      <c r="BF6151" s="12"/>
      <c r="BG6151" s="12"/>
      <c r="BH6151" s="12"/>
      <c r="BI6151" s="12"/>
      <c r="BJ6151" s="13"/>
      <c r="BK6151" s="13"/>
      <c r="BL6151" s="13"/>
      <c r="BM6151" s="13"/>
      <c r="BN6151" s="13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1"/>
      <c r="L6152" s="11"/>
      <c r="M6152" s="12"/>
      <c r="N6152" s="12"/>
      <c r="O6152" s="12"/>
      <c r="P6152" s="12"/>
      <c r="Q6152" s="12"/>
      <c r="R6152" s="12"/>
      <c r="S6152" s="12"/>
      <c r="T6152" s="12"/>
      <c r="U6152" s="12"/>
      <c r="V6152" s="12"/>
      <c r="W6152" s="12"/>
      <c r="X6152" s="12"/>
      <c r="Y6152" s="12"/>
      <c r="Z6152" s="12"/>
      <c r="AA6152" s="12"/>
      <c r="AB6152" s="12"/>
      <c r="AC6152" s="12"/>
      <c r="AD6152" s="12"/>
      <c r="AE6152" s="12"/>
      <c r="AF6152" s="12"/>
      <c r="AG6152" s="12"/>
      <c r="AH6152" s="12"/>
      <c r="AI6152" s="12"/>
      <c r="AJ6152" s="12"/>
      <c r="AK6152" s="12"/>
      <c r="AL6152" s="12"/>
      <c r="AM6152" s="12"/>
      <c r="AN6152" s="12"/>
      <c r="AO6152" s="12"/>
      <c r="AP6152" s="12"/>
      <c r="AQ6152" s="12"/>
      <c r="AR6152" s="12"/>
      <c r="AS6152" s="12"/>
      <c r="AT6152" s="12"/>
      <c r="AU6152" s="12"/>
      <c r="AV6152" s="12"/>
      <c r="AW6152" s="12"/>
      <c r="AX6152" s="12"/>
      <c r="AY6152" s="12"/>
      <c r="AZ6152" s="12"/>
      <c r="BA6152" s="12"/>
      <c r="BB6152" s="12"/>
      <c r="BC6152" s="12"/>
      <c r="BD6152" s="12"/>
      <c r="BE6152" s="12"/>
      <c r="BF6152" s="12"/>
      <c r="BG6152" s="12"/>
      <c r="BH6152" s="12"/>
      <c r="BI6152" s="12"/>
      <c r="BJ6152" s="13"/>
      <c r="BK6152" s="13"/>
      <c r="BL6152" s="13"/>
      <c r="BM6152" s="13"/>
      <c r="BN6152" s="13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1"/>
      <c r="L6153" s="11"/>
      <c r="M6153" s="12"/>
      <c r="N6153" s="12"/>
      <c r="O6153" s="12"/>
      <c r="P6153" s="12"/>
      <c r="Q6153" s="12"/>
      <c r="R6153" s="12"/>
      <c r="S6153" s="12"/>
      <c r="T6153" s="12"/>
      <c r="U6153" s="12"/>
      <c r="V6153" s="12"/>
      <c r="W6153" s="12"/>
      <c r="X6153" s="12"/>
      <c r="Y6153" s="12"/>
      <c r="Z6153" s="12"/>
      <c r="AA6153" s="12"/>
      <c r="AB6153" s="12"/>
      <c r="AC6153" s="12"/>
      <c r="AD6153" s="12"/>
      <c r="AE6153" s="12"/>
      <c r="AF6153" s="12"/>
      <c r="AG6153" s="12"/>
      <c r="AH6153" s="12"/>
      <c r="AI6153" s="12"/>
      <c r="AJ6153" s="12"/>
      <c r="AK6153" s="12"/>
      <c r="AL6153" s="12"/>
      <c r="AM6153" s="12"/>
      <c r="AN6153" s="12"/>
      <c r="AO6153" s="12"/>
      <c r="AP6153" s="12"/>
      <c r="AQ6153" s="12"/>
      <c r="AR6153" s="12"/>
      <c r="AS6153" s="12"/>
      <c r="AT6153" s="12"/>
      <c r="AU6153" s="12"/>
      <c r="AV6153" s="12"/>
      <c r="AW6153" s="12"/>
      <c r="AX6153" s="12"/>
      <c r="AY6153" s="12"/>
      <c r="AZ6153" s="12"/>
      <c r="BA6153" s="12"/>
      <c r="BB6153" s="12"/>
      <c r="BC6153" s="12"/>
      <c r="BD6153" s="12"/>
      <c r="BE6153" s="12"/>
      <c r="BF6153" s="12"/>
      <c r="BG6153" s="12"/>
      <c r="BH6153" s="12"/>
      <c r="BI6153" s="12"/>
      <c r="BJ6153" s="13"/>
      <c r="BK6153" s="13"/>
      <c r="BL6153" s="13"/>
      <c r="BM6153" s="13"/>
      <c r="BN6153" s="13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1"/>
      <c r="L6154" s="11"/>
      <c r="M6154" s="12"/>
      <c r="N6154" s="12"/>
      <c r="O6154" s="12"/>
      <c r="P6154" s="12"/>
      <c r="Q6154" s="12"/>
      <c r="R6154" s="12"/>
      <c r="S6154" s="12"/>
      <c r="T6154" s="12"/>
      <c r="U6154" s="12"/>
      <c r="V6154" s="12"/>
      <c r="W6154" s="12"/>
      <c r="X6154" s="12"/>
      <c r="Y6154" s="12"/>
      <c r="Z6154" s="12"/>
      <c r="AA6154" s="12"/>
      <c r="AB6154" s="12"/>
      <c r="AC6154" s="12"/>
      <c r="AD6154" s="12"/>
      <c r="AE6154" s="12"/>
      <c r="AF6154" s="12"/>
      <c r="AG6154" s="12"/>
      <c r="AH6154" s="12"/>
      <c r="AI6154" s="12"/>
      <c r="AJ6154" s="12"/>
      <c r="AK6154" s="12"/>
      <c r="AL6154" s="12"/>
      <c r="AM6154" s="12"/>
      <c r="AN6154" s="12"/>
      <c r="AO6154" s="12"/>
      <c r="AP6154" s="12"/>
      <c r="AQ6154" s="12"/>
      <c r="AR6154" s="12"/>
      <c r="AS6154" s="12"/>
      <c r="AT6154" s="12"/>
      <c r="AU6154" s="12"/>
      <c r="AV6154" s="12"/>
      <c r="AW6154" s="12"/>
      <c r="AX6154" s="12"/>
      <c r="AY6154" s="12"/>
      <c r="AZ6154" s="12"/>
      <c r="BA6154" s="12"/>
      <c r="BB6154" s="12"/>
      <c r="BC6154" s="12"/>
      <c r="BD6154" s="12"/>
      <c r="BE6154" s="12"/>
      <c r="BF6154" s="12"/>
      <c r="BG6154" s="12"/>
      <c r="BH6154" s="12"/>
      <c r="BI6154" s="12"/>
      <c r="BJ6154" s="13"/>
      <c r="BK6154" s="13"/>
      <c r="BL6154" s="13"/>
      <c r="BM6154" s="13"/>
      <c r="BN6154" s="13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1"/>
      <c r="L6155" s="11"/>
      <c r="M6155" s="12"/>
      <c r="N6155" s="12"/>
      <c r="O6155" s="12"/>
      <c r="P6155" s="12"/>
      <c r="Q6155" s="12"/>
      <c r="R6155" s="12"/>
      <c r="S6155" s="12"/>
      <c r="T6155" s="12"/>
      <c r="U6155" s="12"/>
      <c r="V6155" s="12"/>
      <c r="W6155" s="12"/>
      <c r="X6155" s="12"/>
      <c r="Y6155" s="12"/>
      <c r="Z6155" s="12"/>
      <c r="AA6155" s="12"/>
      <c r="AB6155" s="12"/>
      <c r="AC6155" s="12"/>
      <c r="AD6155" s="12"/>
      <c r="AE6155" s="12"/>
      <c r="AF6155" s="12"/>
      <c r="AG6155" s="12"/>
      <c r="AH6155" s="12"/>
      <c r="AI6155" s="12"/>
      <c r="AJ6155" s="12"/>
      <c r="AK6155" s="12"/>
      <c r="AL6155" s="12"/>
      <c r="AM6155" s="12"/>
      <c r="AN6155" s="12"/>
      <c r="AO6155" s="12"/>
      <c r="AP6155" s="12"/>
      <c r="AQ6155" s="12"/>
      <c r="AR6155" s="12"/>
      <c r="AS6155" s="12"/>
      <c r="AT6155" s="12"/>
      <c r="AU6155" s="12"/>
      <c r="AV6155" s="12"/>
      <c r="AW6155" s="12"/>
      <c r="AX6155" s="12"/>
      <c r="AY6155" s="12"/>
      <c r="AZ6155" s="12"/>
      <c r="BA6155" s="12"/>
      <c r="BB6155" s="12"/>
      <c r="BC6155" s="12"/>
      <c r="BD6155" s="12"/>
      <c r="BE6155" s="12"/>
      <c r="BF6155" s="12"/>
      <c r="BG6155" s="12"/>
      <c r="BH6155" s="12"/>
      <c r="BI6155" s="12"/>
      <c r="BJ6155" s="13"/>
      <c r="BK6155" s="13"/>
      <c r="BL6155" s="13"/>
      <c r="BM6155" s="13"/>
      <c r="BN6155" s="13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1"/>
      <c r="L6156" s="11"/>
      <c r="M6156" s="12"/>
      <c r="N6156" s="12"/>
      <c r="O6156" s="12"/>
      <c r="P6156" s="12"/>
      <c r="Q6156" s="12"/>
      <c r="R6156" s="12"/>
      <c r="S6156" s="12"/>
      <c r="T6156" s="12"/>
      <c r="U6156" s="12"/>
      <c r="V6156" s="12"/>
      <c r="W6156" s="12"/>
      <c r="X6156" s="12"/>
      <c r="Y6156" s="12"/>
      <c r="Z6156" s="12"/>
      <c r="AA6156" s="12"/>
      <c r="AB6156" s="12"/>
      <c r="AC6156" s="12"/>
      <c r="AD6156" s="12"/>
      <c r="AE6156" s="12"/>
      <c r="AF6156" s="12"/>
      <c r="AG6156" s="12"/>
      <c r="AH6156" s="12"/>
      <c r="AI6156" s="12"/>
      <c r="AJ6156" s="12"/>
      <c r="AK6156" s="12"/>
      <c r="AL6156" s="12"/>
      <c r="AM6156" s="12"/>
      <c r="AN6156" s="12"/>
      <c r="AO6156" s="12"/>
      <c r="AP6156" s="12"/>
      <c r="AQ6156" s="12"/>
      <c r="AR6156" s="12"/>
      <c r="AS6156" s="12"/>
      <c r="AT6156" s="12"/>
      <c r="AU6156" s="12"/>
      <c r="AV6156" s="12"/>
      <c r="AW6156" s="12"/>
      <c r="AX6156" s="12"/>
      <c r="AY6156" s="12"/>
      <c r="AZ6156" s="12"/>
      <c r="BA6156" s="12"/>
      <c r="BB6156" s="12"/>
      <c r="BC6156" s="12"/>
      <c r="BD6156" s="12"/>
      <c r="BE6156" s="12"/>
      <c r="BF6156" s="12"/>
      <c r="BG6156" s="12"/>
      <c r="BH6156" s="12"/>
      <c r="BI6156" s="12"/>
      <c r="BJ6156" s="13"/>
      <c r="BK6156" s="13"/>
      <c r="BL6156" s="13"/>
      <c r="BM6156" s="13"/>
      <c r="BN6156" s="13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1"/>
      <c r="L6157" s="11"/>
      <c r="M6157" s="12"/>
      <c r="N6157" s="12"/>
      <c r="O6157" s="12"/>
      <c r="P6157" s="12"/>
      <c r="Q6157" s="12"/>
      <c r="R6157" s="12"/>
      <c r="S6157" s="12"/>
      <c r="T6157" s="12"/>
      <c r="U6157" s="12"/>
      <c r="V6157" s="12"/>
      <c r="W6157" s="12"/>
      <c r="X6157" s="12"/>
      <c r="Y6157" s="12"/>
      <c r="Z6157" s="12"/>
      <c r="AA6157" s="12"/>
      <c r="AB6157" s="12"/>
      <c r="AC6157" s="12"/>
      <c r="AD6157" s="12"/>
      <c r="AE6157" s="12"/>
      <c r="AF6157" s="12"/>
      <c r="AG6157" s="12"/>
      <c r="AH6157" s="12"/>
      <c r="AI6157" s="12"/>
      <c r="AJ6157" s="12"/>
      <c r="AK6157" s="12"/>
      <c r="AL6157" s="12"/>
      <c r="AM6157" s="12"/>
      <c r="AN6157" s="12"/>
      <c r="AO6157" s="12"/>
      <c r="AP6157" s="12"/>
      <c r="AQ6157" s="12"/>
      <c r="AR6157" s="12"/>
      <c r="AS6157" s="12"/>
      <c r="AT6157" s="12"/>
      <c r="AU6157" s="12"/>
      <c r="AV6157" s="12"/>
      <c r="AW6157" s="12"/>
      <c r="AX6157" s="12"/>
      <c r="AY6157" s="12"/>
      <c r="AZ6157" s="12"/>
      <c r="BA6157" s="12"/>
      <c r="BB6157" s="12"/>
      <c r="BC6157" s="12"/>
      <c r="BD6157" s="12"/>
      <c r="BE6157" s="12"/>
      <c r="BF6157" s="12"/>
      <c r="BG6157" s="12"/>
      <c r="BH6157" s="12"/>
      <c r="BI6157" s="12"/>
      <c r="BJ6157" s="13"/>
      <c r="BK6157" s="13"/>
      <c r="BL6157" s="13"/>
      <c r="BM6157" s="13"/>
      <c r="BN6157" s="13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1"/>
      <c r="L6158" s="11"/>
      <c r="M6158" s="12"/>
      <c r="N6158" s="12"/>
      <c r="O6158" s="12"/>
      <c r="P6158" s="12"/>
      <c r="Q6158" s="12"/>
      <c r="R6158" s="12"/>
      <c r="S6158" s="12"/>
      <c r="T6158" s="12"/>
      <c r="U6158" s="12"/>
      <c r="V6158" s="12"/>
      <c r="W6158" s="12"/>
      <c r="X6158" s="12"/>
      <c r="Y6158" s="12"/>
      <c r="Z6158" s="12"/>
      <c r="AA6158" s="12"/>
      <c r="AB6158" s="12"/>
      <c r="AC6158" s="12"/>
      <c r="AD6158" s="12"/>
      <c r="AE6158" s="12"/>
      <c r="AF6158" s="12"/>
      <c r="AG6158" s="12"/>
      <c r="AH6158" s="12"/>
      <c r="AI6158" s="12"/>
      <c r="AJ6158" s="12"/>
      <c r="AK6158" s="12"/>
      <c r="AL6158" s="12"/>
      <c r="AM6158" s="12"/>
      <c r="AN6158" s="12"/>
      <c r="AO6158" s="12"/>
      <c r="AP6158" s="12"/>
      <c r="AQ6158" s="12"/>
      <c r="AR6158" s="12"/>
      <c r="AS6158" s="12"/>
      <c r="AT6158" s="12"/>
      <c r="AU6158" s="12"/>
      <c r="AV6158" s="12"/>
      <c r="AW6158" s="12"/>
      <c r="AX6158" s="12"/>
      <c r="AY6158" s="12"/>
      <c r="AZ6158" s="12"/>
      <c r="BA6158" s="12"/>
      <c r="BB6158" s="12"/>
      <c r="BC6158" s="12"/>
      <c r="BD6158" s="12"/>
      <c r="BE6158" s="12"/>
      <c r="BF6158" s="12"/>
      <c r="BG6158" s="12"/>
      <c r="BH6158" s="12"/>
      <c r="BI6158" s="12"/>
      <c r="BJ6158" s="13"/>
      <c r="BK6158" s="13"/>
      <c r="BL6158" s="13"/>
      <c r="BM6158" s="13"/>
      <c r="BN6158" s="13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1"/>
      <c r="L6159" s="11"/>
      <c r="M6159" s="12"/>
      <c r="N6159" s="12"/>
      <c r="O6159" s="12"/>
      <c r="P6159" s="12"/>
      <c r="Q6159" s="12"/>
      <c r="R6159" s="12"/>
      <c r="S6159" s="12"/>
      <c r="T6159" s="12"/>
      <c r="U6159" s="12"/>
      <c r="V6159" s="12"/>
      <c r="W6159" s="12"/>
      <c r="X6159" s="12"/>
      <c r="Y6159" s="12"/>
      <c r="Z6159" s="12"/>
      <c r="AA6159" s="12"/>
      <c r="AB6159" s="12"/>
      <c r="AC6159" s="12"/>
      <c r="AD6159" s="12"/>
      <c r="AE6159" s="12"/>
      <c r="AF6159" s="12"/>
      <c r="AG6159" s="12"/>
      <c r="AH6159" s="12"/>
      <c r="AI6159" s="12"/>
      <c r="AJ6159" s="12"/>
      <c r="AK6159" s="12"/>
      <c r="AL6159" s="12"/>
      <c r="AM6159" s="12"/>
      <c r="AN6159" s="12"/>
      <c r="AO6159" s="12"/>
      <c r="AP6159" s="12"/>
      <c r="AQ6159" s="12"/>
      <c r="AR6159" s="12"/>
      <c r="AS6159" s="12"/>
      <c r="AT6159" s="12"/>
      <c r="AU6159" s="12"/>
      <c r="AV6159" s="12"/>
      <c r="AW6159" s="12"/>
      <c r="AX6159" s="12"/>
      <c r="AY6159" s="12"/>
      <c r="AZ6159" s="12"/>
      <c r="BA6159" s="12"/>
      <c r="BB6159" s="12"/>
      <c r="BC6159" s="12"/>
      <c r="BD6159" s="12"/>
      <c r="BE6159" s="12"/>
      <c r="BF6159" s="12"/>
      <c r="BG6159" s="12"/>
      <c r="BH6159" s="12"/>
      <c r="BI6159" s="12"/>
      <c r="BJ6159" s="13"/>
      <c r="BK6159" s="13"/>
      <c r="BL6159" s="13"/>
      <c r="BM6159" s="13"/>
      <c r="BN6159" s="13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1"/>
      <c r="L6160" s="11"/>
      <c r="M6160" s="12"/>
      <c r="N6160" s="12"/>
      <c r="O6160" s="12"/>
      <c r="P6160" s="12"/>
      <c r="Q6160" s="12"/>
      <c r="R6160" s="12"/>
      <c r="S6160" s="12"/>
      <c r="T6160" s="12"/>
      <c r="U6160" s="12"/>
      <c r="V6160" s="12"/>
      <c r="W6160" s="12"/>
      <c r="X6160" s="12"/>
      <c r="Y6160" s="12"/>
      <c r="Z6160" s="12"/>
      <c r="AA6160" s="12"/>
      <c r="AB6160" s="12"/>
      <c r="AC6160" s="12"/>
      <c r="AD6160" s="12"/>
      <c r="AE6160" s="12"/>
      <c r="AF6160" s="12"/>
      <c r="AG6160" s="12"/>
      <c r="AH6160" s="12"/>
      <c r="AI6160" s="12"/>
      <c r="AJ6160" s="12"/>
      <c r="AK6160" s="12"/>
      <c r="AL6160" s="12"/>
      <c r="AM6160" s="12"/>
      <c r="AN6160" s="12"/>
      <c r="AO6160" s="12"/>
      <c r="AP6160" s="12"/>
      <c r="AQ6160" s="12"/>
      <c r="AR6160" s="12"/>
      <c r="AS6160" s="12"/>
      <c r="AT6160" s="12"/>
      <c r="AU6160" s="12"/>
      <c r="AV6160" s="12"/>
      <c r="AW6160" s="12"/>
      <c r="AX6160" s="12"/>
      <c r="AY6160" s="12"/>
      <c r="AZ6160" s="12"/>
      <c r="BA6160" s="12"/>
      <c r="BB6160" s="12"/>
      <c r="BC6160" s="12"/>
      <c r="BD6160" s="12"/>
      <c r="BE6160" s="12"/>
      <c r="BF6160" s="12"/>
      <c r="BG6160" s="12"/>
      <c r="BH6160" s="12"/>
      <c r="BI6160" s="12"/>
      <c r="BJ6160" s="13"/>
      <c r="BK6160" s="13"/>
      <c r="BL6160" s="13"/>
      <c r="BM6160" s="13"/>
      <c r="BN6160" s="13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1"/>
      <c r="L6161" s="11"/>
      <c r="M6161" s="12"/>
      <c r="N6161" s="12"/>
      <c r="O6161" s="12"/>
      <c r="P6161" s="12"/>
      <c r="Q6161" s="12"/>
      <c r="R6161" s="12"/>
      <c r="S6161" s="12"/>
      <c r="T6161" s="12"/>
      <c r="U6161" s="12"/>
      <c r="V6161" s="12"/>
      <c r="W6161" s="12"/>
      <c r="X6161" s="12"/>
      <c r="Y6161" s="12"/>
      <c r="Z6161" s="12"/>
      <c r="AA6161" s="12"/>
      <c r="AB6161" s="12"/>
      <c r="AC6161" s="12"/>
      <c r="AD6161" s="12"/>
      <c r="AE6161" s="12"/>
      <c r="AF6161" s="12"/>
      <c r="AG6161" s="12"/>
      <c r="AH6161" s="12"/>
      <c r="AI6161" s="12"/>
      <c r="AJ6161" s="12"/>
      <c r="AK6161" s="12"/>
      <c r="AL6161" s="12"/>
      <c r="AM6161" s="12"/>
      <c r="AN6161" s="12"/>
      <c r="AO6161" s="12"/>
      <c r="AP6161" s="12"/>
      <c r="AQ6161" s="12"/>
      <c r="AR6161" s="12"/>
      <c r="AS6161" s="12"/>
      <c r="AT6161" s="12"/>
      <c r="AU6161" s="12"/>
      <c r="AV6161" s="12"/>
      <c r="AW6161" s="12"/>
      <c r="AX6161" s="12"/>
      <c r="AY6161" s="12"/>
      <c r="AZ6161" s="12"/>
      <c r="BA6161" s="12"/>
      <c r="BB6161" s="12"/>
      <c r="BC6161" s="12"/>
      <c r="BD6161" s="12"/>
      <c r="BE6161" s="12"/>
      <c r="BF6161" s="12"/>
      <c r="BG6161" s="12"/>
      <c r="BH6161" s="12"/>
      <c r="BI6161" s="12"/>
      <c r="BJ6161" s="13"/>
      <c r="BK6161" s="13"/>
      <c r="BL6161" s="13"/>
      <c r="BM6161" s="13"/>
      <c r="BN6161" s="13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1"/>
      <c r="L6162" s="11"/>
      <c r="M6162" s="12"/>
      <c r="N6162" s="12"/>
      <c r="O6162" s="12"/>
      <c r="P6162" s="12"/>
      <c r="Q6162" s="12"/>
      <c r="R6162" s="12"/>
      <c r="S6162" s="12"/>
      <c r="T6162" s="12"/>
      <c r="U6162" s="12"/>
      <c r="V6162" s="12"/>
      <c r="W6162" s="12"/>
      <c r="X6162" s="12"/>
      <c r="Y6162" s="12"/>
      <c r="Z6162" s="12"/>
      <c r="AA6162" s="12"/>
      <c r="AB6162" s="12"/>
      <c r="AC6162" s="12"/>
      <c r="AD6162" s="12"/>
      <c r="AE6162" s="12"/>
      <c r="AF6162" s="12"/>
      <c r="AG6162" s="12"/>
      <c r="AH6162" s="12"/>
      <c r="AI6162" s="12"/>
      <c r="AJ6162" s="12"/>
      <c r="AK6162" s="12"/>
      <c r="AL6162" s="12"/>
      <c r="AM6162" s="12"/>
      <c r="AN6162" s="12"/>
      <c r="AO6162" s="12"/>
      <c r="AP6162" s="12"/>
      <c r="AQ6162" s="12"/>
      <c r="AR6162" s="12"/>
      <c r="AS6162" s="12"/>
      <c r="AT6162" s="12"/>
      <c r="AU6162" s="12"/>
      <c r="AV6162" s="12"/>
      <c r="AW6162" s="12"/>
      <c r="AX6162" s="12"/>
      <c r="AY6162" s="12"/>
      <c r="AZ6162" s="12"/>
      <c r="BA6162" s="12"/>
      <c r="BB6162" s="12"/>
      <c r="BC6162" s="12"/>
      <c r="BD6162" s="12"/>
      <c r="BE6162" s="12"/>
      <c r="BF6162" s="12"/>
      <c r="BG6162" s="12"/>
      <c r="BH6162" s="12"/>
      <c r="BI6162" s="12"/>
      <c r="BJ6162" s="13"/>
      <c r="BK6162" s="13"/>
      <c r="BL6162" s="13"/>
      <c r="BM6162" s="13"/>
      <c r="BN6162" s="13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1"/>
      <c r="L6163" s="11"/>
      <c r="M6163" s="12"/>
      <c r="N6163" s="12"/>
      <c r="O6163" s="12"/>
      <c r="P6163" s="12"/>
      <c r="Q6163" s="12"/>
      <c r="R6163" s="12"/>
      <c r="S6163" s="12"/>
      <c r="T6163" s="12"/>
      <c r="U6163" s="12"/>
      <c r="V6163" s="12"/>
      <c r="W6163" s="12"/>
      <c r="X6163" s="12"/>
      <c r="Y6163" s="12"/>
      <c r="Z6163" s="12"/>
      <c r="AA6163" s="12"/>
      <c r="AB6163" s="12"/>
      <c r="AC6163" s="12"/>
      <c r="AD6163" s="12"/>
      <c r="AE6163" s="12"/>
      <c r="AF6163" s="12"/>
      <c r="AG6163" s="12"/>
      <c r="AH6163" s="12"/>
      <c r="AI6163" s="12"/>
      <c r="AJ6163" s="12"/>
      <c r="AK6163" s="12"/>
      <c r="AL6163" s="12"/>
      <c r="AM6163" s="12"/>
      <c r="AN6163" s="12"/>
      <c r="AO6163" s="12"/>
      <c r="AP6163" s="12"/>
      <c r="AQ6163" s="12"/>
      <c r="AR6163" s="12"/>
      <c r="AS6163" s="12"/>
      <c r="AT6163" s="12"/>
      <c r="AU6163" s="12"/>
      <c r="AV6163" s="12"/>
      <c r="AW6163" s="12"/>
      <c r="AX6163" s="12"/>
      <c r="AY6163" s="12"/>
      <c r="AZ6163" s="12"/>
      <c r="BA6163" s="12"/>
      <c r="BB6163" s="12"/>
      <c r="BC6163" s="12"/>
      <c r="BD6163" s="12"/>
      <c r="BE6163" s="12"/>
      <c r="BF6163" s="12"/>
      <c r="BG6163" s="12"/>
      <c r="BH6163" s="12"/>
      <c r="BI6163" s="12"/>
      <c r="BJ6163" s="13"/>
      <c r="BK6163" s="13"/>
      <c r="BL6163" s="13"/>
      <c r="BM6163" s="13"/>
      <c r="BN6163" s="13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1"/>
      <c r="L6164" s="11"/>
      <c r="M6164" s="12"/>
      <c r="N6164" s="12"/>
      <c r="O6164" s="12"/>
      <c r="P6164" s="12"/>
      <c r="Q6164" s="12"/>
      <c r="R6164" s="12"/>
      <c r="S6164" s="12"/>
      <c r="T6164" s="12"/>
      <c r="U6164" s="12"/>
      <c r="V6164" s="12"/>
      <c r="W6164" s="12"/>
      <c r="X6164" s="12"/>
      <c r="Y6164" s="12"/>
      <c r="Z6164" s="12"/>
      <c r="AA6164" s="12"/>
      <c r="AB6164" s="12"/>
      <c r="AC6164" s="12"/>
      <c r="AD6164" s="12"/>
      <c r="AE6164" s="12"/>
      <c r="AF6164" s="12"/>
      <c r="AG6164" s="12"/>
      <c r="AH6164" s="12"/>
      <c r="AI6164" s="12"/>
      <c r="AJ6164" s="12"/>
      <c r="AK6164" s="12"/>
      <c r="AL6164" s="12"/>
      <c r="AM6164" s="12"/>
      <c r="AN6164" s="12"/>
      <c r="AO6164" s="12"/>
      <c r="AP6164" s="12"/>
      <c r="AQ6164" s="12"/>
      <c r="AR6164" s="12"/>
      <c r="AS6164" s="12"/>
      <c r="AT6164" s="12"/>
      <c r="AU6164" s="12"/>
      <c r="AV6164" s="12"/>
      <c r="AW6164" s="12"/>
      <c r="AX6164" s="12"/>
      <c r="AY6164" s="12"/>
      <c r="AZ6164" s="12"/>
      <c r="BA6164" s="12"/>
      <c r="BB6164" s="12"/>
      <c r="BC6164" s="12"/>
      <c r="BD6164" s="12"/>
      <c r="BE6164" s="12"/>
      <c r="BF6164" s="12"/>
      <c r="BG6164" s="12"/>
      <c r="BH6164" s="12"/>
      <c r="BI6164" s="12"/>
      <c r="BJ6164" s="13"/>
      <c r="BK6164" s="13"/>
      <c r="BL6164" s="13"/>
      <c r="BM6164" s="13"/>
      <c r="BN6164" s="13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1"/>
      <c r="L6165" s="11"/>
      <c r="M6165" s="12"/>
      <c r="N6165" s="12"/>
      <c r="O6165" s="12"/>
      <c r="P6165" s="12"/>
      <c r="Q6165" s="12"/>
      <c r="R6165" s="12"/>
      <c r="S6165" s="12"/>
      <c r="T6165" s="12"/>
      <c r="U6165" s="12"/>
      <c r="V6165" s="12"/>
      <c r="W6165" s="12"/>
      <c r="X6165" s="12"/>
      <c r="Y6165" s="12"/>
      <c r="Z6165" s="12"/>
      <c r="AA6165" s="12"/>
      <c r="AB6165" s="12"/>
      <c r="AC6165" s="12"/>
      <c r="AD6165" s="12"/>
      <c r="AE6165" s="12"/>
      <c r="AF6165" s="12"/>
      <c r="AG6165" s="12"/>
      <c r="AH6165" s="12"/>
      <c r="AI6165" s="12"/>
      <c r="AJ6165" s="12"/>
      <c r="AK6165" s="12"/>
      <c r="AL6165" s="12"/>
      <c r="AM6165" s="12"/>
      <c r="AN6165" s="12"/>
      <c r="AO6165" s="12"/>
      <c r="AP6165" s="12"/>
      <c r="AQ6165" s="12"/>
      <c r="AR6165" s="12"/>
      <c r="AS6165" s="12"/>
      <c r="AT6165" s="12"/>
      <c r="AU6165" s="12"/>
      <c r="AV6165" s="12"/>
      <c r="AW6165" s="12"/>
      <c r="AX6165" s="12"/>
      <c r="AY6165" s="12"/>
      <c r="AZ6165" s="12"/>
      <c r="BA6165" s="12"/>
      <c r="BB6165" s="12"/>
      <c r="BC6165" s="12"/>
      <c r="BD6165" s="12"/>
      <c r="BE6165" s="12"/>
      <c r="BF6165" s="12"/>
      <c r="BG6165" s="12"/>
      <c r="BH6165" s="12"/>
      <c r="BI6165" s="12"/>
      <c r="BJ6165" s="13"/>
      <c r="BK6165" s="13"/>
      <c r="BL6165" s="13"/>
      <c r="BM6165" s="13"/>
      <c r="BN6165" s="13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1"/>
      <c r="L6166" s="11"/>
      <c r="M6166" s="12"/>
      <c r="N6166" s="12"/>
      <c r="O6166" s="12"/>
      <c r="P6166" s="12"/>
      <c r="Q6166" s="12"/>
      <c r="R6166" s="12"/>
      <c r="S6166" s="12"/>
      <c r="T6166" s="12"/>
      <c r="U6166" s="12"/>
      <c r="V6166" s="12"/>
      <c r="W6166" s="12"/>
      <c r="X6166" s="12"/>
      <c r="Y6166" s="12"/>
      <c r="Z6166" s="12"/>
      <c r="AA6166" s="12"/>
      <c r="AB6166" s="12"/>
      <c r="AC6166" s="12"/>
      <c r="AD6166" s="12"/>
      <c r="AE6166" s="12"/>
      <c r="AF6166" s="12"/>
      <c r="AG6166" s="12"/>
      <c r="AH6166" s="12"/>
      <c r="AI6166" s="12"/>
      <c r="AJ6166" s="12"/>
      <c r="AK6166" s="12"/>
      <c r="AL6166" s="12"/>
      <c r="AM6166" s="12"/>
      <c r="AN6166" s="12"/>
      <c r="AO6166" s="12"/>
      <c r="AP6166" s="12"/>
      <c r="AQ6166" s="12"/>
      <c r="AR6166" s="12"/>
      <c r="AS6166" s="12"/>
      <c r="AT6166" s="12"/>
      <c r="AU6166" s="12"/>
      <c r="AV6166" s="12"/>
      <c r="AW6166" s="12"/>
      <c r="AX6166" s="12"/>
      <c r="AY6166" s="12"/>
      <c r="AZ6166" s="12"/>
      <c r="BA6166" s="12"/>
      <c r="BB6166" s="12"/>
      <c r="BC6166" s="12"/>
      <c r="BD6166" s="12"/>
      <c r="BE6166" s="12"/>
      <c r="BF6166" s="12"/>
      <c r="BG6166" s="12"/>
      <c r="BH6166" s="12"/>
      <c r="BI6166" s="12"/>
      <c r="BJ6166" s="13"/>
      <c r="BK6166" s="13"/>
      <c r="BL6166" s="13"/>
      <c r="BM6166" s="13"/>
      <c r="BN6166" s="13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1"/>
      <c r="L6167" s="11"/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2"/>
      <c r="AF6167" s="12"/>
      <c r="AG6167" s="12"/>
      <c r="AH6167" s="12"/>
      <c r="AI6167" s="12"/>
      <c r="AJ6167" s="12"/>
      <c r="AK6167" s="12"/>
      <c r="AL6167" s="12"/>
      <c r="AM6167" s="12"/>
      <c r="AN6167" s="12"/>
      <c r="AO6167" s="12"/>
      <c r="AP6167" s="12"/>
      <c r="AQ6167" s="12"/>
      <c r="AR6167" s="12"/>
      <c r="AS6167" s="12"/>
      <c r="AT6167" s="12"/>
      <c r="AU6167" s="12"/>
      <c r="AV6167" s="12"/>
      <c r="AW6167" s="12"/>
      <c r="AX6167" s="12"/>
      <c r="AY6167" s="12"/>
      <c r="AZ6167" s="12"/>
      <c r="BA6167" s="12"/>
      <c r="BB6167" s="12"/>
      <c r="BC6167" s="12"/>
      <c r="BD6167" s="12"/>
      <c r="BE6167" s="12"/>
      <c r="BF6167" s="12"/>
      <c r="BG6167" s="12"/>
      <c r="BH6167" s="12"/>
      <c r="BI6167" s="12"/>
      <c r="BJ6167" s="13"/>
      <c r="BK6167" s="13"/>
      <c r="BL6167" s="13"/>
      <c r="BM6167" s="13"/>
      <c r="BN6167" s="13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1"/>
      <c r="L6168" s="11"/>
      <c r="M6168" s="12"/>
      <c r="N6168" s="12"/>
      <c r="O6168" s="12"/>
      <c r="P6168" s="12"/>
      <c r="Q6168" s="12"/>
      <c r="R6168" s="12"/>
      <c r="S6168" s="12"/>
      <c r="T6168" s="12"/>
      <c r="U6168" s="12"/>
      <c r="V6168" s="12"/>
      <c r="W6168" s="12"/>
      <c r="X6168" s="12"/>
      <c r="Y6168" s="12"/>
      <c r="Z6168" s="12"/>
      <c r="AA6168" s="12"/>
      <c r="AB6168" s="12"/>
      <c r="AC6168" s="12"/>
      <c r="AD6168" s="12"/>
      <c r="AE6168" s="12"/>
      <c r="AF6168" s="12"/>
      <c r="AG6168" s="12"/>
      <c r="AH6168" s="12"/>
      <c r="AI6168" s="12"/>
      <c r="AJ6168" s="12"/>
      <c r="AK6168" s="12"/>
      <c r="AL6168" s="12"/>
      <c r="AM6168" s="12"/>
      <c r="AN6168" s="12"/>
      <c r="AO6168" s="12"/>
      <c r="AP6168" s="12"/>
      <c r="AQ6168" s="12"/>
      <c r="AR6168" s="12"/>
      <c r="AS6168" s="12"/>
      <c r="AT6168" s="12"/>
      <c r="AU6168" s="12"/>
      <c r="AV6168" s="12"/>
      <c r="AW6168" s="12"/>
      <c r="AX6168" s="12"/>
      <c r="AY6168" s="12"/>
      <c r="AZ6168" s="12"/>
      <c r="BA6168" s="12"/>
      <c r="BB6168" s="12"/>
      <c r="BC6168" s="12"/>
      <c r="BD6168" s="12"/>
      <c r="BE6168" s="12"/>
      <c r="BF6168" s="12"/>
      <c r="BG6168" s="12"/>
      <c r="BH6168" s="12"/>
      <c r="BI6168" s="12"/>
      <c r="BJ6168" s="13"/>
      <c r="BK6168" s="13"/>
      <c r="BL6168" s="13"/>
      <c r="BM6168" s="13"/>
      <c r="BN6168" s="13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1"/>
      <c r="L6169" s="11"/>
      <c r="M6169" s="12"/>
      <c r="N6169" s="12"/>
      <c r="O6169" s="12"/>
      <c r="P6169" s="12"/>
      <c r="Q6169" s="12"/>
      <c r="R6169" s="12"/>
      <c r="S6169" s="12"/>
      <c r="T6169" s="12"/>
      <c r="U6169" s="12"/>
      <c r="V6169" s="12"/>
      <c r="W6169" s="12"/>
      <c r="X6169" s="12"/>
      <c r="Y6169" s="12"/>
      <c r="Z6169" s="12"/>
      <c r="AA6169" s="12"/>
      <c r="AB6169" s="12"/>
      <c r="AC6169" s="12"/>
      <c r="AD6169" s="12"/>
      <c r="AE6169" s="12"/>
      <c r="AF6169" s="12"/>
      <c r="AG6169" s="12"/>
      <c r="AH6169" s="12"/>
      <c r="AI6169" s="12"/>
      <c r="AJ6169" s="12"/>
      <c r="AK6169" s="12"/>
      <c r="AL6169" s="12"/>
      <c r="AM6169" s="12"/>
      <c r="AN6169" s="12"/>
      <c r="AO6169" s="12"/>
      <c r="AP6169" s="12"/>
      <c r="AQ6169" s="12"/>
      <c r="AR6169" s="12"/>
      <c r="AS6169" s="12"/>
      <c r="AT6169" s="12"/>
      <c r="AU6169" s="12"/>
      <c r="AV6169" s="12"/>
      <c r="AW6169" s="12"/>
      <c r="AX6169" s="12"/>
      <c r="AY6169" s="12"/>
      <c r="AZ6169" s="12"/>
      <c r="BA6169" s="12"/>
      <c r="BB6169" s="12"/>
      <c r="BC6169" s="12"/>
      <c r="BD6169" s="12"/>
      <c r="BE6169" s="12"/>
      <c r="BF6169" s="12"/>
      <c r="BG6169" s="12"/>
      <c r="BH6169" s="12"/>
      <c r="BI6169" s="12"/>
      <c r="BJ6169" s="13"/>
      <c r="BK6169" s="13"/>
      <c r="BL6169" s="13"/>
      <c r="BM6169" s="13"/>
      <c r="BN6169" s="13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1"/>
      <c r="L6170" s="11"/>
      <c r="M6170" s="12"/>
      <c r="N6170" s="12"/>
      <c r="O6170" s="12"/>
      <c r="P6170" s="12"/>
      <c r="Q6170" s="12"/>
      <c r="R6170" s="12"/>
      <c r="S6170" s="12"/>
      <c r="T6170" s="12"/>
      <c r="U6170" s="12"/>
      <c r="V6170" s="12"/>
      <c r="W6170" s="12"/>
      <c r="X6170" s="12"/>
      <c r="Y6170" s="12"/>
      <c r="Z6170" s="12"/>
      <c r="AA6170" s="12"/>
      <c r="AB6170" s="12"/>
      <c r="AC6170" s="12"/>
      <c r="AD6170" s="12"/>
      <c r="AE6170" s="12"/>
      <c r="AF6170" s="12"/>
      <c r="AG6170" s="12"/>
      <c r="AH6170" s="12"/>
      <c r="AI6170" s="12"/>
      <c r="AJ6170" s="12"/>
      <c r="AK6170" s="12"/>
      <c r="AL6170" s="12"/>
      <c r="AM6170" s="12"/>
      <c r="AN6170" s="12"/>
      <c r="AO6170" s="12"/>
      <c r="AP6170" s="12"/>
      <c r="AQ6170" s="12"/>
      <c r="AR6170" s="12"/>
      <c r="AS6170" s="12"/>
      <c r="AT6170" s="12"/>
      <c r="AU6170" s="12"/>
      <c r="AV6170" s="12"/>
      <c r="AW6170" s="12"/>
      <c r="AX6170" s="12"/>
      <c r="AY6170" s="12"/>
      <c r="AZ6170" s="12"/>
      <c r="BA6170" s="12"/>
      <c r="BB6170" s="12"/>
      <c r="BC6170" s="12"/>
      <c r="BD6170" s="12"/>
      <c r="BE6170" s="12"/>
      <c r="BF6170" s="12"/>
      <c r="BG6170" s="12"/>
      <c r="BH6170" s="12"/>
      <c r="BI6170" s="12"/>
      <c r="BJ6170" s="13"/>
      <c r="BK6170" s="13"/>
      <c r="BL6170" s="13"/>
      <c r="BM6170" s="13"/>
      <c r="BN6170" s="13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1"/>
      <c r="L6171" s="11"/>
      <c r="M6171" s="12"/>
      <c r="N6171" s="12"/>
      <c r="O6171" s="12"/>
      <c r="P6171" s="12"/>
      <c r="Q6171" s="12"/>
      <c r="R6171" s="12"/>
      <c r="S6171" s="12"/>
      <c r="T6171" s="12"/>
      <c r="U6171" s="12"/>
      <c r="V6171" s="12"/>
      <c r="W6171" s="12"/>
      <c r="X6171" s="12"/>
      <c r="Y6171" s="12"/>
      <c r="Z6171" s="12"/>
      <c r="AA6171" s="12"/>
      <c r="AB6171" s="12"/>
      <c r="AC6171" s="12"/>
      <c r="AD6171" s="12"/>
      <c r="AE6171" s="12"/>
      <c r="AF6171" s="12"/>
      <c r="AG6171" s="12"/>
      <c r="AH6171" s="12"/>
      <c r="AI6171" s="12"/>
      <c r="AJ6171" s="12"/>
      <c r="AK6171" s="12"/>
      <c r="AL6171" s="12"/>
      <c r="AM6171" s="12"/>
      <c r="AN6171" s="12"/>
      <c r="AO6171" s="12"/>
      <c r="AP6171" s="12"/>
      <c r="AQ6171" s="12"/>
      <c r="AR6171" s="12"/>
      <c r="AS6171" s="12"/>
      <c r="AT6171" s="12"/>
      <c r="AU6171" s="12"/>
      <c r="AV6171" s="12"/>
      <c r="AW6171" s="12"/>
      <c r="AX6171" s="12"/>
      <c r="AY6171" s="12"/>
      <c r="AZ6171" s="12"/>
      <c r="BA6171" s="12"/>
      <c r="BB6171" s="12"/>
      <c r="BC6171" s="12"/>
      <c r="BD6171" s="12"/>
      <c r="BE6171" s="12"/>
      <c r="BF6171" s="12"/>
      <c r="BG6171" s="12"/>
      <c r="BH6171" s="12"/>
      <c r="BI6171" s="12"/>
      <c r="BJ6171" s="13"/>
      <c r="BK6171" s="13"/>
      <c r="BL6171" s="13"/>
      <c r="BM6171" s="13"/>
      <c r="BN6171" s="13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1"/>
      <c r="L6172" s="11"/>
      <c r="M6172" s="12"/>
      <c r="N6172" s="12"/>
      <c r="O6172" s="12"/>
      <c r="P6172" s="12"/>
      <c r="Q6172" s="12"/>
      <c r="R6172" s="12"/>
      <c r="S6172" s="12"/>
      <c r="T6172" s="12"/>
      <c r="U6172" s="12"/>
      <c r="V6172" s="12"/>
      <c r="W6172" s="12"/>
      <c r="X6172" s="12"/>
      <c r="Y6172" s="12"/>
      <c r="Z6172" s="12"/>
      <c r="AA6172" s="12"/>
      <c r="AB6172" s="12"/>
      <c r="AC6172" s="12"/>
      <c r="AD6172" s="12"/>
      <c r="AE6172" s="12"/>
      <c r="AF6172" s="12"/>
      <c r="AG6172" s="12"/>
      <c r="AH6172" s="12"/>
      <c r="AI6172" s="12"/>
      <c r="AJ6172" s="12"/>
      <c r="AK6172" s="12"/>
      <c r="AL6172" s="12"/>
      <c r="AM6172" s="12"/>
      <c r="AN6172" s="12"/>
      <c r="AO6172" s="12"/>
      <c r="AP6172" s="12"/>
      <c r="AQ6172" s="12"/>
      <c r="AR6172" s="12"/>
      <c r="AS6172" s="12"/>
      <c r="AT6172" s="12"/>
      <c r="AU6172" s="12"/>
      <c r="AV6172" s="12"/>
      <c r="AW6172" s="12"/>
      <c r="AX6172" s="12"/>
      <c r="AY6172" s="12"/>
      <c r="AZ6172" s="12"/>
      <c r="BA6172" s="12"/>
      <c r="BB6172" s="12"/>
      <c r="BC6172" s="12"/>
      <c r="BD6172" s="12"/>
      <c r="BE6172" s="12"/>
      <c r="BF6172" s="12"/>
      <c r="BG6172" s="12"/>
      <c r="BH6172" s="12"/>
      <c r="BI6172" s="12"/>
      <c r="BJ6172" s="13"/>
      <c r="BK6172" s="13"/>
      <c r="BL6172" s="13"/>
      <c r="BM6172" s="13"/>
      <c r="BN6172" s="13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1"/>
      <c r="L6173" s="11"/>
      <c r="M6173" s="12"/>
      <c r="N6173" s="12"/>
      <c r="O6173" s="12"/>
      <c r="P6173" s="12"/>
      <c r="Q6173" s="12"/>
      <c r="R6173" s="12"/>
      <c r="S6173" s="12"/>
      <c r="T6173" s="12"/>
      <c r="U6173" s="12"/>
      <c r="V6173" s="12"/>
      <c r="W6173" s="12"/>
      <c r="X6173" s="12"/>
      <c r="Y6173" s="12"/>
      <c r="Z6173" s="12"/>
      <c r="AA6173" s="12"/>
      <c r="AB6173" s="12"/>
      <c r="AC6173" s="12"/>
      <c r="AD6173" s="12"/>
      <c r="AE6173" s="12"/>
      <c r="AF6173" s="12"/>
      <c r="AG6173" s="12"/>
      <c r="AH6173" s="12"/>
      <c r="AI6173" s="12"/>
      <c r="AJ6173" s="12"/>
      <c r="AK6173" s="12"/>
      <c r="AL6173" s="12"/>
      <c r="AM6173" s="12"/>
      <c r="AN6173" s="12"/>
      <c r="AO6173" s="12"/>
      <c r="AP6173" s="12"/>
      <c r="AQ6173" s="12"/>
      <c r="AR6173" s="12"/>
      <c r="AS6173" s="12"/>
      <c r="AT6173" s="12"/>
      <c r="AU6173" s="12"/>
      <c r="AV6173" s="12"/>
      <c r="AW6173" s="12"/>
      <c r="AX6173" s="12"/>
      <c r="AY6173" s="12"/>
      <c r="AZ6173" s="12"/>
      <c r="BA6173" s="12"/>
      <c r="BB6173" s="12"/>
      <c r="BC6173" s="12"/>
      <c r="BD6173" s="12"/>
      <c r="BE6173" s="12"/>
      <c r="BF6173" s="12"/>
      <c r="BG6173" s="12"/>
      <c r="BH6173" s="12"/>
      <c r="BI6173" s="12"/>
      <c r="BJ6173" s="13"/>
      <c r="BK6173" s="13"/>
      <c r="BL6173" s="13"/>
      <c r="BM6173" s="13"/>
      <c r="BN6173" s="13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1"/>
      <c r="L6174" s="11"/>
      <c r="M6174" s="12"/>
      <c r="N6174" s="12"/>
      <c r="O6174" s="12"/>
      <c r="P6174" s="12"/>
      <c r="Q6174" s="12"/>
      <c r="R6174" s="12"/>
      <c r="S6174" s="12"/>
      <c r="T6174" s="12"/>
      <c r="U6174" s="12"/>
      <c r="V6174" s="12"/>
      <c r="W6174" s="12"/>
      <c r="X6174" s="12"/>
      <c r="Y6174" s="12"/>
      <c r="Z6174" s="12"/>
      <c r="AA6174" s="12"/>
      <c r="AB6174" s="12"/>
      <c r="AC6174" s="12"/>
      <c r="AD6174" s="12"/>
      <c r="AE6174" s="12"/>
      <c r="AF6174" s="12"/>
      <c r="AG6174" s="12"/>
      <c r="AH6174" s="12"/>
      <c r="AI6174" s="12"/>
      <c r="AJ6174" s="12"/>
      <c r="AK6174" s="12"/>
      <c r="AL6174" s="12"/>
      <c r="AM6174" s="12"/>
      <c r="AN6174" s="12"/>
      <c r="AO6174" s="12"/>
      <c r="AP6174" s="12"/>
      <c r="AQ6174" s="12"/>
      <c r="AR6174" s="12"/>
      <c r="AS6174" s="12"/>
      <c r="AT6174" s="12"/>
      <c r="AU6174" s="12"/>
      <c r="AV6174" s="12"/>
      <c r="AW6174" s="12"/>
      <c r="AX6174" s="12"/>
      <c r="AY6174" s="12"/>
      <c r="AZ6174" s="12"/>
      <c r="BA6174" s="12"/>
      <c r="BB6174" s="12"/>
      <c r="BC6174" s="12"/>
      <c r="BD6174" s="12"/>
      <c r="BE6174" s="12"/>
      <c r="BF6174" s="12"/>
      <c r="BG6174" s="12"/>
      <c r="BH6174" s="12"/>
      <c r="BI6174" s="12"/>
      <c r="BJ6174" s="13"/>
      <c r="BK6174" s="13"/>
      <c r="BL6174" s="13"/>
      <c r="BM6174" s="13"/>
      <c r="BN6174" s="13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1"/>
      <c r="L6175" s="11"/>
      <c r="M6175" s="12"/>
      <c r="N6175" s="12"/>
      <c r="O6175" s="12"/>
      <c r="P6175" s="12"/>
      <c r="Q6175" s="12"/>
      <c r="R6175" s="12"/>
      <c r="S6175" s="12"/>
      <c r="T6175" s="12"/>
      <c r="U6175" s="12"/>
      <c r="V6175" s="12"/>
      <c r="W6175" s="12"/>
      <c r="X6175" s="12"/>
      <c r="Y6175" s="12"/>
      <c r="Z6175" s="12"/>
      <c r="AA6175" s="12"/>
      <c r="AB6175" s="12"/>
      <c r="AC6175" s="12"/>
      <c r="AD6175" s="12"/>
      <c r="AE6175" s="12"/>
      <c r="AF6175" s="12"/>
      <c r="AG6175" s="12"/>
      <c r="AH6175" s="12"/>
      <c r="AI6175" s="12"/>
      <c r="AJ6175" s="12"/>
      <c r="AK6175" s="12"/>
      <c r="AL6175" s="12"/>
      <c r="AM6175" s="12"/>
      <c r="AN6175" s="12"/>
      <c r="AO6175" s="12"/>
      <c r="AP6175" s="12"/>
      <c r="AQ6175" s="12"/>
      <c r="AR6175" s="12"/>
      <c r="AS6175" s="12"/>
      <c r="AT6175" s="12"/>
      <c r="AU6175" s="12"/>
      <c r="AV6175" s="12"/>
      <c r="AW6175" s="12"/>
      <c r="AX6175" s="12"/>
      <c r="AY6175" s="12"/>
      <c r="AZ6175" s="12"/>
      <c r="BA6175" s="12"/>
      <c r="BB6175" s="12"/>
      <c r="BC6175" s="12"/>
      <c r="BD6175" s="12"/>
      <c r="BE6175" s="12"/>
      <c r="BF6175" s="12"/>
      <c r="BG6175" s="12"/>
      <c r="BH6175" s="12"/>
      <c r="BI6175" s="12"/>
      <c r="BJ6175" s="13"/>
      <c r="BK6175" s="13"/>
      <c r="BL6175" s="13"/>
      <c r="BM6175" s="13"/>
      <c r="BN6175" s="13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1"/>
      <c r="L6176" s="11"/>
      <c r="M6176" s="12"/>
      <c r="N6176" s="12"/>
      <c r="O6176" s="12"/>
      <c r="P6176" s="12"/>
      <c r="Q6176" s="12"/>
      <c r="R6176" s="12"/>
      <c r="S6176" s="12"/>
      <c r="T6176" s="12"/>
      <c r="U6176" s="12"/>
      <c r="V6176" s="12"/>
      <c r="W6176" s="12"/>
      <c r="X6176" s="12"/>
      <c r="Y6176" s="12"/>
      <c r="Z6176" s="12"/>
      <c r="AA6176" s="12"/>
      <c r="AB6176" s="12"/>
      <c r="AC6176" s="12"/>
      <c r="AD6176" s="12"/>
      <c r="AE6176" s="12"/>
      <c r="AF6176" s="12"/>
      <c r="AG6176" s="12"/>
      <c r="AH6176" s="12"/>
      <c r="AI6176" s="12"/>
      <c r="AJ6176" s="12"/>
      <c r="AK6176" s="12"/>
      <c r="AL6176" s="12"/>
      <c r="AM6176" s="12"/>
      <c r="AN6176" s="12"/>
      <c r="AO6176" s="12"/>
      <c r="AP6176" s="12"/>
      <c r="AQ6176" s="12"/>
      <c r="AR6176" s="12"/>
      <c r="AS6176" s="12"/>
      <c r="AT6176" s="12"/>
      <c r="AU6176" s="12"/>
      <c r="AV6176" s="12"/>
      <c r="AW6176" s="12"/>
      <c r="AX6176" s="12"/>
      <c r="AY6176" s="12"/>
      <c r="AZ6176" s="12"/>
      <c r="BA6176" s="12"/>
      <c r="BB6176" s="12"/>
      <c r="BC6176" s="12"/>
      <c r="BD6176" s="12"/>
      <c r="BE6176" s="12"/>
      <c r="BF6176" s="12"/>
      <c r="BG6176" s="12"/>
      <c r="BH6176" s="12"/>
      <c r="BI6176" s="12"/>
      <c r="BJ6176" s="13"/>
      <c r="BK6176" s="13"/>
      <c r="BL6176" s="13"/>
      <c r="BM6176" s="13"/>
      <c r="BN6176" s="13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1"/>
      <c r="L6177" s="11"/>
      <c r="M6177" s="12"/>
      <c r="N6177" s="12"/>
      <c r="O6177" s="12"/>
      <c r="P6177" s="12"/>
      <c r="Q6177" s="12"/>
      <c r="R6177" s="12"/>
      <c r="S6177" s="12"/>
      <c r="T6177" s="12"/>
      <c r="U6177" s="12"/>
      <c r="V6177" s="12"/>
      <c r="W6177" s="12"/>
      <c r="X6177" s="12"/>
      <c r="Y6177" s="12"/>
      <c r="Z6177" s="12"/>
      <c r="AA6177" s="12"/>
      <c r="AB6177" s="12"/>
      <c r="AC6177" s="12"/>
      <c r="AD6177" s="12"/>
      <c r="AE6177" s="12"/>
      <c r="AF6177" s="12"/>
      <c r="AG6177" s="12"/>
      <c r="AH6177" s="12"/>
      <c r="AI6177" s="12"/>
      <c r="AJ6177" s="12"/>
      <c r="AK6177" s="12"/>
      <c r="AL6177" s="12"/>
      <c r="AM6177" s="12"/>
      <c r="AN6177" s="12"/>
      <c r="AO6177" s="12"/>
      <c r="AP6177" s="12"/>
      <c r="AQ6177" s="12"/>
      <c r="AR6177" s="12"/>
      <c r="AS6177" s="12"/>
      <c r="AT6177" s="12"/>
      <c r="AU6177" s="12"/>
      <c r="AV6177" s="12"/>
      <c r="AW6177" s="12"/>
      <c r="AX6177" s="12"/>
      <c r="AY6177" s="12"/>
      <c r="AZ6177" s="12"/>
      <c r="BA6177" s="12"/>
      <c r="BB6177" s="12"/>
      <c r="BC6177" s="12"/>
      <c r="BD6177" s="12"/>
      <c r="BE6177" s="12"/>
      <c r="BF6177" s="12"/>
      <c r="BG6177" s="12"/>
      <c r="BH6177" s="12"/>
      <c r="BI6177" s="12"/>
      <c r="BJ6177" s="13"/>
      <c r="BK6177" s="13"/>
      <c r="BL6177" s="13"/>
      <c r="BM6177" s="13"/>
      <c r="BN6177" s="13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1"/>
      <c r="L6178" s="11"/>
      <c r="M6178" s="12"/>
      <c r="N6178" s="12"/>
      <c r="O6178" s="12"/>
      <c r="P6178" s="12"/>
      <c r="Q6178" s="12"/>
      <c r="R6178" s="12"/>
      <c r="S6178" s="12"/>
      <c r="T6178" s="12"/>
      <c r="U6178" s="12"/>
      <c r="V6178" s="12"/>
      <c r="W6178" s="12"/>
      <c r="X6178" s="12"/>
      <c r="Y6178" s="12"/>
      <c r="Z6178" s="12"/>
      <c r="AA6178" s="12"/>
      <c r="AB6178" s="12"/>
      <c r="AC6178" s="12"/>
      <c r="AD6178" s="12"/>
      <c r="AE6178" s="12"/>
      <c r="AF6178" s="12"/>
      <c r="AG6178" s="12"/>
      <c r="AH6178" s="12"/>
      <c r="AI6178" s="12"/>
      <c r="AJ6178" s="12"/>
      <c r="AK6178" s="12"/>
      <c r="AL6178" s="12"/>
      <c r="AM6178" s="12"/>
      <c r="AN6178" s="12"/>
      <c r="AO6178" s="12"/>
      <c r="AP6178" s="12"/>
      <c r="AQ6178" s="12"/>
      <c r="AR6178" s="12"/>
      <c r="AS6178" s="12"/>
      <c r="AT6178" s="12"/>
      <c r="AU6178" s="12"/>
      <c r="AV6178" s="12"/>
      <c r="AW6178" s="12"/>
      <c r="AX6178" s="12"/>
      <c r="AY6178" s="12"/>
      <c r="AZ6178" s="12"/>
      <c r="BA6178" s="12"/>
      <c r="BB6178" s="12"/>
      <c r="BC6178" s="12"/>
      <c r="BD6178" s="12"/>
      <c r="BE6178" s="12"/>
      <c r="BF6178" s="12"/>
      <c r="BG6178" s="12"/>
      <c r="BH6178" s="12"/>
      <c r="BI6178" s="12"/>
      <c r="BJ6178" s="13"/>
      <c r="BK6178" s="13"/>
      <c r="BL6178" s="13"/>
      <c r="BM6178" s="13"/>
      <c r="BN6178" s="13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1"/>
      <c r="L6179" s="11"/>
      <c r="M6179" s="12"/>
      <c r="N6179" s="12"/>
      <c r="O6179" s="12"/>
      <c r="P6179" s="12"/>
      <c r="Q6179" s="12"/>
      <c r="R6179" s="12"/>
      <c r="S6179" s="12"/>
      <c r="T6179" s="12"/>
      <c r="U6179" s="12"/>
      <c r="V6179" s="12"/>
      <c r="W6179" s="12"/>
      <c r="X6179" s="12"/>
      <c r="Y6179" s="12"/>
      <c r="Z6179" s="12"/>
      <c r="AA6179" s="12"/>
      <c r="AB6179" s="12"/>
      <c r="AC6179" s="12"/>
      <c r="AD6179" s="12"/>
      <c r="AE6179" s="12"/>
      <c r="AF6179" s="12"/>
      <c r="AG6179" s="12"/>
      <c r="AH6179" s="12"/>
      <c r="AI6179" s="12"/>
      <c r="AJ6179" s="12"/>
      <c r="AK6179" s="12"/>
      <c r="AL6179" s="12"/>
      <c r="AM6179" s="12"/>
      <c r="AN6179" s="12"/>
      <c r="AO6179" s="12"/>
      <c r="AP6179" s="12"/>
      <c r="AQ6179" s="12"/>
      <c r="AR6179" s="12"/>
      <c r="AS6179" s="12"/>
      <c r="AT6179" s="12"/>
      <c r="AU6179" s="12"/>
      <c r="AV6179" s="12"/>
      <c r="AW6179" s="12"/>
      <c r="AX6179" s="12"/>
      <c r="AY6179" s="12"/>
      <c r="AZ6179" s="12"/>
      <c r="BA6179" s="12"/>
      <c r="BB6179" s="12"/>
      <c r="BC6179" s="12"/>
      <c r="BD6179" s="12"/>
      <c r="BE6179" s="12"/>
      <c r="BF6179" s="12"/>
      <c r="BG6179" s="12"/>
      <c r="BH6179" s="12"/>
      <c r="BI6179" s="12"/>
      <c r="BJ6179" s="13"/>
      <c r="BK6179" s="13"/>
      <c r="BL6179" s="13"/>
      <c r="BM6179" s="13"/>
      <c r="BN6179" s="13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1"/>
      <c r="L6180" s="11"/>
      <c r="M6180" s="12"/>
      <c r="N6180" s="12"/>
      <c r="O6180" s="12"/>
      <c r="P6180" s="12"/>
      <c r="Q6180" s="12"/>
      <c r="R6180" s="12"/>
      <c r="S6180" s="12"/>
      <c r="T6180" s="12"/>
      <c r="U6180" s="12"/>
      <c r="V6180" s="12"/>
      <c r="W6180" s="12"/>
      <c r="X6180" s="12"/>
      <c r="Y6180" s="12"/>
      <c r="Z6180" s="12"/>
      <c r="AA6180" s="12"/>
      <c r="AB6180" s="12"/>
      <c r="AC6180" s="12"/>
      <c r="AD6180" s="12"/>
      <c r="AE6180" s="12"/>
      <c r="AF6180" s="12"/>
      <c r="AG6180" s="12"/>
      <c r="AH6180" s="12"/>
      <c r="AI6180" s="12"/>
      <c r="AJ6180" s="12"/>
      <c r="AK6180" s="12"/>
      <c r="AL6180" s="12"/>
      <c r="AM6180" s="12"/>
      <c r="AN6180" s="12"/>
      <c r="AO6180" s="12"/>
      <c r="AP6180" s="12"/>
      <c r="AQ6180" s="12"/>
      <c r="AR6180" s="12"/>
      <c r="AS6180" s="12"/>
      <c r="AT6180" s="12"/>
      <c r="AU6180" s="12"/>
      <c r="AV6180" s="12"/>
      <c r="AW6180" s="12"/>
      <c r="AX6180" s="12"/>
      <c r="AY6180" s="12"/>
      <c r="AZ6180" s="12"/>
      <c r="BA6180" s="12"/>
      <c r="BB6180" s="12"/>
      <c r="BC6180" s="12"/>
      <c r="BD6180" s="12"/>
      <c r="BE6180" s="12"/>
      <c r="BF6180" s="12"/>
      <c r="BG6180" s="12"/>
      <c r="BH6180" s="12"/>
      <c r="BI6180" s="12"/>
      <c r="BJ6180" s="13"/>
      <c r="BK6180" s="13"/>
      <c r="BL6180" s="13"/>
      <c r="BM6180" s="13"/>
      <c r="BN6180" s="13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1"/>
      <c r="L6181" s="11"/>
      <c r="M6181" s="12"/>
      <c r="N6181" s="12"/>
      <c r="O6181" s="12"/>
      <c r="P6181" s="12"/>
      <c r="Q6181" s="12"/>
      <c r="R6181" s="12"/>
      <c r="S6181" s="12"/>
      <c r="T6181" s="12"/>
      <c r="U6181" s="12"/>
      <c r="V6181" s="12"/>
      <c r="W6181" s="12"/>
      <c r="X6181" s="12"/>
      <c r="Y6181" s="12"/>
      <c r="Z6181" s="12"/>
      <c r="AA6181" s="12"/>
      <c r="AB6181" s="12"/>
      <c r="AC6181" s="12"/>
      <c r="AD6181" s="12"/>
      <c r="AE6181" s="12"/>
      <c r="AF6181" s="12"/>
      <c r="AG6181" s="12"/>
      <c r="AH6181" s="12"/>
      <c r="AI6181" s="12"/>
      <c r="AJ6181" s="12"/>
      <c r="AK6181" s="12"/>
      <c r="AL6181" s="12"/>
      <c r="AM6181" s="12"/>
      <c r="AN6181" s="12"/>
      <c r="AO6181" s="12"/>
      <c r="AP6181" s="12"/>
      <c r="AQ6181" s="12"/>
      <c r="AR6181" s="12"/>
      <c r="AS6181" s="12"/>
      <c r="AT6181" s="12"/>
      <c r="AU6181" s="12"/>
      <c r="AV6181" s="12"/>
      <c r="AW6181" s="12"/>
      <c r="AX6181" s="12"/>
      <c r="AY6181" s="12"/>
      <c r="AZ6181" s="12"/>
      <c r="BA6181" s="12"/>
      <c r="BB6181" s="12"/>
      <c r="BC6181" s="12"/>
      <c r="BD6181" s="12"/>
      <c r="BE6181" s="12"/>
      <c r="BF6181" s="12"/>
      <c r="BG6181" s="12"/>
      <c r="BH6181" s="12"/>
      <c r="BI6181" s="12"/>
      <c r="BJ6181" s="13"/>
      <c r="BK6181" s="13"/>
      <c r="BL6181" s="13"/>
      <c r="BM6181" s="13"/>
      <c r="BN6181" s="13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1"/>
      <c r="L6182" s="11"/>
      <c r="M6182" s="12"/>
      <c r="N6182" s="12"/>
      <c r="O6182" s="12"/>
      <c r="P6182" s="12"/>
      <c r="Q6182" s="12"/>
      <c r="R6182" s="12"/>
      <c r="S6182" s="12"/>
      <c r="T6182" s="12"/>
      <c r="U6182" s="12"/>
      <c r="V6182" s="12"/>
      <c r="W6182" s="12"/>
      <c r="X6182" s="12"/>
      <c r="Y6182" s="12"/>
      <c r="Z6182" s="12"/>
      <c r="AA6182" s="12"/>
      <c r="AB6182" s="12"/>
      <c r="AC6182" s="12"/>
      <c r="AD6182" s="12"/>
      <c r="AE6182" s="12"/>
      <c r="AF6182" s="12"/>
      <c r="AG6182" s="12"/>
      <c r="AH6182" s="12"/>
      <c r="AI6182" s="12"/>
      <c r="AJ6182" s="12"/>
      <c r="AK6182" s="12"/>
      <c r="AL6182" s="12"/>
      <c r="AM6182" s="12"/>
      <c r="AN6182" s="12"/>
      <c r="AO6182" s="12"/>
      <c r="AP6182" s="12"/>
      <c r="AQ6182" s="12"/>
      <c r="AR6182" s="12"/>
      <c r="AS6182" s="12"/>
      <c r="AT6182" s="12"/>
      <c r="AU6182" s="12"/>
      <c r="AV6182" s="12"/>
      <c r="AW6182" s="12"/>
      <c r="AX6182" s="12"/>
      <c r="AY6182" s="12"/>
      <c r="AZ6182" s="12"/>
      <c r="BA6182" s="12"/>
      <c r="BB6182" s="12"/>
      <c r="BC6182" s="12"/>
      <c r="BD6182" s="12"/>
      <c r="BE6182" s="12"/>
      <c r="BF6182" s="12"/>
      <c r="BG6182" s="12"/>
      <c r="BH6182" s="12"/>
      <c r="BI6182" s="12"/>
      <c r="BJ6182" s="13"/>
      <c r="BK6182" s="13"/>
      <c r="BL6182" s="13"/>
      <c r="BM6182" s="13"/>
      <c r="BN6182" s="13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1"/>
      <c r="L6183" s="11"/>
      <c r="M6183" s="12"/>
      <c r="N6183" s="12"/>
      <c r="O6183" s="12"/>
      <c r="P6183" s="12"/>
      <c r="Q6183" s="12"/>
      <c r="R6183" s="12"/>
      <c r="S6183" s="12"/>
      <c r="T6183" s="12"/>
      <c r="U6183" s="12"/>
      <c r="V6183" s="12"/>
      <c r="W6183" s="12"/>
      <c r="X6183" s="12"/>
      <c r="Y6183" s="12"/>
      <c r="Z6183" s="12"/>
      <c r="AA6183" s="12"/>
      <c r="AB6183" s="12"/>
      <c r="AC6183" s="12"/>
      <c r="AD6183" s="12"/>
      <c r="AE6183" s="12"/>
      <c r="AF6183" s="12"/>
      <c r="AG6183" s="12"/>
      <c r="AH6183" s="12"/>
      <c r="AI6183" s="12"/>
      <c r="AJ6183" s="12"/>
      <c r="AK6183" s="12"/>
      <c r="AL6183" s="12"/>
      <c r="AM6183" s="12"/>
      <c r="AN6183" s="12"/>
      <c r="AO6183" s="12"/>
      <c r="AP6183" s="12"/>
      <c r="AQ6183" s="12"/>
      <c r="AR6183" s="12"/>
      <c r="AS6183" s="12"/>
      <c r="AT6183" s="12"/>
      <c r="AU6183" s="12"/>
      <c r="AV6183" s="12"/>
      <c r="AW6183" s="12"/>
      <c r="AX6183" s="12"/>
      <c r="AY6183" s="12"/>
      <c r="AZ6183" s="12"/>
      <c r="BA6183" s="12"/>
      <c r="BB6183" s="12"/>
      <c r="BC6183" s="12"/>
      <c r="BD6183" s="12"/>
      <c r="BE6183" s="12"/>
      <c r="BF6183" s="12"/>
      <c r="BG6183" s="12"/>
      <c r="BH6183" s="12"/>
      <c r="BI6183" s="12"/>
      <c r="BJ6183" s="13"/>
      <c r="BK6183" s="13"/>
      <c r="BL6183" s="13"/>
      <c r="BM6183" s="13"/>
      <c r="BN6183" s="13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1"/>
      <c r="L6184" s="11"/>
      <c r="M6184" s="12"/>
      <c r="N6184" s="12"/>
      <c r="O6184" s="12"/>
      <c r="P6184" s="12"/>
      <c r="Q6184" s="12"/>
      <c r="R6184" s="12"/>
      <c r="S6184" s="12"/>
      <c r="T6184" s="12"/>
      <c r="U6184" s="12"/>
      <c r="V6184" s="12"/>
      <c r="W6184" s="12"/>
      <c r="X6184" s="12"/>
      <c r="Y6184" s="12"/>
      <c r="Z6184" s="12"/>
      <c r="AA6184" s="12"/>
      <c r="AB6184" s="12"/>
      <c r="AC6184" s="12"/>
      <c r="AD6184" s="12"/>
      <c r="AE6184" s="12"/>
      <c r="AF6184" s="12"/>
      <c r="AG6184" s="12"/>
      <c r="AH6184" s="12"/>
      <c r="AI6184" s="12"/>
      <c r="AJ6184" s="12"/>
      <c r="AK6184" s="12"/>
      <c r="AL6184" s="12"/>
      <c r="AM6184" s="12"/>
      <c r="AN6184" s="12"/>
      <c r="AO6184" s="12"/>
      <c r="AP6184" s="12"/>
      <c r="AQ6184" s="12"/>
      <c r="AR6184" s="12"/>
      <c r="AS6184" s="12"/>
      <c r="AT6184" s="12"/>
      <c r="AU6184" s="12"/>
      <c r="AV6184" s="12"/>
      <c r="AW6184" s="12"/>
      <c r="AX6184" s="12"/>
      <c r="AY6184" s="12"/>
      <c r="AZ6184" s="12"/>
      <c r="BA6184" s="12"/>
      <c r="BB6184" s="12"/>
      <c r="BC6184" s="12"/>
      <c r="BD6184" s="12"/>
      <c r="BE6184" s="12"/>
      <c r="BF6184" s="12"/>
      <c r="BG6184" s="12"/>
      <c r="BH6184" s="12"/>
      <c r="BI6184" s="12"/>
      <c r="BJ6184" s="13"/>
      <c r="BK6184" s="13"/>
      <c r="BL6184" s="13"/>
      <c r="BM6184" s="13"/>
      <c r="BN6184" s="13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1"/>
      <c r="L6185" s="11"/>
      <c r="M6185" s="12"/>
      <c r="N6185" s="12"/>
      <c r="O6185" s="12"/>
      <c r="P6185" s="12"/>
      <c r="Q6185" s="12"/>
      <c r="R6185" s="12"/>
      <c r="S6185" s="12"/>
      <c r="T6185" s="12"/>
      <c r="U6185" s="12"/>
      <c r="V6185" s="12"/>
      <c r="W6185" s="12"/>
      <c r="X6185" s="12"/>
      <c r="Y6185" s="12"/>
      <c r="Z6185" s="12"/>
      <c r="AA6185" s="12"/>
      <c r="AB6185" s="12"/>
      <c r="AC6185" s="12"/>
      <c r="AD6185" s="12"/>
      <c r="AE6185" s="12"/>
      <c r="AF6185" s="12"/>
      <c r="AG6185" s="12"/>
      <c r="AH6185" s="12"/>
      <c r="AI6185" s="12"/>
      <c r="AJ6185" s="12"/>
      <c r="AK6185" s="12"/>
      <c r="AL6185" s="12"/>
      <c r="AM6185" s="12"/>
      <c r="AN6185" s="12"/>
      <c r="AO6185" s="12"/>
      <c r="AP6185" s="12"/>
      <c r="AQ6185" s="12"/>
      <c r="AR6185" s="12"/>
      <c r="AS6185" s="12"/>
      <c r="AT6185" s="12"/>
      <c r="AU6185" s="12"/>
      <c r="AV6185" s="12"/>
      <c r="AW6185" s="12"/>
      <c r="AX6185" s="12"/>
      <c r="AY6185" s="12"/>
      <c r="AZ6185" s="12"/>
      <c r="BA6185" s="12"/>
      <c r="BB6185" s="12"/>
      <c r="BC6185" s="12"/>
      <c r="BD6185" s="12"/>
      <c r="BE6185" s="12"/>
      <c r="BF6185" s="12"/>
      <c r="BG6185" s="12"/>
      <c r="BH6185" s="12"/>
      <c r="BI6185" s="12"/>
      <c r="BJ6185" s="13"/>
      <c r="BK6185" s="13"/>
      <c r="BL6185" s="13"/>
      <c r="BM6185" s="13"/>
      <c r="BN6185" s="13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1"/>
      <c r="L6186" s="11"/>
      <c r="M6186" s="12"/>
      <c r="N6186" s="12"/>
      <c r="O6186" s="12"/>
      <c r="P6186" s="12"/>
      <c r="Q6186" s="12"/>
      <c r="R6186" s="12"/>
      <c r="S6186" s="12"/>
      <c r="T6186" s="12"/>
      <c r="U6186" s="12"/>
      <c r="V6186" s="12"/>
      <c r="W6186" s="12"/>
      <c r="X6186" s="12"/>
      <c r="Y6186" s="12"/>
      <c r="Z6186" s="12"/>
      <c r="AA6186" s="12"/>
      <c r="AB6186" s="12"/>
      <c r="AC6186" s="12"/>
      <c r="AD6186" s="12"/>
      <c r="AE6186" s="12"/>
      <c r="AF6186" s="12"/>
      <c r="AG6186" s="12"/>
      <c r="AH6186" s="12"/>
      <c r="AI6186" s="12"/>
      <c r="AJ6186" s="12"/>
      <c r="AK6186" s="12"/>
      <c r="AL6186" s="12"/>
      <c r="AM6186" s="12"/>
      <c r="AN6186" s="12"/>
      <c r="AO6186" s="12"/>
      <c r="AP6186" s="12"/>
      <c r="AQ6186" s="12"/>
      <c r="AR6186" s="12"/>
      <c r="AS6186" s="12"/>
      <c r="AT6186" s="12"/>
      <c r="AU6186" s="12"/>
      <c r="AV6186" s="12"/>
      <c r="AW6186" s="12"/>
      <c r="AX6186" s="12"/>
      <c r="AY6186" s="12"/>
      <c r="AZ6186" s="12"/>
      <c r="BA6186" s="12"/>
      <c r="BB6186" s="12"/>
      <c r="BC6186" s="12"/>
      <c r="BD6186" s="12"/>
      <c r="BE6186" s="12"/>
      <c r="BF6186" s="12"/>
      <c r="BG6186" s="12"/>
      <c r="BH6186" s="12"/>
      <c r="BI6186" s="12"/>
      <c r="BJ6186" s="13"/>
      <c r="BK6186" s="13"/>
      <c r="BL6186" s="13"/>
      <c r="BM6186" s="13"/>
      <c r="BN6186" s="13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1"/>
      <c r="L6187" s="11"/>
      <c r="M6187" s="12"/>
      <c r="N6187" s="12"/>
      <c r="O6187" s="12"/>
      <c r="P6187" s="12"/>
      <c r="Q6187" s="12"/>
      <c r="R6187" s="12"/>
      <c r="S6187" s="12"/>
      <c r="T6187" s="12"/>
      <c r="U6187" s="12"/>
      <c r="V6187" s="12"/>
      <c r="W6187" s="12"/>
      <c r="X6187" s="12"/>
      <c r="Y6187" s="12"/>
      <c r="Z6187" s="12"/>
      <c r="AA6187" s="12"/>
      <c r="AB6187" s="12"/>
      <c r="AC6187" s="12"/>
      <c r="AD6187" s="12"/>
      <c r="AE6187" s="12"/>
      <c r="AF6187" s="12"/>
      <c r="AG6187" s="12"/>
      <c r="AH6187" s="12"/>
      <c r="AI6187" s="12"/>
      <c r="AJ6187" s="12"/>
      <c r="AK6187" s="12"/>
      <c r="AL6187" s="12"/>
      <c r="AM6187" s="12"/>
      <c r="AN6187" s="12"/>
      <c r="AO6187" s="12"/>
      <c r="AP6187" s="12"/>
      <c r="AQ6187" s="12"/>
      <c r="AR6187" s="12"/>
      <c r="AS6187" s="12"/>
      <c r="AT6187" s="12"/>
      <c r="AU6187" s="12"/>
      <c r="AV6187" s="12"/>
      <c r="AW6187" s="12"/>
      <c r="AX6187" s="12"/>
      <c r="AY6187" s="12"/>
      <c r="AZ6187" s="12"/>
      <c r="BA6187" s="12"/>
      <c r="BB6187" s="12"/>
      <c r="BC6187" s="12"/>
      <c r="BD6187" s="12"/>
      <c r="BE6187" s="12"/>
      <c r="BF6187" s="12"/>
      <c r="BG6187" s="12"/>
      <c r="BH6187" s="12"/>
      <c r="BI6187" s="12"/>
      <c r="BJ6187" s="13"/>
      <c r="BK6187" s="13"/>
      <c r="BL6187" s="13"/>
      <c r="BM6187" s="13"/>
      <c r="BN6187" s="13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1"/>
      <c r="L6188" s="11"/>
      <c r="M6188" s="12"/>
      <c r="N6188" s="12"/>
      <c r="O6188" s="12"/>
      <c r="P6188" s="12"/>
      <c r="Q6188" s="12"/>
      <c r="R6188" s="12"/>
      <c r="S6188" s="12"/>
      <c r="T6188" s="12"/>
      <c r="U6188" s="12"/>
      <c r="V6188" s="12"/>
      <c r="W6188" s="12"/>
      <c r="X6188" s="12"/>
      <c r="Y6188" s="12"/>
      <c r="Z6188" s="12"/>
      <c r="AA6188" s="12"/>
      <c r="AB6188" s="12"/>
      <c r="AC6188" s="12"/>
      <c r="AD6188" s="12"/>
      <c r="AE6188" s="12"/>
      <c r="AF6188" s="12"/>
      <c r="AG6188" s="12"/>
      <c r="AH6188" s="12"/>
      <c r="AI6188" s="12"/>
      <c r="AJ6188" s="12"/>
      <c r="AK6188" s="12"/>
      <c r="AL6188" s="12"/>
      <c r="AM6188" s="12"/>
      <c r="AN6188" s="12"/>
      <c r="AO6188" s="12"/>
      <c r="AP6188" s="12"/>
      <c r="AQ6188" s="12"/>
      <c r="AR6188" s="12"/>
      <c r="AS6188" s="12"/>
      <c r="AT6188" s="12"/>
      <c r="AU6188" s="12"/>
      <c r="AV6188" s="12"/>
      <c r="AW6188" s="12"/>
      <c r="AX6188" s="12"/>
      <c r="AY6188" s="12"/>
      <c r="AZ6188" s="12"/>
      <c r="BA6188" s="12"/>
      <c r="BB6188" s="12"/>
      <c r="BC6188" s="12"/>
      <c r="BD6188" s="12"/>
      <c r="BE6188" s="12"/>
      <c r="BF6188" s="12"/>
      <c r="BG6188" s="12"/>
      <c r="BH6188" s="12"/>
      <c r="BI6188" s="12"/>
      <c r="BJ6188" s="13"/>
      <c r="BK6188" s="13"/>
      <c r="BL6188" s="13"/>
      <c r="BM6188" s="13"/>
      <c r="BN6188" s="13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1"/>
      <c r="L6189" s="11"/>
      <c r="M6189" s="12"/>
      <c r="N6189" s="12"/>
      <c r="O6189" s="12"/>
      <c r="P6189" s="12"/>
      <c r="Q6189" s="12"/>
      <c r="R6189" s="12"/>
      <c r="S6189" s="12"/>
      <c r="T6189" s="12"/>
      <c r="U6189" s="12"/>
      <c r="V6189" s="12"/>
      <c r="W6189" s="12"/>
      <c r="X6189" s="12"/>
      <c r="Y6189" s="12"/>
      <c r="Z6189" s="12"/>
      <c r="AA6189" s="12"/>
      <c r="AB6189" s="12"/>
      <c r="AC6189" s="12"/>
      <c r="AD6189" s="12"/>
      <c r="AE6189" s="12"/>
      <c r="AF6189" s="12"/>
      <c r="AG6189" s="12"/>
      <c r="AH6189" s="12"/>
      <c r="AI6189" s="12"/>
      <c r="AJ6189" s="12"/>
      <c r="AK6189" s="12"/>
      <c r="AL6189" s="12"/>
      <c r="AM6189" s="12"/>
      <c r="AN6189" s="12"/>
      <c r="AO6189" s="12"/>
      <c r="AP6189" s="12"/>
      <c r="AQ6189" s="12"/>
      <c r="AR6189" s="12"/>
      <c r="AS6189" s="12"/>
      <c r="AT6189" s="12"/>
      <c r="AU6189" s="12"/>
      <c r="AV6189" s="12"/>
      <c r="AW6189" s="12"/>
      <c r="AX6189" s="12"/>
      <c r="AY6189" s="12"/>
      <c r="AZ6189" s="12"/>
      <c r="BA6189" s="12"/>
      <c r="BB6189" s="12"/>
      <c r="BC6189" s="12"/>
      <c r="BD6189" s="12"/>
      <c r="BE6189" s="12"/>
      <c r="BF6189" s="12"/>
      <c r="BG6189" s="12"/>
      <c r="BH6189" s="12"/>
      <c r="BI6189" s="12"/>
      <c r="BJ6189" s="13"/>
      <c r="BK6189" s="13"/>
      <c r="BL6189" s="13"/>
      <c r="BM6189" s="13"/>
      <c r="BN6189" s="13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1"/>
      <c r="L6190" s="11"/>
      <c r="M6190" s="12"/>
      <c r="N6190" s="12"/>
      <c r="O6190" s="12"/>
      <c r="P6190" s="12"/>
      <c r="Q6190" s="12"/>
      <c r="R6190" s="12"/>
      <c r="S6190" s="12"/>
      <c r="T6190" s="12"/>
      <c r="U6190" s="12"/>
      <c r="V6190" s="12"/>
      <c r="W6190" s="12"/>
      <c r="X6190" s="12"/>
      <c r="Y6190" s="12"/>
      <c r="Z6190" s="12"/>
      <c r="AA6190" s="12"/>
      <c r="AB6190" s="12"/>
      <c r="AC6190" s="12"/>
      <c r="AD6190" s="12"/>
      <c r="AE6190" s="12"/>
      <c r="AF6190" s="12"/>
      <c r="AG6190" s="12"/>
      <c r="AH6190" s="12"/>
      <c r="AI6190" s="12"/>
      <c r="AJ6190" s="12"/>
      <c r="AK6190" s="12"/>
      <c r="AL6190" s="12"/>
      <c r="AM6190" s="12"/>
      <c r="AN6190" s="12"/>
      <c r="AO6190" s="12"/>
      <c r="AP6190" s="12"/>
      <c r="AQ6190" s="12"/>
      <c r="AR6190" s="12"/>
      <c r="AS6190" s="12"/>
      <c r="AT6190" s="12"/>
      <c r="AU6190" s="12"/>
      <c r="AV6190" s="12"/>
      <c r="AW6190" s="12"/>
      <c r="AX6190" s="12"/>
      <c r="AY6190" s="12"/>
      <c r="AZ6190" s="12"/>
      <c r="BA6190" s="12"/>
      <c r="BB6190" s="12"/>
      <c r="BC6190" s="12"/>
      <c r="BD6190" s="12"/>
      <c r="BE6190" s="12"/>
      <c r="BF6190" s="12"/>
      <c r="BG6190" s="12"/>
      <c r="BH6190" s="12"/>
      <c r="BI6190" s="12"/>
      <c r="BJ6190" s="13"/>
      <c r="BK6190" s="13"/>
      <c r="BL6190" s="13"/>
      <c r="BM6190" s="13"/>
      <c r="BN6190" s="13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1"/>
      <c r="L6191" s="11"/>
      <c r="M6191" s="12"/>
      <c r="N6191" s="12"/>
      <c r="O6191" s="12"/>
      <c r="P6191" s="12"/>
      <c r="Q6191" s="12"/>
      <c r="R6191" s="12"/>
      <c r="S6191" s="12"/>
      <c r="T6191" s="12"/>
      <c r="U6191" s="12"/>
      <c r="V6191" s="12"/>
      <c r="W6191" s="12"/>
      <c r="X6191" s="12"/>
      <c r="Y6191" s="12"/>
      <c r="Z6191" s="12"/>
      <c r="AA6191" s="12"/>
      <c r="AB6191" s="12"/>
      <c r="AC6191" s="12"/>
      <c r="AD6191" s="12"/>
      <c r="AE6191" s="12"/>
      <c r="AF6191" s="12"/>
      <c r="AG6191" s="12"/>
      <c r="AH6191" s="12"/>
      <c r="AI6191" s="12"/>
      <c r="AJ6191" s="12"/>
      <c r="AK6191" s="12"/>
      <c r="AL6191" s="12"/>
      <c r="AM6191" s="12"/>
      <c r="AN6191" s="12"/>
      <c r="AO6191" s="12"/>
      <c r="AP6191" s="12"/>
      <c r="AQ6191" s="12"/>
      <c r="AR6191" s="12"/>
      <c r="AS6191" s="12"/>
      <c r="AT6191" s="12"/>
      <c r="AU6191" s="12"/>
      <c r="AV6191" s="12"/>
      <c r="AW6191" s="12"/>
      <c r="AX6191" s="12"/>
      <c r="AY6191" s="12"/>
      <c r="AZ6191" s="12"/>
      <c r="BA6191" s="12"/>
      <c r="BB6191" s="12"/>
      <c r="BC6191" s="12"/>
      <c r="BD6191" s="12"/>
      <c r="BE6191" s="12"/>
      <c r="BF6191" s="12"/>
      <c r="BG6191" s="12"/>
      <c r="BH6191" s="12"/>
      <c r="BI6191" s="12"/>
      <c r="BJ6191" s="13"/>
      <c r="BK6191" s="13"/>
      <c r="BL6191" s="13"/>
      <c r="BM6191" s="13"/>
      <c r="BN6191" s="13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1"/>
      <c r="L6192" s="11"/>
      <c r="M6192" s="12"/>
      <c r="N6192" s="12"/>
      <c r="O6192" s="12"/>
      <c r="P6192" s="12"/>
      <c r="Q6192" s="12"/>
      <c r="R6192" s="12"/>
      <c r="S6192" s="12"/>
      <c r="T6192" s="12"/>
      <c r="U6192" s="12"/>
      <c r="V6192" s="12"/>
      <c r="W6192" s="12"/>
      <c r="X6192" s="12"/>
      <c r="Y6192" s="12"/>
      <c r="Z6192" s="12"/>
      <c r="AA6192" s="12"/>
      <c r="AB6192" s="12"/>
      <c r="AC6192" s="12"/>
      <c r="AD6192" s="12"/>
      <c r="AE6192" s="12"/>
      <c r="AF6192" s="12"/>
      <c r="AG6192" s="12"/>
      <c r="AH6192" s="12"/>
      <c r="AI6192" s="12"/>
      <c r="AJ6192" s="12"/>
      <c r="AK6192" s="12"/>
      <c r="AL6192" s="12"/>
      <c r="AM6192" s="12"/>
      <c r="AN6192" s="12"/>
      <c r="AO6192" s="12"/>
      <c r="AP6192" s="12"/>
      <c r="AQ6192" s="12"/>
      <c r="AR6192" s="12"/>
      <c r="AS6192" s="12"/>
      <c r="AT6192" s="12"/>
      <c r="AU6192" s="12"/>
      <c r="AV6192" s="12"/>
      <c r="AW6192" s="12"/>
      <c r="AX6192" s="12"/>
      <c r="AY6192" s="12"/>
      <c r="AZ6192" s="12"/>
      <c r="BA6192" s="12"/>
      <c r="BB6192" s="12"/>
      <c r="BC6192" s="12"/>
      <c r="BD6192" s="12"/>
      <c r="BE6192" s="12"/>
      <c r="BF6192" s="12"/>
      <c r="BG6192" s="12"/>
      <c r="BH6192" s="12"/>
      <c r="BI6192" s="12"/>
      <c r="BJ6192" s="13"/>
      <c r="BK6192" s="13"/>
      <c r="BL6192" s="13"/>
      <c r="BM6192" s="13"/>
      <c r="BN6192" s="13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1"/>
      <c r="L6193" s="11"/>
      <c r="M6193" s="12"/>
      <c r="N6193" s="12"/>
      <c r="O6193" s="12"/>
      <c r="P6193" s="12"/>
      <c r="Q6193" s="12"/>
      <c r="R6193" s="12"/>
      <c r="S6193" s="12"/>
      <c r="T6193" s="12"/>
      <c r="U6193" s="12"/>
      <c r="V6193" s="12"/>
      <c r="W6193" s="12"/>
      <c r="X6193" s="12"/>
      <c r="Y6193" s="12"/>
      <c r="Z6193" s="12"/>
      <c r="AA6193" s="12"/>
      <c r="AB6193" s="12"/>
      <c r="AC6193" s="12"/>
      <c r="AD6193" s="12"/>
      <c r="AE6193" s="12"/>
      <c r="AF6193" s="12"/>
      <c r="AG6193" s="12"/>
      <c r="AH6193" s="12"/>
      <c r="AI6193" s="12"/>
      <c r="AJ6193" s="12"/>
      <c r="AK6193" s="12"/>
      <c r="AL6193" s="12"/>
      <c r="AM6193" s="12"/>
      <c r="AN6193" s="12"/>
      <c r="AO6193" s="12"/>
      <c r="AP6193" s="12"/>
      <c r="AQ6193" s="12"/>
      <c r="AR6193" s="12"/>
      <c r="AS6193" s="12"/>
      <c r="AT6193" s="12"/>
      <c r="AU6193" s="12"/>
      <c r="AV6193" s="12"/>
      <c r="AW6193" s="12"/>
      <c r="AX6193" s="12"/>
      <c r="AY6193" s="12"/>
      <c r="AZ6193" s="12"/>
      <c r="BA6193" s="12"/>
      <c r="BB6193" s="12"/>
      <c r="BC6193" s="12"/>
      <c r="BD6193" s="12"/>
      <c r="BE6193" s="12"/>
      <c r="BF6193" s="12"/>
      <c r="BG6193" s="12"/>
      <c r="BH6193" s="12"/>
      <c r="BI6193" s="12"/>
      <c r="BJ6193" s="13"/>
      <c r="BK6193" s="13"/>
      <c r="BL6193" s="13"/>
      <c r="BM6193" s="13"/>
      <c r="BN6193" s="13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1"/>
      <c r="L6194" s="11"/>
      <c r="M6194" s="12"/>
      <c r="N6194" s="12"/>
      <c r="O6194" s="12"/>
      <c r="P6194" s="12"/>
      <c r="Q6194" s="12"/>
      <c r="R6194" s="12"/>
      <c r="S6194" s="12"/>
      <c r="T6194" s="12"/>
      <c r="U6194" s="12"/>
      <c r="V6194" s="12"/>
      <c r="W6194" s="12"/>
      <c r="X6194" s="12"/>
      <c r="Y6194" s="12"/>
      <c r="Z6194" s="12"/>
      <c r="AA6194" s="12"/>
      <c r="AB6194" s="12"/>
      <c r="AC6194" s="12"/>
      <c r="AD6194" s="12"/>
      <c r="AE6194" s="12"/>
      <c r="AF6194" s="12"/>
      <c r="AG6194" s="12"/>
      <c r="AH6194" s="12"/>
      <c r="AI6194" s="12"/>
      <c r="AJ6194" s="12"/>
      <c r="AK6194" s="12"/>
      <c r="AL6194" s="12"/>
      <c r="AM6194" s="12"/>
      <c r="AN6194" s="12"/>
      <c r="AO6194" s="12"/>
      <c r="AP6194" s="12"/>
      <c r="AQ6194" s="12"/>
      <c r="AR6194" s="12"/>
      <c r="AS6194" s="12"/>
      <c r="AT6194" s="12"/>
      <c r="AU6194" s="12"/>
      <c r="AV6194" s="12"/>
      <c r="AW6194" s="12"/>
      <c r="AX6194" s="12"/>
      <c r="AY6194" s="12"/>
      <c r="AZ6194" s="12"/>
      <c r="BA6194" s="12"/>
      <c r="BB6194" s="12"/>
      <c r="BC6194" s="12"/>
      <c r="BD6194" s="12"/>
      <c r="BE6194" s="12"/>
      <c r="BF6194" s="12"/>
      <c r="BG6194" s="12"/>
      <c r="BH6194" s="12"/>
      <c r="BI6194" s="12"/>
      <c r="BJ6194" s="13"/>
      <c r="BK6194" s="13"/>
      <c r="BL6194" s="13"/>
      <c r="BM6194" s="13"/>
      <c r="BN6194" s="13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1"/>
      <c r="L6195" s="11"/>
      <c r="M6195" s="12"/>
      <c r="N6195" s="12"/>
      <c r="O6195" s="12"/>
      <c r="P6195" s="12"/>
      <c r="Q6195" s="12"/>
      <c r="R6195" s="12"/>
      <c r="S6195" s="12"/>
      <c r="T6195" s="12"/>
      <c r="U6195" s="12"/>
      <c r="V6195" s="12"/>
      <c r="W6195" s="12"/>
      <c r="X6195" s="12"/>
      <c r="Y6195" s="12"/>
      <c r="Z6195" s="12"/>
      <c r="AA6195" s="12"/>
      <c r="AB6195" s="12"/>
      <c r="AC6195" s="12"/>
      <c r="AD6195" s="12"/>
      <c r="AE6195" s="12"/>
      <c r="AF6195" s="12"/>
      <c r="AG6195" s="12"/>
      <c r="AH6195" s="12"/>
      <c r="AI6195" s="12"/>
      <c r="AJ6195" s="12"/>
      <c r="AK6195" s="12"/>
      <c r="AL6195" s="12"/>
      <c r="AM6195" s="12"/>
      <c r="AN6195" s="12"/>
      <c r="AO6195" s="12"/>
      <c r="AP6195" s="12"/>
      <c r="AQ6195" s="12"/>
      <c r="AR6195" s="12"/>
      <c r="AS6195" s="12"/>
      <c r="AT6195" s="12"/>
      <c r="AU6195" s="12"/>
      <c r="AV6195" s="12"/>
      <c r="AW6195" s="12"/>
      <c r="AX6195" s="12"/>
      <c r="AY6195" s="12"/>
      <c r="AZ6195" s="12"/>
      <c r="BA6195" s="12"/>
      <c r="BB6195" s="12"/>
      <c r="BC6195" s="12"/>
      <c r="BD6195" s="12"/>
      <c r="BE6195" s="12"/>
      <c r="BF6195" s="12"/>
      <c r="BG6195" s="12"/>
      <c r="BH6195" s="12"/>
      <c r="BI6195" s="12"/>
      <c r="BJ6195" s="13"/>
      <c r="BK6195" s="13"/>
      <c r="BL6195" s="13"/>
      <c r="BM6195" s="13"/>
      <c r="BN6195" s="13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1"/>
      <c r="L6196" s="11"/>
      <c r="M6196" s="12"/>
      <c r="N6196" s="12"/>
      <c r="O6196" s="12"/>
      <c r="P6196" s="12"/>
      <c r="Q6196" s="12"/>
      <c r="R6196" s="12"/>
      <c r="S6196" s="12"/>
      <c r="T6196" s="12"/>
      <c r="U6196" s="12"/>
      <c r="V6196" s="12"/>
      <c r="W6196" s="12"/>
      <c r="X6196" s="12"/>
      <c r="Y6196" s="12"/>
      <c r="Z6196" s="12"/>
      <c r="AA6196" s="12"/>
      <c r="AB6196" s="12"/>
      <c r="AC6196" s="12"/>
      <c r="AD6196" s="12"/>
      <c r="AE6196" s="12"/>
      <c r="AF6196" s="12"/>
      <c r="AG6196" s="12"/>
      <c r="AH6196" s="12"/>
      <c r="AI6196" s="12"/>
      <c r="AJ6196" s="12"/>
      <c r="AK6196" s="12"/>
      <c r="AL6196" s="12"/>
      <c r="AM6196" s="12"/>
      <c r="AN6196" s="12"/>
      <c r="AO6196" s="12"/>
      <c r="AP6196" s="12"/>
      <c r="AQ6196" s="12"/>
      <c r="AR6196" s="12"/>
      <c r="AS6196" s="12"/>
      <c r="AT6196" s="12"/>
      <c r="AU6196" s="12"/>
      <c r="AV6196" s="12"/>
      <c r="AW6196" s="12"/>
      <c r="AX6196" s="12"/>
      <c r="AY6196" s="12"/>
      <c r="AZ6196" s="12"/>
      <c r="BA6196" s="12"/>
      <c r="BB6196" s="12"/>
      <c r="BC6196" s="12"/>
      <c r="BD6196" s="12"/>
      <c r="BE6196" s="12"/>
      <c r="BF6196" s="12"/>
      <c r="BG6196" s="12"/>
      <c r="BH6196" s="12"/>
      <c r="BI6196" s="12"/>
      <c r="BJ6196" s="13"/>
      <c r="BK6196" s="13"/>
      <c r="BL6196" s="13"/>
      <c r="BM6196" s="13"/>
      <c r="BN6196" s="13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1"/>
      <c r="L6197" s="11"/>
      <c r="M6197" s="12"/>
      <c r="N6197" s="12"/>
      <c r="O6197" s="12"/>
      <c r="P6197" s="12"/>
      <c r="Q6197" s="12"/>
      <c r="R6197" s="12"/>
      <c r="S6197" s="12"/>
      <c r="T6197" s="12"/>
      <c r="U6197" s="12"/>
      <c r="V6197" s="12"/>
      <c r="W6197" s="12"/>
      <c r="X6197" s="12"/>
      <c r="Y6197" s="12"/>
      <c r="Z6197" s="12"/>
      <c r="AA6197" s="12"/>
      <c r="AB6197" s="12"/>
      <c r="AC6197" s="12"/>
      <c r="AD6197" s="12"/>
      <c r="AE6197" s="12"/>
      <c r="AF6197" s="12"/>
      <c r="AG6197" s="12"/>
      <c r="AH6197" s="12"/>
      <c r="AI6197" s="12"/>
      <c r="AJ6197" s="12"/>
      <c r="AK6197" s="12"/>
      <c r="AL6197" s="12"/>
      <c r="AM6197" s="12"/>
      <c r="AN6197" s="12"/>
      <c r="AO6197" s="12"/>
      <c r="AP6197" s="12"/>
      <c r="AQ6197" s="12"/>
      <c r="AR6197" s="12"/>
      <c r="AS6197" s="12"/>
      <c r="AT6197" s="12"/>
      <c r="AU6197" s="12"/>
      <c r="AV6197" s="12"/>
      <c r="AW6197" s="12"/>
      <c r="AX6197" s="12"/>
      <c r="AY6197" s="12"/>
      <c r="AZ6197" s="12"/>
      <c r="BA6197" s="12"/>
      <c r="BB6197" s="12"/>
      <c r="BC6197" s="12"/>
      <c r="BD6197" s="12"/>
      <c r="BE6197" s="12"/>
      <c r="BF6197" s="12"/>
      <c r="BG6197" s="12"/>
      <c r="BH6197" s="12"/>
      <c r="BI6197" s="12"/>
      <c r="BJ6197" s="13"/>
      <c r="BK6197" s="13"/>
      <c r="BL6197" s="13"/>
      <c r="BM6197" s="13"/>
      <c r="BN6197" s="13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1"/>
      <c r="L6198" s="11"/>
      <c r="M6198" s="12"/>
      <c r="N6198" s="12"/>
      <c r="O6198" s="12"/>
      <c r="P6198" s="12"/>
      <c r="Q6198" s="12"/>
      <c r="R6198" s="12"/>
      <c r="S6198" s="12"/>
      <c r="T6198" s="12"/>
      <c r="U6198" s="12"/>
      <c r="V6198" s="12"/>
      <c r="W6198" s="12"/>
      <c r="X6198" s="12"/>
      <c r="Y6198" s="12"/>
      <c r="Z6198" s="12"/>
      <c r="AA6198" s="12"/>
      <c r="AB6198" s="12"/>
      <c r="AC6198" s="12"/>
      <c r="AD6198" s="12"/>
      <c r="AE6198" s="12"/>
      <c r="AF6198" s="12"/>
      <c r="AG6198" s="12"/>
      <c r="AH6198" s="12"/>
      <c r="AI6198" s="12"/>
      <c r="AJ6198" s="12"/>
      <c r="AK6198" s="12"/>
      <c r="AL6198" s="12"/>
      <c r="AM6198" s="12"/>
      <c r="AN6198" s="12"/>
      <c r="AO6198" s="12"/>
      <c r="AP6198" s="12"/>
      <c r="AQ6198" s="12"/>
      <c r="AR6198" s="12"/>
      <c r="AS6198" s="12"/>
      <c r="AT6198" s="12"/>
      <c r="AU6198" s="12"/>
      <c r="AV6198" s="12"/>
      <c r="AW6198" s="12"/>
      <c r="AX6198" s="12"/>
      <c r="AY6198" s="12"/>
      <c r="AZ6198" s="12"/>
      <c r="BA6198" s="12"/>
      <c r="BB6198" s="12"/>
      <c r="BC6198" s="12"/>
      <c r="BD6198" s="12"/>
      <c r="BE6198" s="12"/>
      <c r="BF6198" s="12"/>
      <c r="BG6198" s="12"/>
      <c r="BH6198" s="12"/>
      <c r="BI6198" s="12"/>
      <c r="BJ6198" s="13"/>
      <c r="BK6198" s="13"/>
      <c r="BL6198" s="13"/>
      <c r="BM6198" s="13"/>
      <c r="BN6198" s="13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1"/>
      <c r="L6199" s="11"/>
      <c r="M6199" s="12"/>
      <c r="N6199" s="12"/>
      <c r="O6199" s="12"/>
      <c r="P6199" s="12"/>
      <c r="Q6199" s="12"/>
      <c r="R6199" s="12"/>
      <c r="S6199" s="12"/>
      <c r="T6199" s="12"/>
      <c r="U6199" s="12"/>
      <c r="V6199" s="12"/>
      <c r="W6199" s="12"/>
      <c r="X6199" s="12"/>
      <c r="Y6199" s="12"/>
      <c r="Z6199" s="12"/>
      <c r="AA6199" s="12"/>
      <c r="AB6199" s="12"/>
      <c r="AC6199" s="12"/>
      <c r="AD6199" s="12"/>
      <c r="AE6199" s="12"/>
      <c r="AF6199" s="12"/>
      <c r="AG6199" s="12"/>
      <c r="AH6199" s="12"/>
      <c r="AI6199" s="12"/>
      <c r="AJ6199" s="12"/>
      <c r="AK6199" s="12"/>
      <c r="AL6199" s="12"/>
      <c r="AM6199" s="12"/>
      <c r="AN6199" s="12"/>
      <c r="AO6199" s="12"/>
      <c r="AP6199" s="12"/>
      <c r="AQ6199" s="12"/>
      <c r="AR6199" s="12"/>
      <c r="AS6199" s="12"/>
      <c r="AT6199" s="12"/>
      <c r="AU6199" s="12"/>
      <c r="AV6199" s="12"/>
      <c r="AW6199" s="12"/>
      <c r="AX6199" s="12"/>
      <c r="AY6199" s="12"/>
      <c r="AZ6199" s="12"/>
      <c r="BA6199" s="12"/>
      <c r="BB6199" s="12"/>
      <c r="BC6199" s="12"/>
      <c r="BD6199" s="12"/>
      <c r="BE6199" s="12"/>
      <c r="BF6199" s="12"/>
      <c r="BG6199" s="12"/>
      <c r="BH6199" s="12"/>
      <c r="BI6199" s="12"/>
      <c r="BJ6199" s="13"/>
      <c r="BK6199" s="13"/>
      <c r="BL6199" s="13"/>
      <c r="BM6199" s="13"/>
      <c r="BN6199" s="13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1"/>
      <c r="L6200" s="11"/>
      <c r="M6200" s="12"/>
      <c r="N6200" s="12"/>
      <c r="O6200" s="12"/>
      <c r="P6200" s="12"/>
      <c r="Q6200" s="12"/>
      <c r="R6200" s="12"/>
      <c r="S6200" s="12"/>
      <c r="T6200" s="12"/>
      <c r="U6200" s="12"/>
      <c r="V6200" s="12"/>
      <c r="W6200" s="12"/>
      <c r="X6200" s="12"/>
      <c r="Y6200" s="12"/>
      <c r="Z6200" s="12"/>
      <c r="AA6200" s="12"/>
      <c r="AB6200" s="12"/>
      <c r="AC6200" s="12"/>
      <c r="AD6200" s="12"/>
      <c r="AE6200" s="12"/>
      <c r="AF6200" s="12"/>
      <c r="AG6200" s="12"/>
      <c r="AH6200" s="12"/>
      <c r="AI6200" s="12"/>
      <c r="AJ6200" s="12"/>
      <c r="AK6200" s="12"/>
      <c r="AL6200" s="12"/>
      <c r="AM6200" s="12"/>
      <c r="AN6200" s="12"/>
      <c r="AO6200" s="12"/>
      <c r="AP6200" s="12"/>
      <c r="AQ6200" s="12"/>
      <c r="AR6200" s="12"/>
      <c r="AS6200" s="12"/>
      <c r="AT6200" s="12"/>
      <c r="AU6200" s="12"/>
      <c r="AV6200" s="12"/>
      <c r="AW6200" s="12"/>
      <c r="AX6200" s="12"/>
      <c r="AY6200" s="12"/>
      <c r="AZ6200" s="12"/>
      <c r="BA6200" s="12"/>
      <c r="BB6200" s="12"/>
      <c r="BC6200" s="12"/>
      <c r="BD6200" s="12"/>
      <c r="BE6200" s="12"/>
      <c r="BF6200" s="12"/>
      <c r="BG6200" s="12"/>
      <c r="BH6200" s="12"/>
      <c r="BI6200" s="12"/>
      <c r="BJ6200" s="13"/>
      <c r="BK6200" s="13"/>
      <c r="BL6200" s="13"/>
      <c r="BM6200" s="13"/>
      <c r="BN6200" s="13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1"/>
      <c r="L6201" s="11"/>
      <c r="M6201" s="12"/>
      <c r="N6201" s="12"/>
      <c r="O6201" s="12"/>
      <c r="P6201" s="12"/>
      <c r="Q6201" s="12"/>
      <c r="R6201" s="12"/>
      <c r="S6201" s="12"/>
      <c r="T6201" s="12"/>
      <c r="U6201" s="12"/>
      <c r="V6201" s="12"/>
      <c r="W6201" s="12"/>
      <c r="X6201" s="12"/>
      <c r="Y6201" s="12"/>
      <c r="Z6201" s="12"/>
      <c r="AA6201" s="12"/>
      <c r="AB6201" s="12"/>
      <c r="AC6201" s="12"/>
      <c r="AD6201" s="12"/>
      <c r="AE6201" s="12"/>
      <c r="AF6201" s="12"/>
      <c r="AG6201" s="12"/>
      <c r="AH6201" s="12"/>
      <c r="AI6201" s="12"/>
      <c r="AJ6201" s="12"/>
      <c r="AK6201" s="12"/>
      <c r="AL6201" s="12"/>
      <c r="AM6201" s="12"/>
      <c r="AN6201" s="12"/>
      <c r="AO6201" s="12"/>
      <c r="AP6201" s="12"/>
      <c r="AQ6201" s="12"/>
      <c r="AR6201" s="12"/>
      <c r="AS6201" s="12"/>
      <c r="AT6201" s="12"/>
      <c r="AU6201" s="12"/>
      <c r="AV6201" s="12"/>
      <c r="AW6201" s="12"/>
      <c r="AX6201" s="12"/>
      <c r="AY6201" s="12"/>
      <c r="AZ6201" s="12"/>
      <c r="BA6201" s="12"/>
      <c r="BB6201" s="12"/>
      <c r="BC6201" s="12"/>
      <c r="BD6201" s="12"/>
      <c r="BE6201" s="12"/>
      <c r="BF6201" s="12"/>
      <c r="BG6201" s="12"/>
      <c r="BH6201" s="12"/>
      <c r="BI6201" s="12"/>
      <c r="BJ6201" s="13"/>
      <c r="BK6201" s="13"/>
      <c r="BL6201" s="13"/>
      <c r="BM6201" s="13"/>
      <c r="BN6201" s="13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1"/>
      <c r="L6202" s="11"/>
      <c r="M6202" s="12"/>
      <c r="N6202" s="12"/>
      <c r="O6202" s="12"/>
      <c r="P6202" s="12"/>
      <c r="Q6202" s="12"/>
      <c r="R6202" s="12"/>
      <c r="S6202" s="12"/>
      <c r="T6202" s="12"/>
      <c r="U6202" s="12"/>
      <c r="V6202" s="12"/>
      <c r="W6202" s="12"/>
      <c r="X6202" s="12"/>
      <c r="Y6202" s="12"/>
      <c r="Z6202" s="12"/>
      <c r="AA6202" s="12"/>
      <c r="AB6202" s="12"/>
      <c r="AC6202" s="12"/>
      <c r="AD6202" s="12"/>
      <c r="AE6202" s="12"/>
      <c r="AF6202" s="12"/>
      <c r="AG6202" s="12"/>
      <c r="AH6202" s="12"/>
      <c r="AI6202" s="12"/>
      <c r="AJ6202" s="12"/>
      <c r="AK6202" s="12"/>
      <c r="AL6202" s="12"/>
      <c r="AM6202" s="12"/>
      <c r="AN6202" s="12"/>
      <c r="AO6202" s="12"/>
      <c r="AP6202" s="12"/>
      <c r="AQ6202" s="12"/>
      <c r="AR6202" s="12"/>
      <c r="AS6202" s="12"/>
      <c r="AT6202" s="12"/>
      <c r="AU6202" s="12"/>
      <c r="AV6202" s="12"/>
      <c r="AW6202" s="12"/>
      <c r="AX6202" s="12"/>
      <c r="AY6202" s="12"/>
      <c r="AZ6202" s="12"/>
      <c r="BA6202" s="12"/>
      <c r="BB6202" s="12"/>
      <c r="BC6202" s="12"/>
      <c r="BD6202" s="12"/>
      <c r="BE6202" s="12"/>
      <c r="BF6202" s="12"/>
      <c r="BG6202" s="12"/>
      <c r="BH6202" s="12"/>
      <c r="BI6202" s="12"/>
      <c r="BJ6202" s="13"/>
      <c r="BK6202" s="13"/>
      <c r="BL6202" s="13"/>
      <c r="BM6202" s="13"/>
      <c r="BN6202" s="13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1"/>
      <c r="L6203" s="11"/>
      <c r="M6203" s="12"/>
      <c r="N6203" s="12"/>
      <c r="O6203" s="12"/>
      <c r="P6203" s="12"/>
      <c r="Q6203" s="12"/>
      <c r="R6203" s="12"/>
      <c r="S6203" s="12"/>
      <c r="T6203" s="12"/>
      <c r="U6203" s="12"/>
      <c r="V6203" s="12"/>
      <c r="W6203" s="12"/>
      <c r="X6203" s="12"/>
      <c r="Y6203" s="12"/>
      <c r="Z6203" s="12"/>
      <c r="AA6203" s="12"/>
      <c r="AB6203" s="12"/>
      <c r="AC6203" s="12"/>
      <c r="AD6203" s="12"/>
      <c r="AE6203" s="12"/>
      <c r="AF6203" s="12"/>
      <c r="AG6203" s="12"/>
      <c r="AH6203" s="12"/>
      <c r="AI6203" s="12"/>
      <c r="AJ6203" s="12"/>
      <c r="AK6203" s="12"/>
      <c r="AL6203" s="12"/>
      <c r="AM6203" s="12"/>
      <c r="AN6203" s="12"/>
      <c r="AO6203" s="12"/>
      <c r="AP6203" s="12"/>
      <c r="AQ6203" s="12"/>
      <c r="AR6203" s="12"/>
      <c r="AS6203" s="12"/>
      <c r="AT6203" s="12"/>
      <c r="AU6203" s="12"/>
      <c r="AV6203" s="12"/>
      <c r="AW6203" s="12"/>
      <c r="AX6203" s="12"/>
      <c r="AY6203" s="12"/>
      <c r="AZ6203" s="12"/>
      <c r="BA6203" s="12"/>
      <c r="BB6203" s="12"/>
      <c r="BC6203" s="12"/>
      <c r="BD6203" s="12"/>
      <c r="BE6203" s="12"/>
      <c r="BF6203" s="12"/>
      <c r="BG6203" s="12"/>
      <c r="BH6203" s="12"/>
      <c r="BI6203" s="12"/>
      <c r="BJ6203" s="13"/>
      <c r="BK6203" s="13"/>
      <c r="BL6203" s="13"/>
      <c r="BM6203" s="13"/>
      <c r="BN6203" s="13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1"/>
      <c r="L6204" s="11"/>
      <c r="M6204" s="12"/>
      <c r="N6204" s="12"/>
      <c r="O6204" s="12"/>
      <c r="P6204" s="12"/>
      <c r="Q6204" s="12"/>
      <c r="R6204" s="12"/>
      <c r="S6204" s="12"/>
      <c r="T6204" s="12"/>
      <c r="U6204" s="12"/>
      <c r="V6204" s="12"/>
      <c r="W6204" s="12"/>
      <c r="X6204" s="12"/>
      <c r="Y6204" s="12"/>
      <c r="Z6204" s="12"/>
      <c r="AA6204" s="12"/>
      <c r="AB6204" s="12"/>
      <c r="AC6204" s="12"/>
      <c r="AD6204" s="12"/>
      <c r="AE6204" s="12"/>
      <c r="AF6204" s="12"/>
      <c r="AG6204" s="12"/>
      <c r="AH6204" s="12"/>
      <c r="AI6204" s="12"/>
      <c r="AJ6204" s="12"/>
      <c r="AK6204" s="12"/>
      <c r="AL6204" s="12"/>
      <c r="AM6204" s="12"/>
      <c r="AN6204" s="12"/>
      <c r="AO6204" s="12"/>
      <c r="AP6204" s="12"/>
      <c r="AQ6204" s="12"/>
      <c r="AR6204" s="12"/>
      <c r="AS6204" s="12"/>
      <c r="AT6204" s="12"/>
      <c r="AU6204" s="12"/>
      <c r="AV6204" s="12"/>
      <c r="AW6204" s="12"/>
      <c r="AX6204" s="12"/>
      <c r="AY6204" s="12"/>
      <c r="AZ6204" s="12"/>
      <c r="BA6204" s="12"/>
      <c r="BB6204" s="12"/>
      <c r="BC6204" s="12"/>
      <c r="BD6204" s="12"/>
      <c r="BE6204" s="12"/>
      <c r="BF6204" s="12"/>
      <c r="BG6204" s="12"/>
      <c r="BH6204" s="12"/>
      <c r="BI6204" s="12"/>
      <c r="BJ6204" s="13"/>
      <c r="BK6204" s="13"/>
      <c r="BL6204" s="13"/>
      <c r="BM6204" s="13"/>
      <c r="BN6204" s="13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1"/>
      <c r="L6205" s="11"/>
      <c r="M6205" s="12"/>
      <c r="N6205" s="12"/>
      <c r="O6205" s="12"/>
      <c r="P6205" s="12"/>
      <c r="Q6205" s="12"/>
      <c r="R6205" s="12"/>
      <c r="S6205" s="12"/>
      <c r="T6205" s="12"/>
      <c r="U6205" s="12"/>
      <c r="V6205" s="12"/>
      <c r="W6205" s="12"/>
      <c r="X6205" s="12"/>
      <c r="Y6205" s="12"/>
      <c r="Z6205" s="12"/>
      <c r="AA6205" s="12"/>
      <c r="AB6205" s="12"/>
      <c r="AC6205" s="12"/>
      <c r="AD6205" s="12"/>
      <c r="AE6205" s="12"/>
      <c r="AF6205" s="12"/>
      <c r="AG6205" s="12"/>
      <c r="AH6205" s="12"/>
      <c r="AI6205" s="12"/>
      <c r="AJ6205" s="12"/>
      <c r="AK6205" s="12"/>
      <c r="AL6205" s="12"/>
      <c r="AM6205" s="12"/>
      <c r="AN6205" s="12"/>
      <c r="AO6205" s="12"/>
      <c r="AP6205" s="12"/>
      <c r="AQ6205" s="12"/>
      <c r="AR6205" s="12"/>
      <c r="AS6205" s="12"/>
      <c r="AT6205" s="12"/>
      <c r="AU6205" s="12"/>
      <c r="AV6205" s="12"/>
      <c r="AW6205" s="12"/>
      <c r="AX6205" s="12"/>
      <c r="AY6205" s="12"/>
      <c r="AZ6205" s="12"/>
      <c r="BA6205" s="12"/>
      <c r="BB6205" s="12"/>
      <c r="BC6205" s="12"/>
      <c r="BD6205" s="12"/>
      <c r="BE6205" s="12"/>
      <c r="BF6205" s="12"/>
      <c r="BG6205" s="12"/>
      <c r="BH6205" s="12"/>
      <c r="BI6205" s="12"/>
      <c r="BJ6205" s="13"/>
      <c r="BK6205" s="13"/>
      <c r="BL6205" s="13"/>
      <c r="BM6205" s="13"/>
      <c r="BN6205" s="13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1"/>
      <c r="L6206" s="11"/>
      <c r="M6206" s="12"/>
      <c r="N6206" s="12"/>
      <c r="O6206" s="12"/>
      <c r="P6206" s="12"/>
      <c r="Q6206" s="12"/>
      <c r="R6206" s="12"/>
      <c r="S6206" s="12"/>
      <c r="T6206" s="12"/>
      <c r="U6206" s="12"/>
      <c r="V6206" s="12"/>
      <c r="W6206" s="12"/>
      <c r="X6206" s="12"/>
      <c r="Y6206" s="12"/>
      <c r="Z6206" s="12"/>
      <c r="AA6206" s="12"/>
      <c r="AB6206" s="12"/>
      <c r="AC6206" s="12"/>
      <c r="AD6206" s="12"/>
      <c r="AE6206" s="12"/>
      <c r="AF6206" s="12"/>
      <c r="AG6206" s="12"/>
      <c r="AH6206" s="12"/>
      <c r="AI6206" s="12"/>
      <c r="AJ6206" s="12"/>
      <c r="AK6206" s="12"/>
      <c r="AL6206" s="12"/>
      <c r="AM6206" s="12"/>
      <c r="AN6206" s="12"/>
      <c r="AO6206" s="12"/>
      <c r="AP6206" s="12"/>
      <c r="AQ6206" s="12"/>
      <c r="AR6206" s="12"/>
      <c r="AS6206" s="12"/>
      <c r="AT6206" s="12"/>
      <c r="AU6206" s="12"/>
      <c r="AV6206" s="12"/>
      <c r="AW6206" s="12"/>
      <c r="AX6206" s="12"/>
      <c r="AY6206" s="12"/>
      <c r="AZ6206" s="12"/>
      <c r="BA6206" s="12"/>
      <c r="BB6206" s="12"/>
      <c r="BC6206" s="12"/>
      <c r="BD6206" s="12"/>
      <c r="BE6206" s="12"/>
      <c r="BF6206" s="12"/>
      <c r="BG6206" s="12"/>
      <c r="BH6206" s="12"/>
      <c r="BI6206" s="12"/>
      <c r="BJ6206" s="13"/>
      <c r="BK6206" s="13"/>
      <c r="BL6206" s="13"/>
      <c r="BM6206" s="13"/>
      <c r="BN6206" s="13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1"/>
      <c r="L6207" s="11"/>
      <c r="M6207" s="12"/>
      <c r="N6207" s="12"/>
      <c r="O6207" s="12"/>
      <c r="P6207" s="12"/>
      <c r="Q6207" s="12"/>
      <c r="R6207" s="12"/>
      <c r="S6207" s="12"/>
      <c r="T6207" s="12"/>
      <c r="U6207" s="12"/>
      <c r="V6207" s="12"/>
      <c r="W6207" s="12"/>
      <c r="X6207" s="12"/>
      <c r="Y6207" s="12"/>
      <c r="Z6207" s="12"/>
      <c r="AA6207" s="12"/>
      <c r="AB6207" s="12"/>
      <c r="AC6207" s="12"/>
      <c r="AD6207" s="12"/>
      <c r="AE6207" s="12"/>
      <c r="AF6207" s="12"/>
      <c r="AG6207" s="12"/>
      <c r="AH6207" s="12"/>
      <c r="AI6207" s="12"/>
      <c r="AJ6207" s="12"/>
      <c r="AK6207" s="12"/>
      <c r="AL6207" s="12"/>
      <c r="AM6207" s="12"/>
      <c r="AN6207" s="12"/>
      <c r="AO6207" s="12"/>
      <c r="AP6207" s="12"/>
      <c r="AQ6207" s="12"/>
      <c r="AR6207" s="12"/>
      <c r="AS6207" s="12"/>
      <c r="AT6207" s="12"/>
      <c r="AU6207" s="12"/>
      <c r="AV6207" s="12"/>
      <c r="AW6207" s="12"/>
      <c r="AX6207" s="12"/>
      <c r="AY6207" s="12"/>
      <c r="AZ6207" s="12"/>
      <c r="BA6207" s="12"/>
      <c r="BB6207" s="12"/>
      <c r="BC6207" s="12"/>
      <c r="BD6207" s="12"/>
      <c r="BE6207" s="12"/>
      <c r="BF6207" s="12"/>
      <c r="BG6207" s="12"/>
      <c r="BH6207" s="12"/>
      <c r="BI6207" s="12"/>
      <c r="BJ6207" s="13"/>
      <c r="BK6207" s="13"/>
      <c r="BL6207" s="13"/>
      <c r="BM6207" s="13"/>
      <c r="BN6207" s="13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1"/>
      <c r="L6208" s="11"/>
      <c r="M6208" s="12"/>
      <c r="N6208" s="12"/>
      <c r="O6208" s="12"/>
      <c r="P6208" s="12"/>
      <c r="Q6208" s="12"/>
      <c r="R6208" s="12"/>
      <c r="S6208" s="12"/>
      <c r="T6208" s="12"/>
      <c r="U6208" s="12"/>
      <c r="V6208" s="12"/>
      <c r="W6208" s="12"/>
      <c r="X6208" s="12"/>
      <c r="Y6208" s="12"/>
      <c r="Z6208" s="12"/>
      <c r="AA6208" s="12"/>
      <c r="AB6208" s="12"/>
      <c r="AC6208" s="12"/>
      <c r="AD6208" s="12"/>
      <c r="AE6208" s="12"/>
      <c r="AF6208" s="12"/>
      <c r="AG6208" s="12"/>
      <c r="AH6208" s="12"/>
      <c r="AI6208" s="12"/>
      <c r="AJ6208" s="12"/>
      <c r="AK6208" s="12"/>
      <c r="AL6208" s="12"/>
      <c r="AM6208" s="12"/>
      <c r="AN6208" s="12"/>
      <c r="AO6208" s="12"/>
      <c r="AP6208" s="12"/>
      <c r="AQ6208" s="12"/>
      <c r="AR6208" s="12"/>
      <c r="AS6208" s="12"/>
      <c r="AT6208" s="12"/>
      <c r="AU6208" s="12"/>
      <c r="AV6208" s="12"/>
      <c r="AW6208" s="12"/>
      <c r="AX6208" s="12"/>
      <c r="AY6208" s="12"/>
      <c r="AZ6208" s="12"/>
      <c r="BA6208" s="12"/>
      <c r="BB6208" s="12"/>
      <c r="BC6208" s="12"/>
      <c r="BD6208" s="12"/>
      <c r="BE6208" s="12"/>
      <c r="BF6208" s="12"/>
      <c r="BG6208" s="12"/>
      <c r="BH6208" s="12"/>
      <c r="BI6208" s="12"/>
      <c r="BJ6208" s="13"/>
      <c r="BK6208" s="13"/>
      <c r="BL6208" s="13"/>
      <c r="BM6208" s="13"/>
      <c r="BN6208" s="13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1"/>
      <c r="L6209" s="11"/>
      <c r="M6209" s="12"/>
      <c r="N6209" s="12"/>
      <c r="O6209" s="12"/>
      <c r="P6209" s="12"/>
      <c r="Q6209" s="12"/>
      <c r="R6209" s="12"/>
      <c r="S6209" s="12"/>
      <c r="T6209" s="12"/>
      <c r="U6209" s="12"/>
      <c r="V6209" s="12"/>
      <c r="W6209" s="12"/>
      <c r="X6209" s="12"/>
      <c r="Y6209" s="12"/>
      <c r="Z6209" s="12"/>
      <c r="AA6209" s="12"/>
      <c r="AB6209" s="12"/>
      <c r="AC6209" s="12"/>
      <c r="AD6209" s="12"/>
      <c r="AE6209" s="12"/>
      <c r="AF6209" s="12"/>
      <c r="AG6209" s="12"/>
      <c r="AH6209" s="12"/>
      <c r="AI6209" s="12"/>
      <c r="AJ6209" s="12"/>
      <c r="AK6209" s="12"/>
      <c r="AL6209" s="12"/>
      <c r="AM6209" s="12"/>
      <c r="AN6209" s="12"/>
      <c r="AO6209" s="12"/>
      <c r="AP6209" s="12"/>
      <c r="AQ6209" s="12"/>
      <c r="AR6209" s="12"/>
      <c r="AS6209" s="12"/>
      <c r="AT6209" s="12"/>
      <c r="AU6209" s="12"/>
      <c r="AV6209" s="12"/>
      <c r="AW6209" s="12"/>
      <c r="AX6209" s="12"/>
      <c r="AY6209" s="12"/>
      <c r="AZ6209" s="12"/>
      <c r="BA6209" s="12"/>
      <c r="BB6209" s="12"/>
      <c r="BC6209" s="12"/>
      <c r="BD6209" s="12"/>
      <c r="BE6209" s="12"/>
      <c r="BF6209" s="12"/>
      <c r="BG6209" s="12"/>
      <c r="BH6209" s="12"/>
      <c r="BI6209" s="12"/>
      <c r="BJ6209" s="13"/>
      <c r="BK6209" s="13"/>
      <c r="BL6209" s="13"/>
      <c r="BM6209" s="13"/>
      <c r="BN6209" s="13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1"/>
      <c r="L6210" s="11"/>
      <c r="M6210" s="12"/>
      <c r="N6210" s="12"/>
      <c r="O6210" s="12"/>
      <c r="P6210" s="12"/>
      <c r="Q6210" s="12"/>
      <c r="R6210" s="12"/>
      <c r="S6210" s="12"/>
      <c r="T6210" s="12"/>
      <c r="U6210" s="12"/>
      <c r="V6210" s="12"/>
      <c r="W6210" s="12"/>
      <c r="X6210" s="12"/>
      <c r="Y6210" s="12"/>
      <c r="Z6210" s="12"/>
      <c r="AA6210" s="12"/>
      <c r="AB6210" s="12"/>
      <c r="AC6210" s="12"/>
      <c r="AD6210" s="12"/>
      <c r="AE6210" s="12"/>
      <c r="AF6210" s="12"/>
      <c r="AG6210" s="12"/>
      <c r="AH6210" s="12"/>
      <c r="AI6210" s="12"/>
      <c r="AJ6210" s="12"/>
      <c r="AK6210" s="12"/>
      <c r="AL6210" s="12"/>
      <c r="AM6210" s="12"/>
      <c r="AN6210" s="12"/>
      <c r="AO6210" s="12"/>
      <c r="AP6210" s="12"/>
      <c r="AQ6210" s="12"/>
      <c r="AR6210" s="12"/>
      <c r="AS6210" s="12"/>
      <c r="AT6210" s="12"/>
      <c r="AU6210" s="12"/>
      <c r="AV6210" s="12"/>
      <c r="AW6210" s="12"/>
      <c r="AX6210" s="12"/>
      <c r="AY6210" s="12"/>
      <c r="AZ6210" s="12"/>
      <c r="BA6210" s="12"/>
      <c r="BB6210" s="12"/>
      <c r="BC6210" s="12"/>
      <c r="BD6210" s="12"/>
      <c r="BE6210" s="12"/>
      <c r="BF6210" s="12"/>
      <c r="BG6210" s="12"/>
      <c r="BH6210" s="12"/>
      <c r="BI6210" s="12"/>
      <c r="BJ6210" s="13"/>
      <c r="BK6210" s="13"/>
      <c r="BL6210" s="13"/>
      <c r="BM6210" s="13"/>
      <c r="BN6210" s="13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1"/>
      <c r="L6211" s="11"/>
      <c r="M6211" s="12"/>
      <c r="N6211" s="12"/>
      <c r="O6211" s="12"/>
      <c r="P6211" s="12"/>
      <c r="Q6211" s="12"/>
      <c r="R6211" s="12"/>
      <c r="S6211" s="12"/>
      <c r="T6211" s="12"/>
      <c r="U6211" s="12"/>
      <c r="V6211" s="12"/>
      <c r="W6211" s="12"/>
      <c r="X6211" s="12"/>
      <c r="Y6211" s="12"/>
      <c r="Z6211" s="12"/>
      <c r="AA6211" s="12"/>
      <c r="AB6211" s="12"/>
      <c r="AC6211" s="12"/>
      <c r="AD6211" s="12"/>
      <c r="AE6211" s="12"/>
      <c r="AF6211" s="12"/>
      <c r="AG6211" s="12"/>
      <c r="AH6211" s="12"/>
      <c r="AI6211" s="12"/>
      <c r="AJ6211" s="12"/>
      <c r="AK6211" s="12"/>
      <c r="AL6211" s="12"/>
      <c r="AM6211" s="12"/>
      <c r="AN6211" s="12"/>
      <c r="AO6211" s="12"/>
      <c r="AP6211" s="12"/>
      <c r="AQ6211" s="12"/>
      <c r="AR6211" s="12"/>
      <c r="AS6211" s="12"/>
      <c r="AT6211" s="12"/>
      <c r="AU6211" s="12"/>
      <c r="AV6211" s="12"/>
      <c r="AW6211" s="12"/>
      <c r="AX6211" s="12"/>
      <c r="AY6211" s="12"/>
      <c r="AZ6211" s="12"/>
      <c r="BA6211" s="12"/>
      <c r="BB6211" s="12"/>
      <c r="BC6211" s="12"/>
      <c r="BD6211" s="12"/>
      <c r="BE6211" s="12"/>
      <c r="BF6211" s="12"/>
      <c r="BG6211" s="12"/>
      <c r="BH6211" s="12"/>
      <c r="BI6211" s="12"/>
      <c r="BJ6211" s="13"/>
      <c r="BK6211" s="13"/>
      <c r="BL6211" s="13"/>
      <c r="BM6211" s="13"/>
      <c r="BN6211" s="13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1"/>
      <c r="L6212" s="11"/>
      <c r="M6212" s="12"/>
      <c r="N6212" s="12"/>
      <c r="O6212" s="12"/>
      <c r="P6212" s="12"/>
      <c r="Q6212" s="12"/>
      <c r="R6212" s="12"/>
      <c r="S6212" s="12"/>
      <c r="T6212" s="12"/>
      <c r="U6212" s="12"/>
      <c r="V6212" s="12"/>
      <c r="W6212" s="12"/>
      <c r="X6212" s="12"/>
      <c r="Y6212" s="12"/>
      <c r="Z6212" s="12"/>
      <c r="AA6212" s="12"/>
      <c r="AB6212" s="12"/>
      <c r="AC6212" s="12"/>
      <c r="AD6212" s="12"/>
      <c r="AE6212" s="12"/>
      <c r="AF6212" s="12"/>
      <c r="AG6212" s="12"/>
      <c r="AH6212" s="12"/>
      <c r="AI6212" s="12"/>
      <c r="AJ6212" s="12"/>
      <c r="AK6212" s="12"/>
      <c r="AL6212" s="12"/>
      <c r="AM6212" s="12"/>
      <c r="AN6212" s="12"/>
      <c r="AO6212" s="12"/>
      <c r="AP6212" s="12"/>
      <c r="AQ6212" s="12"/>
      <c r="AR6212" s="12"/>
      <c r="AS6212" s="12"/>
      <c r="AT6212" s="12"/>
      <c r="AU6212" s="12"/>
      <c r="AV6212" s="12"/>
      <c r="AW6212" s="12"/>
      <c r="AX6212" s="12"/>
      <c r="AY6212" s="12"/>
      <c r="AZ6212" s="12"/>
      <c r="BA6212" s="12"/>
      <c r="BB6212" s="12"/>
      <c r="BC6212" s="12"/>
      <c r="BD6212" s="12"/>
      <c r="BE6212" s="12"/>
      <c r="BF6212" s="12"/>
      <c r="BG6212" s="12"/>
      <c r="BH6212" s="12"/>
      <c r="BI6212" s="12"/>
      <c r="BJ6212" s="13"/>
      <c r="BK6212" s="13"/>
      <c r="BL6212" s="13"/>
      <c r="BM6212" s="13"/>
      <c r="BN6212" s="13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1"/>
      <c r="L6213" s="11"/>
      <c r="M6213" s="12"/>
      <c r="N6213" s="12"/>
      <c r="O6213" s="12"/>
      <c r="P6213" s="12"/>
      <c r="Q6213" s="12"/>
      <c r="R6213" s="12"/>
      <c r="S6213" s="12"/>
      <c r="T6213" s="12"/>
      <c r="U6213" s="12"/>
      <c r="V6213" s="12"/>
      <c r="W6213" s="12"/>
      <c r="X6213" s="12"/>
      <c r="Y6213" s="12"/>
      <c r="Z6213" s="12"/>
      <c r="AA6213" s="12"/>
      <c r="AB6213" s="12"/>
      <c r="AC6213" s="12"/>
      <c r="AD6213" s="12"/>
      <c r="AE6213" s="12"/>
      <c r="AF6213" s="12"/>
      <c r="AG6213" s="12"/>
      <c r="AH6213" s="12"/>
      <c r="AI6213" s="12"/>
      <c r="AJ6213" s="12"/>
      <c r="AK6213" s="12"/>
      <c r="AL6213" s="12"/>
      <c r="AM6213" s="12"/>
      <c r="AN6213" s="12"/>
      <c r="AO6213" s="12"/>
      <c r="AP6213" s="12"/>
      <c r="AQ6213" s="12"/>
      <c r="AR6213" s="12"/>
      <c r="AS6213" s="12"/>
      <c r="AT6213" s="12"/>
      <c r="AU6213" s="12"/>
      <c r="AV6213" s="12"/>
      <c r="AW6213" s="12"/>
      <c r="AX6213" s="12"/>
      <c r="AY6213" s="12"/>
      <c r="AZ6213" s="12"/>
      <c r="BA6213" s="12"/>
      <c r="BB6213" s="12"/>
      <c r="BC6213" s="12"/>
      <c r="BD6213" s="12"/>
      <c r="BE6213" s="12"/>
      <c r="BF6213" s="12"/>
      <c r="BG6213" s="12"/>
      <c r="BH6213" s="12"/>
      <c r="BI6213" s="12"/>
      <c r="BJ6213" s="13"/>
      <c r="BK6213" s="13"/>
      <c r="BL6213" s="13"/>
      <c r="BM6213" s="13"/>
      <c r="BN6213" s="13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1"/>
      <c r="L6214" s="11"/>
      <c r="M6214" s="12"/>
      <c r="N6214" s="12"/>
      <c r="O6214" s="12"/>
      <c r="P6214" s="12"/>
      <c r="Q6214" s="12"/>
      <c r="R6214" s="12"/>
      <c r="S6214" s="12"/>
      <c r="T6214" s="12"/>
      <c r="U6214" s="12"/>
      <c r="V6214" s="12"/>
      <c r="W6214" s="12"/>
      <c r="X6214" s="12"/>
      <c r="Y6214" s="12"/>
      <c r="Z6214" s="12"/>
      <c r="AA6214" s="12"/>
      <c r="AB6214" s="12"/>
      <c r="AC6214" s="12"/>
      <c r="AD6214" s="12"/>
      <c r="AE6214" s="12"/>
      <c r="AF6214" s="12"/>
      <c r="AG6214" s="12"/>
      <c r="AH6214" s="12"/>
      <c r="AI6214" s="12"/>
      <c r="AJ6214" s="12"/>
      <c r="AK6214" s="12"/>
      <c r="AL6214" s="12"/>
      <c r="AM6214" s="12"/>
      <c r="AN6214" s="12"/>
      <c r="AO6214" s="12"/>
      <c r="AP6214" s="12"/>
      <c r="AQ6214" s="12"/>
      <c r="AR6214" s="12"/>
      <c r="AS6214" s="12"/>
      <c r="AT6214" s="12"/>
      <c r="AU6214" s="12"/>
      <c r="AV6214" s="12"/>
      <c r="AW6214" s="12"/>
      <c r="AX6214" s="12"/>
      <c r="AY6214" s="12"/>
      <c r="AZ6214" s="12"/>
      <c r="BA6214" s="12"/>
      <c r="BB6214" s="12"/>
      <c r="BC6214" s="12"/>
      <c r="BD6214" s="12"/>
      <c r="BE6214" s="12"/>
      <c r="BF6214" s="12"/>
      <c r="BG6214" s="12"/>
      <c r="BH6214" s="12"/>
      <c r="BI6214" s="12"/>
      <c r="BJ6214" s="13"/>
      <c r="BK6214" s="13"/>
      <c r="BL6214" s="13"/>
      <c r="BM6214" s="13"/>
      <c r="BN6214" s="13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1"/>
      <c r="L6215" s="11"/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12"/>
      <c r="AL6215" s="12"/>
      <c r="AM6215" s="12"/>
      <c r="AN6215" s="12"/>
      <c r="AO6215" s="12"/>
      <c r="AP6215" s="12"/>
      <c r="AQ6215" s="12"/>
      <c r="AR6215" s="12"/>
      <c r="AS6215" s="12"/>
      <c r="AT6215" s="12"/>
      <c r="AU6215" s="12"/>
      <c r="AV6215" s="12"/>
      <c r="AW6215" s="12"/>
      <c r="AX6215" s="12"/>
      <c r="AY6215" s="12"/>
      <c r="AZ6215" s="12"/>
      <c r="BA6215" s="12"/>
      <c r="BB6215" s="12"/>
      <c r="BC6215" s="12"/>
      <c r="BD6215" s="12"/>
      <c r="BE6215" s="12"/>
      <c r="BF6215" s="12"/>
      <c r="BG6215" s="12"/>
      <c r="BH6215" s="12"/>
      <c r="BI6215" s="12"/>
      <c r="BJ6215" s="13"/>
      <c r="BK6215" s="13"/>
      <c r="BL6215" s="13"/>
      <c r="BM6215" s="13"/>
      <c r="BN6215" s="13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1"/>
      <c r="L6216" s="11"/>
      <c r="M6216" s="12"/>
      <c r="N6216" s="12"/>
      <c r="O6216" s="12"/>
      <c r="P6216" s="12"/>
      <c r="Q6216" s="12"/>
      <c r="R6216" s="12"/>
      <c r="S6216" s="12"/>
      <c r="T6216" s="12"/>
      <c r="U6216" s="12"/>
      <c r="V6216" s="12"/>
      <c r="W6216" s="12"/>
      <c r="X6216" s="12"/>
      <c r="Y6216" s="12"/>
      <c r="Z6216" s="12"/>
      <c r="AA6216" s="12"/>
      <c r="AB6216" s="12"/>
      <c r="AC6216" s="12"/>
      <c r="AD6216" s="12"/>
      <c r="AE6216" s="12"/>
      <c r="AF6216" s="12"/>
      <c r="AG6216" s="12"/>
      <c r="AH6216" s="12"/>
      <c r="AI6216" s="12"/>
      <c r="AJ6216" s="12"/>
      <c r="AK6216" s="12"/>
      <c r="AL6216" s="12"/>
      <c r="AM6216" s="12"/>
      <c r="AN6216" s="12"/>
      <c r="AO6216" s="12"/>
      <c r="AP6216" s="12"/>
      <c r="AQ6216" s="12"/>
      <c r="AR6216" s="12"/>
      <c r="AS6216" s="12"/>
      <c r="AT6216" s="12"/>
      <c r="AU6216" s="12"/>
      <c r="AV6216" s="12"/>
      <c r="AW6216" s="12"/>
      <c r="AX6216" s="12"/>
      <c r="AY6216" s="12"/>
      <c r="AZ6216" s="12"/>
      <c r="BA6216" s="12"/>
      <c r="BB6216" s="12"/>
      <c r="BC6216" s="12"/>
      <c r="BD6216" s="12"/>
      <c r="BE6216" s="12"/>
      <c r="BF6216" s="12"/>
      <c r="BG6216" s="12"/>
      <c r="BH6216" s="12"/>
      <c r="BI6216" s="12"/>
      <c r="BJ6216" s="13"/>
      <c r="BK6216" s="13"/>
      <c r="BL6216" s="13"/>
      <c r="BM6216" s="13"/>
      <c r="BN6216" s="13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1"/>
      <c r="L6217" s="11"/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/>
      <c r="AF6217" s="12"/>
      <c r="AG6217" s="12"/>
      <c r="AH6217" s="12"/>
      <c r="AI6217" s="12"/>
      <c r="AJ6217" s="12"/>
      <c r="AK6217" s="12"/>
      <c r="AL6217" s="12"/>
      <c r="AM6217" s="12"/>
      <c r="AN6217" s="12"/>
      <c r="AO6217" s="12"/>
      <c r="AP6217" s="12"/>
      <c r="AQ6217" s="12"/>
      <c r="AR6217" s="12"/>
      <c r="AS6217" s="12"/>
      <c r="AT6217" s="12"/>
      <c r="AU6217" s="12"/>
      <c r="AV6217" s="12"/>
      <c r="AW6217" s="12"/>
      <c r="AX6217" s="12"/>
      <c r="AY6217" s="12"/>
      <c r="AZ6217" s="12"/>
      <c r="BA6217" s="12"/>
      <c r="BB6217" s="12"/>
      <c r="BC6217" s="12"/>
      <c r="BD6217" s="12"/>
      <c r="BE6217" s="12"/>
      <c r="BF6217" s="12"/>
      <c r="BG6217" s="12"/>
      <c r="BH6217" s="12"/>
      <c r="BI6217" s="12"/>
      <c r="BJ6217" s="13"/>
      <c r="BK6217" s="13"/>
      <c r="BL6217" s="13"/>
      <c r="BM6217" s="13"/>
      <c r="BN6217" s="13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1"/>
      <c r="L6218" s="11"/>
      <c r="M6218" s="12"/>
      <c r="N6218" s="12"/>
      <c r="O6218" s="12"/>
      <c r="P6218" s="12"/>
      <c r="Q6218" s="12"/>
      <c r="R6218" s="12"/>
      <c r="S6218" s="12"/>
      <c r="T6218" s="12"/>
      <c r="U6218" s="12"/>
      <c r="V6218" s="12"/>
      <c r="W6218" s="12"/>
      <c r="X6218" s="12"/>
      <c r="Y6218" s="12"/>
      <c r="Z6218" s="12"/>
      <c r="AA6218" s="12"/>
      <c r="AB6218" s="12"/>
      <c r="AC6218" s="12"/>
      <c r="AD6218" s="12"/>
      <c r="AE6218" s="12"/>
      <c r="AF6218" s="12"/>
      <c r="AG6218" s="12"/>
      <c r="AH6218" s="12"/>
      <c r="AI6218" s="12"/>
      <c r="AJ6218" s="12"/>
      <c r="AK6218" s="12"/>
      <c r="AL6218" s="12"/>
      <c r="AM6218" s="12"/>
      <c r="AN6218" s="12"/>
      <c r="AO6218" s="12"/>
      <c r="AP6218" s="12"/>
      <c r="AQ6218" s="12"/>
      <c r="AR6218" s="12"/>
      <c r="AS6218" s="12"/>
      <c r="AT6218" s="12"/>
      <c r="AU6218" s="12"/>
      <c r="AV6218" s="12"/>
      <c r="AW6218" s="12"/>
      <c r="AX6218" s="12"/>
      <c r="AY6218" s="12"/>
      <c r="AZ6218" s="12"/>
      <c r="BA6218" s="12"/>
      <c r="BB6218" s="12"/>
      <c r="BC6218" s="12"/>
      <c r="BD6218" s="12"/>
      <c r="BE6218" s="12"/>
      <c r="BF6218" s="12"/>
      <c r="BG6218" s="12"/>
      <c r="BH6218" s="12"/>
      <c r="BI6218" s="12"/>
      <c r="BJ6218" s="13"/>
      <c r="BK6218" s="13"/>
      <c r="BL6218" s="13"/>
      <c r="BM6218" s="13"/>
      <c r="BN6218" s="13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1"/>
      <c r="L6219" s="11"/>
      <c r="M6219" s="12"/>
      <c r="N6219" s="12"/>
      <c r="O6219" s="12"/>
      <c r="P6219" s="12"/>
      <c r="Q6219" s="12"/>
      <c r="R6219" s="12"/>
      <c r="S6219" s="12"/>
      <c r="T6219" s="12"/>
      <c r="U6219" s="12"/>
      <c r="V6219" s="12"/>
      <c r="W6219" s="12"/>
      <c r="X6219" s="12"/>
      <c r="Y6219" s="12"/>
      <c r="Z6219" s="12"/>
      <c r="AA6219" s="12"/>
      <c r="AB6219" s="12"/>
      <c r="AC6219" s="12"/>
      <c r="AD6219" s="12"/>
      <c r="AE6219" s="12"/>
      <c r="AF6219" s="12"/>
      <c r="AG6219" s="12"/>
      <c r="AH6219" s="12"/>
      <c r="AI6219" s="12"/>
      <c r="AJ6219" s="12"/>
      <c r="AK6219" s="12"/>
      <c r="AL6219" s="12"/>
      <c r="AM6219" s="12"/>
      <c r="AN6219" s="12"/>
      <c r="AO6219" s="12"/>
      <c r="AP6219" s="12"/>
      <c r="AQ6219" s="12"/>
      <c r="AR6219" s="12"/>
      <c r="AS6219" s="12"/>
      <c r="AT6219" s="12"/>
      <c r="AU6219" s="12"/>
      <c r="AV6219" s="12"/>
      <c r="AW6219" s="12"/>
      <c r="AX6219" s="12"/>
      <c r="AY6219" s="12"/>
      <c r="AZ6219" s="12"/>
      <c r="BA6219" s="12"/>
      <c r="BB6219" s="12"/>
      <c r="BC6219" s="12"/>
      <c r="BD6219" s="12"/>
      <c r="BE6219" s="12"/>
      <c r="BF6219" s="12"/>
      <c r="BG6219" s="12"/>
      <c r="BH6219" s="12"/>
      <c r="BI6219" s="12"/>
      <c r="BJ6219" s="13"/>
      <c r="BK6219" s="13"/>
      <c r="BL6219" s="13"/>
      <c r="BM6219" s="13"/>
      <c r="BN6219" s="13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1"/>
      <c r="L6220" s="11"/>
      <c r="M6220" s="12"/>
      <c r="N6220" s="12"/>
      <c r="O6220" s="12"/>
      <c r="P6220" s="12"/>
      <c r="Q6220" s="12"/>
      <c r="R6220" s="12"/>
      <c r="S6220" s="12"/>
      <c r="T6220" s="12"/>
      <c r="U6220" s="12"/>
      <c r="V6220" s="12"/>
      <c r="W6220" s="12"/>
      <c r="X6220" s="12"/>
      <c r="Y6220" s="12"/>
      <c r="Z6220" s="12"/>
      <c r="AA6220" s="12"/>
      <c r="AB6220" s="12"/>
      <c r="AC6220" s="12"/>
      <c r="AD6220" s="12"/>
      <c r="AE6220" s="12"/>
      <c r="AF6220" s="12"/>
      <c r="AG6220" s="12"/>
      <c r="AH6220" s="12"/>
      <c r="AI6220" s="12"/>
      <c r="AJ6220" s="12"/>
      <c r="AK6220" s="12"/>
      <c r="AL6220" s="12"/>
      <c r="AM6220" s="12"/>
      <c r="AN6220" s="12"/>
      <c r="AO6220" s="12"/>
      <c r="AP6220" s="12"/>
      <c r="AQ6220" s="12"/>
      <c r="AR6220" s="12"/>
      <c r="AS6220" s="12"/>
      <c r="AT6220" s="12"/>
      <c r="AU6220" s="12"/>
      <c r="AV6220" s="12"/>
      <c r="AW6220" s="12"/>
      <c r="AX6220" s="12"/>
      <c r="AY6220" s="12"/>
      <c r="AZ6220" s="12"/>
      <c r="BA6220" s="12"/>
      <c r="BB6220" s="12"/>
      <c r="BC6220" s="12"/>
      <c r="BD6220" s="12"/>
      <c r="BE6220" s="12"/>
      <c r="BF6220" s="12"/>
      <c r="BG6220" s="12"/>
      <c r="BH6220" s="12"/>
      <c r="BI6220" s="12"/>
      <c r="BJ6220" s="13"/>
      <c r="BK6220" s="13"/>
      <c r="BL6220" s="13"/>
      <c r="BM6220" s="13"/>
      <c r="BN6220" s="13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1"/>
      <c r="L6221" s="11"/>
      <c r="M6221" s="12"/>
      <c r="N6221" s="12"/>
      <c r="O6221" s="12"/>
      <c r="P6221" s="12"/>
      <c r="Q6221" s="12"/>
      <c r="R6221" s="12"/>
      <c r="S6221" s="12"/>
      <c r="T6221" s="12"/>
      <c r="U6221" s="12"/>
      <c r="V6221" s="12"/>
      <c r="W6221" s="12"/>
      <c r="X6221" s="12"/>
      <c r="Y6221" s="12"/>
      <c r="Z6221" s="12"/>
      <c r="AA6221" s="12"/>
      <c r="AB6221" s="12"/>
      <c r="AC6221" s="12"/>
      <c r="AD6221" s="12"/>
      <c r="AE6221" s="12"/>
      <c r="AF6221" s="12"/>
      <c r="AG6221" s="12"/>
      <c r="AH6221" s="12"/>
      <c r="AI6221" s="12"/>
      <c r="AJ6221" s="12"/>
      <c r="AK6221" s="12"/>
      <c r="AL6221" s="12"/>
      <c r="AM6221" s="12"/>
      <c r="AN6221" s="12"/>
      <c r="AO6221" s="12"/>
      <c r="AP6221" s="12"/>
      <c r="AQ6221" s="12"/>
      <c r="AR6221" s="12"/>
      <c r="AS6221" s="12"/>
      <c r="AT6221" s="12"/>
      <c r="AU6221" s="12"/>
      <c r="AV6221" s="12"/>
      <c r="AW6221" s="12"/>
      <c r="AX6221" s="12"/>
      <c r="AY6221" s="12"/>
      <c r="AZ6221" s="12"/>
      <c r="BA6221" s="12"/>
      <c r="BB6221" s="12"/>
      <c r="BC6221" s="12"/>
      <c r="BD6221" s="12"/>
      <c r="BE6221" s="12"/>
      <c r="BF6221" s="12"/>
      <c r="BG6221" s="12"/>
      <c r="BH6221" s="12"/>
      <c r="BI6221" s="12"/>
      <c r="BJ6221" s="13"/>
      <c r="BK6221" s="13"/>
      <c r="BL6221" s="13"/>
      <c r="BM6221" s="13"/>
      <c r="BN6221" s="13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1"/>
      <c r="L6222" s="11"/>
      <c r="M6222" s="12"/>
      <c r="N6222" s="12"/>
      <c r="O6222" s="12"/>
      <c r="P6222" s="12"/>
      <c r="Q6222" s="12"/>
      <c r="R6222" s="12"/>
      <c r="S6222" s="12"/>
      <c r="T6222" s="12"/>
      <c r="U6222" s="12"/>
      <c r="V6222" s="12"/>
      <c r="W6222" s="12"/>
      <c r="X6222" s="12"/>
      <c r="Y6222" s="12"/>
      <c r="Z6222" s="12"/>
      <c r="AA6222" s="12"/>
      <c r="AB6222" s="12"/>
      <c r="AC6222" s="12"/>
      <c r="AD6222" s="12"/>
      <c r="AE6222" s="12"/>
      <c r="AF6222" s="12"/>
      <c r="AG6222" s="12"/>
      <c r="AH6222" s="12"/>
      <c r="AI6222" s="12"/>
      <c r="AJ6222" s="12"/>
      <c r="AK6222" s="12"/>
      <c r="AL6222" s="12"/>
      <c r="AM6222" s="12"/>
      <c r="AN6222" s="12"/>
      <c r="AO6222" s="12"/>
      <c r="AP6222" s="12"/>
      <c r="AQ6222" s="12"/>
      <c r="AR6222" s="12"/>
      <c r="AS6222" s="12"/>
      <c r="AT6222" s="12"/>
      <c r="AU6222" s="12"/>
      <c r="AV6222" s="12"/>
      <c r="AW6222" s="12"/>
      <c r="AX6222" s="12"/>
      <c r="AY6222" s="12"/>
      <c r="AZ6222" s="12"/>
      <c r="BA6222" s="12"/>
      <c r="BB6222" s="12"/>
      <c r="BC6222" s="12"/>
      <c r="BD6222" s="12"/>
      <c r="BE6222" s="12"/>
      <c r="BF6222" s="12"/>
      <c r="BG6222" s="12"/>
      <c r="BH6222" s="12"/>
      <c r="BI6222" s="12"/>
      <c r="BJ6222" s="13"/>
      <c r="BK6222" s="13"/>
      <c r="BL6222" s="13"/>
      <c r="BM6222" s="13"/>
      <c r="BN6222" s="13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1"/>
      <c r="L6223" s="11"/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  <c r="AA6223" s="12"/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12"/>
      <c r="AL6223" s="12"/>
      <c r="AM6223" s="12"/>
      <c r="AN6223" s="12"/>
      <c r="AO6223" s="12"/>
      <c r="AP6223" s="12"/>
      <c r="AQ6223" s="12"/>
      <c r="AR6223" s="12"/>
      <c r="AS6223" s="12"/>
      <c r="AT6223" s="12"/>
      <c r="AU6223" s="12"/>
      <c r="AV6223" s="12"/>
      <c r="AW6223" s="12"/>
      <c r="AX6223" s="12"/>
      <c r="AY6223" s="12"/>
      <c r="AZ6223" s="12"/>
      <c r="BA6223" s="12"/>
      <c r="BB6223" s="12"/>
      <c r="BC6223" s="12"/>
      <c r="BD6223" s="12"/>
      <c r="BE6223" s="12"/>
      <c r="BF6223" s="12"/>
      <c r="BG6223" s="12"/>
      <c r="BH6223" s="12"/>
      <c r="BI6223" s="12"/>
      <c r="BJ6223" s="13"/>
      <c r="BK6223" s="13"/>
      <c r="BL6223" s="13"/>
      <c r="BM6223" s="13"/>
      <c r="BN6223" s="13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1"/>
      <c r="L6224" s="11"/>
      <c r="M6224" s="12"/>
      <c r="N6224" s="12"/>
      <c r="O6224" s="12"/>
      <c r="P6224" s="12"/>
      <c r="Q6224" s="12"/>
      <c r="R6224" s="12"/>
      <c r="S6224" s="12"/>
      <c r="T6224" s="12"/>
      <c r="U6224" s="12"/>
      <c r="V6224" s="12"/>
      <c r="W6224" s="12"/>
      <c r="X6224" s="12"/>
      <c r="Y6224" s="12"/>
      <c r="Z6224" s="12"/>
      <c r="AA6224" s="12"/>
      <c r="AB6224" s="12"/>
      <c r="AC6224" s="12"/>
      <c r="AD6224" s="12"/>
      <c r="AE6224" s="12"/>
      <c r="AF6224" s="12"/>
      <c r="AG6224" s="12"/>
      <c r="AH6224" s="12"/>
      <c r="AI6224" s="12"/>
      <c r="AJ6224" s="12"/>
      <c r="AK6224" s="12"/>
      <c r="AL6224" s="12"/>
      <c r="AM6224" s="12"/>
      <c r="AN6224" s="12"/>
      <c r="AO6224" s="12"/>
      <c r="AP6224" s="12"/>
      <c r="AQ6224" s="12"/>
      <c r="AR6224" s="12"/>
      <c r="AS6224" s="12"/>
      <c r="AT6224" s="12"/>
      <c r="AU6224" s="12"/>
      <c r="AV6224" s="12"/>
      <c r="AW6224" s="12"/>
      <c r="AX6224" s="12"/>
      <c r="AY6224" s="12"/>
      <c r="AZ6224" s="12"/>
      <c r="BA6224" s="12"/>
      <c r="BB6224" s="12"/>
      <c r="BC6224" s="12"/>
      <c r="BD6224" s="12"/>
      <c r="BE6224" s="12"/>
      <c r="BF6224" s="12"/>
      <c r="BG6224" s="12"/>
      <c r="BH6224" s="12"/>
      <c r="BI6224" s="12"/>
      <c r="BJ6224" s="13"/>
      <c r="BK6224" s="13"/>
      <c r="BL6224" s="13"/>
      <c r="BM6224" s="13"/>
      <c r="BN6224" s="13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1"/>
      <c r="L6225" s="11"/>
      <c r="M6225" s="12"/>
      <c r="N6225" s="12"/>
      <c r="O6225" s="12"/>
      <c r="P6225" s="12"/>
      <c r="Q6225" s="12"/>
      <c r="R6225" s="12"/>
      <c r="S6225" s="12"/>
      <c r="T6225" s="12"/>
      <c r="U6225" s="12"/>
      <c r="V6225" s="12"/>
      <c r="W6225" s="12"/>
      <c r="X6225" s="12"/>
      <c r="Y6225" s="12"/>
      <c r="Z6225" s="12"/>
      <c r="AA6225" s="12"/>
      <c r="AB6225" s="12"/>
      <c r="AC6225" s="12"/>
      <c r="AD6225" s="12"/>
      <c r="AE6225" s="12"/>
      <c r="AF6225" s="12"/>
      <c r="AG6225" s="12"/>
      <c r="AH6225" s="12"/>
      <c r="AI6225" s="12"/>
      <c r="AJ6225" s="12"/>
      <c r="AK6225" s="12"/>
      <c r="AL6225" s="12"/>
      <c r="AM6225" s="12"/>
      <c r="AN6225" s="12"/>
      <c r="AO6225" s="12"/>
      <c r="AP6225" s="12"/>
      <c r="AQ6225" s="12"/>
      <c r="AR6225" s="12"/>
      <c r="AS6225" s="12"/>
      <c r="AT6225" s="12"/>
      <c r="AU6225" s="12"/>
      <c r="AV6225" s="12"/>
      <c r="AW6225" s="12"/>
      <c r="AX6225" s="12"/>
      <c r="AY6225" s="12"/>
      <c r="AZ6225" s="12"/>
      <c r="BA6225" s="12"/>
      <c r="BB6225" s="12"/>
      <c r="BC6225" s="12"/>
      <c r="BD6225" s="12"/>
      <c r="BE6225" s="12"/>
      <c r="BF6225" s="12"/>
      <c r="BG6225" s="12"/>
      <c r="BH6225" s="12"/>
      <c r="BI6225" s="12"/>
      <c r="BJ6225" s="13"/>
      <c r="BK6225" s="13"/>
      <c r="BL6225" s="13"/>
      <c r="BM6225" s="13"/>
      <c r="BN6225" s="13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1"/>
      <c r="L6226" s="11"/>
      <c r="M6226" s="12"/>
      <c r="N6226" s="12"/>
      <c r="O6226" s="12"/>
      <c r="P6226" s="12"/>
      <c r="Q6226" s="12"/>
      <c r="R6226" s="12"/>
      <c r="S6226" s="12"/>
      <c r="T6226" s="12"/>
      <c r="U6226" s="12"/>
      <c r="V6226" s="12"/>
      <c r="W6226" s="12"/>
      <c r="X6226" s="12"/>
      <c r="Y6226" s="12"/>
      <c r="Z6226" s="12"/>
      <c r="AA6226" s="12"/>
      <c r="AB6226" s="12"/>
      <c r="AC6226" s="12"/>
      <c r="AD6226" s="12"/>
      <c r="AE6226" s="12"/>
      <c r="AF6226" s="12"/>
      <c r="AG6226" s="12"/>
      <c r="AH6226" s="12"/>
      <c r="AI6226" s="12"/>
      <c r="AJ6226" s="12"/>
      <c r="AK6226" s="12"/>
      <c r="AL6226" s="12"/>
      <c r="AM6226" s="12"/>
      <c r="AN6226" s="12"/>
      <c r="AO6226" s="12"/>
      <c r="AP6226" s="12"/>
      <c r="AQ6226" s="12"/>
      <c r="AR6226" s="12"/>
      <c r="AS6226" s="12"/>
      <c r="AT6226" s="12"/>
      <c r="AU6226" s="12"/>
      <c r="AV6226" s="12"/>
      <c r="AW6226" s="12"/>
      <c r="AX6226" s="12"/>
      <c r="AY6226" s="12"/>
      <c r="AZ6226" s="12"/>
      <c r="BA6226" s="12"/>
      <c r="BB6226" s="12"/>
      <c r="BC6226" s="12"/>
      <c r="BD6226" s="12"/>
      <c r="BE6226" s="12"/>
      <c r="BF6226" s="12"/>
      <c r="BG6226" s="12"/>
      <c r="BH6226" s="12"/>
      <c r="BI6226" s="12"/>
      <c r="BJ6226" s="13"/>
      <c r="BK6226" s="13"/>
      <c r="BL6226" s="13"/>
      <c r="BM6226" s="13"/>
      <c r="BN6226" s="13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1"/>
      <c r="L6227" s="11"/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2"/>
      <c r="AF6227" s="12"/>
      <c r="AG6227" s="12"/>
      <c r="AH6227" s="12"/>
      <c r="AI6227" s="12"/>
      <c r="AJ6227" s="12"/>
      <c r="AK6227" s="12"/>
      <c r="AL6227" s="12"/>
      <c r="AM6227" s="12"/>
      <c r="AN6227" s="12"/>
      <c r="AO6227" s="12"/>
      <c r="AP6227" s="12"/>
      <c r="AQ6227" s="12"/>
      <c r="AR6227" s="12"/>
      <c r="AS6227" s="12"/>
      <c r="AT6227" s="12"/>
      <c r="AU6227" s="12"/>
      <c r="AV6227" s="12"/>
      <c r="AW6227" s="12"/>
      <c r="AX6227" s="12"/>
      <c r="AY6227" s="12"/>
      <c r="AZ6227" s="12"/>
      <c r="BA6227" s="12"/>
      <c r="BB6227" s="12"/>
      <c r="BC6227" s="12"/>
      <c r="BD6227" s="12"/>
      <c r="BE6227" s="12"/>
      <c r="BF6227" s="12"/>
      <c r="BG6227" s="12"/>
      <c r="BH6227" s="12"/>
      <c r="BI6227" s="12"/>
      <c r="BJ6227" s="13"/>
      <c r="BK6227" s="13"/>
      <c r="BL6227" s="13"/>
      <c r="BM6227" s="13"/>
      <c r="BN6227" s="13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1"/>
      <c r="L6228" s="11"/>
      <c r="M6228" s="12"/>
      <c r="N6228" s="12"/>
      <c r="O6228" s="12"/>
      <c r="P6228" s="12"/>
      <c r="Q6228" s="12"/>
      <c r="R6228" s="12"/>
      <c r="S6228" s="12"/>
      <c r="T6228" s="12"/>
      <c r="U6228" s="12"/>
      <c r="V6228" s="12"/>
      <c r="W6228" s="12"/>
      <c r="X6228" s="12"/>
      <c r="Y6228" s="12"/>
      <c r="Z6228" s="12"/>
      <c r="AA6228" s="12"/>
      <c r="AB6228" s="12"/>
      <c r="AC6228" s="12"/>
      <c r="AD6228" s="12"/>
      <c r="AE6228" s="12"/>
      <c r="AF6228" s="12"/>
      <c r="AG6228" s="12"/>
      <c r="AH6228" s="12"/>
      <c r="AI6228" s="12"/>
      <c r="AJ6228" s="12"/>
      <c r="AK6228" s="12"/>
      <c r="AL6228" s="12"/>
      <c r="AM6228" s="12"/>
      <c r="AN6228" s="12"/>
      <c r="AO6228" s="12"/>
      <c r="AP6228" s="12"/>
      <c r="AQ6228" s="12"/>
      <c r="AR6228" s="12"/>
      <c r="AS6228" s="12"/>
      <c r="AT6228" s="12"/>
      <c r="AU6228" s="12"/>
      <c r="AV6228" s="12"/>
      <c r="AW6228" s="12"/>
      <c r="AX6228" s="12"/>
      <c r="AY6228" s="12"/>
      <c r="AZ6228" s="12"/>
      <c r="BA6228" s="12"/>
      <c r="BB6228" s="12"/>
      <c r="BC6228" s="12"/>
      <c r="BD6228" s="12"/>
      <c r="BE6228" s="12"/>
      <c r="BF6228" s="12"/>
      <c r="BG6228" s="12"/>
      <c r="BH6228" s="12"/>
      <c r="BI6228" s="12"/>
      <c r="BJ6228" s="13"/>
      <c r="BK6228" s="13"/>
      <c r="BL6228" s="13"/>
      <c r="BM6228" s="13"/>
      <c r="BN6228" s="13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1"/>
      <c r="L6229" s="11"/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2"/>
      <c r="AF6229" s="12"/>
      <c r="AG6229" s="12"/>
      <c r="AH6229" s="12"/>
      <c r="AI6229" s="12"/>
      <c r="AJ6229" s="12"/>
      <c r="AK6229" s="12"/>
      <c r="AL6229" s="12"/>
      <c r="AM6229" s="12"/>
      <c r="AN6229" s="12"/>
      <c r="AO6229" s="12"/>
      <c r="AP6229" s="12"/>
      <c r="AQ6229" s="12"/>
      <c r="AR6229" s="12"/>
      <c r="AS6229" s="12"/>
      <c r="AT6229" s="12"/>
      <c r="AU6229" s="12"/>
      <c r="AV6229" s="12"/>
      <c r="AW6229" s="12"/>
      <c r="AX6229" s="12"/>
      <c r="AY6229" s="12"/>
      <c r="AZ6229" s="12"/>
      <c r="BA6229" s="12"/>
      <c r="BB6229" s="12"/>
      <c r="BC6229" s="12"/>
      <c r="BD6229" s="12"/>
      <c r="BE6229" s="12"/>
      <c r="BF6229" s="12"/>
      <c r="BG6229" s="12"/>
      <c r="BH6229" s="12"/>
      <c r="BI6229" s="12"/>
      <c r="BJ6229" s="13"/>
      <c r="BK6229" s="13"/>
      <c r="BL6229" s="13"/>
      <c r="BM6229" s="13"/>
      <c r="BN6229" s="13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1"/>
      <c r="L6230" s="11"/>
      <c r="M6230" s="12"/>
      <c r="N6230" s="12"/>
      <c r="O6230" s="12"/>
      <c r="P6230" s="12"/>
      <c r="Q6230" s="12"/>
      <c r="R6230" s="12"/>
      <c r="S6230" s="12"/>
      <c r="T6230" s="12"/>
      <c r="U6230" s="12"/>
      <c r="V6230" s="12"/>
      <c r="W6230" s="12"/>
      <c r="X6230" s="12"/>
      <c r="Y6230" s="12"/>
      <c r="Z6230" s="12"/>
      <c r="AA6230" s="12"/>
      <c r="AB6230" s="12"/>
      <c r="AC6230" s="12"/>
      <c r="AD6230" s="12"/>
      <c r="AE6230" s="12"/>
      <c r="AF6230" s="12"/>
      <c r="AG6230" s="12"/>
      <c r="AH6230" s="12"/>
      <c r="AI6230" s="12"/>
      <c r="AJ6230" s="12"/>
      <c r="AK6230" s="12"/>
      <c r="AL6230" s="12"/>
      <c r="AM6230" s="12"/>
      <c r="AN6230" s="12"/>
      <c r="AO6230" s="12"/>
      <c r="AP6230" s="12"/>
      <c r="AQ6230" s="12"/>
      <c r="AR6230" s="12"/>
      <c r="AS6230" s="12"/>
      <c r="AT6230" s="12"/>
      <c r="AU6230" s="12"/>
      <c r="AV6230" s="12"/>
      <c r="AW6230" s="12"/>
      <c r="AX6230" s="12"/>
      <c r="AY6230" s="12"/>
      <c r="AZ6230" s="12"/>
      <c r="BA6230" s="12"/>
      <c r="BB6230" s="12"/>
      <c r="BC6230" s="12"/>
      <c r="BD6230" s="12"/>
      <c r="BE6230" s="12"/>
      <c r="BF6230" s="12"/>
      <c r="BG6230" s="12"/>
      <c r="BH6230" s="12"/>
      <c r="BI6230" s="12"/>
      <c r="BJ6230" s="13"/>
      <c r="BK6230" s="13"/>
      <c r="BL6230" s="13"/>
      <c r="BM6230" s="13"/>
      <c r="BN6230" s="13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1"/>
      <c r="L6231" s="11"/>
      <c r="M6231" s="12"/>
      <c r="N6231" s="12"/>
      <c r="O6231" s="12"/>
      <c r="P6231" s="12"/>
      <c r="Q6231" s="12"/>
      <c r="R6231" s="12"/>
      <c r="S6231" s="12"/>
      <c r="T6231" s="12"/>
      <c r="U6231" s="12"/>
      <c r="V6231" s="12"/>
      <c r="W6231" s="12"/>
      <c r="X6231" s="12"/>
      <c r="Y6231" s="12"/>
      <c r="Z6231" s="12"/>
      <c r="AA6231" s="12"/>
      <c r="AB6231" s="12"/>
      <c r="AC6231" s="12"/>
      <c r="AD6231" s="12"/>
      <c r="AE6231" s="12"/>
      <c r="AF6231" s="12"/>
      <c r="AG6231" s="12"/>
      <c r="AH6231" s="12"/>
      <c r="AI6231" s="12"/>
      <c r="AJ6231" s="12"/>
      <c r="AK6231" s="12"/>
      <c r="AL6231" s="12"/>
      <c r="AM6231" s="12"/>
      <c r="AN6231" s="12"/>
      <c r="AO6231" s="12"/>
      <c r="AP6231" s="12"/>
      <c r="AQ6231" s="12"/>
      <c r="AR6231" s="12"/>
      <c r="AS6231" s="12"/>
      <c r="AT6231" s="12"/>
      <c r="AU6231" s="12"/>
      <c r="AV6231" s="12"/>
      <c r="AW6231" s="12"/>
      <c r="AX6231" s="12"/>
      <c r="AY6231" s="12"/>
      <c r="AZ6231" s="12"/>
      <c r="BA6231" s="12"/>
      <c r="BB6231" s="12"/>
      <c r="BC6231" s="12"/>
      <c r="BD6231" s="12"/>
      <c r="BE6231" s="12"/>
      <c r="BF6231" s="12"/>
      <c r="BG6231" s="12"/>
      <c r="BH6231" s="12"/>
      <c r="BI6231" s="12"/>
      <c r="BJ6231" s="13"/>
      <c r="BK6231" s="13"/>
      <c r="BL6231" s="13"/>
      <c r="BM6231" s="13"/>
      <c r="BN6231" s="13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1"/>
      <c r="L6232" s="11"/>
      <c r="M6232" s="12"/>
      <c r="N6232" s="12"/>
      <c r="O6232" s="12"/>
      <c r="P6232" s="12"/>
      <c r="Q6232" s="12"/>
      <c r="R6232" s="12"/>
      <c r="S6232" s="12"/>
      <c r="T6232" s="12"/>
      <c r="U6232" s="12"/>
      <c r="V6232" s="12"/>
      <c r="W6232" s="12"/>
      <c r="X6232" s="12"/>
      <c r="Y6232" s="12"/>
      <c r="Z6232" s="12"/>
      <c r="AA6232" s="12"/>
      <c r="AB6232" s="12"/>
      <c r="AC6232" s="12"/>
      <c r="AD6232" s="12"/>
      <c r="AE6232" s="12"/>
      <c r="AF6232" s="12"/>
      <c r="AG6232" s="12"/>
      <c r="AH6232" s="12"/>
      <c r="AI6232" s="12"/>
      <c r="AJ6232" s="12"/>
      <c r="AK6232" s="12"/>
      <c r="AL6232" s="12"/>
      <c r="AM6232" s="12"/>
      <c r="AN6232" s="12"/>
      <c r="AO6232" s="12"/>
      <c r="AP6232" s="12"/>
      <c r="AQ6232" s="12"/>
      <c r="AR6232" s="12"/>
      <c r="AS6232" s="12"/>
      <c r="AT6232" s="12"/>
      <c r="AU6232" s="12"/>
      <c r="AV6232" s="12"/>
      <c r="AW6232" s="12"/>
      <c r="AX6232" s="12"/>
      <c r="AY6232" s="12"/>
      <c r="AZ6232" s="12"/>
      <c r="BA6232" s="12"/>
      <c r="BB6232" s="12"/>
      <c r="BC6232" s="12"/>
      <c r="BD6232" s="12"/>
      <c r="BE6232" s="12"/>
      <c r="BF6232" s="12"/>
      <c r="BG6232" s="12"/>
      <c r="BH6232" s="12"/>
      <c r="BI6232" s="12"/>
      <c r="BJ6232" s="13"/>
      <c r="BK6232" s="13"/>
      <c r="BL6232" s="13"/>
      <c r="BM6232" s="13"/>
      <c r="BN6232" s="13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1"/>
      <c r="L6233" s="11"/>
      <c r="M6233" s="12"/>
      <c r="N6233" s="12"/>
      <c r="O6233" s="12"/>
      <c r="P6233" s="12"/>
      <c r="Q6233" s="12"/>
      <c r="R6233" s="12"/>
      <c r="S6233" s="12"/>
      <c r="T6233" s="12"/>
      <c r="U6233" s="12"/>
      <c r="V6233" s="12"/>
      <c r="W6233" s="12"/>
      <c r="X6233" s="12"/>
      <c r="Y6233" s="12"/>
      <c r="Z6233" s="12"/>
      <c r="AA6233" s="12"/>
      <c r="AB6233" s="12"/>
      <c r="AC6233" s="12"/>
      <c r="AD6233" s="12"/>
      <c r="AE6233" s="12"/>
      <c r="AF6233" s="12"/>
      <c r="AG6233" s="12"/>
      <c r="AH6233" s="12"/>
      <c r="AI6233" s="12"/>
      <c r="AJ6233" s="12"/>
      <c r="AK6233" s="12"/>
      <c r="AL6233" s="12"/>
      <c r="AM6233" s="12"/>
      <c r="AN6233" s="12"/>
      <c r="AO6233" s="12"/>
      <c r="AP6233" s="12"/>
      <c r="AQ6233" s="12"/>
      <c r="AR6233" s="12"/>
      <c r="AS6233" s="12"/>
      <c r="AT6233" s="12"/>
      <c r="AU6233" s="12"/>
      <c r="AV6233" s="12"/>
      <c r="AW6233" s="12"/>
      <c r="AX6233" s="12"/>
      <c r="AY6233" s="12"/>
      <c r="AZ6233" s="12"/>
      <c r="BA6233" s="12"/>
      <c r="BB6233" s="12"/>
      <c r="BC6233" s="12"/>
      <c r="BD6233" s="12"/>
      <c r="BE6233" s="12"/>
      <c r="BF6233" s="12"/>
      <c r="BG6233" s="12"/>
      <c r="BH6233" s="12"/>
      <c r="BI6233" s="12"/>
      <c r="BJ6233" s="13"/>
      <c r="BK6233" s="13"/>
      <c r="BL6233" s="13"/>
      <c r="BM6233" s="13"/>
      <c r="BN6233" s="13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1"/>
      <c r="L6234" s="11"/>
      <c r="M6234" s="12"/>
      <c r="N6234" s="12"/>
      <c r="O6234" s="12"/>
      <c r="P6234" s="12"/>
      <c r="Q6234" s="12"/>
      <c r="R6234" s="12"/>
      <c r="S6234" s="12"/>
      <c r="T6234" s="12"/>
      <c r="U6234" s="12"/>
      <c r="V6234" s="12"/>
      <c r="W6234" s="12"/>
      <c r="X6234" s="12"/>
      <c r="Y6234" s="12"/>
      <c r="Z6234" s="12"/>
      <c r="AA6234" s="12"/>
      <c r="AB6234" s="12"/>
      <c r="AC6234" s="12"/>
      <c r="AD6234" s="12"/>
      <c r="AE6234" s="12"/>
      <c r="AF6234" s="12"/>
      <c r="AG6234" s="12"/>
      <c r="AH6234" s="12"/>
      <c r="AI6234" s="12"/>
      <c r="AJ6234" s="12"/>
      <c r="AK6234" s="12"/>
      <c r="AL6234" s="12"/>
      <c r="AM6234" s="12"/>
      <c r="AN6234" s="12"/>
      <c r="AO6234" s="12"/>
      <c r="AP6234" s="12"/>
      <c r="AQ6234" s="12"/>
      <c r="AR6234" s="12"/>
      <c r="AS6234" s="12"/>
      <c r="AT6234" s="12"/>
      <c r="AU6234" s="12"/>
      <c r="AV6234" s="12"/>
      <c r="AW6234" s="12"/>
      <c r="AX6234" s="12"/>
      <c r="AY6234" s="12"/>
      <c r="AZ6234" s="12"/>
      <c r="BA6234" s="12"/>
      <c r="BB6234" s="12"/>
      <c r="BC6234" s="12"/>
      <c r="BD6234" s="12"/>
      <c r="BE6234" s="12"/>
      <c r="BF6234" s="12"/>
      <c r="BG6234" s="12"/>
      <c r="BH6234" s="12"/>
      <c r="BI6234" s="12"/>
      <c r="BJ6234" s="13"/>
      <c r="BK6234" s="13"/>
      <c r="BL6234" s="13"/>
      <c r="BM6234" s="13"/>
      <c r="BN6234" s="13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1"/>
      <c r="L6235" s="11"/>
      <c r="M6235" s="12"/>
      <c r="N6235" s="12"/>
      <c r="O6235" s="12"/>
      <c r="P6235" s="12"/>
      <c r="Q6235" s="12"/>
      <c r="R6235" s="12"/>
      <c r="S6235" s="12"/>
      <c r="T6235" s="12"/>
      <c r="U6235" s="12"/>
      <c r="V6235" s="12"/>
      <c r="W6235" s="12"/>
      <c r="X6235" s="12"/>
      <c r="Y6235" s="12"/>
      <c r="Z6235" s="12"/>
      <c r="AA6235" s="12"/>
      <c r="AB6235" s="12"/>
      <c r="AC6235" s="12"/>
      <c r="AD6235" s="12"/>
      <c r="AE6235" s="12"/>
      <c r="AF6235" s="12"/>
      <c r="AG6235" s="12"/>
      <c r="AH6235" s="12"/>
      <c r="AI6235" s="12"/>
      <c r="AJ6235" s="12"/>
      <c r="AK6235" s="12"/>
      <c r="AL6235" s="12"/>
      <c r="AM6235" s="12"/>
      <c r="AN6235" s="12"/>
      <c r="AO6235" s="12"/>
      <c r="AP6235" s="12"/>
      <c r="AQ6235" s="12"/>
      <c r="AR6235" s="12"/>
      <c r="AS6235" s="12"/>
      <c r="AT6235" s="12"/>
      <c r="AU6235" s="12"/>
      <c r="AV6235" s="12"/>
      <c r="AW6235" s="12"/>
      <c r="AX6235" s="12"/>
      <c r="AY6235" s="12"/>
      <c r="AZ6235" s="12"/>
      <c r="BA6235" s="12"/>
      <c r="BB6235" s="12"/>
      <c r="BC6235" s="12"/>
      <c r="BD6235" s="12"/>
      <c r="BE6235" s="12"/>
      <c r="BF6235" s="12"/>
      <c r="BG6235" s="12"/>
      <c r="BH6235" s="12"/>
      <c r="BI6235" s="12"/>
      <c r="BJ6235" s="13"/>
      <c r="BK6235" s="13"/>
      <c r="BL6235" s="13"/>
      <c r="BM6235" s="13"/>
      <c r="BN6235" s="13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1"/>
      <c r="L6236" s="11"/>
      <c r="M6236" s="12"/>
      <c r="N6236" s="12"/>
      <c r="O6236" s="12"/>
      <c r="P6236" s="12"/>
      <c r="Q6236" s="12"/>
      <c r="R6236" s="12"/>
      <c r="S6236" s="12"/>
      <c r="T6236" s="12"/>
      <c r="U6236" s="12"/>
      <c r="V6236" s="12"/>
      <c r="W6236" s="12"/>
      <c r="X6236" s="12"/>
      <c r="Y6236" s="12"/>
      <c r="Z6236" s="12"/>
      <c r="AA6236" s="12"/>
      <c r="AB6236" s="12"/>
      <c r="AC6236" s="12"/>
      <c r="AD6236" s="12"/>
      <c r="AE6236" s="12"/>
      <c r="AF6236" s="12"/>
      <c r="AG6236" s="12"/>
      <c r="AH6236" s="12"/>
      <c r="AI6236" s="12"/>
      <c r="AJ6236" s="12"/>
      <c r="AK6236" s="12"/>
      <c r="AL6236" s="12"/>
      <c r="AM6236" s="12"/>
      <c r="AN6236" s="12"/>
      <c r="AO6236" s="12"/>
      <c r="AP6236" s="12"/>
      <c r="AQ6236" s="12"/>
      <c r="AR6236" s="12"/>
      <c r="AS6236" s="12"/>
      <c r="AT6236" s="12"/>
      <c r="AU6236" s="12"/>
      <c r="AV6236" s="12"/>
      <c r="AW6236" s="12"/>
      <c r="AX6236" s="12"/>
      <c r="AY6236" s="12"/>
      <c r="AZ6236" s="12"/>
      <c r="BA6236" s="12"/>
      <c r="BB6236" s="12"/>
      <c r="BC6236" s="12"/>
      <c r="BD6236" s="12"/>
      <c r="BE6236" s="12"/>
      <c r="BF6236" s="12"/>
      <c r="BG6236" s="12"/>
      <c r="BH6236" s="12"/>
      <c r="BI6236" s="12"/>
      <c r="BJ6236" s="13"/>
      <c r="BK6236" s="13"/>
      <c r="BL6236" s="13"/>
      <c r="BM6236" s="13"/>
      <c r="BN6236" s="13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1"/>
      <c r="L6237" s="11"/>
      <c r="M6237" s="12"/>
      <c r="N6237" s="12"/>
      <c r="O6237" s="12"/>
      <c r="P6237" s="12"/>
      <c r="Q6237" s="12"/>
      <c r="R6237" s="12"/>
      <c r="S6237" s="12"/>
      <c r="T6237" s="12"/>
      <c r="U6237" s="12"/>
      <c r="V6237" s="12"/>
      <c r="W6237" s="12"/>
      <c r="X6237" s="12"/>
      <c r="Y6237" s="12"/>
      <c r="Z6237" s="12"/>
      <c r="AA6237" s="12"/>
      <c r="AB6237" s="12"/>
      <c r="AC6237" s="12"/>
      <c r="AD6237" s="12"/>
      <c r="AE6237" s="12"/>
      <c r="AF6237" s="12"/>
      <c r="AG6237" s="12"/>
      <c r="AH6237" s="12"/>
      <c r="AI6237" s="12"/>
      <c r="AJ6237" s="12"/>
      <c r="AK6237" s="12"/>
      <c r="AL6237" s="12"/>
      <c r="AM6237" s="12"/>
      <c r="AN6237" s="12"/>
      <c r="AO6237" s="12"/>
      <c r="AP6237" s="12"/>
      <c r="AQ6237" s="12"/>
      <c r="AR6237" s="12"/>
      <c r="AS6237" s="12"/>
      <c r="AT6237" s="12"/>
      <c r="AU6237" s="12"/>
      <c r="AV6237" s="12"/>
      <c r="AW6237" s="12"/>
      <c r="AX6237" s="12"/>
      <c r="AY6237" s="12"/>
      <c r="AZ6237" s="12"/>
      <c r="BA6237" s="12"/>
      <c r="BB6237" s="12"/>
      <c r="BC6237" s="12"/>
      <c r="BD6237" s="12"/>
      <c r="BE6237" s="12"/>
      <c r="BF6237" s="12"/>
      <c r="BG6237" s="12"/>
      <c r="BH6237" s="12"/>
      <c r="BI6237" s="12"/>
      <c r="BJ6237" s="13"/>
      <c r="BK6237" s="13"/>
      <c r="BL6237" s="13"/>
      <c r="BM6237" s="13"/>
      <c r="BN6237" s="13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1"/>
      <c r="L6238" s="11"/>
      <c r="M6238" s="12"/>
      <c r="N6238" s="12"/>
      <c r="O6238" s="12"/>
      <c r="P6238" s="12"/>
      <c r="Q6238" s="12"/>
      <c r="R6238" s="12"/>
      <c r="S6238" s="12"/>
      <c r="T6238" s="12"/>
      <c r="U6238" s="12"/>
      <c r="V6238" s="12"/>
      <c r="W6238" s="12"/>
      <c r="X6238" s="12"/>
      <c r="Y6238" s="12"/>
      <c r="Z6238" s="12"/>
      <c r="AA6238" s="12"/>
      <c r="AB6238" s="12"/>
      <c r="AC6238" s="12"/>
      <c r="AD6238" s="12"/>
      <c r="AE6238" s="12"/>
      <c r="AF6238" s="12"/>
      <c r="AG6238" s="12"/>
      <c r="AH6238" s="12"/>
      <c r="AI6238" s="12"/>
      <c r="AJ6238" s="12"/>
      <c r="AK6238" s="12"/>
      <c r="AL6238" s="12"/>
      <c r="AM6238" s="12"/>
      <c r="AN6238" s="12"/>
      <c r="AO6238" s="12"/>
      <c r="AP6238" s="12"/>
      <c r="AQ6238" s="12"/>
      <c r="AR6238" s="12"/>
      <c r="AS6238" s="12"/>
      <c r="AT6238" s="12"/>
      <c r="AU6238" s="12"/>
      <c r="AV6238" s="12"/>
      <c r="AW6238" s="12"/>
      <c r="AX6238" s="12"/>
      <c r="AY6238" s="12"/>
      <c r="AZ6238" s="12"/>
      <c r="BA6238" s="12"/>
      <c r="BB6238" s="12"/>
      <c r="BC6238" s="12"/>
      <c r="BD6238" s="12"/>
      <c r="BE6238" s="12"/>
      <c r="BF6238" s="12"/>
      <c r="BG6238" s="12"/>
      <c r="BH6238" s="12"/>
      <c r="BI6238" s="12"/>
      <c r="BJ6238" s="13"/>
      <c r="BK6238" s="13"/>
      <c r="BL6238" s="13"/>
      <c r="BM6238" s="13"/>
      <c r="BN6238" s="13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1"/>
      <c r="L6239" s="11"/>
      <c r="M6239" s="12"/>
      <c r="N6239" s="12"/>
      <c r="O6239" s="12"/>
      <c r="P6239" s="12"/>
      <c r="Q6239" s="12"/>
      <c r="R6239" s="12"/>
      <c r="S6239" s="12"/>
      <c r="T6239" s="12"/>
      <c r="U6239" s="12"/>
      <c r="V6239" s="12"/>
      <c r="W6239" s="12"/>
      <c r="X6239" s="12"/>
      <c r="Y6239" s="12"/>
      <c r="Z6239" s="12"/>
      <c r="AA6239" s="12"/>
      <c r="AB6239" s="12"/>
      <c r="AC6239" s="12"/>
      <c r="AD6239" s="12"/>
      <c r="AE6239" s="12"/>
      <c r="AF6239" s="12"/>
      <c r="AG6239" s="12"/>
      <c r="AH6239" s="12"/>
      <c r="AI6239" s="12"/>
      <c r="AJ6239" s="12"/>
      <c r="AK6239" s="12"/>
      <c r="AL6239" s="12"/>
      <c r="AM6239" s="12"/>
      <c r="AN6239" s="12"/>
      <c r="AO6239" s="12"/>
      <c r="AP6239" s="12"/>
      <c r="AQ6239" s="12"/>
      <c r="AR6239" s="12"/>
      <c r="AS6239" s="12"/>
      <c r="AT6239" s="12"/>
      <c r="AU6239" s="12"/>
      <c r="AV6239" s="12"/>
      <c r="AW6239" s="12"/>
      <c r="AX6239" s="12"/>
      <c r="AY6239" s="12"/>
      <c r="AZ6239" s="12"/>
      <c r="BA6239" s="12"/>
      <c r="BB6239" s="12"/>
      <c r="BC6239" s="12"/>
      <c r="BD6239" s="12"/>
      <c r="BE6239" s="12"/>
      <c r="BF6239" s="12"/>
      <c r="BG6239" s="12"/>
      <c r="BH6239" s="12"/>
      <c r="BI6239" s="12"/>
      <c r="BJ6239" s="13"/>
      <c r="BK6239" s="13"/>
      <c r="BL6239" s="13"/>
      <c r="BM6239" s="13"/>
      <c r="BN6239" s="13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1"/>
      <c r="L6240" s="11"/>
      <c r="M6240" s="12"/>
      <c r="N6240" s="12"/>
      <c r="O6240" s="12"/>
      <c r="P6240" s="12"/>
      <c r="Q6240" s="12"/>
      <c r="R6240" s="12"/>
      <c r="S6240" s="12"/>
      <c r="T6240" s="12"/>
      <c r="U6240" s="12"/>
      <c r="V6240" s="12"/>
      <c r="W6240" s="12"/>
      <c r="X6240" s="12"/>
      <c r="Y6240" s="12"/>
      <c r="Z6240" s="12"/>
      <c r="AA6240" s="12"/>
      <c r="AB6240" s="12"/>
      <c r="AC6240" s="12"/>
      <c r="AD6240" s="12"/>
      <c r="AE6240" s="12"/>
      <c r="AF6240" s="12"/>
      <c r="AG6240" s="12"/>
      <c r="AH6240" s="12"/>
      <c r="AI6240" s="12"/>
      <c r="AJ6240" s="12"/>
      <c r="AK6240" s="12"/>
      <c r="AL6240" s="12"/>
      <c r="AM6240" s="12"/>
      <c r="AN6240" s="12"/>
      <c r="AO6240" s="12"/>
      <c r="AP6240" s="12"/>
      <c r="AQ6240" s="12"/>
      <c r="AR6240" s="12"/>
      <c r="AS6240" s="12"/>
      <c r="AT6240" s="12"/>
      <c r="AU6240" s="12"/>
      <c r="AV6240" s="12"/>
      <c r="AW6240" s="12"/>
      <c r="AX6240" s="12"/>
      <c r="AY6240" s="12"/>
      <c r="AZ6240" s="12"/>
      <c r="BA6240" s="12"/>
      <c r="BB6240" s="12"/>
      <c r="BC6240" s="12"/>
      <c r="BD6240" s="12"/>
      <c r="BE6240" s="12"/>
      <c r="BF6240" s="12"/>
      <c r="BG6240" s="12"/>
      <c r="BH6240" s="12"/>
      <c r="BI6240" s="12"/>
      <c r="BJ6240" s="13"/>
      <c r="BK6240" s="13"/>
      <c r="BL6240" s="13"/>
      <c r="BM6240" s="13"/>
      <c r="BN6240" s="13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1"/>
      <c r="L6241" s="11"/>
      <c r="M6241" s="12"/>
      <c r="N6241" s="12"/>
      <c r="O6241" s="12"/>
      <c r="P6241" s="12"/>
      <c r="Q6241" s="12"/>
      <c r="R6241" s="12"/>
      <c r="S6241" s="12"/>
      <c r="T6241" s="12"/>
      <c r="U6241" s="12"/>
      <c r="V6241" s="12"/>
      <c r="W6241" s="12"/>
      <c r="X6241" s="12"/>
      <c r="Y6241" s="12"/>
      <c r="Z6241" s="12"/>
      <c r="AA6241" s="12"/>
      <c r="AB6241" s="12"/>
      <c r="AC6241" s="12"/>
      <c r="AD6241" s="12"/>
      <c r="AE6241" s="12"/>
      <c r="AF6241" s="12"/>
      <c r="AG6241" s="12"/>
      <c r="AH6241" s="12"/>
      <c r="AI6241" s="12"/>
      <c r="AJ6241" s="12"/>
      <c r="AK6241" s="12"/>
      <c r="AL6241" s="12"/>
      <c r="AM6241" s="12"/>
      <c r="AN6241" s="12"/>
      <c r="AO6241" s="12"/>
      <c r="AP6241" s="12"/>
      <c r="AQ6241" s="12"/>
      <c r="AR6241" s="12"/>
      <c r="AS6241" s="12"/>
      <c r="AT6241" s="12"/>
      <c r="AU6241" s="12"/>
      <c r="AV6241" s="12"/>
      <c r="AW6241" s="12"/>
      <c r="AX6241" s="12"/>
      <c r="AY6241" s="12"/>
      <c r="AZ6241" s="12"/>
      <c r="BA6241" s="12"/>
      <c r="BB6241" s="12"/>
      <c r="BC6241" s="12"/>
      <c r="BD6241" s="12"/>
      <c r="BE6241" s="12"/>
      <c r="BF6241" s="12"/>
      <c r="BG6241" s="12"/>
      <c r="BH6241" s="12"/>
      <c r="BI6241" s="12"/>
      <c r="BJ6241" s="13"/>
      <c r="BK6241" s="13"/>
      <c r="BL6241" s="13"/>
      <c r="BM6241" s="13"/>
      <c r="BN6241" s="13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1"/>
      <c r="L6242" s="11"/>
      <c r="M6242" s="12"/>
      <c r="N6242" s="12"/>
      <c r="O6242" s="12"/>
      <c r="P6242" s="12"/>
      <c r="Q6242" s="12"/>
      <c r="R6242" s="12"/>
      <c r="S6242" s="12"/>
      <c r="T6242" s="12"/>
      <c r="U6242" s="12"/>
      <c r="V6242" s="12"/>
      <c r="W6242" s="12"/>
      <c r="X6242" s="12"/>
      <c r="Y6242" s="12"/>
      <c r="Z6242" s="12"/>
      <c r="AA6242" s="12"/>
      <c r="AB6242" s="12"/>
      <c r="AC6242" s="12"/>
      <c r="AD6242" s="12"/>
      <c r="AE6242" s="12"/>
      <c r="AF6242" s="12"/>
      <c r="AG6242" s="12"/>
      <c r="AH6242" s="12"/>
      <c r="AI6242" s="12"/>
      <c r="AJ6242" s="12"/>
      <c r="AK6242" s="12"/>
      <c r="AL6242" s="12"/>
      <c r="AM6242" s="12"/>
      <c r="AN6242" s="12"/>
      <c r="AO6242" s="12"/>
      <c r="AP6242" s="12"/>
      <c r="AQ6242" s="12"/>
      <c r="AR6242" s="12"/>
      <c r="AS6242" s="12"/>
      <c r="AT6242" s="12"/>
      <c r="AU6242" s="12"/>
      <c r="AV6242" s="12"/>
      <c r="AW6242" s="12"/>
      <c r="AX6242" s="12"/>
      <c r="AY6242" s="12"/>
      <c r="AZ6242" s="12"/>
      <c r="BA6242" s="12"/>
      <c r="BB6242" s="12"/>
      <c r="BC6242" s="12"/>
      <c r="BD6242" s="12"/>
      <c r="BE6242" s="12"/>
      <c r="BF6242" s="12"/>
      <c r="BG6242" s="12"/>
      <c r="BH6242" s="12"/>
      <c r="BI6242" s="12"/>
      <c r="BJ6242" s="13"/>
      <c r="BK6242" s="13"/>
      <c r="BL6242" s="13"/>
      <c r="BM6242" s="13"/>
      <c r="BN6242" s="13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1"/>
      <c r="L6243" s="11"/>
      <c r="M6243" s="12"/>
      <c r="N6243" s="12"/>
      <c r="O6243" s="12"/>
      <c r="P6243" s="12"/>
      <c r="Q6243" s="12"/>
      <c r="R6243" s="12"/>
      <c r="S6243" s="12"/>
      <c r="T6243" s="12"/>
      <c r="U6243" s="12"/>
      <c r="V6243" s="12"/>
      <c r="W6243" s="12"/>
      <c r="X6243" s="12"/>
      <c r="Y6243" s="12"/>
      <c r="Z6243" s="12"/>
      <c r="AA6243" s="12"/>
      <c r="AB6243" s="12"/>
      <c r="AC6243" s="12"/>
      <c r="AD6243" s="12"/>
      <c r="AE6243" s="12"/>
      <c r="AF6243" s="12"/>
      <c r="AG6243" s="12"/>
      <c r="AH6243" s="12"/>
      <c r="AI6243" s="12"/>
      <c r="AJ6243" s="12"/>
      <c r="AK6243" s="12"/>
      <c r="AL6243" s="12"/>
      <c r="AM6243" s="12"/>
      <c r="AN6243" s="12"/>
      <c r="AO6243" s="12"/>
      <c r="AP6243" s="12"/>
      <c r="AQ6243" s="12"/>
      <c r="AR6243" s="12"/>
      <c r="AS6243" s="12"/>
      <c r="AT6243" s="12"/>
      <c r="AU6243" s="12"/>
      <c r="AV6243" s="12"/>
      <c r="AW6243" s="12"/>
      <c r="AX6243" s="12"/>
      <c r="AY6243" s="12"/>
      <c r="AZ6243" s="12"/>
      <c r="BA6243" s="12"/>
      <c r="BB6243" s="12"/>
      <c r="BC6243" s="12"/>
      <c r="BD6243" s="12"/>
      <c r="BE6243" s="12"/>
      <c r="BF6243" s="12"/>
      <c r="BG6243" s="12"/>
      <c r="BH6243" s="12"/>
      <c r="BI6243" s="12"/>
      <c r="BJ6243" s="13"/>
      <c r="BK6243" s="13"/>
      <c r="BL6243" s="13"/>
      <c r="BM6243" s="13"/>
      <c r="BN6243" s="13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1"/>
      <c r="L6244" s="11"/>
      <c r="M6244" s="12"/>
      <c r="N6244" s="12"/>
      <c r="O6244" s="12"/>
      <c r="P6244" s="12"/>
      <c r="Q6244" s="12"/>
      <c r="R6244" s="12"/>
      <c r="S6244" s="12"/>
      <c r="T6244" s="12"/>
      <c r="U6244" s="12"/>
      <c r="V6244" s="12"/>
      <c r="W6244" s="12"/>
      <c r="X6244" s="12"/>
      <c r="Y6244" s="12"/>
      <c r="Z6244" s="12"/>
      <c r="AA6244" s="12"/>
      <c r="AB6244" s="12"/>
      <c r="AC6244" s="12"/>
      <c r="AD6244" s="12"/>
      <c r="AE6244" s="12"/>
      <c r="AF6244" s="12"/>
      <c r="AG6244" s="12"/>
      <c r="AH6244" s="12"/>
      <c r="AI6244" s="12"/>
      <c r="AJ6244" s="12"/>
      <c r="AK6244" s="12"/>
      <c r="AL6244" s="12"/>
      <c r="AM6244" s="12"/>
      <c r="AN6244" s="12"/>
      <c r="AO6244" s="12"/>
      <c r="AP6244" s="12"/>
      <c r="AQ6244" s="12"/>
      <c r="AR6244" s="12"/>
      <c r="AS6244" s="12"/>
      <c r="AT6244" s="12"/>
      <c r="AU6244" s="12"/>
      <c r="AV6244" s="12"/>
      <c r="AW6244" s="12"/>
      <c r="AX6244" s="12"/>
      <c r="AY6244" s="12"/>
      <c r="AZ6244" s="12"/>
      <c r="BA6244" s="12"/>
      <c r="BB6244" s="12"/>
      <c r="BC6244" s="12"/>
      <c r="BD6244" s="12"/>
      <c r="BE6244" s="12"/>
      <c r="BF6244" s="12"/>
      <c r="BG6244" s="12"/>
      <c r="BH6244" s="12"/>
      <c r="BI6244" s="12"/>
      <c r="BJ6244" s="13"/>
      <c r="BK6244" s="13"/>
      <c r="BL6244" s="13"/>
      <c r="BM6244" s="13"/>
      <c r="BN6244" s="13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1"/>
      <c r="L6245" s="11"/>
      <c r="M6245" s="12"/>
      <c r="N6245" s="12"/>
      <c r="O6245" s="12"/>
      <c r="P6245" s="12"/>
      <c r="Q6245" s="12"/>
      <c r="R6245" s="12"/>
      <c r="S6245" s="12"/>
      <c r="T6245" s="12"/>
      <c r="U6245" s="12"/>
      <c r="V6245" s="12"/>
      <c r="W6245" s="12"/>
      <c r="X6245" s="12"/>
      <c r="Y6245" s="12"/>
      <c r="Z6245" s="12"/>
      <c r="AA6245" s="12"/>
      <c r="AB6245" s="12"/>
      <c r="AC6245" s="12"/>
      <c r="AD6245" s="12"/>
      <c r="AE6245" s="12"/>
      <c r="AF6245" s="12"/>
      <c r="AG6245" s="12"/>
      <c r="AH6245" s="12"/>
      <c r="AI6245" s="12"/>
      <c r="AJ6245" s="12"/>
      <c r="AK6245" s="12"/>
      <c r="AL6245" s="12"/>
      <c r="AM6245" s="12"/>
      <c r="AN6245" s="12"/>
      <c r="AO6245" s="12"/>
      <c r="AP6245" s="12"/>
      <c r="AQ6245" s="12"/>
      <c r="AR6245" s="12"/>
      <c r="AS6245" s="12"/>
      <c r="AT6245" s="12"/>
      <c r="AU6245" s="12"/>
      <c r="AV6245" s="12"/>
      <c r="AW6245" s="12"/>
      <c r="AX6245" s="12"/>
      <c r="AY6245" s="12"/>
      <c r="AZ6245" s="12"/>
      <c r="BA6245" s="12"/>
      <c r="BB6245" s="12"/>
      <c r="BC6245" s="12"/>
      <c r="BD6245" s="12"/>
      <c r="BE6245" s="12"/>
      <c r="BF6245" s="12"/>
      <c r="BG6245" s="12"/>
      <c r="BH6245" s="12"/>
      <c r="BI6245" s="12"/>
      <c r="BJ6245" s="13"/>
      <c r="BK6245" s="13"/>
      <c r="BL6245" s="13"/>
      <c r="BM6245" s="13"/>
      <c r="BN6245" s="13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1"/>
      <c r="L6246" s="11"/>
      <c r="M6246" s="12"/>
      <c r="N6246" s="12"/>
      <c r="O6246" s="12"/>
      <c r="P6246" s="12"/>
      <c r="Q6246" s="12"/>
      <c r="R6246" s="12"/>
      <c r="S6246" s="12"/>
      <c r="T6246" s="12"/>
      <c r="U6246" s="12"/>
      <c r="V6246" s="12"/>
      <c r="W6246" s="12"/>
      <c r="X6246" s="12"/>
      <c r="Y6246" s="12"/>
      <c r="Z6246" s="12"/>
      <c r="AA6246" s="12"/>
      <c r="AB6246" s="12"/>
      <c r="AC6246" s="12"/>
      <c r="AD6246" s="12"/>
      <c r="AE6246" s="12"/>
      <c r="AF6246" s="12"/>
      <c r="AG6246" s="12"/>
      <c r="AH6246" s="12"/>
      <c r="AI6246" s="12"/>
      <c r="AJ6246" s="12"/>
      <c r="AK6246" s="12"/>
      <c r="AL6246" s="12"/>
      <c r="AM6246" s="12"/>
      <c r="AN6246" s="12"/>
      <c r="AO6246" s="12"/>
      <c r="AP6246" s="12"/>
      <c r="AQ6246" s="12"/>
      <c r="AR6246" s="12"/>
      <c r="AS6246" s="12"/>
      <c r="AT6246" s="12"/>
      <c r="AU6246" s="12"/>
      <c r="AV6246" s="12"/>
      <c r="AW6246" s="12"/>
      <c r="AX6246" s="12"/>
      <c r="AY6246" s="12"/>
      <c r="AZ6246" s="12"/>
      <c r="BA6246" s="12"/>
      <c r="BB6246" s="12"/>
      <c r="BC6246" s="12"/>
      <c r="BD6246" s="12"/>
      <c r="BE6246" s="12"/>
      <c r="BF6246" s="12"/>
      <c r="BG6246" s="12"/>
      <c r="BH6246" s="12"/>
      <c r="BI6246" s="12"/>
      <c r="BJ6246" s="13"/>
      <c r="BK6246" s="13"/>
      <c r="BL6246" s="13"/>
      <c r="BM6246" s="13"/>
      <c r="BN6246" s="13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1"/>
      <c r="L6247" s="11"/>
      <c r="M6247" s="12"/>
      <c r="N6247" s="12"/>
      <c r="O6247" s="12"/>
      <c r="P6247" s="12"/>
      <c r="Q6247" s="12"/>
      <c r="R6247" s="12"/>
      <c r="S6247" s="12"/>
      <c r="T6247" s="12"/>
      <c r="U6247" s="12"/>
      <c r="V6247" s="12"/>
      <c r="W6247" s="12"/>
      <c r="X6247" s="12"/>
      <c r="Y6247" s="12"/>
      <c r="Z6247" s="12"/>
      <c r="AA6247" s="12"/>
      <c r="AB6247" s="12"/>
      <c r="AC6247" s="12"/>
      <c r="AD6247" s="12"/>
      <c r="AE6247" s="12"/>
      <c r="AF6247" s="12"/>
      <c r="AG6247" s="12"/>
      <c r="AH6247" s="12"/>
      <c r="AI6247" s="12"/>
      <c r="AJ6247" s="12"/>
      <c r="AK6247" s="12"/>
      <c r="AL6247" s="12"/>
      <c r="AM6247" s="12"/>
      <c r="AN6247" s="12"/>
      <c r="AO6247" s="12"/>
      <c r="AP6247" s="12"/>
      <c r="AQ6247" s="12"/>
      <c r="AR6247" s="12"/>
      <c r="AS6247" s="12"/>
      <c r="AT6247" s="12"/>
      <c r="AU6247" s="12"/>
      <c r="AV6247" s="12"/>
      <c r="AW6247" s="12"/>
      <c r="AX6247" s="12"/>
      <c r="AY6247" s="12"/>
      <c r="AZ6247" s="12"/>
      <c r="BA6247" s="12"/>
      <c r="BB6247" s="12"/>
      <c r="BC6247" s="12"/>
      <c r="BD6247" s="12"/>
      <c r="BE6247" s="12"/>
      <c r="BF6247" s="12"/>
      <c r="BG6247" s="12"/>
      <c r="BH6247" s="12"/>
      <c r="BI6247" s="12"/>
      <c r="BJ6247" s="13"/>
      <c r="BK6247" s="13"/>
      <c r="BL6247" s="13"/>
      <c r="BM6247" s="13"/>
      <c r="BN6247" s="13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1"/>
      <c r="L6248" s="11"/>
      <c r="M6248" s="12"/>
      <c r="N6248" s="12"/>
      <c r="O6248" s="12"/>
      <c r="P6248" s="12"/>
      <c r="Q6248" s="12"/>
      <c r="R6248" s="12"/>
      <c r="S6248" s="12"/>
      <c r="T6248" s="12"/>
      <c r="U6248" s="12"/>
      <c r="V6248" s="12"/>
      <c r="W6248" s="12"/>
      <c r="X6248" s="12"/>
      <c r="Y6248" s="12"/>
      <c r="Z6248" s="12"/>
      <c r="AA6248" s="12"/>
      <c r="AB6248" s="12"/>
      <c r="AC6248" s="12"/>
      <c r="AD6248" s="12"/>
      <c r="AE6248" s="12"/>
      <c r="AF6248" s="12"/>
      <c r="AG6248" s="12"/>
      <c r="AH6248" s="12"/>
      <c r="AI6248" s="12"/>
      <c r="AJ6248" s="12"/>
      <c r="AK6248" s="12"/>
      <c r="AL6248" s="12"/>
      <c r="AM6248" s="12"/>
      <c r="AN6248" s="12"/>
      <c r="AO6248" s="12"/>
      <c r="AP6248" s="12"/>
      <c r="AQ6248" s="12"/>
      <c r="AR6248" s="12"/>
      <c r="AS6248" s="12"/>
      <c r="AT6248" s="12"/>
      <c r="AU6248" s="12"/>
      <c r="AV6248" s="12"/>
      <c r="AW6248" s="12"/>
      <c r="AX6248" s="12"/>
      <c r="AY6248" s="12"/>
      <c r="AZ6248" s="12"/>
      <c r="BA6248" s="12"/>
      <c r="BB6248" s="12"/>
      <c r="BC6248" s="12"/>
      <c r="BD6248" s="12"/>
      <c r="BE6248" s="12"/>
      <c r="BF6248" s="12"/>
      <c r="BG6248" s="12"/>
      <c r="BH6248" s="12"/>
      <c r="BI6248" s="12"/>
      <c r="BJ6248" s="13"/>
      <c r="BK6248" s="13"/>
      <c r="BL6248" s="13"/>
      <c r="BM6248" s="13"/>
      <c r="BN6248" s="13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1"/>
      <c r="L6249" s="11"/>
      <c r="M6249" s="12"/>
      <c r="N6249" s="12"/>
      <c r="O6249" s="12"/>
      <c r="P6249" s="12"/>
      <c r="Q6249" s="12"/>
      <c r="R6249" s="12"/>
      <c r="S6249" s="12"/>
      <c r="T6249" s="12"/>
      <c r="U6249" s="12"/>
      <c r="V6249" s="12"/>
      <c r="W6249" s="12"/>
      <c r="X6249" s="12"/>
      <c r="Y6249" s="12"/>
      <c r="Z6249" s="12"/>
      <c r="AA6249" s="12"/>
      <c r="AB6249" s="12"/>
      <c r="AC6249" s="12"/>
      <c r="AD6249" s="12"/>
      <c r="AE6249" s="12"/>
      <c r="AF6249" s="12"/>
      <c r="AG6249" s="12"/>
      <c r="AH6249" s="12"/>
      <c r="AI6249" s="12"/>
      <c r="AJ6249" s="12"/>
      <c r="AK6249" s="12"/>
      <c r="AL6249" s="12"/>
      <c r="AM6249" s="12"/>
      <c r="AN6249" s="12"/>
      <c r="AO6249" s="12"/>
      <c r="AP6249" s="12"/>
      <c r="AQ6249" s="12"/>
      <c r="AR6249" s="12"/>
      <c r="AS6249" s="12"/>
      <c r="AT6249" s="12"/>
      <c r="AU6249" s="12"/>
      <c r="AV6249" s="12"/>
      <c r="AW6249" s="12"/>
      <c r="AX6249" s="12"/>
      <c r="AY6249" s="12"/>
      <c r="AZ6249" s="12"/>
      <c r="BA6249" s="12"/>
      <c r="BB6249" s="12"/>
      <c r="BC6249" s="12"/>
      <c r="BD6249" s="12"/>
      <c r="BE6249" s="12"/>
      <c r="BF6249" s="12"/>
      <c r="BG6249" s="12"/>
      <c r="BH6249" s="12"/>
      <c r="BI6249" s="12"/>
      <c r="BJ6249" s="13"/>
      <c r="BK6249" s="13"/>
      <c r="BL6249" s="13"/>
      <c r="BM6249" s="13"/>
      <c r="BN6249" s="13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1"/>
      <c r="L6250" s="11"/>
      <c r="M6250" s="12"/>
      <c r="N6250" s="12"/>
      <c r="O6250" s="12"/>
      <c r="P6250" s="12"/>
      <c r="Q6250" s="12"/>
      <c r="R6250" s="12"/>
      <c r="S6250" s="12"/>
      <c r="T6250" s="12"/>
      <c r="U6250" s="12"/>
      <c r="V6250" s="12"/>
      <c r="W6250" s="12"/>
      <c r="X6250" s="12"/>
      <c r="Y6250" s="12"/>
      <c r="Z6250" s="12"/>
      <c r="AA6250" s="12"/>
      <c r="AB6250" s="12"/>
      <c r="AC6250" s="12"/>
      <c r="AD6250" s="12"/>
      <c r="AE6250" s="12"/>
      <c r="AF6250" s="12"/>
      <c r="AG6250" s="12"/>
      <c r="AH6250" s="12"/>
      <c r="AI6250" s="12"/>
      <c r="AJ6250" s="12"/>
      <c r="AK6250" s="12"/>
      <c r="AL6250" s="12"/>
      <c r="AM6250" s="12"/>
      <c r="AN6250" s="12"/>
      <c r="AO6250" s="12"/>
      <c r="AP6250" s="12"/>
      <c r="AQ6250" s="12"/>
      <c r="AR6250" s="12"/>
      <c r="AS6250" s="12"/>
      <c r="AT6250" s="12"/>
      <c r="AU6250" s="12"/>
      <c r="AV6250" s="12"/>
      <c r="AW6250" s="12"/>
      <c r="AX6250" s="12"/>
      <c r="AY6250" s="12"/>
      <c r="AZ6250" s="12"/>
      <c r="BA6250" s="12"/>
      <c r="BB6250" s="12"/>
      <c r="BC6250" s="12"/>
      <c r="BD6250" s="12"/>
      <c r="BE6250" s="12"/>
      <c r="BF6250" s="12"/>
      <c r="BG6250" s="12"/>
      <c r="BH6250" s="12"/>
      <c r="BI6250" s="12"/>
      <c r="BJ6250" s="13"/>
      <c r="BK6250" s="13"/>
      <c r="BL6250" s="13"/>
      <c r="BM6250" s="13"/>
      <c r="BN6250" s="13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1"/>
      <c r="L6251" s="11"/>
      <c r="M6251" s="12"/>
      <c r="N6251" s="12"/>
      <c r="O6251" s="12"/>
      <c r="P6251" s="12"/>
      <c r="Q6251" s="12"/>
      <c r="R6251" s="12"/>
      <c r="S6251" s="12"/>
      <c r="T6251" s="12"/>
      <c r="U6251" s="12"/>
      <c r="V6251" s="12"/>
      <c r="W6251" s="12"/>
      <c r="X6251" s="12"/>
      <c r="Y6251" s="12"/>
      <c r="Z6251" s="12"/>
      <c r="AA6251" s="12"/>
      <c r="AB6251" s="12"/>
      <c r="AC6251" s="12"/>
      <c r="AD6251" s="12"/>
      <c r="AE6251" s="12"/>
      <c r="AF6251" s="12"/>
      <c r="AG6251" s="12"/>
      <c r="AH6251" s="12"/>
      <c r="AI6251" s="12"/>
      <c r="AJ6251" s="12"/>
      <c r="AK6251" s="12"/>
      <c r="AL6251" s="12"/>
      <c r="AM6251" s="12"/>
      <c r="AN6251" s="12"/>
      <c r="AO6251" s="12"/>
      <c r="AP6251" s="12"/>
      <c r="AQ6251" s="12"/>
      <c r="AR6251" s="12"/>
      <c r="AS6251" s="12"/>
      <c r="AT6251" s="12"/>
      <c r="AU6251" s="12"/>
      <c r="AV6251" s="12"/>
      <c r="AW6251" s="12"/>
      <c r="AX6251" s="12"/>
      <c r="AY6251" s="12"/>
      <c r="AZ6251" s="12"/>
      <c r="BA6251" s="12"/>
      <c r="BB6251" s="12"/>
      <c r="BC6251" s="12"/>
      <c r="BD6251" s="12"/>
      <c r="BE6251" s="12"/>
      <c r="BF6251" s="12"/>
      <c r="BG6251" s="12"/>
      <c r="BH6251" s="12"/>
      <c r="BI6251" s="12"/>
      <c r="BJ6251" s="13"/>
      <c r="BK6251" s="13"/>
      <c r="BL6251" s="13"/>
      <c r="BM6251" s="13"/>
      <c r="BN6251" s="13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1"/>
      <c r="L6252" s="11"/>
      <c r="M6252" s="12"/>
      <c r="N6252" s="12"/>
      <c r="O6252" s="12"/>
      <c r="P6252" s="12"/>
      <c r="Q6252" s="12"/>
      <c r="R6252" s="12"/>
      <c r="S6252" s="12"/>
      <c r="T6252" s="12"/>
      <c r="U6252" s="12"/>
      <c r="V6252" s="12"/>
      <c r="W6252" s="12"/>
      <c r="X6252" s="12"/>
      <c r="Y6252" s="12"/>
      <c r="Z6252" s="12"/>
      <c r="AA6252" s="12"/>
      <c r="AB6252" s="12"/>
      <c r="AC6252" s="12"/>
      <c r="AD6252" s="12"/>
      <c r="AE6252" s="12"/>
      <c r="AF6252" s="12"/>
      <c r="AG6252" s="12"/>
      <c r="AH6252" s="12"/>
      <c r="AI6252" s="12"/>
      <c r="AJ6252" s="12"/>
      <c r="AK6252" s="12"/>
      <c r="AL6252" s="12"/>
      <c r="AM6252" s="12"/>
      <c r="AN6252" s="12"/>
      <c r="AO6252" s="12"/>
      <c r="AP6252" s="12"/>
      <c r="AQ6252" s="12"/>
      <c r="AR6252" s="12"/>
      <c r="AS6252" s="12"/>
      <c r="AT6252" s="12"/>
      <c r="AU6252" s="12"/>
      <c r="AV6252" s="12"/>
      <c r="AW6252" s="12"/>
      <c r="AX6252" s="12"/>
      <c r="AY6252" s="12"/>
      <c r="AZ6252" s="12"/>
      <c r="BA6252" s="12"/>
      <c r="BB6252" s="12"/>
      <c r="BC6252" s="12"/>
      <c r="BD6252" s="12"/>
      <c r="BE6252" s="12"/>
      <c r="BF6252" s="12"/>
      <c r="BG6252" s="12"/>
      <c r="BH6252" s="12"/>
      <c r="BI6252" s="12"/>
      <c r="BJ6252" s="13"/>
      <c r="BK6252" s="13"/>
      <c r="BL6252" s="13"/>
      <c r="BM6252" s="13"/>
      <c r="BN6252" s="13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1"/>
      <c r="L6253" s="11"/>
      <c r="M6253" s="12"/>
      <c r="N6253" s="12"/>
      <c r="O6253" s="12"/>
      <c r="P6253" s="12"/>
      <c r="Q6253" s="12"/>
      <c r="R6253" s="12"/>
      <c r="S6253" s="12"/>
      <c r="T6253" s="12"/>
      <c r="U6253" s="12"/>
      <c r="V6253" s="12"/>
      <c r="W6253" s="12"/>
      <c r="X6253" s="12"/>
      <c r="Y6253" s="12"/>
      <c r="Z6253" s="12"/>
      <c r="AA6253" s="12"/>
      <c r="AB6253" s="12"/>
      <c r="AC6253" s="12"/>
      <c r="AD6253" s="12"/>
      <c r="AE6253" s="12"/>
      <c r="AF6253" s="12"/>
      <c r="AG6253" s="12"/>
      <c r="AH6253" s="12"/>
      <c r="AI6253" s="12"/>
      <c r="AJ6253" s="12"/>
      <c r="AK6253" s="12"/>
      <c r="AL6253" s="12"/>
      <c r="AM6253" s="12"/>
      <c r="AN6253" s="12"/>
      <c r="AO6253" s="12"/>
      <c r="AP6253" s="12"/>
      <c r="AQ6253" s="12"/>
      <c r="AR6253" s="12"/>
      <c r="AS6253" s="12"/>
      <c r="AT6253" s="12"/>
      <c r="AU6253" s="12"/>
      <c r="AV6253" s="12"/>
      <c r="AW6253" s="12"/>
      <c r="AX6253" s="12"/>
      <c r="AY6253" s="12"/>
      <c r="AZ6253" s="12"/>
      <c r="BA6253" s="12"/>
      <c r="BB6253" s="12"/>
      <c r="BC6253" s="12"/>
      <c r="BD6253" s="12"/>
      <c r="BE6253" s="12"/>
      <c r="BF6253" s="12"/>
      <c r="BG6253" s="12"/>
      <c r="BH6253" s="12"/>
      <c r="BI6253" s="12"/>
      <c r="BJ6253" s="13"/>
      <c r="BK6253" s="13"/>
      <c r="BL6253" s="13"/>
      <c r="BM6253" s="13"/>
      <c r="BN6253" s="13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1"/>
      <c r="L6254" s="11"/>
      <c r="M6254" s="12"/>
      <c r="N6254" s="12"/>
      <c r="O6254" s="12"/>
      <c r="P6254" s="12"/>
      <c r="Q6254" s="12"/>
      <c r="R6254" s="12"/>
      <c r="S6254" s="12"/>
      <c r="T6254" s="12"/>
      <c r="U6254" s="12"/>
      <c r="V6254" s="12"/>
      <c r="W6254" s="12"/>
      <c r="X6254" s="12"/>
      <c r="Y6254" s="12"/>
      <c r="Z6254" s="12"/>
      <c r="AA6254" s="12"/>
      <c r="AB6254" s="12"/>
      <c r="AC6254" s="12"/>
      <c r="AD6254" s="12"/>
      <c r="AE6254" s="12"/>
      <c r="AF6254" s="12"/>
      <c r="AG6254" s="12"/>
      <c r="AH6254" s="12"/>
      <c r="AI6254" s="12"/>
      <c r="AJ6254" s="12"/>
      <c r="AK6254" s="12"/>
      <c r="AL6254" s="12"/>
      <c r="AM6254" s="12"/>
      <c r="AN6254" s="12"/>
      <c r="AO6254" s="12"/>
      <c r="AP6254" s="12"/>
      <c r="AQ6254" s="12"/>
      <c r="AR6254" s="12"/>
      <c r="AS6254" s="12"/>
      <c r="AT6254" s="12"/>
      <c r="AU6254" s="12"/>
      <c r="AV6254" s="12"/>
      <c r="AW6254" s="12"/>
      <c r="AX6254" s="12"/>
      <c r="AY6254" s="12"/>
      <c r="AZ6254" s="12"/>
      <c r="BA6254" s="12"/>
      <c r="BB6254" s="12"/>
      <c r="BC6254" s="12"/>
      <c r="BD6254" s="12"/>
      <c r="BE6254" s="12"/>
      <c r="BF6254" s="12"/>
      <c r="BG6254" s="12"/>
      <c r="BH6254" s="12"/>
      <c r="BI6254" s="12"/>
      <c r="BJ6254" s="13"/>
      <c r="BK6254" s="13"/>
      <c r="BL6254" s="13"/>
      <c r="BM6254" s="13"/>
      <c r="BN6254" s="13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1"/>
      <c r="L6255" s="11"/>
      <c r="M6255" s="12"/>
      <c r="N6255" s="12"/>
      <c r="O6255" s="12"/>
      <c r="P6255" s="12"/>
      <c r="Q6255" s="12"/>
      <c r="R6255" s="12"/>
      <c r="S6255" s="12"/>
      <c r="T6255" s="12"/>
      <c r="U6255" s="12"/>
      <c r="V6255" s="12"/>
      <c r="W6255" s="12"/>
      <c r="X6255" s="12"/>
      <c r="Y6255" s="12"/>
      <c r="Z6255" s="12"/>
      <c r="AA6255" s="12"/>
      <c r="AB6255" s="12"/>
      <c r="AC6255" s="12"/>
      <c r="AD6255" s="12"/>
      <c r="AE6255" s="12"/>
      <c r="AF6255" s="12"/>
      <c r="AG6255" s="12"/>
      <c r="AH6255" s="12"/>
      <c r="AI6255" s="12"/>
      <c r="AJ6255" s="12"/>
      <c r="AK6255" s="12"/>
      <c r="AL6255" s="12"/>
      <c r="AM6255" s="12"/>
      <c r="AN6255" s="12"/>
      <c r="AO6255" s="12"/>
      <c r="AP6255" s="12"/>
      <c r="AQ6255" s="12"/>
      <c r="AR6255" s="12"/>
      <c r="AS6255" s="12"/>
      <c r="AT6255" s="12"/>
      <c r="AU6255" s="12"/>
      <c r="AV6255" s="12"/>
      <c r="AW6255" s="12"/>
      <c r="AX6255" s="12"/>
      <c r="AY6255" s="12"/>
      <c r="AZ6255" s="12"/>
      <c r="BA6255" s="12"/>
      <c r="BB6255" s="12"/>
      <c r="BC6255" s="12"/>
      <c r="BD6255" s="12"/>
      <c r="BE6255" s="12"/>
      <c r="BF6255" s="12"/>
      <c r="BG6255" s="12"/>
      <c r="BH6255" s="12"/>
      <c r="BI6255" s="12"/>
      <c r="BJ6255" s="13"/>
      <c r="BK6255" s="13"/>
      <c r="BL6255" s="13"/>
      <c r="BM6255" s="13"/>
      <c r="BN6255" s="13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1"/>
      <c r="L6256" s="11"/>
      <c r="M6256" s="12"/>
      <c r="N6256" s="12"/>
      <c r="O6256" s="12"/>
      <c r="P6256" s="12"/>
      <c r="Q6256" s="12"/>
      <c r="R6256" s="12"/>
      <c r="S6256" s="12"/>
      <c r="T6256" s="12"/>
      <c r="U6256" s="12"/>
      <c r="V6256" s="12"/>
      <c r="W6256" s="12"/>
      <c r="X6256" s="12"/>
      <c r="Y6256" s="12"/>
      <c r="Z6256" s="12"/>
      <c r="AA6256" s="12"/>
      <c r="AB6256" s="12"/>
      <c r="AC6256" s="12"/>
      <c r="AD6256" s="12"/>
      <c r="AE6256" s="12"/>
      <c r="AF6256" s="12"/>
      <c r="AG6256" s="12"/>
      <c r="AH6256" s="12"/>
      <c r="AI6256" s="12"/>
      <c r="AJ6256" s="12"/>
      <c r="AK6256" s="12"/>
      <c r="AL6256" s="12"/>
      <c r="AM6256" s="12"/>
      <c r="AN6256" s="12"/>
      <c r="AO6256" s="12"/>
      <c r="AP6256" s="12"/>
      <c r="AQ6256" s="12"/>
      <c r="AR6256" s="12"/>
      <c r="AS6256" s="12"/>
      <c r="AT6256" s="12"/>
      <c r="AU6256" s="12"/>
      <c r="AV6256" s="12"/>
      <c r="AW6256" s="12"/>
      <c r="AX6256" s="12"/>
      <c r="AY6256" s="12"/>
      <c r="AZ6256" s="12"/>
      <c r="BA6256" s="12"/>
      <c r="BB6256" s="12"/>
      <c r="BC6256" s="12"/>
      <c r="BD6256" s="12"/>
      <c r="BE6256" s="12"/>
      <c r="BF6256" s="12"/>
      <c r="BG6256" s="12"/>
      <c r="BH6256" s="12"/>
      <c r="BI6256" s="12"/>
      <c r="BJ6256" s="13"/>
      <c r="BK6256" s="13"/>
      <c r="BL6256" s="13"/>
      <c r="BM6256" s="13"/>
      <c r="BN6256" s="13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1"/>
      <c r="L6257" s="11"/>
      <c r="M6257" s="12"/>
      <c r="N6257" s="12"/>
      <c r="O6257" s="12"/>
      <c r="P6257" s="12"/>
      <c r="Q6257" s="12"/>
      <c r="R6257" s="12"/>
      <c r="S6257" s="12"/>
      <c r="T6257" s="12"/>
      <c r="U6257" s="12"/>
      <c r="V6257" s="12"/>
      <c r="W6257" s="12"/>
      <c r="X6257" s="12"/>
      <c r="Y6257" s="12"/>
      <c r="Z6257" s="12"/>
      <c r="AA6257" s="12"/>
      <c r="AB6257" s="12"/>
      <c r="AC6257" s="12"/>
      <c r="AD6257" s="12"/>
      <c r="AE6257" s="12"/>
      <c r="AF6257" s="12"/>
      <c r="AG6257" s="12"/>
      <c r="AH6257" s="12"/>
      <c r="AI6257" s="12"/>
      <c r="AJ6257" s="12"/>
      <c r="AK6257" s="12"/>
      <c r="AL6257" s="12"/>
      <c r="AM6257" s="12"/>
      <c r="AN6257" s="12"/>
      <c r="AO6257" s="12"/>
      <c r="AP6257" s="12"/>
      <c r="AQ6257" s="12"/>
      <c r="AR6257" s="12"/>
      <c r="AS6257" s="12"/>
      <c r="AT6257" s="12"/>
      <c r="AU6257" s="12"/>
      <c r="AV6257" s="12"/>
      <c r="AW6257" s="12"/>
      <c r="AX6257" s="12"/>
      <c r="AY6257" s="12"/>
      <c r="AZ6257" s="12"/>
      <c r="BA6257" s="12"/>
      <c r="BB6257" s="12"/>
      <c r="BC6257" s="12"/>
      <c r="BD6257" s="12"/>
      <c r="BE6257" s="12"/>
      <c r="BF6257" s="12"/>
      <c r="BG6257" s="12"/>
      <c r="BH6257" s="12"/>
      <c r="BI6257" s="12"/>
      <c r="BJ6257" s="13"/>
      <c r="BK6257" s="13"/>
      <c r="BL6257" s="13"/>
      <c r="BM6257" s="13"/>
      <c r="BN6257" s="13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1"/>
      <c r="L6258" s="11"/>
      <c r="M6258" s="12"/>
      <c r="N6258" s="12"/>
      <c r="O6258" s="12"/>
      <c r="P6258" s="12"/>
      <c r="Q6258" s="12"/>
      <c r="R6258" s="12"/>
      <c r="S6258" s="12"/>
      <c r="T6258" s="12"/>
      <c r="U6258" s="12"/>
      <c r="V6258" s="12"/>
      <c r="W6258" s="12"/>
      <c r="X6258" s="12"/>
      <c r="Y6258" s="12"/>
      <c r="Z6258" s="12"/>
      <c r="AA6258" s="12"/>
      <c r="AB6258" s="12"/>
      <c r="AC6258" s="12"/>
      <c r="AD6258" s="12"/>
      <c r="AE6258" s="12"/>
      <c r="AF6258" s="12"/>
      <c r="AG6258" s="12"/>
      <c r="AH6258" s="12"/>
      <c r="AI6258" s="12"/>
      <c r="AJ6258" s="12"/>
      <c r="AK6258" s="12"/>
      <c r="AL6258" s="12"/>
      <c r="AM6258" s="12"/>
      <c r="AN6258" s="12"/>
      <c r="AO6258" s="12"/>
      <c r="AP6258" s="12"/>
      <c r="AQ6258" s="12"/>
      <c r="AR6258" s="12"/>
      <c r="AS6258" s="12"/>
      <c r="AT6258" s="12"/>
      <c r="AU6258" s="12"/>
      <c r="AV6258" s="12"/>
      <c r="AW6258" s="12"/>
      <c r="AX6258" s="12"/>
      <c r="AY6258" s="12"/>
      <c r="AZ6258" s="12"/>
      <c r="BA6258" s="12"/>
      <c r="BB6258" s="12"/>
      <c r="BC6258" s="12"/>
      <c r="BD6258" s="12"/>
      <c r="BE6258" s="12"/>
      <c r="BF6258" s="12"/>
      <c r="BG6258" s="12"/>
      <c r="BH6258" s="12"/>
      <c r="BI6258" s="12"/>
      <c r="BJ6258" s="13"/>
      <c r="BK6258" s="13"/>
      <c r="BL6258" s="13"/>
      <c r="BM6258" s="13"/>
      <c r="BN6258" s="13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1"/>
      <c r="L6259" s="11"/>
      <c r="M6259" s="12"/>
      <c r="N6259" s="12"/>
      <c r="O6259" s="12"/>
      <c r="P6259" s="12"/>
      <c r="Q6259" s="12"/>
      <c r="R6259" s="12"/>
      <c r="S6259" s="12"/>
      <c r="T6259" s="12"/>
      <c r="U6259" s="12"/>
      <c r="V6259" s="12"/>
      <c r="W6259" s="12"/>
      <c r="X6259" s="12"/>
      <c r="Y6259" s="12"/>
      <c r="Z6259" s="12"/>
      <c r="AA6259" s="12"/>
      <c r="AB6259" s="12"/>
      <c r="AC6259" s="12"/>
      <c r="AD6259" s="12"/>
      <c r="AE6259" s="12"/>
      <c r="AF6259" s="12"/>
      <c r="AG6259" s="12"/>
      <c r="AH6259" s="12"/>
      <c r="AI6259" s="12"/>
      <c r="AJ6259" s="12"/>
      <c r="AK6259" s="12"/>
      <c r="AL6259" s="12"/>
      <c r="AM6259" s="12"/>
      <c r="AN6259" s="12"/>
      <c r="AO6259" s="12"/>
      <c r="AP6259" s="12"/>
      <c r="AQ6259" s="12"/>
      <c r="AR6259" s="12"/>
      <c r="AS6259" s="12"/>
      <c r="AT6259" s="12"/>
      <c r="AU6259" s="12"/>
      <c r="AV6259" s="12"/>
      <c r="AW6259" s="12"/>
      <c r="AX6259" s="12"/>
      <c r="AY6259" s="12"/>
      <c r="AZ6259" s="12"/>
      <c r="BA6259" s="12"/>
      <c r="BB6259" s="12"/>
      <c r="BC6259" s="12"/>
      <c r="BD6259" s="12"/>
      <c r="BE6259" s="12"/>
      <c r="BF6259" s="12"/>
      <c r="BG6259" s="12"/>
      <c r="BH6259" s="12"/>
      <c r="BI6259" s="12"/>
      <c r="BJ6259" s="13"/>
      <c r="BK6259" s="13"/>
      <c r="BL6259" s="13"/>
      <c r="BM6259" s="13"/>
      <c r="BN6259" s="13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1"/>
      <c r="L6260" s="11"/>
      <c r="M6260" s="12"/>
      <c r="N6260" s="12"/>
      <c r="O6260" s="12"/>
      <c r="P6260" s="12"/>
      <c r="Q6260" s="12"/>
      <c r="R6260" s="12"/>
      <c r="S6260" s="12"/>
      <c r="T6260" s="12"/>
      <c r="U6260" s="12"/>
      <c r="V6260" s="12"/>
      <c r="W6260" s="12"/>
      <c r="X6260" s="12"/>
      <c r="Y6260" s="12"/>
      <c r="Z6260" s="12"/>
      <c r="AA6260" s="12"/>
      <c r="AB6260" s="12"/>
      <c r="AC6260" s="12"/>
      <c r="AD6260" s="12"/>
      <c r="AE6260" s="12"/>
      <c r="AF6260" s="12"/>
      <c r="AG6260" s="12"/>
      <c r="AH6260" s="12"/>
      <c r="AI6260" s="12"/>
      <c r="AJ6260" s="12"/>
      <c r="AK6260" s="12"/>
      <c r="AL6260" s="12"/>
      <c r="AM6260" s="12"/>
      <c r="AN6260" s="12"/>
      <c r="AO6260" s="12"/>
      <c r="AP6260" s="12"/>
      <c r="AQ6260" s="12"/>
      <c r="AR6260" s="12"/>
      <c r="AS6260" s="12"/>
      <c r="AT6260" s="12"/>
      <c r="AU6260" s="12"/>
      <c r="AV6260" s="12"/>
      <c r="AW6260" s="12"/>
      <c r="AX6260" s="12"/>
      <c r="AY6260" s="12"/>
      <c r="AZ6260" s="12"/>
      <c r="BA6260" s="12"/>
      <c r="BB6260" s="12"/>
      <c r="BC6260" s="12"/>
      <c r="BD6260" s="12"/>
      <c r="BE6260" s="12"/>
      <c r="BF6260" s="12"/>
      <c r="BG6260" s="12"/>
      <c r="BH6260" s="12"/>
      <c r="BI6260" s="12"/>
      <c r="BJ6260" s="13"/>
      <c r="BK6260" s="13"/>
      <c r="BL6260" s="13"/>
      <c r="BM6260" s="13"/>
      <c r="BN6260" s="13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1"/>
      <c r="L6261" s="11"/>
      <c r="M6261" s="12"/>
      <c r="N6261" s="12"/>
      <c r="O6261" s="12"/>
      <c r="P6261" s="12"/>
      <c r="Q6261" s="12"/>
      <c r="R6261" s="12"/>
      <c r="S6261" s="12"/>
      <c r="T6261" s="12"/>
      <c r="U6261" s="12"/>
      <c r="V6261" s="12"/>
      <c r="W6261" s="12"/>
      <c r="X6261" s="12"/>
      <c r="Y6261" s="12"/>
      <c r="Z6261" s="12"/>
      <c r="AA6261" s="12"/>
      <c r="AB6261" s="12"/>
      <c r="AC6261" s="12"/>
      <c r="AD6261" s="12"/>
      <c r="AE6261" s="12"/>
      <c r="AF6261" s="12"/>
      <c r="AG6261" s="12"/>
      <c r="AH6261" s="12"/>
      <c r="AI6261" s="12"/>
      <c r="AJ6261" s="12"/>
      <c r="AK6261" s="12"/>
      <c r="AL6261" s="12"/>
      <c r="AM6261" s="12"/>
      <c r="AN6261" s="12"/>
      <c r="AO6261" s="12"/>
      <c r="AP6261" s="12"/>
      <c r="AQ6261" s="12"/>
      <c r="AR6261" s="12"/>
      <c r="AS6261" s="12"/>
      <c r="AT6261" s="12"/>
      <c r="AU6261" s="12"/>
      <c r="AV6261" s="12"/>
      <c r="AW6261" s="12"/>
      <c r="AX6261" s="12"/>
      <c r="AY6261" s="12"/>
      <c r="AZ6261" s="12"/>
      <c r="BA6261" s="12"/>
      <c r="BB6261" s="12"/>
      <c r="BC6261" s="12"/>
      <c r="BD6261" s="12"/>
      <c r="BE6261" s="12"/>
      <c r="BF6261" s="12"/>
      <c r="BG6261" s="12"/>
      <c r="BH6261" s="12"/>
      <c r="BI6261" s="12"/>
      <c r="BJ6261" s="13"/>
      <c r="BK6261" s="13"/>
      <c r="BL6261" s="13"/>
      <c r="BM6261" s="13"/>
      <c r="BN6261" s="13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1"/>
      <c r="L6262" s="11"/>
      <c r="M6262" s="12"/>
      <c r="N6262" s="12"/>
      <c r="O6262" s="12"/>
      <c r="P6262" s="12"/>
      <c r="Q6262" s="12"/>
      <c r="R6262" s="12"/>
      <c r="S6262" s="12"/>
      <c r="T6262" s="12"/>
      <c r="U6262" s="12"/>
      <c r="V6262" s="12"/>
      <c r="W6262" s="12"/>
      <c r="X6262" s="12"/>
      <c r="Y6262" s="12"/>
      <c r="Z6262" s="12"/>
      <c r="AA6262" s="12"/>
      <c r="AB6262" s="12"/>
      <c r="AC6262" s="12"/>
      <c r="AD6262" s="12"/>
      <c r="AE6262" s="12"/>
      <c r="AF6262" s="12"/>
      <c r="AG6262" s="12"/>
      <c r="AH6262" s="12"/>
      <c r="AI6262" s="12"/>
      <c r="AJ6262" s="12"/>
      <c r="AK6262" s="12"/>
      <c r="AL6262" s="12"/>
      <c r="AM6262" s="12"/>
      <c r="AN6262" s="12"/>
      <c r="AO6262" s="12"/>
      <c r="AP6262" s="12"/>
      <c r="AQ6262" s="12"/>
      <c r="AR6262" s="12"/>
      <c r="AS6262" s="12"/>
      <c r="AT6262" s="12"/>
      <c r="AU6262" s="12"/>
      <c r="AV6262" s="12"/>
      <c r="AW6262" s="12"/>
      <c r="AX6262" s="12"/>
      <c r="AY6262" s="12"/>
      <c r="AZ6262" s="12"/>
      <c r="BA6262" s="12"/>
      <c r="BB6262" s="12"/>
      <c r="BC6262" s="12"/>
      <c r="BD6262" s="12"/>
      <c r="BE6262" s="12"/>
      <c r="BF6262" s="12"/>
      <c r="BG6262" s="12"/>
      <c r="BH6262" s="12"/>
      <c r="BI6262" s="12"/>
      <c r="BJ6262" s="13"/>
      <c r="BK6262" s="13"/>
      <c r="BL6262" s="13"/>
      <c r="BM6262" s="13"/>
      <c r="BN6262" s="13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1"/>
      <c r="L6263" s="11"/>
      <c r="M6263" s="12"/>
      <c r="N6263" s="12"/>
      <c r="O6263" s="12"/>
      <c r="P6263" s="12"/>
      <c r="Q6263" s="12"/>
      <c r="R6263" s="12"/>
      <c r="S6263" s="12"/>
      <c r="T6263" s="12"/>
      <c r="U6263" s="12"/>
      <c r="V6263" s="12"/>
      <c r="W6263" s="12"/>
      <c r="X6263" s="12"/>
      <c r="Y6263" s="12"/>
      <c r="Z6263" s="12"/>
      <c r="AA6263" s="12"/>
      <c r="AB6263" s="12"/>
      <c r="AC6263" s="12"/>
      <c r="AD6263" s="12"/>
      <c r="AE6263" s="12"/>
      <c r="AF6263" s="12"/>
      <c r="AG6263" s="12"/>
      <c r="AH6263" s="12"/>
      <c r="AI6263" s="12"/>
      <c r="AJ6263" s="12"/>
      <c r="AK6263" s="12"/>
      <c r="AL6263" s="12"/>
      <c r="AM6263" s="12"/>
      <c r="AN6263" s="12"/>
      <c r="AO6263" s="12"/>
      <c r="AP6263" s="12"/>
      <c r="AQ6263" s="12"/>
      <c r="AR6263" s="12"/>
      <c r="AS6263" s="12"/>
      <c r="AT6263" s="12"/>
      <c r="AU6263" s="12"/>
      <c r="AV6263" s="12"/>
      <c r="AW6263" s="12"/>
      <c r="AX6263" s="12"/>
      <c r="AY6263" s="12"/>
      <c r="AZ6263" s="12"/>
      <c r="BA6263" s="12"/>
      <c r="BB6263" s="12"/>
      <c r="BC6263" s="12"/>
      <c r="BD6263" s="12"/>
      <c r="BE6263" s="12"/>
      <c r="BF6263" s="12"/>
      <c r="BG6263" s="12"/>
      <c r="BH6263" s="12"/>
      <c r="BI6263" s="12"/>
      <c r="BJ6263" s="13"/>
      <c r="BK6263" s="13"/>
      <c r="BL6263" s="13"/>
      <c r="BM6263" s="13"/>
      <c r="BN6263" s="13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1"/>
      <c r="L6264" s="11"/>
      <c r="M6264" s="12"/>
      <c r="N6264" s="12"/>
      <c r="O6264" s="12"/>
      <c r="P6264" s="12"/>
      <c r="Q6264" s="12"/>
      <c r="R6264" s="12"/>
      <c r="S6264" s="12"/>
      <c r="T6264" s="12"/>
      <c r="U6264" s="12"/>
      <c r="V6264" s="12"/>
      <c r="W6264" s="12"/>
      <c r="X6264" s="12"/>
      <c r="Y6264" s="12"/>
      <c r="Z6264" s="12"/>
      <c r="AA6264" s="12"/>
      <c r="AB6264" s="12"/>
      <c r="AC6264" s="12"/>
      <c r="AD6264" s="12"/>
      <c r="AE6264" s="12"/>
      <c r="AF6264" s="12"/>
      <c r="AG6264" s="12"/>
      <c r="AH6264" s="12"/>
      <c r="AI6264" s="12"/>
      <c r="AJ6264" s="12"/>
      <c r="AK6264" s="12"/>
      <c r="AL6264" s="12"/>
      <c r="AM6264" s="12"/>
      <c r="AN6264" s="12"/>
      <c r="AO6264" s="12"/>
      <c r="AP6264" s="12"/>
      <c r="AQ6264" s="12"/>
      <c r="AR6264" s="12"/>
      <c r="AS6264" s="12"/>
      <c r="AT6264" s="12"/>
      <c r="AU6264" s="12"/>
      <c r="AV6264" s="12"/>
      <c r="AW6264" s="12"/>
      <c r="AX6264" s="12"/>
      <c r="AY6264" s="12"/>
      <c r="AZ6264" s="12"/>
      <c r="BA6264" s="12"/>
      <c r="BB6264" s="12"/>
      <c r="BC6264" s="12"/>
      <c r="BD6264" s="12"/>
      <c r="BE6264" s="12"/>
      <c r="BF6264" s="12"/>
      <c r="BG6264" s="12"/>
      <c r="BH6264" s="12"/>
      <c r="BI6264" s="12"/>
      <c r="BJ6264" s="13"/>
      <c r="BK6264" s="13"/>
      <c r="BL6264" s="13"/>
      <c r="BM6264" s="13"/>
      <c r="BN6264" s="13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1"/>
      <c r="L6265" s="11"/>
      <c r="M6265" s="12"/>
      <c r="N6265" s="12"/>
      <c r="O6265" s="12"/>
      <c r="P6265" s="12"/>
      <c r="Q6265" s="12"/>
      <c r="R6265" s="12"/>
      <c r="S6265" s="12"/>
      <c r="T6265" s="12"/>
      <c r="U6265" s="12"/>
      <c r="V6265" s="12"/>
      <c r="W6265" s="12"/>
      <c r="X6265" s="12"/>
      <c r="Y6265" s="12"/>
      <c r="Z6265" s="12"/>
      <c r="AA6265" s="12"/>
      <c r="AB6265" s="12"/>
      <c r="AC6265" s="12"/>
      <c r="AD6265" s="12"/>
      <c r="AE6265" s="12"/>
      <c r="AF6265" s="12"/>
      <c r="AG6265" s="12"/>
      <c r="AH6265" s="12"/>
      <c r="AI6265" s="12"/>
      <c r="AJ6265" s="12"/>
      <c r="AK6265" s="12"/>
      <c r="AL6265" s="12"/>
      <c r="AM6265" s="12"/>
      <c r="AN6265" s="12"/>
      <c r="AO6265" s="12"/>
      <c r="AP6265" s="12"/>
      <c r="AQ6265" s="12"/>
      <c r="AR6265" s="12"/>
      <c r="AS6265" s="12"/>
      <c r="AT6265" s="12"/>
      <c r="AU6265" s="12"/>
      <c r="AV6265" s="12"/>
      <c r="AW6265" s="12"/>
      <c r="AX6265" s="12"/>
      <c r="AY6265" s="12"/>
      <c r="AZ6265" s="12"/>
      <c r="BA6265" s="12"/>
      <c r="BB6265" s="12"/>
      <c r="BC6265" s="12"/>
      <c r="BD6265" s="12"/>
      <c r="BE6265" s="12"/>
      <c r="BF6265" s="12"/>
      <c r="BG6265" s="12"/>
      <c r="BH6265" s="12"/>
      <c r="BI6265" s="12"/>
      <c r="BJ6265" s="13"/>
      <c r="BK6265" s="13"/>
      <c r="BL6265" s="13"/>
      <c r="BM6265" s="13"/>
      <c r="BN6265" s="13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1"/>
      <c r="L6266" s="11"/>
      <c r="M6266" s="12"/>
      <c r="N6266" s="12"/>
      <c r="O6266" s="12"/>
      <c r="P6266" s="12"/>
      <c r="Q6266" s="12"/>
      <c r="R6266" s="12"/>
      <c r="S6266" s="12"/>
      <c r="T6266" s="12"/>
      <c r="U6266" s="12"/>
      <c r="V6266" s="12"/>
      <c r="W6266" s="12"/>
      <c r="X6266" s="12"/>
      <c r="Y6266" s="12"/>
      <c r="Z6266" s="12"/>
      <c r="AA6266" s="12"/>
      <c r="AB6266" s="12"/>
      <c r="AC6266" s="12"/>
      <c r="AD6266" s="12"/>
      <c r="AE6266" s="12"/>
      <c r="AF6266" s="12"/>
      <c r="AG6266" s="12"/>
      <c r="AH6266" s="12"/>
      <c r="AI6266" s="12"/>
      <c r="AJ6266" s="12"/>
      <c r="AK6266" s="12"/>
      <c r="AL6266" s="12"/>
      <c r="AM6266" s="12"/>
      <c r="AN6266" s="12"/>
      <c r="AO6266" s="12"/>
      <c r="AP6266" s="12"/>
      <c r="AQ6266" s="12"/>
      <c r="AR6266" s="12"/>
      <c r="AS6266" s="12"/>
      <c r="AT6266" s="12"/>
      <c r="AU6266" s="12"/>
      <c r="AV6266" s="12"/>
      <c r="AW6266" s="12"/>
      <c r="AX6266" s="12"/>
      <c r="AY6266" s="12"/>
      <c r="AZ6266" s="12"/>
      <c r="BA6266" s="12"/>
      <c r="BB6266" s="12"/>
      <c r="BC6266" s="12"/>
      <c r="BD6266" s="12"/>
      <c r="BE6266" s="12"/>
      <c r="BF6266" s="12"/>
      <c r="BG6266" s="12"/>
      <c r="BH6266" s="12"/>
      <c r="BI6266" s="12"/>
      <c r="BJ6266" s="13"/>
      <c r="BK6266" s="13"/>
      <c r="BL6266" s="13"/>
      <c r="BM6266" s="13"/>
      <c r="BN6266" s="13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1"/>
      <c r="L6267" s="11"/>
      <c r="M6267" s="12"/>
      <c r="N6267" s="12"/>
      <c r="O6267" s="12"/>
      <c r="P6267" s="12"/>
      <c r="Q6267" s="12"/>
      <c r="R6267" s="12"/>
      <c r="S6267" s="12"/>
      <c r="T6267" s="12"/>
      <c r="U6267" s="12"/>
      <c r="V6267" s="12"/>
      <c r="W6267" s="12"/>
      <c r="X6267" s="12"/>
      <c r="Y6267" s="12"/>
      <c r="Z6267" s="12"/>
      <c r="AA6267" s="12"/>
      <c r="AB6267" s="12"/>
      <c r="AC6267" s="12"/>
      <c r="AD6267" s="12"/>
      <c r="AE6267" s="12"/>
      <c r="AF6267" s="12"/>
      <c r="AG6267" s="12"/>
      <c r="AH6267" s="12"/>
      <c r="AI6267" s="12"/>
      <c r="AJ6267" s="12"/>
      <c r="AK6267" s="12"/>
      <c r="AL6267" s="12"/>
      <c r="AM6267" s="12"/>
      <c r="AN6267" s="12"/>
      <c r="AO6267" s="12"/>
      <c r="AP6267" s="12"/>
      <c r="AQ6267" s="12"/>
      <c r="AR6267" s="12"/>
      <c r="AS6267" s="12"/>
      <c r="AT6267" s="12"/>
      <c r="AU6267" s="12"/>
      <c r="AV6267" s="12"/>
      <c r="AW6267" s="12"/>
      <c r="AX6267" s="12"/>
      <c r="AY6267" s="12"/>
      <c r="AZ6267" s="12"/>
      <c r="BA6267" s="12"/>
      <c r="BB6267" s="12"/>
      <c r="BC6267" s="12"/>
      <c r="BD6267" s="12"/>
      <c r="BE6267" s="12"/>
      <c r="BF6267" s="12"/>
      <c r="BG6267" s="12"/>
      <c r="BH6267" s="12"/>
      <c r="BI6267" s="12"/>
      <c r="BJ6267" s="13"/>
      <c r="BK6267" s="13"/>
      <c r="BL6267" s="13"/>
      <c r="BM6267" s="13"/>
      <c r="BN6267" s="13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1"/>
      <c r="L6268" s="11"/>
      <c r="M6268" s="12"/>
      <c r="N6268" s="12"/>
      <c r="O6268" s="12"/>
      <c r="P6268" s="12"/>
      <c r="Q6268" s="12"/>
      <c r="R6268" s="12"/>
      <c r="S6268" s="12"/>
      <c r="T6268" s="12"/>
      <c r="U6268" s="12"/>
      <c r="V6268" s="12"/>
      <c r="W6268" s="12"/>
      <c r="X6268" s="12"/>
      <c r="Y6268" s="12"/>
      <c r="Z6268" s="12"/>
      <c r="AA6268" s="12"/>
      <c r="AB6268" s="12"/>
      <c r="AC6268" s="12"/>
      <c r="AD6268" s="12"/>
      <c r="AE6268" s="12"/>
      <c r="AF6268" s="12"/>
      <c r="AG6268" s="12"/>
      <c r="AH6268" s="12"/>
      <c r="AI6268" s="12"/>
      <c r="AJ6268" s="12"/>
      <c r="AK6268" s="12"/>
      <c r="AL6268" s="12"/>
      <c r="AM6268" s="12"/>
      <c r="AN6268" s="12"/>
      <c r="AO6268" s="12"/>
      <c r="AP6268" s="12"/>
      <c r="AQ6268" s="12"/>
      <c r="AR6268" s="12"/>
      <c r="AS6268" s="12"/>
      <c r="AT6268" s="12"/>
      <c r="AU6268" s="12"/>
      <c r="AV6268" s="12"/>
      <c r="AW6268" s="12"/>
      <c r="AX6268" s="12"/>
      <c r="AY6268" s="12"/>
      <c r="AZ6268" s="12"/>
      <c r="BA6268" s="12"/>
      <c r="BB6268" s="12"/>
      <c r="BC6268" s="12"/>
      <c r="BD6268" s="12"/>
      <c r="BE6268" s="12"/>
      <c r="BF6268" s="12"/>
      <c r="BG6268" s="12"/>
      <c r="BH6268" s="12"/>
      <c r="BI6268" s="12"/>
      <c r="BJ6268" s="13"/>
      <c r="BK6268" s="13"/>
      <c r="BL6268" s="13"/>
      <c r="BM6268" s="13"/>
      <c r="BN6268" s="13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1"/>
      <c r="L6269" s="11"/>
      <c r="M6269" s="12"/>
      <c r="N6269" s="12"/>
      <c r="O6269" s="12"/>
      <c r="P6269" s="12"/>
      <c r="Q6269" s="12"/>
      <c r="R6269" s="12"/>
      <c r="S6269" s="12"/>
      <c r="T6269" s="12"/>
      <c r="U6269" s="12"/>
      <c r="V6269" s="12"/>
      <c r="W6269" s="12"/>
      <c r="X6269" s="12"/>
      <c r="Y6269" s="12"/>
      <c r="Z6269" s="12"/>
      <c r="AA6269" s="12"/>
      <c r="AB6269" s="12"/>
      <c r="AC6269" s="12"/>
      <c r="AD6269" s="12"/>
      <c r="AE6269" s="12"/>
      <c r="AF6269" s="12"/>
      <c r="AG6269" s="12"/>
      <c r="AH6269" s="12"/>
      <c r="AI6269" s="12"/>
      <c r="AJ6269" s="12"/>
      <c r="AK6269" s="12"/>
      <c r="AL6269" s="12"/>
      <c r="AM6269" s="12"/>
      <c r="AN6269" s="12"/>
      <c r="AO6269" s="12"/>
      <c r="AP6269" s="12"/>
      <c r="AQ6269" s="12"/>
      <c r="AR6269" s="12"/>
      <c r="AS6269" s="12"/>
      <c r="AT6269" s="12"/>
      <c r="AU6269" s="12"/>
      <c r="AV6269" s="12"/>
      <c r="AW6269" s="12"/>
      <c r="AX6269" s="12"/>
      <c r="AY6269" s="12"/>
      <c r="AZ6269" s="12"/>
      <c r="BA6269" s="12"/>
      <c r="BB6269" s="12"/>
      <c r="BC6269" s="12"/>
      <c r="BD6269" s="12"/>
      <c r="BE6269" s="12"/>
      <c r="BF6269" s="12"/>
      <c r="BG6269" s="12"/>
      <c r="BH6269" s="12"/>
      <c r="BI6269" s="12"/>
      <c r="BJ6269" s="13"/>
      <c r="BK6269" s="13"/>
      <c r="BL6269" s="13"/>
      <c r="BM6269" s="13"/>
      <c r="BN6269" s="13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1"/>
      <c r="L6270" s="11"/>
      <c r="M6270" s="12"/>
      <c r="N6270" s="12"/>
      <c r="O6270" s="12"/>
      <c r="P6270" s="12"/>
      <c r="Q6270" s="12"/>
      <c r="R6270" s="12"/>
      <c r="S6270" s="12"/>
      <c r="T6270" s="12"/>
      <c r="U6270" s="12"/>
      <c r="V6270" s="12"/>
      <c r="W6270" s="12"/>
      <c r="X6270" s="12"/>
      <c r="Y6270" s="12"/>
      <c r="Z6270" s="12"/>
      <c r="AA6270" s="12"/>
      <c r="AB6270" s="12"/>
      <c r="AC6270" s="12"/>
      <c r="AD6270" s="12"/>
      <c r="AE6270" s="12"/>
      <c r="AF6270" s="12"/>
      <c r="AG6270" s="12"/>
      <c r="AH6270" s="12"/>
      <c r="AI6270" s="12"/>
      <c r="AJ6270" s="12"/>
      <c r="AK6270" s="12"/>
      <c r="AL6270" s="12"/>
      <c r="AM6270" s="12"/>
      <c r="AN6270" s="12"/>
      <c r="AO6270" s="12"/>
      <c r="AP6270" s="12"/>
      <c r="AQ6270" s="12"/>
      <c r="AR6270" s="12"/>
      <c r="AS6270" s="12"/>
      <c r="AT6270" s="12"/>
      <c r="AU6270" s="12"/>
      <c r="AV6270" s="12"/>
      <c r="AW6270" s="12"/>
      <c r="AX6270" s="12"/>
      <c r="AY6270" s="12"/>
      <c r="AZ6270" s="12"/>
      <c r="BA6270" s="12"/>
      <c r="BB6270" s="12"/>
      <c r="BC6270" s="12"/>
      <c r="BD6270" s="12"/>
      <c r="BE6270" s="12"/>
      <c r="BF6270" s="12"/>
      <c r="BG6270" s="12"/>
      <c r="BH6270" s="12"/>
      <c r="BI6270" s="12"/>
      <c r="BJ6270" s="13"/>
      <c r="BK6270" s="13"/>
      <c r="BL6270" s="13"/>
      <c r="BM6270" s="13"/>
      <c r="BN6270" s="13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1"/>
      <c r="L6271" s="11"/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  <c r="AF6271" s="12"/>
      <c r="AG6271" s="12"/>
      <c r="AH6271" s="12"/>
      <c r="AI6271" s="12"/>
      <c r="AJ6271" s="12"/>
      <c r="AK6271" s="12"/>
      <c r="AL6271" s="12"/>
      <c r="AM6271" s="12"/>
      <c r="AN6271" s="12"/>
      <c r="AO6271" s="12"/>
      <c r="AP6271" s="12"/>
      <c r="AQ6271" s="12"/>
      <c r="AR6271" s="12"/>
      <c r="AS6271" s="12"/>
      <c r="AT6271" s="12"/>
      <c r="AU6271" s="12"/>
      <c r="AV6271" s="12"/>
      <c r="AW6271" s="12"/>
      <c r="AX6271" s="12"/>
      <c r="AY6271" s="12"/>
      <c r="AZ6271" s="12"/>
      <c r="BA6271" s="12"/>
      <c r="BB6271" s="12"/>
      <c r="BC6271" s="12"/>
      <c r="BD6271" s="12"/>
      <c r="BE6271" s="12"/>
      <c r="BF6271" s="12"/>
      <c r="BG6271" s="12"/>
      <c r="BH6271" s="12"/>
      <c r="BI6271" s="12"/>
      <c r="BJ6271" s="13"/>
      <c r="BK6271" s="13"/>
      <c r="BL6271" s="13"/>
      <c r="BM6271" s="13"/>
      <c r="BN6271" s="13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1"/>
      <c r="L6272" s="11"/>
      <c r="M6272" s="12"/>
      <c r="N6272" s="12"/>
      <c r="O6272" s="12"/>
      <c r="P6272" s="12"/>
      <c r="Q6272" s="12"/>
      <c r="R6272" s="12"/>
      <c r="S6272" s="12"/>
      <c r="T6272" s="12"/>
      <c r="U6272" s="12"/>
      <c r="V6272" s="12"/>
      <c r="W6272" s="12"/>
      <c r="X6272" s="12"/>
      <c r="Y6272" s="12"/>
      <c r="Z6272" s="12"/>
      <c r="AA6272" s="12"/>
      <c r="AB6272" s="12"/>
      <c r="AC6272" s="12"/>
      <c r="AD6272" s="12"/>
      <c r="AE6272" s="12"/>
      <c r="AF6272" s="12"/>
      <c r="AG6272" s="12"/>
      <c r="AH6272" s="12"/>
      <c r="AI6272" s="12"/>
      <c r="AJ6272" s="12"/>
      <c r="AK6272" s="12"/>
      <c r="AL6272" s="12"/>
      <c r="AM6272" s="12"/>
      <c r="AN6272" s="12"/>
      <c r="AO6272" s="12"/>
      <c r="AP6272" s="12"/>
      <c r="AQ6272" s="12"/>
      <c r="AR6272" s="12"/>
      <c r="AS6272" s="12"/>
      <c r="AT6272" s="12"/>
      <c r="AU6272" s="12"/>
      <c r="AV6272" s="12"/>
      <c r="AW6272" s="12"/>
      <c r="AX6272" s="12"/>
      <c r="AY6272" s="12"/>
      <c r="AZ6272" s="12"/>
      <c r="BA6272" s="12"/>
      <c r="BB6272" s="12"/>
      <c r="BC6272" s="12"/>
      <c r="BD6272" s="12"/>
      <c r="BE6272" s="12"/>
      <c r="BF6272" s="12"/>
      <c r="BG6272" s="12"/>
      <c r="BH6272" s="12"/>
      <c r="BI6272" s="12"/>
      <c r="BJ6272" s="13"/>
      <c r="BK6272" s="13"/>
      <c r="BL6272" s="13"/>
      <c r="BM6272" s="13"/>
      <c r="BN6272" s="13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1"/>
      <c r="L6273" s="11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12"/>
      <c r="Z6273" s="12"/>
      <c r="AA6273" s="12"/>
      <c r="AB6273" s="12"/>
      <c r="AC6273" s="12"/>
      <c r="AD6273" s="12"/>
      <c r="AE6273" s="12"/>
      <c r="AF6273" s="12"/>
      <c r="AG6273" s="12"/>
      <c r="AH6273" s="12"/>
      <c r="AI6273" s="12"/>
      <c r="AJ6273" s="12"/>
      <c r="AK6273" s="12"/>
      <c r="AL6273" s="12"/>
      <c r="AM6273" s="12"/>
      <c r="AN6273" s="12"/>
      <c r="AO6273" s="12"/>
      <c r="AP6273" s="12"/>
      <c r="AQ6273" s="12"/>
      <c r="AR6273" s="12"/>
      <c r="AS6273" s="12"/>
      <c r="AT6273" s="12"/>
      <c r="AU6273" s="12"/>
      <c r="AV6273" s="12"/>
      <c r="AW6273" s="12"/>
      <c r="AX6273" s="12"/>
      <c r="AY6273" s="12"/>
      <c r="AZ6273" s="12"/>
      <c r="BA6273" s="12"/>
      <c r="BB6273" s="12"/>
      <c r="BC6273" s="12"/>
      <c r="BD6273" s="12"/>
      <c r="BE6273" s="12"/>
      <c r="BF6273" s="12"/>
      <c r="BG6273" s="12"/>
      <c r="BH6273" s="12"/>
      <c r="BI6273" s="12"/>
      <c r="BJ6273" s="13"/>
      <c r="BK6273" s="13"/>
      <c r="BL6273" s="13"/>
      <c r="BM6273" s="13"/>
      <c r="BN6273" s="13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1"/>
      <c r="L6274" s="11"/>
      <c r="M6274" s="12"/>
      <c r="N6274" s="12"/>
      <c r="O6274" s="12"/>
      <c r="P6274" s="12"/>
      <c r="Q6274" s="12"/>
      <c r="R6274" s="12"/>
      <c r="S6274" s="12"/>
      <c r="T6274" s="12"/>
      <c r="U6274" s="12"/>
      <c r="V6274" s="12"/>
      <c r="W6274" s="12"/>
      <c r="X6274" s="12"/>
      <c r="Y6274" s="12"/>
      <c r="Z6274" s="12"/>
      <c r="AA6274" s="12"/>
      <c r="AB6274" s="12"/>
      <c r="AC6274" s="12"/>
      <c r="AD6274" s="12"/>
      <c r="AE6274" s="12"/>
      <c r="AF6274" s="12"/>
      <c r="AG6274" s="12"/>
      <c r="AH6274" s="12"/>
      <c r="AI6274" s="12"/>
      <c r="AJ6274" s="12"/>
      <c r="AK6274" s="12"/>
      <c r="AL6274" s="12"/>
      <c r="AM6274" s="12"/>
      <c r="AN6274" s="12"/>
      <c r="AO6274" s="12"/>
      <c r="AP6274" s="12"/>
      <c r="AQ6274" s="12"/>
      <c r="AR6274" s="12"/>
      <c r="AS6274" s="12"/>
      <c r="AT6274" s="12"/>
      <c r="AU6274" s="12"/>
      <c r="AV6274" s="12"/>
      <c r="AW6274" s="12"/>
      <c r="AX6274" s="12"/>
      <c r="AY6274" s="12"/>
      <c r="AZ6274" s="12"/>
      <c r="BA6274" s="12"/>
      <c r="BB6274" s="12"/>
      <c r="BC6274" s="12"/>
      <c r="BD6274" s="12"/>
      <c r="BE6274" s="12"/>
      <c r="BF6274" s="12"/>
      <c r="BG6274" s="12"/>
      <c r="BH6274" s="12"/>
      <c r="BI6274" s="12"/>
      <c r="BJ6274" s="13"/>
      <c r="BK6274" s="13"/>
      <c r="BL6274" s="13"/>
      <c r="BM6274" s="13"/>
      <c r="BN6274" s="13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1"/>
      <c r="L6275" s="11"/>
      <c r="M6275" s="12"/>
      <c r="N6275" s="12"/>
      <c r="O6275" s="12"/>
      <c r="P6275" s="12"/>
      <c r="Q6275" s="12"/>
      <c r="R6275" s="12"/>
      <c r="S6275" s="12"/>
      <c r="T6275" s="12"/>
      <c r="U6275" s="12"/>
      <c r="V6275" s="12"/>
      <c r="W6275" s="12"/>
      <c r="X6275" s="12"/>
      <c r="Y6275" s="12"/>
      <c r="Z6275" s="12"/>
      <c r="AA6275" s="12"/>
      <c r="AB6275" s="12"/>
      <c r="AC6275" s="12"/>
      <c r="AD6275" s="12"/>
      <c r="AE6275" s="12"/>
      <c r="AF6275" s="12"/>
      <c r="AG6275" s="12"/>
      <c r="AH6275" s="12"/>
      <c r="AI6275" s="12"/>
      <c r="AJ6275" s="12"/>
      <c r="AK6275" s="12"/>
      <c r="AL6275" s="12"/>
      <c r="AM6275" s="12"/>
      <c r="AN6275" s="12"/>
      <c r="AO6275" s="12"/>
      <c r="AP6275" s="12"/>
      <c r="AQ6275" s="12"/>
      <c r="AR6275" s="12"/>
      <c r="AS6275" s="12"/>
      <c r="AT6275" s="12"/>
      <c r="AU6275" s="12"/>
      <c r="AV6275" s="12"/>
      <c r="AW6275" s="12"/>
      <c r="AX6275" s="12"/>
      <c r="AY6275" s="12"/>
      <c r="AZ6275" s="12"/>
      <c r="BA6275" s="12"/>
      <c r="BB6275" s="12"/>
      <c r="BC6275" s="12"/>
      <c r="BD6275" s="12"/>
      <c r="BE6275" s="12"/>
      <c r="BF6275" s="12"/>
      <c r="BG6275" s="12"/>
      <c r="BH6275" s="12"/>
      <c r="BI6275" s="12"/>
      <c r="BJ6275" s="13"/>
      <c r="BK6275" s="13"/>
      <c r="BL6275" s="13"/>
      <c r="BM6275" s="13"/>
      <c r="BN6275" s="13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1"/>
      <c r="L6276" s="11"/>
      <c r="M6276" s="12"/>
      <c r="N6276" s="12"/>
      <c r="O6276" s="12"/>
      <c r="P6276" s="12"/>
      <c r="Q6276" s="12"/>
      <c r="R6276" s="12"/>
      <c r="S6276" s="12"/>
      <c r="T6276" s="12"/>
      <c r="U6276" s="12"/>
      <c r="V6276" s="12"/>
      <c r="W6276" s="12"/>
      <c r="X6276" s="12"/>
      <c r="Y6276" s="12"/>
      <c r="Z6276" s="12"/>
      <c r="AA6276" s="12"/>
      <c r="AB6276" s="12"/>
      <c r="AC6276" s="12"/>
      <c r="AD6276" s="12"/>
      <c r="AE6276" s="12"/>
      <c r="AF6276" s="12"/>
      <c r="AG6276" s="12"/>
      <c r="AH6276" s="12"/>
      <c r="AI6276" s="12"/>
      <c r="AJ6276" s="12"/>
      <c r="AK6276" s="12"/>
      <c r="AL6276" s="12"/>
      <c r="AM6276" s="12"/>
      <c r="AN6276" s="12"/>
      <c r="AO6276" s="12"/>
      <c r="AP6276" s="12"/>
      <c r="AQ6276" s="12"/>
      <c r="AR6276" s="12"/>
      <c r="AS6276" s="12"/>
      <c r="AT6276" s="12"/>
      <c r="AU6276" s="12"/>
      <c r="AV6276" s="12"/>
      <c r="AW6276" s="12"/>
      <c r="AX6276" s="12"/>
      <c r="AY6276" s="12"/>
      <c r="AZ6276" s="12"/>
      <c r="BA6276" s="12"/>
      <c r="BB6276" s="12"/>
      <c r="BC6276" s="12"/>
      <c r="BD6276" s="12"/>
      <c r="BE6276" s="12"/>
      <c r="BF6276" s="12"/>
      <c r="BG6276" s="12"/>
      <c r="BH6276" s="12"/>
      <c r="BI6276" s="12"/>
      <c r="BJ6276" s="13"/>
      <c r="BK6276" s="13"/>
      <c r="BL6276" s="13"/>
      <c r="BM6276" s="13"/>
      <c r="BN6276" s="13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1"/>
      <c r="L6277" s="11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/>
      <c r="W6277" s="12"/>
      <c r="X6277" s="12"/>
      <c r="Y6277" s="12"/>
      <c r="Z6277" s="12"/>
      <c r="AA6277" s="12"/>
      <c r="AB6277" s="12"/>
      <c r="AC6277" s="12"/>
      <c r="AD6277" s="12"/>
      <c r="AE6277" s="12"/>
      <c r="AF6277" s="12"/>
      <c r="AG6277" s="12"/>
      <c r="AH6277" s="12"/>
      <c r="AI6277" s="12"/>
      <c r="AJ6277" s="12"/>
      <c r="AK6277" s="12"/>
      <c r="AL6277" s="12"/>
      <c r="AM6277" s="12"/>
      <c r="AN6277" s="12"/>
      <c r="AO6277" s="12"/>
      <c r="AP6277" s="12"/>
      <c r="AQ6277" s="12"/>
      <c r="AR6277" s="12"/>
      <c r="AS6277" s="12"/>
      <c r="AT6277" s="12"/>
      <c r="AU6277" s="12"/>
      <c r="AV6277" s="12"/>
      <c r="AW6277" s="12"/>
      <c r="AX6277" s="12"/>
      <c r="AY6277" s="12"/>
      <c r="AZ6277" s="12"/>
      <c r="BA6277" s="12"/>
      <c r="BB6277" s="12"/>
      <c r="BC6277" s="12"/>
      <c r="BD6277" s="12"/>
      <c r="BE6277" s="12"/>
      <c r="BF6277" s="12"/>
      <c r="BG6277" s="12"/>
      <c r="BH6277" s="12"/>
      <c r="BI6277" s="12"/>
      <c r="BJ6277" s="13"/>
      <c r="BK6277" s="13"/>
      <c r="BL6277" s="13"/>
      <c r="BM6277" s="13"/>
      <c r="BN6277" s="13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1"/>
      <c r="L6278" s="11"/>
      <c r="M6278" s="12"/>
      <c r="N6278" s="12"/>
      <c r="O6278" s="12"/>
      <c r="P6278" s="12"/>
      <c r="Q6278" s="12"/>
      <c r="R6278" s="12"/>
      <c r="S6278" s="12"/>
      <c r="T6278" s="12"/>
      <c r="U6278" s="12"/>
      <c r="V6278" s="12"/>
      <c r="W6278" s="12"/>
      <c r="X6278" s="12"/>
      <c r="Y6278" s="12"/>
      <c r="Z6278" s="12"/>
      <c r="AA6278" s="12"/>
      <c r="AB6278" s="12"/>
      <c r="AC6278" s="12"/>
      <c r="AD6278" s="12"/>
      <c r="AE6278" s="12"/>
      <c r="AF6278" s="12"/>
      <c r="AG6278" s="12"/>
      <c r="AH6278" s="12"/>
      <c r="AI6278" s="12"/>
      <c r="AJ6278" s="12"/>
      <c r="AK6278" s="12"/>
      <c r="AL6278" s="12"/>
      <c r="AM6278" s="12"/>
      <c r="AN6278" s="12"/>
      <c r="AO6278" s="12"/>
      <c r="AP6278" s="12"/>
      <c r="AQ6278" s="12"/>
      <c r="AR6278" s="12"/>
      <c r="AS6278" s="12"/>
      <c r="AT6278" s="12"/>
      <c r="AU6278" s="12"/>
      <c r="AV6278" s="12"/>
      <c r="AW6278" s="12"/>
      <c r="AX6278" s="12"/>
      <c r="AY6278" s="12"/>
      <c r="AZ6278" s="12"/>
      <c r="BA6278" s="12"/>
      <c r="BB6278" s="12"/>
      <c r="BC6278" s="12"/>
      <c r="BD6278" s="12"/>
      <c r="BE6278" s="12"/>
      <c r="BF6278" s="12"/>
      <c r="BG6278" s="12"/>
      <c r="BH6278" s="12"/>
      <c r="BI6278" s="12"/>
      <c r="BJ6278" s="13"/>
      <c r="BK6278" s="13"/>
      <c r="BL6278" s="13"/>
      <c r="BM6278" s="13"/>
      <c r="BN6278" s="13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1"/>
      <c r="L6279" s="11"/>
      <c r="M6279" s="12"/>
      <c r="N6279" s="12"/>
      <c r="O6279" s="12"/>
      <c r="P6279" s="12"/>
      <c r="Q6279" s="12"/>
      <c r="R6279" s="12"/>
      <c r="S6279" s="12"/>
      <c r="T6279" s="12"/>
      <c r="U6279" s="12"/>
      <c r="V6279" s="12"/>
      <c r="W6279" s="12"/>
      <c r="X6279" s="12"/>
      <c r="Y6279" s="12"/>
      <c r="Z6279" s="12"/>
      <c r="AA6279" s="12"/>
      <c r="AB6279" s="12"/>
      <c r="AC6279" s="12"/>
      <c r="AD6279" s="12"/>
      <c r="AE6279" s="12"/>
      <c r="AF6279" s="12"/>
      <c r="AG6279" s="12"/>
      <c r="AH6279" s="12"/>
      <c r="AI6279" s="12"/>
      <c r="AJ6279" s="12"/>
      <c r="AK6279" s="12"/>
      <c r="AL6279" s="12"/>
      <c r="AM6279" s="12"/>
      <c r="AN6279" s="12"/>
      <c r="AO6279" s="12"/>
      <c r="AP6279" s="12"/>
      <c r="AQ6279" s="12"/>
      <c r="AR6279" s="12"/>
      <c r="AS6279" s="12"/>
      <c r="AT6279" s="12"/>
      <c r="AU6279" s="12"/>
      <c r="AV6279" s="12"/>
      <c r="AW6279" s="12"/>
      <c r="AX6279" s="12"/>
      <c r="AY6279" s="12"/>
      <c r="AZ6279" s="12"/>
      <c r="BA6279" s="12"/>
      <c r="BB6279" s="12"/>
      <c r="BC6279" s="12"/>
      <c r="BD6279" s="12"/>
      <c r="BE6279" s="12"/>
      <c r="BF6279" s="12"/>
      <c r="BG6279" s="12"/>
      <c r="BH6279" s="12"/>
      <c r="BI6279" s="12"/>
      <c r="BJ6279" s="13"/>
      <c r="BK6279" s="13"/>
      <c r="BL6279" s="13"/>
      <c r="BM6279" s="13"/>
      <c r="BN6279" s="13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1"/>
      <c r="L6280" s="11"/>
      <c r="M6280" s="12"/>
      <c r="N6280" s="12"/>
      <c r="O6280" s="12"/>
      <c r="P6280" s="12"/>
      <c r="Q6280" s="12"/>
      <c r="R6280" s="12"/>
      <c r="S6280" s="12"/>
      <c r="T6280" s="12"/>
      <c r="U6280" s="12"/>
      <c r="V6280" s="12"/>
      <c r="W6280" s="12"/>
      <c r="X6280" s="12"/>
      <c r="Y6280" s="12"/>
      <c r="Z6280" s="12"/>
      <c r="AA6280" s="12"/>
      <c r="AB6280" s="12"/>
      <c r="AC6280" s="12"/>
      <c r="AD6280" s="12"/>
      <c r="AE6280" s="12"/>
      <c r="AF6280" s="12"/>
      <c r="AG6280" s="12"/>
      <c r="AH6280" s="12"/>
      <c r="AI6280" s="12"/>
      <c r="AJ6280" s="12"/>
      <c r="AK6280" s="12"/>
      <c r="AL6280" s="12"/>
      <c r="AM6280" s="12"/>
      <c r="AN6280" s="12"/>
      <c r="AO6280" s="12"/>
      <c r="AP6280" s="12"/>
      <c r="AQ6280" s="12"/>
      <c r="AR6280" s="12"/>
      <c r="AS6280" s="12"/>
      <c r="AT6280" s="12"/>
      <c r="AU6280" s="12"/>
      <c r="AV6280" s="12"/>
      <c r="AW6280" s="12"/>
      <c r="AX6280" s="12"/>
      <c r="AY6280" s="12"/>
      <c r="AZ6280" s="12"/>
      <c r="BA6280" s="12"/>
      <c r="BB6280" s="12"/>
      <c r="BC6280" s="12"/>
      <c r="BD6280" s="12"/>
      <c r="BE6280" s="12"/>
      <c r="BF6280" s="12"/>
      <c r="BG6280" s="12"/>
      <c r="BH6280" s="12"/>
      <c r="BI6280" s="12"/>
      <c r="BJ6280" s="13"/>
      <c r="BK6280" s="13"/>
      <c r="BL6280" s="13"/>
      <c r="BM6280" s="13"/>
      <c r="BN6280" s="13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1"/>
      <c r="L6281" s="11"/>
      <c r="M6281" s="12"/>
      <c r="N6281" s="12"/>
      <c r="O6281" s="12"/>
      <c r="P6281" s="12"/>
      <c r="Q6281" s="12"/>
      <c r="R6281" s="12"/>
      <c r="S6281" s="12"/>
      <c r="T6281" s="12"/>
      <c r="U6281" s="12"/>
      <c r="V6281" s="12"/>
      <c r="W6281" s="12"/>
      <c r="X6281" s="12"/>
      <c r="Y6281" s="12"/>
      <c r="Z6281" s="12"/>
      <c r="AA6281" s="12"/>
      <c r="AB6281" s="12"/>
      <c r="AC6281" s="12"/>
      <c r="AD6281" s="12"/>
      <c r="AE6281" s="12"/>
      <c r="AF6281" s="12"/>
      <c r="AG6281" s="12"/>
      <c r="AH6281" s="12"/>
      <c r="AI6281" s="12"/>
      <c r="AJ6281" s="12"/>
      <c r="AK6281" s="12"/>
      <c r="AL6281" s="12"/>
      <c r="AM6281" s="12"/>
      <c r="AN6281" s="12"/>
      <c r="AO6281" s="12"/>
      <c r="AP6281" s="12"/>
      <c r="AQ6281" s="12"/>
      <c r="AR6281" s="12"/>
      <c r="AS6281" s="12"/>
      <c r="AT6281" s="12"/>
      <c r="AU6281" s="12"/>
      <c r="AV6281" s="12"/>
      <c r="AW6281" s="12"/>
      <c r="AX6281" s="12"/>
      <c r="AY6281" s="12"/>
      <c r="AZ6281" s="12"/>
      <c r="BA6281" s="12"/>
      <c r="BB6281" s="12"/>
      <c r="BC6281" s="12"/>
      <c r="BD6281" s="12"/>
      <c r="BE6281" s="12"/>
      <c r="BF6281" s="12"/>
      <c r="BG6281" s="12"/>
      <c r="BH6281" s="12"/>
      <c r="BI6281" s="12"/>
      <c r="BJ6281" s="13"/>
      <c r="BK6281" s="13"/>
      <c r="BL6281" s="13"/>
      <c r="BM6281" s="13"/>
      <c r="BN6281" s="13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1"/>
      <c r="L6282" s="11"/>
      <c r="M6282" s="12"/>
      <c r="N6282" s="12"/>
      <c r="O6282" s="12"/>
      <c r="P6282" s="12"/>
      <c r="Q6282" s="12"/>
      <c r="R6282" s="12"/>
      <c r="S6282" s="12"/>
      <c r="T6282" s="12"/>
      <c r="U6282" s="12"/>
      <c r="V6282" s="12"/>
      <c r="W6282" s="12"/>
      <c r="X6282" s="12"/>
      <c r="Y6282" s="12"/>
      <c r="Z6282" s="12"/>
      <c r="AA6282" s="12"/>
      <c r="AB6282" s="12"/>
      <c r="AC6282" s="12"/>
      <c r="AD6282" s="12"/>
      <c r="AE6282" s="12"/>
      <c r="AF6282" s="12"/>
      <c r="AG6282" s="12"/>
      <c r="AH6282" s="12"/>
      <c r="AI6282" s="12"/>
      <c r="AJ6282" s="12"/>
      <c r="AK6282" s="12"/>
      <c r="AL6282" s="12"/>
      <c r="AM6282" s="12"/>
      <c r="AN6282" s="12"/>
      <c r="AO6282" s="12"/>
      <c r="AP6282" s="12"/>
      <c r="AQ6282" s="12"/>
      <c r="AR6282" s="12"/>
      <c r="AS6282" s="12"/>
      <c r="AT6282" s="12"/>
      <c r="AU6282" s="12"/>
      <c r="AV6282" s="12"/>
      <c r="AW6282" s="12"/>
      <c r="AX6282" s="12"/>
      <c r="AY6282" s="12"/>
      <c r="AZ6282" s="12"/>
      <c r="BA6282" s="12"/>
      <c r="BB6282" s="12"/>
      <c r="BC6282" s="12"/>
      <c r="BD6282" s="12"/>
      <c r="BE6282" s="12"/>
      <c r="BF6282" s="12"/>
      <c r="BG6282" s="12"/>
      <c r="BH6282" s="12"/>
      <c r="BI6282" s="12"/>
      <c r="BJ6282" s="13"/>
      <c r="BK6282" s="13"/>
      <c r="BL6282" s="13"/>
      <c r="BM6282" s="13"/>
      <c r="BN6282" s="13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1"/>
      <c r="L6283" s="11"/>
      <c r="M6283" s="12"/>
      <c r="N6283" s="12"/>
      <c r="O6283" s="12"/>
      <c r="P6283" s="12"/>
      <c r="Q6283" s="12"/>
      <c r="R6283" s="12"/>
      <c r="S6283" s="12"/>
      <c r="T6283" s="12"/>
      <c r="U6283" s="12"/>
      <c r="V6283" s="12"/>
      <c r="W6283" s="12"/>
      <c r="X6283" s="12"/>
      <c r="Y6283" s="12"/>
      <c r="Z6283" s="12"/>
      <c r="AA6283" s="12"/>
      <c r="AB6283" s="12"/>
      <c r="AC6283" s="12"/>
      <c r="AD6283" s="12"/>
      <c r="AE6283" s="12"/>
      <c r="AF6283" s="12"/>
      <c r="AG6283" s="12"/>
      <c r="AH6283" s="12"/>
      <c r="AI6283" s="12"/>
      <c r="AJ6283" s="12"/>
      <c r="AK6283" s="12"/>
      <c r="AL6283" s="12"/>
      <c r="AM6283" s="12"/>
      <c r="AN6283" s="12"/>
      <c r="AO6283" s="12"/>
      <c r="AP6283" s="12"/>
      <c r="AQ6283" s="12"/>
      <c r="AR6283" s="12"/>
      <c r="AS6283" s="12"/>
      <c r="AT6283" s="12"/>
      <c r="AU6283" s="12"/>
      <c r="AV6283" s="12"/>
      <c r="AW6283" s="12"/>
      <c r="AX6283" s="12"/>
      <c r="AY6283" s="12"/>
      <c r="AZ6283" s="12"/>
      <c r="BA6283" s="12"/>
      <c r="BB6283" s="12"/>
      <c r="BC6283" s="12"/>
      <c r="BD6283" s="12"/>
      <c r="BE6283" s="12"/>
      <c r="BF6283" s="12"/>
      <c r="BG6283" s="12"/>
      <c r="BH6283" s="12"/>
      <c r="BI6283" s="12"/>
      <c r="BJ6283" s="13"/>
      <c r="BK6283" s="13"/>
      <c r="BL6283" s="13"/>
      <c r="BM6283" s="13"/>
      <c r="BN6283" s="13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1"/>
      <c r="L6284" s="11"/>
      <c r="M6284" s="12"/>
      <c r="N6284" s="12"/>
      <c r="O6284" s="12"/>
      <c r="P6284" s="12"/>
      <c r="Q6284" s="12"/>
      <c r="R6284" s="12"/>
      <c r="S6284" s="12"/>
      <c r="T6284" s="12"/>
      <c r="U6284" s="12"/>
      <c r="V6284" s="12"/>
      <c r="W6284" s="12"/>
      <c r="X6284" s="12"/>
      <c r="Y6284" s="12"/>
      <c r="Z6284" s="12"/>
      <c r="AA6284" s="12"/>
      <c r="AB6284" s="12"/>
      <c r="AC6284" s="12"/>
      <c r="AD6284" s="12"/>
      <c r="AE6284" s="12"/>
      <c r="AF6284" s="12"/>
      <c r="AG6284" s="12"/>
      <c r="AH6284" s="12"/>
      <c r="AI6284" s="12"/>
      <c r="AJ6284" s="12"/>
      <c r="AK6284" s="12"/>
      <c r="AL6284" s="12"/>
      <c r="AM6284" s="12"/>
      <c r="AN6284" s="12"/>
      <c r="AO6284" s="12"/>
      <c r="AP6284" s="12"/>
      <c r="AQ6284" s="12"/>
      <c r="AR6284" s="12"/>
      <c r="AS6284" s="12"/>
      <c r="AT6284" s="12"/>
      <c r="AU6284" s="12"/>
      <c r="AV6284" s="12"/>
      <c r="AW6284" s="12"/>
      <c r="AX6284" s="12"/>
      <c r="AY6284" s="12"/>
      <c r="AZ6284" s="12"/>
      <c r="BA6284" s="12"/>
      <c r="BB6284" s="12"/>
      <c r="BC6284" s="12"/>
      <c r="BD6284" s="12"/>
      <c r="BE6284" s="12"/>
      <c r="BF6284" s="12"/>
      <c r="BG6284" s="12"/>
      <c r="BH6284" s="12"/>
      <c r="BI6284" s="12"/>
      <c r="BJ6284" s="13"/>
      <c r="BK6284" s="13"/>
      <c r="BL6284" s="13"/>
      <c r="BM6284" s="13"/>
      <c r="BN6284" s="13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1"/>
      <c r="L6285" s="11"/>
      <c r="M6285" s="12"/>
      <c r="N6285" s="12"/>
      <c r="O6285" s="12"/>
      <c r="P6285" s="12"/>
      <c r="Q6285" s="12"/>
      <c r="R6285" s="12"/>
      <c r="S6285" s="12"/>
      <c r="T6285" s="12"/>
      <c r="U6285" s="12"/>
      <c r="V6285" s="12"/>
      <c r="W6285" s="12"/>
      <c r="X6285" s="12"/>
      <c r="Y6285" s="12"/>
      <c r="Z6285" s="12"/>
      <c r="AA6285" s="12"/>
      <c r="AB6285" s="12"/>
      <c r="AC6285" s="12"/>
      <c r="AD6285" s="12"/>
      <c r="AE6285" s="12"/>
      <c r="AF6285" s="12"/>
      <c r="AG6285" s="12"/>
      <c r="AH6285" s="12"/>
      <c r="AI6285" s="12"/>
      <c r="AJ6285" s="12"/>
      <c r="AK6285" s="12"/>
      <c r="AL6285" s="12"/>
      <c r="AM6285" s="12"/>
      <c r="AN6285" s="12"/>
      <c r="AO6285" s="12"/>
      <c r="AP6285" s="12"/>
      <c r="AQ6285" s="12"/>
      <c r="AR6285" s="12"/>
      <c r="AS6285" s="12"/>
      <c r="AT6285" s="12"/>
      <c r="AU6285" s="12"/>
      <c r="AV6285" s="12"/>
      <c r="AW6285" s="12"/>
      <c r="AX6285" s="12"/>
      <c r="AY6285" s="12"/>
      <c r="AZ6285" s="12"/>
      <c r="BA6285" s="12"/>
      <c r="BB6285" s="12"/>
      <c r="BC6285" s="12"/>
      <c r="BD6285" s="12"/>
      <c r="BE6285" s="12"/>
      <c r="BF6285" s="12"/>
      <c r="BG6285" s="12"/>
      <c r="BH6285" s="12"/>
      <c r="BI6285" s="12"/>
      <c r="BJ6285" s="13"/>
      <c r="BK6285" s="13"/>
      <c r="BL6285" s="13"/>
      <c r="BM6285" s="13"/>
      <c r="BN6285" s="13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1"/>
      <c r="L6286" s="11"/>
      <c r="M6286" s="12"/>
      <c r="N6286" s="12"/>
      <c r="O6286" s="12"/>
      <c r="P6286" s="12"/>
      <c r="Q6286" s="12"/>
      <c r="R6286" s="12"/>
      <c r="S6286" s="12"/>
      <c r="T6286" s="12"/>
      <c r="U6286" s="12"/>
      <c r="V6286" s="12"/>
      <c r="W6286" s="12"/>
      <c r="X6286" s="12"/>
      <c r="Y6286" s="12"/>
      <c r="Z6286" s="12"/>
      <c r="AA6286" s="12"/>
      <c r="AB6286" s="12"/>
      <c r="AC6286" s="12"/>
      <c r="AD6286" s="12"/>
      <c r="AE6286" s="12"/>
      <c r="AF6286" s="12"/>
      <c r="AG6286" s="12"/>
      <c r="AH6286" s="12"/>
      <c r="AI6286" s="12"/>
      <c r="AJ6286" s="12"/>
      <c r="AK6286" s="12"/>
      <c r="AL6286" s="12"/>
      <c r="AM6286" s="12"/>
      <c r="AN6286" s="12"/>
      <c r="AO6286" s="12"/>
      <c r="AP6286" s="12"/>
      <c r="AQ6286" s="12"/>
      <c r="AR6286" s="12"/>
      <c r="AS6286" s="12"/>
      <c r="AT6286" s="12"/>
      <c r="AU6286" s="12"/>
      <c r="AV6286" s="12"/>
      <c r="AW6286" s="12"/>
      <c r="AX6286" s="12"/>
      <c r="AY6286" s="12"/>
      <c r="AZ6286" s="12"/>
      <c r="BA6286" s="12"/>
      <c r="BB6286" s="12"/>
      <c r="BC6286" s="12"/>
      <c r="BD6286" s="12"/>
      <c r="BE6286" s="12"/>
      <c r="BF6286" s="12"/>
      <c r="BG6286" s="12"/>
      <c r="BH6286" s="12"/>
      <c r="BI6286" s="12"/>
      <c r="BJ6286" s="13"/>
      <c r="BK6286" s="13"/>
      <c r="BL6286" s="13"/>
      <c r="BM6286" s="13"/>
      <c r="BN6286" s="13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1"/>
      <c r="L6287" s="11"/>
      <c r="M6287" s="12"/>
      <c r="N6287" s="12"/>
      <c r="O6287" s="12"/>
      <c r="P6287" s="12"/>
      <c r="Q6287" s="12"/>
      <c r="R6287" s="12"/>
      <c r="S6287" s="12"/>
      <c r="T6287" s="12"/>
      <c r="U6287" s="12"/>
      <c r="V6287" s="12"/>
      <c r="W6287" s="12"/>
      <c r="X6287" s="12"/>
      <c r="Y6287" s="12"/>
      <c r="Z6287" s="12"/>
      <c r="AA6287" s="12"/>
      <c r="AB6287" s="12"/>
      <c r="AC6287" s="12"/>
      <c r="AD6287" s="12"/>
      <c r="AE6287" s="12"/>
      <c r="AF6287" s="12"/>
      <c r="AG6287" s="12"/>
      <c r="AH6287" s="12"/>
      <c r="AI6287" s="12"/>
      <c r="AJ6287" s="12"/>
      <c r="AK6287" s="12"/>
      <c r="AL6287" s="12"/>
      <c r="AM6287" s="12"/>
      <c r="AN6287" s="12"/>
      <c r="AO6287" s="12"/>
      <c r="AP6287" s="12"/>
      <c r="AQ6287" s="12"/>
      <c r="AR6287" s="12"/>
      <c r="AS6287" s="12"/>
      <c r="AT6287" s="12"/>
      <c r="AU6287" s="12"/>
      <c r="AV6287" s="12"/>
      <c r="AW6287" s="12"/>
      <c r="AX6287" s="12"/>
      <c r="AY6287" s="12"/>
      <c r="AZ6287" s="12"/>
      <c r="BA6287" s="12"/>
      <c r="BB6287" s="12"/>
      <c r="BC6287" s="12"/>
      <c r="BD6287" s="12"/>
      <c r="BE6287" s="12"/>
      <c r="BF6287" s="12"/>
      <c r="BG6287" s="12"/>
      <c r="BH6287" s="12"/>
      <c r="BI6287" s="12"/>
      <c r="BJ6287" s="13"/>
      <c r="BK6287" s="13"/>
      <c r="BL6287" s="13"/>
      <c r="BM6287" s="13"/>
      <c r="BN6287" s="13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1"/>
      <c r="L6288" s="11"/>
      <c r="M6288" s="12"/>
      <c r="N6288" s="12"/>
      <c r="O6288" s="12"/>
      <c r="P6288" s="12"/>
      <c r="Q6288" s="12"/>
      <c r="R6288" s="12"/>
      <c r="S6288" s="12"/>
      <c r="T6288" s="12"/>
      <c r="U6288" s="12"/>
      <c r="V6288" s="12"/>
      <c r="W6288" s="12"/>
      <c r="X6288" s="12"/>
      <c r="Y6288" s="12"/>
      <c r="Z6288" s="12"/>
      <c r="AA6288" s="12"/>
      <c r="AB6288" s="12"/>
      <c r="AC6288" s="12"/>
      <c r="AD6288" s="12"/>
      <c r="AE6288" s="12"/>
      <c r="AF6288" s="12"/>
      <c r="AG6288" s="12"/>
      <c r="AH6288" s="12"/>
      <c r="AI6288" s="12"/>
      <c r="AJ6288" s="12"/>
      <c r="AK6288" s="12"/>
      <c r="AL6288" s="12"/>
      <c r="AM6288" s="12"/>
      <c r="AN6288" s="12"/>
      <c r="AO6288" s="12"/>
      <c r="AP6288" s="12"/>
      <c r="AQ6288" s="12"/>
      <c r="AR6288" s="12"/>
      <c r="AS6288" s="12"/>
      <c r="AT6288" s="12"/>
      <c r="AU6288" s="12"/>
      <c r="AV6288" s="12"/>
      <c r="AW6288" s="12"/>
      <c r="AX6288" s="12"/>
      <c r="AY6288" s="12"/>
      <c r="AZ6288" s="12"/>
      <c r="BA6288" s="12"/>
      <c r="BB6288" s="12"/>
      <c r="BC6288" s="12"/>
      <c r="BD6288" s="12"/>
      <c r="BE6288" s="12"/>
      <c r="BF6288" s="12"/>
      <c r="BG6288" s="12"/>
      <c r="BH6288" s="12"/>
      <c r="BI6288" s="12"/>
      <c r="BJ6288" s="13"/>
      <c r="BK6288" s="13"/>
      <c r="BL6288" s="13"/>
      <c r="BM6288" s="13"/>
      <c r="BN6288" s="13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1"/>
      <c r="L6289" s="11"/>
      <c r="M6289" s="12"/>
      <c r="N6289" s="12"/>
      <c r="O6289" s="12"/>
      <c r="P6289" s="12"/>
      <c r="Q6289" s="12"/>
      <c r="R6289" s="12"/>
      <c r="S6289" s="12"/>
      <c r="T6289" s="12"/>
      <c r="U6289" s="12"/>
      <c r="V6289" s="12"/>
      <c r="W6289" s="12"/>
      <c r="X6289" s="12"/>
      <c r="Y6289" s="12"/>
      <c r="Z6289" s="12"/>
      <c r="AA6289" s="12"/>
      <c r="AB6289" s="12"/>
      <c r="AC6289" s="12"/>
      <c r="AD6289" s="12"/>
      <c r="AE6289" s="12"/>
      <c r="AF6289" s="12"/>
      <c r="AG6289" s="12"/>
      <c r="AH6289" s="12"/>
      <c r="AI6289" s="12"/>
      <c r="AJ6289" s="12"/>
      <c r="AK6289" s="12"/>
      <c r="AL6289" s="12"/>
      <c r="AM6289" s="12"/>
      <c r="AN6289" s="12"/>
      <c r="AO6289" s="12"/>
      <c r="AP6289" s="12"/>
      <c r="AQ6289" s="12"/>
      <c r="AR6289" s="12"/>
      <c r="AS6289" s="12"/>
      <c r="AT6289" s="12"/>
      <c r="AU6289" s="12"/>
      <c r="AV6289" s="12"/>
      <c r="AW6289" s="12"/>
      <c r="AX6289" s="12"/>
      <c r="AY6289" s="12"/>
      <c r="AZ6289" s="12"/>
      <c r="BA6289" s="12"/>
      <c r="BB6289" s="12"/>
      <c r="BC6289" s="12"/>
      <c r="BD6289" s="12"/>
      <c r="BE6289" s="12"/>
      <c r="BF6289" s="12"/>
      <c r="BG6289" s="12"/>
      <c r="BH6289" s="12"/>
      <c r="BI6289" s="12"/>
      <c r="BJ6289" s="13"/>
      <c r="BK6289" s="13"/>
      <c r="BL6289" s="13"/>
      <c r="BM6289" s="13"/>
      <c r="BN6289" s="13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1"/>
      <c r="L6290" s="11"/>
      <c r="M6290" s="12"/>
      <c r="N6290" s="12"/>
      <c r="O6290" s="12"/>
      <c r="P6290" s="12"/>
      <c r="Q6290" s="12"/>
      <c r="R6290" s="12"/>
      <c r="S6290" s="12"/>
      <c r="T6290" s="12"/>
      <c r="U6290" s="12"/>
      <c r="V6290" s="12"/>
      <c r="W6290" s="12"/>
      <c r="X6290" s="12"/>
      <c r="Y6290" s="12"/>
      <c r="Z6290" s="12"/>
      <c r="AA6290" s="12"/>
      <c r="AB6290" s="12"/>
      <c r="AC6290" s="12"/>
      <c r="AD6290" s="12"/>
      <c r="AE6290" s="12"/>
      <c r="AF6290" s="12"/>
      <c r="AG6290" s="12"/>
      <c r="AH6290" s="12"/>
      <c r="AI6290" s="12"/>
      <c r="AJ6290" s="12"/>
      <c r="AK6290" s="12"/>
      <c r="AL6290" s="12"/>
      <c r="AM6290" s="12"/>
      <c r="AN6290" s="12"/>
      <c r="AO6290" s="12"/>
      <c r="AP6290" s="12"/>
      <c r="AQ6290" s="12"/>
      <c r="AR6290" s="12"/>
      <c r="AS6290" s="12"/>
      <c r="AT6290" s="12"/>
      <c r="AU6290" s="12"/>
      <c r="AV6290" s="12"/>
      <c r="AW6290" s="12"/>
      <c r="AX6290" s="12"/>
      <c r="AY6290" s="12"/>
      <c r="AZ6290" s="12"/>
      <c r="BA6290" s="12"/>
      <c r="BB6290" s="12"/>
      <c r="BC6290" s="12"/>
      <c r="BD6290" s="12"/>
      <c r="BE6290" s="12"/>
      <c r="BF6290" s="12"/>
      <c r="BG6290" s="12"/>
      <c r="BH6290" s="12"/>
      <c r="BI6290" s="12"/>
      <c r="BJ6290" s="13"/>
      <c r="BK6290" s="13"/>
      <c r="BL6290" s="13"/>
      <c r="BM6290" s="13"/>
      <c r="BN6290" s="13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1"/>
      <c r="L6291" s="11"/>
      <c r="M6291" s="12"/>
      <c r="N6291" s="12"/>
      <c r="O6291" s="12"/>
      <c r="P6291" s="12"/>
      <c r="Q6291" s="12"/>
      <c r="R6291" s="12"/>
      <c r="S6291" s="12"/>
      <c r="T6291" s="12"/>
      <c r="U6291" s="12"/>
      <c r="V6291" s="12"/>
      <c r="W6291" s="12"/>
      <c r="X6291" s="12"/>
      <c r="Y6291" s="12"/>
      <c r="Z6291" s="12"/>
      <c r="AA6291" s="12"/>
      <c r="AB6291" s="12"/>
      <c r="AC6291" s="12"/>
      <c r="AD6291" s="12"/>
      <c r="AE6291" s="12"/>
      <c r="AF6291" s="12"/>
      <c r="AG6291" s="12"/>
      <c r="AH6291" s="12"/>
      <c r="AI6291" s="12"/>
      <c r="AJ6291" s="12"/>
      <c r="AK6291" s="12"/>
      <c r="AL6291" s="12"/>
      <c r="AM6291" s="12"/>
      <c r="AN6291" s="12"/>
      <c r="AO6291" s="12"/>
      <c r="AP6291" s="12"/>
      <c r="AQ6291" s="12"/>
      <c r="AR6291" s="12"/>
      <c r="AS6291" s="12"/>
      <c r="AT6291" s="12"/>
      <c r="AU6291" s="12"/>
      <c r="AV6291" s="12"/>
      <c r="AW6291" s="12"/>
      <c r="AX6291" s="12"/>
      <c r="AY6291" s="12"/>
      <c r="AZ6291" s="12"/>
      <c r="BA6291" s="12"/>
      <c r="BB6291" s="12"/>
      <c r="BC6291" s="12"/>
      <c r="BD6291" s="12"/>
      <c r="BE6291" s="12"/>
      <c r="BF6291" s="12"/>
      <c r="BG6291" s="12"/>
      <c r="BH6291" s="12"/>
      <c r="BI6291" s="12"/>
      <c r="BJ6291" s="13"/>
      <c r="BK6291" s="13"/>
      <c r="BL6291" s="13"/>
      <c r="BM6291" s="13"/>
      <c r="BN6291" s="13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1"/>
      <c r="L6292" s="11"/>
      <c r="M6292" s="12"/>
      <c r="N6292" s="12"/>
      <c r="O6292" s="12"/>
      <c r="P6292" s="12"/>
      <c r="Q6292" s="12"/>
      <c r="R6292" s="12"/>
      <c r="S6292" s="12"/>
      <c r="T6292" s="12"/>
      <c r="U6292" s="12"/>
      <c r="V6292" s="12"/>
      <c r="W6292" s="12"/>
      <c r="X6292" s="12"/>
      <c r="Y6292" s="12"/>
      <c r="Z6292" s="12"/>
      <c r="AA6292" s="12"/>
      <c r="AB6292" s="12"/>
      <c r="AC6292" s="12"/>
      <c r="AD6292" s="12"/>
      <c r="AE6292" s="12"/>
      <c r="AF6292" s="12"/>
      <c r="AG6292" s="12"/>
      <c r="AH6292" s="12"/>
      <c r="AI6292" s="12"/>
      <c r="AJ6292" s="12"/>
      <c r="AK6292" s="12"/>
      <c r="AL6292" s="12"/>
      <c r="AM6292" s="12"/>
      <c r="AN6292" s="12"/>
      <c r="AO6292" s="12"/>
      <c r="AP6292" s="12"/>
      <c r="AQ6292" s="12"/>
      <c r="AR6292" s="12"/>
      <c r="AS6292" s="12"/>
      <c r="AT6292" s="12"/>
      <c r="AU6292" s="12"/>
      <c r="AV6292" s="12"/>
      <c r="AW6292" s="12"/>
      <c r="AX6292" s="12"/>
      <c r="AY6292" s="12"/>
      <c r="AZ6292" s="12"/>
      <c r="BA6292" s="12"/>
      <c r="BB6292" s="12"/>
      <c r="BC6292" s="12"/>
      <c r="BD6292" s="12"/>
      <c r="BE6292" s="12"/>
      <c r="BF6292" s="12"/>
      <c r="BG6292" s="12"/>
      <c r="BH6292" s="12"/>
      <c r="BI6292" s="12"/>
      <c r="BJ6292" s="13"/>
      <c r="BK6292" s="13"/>
      <c r="BL6292" s="13"/>
      <c r="BM6292" s="13"/>
      <c r="BN6292" s="13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1"/>
      <c r="L6293" s="11"/>
      <c r="M6293" s="12"/>
      <c r="N6293" s="12"/>
      <c r="O6293" s="12"/>
      <c r="P6293" s="12"/>
      <c r="Q6293" s="12"/>
      <c r="R6293" s="12"/>
      <c r="S6293" s="12"/>
      <c r="T6293" s="12"/>
      <c r="U6293" s="12"/>
      <c r="V6293" s="12"/>
      <c r="W6293" s="12"/>
      <c r="X6293" s="12"/>
      <c r="Y6293" s="12"/>
      <c r="Z6293" s="12"/>
      <c r="AA6293" s="12"/>
      <c r="AB6293" s="12"/>
      <c r="AC6293" s="12"/>
      <c r="AD6293" s="12"/>
      <c r="AE6293" s="12"/>
      <c r="AF6293" s="12"/>
      <c r="AG6293" s="12"/>
      <c r="AH6293" s="12"/>
      <c r="AI6293" s="12"/>
      <c r="AJ6293" s="12"/>
      <c r="AK6293" s="12"/>
      <c r="AL6293" s="12"/>
      <c r="AM6293" s="12"/>
      <c r="AN6293" s="12"/>
      <c r="AO6293" s="12"/>
      <c r="AP6293" s="12"/>
      <c r="AQ6293" s="12"/>
      <c r="AR6293" s="12"/>
      <c r="AS6293" s="12"/>
      <c r="AT6293" s="12"/>
      <c r="AU6293" s="12"/>
      <c r="AV6293" s="12"/>
      <c r="AW6293" s="12"/>
      <c r="AX6293" s="12"/>
      <c r="AY6293" s="12"/>
      <c r="AZ6293" s="12"/>
      <c r="BA6293" s="12"/>
      <c r="BB6293" s="12"/>
      <c r="BC6293" s="12"/>
      <c r="BD6293" s="12"/>
      <c r="BE6293" s="12"/>
      <c r="BF6293" s="12"/>
      <c r="BG6293" s="12"/>
      <c r="BH6293" s="12"/>
      <c r="BI6293" s="12"/>
      <c r="BJ6293" s="13"/>
      <c r="BK6293" s="13"/>
      <c r="BL6293" s="13"/>
      <c r="BM6293" s="13"/>
      <c r="BN6293" s="13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1"/>
      <c r="L6294" s="11"/>
      <c r="M6294" s="12"/>
      <c r="N6294" s="12"/>
      <c r="O6294" s="12"/>
      <c r="P6294" s="12"/>
      <c r="Q6294" s="12"/>
      <c r="R6294" s="12"/>
      <c r="S6294" s="12"/>
      <c r="T6294" s="12"/>
      <c r="U6294" s="12"/>
      <c r="V6294" s="12"/>
      <c r="W6294" s="12"/>
      <c r="X6294" s="12"/>
      <c r="Y6294" s="12"/>
      <c r="Z6294" s="12"/>
      <c r="AA6294" s="12"/>
      <c r="AB6294" s="12"/>
      <c r="AC6294" s="12"/>
      <c r="AD6294" s="12"/>
      <c r="AE6294" s="12"/>
      <c r="AF6294" s="12"/>
      <c r="AG6294" s="12"/>
      <c r="AH6294" s="12"/>
      <c r="AI6294" s="12"/>
      <c r="AJ6294" s="12"/>
      <c r="AK6294" s="12"/>
      <c r="AL6294" s="12"/>
      <c r="AM6294" s="12"/>
      <c r="AN6294" s="12"/>
      <c r="AO6294" s="12"/>
      <c r="AP6294" s="12"/>
      <c r="AQ6294" s="12"/>
      <c r="AR6294" s="12"/>
      <c r="AS6294" s="12"/>
      <c r="AT6294" s="12"/>
      <c r="AU6294" s="12"/>
      <c r="AV6294" s="12"/>
      <c r="AW6294" s="12"/>
      <c r="AX6294" s="12"/>
      <c r="AY6294" s="12"/>
      <c r="AZ6294" s="12"/>
      <c r="BA6294" s="12"/>
      <c r="BB6294" s="12"/>
      <c r="BC6294" s="12"/>
      <c r="BD6294" s="12"/>
      <c r="BE6294" s="12"/>
      <c r="BF6294" s="12"/>
      <c r="BG6294" s="12"/>
      <c r="BH6294" s="12"/>
      <c r="BI6294" s="12"/>
      <c r="BJ6294" s="13"/>
      <c r="BK6294" s="13"/>
      <c r="BL6294" s="13"/>
      <c r="BM6294" s="13"/>
      <c r="BN6294" s="13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1"/>
      <c r="L6295" s="11"/>
      <c r="M6295" s="12"/>
      <c r="N6295" s="12"/>
      <c r="O6295" s="12"/>
      <c r="P6295" s="12"/>
      <c r="Q6295" s="12"/>
      <c r="R6295" s="12"/>
      <c r="S6295" s="12"/>
      <c r="T6295" s="12"/>
      <c r="U6295" s="12"/>
      <c r="V6295" s="12"/>
      <c r="W6295" s="12"/>
      <c r="X6295" s="12"/>
      <c r="Y6295" s="12"/>
      <c r="Z6295" s="12"/>
      <c r="AA6295" s="12"/>
      <c r="AB6295" s="12"/>
      <c r="AC6295" s="12"/>
      <c r="AD6295" s="12"/>
      <c r="AE6295" s="12"/>
      <c r="AF6295" s="12"/>
      <c r="AG6295" s="12"/>
      <c r="AH6295" s="12"/>
      <c r="AI6295" s="12"/>
      <c r="AJ6295" s="12"/>
      <c r="AK6295" s="12"/>
      <c r="AL6295" s="12"/>
      <c r="AM6295" s="12"/>
      <c r="AN6295" s="12"/>
      <c r="AO6295" s="12"/>
      <c r="AP6295" s="12"/>
      <c r="AQ6295" s="12"/>
      <c r="AR6295" s="12"/>
      <c r="AS6295" s="12"/>
      <c r="AT6295" s="12"/>
      <c r="AU6295" s="12"/>
      <c r="AV6295" s="12"/>
      <c r="AW6295" s="12"/>
      <c r="AX6295" s="12"/>
      <c r="AY6295" s="12"/>
      <c r="AZ6295" s="12"/>
      <c r="BA6295" s="12"/>
      <c r="BB6295" s="12"/>
      <c r="BC6295" s="12"/>
      <c r="BD6295" s="12"/>
      <c r="BE6295" s="12"/>
      <c r="BF6295" s="12"/>
      <c r="BG6295" s="12"/>
      <c r="BH6295" s="12"/>
      <c r="BI6295" s="12"/>
      <c r="BJ6295" s="13"/>
      <c r="BK6295" s="13"/>
      <c r="BL6295" s="13"/>
      <c r="BM6295" s="13"/>
      <c r="BN6295" s="13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1"/>
      <c r="L6296" s="11"/>
      <c r="M6296" s="12"/>
      <c r="N6296" s="12"/>
      <c r="O6296" s="12"/>
      <c r="P6296" s="12"/>
      <c r="Q6296" s="12"/>
      <c r="R6296" s="12"/>
      <c r="S6296" s="12"/>
      <c r="T6296" s="12"/>
      <c r="U6296" s="12"/>
      <c r="V6296" s="12"/>
      <c r="W6296" s="12"/>
      <c r="X6296" s="12"/>
      <c r="Y6296" s="12"/>
      <c r="Z6296" s="12"/>
      <c r="AA6296" s="12"/>
      <c r="AB6296" s="12"/>
      <c r="AC6296" s="12"/>
      <c r="AD6296" s="12"/>
      <c r="AE6296" s="12"/>
      <c r="AF6296" s="12"/>
      <c r="AG6296" s="12"/>
      <c r="AH6296" s="12"/>
      <c r="AI6296" s="12"/>
      <c r="AJ6296" s="12"/>
      <c r="AK6296" s="12"/>
      <c r="AL6296" s="12"/>
      <c r="AM6296" s="12"/>
      <c r="AN6296" s="12"/>
      <c r="AO6296" s="12"/>
      <c r="AP6296" s="12"/>
      <c r="AQ6296" s="12"/>
      <c r="AR6296" s="12"/>
      <c r="AS6296" s="12"/>
      <c r="AT6296" s="12"/>
      <c r="AU6296" s="12"/>
      <c r="AV6296" s="12"/>
      <c r="AW6296" s="12"/>
      <c r="AX6296" s="12"/>
      <c r="AY6296" s="12"/>
      <c r="AZ6296" s="12"/>
      <c r="BA6296" s="12"/>
      <c r="BB6296" s="12"/>
      <c r="BC6296" s="12"/>
      <c r="BD6296" s="12"/>
      <c r="BE6296" s="12"/>
      <c r="BF6296" s="12"/>
      <c r="BG6296" s="12"/>
      <c r="BH6296" s="12"/>
      <c r="BI6296" s="12"/>
      <c r="BJ6296" s="13"/>
      <c r="BK6296" s="13"/>
      <c r="BL6296" s="13"/>
      <c r="BM6296" s="13"/>
      <c r="BN6296" s="13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1"/>
      <c r="L6297" s="11"/>
      <c r="M6297" s="12"/>
      <c r="N6297" s="12"/>
      <c r="O6297" s="12"/>
      <c r="P6297" s="12"/>
      <c r="Q6297" s="12"/>
      <c r="R6297" s="12"/>
      <c r="S6297" s="12"/>
      <c r="T6297" s="12"/>
      <c r="U6297" s="12"/>
      <c r="V6297" s="12"/>
      <c r="W6297" s="12"/>
      <c r="X6297" s="12"/>
      <c r="Y6297" s="12"/>
      <c r="Z6297" s="12"/>
      <c r="AA6297" s="12"/>
      <c r="AB6297" s="12"/>
      <c r="AC6297" s="12"/>
      <c r="AD6297" s="12"/>
      <c r="AE6297" s="12"/>
      <c r="AF6297" s="12"/>
      <c r="AG6297" s="12"/>
      <c r="AH6297" s="12"/>
      <c r="AI6297" s="12"/>
      <c r="AJ6297" s="12"/>
      <c r="AK6297" s="12"/>
      <c r="AL6297" s="12"/>
      <c r="AM6297" s="12"/>
      <c r="AN6297" s="12"/>
      <c r="AO6297" s="12"/>
      <c r="AP6297" s="12"/>
      <c r="AQ6297" s="12"/>
      <c r="AR6297" s="12"/>
      <c r="AS6297" s="12"/>
      <c r="AT6297" s="12"/>
      <c r="AU6297" s="12"/>
      <c r="AV6297" s="12"/>
      <c r="AW6297" s="12"/>
      <c r="AX6297" s="12"/>
      <c r="AY6297" s="12"/>
      <c r="AZ6297" s="12"/>
      <c r="BA6297" s="12"/>
      <c r="BB6297" s="12"/>
      <c r="BC6297" s="12"/>
      <c r="BD6297" s="12"/>
      <c r="BE6297" s="12"/>
      <c r="BF6297" s="12"/>
      <c r="BG6297" s="12"/>
      <c r="BH6297" s="12"/>
      <c r="BI6297" s="12"/>
      <c r="BJ6297" s="13"/>
      <c r="BK6297" s="13"/>
      <c r="BL6297" s="13"/>
      <c r="BM6297" s="13"/>
      <c r="BN6297" s="13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1"/>
      <c r="L6298" s="11"/>
      <c r="M6298" s="12"/>
      <c r="N6298" s="12"/>
      <c r="O6298" s="12"/>
      <c r="P6298" s="12"/>
      <c r="Q6298" s="12"/>
      <c r="R6298" s="12"/>
      <c r="S6298" s="12"/>
      <c r="T6298" s="12"/>
      <c r="U6298" s="12"/>
      <c r="V6298" s="12"/>
      <c r="W6298" s="12"/>
      <c r="X6298" s="12"/>
      <c r="Y6298" s="12"/>
      <c r="Z6298" s="12"/>
      <c r="AA6298" s="12"/>
      <c r="AB6298" s="12"/>
      <c r="AC6298" s="12"/>
      <c r="AD6298" s="12"/>
      <c r="AE6298" s="12"/>
      <c r="AF6298" s="12"/>
      <c r="AG6298" s="12"/>
      <c r="AH6298" s="12"/>
      <c r="AI6298" s="12"/>
      <c r="AJ6298" s="12"/>
      <c r="AK6298" s="12"/>
      <c r="AL6298" s="12"/>
      <c r="AM6298" s="12"/>
      <c r="AN6298" s="12"/>
      <c r="AO6298" s="12"/>
      <c r="AP6298" s="12"/>
      <c r="AQ6298" s="12"/>
      <c r="AR6298" s="12"/>
      <c r="AS6298" s="12"/>
      <c r="AT6298" s="12"/>
      <c r="AU6298" s="12"/>
      <c r="AV6298" s="12"/>
      <c r="AW6298" s="12"/>
      <c r="AX6298" s="12"/>
      <c r="AY6298" s="12"/>
      <c r="AZ6298" s="12"/>
      <c r="BA6298" s="12"/>
      <c r="BB6298" s="12"/>
      <c r="BC6298" s="12"/>
      <c r="BD6298" s="12"/>
      <c r="BE6298" s="12"/>
      <c r="BF6298" s="12"/>
      <c r="BG6298" s="12"/>
      <c r="BH6298" s="12"/>
      <c r="BI6298" s="12"/>
      <c r="BJ6298" s="13"/>
      <c r="BK6298" s="13"/>
      <c r="BL6298" s="13"/>
      <c r="BM6298" s="13"/>
      <c r="BN6298" s="13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1"/>
      <c r="L6299" s="11"/>
      <c r="M6299" s="12"/>
      <c r="N6299" s="12"/>
      <c r="O6299" s="12"/>
      <c r="P6299" s="12"/>
      <c r="Q6299" s="12"/>
      <c r="R6299" s="12"/>
      <c r="S6299" s="12"/>
      <c r="T6299" s="12"/>
      <c r="U6299" s="12"/>
      <c r="V6299" s="12"/>
      <c r="W6299" s="12"/>
      <c r="X6299" s="12"/>
      <c r="Y6299" s="12"/>
      <c r="Z6299" s="12"/>
      <c r="AA6299" s="12"/>
      <c r="AB6299" s="12"/>
      <c r="AC6299" s="12"/>
      <c r="AD6299" s="12"/>
      <c r="AE6299" s="12"/>
      <c r="AF6299" s="12"/>
      <c r="AG6299" s="12"/>
      <c r="AH6299" s="12"/>
      <c r="AI6299" s="12"/>
      <c r="AJ6299" s="12"/>
      <c r="AK6299" s="12"/>
      <c r="AL6299" s="12"/>
      <c r="AM6299" s="12"/>
      <c r="AN6299" s="12"/>
      <c r="AO6299" s="12"/>
      <c r="AP6299" s="12"/>
      <c r="AQ6299" s="12"/>
      <c r="AR6299" s="12"/>
      <c r="AS6299" s="12"/>
      <c r="AT6299" s="12"/>
      <c r="AU6299" s="12"/>
      <c r="AV6299" s="12"/>
      <c r="AW6299" s="12"/>
      <c r="AX6299" s="12"/>
      <c r="AY6299" s="12"/>
      <c r="AZ6299" s="12"/>
      <c r="BA6299" s="12"/>
      <c r="BB6299" s="12"/>
      <c r="BC6299" s="12"/>
      <c r="BD6299" s="12"/>
      <c r="BE6299" s="12"/>
      <c r="BF6299" s="12"/>
      <c r="BG6299" s="12"/>
      <c r="BH6299" s="12"/>
      <c r="BI6299" s="12"/>
      <c r="BJ6299" s="13"/>
      <c r="BK6299" s="13"/>
      <c r="BL6299" s="13"/>
      <c r="BM6299" s="13"/>
      <c r="BN6299" s="13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1"/>
      <c r="L6300" s="11"/>
      <c r="M6300" s="12"/>
      <c r="N6300" s="12"/>
      <c r="O6300" s="12"/>
      <c r="P6300" s="12"/>
      <c r="Q6300" s="12"/>
      <c r="R6300" s="12"/>
      <c r="S6300" s="12"/>
      <c r="T6300" s="12"/>
      <c r="U6300" s="12"/>
      <c r="V6300" s="12"/>
      <c r="W6300" s="12"/>
      <c r="X6300" s="12"/>
      <c r="Y6300" s="12"/>
      <c r="Z6300" s="12"/>
      <c r="AA6300" s="12"/>
      <c r="AB6300" s="12"/>
      <c r="AC6300" s="12"/>
      <c r="AD6300" s="12"/>
      <c r="AE6300" s="12"/>
      <c r="AF6300" s="12"/>
      <c r="AG6300" s="12"/>
      <c r="AH6300" s="12"/>
      <c r="AI6300" s="12"/>
      <c r="AJ6300" s="12"/>
      <c r="AK6300" s="12"/>
      <c r="AL6300" s="12"/>
      <c r="AM6300" s="12"/>
      <c r="AN6300" s="12"/>
      <c r="AO6300" s="12"/>
      <c r="AP6300" s="12"/>
      <c r="AQ6300" s="12"/>
      <c r="AR6300" s="12"/>
      <c r="AS6300" s="12"/>
      <c r="AT6300" s="12"/>
      <c r="AU6300" s="12"/>
      <c r="AV6300" s="12"/>
      <c r="AW6300" s="12"/>
      <c r="AX6300" s="12"/>
      <c r="AY6300" s="12"/>
      <c r="AZ6300" s="12"/>
      <c r="BA6300" s="12"/>
      <c r="BB6300" s="12"/>
      <c r="BC6300" s="12"/>
      <c r="BD6300" s="12"/>
      <c r="BE6300" s="12"/>
      <c r="BF6300" s="12"/>
      <c r="BG6300" s="12"/>
      <c r="BH6300" s="12"/>
      <c r="BI6300" s="12"/>
      <c r="BJ6300" s="13"/>
      <c r="BK6300" s="13"/>
      <c r="BL6300" s="13"/>
      <c r="BM6300" s="13"/>
      <c r="BN6300" s="13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1"/>
      <c r="L6301" s="11"/>
      <c r="M6301" s="12"/>
      <c r="N6301" s="12"/>
      <c r="O6301" s="12"/>
      <c r="P6301" s="12"/>
      <c r="Q6301" s="12"/>
      <c r="R6301" s="12"/>
      <c r="S6301" s="12"/>
      <c r="T6301" s="12"/>
      <c r="U6301" s="12"/>
      <c r="V6301" s="12"/>
      <c r="W6301" s="12"/>
      <c r="X6301" s="12"/>
      <c r="Y6301" s="12"/>
      <c r="Z6301" s="12"/>
      <c r="AA6301" s="12"/>
      <c r="AB6301" s="12"/>
      <c r="AC6301" s="12"/>
      <c r="AD6301" s="12"/>
      <c r="AE6301" s="12"/>
      <c r="AF6301" s="12"/>
      <c r="AG6301" s="12"/>
      <c r="AH6301" s="12"/>
      <c r="AI6301" s="12"/>
      <c r="AJ6301" s="12"/>
      <c r="AK6301" s="12"/>
      <c r="AL6301" s="12"/>
      <c r="AM6301" s="12"/>
      <c r="AN6301" s="12"/>
      <c r="AO6301" s="12"/>
      <c r="AP6301" s="12"/>
      <c r="AQ6301" s="12"/>
      <c r="AR6301" s="12"/>
      <c r="AS6301" s="12"/>
      <c r="AT6301" s="12"/>
      <c r="AU6301" s="12"/>
      <c r="AV6301" s="12"/>
      <c r="AW6301" s="12"/>
      <c r="AX6301" s="12"/>
      <c r="AY6301" s="12"/>
      <c r="AZ6301" s="12"/>
      <c r="BA6301" s="12"/>
      <c r="BB6301" s="12"/>
      <c r="BC6301" s="12"/>
      <c r="BD6301" s="12"/>
      <c r="BE6301" s="12"/>
      <c r="BF6301" s="12"/>
      <c r="BG6301" s="12"/>
      <c r="BH6301" s="12"/>
      <c r="BI6301" s="12"/>
      <c r="BJ6301" s="13"/>
      <c r="BK6301" s="13"/>
      <c r="BL6301" s="13"/>
      <c r="BM6301" s="13"/>
      <c r="BN6301" s="13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1"/>
      <c r="L6302" s="11"/>
      <c r="M6302" s="12"/>
      <c r="N6302" s="12"/>
      <c r="O6302" s="12"/>
      <c r="P6302" s="12"/>
      <c r="Q6302" s="12"/>
      <c r="R6302" s="12"/>
      <c r="S6302" s="12"/>
      <c r="T6302" s="12"/>
      <c r="U6302" s="12"/>
      <c r="V6302" s="12"/>
      <c r="W6302" s="12"/>
      <c r="X6302" s="12"/>
      <c r="Y6302" s="12"/>
      <c r="Z6302" s="12"/>
      <c r="AA6302" s="12"/>
      <c r="AB6302" s="12"/>
      <c r="AC6302" s="12"/>
      <c r="AD6302" s="12"/>
      <c r="AE6302" s="12"/>
      <c r="AF6302" s="12"/>
      <c r="AG6302" s="12"/>
      <c r="AH6302" s="12"/>
      <c r="AI6302" s="12"/>
      <c r="AJ6302" s="12"/>
      <c r="AK6302" s="12"/>
      <c r="AL6302" s="12"/>
      <c r="AM6302" s="12"/>
      <c r="AN6302" s="12"/>
      <c r="AO6302" s="12"/>
      <c r="AP6302" s="12"/>
      <c r="AQ6302" s="12"/>
      <c r="AR6302" s="12"/>
      <c r="AS6302" s="12"/>
      <c r="AT6302" s="12"/>
      <c r="AU6302" s="12"/>
      <c r="AV6302" s="12"/>
      <c r="AW6302" s="12"/>
      <c r="AX6302" s="12"/>
      <c r="AY6302" s="12"/>
      <c r="AZ6302" s="12"/>
      <c r="BA6302" s="12"/>
      <c r="BB6302" s="12"/>
      <c r="BC6302" s="12"/>
      <c r="BD6302" s="12"/>
      <c r="BE6302" s="12"/>
      <c r="BF6302" s="12"/>
      <c r="BG6302" s="12"/>
      <c r="BH6302" s="12"/>
      <c r="BI6302" s="12"/>
      <c r="BJ6302" s="13"/>
      <c r="BK6302" s="13"/>
      <c r="BL6302" s="13"/>
      <c r="BM6302" s="13"/>
      <c r="BN6302" s="13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1"/>
      <c r="L6303" s="11"/>
      <c r="M6303" s="12"/>
      <c r="N6303" s="12"/>
      <c r="O6303" s="12"/>
      <c r="P6303" s="12"/>
      <c r="Q6303" s="12"/>
      <c r="R6303" s="12"/>
      <c r="S6303" s="12"/>
      <c r="T6303" s="12"/>
      <c r="U6303" s="12"/>
      <c r="V6303" s="12"/>
      <c r="W6303" s="12"/>
      <c r="X6303" s="12"/>
      <c r="Y6303" s="12"/>
      <c r="Z6303" s="12"/>
      <c r="AA6303" s="12"/>
      <c r="AB6303" s="12"/>
      <c r="AC6303" s="12"/>
      <c r="AD6303" s="12"/>
      <c r="AE6303" s="12"/>
      <c r="AF6303" s="12"/>
      <c r="AG6303" s="12"/>
      <c r="AH6303" s="12"/>
      <c r="AI6303" s="12"/>
      <c r="AJ6303" s="12"/>
      <c r="AK6303" s="12"/>
      <c r="AL6303" s="12"/>
      <c r="AM6303" s="12"/>
      <c r="AN6303" s="12"/>
      <c r="AO6303" s="12"/>
      <c r="AP6303" s="12"/>
      <c r="AQ6303" s="12"/>
      <c r="AR6303" s="12"/>
      <c r="AS6303" s="12"/>
      <c r="AT6303" s="12"/>
      <c r="AU6303" s="12"/>
      <c r="AV6303" s="12"/>
      <c r="AW6303" s="12"/>
      <c r="AX6303" s="12"/>
      <c r="AY6303" s="12"/>
      <c r="AZ6303" s="12"/>
      <c r="BA6303" s="12"/>
      <c r="BB6303" s="12"/>
      <c r="BC6303" s="12"/>
      <c r="BD6303" s="12"/>
      <c r="BE6303" s="12"/>
      <c r="BF6303" s="12"/>
      <c r="BG6303" s="12"/>
      <c r="BH6303" s="12"/>
      <c r="BI6303" s="12"/>
      <c r="BJ6303" s="13"/>
      <c r="BK6303" s="13"/>
      <c r="BL6303" s="13"/>
      <c r="BM6303" s="13"/>
      <c r="BN6303" s="13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1"/>
      <c r="L6304" s="11"/>
      <c r="M6304" s="12"/>
      <c r="N6304" s="12"/>
      <c r="O6304" s="12"/>
      <c r="P6304" s="12"/>
      <c r="Q6304" s="12"/>
      <c r="R6304" s="12"/>
      <c r="S6304" s="12"/>
      <c r="T6304" s="12"/>
      <c r="U6304" s="12"/>
      <c r="V6304" s="12"/>
      <c r="W6304" s="12"/>
      <c r="X6304" s="12"/>
      <c r="Y6304" s="12"/>
      <c r="Z6304" s="12"/>
      <c r="AA6304" s="12"/>
      <c r="AB6304" s="12"/>
      <c r="AC6304" s="12"/>
      <c r="AD6304" s="12"/>
      <c r="AE6304" s="12"/>
      <c r="AF6304" s="12"/>
      <c r="AG6304" s="12"/>
      <c r="AH6304" s="12"/>
      <c r="AI6304" s="12"/>
      <c r="AJ6304" s="12"/>
      <c r="AK6304" s="12"/>
      <c r="AL6304" s="12"/>
      <c r="AM6304" s="12"/>
      <c r="AN6304" s="12"/>
      <c r="AO6304" s="12"/>
      <c r="AP6304" s="12"/>
      <c r="AQ6304" s="12"/>
      <c r="AR6304" s="12"/>
      <c r="AS6304" s="12"/>
      <c r="AT6304" s="12"/>
      <c r="AU6304" s="12"/>
      <c r="AV6304" s="12"/>
      <c r="AW6304" s="12"/>
      <c r="AX6304" s="12"/>
      <c r="AY6304" s="12"/>
      <c r="AZ6304" s="12"/>
      <c r="BA6304" s="12"/>
      <c r="BB6304" s="12"/>
      <c r="BC6304" s="12"/>
      <c r="BD6304" s="12"/>
      <c r="BE6304" s="12"/>
      <c r="BF6304" s="12"/>
      <c r="BG6304" s="12"/>
      <c r="BH6304" s="12"/>
      <c r="BI6304" s="12"/>
      <c r="BJ6304" s="13"/>
      <c r="BK6304" s="13"/>
      <c r="BL6304" s="13"/>
      <c r="BM6304" s="13"/>
      <c r="BN6304" s="13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1"/>
      <c r="L6305" s="11"/>
      <c r="M6305" s="12"/>
      <c r="N6305" s="12"/>
      <c r="O6305" s="12"/>
      <c r="P6305" s="12"/>
      <c r="Q6305" s="12"/>
      <c r="R6305" s="12"/>
      <c r="S6305" s="12"/>
      <c r="T6305" s="12"/>
      <c r="U6305" s="12"/>
      <c r="V6305" s="12"/>
      <c r="W6305" s="12"/>
      <c r="X6305" s="12"/>
      <c r="Y6305" s="12"/>
      <c r="Z6305" s="12"/>
      <c r="AA6305" s="12"/>
      <c r="AB6305" s="12"/>
      <c r="AC6305" s="12"/>
      <c r="AD6305" s="12"/>
      <c r="AE6305" s="12"/>
      <c r="AF6305" s="12"/>
      <c r="AG6305" s="12"/>
      <c r="AH6305" s="12"/>
      <c r="AI6305" s="12"/>
      <c r="AJ6305" s="12"/>
      <c r="AK6305" s="12"/>
      <c r="AL6305" s="12"/>
      <c r="AM6305" s="12"/>
      <c r="AN6305" s="12"/>
      <c r="AO6305" s="12"/>
      <c r="AP6305" s="12"/>
      <c r="AQ6305" s="12"/>
      <c r="AR6305" s="12"/>
      <c r="AS6305" s="12"/>
      <c r="AT6305" s="12"/>
      <c r="AU6305" s="12"/>
      <c r="AV6305" s="12"/>
      <c r="AW6305" s="12"/>
      <c r="AX6305" s="12"/>
      <c r="AY6305" s="12"/>
      <c r="AZ6305" s="12"/>
      <c r="BA6305" s="12"/>
      <c r="BB6305" s="12"/>
      <c r="BC6305" s="12"/>
      <c r="BD6305" s="12"/>
      <c r="BE6305" s="12"/>
      <c r="BF6305" s="12"/>
      <c r="BG6305" s="12"/>
      <c r="BH6305" s="12"/>
      <c r="BI6305" s="12"/>
      <c r="BJ6305" s="13"/>
      <c r="BK6305" s="13"/>
      <c r="BL6305" s="13"/>
      <c r="BM6305" s="13"/>
      <c r="BN6305" s="13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1"/>
      <c r="L6306" s="11"/>
      <c r="M6306" s="12"/>
      <c r="N6306" s="12"/>
      <c r="O6306" s="12"/>
      <c r="P6306" s="12"/>
      <c r="Q6306" s="12"/>
      <c r="R6306" s="12"/>
      <c r="S6306" s="12"/>
      <c r="T6306" s="12"/>
      <c r="U6306" s="12"/>
      <c r="V6306" s="12"/>
      <c r="W6306" s="12"/>
      <c r="X6306" s="12"/>
      <c r="Y6306" s="12"/>
      <c r="Z6306" s="12"/>
      <c r="AA6306" s="12"/>
      <c r="AB6306" s="12"/>
      <c r="AC6306" s="12"/>
      <c r="AD6306" s="12"/>
      <c r="AE6306" s="12"/>
      <c r="AF6306" s="12"/>
      <c r="AG6306" s="12"/>
      <c r="AH6306" s="12"/>
      <c r="AI6306" s="12"/>
      <c r="AJ6306" s="12"/>
      <c r="AK6306" s="12"/>
      <c r="AL6306" s="12"/>
      <c r="AM6306" s="12"/>
      <c r="AN6306" s="12"/>
      <c r="AO6306" s="12"/>
      <c r="AP6306" s="12"/>
      <c r="AQ6306" s="12"/>
      <c r="AR6306" s="12"/>
      <c r="AS6306" s="12"/>
      <c r="AT6306" s="12"/>
      <c r="AU6306" s="12"/>
      <c r="AV6306" s="12"/>
      <c r="AW6306" s="12"/>
      <c r="AX6306" s="12"/>
      <c r="AY6306" s="12"/>
      <c r="AZ6306" s="12"/>
      <c r="BA6306" s="12"/>
      <c r="BB6306" s="12"/>
      <c r="BC6306" s="12"/>
      <c r="BD6306" s="12"/>
      <c r="BE6306" s="12"/>
      <c r="BF6306" s="12"/>
      <c r="BG6306" s="12"/>
      <c r="BH6306" s="12"/>
      <c r="BI6306" s="12"/>
      <c r="BJ6306" s="13"/>
      <c r="BK6306" s="13"/>
      <c r="BL6306" s="13"/>
      <c r="BM6306" s="13"/>
      <c r="BN6306" s="13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1"/>
      <c r="L6307" s="11"/>
      <c r="M6307" s="12"/>
      <c r="N6307" s="12"/>
      <c r="O6307" s="12"/>
      <c r="P6307" s="12"/>
      <c r="Q6307" s="12"/>
      <c r="R6307" s="12"/>
      <c r="S6307" s="12"/>
      <c r="T6307" s="12"/>
      <c r="U6307" s="12"/>
      <c r="V6307" s="12"/>
      <c r="W6307" s="12"/>
      <c r="X6307" s="12"/>
      <c r="Y6307" s="12"/>
      <c r="Z6307" s="12"/>
      <c r="AA6307" s="12"/>
      <c r="AB6307" s="12"/>
      <c r="AC6307" s="12"/>
      <c r="AD6307" s="12"/>
      <c r="AE6307" s="12"/>
      <c r="AF6307" s="12"/>
      <c r="AG6307" s="12"/>
      <c r="AH6307" s="12"/>
      <c r="AI6307" s="12"/>
      <c r="AJ6307" s="12"/>
      <c r="AK6307" s="12"/>
      <c r="AL6307" s="12"/>
      <c r="AM6307" s="12"/>
      <c r="AN6307" s="12"/>
      <c r="AO6307" s="12"/>
      <c r="AP6307" s="12"/>
      <c r="AQ6307" s="12"/>
      <c r="AR6307" s="12"/>
      <c r="AS6307" s="12"/>
      <c r="AT6307" s="12"/>
      <c r="AU6307" s="12"/>
      <c r="AV6307" s="12"/>
      <c r="AW6307" s="12"/>
      <c r="AX6307" s="12"/>
      <c r="AY6307" s="12"/>
      <c r="AZ6307" s="12"/>
      <c r="BA6307" s="12"/>
      <c r="BB6307" s="12"/>
      <c r="BC6307" s="12"/>
      <c r="BD6307" s="12"/>
      <c r="BE6307" s="12"/>
      <c r="BF6307" s="12"/>
      <c r="BG6307" s="12"/>
      <c r="BH6307" s="12"/>
      <c r="BI6307" s="12"/>
      <c r="BJ6307" s="13"/>
      <c r="BK6307" s="13"/>
      <c r="BL6307" s="13"/>
      <c r="BM6307" s="13"/>
      <c r="BN6307" s="13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1"/>
      <c r="L6308" s="11"/>
      <c r="M6308" s="12"/>
      <c r="N6308" s="12"/>
      <c r="O6308" s="12"/>
      <c r="P6308" s="12"/>
      <c r="Q6308" s="12"/>
      <c r="R6308" s="12"/>
      <c r="S6308" s="12"/>
      <c r="T6308" s="12"/>
      <c r="U6308" s="12"/>
      <c r="V6308" s="12"/>
      <c r="W6308" s="12"/>
      <c r="X6308" s="12"/>
      <c r="Y6308" s="12"/>
      <c r="Z6308" s="12"/>
      <c r="AA6308" s="12"/>
      <c r="AB6308" s="12"/>
      <c r="AC6308" s="12"/>
      <c r="AD6308" s="12"/>
      <c r="AE6308" s="12"/>
      <c r="AF6308" s="12"/>
      <c r="AG6308" s="12"/>
      <c r="AH6308" s="12"/>
      <c r="AI6308" s="12"/>
      <c r="AJ6308" s="12"/>
      <c r="AK6308" s="12"/>
      <c r="AL6308" s="12"/>
      <c r="AM6308" s="12"/>
      <c r="AN6308" s="12"/>
      <c r="AO6308" s="12"/>
      <c r="AP6308" s="12"/>
      <c r="AQ6308" s="12"/>
      <c r="AR6308" s="12"/>
      <c r="AS6308" s="12"/>
      <c r="AT6308" s="12"/>
      <c r="AU6308" s="12"/>
      <c r="AV6308" s="12"/>
      <c r="AW6308" s="12"/>
      <c r="AX6308" s="12"/>
      <c r="AY6308" s="12"/>
      <c r="AZ6308" s="12"/>
      <c r="BA6308" s="12"/>
      <c r="BB6308" s="12"/>
      <c r="BC6308" s="12"/>
      <c r="BD6308" s="12"/>
      <c r="BE6308" s="12"/>
      <c r="BF6308" s="12"/>
      <c r="BG6308" s="12"/>
      <c r="BH6308" s="12"/>
      <c r="BI6308" s="12"/>
      <c r="BJ6308" s="13"/>
      <c r="BK6308" s="13"/>
      <c r="BL6308" s="13"/>
      <c r="BM6308" s="13"/>
      <c r="BN6308" s="13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1"/>
      <c r="L6309" s="11"/>
      <c r="M6309" s="12"/>
      <c r="N6309" s="12"/>
      <c r="O6309" s="12"/>
      <c r="P6309" s="12"/>
      <c r="Q6309" s="12"/>
      <c r="R6309" s="12"/>
      <c r="S6309" s="12"/>
      <c r="T6309" s="12"/>
      <c r="U6309" s="12"/>
      <c r="V6309" s="12"/>
      <c r="W6309" s="12"/>
      <c r="X6309" s="12"/>
      <c r="Y6309" s="12"/>
      <c r="Z6309" s="12"/>
      <c r="AA6309" s="12"/>
      <c r="AB6309" s="12"/>
      <c r="AC6309" s="12"/>
      <c r="AD6309" s="12"/>
      <c r="AE6309" s="12"/>
      <c r="AF6309" s="12"/>
      <c r="AG6309" s="12"/>
      <c r="AH6309" s="12"/>
      <c r="AI6309" s="12"/>
      <c r="AJ6309" s="12"/>
      <c r="AK6309" s="12"/>
      <c r="AL6309" s="12"/>
      <c r="AM6309" s="12"/>
      <c r="AN6309" s="12"/>
      <c r="AO6309" s="12"/>
      <c r="AP6309" s="12"/>
      <c r="AQ6309" s="12"/>
      <c r="AR6309" s="12"/>
      <c r="AS6309" s="12"/>
      <c r="AT6309" s="12"/>
      <c r="AU6309" s="12"/>
      <c r="AV6309" s="12"/>
      <c r="AW6309" s="12"/>
      <c r="AX6309" s="12"/>
      <c r="AY6309" s="12"/>
      <c r="AZ6309" s="12"/>
      <c r="BA6309" s="12"/>
      <c r="BB6309" s="12"/>
      <c r="BC6309" s="12"/>
      <c r="BD6309" s="12"/>
      <c r="BE6309" s="12"/>
      <c r="BF6309" s="12"/>
      <c r="BG6309" s="12"/>
      <c r="BH6309" s="12"/>
      <c r="BI6309" s="12"/>
      <c r="BJ6309" s="13"/>
      <c r="BK6309" s="13"/>
      <c r="BL6309" s="13"/>
      <c r="BM6309" s="13"/>
      <c r="BN6309" s="13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1"/>
      <c r="L6310" s="11"/>
      <c r="M6310" s="12"/>
      <c r="N6310" s="12"/>
      <c r="O6310" s="12"/>
      <c r="P6310" s="12"/>
      <c r="Q6310" s="12"/>
      <c r="R6310" s="12"/>
      <c r="S6310" s="12"/>
      <c r="T6310" s="12"/>
      <c r="U6310" s="12"/>
      <c r="V6310" s="12"/>
      <c r="W6310" s="12"/>
      <c r="X6310" s="12"/>
      <c r="Y6310" s="12"/>
      <c r="Z6310" s="12"/>
      <c r="AA6310" s="12"/>
      <c r="AB6310" s="12"/>
      <c r="AC6310" s="12"/>
      <c r="AD6310" s="12"/>
      <c r="AE6310" s="12"/>
      <c r="AF6310" s="12"/>
      <c r="AG6310" s="12"/>
      <c r="AH6310" s="12"/>
      <c r="AI6310" s="12"/>
      <c r="AJ6310" s="12"/>
      <c r="AK6310" s="12"/>
      <c r="AL6310" s="12"/>
      <c r="AM6310" s="12"/>
      <c r="AN6310" s="12"/>
      <c r="AO6310" s="12"/>
      <c r="AP6310" s="12"/>
      <c r="AQ6310" s="12"/>
      <c r="AR6310" s="12"/>
      <c r="AS6310" s="12"/>
      <c r="AT6310" s="12"/>
      <c r="AU6310" s="12"/>
      <c r="AV6310" s="12"/>
      <c r="AW6310" s="12"/>
      <c r="AX6310" s="12"/>
      <c r="AY6310" s="12"/>
      <c r="AZ6310" s="12"/>
      <c r="BA6310" s="12"/>
      <c r="BB6310" s="12"/>
      <c r="BC6310" s="12"/>
      <c r="BD6310" s="12"/>
      <c r="BE6310" s="12"/>
      <c r="BF6310" s="12"/>
      <c r="BG6310" s="12"/>
      <c r="BH6310" s="12"/>
      <c r="BI6310" s="12"/>
      <c r="BJ6310" s="13"/>
      <c r="BK6310" s="13"/>
      <c r="BL6310" s="13"/>
      <c r="BM6310" s="13"/>
      <c r="BN6310" s="13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1"/>
      <c r="L6311" s="11"/>
      <c r="M6311" s="12"/>
      <c r="N6311" s="12"/>
      <c r="O6311" s="12"/>
      <c r="P6311" s="12"/>
      <c r="Q6311" s="12"/>
      <c r="R6311" s="12"/>
      <c r="S6311" s="12"/>
      <c r="T6311" s="12"/>
      <c r="U6311" s="12"/>
      <c r="V6311" s="12"/>
      <c r="W6311" s="12"/>
      <c r="X6311" s="12"/>
      <c r="Y6311" s="12"/>
      <c r="Z6311" s="12"/>
      <c r="AA6311" s="12"/>
      <c r="AB6311" s="12"/>
      <c r="AC6311" s="12"/>
      <c r="AD6311" s="12"/>
      <c r="AE6311" s="12"/>
      <c r="AF6311" s="12"/>
      <c r="AG6311" s="12"/>
      <c r="AH6311" s="12"/>
      <c r="AI6311" s="12"/>
      <c r="AJ6311" s="12"/>
      <c r="AK6311" s="12"/>
      <c r="AL6311" s="12"/>
      <c r="AM6311" s="12"/>
      <c r="AN6311" s="12"/>
      <c r="AO6311" s="12"/>
      <c r="AP6311" s="12"/>
      <c r="AQ6311" s="12"/>
      <c r="AR6311" s="12"/>
      <c r="AS6311" s="12"/>
      <c r="AT6311" s="12"/>
      <c r="AU6311" s="12"/>
      <c r="AV6311" s="12"/>
      <c r="AW6311" s="12"/>
      <c r="AX6311" s="12"/>
      <c r="AY6311" s="12"/>
      <c r="AZ6311" s="12"/>
      <c r="BA6311" s="12"/>
      <c r="BB6311" s="12"/>
      <c r="BC6311" s="12"/>
      <c r="BD6311" s="12"/>
      <c r="BE6311" s="12"/>
      <c r="BF6311" s="12"/>
      <c r="BG6311" s="12"/>
      <c r="BH6311" s="12"/>
      <c r="BI6311" s="12"/>
      <c r="BJ6311" s="13"/>
      <c r="BK6311" s="13"/>
      <c r="BL6311" s="13"/>
      <c r="BM6311" s="13"/>
      <c r="BN6311" s="13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1"/>
      <c r="L6312" s="11"/>
      <c r="M6312" s="12"/>
      <c r="N6312" s="12"/>
      <c r="O6312" s="12"/>
      <c r="P6312" s="12"/>
      <c r="Q6312" s="12"/>
      <c r="R6312" s="12"/>
      <c r="S6312" s="12"/>
      <c r="T6312" s="12"/>
      <c r="U6312" s="12"/>
      <c r="V6312" s="12"/>
      <c r="W6312" s="12"/>
      <c r="X6312" s="12"/>
      <c r="Y6312" s="12"/>
      <c r="Z6312" s="12"/>
      <c r="AA6312" s="12"/>
      <c r="AB6312" s="12"/>
      <c r="AC6312" s="12"/>
      <c r="AD6312" s="12"/>
      <c r="AE6312" s="12"/>
      <c r="AF6312" s="12"/>
      <c r="AG6312" s="12"/>
      <c r="AH6312" s="12"/>
      <c r="AI6312" s="12"/>
      <c r="AJ6312" s="12"/>
      <c r="AK6312" s="12"/>
      <c r="AL6312" s="12"/>
      <c r="AM6312" s="12"/>
      <c r="AN6312" s="12"/>
      <c r="AO6312" s="12"/>
      <c r="AP6312" s="12"/>
      <c r="AQ6312" s="12"/>
      <c r="AR6312" s="12"/>
      <c r="AS6312" s="12"/>
      <c r="AT6312" s="12"/>
      <c r="AU6312" s="12"/>
      <c r="AV6312" s="12"/>
      <c r="AW6312" s="12"/>
      <c r="AX6312" s="12"/>
      <c r="AY6312" s="12"/>
      <c r="AZ6312" s="12"/>
      <c r="BA6312" s="12"/>
      <c r="BB6312" s="12"/>
      <c r="BC6312" s="12"/>
      <c r="BD6312" s="12"/>
      <c r="BE6312" s="12"/>
      <c r="BF6312" s="12"/>
      <c r="BG6312" s="12"/>
      <c r="BH6312" s="12"/>
      <c r="BI6312" s="12"/>
      <c r="BJ6312" s="13"/>
      <c r="BK6312" s="13"/>
      <c r="BL6312" s="13"/>
      <c r="BM6312" s="13"/>
      <c r="BN6312" s="13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1"/>
      <c r="L6313" s="11"/>
      <c r="M6313" s="12"/>
      <c r="N6313" s="12"/>
      <c r="O6313" s="12"/>
      <c r="P6313" s="12"/>
      <c r="Q6313" s="12"/>
      <c r="R6313" s="12"/>
      <c r="S6313" s="12"/>
      <c r="T6313" s="12"/>
      <c r="U6313" s="12"/>
      <c r="V6313" s="12"/>
      <c r="W6313" s="12"/>
      <c r="X6313" s="12"/>
      <c r="Y6313" s="12"/>
      <c r="Z6313" s="12"/>
      <c r="AA6313" s="12"/>
      <c r="AB6313" s="12"/>
      <c r="AC6313" s="12"/>
      <c r="AD6313" s="12"/>
      <c r="AE6313" s="12"/>
      <c r="AF6313" s="12"/>
      <c r="AG6313" s="12"/>
      <c r="AH6313" s="12"/>
      <c r="AI6313" s="12"/>
      <c r="AJ6313" s="12"/>
      <c r="AK6313" s="12"/>
      <c r="AL6313" s="12"/>
      <c r="AM6313" s="12"/>
      <c r="AN6313" s="12"/>
      <c r="AO6313" s="12"/>
      <c r="AP6313" s="12"/>
      <c r="AQ6313" s="12"/>
      <c r="AR6313" s="12"/>
      <c r="AS6313" s="12"/>
      <c r="AT6313" s="12"/>
      <c r="AU6313" s="12"/>
      <c r="AV6313" s="12"/>
      <c r="AW6313" s="12"/>
      <c r="AX6313" s="12"/>
      <c r="AY6313" s="12"/>
      <c r="AZ6313" s="12"/>
      <c r="BA6313" s="12"/>
      <c r="BB6313" s="12"/>
      <c r="BC6313" s="12"/>
      <c r="BD6313" s="12"/>
      <c r="BE6313" s="12"/>
      <c r="BF6313" s="12"/>
      <c r="BG6313" s="12"/>
      <c r="BH6313" s="12"/>
      <c r="BI6313" s="12"/>
      <c r="BJ6313" s="13"/>
      <c r="BK6313" s="13"/>
      <c r="BL6313" s="13"/>
      <c r="BM6313" s="13"/>
      <c r="BN6313" s="13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1"/>
      <c r="L6314" s="11"/>
      <c r="M6314" s="12"/>
      <c r="N6314" s="12"/>
      <c r="O6314" s="12"/>
      <c r="P6314" s="12"/>
      <c r="Q6314" s="12"/>
      <c r="R6314" s="12"/>
      <c r="S6314" s="12"/>
      <c r="T6314" s="12"/>
      <c r="U6314" s="12"/>
      <c r="V6314" s="12"/>
      <c r="W6314" s="12"/>
      <c r="X6314" s="12"/>
      <c r="Y6314" s="12"/>
      <c r="Z6314" s="12"/>
      <c r="AA6314" s="12"/>
      <c r="AB6314" s="12"/>
      <c r="AC6314" s="12"/>
      <c r="AD6314" s="12"/>
      <c r="AE6314" s="12"/>
      <c r="AF6314" s="12"/>
      <c r="AG6314" s="12"/>
      <c r="AH6314" s="12"/>
      <c r="AI6314" s="12"/>
      <c r="AJ6314" s="12"/>
      <c r="AK6314" s="12"/>
      <c r="AL6314" s="12"/>
      <c r="AM6314" s="12"/>
      <c r="AN6314" s="12"/>
      <c r="AO6314" s="12"/>
      <c r="AP6314" s="12"/>
      <c r="AQ6314" s="12"/>
      <c r="AR6314" s="12"/>
      <c r="AS6314" s="12"/>
      <c r="AT6314" s="12"/>
      <c r="AU6314" s="12"/>
      <c r="AV6314" s="12"/>
      <c r="AW6314" s="12"/>
      <c r="AX6314" s="12"/>
      <c r="AY6314" s="12"/>
      <c r="AZ6314" s="12"/>
      <c r="BA6314" s="12"/>
      <c r="BB6314" s="12"/>
      <c r="BC6314" s="12"/>
      <c r="BD6314" s="12"/>
      <c r="BE6314" s="12"/>
      <c r="BF6314" s="12"/>
      <c r="BG6314" s="12"/>
      <c r="BH6314" s="12"/>
      <c r="BI6314" s="12"/>
      <c r="BJ6314" s="13"/>
      <c r="BK6314" s="13"/>
      <c r="BL6314" s="13"/>
      <c r="BM6314" s="13"/>
      <c r="BN6314" s="13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1"/>
      <c r="L6315" s="11"/>
      <c r="M6315" s="12"/>
      <c r="N6315" s="12"/>
      <c r="O6315" s="12"/>
      <c r="P6315" s="12"/>
      <c r="Q6315" s="12"/>
      <c r="R6315" s="12"/>
      <c r="S6315" s="12"/>
      <c r="T6315" s="12"/>
      <c r="U6315" s="12"/>
      <c r="V6315" s="12"/>
      <c r="W6315" s="12"/>
      <c r="X6315" s="12"/>
      <c r="Y6315" s="12"/>
      <c r="Z6315" s="12"/>
      <c r="AA6315" s="12"/>
      <c r="AB6315" s="12"/>
      <c r="AC6315" s="12"/>
      <c r="AD6315" s="12"/>
      <c r="AE6315" s="12"/>
      <c r="AF6315" s="12"/>
      <c r="AG6315" s="12"/>
      <c r="AH6315" s="12"/>
      <c r="AI6315" s="12"/>
      <c r="AJ6315" s="12"/>
      <c r="AK6315" s="12"/>
      <c r="AL6315" s="12"/>
      <c r="AM6315" s="12"/>
      <c r="AN6315" s="12"/>
      <c r="AO6315" s="12"/>
      <c r="AP6315" s="12"/>
      <c r="AQ6315" s="12"/>
      <c r="AR6315" s="12"/>
      <c r="AS6315" s="12"/>
      <c r="AT6315" s="12"/>
      <c r="AU6315" s="12"/>
      <c r="AV6315" s="12"/>
      <c r="AW6315" s="12"/>
      <c r="AX6315" s="12"/>
      <c r="AY6315" s="12"/>
      <c r="AZ6315" s="12"/>
      <c r="BA6315" s="12"/>
      <c r="BB6315" s="12"/>
      <c r="BC6315" s="12"/>
      <c r="BD6315" s="12"/>
      <c r="BE6315" s="12"/>
      <c r="BF6315" s="12"/>
      <c r="BG6315" s="12"/>
      <c r="BH6315" s="12"/>
      <c r="BI6315" s="12"/>
      <c r="BJ6315" s="13"/>
      <c r="BK6315" s="13"/>
      <c r="BL6315" s="13"/>
      <c r="BM6315" s="13"/>
      <c r="BN6315" s="13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1"/>
      <c r="L6316" s="11"/>
      <c r="M6316" s="12"/>
      <c r="N6316" s="12"/>
      <c r="O6316" s="12"/>
      <c r="P6316" s="12"/>
      <c r="Q6316" s="12"/>
      <c r="R6316" s="12"/>
      <c r="S6316" s="12"/>
      <c r="T6316" s="12"/>
      <c r="U6316" s="12"/>
      <c r="V6316" s="12"/>
      <c r="W6316" s="12"/>
      <c r="X6316" s="12"/>
      <c r="Y6316" s="12"/>
      <c r="Z6316" s="12"/>
      <c r="AA6316" s="12"/>
      <c r="AB6316" s="12"/>
      <c r="AC6316" s="12"/>
      <c r="AD6316" s="12"/>
      <c r="AE6316" s="12"/>
      <c r="AF6316" s="12"/>
      <c r="AG6316" s="12"/>
      <c r="AH6316" s="12"/>
      <c r="AI6316" s="12"/>
      <c r="AJ6316" s="12"/>
      <c r="AK6316" s="12"/>
      <c r="AL6316" s="12"/>
      <c r="AM6316" s="12"/>
      <c r="AN6316" s="12"/>
      <c r="AO6316" s="12"/>
      <c r="AP6316" s="12"/>
      <c r="AQ6316" s="12"/>
      <c r="AR6316" s="12"/>
      <c r="AS6316" s="12"/>
      <c r="AT6316" s="12"/>
      <c r="AU6316" s="12"/>
      <c r="AV6316" s="12"/>
      <c r="AW6316" s="12"/>
      <c r="AX6316" s="12"/>
      <c r="AY6316" s="12"/>
      <c r="AZ6316" s="12"/>
      <c r="BA6316" s="12"/>
      <c r="BB6316" s="12"/>
      <c r="BC6316" s="12"/>
      <c r="BD6316" s="12"/>
      <c r="BE6316" s="12"/>
      <c r="BF6316" s="12"/>
      <c r="BG6316" s="12"/>
      <c r="BH6316" s="12"/>
      <c r="BI6316" s="12"/>
      <c r="BJ6316" s="13"/>
      <c r="BK6316" s="13"/>
      <c r="BL6316" s="13"/>
      <c r="BM6316" s="13"/>
      <c r="BN6316" s="13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1"/>
      <c r="L6317" s="11"/>
      <c r="M6317" s="12"/>
      <c r="N6317" s="12"/>
      <c r="O6317" s="12"/>
      <c r="P6317" s="12"/>
      <c r="Q6317" s="12"/>
      <c r="R6317" s="12"/>
      <c r="S6317" s="12"/>
      <c r="T6317" s="12"/>
      <c r="U6317" s="12"/>
      <c r="V6317" s="12"/>
      <c r="W6317" s="12"/>
      <c r="X6317" s="12"/>
      <c r="Y6317" s="12"/>
      <c r="Z6317" s="12"/>
      <c r="AA6317" s="12"/>
      <c r="AB6317" s="12"/>
      <c r="AC6317" s="12"/>
      <c r="AD6317" s="12"/>
      <c r="AE6317" s="12"/>
      <c r="AF6317" s="12"/>
      <c r="AG6317" s="12"/>
      <c r="AH6317" s="12"/>
      <c r="AI6317" s="12"/>
      <c r="AJ6317" s="12"/>
      <c r="AK6317" s="12"/>
      <c r="AL6317" s="12"/>
      <c r="AM6317" s="12"/>
      <c r="AN6317" s="12"/>
      <c r="AO6317" s="12"/>
      <c r="AP6317" s="12"/>
      <c r="AQ6317" s="12"/>
      <c r="AR6317" s="12"/>
      <c r="AS6317" s="12"/>
      <c r="AT6317" s="12"/>
      <c r="AU6317" s="12"/>
      <c r="AV6317" s="12"/>
      <c r="AW6317" s="12"/>
      <c r="AX6317" s="12"/>
      <c r="AY6317" s="12"/>
      <c r="AZ6317" s="12"/>
      <c r="BA6317" s="12"/>
      <c r="BB6317" s="12"/>
      <c r="BC6317" s="12"/>
      <c r="BD6317" s="12"/>
      <c r="BE6317" s="12"/>
      <c r="BF6317" s="12"/>
      <c r="BG6317" s="12"/>
      <c r="BH6317" s="12"/>
      <c r="BI6317" s="12"/>
      <c r="BJ6317" s="13"/>
      <c r="BK6317" s="13"/>
      <c r="BL6317" s="13"/>
      <c r="BM6317" s="13"/>
      <c r="BN6317" s="13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1"/>
      <c r="L6318" s="11"/>
      <c r="M6318" s="12"/>
      <c r="N6318" s="12"/>
      <c r="O6318" s="12"/>
      <c r="P6318" s="12"/>
      <c r="Q6318" s="12"/>
      <c r="R6318" s="12"/>
      <c r="S6318" s="12"/>
      <c r="T6318" s="12"/>
      <c r="U6318" s="12"/>
      <c r="V6318" s="12"/>
      <c r="W6318" s="12"/>
      <c r="X6318" s="12"/>
      <c r="Y6318" s="12"/>
      <c r="Z6318" s="12"/>
      <c r="AA6318" s="12"/>
      <c r="AB6318" s="12"/>
      <c r="AC6318" s="12"/>
      <c r="AD6318" s="12"/>
      <c r="AE6318" s="12"/>
      <c r="AF6318" s="12"/>
      <c r="AG6318" s="12"/>
      <c r="AH6318" s="12"/>
      <c r="AI6318" s="12"/>
      <c r="AJ6318" s="12"/>
      <c r="AK6318" s="12"/>
      <c r="AL6318" s="12"/>
      <c r="AM6318" s="12"/>
      <c r="AN6318" s="12"/>
      <c r="AO6318" s="12"/>
      <c r="AP6318" s="12"/>
      <c r="AQ6318" s="12"/>
      <c r="AR6318" s="12"/>
      <c r="AS6318" s="12"/>
      <c r="AT6318" s="12"/>
      <c r="AU6318" s="12"/>
      <c r="AV6318" s="12"/>
      <c r="AW6318" s="12"/>
      <c r="AX6318" s="12"/>
      <c r="AY6318" s="12"/>
      <c r="AZ6318" s="12"/>
      <c r="BA6318" s="12"/>
      <c r="BB6318" s="12"/>
      <c r="BC6318" s="12"/>
      <c r="BD6318" s="12"/>
      <c r="BE6318" s="12"/>
      <c r="BF6318" s="12"/>
      <c r="BG6318" s="12"/>
      <c r="BH6318" s="12"/>
      <c r="BI6318" s="12"/>
      <c r="BJ6318" s="13"/>
      <c r="BK6318" s="13"/>
      <c r="BL6318" s="13"/>
      <c r="BM6318" s="13"/>
      <c r="BN6318" s="13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1"/>
      <c r="L6319" s="11"/>
      <c r="M6319" s="12"/>
      <c r="N6319" s="12"/>
      <c r="O6319" s="12"/>
      <c r="P6319" s="12"/>
      <c r="Q6319" s="12"/>
      <c r="R6319" s="12"/>
      <c r="S6319" s="12"/>
      <c r="T6319" s="12"/>
      <c r="U6319" s="12"/>
      <c r="V6319" s="12"/>
      <c r="W6319" s="12"/>
      <c r="X6319" s="12"/>
      <c r="Y6319" s="12"/>
      <c r="Z6319" s="12"/>
      <c r="AA6319" s="12"/>
      <c r="AB6319" s="12"/>
      <c r="AC6319" s="12"/>
      <c r="AD6319" s="12"/>
      <c r="AE6319" s="12"/>
      <c r="AF6319" s="12"/>
      <c r="AG6319" s="12"/>
      <c r="AH6319" s="12"/>
      <c r="AI6319" s="12"/>
      <c r="AJ6319" s="12"/>
      <c r="AK6319" s="12"/>
      <c r="AL6319" s="12"/>
      <c r="AM6319" s="12"/>
      <c r="AN6319" s="12"/>
      <c r="AO6319" s="12"/>
      <c r="AP6319" s="12"/>
      <c r="AQ6319" s="12"/>
      <c r="AR6319" s="12"/>
      <c r="AS6319" s="12"/>
      <c r="AT6319" s="12"/>
      <c r="AU6319" s="12"/>
      <c r="AV6319" s="12"/>
      <c r="AW6319" s="12"/>
      <c r="AX6319" s="12"/>
      <c r="AY6319" s="12"/>
      <c r="AZ6319" s="12"/>
      <c r="BA6319" s="12"/>
      <c r="BB6319" s="12"/>
      <c r="BC6319" s="12"/>
      <c r="BD6319" s="12"/>
      <c r="BE6319" s="12"/>
      <c r="BF6319" s="12"/>
      <c r="BG6319" s="12"/>
      <c r="BH6319" s="12"/>
      <c r="BI6319" s="12"/>
      <c r="BJ6319" s="13"/>
      <c r="BK6319" s="13"/>
      <c r="BL6319" s="13"/>
      <c r="BM6319" s="13"/>
      <c r="BN6319" s="13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1"/>
      <c r="L6320" s="11"/>
      <c r="M6320" s="12"/>
      <c r="N6320" s="12"/>
      <c r="O6320" s="12"/>
      <c r="P6320" s="12"/>
      <c r="Q6320" s="12"/>
      <c r="R6320" s="12"/>
      <c r="S6320" s="12"/>
      <c r="T6320" s="12"/>
      <c r="U6320" s="12"/>
      <c r="V6320" s="12"/>
      <c r="W6320" s="12"/>
      <c r="X6320" s="12"/>
      <c r="Y6320" s="12"/>
      <c r="Z6320" s="12"/>
      <c r="AA6320" s="12"/>
      <c r="AB6320" s="12"/>
      <c r="AC6320" s="12"/>
      <c r="AD6320" s="12"/>
      <c r="AE6320" s="12"/>
      <c r="AF6320" s="12"/>
      <c r="AG6320" s="12"/>
      <c r="AH6320" s="12"/>
      <c r="AI6320" s="12"/>
      <c r="AJ6320" s="12"/>
      <c r="AK6320" s="12"/>
      <c r="AL6320" s="12"/>
      <c r="AM6320" s="12"/>
      <c r="AN6320" s="12"/>
      <c r="AO6320" s="12"/>
      <c r="AP6320" s="12"/>
      <c r="AQ6320" s="12"/>
      <c r="AR6320" s="12"/>
      <c r="AS6320" s="12"/>
      <c r="AT6320" s="12"/>
      <c r="AU6320" s="12"/>
      <c r="AV6320" s="12"/>
      <c r="AW6320" s="12"/>
      <c r="AX6320" s="12"/>
      <c r="AY6320" s="12"/>
      <c r="AZ6320" s="12"/>
      <c r="BA6320" s="12"/>
      <c r="BB6320" s="12"/>
      <c r="BC6320" s="12"/>
      <c r="BD6320" s="12"/>
      <c r="BE6320" s="12"/>
      <c r="BF6320" s="12"/>
      <c r="BG6320" s="12"/>
      <c r="BH6320" s="12"/>
      <c r="BI6320" s="12"/>
      <c r="BJ6320" s="13"/>
      <c r="BK6320" s="13"/>
      <c r="BL6320" s="13"/>
      <c r="BM6320" s="13"/>
      <c r="BN6320" s="13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1"/>
      <c r="L6321" s="11"/>
      <c r="M6321" s="12"/>
      <c r="N6321" s="12"/>
      <c r="O6321" s="12"/>
      <c r="P6321" s="12"/>
      <c r="Q6321" s="12"/>
      <c r="R6321" s="12"/>
      <c r="S6321" s="12"/>
      <c r="T6321" s="12"/>
      <c r="U6321" s="12"/>
      <c r="V6321" s="12"/>
      <c r="W6321" s="12"/>
      <c r="X6321" s="12"/>
      <c r="Y6321" s="12"/>
      <c r="Z6321" s="12"/>
      <c r="AA6321" s="12"/>
      <c r="AB6321" s="12"/>
      <c r="AC6321" s="12"/>
      <c r="AD6321" s="12"/>
      <c r="AE6321" s="12"/>
      <c r="AF6321" s="12"/>
      <c r="AG6321" s="12"/>
      <c r="AH6321" s="12"/>
      <c r="AI6321" s="12"/>
      <c r="AJ6321" s="12"/>
      <c r="AK6321" s="12"/>
      <c r="AL6321" s="12"/>
      <c r="AM6321" s="12"/>
      <c r="AN6321" s="12"/>
      <c r="AO6321" s="12"/>
      <c r="AP6321" s="12"/>
      <c r="AQ6321" s="12"/>
      <c r="AR6321" s="12"/>
      <c r="AS6321" s="12"/>
      <c r="AT6321" s="12"/>
      <c r="AU6321" s="12"/>
      <c r="AV6321" s="12"/>
      <c r="AW6321" s="12"/>
      <c r="AX6321" s="12"/>
      <c r="AY6321" s="12"/>
      <c r="AZ6321" s="12"/>
      <c r="BA6321" s="12"/>
      <c r="BB6321" s="12"/>
      <c r="BC6321" s="12"/>
      <c r="BD6321" s="12"/>
      <c r="BE6321" s="12"/>
      <c r="BF6321" s="12"/>
      <c r="BG6321" s="12"/>
      <c r="BH6321" s="12"/>
      <c r="BI6321" s="12"/>
      <c r="BJ6321" s="13"/>
      <c r="BK6321" s="13"/>
      <c r="BL6321" s="13"/>
      <c r="BM6321" s="13"/>
      <c r="BN6321" s="13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1"/>
      <c r="L6322" s="11"/>
      <c r="M6322" s="12"/>
      <c r="N6322" s="12"/>
      <c r="O6322" s="12"/>
      <c r="P6322" s="12"/>
      <c r="Q6322" s="12"/>
      <c r="R6322" s="12"/>
      <c r="S6322" s="12"/>
      <c r="T6322" s="12"/>
      <c r="U6322" s="12"/>
      <c r="V6322" s="12"/>
      <c r="W6322" s="12"/>
      <c r="X6322" s="12"/>
      <c r="Y6322" s="12"/>
      <c r="Z6322" s="12"/>
      <c r="AA6322" s="12"/>
      <c r="AB6322" s="12"/>
      <c r="AC6322" s="12"/>
      <c r="AD6322" s="12"/>
      <c r="AE6322" s="12"/>
      <c r="AF6322" s="12"/>
      <c r="AG6322" s="12"/>
      <c r="AH6322" s="12"/>
      <c r="AI6322" s="12"/>
      <c r="AJ6322" s="12"/>
      <c r="AK6322" s="12"/>
      <c r="AL6322" s="12"/>
      <c r="AM6322" s="12"/>
      <c r="AN6322" s="12"/>
      <c r="AO6322" s="12"/>
      <c r="AP6322" s="12"/>
      <c r="AQ6322" s="12"/>
      <c r="AR6322" s="12"/>
      <c r="AS6322" s="12"/>
      <c r="AT6322" s="12"/>
      <c r="AU6322" s="12"/>
      <c r="AV6322" s="12"/>
      <c r="AW6322" s="12"/>
      <c r="AX6322" s="12"/>
      <c r="AY6322" s="12"/>
      <c r="AZ6322" s="12"/>
      <c r="BA6322" s="12"/>
      <c r="BB6322" s="12"/>
      <c r="BC6322" s="12"/>
      <c r="BD6322" s="12"/>
      <c r="BE6322" s="12"/>
      <c r="BF6322" s="12"/>
      <c r="BG6322" s="12"/>
      <c r="BH6322" s="12"/>
      <c r="BI6322" s="12"/>
      <c r="BJ6322" s="13"/>
      <c r="BK6322" s="13"/>
      <c r="BL6322" s="13"/>
      <c r="BM6322" s="13"/>
      <c r="BN6322" s="13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1"/>
      <c r="L6323" s="11"/>
      <c r="M6323" s="12"/>
      <c r="N6323" s="12"/>
      <c r="O6323" s="12"/>
      <c r="P6323" s="12"/>
      <c r="Q6323" s="12"/>
      <c r="R6323" s="12"/>
      <c r="S6323" s="12"/>
      <c r="T6323" s="12"/>
      <c r="U6323" s="12"/>
      <c r="V6323" s="12"/>
      <c r="W6323" s="12"/>
      <c r="X6323" s="12"/>
      <c r="Y6323" s="12"/>
      <c r="Z6323" s="12"/>
      <c r="AA6323" s="12"/>
      <c r="AB6323" s="12"/>
      <c r="AC6323" s="12"/>
      <c r="AD6323" s="12"/>
      <c r="AE6323" s="12"/>
      <c r="AF6323" s="12"/>
      <c r="AG6323" s="12"/>
      <c r="AH6323" s="12"/>
      <c r="AI6323" s="12"/>
      <c r="AJ6323" s="12"/>
      <c r="AK6323" s="12"/>
      <c r="AL6323" s="12"/>
      <c r="AM6323" s="12"/>
      <c r="AN6323" s="12"/>
      <c r="AO6323" s="12"/>
      <c r="AP6323" s="12"/>
      <c r="AQ6323" s="12"/>
      <c r="AR6323" s="12"/>
      <c r="AS6323" s="12"/>
      <c r="AT6323" s="12"/>
      <c r="AU6323" s="12"/>
      <c r="AV6323" s="12"/>
      <c r="AW6323" s="12"/>
      <c r="AX6323" s="12"/>
      <c r="AY6323" s="12"/>
      <c r="AZ6323" s="12"/>
      <c r="BA6323" s="12"/>
      <c r="BB6323" s="12"/>
      <c r="BC6323" s="12"/>
      <c r="BD6323" s="12"/>
      <c r="BE6323" s="12"/>
      <c r="BF6323" s="12"/>
      <c r="BG6323" s="12"/>
      <c r="BH6323" s="12"/>
      <c r="BI6323" s="12"/>
      <c r="BJ6323" s="13"/>
      <c r="BK6323" s="13"/>
      <c r="BL6323" s="13"/>
      <c r="BM6323" s="13"/>
      <c r="BN6323" s="13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1"/>
      <c r="L6324" s="11"/>
      <c r="M6324" s="12"/>
      <c r="N6324" s="12"/>
      <c r="O6324" s="12"/>
      <c r="P6324" s="12"/>
      <c r="Q6324" s="12"/>
      <c r="R6324" s="12"/>
      <c r="S6324" s="12"/>
      <c r="T6324" s="12"/>
      <c r="U6324" s="12"/>
      <c r="V6324" s="12"/>
      <c r="W6324" s="12"/>
      <c r="X6324" s="12"/>
      <c r="Y6324" s="12"/>
      <c r="Z6324" s="12"/>
      <c r="AA6324" s="12"/>
      <c r="AB6324" s="12"/>
      <c r="AC6324" s="12"/>
      <c r="AD6324" s="12"/>
      <c r="AE6324" s="12"/>
      <c r="AF6324" s="12"/>
      <c r="AG6324" s="12"/>
      <c r="AH6324" s="12"/>
      <c r="AI6324" s="12"/>
      <c r="AJ6324" s="12"/>
      <c r="AK6324" s="12"/>
      <c r="AL6324" s="12"/>
      <c r="AM6324" s="12"/>
      <c r="AN6324" s="12"/>
      <c r="AO6324" s="12"/>
      <c r="AP6324" s="12"/>
      <c r="AQ6324" s="12"/>
      <c r="AR6324" s="12"/>
      <c r="AS6324" s="12"/>
      <c r="AT6324" s="12"/>
      <c r="AU6324" s="12"/>
      <c r="AV6324" s="12"/>
      <c r="AW6324" s="12"/>
      <c r="AX6324" s="12"/>
      <c r="AY6324" s="12"/>
      <c r="AZ6324" s="12"/>
      <c r="BA6324" s="12"/>
      <c r="BB6324" s="12"/>
      <c r="BC6324" s="12"/>
      <c r="BD6324" s="12"/>
      <c r="BE6324" s="12"/>
      <c r="BF6324" s="12"/>
      <c r="BG6324" s="12"/>
      <c r="BH6324" s="12"/>
      <c r="BI6324" s="12"/>
      <c r="BJ6324" s="13"/>
      <c r="BK6324" s="13"/>
      <c r="BL6324" s="13"/>
      <c r="BM6324" s="13"/>
      <c r="BN6324" s="13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1"/>
      <c r="L6325" s="11"/>
      <c r="M6325" s="12"/>
      <c r="N6325" s="12"/>
      <c r="O6325" s="12"/>
      <c r="P6325" s="12"/>
      <c r="Q6325" s="12"/>
      <c r="R6325" s="12"/>
      <c r="S6325" s="12"/>
      <c r="T6325" s="12"/>
      <c r="U6325" s="12"/>
      <c r="V6325" s="12"/>
      <c r="W6325" s="12"/>
      <c r="X6325" s="12"/>
      <c r="Y6325" s="12"/>
      <c r="Z6325" s="12"/>
      <c r="AA6325" s="12"/>
      <c r="AB6325" s="12"/>
      <c r="AC6325" s="12"/>
      <c r="AD6325" s="12"/>
      <c r="AE6325" s="12"/>
      <c r="AF6325" s="12"/>
      <c r="AG6325" s="12"/>
      <c r="AH6325" s="12"/>
      <c r="AI6325" s="12"/>
      <c r="AJ6325" s="12"/>
      <c r="AK6325" s="12"/>
      <c r="AL6325" s="12"/>
      <c r="AM6325" s="12"/>
      <c r="AN6325" s="12"/>
      <c r="AO6325" s="12"/>
      <c r="AP6325" s="12"/>
      <c r="AQ6325" s="12"/>
      <c r="AR6325" s="12"/>
      <c r="AS6325" s="12"/>
      <c r="AT6325" s="12"/>
      <c r="AU6325" s="12"/>
      <c r="AV6325" s="12"/>
      <c r="AW6325" s="12"/>
      <c r="AX6325" s="12"/>
      <c r="AY6325" s="12"/>
      <c r="AZ6325" s="12"/>
      <c r="BA6325" s="12"/>
      <c r="BB6325" s="12"/>
      <c r="BC6325" s="12"/>
      <c r="BD6325" s="12"/>
      <c r="BE6325" s="12"/>
      <c r="BF6325" s="12"/>
      <c r="BG6325" s="12"/>
      <c r="BH6325" s="12"/>
      <c r="BI6325" s="12"/>
      <c r="BJ6325" s="13"/>
      <c r="BK6325" s="13"/>
      <c r="BL6325" s="13"/>
      <c r="BM6325" s="13"/>
      <c r="BN6325" s="13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1"/>
      <c r="L6326" s="11"/>
      <c r="M6326" s="12"/>
      <c r="N6326" s="12"/>
      <c r="O6326" s="12"/>
      <c r="P6326" s="12"/>
      <c r="Q6326" s="12"/>
      <c r="R6326" s="12"/>
      <c r="S6326" s="12"/>
      <c r="T6326" s="12"/>
      <c r="U6326" s="12"/>
      <c r="V6326" s="12"/>
      <c r="W6326" s="12"/>
      <c r="X6326" s="12"/>
      <c r="Y6326" s="12"/>
      <c r="Z6326" s="12"/>
      <c r="AA6326" s="12"/>
      <c r="AB6326" s="12"/>
      <c r="AC6326" s="12"/>
      <c r="AD6326" s="12"/>
      <c r="AE6326" s="12"/>
      <c r="AF6326" s="12"/>
      <c r="AG6326" s="12"/>
      <c r="AH6326" s="12"/>
      <c r="AI6326" s="12"/>
      <c r="AJ6326" s="12"/>
      <c r="AK6326" s="12"/>
      <c r="AL6326" s="12"/>
      <c r="AM6326" s="12"/>
      <c r="AN6326" s="12"/>
      <c r="AO6326" s="12"/>
      <c r="AP6326" s="12"/>
      <c r="AQ6326" s="12"/>
      <c r="AR6326" s="12"/>
      <c r="AS6326" s="12"/>
      <c r="AT6326" s="12"/>
      <c r="AU6326" s="12"/>
      <c r="AV6326" s="12"/>
      <c r="AW6326" s="12"/>
      <c r="AX6326" s="12"/>
      <c r="AY6326" s="12"/>
      <c r="AZ6326" s="12"/>
      <c r="BA6326" s="12"/>
      <c r="BB6326" s="12"/>
      <c r="BC6326" s="12"/>
      <c r="BD6326" s="12"/>
      <c r="BE6326" s="12"/>
      <c r="BF6326" s="12"/>
      <c r="BG6326" s="12"/>
      <c r="BH6326" s="12"/>
      <c r="BI6326" s="12"/>
      <c r="BJ6326" s="13"/>
      <c r="BK6326" s="13"/>
      <c r="BL6326" s="13"/>
      <c r="BM6326" s="13"/>
      <c r="BN6326" s="13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1"/>
      <c r="L6327" s="11"/>
      <c r="M6327" s="12"/>
      <c r="N6327" s="12"/>
      <c r="O6327" s="12"/>
      <c r="P6327" s="12"/>
      <c r="Q6327" s="12"/>
      <c r="R6327" s="12"/>
      <c r="S6327" s="12"/>
      <c r="T6327" s="12"/>
      <c r="U6327" s="12"/>
      <c r="V6327" s="12"/>
      <c r="W6327" s="12"/>
      <c r="X6327" s="12"/>
      <c r="Y6327" s="12"/>
      <c r="Z6327" s="12"/>
      <c r="AA6327" s="12"/>
      <c r="AB6327" s="12"/>
      <c r="AC6327" s="12"/>
      <c r="AD6327" s="12"/>
      <c r="AE6327" s="12"/>
      <c r="AF6327" s="12"/>
      <c r="AG6327" s="12"/>
      <c r="AH6327" s="12"/>
      <c r="AI6327" s="12"/>
      <c r="AJ6327" s="12"/>
      <c r="AK6327" s="12"/>
      <c r="AL6327" s="12"/>
      <c r="AM6327" s="12"/>
      <c r="AN6327" s="12"/>
      <c r="AO6327" s="12"/>
      <c r="AP6327" s="12"/>
      <c r="AQ6327" s="12"/>
      <c r="AR6327" s="12"/>
      <c r="AS6327" s="12"/>
      <c r="AT6327" s="12"/>
      <c r="AU6327" s="12"/>
      <c r="AV6327" s="12"/>
      <c r="AW6327" s="12"/>
      <c r="AX6327" s="12"/>
      <c r="AY6327" s="12"/>
      <c r="AZ6327" s="12"/>
      <c r="BA6327" s="12"/>
      <c r="BB6327" s="12"/>
      <c r="BC6327" s="12"/>
      <c r="BD6327" s="12"/>
      <c r="BE6327" s="12"/>
      <c r="BF6327" s="12"/>
      <c r="BG6327" s="12"/>
      <c r="BH6327" s="12"/>
      <c r="BI6327" s="12"/>
      <c r="BJ6327" s="13"/>
      <c r="BK6327" s="13"/>
      <c r="BL6327" s="13"/>
      <c r="BM6327" s="13"/>
      <c r="BN6327" s="13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1"/>
      <c r="L6328" s="11"/>
      <c r="M6328" s="12"/>
      <c r="N6328" s="12"/>
      <c r="O6328" s="12"/>
      <c r="P6328" s="12"/>
      <c r="Q6328" s="12"/>
      <c r="R6328" s="12"/>
      <c r="S6328" s="12"/>
      <c r="T6328" s="12"/>
      <c r="U6328" s="12"/>
      <c r="V6328" s="12"/>
      <c r="W6328" s="12"/>
      <c r="X6328" s="12"/>
      <c r="Y6328" s="12"/>
      <c r="Z6328" s="12"/>
      <c r="AA6328" s="12"/>
      <c r="AB6328" s="12"/>
      <c r="AC6328" s="12"/>
      <c r="AD6328" s="12"/>
      <c r="AE6328" s="12"/>
      <c r="AF6328" s="12"/>
      <c r="AG6328" s="12"/>
      <c r="AH6328" s="12"/>
      <c r="AI6328" s="12"/>
      <c r="AJ6328" s="12"/>
      <c r="AK6328" s="12"/>
      <c r="AL6328" s="12"/>
      <c r="AM6328" s="12"/>
      <c r="AN6328" s="12"/>
      <c r="AO6328" s="12"/>
      <c r="AP6328" s="12"/>
      <c r="AQ6328" s="12"/>
      <c r="AR6328" s="12"/>
      <c r="AS6328" s="12"/>
      <c r="AT6328" s="12"/>
      <c r="AU6328" s="12"/>
      <c r="AV6328" s="12"/>
      <c r="AW6328" s="12"/>
      <c r="AX6328" s="12"/>
      <c r="AY6328" s="12"/>
      <c r="AZ6328" s="12"/>
      <c r="BA6328" s="12"/>
      <c r="BB6328" s="12"/>
      <c r="BC6328" s="12"/>
      <c r="BD6328" s="12"/>
      <c r="BE6328" s="12"/>
      <c r="BF6328" s="12"/>
      <c r="BG6328" s="12"/>
      <c r="BH6328" s="12"/>
      <c r="BI6328" s="12"/>
      <c r="BJ6328" s="13"/>
      <c r="BK6328" s="13"/>
      <c r="BL6328" s="13"/>
      <c r="BM6328" s="13"/>
      <c r="BN6328" s="13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1"/>
      <c r="L6329" s="11"/>
      <c r="M6329" s="12"/>
      <c r="N6329" s="12"/>
      <c r="O6329" s="12"/>
      <c r="P6329" s="12"/>
      <c r="Q6329" s="12"/>
      <c r="R6329" s="12"/>
      <c r="S6329" s="12"/>
      <c r="T6329" s="12"/>
      <c r="U6329" s="12"/>
      <c r="V6329" s="12"/>
      <c r="W6329" s="12"/>
      <c r="X6329" s="12"/>
      <c r="Y6329" s="12"/>
      <c r="Z6329" s="12"/>
      <c r="AA6329" s="12"/>
      <c r="AB6329" s="12"/>
      <c r="AC6329" s="12"/>
      <c r="AD6329" s="12"/>
      <c r="AE6329" s="12"/>
      <c r="AF6329" s="12"/>
      <c r="AG6329" s="12"/>
      <c r="AH6329" s="12"/>
      <c r="AI6329" s="12"/>
      <c r="AJ6329" s="12"/>
      <c r="AK6329" s="12"/>
      <c r="AL6329" s="12"/>
      <c r="AM6329" s="12"/>
      <c r="AN6329" s="12"/>
      <c r="AO6329" s="12"/>
      <c r="AP6329" s="12"/>
      <c r="AQ6329" s="12"/>
      <c r="AR6329" s="12"/>
      <c r="AS6329" s="12"/>
      <c r="AT6329" s="12"/>
      <c r="AU6329" s="12"/>
      <c r="AV6329" s="12"/>
      <c r="AW6329" s="12"/>
      <c r="AX6329" s="12"/>
      <c r="AY6329" s="12"/>
      <c r="AZ6329" s="12"/>
      <c r="BA6329" s="12"/>
      <c r="BB6329" s="12"/>
      <c r="BC6329" s="12"/>
      <c r="BD6329" s="12"/>
      <c r="BE6329" s="12"/>
      <c r="BF6329" s="12"/>
      <c r="BG6329" s="12"/>
      <c r="BH6329" s="12"/>
      <c r="BI6329" s="12"/>
      <c r="BJ6329" s="13"/>
      <c r="BK6329" s="13"/>
      <c r="BL6329" s="13"/>
      <c r="BM6329" s="13"/>
      <c r="BN6329" s="13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1"/>
      <c r="L6330" s="11"/>
      <c r="M6330" s="12"/>
      <c r="N6330" s="12"/>
      <c r="O6330" s="12"/>
      <c r="P6330" s="12"/>
      <c r="Q6330" s="12"/>
      <c r="R6330" s="12"/>
      <c r="S6330" s="12"/>
      <c r="T6330" s="12"/>
      <c r="U6330" s="12"/>
      <c r="V6330" s="12"/>
      <c r="W6330" s="12"/>
      <c r="X6330" s="12"/>
      <c r="Y6330" s="12"/>
      <c r="Z6330" s="12"/>
      <c r="AA6330" s="12"/>
      <c r="AB6330" s="12"/>
      <c r="AC6330" s="12"/>
      <c r="AD6330" s="12"/>
      <c r="AE6330" s="12"/>
      <c r="AF6330" s="12"/>
      <c r="AG6330" s="12"/>
      <c r="AH6330" s="12"/>
      <c r="AI6330" s="12"/>
      <c r="AJ6330" s="12"/>
      <c r="AK6330" s="12"/>
      <c r="AL6330" s="12"/>
      <c r="AM6330" s="12"/>
      <c r="AN6330" s="12"/>
      <c r="AO6330" s="12"/>
      <c r="AP6330" s="12"/>
      <c r="AQ6330" s="12"/>
      <c r="AR6330" s="12"/>
      <c r="AS6330" s="12"/>
      <c r="AT6330" s="12"/>
      <c r="AU6330" s="12"/>
      <c r="AV6330" s="12"/>
      <c r="AW6330" s="12"/>
      <c r="AX6330" s="12"/>
      <c r="AY6330" s="12"/>
      <c r="AZ6330" s="12"/>
      <c r="BA6330" s="12"/>
      <c r="BB6330" s="12"/>
      <c r="BC6330" s="12"/>
      <c r="BD6330" s="12"/>
      <c r="BE6330" s="12"/>
      <c r="BF6330" s="12"/>
      <c r="BG6330" s="12"/>
      <c r="BH6330" s="12"/>
      <c r="BI6330" s="12"/>
      <c r="BJ6330" s="13"/>
      <c r="BK6330" s="13"/>
      <c r="BL6330" s="13"/>
      <c r="BM6330" s="13"/>
      <c r="BN6330" s="13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1"/>
      <c r="L6331" s="11"/>
      <c r="M6331" s="12"/>
      <c r="N6331" s="12"/>
      <c r="O6331" s="12"/>
      <c r="P6331" s="12"/>
      <c r="Q6331" s="12"/>
      <c r="R6331" s="12"/>
      <c r="S6331" s="12"/>
      <c r="T6331" s="12"/>
      <c r="U6331" s="12"/>
      <c r="V6331" s="12"/>
      <c r="W6331" s="12"/>
      <c r="X6331" s="12"/>
      <c r="Y6331" s="12"/>
      <c r="Z6331" s="12"/>
      <c r="AA6331" s="12"/>
      <c r="AB6331" s="12"/>
      <c r="AC6331" s="12"/>
      <c r="AD6331" s="12"/>
      <c r="AE6331" s="12"/>
      <c r="AF6331" s="12"/>
      <c r="AG6331" s="12"/>
      <c r="AH6331" s="12"/>
      <c r="AI6331" s="12"/>
      <c r="AJ6331" s="12"/>
      <c r="AK6331" s="12"/>
      <c r="AL6331" s="12"/>
      <c r="AM6331" s="12"/>
      <c r="AN6331" s="12"/>
      <c r="AO6331" s="12"/>
      <c r="AP6331" s="12"/>
      <c r="AQ6331" s="12"/>
      <c r="AR6331" s="12"/>
      <c r="AS6331" s="12"/>
      <c r="AT6331" s="12"/>
      <c r="AU6331" s="12"/>
      <c r="AV6331" s="12"/>
      <c r="AW6331" s="12"/>
      <c r="AX6331" s="12"/>
      <c r="AY6331" s="12"/>
      <c r="AZ6331" s="12"/>
      <c r="BA6331" s="12"/>
      <c r="BB6331" s="12"/>
      <c r="BC6331" s="12"/>
      <c r="BD6331" s="12"/>
      <c r="BE6331" s="12"/>
      <c r="BF6331" s="12"/>
      <c r="BG6331" s="12"/>
      <c r="BH6331" s="12"/>
      <c r="BI6331" s="12"/>
      <c r="BJ6331" s="13"/>
      <c r="BK6331" s="13"/>
      <c r="BL6331" s="13"/>
      <c r="BM6331" s="13"/>
      <c r="BN6331" s="13"/>
    </row>
    <row r="6332" spans="4:66" s="14" customFormat="1" x14ac:dyDescent="0.25">
      <c r="K6332" s="15"/>
      <c r="L6332" s="15"/>
      <c r="M6332" s="16"/>
      <c r="N6332" s="16"/>
      <c r="O6332" s="16"/>
      <c r="P6332" s="16"/>
      <c r="Q6332" s="16"/>
      <c r="R6332" s="16"/>
      <c r="S6332" s="16"/>
      <c r="T6332" s="16"/>
      <c r="U6332" s="16"/>
      <c r="V6332" s="16"/>
      <c r="W6332" s="16"/>
      <c r="X6332" s="16"/>
      <c r="Y6332" s="16"/>
      <c r="Z6332" s="16"/>
      <c r="AA6332" s="16"/>
      <c r="AB6332" s="16"/>
      <c r="AC6332" s="16"/>
      <c r="AD6332" s="16"/>
      <c r="AE6332" s="16"/>
      <c r="AF6332" s="16"/>
      <c r="AG6332" s="16"/>
      <c r="AH6332" s="16"/>
      <c r="AI6332" s="16"/>
      <c r="AJ6332" s="16"/>
      <c r="AK6332" s="16"/>
      <c r="AL6332" s="16"/>
      <c r="AM6332" s="16"/>
      <c r="AN6332" s="16"/>
      <c r="AO6332" s="16"/>
      <c r="AP6332" s="16"/>
      <c r="AQ6332" s="16"/>
      <c r="AR6332" s="16"/>
      <c r="AS6332" s="16"/>
      <c r="AT6332" s="16"/>
      <c r="AU6332" s="16"/>
      <c r="AV6332" s="16"/>
      <c r="AW6332" s="16"/>
      <c r="AX6332" s="16"/>
      <c r="AY6332" s="16"/>
      <c r="AZ6332" s="16"/>
      <c r="BA6332" s="16"/>
      <c r="BB6332" s="16"/>
      <c r="BC6332" s="16"/>
      <c r="BD6332" s="16"/>
      <c r="BE6332" s="16"/>
      <c r="BF6332" s="16"/>
      <c r="BG6332" s="16"/>
      <c r="BH6332" s="16"/>
      <c r="BI6332" s="16"/>
      <c r="BJ6332" s="17"/>
      <c r="BK6332" s="17"/>
      <c r="BL6332" s="17"/>
      <c r="BM6332" s="17"/>
      <c r="BN6332" s="17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1"/>
      <c r="L6333" s="11"/>
      <c r="M6333" s="12"/>
      <c r="N6333" s="12"/>
      <c r="O6333" s="12"/>
      <c r="P6333" s="12"/>
      <c r="Q6333" s="12"/>
      <c r="R6333" s="12"/>
      <c r="S6333" s="12"/>
      <c r="T6333" s="12"/>
      <c r="U6333" s="12"/>
      <c r="V6333" s="12"/>
      <c r="W6333" s="12"/>
      <c r="X6333" s="12"/>
      <c r="Y6333" s="12"/>
      <c r="Z6333" s="12"/>
      <c r="AA6333" s="12"/>
      <c r="AB6333" s="12"/>
      <c r="AC6333" s="12"/>
      <c r="AD6333" s="12"/>
      <c r="AE6333" s="12"/>
      <c r="AF6333" s="12"/>
      <c r="AG6333" s="12"/>
      <c r="AH6333" s="12"/>
      <c r="AI6333" s="12"/>
      <c r="AJ6333" s="12"/>
      <c r="AK6333" s="12"/>
      <c r="AL6333" s="12"/>
      <c r="AM6333" s="12"/>
      <c r="AN6333" s="12"/>
      <c r="AO6333" s="12"/>
      <c r="AP6333" s="12"/>
      <c r="AQ6333" s="12"/>
      <c r="AR6333" s="12"/>
      <c r="AS6333" s="12"/>
      <c r="AT6333" s="12"/>
      <c r="AU6333" s="12"/>
      <c r="AV6333" s="12"/>
      <c r="AW6333" s="12"/>
      <c r="AX6333" s="12"/>
      <c r="AY6333" s="12"/>
      <c r="AZ6333" s="12"/>
      <c r="BA6333" s="12"/>
      <c r="BB6333" s="12"/>
      <c r="BC6333" s="12"/>
      <c r="BD6333" s="12"/>
      <c r="BE6333" s="12"/>
      <c r="BF6333" s="12"/>
      <c r="BG6333" s="12"/>
      <c r="BH6333" s="12"/>
      <c r="BI6333" s="12"/>
      <c r="BJ6333" s="13"/>
      <c r="BK6333" s="13"/>
      <c r="BL6333" s="13"/>
      <c r="BM6333" s="13"/>
      <c r="BN6333" s="13"/>
    </row>
    <row r="6334" spans="4:66" x14ac:dyDescent="0.25">
      <c r="D6334"/>
      <c r="E6334" s="10"/>
      <c r="F6334" s="10"/>
      <c r="G6334" s="10"/>
      <c r="H6334" s="10"/>
      <c r="I6334" s="10"/>
      <c r="J6334" s="10"/>
      <c r="K6334" s="11"/>
      <c r="L6334" s="11"/>
      <c r="M6334" s="12"/>
      <c r="N6334" s="12"/>
      <c r="O6334" s="12"/>
      <c r="P6334" s="12"/>
      <c r="Q6334" s="12"/>
      <c r="R6334" s="12"/>
      <c r="S6334" s="12"/>
      <c r="T6334" s="12"/>
      <c r="U6334" s="12"/>
      <c r="V6334" s="12"/>
      <c r="W6334" s="12"/>
      <c r="X6334" s="12"/>
      <c r="Y6334" s="12"/>
      <c r="Z6334" s="12"/>
      <c r="AA6334" s="12"/>
      <c r="AB6334" s="12"/>
      <c r="AC6334" s="12"/>
      <c r="AD6334" s="12"/>
      <c r="AE6334" s="12"/>
      <c r="AF6334" s="12"/>
      <c r="AG6334" s="12"/>
      <c r="AH6334" s="12"/>
      <c r="AI6334" s="12"/>
      <c r="AJ6334" s="12"/>
      <c r="AK6334" s="12"/>
      <c r="AL6334" s="12"/>
      <c r="AM6334" s="12"/>
      <c r="AN6334" s="12"/>
      <c r="AO6334" s="12"/>
      <c r="AP6334" s="12"/>
      <c r="AQ6334" s="12"/>
      <c r="AR6334" s="12"/>
      <c r="AS6334" s="12"/>
      <c r="AT6334" s="12"/>
      <c r="AU6334" s="12"/>
      <c r="AV6334" s="12"/>
      <c r="AW6334" s="12"/>
      <c r="AX6334" s="12"/>
      <c r="AY6334" s="12"/>
      <c r="AZ6334" s="12"/>
      <c r="BA6334" s="12"/>
      <c r="BB6334" s="12"/>
      <c r="BC6334" s="12"/>
      <c r="BD6334" s="12"/>
      <c r="BE6334" s="12"/>
      <c r="BF6334" s="12"/>
      <c r="BG6334" s="12"/>
      <c r="BH6334" s="12"/>
      <c r="BI6334" s="12"/>
      <c r="BJ6334" s="13"/>
      <c r="BK6334" s="13"/>
      <c r="BL6334" s="13"/>
      <c r="BM6334" s="13"/>
      <c r="BN6334" s="13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1"/>
      <c r="L6335" s="11"/>
      <c r="M6335" s="12"/>
      <c r="N6335" s="12"/>
      <c r="O6335" s="12"/>
      <c r="P6335" s="12"/>
      <c r="Q6335" s="12"/>
      <c r="R6335" s="12"/>
      <c r="S6335" s="12"/>
      <c r="T6335" s="12"/>
      <c r="U6335" s="12"/>
      <c r="V6335" s="12"/>
      <c r="W6335" s="12"/>
      <c r="X6335" s="12"/>
      <c r="Y6335" s="12"/>
      <c r="Z6335" s="12"/>
      <c r="AA6335" s="12"/>
      <c r="AB6335" s="12"/>
      <c r="AC6335" s="12"/>
      <c r="AD6335" s="12"/>
      <c r="AE6335" s="12"/>
      <c r="AF6335" s="12"/>
      <c r="AG6335" s="12"/>
      <c r="AH6335" s="12"/>
      <c r="AI6335" s="12"/>
      <c r="AJ6335" s="12"/>
      <c r="AK6335" s="12"/>
      <c r="AL6335" s="12"/>
      <c r="AM6335" s="12"/>
      <c r="AN6335" s="12"/>
      <c r="AO6335" s="12"/>
      <c r="AP6335" s="12"/>
      <c r="AQ6335" s="12"/>
      <c r="AR6335" s="12"/>
      <c r="AS6335" s="12"/>
      <c r="AT6335" s="12"/>
      <c r="AU6335" s="12"/>
      <c r="AV6335" s="12"/>
      <c r="AW6335" s="12"/>
      <c r="AX6335" s="12"/>
      <c r="AY6335" s="12"/>
      <c r="AZ6335" s="12"/>
      <c r="BA6335" s="12"/>
      <c r="BB6335" s="12"/>
      <c r="BC6335" s="12"/>
      <c r="BD6335" s="12"/>
      <c r="BE6335" s="12"/>
      <c r="BF6335" s="12"/>
      <c r="BG6335" s="12"/>
      <c r="BH6335" s="12"/>
      <c r="BI6335" s="12"/>
      <c r="BJ6335" s="13"/>
      <c r="BK6335" s="13"/>
      <c r="BL6335" s="13"/>
      <c r="BM6335" s="13"/>
      <c r="BN6335" s="13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1"/>
      <c r="L6336" s="11"/>
      <c r="M6336" s="12"/>
      <c r="N6336" s="12"/>
      <c r="O6336" s="12"/>
      <c r="P6336" s="12"/>
      <c r="Q6336" s="12"/>
      <c r="R6336" s="12"/>
      <c r="S6336" s="12"/>
      <c r="T6336" s="12"/>
      <c r="U6336" s="12"/>
      <c r="V6336" s="12"/>
      <c r="W6336" s="12"/>
      <c r="X6336" s="12"/>
      <c r="Y6336" s="12"/>
      <c r="Z6336" s="12"/>
      <c r="AA6336" s="12"/>
      <c r="AB6336" s="12"/>
      <c r="AC6336" s="12"/>
      <c r="AD6336" s="12"/>
      <c r="AE6336" s="12"/>
      <c r="AF6336" s="12"/>
      <c r="AG6336" s="12"/>
      <c r="AH6336" s="12"/>
      <c r="AI6336" s="12"/>
      <c r="AJ6336" s="12"/>
      <c r="AK6336" s="12"/>
      <c r="AL6336" s="12"/>
      <c r="AM6336" s="12"/>
      <c r="AN6336" s="12"/>
      <c r="AO6336" s="12"/>
      <c r="AP6336" s="12"/>
      <c r="AQ6336" s="12"/>
      <c r="AR6336" s="12"/>
      <c r="AS6336" s="12"/>
      <c r="AT6336" s="12"/>
      <c r="AU6336" s="12"/>
      <c r="AV6336" s="12"/>
      <c r="AW6336" s="12"/>
      <c r="AX6336" s="12"/>
      <c r="AY6336" s="12"/>
      <c r="AZ6336" s="12"/>
      <c r="BA6336" s="12"/>
      <c r="BB6336" s="12"/>
      <c r="BC6336" s="12"/>
      <c r="BD6336" s="12"/>
      <c r="BE6336" s="12"/>
      <c r="BF6336" s="12"/>
      <c r="BG6336" s="12"/>
      <c r="BH6336" s="12"/>
      <c r="BI6336" s="12"/>
      <c r="BJ6336" s="13"/>
      <c r="BK6336" s="13"/>
      <c r="BL6336" s="13"/>
      <c r="BM6336" s="13"/>
      <c r="BN6336" s="13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1"/>
      <c r="L6337" s="11"/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2"/>
      <c r="AF6337" s="12"/>
      <c r="AG6337" s="12"/>
      <c r="AH6337" s="12"/>
      <c r="AI6337" s="12"/>
      <c r="AJ6337" s="12"/>
      <c r="AK6337" s="12"/>
      <c r="AL6337" s="12"/>
      <c r="AM6337" s="12"/>
      <c r="AN6337" s="12"/>
      <c r="AO6337" s="12"/>
      <c r="AP6337" s="12"/>
      <c r="AQ6337" s="12"/>
      <c r="AR6337" s="12"/>
      <c r="AS6337" s="12"/>
      <c r="AT6337" s="12"/>
      <c r="AU6337" s="12"/>
      <c r="AV6337" s="12"/>
      <c r="AW6337" s="12"/>
      <c r="AX6337" s="12"/>
      <c r="AY6337" s="12"/>
      <c r="AZ6337" s="12"/>
      <c r="BA6337" s="12"/>
      <c r="BB6337" s="12"/>
      <c r="BC6337" s="12"/>
      <c r="BD6337" s="12"/>
      <c r="BE6337" s="12"/>
      <c r="BF6337" s="12"/>
      <c r="BG6337" s="12"/>
      <c r="BH6337" s="12"/>
      <c r="BI6337" s="12"/>
      <c r="BJ6337" s="13"/>
      <c r="BK6337" s="13"/>
      <c r="BL6337" s="13"/>
      <c r="BM6337" s="13"/>
      <c r="BN6337" s="13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1"/>
      <c r="L6338" s="11"/>
      <c r="M6338" s="12"/>
      <c r="N6338" s="12"/>
      <c r="O6338" s="12"/>
      <c r="P6338" s="12"/>
      <c r="Q6338" s="12"/>
      <c r="R6338" s="12"/>
      <c r="S6338" s="12"/>
      <c r="T6338" s="12"/>
      <c r="U6338" s="12"/>
      <c r="V6338" s="12"/>
      <c r="W6338" s="12"/>
      <c r="X6338" s="12"/>
      <c r="Y6338" s="12"/>
      <c r="Z6338" s="12"/>
      <c r="AA6338" s="12"/>
      <c r="AB6338" s="12"/>
      <c r="AC6338" s="12"/>
      <c r="AD6338" s="12"/>
      <c r="AE6338" s="12"/>
      <c r="AF6338" s="12"/>
      <c r="AG6338" s="12"/>
      <c r="AH6338" s="12"/>
      <c r="AI6338" s="12"/>
      <c r="AJ6338" s="12"/>
      <c r="AK6338" s="12"/>
      <c r="AL6338" s="12"/>
      <c r="AM6338" s="12"/>
      <c r="AN6338" s="12"/>
      <c r="AO6338" s="12"/>
      <c r="AP6338" s="12"/>
      <c r="AQ6338" s="12"/>
      <c r="AR6338" s="12"/>
      <c r="AS6338" s="12"/>
      <c r="AT6338" s="12"/>
      <c r="AU6338" s="12"/>
      <c r="AV6338" s="12"/>
      <c r="AW6338" s="12"/>
      <c r="AX6338" s="12"/>
      <c r="AY6338" s="12"/>
      <c r="AZ6338" s="12"/>
      <c r="BA6338" s="12"/>
      <c r="BB6338" s="12"/>
      <c r="BC6338" s="12"/>
      <c r="BD6338" s="12"/>
      <c r="BE6338" s="12"/>
      <c r="BF6338" s="12"/>
      <c r="BG6338" s="12"/>
      <c r="BH6338" s="12"/>
      <c r="BI6338" s="12"/>
      <c r="BJ6338" s="13"/>
      <c r="BK6338" s="13"/>
      <c r="BL6338" s="13"/>
      <c r="BM6338" s="13"/>
      <c r="BN6338" s="13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1"/>
      <c r="L6339" s="11"/>
      <c r="M6339" s="12"/>
      <c r="N6339" s="12"/>
      <c r="O6339" s="12"/>
      <c r="P6339" s="12"/>
      <c r="Q6339" s="12"/>
      <c r="R6339" s="12"/>
      <c r="S6339" s="12"/>
      <c r="T6339" s="12"/>
      <c r="U6339" s="12"/>
      <c r="V6339" s="12"/>
      <c r="W6339" s="12"/>
      <c r="X6339" s="12"/>
      <c r="Y6339" s="12"/>
      <c r="Z6339" s="12"/>
      <c r="AA6339" s="12"/>
      <c r="AB6339" s="12"/>
      <c r="AC6339" s="12"/>
      <c r="AD6339" s="12"/>
      <c r="AE6339" s="12"/>
      <c r="AF6339" s="12"/>
      <c r="AG6339" s="12"/>
      <c r="AH6339" s="12"/>
      <c r="AI6339" s="12"/>
      <c r="AJ6339" s="12"/>
      <c r="AK6339" s="12"/>
      <c r="AL6339" s="12"/>
      <c r="AM6339" s="12"/>
      <c r="AN6339" s="12"/>
      <c r="AO6339" s="12"/>
      <c r="AP6339" s="12"/>
      <c r="AQ6339" s="12"/>
      <c r="AR6339" s="12"/>
      <c r="AS6339" s="12"/>
      <c r="AT6339" s="12"/>
      <c r="AU6339" s="12"/>
      <c r="AV6339" s="12"/>
      <c r="AW6339" s="12"/>
      <c r="AX6339" s="12"/>
      <c r="AY6339" s="12"/>
      <c r="AZ6339" s="12"/>
      <c r="BA6339" s="12"/>
      <c r="BB6339" s="12"/>
      <c r="BC6339" s="12"/>
      <c r="BD6339" s="12"/>
      <c r="BE6339" s="12"/>
      <c r="BF6339" s="12"/>
      <c r="BG6339" s="12"/>
      <c r="BH6339" s="12"/>
      <c r="BI6339" s="12"/>
      <c r="BJ6339" s="13"/>
      <c r="BK6339" s="13"/>
      <c r="BL6339" s="13"/>
      <c r="BM6339" s="13"/>
      <c r="BN6339" s="13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1"/>
      <c r="L6340" s="11"/>
      <c r="M6340" s="12"/>
      <c r="N6340" s="12"/>
      <c r="O6340" s="12"/>
      <c r="P6340" s="12"/>
      <c r="Q6340" s="12"/>
      <c r="R6340" s="12"/>
      <c r="S6340" s="12"/>
      <c r="T6340" s="12"/>
      <c r="U6340" s="12"/>
      <c r="V6340" s="12"/>
      <c r="W6340" s="12"/>
      <c r="X6340" s="12"/>
      <c r="Y6340" s="12"/>
      <c r="Z6340" s="12"/>
      <c r="AA6340" s="12"/>
      <c r="AB6340" s="12"/>
      <c r="AC6340" s="12"/>
      <c r="AD6340" s="12"/>
      <c r="AE6340" s="12"/>
      <c r="AF6340" s="12"/>
      <c r="AG6340" s="12"/>
      <c r="AH6340" s="12"/>
      <c r="AI6340" s="12"/>
      <c r="AJ6340" s="12"/>
      <c r="AK6340" s="12"/>
      <c r="AL6340" s="12"/>
      <c r="AM6340" s="12"/>
      <c r="AN6340" s="12"/>
      <c r="AO6340" s="12"/>
      <c r="AP6340" s="12"/>
      <c r="AQ6340" s="12"/>
      <c r="AR6340" s="12"/>
      <c r="AS6340" s="12"/>
      <c r="AT6340" s="12"/>
      <c r="AU6340" s="12"/>
      <c r="AV6340" s="12"/>
      <c r="AW6340" s="12"/>
      <c r="AX6340" s="12"/>
      <c r="AY6340" s="12"/>
      <c r="AZ6340" s="12"/>
      <c r="BA6340" s="12"/>
      <c r="BB6340" s="12"/>
      <c r="BC6340" s="12"/>
      <c r="BD6340" s="12"/>
      <c r="BE6340" s="12"/>
      <c r="BF6340" s="12"/>
      <c r="BG6340" s="12"/>
      <c r="BH6340" s="12"/>
      <c r="BI6340" s="12"/>
      <c r="BJ6340" s="13"/>
      <c r="BK6340" s="13"/>
      <c r="BL6340" s="13"/>
      <c r="BM6340" s="13"/>
      <c r="BN6340" s="13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1"/>
      <c r="L6341" s="11"/>
      <c r="M6341" s="12"/>
      <c r="N6341" s="12"/>
      <c r="O6341" s="12"/>
      <c r="P6341" s="12"/>
      <c r="Q6341" s="12"/>
      <c r="R6341" s="12"/>
      <c r="S6341" s="12"/>
      <c r="T6341" s="12"/>
      <c r="U6341" s="12"/>
      <c r="V6341" s="12"/>
      <c r="W6341" s="12"/>
      <c r="X6341" s="12"/>
      <c r="Y6341" s="12"/>
      <c r="Z6341" s="12"/>
      <c r="AA6341" s="12"/>
      <c r="AB6341" s="12"/>
      <c r="AC6341" s="12"/>
      <c r="AD6341" s="12"/>
      <c r="AE6341" s="12"/>
      <c r="AF6341" s="12"/>
      <c r="AG6341" s="12"/>
      <c r="AH6341" s="12"/>
      <c r="AI6341" s="12"/>
      <c r="AJ6341" s="12"/>
      <c r="AK6341" s="12"/>
      <c r="AL6341" s="12"/>
      <c r="AM6341" s="12"/>
      <c r="AN6341" s="12"/>
      <c r="AO6341" s="12"/>
      <c r="AP6341" s="12"/>
      <c r="AQ6341" s="12"/>
      <c r="AR6341" s="12"/>
      <c r="AS6341" s="12"/>
      <c r="AT6341" s="12"/>
      <c r="AU6341" s="12"/>
      <c r="AV6341" s="12"/>
      <c r="AW6341" s="12"/>
      <c r="AX6341" s="12"/>
      <c r="AY6341" s="12"/>
      <c r="AZ6341" s="12"/>
      <c r="BA6341" s="12"/>
      <c r="BB6341" s="12"/>
      <c r="BC6341" s="12"/>
      <c r="BD6341" s="12"/>
      <c r="BE6341" s="12"/>
      <c r="BF6341" s="12"/>
      <c r="BG6341" s="12"/>
      <c r="BH6341" s="12"/>
      <c r="BI6341" s="12"/>
      <c r="BJ6341" s="13"/>
      <c r="BK6341" s="13"/>
      <c r="BL6341" s="13"/>
      <c r="BM6341" s="13"/>
      <c r="BN6341" s="13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1"/>
      <c r="L6342" s="11"/>
      <c r="M6342" s="12"/>
      <c r="N6342" s="12"/>
      <c r="O6342" s="12"/>
      <c r="P6342" s="12"/>
      <c r="Q6342" s="12"/>
      <c r="R6342" s="12"/>
      <c r="S6342" s="12"/>
      <c r="T6342" s="12"/>
      <c r="U6342" s="12"/>
      <c r="V6342" s="12"/>
      <c r="W6342" s="12"/>
      <c r="X6342" s="12"/>
      <c r="Y6342" s="12"/>
      <c r="Z6342" s="12"/>
      <c r="AA6342" s="12"/>
      <c r="AB6342" s="12"/>
      <c r="AC6342" s="12"/>
      <c r="AD6342" s="12"/>
      <c r="AE6342" s="12"/>
      <c r="AF6342" s="12"/>
      <c r="AG6342" s="12"/>
      <c r="AH6342" s="12"/>
      <c r="AI6342" s="12"/>
      <c r="AJ6342" s="12"/>
      <c r="AK6342" s="12"/>
      <c r="AL6342" s="12"/>
      <c r="AM6342" s="12"/>
      <c r="AN6342" s="12"/>
      <c r="AO6342" s="12"/>
      <c r="AP6342" s="12"/>
      <c r="AQ6342" s="12"/>
      <c r="AR6342" s="12"/>
      <c r="AS6342" s="12"/>
      <c r="AT6342" s="12"/>
      <c r="AU6342" s="12"/>
      <c r="AV6342" s="12"/>
      <c r="AW6342" s="12"/>
      <c r="AX6342" s="12"/>
      <c r="AY6342" s="12"/>
      <c r="AZ6342" s="12"/>
      <c r="BA6342" s="12"/>
      <c r="BB6342" s="12"/>
      <c r="BC6342" s="12"/>
      <c r="BD6342" s="12"/>
      <c r="BE6342" s="12"/>
      <c r="BF6342" s="12"/>
      <c r="BG6342" s="12"/>
      <c r="BH6342" s="12"/>
      <c r="BI6342" s="12"/>
      <c r="BJ6342" s="13"/>
      <c r="BK6342" s="13"/>
      <c r="BL6342" s="13"/>
      <c r="BM6342" s="13"/>
      <c r="BN6342" s="13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1"/>
      <c r="L6343" s="11"/>
      <c r="M6343" s="12"/>
      <c r="N6343" s="12"/>
      <c r="O6343" s="12"/>
      <c r="P6343" s="12"/>
      <c r="Q6343" s="12"/>
      <c r="R6343" s="12"/>
      <c r="S6343" s="12"/>
      <c r="T6343" s="12"/>
      <c r="U6343" s="12"/>
      <c r="V6343" s="12"/>
      <c r="W6343" s="12"/>
      <c r="X6343" s="12"/>
      <c r="Y6343" s="12"/>
      <c r="Z6343" s="12"/>
      <c r="AA6343" s="12"/>
      <c r="AB6343" s="12"/>
      <c r="AC6343" s="12"/>
      <c r="AD6343" s="12"/>
      <c r="AE6343" s="12"/>
      <c r="AF6343" s="12"/>
      <c r="AG6343" s="12"/>
      <c r="AH6343" s="12"/>
      <c r="AI6343" s="12"/>
      <c r="AJ6343" s="12"/>
      <c r="AK6343" s="12"/>
      <c r="AL6343" s="12"/>
      <c r="AM6343" s="12"/>
      <c r="AN6343" s="12"/>
      <c r="AO6343" s="12"/>
      <c r="AP6343" s="12"/>
      <c r="AQ6343" s="12"/>
      <c r="AR6343" s="12"/>
      <c r="AS6343" s="12"/>
      <c r="AT6343" s="12"/>
      <c r="AU6343" s="12"/>
      <c r="AV6343" s="12"/>
      <c r="AW6343" s="12"/>
      <c r="AX6343" s="12"/>
      <c r="AY6343" s="12"/>
      <c r="AZ6343" s="12"/>
      <c r="BA6343" s="12"/>
      <c r="BB6343" s="12"/>
      <c r="BC6343" s="12"/>
      <c r="BD6343" s="12"/>
      <c r="BE6343" s="12"/>
      <c r="BF6343" s="12"/>
      <c r="BG6343" s="12"/>
      <c r="BH6343" s="12"/>
      <c r="BI6343" s="12"/>
      <c r="BJ6343" s="13"/>
      <c r="BK6343" s="13"/>
      <c r="BL6343" s="13"/>
      <c r="BM6343" s="13"/>
      <c r="BN6343" s="13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1"/>
      <c r="L6344" s="11"/>
      <c r="M6344" s="12"/>
      <c r="N6344" s="12"/>
      <c r="O6344" s="12"/>
      <c r="P6344" s="12"/>
      <c r="Q6344" s="12"/>
      <c r="R6344" s="12"/>
      <c r="S6344" s="12"/>
      <c r="T6344" s="12"/>
      <c r="U6344" s="12"/>
      <c r="V6344" s="12"/>
      <c r="W6344" s="12"/>
      <c r="X6344" s="12"/>
      <c r="Y6344" s="12"/>
      <c r="Z6344" s="12"/>
      <c r="AA6344" s="12"/>
      <c r="AB6344" s="12"/>
      <c r="AC6344" s="12"/>
      <c r="AD6344" s="12"/>
      <c r="AE6344" s="12"/>
      <c r="AF6344" s="12"/>
      <c r="AG6344" s="12"/>
      <c r="AH6344" s="12"/>
      <c r="AI6344" s="12"/>
      <c r="AJ6344" s="12"/>
      <c r="AK6344" s="12"/>
      <c r="AL6344" s="12"/>
      <c r="AM6344" s="12"/>
      <c r="AN6344" s="12"/>
      <c r="AO6344" s="12"/>
      <c r="AP6344" s="12"/>
      <c r="AQ6344" s="12"/>
      <c r="AR6344" s="12"/>
      <c r="AS6344" s="12"/>
      <c r="AT6344" s="12"/>
      <c r="AU6344" s="12"/>
      <c r="AV6344" s="12"/>
      <c r="AW6344" s="12"/>
      <c r="AX6344" s="12"/>
      <c r="AY6344" s="12"/>
      <c r="AZ6344" s="12"/>
      <c r="BA6344" s="12"/>
      <c r="BB6344" s="12"/>
      <c r="BC6344" s="12"/>
      <c r="BD6344" s="12"/>
      <c r="BE6344" s="12"/>
      <c r="BF6344" s="12"/>
      <c r="BG6344" s="12"/>
      <c r="BH6344" s="12"/>
      <c r="BI6344" s="12"/>
      <c r="BJ6344" s="13"/>
      <c r="BK6344" s="13"/>
      <c r="BL6344" s="13"/>
      <c r="BM6344" s="13"/>
      <c r="BN6344" s="13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1"/>
      <c r="L6345" s="11"/>
      <c r="M6345" s="12"/>
      <c r="N6345" s="12"/>
      <c r="O6345" s="12"/>
      <c r="P6345" s="12"/>
      <c r="Q6345" s="12"/>
      <c r="R6345" s="12"/>
      <c r="S6345" s="12"/>
      <c r="T6345" s="12"/>
      <c r="U6345" s="12"/>
      <c r="V6345" s="12"/>
      <c r="W6345" s="12"/>
      <c r="X6345" s="12"/>
      <c r="Y6345" s="12"/>
      <c r="Z6345" s="12"/>
      <c r="AA6345" s="12"/>
      <c r="AB6345" s="12"/>
      <c r="AC6345" s="12"/>
      <c r="AD6345" s="12"/>
      <c r="AE6345" s="12"/>
      <c r="AF6345" s="12"/>
      <c r="AG6345" s="12"/>
      <c r="AH6345" s="12"/>
      <c r="AI6345" s="12"/>
      <c r="AJ6345" s="12"/>
      <c r="AK6345" s="12"/>
      <c r="AL6345" s="12"/>
      <c r="AM6345" s="12"/>
      <c r="AN6345" s="12"/>
      <c r="AO6345" s="12"/>
      <c r="AP6345" s="12"/>
      <c r="AQ6345" s="12"/>
      <c r="AR6345" s="12"/>
      <c r="AS6345" s="12"/>
      <c r="AT6345" s="12"/>
      <c r="AU6345" s="12"/>
      <c r="AV6345" s="12"/>
      <c r="AW6345" s="12"/>
      <c r="AX6345" s="12"/>
      <c r="AY6345" s="12"/>
      <c r="AZ6345" s="12"/>
      <c r="BA6345" s="12"/>
      <c r="BB6345" s="12"/>
      <c r="BC6345" s="12"/>
      <c r="BD6345" s="12"/>
      <c r="BE6345" s="12"/>
      <c r="BF6345" s="12"/>
      <c r="BG6345" s="12"/>
      <c r="BH6345" s="12"/>
      <c r="BI6345" s="12"/>
      <c r="BJ6345" s="13"/>
      <c r="BK6345" s="13"/>
      <c r="BL6345" s="13"/>
      <c r="BM6345" s="13"/>
      <c r="BN6345" s="13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1"/>
      <c r="L6346" s="11"/>
      <c r="M6346" s="12"/>
      <c r="N6346" s="12"/>
      <c r="O6346" s="12"/>
      <c r="P6346" s="12"/>
      <c r="Q6346" s="12"/>
      <c r="R6346" s="12"/>
      <c r="S6346" s="12"/>
      <c r="T6346" s="12"/>
      <c r="U6346" s="12"/>
      <c r="V6346" s="12"/>
      <c r="W6346" s="12"/>
      <c r="X6346" s="12"/>
      <c r="Y6346" s="12"/>
      <c r="Z6346" s="12"/>
      <c r="AA6346" s="12"/>
      <c r="AB6346" s="12"/>
      <c r="AC6346" s="12"/>
      <c r="AD6346" s="12"/>
      <c r="AE6346" s="12"/>
      <c r="AF6346" s="12"/>
      <c r="AG6346" s="12"/>
      <c r="AH6346" s="12"/>
      <c r="AI6346" s="12"/>
      <c r="AJ6346" s="12"/>
      <c r="AK6346" s="12"/>
      <c r="AL6346" s="12"/>
      <c r="AM6346" s="12"/>
      <c r="AN6346" s="12"/>
      <c r="AO6346" s="12"/>
      <c r="AP6346" s="12"/>
      <c r="AQ6346" s="12"/>
      <c r="AR6346" s="12"/>
      <c r="AS6346" s="12"/>
      <c r="AT6346" s="12"/>
      <c r="AU6346" s="12"/>
      <c r="AV6346" s="12"/>
      <c r="AW6346" s="12"/>
      <c r="AX6346" s="12"/>
      <c r="AY6346" s="12"/>
      <c r="AZ6346" s="12"/>
      <c r="BA6346" s="12"/>
      <c r="BB6346" s="12"/>
      <c r="BC6346" s="12"/>
      <c r="BD6346" s="12"/>
      <c r="BE6346" s="12"/>
      <c r="BF6346" s="12"/>
      <c r="BG6346" s="12"/>
      <c r="BH6346" s="12"/>
      <c r="BI6346" s="12"/>
      <c r="BJ6346" s="13"/>
      <c r="BK6346" s="13"/>
      <c r="BL6346" s="13"/>
      <c r="BM6346" s="13"/>
      <c r="BN6346" s="13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1"/>
      <c r="L6347" s="11"/>
      <c r="M6347" s="12"/>
      <c r="N6347" s="12"/>
      <c r="O6347" s="12"/>
      <c r="P6347" s="12"/>
      <c r="Q6347" s="12"/>
      <c r="R6347" s="12"/>
      <c r="S6347" s="12"/>
      <c r="T6347" s="12"/>
      <c r="U6347" s="12"/>
      <c r="V6347" s="12"/>
      <c r="W6347" s="12"/>
      <c r="X6347" s="12"/>
      <c r="Y6347" s="12"/>
      <c r="Z6347" s="12"/>
      <c r="AA6347" s="12"/>
      <c r="AB6347" s="12"/>
      <c r="AC6347" s="12"/>
      <c r="AD6347" s="12"/>
      <c r="AE6347" s="12"/>
      <c r="AF6347" s="12"/>
      <c r="AG6347" s="12"/>
      <c r="AH6347" s="12"/>
      <c r="AI6347" s="12"/>
      <c r="AJ6347" s="12"/>
      <c r="AK6347" s="12"/>
      <c r="AL6347" s="12"/>
      <c r="AM6347" s="12"/>
      <c r="AN6347" s="12"/>
      <c r="AO6347" s="12"/>
      <c r="AP6347" s="12"/>
      <c r="AQ6347" s="12"/>
      <c r="AR6347" s="12"/>
      <c r="AS6347" s="12"/>
      <c r="AT6347" s="12"/>
      <c r="AU6347" s="12"/>
      <c r="AV6347" s="12"/>
      <c r="AW6347" s="12"/>
      <c r="AX6347" s="12"/>
      <c r="AY6347" s="12"/>
      <c r="AZ6347" s="12"/>
      <c r="BA6347" s="12"/>
      <c r="BB6347" s="12"/>
      <c r="BC6347" s="12"/>
      <c r="BD6347" s="12"/>
      <c r="BE6347" s="12"/>
      <c r="BF6347" s="12"/>
      <c r="BG6347" s="12"/>
      <c r="BH6347" s="12"/>
      <c r="BI6347" s="12"/>
      <c r="BJ6347" s="13"/>
      <c r="BK6347" s="13"/>
      <c r="BL6347" s="13"/>
      <c r="BM6347" s="13"/>
      <c r="BN6347" s="13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1"/>
      <c r="L6348" s="11"/>
      <c r="M6348" s="12"/>
      <c r="N6348" s="12"/>
      <c r="O6348" s="12"/>
      <c r="P6348" s="12"/>
      <c r="Q6348" s="12"/>
      <c r="R6348" s="12"/>
      <c r="S6348" s="12"/>
      <c r="T6348" s="12"/>
      <c r="U6348" s="12"/>
      <c r="V6348" s="12"/>
      <c r="W6348" s="12"/>
      <c r="X6348" s="12"/>
      <c r="Y6348" s="12"/>
      <c r="Z6348" s="12"/>
      <c r="AA6348" s="12"/>
      <c r="AB6348" s="12"/>
      <c r="AC6348" s="12"/>
      <c r="AD6348" s="12"/>
      <c r="AE6348" s="12"/>
      <c r="AF6348" s="12"/>
      <c r="AG6348" s="12"/>
      <c r="AH6348" s="12"/>
      <c r="AI6348" s="12"/>
      <c r="AJ6348" s="12"/>
      <c r="AK6348" s="12"/>
      <c r="AL6348" s="12"/>
      <c r="AM6348" s="12"/>
      <c r="AN6348" s="12"/>
      <c r="AO6348" s="12"/>
      <c r="AP6348" s="12"/>
      <c r="AQ6348" s="12"/>
      <c r="AR6348" s="12"/>
      <c r="AS6348" s="12"/>
      <c r="AT6348" s="12"/>
      <c r="AU6348" s="12"/>
      <c r="AV6348" s="12"/>
      <c r="AW6348" s="12"/>
      <c r="AX6348" s="12"/>
      <c r="AY6348" s="12"/>
      <c r="AZ6348" s="12"/>
      <c r="BA6348" s="12"/>
      <c r="BB6348" s="12"/>
      <c r="BC6348" s="12"/>
      <c r="BD6348" s="12"/>
      <c r="BE6348" s="12"/>
      <c r="BF6348" s="12"/>
      <c r="BG6348" s="12"/>
      <c r="BH6348" s="12"/>
      <c r="BI6348" s="12"/>
      <c r="BJ6348" s="13"/>
      <c r="BK6348" s="13"/>
      <c r="BL6348" s="13"/>
      <c r="BM6348" s="13"/>
      <c r="BN6348" s="13"/>
    </row>
    <row r="6349" spans="4:66" s="14" customFormat="1" x14ac:dyDescent="0.25">
      <c r="K6349" s="15"/>
      <c r="L6349" s="15"/>
      <c r="M6349" s="16"/>
      <c r="N6349" s="16"/>
      <c r="O6349" s="16"/>
      <c r="P6349" s="16"/>
      <c r="Q6349" s="16"/>
      <c r="R6349" s="16"/>
      <c r="S6349" s="16"/>
      <c r="T6349" s="16"/>
      <c r="U6349" s="16"/>
      <c r="V6349" s="16"/>
      <c r="W6349" s="16"/>
      <c r="X6349" s="16"/>
      <c r="Y6349" s="16"/>
      <c r="Z6349" s="16"/>
      <c r="AA6349" s="16"/>
      <c r="AB6349" s="16"/>
      <c r="AC6349" s="16"/>
      <c r="AD6349" s="16"/>
      <c r="AE6349" s="16"/>
      <c r="AF6349" s="16"/>
      <c r="AG6349" s="16"/>
      <c r="AH6349" s="16"/>
      <c r="AI6349" s="16"/>
      <c r="AJ6349" s="16"/>
      <c r="AK6349" s="16"/>
      <c r="AL6349" s="16"/>
      <c r="AM6349" s="16"/>
      <c r="AN6349" s="16"/>
      <c r="AO6349" s="16"/>
      <c r="AP6349" s="16"/>
      <c r="AQ6349" s="16"/>
      <c r="AR6349" s="16"/>
      <c r="AS6349" s="16"/>
      <c r="AT6349" s="16"/>
      <c r="AU6349" s="16"/>
      <c r="AV6349" s="16"/>
      <c r="AW6349" s="16"/>
      <c r="AX6349" s="16"/>
      <c r="AY6349" s="16"/>
      <c r="AZ6349" s="16"/>
      <c r="BA6349" s="16"/>
      <c r="BB6349" s="16"/>
      <c r="BC6349" s="16"/>
      <c r="BD6349" s="16"/>
      <c r="BE6349" s="16"/>
      <c r="BF6349" s="16"/>
      <c r="BG6349" s="16"/>
      <c r="BH6349" s="16"/>
      <c r="BI6349" s="16"/>
      <c r="BJ6349" s="17"/>
      <c r="BK6349" s="17"/>
      <c r="BL6349" s="17"/>
      <c r="BM6349" s="17"/>
      <c r="BN6349" s="17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1"/>
      <c r="L6350" s="11"/>
      <c r="M6350" s="12"/>
      <c r="N6350" s="12"/>
      <c r="O6350" s="12"/>
      <c r="P6350" s="12"/>
      <c r="Q6350" s="12"/>
      <c r="R6350" s="12"/>
      <c r="S6350" s="12"/>
      <c r="T6350" s="12"/>
      <c r="U6350" s="12"/>
      <c r="V6350" s="12"/>
      <c r="W6350" s="12"/>
      <c r="X6350" s="12"/>
      <c r="Y6350" s="12"/>
      <c r="Z6350" s="12"/>
      <c r="AA6350" s="12"/>
      <c r="AB6350" s="12"/>
      <c r="AC6350" s="12"/>
      <c r="AD6350" s="12"/>
      <c r="AE6350" s="12"/>
      <c r="AF6350" s="12"/>
      <c r="AG6350" s="12"/>
      <c r="AH6350" s="12"/>
      <c r="AI6350" s="12"/>
      <c r="AJ6350" s="12"/>
      <c r="AK6350" s="12"/>
      <c r="AL6350" s="12"/>
      <c r="AM6350" s="12"/>
      <c r="AN6350" s="12"/>
      <c r="AO6350" s="12"/>
      <c r="AP6350" s="12"/>
      <c r="AQ6350" s="12"/>
      <c r="AR6350" s="12"/>
      <c r="AS6350" s="12"/>
      <c r="AT6350" s="12"/>
      <c r="AU6350" s="12"/>
      <c r="AV6350" s="12"/>
      <c r="AW6350" s="12"/>
      <c r="AX6350" s="12"/>
      <c r="AY6350" s="12"/>
      <c r="AZ6350" s="12"/>
      <c r="BA6350" s="12"/>
      <c r="BB6350" s="12"/>
      <c r="BC6350" s="12"/>
      <c r="BD6350" s="12"/>
      <c r="BE6350" s="12"/>
      <c r="BF6350" s="12"/>
      <c r="BG6350" s="12"/>
      <c r="BH6350" s="12"/>
      <c r="BI6350" s="12"/>
      <c r="BJ6350" s="13"/>
      <c r="BK6350" s="13"/>
      <c r="BL6350" s="13"/>
      <c r="BM6350" s="13"/>
      <c r="BN6350" s="13"/>
    </row>
    <row r="6351" spans="4:66" x14ac:dyDescent="0.25">
      <c r="D6351"/>
      <c r="E6351" s="10"/>
      <c r="F6351" s="10"/>
      <c r="G6351" s="10"/>
      <c r="H6351" s="10"/>
      <c r="I6351" s="10"/>
      <c r="J6351" s="10"/>
      <c r="K6351" s="11"/>
      <c r="L6351" s="11"/>
      <c r="M6351" s="12"/>
      <c r="N6351" s="12"/>
      <c r="O6351" s="12"/>
      <c r="P6351" s="12"/>
      <c r="Q6351" s="12"/>
      <c r="R6351" s="12"/>
      <c r="S6351" s="12"/>
      <c r="T6351" s="12"/>
      <c r="U6351" s="12"/>
      <c r="V6351" s="12"/>
      <c r="W6351" s="12"/>
      <c r="X6351" s="12"/>
      <c r="Y6351" s="12"/>
      <c r="Z6351" s="12"/>
      <c r="AA6351" s="12"/>
      <c r="AB6351" s="12"/>
      <c r="AC6351" s="12"/>
      <c r="AD6351" s="12"/>
      <c r="AE6351" s="12"/>
      <c r="AF6351" s="12"/>
      <c r="AG6351" s="12"/>
      <c r="AH6351" s="12"/>
      <c r="AI6351" s="12"/>
      <c r="AJ6351" s="12"/>
      <c r="AK6351" s="12"/>
      <c r="AL6351" s="12"/>
      <c r="AM6351" s="12"/>
      <c r="AN6351" s="12"/>
      <c r="AO6351" s="12"/>
      <c r="AP6351" s="12"/>
      <c r="AQ6351" s="12"/>
      <c r="AR6351" s="12"/>
      <c r="AS6351" s="12"/>
      <c r="AT6351" s="12"/>
      <c r="AU6351" s="12"/>
      <c r="AV6351" s="12"/>
      <c r="AW6351" s="12"/>
      <c r="AX6351" s="12"/>
      <c r="AY6351" s="12"/>
      <c r="AZ6351" s="12"/>
      <c r="BA6351" s="12"/>
      <c r="BB6351" s="12"/>
      <c r="BC6351" s="12"/>
      <c r="BD6351" s="12"/>
      <c r="BE6351" s="12"/>
      <c r="BF6351" s="12"/>
      <c r="BG6351" s="12"/>
      <c r="BH6351" s="12"/>
      <c r="BI6351" s="12"/>
      <c r="BJ6351" s="13"/>
      <c r="BK6351" s="13"/>
      <c r="BL6351" s="13"/>
      <c r="BM6351" s="13"/>
      <c r="BN6351" s="13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1"/>
      <c r="L6352" s="11"/>
      <c r="M6352" s="12"/>
      <c r="N6352" s="12"/>
      <c r="O6352" s="12"/>
      <c r="P6352" s="12"/>
      <c r="Q6352" s="12"/>
      <c r="R6352" s="12"/>
      <c r="S6352" s="12"/>
      <c r="T6352" s="12"/>
      <c r="U6352" s="12"/>
      <c r="V6352" s="12"/>
      <c r="W6352" s="12"/>
      <c r="X6352" s="12"/>
      <c r="Y6352" s="12"/>
      <c r="Z6352" s="12"/>
      <c r="AA6352" s="12"/>
      <c r="AB6352" s="12"/>
      <c r="AC6352" s="12"/>
      <c r="AD6352" s="12"/>
      <c r="AE6352" s="12"/>
      <c r="AF6352" s="12"/>
      <c r="AG6352" s="12"/>
      <c r="AH6352" s="12"/>
      <c r="AI6352" s="12"/>
      <c r="AJ6352" s="12"/>
      <c r="AK6352" s="12"/>
      <c r="AL6352" s="12"/>
      <c r="AM6352" s="12"/>
      <c r="AN6352" s="12"/>
      <c r="AO6352" s="12"/>
      <c r="AP6352" s="12"/>
      <c r="AQ6352" s="12"/>
      <c r="AR6352" s="12"/>
      <c r="AS6352" s="12"/>
      <c r="AT6352" s="12"/>
      <c r="AU6352" s="12"/>
      <c r="AV6352" s="12"/>
      <c r="AW6352" s="12"/>
      <c r="AX6352" s="12"/>
      <c r="AY6352" s="12"/>
      <c r="AZ6352" s="12"/>
      <c r="BA6352" s="12"/>
      <c r="BB6352" s="12"/>
      <c r="BC6352" s="12"/>
      <c r="BD6352" s="12"/>
      <c r="BE6352" s="12"/>
      <c r="BF6352" s="12"/>
      <c r="BG6352" s="12"/>
      <c r="BH6352" s="12"/>
      <c r="BI6352" s="12"/>
      <c r="BJ6352" s="13"/>
      <c r="BK6352" s="13"/>
      <c r="BL6352" s="13"/>
      <c r="BM6352" s="13"/>
      <c r="BN6352" s="13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1"/>
      <c r="L6353" s="11"/>
      <c r="M6353" s="12"/>
      <c r="N6353" s="12"/>
      <c r="O6353" s="12"/>
      <c r="P6353" s="12"/>
      <c r="Q6353" s="12"/>
      <c r="R6353" s="12"/>
      <c r="S6353" s="12"/>
      <c r="T6353" s="12"/>
      <c r="U6353" s="12"/>
      <c r="V6353" s="12"/>
      <c r="W6353" s="12"/>
      <c r="X6353" s="12"/>
      <c r="Y6353" s="12"/>
      <c r="Z6353" s="12"/>
      <c r="AA6353" s="12"/>
      <c r="AB6353" s="12"/>
      <c r="AC6353" s="12"/>
      <c r="AD6353" s="12"/>
      <c r="AE6353" s="12"/>
      <c r="AF6353" s="12"/>
      <c r="AG6353" s="12"/>
      <c r="AH6353" s="12"/>
      <c r="AI6353" s="12"/>
      <c r="AJ6353" s="12"/>
      <c r="AK6353" s="12"/>
      <c r="AL6353" s="12"/>
      <c r="AM6353" s="12"/>
      <c r="AN6353" s="12"/>
      <c r="AO6353" s="12"/>
      <c r="AP6353" s="12"/>
      <c r="AQ6353" s="12"/>
      <c r="AR6353" s="12"/>
      <c r="AS6353" s="12"/>
      <c r="AT6353" s="12"/>
      <c r="AU6353" s="12"/>
      <c r="AV6353" s="12"/>
      <c r="AW6353" s="12"/>
      <c r="AX6353" s="12"/>
      <c r="AY6353" s="12"/>
      <c r="AZ6353" s="12"/>
      <c r="BA6353" s="12"/>
      <c r="BB6353" s="12"/>
      <c r="BC6353" s="12"/>
      <c r="BD6353" s="12"/>
      <c r="BE6353" s="12"/>
      <c r="BF6353" s="12"/>
      <c r="BG6353" s="12"/>
      <c r="BH6353" s="12"/>
      <c r="BI6353" s="12"/>
      <c r="BJ6353" s="13"/>
      <c r="BK6353" s="13"/>
      <c r="BL6353" s="13"/>
      <c r="BM6353" s="13"/>
      <c r="BN6353" s="13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1"/>
      <c r="L6354" s="11"/>
      <c r="M6354" s="12"/>
      <c r="N6354" s="12"/>
      <c r="O6354" s="12"/>
      <c r="P6354" s="12"/>
      <c r="Q6354" s="12"/>
      <c r="R6354" s="12"/>
      <c r="S6354" s="12"/>
      <c r="T6354" s="12"/>
      <c r="U6354" s="12"/>
      <c r="V6354" s="12"/>
      <c r="W6354" s="12"/>
      <c r="X6354" s="12"/>
      <c r="Y6354" s="12"/>
      <c r="Z6354" s="12"/>
      <c r="AA6354" s="12"/>
      <c r="AB6354" s="12"/>
      <c r="AC6354" s="12"/>
      <c r="AD6354" s="12"/>
      <c r="AE6354" s="12"/>
      <c r="AF6354" s="12"/>
      <c r="AG6354" s="12"/>
      <c r="AH6354" s="12"/>
      <c r="AI6354" s="12"/>
      <c r="AJ6354" s="12"/>
      <c r="AK6354" s="12"/>
      <c r="AL6354" s="12"/>
      <c r="AM6354" s="12"/>
      <c r="AN6354" s="12"/>
      <c r="AO6354" s="12"/>
      <c r="AP6354" s="12"/>
      <c r="AQ6354" s="12"/>
      <c r="AR6354" s="12"/>
      <c r="AS6354" s="12"/>
      <c r="AT6354" s="12"/>
      <c r="AU6354" s="12"/>
      <c r="AV6354" s="12"/>
      <c r="AW6354" s="12"/>
      <c r="AX6354" s="12"/>
      <c r="AY6354" s="12"/>
      <c r="AZ6354" s="12"/>
      <c r="BA6354" s="12"/>
      <c r="BB6354" s="12"/>
      <c r="BC6354" s="12"/>
      <c r="BD6354" s="12"/>
      <c r="BE6354" s="12"/>
      <c r="BF6354" s="12"/>
      <c r="BG6354" s="12"/>
      <c r="BH6354" s="12"/>
      <c r="BI6354" s="12"/>
      <c r="BJ6354" s="13"/>
      <c r="BK6354" s="13"/>
      <c r="BL6354" s="13"/>
      <c r="BM6354" s="13"/>
      <c r="BN6354" s="13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1"/>
      <c r="L6355" s="11"/>
      <c r="M6355" s="12"/>
      <c r="N6355" s="12"/>
      <c r="O6355" s="12"/>
      <c r="P6355" s="12"/>
      <c r="Q6355" s="12"/>
      <c r="R6355" s="12"/>
      <c r="S6355" s="12"/>
      <c r="T6355" s="12"/>
      <c r="U6355" s="12"/>
      <c r="V6355" s="12"/>
      <c r="W6355" s="12"/>
      <c r="X6355" s="12"/>
      <c r="Y6355" s="12"/>
      <c r="Z6355" s="12"/>
      <c r="AA6355" s="12"/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12"/>
      <c r="AL6355" s="12"/>
      <c r="AM6355" s="12"/>
      <c r="AN6355" s="12"/>
      <c r="AO6355" s="12"/>
      <c r="AP6355" s="12"/>
      <c r="AQ6355" s="12"/>
      <c r="AR6355" s="12"/>
      <c r="AS6355" s="12"/>
      <c r="AT6355" s="12"/>
      <c r="AU6355" s="12"/>
      <c r="AV6355" s="12"/>
      <c r="AW6355" s="12"/>
      <c r="AX6355" s="12"/>
      <c r="AY6355" s="12"/>
      <c r="AZ6355" s="12"/>
      <c r="BA6355" s="12"/>
      <c r="BB6355" s="12"/>
      <c r="BC6355" s="12"/>
      <c r="BD6355" s="12"/>
      <c r="BE6355" s="12"/>
      <c r="BF6355" s="12"/>
      <c r="BG6355" s="12"/>
      <c r="BH6355" s="12"/>
      <c r="BI6355" s="12"/>
      <c r="BJ6355" s="13"/>
      <c r="BK6355" s="13"/>
      <c r="BL6355" s="13"/>
      <c r="BM6355" s="13"/>
      <c r="BN6355" s="13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1"/>
      <c r="L6356" s="11"/>
      <c r="M6356" s="12"/>
      <c r="N6356" s="12"/>
      <c r="O6356" s="12"/>
      <c r="P6356" s="12"/>
      <c r="Q6356" s="12"/>
      <c r="R6356" s="12"/>
      <c r="S6356" s="12"/>
      <c r="T6356" s="12"/>
      <c r="U6356" s="12"/>
      <c r="V6356" s="12"/>
      <c r="W6356" s="12"/>
      <c r="X6356" s="12"/>
      <c r="Y6356" s="12"/>
      <c r="Z6356" s="12"/>
      <c r="AA6356" s="12"/>
      <c r="AB6356" s="12"/>
      <c r="AC6356" s="12"/>
      <c r="AD6356" s="12"/>
      <c r="AE6356" s="12"/>
      <c r="AF6356" s="12"/>
      <c r="AG6356" s="12"/>
      <c r="AH6356" s="12"/>
      <c r="AI6356" s="12"/>
      <c r="AJ6356" s="12"/>
      <c r="AK6356" s="12"/>
      <c r="AL6356" s="12"/>
      <c r="AM6356" s="12"/>
      <c r="AN6356" s="12"/>
      <c r="AO6356" s="12"/>
      <c r="AP6356" s="12"/>
      <c r="AQ6356" s="12"/>
      <c r="AR6356" s="12"/>
      <c r="AS6356" s="12"/>
      <c r="AT6356" s="12"/>
      <c r="AU6356" s="12"/>
      <c r="AV6356" s="12"/>
      <c r="AW6356" s="12"/>
      <c r="AX6356" s="12"/>
      <c r="AY6356" s="12"/>
      <c r="AZ6356" s="12"/>
      <c r="BA6356" s="12"/>
      <c r="BB6356" s="12"/>
      <c r="BC6356" s="12"/>
      <c r="BD6356" s="12"/>
      <c r="BE6356" s="12"/>
      <c r="BF6356" s="12"/>
      <c r="BG6356" s="12"/>
      <c r="BH6356" s="12"/>
      <c r="BI6356" s="12"/>
      <c r="BJ6356" s="13"/>
      <c r="BK6356" s="13"/>
      <c r="BL6356" s="13"/>
      <c r="BM6356" s="13"/>
      <c r="BN6356" s="13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1"/>
      <c r="L6357" s="11"/>
      <c r="M6357" s="12"/>
      <c r="N6357" s="12"/>
      <c r="O6357" s="12"/>
      <c r="P6357" s="12"/>
      <c r="Q6357" s="12"/>
      <c r="R6357" s="12"/>
      <c r="S6357" s="12"/>
      <c r="T6357" s="12"/>
      <c r="U6357" s="12"/>
      <c r="V6357" s="12"/>
      <c r="W6357" s="12"/>
      <c r="X6357" s="12"/>
      <c r="Y6357" s="12"/>
      <c r="Z6357" s="12"/>
      <c r="AA6357" s="12"/>
      <c r="AB6357" s="12"/>
      <c r="AC6357" s="12"/>
      <c r="AD6357" s="12"/>
      <c r="AE6357" s="12"/>
      <c r="AF6357" s="12"/>
      <c r="AG6357" s="12"/>
      <c r="AH6357" s="12"/>
      <c r="AI6357" s="12"/>
      <c r="AJ6357" s="12"/>
      <c r="AK6357" s="12"/>
      <c r="AL6357" s="12"/>
      <c r="AM6357" s="12"/>
      <c r="AN6357" s="12"/>
      <c r="AO6357" s="12"/>
      <c r="AP6357" s="12"/>
      <c r="AQ6357" s="12"/>
      <c r="AR6357" s="12"/>
      <c r="AS6357" s="12"/>
      <c r="AT6357" s="12"/>
      <c r="AU6357" s="12"/>
      <c r="AV6357" s="12"/>
      <c r="AW6357" s="12"/>
      <c r="AX6357" s="12"/>
      <c r="AY6357" s="12"/>
      <c r="AZ6357" s="12"/>
      <c r="BA6357" s="12"/>
      <c r="BB6357" s="12"/>
      <c r="BC6357" s="12"/>
      <c r="BD6357" s="12"/>
      <c r="BE6357" s="12"/>
      <c r="BF6357" s="12"/>
      <c r="BG6357" s="12"/>
      <c r="BH6357" s="12"/>
      <c r="BI6357" s="12"/>
      <c r="BJ6357" s="13"/>
      <c r="BK6357" s="13"/>
      <c r="BL6357" s="13"/>
      <c r="BM6357" s="13"/>
      <c r="BN6357" s="13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1"/>
      <c r="L6358" s="11"/>
      <c r="M6358" s="12"/>
      <c r="N6358" s="12"/>
      <c r="O6358" s="12"/>
      <c r="P6358" s="12"/>
      <c r="Q6358" s="12"/>
      <c r="R6358" s="12"/>
      <c r="S6358" s="12"/>
      <c r="T6358" s="12"/>
      <c r="U6358" s="12"/>
      <c r="V6358" s="12"/>
      <c r="W6358" s="12"/>
      <c r="X6358" s="12"/>
      <c r="Y6358" s="12"/>
      <c r="Z6358" s="12"/>
      <c r="AA6358" s="12"/>
      <c r="AB6358" s="12"/>
      <c r="AC6358" s="12"/>
      <c r="AD6358" s="12"/>
      <c r="AE6358" s="12"/>
      <c r="AF6358" s="12"/>
      <c r="AG6358" s="12"/>
      <c r="AH6358" s="12"/>
      <c r="AI6358" s="12"/>
      <c r="AJ6358" s="12"/>
      <c r="AK6358" s="12"/>
      <c r="AL6358" s="12"/>
      <c r="AM6358" s="12"/>
      <c r="AN6358" s="12"/>
      <c r="AO6358" s="12"/>
      <c r="AP6358" s="12"/>
      <c r="AQ6358" s="12"/>
      <c r="AR6358" s="12"/>
      <c r="AS6358" s="12"/>
      <c r="AT6358" s="12"/>
      <c r="AU6358" s="12"/>
      <c r="AV6358" s="12"/>
      <c r="AW6358" s="12"/>
      <c r="AX6358" s="12"/>
      <c r="AY6358" s="12"/>
      <c r="AZ6358" s="12"/>
      <c r="BA6358" s="12"/>
      <c r="BB6358" s="12"/>
      <c r="BC6358" s="12"/>
      <c r="BD6358" s="12"/>
      <c r="BE6358" s="12"/>
      <c r="BF6358" s="12"/>
      <c r="BG6358" s="12"/>
      <c r="BH6358" s="12"/>
      <c r="BI6358" s="12"/>
      <c r="BJ6358" s="13"/>
      <c r="BK6358" s="13"/>
      <c r="BL6358" s="13"/>
      <c r="BM6358" s="13"/>
      <c r="BN6358" s="13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1"/>
      <c r="L6359" s="11"/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/>
      <c r="AA6359" s="12"/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12"/>
      <c r="AL6359" s="12"/>
      <c r="AM6359" s="12"/>
      <c r="AN6359" s="12"/>
      <c r="AO6359" s="12"/>
      <c r="AP6359" s="12"/>
      <c r="AQ6359" s="12"/>
      <c r="AR6359" s="12"/>
      <c r="AS6359" s="12"/>
      <c r="AT6359" s="12"/>
      <c r="AU6359" s="12"/>
      <c r="AV6359" s="12"/>
      <c r="AW6359" s="12"/>
      <c r="AX6359" s="12"/>
      <c r="AY6359" s="12"/>
      <c r="AZ6359" s="12"/>
      <c r="BA6359" s="12"/>
      <c r="BB6359" s="12"/>
      <c r="BC6359" s="12"/>
      <c r="BD6359" s="12"/>
      <c r="BE6359" s="12"/>
      <c r="BF6359" s="12"/>
      <c r="BG6359" s="12"/>
      <c r="BH6359" s="12"/>
      <c r="BI6359" s="12"/>
      <c r="BJ6359" s="13"/>
      <c r="BK6359" s="13"/>
      <c r="BL6359" s="13"/>
      <c r="BM6359" s="13"/>
      <c r="BN6359" s="13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1"/>
      <c r="L6360" s="11"/>
      <c r="M6360" s="12"/>
      <c r="N6360" s="12"/>
      <c r="O6360" s="12"/>
      <c r="P6360" s="12"/>
      <c r="Q6360" s="12"/>
      <c r="R6360" s="12"/>
      <c r="S6360" s="12"/>
      <c r="T6360" s="12"/>
      <c r="U6360" s="12"/>
      <c r="V6360" s="12"/>
      <c r="W6360" s="12"/>
      <c r="X6360" s="12"/>
      <c r="Y6360" s="12"/>
      <c r="Z6360" s="12"/>
      <c r="AA6360" s="12"/>
      <c r="AB6360" s="12"/>
      <c r="AC6360" s="12"/>
      <c r="AD6360" s="12"/>
      <c r="AE6360" s="12"/>
      <c r="AF6360" s="12"/>
      <c r="AG6360" s="12"/>
      <c r="AH6360" s="12"/>
      <c r="AI6360" s="12"/>
      <c r="AJ6360" s="12"/>
      <c r="AK6360" s="12"/>
      <c r="AL6360" s="12"/>
      <c r="AM6360" s="12"/>
      <c r="AN6360" s="12"/>
      <c r="AO6360" s="12"/>
      <c r="AP6360" s="12"/>
      <c r="AQ6360" s="12"/>
      <c r="AR6360" s="12"/>
      <c r="AS6360" s="12"/>
      <c r="AT6360" s="12"/>
      <c r="AU6360" s="12"/>
      <c r="AV6360" s="12"/>
      <c r="AW6360" s="12"/>
      <c r="AX6360" s="12"/>
      <c r="AY6360" s="12"/>
      <c r="AZ6360" s="12"/>
      <c r="BA6360" s="12"/>
      <c r="BB6360" s="12"/>
      <c r="BC6360" s="12"/>
      <c r="BD6360" s="12"/>
      <c r="BE6360" s="12"/>
      <c r="BF6360" s="12"/>
      <c r="BG6360" s="12"/>
      <c r="BH6360" s="12"/>
      <c r="BI6360" s="12"/>
      <c r="BJ6360" s="13"/>
      <c r="BK6360" s="13"/>
      <c r="BL6360" s="13"/>
      <c r="BM6360" s="13"/>
      <c r="BN6360" s="13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1"/>
      <c r="L6361" s="11"/>
      <c r="M6361" s="12"/>
      <c r="N6361" s="12"/>
      <c r="O6361" s="12"/>
      <c r="P6361" s="12"/>
      <c r="Q6361" s="12"/>
      <c r="R6361" s="12"/>
      <c r="S6361" s="12"/>
      <c r="T6361" s="12"/>
      <c r="U6361" s="12"/>
      <c r="V6361" s="12"/>
      <c r="W6361" s="12"/>
      <c r="X6361" s="12"/>
      <c r="Y6361" s="12"/>
      <c r="Z6361" s="12"/>
      <c r="AA6361" s="12"/>
      <c r="AB6361" s="12"/>
      <c r="AC6361" s="12"/>
      <c r="AD6361" s="12"/>
      <c r="AE6361" s="12"/>
      <c r="AF6361" s="12"/>
      <c r="AG6361" s="12"/>
      <c r="AH6361" s="12"/>
      <c r="AI6361" s="12"/>
      <c r="AJ6361" s="12"/>
      <c r="AK6361" s="12"/>
      <c r="AL6361" s="12"/>
      <c r="AM6361" s="12"/>
      <c r="AN6361" s="12"/>
      <c r="AO6361" s="12"/>
      <c r="AP6361" s="12"/>
      <c r="AQ6361" s="12"/>
      <c r="AR6361" s="12"/>
      <c r="AS6361" s="12"/>
      <c r="AT6361" s="12"/>
      <c r="AU6361" s="12"/>
      <c r="AV6361" s="12"/>
      <c r="AW6361" s="12"/>
      <c r="AX6361" s="12"/>
      <c r="AY6361" s="12"/>
      <c r="AZ6361" s="12"/>
      <c r="BA6361" s="12"/>
      <c r="BB6361" s="12"/>
      <c r="BC6361" s="12"/>
      <c r="BD6361" s="12"/>
      <c r="BE6361" s="12"/>
      <c r="BF6361" s="12"/>
      <c r="BG6361" s="12"/>
      <c r="BH6361" s="12"/>
      <c r="BI6361" s="12"/>
      <c r="BJ6361" s="13"/>
      <c r="BK6361" s="13"/>
      <c r="BL6361" s="13"/>
      <c r="BM6361" s="13"/>
      <c r="BN6361" s="13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1"/>
      <c r="L6362" s="11"/>
      <c r="M6362" s="12"/>
      <c r="N6362" s="12"/>
      <c r="O6362" s="12"/>
      <c r="P6362" s="12"/>
      <c r="Q6362" s="12"/>
      <c r="R6362" s="12"/>
      <c r="S6362" s="12"/>
      <c r="T6362" s="12"/>
      <c r="U6362" s="12"/>
      <c r="V6362" s="12"/>
      <c r="W6362" s="12"/>
      <c r="X6362" s="12"/>
      <c r="Y6362" s="12"/>
      <c r="Z6362" s="12"/>
      <c r="AA6362" s="12"/>
      <c r="AB6362" s="12"/>
      <c r="AC6362" s="12"/>
      <c r="AD6362" s="12"/>
      <c r="AE6362" s="12"/>
      <c r="AF6362" s="12"/>
      <c r="AG6362" s="12"/>
      <c r="AH6362" s="12"/>
      <c r="AI6362" s="12"/>
      <c r="AJ6362" s="12"/>
      <c r="AK6362" s="12"/>
      <c r="AL6362" s="12"/>
      <c r="AM6362" s="12"/>
      <c r="AN6362" s="12"/>
      <c r="AO6362" s="12"/>
      <c r="AP6362" s="12"/>
      <c r="AQ6362" s="12"/>
      <c r="AR6362" s="12"/>
      <c r="AS6362" s="12"/>
      <c r="AT6362" s="12"/>
      <c r="AU6362" s="12"/>
      <c r="AV6362" s="12"/>
      <c r="AW6362" s="12"/>
      <c r="AX6362" s="12"/>
      <c r="AY6362" s="12"/>
      <c r="AZ6362" s="12"/>
      <c r="BA6362" s="12"/>
      <c r="BB6362" s="12"/>
      <c r="BC6362" s="12"/>
      <c r="BD6362" s="12"/>
      <c r="BE6362" s="12"/>
      <c r="BF6362" s="12"/>
      <c r="BG6362" s="12"/>
      <c r="BH6362" s="12"/>
      <c r="BI6362" s="12"/>
      <c r="BJ6362" s="13"/>
      <c r="BK6362" s="13"/>
      <c r="BL6362" s="13"/>
      <c r="BM6362" s="13"/>
      <c r="BN6362" s="13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1"/>
      <c r="L6363" s="11"/>
      <c r="M6363" s="12"/>
      <c r="N6363" s="12"/>
      <c r="O6363" s="12"/>
      <c r="P6363" s="12"/>
      <c r="Q6363" s="12"/>
      <c r="R6363" s="12"/>
      <c r="S6363" s="12"/>
      <c r="T6363" s="12"/>
      <c r="U6363" s="12"/>
      <c r="V6363" s="12"/>
      <c r="W6363" s="12"/>
      <c r="X6363" s="12"/>
      <c r="Y6363" s="12"/>
      <c r="Z6363" s="12"/>
      <c r="AA6363" s="12"/>
      <c r="AB6363" s="12"/>
      <c r="AC6363" s="12"/>
      <c r="AD6363" s="12"/>
      <c r="AE6363" s="12"/>
      <c r="AF6363" s="12"/>
      <c r="AG6363" s="12"/>
      <c r="AH6363" s="12"/>
      <c r="AI6363" s="12"/>
      <c r="AJ6363" s="12"/>
      <c r="AK6363" s="12"/>
      <c r="AL6363" s="12"/>
      <c r="AM6363" s="12"/>
      <c r="AN6363" s="12"/>
      <c r="AO6363" s="12"/>
      <c r="AP6363" s="12"/>
      <c r="AQ6363" s="12"/>
      <c r="AR6363" s="12"/>
      <c r="AS6363" s="12"/>
      <c r="AT6363" s="12"/>
      <c r="AU6363" s="12"/>
      <c r="AV6363" s="12"/>
      <c r="AW6363" s="12"/>
      <c r="AX6363" s="12"/>
      <c r="AY6363" s="12"/>
      <c r="AZ6363" s="12"/>
      <c r="BA6363" s="12"/>
      <c r="BB6363" s="12"/>
      <c r="BC6363" s="12"/>
      <c r="BD6363" s="12"/>
      <c r="BE6363" s="12"/>
      <c r="BF6363" s="12"/>
      <c r="BG6363" s="12"/>
      <c r="BH6363" s="12"/>
      <c r="BI6363" s="12"/>
      <c r="BJ6363" s="13"/>
      <c r="BK6363" s="13"/>
      <c r="BL6363" s="13"/>
      <c r="BM6363" s="13"/>
      <c r="BN6363" s="13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1"/>
      <c r="L6364" s="11"/>
      <c r="M6364" s="12"/>
      <c r="N6364" s="12"/>
      <c r="O6364" s="12"/>
      <c r="P6364" s="12"/>
      <c r="Q6364" s="12"/>
      <c r="R6364" s="12"/>
      <c r="S6364" s="12"/>
      <c r="T6364" s="12"/>
      <c r="U6364" s="12"/>
      <c r="V6364" s="12"/>
      <c r="W6364" s="12"/>
      <c r="X6364" s="12"/>
      <c r="Y6364" s="12"/>
      <c r="Z6364" s="12"/>
      <c r="AA6364" s="12"/>
      <c r="AB6364" s="12"/>
      <c r="AC6364" s="12"/>
      <c r="AD6364" s="12"/>
      <c r="AE6364" s="12"/>
      <c r="AF6364" s="12"/>
      <c r="AG6364" s="12"/>
      <c r="AH6364" s="12"/>
      <c r="AI6364" s="12"/>
      <c r="AJ6364" s="12"/>
      <c r="AK6364" s="12"/>
      <c r="AL6364" s="12"/>
      <c r="AM6364" s="12"/>
      <c r="AN6364" s="12"/>
      <c r="AO6364" s="12"/>
      <c r="AP6364" s="12"/>
      <c r="AQ6364" s="12"/>
      <c r="AR6364" s="12"/>
      <c r="AS6364" s="12"/>
      <c r="AT6364" s="12"/>
      <c r="AU6364" s="12"/>
      <c r="AV6364" s="12"/>
      <c r="AW6364" s="12"/>
      <c r="AX6364" s="12"/>
      <c r="AY6364" s="12"/>
      <c r="AZ6364" s="12"/>
      <c r="BA6364" s="12"/>
      <c r="BB6364" s="12"/>
      <c r="BC6364" s="12"/>
      <c r="BD6364" s="12"/>
      <c r="BE6364" s="12"/>
      <c r="BF6364" s="12"/>
      <c r="BG6364" s="12"/>
      <c r="BH6364" s="12"/>
      <c r="BI6364" s="12"/>
      <c r="BJ6364" s="13"/>
      <c r="BK6364" s="13"/>
      <c r="BL6364" s="13"/>
      <c r="BM6364" s="13"/>
      <c r="BN6364" s="13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1"/>
      <c r="L6365" s="11"/>
      <c r="M6365" s="12"/>
      <c r="N6365" s="12"/>
      <c r="O6365" s="12"/>
      <c r="P6365" s="12"/>
      <c r="Q6365" s="12"/>
      <c r="R6365" s="12"/>
      <c r="S6365" s="12"/>
      <c r="T6365" s="12"/>
      <c r="U6365" s="12"/>
      <c r="V6365" s="12"/>
      <c r="W6365" s="12"/>
      <c r="X6365" s="12"/>
      <c r="Y6365" s="12"/>
      <c r="Z6365" s="12"/>
      <c r="AA6365" s="12"/>
      <c r="AB6365" s="12"/>
      <c r="AC6365" s="12"/>
      <c r="AD6365" s="12"/>
      <c r="AE6365" s="12"/>
      <c r="AF6365" s="12"/>
      <c r="AG6365" s="12"/>
      <c r="AH6365" s="12"/>
      <c r="AI6365" s="12"/>
      <c r="AJ6365" s="12"/>
      <c r="AK6365" s="12"/>
      <c r="AL6365" s="12"/>
      <c r="AM6365" s="12"/>
      <c r="AN6365" s="12"/>
      <c r="AO6365" s="12"/>
      <c r="AP6365" s="12"/>
      <c r="AQ6365" s="12"/>
      <c r="AR6365" s="12"/>
      <c r="AS6365" s="12"/>
      <c r="AT6365" s="12"/>
      <c r="AU6365" s="12"/>
      <c r="AV6365" s="12"/>
      <c r="AW6365" s="12"/>
      <c r="AX6365" s="12"/>
      <c r="AY6365" s="12"/>
      <c r="AZ6365" s="12"/>
      <c r="BA6365" s="12"/>
      <c r="BB6365" s="12"/>
      <c r="BC6365" s="12"/>
      <c r="BD6365" s="12"/>
      <c r="BE6365" s="12"/>
      <c r="BF6365" s="12"/>
      <c r="BG6365" s="12"/>
      <c r="BH6365" s="12"/>
      <c r="BI6365" s="12"/>
      <c r="BJ6365" s="13"/>
      <c r="BK6365" s="13"/>
      <c r="BL6365" s="13"/>
      <c r="BM6365" s="13"/>
      <c r="BN6365" s="13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1"/>
      <c r="L6366" s="11"/>
      <c r="M6366" s="12"/>
      <c r="N6366" s="12"/>
      <c r="O6366" s="12"/>
      <c r="P6366" s="12"/>
      <c r="Q6366" s="12"/>
      <c r="R6366" s="12"/>
      <c r="S6366" s="12"/>
      <c r="T6366" s="12"/>
      <c r="U6366" s="12"/>
      <c r="V6366" s="12"/>
      <c r="W6366" s="12"/>
      <c r="X6366" s="12"/>
      <c r="Y6366" s="12"/>
      <c r="Z6366" s="12"/>
      <c r="AA6366" s="12"/>
      <c r="AB6366" s="12"/>
      <c r="AC6366" s="12"/>
      <c r="AD6366" s="12"/>
      <c r="AE6366" s="12"/>
      <c r="AF6366" s="12"/>
      <c r="AG6366" s="12"/>
      <c r="AH6366" s="12"/>
      <c r="AI6366" s="12"/>
      <c r="AJ6366" s="12"/>
      <c r="AK6366" s="12"/>
      <c r="AL6366" s="12"/>
      <c r="AM6366" s="12"/>
      <c r="AN6366" s="12"/>
      <c r="AO6366" s="12"/>
      <c r="AP6366" s="12"/>
      <c r="AQ6366" s="12"/>
      <c r="AR6366" s="12"/>
      <c r="AS6366" s="12"/>
      <c r="AT6366" s="12"/>
      <c r="AU6366" s="12"/>
      <c r="AV6366" s="12"/>
      <c r="AW6366" s="12"/>
      <c r="AX6366" s="12"/>
      <c r="AY6366" s="12"/>
      <c r="AZ6366" s="12"/>
      <c r="BA6366" s="12"/>
      <c r="BB6366" s="12"/>
      <c r="BC6366" s="12"/>
      <c r="BD6366" s="12"/>
      <c r="BE6366" s="12"/>
      <c r="BF6366" s="12"/>
      <c r="BG6366" s="12"/>
      <c r="BH6366" s="12"/>
      <c r="BI6366" s="12"/>
      <c r="BJ6366" s="13"/>
      <c r="BK6366" s="13"/>
      <c r="BL6366" s="13"/>
      <c r="BM6366" s="13"/>
      <c r="BN6366" s="13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1"/>
      <c r="L6367" s="11"/>
      <c r="M6367" s="12"/>
      <c r="N6367" s="12"/>
      <c r="O6367" s="12"/>
      <c r="P6367" s="12"/>
      <c r="Q6367" s="12"/>
      <c r="R6367" s="12"/>
      <c r="S6367" s="12"/>
      <c r="T6367" s="12"/>
      <c r="U6367" s="12"/>
      <c r="V6367" s="12"/>
      <c r="W6367" s="12"/>
      <c r="X6367" s="12"/>
      <c r="Y6367" s="12"/>
      <c r="Z6367" s="12"/>
      <c r="AA6367" s="12"/>
      <c r="AB6367" s="12"/>
      <c r="AC6367" s="12"/>
      <c r="AD6367" s="12"/>
      <c r="AE6367" s="12"/>
      <c r="AF6367" s="12"/>
      <c r="AG6367" s="12"/>
      <c r="AH6367" s="12"/>
      <c r="AI6367" s="12"/>
      <c r="AJ6367" s="12"/>
      <c r="AK6367" s="12"/>
      <c r="AL6367" s="12"/>
      <c r="AM6367" s="12"/>
      <c r="AN6367" s="12"/>
      <c r="AO6367" s="12"/>
      <c r="AP6367" s="12"/>
      <c r="AQ6367" s="12"/>
      <c r="AR6367" s="12"/>
      <c r="AS6367" s="12"/>
      <c r="AT6367" s="12"/>
      <c r="AU6367" s="12"/>
      <c r="AV6367" s="12"/>
      <c r="AW6367" s="12"/>
      <c r="AX6367" s="12"/>
      <c r="AY6367" s="12"/>
      <c r="AZ6367" s="12"/>
      <c r="BA6367" s="12"/>
      <c r="BB6367" s="12"/>
      <c r="BC6367" s="12"/>
      <c r="BD6367" s="12"/>
      <c r="BE6367" s="12"/>
      <c r="BF6367" s="12"/>
      <c r="BG6367" s="12"/>
      <c r="BH6367" s="12"/>
      <c r="BI6367" s="12"/>
      <c r="BJ6367" s="13"/>
      <c r="BK6367" s="13"/>
      <c r="BL6367" s="13"/>
      <c r="BM6367" s="13"/>
      <c r="BN6367" s="13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1"/>
      <c r="L6368" s="11"/>
      <c r="M6368" s="12"/>
      <c r="N6368" s="12"/>
      <c r="O6368" s="12"/>
      <c r="P6368" s="12"/>
      <c r="Q6368" s="12"/>
      <c r="R6368" s="12"/>
      <c r="S6368" s="12"/>
      <c r="T6368" s="12"/>
      <c r="U6368" s="12"/>
      <c r="V6368" s="12"/>
      <c r="W6368" s="12"/>
      <c r="X6368" s="12"/>
      <c r="Y6368" s="12"/>
      <c r="Z6368" s="12"/>
      <c r="AA6368" s="12"/>
      <c r="AB6368" s="12"/>
      <c r="AC6368" s="12"/>
      <c r="AD6368" s="12"/>
      <c r="AE6368" s="12"/>
      <c r="AF6368" s="12"/>
      <c r="AG6368" s="12"/>
      <c r="AH6368" s="12"/>
      <c r="AI6368" s="12"/>
      <c r="AJ6368" s="12"/>
      <c r="AK6368" s="12"/>
      <c r="AL6368" s="12"/>
      <c r="AM6368" s="12"/>
      <c r="AN6368" s="12"/>
      <c r="AO6368" s="12"/>
      <c r="AP6368" s="12"/>
      <c r="AQ6368" s="12"/>
      <c r="AR6368" s="12"/>
      <c r="AS6368" s="12"/>
      <c r="AT6368" s="12"/>
      <c r="AU6368" s="12"/>
      <c r="AV6368" s="12"/>
      <c r="AW6368" s="12"/>
      <c r="AX6368" s="12"/>
      <c r="AY6368" s="12"/>
      <c r="AZ6368" s="12"/>
      <c r="BA6368" s="12"/>
      <c r="BB6368" s="12"/>
      <c r="BC6368" s="12"/>
      <c r="BD6368" s="12"/>
      <c r="BE6368" s="12"/>
      <c r="BF6368" s="12"/>
      <c r="BG6368" s="12"/>
      <c r="BH6368" s="12"/>
      <c r="BI6368" s="12"/>
      <c r="BJ6368" s="13"/>
      <c r="BK6368" s="13"/>
      <c r="BL6368" s="13"/>
      <c r="BM6368" s="13"/>
      <c r="BN6368" s="13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1"/>
      <c r="L6369" s="11"/>
      <c r="M6369" s="12"/>
      <c r="N6369" s="12"/>
      <c r="O6369" s="12"/>
      <c r="P6369" s="12"/>
      <c r="Q6369" s="12"/>
      <c r="R6369" s="12"/>
      <c r="S6369" s="12"/>
      <c r="T6369" s="12"/>
      <c r="U6369" s="12"/>
      <c r="V6369" s="12"/>
      <c r="W6369" s="12"/>
      <c r="X6369" s="12"/>
      <c r="Y6369" s="12"/>
      <c r="Z6369" s="12"/>
      <c r="AA6369" s="12"/>
      <c r="AB6369" s="12"/>
      <c r="AC6369" s="12"/>
      <c r="AD6369" s="12"/>
      <c r="AE6369" s="12"/>
      <c r="AF6369" s="12"/>
      <c r="AG6369" s="12"/>
      <c r="AH6369" s="12"/>
      <c r="AI6369" s="12"/>
      <c r="AJ6369" s="12"/>
      <c r="AK6369" s="12"/>
      <c r="AL6369" s="12"/>
      <c r="AM6369" s="12"/>
      <c r="AN6369" s="12"/>
      <c r="AO6369" s="12"/>
      <c r="AP6369" s="12"/>
      <c r="AQ6369" s="12"/>
      <c r="AR6369" s="12"/>
      <c r="AS6369" s="12"/>
      <c r="AT6369" s="12"/>
      <c r="AU6369" s="12"/>
      <c r="AV6369" s="12"/>
      <c r="AW6369" s="12"/>
      <c r="AX6369" s="12"/>
      <c r="AY6369" s="12"/>
      <c r="AZ6369" s="12"/>
      <c r="BA6369" s="12"/>
      <c r="BB6369" s="12"/>
      <c r="BC6369" s="12"/>
      <c r="BD6369" s="12"/>
      <c r="BE6369" s="12"/>
      <c r="BF6369" s="12"/>
      <c r="BG6369" s="12"/>
      <c r="BH6369" s="12"/>
      <c r="BI6369" s="12"/>
      <c r="BJ6369" s="13"/>
      <c r="BK6369" s="13"/>
      <c r="BL6369" s="13"/>
      <c r="BM6369" s="13"/>
      <c r="BN6369" s="13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1"/>
      <c r="L6370" s="11"/>
      <c r="M6370" s="12"/>
      <c r="N6370" s="12"/>
      <c r="O6370" s="12"/>
      <c r="P6370" s="12"/>
      <c r="Q6370" s="12"/>
      <c r="R6370" s="12"/>
      <c r="S6370" s="12"/>
      <c r="T6370" s="12"/>
      <c r="U6370" s="12"/>
      <c r="V6370" s="12"/>
      <c r="W6370" s="12"/>
      <c r="X6370" s="12"/>
      <c r="Y6370" s="12"/>
      <c r="Z6370" s="12"/>
      <c r="AA6370" s="12"/>
      <c r="AB6370" s="12"/>
      <c r="AC6370" s="12"/>
      <c r="AD6370" s="12"/>
      <c r="AE6370" s="12"/>
      <c r="AF6370" s="12"/>
      <c r="AG6370" s="12"/>
      <c r="AH6370" s="12"/>
      <c r="AI6370" s="12"/>
      <c r="AJ6370" s="12"/>
      <c r="AK6370" s="12"/>
      <c r="AL6370" s="12"/>
      <c r="AM6370" s="12"/>
      <c r="AN6370" s="12"/>
      <c r="AO6370" s="12"/>
      <c r="AP6370" s="12"/>
      <c r="AQ6370" s="12"/>
      <c r="AR6370" s="12"/>
      <c r="AS6370" s="12"/>
      <c r="AT6370" s="12"/>
      <c r="AU6370" s="12"/>
      <c r="AV6370" s="12"/>
      <c r="AW6370" s="12"/>
      <c r="AX6370" s="12"/>
      <c r="AY6370" s="12"/>
      <c r="AZ6370" s="12"/>
      <c r="BA6370" s="12"/>
      <c r="BB6370" s="12"/>
      <c r="BC6370" s="12"/>
      <c r="BD6370" s="12"/>
      <c r="BE6370" s="12"/>
      <c r="BF6370" s="12"/>
      <c r="BG6370" s="12"/>
      <c r="BH6370" s="12"/>
      <c r="BI6370" s="12"/>
      <c r="BJ6370" s="13"/>
      <c r="BK6370" s="13"/>
      <c r="BL6370" s="13"/>
      <c r="BM6370" s="13"/>
      <c r="BN6370" s="13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1"/>
      <c r="L6371" s="11"/>
      <c r="M6371" s="12"/>
      <c r="N6371" s="12"/>
      <c r="O6371" s="12"/>
      <c r="P6371" s="12"/>
      <c r="Q6371" s="12"/>
      <c r="R6371" s="12"/>
      <c r="S6371" s="12"/>
      <c r="T6371" s="12"/>
      <c r="U6371" s="12"/>
      <c r="V6371" s="12"/>
      <c r="W6371" s="12"/>
      <c r="X6371" s="12"/>
      <c r="Y6371" s="12"/>
      <c r="Z6371" s="12"/>
      <c r="AA6371" s="12"/>
      <c r="AB6371" s="12"/>
      <c r="AC6371" s="12"/>
      <c r="AD6371" s="12"/>
      <c r="AE6371" s="12"/>
      <c r="AF6371" s="12"/>
      <c r="AG6371" s="12"/>
      <c r="AH6371" s="12"/>
      <c r="AI6371" s="12"/>
      <c r="AJ6371" s="12"/>
      <c r="AK6371" s="12"/>
      <c r="AL6371" s="12"/>
      <c r="AM6371" s="12"/>
      <c r="AN6371" s="12"/>
      <c r="AO6371" s="12"/>
      <c r="AP6371" s="12"/>
      <c r="AQ6371" s="12"/>
      <c r="AR6371" s="12"/>
      <c r="AS6371" s="12"/>
      <c r="AT6371" s="12"/>
      <c r="AU6371" s="12"/>
      <c r="AV6371" s="12"/>
      <c r="AW6371" s="12"/>
      <c r="AX6371" s="12"/>
      <c r="AY6371" s="12"/>
      <c r="AZ6371" s="12"/>
      <c r="BA6371" s="12"/>
      <c r="BB6371" s="12"/>
      <c r="BC6371" s="12"/>
      <c r="BD6371" s="12"/>
      <c r="BE6371" s="12"/>
      <c r="BF6371" s="12"/>
      <c r="BG6371" s="12"/>
      <c r="BH6371" s="12"/>
      <c r="BI6371" s="12"/>
      <c r="BJ6371" s="13"/>
      <c r="BK6371" s="13"/>
      <c r="BL6371" s="13"/>
      <c r="BM6371" s="13"/>
      <c r="BN6371" s="13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1"/>
      <c r="L6372" s="11"/>
      <c r="M6372" s="12"/>
      <c r="N6372" s="12"/>
      <c r="O6372" s="12"/>
      <c r="P6372" s="12"/>
      <c r="Q6372" s="12"/>
      <c r="R6372" s="12"/>
      <c r="S6372" s="12"/>
      <c r="T6372" s="12"/>
      <c r="U6372" s="12"/>
      <c r="V6372" s="12"/>
      <c r="W6372" s="12"/>
      <c r="X6372" s="12"/>
      <c r="Y6372" s="12"/>
      <c r="Z6372" s="12"/>
      <c r="AA6372" s="12"/>
      <c r="AB6372" s="12"/>
      <c r="AC6372" s="12"/>
      <c r="AD6372" s="12"/>
      <c r="AE6372" s="12"/>
      <c r="AF6372" s="12"/>
      <c r="AG6372" s="12"/>
      <c r="AH6372" s="12"/>
      <c r="AI6372" s="12"/>
      <c r="AJ6372" s="12"/>
      <c r="AK6372" s="12"/>
      <c r="AL6372" s="12"/>
      <c r="AM6372" s="12"/>
      <c r="AN6372" s="12"/>
      <c r="AO6372" s="12"/>
      <c r="AP6372" s="12"/>
      <c r="AQ6372" s="12"/>
      <c r="AR6372" s="12"/>
      <c r="AS6372" s="12"/>
      <c r="AT6372" s="12"/>
      <c r="AU6372" s="12"/>
      <c r="AV6372" s="12"/>
      <c r="AW6372" s="12"/>
      <c r="AX6372" s="12"/>
      <c r="AY6372" s="12"/>
      <c r="AZ6372" s="12"/>
      <c r="BA6372" s="12"/>
      <c r="BB6372" s="12"/>
      <c r="BC6372" s="12"/>
      <c r="BD6372" s="12"/>
      <c r="BE6372" s="12"/>
      <c r="BF6372" s="12"/>
      <c r="BG6372" s="12"/>
      <c r="BH6372" s="12"/>
      <c r="BI6372" s="12"/>
      <c r="BJ6372" s="13"/>
      <c r="BK6372" s="13"/>
      <c r="BL6372" s="13"/>
      <c r="BM6372" s="13"/>
      <c r="BN6372" s="13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1"/>
      <c r="L6373" s="11"/>
      <c r="M6373" s="12"/>
      <c r="N6373" s="12"/>
      <c r="O6373" s="12"/>
      <c r="P6373" s="12"/>
      <c r="Q6373" s="12"/>
      <c r="R6373" s="12"/>
      <c r="S6373" s="12"/>
      <c r="T6373" s="12"/>
      <c r="U6373" s="12"/>
      <c r="V6373" s="12"/>
      <c r="W6373" s="12"/>
      <c r="X6373" s="12"/>
      <c r="Y6373" s="12"/>
      <c r="Z6373" s="12"/>
      <c r="AA6373" s="12"/>
      <c r="AB6373" s="12"/>
      <c r="AC6373" s="12"/>
      <c r="AD6373" s="12"/>
      <c r="AE6373" s="12"/>
      <c r="AF6373" s="12"/>
      <c r="AG6373" s="12"/>
      <c r="AH6373" s="12"/>
      <c r="AI6373" s="12"/>
      <c r="AJ6373" s="12"/>
      <c r="AK6373" s="12"/>
      <c r="AL6373" s="12"/>
      <c r="AM6373" s="12"/>
      <c r="AN6373" s="12"/>
      <c r="AO6373" s="12"/>
      <c r="AP6373" s="12"/>
      <c r="AQ6373" s="12"/>
      <c r="AR6373" s="12"/>
      <c r="AS6373" s="12"/>
      <c r="AT6373" s="12"/>
      <c r="AU6373" s="12"/>
      <c r="AV6373" s="12"/>
      <c r="AW6373" s="12"/>
      <c r="AX6373" s="12"/>
      <c r="AY6373" s="12"/>
      <c r="AZ6373" s="12"/>
      <c r="BA6373" s="12"/>
      <c r="BB6373" s="12"/>
      <c r="BC6373" s="12"/>
      <c r="BD6373" s="12"/>
      <c r="BE6373" s="12"/>
      <c r="BF6373" s="12"/>
      <c r="BG6373" s="12"/>
      <c r="BH6373" s="12"/>
      <c r="BI6373" s="12"/>
      <c r="BJ6373" s="13"/>
      <c r="BK6373" s="13"/>
      <c r="BL6373" s="13"/>
      <c r="BM6373" s="13"/>
      <c r="BN6373" s="13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1"/>
      <c r="L6374" s="11"/>
      <c r="M6374" s="12"/>
      <c r="N6374" s="12"/>
      <c r="O6374" s="12"/>
      <c r="P6374" s="12"/>
      <c r="Q6374" s="12"/>
      <c r="R6374" s="12"/>
      <c r="S6374" s="12"/>
      <c r="T6374" s="12"/>
      <c r="U6374" s="12"/>
      <c r="V6374" s="12"/>
      <c r="W6374" s="12"/>
      <c r="X6374" s="12"/>
      <c r="Y6374" s="12"/>
      <c r="Z6374" s="12"/>
      <c r="AA6374" s="12"/>
      <c r="AB6374" s="12"/>
      <c r="AC6374" s="12"/>
      <c r="AD6374" s="12"/>
      <c r="AE6374" s="12"/>
      <c r="AF6374" s="12"/>
      <c r="AG6374" s="12"/>
      <c r="AH6374" s="12"/>
      <c r="AI6374" s="12"/>
      <c r="AJ6374" s="12"/>
      <c r="AK6374" s="12"/>
      <c r="AL6374" s="12"/>
      <c r="AM6374" s="12"/>
      <c r="AN6374" s="12"/>
      <c r="AO6374" s="12"/>
      <c r="AP6374" s="12"/>
      <c r="AQ6374" s="12"/>
      <c r="AR6374" s="12"/>
      <c r="AS6374" s="12"/>
      <c r="AT6374" s="12"/>
      <c r="AU6374" s="12"/>
      <c r="AV6374" s="12"/>
      <c r="AW6374" s="12"/>
      <c r="AX6374" s="12"/>
      <c r="AY6374" s="12"/>
      <c r="AZ6374" s="12"/>
      <c r="BA6374" s="12"/>
      <c r="BB6374" s="12"/>
      <c r="BC6374" s="12"/>
      <c r="BD6374" s="12"/>
      <c r="BE6374" s="12"/>
      <c r="BF6374" s="12"/>
      <c r="BG6374" s="12"/>
      <c r="BH6374" s="12"/>
      <c r="BI6374" s="12"/>
      <c r="BJ6374" s="13"/>
      <c r="BK6374" s="13"/>
      <c r="BL6374" s="13"/>
      <c r="BM6374" s="13"/>
      <c r="BN6374" s="13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1"/>
      <c r="L6375" s="11"/>
      <c r="M6375" s="12"/>
      <c r="N6375" s="12"/>
      <c r="O6375" s="12"/>
      <c r="P6375" s="12"/>
      <c r="Q6375" s="12"/>
      <c r="R6375" s="12"/>
      <c r="S6375" s="12"/>
      <c r="T6375" s="12"/>
      <c r="U6375" s="12"/>
      <c r="V6375" s="12"/>
      <c r="W6375" s="12"/>
      <c r="X6375" s="12"/>
      <c r="Y6375" s="12"/>
      <c r="Z6375" s="12"/>
      <c r="AA6375" s="12"/>
      <c r="AB6375" s="12"/>
      <c r="AC6375" s="12"/>
      <c r="AD6375" s="12"/>
      <c r="AE6375" s="12"/>
      <c r="AF6375" s="12"/>
      <c r="AG6375" s="12"/>
      <c r="AH6375" s="12"/>
      <c r="AI6375" s="12"/>
      <c r="AJ6375" s="12"/>
      <c r="AK6375" s="12"/>
      <c r="AL6375" s="12"/>
      <c r="AM6375" s="12"/>
      <c r="AN6375" s="12"/>
      <c r="AO6375" s="12"/>
      <c r="AP6375" s="12"/>
      <c r="AQ6375" s="12"/>
      <c r="AR6375" s="12"/>
      <c r="AS6375" s="12"/>
      <c r="AT6375" s="12"/>
      <c r="AU6375" s="12"/>
      <c r="AV6375" s="12"/>
      <c r="AW6375" s="12"/>
      <c r="AX6375" s="12"/>
      <c r="AY6375" s="12"/>
      <c r="AZ6375" s="12"/>
      <c r="BA6375" s="12"/>
      <c r="BB6375" s="12"/>
      <c r="BC6375" s="12"/>
      <c r="BD6375" s="12"/>
      <c r="BE6375" s="12"/>
      <c r="BF6375" s="12"/>
      <c r="BG6375" s="12"/>
      <c r="BH6375" s="12"/>
      <c r="BI6375" s="12"/>
      <c r="BJ6375" s="13"/>
      <c r="BK6375" s="13"/>
      <c r="BL6375" s="13"/>
      <c r="BM6375" s="13"/>
      <c r="BN6375" s="13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1"/>
      <c r="L6376" s="11"/>
      <c r="M6376" s="12"/>
      <c r="N6376" s="12"/>
      <c r="O6376" s="12"/>
      <c r="P6376" s="12"/>
      <c r="Q6376" s="12"/>
      <c r="R6376" s="12"/>
      <c r="S6376" s="12"/>
      <c r="T6376" s="12"/>
      <c r="U6376" s="12"/>
      <c r="V6376" s="12"/>
      <c r="W6376" s="12"/>
      <c r="X6376" s="12"/>
      <c r="Y6376" s="12"/>
      <c r="Z6376" s="12"/>
      <c r="AA6376" s="12"/>
      <c r="AB6376" s="12"/>
      <c r="AC6376" s="12"/>
      <c r="AD6376" s="12"/>
      <c r="AE6376" s="12"/>
      <c r="AF6376" s="12"/>
      <c r="AG6376" s="12"/>
      <c r="AH6376" s="12"/>
      <c r="AI6376" s="12"/>
      <c r="AJ6376" s="12"/>
      <c r="AK6376" s="12"/>
      <c r="AL6376" s="12"/>
      <c r="AM6376" s="12"/>
      <c r="AN6376" s="12"/>
      <c r="AO6376" s="12"/>
      <c r="AP6376" s="12"/>
      <c r="AQ6376" s="12"/>
      <c r="AR6376" s="12"/>
      <c r="AS6376" s="12"/>
      <c r="AT6376" s="12"/>
      <c r="AU6376" s="12"/>
      <c r="AV6376" s="12"/>
      <c r="AW6376" s="12"/>
      <c r="AX6376" s="12"/>
      <c r="AY6376" s="12"/>
      <c r="AZ6376" s="12"/>
      <c r="BA6376" s="12"/>
      <c r="BB6376" s="12"/>
      <c r="BC6376" s="12"/>
      <c r="BD6376" s="12"/>
      <c r="BE6376" s="12"/>
      <c r="BF6376" s="12"/>
      <c r="BG6376" s="12"/>
      <c r="BH6376" s="12"/>
      <c r="BI6376" s="12"/>
      <c r="BJ6376" s="13"/>
      <c r="BK6376" s="13"/>
      <c r="BL6376" s="13"/>
      <c r="BM6376" s="13"/>
      <c r="BN6376" s="13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1"/>
      <c r="L6377" s="11"/>
      <c r="M6377" s="12"/>
      <c r="N6377" s="12"/>
      <c r="O6377" s="12"/>
      <c r="P6377" s="12"/>
      <c r="Q6377" s="12"/>
      <c r="R6377" s="12"/>
      <c r="S6377" s="12"/>
      <c r="T6377" s="12"/>
      <c r="U6377" s="12"/>
      <c r="V6377" s="12"/>
      <c r="W6377" s="12"/>
      <c r="X6377" s="12"/>
      <c r="Y6377" s="12"/>
      <c r="Z6377" s="12"/>
      <c r="AA6377" s="12"/>
      <c r="AB6377" s="12"/>
      <c r="AC6377" s="12"/>
      <c r="AD6377" s="12"/>
      <c r="AE6377" s="12"/>
      <c r="AF6377" s="12"/>
      <c r="AG6377" s="12"/>
      <c r="AH6377" s="12"/>
      <c r="AI6377" s="12"/>
      <c r="AJ6377" s="12"/>
      <c r="AK6377" s="12"/>
      <c r="AL6377" s="12"/>
      <c r="AM6377" s="12"/>
      <c r="AN6377" s="12"/>
      <c r="AO6377" s="12"/>
      <c r="AP6377" s="12"/>
      <c r="AQ6377" s="12"/>
      <c r="AR6377" s="12"/>
      <c r="AS6377" s="12"/>
      <c r="AT6377" s="12"/>
      <c r="AU6377" s="12"/>
      <c r="AV6377" s="12"/>
      <c r="AW6377" s="12"/>
      <c r="AX6377" s="12"/>
      <c r="AY6377" s="12"/>
      <c r="AZ6377" s="12"/>
      <c r="BA6377" s="12"/>
      <c r="BB6377" s="12"/>
      <c r="BC6377" s="12"/>
      <c r="BD6377" s="12"/>
      <c r="BE6377" s="12"/>
      <c r="BF6377" s="12"/>
      <c r="BG6377" s="12"/>
      <c r="BH6377" s="12"/>
      <c r="BI6377" s="12"/>
      <c r="BJ6377" s="13"/>
      <c r="BK6377" s="13"/>
      <c r="BL6377" s="13"/>
      <c r="BM6377" s="13"/>
      <c r="BN6377" s="13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1"/>
      <c r="L6378" s="11"/>
      <c r="M6378" s="12"/>
      <c r="N6378" s="12"/>
      <c r="O6378" s="12"/>
      <c r="P6378" s="12"/>
      <c r="Q6378" s="12"/>
      <c r="R6378" s="12"/>
      <c r="S6378" s="12"/>
      <c r="T6378" s="12"/>
      <c r="U6378" s="12"/>
      <c r="V6378" s="12"/>
      <c r="W6378" s="12"/>
      <c r="X6378" s="12"/>
      <c r="Y6378" s="12"/>
      <c r="Z6378" s="12"/>
      <c r="AA6378" s="12"/>
      <c r="AB6378" s="12"/>
      <c r="AC6378" s="12"/>
      <c r="AD6378" s="12"/>
      <c r="AE6378" s="12"/>
      <c r="AF6378" s="12"/>
      <c r="AG6378" s="12"/>
      <c r="AH6378" s="12"/>
      <c r="AI6378" s="12"/>
      <c r="AJ6378" s="12"/>
      <c r="AK6378" s="12"/>
      <c r="AL6378" s="12"/>
      <c r="AM6378" s="12"/>
      <c r="AN6378" s="12"/>
      <c r="AO6378" s="12"/>
      <c r="AP6378" s="12"/>
      <c r="AQ6378" s="12"/>
      <c r="AR6378" s="12"/>
      <c r="AS6378" s="12"/>
      <c r="AT6378" s="12"/>
      <c r="AU6378" s="12"/>
      <c r="AV6378" s="12"/>
      <c r="AW6378" s="12"/>
      <c r="AX6378" s="12"/>
      <c r="AY6378" s="12"/>
      <c r="AZ6378" s="12"/>
      <c r="BA6378" s="12"/>
      <c r="BB6378" s="12"/>
      <c r="BC6378" s="12"/>
      <c r="BD6378" s="12"/>
      <c r="BE6378" s="12"/>
      <c r="BF6378" s="12"/>
      <c r="BG6378" s="12"/>
      <c r="BH6378" s="12"/>
      <c r="BI6378" s="12"/>
      <c r="BJ6378" s="13"/>
      <c r="BK6378" s="13"/>
      <c r="BL6378" s="13"/>
      <c r="BM6378" s="13"/>
      <c r="BN6378" s="13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1"/>
      <c r="L6379" s="11"/>
      <c r="M6379" s="12"/>
      <c r="N6379" s="12"/>
      <c r="O6379" s="12"/>
      <c r="P6379" s="12"/>
      <c r="Q6379" s="12"/>
      <c r="R6379" s="12"/>
      <c r="S6379" s="12"/>
      <c r="T6379" s="12"/>
      <c r="U6379" s="12"/>
      <c r="V6379" s="12"/>
      <c r="W6379" s="12"/>
      <c r="X6379" s="12"/>
      <c r="Y6379" s="12"/>
      <c r="Z6379" s="12"/>
      <c r="AA6379" s="12"/>
      <c r="AB6379" s="12"/>
      <c r="AC6379" s="12"/>
      <c r="AD6379" s="12"/>
      <c r="AE6379" s="12"/>
      <c r="AF6379" s="12"/>
      <c r="AG6379" s="12"/>
      <c r="AH6379" s="12"/>
      <c r="AI6379" s="12"/>
      <c r="AJ6379" s="12"/>
      <c r="AK6379" s="12"/>
      <c r="AL6379" s="12"/>
      <c r="AM6379" s="12"/>
      <c r="AN6379" s="12"/>
      <c r="AO6379" s="12"/>
      <c r="AP6379" s="12"/>
      <c r="AQ6379" s="12"/>
      <c r="AR6379" s="12"/>
      <c r="AS6379" s="12"/>
      <c r="AT6379" s="12"/>
      <c r="AU6379" s="12"/>
      <c r="AV6379" s="12"/>
      <c r="AW6379" s="12"/>
      <c r="AX6379" s="12"/>
      <c r="AY6379" s="12"/>
      <c r="AZ6379" s="12"/>
      <c r="BA6379" s="12"/>
      <c r="BB6379" s="12"/>
      <c r="BC6379" s="12"/>
      <c r="BD6379" s="12"/>
      <c r="BE6379" s="12"/>
      <c r="BF6379" s="12"/>
      <c r="BG6379" s="12"/>
      <c r="BH6379" s="12"/>
      <c r="BI6379" s="12"/>
      <c r="BJ6379" s="13"/>
      <c r="BK6379" s="13"/>
      <c r="BL6379" s="13"/>
      <c r="BM6379" s="13"/>
      <c r="BN6379" s="13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1"/>
      <c r="L6380" s="11"/>
      <c r="M6380" s="12"/>
      <c r="N6380" s="12"/>
      <c r="O6380" s="12"/>
      <c r="P6380" s="12"/>
      <c r="Q6380" s="12"/>
      <c r="R6380" s="12"/>
      <c r="S6380" s="12"/>
      <c r="T6380" s="12"/>
      <c r="U6380" s="12"/>
      <c r="V6380" s="12"/>
      <c r="W6380" s="12"/>
      <c r="X6380" s="12"/>
      <c r="Y6380" s="12"/>
      <c r="Z6380" s="12"/>
      <c r="AA6380" s="12"/>
      <c r="AB6380" s="12"/>
      <c r="AC6380" s="12"/>
      <c r="AD6380" s="12"/>
      <c r="AE6380" s="12"/>
      <c r="AF6380" s="12"/>
      <c r="AG6380" s="12"/>
      <c r="AH6380" s="12"/>
      <c r="AI6380" s="12"/>
      <c r="AJ6380" s="12"/>
      <c r="AK6380" s="12"/>
      <c r="AL6380" s="12"/>
      <c r="AM6380" s="12"/>
      <c r="AN6380" s="12"/>
      <c r="AO6380" s="12"/>
      <c r="AP6380" s="12"/>
      <c r="AQ6380" s="12"/>
      <c r="AR6380" s="12"/>
      <c r="AS6380" s="12"/>
      <c r="AT6380" s="12"/>
      <c r="AU6380" s="12"/>
      <c r="AV6380" s="12"/>
      <c r="AW6380" s="12"/>
      <c r="AX6380" s="12"/>
      <c r="AY6380" s="12"/>
      <c r="AZ6380" s="12"/>
      <c r="BA6380" s="12"/>
      <c r="BB6380" s="12"/>
      <c r="BC6380" s="12"/>
      <c r="BD6380" s="12"/>
      <c r="BE6380" s="12"/>
      <c r="BF6380" s="12"/>
      <c r="BG6380" s="12"/>
      <c r="BH6380" s="12"/>
      <c r="BI6380" s="12"/>
      <c r="BJ6380" s="13"/>
      <c r="BK6380" s="13"/>
      <c r="BL6380" s="13"/>
      <c r="BM6380" s="13"/>
      <c r="BN6380" s="13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1"/>
      <c r="L6381" s="11"/>
      <c r="M6381" s="12"/>
      <c r="N6381" s="12"/>
      <c r="O6381" s="12"/>
      <c r="P6381" s="12"/>
      <c r="Q6381" s="12"/>
      <c r="R6381" s="12"/>
      <c r="S6381" s="12"/>
      <c r="T6381" s="12"/>
      <c r="U6381" s="12"/>
      <c r="V6381" s="12"/>
      <c r="W6381" s="12"/>
      <c r="X6381" s="12"/>
      <c r="Y6381" s="12"/>
      <c r="Z6381" s="12"/>
      <c r="AA6381" s="12"/>
      <c r="AB6381" s="12"/>
      <c r="AC6381" s="12"/>
      <c r="AD6381" s="12"/>
      <c r="AE6381" s="12"/>
      <c r="AF6381" s="12"/>
      <c r="AG6381" s="12"/>
      <c r="AH6381" s="12"/>
      <c r="AI6381" s="12"/>
      <c r="AJ6381" s="12"/>
      <c r="AK6381" s="12"/>
      <c r="AL6381" s="12"/>
      <c r="AM6381" s="12"/>
      <c r="AN6381" s="12"/>
      <c r="AO6381" s="12"/>
      <c r="AP6381" s="12"/>
      <c r="AQ6381" s="12"/>
      <c r="AR6381" s="12"/>
      <c r="AS6381" s="12"/>
      <c r="AT6381" s="12"/>
      <c r="AU6381" s="12"/>
      <c r="AV6381" s="12"/>
      <c r="AW6381" s="12"/>
      <c r="AX6381" s="12"/>
      <c r="AY6381" s="12"/>
      <c r="AZ6381" s="12"/>
      <c r="BA6381" s="12"/>
      <c r="BB6381" s="12"/>
      <c r="BC6381" s="12"/>
      <c r="BD6381" s="12"/>
      <c r="BE6381" s="12"/>
      <c r="BF6381" s="12"/>
      <c r="BG6381" s="12"/>
      <c r="BH6381" s="12"/>
      <c r="BI6381" s="12"/>
      <c r="BJ6381" s="13"/>
      <c r="BK6381" s="13"/>
      <c r="BL6381" s="13"/>
      <c r="BM6381" s="13"/>
      <c r="BN6381" s="13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1"/>
      <c r="L6382" s="11"/>
      <c r="M6382" s="12"/>
      <c r="N6382" s="12"/>
      <c r="O6382" s="12"/>
      <c r="P6382" s="12"/>
      <c r="Q6382" s="12"/>
      <c r="R6382" s="12"/>
      <c r="S6382" s="12"/>
      <c r="T6382" s="12"/>
      <c r="U6382" s="12"/>
      <c r="V6382" s="12"/>
      <c r="W6382" s="12"/>
      <c r="X6382" s="12"/>
      <c r="Y6382" s="12"/>
      <c r="Z6382" s="12"/>
      <c r="AA6382" s="12"/>
      <c r="AB6382" s="12"/>
      <c r="AC6382" s="12"/>
      <c r="AD6382" s="12"/>
      <c r="AE6382" s="12"/>
      <c r="AF6382" s="12"/>
      <c r="AG6382" s="12"/>
      <c r="AH6382" s="12"/>
      <c r="AI6382" s="12"/>
      <c r="AJ6382" s="12"/>
      <c r="AK6382" s="12"/>
      <c r="AL6382" s="12"/>
      <c r="AM6382" s="12"/>
      <c r="AN6382" s="12"/>
      <c r="AO6382" s="12"/>
      <c r="AP6382" s="12"/>
      <c r="AQ6382" s="12"/>
      <c r="AR6382" s="12"/>
      <c r="AS6382" s="12"/>
      <c r="AT6382" s="12"/>
      <c r="AU6382" s="12"/>
      <c r="AV6382" s="12"/>
      <c r="AW6382" s="12"/>
      <c r="AX6382" s="12"/>
      <c r="AY6382" s="12"/>
      <c r="AZ6382" s="12"/>
      <c r="BA6382" s="12"/>
      <c r="BB6382" s="12"/>
      <c r="BC6382" s="12"/>
      <c r="BD6382" s="12"/>
      <c r="BE6382" s="12"/>
      <c r="BF6382" s="12"/>
      <c r="BG6382" s="12"/>
      <c r="BH6382" s="12"/>
      <c r="BI6382" s="12"/>
      <c r="BJ6382" s="13"/>
      <c r="BK6382" s="13"/>
      <c r="BL6382" s="13"/>
      <c r="BM6382" s="13"/>
      <c r="BN6382" s="13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1"/>
      <c r="L6383" s="11"/>
      <c r="M6383" s="12"/>
      <c r="N6383" s="12"/>
      <c r="O6383" s="12"/>
      <c r="P6383" s="12"/>
      <c r="Q6383" s="12"/>
      <c r="R6383" s="12"/>
      <c r="S6383" s="12"/>
      <c r="T6383" s="12"/>
      <c r="U6383" s="12"/>
      <c r="V6383" s="12"/>
      <c r="W6383" s="12"/>
      <c r="X6383" s="12"/>
      <c r="Y6383" s="12"/>
      <c r="Z6383" s="12"/>
      <c r="AA6383" s="12"/>
      <c r="AB6383" s="12"/>
      <c r="AC6383" s="12"/>
      <c r="AD6383" s="12"/>
      <c r="AE6383" s="12"/>
      <c r="AF6383" s="12"/>
      <c r="AG6383" s="12"/>
      <c r="AH6383" s="12"/>
      <c r="AI6383" s="12"/>
      <c r="AJ6383" s="12"/>
      <c r="AK6383" s="12"/>
      <c r="AL6383" s="12"/>
      <c r="AM6383" s="12"/>
      <c r="AN6383" s="12"/>
      <c r="AO6383" s="12"/>
      <c r="AP6383" s="12"/>
      <c r="AQ6383" s="12"/>
      <c r="AR6383" s="12"/>
      <c r="AS6383" s="12"/>
      <c r="AT6383" s="12"/>
      <c r="AU6383" s="12"/>
      <c r="AV6383" s="12"/>
      <c r="AW6383" s="12"/>
      <c r="AX6383" s="12"/>
      <c r="AY6383" s="12"/>
      <c r="AZ6383" s="12"/>
      <c r="BA6383" s="12"/>
      <c r="BB6383" s="12"/>
      <c r="BC6383" s="12"/>
      <c r="BD6383" s="12"/>
      <c r="BE6383" s="12"/>
      <c r="BF6383" s="12"/>
      <c r="BG6383" s="12"/>
      <c r="BH6383" s="12"/>
      <c r="BI6383" s="12"/>
      <c r="BJ6383" s="13"/>
      <c r="BK6383" s="13"/>
      <c r="BL6383" s="13"/>
      <c r="BM6383" s="13"/>
      <c r="BN6383" s="13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1"/>
      <c r="L6384" s="11"/>
      <c r="M6384" s="12"/>
      <c r="N6384" s="12"/>
      <c r="O6384" s="12"/>
      <c r="P6384" s="12"/>
      <c r="Q6384" s="12"/>
      <c r="R6384" s="12"/>
      <c r="S6384" s="12"/>
      <c r="T6384" s="12"/>
      <c r="U6384" s="12"/>
      <c r="V6384" s="12"/>
      <c r="W6384" s="12"/>
      <c r="X6384" s="12"/>
      <c r="Y6384" s="12"/>
      <c r="Z6384" s="12"/>
      <c r="AA6384" s="12"/>
      <c r="AB6384" s="12"/>
      <c r="AC6384" s="12"/>
      <c r="AD6384" s="12"/>
      <c r="AE6384" s="12"/>
      <c r="AF6384" s="12"/>
      <c r="AG6384" s="12"/>
      <c r="AH6384" s="12"/>
      <c r="AI6384" s="12"/>
      <c r="AJ6384" s="12"/>
      <c r="AK6384" s="12"/>
      <c r="AL6384" s="12"/>
      <c r="AM6384" s="12"/>
      <c r="AN6384" s="12"/>
      <c r="AO6384" s="12"/>
      <c r="AP6384" s="12"/>
      <c r="AQ6384" s="12"/>
      <c r="AR6384" s="12"/>
      <c r="AS6384" s="12"/>
      <c r="AT6384" s="12"/>
      <c r="AU6384" s="12"/>
      <c r="AV6384" s="12"/>
      <c r="AW6384" s="12"/>
      <c r="AX6384" s="12"/>
      <c r="AY6384" s="12"/>
      <c r="AZ6384" s="12"/>
      <c r="BA6384" s="12"/>
      <c r="BB6384" s="12"/>
      <c r="BC6384" s="12"/>
      <c r="BD6384" s="12"/>
      <c r="BE6384" s="12"/>
      <c r="BF6384" s="12"/>
      <c r="BG6384" s="12"/>
      <c r="BH6384" s="12"/>
      <c r="BI6384" s="12"/>
      <c r="BJ6384" s="13"/>
      <c r="BK6384" s="13"/>
      <c r="BL6384" s="13"/>
      <c r="BM6384" s="13"/>
      <c r="BN6384" s="13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1"/>
      <c r="L6385" s="11"/>
      <c r="M6385" s="12"/>
      <c r="N6385" s="12"/>
      <c r="O6385" s="12"/>
      <c r="P6385" s="12"/>
      <c r="Q6385" s="12"/>
      <c r="R6385" s="12"/>
      <c r="S6385" s="12"/>
      <c r="T6385" s="12"/>
      <c r="U6385" s="12"/>
      <c r="V6385" s="12"/>
      <c r="W6385" s="12"/>
      <c r="X6385" s="12"/>
      <c r="Y6385" s="12"/>
      <c r="Z6385" s="12"/>
      <c r="AA6385" s="12"/>
      <c r="AB6385" s="12"/>
      <c r="AC6385" s="12"/>
      <c r="AD6385" s="12"/>
      <c r="AE6385" s="12"/>
      <c r="AF6385" s="12"/>
      <c r="AG6385" s="12"/>
      <c r="AH6385" s="12"/>
      <c r="AI6385" s="12"/>
      <c r="AJ6385" s="12"/>
      <c r="AK6385" s="12"/>
      <c r="AL6385" s="12"/>
      <c r="AM6385" s="12"/>
      <c r="AN6385" s="12"/>
      <c r="AO6385" s="12"/>
      <c r="AP6385" s="12"/>
      <c r="AQ6385" s="12"/>
      <c r="AR6385" s="12"/>
      <c r="AS6385" s="12"/>
      <c r="AT6385" s="12"/>
      <c r="AU6385" s="12"/>
      <c r="AV6385" s="12"/>
      <c r="AW6385" s="12"/>
      <c r="AX6385" s="12"/>
      <c r="AY6385" s="12"/>
      <c r="AZ6385" s="12"/>
      <c r="BA6385" s="12"/>
      <c r="BB6385" s="12"/>
      <c r="BC6385" s="12"/>
      <c r="BD6385" s="12"/>
      <c r="BE6385" s="12"/>
      <c r="BF6385" s="12"/>
      <c r="BG6385" s="12"/>
      <c r="BH6385" s="12"/>
      <c r="BI6385" s="12"/>
      <c r="BJ6385" s="13"/>
      <c r="BK6385" s="13"/>
      <c r="BL6385" s="13"/>
      <c r="BM6385" s="13"/>
      <c r="BN6385" s="13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1"/>
      <c r="L6386" s="11"/>
      <c r="M6386" s="12"/>
      <c r="N6386" s="12"/>
      <c r="O6386" s="12"/>
      <c r="P6386" s="12"/>
      <c r="Q6386" s="12"/>
      <c r="R6386" s="12"/>
      <c r="S6386" s="12"/>
      <c r="T6386" s="12"/>
      <c r="U6386" s="12"/>
      <c r="V6386" s="12"/>
      <c r="W6386" s="12"/>
      <c r="X6386" s="12"/>
      <c r="Y6386" s="12"/>
      <c r="Z6386" s="12"/>
      <c r="AA6386" s="12"/>
      <c r="AB6386" s="12"/>
      <c r="AC6386" s="12"/>
      <c r="AD6386" s="12"/>
      <c r="AE6386" s="12"/>
      <c r="AF6386" s="12"/>
      <c r="AG6386" s="12"/>
      <c r="AH6386" s="12"/>
      <c r="AI6386" s="12"/>
      <c r="AJ6386" s="12"/>
      <c r="AK6386" s="12"/>
      <c r="AL6386" s="12"/>
      <c r="AM6386" s="12"/>
      <c r="AN6386" s="12"/>
      <c r="AO6386" s="12"/>
      <c r="AP6386" s="12"/>
      <c r="AQ6386" s="12"/>
      <c r="AR6386" s="12"/>
      <c r="AS6386" s="12"/>
      <c r="AT6386" s="12"/>
      <c r="AU6386" s="12"/>
      <c r="AV6386" s="12"/>
      <c r="AW6386" s="12"/>
      <c r="AX6386" s="12"/>
      <c r="AY6386" s="12"/>
      <c r="AZ6386" s="12"/>
      <c r="BA6386" s="12"/>
      <c r="BB6386" s="12"/>
      <c r="BC6386" s="12"/>
      <c r="BD6386" s="12"/>
      <c r="BE6386" s="12"/>
      <c r="BF6386" s="12"/>
      <c r="BG6386" s="12"/>
      <c r="BH6386" s="12"/>
      <c r="BI6386" s="12"/>
      <c r="BJ6386" s="13"/>
      <c r="BK6386" s="13"/>
      <c r="BL6386" s="13"/>
      <c r="BM6386" s="13"/>
      <c r="BN6386" s="13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1"/>
      <c r="L6387" s="11"/>
      <c r="M6387" s="12"/>
      <c r="N6387" s="12"/>
      <c r="O6387" s="12"/>
      <c r="P6387" s="12"/>
      <c r="Q6387" s="12"/>
      <c r="R6387" s="12"/>
      <c r="S6387" s="12"/>
      <c r="T6387" s="12"/>
      <c r="U6387" s="12"/>
      <c r="V6387" s="12"/>
      <c r="W6387" s="12"/>
      <c r="X6387" s="12"/>
      <c r="Y6387" s="12"/>
      <c r="Z6387" s="12"/>
      <c r="AA6387" s="12"/>
      <c r="AB6387" s="12"/>
      <c r="AC6387" s="12"/>
      <c r="AD6387" s="12"/>
      <c r="AE6387" s="12"/>
      <c r="AF6387" s="12"/>
      <c r="AG6387" s="12"/>
      <c r="AH6387" s="12"/>
      <c r="AI6387" s="12"/>
      <c r="AJ6387" s="12"/>
      <c r="AK6387" s="12"/>
      <c r="AL6387" s="12"/>
      <c r="AM6387" s="12"/>
      <c r="AN6387" s="12"/>
      <c r="AO6387" s="12"/>
      <c r="AP6387" s="12"/>
      <c r="AQ6387" s="12"/>
      <c r="AR6387" s="12"/>
      <c r="AS6387" s="12"/>
      <c r="AT6387" s="12"/>
      <c r="AU6387" s="12"/>
      <c r="AV6387" s="12"/>
      <c r="AW6387" s="12"/>
      <c r="AX6387" s="12"/>
      <c r="AY6387" s="12"/>
      <c r="AZ6387" s="12"/>
      <c r="BA6387" s="12"/>
      <c r="BB6387" s="12"/>
      <c r="BC6387" s="12"/>
      <c r="BD6387" s="12"/>
      <c r="BE6387" s="12"/>
      <c r="BF6387" s="12"/>
      <c r="BG6387" s="12"/>
      <c r="BH6387" s="12"/>
      <c r="BI6387" s="12"/>
      <c r="BJ6387" s="13"/>
      <c r="BK6387" s="13"/>
      <c r="BL6387" s="13"/>
      <c r="BM6387" s="13"/>
      <c r="BN6387" s="13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1"/>
      <c r="L6388" s="11"/>
      <c r="M6388" s="12"/>
      <c r="N6388" s="12"/>
      <c r="O6388" s="12"/>
      <c r="P6388" s="12"/>
      <c r="Q6388" s="12"/>
      <c r="R6388" s="12"/>
      <c r="S6388" s="12"/>
      <c r="T6388" s="12"/>
      <c r="U6388" s="12"/>
      <c r="V6388" s="12"/>
      <c r="W6388" s="12"/>
      <c r="X6388" s="12"/>
      <c r="Y6388" s="12"/>
      <c r="Z6388" s="12"/>
      <c r="AA6388" s="12"/>
      <c r="AB6388" s="12"/>
      <c r="AC6388" s="12"/>
      <c r="AD6388" s="12"/>
      <c r="AE6388" s="12"/>
      <c r="AF6388" s="12"/>
      <c r="AG6388" s="12"/>
      <c r="AH6388" s="12"/>
      <c r="AI6388" s="12"/>
      <c r="AJ6388" s="12"/>
      <c r="AK6388" s="12"/>
      <c r="AL6388" s="12"/>
      <c r="AM6388" s="12"/>
      <c r="AN6388" s="12"/>
      <c r="AO6388" s="12"/>
      <c r="AP6388" s="12"/>
      <c r="AQ6388" s="12"/>
      <c r="AR6388" s="12"/>
      <c r="AS6388" s="12"/>
      <c r="AT6388" s="12"/>
      <c r="AU6388" s="12"/>
      <c r="AV6388" s="12"/>
      <c r="AW6388" s="12"/>
      <c r="AX6388" s="12"/>
      <c r="AY6388" s="12"/>
      <c r="AZ6388" s="12"/>
      <c r="BA6388" s="12"/>
      <c r="BB6388" s="12"/>
      <c r="BC6388" s="12"/>
      <c r="BD6388" s="12"/>
      <c r="BE6388" s="12"/>
      <c r="BF6388" s="12"/>
      <c r="BG6388" s="12"/>
      <c r="BH6388" s="12"/>
      <c r="BI6388" s="12"/>
      <c r="BJ6388" s="13"/>
      <c r="BK6388" s="13"/>
      <c r="BL6388" s="13"/>
      <c r="BM6388" s="13"/>
      <c r="BN6388" s="13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1"/>
      <c r="L6389" s="11"/>
      <c r="M6389" s="12"/>
      <c r="N6389" s="12"/>
      <c r="O6389" s="12"/>
      <c r="P6389" s="12"/>
      <c r="Q6389" s="12"/>
      <c r="R6389" s="12"/>
      <c r="S6389" s="12"/>
      <c r="T6389" s="12"/>
      <c r="U6389" s="12"/>
      <c r="V6389" s="12"/>
      <c r="W6389" s="12"/>
      <c r="X6389" s="12"/>
      <c r="Y6389" s="12"/>
      <c r="Z6389" s="12"/>
      <c r="AA6389" s="12"/>
      <c r="AB6389" s="12"/>
      <c r="AC6389" s="12"/>
      <c r="AD6389" s="12"/>
      <c r="AE6389" s="12"/>
      <c r="AF6389" s="12"/>
      <c r="AG6389" s="12"/>
      <c r="AH6389" s="12"/>
      <c r="AI6389" s="12"/>
      <c r="AJ6389" s="12"/>
      <c r="AK6389" s="12"/>
      <c r="AL6389" s="12"/>
      <c r="AM6389" s="12"/>
      <c r="AN6389" s="12"/>
      <c r="AO6389" s="12"/>
      <c r="AP6389" s="12"/>
      <c r="AQ6389" s="12"/>
      <c r="AR6389" s="12"/>
      <c r="AS6389" s="12"/>
      <c r="AT6389" s="12"/>
      <c r="AU6389" s="12"/>
      <c r="AV6389" s="12"/>
      <c r="AW6389" s="12"/>
      <c r="AX6389" s="12"/>
      <c r="AY6389" s="12"/>
      <c r="AZ6389" s="12"/>
      <c r="BA6389" s="12"/>
      <c r="BB6389" s="12"/>
      <c r="BC6389" s="12"/>
      <c r="BD6389" s="12"/>
      <c r="BE6389" s="12"/>
      <c r="BF6389" s="12"/>
      <c r="BG6389" s="12"/>
      <c r="BH6389" s="12"/>
      <c r="BI6389" s="12"/>
      <c r="BJ6389" s="13"/>
      <c r="BK6389" s="13"/>
      <c r="BL6389" s="13"/>
      <c r="BM6389" s="13"/>
      <c r="BN6389" s="13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1"/>
      <c r="L6390" s="11"/>
      <c r="M6390" s="12"/>
      <c r="N6390" s="12"/>
      <c r="O6390" s="12"/>
      <c r="P6390" s="12"/>
      <c r="Q6390" s="12"/>
      <c r="R6390" s="12"/>
      <c r="S6390" s="12"/>
      <c r="T6390" s="12"/>
      <c r="U6390" s="12"/>
      <c r="V6390" s="12"/>
      <c r="W6390" s="12"/>
      <c r="X6390" s="12"/>
      <c r="Y6390" s="12"/>
      <c r="Z6390" s="12"/>
      <c r="AA6390" s="12"/>
      <c r="AB6390" s="12"/>
      <c r="AC6390" s="12"/>
      <c r="AD6390" s="12"/>
      <c r="AE6390" s="12"/>
      <c r="AF6390" s="12"/>
      <c r="AG6390" s="12"/>
      <c r="AH6390" s="12"/>
      <c r="AI6390" s="12"/>
      <c r="AJ6390" s="12"/>
      <c r="AK6390" s="12"/>
      <c r="AL6390" s="12"/>
      <c r="AM6390" s="12"/>
      <c r="AN6390" s="12"/>
      <c r="AO6390" s="12"/>
      <c r="AP6390" s="12"/>
      <c r="AQ6390" s="12"/>
      <c r="AR6390" s="12"/>
      <c r="AS6390" s="12"/>
      <c r="AT6390" s="12"/>
      <c r="AU6390" s="12"/>
      <c r="AV6390" s="12"/>
      <c r="AW6390" s="12"/>
      <c r="AX6390" s="12"/>
      <c r="AY6390" s="12"/>
      <c r="AZ6390" s="12"/>
      <c r="BA6390" s="12"/>
      <c r="BB6390" s="12"/>
      <c r="BC6390" s="12"/>
      <c r="BD6390" s="12"/>
      <c r="BE6390" s="12"/>
      <c r="BF6390" s="12"/>
      <c r="BG6390" s="12"/>
      <c r="BH6390" s="12"/>
      <c r="BI6390" s="12"/>
      <c r="BJ6390" s="13"/>
      <c r="BK6390" s="13"/>
      <c r="BL6390" s="13"/>
      <c r="BM6390" s="13"/>
      <c r="BN6390" s="13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1"/>
      <c r="L6391" s="11"/>
      <c r="M6391" s="12"/>
      <c r="N6391" s="12"/>
      <c r="O6391" s="12"/>
      <c r="P6391" s="12"/>
      <c r="Q6391" s="12"/>
      <c r="R6391" s="12"/>
      <c r="S6391" s="12"/>
      <c r="T6391" s="12"/>
      <c r="U6391" s="12"/>
      <c r="V6391" s="12"/>
      <c r="W6391" s="12"/>
      <c r="X6391" s="12"/>
      <c r="Y6391" s="12"/>
      <c r="Z6391" s="12"/>
      <c r="AA6391" s="12"/>
      <c r="AB6391" s="12"/>
      <c r="AC6391" s="12"/>
      <c r="AD6391" s="12"/>
      <c r="AE6391" s="12"/>
      <c r="AF6391" s="12"/>
      <c r="AG6391" s="12"/>
      <c r="AH6391" s="12"/>
      <c r="AI6391" s="12"/>
      <c r="AJ6391" s="12"/>
      <c r="AK6391" s="12"/>
      <c r="AL6391" s="12"/>
      <c r="AM6391" s="12"/>
      <c r="AN6391" s="12"/>
      <c r="AO6391" s="12"/>
      <c r="AP6391" s="12"/>
      <c r="AQ6391" s="12"/>
      <c r="AR6391" s="12"/>
      <c r="AS6391" s="12"/>
      <c r="AT6391" s="12"/>
      <c r="AU6391" s="12"/>
      <c r="AV6391" s="12"/>
      <c r="AW6391" s="12"/>
      <c r="AX6391" s="12"/>
      <c r="AY6391" s="12"/>
      <c r="AZ6391" s="12"/>
      <c r="BA6391" s="12"/>
      <c r="BB6391" s="12"/>
      <c r="BC6391" s="12"/>
      <c r="BD6391" s="12"/>
      <c r="BE6391" s="12"/>
      <c r="BF6391" s="12"/>
      <c r="BG6391" s="12"/>
      <c r="BH6391" s="12"/>
      <c r="BI6391" s="12"/>
      <c r="BJ6391" s="13"/>
      <c r="BK6391" s="13"/>
      <c r="BL6391" s="13"/>
      <c r="BM6391" s="13"/>
      <c r="BN6391" s="13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1"/>
      <c r="L6392" s="11"/>
      <c r="M6392" s="12"/>
      <c r="N6392" s="12"/>
      <c r="O6392" s="12"/>
      <c r="P6392" s="12"/>
      <c r="Q6392" s="12"/>
      <c r="R6392" s="12"/>
      <c r="S6392" s="12"/>
      <c r="T6392" s="12"/>
      <c r="U6392" s="12"/>
      <c r="V6392" s="12"/>
      <c r="W6392" s="12"/>
      <c r="X6392" s="12"/>
      <c r="Y6392" s="12"/>
      <c r="Z6392" s="12"/>
      <c r="AA6392" s="12"/>
      <c r="AB6392" s="12"/>
      <c r="AC6392" s="12"/>
      <c r="AD6392" s="12"/>
      <c r="AE6392" s="12"/>
      <c r="AF6392" s="12"/>
      <c r="AG6392" s="12"/>
      <c r="AH6392" s="12"/>
      <c r="AI6392" s="12"/>
      <c r="AJ6392" s="12"/>
      <c r="AK6392" s="12"/>
      <c r="AL6392" s="12"/>
      <c r="AM6392" s="12"/>
      <c r="AN6392" s="12"/>
      <c r="AO6392" s="12"/>
      <c r="AP6392" s="12"/>
      <c r="AQ6392" s="12"/>
      <c r="AR6392" s="12"/>
      <c r="AS6392" s="12"/>
      <c r="AT6392" s="12"/>
      <c r="AU6392" s="12"/>
      <c r="AV6392" s="12"/>
      <c r="AW6392" s="12"/>
      <c r="AX6392" s="12"/>
      <c r="AY6392" s="12"/>
      <c r="AZ6392" s="12"/>
      <c r="BA6392" s="12"/>
      <c r="BB6392" s="12"/>
      <c r="BC6392" s="12"/>
      <c r="BD6392" s="12"/>
      <c r="BE6392" s="12"/>
      <c r="BF6392" s="12"/>
      <c r="BG6392" s="12"/>
      <c r="BH6392" s="12"/>
      <c r="BI6392" s="12"/>
      <c r="BJ6392" s="13"/>
      <c r="BK6392" s="13"/>
      <c r="BL6392" s="13"/>
      <c r="BM6392" s="13"/>
      <c r="BN6392" s="13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1"/>
      <c r="L6393" s="11"/>
      <c r="M6393" s="12"/>
      <c r="N6393" s="12"/>
      <c r="O6393" s="12"/>
      <c r="P6393" s="12"/>
      <c r="Q6393" s="12"/>
      <c r="R6393" s="12"/>
      <c r="S6393" s="12"/>
      <c r="T6393" s="12"/>
      <c r="U6393" s="12"/>
      <c r="V6393" s="12"/>
      <c r="W6393" s="12"/>
      <c r="X6393" s="12"/>
      <c r="Y6393" s="12"/>
      <c r="Z6393" s="12"/>
      <c r="AA6393" s="12"/>
      <c r="AB6393" s="12"/>
      <c r="AC6393" s="12"/>
      <c r="AD6393" s="12"/>
      <c r="AE6393" s="12"/>
      <c r="AF6393" s="12"/>
      <c r="AG6393" s="12"/>
      <c r="AH6393" s="12"/>
      <c r="AI6393" s="12"/>
      <c r="AJ6393" s="12"/>
      <c r="AK6393" s="12"/>
      <c r="AL6393" s="12"/>
      <c r="AM6393" s="12"/>
      <c r="AN6393" s="12"/>
      <c r="AO6393" s="12"/>
      <c r="AP6393" s="12"/>
      <c r="AQ6393" s="12"/>
      <c r="AR6393" s="12"/>
      <c r="AS6393" s="12"/>
      <c r="AT6393" s="12"/>
      <c r="AU6393" s="12"/>
      <c r="AV6393" s="12"/>
      <c r="AW6393" s="12"/>
      <c r="AX6393" s="12"/>
      <c r="AY6393" s="12"/>
      <c r="AZ6393" s="12"/>
      <c r="BA6393" s="12"/>
      <c r="BB6393" s="12"/>
      <c r="BC6393" s="12"/>
      <c r="BD6393" s="12"/>
      <c r="BE6393" s="12"/>
      <c r="BF6393" s="12"/>
      <c r="BG6393" s="12"/>
      <c r="BH6393" s="12"/>
      <c r="BI6393" s="12"/>
      <c r="BJ6393" s="13"/>
      <c r="BK6393" s="13"/>
      <c r="BL6393" s="13"/>
      <c r="BM6393" s="13"/>
      <c r="BN6393" s="13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1"/>
      <c r="L6394" s="11"/>
      <c r="M6394" s="12"/>
      <c r="N6394" s="12"/>
      <c r="O6394" s="12"/>
      <c r="P6394" s="12"/>
      <c r="Q6394" s="12"/>
      <c r="R6394" s="12"/>
      <c r="S6394" s="12"/>
      <c r="T6394" s="12"/>
      <c r="U6394" s="12"/>
      <c r="V6394" s="12"/>
      <c r="W6394" s="12"/>
      <c r="X6394" s="12"/>
      <c r="Y6394" s="12"/>
      <c r="Z6394" s="12"/>
      <c r="AA6394" s="12"/>
      <c r="AB6394" s="12"/>
      <c r="AC6394" s="12"/>
      <c r="AD6394" s="12"/>
      <c r="AE6394" s="12"/>
      <c r="AF6394" s="12"/>
      <c r="AG6394" s="12"/>
      <c r="AH6394" s="12"/>
      <c r="AI6394" s="12"/>
      <c r="AJ6394" s="12"/>
      <c r="AK6394" s="12"/>
      <c r="AL6394" s="12"/>
      <c r="AM6394" s="12"/>
      <c r="AN6394" s="12"/>
      <c r="AO6394" s="12"/>
      <c r="AP6394" s="12"/>
      <c r="AQ6394" s="12"/>
      <c r="AR6394" s="12"/>
      <c r="AS6394" s="12"/>
      <c r="AT6394" s="12"/>
      <c r="AU6394" s="12"/>
      <c r="AV6394" s="12"/>
      <c r="AW6394" s="12"/>
      <c r="AX6394" s="12"/>
      <c r="AY6394" s="12"/>
      <c r="AZ6394" s="12"/>
      <c r="BA6394" s="12"/>
      <c r="BB6394" s="12"/>
      <c r="BC6394" s="12"/>
      <c r="BD6394" s="12"/>
      <c r="BE6394" s="12"/>
      <c r="BF6394" s="12"/>
      <c r="BG6394" s="12"/>
      <c r="BH6394" s="12"/>
      <c r="BI6394" s="12"/>
      <c r="BJ6394" s="13"/>
      <c r="BK6394" s="13"/>
      <c r="BL6394" s="13"/>
      <c r="BM6394" s="13"/>
      <c r="BN6394" s="13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1"/>
      <c r="L6395" s="11"/>
      <c r="M6395" s="12"/>
      <c r="N6395" s="12"/>
      <c r="O6395" s="12"/>
      <c r="P6395" s="12"/>
      <c r="Q6395" s="12"/>
      <c r="R6395" s="12"/>
      <c r="S6395" s="12"/>
      <c r="T6395" s="12"/>
      <c r="U6395" s="12"/>
      <c r="V6395" s="12"/>
      <c r="W6395" s="12"/>
      <c r="X6395" s="12"/>
      <c r="Y6395" s="12"/>
      <c r="Z6395" s="12"/>
      <c r="AA6395" s="12"/>
      <c r="AB6395" s="12"/>
      <c r="AC6395" s="12"/>
      <c r="AD6395" s="12"/>
      <c r="AE6395" s="12"/>
      <c r="AF6395" s="12"/>
      <c r="AG6395" s="12"/>
      <c r="AH6395" s="12"/>
      <c r="AI6395" s="12"/>
      <c r="AJ6395" s="12"/>
      <c r="AK6395" s="12"/>
      <c r="AL6395" s="12"/>
      <c r="AM6395" s="12"/>
      <c r="AN6395" s="12"/>
      <c r="AO6395" s="12"/>
      <c r="AP6395" s="12"/>
      <c r="AQ6395" s="12"/>
      <c r="AR6395" s="12"/>
      <c r="AS6395" s="12"/>
      <c r="AT6395" s="12"/>
      <c r="AU6395" s="12"/>
      <c r="AV6395" s="12"/>
      <c r="AW6395" s="12"/>
      <c r="AX6395" s="12"/>
      <c r="AY6395" s="12"/>
      <c r="AZ6395" s="12"/>
      <c r="BA6395" s="12"/>
      <c r="BB6395" s="12"/>
      <c r="BC6395" s="12"/>
      <c r="BD6395" s="12"/>
      <c r="BE6395" s="12"/>
      <c r="BF6395" s="12"/>
      <c r="BG6395" s="12"/>
      <c r="BH6395" s="12"/>
      <c r="BI6395" s="12"/>
      <c r="BJ6395" s="13"/>
      <c r="BK6395" s="13"/>
      <c r="BL6395" s="13"/>
      <c r="BM6395" s="13"/>
      <c r="BN6395" s="13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1"/>
      <c r="L6396" s="11"/>
      <c r="M6396" s="12"/>
      <c r="N6396" s="12"/>
      <c r="O6396" s="12"/>
      <c r="P6396" s="12"/>
      <c r="Q6396" s="12"/>
      <c r="R6396" s="12"/>
      <c r="S6396" s="12"/>
      <c r="T6396" s="12"/>
      <c r="U6396" s="12"/>
      <c r="V6396" s="12"/>
      <c r="W6396" s="12"/>
      <c r="X6396" s="12"/>
      <c r="Y6396" s="12"/>
      <c r="Z6396" s="12"/>
      <c r="AA6396" s="12"/>
      <c r="AB6396" s="12"/>
      <c r="AC6396" s="12"/>
      <c r="AD6396" s="12"/>
      <c r="AE6396" s="12"/>
      <c r="AF6396" s="12"/>
      <c r="AG6396" s="12"/>
      <c r="AH6396" s="12"/>
      <c r="AI6396" s="12"/>
      <c r="AJ6396" s="12"/>
      <c r="AK6396" s="12"/>
      <c r="AL6396" s="12"/>
      <c r="AM6396" s="12"/>
      <c r="AN6396" s="12"/>
      <c r="AO6396" s="12"/>
      <c r="AP6396" s="12"/>
      <c r="AQ6396" s="12"/>
      <c r="AR6396" s="12"/>
      <c r="AS6396" s="12"/>
      <c r="AT6396" s="12"/>
      <c r="AU6396" s="12"/>
      <c r="AV6396" s="12"/>
      <c r="AW6396" s="12"/>
      <c r="AX6396" s="12"/>
      <c r="AY6396" s="12"/>
      <c r="AZ6396" s="12"/>
      <c r="BA6396" s="12"/>
      <c r="BB6396" s="12"/>
      <c r="BC6396" s="12"/>
      <c r="BD6396" s="12"/>
      <c r="BE6396" s="12"/>
      <c r="BF6396" s="12"/>
      <c r="BG6396" s="12"/>
      <c r="BH6396" s="12"/>
      <c r="BI6396" s="12"/>
      <c r="BJ6396" s="13"/>
      <c r="BK6396" s="13"/>
      <c r="BL6396" s="13"/>
      <c r="BM6396" s="13"/>
      <c r="BN6396" s="13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1"/>
      <c r="L6397" s="11"/>
      <c r="M6397" s="12"/>
      <c r="N6397" s="12"/>
      <c r="O6397" s="12"/>
      <c r="P6397" s="12"/>
      <c r="Q6397" s="12"/>
      <c r="R6397" s="12"/>
      <c r="S6397" s="12"/>
      <c r="T6397" s="12"/>
      <c r="U6397" s="12"/>
      <c r="V6397" s="12"/>
      <c r="W6397" s="12"/>
      <c r="X6397" s="12"/>
      <c r="Y6397" s="12"/>
      <c r="Z6397" s="12"/>
      <c r="AA6397" s="12"/>
      <c r="AB6397" s="12"/>
      <c r="AC6397" s="12"/>
      <c r="AD6397" s="12"/>
      <c r="AE6397" s="12"/>
      <c r="AF6397" s="12"/>
      <c r="AG6397" s="12"/>
      <c r="AH6397" s="12"/>
      <c r="AI6397" s="12"/>
      <c r="AJ6397" s="12"/>
      <c r="AK6397" s="12"/>
      <c r="AL6397" s="12"/>
      <c r="AM6397" s="12"/>
      <c r="AN6397" s="12"/>
      <c r="AO6397" s="12"/>
      <c r="AP6397" s="12"/>
      <c r="AQ6397" s="12"/>
      <c r="AR6397" s="12"/>
      <c r="AS6397" s="12"/>
      <c r="AT6397" s="12"/>
      <c r="AU6397" s="12"/>
      <c r="AV6397" s="12"/>
      <c r="AW6397" s="12"/>
      <c r="AX6397" s="12"/>
      <c r="AY6397" s="12"/>
      <c r="AZ6397" s="12"/>
      <c r="BA6397" s="12"/>
      <c r="BB6397" s="12"/>
      <c r="BC6397" s="12"/>
      <c r="BD6397" s="12"/>
      <c r="BE6397" s="12"/>
      <c r="BF6397" s="12"/>
      <c r="BG6397" s="12"/>
      <c r="BH6397" s="12"/>
      <c r="BI6397" s="12"/>
      <c r="BJ6397" s="13"/>
      <c r="BK6397" s="13"/>
      <c r="BL6397" s="13"/>
      <c r="BM6397" s="13"/>
      <c r="BN6397" s="13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1"/>
      <c r="L6398" s="11"/>
      <c r="M6398" s="12"/>
      <c r="N6398" s="12"/>
      <c r="O6398" s="12"/>
      <c r="P6398" s="12"/>
      <c r="Q6398" s="12"/>
      <c r="R6398" s="12"/>
      <c r="S6398" s="12"/>
      <c r="T6398" s="12"/>
      <c r="U6398" s="12"/>
      <c r="V6398" s="12"/>
      <c r="W6398" s="12"/>
      <c r="X6398" s="12"/>
      <c r="Y6398" s="12"/>
      <c r="Z6398" s="12"/>
      <c r="AA6398" s="12"/>
      <c r="AB6398" s="12"/>
      <c r="AC6398" s="12"/>
      <c r="AD6398" s="12"/>
      <c r="AE6398" s="12"/>
      <c r="AF6398" s="12"/>
      <c r="AG6398" s="12"/>
      <c r="AH6398" s="12"/>
      <c r="AI6398" s="12"/>
      <c r="AJ6398" s="12"/>
      <c r="AK6398" s="12"/>
      <c r="AL6398" s="12"/>
      <c r="AM6398" s="12"/>
      <c r="AN6398" s="12"/>
      <c r="AO6398" s="12"/>
      <c r="AP6398" s="12"/>
      <c r="AQ6398" s="12"/>
      <c r="AR6398" s="12"/>
      <c r="AS6398" s="12"/>
      <c r="AT6398" s="12"/>
      <c r="AU6398" s="12"/>
      <c r="AV6398" s="12"/>
      <c r="AW6398" s="12"/>
      <c r="AX6398" s="12"/>
      <c r="AY6398" s="12"/>
      <c r="AZ6398" s="12"/>
      <c r="BA6398" s="12"/>
      <c r="BB6398" s="12"/>
      <c r="BC6398" s="12"/>
      <c r="BD6398" s="12"/>
      <c r="BE6398" s="12"/>
      <c r="BF6398" s="12"/>
      <c r="BG6398" s="12"/>
      <c r="BH6398" s="12"/>
      <c r="BI6398" s="12"/>
      <c r="BJ6398" s="13"/>
      <c r="BK6398" s="13"/>
      <c r="BL6398" s="13"/>
      <c r="BM6398" s="13"/>
      <c r="BN6398" s="13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1"/>
      <c r="L6399" s="11"/>
      <c r="M6399" s="12"/>
      <c r="N6399" s="12"/>
      <c r="O6399" s="12"/>
      <c r="P6399" s="12"/>
      <c r="Q6399" s="12"/>
      <c r="R6399" s="12"/>
      <c r="S6399" s="12"/>
      <c r="T6399" s="12"/>
      <c r="U6399" s="12"/>
      <c r="V6399" s="12"/>
      <c r="W6399" s="12"/>
      <c r="X6399" s="12"/>
      <c r="Y6399" s="12"/>
      <c r="Z6399" s="12"/>
      <c r="AA6399" s="12"/>
      <c r="AB6399" s="12"/>
      <c r="AC6399" s="12"/>
      <c r="AD6399" s="12"/>
      <c r="AE6399" s="12"/>
      <c r="AF6399" s="12"/>
      <c r="AG6399" s="12"/>
      <c r="AH6399" s="12"/>
      <c r="AI6399" s="12"/>
      <c r="AJ6399" s="12"/>
      <c r="AK6399" s="12"/>
      <c r="AL6399" s="12"/>
      <c r="AM6399" s="12"/>
      <c r="AN6399" s="12"/>
      <c r="AO6399" s="12"/>
      <c r="AP6399" s="12"/>
      <c r="AQ6399" s="12"/>
      <c r="AR6399" s="12"/>
      <c r="AS6399" s="12"/>
      <c r="AT6399" s="12"/>
      <c r="AU6399" s="12"/>
      <c r="AV6399" s="12"/>
      <c r="AW6399" s="12"/>
      <c r="AX6399" s="12"/>
      <c r="AY6399" s="12"/>
      <c r="AZ6399" s="12"/>
      <c r="BA6399" s="12"/>
      <c r="BB6399" s="12"/>
      <c r="BC6399" s="12"/>
      <c r="BD6399" s="12"/>
      <c r="BE6399" s="12"/>
      <c r="BF6399" s="12"/>
      <c r="BG6399" s="12"/>
      <c r="BH6399" s="12"/>
      <c r="BI6399" s="12"/>
      <c r="BJ6399" s="13"/>
      <c r="BK6399" s="13"/>
      <c r="BL6399" s="13"/>
      <c r="BM6399" s="13"/>
      <c r="BN6399" s="13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1"/>
      <c r="L6400" s="11"/>
      <c r="M6400" s="12"/>
      <c r="N6400" s="12"/>
      <c r="O6400" s="12"/>
      <c r="P6400" s="12"/>
      <c r="Q6400" s="12"/>
      <c r="R6400" s="12"/>
      <c r="S6400" s="12"/>
      <c r="T6400" s="12"/>
      <c r="U6400" s="12"/>
      <c r="V6400" s="12"/>
      <c r="W6400" s="12"/>
      <c r="X6400" s="12"/>
      <c r="Y6400" s="12"/>
      <c r="Z6400" s="12"/>
      <c r="AA6400" s="12"/>
      <c r="AB6400" s="12"/>
      <c r="AC6400" s="12"/>
      <c r="AD6400" s="12"/>
      <c r="AE6400" s="12"/>
      <c r="AF6400" s="12"/>
      <c r="AG6400" s="12"/>
      <c r="AH6400" s="12"/>
      <c r="AI6400" s="12"/>
      <c r="AJ6400" s="12"/>
      <c r="AK6400" s="12"/>
      <c r="AL6400" s="12"/>
      <c r="AM6400" s="12"/>
      <c r="AN6400" s="12"/>
      <c r="AO6400" s="12"/>
      <c r="AP6400" s="12"/>
      <c r="AQ6400" s="12"/>
      <c r="AR6400" s="12"/>
      <c r="AS6400" s="12"/>
      <c r="AT6400" s="12"/>
      <c r="AU6400" s="12"/>
      <c r="AV6400" s="12"/>
      <c r="AW6400" s="12"/>
      <c r="AX6400" s="12"/>
      <c r="AY6400" s="12"/>
      <c r="AZ6400" s="12"/>
      <c r="BA6400" s="12"/>
      <c r="BB6400" s="12"/>
      <c r="BC6400" s="12"/>
      <c r="BD6400" s="12"/>
      <c r="BE6400" s="12"/>
      <c r="BF6400" s="12"/>
      <c r="BG6400" s="12"/>
      <c r="BH6400" s="12"/>
      <c r="BI6400" s="12"/>
      <c r="BJ6400" s="13"/>
      <c r="BK6400" s="13"/>
      <c r="BL6400" s="13"/>
      <c r="BM6400" s="13"/>
      <c r="BN6400" s="13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1"/>
      <c r="L6401" s="11"/>
      <c r="M6401" s="12"/>
      <c r="N6401" s="12"/>
      <c r="O6401" s="12"/>
      <c r="P6401" s="12"/>
      <c r="Q6401" s="12"/>
      <c r="R6401" s="12"/>
      <c r="S6401" s="12"/>
      <c r="T6401" s="12"/>
      <c r="U6401" s="12"/>
      <c r="V6401" s="12"/>
      <c r="W6401" s="12"/>
      <c r="X6401" s="12"/>
      <c r="Y6401" s="12"/>
      <c r="Z6401" s="12"/>
      <c r="AA6401" s="12"/>
      <c r="AB6401" s="12"/>
      <c r="AC6401" s="12"/>
      <c r="AD6401" s="12"/>
      <c r="AE6401" s="12"/>
      <c r="AF6401" s="12"/>
      <c r="AG6401" s="12"/>
      <c r="AH6401" s="12"/>
      <c r="AI6401" s="12"/>
      <c r="AJ6401" s="12"/>
      <c r="AK6401" s="12"/>
      <c r="AL6401" s="12"/>
      <c r="AM6401" s="12"/>
      <c r="AN6401" s="12"/>
      <c r="AO6401" s="12"/>
      <c r="AP6401" s="12"/>
      <c r="AQ6401" s="12"/>
      <c r="AR6401" s="12"/>
      <c r="AS6401" s="12"/>
      <c r="AT6401" s="12"/>
      <c r="AU6401" s="12"/>
      <c r="AV6401" s="12"/>
      <c r="AW6401" s="12"/>
      <c r="AX6401" s="12"/>
      <c r="AY6401" s="12"/>
      <c r="AZ6401" s="12"/>
      <c r="BA6401" s="12"/>
      <c r="BB6401" s="12"/>
      <c r="BC6401" s="12"/>
      <c r="BD6401" s="12"/>
      <c r="BE6401" s="12"/>
      <c r="BF6401" s="12"/>
      <c r="BG6401" s="12"/>
      <c r="BH6401" s="12"/>
      <c r="BI6401" s="12"/>
      <c r="BJ6401" s="13"/>
      <c r="BK6401" s="13"/>
      <c r="BL6401" s="13"/>
      <c r="BM6401" s="13"/>
      <c r="BN6401" s="13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1"/>
      <c r="L6402" s="11"/>
      <c r="M6402" s="12"/>
      <c r="N6402" s="12"/>
      <c r="O6402" s="12"/>
      <c r="P6402" s="12"/>
      <c r="Q6402" s="12"/>
      <c r="R6402" s="12"/>
      <c r="S6402" s="12"/>
      <c r="T6402" s="12"/>
      <c r="U6402" s="12"/>
      <c r="V6402" s="12"/>
      <c r="W6402" s="12"/>
      <c r="X6402" s="12"/>
      <c r="Y6402" s="12"/>
      <c r="Z6402" s="12"/>
      <c r="AA6402" s="12"/>
      <c r="AB6402" s="12"/>
      <c r="AC6402" s="12"/>
      <c r="AD6402" s="12"/>
      <c r="AE6402" s="12"/>
      <c r="AF6402" s="12"/>
      <c r="AG6402" s="12"/>
      <c r="AH6402" s="12"/>
      <c r="AI6402" s="12"/>
      <c r="AJ6402" s="12"/>
      <c r="AK6402" s="12"/>
      <c r="AL6402" s="12"/>
      <c r="AM6402" s="12"/>
      <c r="AN6402" s="12"/>
      <c r="AO6402" s="12"/>
      <c r="AP6402" s="12"/>
      <c r="AQ6402" s="12"/>
      <c r="AR6402" s="12"/>
      <c r="AS6402" s="12"/>
      <c r="AT6402" s="12"/>
      <c r="AU6402" s="12"/>
      <c r="AV6402" s="12"/>
      <c r="AW6402" s="12"/>
      <c r="AX6402" s="12"/>
      <c r="AY6402" s="12"/>
      <c r="AZ6402" s="12"/>
      <c r="BA6402" s="12"/>
      <c r="BB6402" s="12"/>
      <c r="BC6402" s="12"/>
      <c r="BD6402" s="12"/>
      <c r="BE6402" s="12"/>
      <c r="BF6402" s="12"/>
      <c r="BG6402" s="12"/>
      <c r="BH6402" s="12"/>
      <c r="BI6402" s="12"/>
      <c r="BJ6402" s="13"/>
      <c r="BK6402" s="13"/>
      <c r="BL6402" s="13"/>
      <c r="BM6402" s="13"/>
      <c r="BN6402" s="13"/>
    </row>
    <row r="6403" spans="4:66" s="14" customFormat="1" x14ac:dyDescent="0.25">
      <c r="K6403" s="15"/>
      <c r="L6403" s="15"/>
      <c r="M6403" s="16"/>
      <c r="N6403" s="16"/>
      <c r="O6403" s="16"/>
      <c r="P6403" s="16"/>
      <c r="Q6403" s="16"/>
      <c r="R6403" s="16"/>
      <c r="S6403" s="16"/>
      <c r="T6403" s="16"/>
      <c r="U6403" s="16"/>
      <c r="V6403" s="16"/>
      <c r="W6403" s="16"/>
      <c r="X6403" s="16"/>
      <c r="Y6403" s="16"/>
      <c r="Z6403" s="16"/>
      <c r="AA6403" s="16"/>
      <c r="AB6403" s="16"/>
      <c r="AC6403" s="16"/>
      <c r="AD6403" s="16"/>
      <c r="AE6403" s="16"/>
      <c r="AF6403" s="16"/>
      <c r="AG6403" s="16"/>
      <c r="AH6403" s="16"/>
      <c r="AI6403" s="16"/>
      <c r="AJ6403" s="16"/>
      <c r="AK6403" s="16"/>
      <c r="AL6403" s="16"/>
      <c r="AM6403" s="16"/>
      <c r="AN6403" s="16"/>
      <c r="AO6403" s="16"/>
      <c r="AP6403" s="16"/>
      <c r="AQ6403" s="16"/>
      <c r="AR6403" s="16"/>
      <c r="AS6403" s="16"/>
      <c r="AT6403" s="16"/>
      <c r="AU6403" s="16"/>
      <c r="AV6403" s="16"/>
      <c r="AW6403" s="16"/>
      <c r="AX6403" s="16"/>
      <c r="AY6403" s="16"/>
      <c r="AZ6403" s="16"/>
      <c r="BA6403" s="16"/>
      <c r="BB6403" s="16"/>
      <c r="BC6403" s="16"/>
      <c r="BD6403" s="16"/>
      <c r="BE6403" s="16"/>
      <c r="BF6403" s="16"/>
      <c r="BG6403" s="16"/>
      <c r="BH6403" s="16"/>
      <c r="BI6403" s="16"/>
      <c r="BJ6403" s="17"/>
      <c r="BK6403" s="17"/>
      <c r="BL6403" s="17"/>
      <c r="BM6403" s="17"/>
      <c r="BN6403" s="17"/>
    </row>
    <row r="6404" spans="4:66" x14ac:dyDescent="0.25">
      <c r="D6404" s="7"/>
      <c r="E6404" s="10"/>
      <c r="F6404" s="10"/>
      <c r="G6404" s="10"/>
      <c r="H6404" s="10"/>
      <c r="I6404" s="10"/>
      <c r="J6404" s="10"/>
      <c r="K6404" s="11"/>
      <c r="L6404" s="11"/>
      <c r="M6404" s="12"/>
      <c r="N6404" s="12"/>
      <c r="O6404" s="12"/>
      <c r="P6404" s="12"/>
      <c r="Q6404" s="12"/>
      <c r="R6404" s="12"/>
      <c r="S6404" s="12"/>
      <c r="T6404" s="12"/>
      <c r="U6404" s="12"/>
      <c r="V6404" s="12"/>
      <c r="W6404" s="12"/>
      <c r="X6404" s="12"/>
      <c r="Y6404" s="12"/>
      <c r="Z6404" s="12"/>
      <c r="AA6404" s="12"/>
      <c r="AB6404" s="12"/>
      <c r="AC6404" s="12"/>
      <c r="AD6404" s="12"/>
      <c r="AE6404" s="12"/>
      <c r="AF6404" s="12"/>
      <c r="AG6404" s="12"/>
      <c r="AH6404" s="12"/>
      <c r="AI6404" s="12"/>
      <c r="AJ6404" s="12"/>
      <c r="AK6404" s="12"/>
      <c r="AL6404" s="12"/>
      <c r="AM6404" s="12"/>
      <c r="AN6404" s="12"/>
      <c r="AO6404" s="12"/>
      <c r="AP6404" s="12"/>
      <c r="AQ6404" s="12"/>
      <c r="AR6404" s="12"/>
      <c r="AS6404" s="12"/>
      <c r="AT6404" s="12"/>
      <c r="AU6404" s="12"/>
      <c r="AV6404" s="12"/>
      <c r="AW6404" s="12"/>
      <c r="AX6404" s="12"/>
      <c r="AY6404" s="12"/>
      <c r="AZ6404" s="12"/>
      <c r="BA6404" s="12"/>
      <c r="BB6404" s="12"/>
      <c r="BC6404" s="12"/>
      <c r="BD6404" s="12"/>
      <c r="BE6404" s="12"/>
      <c r="BF6404" s="12"/>
      <c r="BG6404" s="12"/>
      <c r="BH6404" s="12"/>
      <c r="BI6404" s="12"/>
      <c r="BJ6404" s="13"/>
      <c r="BK6404" s="13"/>
      <c r="BL6404" s="13"/>
      <c r="BM6404" s="13"/>
      <c r="BN6404" s="13"/>
    </row>
    <row r="6405" spans="4:66" x14ac:dyDescent="0.25">
      <c r="D6405" s="7"/>
      <c r="E6405" s="10"/>
      <c r="F6405" s="10"/>
      <c r="G6405" s="10"/>
      <c r="H6405" s="10"/>
      <c r="I6405" s="10"/>
      <c r="J6405" s="10"/>
      <c r="K6405" s="11"/>
      <c r="L6405" s="11"/>
      <c r="M6405" s="12"/>
      <c r="N6405" s="12"/>
      <c r="O6405" s="12"/>
      <c r="P6405" s="12"/>
      <c r="Q6405" s="12"/>
      <c r="R6405" s="12"/>
      <c r="S6405" s="12"/>
      <c r="T6405" s="12"/>
      <c r="U6405" s="12"/>
      <c r="V6405" s="12"/>
      <c r="W6405" s="12"/>
      <c r="X6405" s="12"/>
      <c r="Y6405" s="12"/>
      <c r="Z6405" s="12"/>
      <c r="AA6405" s="12"/>
      <c r="AB6405" s="12"/>
      <c r="AC6405" s="12"/>
      <c r="AD6405" s="12"/>
      <c r="AE6405" s="12"/>
      <c r="AF6405" s="12"/>
      <c r="AG6405" s="12"/>
      <c r="AH6405" s="12"/>
      <c r="AI6405" s="12"/>
      <c r="AJ6405" s="12"/>
      <c r="AK6405" s="12"/>
      <c r="AL6405" s="12"/>
      <c r="AM6405" s="12"/>
      <c r="AN6405" s="12"/>
      <c r="AO6405" s="12"/>
      <c r="AP6405" s="12"/>
      <c r="AQ6405" s="12"/>
      <c r="AR6405" s="12"/>
      <c r="AS6405" s="12"/>
      <c r="AT6405" s="12"/>
      <c r="AU6405" s="12"/>
      <c r="AV6405" s="12"/>
      <c r="AW6405" s="12"/>
      <c r="AX6405" s="12"/>
      <c r="AY6405" s="12"/>
      <c r="AZ6405" s="12"/>
      <c r="BA6405" s="12"/>
      <c r="BB6405" s="12"/>
      <c r="BC6405" s="12"/>
      <c r="BD6405" s="12"/>
      <c r="BE6405" s="12"/>
      <c r="BF6405" s="12"/>
      <c r="BG6405" s="12"/>
      <c r="BH6405" s="12"/>
      <c r="BI6405" s="12"/>
      <c r="BJ6405" s="13"/>
      <c r="BK6405" s="13"/>
      <c r="BL6405" s="13"/>
      <c r="BM6405" s="13"/>
      <c r="BN6405" s="13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1"/>
      <c r="L6406" s="11"/>
      <c r="M6406" s="12"/>
      <c r="N6406" s="12"/>
      <c r="O6406" s="12"/>
      <c r="P6406" s="12"/>
      <c r="Q6406" s="12"/>
      <c r="R6406" s="12"/>
      <c r="S6406" s="12"/>
      <c r="T6406" s="12"/>
      <c r="U6406" s="12"/>
      <c r="V6406" s="12"/>
      <c r="W6406" s="12"/>
      <c r="X6406" s="12"/>
      <c r="Y6406" s="12"/>
      <c r="Z6406" s="12"/>
      <c r="AA6406" s="12"/>
      <c r="AB6406" s="12"/>
      <c r="AC6406" s="12"/>
      <c r="AD6406" s="12"/>
      <c r="AE6406" s="12"/>
      <c r="AF6406" s="12"/>
      <c r="AG6406" s="12"/>
      <c r="AH6406" s="12"/>
      <c r="AI6406" s="12"/>
      <c r="AJ6406" s="12"/>
      <c r="AK6406" s="12"/>
      <c r="AL6406" s="12"/>
      <c r="AM6406" s="12"/>
      <c r="AN6406" s="12"/>
      <c r="AO6406" s="12"/>
      <c r="AP6406" s="12"/>
      <c r="AQ6406" s="12"/>
      <c r="AR6406" s="12"/>
      <c r="AS6406" s="12"/>
      <c r="AT6406" s="12"/>
      <c r="AU6406" s="12"/>
      <c r="AV6406" s="12"/>
      <c r="AW6406" s="12"/>
      <c r="AX6406" s="12"/>
      <c r="AY6406" s="12"/>
      <c r="AZ6406" s="12"/>
      <c r="BA6406" s="12"/>
      <c r="BB6406" s="12"/>
      <c r="BC6406" s="12"/>
      <c r="BD6406" s="12"/>
      <c r="BE6406" s="12"/>
      <c r="BF6406" s="12"/>
      <c r="BG6406" s="12"/>
      <c r="BH6406" s="12"/>
      <c r="BI6406" s="12"/>
      <c r="BJ6406" s="13"/>
      <c r="BK6406" s="13"/>
      <c r="BL6406" s="13"/>
      <c r="BM6406" s="13"/>
      <c r="BN6406" s="13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1"/>
      <c r="L6407" s="11"/>
      <c r="M6407" s="12"/>
      <c r="N6407" s="12"/>
      <c r="O6407" s="12"/>
      <c r="P6407" s="12"/>
      <c r="Q6407" s="12"/>
      <c r="R6407" s="12"/>
      <c r="S6407" s="12"/>
      <c r="T6407" s="12"/>
      <c r="U6407" s="12"/>
      <c r="V6407" s="12"/>
      <c r="W6407" s="12"/>
      <c r="X6407" s="12"/>
      <c r="Y6407" s="12"/>
      <c r="Z6407" s="12"/>
      <c r="AA6407" s="12"/>
      <c r="AB6407" s="12"/>
      <c r="AC6407" s="12"/>
      <c r="AD6407" s="12"/>
      <c r="AE6407" s="12"/>
      <c r="AF6407" s="12"/>
      <c r="AG6407" s="12"/>
      <c r="AH6407" s="12"/>
      <c r="AI6407" s="12"/>
      <c r="AJ6407" s="12"/>
      <c r="AK6407" s="12"/>
      <c r="AL6407" s="12"/>
      <c r="AM6407" s="12"/>
      <c r="AN6407" s="12"/>
      <c r="AO6407" s="12"/>
      <c r="AP6407" s="12"/>
      <c r="AQ6407" s="12"/>
      <c r="AR6407" s="12"/>
      <c r="AS6407" s="12"/>
      <c r="AT6407" s="12"/>
      <c r="AU6407" s="12"/>
      <c r="AV6407" s="12"/>
      <c r="AW6407" s="12"/>
      <c r="AX6407" s="12"/>
      <c r="AY6407" s="12"/>
      <c r="AZ6407" s="12"/>
      <c r="BA6407" s="12"/>
      <c r="BB6407" s="12"/>
      <c r="BC6407" s="12"/>
      <c r="BD6407" s="12"/>
      <c r="BE6407" s="12"/>
      <c r="BF6407" s="12"/>
      <c r="BG6407" s="12"/>
      <c r="BH6407" s="12"/>
      <c r="BI6407" s="12"/>
      <c r="BJ6407" s="13"/>
      <c r="BK6407" s="13"/>
      <c r="BL6407" s="13"/>
      <c r="BM6407" s="13"/>
      <c r="BN6407" s="13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1"/>
      <c r="L6408" s="11"/>
      <c r="M6408" s="12"/>
      <c r="N6408" s="12"/>
      <c r="O6408" s="12"/>
      <c r="P6408" s="12"/>
      <c r="Q6408" s="12"/>
      <c r="R6408" s="12"/>
      <c r="S6408" s="12"/>
      <c r="T6408" s="12"/>
      <c r="U6408" s="12"/>
      <c r="V6408" s="12"/>
      <c r="W6408" s="12"/>
      <c r="X6408" s="12"/>
      <c r="Y6408" s="12"/>
      <c r="Z6408" s="12"/>
      <c r="AA6408" s="12"/>
      <c r="AB6408" s="12"/>
      <c r="AC6408" s="12"/>
      <c r="AD6408" s="12"/>
      <c r="AE6408" s="12"/>
      <c r="AF6408" s="12"/>
      <c r="AG6408" s="12"/>
      <c r="AH6408" s="12"/>
      <c r="AI6408" s="12"/>
      <c r="AJ6408" s="12"/>
      <c r="AK6408" s="12"/>
      <c r="AL6408" s="12"/>
      <c r="AM6408" s="12"/>
      <c r="AN6408" s="12"/>
      <c r="AO6408" s="12"/>
      <c r="AP6408" s="12"/>
      <c r="AQ6408" s="12"/>
      <c r="AR6408" s="12"/>
      <c r="AS6408" s="12"/>
      <c r="AT6408" s="12"/>
      <c r="AU6408" s="12"/>
      <c r="AV6408" s="12"/>
      <c r="AW6408" s="12"/>
      <c r="AX6408" s="12"/>
      <c r="AY6408" s="12"/>
      <c r="AZ6408" s="12"/>
      <c r="BA6408" s="12"/>
      <c r="BB6408" s="12"/>
      <c r="BC6408" s="12"/>
      <c r="BD6408" s="12"/>
      <c r="BE6408" s="12"/>
      <c r="BF6408" s="12"/>
      <c r="BG6408" s="12"/>
      <c r="BH6408" s="12"/>
      <c r="BI6408" s="12"/>
      <c r="BJ6408" s="13"/>
      <c r="BK6408" s="13"/>
      <c r="BL6408" s="13"/>
      <c r="BM6408" s="13"/>
      <c r="BN6408" s="13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1"/>
      <c r="L6409" s="11"/>
      <c r="M6409" s="12"/>
      <c r="N6409" s="12"/>
      <c r="O6409" s="12"/>
      <c r="P6409" s="12"/>
      <c r="Q6409" s="12"/>
      <c r="R6409" s="12"/>
      <c r="S6409" s="12"/>
      <c r="T6409" s="12"/>
      <c r="U6409" s="12"/>
      <c r="V6409" s="12"/>
      <c r="W6409" s="12"/>
      <c r="X6409" s="12"/>
      <c r="Y6409" s="12"/>
      <c r="Z6409" s="12"/>
      <c r="AA6409" s="12"/>
      <c r="AB6409" s="12"/>
      <c r="AC6409" s="12"/>
      <c r="AD6409" s="12"/>
      <c r="AE6409" s="12"/>
      <c r="AF6409" s="12"/>
      <c r="AG6409" s="12"/>
      <c r="AH6409" s="12"/>
      <c r="AI6409" s="12"/>
      <c r="AJ6409" s="12"/>
      <c r="AK6409" s="12"/>
      <c r="AL6409" s="12"/>
      <c r="AM6409" s="12"/>
      <c r="AN6409" s="12"/>
      <c r="AO6409" s="12"/>
      <c r="AP6409" s="12"/>
      <c r="AQ6409" s="12"/>
      <c r="AR6409" s="12"/>
      <c r="AS6409" s="12"/>
      <c r="AT6409" s="12"/>
      <c r="AU6409" s="12"/>
      <c r="AV6409" s="12"/>
      <c r="AW6409" s="12"/>
      <c r="AX6409" s="12"/>
      <c r="AY6409" s="12"/>
      <c r="AZ6409" s="12"/>
      <c r="BA6409" s="12"/>
      <c r="BB6409" s="12"/>
      <c r="BC6409" s="12"/>
      <c r="BD6409" s="12"/>
      <c r="BE6409" s="12"/>
      <c r="BF6409" s="12"/>
      <c r="BG6409" s="12"/>
      <c r="BH6409" s="12"/>
      <c r="BI6409" s="12"/>
      <c r="BJ6409" s="13"/>
      <c r="BK6409" s="13"/>
      <c r="BL6409" s="13"/>
      <c r="BM6409" s="13"/>
      <c r="BN6409" s="13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1"/>
      <c r="L6410" s="11"/>
      <c r="M6410" s="12"/>
      <c r="N6410" s="12"/>
      <c r="O6410" s="12"/>
      <c r="P6410" s="12"/>
      <c r="Q6410" s="12"/>
      <c r="R6410" s="12"/>
      <c r="S6410" s="12"/>
      <c r="T6410" s="12"/>
      <c r="U6410" s="12"/>
      <c r="V6410" s="12"/>
      <c r="W6410" s="12"/>
      <c r="X6410" s="12"/>
      <c r="Y6410" s="12"/>
      <c r="Z6410" s="12"/>
      <c r="AA6410" s="12"/>
      <c r="AB6410" s="12"/>
      <c r="AC6410" s="12"/>
      <c r="AD6410" s="12"/>
      <c r="AE6410" s="12"/>
      <c r="AF6410" s="12"/>
      <c r="AG6410" s="12"/>
      <c r="AH6410" s="12"/>
      <c r="AI6410" s="12"/>
      <c r="AJ6410" s="12"/>
      <c r="AK6410" s="12"/>
      <c r="AL6410" s="12"/>
      <c r="AM6410" s="12"/>
      <c r="AN6410" s="12"/>
      <c r="AO6410" s="12"/>
      <c r="AP6410" s="12"/>
      <c r="AQ6410" s="12"/>
      <c r="AR6410" s="12"/>
      <c r="AS6410" s="12"/>
      <c r="AT6410" s="12"/>
      <c r="AU6410" s="12"/>
      <c r="AV6410" s="12"/>
      <c r="AW6410" s="12"/>
      <c r="AX6410" s="12"/>
      <c r="AY6410" s="12"/>
      <c r="AZ6410" s="12"/>
      <c r="BA6410" s="12"/>
      <c r="BB6410" s="12"/>
      <c r="BC6410" s="12"/>
      <c r="BD6410" s="12"/>
      <c r="BE6410" s="12"/>
      <c r="BF6410" s="12"/>
      <c r="BG6410" s="12"/>
      <c r="BH6410" s="12"/>
      <c r="BI6410" s="12"/>
      <c r="BJ6410" s="13"/>
      <c r="BK6410" s="13"/>
      <c r="BL6410" s="13"/>
      <c r="BM6410" s="13"/>
      <c r="BN6410" s="13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1"/>
      <c r="L6411" s="11"/>
      <c r="M6411" s="12"/>
      <c r="N6411" s="12"/>
      <c r="O6411" s="12"/>
      <c r="P6411" s="12"/>
      <c r="Q6411" s="12"/>
      <c r="R6411" s="12"/>
      <c r="S6411" s="12"/>
      <c r="T6411" s="12"/>
      <c r="U6411" s="12"/>
      <c r="V6411" s="12"/>
      <c r="W6411" s="12"/>
      <c r="X6411" s="12"/>
      <c r="Y6411" s="12"/>
      <c r="Z6411" s="12"/>
      <c r="AA6411" s="12"/>
      <c r="AB6411" s="12"/>
      <c r="AC6411" s="12"/>
      <c r="AD6411" s="12"/>
      <c r="AE6411" s="12"/>
      <c r="AF6411" s="12"/>
      <c r="AG6411" s="12"/>
      <c r="AH6411" s="12"/>
      <c r="AI6411" s="12"/>
      <c r="AJ6411" s="12"/>
      <c r="AK6411" s="12"/>
      <c r="AL6411" s="12"/>
      <c r="AM6411" s="12"/>
      <c r="AN6411" s="12"/>
      <c r="AO6411" s="12"/>
      <c r="AP6411" s="12"/>
      <c r="AQ6411" s="12"/>
      <c r="AR6411" s="12"/>
      <c r="AS6411" s="12"/>
      <c r="AT6411" s="12"/>
      <c r="AU6411" s="12"/>
      <c r="AV6411" s="12"/>
      <c r="AW6411" s="12"/>
      <c r="AX6411" s="12"/>
      <c r="AY6411" s="12"/>
      <c r="AZ6411" s="12"/>
      <c r="BA6411" s="12"/>
      <c r="BB6411" s="12"/>
      <c r="BC6411" s="12"/>
      <c r="BD6411" s="12"/>
      <c r="BE6411" s="12"/>
      <c r="BF6411" s="12"/>
      <c r="BG6411" s="12"/>
      <c r="BH6411" s="12"/>
      <c r="BI6411" s="12"/>
      <c r="BJ6411" s="13"/>
      <c r="BK6411" s="13"/>
      <c r="BL6411" s="13"/>
      <c r="BM6411" s="13"/>
      <c r="BN6411" s="13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1"/>
      <c r="L6412" s="11"/>
      <c r="M6412" s="12"/>
      <c r="N6412" s="12"/>
      <c r="O6412" s="12"/>
      <c r="P6412" s="12"/>
      <c r="Q6412" s="12"/>
      <c r="R6412" s="12"/>
      <c r="S6412" s="12"/>
      <c r="T6412" s="12"/>
      <c r="U6412" s="12"/>
      <c r="V6412" s="12"/>
      <c r="W6412" s="12"/>
      <c r="X6412" s="12"/>
      <c r="Y6412" s="12"/>
      <c r="Z6412" s="12"/>
      <c r="AA6412" s="12"/>
      <c r="AB6412" s="12"/>
      <c r="AC6412" s="12"/>
      <c r="AD6412" s="12"/>
      <c r="AE6412" s="12"/>
      <c r="AF6412" s="12"/>
      <c r="AG6412" s="12"/>
      <c r="AH6412" s="12"/>
      <c r="AI6412" s="12"/>
      <c r="AJ6412" s="12"/>
      <c r="AK6412" s="12"/>
      <c r="AL6412" s="12"/>
      <c r="AM6412" s="12"/>
      <c r="AN6412" s="12"/>
      <c r="AO6412" s="12"/>
      <c r="AP6412" s="12"/>
      <c r="AQ6412" s="12"/>
      <c r="AR6412" s="12"/>
      <c r="AS6412" s="12"/>
      <c r="AT6412" s="12"/>
      <c r="AU6412" s="12"/>
      <c r="AV6412" s="12"/>
      <c r="AW6412" s="12"/>
      <c r="AX6412" s="12"/>
      <c r="AY6412" s="12"/>
      <c r="AZ6412" s="12"/>
      <c r="BA6412" s="12"/>
      <c r="BB6412" s="12"/>
      <c r="BC6412" s="12"/>
      <c r="BD6412" s="12"/>
      <c r="BE6412" s="12"/>
      <c r="BF6412" s="12"/>
      <c r="BG6412" s="12"/>
      <c r="BH6412" s="12"/>
      <c r="BI6412" s="12"/>
      <c r="BJ6412" s="13"/>
      <c r="BK6412" s="13"/>
      <c r="BL6412" s="13"/>
      <c r="BM6412" s="13"/>
      <c r="BN6412" s="13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1"/>
      <c r="L6413" s="11"/>
      <c r="M6413" s="12"/>
      <c r="N6413" s="12"/>
      <c r="O6413" s="12"/>
      <c r="P6413" s="12"/>
      <c r="Q6413" s="12"/>
      <c r="R6413" s="12"/>
      <c r="S6413" s="12"/>
      <c r="T6413" s="12"/>
      <c r="U6413" s="12"/>
      <c r="V6413" s="12"/>
      <c r="W6413" s="12"/>
      <c r="X6413" s="12"/>
      <c r="Y6413" s="12"/>
      <c r="Z6413" s="12"/>
      <c r="AA6413" s="12"/>
      <c r="AB6413" s="12"/>
      <c r="AC6413" s="12"/>
      <c r="AD6413" s="12"/>
      <c r="AE6413" s="12"/>
      <c r="AF6413" s="12"/>
      <c r="AG6413" s="12"/>
      <c r="AH6413" s="12"/>
      <c r="AI6413" s="12"/>
      <c r="AJ6413" s="12"/>
      <c r="AK6413" s="12"/>
      <c r="AL6413" s="12"/>
      <c r="AM6413" s="12"/>
      <c r="AN6413" s="12"/>
      <c r="AO6413" s="12"/>
      <c r="AP6413" s="12"/>
      <c r="AQ6413" s="12"/>
      <c r="AR6413" s="12"/>
      <c r="AS6413" s="12"/>
      <c r="AT6413" s="12"/>
      <c r="AU6413" s="12"/>
      <c r="AV6413" s="12"/>
      <c r="AW6413" s="12"/>
      <c r="AX6413" s="12"/>
      <c r="AY6413" s="12"/>
      <c r="AZ6413" s="12"/>
      <c r="BA6413" s="12"/>
      <c r="BB6413" s="12"/>
      <c r="BC6413" s="12"/>
      <c r="BD6413" s="12"/>
      <c r="BE6413" s="12"/>
      <c r="BF6413" s="12"/>
      <c r="BG6413" s="12"/>
      <c r="BH6413" s="12"/>
      <c r="BI6413" s="12"/>
      <c r="BJ6413" s="13"/>
      <c r="BK6413" s="13"/>
      <c r="BL6413" s="13"/>
      <c r="BM6413" s="13"/>
      <c r="BN6413" s="13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1"/>
      <c r="L6414" s="11"/>
      <c r="M6414" s="12"/>
      <c r="N6414" s="12"/>
      <c r="O6414" s="12"/>
      <c r="P6414" s="12"/>
      <c r="Q6414" s="12"/>
      <c r="R6414" s="12"/>
      <c r="S6414" s="12"/>
      <c r="T6414" s="12"/>
      <c r="U6414" s="12"/>
      <c r="V6414" s="12"/>
      <c r="W6414" s="12"/>
      <c r="X6414" s="12"/>
      <c r="Y6414" s="12"/>
      <c r="Z6414" s="12"/>
      <c r="AA6414" s="12"/>
      <c r="AB6414" s="12"/>
      <c r="AC6414" s="12"/>
      <c r="AD6414" s="12"/>
      <c r="AE6414" s="12"/>
      <c r="AF6414" s="12"/>
      <c r="AG6414" s="12"/>
      <c r="AH6414" s="12"/>
      <c r="AI6414" s="12"/>
      <c r="AJ6414" s="12"/>
      <c r="AK6414" s="12"/>
      <c r="AL6414" s="12"/>
      <c r="AM6414" s="12"/>
      <c r="AN6414" s="12"/>
      <c r="AO6414" s="12"/>
      <c r="AP6414" s="12"/>
      <c r="AQ6414" s="12"/>
      <c r="AR6414" s="12"/>
      <c r="AS6414" s="12"/>
      <c r="AT6414" s="12"/>
      <c r="AU6414" s="12"/>
      <c r="AV6414" s="12"/>
      <c r="AW6414" s="12"/>
      <c r="AX6414" s="12"/>
      <c r="AY6414" s="12"/>
      <c r="AZ6414" s="12"/>
      <c r="BA6414" s="12"/>
      <c r="BB6414" s="12"/>
      <c r="BC6414" s="12"/>
      <c r="BD6414" s="12"/>
      <c r="BE6414" s="12"/>
      <c r="BF6414" s="12"/>
      <c r="BG6414" s="12"/>
      <c r="BH6414" s="12"/>
      <c r="BI6414" s="12"/>
      <c r="BJ6414" s="13"/>
      <c r="BK6414" s="13"/>
      <c r="BL6414" s="13"/>
      <c r="BM6414" s="13"/>
      <c r="BN6414" s="13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1"/>
      <c r="L6415" s="11"/>
      <c r="M6415" s="12"/>
      <c r="N6415" s="12"/>
      <c r="O6415" s="12"/>
      <c r="P6415" s="12"/>
      <c r="Q6415" s="12"/>
      <c r="R6415" s="12"/>
      <c r="S6415" s="12"/>
      <c r="T6415" s="12"/>
      <c r="U6415" s="12"/>
      <c r="V6415" s="12"/>
      <c r="W6415" s="12"/>
      <c r="X6415" s="12"/>
      <c r="Y6415" s="12"/>
      <c r="Z6415" s="12"/>
      <c r="AA6415" s="12"/>
      <c r="AB6415" s="12"/>
      <c r="AC6415" s="12"/>
      <c r="AD6415" s="12"/>
      <c r="AE6415" s="12"/>
      <c r="AF6415" s="12"/>
      <c r="AG6415" s="12"/>
      <c r="AH6415" s="12"/>
      <c r="AI6415" s="12"/>
      <c r="AJ6415" s="12"/>
      <c r="AK6415" s="12"/>
      <c r="AL6415" s="12"/>
      <c r="AM6415" s="12"/>
      <c r="AN6415" s="12"/>
      <c r="AO6415" s="12"/>
      <c r="AP6415" s="12"/>
      <c r="AQ6415" s="12"/>
      <c r="AR6415" s="12"/>
      <c r="AS6415" s="12"/>
      <c r="AT6415" s="12"/>
      <c r="AU6415" s="12"/>
      <c r="AV6415" s="12"/>
      <c r="AW6415" s="12"/>
      <c r="AX6415" s="12"/>
      <c r="AY6415" s="12"/>
      <c r="AZ6415" s="12"/>
      <c r="BA6415" s="12"/>
      <c r="BB6415" s="12"/>
      <c r="BC6415" s="12"/>
      <c r="BD6415" s="12"/>
      <c r="BE6415" s="12"/>
      <c r="BF6415" s="12"/>
      <c r="BG6415" s="12"/>
      <c r="BH6415" s="12"/>
      <c r="BI6415" s="12"/>
      <c r="BJ6415" s="13"/>
      <c r="BK6415" s="13"/>
      <c r="BL6415" s="13"/>
      <c r="BM6415" s="13"/>
      <c r="BN6415" s="13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1"/>
      <c r="L6416" s="11"/>
      <c r="M6416" s="12"/>
      <c r="N6416" s="12"/>
      <c r="O6416" s="12"/>
      <c r="P6416" s="12"/>
      <c r="Q6416" s="12"/>
      <c r="R6416" s="12"/>
      <c r="S6416" s="12"/>
      <c r="T6416" s="12"/>
      <c r="U6416" s="12"/>
      <c r="V6416" s="12"/>
      <c r="W6416" s="12"/>
      <c r="X6416" s="12"/>
      <c r="Y6416" s="12"/>
      <c r="Z6416" s="12"/>
      <c r="AA6416" s="12"/>
      <c r="AB6416" s="12"/>
      <c r="AC6416" s="12"/>
      <c r="AD6416" s="12"/>
      <c r="AE6416" s="12"/>
      <c r="AF6416" s="12"/>
      <c r="AG6416" s="12"/>
      <c r="AH6416" s="12"/>
      <c r="AI6416" s="12"/>
      <c r="AJ6416" s="12"/>
      <c r="AK6416" s="12"/>
      <c r="AL6416" s="12"/>
      <c r="AM6416" s="12"/>
      <c r="AN6416" s="12"/>
      <c r="AO6416" s="12"/>
      <c r="AP6416" s="12"/>
      <c r="AQ6416" s="12"/>
      <c r="AR6416" s="12"/>
      <c r="AS6416" s="12"/>
      <c r="AT6416" s="12"/>
      <c r="AU6416" s="12"/>
      <c r="AV6416" s="12"/>
      <c r="AW6416" s="12"/>
      <c r="AX6416" s="12"/>
      <c r="AY6416" s="12"/>
      <c r="AZ6416" s="12"/>
      <c r="BA6416" s="12"/>
      <c r="BB6416" s="12"/>
      <c r="BC6416" s="12"/>
      <c r="BD6416" s="12"/>
      <c r="BE6416" s="12"/>
      <c r="BF6416" s="12"/>
      <c r="BG6416" s="12"/>
      <c r="BH6416" s="12"/>
      <c r="BI6416" s="12"/>
      <c r="BJ6416" s="13"/>
      <c r="BK6416" s="13"/>
      <c r="BL6416" s="13"/>
      <c r="BM6416" s="13"/>
      <c r="BN6416" s="13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1"/>
      <c r="L6417" s="11"/>
      <c r="M6417" s="12"/>
      <c r="N6417" s="12"/>
      <c r="O6417" s="12"/>
      <c r="P6417" s="12"/>
      <c r="Q6417" s="12"/>
      <c r="R6417" s="12"/>
      <c r="S6417" s="12"/>
      <c r="T6417" s="12"/>
      <c r="U6417" s="12"/>
      <c r="V6417" s="12"/>
      <c r="W6417" s="12"/>
      <c r="X6417" s="12"/>
      <c r="Y6417" s="12"/>
      <c r="Z6417" s="12"/>
      <c r="AA6417" s="12"/>
      <c r="AB6417" s="12"/>
      <c r="AC6417" s="12"/>
      <c r="AD6417" s="12"/>
      <c r="AE6417" s="12"/>
      <c r="AF6417" s="12"/>
      <c r="AG6417" s="12"/>
      <c r="AH6417" s="12"/>
      <c r="AI6417" s="12"/>
      <c r="AJ6417" s="12"/>
      <c r="AK6417" s="12"/>
      <c r="AL6417" s="12"/>
      <c r="AM6417" s="12"/>
      <c r="AN6417" s="12"/>
      <c r="AO6417" s="12"/>
      <c r="AP6417" s="12"/>
      <c r="AQ6417" s="12"/>
      <c r="AR6417" s="12"/>
      <c r="AS6417" s="12"/>
      <c r="AT6417" s="12"/>
      <c r="AU6417" s="12"/>
      <c r="AV6417" s="12"/>
      <c r="AW6417" s="12"/>
      <c r="AX6417" s="12"/>
      <c r="AY6417" s="12"/>
      <c r="AZ6417" s="12"/>
      <c r="BA6417" s="12"/>
      <c r="BB6417" s="12"/>
      <c r="BC6417" s="12"/>
      <c r="BD6417" s="12"/>
      <c r="BE6417" s="12"/>
      <c r="BF6417" s="12"/>
      <c r="BG6417" s="12"/>
      <c r="BH6417" s="12"/>
      <c r="BI6417" s="12"/>
      <c r="BJ6417" s="13"/>
      <c r="BK6417" s="13"/>
      <c r="BL6417" s="13"/>
      <c r="BM6417" s="13"/>
      <c r="BN6417" s="13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1"/>
      <c r="L6418" s="11"/>
      <c r="M6418" s="12"/>
      <c r="N6418" s="12"/>
      <c r="O6418" s="12"/>
      <c r="P6418" s="12"/>
      <c r="Q6418" s="12"/>
      <c r="R6418" s="12"/>
      <c r="S6418" s="12"/>
      <c r="T6418" s="12"/>
      <c r="U6418" s="12"/>
      <c r="V6418" s="12"/>
      <c r="W6418" s="12"/>
      <c r="X6418" s="12"/>
      <c r="Y6418" s="12"/>
      <c r="Z6418" s="12"/>
      <c r="AA6418" s="12"/>
      <c r="AB6418" s="12"/>
      <c r="AC6418" s="12"/>
      <c r="AD6418" s="12"/>
      <c r="AE6418" s="12"/>
      <c r="AF6418" s="12"/>
      <c r="AG6418" s="12"/>
      <c r="AH6418" s="12"/>
      <c r="AI6418" s="12"/>
      <c r="AJ6418" s="12"/>
      <c r="AK6418" s="12"/>
      <c r="AL6418" s="12"/>
      <c r="AM6418" s="12"/>
      <c r="AN6418" s="12"/>
      <c r="AO6418" s="12"/>
      <c r="AP6418" s="12"/>
      <c r="AQ6418" s="12"/>
      <c r="AR6418" s="12"/>
      <c r="AS6418" s="12"/>
      <c r="AT6418" s="12"/>
      <c r="AU6418" s="12"/>
      <c r="AV6418" s="12"/>
      <c r="AW6418" s="12"/>
      <c r="AX6418" s="12"/>
      <c r="AY6418" s="12"/>
      <c r="AZ6418" s="12"/>
      <c r="BA6418" s="12"/>
      <c r="BB6418" s="12"/>
      <c r="BC6418" s="12"/>
      <c r="BD6418" s="12"/>
      <c r="BE6418" s="12"/>
      <c r="BF6418" s="12"/>
      <c r="BG6418" s="12"/>
      <c r="BH6418" s="12"/>
      <c r="BI6418" s="12"/>
      <c r="BJ6418" s="13"/>
      <c r="BK6418" s="13"/>
      <c r="BL6418" s="13"/>
      <c r="BM6418" s="13"/>
      <c r="BN6418" s="13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1"/>
      <c r="L6419" s="11"/>
      <c r="M6419" s="12"/>
      <c r="N6419" s="12"/>
      <c r="O6419" s="12"/>
      <c r="P6419" s="12"/>
      <c r="Q6419" s="12"/>
      <c r="R6419" s="12"/>
      <c r="S6419" s="12"/>
      <c r="T6419" s="12"/>
      <c r="U6419" s="12"/>
      <c r="V6419" s="12"/>
      <c r="W6419" s="12"/>
      <c r="X6419" s="12"/>
      <c r="Y6419" s="12"/>
      <c r="Z6419" s="12"/>
      <c r="AA6419" s="12"/>
      <c r="AB6419" s="12"/>
      <c r="AC6419" s="12"/>
      <c r="AD6419" s="12"/>
      <c r="AE6419" s="12"/>
      <c r="AF6419" s="12"/>
      <c r="AG6419" s="12"/>
      <c r="AH6419" s="12"/>
      <c r="AI6419" s="12"/>
      <c r="AJ6419" s="12"/>
      <c r="AK6419" s="12"/>
      <c r="AL6419" s="12"/>
      <c r="AM6419" s="12"/>
      <c r="AN6419" s="12"/>
      <c r="AO6419" s="12"/>
      <c r="AP6419" s="12"/>
      <c r="AQ6419" s="12"/>
      <c r="AR6419" s="12"/>
      <c r="AS6419" s="12"/>
      <c r="AT6419" s="12"/>
      <c r="AU6419" s="12"/>
      <c r="AV6419" s="12"/>
      <c r="AW6419" s="12"/>
      <c r="AX6419" s="12"/>
      <c r="AY6419" s="12"/>
      <c r="AZ6419" s="12"/>
      <c r="BA6419" s="12"/>
      <c r="BB6419" s="12"/>
      <c r="BC6419" s="12"/>
      <c r="BD6419" s="12"/>
      <c r="BE6419" s="12"/>
      <c r="BF6419" s="12"/>
      <c r="BG6419" s="12"/>
      <c r="BH6419" s="12"/>
      <c r="BI6419" s="12"/>
      <c r="BJ6419" s="13"/>
      <c r="BK6419" s="13"/>
      <c r="BL6419" s="13"/>
      <c r="BM6419" s="13"/>
      <c r="BN6419" s="13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1"/>
      <c r="L6420" s="11"/>
      <c r="M6420" s="12"/>
      <c r="N6420" s="12"/>
      <c r="O6420" s="12"/>
      <c r="P6420" s="12"/>
      <c r="Q6420" s="12"/>
      <c r="R6420" s="12"/>
      <c r="S6420" s="12"/>
      <c r="T6420" s="12"/>
      <c r="U6420" s="12"/>
      <c r="V6420" s="12"/>
      <c r="W6420" s="12"/>
      <c r="X6420" s="12"/>
      <c r="Y6420" s="12"/>
      <c r="Z6420" s="12"/>
      <c r="AA6420" s="12"/>
      <c r="AB6420" s="12"/>
      <c r="AC6420" s="12"/>
      <c r="AD6420" s="12"/>
      <c r="AE6420" s="12"/>
      <c r="AF6420" s="12"/>
      <c r="AG6420" s="12"/>
      <c r="AH6420" s="12"/>
      <c r="AI6420" s="12"/>
      <c r="AJ6420" s="12"/>
      <c r="AK6420" s="12"/>
      <c r="AL6420" s="12"/>
      <c r="AM6420" s="12"/>
      <c r="AN6420" s="12"/>
      <c r="AO6420" s="12"/>
      <c r="AP6420" s="12"/>
      <c r="AQ6420" s="12"/>
      <c r="AR6420" s="12"/>
      <c r="AS6420" s="12"/>
      <c r="AT6420" s="12"/>
      <c r="AU6420" s="12"/>
      <c r="AV6420" s="12"/>
      <c r="AW6420" s="12"/>
      <c r="AX6420" s="12"/>
      <c r="AY6420" s="12"/>
      <c r="AZ6420" s="12"/>
      <c r="BA6420" s="12"/>
      <c r="BB6420" s="12"/>
      <c r="BC6420" s="12"/>
      <c r="BD6420" s="12"/>
      <c r="BE6420" s="12"/>
      <c r="BF6420" s="12"/>
      <c r="BG6420" s="12"/>
      <c r="BH6420" s="12"/>
      <c r="BI6420" s="12"/>
      <c r="BJ6420" s="13"/>
      <c r="BK6420" s="13"/>
      <c r="BL6420" s="13"/>
      <c r="BM6420" s="13"/>
      <c r="BN6420" s="13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1"/>
      <c r="L6421" s="11"/>
      <c r="M6421" s="12"/>
      <c r="N6421" s="12"/>
      <c r="O6421" s="12"/>
      <c r="P6421" s="12"/>
      <c r="Q6421" s="12"/>
      <c r="R6421" s="12"/>
      <c r="S6421" s="12"/>
      <c r="T6421" s="12"/>
      <c r="U6421" s="12"/>
      <c r="V6421" s="12"/>
      <c r="W6421" s="12"/>
      <c r="X6421" s="12"/>
      <c r="Y6421" s="12"/>
      <c r="Z6421" s="12"/>
      <c r="AA6421" s="12"/>
      <c r="AB6421" s="12"/>
      <c r="AC6421" s="12"/>
      <c r="AD6421" s="12"/>
      <c r="AE6421" s="12"/>
      <c r="AF6421" s="12"/>
      <c r="AG6421" s="12"/>
      <c r="AH6421" s="12"/>
      <c r="AI6421" s="12"/>
      <c r="AJ6421" s="12"/>
      <c r="AK6421" s="12"/>
      <c r="AL6421" s="12"/>
      <c r="AM6421" s="12"/>
      <c r="AN6421" s="12"/>
      <c r="AO6421" s="12"/>
      <c r="AP6421" s="12"/>
      <c r="AQ6421" s="12"/>
      <c r="AR6421" s="12"/>
      <c r="AS6421" s="12"/>
      <c r="AT6421" s="12"/>
      <c r="AU6421" s="12"/>
      <c r="AV6421" s="12"/>
      <c r="AW6421" s="12"/>
      <c r="AX6421" s="12"/>
      <c r="AY6421" s="12"/>
      <c r="AZ6421" s="12"/>
      <c r="BA6421" s="12"/>
      <c r="BB6421" s="12"/>
      <c r="BC6421" s="12"/>
      <c r="BD6421" s="12"/>
      <c r="BE6421" s="12"/>
      <c r="BF6421" s="12"/>
      <c r="BG6421" s="12"/>
      <c r="BH6421" s="12"/>
      <c r="BI6421" s="12"/>
      <c r="BJ6421" s="13"/>
      <c r="BK6421" s="13"/>
      <c r="BL6421" s="13"/>
      <c r="BM6421" s="13"/>
      <c r="BN6421" s="13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1"/>
      <c r="L6422" s="11"/>
      <c r="M6422" s="12"/>
      <c r="N6422" s="12"/>
      <c r="O6422" s="12"/>
      <c r="P6422" s="12"/>
      <c r="Q6422" s="12"/>
      <c r="R6422" s="12"/>
      <c r="S6422" s="12"/>
      <c r="T6422" s="12"/>
      <c r="U6422" s="12"/>
      <c r="V6422" s="12"/>
      <c r="W6422" s="12"/>
      <c r="X6422" s="12"/>
      <c r="Y6422" s="12"/>
      <c r="Z6422" s="12"/>
      <c r="AA6422" s="12"/>
      <c r="AB6422" s="12"/>
      <c r="AC6422" s="12"/>
      <c r="AD6422" s="12"/>
      <c r="AE6422" s="12"/>
      <c r="AF6422" s="12"/>
      <c r="AG6422" s="12"/>
      <c r="AH6422" s="12"/>
      <c r="AI6422" s="12"/>
      <c r="AJ6422" s="12"/>
      <c r="AK6422" s="12"/>
      <c r="AL6422" s="12"/>
      <c r="AM6422" s="12"/>
      <c r="AN6422" s="12"/>
      <c r="AO6422" s="12"/>
      <c r="AP6422" s="12"/>
      <c r="AQ6422" s="12"/>
      <c r="AR6422" s="12"/>
      <c r="AS6422" s="12"/>
      <c r="AT6422" s="12"/>
      <c r="AU6422" s="12"/>
      <c r="AV6422" s="12"/>
      <c r="AW6422" s="12"/>
      <c r="AX6422" s="12"/>
      <c r="AY6422" s="12"/>
      <c r="AZ6422" s="12"/>
      <c r="BA6422" s="12"/>
      <c r="BB6422" s="12"/>
      <c r="BC6422" s="12"/>
      <c r="BD6422" s="12"/>
      <c r="BE6422" s="12"/>
      <c r="BF6422" s="12"/>
      <c r="BG6422" s="12"/>
      <c r="BH6422" s="12"/>
      <c r="BI6422" s="12"/>
      <c r="BJ6422" s="13"/>
      <c r="BK6422" s="13"/>
      <c r="BL6422" s="13"/>
      <c r="BM6422" s="13"/>
      <c r="BN6422" s="13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1"/>
      <c r="L6423" s="11"/>
      <c r="M6423" s="12"/>
      <c r="N6423" s="12"/>
      <c r="O6423" s="12"/>
      <c r="P6423" s="12"/>
      <c r="Q6423" s="12"/>
      <c r="R6423" s="12"/>
      <c r="S6423" s="12"/>
      <c r="T6423" s="12"/>
      <c r="U6423" s="12"/>
      <c r="V6423" s="12"/>
      <c r="W6423" s="12"/>
      <c r="X6423" s="12"/>
      <c r="Y6423" s="12"/>
      <c r="Z6423" s="12"/>
      <c r="AA6423" s="12"/>
      <c r="AB6423" s="12"/>
      <c r="AC6423" s="12"/>
      <c r="AD6423" s="12"/>
      <c r="AE6423" s="12"/>
      <c r="AF6423" s="12"/>
      <c r="AG6423" s="12"/>
      <c r="AH6423" s="12"/>
      <c r="AI6423" s="12"/>
      <c r="AJ6423" s="12"/>
      <c r="AK6423" s="12"/>
      <c r="AL6423" s="12"/>
      <c r="AM6423" s="12"/>
      <c r="AN6423" s="12"/>
      <c r="AO6423" s="12"/>
      <c r="AP6423" s="12"/>
      <c r="AQ6423" s="12"/>
      <c r="AR6423" s="12"/>
      <c r="AS6423" s="12"/>
      <c r="AT6423" s="12"/>
      <c r="AU6423" s="12"/>
      <c r="AV6423" s="12"/>
      <c r="AW6423" s="12"/>
      <c r="AX6423" s="12"/>
      <c r="AY6423" s="12"/>
      <c r="AZ6423" s="12"/>
      <c r="BA6423" s="12"/>
      <c r="BB6423" s="12"/>
      <c r="BC6423" s="12"/>
      <c r="BD6423" s="12"/>
      <c r="BE6423" s="12"/>
      <c r="BF6423" s="12"/>
      <c r="BG6423" s="12"/>
      <c r="BH6423" s="12"/>
      <c r="BI6423" s="12"/>
      <c r="BJ6423" s="13"/>
      <c r="BK6423" s="13"/>
      <c r="BL6423" s="13"/>
      <c r="BM6423" s="13"/>
      <c r="BN6423" s="13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1"/>
      <c r="L6424" s="11"/>
      <c r="M6424" s="12"/>
      <c r="N6424" s="12"/>
      <c r="O6424" s="12"/>
      <c r="P6424" s="12"/>
      <c r="Q6424" s="12"/>
      <c r="R6424" s="12"/>
      <c r="S6424" s="12"/>
      <c r="T6424" s="12"/>
      <c r="U6424" s="12"/>
      <c r="V6424" s="12"/>
      <c r="W6424" s="12"/>
      <c r="X6424" s="12"/>
      <c r="Y6424" s="12"/>
      <c r="Z6424" s="12"/>
      <c r="AA6424" s="12"/>
      <c r="AB6424" s="12"/>
      <c r="AC6424" s="12"/>
      <c r="AD6424" s="12"/>
      <c r="AE6424" s="12"/>
      <c r="AF6424" s="12"/>
      <c r="AG6424" s="12"/>
      <c r="AH6424" s="12"/>
      <c r="AI6424" s="12"/>
      <c r="AJ6424" s="12"/>
      <c r="AK6424" s="12"/>
      <c r="AL6424" s="12"/>
      <c r="AM6424" s="12"/>
      <c r="AN6424" s="12"/>
      <c r="AO6424" s="12"/>
      <c r="AP6424" s="12"/>
      <c r="AQ6424" s="12"/>
      <c r="AR6424" s="12"/>
      <c r="AS6424" s="12"/>
      <c r="AT6424" s="12"/>
      <c r="AU6424" s="12"/>
      <c r="AV6424" s="12"/>
      <c r="AW6424" s="12"/>
      <c r="AX6424" s="12"/>
      <c r="AY6424" s="12"/>
      <c r="AZ6424" s="12"/>
      <c r="BA6424" s="12"/>
      <c r="BB6424" s="12"/>
      <c r="BC6424" s="12"/>
      <c r="BD6424" s="12"/>
      <c r="BE6424" s="12"/>
      <c r="BF6424" s="12"/>
      <c r="BG6424" s="12"/>
      <c r="BH6424" s="12"/>
      <c r="BI6424" s="12"/>
      <c r="BJ6424" s="13"/>
      <c r="BK6424" s="13"/>
      <c r="BL6424" s="13"/>
      <c r="BM6424" s="13"/>
      <c r="BN6424" s="13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1"/>
      <c r="L6425" s="11"/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/>
      <c r="AF6425" s="12"/>
      <c r="AG6425" s="12"/>
      <c r="AH6425" s="12"/>
      <c r="AI6425" s="12"/>
      <c r="AJ6425" s="12"/>
      <c r="AK6425" s="12"/>
      <c r="AL6425" s="12"/>
      <c r="AM6425" s="12"/>
      <c r="AN6425" s="12"/>
      <c r="AO6425" s="12"/>
      <c r="AP6425" s="12"/>
      <c r="AQ6425" s="12"/>
      <c r="AR6425" s="12"/>
      <c r="AS6425" s="12"/>
      <c r="AT6425" s="12"/>
      <c r="AU6425" s="12"/>
      <c r="AV6425" s="12"/>
      <c r="AW6425" s="12"/>
      <c r="AX6425" s="12"/>
      <c r="AY6425" s="12"/>
      <c r="AZ6425" s="12"/>
      <c r="BA6425" s="12"/>
      <c r="BB6425" s="12"/>
      <c r="BC6425" s="12"/>
      <c r="BD6425" s="12"/>
      <c r="BE6425" s="12"/>
      <c r="BF6425" s="12"/>
      <c r="BG6425" s="12"/>
      <c r="BH6425" s="12"/>
      <c r="BI6425" s="12"/>
      <c r="BJ6425" s="13"/>
      <c r="BK6425" s="13"/>
      <c r="BL6425" s="13"/>
      <c r="BM6425" s="13"/>
      <c r="BN6425" s="13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1"/>
      <c r="L6426" s="11"/>
      <c r="M6426" s="12"/>
      <c r="N6426" s="12"/>
      <c r="O6426" s="12"/>
      <c r="P6426" s="12"/>
      <c r="Q6426" s="12"/>
      <c r="R6426" s="12"/>
      <c r="S6426" s="12"/>
      <c r="T6426" s="12"/>
      <c r="U6426" s="12"/>
      <c r="V6426" s="12"/>
      <c r="W6426" s="12"/>
      <c r="X6426" s="12"/>
      <c r="Y6426" s="12"/>
      <c r="Z6426" s="12"/>
      <c r="AA6426" s="12"/>
      <c r="AB6426" s="12"/>
      <c r="AC6426" s="12"/>
      <c r="AD6426" s="12"/>
      <c r="AE6426" s="12"/>
      <c r="AF6426" s="12"/>
      <c r="AG6426" s="12"/>
      <c r="AH6426" s="12"/>
      <c r="AI6426" s="12"/>
      <c r="AJ6426" s="12"/>
      <c r="AK6426" s="12"/>
      <c r="AL6426" s="12"/>
      <c r="AM6426" s="12"/>
      <c r="AN6426" s="12"/>
      <c r="AO6426" s="12"/>
      <c r="AP6426" s="12"/>
      <c r="AQ6426" s="12"/>
      <c r="AR6426" s="12"/>
      <c r="AS6426" s="12"/>
      <c r="AT6426" s="12"/>
      <c r="AU6426" s="12"/>
      <c r="AV6426" s="12"/>
      <c r="AW6426" s="12"/>
      <c r="AX6426" s="12"/>
      <c r="AY6426" s="12"/>
      <c r="AZ6426" s="12"/>
      <c r="BA6426" s="12"/>
      <c r="BB6426" s="12"/>
      <c r="BC6426" s="12"/>
      <c r="BD6426" s="12"/>
      <c r="BE6426" s="12"/>
      <c r="BF6426" s="12"/>
      <c r="BG6426" s="12"/>
      <c r="BH6426" s="12"/>
      <c r="BI6426" s="12"/>
      <c r="BJ6426" s="13"/>
      <c r="BK6426" s="13"/>
      <c r="BL6426" s="13"/>
      <c r="BM6426" s="13"/>
      <c r="BN6426" s="13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1"/>
      <c r="L6427" s="11"/>
      <c r="M6427" s="12"/>
      <c r="N6427" s="12"/>
      <c r="O6427" s="12"/>
      <c r="P6427" s="12"/>
      <c r="Q6427" s="12"/>
      <c r="R6427" s="12"/>
      <c r="S6427" s="12"/>
      <c r="T6427" s="12"/>
      <c r="U6427" s="12"/>
      <c r="V6427" s="12"/>
      <c r="W6427" s="12"/>
      <c r="X6427" s="12"/>
      <c r="Y6427" s="12"/>
      <c r="Z6427" s="12"/>
      <c r="AA6427" s="12"/>
      <c r="AB6427" s="12"/>
      <c r="AC6427" s="12"/>
      <c r="AD6427" s="12"/>
      <c r="AE6427" s="12"/>
      <c r="AF6427" s="12"/>
      <c r="AG6427" s="12"/>
      <c r="AH6427" s="12"/>
      <c r="AI6427" s="12"/>
      <c r="AJ6427" s="12"/>
      <c r="AK6427" s="12"/>
      <c r="AL6427" s="12"/>
      <c r="AM6427" s="12"/>
      <c r="AN6427" s="12"/>
      <c r="AO6427" s="12"/>
      <c r="AP6427" s="12"/>
      <c r="AQ6427" s="12"/>
      <c r="AR6427" s="12"/>
      <c r="AS6427" s="12"/>
      <c r="AT6427" s="12"/>
      <c r="AU6427" s="12"/>
      <c r="AV6427" s="12"/>
      <c r="AW6427" s="12"/>
      <c r="AX6427" s="12"/>
      <c r="AY6427" s="12"/>
      <c r="AZ6427" s="12"/>
      <c r="BA6427" s="12"/>
      <c r="BB6427" s="12"/>
      <c r="BC6427" s="12"/>
      <c r="BD6427" s="12"/>
      <c r="BE6427" s="12"/>
      <c r="BF6427" s="12"/>
      <c r="BG6427" s="12"/>
      <c r="BH6427" s="12"/>
      <c r="BI6427" s="12"/>
      <c r="BJ6427" s="13"/>
      <c r="BK6427" s="13"/>
      <c r="BL6427" s="13"/>
      <c r="BM6427" s="13"/>
      <c r="BN6427" s="13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1"/>
      <c r="L6428" s="11"/>
      <c r="M6428" s="12"/>
      <c r="N6428" s="12"/>
      <c r="O6428" s="12"/>
      <c r="P6428" s="12"/>
      <c r="Q6428" s="12"/>
      <c r="R6428" s="12"/>
      <c r="S6428" s="12"/>
      <c r="T6428" s="12"/>
      <c r="U6428" s="12"/>
      <c r="V6428" s="12"/>
      <c r="W6428" s="12"/>
      <c r="X6428" s="12"/>
      <c r="Y6428" s="12"/>
      <c r="Z6428" s="12"/>
      <c r="AA6428" s="12"/>
      <c r="AB6428" s="12"/>
      <c r="AC6428" s="12"/>
      <c r="AD6428" s="12"/>
      <c r="AE6428" s="12"/>
      <c r="AF6428" s="12"/>
      <c r="AG6428" s="12"/>
      <c r="AH6428" s="12"/>
      <c r="AI6428" s="12"/>
      <c r="AJ6428" s="12"/>
      <c r="AK6428" s="12"/>
      <c r="AL6428" s="12"/>
      <c r="AM6428" s="12"/>
      <c r="AN6428" s="12"/>
      <c r="AO6428" s="12"/>
      <c r="AP6428" s="12"/>
      <c r="AQ6428" s="12"/>
      <c r="AR6428" s="12"/>
      <c r="AS6428" s="12"/>
      <c r="AT6428" s="12"/>
      <c r="AU6428" s="12"/>
      <c r="AV6428" s="12"/>
      <c r="AW6428" s="12"/>
      <c r="AX6428" s="12"/>
      <c r="AY6428" s="12"/>
      <c r="AZ6428" s="12"/>
      <c r="BA6428" s="12"/>
      <c r="BB6428" s="12"/>
      <c r="BC6428" s="12"/>
      <c r="BD6428" s="12"/>
      <c r="BE6428" s="12"/>
      <c r="BF6428" s="12"/>
      <c r="BG6428" s="12"/>
      <c r="BH6428" s="12"/>
      <c r="BI6428" s="12"/>
      <c r="BJ6428" s="13"/>
      <c r="BK6428" s="13"/>
      <c r="BL6428" s="13"/>
      <c r="BM6428" s="13"/>
      <c r="BN6428" s="13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1"/>
      <c r="L6429" s="11"/>
      <c r="M6429" s="12"/>
      <c r="N6429" s="12"/>
      <c r="O6429" s="12"/>
      <c r="P6429" s="12"/>
      <c r="Q6429" s="12"/>
      <c r="R6429" s="12"/>
      <c r="S6429" s="12"/>
      <c r="T6429" s="12"/>
      <c r="U6429" s="12"/>
      <c r="V6429" s="12"/>
      <c r="W6429" s="12"/>
      <c r="X6429" s="12"/>
      <c r="Y6429" s="12"/>
      <c r="Z6429" s="12"/>
      <c r="AA6429" s="12"/>
      <c r="AB6429" s="12"/>
      <c r="AC6429" s="12"/>
      <c r="AD6429" s="12"/>
      <c r="AE6429" s="12"/>
      <c r="AF6429" s="12"/>
      <c r="AG6429" s="12"/>
      <c r="AH6429" s="12"/>
      <c r="AI6429" s="12"/>
      <c r="AJ6429" s="12"/>
      <c r="AK6429" s="12"/>
      <c r="AL6429" s="12"/>
      <c r="AM6429" s="12"/>
      <c r="AN6429" s="12"/>
      <c r="AO6429" s="12"/>
      <c r="AP6429" s="12"/>
      <c r="AQ6429" s="12"/>
      <c r="AR6429" s="12"/>
      <c r="AS6429" s="12"/>
      <c r="AT6429" s="12"/>
      <c r="AU6429" s="12"/>
      <c r="AV6429" s="12"/>
      <c r="AW6429" s="12"/>
      <c r="AX6429" s="12"/>
      <c r="AY6429" s="12"/>
      <c r="AZ6429" s="12"/>
      <c r="BA6429" s="12"/>
      <c r="BB6429" s="12"/>
      <c r="BC6429" s="12"/>
      <c r="BD6429" s="12"/>
      <c r="BE6429" s="12"/>
      <c r="BF6429" s="12"/>
      <c r="BG6429" s="12"/>
      <c r="BH6429" s="12"/>
      <c r="BI6429" s="12"/>
      <c r="BJ6429" s="13"/>
      <c r="BK6429" s="13"/>
      <c r="BL6429" s="13"/>
      <c r="BM6429" s="13"/>
      <c r="BN6429" s="13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1"/>
      <c r="L6430" s="11"/>
      <c r="M6430" s="12"/>
      <c r="N6430" s="12"/>
      <c r="O6430" s="12"/>
      <c r="P6430" s="12"/>
      <c r="Q6430" s="12"/>
      <c r="R6430" s="12"/>
      <c r="S6430" s="12"/>
      <c r="T6430" s="12"/>
      <c r="U6430" s="12"/>
      <c r="V6430" s="12"/>
      <c r="W6430" s="12"/>
      <c r="X6430" s="12"/>
      <c r="Y6430" s="12"/>
      <c r="Z6430" s="12"/>
      <c r="AA6430" s="12"/>
      <c r="AB6430" s="12"/>
      <c r="AC6430" s="12"/>
      <c r="AD6430" s="12"/>
      <c r="AE6430" s="12"/>
      <c r="AF6430" s="12"/>
      <c r="AG6430" s="12"/>
      <c r="AH6430" s="12"/>
      <c r="AI6430" s="12"/>
      <c r="AJ6430" s="12"/>
      <c r="AK6430" s="12"/>
      <c r="AL6430" s="12"/>
      <c r="AM6430" s="12"/>
      <c r="AN6430" s="12"/>
      <c r="AO6430" s="12"/>
      <c r="AP6430" s="12"/>
      <c r="AQ6430" s="12"/>
      <c r="AR6430" s="12"/>
      <c r="AS6430" s="12"/>
      <c r="AT6430" s="12"/>
      <c r="AU6430" s="12"/>
      <c r="AV6430" s="12"/>
      <c r="AW6430" s="12"/>
      <c r="AX6430" s="12"/>
      <c r="AY6430" s="12"/>
      <c r="AZ6430" s="12"/>
      <c r="BA6430" s="12"/>
      <c r="BB6430" s="12"/>
      <c r="BC6430" s="12"/>
      <c r="BD6430" s="12"/>
      <c r="BE6430" s="12"/>
      <c r="BF6430" s="12"/>
      <c r="BG6430" s="12"/>
      <c r="BH6430" s="12"/>
      <c r="BI6430" s="12"/>
      <c r="BJ6430" s="13"/>
      <c r="BK6430" s="13"/>
      <c r="BL6430" s="13"/>
      <c r="BM6430" s="13"/>
      <c r="BN6430" s="13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1"/>
      <c r="L6431" s="11"/>
      <c r="M6431" s="12"/>
      <c r="N6431" s="12"/>
      <c r="O6431" s="12"/>
      <c r="P6431" s="12"/>
      <c r="Q6431" s="12"/>
      <c r="R6431" s="12"/>
      <c r="S6431" s="12"/>
      <c r="T6431" s="12"/>
      <c r="U6431" s="12"/>
      <c r="V6431" s="12"/>
      <c r="W6431" s="12"/>
      <c r="X6431" s="12"/>
      <c r="Y6431" s="12"/>
      <c r="Z6431" s="12"/>
      <c r="AA6431" s="12"/>
      <c r="AB6431" s="12"/>
      <c r="AC6431" s="12"/>
      <c r="AD6431" s="12"/>
      <c r="AE6431" s="12"/>
      <c r="AF6431" s="12"/>
      <c r="AG6431" s="12"/>
      <c r="AH6431" s="12"/>
      <c r="AI6431" s="12"/>
      <c r="AJ6431" s="12"/>
      <c r="AK6431" s="12"/>
      <c r="AL6431" s="12"/>
      <c r="AM6431" s="12"/>
      <c r="AN6431" s="12"/>
      <c r="AO6431" s="12"/>
      <c r="AP6431" s="12"/>
      <c r="AQ6431" s="12"/>
      <c r="AR6431" s="12"/>
      <c r="AS6431" s="12"/>
      <c r="AT6431" s="12"/>
      <c r="AU6431" s="12"/>
      <c r="AV6431" s="12"/>
      <c r="AW6431" s="12"/>
      <c r="AX6431" s="12"/>
      <c r="AY6431" s="12"/>
      <c r="AZ6431" s="12"/>
      <c r="BA6431" s="12"/>
      <c r="BB6431" s="12"/>
      <c r="BC6431" s="12"/>
      <c r="BD6431" s="12"/>
      <c r="BE6431" s="12"/>
      <c r="BF6431" s="12"/>
      <c r="BG6431" s="12"/>
      <c r="BH6431" s="12"/>
      <c r="BI6431" s="12"/>
      <c r="BJ6431" s="13"/>
      <c r="BK6431" s="13"/>
      <c r="BL6431" s="13"/>
      <c r="BM6431" s="13"/>
      <c r="BN6431" s="13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1"/>
      <c r="L6432" s="11"/>
      <c r="M6432" s="12"/>
      <c r="N6432" s="12"/>
      <c r="O6432" s="12"/>
      <c r="P6432" s="12"/>
      <c r="Q6432" s="12"/>
      <c r="R6432" s="12"/>
      <c r="S6432" s="12"/>
      <c r="T6432" s="12"/>
      <c r="U6432" s="12"/>
      <c r="V6432" s="12"/>
      <c r="W6432" s="12"/>
      <c r="X6432" s="12"/>
      <c r="Y6432" s="12"/>
      <c r="Z6432" s="12"/>
      <c r="AA6432" s="12"/>
      <c r="AB6432" s="12"/>
      <c r="AC6432" s="12"/>
      <c r="AD6432" s="12"/>
      <c r="AE6432" s="12"/>
      <c r="AF6432" s="12"/>
      <c r="AG6432" s="12"/>
      <c r="AH6432" s="12"/>
      <c r="AI6432" s="12"/>
      <c r="AJ6432" s="12"/>
      <c r="AK6432" s="12"/>
      <c r="AL6432" s="12"/>
      <c r="AM6432" s="12"/>
      <c r="AN6432" s="12"/>
      <c r="AO6432" s="12"/>
      <c r="AP6432" s="12"/>
      <c r="AQ6432" s="12"/>
      <c r="AR6432" s="12"/>
      <c r="AS6432" s="12"/>
      <c r="AT6432" s="12"/>
      <c r="AU6432" s="12"/>
      <c r="AV6432" s="12"/>
      <c r="AW6432" s="12"/>
      <c r="AX6432" s="12"/>
      <c r="AY6432" s="12"/>
      <c r="AZ6432" s="12"/>
      <c r="BA6432" s="12"/>
      <c r="BB6432" s="12"/>
      <c r="BC6432" s="12"/>
      <c r="BD6432" s="12"/>
      <c r="BE6432" s="12"/>
      <c r="BF6432" s="12"/>
      <c r="BG6432" s="12"/>
      <c r="BH6432" s="12"/>
      <c r="BI6432" s="12"/>
      <c r="BJ6432" s="13"/>
      <c r="BK6432" s="13"/>
      <c r="BL6432" s="13"/>
      <c r="BM6432" s="13"/>
      <c r="BN6432" s="13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1"/>
      <c r="L6433" s="11"/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2"/>
      <c r="AF6433" s="12"/>
      <c r="AG6433" s="12"/>
      <c r="AH6433" s="12"/>
      <c r="AI6433" s="12"/>
      <c r="AJ6433" s="12"/>
      <c r="AK6433" s="12"/>
      <c r="AL6433" s="12"/>
      <c r="AM6433" s="12"/>
      <c r="AN6433" s="12"/>
      <c r="AO6433" s="12"/>
      <c r="AP6433" s="12"/>
      <c r="AQ6433" s="12"/>
      <c r="AR6433" s="12"/>
      <c r="AS6433" s="12"/>
      <c r="AT6433" s="12"/>
      <c r="AU6433" s="12"/>
      <c r="AV6433" s="12"/>
      <c r="AW6433" s="12"/>
      <c r="AX6433" s="12"/>
      <c r="AY6433" s="12"/>
      <c r="AZ6433" s="12"/>
      <c r="BA6433" s="12"/>
      <c r="BB6433" s="12"/>
      <c r="BC6433" s="12"/>
      <c r="BD6433" s="12"/>
      <c r="BE6433" s="12"/>
      <c r="BF6433" s="12"/>
      <c r="BG6433" s="12"/>
      <c r="BH6433" s="12"/>
      <c r="BI6433" s="12"/>
      <c r="BJ6433" s="13"/>
      <c r="BK6433" s="13"/>
      <c r="BL6433" s="13"/>
      <c r="BM6433" s="13"/>
      <c r="BN6433" s="13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1"/>
      <c r="L6434" s="11"/>
      <c r="M6434" s="12"/>
      <c r="N6434" s="12"/>
      <c r="O6434" s="12"/>
      <c r="P6434" s="12"/>
      <c r="Q6434" s="12"/>
      <c r="R6434" s="12"/>
      <c r="S6434" s="12"/>
      <c r="T6434" s="12"/>
      <c r="U6434" s="12"/>
      <c r="V6434" s="12"/>
      <c r="W6434" s="12"/>
      <c r="X6434" s="12"/>
      <c r="Y6434" s="12"/>
      <c r="Z6434" s="12"/>
      <c r="AA6434" s="12"/>
      <c r="AB6434" s="12"/>
      <c r="AC6434" s="12"/>
      <c r="AD6434" s="12"/>
      <c r="AE6434" s="12"/>
      <c r="AF6434" s="12"/>
      <c r="AG6434" s="12"/>
      <c r="AH6434" s="12"/>
      <c r="AI6434" s="12"/>
      <c r="AJ6434" s="12"/>
      <c r="AK6434" s="12"/>
      <c r="AL6434" s="12"/>
      <c r="AM6434" s="12"/>
      <c r="AN6434" s="12"/>
      <c r="AO6434" s="12"/>
      <c r="AP6434" s="12"/>
      <c r="AQ6434" s="12"/>
      <c r="AR6434" s="12"/>
      <c r="AS6434" s="12"/>
      <c r="AT6434" s="12"/>
      <c r="AU6434" s="12"/>
      <c r="AV6434" s="12"/>
      <c r="AW6434" s="12"/>
      <c r="AX6434" s="12"/>
      <c r="AY6434" s="12"/>
      <c r="AZ6434" s="12"/>
      <c r="BA6434" s="12"/>
      <c r="BB6434" s="12"/>
      <c r="BC6434" s="12"/>
      <c r="BD6434" s="12"/>
      <c r="BE6434" s="12"/>
      <c r="BF6434" s="12"/>
      <c r="BG6434" s="12"/>
      <c r="BH6434" s="12"/>
      <c r="BI6434" s="12"/>
      <c r="BJ6434" s="13"/>
      <c r="BK6434" s="13"/>
      <c r="BL6434" s="13"/>
      <c r="BM6434" s="13"/>
      <c r="BN6434" s="13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1"/>
      <c r="L6435" s="11"/>
      <c r="M6435" s="12"/>
      <c r="N6435" s="12"/>
      <c r="O6435" s="12"/>
      <c r="P6435" s="12"/>
      <c r="Q6435" s="12"/>
      <c r="R6435" s="12"/>
      <c r="S6435" s="12"/>
      <c r="T6435" s="12"/>
      <c r="U6435" s="12"/>
      <c r="V6435" s="12"/>
      <c r="W6435" s="12"/>
      <c r="X6435" s="12"/>
      <c r="Y6435" s="12"/>
      <c r="Z6435" s="12"/>
      <c r="AA6435" s="12"/>
      <c r="AB6435" s="12"/>
      <c r="AC6435" s="12"/>
      <c r="AD6435" s="12"/>
      <c r="AE6435" s="12"/>
      <c r="AF6435" s="12"/>
      <c r="AG6435" s="12"/>
      <c r="AH6435" s="12"/>
      <c r="AI6435" s="12"/>
      <c r="AJ6435" s="12"/>
      <c r="AK6435" s="12"/>
      <c r="AL6435" s="12"/>
      <c r="AM6435" s="12"/>
      <c r="AN6435" s="12"/>
      <c r="AO6435" s="12"/>
      <c r="AP6435" s="12"/>
      <c r="AQ6435" s="12"/>
      <c r="AR6435" s="12"/>
      <c r="AS6435" s="12"/>
      <c r="AT6435" s="12"/>
      <c r="AU6435" s="12"/>
      <c r="AV6435" s="12"/>
      <c r="AW6435" s="12"/>
      <c r="AX6435" s="12"/>
      <c r="AY6435" s="12"/>
      <c r="AZ6435" s="12"/>
      <c r="BA6435" s="12"/>
      <c r="BB6435" s="12"/>
      <c r="BC6435" s="12"/>
      <c r="BD6435" s="12"/>
      <c r="BE6435" s="12"/>
      <c r="BF6435" s="12"/>
      <c r="BG6435" s="12"/>
      <c r="BH6435" s="12"/>
      <c r="BI6435" s="12"/>
      <c r="BJ6435" s="13"/>
      <c r="BK6435" s="13"/>
      <c r="BL6435" s="13"/>
      <c r="BM6435" s="13"/>
      <c r="BN6435" s="13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1"/>
      <c r="L6436" s="11"/>
      <c r="M6436" s="12"/>
      <c r="N6436" s="12"/>
      <c r="O6436" s="12"/>
      <c r="P6436" s="12"/>
      <c r="Q6436" s="12"/>
      <c r="R6436" s="12"/>
      <c r="S6436" s="12"/>
      <c r="T6436" s="12"/>
      <c r="U6436" s="12"/>
      <c r="V6436" s="12"/>
      <c r="W6436" s="12"/>
      <c r="X6436" s="12"/>
      <c r="Y6436" s="12"/>
      <c r="Z6436" s="12"/>
      <c r="AA6436" s="12"/>
      <c r="AB6436" s="12"/>
      <c r="AC6436" s="12"/>
      <c r="AD6436" s="12"/>
      <c r="AE6436" s="12"/>
      <c r="AF6436" s="12"/>
      <c r="AG6436" s="12"/>
      <c r="AH6436" s="12"/>
      <c r="AI6436" s="12"/>
      <c r="AJ6436" s="12"/>
      <c r="AK6436" s="12"/>
      <c r="AL6436" s="12"/>
      <c r="AM6436" s="12"/>
      <c r="AN6436" s="12"/>
      <c r="AO6436" s="12"/>
      <c r="AP6436" s="12"/>
      <c r="AQ6436" s="12"/>
      <c r="AR6436" s="12"/>
      <c r="AS6436" s="12"/>
      <c r="AT6436" s="12"/>
      <c r="AU6436" s="12"/>
      <c r="AV6436" s="12"/>
      <c r="AW6436" s="12"/>
      <c r="AX6436" s="12"/>
      <c r="AY6436" s="12"/>
      <c r="AZ6436" s="12"/>
      <c r="BA6436" s="12"/>
      <c r="BB6436" s="12"/>
      <c r="BC6436" s="12"/>
      <c r="BD6436" s="12"/>
      <c r="BE6436" s="12"/>
      <c r="BF6436" s="12"/>
      <c r="BG6436" s="12"/>
      <c r="BH6436" s="12"/>
      <c r="BI6436" s="12"/>
      <c r="BJ6436" s="13"/>
      <c r="BK6436" s="13"/>
      <c r="BL6436" s="13"/>
      <c r="BM6436" s="13"/>
      <c r="BN6436" s="13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1"/>
      <c r="L6437" s="11"/>
      <c r="M6437" s="12"/>
      <c r="N6437" s="12"/>
      <c r="O6437" s="12"/>
      <c r="P6437" s="12"/>
      <c r="Q6437" s="12"/>
      <c r="R6437" s="12"/>
      <c r="S6437" s="12"/>
      <c r="T6437" s="12"/>
      <c r="U6437" s="12"/>
      <c r="V6437" s="12"/>
      <c r="W6437" s="12"/>
      <c r="X6437" s="12"/>
      <c r="Y6437" s="12"/>
      <c r="Z6437" s="12"/>
      <c r="AA6437" s="12"/>
      <c r="AB6437" s="12"/>
      <c r="AC6437" s="12"/>
      <c r="AD6437" s="12"/>
      <c r="AE6437" s="12"/>
      <c r="AF6437" s="12"/>
      <c r="AG6437" s="12"/>
      <c r="AH6437" s="12"/>
      <c r="AI6437" s="12"/>
      <c r="AJ6437" s="12"/>
      <c r="AK6437" s="12"/>
      <c r="AL6437" s="12"/>
      <c r="AM6437" s="12"/>
      <c r="AN6437" s="12"/>
      <c r="AO6437" s="12"/>
      <c r="AP6437" s="12"/>
      <c r="AQ6437" s="12"/>
      <c r="AR6437" s="12"/>
      <c r="AS6437" s="12"/>
      <c r="AT6437" s="12"/>
      <c r="AU6437" s="12"/>
      <c r="AV6437" s="12"/>
      <c r="AW6437" s="12"/>
      <c r="AX6437" s="12"/>
      <c r="AY6437" s="12"/>
      <c r="AZ6437" s="12"/>
      <c r="BA6437" s="12"/>
      <c r="BB6437" s="12"/>
      <c r="BC6437" s="12"/>
      <c r="BD6437" s="12"/>
      <c r="BE6437" s="12"/>
      <c r="BF6437" s="12"/>
      <c r="BG6437" s="12"/>
      <c r="BH6437" s="12"/>
      <c r="BI6437" s="12"/>
      <c r="BJ6437" s="13"/>
      <c r="BK6437" s="13"/>
      <c r="BL6437" s="13"/>
      <c r="BM6437" s="13"/>
      <c r="BN6437" s="13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1"/>
      <c r="L6438" s="11"/>
      <c r="M6438" s="12"/>
      <c r="N6438" s="12"/>
      <c r="O6438" s="12"/>
      <c r="P6438" s="12"/>
      <c r="Q6438" s="12"/>
      <c r="R6438" s="12"/>
      <c r="S6438" s="12"/>
      <c r="T6438" s="12"/>
      <c r="U6438" s="12"/>
      <c r="V6438" s="12"/>
      <c r="W6438" s="12"/>
      <c r="X6438" s="12"/>
      <c r="Y6438" s="12"/>
      <c r="Z6438" s="12"/>
      <c r="AA6438" s="12"/>
      <c r="AB6438" s="12"/>
      <c r="AC6438" s="12"/>
      <c r="AD6438" s="12"/>
      <c r="AE6438" s="12"/>
      <c r="AF6438" s="12"/>
      <c r="AG6438" s="12"/>
      <c r="AH6438" s="12"/>
      <c r="AI6438" s="12"/>
      <c r="AJ6438" s="12"/>
      <c r="AK6438" s="12"/>
      <c r="AL6438" s="12"/>
      <c r="AM6438" s="12"/>
      <c r="AN6438" s="12"/>
      <c r="AO6438" s="12"/>
      <c r="AP6438" s="12"/>
      <c r="AQ6438" s="12"/>
      <c r="AR6438" s="12"/>
      <c r="AS6438" s="12"/>
      <c r="AT6438" s="12"/>
      <c r="AU6438" s="12"/>
      <c r="AV6438" s="12"/>
      <c r="AW6438" s="12"/>
      <c r="AX6438" s="12"/>
      <c r="AY6438" s="12"/>
      <c r="AZ6438" s="12"/>
      <c r="BA6438" s="12"/>
      <c r="BB6438" s="12"/>
      <c r="BC6438" s="12"/>
      <c r="BD6438" s="12"/>
      <c r="BE6438" s="12"/>
      <c r="BF6438" s="12"/>
      <c r="BG6438" s="12"/>
      <c r="BH6438" s="12"/>
      <c r="BI6438" s="12"/>
      <c r="BJ6438" s="13"/>
      <c r="BK6438" s="13"/>
      <c r="BL6438" s="13"/>
      <c r="BM6438" s="13"/>
      <c r="BN6438" s="13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1"/>
      <c r="L6439" s="11"/>
      <c r="M6439" s="12"/>
      <c r="N6439" s="12"/>
      <c r="O6439" s="12"/>
      <c r="P6439" s="12"/>
      <c r="Q6439" s="12"/>
      <c r="R6439" s="12"/>
      <c r="S6439" s="12"/>
      <c r="T6439" s="12"/>
      <c r="U6439" s="12"/>
      <c r="V6439" s="12"/>
      <c r="W6439" s="12"/>
      <c r="X6439" s="12"/>
      <c r="Y6439" s="12"/>
      <c r="Z6439" s="12"/>
      <c r="AA6439" s="12"/>
      <c r="AB6439" s="12"/>
      <c r="AC6439" s="12"/>
      <c r="AD6439" s="12"/>
      <c r="AE6439" s="12"/>
      <c r="AF6439" s="12"/>
      <c r="AG6439" s="12"/>
      <c r="AH6439" s="12"/>
      <c r="AI6439" s="12"/>
      <c r="AJ6439" s="12"/>
      <c r="AK6439" s="12"/>
      <c r="AL6439" s="12"/>
      <c r="AM6439" s="12"/>
      <c r="AN6439" s="12"/>
      <c r="AO6439" s="12"/>
      <c r="AP6439" s="12"/>
      <c r="AQ6439" s="12"/>
      <c r="AR6439" s="12"/>
      <c r="AS6439" s="12"/>
      <c r="AT6439" s="12"/>
      <c r="AU6439" s="12"/>
      <c r="AV6439" s="12"/>
      <c r="AW6439" s="12"/>
      <c r="AX6439" s="12"/>
      <c r="AY6439" s="12"/>
      <c r="AZ6439" s="12"/>
      <c r="BA6439" s="12"/>
      <c r="BB6439" s="12"/>
      <c r="BC6439" s="12"/>
      <c r="BD6439" s="12"/>
      <c r="BE6439" s="12"/>
      <c r="BF6439" s="12"/>
      <c r="BG6439" s="12"/>
      <c r="BH6439" s="12"/>
      <c r="BI6439" s="12"/>
      <c r="BJ6439" s="13"/>
      <c r="BK6439" s="13"/>
      <c r="BL6439" s="13"/>
      <c r="BM6439" s="13"/>
      <c r="BN6439" s="13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1"/>
      <c r="L6440" s="11"/>
      <c r="M6440" s="12"/>
      <c r="N6440" s="12"/>
      <c r="O6440" s="12"/>
      <c r="P6440" s="12"/>
      <c r="Q6440" s="12"/>
      <c r="R6440" s="12"/>
      <c r="S6440" s="12"/>
      <c r="T6440" s="12"/>
      <c r="U6440" s="12"/>
      <c r="V6440" s="12"/>
      <c r="W6440" s="12"/>
      <c r="X6440" s="12"/>
      <c r="Y6440" s="12"/>
      <c r="Z6440" s="12"/>
      <c r="AA6440" s="12"/>
      <c r="AB6440" s="12"/>
      <c r="AC6440" s="12"/>
      <c r="AD6440" s="12"/>
      <c r="AE6440" s="12"/>
      <c r="AF6440" s="12"/>
      <c r="AG6440" s="12"/>
      <c r="AH6440" s="12"/>
      <c r="AI6440" s="12"/>
      <c r="AJ6440" s="12"/>
      <c r="AK6440" s="12"/>
      <c r="AL6440" s="12"/>
      <c r="AM6440" s="12"/>
      <c r="AN6440" s="12"/>
      <c r="AO6440" s="12"/>
      <c r="AP6440" s="12"/>
      <c r="AQ6440" s="12"/>
      <c r="AR6440" s="12"/>
      <c r="AS6440" s="12"/>
      <c r="AT6440" s="12"/>
      <c r="AU6440" s="12"/>
      <c r="AV6440" s="12"/>
      <c r="AW6440" s="12"/>
      <c r="AX6440" s="12"/>
      <c r="AY6440" s="12"/>
      <c r="AZ6440" s="12"/>
      <c r="BA6440" s="12"/>
      <c r="BB6440" s="12"/>
      <c r="BC6440" s="12"/>
      <c r="BD6440" s="12"/>
      <c r="BE6440" s="12"/>
      <c r="BF6440" s="12"/>
      <c r="BG6440" s="12"/>
      <c r="BH6440" s="12"/>
      <c r="BI6440" s="12"/>
      <c r="BJ6440" s="13"/>
      <c r="BK6440" s="13"/>
      <c r="BL6440" s="13"/>
      <c r="BM6440" s="13"/>
      <c r="BN6440" s="13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1"/>
      <c r="L6441" s="11"/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12"/>
      <c r="AL6441" s="12"/>
      <c r="AM6441" s="12"/>
      <c r="AN6441" s="12"/>
      <c r="AO6441" s="12"/>
      <c r="AP6441" s="12"/>
      <c r="AQ6441" s="12"/>
      <c r="AR6441" s="12"/>
      <c r="AS6441" s="12"/>
      <c r="AT6441" s="12"/>
      <c r="AU6441" s="12"/>
      <c r="AV6441" s="12"/>
      <c r="AW6441" s="12"/>
      <c r="AX6441" s="12"/>
      <c r="AY6441" s="12"/>
      <c r="AZ6441" s="12"/>
      <c r="BA6441" s="12"/>
      <c r="BB6441" s="12"/>
      <c r="BC6441" s="12"/>
      <c r="BD6441" s="12"/>
      <c r="BE6441" s="12"/>
      <c r="BF6441" s="12"/>
      <c r="BG6441" s="12"/>
      <c r="BH6441" s="12"/>
      <c r="BI6441" s="12"/>
      <c r="BJ6441" s="13"/>
      <c r="BK6441" s="13"/>
      <c r="BL6441" s="13"/>
      <c r="BM6441" s="13"/>
      <c r="BN6441" s="13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1"/>
      <c r="L6442" s="11"/>
      <c r="M6442" s="12"/>
      <c r="N6442" s="12"/>
      <c r="O6442" s="12"/>
      <c r="P6442" s="12"/>
      <c r="Q6442" s="12"/>
      <c r="R6442" s="12"/>
      <c r="S6442" s="12"/>
      <c r="T6442" s="12"/>
      <c r="U6442" s="12"/>
      <c r="V6442" s="12"/>
      <c r="W6442" s="12"/>
      <c r="X6442" s="12"/>
      <c r="Y6442" s="12"/>
      <c r="Z6442" s="12"/>
      <c r="AA6442" s="12"/>
      <c r="AB6442" s="12"/>
      <c r="AC6442" s="12"/>
      <c r="AD6442" s="12"/>
      <c r="AE6442" s="12"/>
      <c r="AF6442" s="12"/>
      <c r="AG6442" s="12"/>
      <c r="AH6442" s="12"/>
      <c r="AI6442" s="12"/>
      <c r="AJ6442" s="12"/>
      <c r="AK6442" s="12"/>
      <c r="AL6442" s="12"/>
      <c r="AM6442" s="12"/>
      <c r="AN6442" s="12"/>
      <c r="AO6442" s="12"/>
      <c r="AP6442" s="12"/>
      <c r="AQ6442" s="12"/>
      <c r="AR6442" s="12"/>
      <c r="AS6442" s="12"/>
      <c r="AT6442" s="12"/>
      <c r="AU6442" s="12"/>
      <c r="AV6442" s="12"/>
      <c r="AW6442" s="12"/>
      <c r="AX6442" s="12"/>
      <c r="AY6442" s="12"/>
      <c r="AZ6442" s="12"/>
      <c r="BA6442" s="12"/>
      <c r="BB6442" s="12"/>
      <c r="BC6442" s="12"/>
      <c r="BD6442" s="12"/>
      <c r="BE6442" s="12"/>
      <c r="BF6442" s="12"/>
      <c r="BG6442" s="12"/>
      <c r="BH6442" s="12"/>
      <c r="BI6442" s="12"/>
      <c r="BJ6442" s="13"/>
      <c r="BK6442" s="13"/>
      <c r="BL6442" s="13"/>
      <c r="BM6442" s="13"/>
      <c r="BN6442" s="13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1"/>
      <c r="L6443" s="11"/>
      <c r="M6443" s="12"/>
      <c r="N6443" s="12"/>
      <c r="O6443" s="12"/>
      <c r="P6443" s="12"/>
      <c r="Q6443" s="12"/>
      <c r="R6443" s="12"/>
      <c r="S6443" s="12"/>
      <c r="T6443" s="12"/>
      <c r="U6443" s="12"/>
      <c r="V6443" s="12"/>
      <c r="W6443" s="12"/>
      <c r="X6443" s="12"/>
      <c r="Y6443" s="12"/>
      <c r="Z6443" s="12"/>
      <c r="AA6443" s="12"/>
      <c r="AB6443" s="12"/>
      <c r="AC6443" s="12"/>
      <c r="AD6443" s="12"/>
      <c r="AE6443" s="12"/>
      <c r="AF6443" s="12"/>
      <c r="AG6443" s="12"/>
      <c r="AH6443" s="12"/>
      <c r="AI6443" s="12"/>
      <c r="AJ6443" s="12"/>
      <c r="AK6443" s="12"/>
      <c r="AL6443" s="12"/>
      <c r="AM6443" s="12"/>
      <c r="AN6443" s="12"/>
      <c r="AO6443" s="12"/>
      <c r="AP6443" s="12"/>
      <c r="AQ6443" s="12"/>
      <c r="AR6443" s="12"/>
      <c r="AS6443" s="12"/>
      <c r="AT6443" s="12"/>
      <c r="AU6443" s="12"/>
      <c r="AV6443" s="12"/>
      <c r="AW6443" s="12"/>
      <c r="AX6443" s="12"/>
      <c r="AY6443" s="12"/>
      <c r="AZ6443" s="12"/>
      <c r="BA6443" s="12"/>
      <c r="BB6443" s="12"/>
      <c r="BC6443" s="12"/>
      <c r="BD6443" s="12"/>
      <c r="BE6443" s="12"/>
      <c r="BF6443" s="12"/>
      <c r="BG6443" s="12"/>
      <c r="BH6443" s="12"/>
      <c r="BI6443" s="12"/>
      <c r="BJ6443" s="13"/>
      <c r="BK6443" s="13"/>
      <c r="BL6443" s="13"/>
      <c r="BM6443" s="13"/>
      <c r="BN6443" s="13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1"/>
      <c r="L6444" s="11"/>
      <c r="M6444" s="12"/>
      <c r="N6444" s="12"/>
      <c r="O6444" s="12"/>
      <c r="P6444" s="12"/>
      <c r="Q6444" s="12"/>
      <c r="R6444" s="12"/>
      <c r="S6444" s="12"/>
      <c r="T6444" s="12"/>
      <c r="U6444" s="12"/>
      <c r="V6444" s="12"/>
      <c r="W6444" s="12"/>
      <c r="X6444" s="12"/>
      <c r="Y6444" s="12"/>
      <c r="Z6444" s="12"/>
      <c r="AA6444" s="12"/>
      <c r="AB6444" s="12"/>
      <c r="AC6444" s="12"/>
      <c r="AD6444" s="12"/>
      <c r="AE6444" s="12"/>
      <c r="AF6444" s="12"/>
      <c r="AG6444" s="12"/>
      <c r="AH6444" s="12"/>
      <c r="AI6444" s="12"/>
      <c r="AJ6444" s="12"/>
      <c r="AK6444" s="12"/>
      <c r="AL6444" s="12"/>
      <c r="AM6444" s="12"/>
      <c r="AN6444" s="12"/>
      <c r="AO6444" s="12"/>
      <c r="AP6444" s="12"/>
      <c r="AQ6444" s="12"/>
      <c r="AR6444" s="12"/>
      <c r="AS6444" s="12"/>
      <c r="AT6444" s="12"/>
      <c r="AU6444" s="12"/>
      <c r="AV6444" s="12"/>
      <c r="AW6444" s="12"/>
      <c r="AX6444" s="12"/>
      <c r="AY6444" s="12"/>
      <c r="AZ6444" s="12"/>
      <c r="BA6444" s="12"/>
      <c r="BB6444" s="12"/>
      <c r="BC6444" s="12"/>
      <c r="BD6444" s="12"/>
      <c r="BE6444" s="12"/>
      <c r="BF6444" s="12"/>
      <c r="BG6444" s="12"/>
      <c r="BH6444" s="12"/>
      <c r="BI6444" s="12"/>
      <c r="BJ6444" s="13"/>
      <c r="BK6444" s="13"/>
      <c r="BL6444" s="13"/>
      <c r="BM6444" s="13"/>
      <c r="BN6444" s="13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1"/>
      <c r="L6445" s="11"/>
      <c r="M6445" s="12"/>
      <c r="N6445" s="12"/>
      <c r="O6445" s="12"/>
      <c r="P6445" s="12"/>
      <c r="Q6445" s="12"/>
      <c r="R6445" s="12"/>
      <c r="S6445" s="12"/>
      <c r="T6445" s="12"/>
      <c r="U6445" s="12"/>
      <c r="V6445" s="12"/>
      <c r="W6445" s="12"/>
      <c r="X6445" s="12"/>
      <c r="Y6445" s="12"/>
      <c r="Z6445" s="12"/>
      <c r="AA6445" s="12"/>
      <c r="AB6445" s="12"/>
      <c r="AC6445" s="12"/>
      <c r="AD6445" s="12"/>
      <c r="AE6445" s="12"/>
      <c r="AF6445" s="12"/>
      <c r="AG6445" s="12"/>
      <c r="AH6445" s="12"/>
      <c r="AI6445" s="12"/>
      <c r="AJ6445" s="12"/>
      <c r="AK6445" s="12"/>
      <c r="AL6445" s="12"/>
      <c r="AM6445" s="12"/>
      <c r="AN6445" s="12"/>
      <c r="AO6445" s="12"/>
      <c r="AP6445" s="12"/>
      <c r="AQ6445" s="12"/>
      <c r="AR6445" s="12"/>
      <c r="AS6445" s="12"/>
      <c r="AT6445" s="12"/>
      <c r="AU6445" s="12"/>
      <c r="AV6445" s="12"/>
      <c r="AW6445" s="12"/>
      <c r="AX6445" s="12"/>
      <c r="AY6445" s="12"/>
      <c r="AZ6445" s="12"/>
      <c r="BA6445" s="12"/>
      <c r="BB6445" s="12"/>
      <c r="BC6445" s="12"/>
      <c r="BD6445" s="12"/>
      <c r="BE6445" s="12"/>
      <c r="BF6445" s="12"/>
      <c r="BG6445" s="12"/>
      <c r="BH6445" s="12"/>
      <c r="BI6445" s="12"/>
      <c r="BJ6445" s="13"/>
      <c r="BK6445" s="13"/>
      <c r="BL6445" s="13"/>
      <c r="BM6445" s="13"/>
      <c r="BN6445" s="13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1"/>
      <c r="L6446" s="11"/>
      <c r="M6446" s="12"/>
      <c r="N6446" s="12"/>
      <c r="O6446" s="12"/>
      <c r="P6446" s="12"/>
      <c r="Q6446" s="12"/>
      <c r="R6446" s="12"/>
      <c r="S6446" s="12"/>
      <c r="T6446" s="12"/>
      <c r="U6446" s="12"/>
      <c r="V6446" s="12"/>
      <c r="W6446" s="12"/>
      <c r="X6446" s="12"/>
      <c r="Y6446" s="12"/>
      <c r="Z6446" s="12"/>
      <c r="AA6446" s="12"/>
      <c r="AB6446" s="12"/>
      <c r="AC6446" s="12"/>
      <c r="AD6446" s="12"/>
      <c r="AE6446" s="12"/>
      <c r="AF6446" s="12"/>
      <c r="AG6446" s="12"/>
      <c r="AH6446" s="12"/>
      <c r="AI6446" s="12"/>
      <c r="AJ6446" s="12"/>
      <c r="AK6446" s="12"/>
      <c r="AL6446" s="12"/>
      <c r="AM6446" s="12"/>
      <c r="AN6446" s="12"/>
      <c r="AO6446" s="12"/>
      <c r="AP6446" s="12"/>
      <c r="AQ6446" s="12"/>
      <c r="AR6446" s="12"/>
      <c r="AS6446" s="12"/>
      <c r="AT6446" s="12"/>
      <c r="AU6446" s="12"/>
      <c r="AV6446" s="12"/>
      <c r="AW6446" s="12"/>
      <c r="AX6446" s="12"/>
      <c r="AY6446" s="12"/>
      <c r="AZ6446" s="12"/>
      <c r="BA6446" s="12"/>
      <c r="BB6446" s="12"/>
      <c r="BC6446" s="12"/>
      <c r="BD6446" s="12"/>
      <c r="BE6446" s="12"/>
      <c r="BF6446" s="12"/>
      <c r="BG6446" s="12"/>
      <c r="BH6446" s="12"/>
      <c r="BI6446" s="12"/>
      <c r="BJ6446" s="13"/>
      <c r="BK6446" s="13"/>
      <c r="BL6446" s="13"/>
      <c r="BM6446" s="13"/>
      <c r="BN6446" s="13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1"/>
      <c r="L6447" s="11"/>
      <c r="M6447" s="12"/>
      <c r="N6447" s="12"/>
      <c r="O6447" s="12"/>
      <c r="P6447" s="12"/>
      <c r="Q6447" s="12"/>
      <c r="R6447" s="12"/>
      <c r="S6447" s="12"/>
      <c r="T6447" s="12"/>
      <c r="U6447" s="12"/>
      <c r="V6447" s="12"/>
      <c r="W6447" s="12"/>
      <c r="X6447" s="12"/>
      <c r="Y6447" s="12"/>
      <c r="Z6447" s="12"/>
      <c r="AA6447" s="12"/>
      <c r="AB6447" s="12"/>
      <c r="AC6447" s="12"/>
      <c r="AD6447" s="12"/>
      <c r="AE6447" s="12"/>
      <c r="AF6447" s="12"/>
      <c r="AG6447" s="12"/>
      <c r="AH6447" s="12"/>
      <c r="AI6447" s="12"/>
      <c r="AJ6447" s="12"/>
      <c r="AK6447" s="12"/>
      <c r="AL6447" s="12"/>
      <c r="AM6447" s="12"/>
      <c r="AN6447" s="12"/>
      <c r="AO6447" s="12"/>
      <c r="AP6447" s="12"/>
      <c r="AQ6447" s="12"/>
      <c r="AR6447" s="12"/>
      <c r="AS6447" s="12"/>
      <c r="AT6447" s="12"/>
      <c r="AU6447" s="12"/>
      <c r="AV6447" s="12"/>
      <c r="AW6447" s="12"/>
      <c r="AX6447" s="12"/>
      <c r="AY6447" s="12"/>
      <c r="AZ6447" s="12"/>
      <c r="BA6447" s="12"/>
      <c r="BB6447" s="12"/>
      <c r="BC6447" s="12"/>
      <c r="BD6447" s="12"/>
      <c r="BE6447" s="12"/>
      <c r="BF6447" s="12"/>
      <c r="BG6447" s="12"/>
      <c r="BH6447" s="12"/>
      <c r="BI6447" s="12"/>
      <c r="BJ6447" s="13"/>
      <c r="BK6447" s="13"/>
      <c r="BL6447" s="13"/>
      <c r="BM6447" s="13"/>
      <c r="BN6447" s="13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1"/>
      <c r="L6448" s="11"/>
      <c r="M6448" s="12"/>
      <c r="N6448" s="12"/>
      <c r="O6448" s="12"/>
      <c r="P6448" s="12"/>
      <c r="Q6448" s="12"/>
      <c r="R6448" s="12"/>
      <c r="S6448" s="12"/>
      <c r="T6448" s="12"/>
      <c r="U6448" s="12"/>
      <c r="V6448" s="12"/>
      <c r="W6448" s="12"/>
      <c r="X6448" s="12"/>
      <c r="Y6448" s="12"/>
      <c r="Z6448" s="12"/>
      <c r="AA6448" s="12"/>
      <c r="AB6448" s="12"/>
      <c r="AC6448" s="12"/>
      <c r="AD6448" s="12"/>
      <c r="AE6448" s="12"/>
      <c r="AF6448" s="12"/>
      <c r="AG6448" s="12"/>
      <c r="AH6448" s="12"/>
      <c r="AI6448" s="12"/>
      <c r="AJ6448" s="12"/>
      <c r="AK6448" s="12"/>
      <c r="AL6448" s="12"/>
      <c r="AM6448" s="12"/>
      <c r="AN6448" s="12"/>
      <c r="AO6448" s="12"/>
      <c r="AP6448" s="12"/>
      <c r="AQ6448" s="12"/>
      <c r="AR6448" s="12"/>
      <c r="AS6448" s="12"/>
      <c r="AT6448" s="12"/>
      <c r="AU6448" s="12"/>
      <c r="AV6448" s="12"/>
      <c r="AW6448" s="12"/>
      <c r="AX6448" s="12"/>
      <c r="AY6448" s="12"/>
      <c r="AZ6448" s="12"/>
      <c r="BA6448" s="12"/>
      <c r="BB6448" s="12"/>
      <c r="BC6448" s="12"/>
      <c r="BD6448" s="12"/>
      <c r="BE6448" s="12"/>
      <c r="BF6448" s="12"/>
      <c r="BG6448" s="12"/>
      <c r="BH6448" s="12"/>
      <c r="BI6448" s="12"/>
      <c r="BJ6448" s="13"/>
      <c r="BK6448" s="13"/>
      <c r="BL6448" s="13"/>
      <c r="BM6448" s="13"/>
      <c r="BN6448" s="13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1"/>
      <c r="L6449" s="11"/>
      <c r="M6449" s="12"/>
      <c r="N6449" s="12"/>
      <c r="O6449" s="12"/>
      <c r="P6449" s="12"/>
      <c r="Q6449" s="12"/>
      <c r="R6449" s="12"/>
      <c r="S6449" s="12"/>
      <c r="T6449" s="12"/>
      <c r="U6449" s="12"/>
      <c r="V6449" s="12"/>
      <c r="W6449" s="12"/>
      <c r="X6449" s="12"/>
      <c r="Y6449" s="12"/>
      <c r="Z6449" s="12"/>
      <c r="AA6449" s="12"/>
      <c r="AB6449" s="12"/>
      <c r="AC6449" s="12"/>
      <c r="AD6449" s="12"/>
      <c r="AE6449" s="12"/>
      <c r="AF6449" s="12"/>
      <c r="AG6449" s="12"/>
      <c r="AH6449" s="12"/>
      <c r="AI6449" s="12"/>
      <c r="AJ6449" s="12"/>
      <c r="AK6449" s="12"/>
      <c r="AL6449" s="12"/>
      <c r="AM6449" s="12"/>
      <c r="AN6449" s="12"/>
      <c r="AO6449" s="12"/>
      <c r="AP6449" s="12"/>
      <c r="AQ6449" s="12"/>
      <c r="AR6449" s="12"/>
      <c r="AS6449" s="12"/>
      <c r="AT6449" s="12"/>
      <c r="AU6449" s="12"/>
      <c r="AV6449" s="12"/>
      <c r="AW6449" s="12"/>
      <c r="AX6449" s="12"/>
      <c r="AY6449" s="12"/>
      <c r="AZ6449" s="12"/>
      <c r="BA6449" s="12"/>
      <c r="BB6449" s="12"/>
      <c r="BC6449" s="12"/>
      <c r="BD6449" s="12"/>
      <c r="BE6449" s="12"/>
      <c r="BF6449" s="12"/>
      <c r="BG6449" s="12"/>
      <c r="BH6449" s="12"/>
      <c r="BI6449" s="12"/>
      <c r="BJ6449" s="13"/>
      <c r="BK6449" s="13"/>
      <c r="BL6449" s="13"/>
      <c r="BM6449" s="13"/>
      <c r="BN6449" s="13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1"/>
      <c r="L6450" s="11"/>
      <c r="M6450" s="12"/>
      <c r="N6450" s="12"/>
      <c r="O6450" s="12"/>
      <c r="P6450" s="12"/>
      <c r="Q6450" s="12"/>
      <c r="R6450" s="12"/>
      <c r="S6450" s="12"/>
      <c r="T6450" s="12"/>
      <c r="U6450" s="12"/>
      <c r="V6450" s="12"/>
      <c r="W6450" s="12"/>
      <c r="X6450" s="12"/>
      <c r="Y6450" s="12"/>
      <c r="Z6450" s="12"/>
      <c r="AA6450" s="12"/>
      <c r="AB6450" s="12"/>
      <c r="AC6450" s="12"/>
      <c r="AD6450" s="12"/>
      <c r="AE6450" s="12"/>
      <c r="AF6450" s="12"/>
      <c r="AG6450" s="12"/>
      <c r="AH6450" s="12"/>
      <c r="AI6450" s="12"/>
      <c r="AJ6450" s="12"/>
      <c r="AK6450" s="12"/>
      <c r="AL6450" s="12"/>
      <c r="AM6450" s="12"/>
      <c r="AN6450" s="12"/>
      <c r="AO6450" s="12"/>
      <c r="AP6450" s="12"/>
      <c r="AQ6450" s="12"/>
      <c r="AR6450" s="12"/>
      <c r="AS6450" s="12"/>
      <c r="AT6450" s="12"/>
      <c r="AU6450" s="12"/>
      <c r="AV6450" s="12"/>
      <c r="AW6450" s="12"/>
      <c r="AX6450" s="12"/>
      <c r="AY6450" s="12"/>
      <c r="AZ6450" s="12"/>
      <c r="BA6450" s="12"/>
      <c r="BB6450" s="12"/>
      <c r="BC6450" s="12"/>
      <c r="BD6450" s="12"/>
      <c r="BE6450" s="12"/>
      <c r="BF6450" s="12"/>
      <c r="BG6450" s="12"/>
      <c r="BH6450" s="12"/>
      <c r="BI6450" s="12"/>
      <c r="BJ6450" s="13"/>
      <c r="BK6450" s="13"/>
      <c r="BL6450" s="13"/>
      <c r="BM6450" s="13"/>
      <c r="BN6450" s="13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1"/>
      <c r="L6451" s="11"/>
      <c r="M6451" s="12"/>
      <c r="N6451" s="12"/>
      <c r="O6451" s="12"/>
      <c r="P6451" s="12"/>
      <c r="Q6451" s="12"/>
      <c r="R6451" s="12"/>
      <c r="S6451" s="12"/>
      <c r="T6451" s="12"/>
      <c r="U6451" s="12"/>
      <c r="V6451" s="12"/>
      <c r="W6451" s="12"/>
      <c r="X6451" s="12"/>
      <c r="Y6451" s="12"/>
      <c r="Z6451" s="12"/>
      <c r="AA6451" s="12"/>
      <c r="AB6451" s="12"/>
      <c r="AC6451" s="12"/>
      <c r="AD6451" s="12"/>
      <c r="AE6451" s="12"/>
      <c r="AF6451" s="12"/>
      <c r="AG6451" s="12"/>
      <c r="AH6451" s="12"/>
      <c r="AI6451" s="12"/>
      <c r="AJ6451" s="12"/>
      <c r="AK6451" s="12"/>
      <c r="AL6451" s="12"/>
      <c r="AM6451" s="12"/>
      <c r="AN6451" s="12"/>
      <c r="AO6451" s="12"/>
      <c r="AP6451" s="12"/>
      <c r="AQ6451" s="12"/>
      <c r="AR6451" s="12"/>
      <c r="AS6451" s="12"/>
      <c r="AT6451" s="12"/>
      <c r="AU6451" s="12"/>
      <c r="AV6451" s="12"/>
      <c r="AW6451" s="12"/>
      <c r="AX6451" s="12"/>
      <c r="AY6451" s="12"/>
      <c r="AZ6451" s="12"/>
      <c r="BA6451" s="12"/>
      <c r="BB6451" s="12"/>
      <c r="BC6451" s="12"/>
      <c r="BD6451" s="12"/>
      <c r="BE6451" s="12"/>
      <c r="BF6451" s="12"/>
      <c r="BG6451" s="12"/>
      <c r="BH6451" s="12"/>
      <c r="BI6451" s="12"/>
      <c r="BJ6451" s="13"/>
      <c r="BK6451" s="13"/>
      <c r="BL6451" s="13"/>
      <c r="BM6451" s="13"/>
      <c r="BN6451" s="13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1"/>
      <c r="L6452" s="11"/>
      <c r="M6452" s="12"/>
      <c r="N6452" s="12"/>
      <c r="O6452" s="12"/>
      <c r="P6452" s="12"/>
      <c r="Q6452" s="12"/>
      <c r="R6452" s="12"/>
      <c r="S6452" s="12"/>
      <c r="T6452" s="12"/>
      <c r="U6452" s="12"/>
      <c r="V6452" s="12"/>
      <c r="W6452" s="12"/>
      <c r="X6452" s="12"/>
      <c r="Y6452" s="12"/>
      <c r="Z6452" s="12"/>
      <c r="AA6452" s="12"/>
      <c r="AB6452" s="12"/>
      <c r="AC6452" s="12"/>
      <c r="AD6452" s="12"/>
      <c r="AE6452" s="12"/>
      <c r="AF6452" s="12"/>
      <c r="AG6452" s="12"/>
      <c r="AH6452" s="12"/>
      <c r="AI6452" s="12"/>
      <c r="AJ6452" s="12"/>
      <c r="AK6452" s="12"/>
      <c r="AL6452" s="12"/>
      <c r="AM6452" s="12"/>
      <c r="AN6452" s="12"/>
      <c r="AO6452" s="12"/>
      <c r="AP6452" s="12"/>
      <c r="AQ6452" s="12"/>
      <c r="AR6452" s="12"/>
      <c r="AS6452" s="12"/>
      <c r="AT6452" s="12"/>
      <c r="AU6452" s="12"/>
      <c r="AV6452" s="12"/>
      <c r="AW6452" s="12"/>
      <c r="AX6452" s="12"/>
      <c r="AY6452" s="12"/>
      <c r="AZ6452" s="12"/>
      <c r="BA6452" s="12"/>
      <c r="BB6452" s="12"/>
      <c r="BC6452" s="12"/>
      <c r="BD6452" s="12"/>
      <c r="BE6452" s="12"/>
      <c r="BF6452" s="12"/>
      <c r="BG6452" s="12"/>
      <c r="BH6452" s="12"/>
      <c r="BI6452" s="12"/>
      <c r="BJ6452" s="13"/>
      <c r="BK6452" s="13"/>
      <c r="BL6452" s="13"/>
      <c r="BM6452" s="13"/>
      <c r="BN6452" s="13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1"/>
      <c r="L6453" s="11"/>
      <c r="M6453" s="12"/>
      <c r="N6453" s="12"/>
      <c r="O6453" s="12"/>
      <c r="P6453" s="12"/>
      <c r="Q6453" s="12"/>
      <c r="R6453" s="12"/>
      <c r="S6453" s="12"/>
      <c r="T6453" s="12"/>
      <c r="U6453" s="12"/>
      <c r="V6453" s="12"/>
      <c r="W6453" s="12"/>
      <c r="X6453" s="12"/>
      <c r="Y6453" s="12"/>
      <c r="Z6453" s="12"/>
      <c r="AA6453" s="12"/>
      <c r="AB6453" s="12"/>
      <c r="AC6453" s="12"/>
      <c r="AD6453" s="12"/>
      <c r="AE6453" s="12"/>
      <c r="AF6453" s="12"/>
      <c r="AG6453" s="12"/>
      <c r="AH6453" s="12"/>
      <c r="AI6453" s="12"/>
      <c r="AJ6453" s="12"/>
      <c r="AK6453" s="12"/>
      <c r="AL6453" s="12"/>
      <c r="AM6453" s="12"/>
      <c r="AN6453" s="12"/>
      <c r="AO6453" s="12"/>
      <c r="AP6453" s="12"/>
      <c r="AQ6453" s="12"/>
      <c r="AR6453" s="12"/>
      <c r="AS6453" s="12"/>
      <c r="AT6453" s="12"/>
      <c r="AU6453" s="12"/>
      <c r="AV6453" s="12"/>
      <c r="AW6453" s="12"/>
      <c r="AX6453" s="12"/>
      <c r="AY6453" s="12"/>
      <c r="AZ6453" s="12"/>
      <c r="BA6453" s="12"/>
      <c r="BB6453" s="12"/>
      <c r="BC6453" s="12"/>
      <c r="BD6453" s="12"/>
      <c r="BE6453" s="12"/>
      <c r="BF6453" s="12"/>
      <c r="BG6453" s="12"/>
      <c r="BH6453" s="12"/>
      <c r="BI6453" s="12"/>
      <c r="BJ6453" s="13"/>
      <c r="BK6453" s="13"/>
      <c r="BL6453" s="13"/>
      <c r="BM6453" s="13"/>
      <c r="BN6453" s="13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1"/>
      <c r="L6454" s="11"/>
      <c r="M6454" s="12"/>
      <c r="N6454" s="12"/>
      <c r="O6454" s="12"/>
      <c r="P6454" s="12"/>
      <c r="Q6454" s="12"/>
      <c r="R6454" s="12"/>
      <c r="S6454" s="12"/>
      <c r="T6454" s="12"/>
      <c r="U6454" s="12"/>
      <c r="V6454" s="12"/>
      <c r="W6454" s="12"/>
      <c r="X6454" s="12"/>
      <c r="Y6454" s="12"/>
      <c r="Z6454" s="12"/>
      <c r="AA6454" s="12"/>
      <c r="AB6454" s="12"/>
      <c r="AC6454" s="12"/>
      <c r="AD6454" s="12"/>
      <c r="AE6454" s="12"/>
      <c r="AF6454" s="12"/>
      <c r="AG6454" s="12"/>
      <c r="AH6454" s="12"/>
      <c r="AI6454" s="12"/>
      <c r="AJ6454" s="12"/>
      <c r="AK6454" s="12"/>
      <c r="AL6454" s="12"/>
      <c r="AM6454" s="12"/>
      <c r="AN6454" s="12"/>
      <c r="AO6454" s="12"/>
      <c r="AP6454" s="12"/>
      <c r="AQ6454" s="12"/>
      <c r="AR6454" s="12"/>
      <c r="AS6454" s="12"/>
      <c r="AT6454" s="12"/>
      <c r="AU6454" s="12"/>
      <c r="AV6454" s="12"/>
      <c r="AW6454" s="12"/>
      <c r="AX6454" s="12"/>
      <c r="AY6454" s="12"/>
      <c r="AZ6454" s="12"/>
      <c r="BA6454" s="12"/>
      <c r="BB6454" s="12"/>
      <c r="BC6454" s="12"/>
      <c r="BD6454" s="12"/>
      <c r="BE6454" s="12"/>
      <c r="BF6454" s="12"/>
      <c r="BG6454" s="12"/>
      <c r="BH6454" s="12"/>
      <c r="BI6454" s="12"/>
      <c r="BJ6454" s="13"/>
      <c r="BK6454" s="13"/>
      <c r="BL6454" s="13"/>
      <c r="BM6454" s="13"/>
      <c r="BN6454" s="13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1"/>
      <c r="L6455" s="11"/>
      <c r="M6455" s="12"/>
      <c r="N6455" s="12"/>
      <c r="O6455" s="12"/>
      <c r="P6455" s="12"/>
      <c r="Q6455" s="12"/>
      <c r="R6455" s="12"/>
      <c r="S6455" s="12"/>
      <c r="T6455" s="12"/>
      <c r="U6455" s="12"/>
      <c r="V6455" s="12"/>
      <c r="W6455" s="12"/>
      <c r="X6455" s="12"/>
      <c r="Y6455" s="12"/>
      <c r="Z6455" s="12"/>
      <c r="AA6455" s="12"/>
      <c r="AB6455" s="12"/>
      <c r="AC6455" s="12"/>
      <c r="AD6455" s="12"/>
      <c r="AE6455" s="12"/>
      <c r="AF6455" s="12"/>
      <c r="AG6455" s="12"/>
      <c r="AH6455" s="12"/>
      <c r="AI6455" s="12"/>
      <c r="AJ6455" s="12"/>
      <c r="AK6455" s="12"/>
      <c r="AL6455" s="12"/>
      <c r="AM6455" s="12"/>
      <c r="AN6455" s="12"/>
      <c r="AO6455" s="12"/>
      <c r="AP6455" s="12"/>
      <c r="AQ6455" s="12"/>
      <c r="AR6455" s="12"/>
      <c r="AS6455" s="12"/>
      <c r="AT6455" s="12"/>
      <c r="AU6455" s="12"/>
      <c r="AV6455" s="12"/>
      <c r="AW6455" s="12"/>
      <c r="AX6455" s="12"/>
      <c r="AY6455" s="12"/>
      <c r="AZ6455" s="12"/>
      <c r="BA6455" s="12"/>
      <c r="BB6455" s="12"/>
      <c r="BC6455" s="12"/>
      <c r="BD6455" s="12"/>
      <c r="BE6455" s="12"/>
      <c r="BF6455" s="12"/>
      <c r="BG6455" s="12"/>
      <c r="BH6455" s="12"/>
      <c r="BI6455" s="12"/>
      <c r="BJ6455" s="13"/>
      <c r="BK6455" s="13"/>
      <c r="BL6455" s="13"/>
      <c r="BM6455" s="13"/>
      <c r="BN6455" s="13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1"/>
      <c r="L6456" s="11"/>
      <c r="M6456" s="12"/>
      <c r="N6456" s="12"/>
      <c r="O6456" s="12"/>
      <c r="P6456" s="12"/>
      <c r="Q6456" s="12"/>
      <c r="R6456" s="12"/>
      <c r="S6456" s="12"/>
      <c r="T6456" s="12"/>
      <c r="U6456" s="12"/>
      <c r="V6456" s="12"/>
      <c r="W6456" s="12"/>
      <c r="X6456" s="12"/>
      <c r="Y6456" s="12"/>
      <c r="Z6456" s="12"/>
      <c r="AA6456" s="12"/>
      <c r="AB6456" s="12"/>
      <c r="AC6456" s="12"/>
      <c r="AD6456" s="12"/>
      <c r="AE6456" s="12"/>
      <c r="AF6456" s="12"/>
      <c r="AG6456" s="12"/>
      <c r="AH6456" s="12"/>
      <c r="AI6456" s="12"/>
      <c r="AJ6456" s="12"/>
      <c r="AK6456" s="12"/>
      <c r="AL6456" s="12"/>
      <c r="AM6456" s="12"/>
      <c r="AN6456" s="12"/>
      <c r="AO6456" s="12"/>
      <c r="AP6456" s="12"/>
      <c r="AQ6456" s="12"/>
      <c r="AR6456" s="12"/>
      <c r="AS6456" s="12"/>
      <c r="AT6456" s="12"/>
      <c r="AU6456" s="12"/>
      <c r="AV6456" s="12"/>
      <c r="AW6456" s="12"/>
      <c r="AX6456" s="12"/>
      <c r="AY6456" s="12"/>
      <c r="AZ6456" s="12"/>
      <c r="BA6456" s="12"/>
      <c r="BB6456" s="12"/>
      <c r="BC6456" s="12"/>
      <c r="BD6456" s="12"/>
      <c r="BE6456" s="12"/>
      <c r="BF6456" s="12"/>
      <c r="BG6456" s="12"/>
      <c r="BH6456" s="12"/>
      <c r="BI6456" s="12"/>
      <c r="BJ6456" s="13"/>
      <c r="BK6456" s="13"/>
      <c r="BL6456" s="13"/>
      <c r="BM6456" s="13"/>
      <c r="BN6456" s="13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1"/>
      <c r="L6457" s="11"/>
      <c r="M6457" s="12"/>
      <c r="N6457" s="12"/>
      <c r="O6457" s="12"/>
      <c r="P6457" s="12"/>
      <c r="Q6457" s="12"/>
      <c r="R6457" s="12"/>
      <c r="S6457" s="12"/>
      <c r="T6457" s="12"/>
      <c r="U6457" s="12"/>
      <c r="V6457" s="12"/>
      <c r="W6457" s="12"/>
      <c r="X6457" s="12"/>
      <c r="Y6457" s="12"/>
      <c r="Z6457" s="12"/>
      <c r="AA6457" s="12"/>
      <c r="AB6457" s="12"/>
      <c r="AC6457" s="12"/>
      <c r="AD6457" s="12"/>
      <c r="AE6457" s="12"/>
      <c r="AF6457" s="12"/>
      <c r="AG6457" s="12"/>
      <c r="AH6457" s="12"/>
      <c r="AI6457" s="12"/>
      <c r="AJ6457" s="12"/>
      <c r="AK6457" s="12"/>
      <c r="AL6457" s="12"/>
      <c r="AM6457" s="12"/>
      <c r="AN6457" s="12"/>
      <c r="AO6457" s="12"/>
      <c r="AP6457" s="12"/>
      <c r="AQ6457" s="12"/>
      <c r="AR6457" s="12"/>
      <c r="AS6457" s="12"/>
      <c r="AT6457" s="12"/>
      <c r="AU6457" s="12"/>
      <c r="AV6457" s="12"/>
      <c r="AW6457" s="12"/>
      <c r="AX6457" s="12"/>
      <c r="AY6457" s="12"/>
      <c r="AZ6457" s="12"/>
      <c r="BA6457" s="12"/>
      <c r="BB6457" s="12"/>
      <c r="BC6457" s="12"/>
      <c r="BD6457" s="12"/>
      <c r="BE6457" s="12"/>
      <c r="BF6457" s="12"/>
      <c r="BG6457" s="12"/>
      <c r="BH6457" s="12"/>
      <c r="BI6457" s="12"/>
      <c r="BJ6457" s="13"/>
      <c r="BK6457" s="13"/>
      <c r="BL6457" s="13"/>
      <c r="BM6457" s="13"/>
      <c r="BN6457" s="13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1"/>
      <c r="L6458" s="11"/>
      <c r="M6458" s="12"/>
      <c r="N6458" s="12"/>
      <c r="O6458" s="12"/>
      <c r="P6458" s="12"/>
      <c r="Q6458" s="12"/>
      <c r="R6458" s="12"/>
      <c r="S6458" s="12"/>
      <c r="T6458" s="12"/>
      <c r="U6458" s="12"/>
      <c r="V6458" s="12"/>
      <c r="W6458" s="12"/>
      <c r="X6458" s="12"/>
      <c r="Y6458" s="12"/>
      <c r="Z6458" s="12"/>
      <c r="AA6458" s="12"/>
      <c r="AB6458" s="12"/>
      <c r="AC6458" s="12"/>
      <c r="AD6458" s="12"/>
      <c r="AE6458" s="12"/>
      <c r="AF6458" s="12"/>
      <c r="AG6458" s="12"/>
      <c r="AH6458" s="12"/>
      <c r="AI6458" s="12"/>
      <c r="AJ6458" s="12"/>
      <c r="AK6458" s="12"/>
      <c r="AL6458" s="12"/>
      <c r="AM6458" s="12"/>
      <c r="AN6458" s="12"/>
      <c r="AO6458" s="12"/>
      <c r="AP6458" s="12"/>
      <c r="AQ6458" s="12"/>
      <c r="AR6458" s="12"/>
      <c r="AS6458" s="12"/>
      <c r="AT6458" s="12"/>
      <c r="AU6458" s="12"/>
      <c r="AV6458" s="12"/>
      <c r="AW6458" s="12"/>
      <c r="AX6458" s="12"/>
      <c r="AY6458" s="12"/>
      <c r="AZ6458" s="12"/>
      <c r="BA6458" s="12"/>
      <c r="BB6458" s="12"/>
      <c r="BC6458" s="12"/>
      <c r="BD6458" s="12"/>
      <c r="BE6458" s="12"/>
      <c r="BF6458" s="12"/>
      <c r="BG6458" s="12"/>
      <c r="BH6458" s="12"/>
      <c r="BI6458" s="12"/>
      <c r="BJ6458" s="13"/>
      <c r="BK6458" s="13"/>
      <c r="BL6458" s="13"/>
      <c r="BM6458" s="13"/>
      <c r="BN6458" s="13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1"/>
      <c r="L6459" s="11"/>
      <c r="M6459" s="12"/>
      <c r="N6459" s="12"/>
      <c r="O6459" s="12"/>
      <c r="P6459" s="12"/>
      <c r="Q6459" s="12"/>
      <c r="R6459" s="12"/>
      <c r="S6459" s="12"/>
      <c r="T6459" s="12"/>
      <c r="U6459" s="12"/>
      <c r="V6459" s="12"/>
      <c r="W6459" s="12"/>
      <c r="X6459" s="12"/>
      <c r="Y6459" s="12"/>
      <c r="Z6459" s="12"/>
      <c r="AA6459" s="12"/>
      <c r="AB6459" s="12"/>
      <c r="AC6459" s="12"/>
      <c r="AD6459" s="12"/>
      <c r="AE6459" s="12"/>
      <c r="AF6459" s="12"/>
      <c r="AG6459" s="12"/>
      <c r="AH6459" s="12"/>
      <c r="AI6459" s="12"/>
      <c r="AJ6459" s="12"/>
      <c r="AK6459" s="12"/>
      <c r="AL6459" s="12"/>
      <c r="AM6459" s="12"/>
      <c r="AN6459" s="12"/>
      <c r="AO6459" s="12"/>
      <c r="AP6459" s="12"/>
      <c r="AQ6459" s="12"/>
      <c r="AR6459" s="12"/>
      <c r="AS6459" s="12"/>
      <c r="AT6459" s="12"/>
      <c r="AU6459" s="12"/>
      <c r="AV6459" s="12"/>
      <c r="AW6459" s="12"/>
      <c r="AX6459" s="12"/>
      <c r="AY6459" s="12"/>
      <c r="AZ6459" s="12"/>
      <c r="BA6459" s="12"/>
      <c r="BB6459" s="12"/>
      <c r="BC6459" s="12"/>
      <c r="BD6459" s="12"/>
      <c r="BE6459" s="12"/>
      <c r="BF6459" s="12"/>
      <c r="BG6459" s="12"/>
      <c r="BH6459" s="12"/>
      <c r="BI6459" s="12"/>
      <c r="BJ6459" s="13"/>
      <c r="BK6459" s="13"/>
      <c r="BL6459" s="13"/>
      <c r="BM6459" s="13"/>
      <c r="BN6459" s="13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1"/>
      <c r="L6460" s="11"/>
      <c r="M6460" s="12"/>
      <c r="N6460" s="12"/>
      <c r="O6460" s="12"/>
      <c r="P6460" s="12"/>
      <c r="Q6460" s="12"/>
      <c r="R6460" s="12"/>
      <c r="S6460" s="12"/>
      <c r="T6460" s="12"/>
      <c r="U6460" s="12"/>
      <c r="V6460" s="12"/>
      <c r="W6460" s="12"/>
      <c r="X6460" s="12"/>
      <c r="Y6460" s="12"/>
      <c r="Z6460" s="12"/>
      <c r="AA6460" s="12"/>
      <c r="AB6460" s="12"/>
      <c r="AC6460" s="12"/>
      <c r="AD6460" s="12"/>
      <c r="AE6460" s="12"/>
      <c r="AF6460" s="12"/>
      <c r="AG6460" s="12"/>
      <c r="AH6460" s="12"/>
      <c r="AI6460" s="12"/>
      <c r="AJ6460" s="12"/>
      <c r="AK6460" s="12"/>
      <c r="AL6460" s="12"/>
      <c r="AM6460" s="12"/>
      <c r="AN6460" s="12"/>
      <c r="AO6460" s="12"/>
      <c r="AP6460" s="12"/>
      <c r="AQ6460" s="12"/>
      <c r="AR6460" s="12"/>
      <c r="AS6460" s="12"/>
      <c r="AT6460" s="12"/>
      <c r="AU6460" s="12"/>
      <c r="AV6460" s="12"/>
      <c r="AW6460" s="12"/>
      <c r="AX6460" s="12"/>
      <c r="AY6460" s="12"/>
      <c r="AZ6460" s="12"/>
      <c r="BA6460" s="12"/>
      <c r="BB6460" s="12"/>
      <c r="BC6460" s="12"/>
      <c r="BD6460" s="12"/>
      <c r="BE6460" s="12"/>
      <c r="BF6460" s="12"/>
      <c r="BG6460" s="12"/>
      <c r="BH6460" s="12"/>
      <c r="BI6460" s="12"/>
      <c r="BJ6460" s="13"/>
      <c r="BK6460" s="13"/>
      <c r="BL6460" s="13"/>
      <c r="BM6460" s="13"/>
      <c r="BN6460" s="13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1"/>
      <c r="L6461" s="11"/>
      <c r="M6461" s="12"/>
      <c r="N6461" s="12"/>
      <c r="O6461" s="12"/>
      <c r="P6461" s="12"/>
      <c r="Q6461" s="12"/>
      <c r="R6461" s="12"/>
      <c r="S6461" s="12"/>
      <c r="T6461" s="12"/>
      <c r="U6461" s="12"/>
      <c r="V6461" s="12"/>
      <c r="W6461" s="12"/>
      <c r="X6461" s="12"/>
      <c r="Y6461" s="12"/>
      <c r="Z6461" s="12"/>
      <c r="AA6461" s="12"/>
      <c r="AB6461" s="12"/>
      <c r="AC6461" s="12"/>
      <c r="AD6461" s="12"/>
      <c r="AE6461" s="12"/>
      <c r="AF6461" s="12"/>
      <c r="AG6461" s="12"/>
      <c r="AH6461" s="12"/>
      <c r="AI6461" s="12"/>
      <c r="AJ6461" s="12"/>
      <c r="AK6461" s="12"/>
      <c r="AL6461" s="12"/>
      <c r="AM6461" s="12"/>
      <c r="AN6461" s="12"/>
      <c r="AO6461" s="12"/>
      <c r="AP6461" s="12"/>
      <c r="AQ6461" s="12"/>
      <c r="AR6461" s="12"/>
      <c r="AS6461" s="12"/>
      <c r="AT6461" s="12"/>
      <c r="AU6461" s="12"/>
      <c r="AV6461" s="12"/>
      <c r="AW6461" s="12"/>
      <c r="AX6461" s="12"/>
      <c r="AY6461" s="12"/>
      <c r="AZ6461" s="12"/>
      <c r="BA6461" s="12"/>
      <c r="BB6461" s="12"/>
      <c r="BC6461" s="12"/>
      <c r="BD6461" s="12"/>
      <c r="BE6461" s="12"/>
      <c r="BF6461" s="12"/>
      <c r="BG6461" s="12"/>
      <c r="BH6461" s="12"/>
      <c r="BI6461" s="12"/>
      <c r="BJ6461" s="13"/>
      <c r="BK6461" s="13"/>
      <c r="BL6461" s="13"/>
      <c r="BM6461" s="13"/>
      <c r="BN6461" s="13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1"/>
      <c r="L6462" s="11"/>
      <c r="M6462" s="12"/>
      <c r="N6462" s="12"/>
      <c r="O6462" s="12"/>
      <c r="P6462" s="12"/>
      <c r="Q6462" s="12"/>
      <c r="R6462" s="12"/>
      <c r="S6462" s="12"/>
      <c r="T6462" s="12"/>
      <c r="U6462" s="12"/>
      <c r="V6462" s="12"/>
      <c r="W6462" s="12"/>
      <c r="X6462" s="12"/>
      <c r="Y6462" s="12"/>
      <c r="Z6462" s="12"/>
      <c r="AA6462" s="12"/>
      <c r="AB6462" s="12"/>
      <c r="AC6462" s="12"/>
      <c r="AD6462" s="12"/>
      <c r="AE6462" s="12"/>
      <c r="AF6462" s="12"/>
      <c r="AG6462" s="12"/>
      <c r="AH6462" s="12"/>
      <c r="AI6462" s="12"/>
      <c r="AJ6462" s="12"/>
      <c r="AK6462" s="12"/>
      <c r="AL6462" s="12"/>
      <c r="AM6462" s="12"/>
      <c r="AN6462" s="12"/>
      <c r="AO6462" s="12"/>
      <c r="AP6462" s="12"/>
      <c r="AQ6462" s="12"/>
      <c r="AR6462" s="12"/>
      <c r="AS6462" s="12"/>
      <c r="AT6462" s="12"/>
      <c r="AU6462" s="12"/>
      <c r="AV6462" s="12"/>
      <c r="AW6462" s="12"/>
      <c r="AX6462" s="12"/>
      <c r="AY6462" s="12"/>
      <c r="AZ6462" s="12"/>
      <c r="BA6462" s="12"/>
      <c r="BB6462" s="12"/>
      <c r="BC6462" s="12"/>
      <c r="BD6462" s="12"/>
      <c r="BE6462" s="12"/>
      <c r="BF6462" s="12"/>
      <c r="BG6462" s="12"/>
      <c r="BH6462" s="12"/>
      <c r="BI6462" s="12"/>
      <c r="BJ6462" s="13"/>
      <c r="BK6462" s="13"/>
      <c r="BL6462" s="13"/>
      <c r="BM6462" s="13"/>
      <c r="BN6462" s="13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1"/>
      <c r="L6463" s="11"/>
      <c r="M6463" s="12"/>
      <c r="N6463" s="12"/>
      <c r="O6463" s="12"/>
      <c r="P6463" s="12"/>
      <c r="Q6463" s="12"/>
      <c r="R6463" s="12"/>
      <c r="S6463" s="12"/>
      <c r="T6463" s="12"/>
      <c r="U6463" s="12"/>
      <c r="V6463" s="12"/>
      <c r="W6463" s="12"/>
      <c r="X6463" s="12"/>
      <c r="Y6463" s="12"/>
      <c r="Z6463" s="12"/>
      <c r="AA6463" s="12"/>
      <c r="AB6463" s="12"/>
      <c r="AC6463" s="12"/>
      <c r="AD6463" s="12"/>
      <c r="AE6463" s="12"/>
      <c r="AF6463" s="12"/>
      <c r="AG6463" s="12"/>
      <c r="AH6463" s="12"/>
      <c r="AI6463" s="12"/>
      <c r="AJ6463" s="12"/>
      <c r="AK6463" s="12"/>
      <c r="AL6463" s="12"/>
      <c r="AM6463" s="12"/>
      <c r="AN6463" s="12"/>
      <c r="AO6463" s="12"/>
      <c r="AP6463" s="12"/>
      <c r="AQ6463" s="12"/>
      <c r="AR6463" s="12"/>
      <c r="AS6463" s="12"/>
      <c r="AT6463" s="12"/>
      <c r="AU6463" s="12"/>
      <c r="AV6463" s="12"/>
      <c r="AW6463" s="12"/>
      <c r="AX6463" s="12"/>
      <c r="AY6463" s="12"/>
      <c r="AZ6463" s="12"/>
      <c r="BA6463" s="12"/>
      <c r="BB6463" s="12"/>
      <c r="BC6463" s="12"/>
      <c r="BD6463" s="12"/>
      <c r="BE6463" s="12"/>
      <c r="BF6463" s="12"/>
      <c r="BG6463" s="12"/>
      <c r="BH6463" s="12"/>
      <c r="BI6463" s="12"/>
      <c r="BJ6463" s="13"/>
      <c r="BK6463" s="13"/>
      <c r="BL6463" s="13"/>
      <c r="BM6463" s="13"/>
      <c r="BN6463" s="13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1"/>
      <c r="L6464" s="11"/>
      <c r="M6464" s="12"/>
      <c r="N6464" s="12"/>
      <c r="O6464" s="12"/>
      <c r="P6464" s="12"/>
      <c r="Q6464" s="12"/>
      <c r="R6464" s="12"/>
      <c r="S6464" s="12"/>
      <c r="T6464" s="12"/>
      <c r="U6464" s="12"/>
      <c r="V6464" s="12"/>
      <c r="W6464" s="12"/>
      <c r="X6464" s="12"/>
      <c r="Y6464" s="12"/>
      <c r="Z6464" s="12"/>
      <c r="AA6464" s="12"/>
      <c r="AB6464" s="12"/>
      <c r="AC6464" s="12"/>
      <c r="AD6464" s="12"/>
      <c r="AE6464" s="12"/>
      <c r="AF6464" s="12"/>
      <c r="AG6464" s="12"/>
      <c r="AH6464" s="12"/>
      <c r="AI6464" s="12"/>
      <c r="AJ6464" s="12"/>
      <c r="AK6464" s="12"/>
      <c r="AL6464" s="12"/>
      <c r="AM6464" s="12"/>
      <c r="AN6464" s="12"/>
      <c r="AO6464" s="12"/>
      <c r="AP6464" s="12"/>
      <c r="AQ6464" s="12"/>
      <c r="AR6464" s="12"/>
      <c r="AS6464" s="12"/>
      <c r="AT6464" s="12"/>
      <c r="AU6464" s="12"/>
      <c r="AV6464" s="12"/>
      <c r="AW6464" s="12"/>
      <c r="AX6464" s="12"/>
      <c r="AY6464" s="12"/>
      <c r="AZ6464" s="12"/>
      <c r="BA6464" s="12"/>
      <c r="BB6464" s="12"/>
      <c r="BC6464" s="12"/>
      <c r="BD6464" s="12"/>
      <c r="BE6464" s="12"/>
      <c r="BF6464" s="12"/>
      <c r="BG6464" s="12"/>
      <c r="BH6464" s="12"/>
      <c r="BI6464" s="12"/>
      <c r="BJ6464" s="13"/>
      <c r="BK6464" s="13"/>
      <c r="BL6464" s="13"/>
      <c r="BM6464" s="13"/>
      <c r="BN6464" s="13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1"/>
      <c r="L6465" s="11"/>
      <c r="M6465" s="12"/>
      <c r="N6465" s="12"/>
      <c r="O6465" s="12"/>
      <c r="P6465" s="12"/>
      <c r="Q6465" s="12"/>
      <c r="R6465" s="12"/>
      <c r="S6465" s="12"/>
      <c r="T6465" s="12"/>
      <c r="U6465" s="12"/>
      <c r="V6465" s="12"/>
      <c r="W6465" s="12"/>
      <c r="X6465" s="12"/>
      <c r="Y6465" s="12"/>
      <c r="Z6465" s="12"/>
      <c r="AA6465" s="12"/>
      <c r="AB6465" s="12"/>
      <c r="AC6465" s="12"/>
      <c r="AD6465" s="12"/>
      <c r="AE6465" s="12"/>
      <c r="AF6465" s="12"/>
      <c r="AG6465" s="12"/>
      <c r="AH6465" s="12"/>
      <c r="AI6465" s="12"/>
      <c r="AJ6465" s="12"/>
      <c r="AK6465" s="12"/>
      <c r="AL6465" s="12"/>
      <c r="AM6465" s="12"/>
      <c r="AN6465" s="12"/>
      <c r="AO6465" s="12"/>
      <c r="AP6465" s="12"/>
      <c r="AQ6465" s="12"/>
      <c r="AR6465" s="12"/>
      <c r="AS6465" s="12"/>
      <c r="AT6465" s="12"/>
      <c r="AU6465" s="12"/>
      <c r="AV6465" s="12"/>
      <c r="AW6465" s="12"/>
      <c r="AX6465" s="12"/>
      <c r="AY6465" s="12"/>
      <c r="AZ6465" s="12"/>
      <c r="BA6465" s="12"/>
      <c r="BB6465" s="12"/>
      <c r="BC6465" s="12"/>
      <c r="BD6465" s="12"/>
      <c r="BE6465" s="12"/>
      <c r="BF6465" s="12"/>
      <c r="BG6465" s="12"/>
      <c r="BH6465" s="12"/>
      <c r="BI6465" s="12"/>
      <c r="BJ6465" s="13"/>
      <c r="BK6465" s="13"/>
      <c r="BL6465" s="13"/>
      <c r="BM6465" s="13"/>
      <c r="BN6465" s="13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1"/>
      <c r="L6466" s="11"/>
      <c r="M6466" s="12"/>
      <c r="N6466" s="12"/>
      <c r="O6466" s="12"/>
      <c r="P6466" s="12"/>
      <c r="Q6466" s="12"/>
      <c r="R6466" s="12"/>
      <c r="S6466" s="12"/>
      <c r="T6466" s="12"/>
      <c r="U6466" s="12"/>
      <c r="V6466" s="12"/>
      <c r="W6466" s="12"/>
      <c r="X6466" s="12"/>
      <c r="Y6466" s="12"/>
      <c r="Z6466" s="12"/>
      <c r="AA6466" s="12"/>
      <c r="AB6466" s="12"/>
      <c r="AC6466" s="12"/>
      <c r="AD6466" s="12"/>
      <c r="AE6466" s="12"/>
      <c r="AF6466" s="12"/>
      <c r="AG6466" s="12"/>
      <c r="AH6466" s="12"/>
      <c r="AI6466" s="12"/>
      <c r="AJ6466" s="12"/>
      <c r="AK6466" s="12"/>
      <c r="AL6466" s="12"/>
      <c r="AM6466" s="12"/>
      <c r="AN6466" s="12"/>
      <c r="AO6466" s="12"/>
      <c r="AP6466" s="12"/>
      <c r="AQ6466" s="12"/>
      <c r="AR6466" s="12"/>
      <c r="AS6466" s="12"/>
      <c r="AT6466" s="12"/>
      <c r="AU6466" s="12"/>
      <c r="AV6466" s="12"/>
      <c r="AW6466" s="12"/>
      <c r="AX6466" s="12"/>
      <c r="AY6466" s="12"/>
      <c r="AZ6466" s="12"/>
      <c r="BA6466" s="12"/>
      <c r="BB6466" s="12"/>
      <c r="BC6466" s="12"/>
      <c r="BD6466" s="12"/>
      <c r="BE6466" s="12"/>
      <c r="BF6466" s="12"/>
      <c r="BG6466" s="12"/>
      <c r="BH6466" s="12"/>
      <c r="BI6466" s="12"/>
      <c r="BJ6466" s="13"/>
      <c r="BK6466" s="13"/>
      <c r="BL6466" s="13"/>
      <c r="BM6466" s="13"/>
      <c r="BN6466" s="13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1"/>
      <c r="L6467" s="11"/>
      <c r="M6467" s="12"/>
      <c r="N6467" s="12"/>
      <c r="O6467" s="12"/>
      <c r="P6467" s="12"/>
      <c r="Q6467" s="12"/>
      <c r="R6467" s="12"/>
      <c r="S6467" s="12"/>
      <c r="T6467" s="12"/>
      <c r="U6467" s="12"/>
      <c r="V6467" s="12"/>
      <c r="W6467" s="12"/>
      <c r="X6467" s="12"/>
      <c r="Y6467" s="12"/>
      <c r="Z6467" s="12"/>
      <c r="AA6467" s="12"/>
      <c r="AB6467" s="12"/>
      <c r="AC6467" s="12"/>
      <c r="AD6467" s="12"/>
      <c r="AE6467" s="12"/>
      <c r="AF6467" s="12"/>
      <c r="AG6467" s="12"/>
      <c r="AH6467" s="12"/>
      <c r="AI6467" s="12"/>
      <c r="AJ6467" s="12"/>
      <c r="AK6467" s="12"/>
      <c r="AL6467" s="12"/>
      <c r="AM6467" s="12"/>
      <c r="AN6467" s="12"/>
      <c r="AO6467" s="12"/>
      <c r="AP6467" s="12"/>
      <c r="AQ6467" s="12"/>
      <c r="AR6467" s="12"/>
      <c r="AS6467" s="12"/>
      <c r="AT6467" s="12"/>
      <c r="AU6467" s="12"/>
      <c r="AV6467" s="12"/>
      <c r="AW6467" s="12"/>
      <c r="AX6467" s="12"/>
      <c r="AY6467" s="12"/>
      <c r="AZ6467" s="12"/>
      <c r="BA6467" s="12"/>
      <c r="BB6467" s="12"/>
      <c r="BC6467" s="12"/>
      <c r="BD6467" s="12"/>
      <c r="BE6467" s="12"/>
      <c r="BF6467" s="12"/>
      <c r="BG6467" s="12"/>
      <c r="BH6467" s="12"/>
      <c r="BI6467" s="12"/>
      <c r="BJ6467" s="13"/>
      <c r="BK6467" s="13"/>
      <c r="BL6467" s="13"/>
      <c r="BM6467" s="13"/>
      <c r="BN6467" s="13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1"/>
      <c r="L6468" s="11"/>
      <c r="M6468" s="12"/>
      <c r="N6468" s="12"/>
      <c r="O6468" s="12"/>
      <c r="P6468" s="12"/>
      <c r="Q6468" s="12"/>
      <c r="R6468" s="12"/>
      <c r="S6468" s="12"/>
      <c r="T6468" s="12"/>
      <c r="U6468" s="12"/>
      <c r="V6468" s="12"/>
      <c r="W6468" s="12"/>
      <c r="X6468" s="12"/>
      <c r="Y6468" s="12"/>
      <c r="Z6468" s="12"/>
      <c r="AA6468" s="12"/>
      <c r="AB6468" s="12"/>
      <c r="AC6468" s="12"/>
      <c r="AD6468" s="12"/>
      <c r="AE6468" s="12"/>
      <c r="AF6468" s="12"/>
      <c r="AG6468" s="12"/>
      <c r="AH6468" s="12"/>
      <c r="AI6468" s="12"/>
      <c r="AJ6468" s="12"/>
      <c r="AK6468" s="12"/>
      <c r="AL6468" s="12"/>
      <c r="AM6468" s="12"/>
      <c r="AN6468" s="12"/>
      <c r="AO6468" s="12"/>
      <c r="AP6468" s="12"/>
      <c r="AQ6468" s="12"/>
      <c r="AR6468" s="12"/>
      <c r="AS6468" s="12"/>
      <c r="AT6468" s="12"/>
      <c r="AU6468" s="12"/>
      <c r="AV6468" s="12"/>
      <c r="AW6468" s="12"/>
      <c r="AX6468" s="12"/>
      <c r="AY6468" s="12"/>
      <c r="AZ6468" s="12"/>
      <c r="BA6468" s="12"/>
      <c r="BB6468" s="12"/>
      <c r="BC6468" s="12"/>
      <c r="BD6468" s="12"/>
      <c r="BE6468" s="12"/>
      <c r="BF6468" s="12"/>
      <c r="BG6468" s="12"/>
      <c r="BH6468" s="12"/>
      <c r="BI6468" s="12"/>
      <c r="BJ6468" s="13"/>
      <c r="BK6468" s="13"/>
      <c r="BL6468" s="13"/>
      <c r="BM6468" s="13"/>
      <c r="BN6468" s="13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1"/>
      <c r="L6469" s="11"/>
      <c r="M6469" s="12"/>
      <c r="N6469" s="12"/>
      <c r="O6469" s="12"/>
      <c r="P6469" s="12"/>
      <c r="Q6469" s="12"/>
      <c r="R6469" s="12"/>
      <c r="S6469" s="12"/>
      <c r="T6469" s="12"/>
      <c r="U6469" s="12"/>
      <c r="V6469" s="12"/>
      <c r="W6469" s="12"/>
      <c r="X6469" s="12"/>
      <c r="Y6469" s="12"/>
      <c r="Z6469" s="12"/>
      <c r="AA6469" s="12"/>
      <c r="AB6469" s="12"/>
      <c r="AC6469" s="12"/>
      <c r="AD6469" s="12"/>
      <c r="AE6469" s="12"/>
      <c r="AF6469" s="12"/>
      <c r="AG6469" s="12"/>
      <c r="AH6469" s="12"/>
      <c r="AI6469" s="12"/>
      <c r="AJ6469" s="12"/>
      <c r="AK6469" s="12"/>
      <c r="AL6469" s="12"/>
      <c r="AM6469" s="12"/>
      <c r="AN6469" s="12"/>
      <c r="AO6469" s="12"/>
      <c r="AP6469" s="12"/>
      <c r="AQ6469" s="12"/>
      <c r="AR6469" s="12"/>
      <c r="AS6469" s="12"/>
      <c r="AT6469" s="12"/>
      <c r="AU6469" s="12"/>
      <c r="AV6469" s="12"/>
      <c r="AW6469" s="12"/>
      <c r="AX6469" s="12"/>
      <c r="AY6469" s="12"/>
      <c r="AZ6469" s="12"/>
      <c r="BA6469" s="12"/>
      <c r="BB6469" s="12"/>
      <c r="BC6469" s="12"/>
      <c r="BD6469" s="12"/>
      <c r="BE6469" s="12"/>
      <c r="BF6469" s="12"/>
      <c r="BG6469" s="12"/>
      <c r="BH6469" s="12"/>
      <c r="BI6469" s="12"/>
      <c r="BJ6469" s="13"/>
      <c r="BK6469" s="13"/>
      <c r="BL6469" s="13"/>
      <c r="BM6469" s="13"/>
      <c r="BN6469" s="13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1"/>
      <c r="L6470" s="11"/>
      <c r="M6470" s="12"/>
      <c r="N6470" s="12"/>
      <c r="O6470" s="12"/>
      <c r="P6470" s="12"/>
      <c r="Q6470" s="12"/>
      <c r="R6470" s="12"/>
      <c r="S6470" s="12"/>
      <c r="T6470" s="12"/>
      <c r="U6470" s="12"/>
      <c r="V6470" s="12"/>
      <c r="W6470" s="12"/>
      <c r="X6470" s="12"/>
      <c r="Y6470" s="12"/>
      <c r="Z6470" s="12"/>
      <c r="AA6470" s="12"/>
      <c r="AB6470" s="12"/>
      <c r="AC6470" s="12"/>
      <c r="AD6470" s="12"/>
      <c r="AE6470" s="12"/>
      <c r="AF6470" s="12"/>
      <c r="AG6470" s="12"/>
      <c r="AH6470" s="12"/>
      <c r="AI6470" s="12"/>
      <c r="AJ6470" s="12"/>
      <c r="AK6470" s="12"/>
      <c r="AL6470" s="12"/>
      <c r="AM6470" s="12"/>
      <c r="AN6470" s="12"/>
      <c r="AO6470" s="12"/>
      <c r="AP6470" s="12"/>
      <c r="AQ6470" s="12"/>
      <c r="AR6470" s="12"/>
      <c r="AS6470" s="12"/>
      <c r="AT6470" s="12"/>
      <c r="AU6470" s="12"/>
      <c r="AV6470" s="12"/>
      <c r="AW6470" s="12"/>
      <c r="AX6470" s="12"/>
      <c r="AY6470" s="12"/>
      <c r="AZ6470" s="12"/>
      <c r="BA6470" s="12"/>
      <c r="BB6470" s="12"/>
      <c r="BC6470" s="12"/>
      <c r="BD6470" s="12"/>
      <c r="BE6470" s="12"/>
      <c r="BF6470" s="12"/>
      <c r="BG6470" s="12"/>
      <c r="BH6470" s="12"/>
      <c r="BI6470" s="12"/>
      <c r="BJ6470" s="13"/>
      <c r="BK6470" s="13"/>
      <c r="BL6470" s="13"/>
      <c r="BM6470" s="13"/>
      <c r="BN6470" s="13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1"/>
      <c r="L6471" s="11"/>
      <c r="M6471" s="12"/>
      <c r="N6471" s="12"/>
      <c r="O6471" s="12"/>
      <c r="P6471" s="12"/>
      <c r="Q6471" s="12"/>
      <c r="R6471" s="12"/>
      <c r="S6471" s="12"/>
      <c r="T6471" s="12"/>
      <c r="U6471" s="12"/>
      <c r="V6471" s="12"/>
      <c r="W6471" s="12"/>
      <c r="X6471" s="12"/>
      <c r="Y6471" s="12"/>
      <c r="Z6471" s="12"/>
      <c r="AA6471" s="12"/>
      <c r="AB6471" s="12"/>
      <c r="AC6471" s="12"/>
      <c r="AD6471" s="12"/>
      <c r="AE6471" s="12"/>
      <c r="AF6471" s="12"/>
      <c r="AG6471" s="12"/>
      <c r="AH6471" s="12"/>
      <c r="AI6471" s="12"/>
      <c r="AJ6471" s="12"/>
      <c r="AK6471" s="12"/>
      <c r="AL6471" s="12"/>
      <c r="AM6471" s="12"/>
      <c r="AN6471" s="12"/>
      <c r="AO6471" s="12"/>
      <c r="AP6471" s="12"/>
      <c r="AQ6471" s="12"/>
      <c r="AR6471" s="12"/>
      <c r="AS6471" s="12"/>
      <c r="AT6471" s="12"/>
      <c r="AU6471" s="12"/>
      <c r="AV6471" s="12"/>
      <c r="AW6471" s="12"/>
      <c r="AX6471" s="12"/>
      <c r="AY6471" s="12"/>
      <c r="AZ6471" s="12"/>
      <c r="BA6471" s="12"/>
      <c r="BB6471" s="12"/>
      <c r="BC6471" s="12"/>
      <c r="BD6471" s="12"/>
      <c r="BE6471" s="12"/>
      <c r="BF6471" s="12"/>
      <c r="BG6471" s="12"/>
      <c r="BH6471" s="12"/>
      <c r="BI6471" s="12"/>
      <c r="BJ6471" s="13"/>
      <c r="BK6471" s="13"/>
      <c r="BL6471" s="13"/>
      <c r="BM6471" s="13"/>
      <c r="BN6471" s="13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1"/>
      <c r="L6472" s="11"/>
      <c r="M6472" s="12"/>
      <c r="N6472" s="12"/>
      <c r="O6472" s="12"/>
      <c r="P6472" s="12"/>
      <c r="Q6472" s="12"/>
      <c r="R6472" s="12"/>
      <c r="S6472" s="12"/>
      <c r="T6472" s="12"/>
      <c r="U6472" s="12"/>
      <c r="V6472" s="12"/>
      <c r="W6472" s="12"/>
      <c r="X6472" s="12"/>
      <c r="Y6472" s="12"/>
      <c r="Z6472" s="12"/>
      <c r="AA6472" s="12"/>
      <c r="AB6472" s="12"/>
      <c r="AC6472" s="12"/>
      <c r="AD6472" s="12"/>
      <c r="AE6472" s="12"/>
      <c r="AF6472" s="12"/>
      <c r="AG6472" s="12"/>
      <c r="AH6472" s="12"/>
      <c r="AI6472" s="12"/>
      <c r="AJ6472" s="12"/>
      <c r="AK6472" s="12"/>
      <c r="AL6472" s="12"/>
      <c r="AM6472" s="12"/>
      <c r="AN6472" s="12"/>
      <c r="AO6472" s="12"/>
      <c r="AP6472" s="12"/>
      <c r="AQ6472" s="12"/>
      <c r="AR6472" s="12"/>
      <c r="AS6472" s="12"/>
      <c r="AT6472" s="12"/>
      <c r="AU6472" s="12"/>
      <c r="AV6472" s="12"/>
      <c r="AW6472" s="12"/>
      <c r="AX6472" s="12"/>
      <c r="AY6472" s="12"/>
      <c r="AZ6472" s="12"/>
      <c r="BA6472" s="12"/>
      <c r="BB6472" s="12"/>
      <c r="BC6472" s="12"/>
      <c r="BD6472" s="12"/>
      <c r="BE6472" s="12"/>
      <c r="BF6472" s="12"/>
      <c r="BG6472" s="12"/>
      <c r="BH6472" s="12"/>
      <c r="BI6472" s="12"/>
      <c r="BJ6472" s="13"/>
      <c r="BK6472" s="13"/>
      <c r="BL6472" s="13"/>
      <c r="BM6472" s="13"/>
      <c r="BN6472" s="13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1"/>
      <c r="L6473" s="11"/>
      <c r="M6473" s="12"/>
      <c r="N6473" s="12"/>
      <c r="O6473" s="12"/>
      <c r="P6473" s="12"/>
      <c r="Q6473" s="12"/>
      <c r="R6473" s="12"/>
      <c r="S6473" s="12"/>
      <c r="T6473" s="12"/>
      <c r="U6473" s="12"/>
      <c r="V6473" s="12"/>
      <c r="W6473" s="12"/>
      <c r="X6473" s="12"/>
      <c r="Y6473" s="12"/>
      <c r="Z6473" s="12"/>
      <c r="AA6473" s="12"/>
      <c r="AB6473" s="12"/>
      <c r="AC6473" s="12"/>
      <c r="AD6473" s="12"/>
      <c r="AE6473" s="12"/>
      <c r="AF6473" s="12"/>
      <c r="AG6473" s="12"/>
      <c r="AH6473" s="12"/>
      <c r="AI6473" s="12"/>
      <c r="AJ6473" s="12"/>
      <c r="AK6473" s="12"/>
      <c r="AL6473" s="12"/>
      <c r="AM6473" s="12"/>
      <c r="AN6473" s="12"/>
      <c r="AO6473" s="12"/>
      <c r="AP6473" s="12"/>
      <c r="AQ6473" s="12"/>
      <c r="AR6473" s="12"/>
      <c r="AS6473" s="12"/>
      <c r="AT6473" s="12"/>
      <c r="AU6473" s="12"/>
      <c r="AV6473" s="12"/>
      <c r="AW6473" s="12"/>
      <c r="AX6473" s="12"/>
      <c r="AY6473" s="12"/>
      <c r="AZ6473" s="12"/>
      <c r="BA6473" s="12"/>
      <c r="BB6473" s="12"/>
      <c r="BC6473" s="12"/>
      <c r="BD6473" s="12"/>
      <c r="BE6473" s="12"/>
      <c r="BF6473" s="12"/>
      <c r="BG6473" s="12"/>
      <c r="BH6473" s="12"/>
      <c r="BI6473" s="12"/>
      <c r="BJ6473" s="13"/>
      <c r="BK6473" s="13"/>
      <c r="BL6473" s="13"/>
      <c r="BM6473" s="13"/>
      <c r="BN6473" s="13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1"/>
      <c r="L6474" s="11"/>
      <c r="M6474" s="12"/>
      <c r="N6474" s="12"/>
      <c r="O6474" s="12"/>
      <c r="P6474" s="12"/>
      <c r="Q6474" s="12"/>
      <c r="R6474" s="12"/>
      <c r="S6474" s="12"/>
      <c r="T6474" s="12"/>
      <c r="U6474" s="12"/>
      <c r="V6474" s="12"/>
      <c r="W6474" s="12"/>
      <c r="X6474" s="12"/>
      <c r="Y6474" s="12"/>
      <c r="Z6474" s="12"/>
      <c r="AA6474" s="12"/>
      <c r="AB6474" s="12"/>
      <c r="AC6474" s="12"/>
      <c r="AD6474" s="12"/>
      <c r="AE6474" s="12"/>
      <c r="AF6474" s="12"/>
      <c r="AG6474" s="12"/>
      <c r="AH6474" s="12"/>
      <c r="AI6474" s="12"/>
      <c r="AJ6474" s="12"/>
      <c r="AK6474" s="12"/>
      <c r="AL6474" s="12"/>
      <c r="AM6474" s="12"/>
      <c r="AN6474" s="12"/>
      <c r="AO6474" s="12"/>
      <c r="AP6474" s="12"/>
      <c r="AQ6474" s="12"/>
      <c r="AR6474" s="12"/>
      <c r="AS6474" s="12"/>
      <c r="AT6474" s="12"/>
      <c r="AU6474" s="12"/>
      <c r="AV6474" s="12"/>
      <c r="AW6474" s="12"/>
      <c r="AX6474" s="12"/>
      <c r="AY6474" s="12"/>
      <c r="AZ6474" s="12"/>
      <c r="BA6474" s="12"/>
      <c r="BB6474" s="12"/>
      <c r="BC6474" s="12"/>
      <c r="BD6474" s="12"/>
      <c r="BE6474" s="12"/>
      <c r="BF6474" s="12"/>
      <c r="BG6474" s="12"/>
      <c r="BH6474" s="12"/>
      <c r="BI6474" s="12"/>
      <c r="BJ6474" s="13"/>
      <c r="BK6474" s="13"/>
      <c r="BL6474" s="13"/>
      <c r="BM6474" s="13"/>
      <c r="BN6474" s="13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1"/>
      <c r="L6475" s="11"/>
      <c r="M6475" s="12"/>
      <c r="N6475" s="12"/>
      <c r="O6475" s="12"/>
      <c r="P6475" s="12"/>
      <c r="Q6475" s="12"/>
      <c r="R6475" s="12"/>
      <c r="S6475" s="12"/>
      <c r="T6475" s="12"/>
      <c r="U6475" s="12"/>
      <c r="V6475" s="12"/>
      <c r="W6475" s="12"/>
      <c r="X6475" s="12"/>
      <c r="Y6475" s="12"/>
      <c r="Z6475" s="12"/>
      <c r="AA6475" s="12"/>
      <c r="AB6475" s="12"/>
      <c r="AC6475" s="12"/>
      <c r="AD6475" s="12"/>
      <c r="AE6475" s="12"/>
      <c r="AF6475" s="12"/>
      <c r="AG6475" s="12"/>
      <c r="AH6475" s="12"/>
      <c r="AI6475" s="12"/>
      <c r="AJ6475" s="12"/>
      <c r="AK6475" s="12"/>
      <c r="AL6475" s="12"/>
      <c r="AM6475" s="12"/>
      <c r="AN6475" s="12"/>
      <c r="AO6475" s="12"/>
      <c r="AP6475" s="12"/>
      <c r="AQ6475" s="12"/>
      <c r="AR6475" s="12"/>
      <c r="AS6475" s="12"/>
      <c r="AT6475" s="12"/>
      <c r="AU6475" s="12"/>
      <c r="AV6475" s="12"/>
      <c r="AW6475" s="12"/>
      <c r="AX6475" s="12"/>
      <c r="AY6475" s="12"/>
      <c r="AZ6475" s="12"/>
      <c r="BA6475" s="12"/>
      <c r="BB6475" s="12"/>
      <c r="BC6475" s="12"/>
      <c r="BD6475" s="12"/>
      <c r="BE6475" s="12"/>
      <c r="BF6475" s="12"/>
      <c r="BG6475" s="12"/>
      <c r="BH6475" s="12"/>
      <c r="BI6475" s="12"/>
      <c r="BJ6475" s="13"/>
      <c r="BK6475" s="13"/>
      <c r="BL6475" s="13"/>
      <c r="BM6475" s="13"/>
      <c r="BN6475" s="13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1"/>
      <c r="L6476" s="11"/>
      <c r="M6476" s="12"/>
      <c r="N6476" s="12"/>
      <c r="O6476" s="12"/>
      <c r="P6476" s="12"/>
      <c r="Q6476" s="12"/>
      <c r="R6476" s="12"/>
      <c r="S6476" s="12"/>
      <c r="T6476" s="12"/>
      <c r="U6476" s="12"/>
      <c r="V6476" s="12"/>
      <c r="W6476" s="12"/>
      <c r="X6476" s="12"/>
      <c r="Y6476" s="12"/>
      <c r="Z6476" s="12"/>
      <c r="AA6476" s="12"/>
      <c r="AB6476" s="12"/>
      <c r="AC6476" s="12"/>
      <c r="AD6476" s="12"/>
      <c r="AE6476" s="12"/>
      <c r="AF6476" s="12"/>
      <c r="AG6476" s="12"/>
      <c r="AH6476" s="12"/>
      <c r="AI6476" s="12"/>
      <c r="AJ6476" s="12"/>
      <c r="AK6476" s="12"/>
      <c r="AL6476" s="12"/>
      <c r="AM6476" s="12"/>
      <c r="AN6476" s="12"/>
      <c r="AO6476" s="12"/>
      <c r="AP6476" s="12"/>
      <c r="AQ6476" s="12"/>
      <c r="AR6476" s="12"/>
      <c r="AS6476" s="12"/>
      <c r="AT6476" s="12"/>
      <c r="AU6476" s="12"/>
      <c r="AV6476" s="12"/>
      <c r="AW6476" s="12"/>
      <c r="AX6476" s="12"/>
      <c r="AY6476" s="12"/>
      <c r="AZ6476" s="12"/>
      <c r="BA6476" s="12"/>
      <c r="BB6476" s="12"/>
      <c r="BC6476" s="12"/>
      <c r="BD6476" s="12"/>
      <c r="BE6476" s="12"/>
      <c r="BF6476" s="12"/>
      <c r="BG6476" s="12"/>
      <c r="BH6476" s="12"/>
      <c r="BI6476" s="12"/>
      <c r="BJ6476" s="13"/>
      <c r="BK6476" s="13"/>
      <c r="BL6476" s="13"/>
      <c r="BM6476" s="13"/>
      <c r="BN6476" s="13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1"/>
      <c r="L6477" s="11"/>
      <c r="M6477" s="12"/>
      <c r="N6477" s="12"/>
      <c r="O6477" s="12"/>
      <c r="P6477" s="12"/>
      <c r="Q6477" s="12"/>
      <c r="R6477" s="12"/>
      <c r="S6477" s="12"/>
      <c r="T6477" s="12"/>
      <c r="U6477" s="12"/>
      <c r="V6477" s="12"/>
      <c r="W6477" s="12"/>
      <c r="X6477" s="12"/>
      <c r="Y6477" s="12"/>
      <c r="Z6477" s="12"/>
      <c r="AA6477" s="12"/>
      <c r="AB6477" s="12"/>
      <c r="AC6477" s="12"/>
      <c r="AD6477" s="12"/>
      <c r="AE6477" s="12"/>
      <c r="AF6477" s="12"/>
      <c r="AG6477" s="12"/>
      <c r="AH6477" s="12"/>
      <c r="AI6477" s="12"/>
      <c r="AJ6477" s="12"/>
      <c r="AK6477" s="12"/>
      <c r="AL6477" s="12"/>
      <c r="AM6477" s="12"/>
      <c r="AN6477" s="12"/>
      <c r="AO6477" s="12"/>
      <c r="AP6477" s="12"/>
      <c r="AQ6477" s="12"/>
      <c r="AR6477" s="12"/>
      <c r="AS6477" s="12"/>
      <c r="AT6477" s="12"/>
      <c r="AU6477" s="12"/>
      <c r="AV6477" s="12"/>
      <c r="AW6477" s="12"/>
      <c r="AX6477" s="12"/>
      <c r="AY6477" s="12"/>
      <c r="AZ6477" s="12"/>
      <c r="BA6477" s="12"/>
      <c r="BB6477" s="12"/>
      <c r="BC6477" s="12"/>
      <c r="BD6477" s="12"/>
      <c r="BE6477" s="12"/>
      <c r="BF6477" s="12"/>
      <c r="BG6477" s="12"/>
      <c r="BH6477" s="12"/>
      <c r="BI6477" s="12"/>
      <c r="BJ6477" s="13"/>
      <c r="BK6477" s="13"/>
      <c r="BL6477" s="13"/>
      <c r="BM6477" s="13"/>
      <c r="BN6477" s="13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1"/>
      <c r="L6478" s="11"/>
      <c r="M6478" s="12"/>
      <c r="N6478" s="12"/>
      <c r="O6478" s="12"/>
      <c r="P6478" s="12"/>
      <c r="Q6478" s="12"/>
      <c r="R6478" s="12"/>
      <c r="S6478" s="12"/>
      <c r="T6478" s="12"/>
      <c r="U6478" s="12"/>
      <c r="V6478" s="12"/>
      <c r="W6478" s="12"/>
      <c r="X6478" s="12"/>
      <c r="Y6478" s="12"/>
      <c r="Z6478" s="12"/>
      <c r="AA6478" s="12"/>
      <c r="AB6478" s="12"/>
      <c r="AC6478" s="12"/>
      <c r="AD6478" s="12"/>
      <c r="AE6478" s="12"/>
      <c r="AF6478" s="12"/>
      <c r="AG6478" s="12"/>
      <c r="AH6478" s="12"/>
      <c r="AI6478" s="12"/>
      <c r="AJ6478" s="12"/>
      <c r="AK6478" s="12"/>
      <c r="AL6478" s="12"/>
      <c r="AM6478" s="12"/>
      <c r="AN6478" s="12"/>
      <c r="AO6478" s="12"/>
      <c r="AP6478" s="12"/>
      <c r="AQ6478" s="12"/>
      <c r="AR6478" s="12"/>
      <c r="AS6478" s="12"/>
      <c r="AT6478" s="12"/>
      <c r="AU6478" s="12"/>
      <c r="AV6478" s="12"/>
      <c r="AW6478" s="12"/>
      <c r="AX6478" s="12"/>
      <c r="AY6478" s="12"/>
      <c r="AZ6478" s="12"/>
      <c r="BA6478" s="12"/>
      <c r="BB6478" s="12"/>
      <c r="BC6478" s="12"/>
      <c r="BD6478" s="12"/>
      <c r="BE6478" s="12"/>
      <c r="BF6478" s="12"/>
      <c r="BG6478" s="12"/>
      <c r="BH6478" s="12"/>
      <c r="BI6478" s="12"/>
      <c r="BJ6478" s="13"/>
      <c r="BK6478" s="13"/>
      <c r="BL6478" s="13"/>
      <c r="BM6478" s="13"/>
      <c r="BN6478" s="13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1"/>
      <c r="L6479" s="11"/>
      <c r="M6479" s="12"/>
      <c r="N6479" s="12"/>
      <c r="O6479" s="12"/>
      <c r="P6479" s="12"/>
      <c r="Q6479" s="12"/>
      <c r="R6479" s="12"/>
      <c r="S6479" s="12"/>
      <c r="T6479" s="12"/>
      <c r="U6479" s="12"/>
      <c r="V6479" s="12"/>
      <c r="W6479" s="12"/>
      <c r="X6479" s="12"/>
      <c r="Y6479" s="12"/>
      <c r="Z6479" s="12"/>
      <c r="AA6479" s="12"/>
      <c r="AB6479" s="12"/>
      <c r="AC6479" s="12"/>
      <c r="AD6479" s="12"/>
      <c r="AE6479" s="12"/>
      <c r="AF6479" s="12"/>
      <c r="AG6479" s="12"/>
      <c r="AH6479" s="12"/>
      <c r="AI6479" s="12"/>
      <c r="AJ6479" s="12"/>
      <c r="AK6479" s="12"/>
      <c r="AL6479" s="12"/>
      <c r="AM6479" s="12"/>
      <c r="AN6479" s="12"/>
      <c r="AO6479" s="12"/>
      <c r="AP6479" s="12"/>
      <c r="AQ6479" s="12"/>
      <c r="AR6479" s="12"/>
      <c r="AS6479" s="12"/>
      <c r="AT6479" s="12"/>
      <c r="AU6479" s="12"/>
      <c r="AV6479" s="12"/>
      <c r="AW6479" s="12"/>
      <c r="AX6479" s="12"/>
      <c r="AY6479" s="12"/>
      <c r="AZ6479" s="12"/>
      <c r="BA6479" s="12"/>
      <c r="BB6479" s="12"/>
      <c r="BC6479" s="12"/>
      <c r="BD6479" s="12"/>
      <c r="BE6479" s="12"/>
      <c r="BF6479" s="12"/>
      <c r="BG6479" s="12"/>
      <c r="BH6479" s="12"/>
      <c r="BI6479" s="12"/>
      <c r="BJ6479" s="13"/>
      <c r="BK6479" s="13"/>
      <c r="BL6479" s="13"/>
      <c r="BM6479" s="13"/>
      <c r="BN6479" s="13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1"/>
      <c r="L6480" s="11"/>
      <c r="M6480" s="12"/>
      <c r="N6480" s="12"/>
      <c r="O6480" s="12"/>
      <c r="P6480" s="12"/>
      <c r="Q6480" s="12"/>
      <c r="R6480" s="12"/>
      <c r="S6480" s="12"/>
      <c r="T6480" s="12"/>
      <c r="U6480" s="12"/>
      <c r="V6480" s="12"/>
      <c r="W6480" s="12"/>
      <c r="X6480" s="12"/>
      <c r="Y6480" s="12"/>
      <c r="Z6480" s="12"/>
      <c r="AA6480" s="12"/>
      <c r="AB6480" s="12"/>
      <c r="AC6480" s="12"/>
      <c r="AD6480" s="12"/>
      <c r="AE6480" s="12"/>
      <c r="AF6480" s="12"/>
      <c r="AG6480" s="12"/>
      <c r="AH6480" s="12"/>
      <c r="AI6480" s="12"/>
      <c r="AJ6480" s="12"/>
      <c r="AK6480" s="12"/>
      <c r="AL6480" s="12"/>
      <c r="AM6480" s="12"/>
      <c r="AN6480" s="12"/>
      <c r="AO6480" s="12"/>
      <c r="AP6480" s="12"/>
      <c r="AQ6480" s="12"/>
      <c r="AR6480" s="12"/>
      <c r="AS6480" s="12"/>
      <c r="AT6480" s="12"/>
      <c r="AU6480" s="12"/>
      <c r="AV6480" s="12"/>
      <c r="AW6480" s="12"/>
      <c r="AX6480" s="12"/>
      <c r="AY6480" s="12"/>
      <c r="AZ6480" s="12"/>
      <c r="BA6480" s="12"/>
      <c r="BB6480" s="12"/>
      <c r="BC6480" s="12"/>
      <c r="BD6480" s="12"/>
      <c r="BE6480" s="12"/>
      <c r="BF6480" s="12"/>
      <c r="BG6480" s="12"/>
      <c r="BH6480" s="12"/>
      <c r="BI6480" s="12"/>
      <c r="BJ6480" s="13"/>
      <c r="BK6480" s="13"/>
      <c r="BL6480" s="13"/>
      <c r="BM6480" s="13"/>
      <c r="BN6480" s="13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1"/>
      <c r="L6481" s="11"/>
      <c r="M6481" s="12"/>
      <c r="N6481" s="12"/>
      <c r="O6481" s="12"/>
      <c r="P6481" s="12"/>
      <c r="Q6481" s="12"/>
      <c r="R6481" s="12"/>
      <c r="S6481" s="12"/>
      <c r="T6481" s="12"/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2"/>
      <c r="AF6481" s="12"/>
      <c r="AG6481" s="12"/>
      <c r="AH6481" s="12"/>
      <c r="AI6481" s="12"/>
      <c r="AJ6481" s="12"/>
      <c r="AK6481" s="12"/>
      <c r="AL6481" s="12"/>
      <c r="AM6481" s="12"/>
      <c r="AN6481" s="12"/>
      <c r="AO6481" s="12"/>
      <c r="AP6481" s="12"/>
      <c r="AQ6481" s="12"/>
      <c r="AR6481" s="12"/>
      <c r="AS6481" s="12"/>
      <c r="AT6481" s="12"/>
      <c r="AU6481" s="12"/>
      <c r="AV6481" s="12"/>
      <c r="AW6481" s="12"/>
      <c r="AX6481" s="12"/>
      <c r="AY6481" s="12"/>
      <c r="AZ6481" s="12"/>
      <c r="BA6481" s="12"/>
      <c r="BB6481" s="12"/>
      <c r="BC6481" s="12"/>
      <c r="BD6481" s="12"/>
      <c r="BE6481" s="12"/>
      <c r="BF6481" s="12"/>
      <c r="BG6481" s="12"/>
      <c r="BH6481" s="12"/>
      <c r="BI6481" s="12"/>
      <c r="BJ6481" s="13"/>
      <c r="BK6481" s="13"/>
      <c r="BL6481" s="13"/>
      <c r="BM6481" s="13"/>
      <c r="BN6481" s="13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1"/>
      <c r="L6482" s="11"/>
      <c r="M6482" s="12"/>
      <c r="N6482" s="12"/>
      <c r="O6482" s="12"/>
      <c r="P6482" s="12"/>
      <c r="Q6482" s="12"/>
      <c r="R6482" s="12"/>
      <c r="S6482" s="12"/>
      <c r="T6482" s="12"/>
      <c r="U6482" s="12"/>
      <c r="V6482" s="12"/>
      <c r="W6482" s="12"/>
      <c r="X6482" s="12"/>
      <c r="Y6482" s="12"/>
      <c r="Z6482" s="12"/>
      <c r="AA6482" s="12"/>
      <c r="AB6482" s="12"/>
      <c r="AC6482" s="12"/>
      <c r="AD6482" s="12"/>
      <c r="AE6482" s="12"/>
      <c r="AF6482" s="12"/>
      <c r="AG6482" s="12"/>
      <c r="AH6482" s="12"/>
      <c r="AI6482" s="12"/>
      <c r="AJ6482" s="12"/>
      <c r="AK6482" s="12"/>
      <c r="AL6482" s="12"/>
      <c r="AM6482" s="12"/>
      <c r="AN6482" s="12"/>
      <c r="AO6482" s="12"/>
      <c r="AP6482" s="12"/>
      <c r="AQ6482" s="12"/>
      <c r="AR6482" s="12"/>
      <c r="AS6482" s="12"/>
      <c r="AT6482" s="12"/>
      <c r="AU6482" s="12"/>
      <c r="AV6482" s="12"/>
      <c r="AW6482" s="12"/>
      <c r="AX6482" s="12"/>
      <c r="AY6482" s="12"/>
      <c r="AZ6482" s="12"/>
      <c r="BA6482" s="12"/>
      <c r="BB6482" s="12"/>
      <c r="BC6482" s="12"/>
      <c r="BD6482" s="12"/>
      <c r="BE6482" s="12"/>
      <c r="BF6482" s="12"/>
      <c r="BG6482" s="12"/>
      <c r="BH6482" s="12"/>
      <c r="BI6482" s="12"/>
      <c r="BJ6482" s="13"/>
      <c r="BK6482" s="13"/>
      <c r="BL6482" s="13"/>
      <c r="BM6482" s="13"/>
      <c r="BN6482" s="13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1"/>
      <c r="L6483" s="11"/>
      <c r="M6483" s="12"/>
      <c r="N6483" s="12"/>
      <c r="O6483" s="12"/>
      <c r="P6483" s="12"/>
      <c r="Q6483" s="12"/>
      <c r="R6483" s="12"/>
      <c r="S6483" s="12"/>
      <c r="T6483" s="12"/>
      <c r="U6483" s="12"/>
      <c r="V6483" s="12"/>
      <c r="W6483" s="12"/>
      <c r="X6483" s="12"/>
      <c r="Y6483" s="12"/>
      <c r="Z6483" s="12"/>
      <c r="AA6483" s="12"/>
      <c r="AB6483" s="12"/>
      <c r="AC6483" s="12"/>
      <c r="AD6483" s="12"/>
      <c r="AE6483" s="12"/>
      <c r="AF6483" s="12"/>
      <c r="AG6483" s="12"/>
      <c r="AH6483" s="12"/>
      <c r="AI6483" s="12"/>
      <c r="AJ6483" s="12"/>
      <c r="AK6483" s="12"/>
      <c r="AL6483" s="12"/>
      <c r="AM6483" s="12"/>
      <c r="AN6483" s="12"/>
      <c r="AO6483" s="12"/>
      <c r="AP6483" s="12"/>
      <c r="AQ6483" s="12"/>
      <c r="AR6483" s="12"/>
      <c r="AS6483" s="12"/>
      <c r="AT6483" s="12"/>
      <c r="AU6483" s="12"/>
      <c r="AV6483" s="12"/>
      <c r="AW6483" s="12"/>
      <c r="AX6483" s="12"/>
      <c r="AY6483" s="12"/>
      <c r="AZ6483" s="12"/>
      <c r="BA6483" s="12"/>
      <c r="BB6483" s="12"/>
      <c r="BC6483" s="12"/>
      <c r="BD6483" s="12"/>
      <c r="BE6483" s="12"/>
      <c r="BF6483" s="12"/>
      <c r="BG6483" s="12"/>
      <c r="BH6483" s="12"/>
      <c r="BI6483" s="12"/>
      <c r="BJ6483" s="13"/>
      <c r="BK6483" s="13"/>
      <c r="BL6483" s="13"/>
      <c r="BM6483" s="13"/>
      <c r="BN6483" s="13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1"/>
      <c r="L6484" s="11"/>
      <c r="M6484" s="12"/>
      <c r="N6484" s="12"/>
      <c r="O6484" s="12"/>
      <c r="P6484" s="12"/>
      <c r="Q6484" s="12"/>
      <c r="R6484" s="12"/>
      <c r="S6484" s="12"/>
      <c r="T6484" s="12"/>
      <c r="U6484" s="12"/>
      <c r="V6484" s="12"/>
      <c r="W6484" s="12"/>
      <c r="X6484" s="12"/>
      <c r="Y6484" s="12"/>
      <c r="Z6484" s="12"/>
      <c r="AA6484" s="12"/>
      <c r="AB6484" s="12"/>
      <c r="AC6484" s="12"/>
      <c r="AD6484" s="12"/>
      <c r="AE6484" s="12"/>
      <c r="AF6484" s="12"/>
      <c r="AG6484" s="12"/>
      <c r="AH6484" s="12"/>
      <c r="AI6484" s="12"/>
      <c r="AJ6484" s="12"/>
      <c r="AK6484" s="12"/>
      <c r="AL6484" s="12"/>
      <c r="AM6484" s="12"/>
      <c r="AN6484" s="12"/>
      <c r="AO6484" s="12"/>
      <c r="AP6484" s="12"/>
      <c r="AQ6484" s="12"/>
      <c r="AR6484" s="12"/>
      <c r="AS6484" s="12"/>
      <c r="AT6484" s="12"/>
      <c r="AU6484" s="12"/>
      <c r="AV6484" s="12"/>
      <c r="AW6484" s="12"/>
      <c r="AX6484" s="12"/>
      <c r="AY6484" s="12"/>
      <c r="AZ6484" s="12"/>
      <c r="BA6484" s="12"/>
      <c r="BB6484" s="12"/>
      <c r="BC6484" s="12"/>
      <c r="BD6484" s="12"/>
      <c r="BE6484" s="12"/>
      <c r="BF6484" s="12"/>
      <c r="BG6484" s="12"/>
      <c r="BH6484" s="12"/>
      <c r="BI6484" s="12"/>
      <c r="BJ6484" s="13"/>
      <c r="BK6484" s="13"/>
      <c r="BL6484" s="13"/>
      <c r="BM6484" s="13"/>
      <c r="BN6484" s="13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1"/>
      <c r="L6485" s="11"/>
      <c r="M6485" s="12"/>
      <c r="N6485" s="12"/>
      <c r="O6485" s="12"/>
      <c r="P6485" s="12"/>
      <c r="Q6485" s="12"/>
      <c r="R6485" s="12"/>
      <c r="S6485" s="12"/>
      <c r="T6485" s="12"/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2"/>
      <c r="AF6485" s="12"/>
      <c r="AG6485" s="12"/>
      <c r="AH6485" s="12"/>
      <c r="AI6485" s="12"/>
      <c r="AJ6485" s="12"/>
      <c r="AK6485" s="12"/>
      <c r="AL6485" s="12"/>
      <c r="AM6485" s="12"/>
      <c r="AN6485" s="12"/>
      <c r="AO6485" s="12"/>
      <c r="AP6485" s="12"/>
      <c r="AQ6485" s="12"/>
      <c r="AR6485" s="12"/>
      <c r="AS6485" s="12"/>
      <c r="AT6485" s="12"/>
      <c r="AU6485" s="12"/>
      <c r="AV6485" s="12"/>
      <c r="AW6485" s="12"/>
      <c r="AX6485" s="12"/>
      <c r="AY6485" s="12"/>
      <c r="AZ6485" s="12"/>
      <c r="BA6485" s="12"/>
      <c r="BB6485" s="12"/>
      <c r="BC6485" s="12"/>
      <c r="BD6485" s="12"/>
      <c r="BE6485" s="12"/>
      <c r="BF6485" s="12"/>
      <c r="BG6485" s="12"/>
      <c r="BH6485" s="12"/>
      <c r="BI6485" s="12"/>
      <c r="BJ6485" s="13"/>
      <c r="BK6485" s="13"/>
      <c r="BL6485" s="13"/>
      <c r="BM6485" s="13"/>
      <c r="BN6485" s="13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1"/>
      <c r="L6486" s="11"/>
      <c r="M6486" s="12"/>
      <c r="N6486" s="12"/>
      <c r="O6486" s="12"/>
      <c r="P6486" s="12"/>
      <c r="Q6486" s="12"/>
      <c r="R6486" s="12"/>
      <c r="S6486" s="12"/>
      <c r="T6486" s="12"/>
      <c r="U6486" s="12"/>
      <c r="V6486" s="12"/>
      <c r="W6486" s="12"/>
      <c r="X6486" s="12"/>
      <c r="Y6486" s="12"/>
      <c r="Z6486" s="12"/>
      <c r="AA6486" s="12"/>
      <c r="AB6486" s="12"/>
      <c r="AC6486" s="12"/>
      <c r="AD6486" s="12"/>
      <c r="AE6486" s="12"/>
      <c r="AF6486" s="12"/>
      <c r="AG6486" s="12"/>
      <c r="AH6486" s="12"/>
      <c r="AI6486" s="12"/>
      <c r="AJ6486" s="12"/>
      <c r="AK6486" s="12"/>
      <c r="AL6486" s="12"/>
      <c r="AM6486" s="12"/>
      <c r="AN6486" s="12"/>
      <c r="AO6486" s="12"/>
      <c r="AP6486" s="12"/>
      <c r="AQ6486" s="12"/>
      <c r="AR6486" s="12"/>
      <c r="AS6486" s="12"/>
      <c r="AT6486" s="12"/>
      <c r="AU6486" s="12"/>
      <c r="AV6486" s="12"/>
      <c r="AW6486" s="12"/>
      <c r="AX6486" s="12"/>
      <c r="AY6486" s="12"/>
      <c r="AZ6486" s="12"/>
      <c r="BA6486" s="12"/>
      <c r="BB6486" s="12"/>
      <c r="BC6486" s="12"/>
      <c r="BD6486" s="12"/>
      <c r="BE6486" s="12"/>
      <c r="BF6486" s="12"/>
      <c r="BG6486" s="12"/>
      <c r="BH6486" s="12"/>
      <c r="BI6486" s="12"/>
      <c r="BJ6486" s="13"/>
      <c r="BK6486" s="13"/>
      <c r="BL6486" s="13"/>
      <c r="BM6486" s="13"/>
      <c r="BN6486" s="13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1"/>
      <c r="L6487" s="11"/>
      <c r="M6487" s="12"/>
      <c r="N6487" s="12"/>
      <c r="O6487" s="12"/>
      <c r="P6487" s="12"/>
      <c r="Q6487" s="12"/>
      <c r="R6487" s="12"/>
      <c r="S6487" s="12"/>
      <c r="T6487" s="12"/>
      <c r="U6487" s="12"/>
      <c r="V6487" s="12"/>
      <c r="W6487" s="12"/>
      <c r="X6487" s="12"/>
      <c r="Y6487" s="12"/>
      <c r="Z6487" s="12"/>
      <c r="AA6487" s="12"/>
      <c r="AB6487" s="12"/>
      <c r="AC6487" s="12"/>
      <c r="AD6487" s="12"/>
      <c r="AE6487" s="12"/>
      <c r="AF6487" s="12"/>
      <c r="AG6487" s="12"/>
      <c r="AH6487" s="12"/>
      <c r="AI6487" s="12"/>
      <c r="AJ6487" s="12"/>
      <c r="AK6487" s="12"/>
      <c r="AL6487" s="12"/>
      <c r="AM6487" s="12"/>
      <c r="AN6487" s="12"/>
      <c r="AO6487" s="12"/>
      <c r="AP6487" s="12"/>
      <c r="AQ6487" s="12"/>
      <c r="AR6487" s="12"/>
      <c r="AS6487" s="12"/>
      <c r="AT6487" s="12"/>
      <c r="AU6487" s="12"/>
      <c r="AV6487" s="12"/>
      <c r="AW6487" s="12"/>
      <c r="AX6487" s="12"/>
      <c r="AY6487" s="12"/>
      <c r="AZ6487" s="12"/>
      <c r="BA6487" s="12"/>
      <c r="BB6487" s="12"/>
      <c r="BC6487" s="12"/>
      <c r="BD6487" s="12"/>
      <c r="BE6487" s="12"/>
      <c r="BF6487" s="12"/>
      <c r="BG6487" s="12"/>
      <c r="BH6487" s="12"/>
      <c r="BI6487" s="12"/>
      <c r="BJ6487" s="13"/>
      <c r="BK6487" s="13"/>
      <c r="BL6487" s="13"/>
      <c r="BM6487" s="13"/>
      <c r="BN6487" s="13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1"/>
      <c r="L6488" s="11"/>
      <c r="M6488" s="12"/>
      <c r="N6488" s="12"/>
      <c r="O6488" s="12"/>
      <c r="P6488" s="12"/>
      <c r="Q6488" s="12"/>
      <c r="R6488" s="12"/>
      <c r="S6488" s="12"/>
      <c r="T6488" s="12"/>
      <c r="U6488" s="12"/>
      <c r="V6488" s="12"/>
      <c r="W6488" s="12"/>
      <c r="X6488" s="12"/>
      <c r="Y6488" s="12"/>
      <c r="Z6488" s="12"/>
      <c r="AA6488" s="12"/>
      <c r="AB6488" s="12"/>
      <c r="AC6488" s="12"/>
      <c r="AD6488" s="12"/>
      <c r="AE6488" s="12"/>
      <c r="AF6488" s="12"/>
      <c r="AG6488" s="12"/>
      <c r="AH6488" s="12"/>
      <c r="AI6488" s="12"/>
      <c r="AJ6488" s="12"/>
      <c r="AK6488" s="12"/>
      <c r="AL6488" s="12"/>
      <c r="AM6488" s="12"/>
      <c r="AN6488" s="12"/>
      <c r="AO6488" s="12"/>
      <c r="AP6488" s="12"/>
      <c r="AQ6488" s="12"/>
      <c r="AR6488" s="12"/>
      <c r="AS6488" s="12"/>
      <c r="AT6488" s="12"/>
      <c r="AU6488" s="12"/>
      <c r="AV6488" s="12"/>
      <c r="AW6488" s="12"/>
      <c r="AX6488" s="12"/>
      <c r="AY6488" s="12"/>
      <c r="AZ6488" s="12"/>
      <c r="BA6488" s="12"/>
      <c r="BB6488" s="12"/>
      <c r="BC6488" s="12"/>
      <c r="BD6488" s="12"/>
      <c r="BE6488" s="12"/>
      <c r="BF6488" s="12"/>
      <c r="BG6488" s="12"/>
      <c r="BH6488" s="12"/>
      <c r="BI6488" s="12"/>
      <c r="BJ6488" s="13"/>
      <c r="BK6488" s="13"/>
      <c r="BL6488" s="13"/>
      <c r="BM6488" s="13"/>
      <c r="BN6488" s="13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1"/>
      <c r="L6489" s="11"/>
      <c r="M6489" s="12"/>
      <c r="N6489" s="12"/>
      <c r="O6489" s="12"/>
      <c r="P6489" s="12"/>
      <c r="Q6489" s="12"/>
      <c r="R6489" s="12"/>
      <c r="S6489" s="12"/>
      <c r="T6489" s="12"/>
      <c r="U6489" s="12"/>
      <c r="V6489" s="12"/>
      <c r="W6489" s="12"/>
      <c r="X6489" s="12"/>
      <c r="Y6489" s="12"/>
      <c r="Z6489" s="12"/>
      <c r="AA6489" s="12"/>
      <c r="AB6489" s="12"/>
      <c r="AC6489" s="12"/>
      <c r="AD6489" s="12"/>
      <c r="AE6489" s="12"/>
      <c r="AF6489" s="12"/>
      <c r="AG6489" s="12"/>
      <c r="AH6489" s="12"/>
      <c r="AI6489" s="12"/>
      <c r="AJ6489" s="12"/>
      <c r="AK6489" s="12"/>
      <c r="AL6489" s="12"/>
      <c r="AM6489" s="12"/>
      <c r="AN6489" s="12"/>
      <c r="AO6489" s="12"/>
      <c r="AP6489" s="12"/>
      <c r="AQ6489" s="12"/>
      <c r="AR6489" s="12"/>
      <c r="AS6489" s="12"/>
      <c r="AT6489" s="12"/>
      <c r="AU6489" s="12"/>
      <c r="AV6489" s="12"/>
      <c r="AW6489" s="12"/>
      <c r="AX6489" s="12"/>
      <c r="AY6489" s="12"/>
      <c r="AZ6489" s="12"/>
      <c r="BA6489" s="12"/>
      <c r="BB6489" s="12"/>
      <c r="BC6489" s="12"/>
      <c r="BD6489" s="12"/>
      <c r="BE6489" s="12"/>
      <c r="BF6489" s="12"/>
      <c r="BG6489" s="12"/>
      <c r="BH6489" s="12"/>
      <c r="BI6489" s="12"/>
      <c r="BJ6489" s="13"/>
      <c r="BK6489" s="13"/>
      <c r="BL6489" s="13"/>
      <c r="BM6489" s="13"/>
      <c r="BN6489" s="13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1"/>
      <c r="L6490" s="11"/>
      <c r="M6490" s="12"/>
      <c r="N6490" s="12"/>
      <c r="O6490" s="12"/>
      <c r="P6490" s="12"/>
      <c r="Q6490" s="12"/>
      <c r="R6490" s="12"/>
      <c r="S6490" s="12"/>
      <c r="T6490" s="12"/>
      <c r="U6490" s="12"/>
      <c r="V6490" s="12"/>
      <c r="W6490" s="12"/>
      <c r="X6490" s="12"/>
      <c r="Y6490" s="12"/>
      <c r="Z6490" s="12"/>
      <c r="AA6490" s="12"/>
      <c r="AB6490" s="12"/>
      <c r="AC6490" s="12"/>
      <c r="AD6490" s="12"/>
      <c r="AE6490" s="12"/>
      <c r="AF6490" s="12"/>
      <c r="AG6490" s="12"/>
      <c r="AH6490" s="12"/>
      <c r="AI6490" s="12"/>
      <c r="AJ6490" s="12"/>
      <c r="AK6490" s="12"/>
      <c r="AL6490" s="12"/>
      <c r="AM6490" s="12"/>
      <c r="AN6490" s="12"/>
      <c r="AO6490" s="12"/>
      <c r="AP6490" s="12"/>
      <c r="AQ6490" s="12"/>
      <c r="AR6490" s="12"/>
      <c r="AS6490" s="12"/>
      <c r="AT6490" s="12"/>
      <c r="AU6490" s="12"/>
      <c r="AV6490" s="12"/>
      <c r="AW6490" s="12"/>
      <c r="AX6490" s="12"/>
      <c r="AY6490" s="12"/>
      <c r="AZ6490" s="12"/>
      <c r="BA6490" s="12"/>
      <c r="BB6490" s="12"/>
      <c r="BC6490" s="12"/>
      <c r="BD6490" s="12"/>
      <c r="BE6490" s="12"/>
      <c r="BF6490" s="12"/>
      <c r="BG6490" s="12"/>
      <c r="BH6490" s="12"/>
      <c r="BI6490" s="12"/>
      <c r="BJ6490" s="13"/>
      <c r="BK6490" s="13"/>
      <c r="BL6490" s="13"/>
      <c r="BM6490" s="13"/>
      <c r="BN6490" s="13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1"/>
      <c r="L6491" s="11"/>
      <c r="M6491" s="12"/>
      <c r="N6491" s="12"/>
      <c r="O6491" s="12"/>
      <c r="P6491" s="12"/>
      <c r="Q6491" s="12"/>
      <c r="R6491" s="12"/>
      <c r="S6491" s="12"/>
      <c r="T6491" s="12"/>
      <c r="U6491" s="12"/>
      <c r="V6491" s="12"/>
      <c r="W6491" s="12"/>
      <c r="X6491" s="12"/>
      <c r="Y6491" s="12"/>
      <c r="Z6491" s="12"/>
      <c r="AA6491" s="12"/>
      <c r="AB6491" s="12"/>
      <c r="AC6491" s="12"/>
      <c r="AD6491" s="12"/>
      <c r="AE6491" s="12"/>
      <c r="AF6491" s="12"/>
      <c r="AG6491" s="12"/>
      <c r="AH6491" s="12"/>
      <c r="AI6491" s="12"/>
      <c r="AJ6491" s="12"/>
      <c r="AK6491" s="12"/>
      <c r="AL6491" s="12"/>
      <c r="AM6491" s="12"/>
      <c r="AN6491" s="12"/>
      <c r="AO6491" s="12"/>
      <c r="AP6491" s="12"/>
      <c r="AQ6491" s="12"/>
      <c r="AR6491" s="12"/>
      <c r="AS6491" s="12"/>
      <c r="AT6491" s="12"/>
      <c r="AU6491" s="12"/>
      <c r="AV6491" s="12"/>
      <c r="AW6491" s="12"/>
      <c r="AX6491" s="12"/>
      <c r="AY6491" s="12"/>
      <c r="AZ6491" s="12"/>
      <c r="BA6491" s="12"/>
      <c r="BB6491" s="12"/>
      <c r="BC6491" s="12"/>
      <c r="BD6491" s="12"/>
      <c r="BE6491" s="12"/>
      <c r="BF6491" s="12"/>
      <c r="BG6491" s="12"/>
      <c r="BH6491" s="12"/>
      <c r="BI6491" s="12"/>
      <c r="BJ6491" s="13"/>
      <c r="BK6491" s="13"/>
      <c r="BL6491" s="13"/>
      <c r="BM6491" s="13"/>
      <c r="BN6491" s="13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1"/>
      <c r="L6492" s="11"/>
      <c r="M6492" s="12"/>
      <c r="N6492" s="12"/>
      <c r="O6492" s="12"/>
      <c r="P6492" s="12"/>
      <c r="Q6492" s="12"/>
      <c r="R6492" s="12"/>
      <c r="S6492" s="12"/>
      <c r="T6492" s="12"/>
      <c r="U6492" s="12"/>
      <c r="V6492" s="12"/>
      <c r="W6492" s="12"/>
      <c r="X6492" s="12"/>
      <c r="Y6492" s="12"/>
      <c r="Z6492" s="12"/>
      <c r="AA6492" s="12"/>
      <c r="AB6492" s="12"/>
      <c r="AC6492" s="12"/>
      <c r="AD6492" s="12"/>
      <c r="AE6492" s="12"/>
      <c r="AF6492" s="12"/>
      <c r="AG6492" s="12"/>
      <c r="AH6492" s="12"/>
      <c r="AI6492" s="12"/>
      <c r="AJ6492" s="12"/>
      <c r="AK6492" s="12"/>
      <c r="AL6492" s="12"/>
      <c r="AM6492" s="12"/>
      <c r="AN6492" s="12"/>
      <c r="AO6492" s="12"/>
      <c r="AP6492" s="12"/>
      <c r="AQ6492" s="12"/>
      <c r="AR6492" s="12"/>
      <c r="AS6492" s="12"/>
      <c r="AT6492" s="12"/>
      <c r="AU6492" s="12"/>
      <c r="AV6492" s="12"/>
      <c r="AW6492" s="12"/>
      <c r="AX6492" s="12"/>
      <c r="AY6492" s="12"/>
      <c r="AZ6492" s="12"/>
      <c r="BA6492" s="12"/>
      <c r="BB6492" s="12"/>
      <c r="BC6492" s="12"/>
      <c r="BD6492" s="12"/>
      <c r="BE6492" s="12"/>
      <c r="BF6492" s="12"/>
      <c r="BG6492" s="12"/>
      <c r="BH6492" s="12"/>
      <c r="BI6492" s="12"/>
      <c r="BJ6492" s="13"/>
      <c r="BK6492" s="13"/>
      <c r="BL6492" s="13"/>
      <c r="BM6492" s="13"/>
      <c r="BN6492" s="13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1"/>
      <c r="L6493" s="11"/>
      <c r="M6493" s="12"/>
      <c r="N6493" s="12"/>
      <c r="O6493" s="12"/>
      <c r="P6493" s="12"/>
      <c r="Q6493" s="12"/>
      <c r="R6493" s="12"/>
      <c r="S6493" s="12"/>
      <c r="T6493" s="12"/>
      <c r="U6493" s="12"/>
      <c r="V6493" s="12"/>
      <c r="W6493" s="12"/>
      <c r="X6493" s="12"/>
      <c r="Y6493" s="12"/>
      <c r="Z6493" s="12"/>
      <c r="AA6493" s="12"/>
      <c r="AB6493" s="12"/>
      <c r="AC6493" s="12"/>
      <c r="AD6493" s="12"/>
      <c r="AE6493" s="12"/>
      <c r="AF6493" s="12"/>
      <c r="AG6493" s="12"/>
      <c r="AH6493" s="12"/>
      <c r="AI6493" s="12"/>
      <c r="AJ6493" s="12"/>
      <c r="AK6493" s="12"/>
      <c r="AL6493" s="12"/>
      <c r="AM6493" s="12"/>
      <c r="AN6493" s="12"/>
      <c r="AO6493" s="12"/>
      <c r="AP6493" s="12"/>
      <c r="AQ6493" s="12"/>
      <c r="AR6493" s="12"/>
      <c r="AS6493" s="12"/>
      <c r="AT6493" s="12"/>
      <c r="AU6493" s="12"/>
      <c r="AV6493" s="12"/>
      <c r="AW6493" s="12"/>
      <c r="AX6493" s="12"/>
      <c r="AY6493" s="12"/>
      <c r="AZ6493" s="12"/>
      <c r="BA6493" s="12"/>
      <c r="BB6493" s="12"/>
      <c r="BC6493" s="12"/>
      <c r="BD6493" s="12"/>
      <c r="BE6493" s="12"/>
      <c r="BF6493" s="12"/>
      <c r="BG6493" s="12"/>
      <c r="BH6493" s="12"/>
      <c r="BI6493" s="12"/>
      <c r="BJ6493" s="13"/>
      <c r="BK6493" s="13"/>
      <c r="BL6493" s="13"/>
      <c r="BM6493" s="13"/>
      <c r="BN6493" s="13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1"/>
      <c r="L6494" s="11"/>
      <c r="M6494" s="12"/>
      <c r="N6494" s="12"/>
      <c r="O6494" s="12"/>
      <c r="P6494" s="12"/>
      <c r="Q6494" s="12"/>
      <c r="R6494" s="12"/>
      <c r="S6494" s="12"/>
      <c r="T6494" s="12"/>
      <c r="U6494" s="12"/>
      <c r="V6494" s="12"/>
      <c r="W6494" s="12"/>
      <c r="X6494" s="12"/>
      <c r="Y6494" s="12"/>
      <c r="Z6494" s="12"/>
      <c r="AA6494" s="12"/>
      <c r="AB6494" s="12"/>
      <c r="AC6494" s="12"/>
      <c r="AD6494" s="12"/>
      <c r="AE6494" s="12"/>
      <c r="AF6494" s="12"/>
      <c r="AG6494" s="12"/>
      <c r="AH6494" s="12"/>
      <c r="AI6494" s="12"/>
      <c r="AJ6494" s="12"/>
      <c r="AK6494" s="12"/>
      <c r="AL6494" s="12"/>
      <c r="AM6494" s="12"/>
      <c r="AN6494" s="12"/>
      <c r="AO6494" s="12"/>
      <c r="AP6494" s="12"/>
      <c r="AQ6494" s="12"/>
      <c r="AR6494" s="12"/>
      <c r="AS6494" s="12"/>
      <c r="AT6494" s="12"/>
      <c r="AU6494" s="12"/>
      <c r="AV6494" s="12"/>
      <c r="AW6494" s="12"/>
      <c r="AX6494" s="12"/>
      <c r="AY6494" s="12"/>
      <c r="AZ6494" s="12"/>
      <c r="BA6494" s="12"/>
      <c r="BB6494" s="12"/>
      <c r="BC6494" s="12"/>
      <c r="BD6494" s="12"/>
      <c r="BE6494" s="12"/>
      <c r="BF6494" s="12"/>
      <c r="BG6494" s="12"/>
      <c r="BH6494" s="12"/>
      <c r="BI6494" s="12"/>
      <c r="BJ6494" s="13"/>
      <c r="BK6494" s="13"/>
      <c r="BL6494" s="13"/>
      <c r="BM6494" s="13"/>
      <c r="BN6494" s="13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1"/>
      <c r="L6495" s="11"/>
      <c r="M6495" s="12"/>
      <c r="N6495" s="12"/>
      <c r="O6495" s="12"/>
      <c r="P6495" s="12"/>
      <c r="Q6495" s="12"/>
      <c r="R6495" s="12"/>
      <c r="S6495" s="12"/>
      <c r="T6495" s="12"/>
      <c r="U6495" s="12"/>
      <c r="V6495" s="12"/>
      <c r="W6495" s="12"/>
      <c r="X6495" s="12"/>
      <c r="Y6495" s="12"/>
      <c r="Z6495" s="12"/>
      <c r="AA6495" s="12"/>
      <c r="AB6495" s="12"/>
      <c r="AC6495" s="12"/>
      <c r="AD6495" s="12"/>
      <c r="AE6495" s="12"/>
      <c r="AF6495" s="12"/>
      <c r="AG6495" s="12"/>
      <c r="AH6495" s="12"/>
      <c r="AI6495" s="12"/>
      <c r="AJ6495" s="12"/>
      <c r="AK6495" s="12"/>
      <c r="AL6495" s="12"/>
      <c r="AM6495" s="12"/>
      <c r="AN6495" s="12"/>
      <c r="AO6495" s="12"/>
      <c r="AP6495" s="12"/>
      <c r="AQ6495" s="12"/>
      <c r="AR6495" s="12"/>
      <c r="AS6495" s="12"/>
      <c r="AT6495" s="12"/>
      <c r="AU6495" s="12"/>
      <c r="AV6495" s="12"/>
      <c r="AW6495" s="12"/>
      <c r="AX6495" s="12"/>
      <c r="AY6495" s="12"/>
      <c r="AZ6495" s="12"/>
      <c r="BA6495" s="12"/>
      <c r="BB6495" s="12"/>
      <c r="BC6495" s="12"/>
      <c r="BD6495" s="12"/>
      <c r="BE6495" s="12"/>
      <c r="BF6495" s="12"/>
      <c r="BG6495" s="12"/>
      <c r="BH6495" s="12"/>
      <c r="BI6495" s="12"/>
      <c r="BJ6495" s="13"/>
      <c r="BK6495" s="13"/>
      <c r="BL6495" s="13"/>
      <c r="BM6495" s="13"/>
      <c r="BN6495" s="13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1"/>
      <c r="L6496" s="11"/>
      <c r="M6496" s="12"/>
      <c r="N6496" s="12"/>
      <c r="O6496" s="12"/>
      <c r="P6496" s="12"/>
      <c r="Q6496" s="12"/>
      <c r="R6496" s="12"/>
      <c r="S6496" s="12"/>
      <c r="T6496" s="12"/>
      <c r="U6496" s="12"/>
      <c r="V6496" s="12"/>
      <c r="W6496" s="12"/>
      <c r="X6496" s="12"/>
      <c r="Y6496" s="12"/>
      <c r="Z6496" s="12"/>
      <c r="AA6496" s="12"/>
      <c r="AB6496" s="12"/>
      <c r="AC6496" s="12"/>
      <c r="AD6496" s="12"/>
      <c r="AE6496" s="12"/>
      <c r="AF6496" s="12"/>
      <c r="AG6496" s="12"/>
      <c r="AH6496" s="12"/>
      <c r="AI6496" s="12"/>
      <c r="AJ6496" s="12"/>
      <c r="AK6496" s="12"/>
      <c r="AL6496" s="12"/>
      <c r="AM6496" s="12"/>
      <c r="AN6496" s="12"/>
      <c r="AO6496" s="12"/>
      <c r="AP6496" s="12"/>
      <c r="AQ6496" s="12"/>
      <c r="AR6496" s="12"/>
      <c r="AS6496" s="12"/>
      <c r="AT6496" s="12"/>
      <c r="AU6496" s="12"/>
      <c r="AV6496" s="12"/>
      <c r="AW6496" s="12"/>
      <c r="AX6496" s="12"/>
      <c r="AY6496" s="12"/>
      <c r="AZ6496" s="12"/>
      <c r="BA6496" s="12"/>
      <c r="BB6496" s="12"/>
      <c r="BC6496" s="12"/>
      <c r="BD6496" s="12"/>
      <c r="BE6496" s="12"/>
      <c r="BF6496" s="12"/>
      <c r="BG6496" s="12"/>
      <c r="BH6496" s="12"/>
      <c r="BI6496" s="12"/>
      <c r="BJ6496" s="13"/>
      <c r="BK6496" s="13"/>
      <c r="BL6496" s="13"/>
      <c r="BM6496" s="13"/>
      <c r="BN6496" s="13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1"/>
      <c r="L6497" s="11"/>
      <c r="M6497" s="12"/>
      <c r="N6497" s="12"/>
      <c r="O6497" s="12"/>
      <c r="P6497" s="12"/>
      <c r="Q6497" s="12"/>
      <c r="R6497" s="12"/>
      <c r="S6497" s="12"/>
      <c r="T6497" s="12"/>
      <c r="U6497" s="12"/>
      <c r="V6497" s="12"/>
      <c r="W6497" s="12"/>
      <c r="X6497" s="12"/>
      <c r="Y6497" s="12"/>
      <c r="Z6497" s="12"/>
      <c r="AA6497" s="12"/>
      <c r="AB6497" s="12"/>
      <c r="AC6497" s="12"/>
      <c r="AD6497" s="12"/>
      <c r="AE6497" s="12"/>
      <c r="AF6497" s="12"/>
      <c r="AG6497" s="12"/>
      <c r="AH6497" s="12"/>
      <c r="AI6497" s="12"/>
      <c r="AJ6497" s="12"/>
      <c r="AK6497" s="12"/>
      <c r="AL6497" s="12"/>
      <c r="AM6497" s="12"/>
      <c r="AN6497" s="12"/>
      <c r="AO6497" s="12"/>
      <c r="AP6497" s="12"/>
      <c r="AQ6497" s="12"/>
      <c r="AR6497" s="12"/>
      <c r="AS6497" s="12"/>
      <c r="AT6497" s="12"/>
      <c r="AU6497" s="12"/>
      <c r="AV6497" s="12"/>
      <c r="AW6497" s="12"/>
      <c r="AX6497" s="12"/>
      <c r="AY6497" s="12"/>
      <c r="AZ6497" s="12"/>
      <c r="BA6497" s="12"/>
      <c r="BB6497" s="12"/>
      <c r="BC6497" s="12"/>
      <c r="BD6497" s="12"/>
      <c r="BE6497" s="12"/>
      <c r="BF6497" s="12"/>
      <c r="BG6497" s="12"/>
      <c r="BH6497" s="12"/>
      <c r="BI6497" s="12"/>
      <c r="BJ6497" s="13"/>
      <c r="BK6497" s="13"/>
      <c r="BL6497" s="13"/>
      <c r="BM6497" s="13"/>
      <c r="BN6497" s="13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1"/>
      <c r="L6498" s="11"/>
      <c r="M6498" s="12"/>
      <c r="N6498" s="12"/>
      <c r="O6498" s="12"/>
      <c r="P6498" s="12"/>
      <c r="Q6498" s="12"/>
      <c r="R6498" s="12"/>
      <c r="S6498" s="12"/>
      <c r="T6498" s="12"/>
      <c r="U6498" s="12"/>
      <c r="V6498" s="12"/>
      <c r="W6498" s="12"/>
      <c r="X6498" s="12"/>
      <c r="Y6498" s="12"/>
      <c r="Z6498" s="12"/>
      <c r="AA6498" s="12"/>
      <c r="AB6498" s="12"/>
      <c r="AC6498" s="12"/>
      <c r="AD6498" s="12"/>
      <c r="AE6498" s="12"/>
      <c r="AF6498" s="12"/>
      <c r="AG6498" s="12"/>
      <c r="AH6498" s="12"/>
      <c r="AI6498" s="12"/>
      <c r="AJ6498" s="12"/>
      <c r="AK6498" s="12"/>
      <c r="AL6498" s="12"/>
      <c r="AM6498" s="12"/>
      <c r="AN6498" s="12"/>
      <c r="AO6498" s="12"/>
      <c r="AP6498" s="12"/>
      <c r="AQ6498" s="12"/>
      <c r="AR6498" s="12"/>
      <c r="AS6498" s="12"/>
      <c r="AT6498" s="12"/>
      <c r="AU6498" s="12"/>
      <c r="AV6498" s="12"/>
      <c r="AW6498" s="12"/>
      <c r="AX6498" s="12"/>
      <c r="AY6498" s="12"/>
      <c r="AZ6498" s="12"/>
      <c r="BA6498" s="12"/>
      <c r="BB6498" s="12"/>
      <c r="BC6498" s="12"/>
      <c r="BD6498" s="12"/>
      <c r="BE6498" s="12"/>
      <c r="BF6498" s="12"/>
      <c r="BG6498" s="12"/>
      <c r="BH6498" s="12"/>
      <c r="BI6498" s="12"/>
      <c r="BJ6498" s="13"/>
      <c r="BK6498" s="13"/>
      <c r="BL6498" s="13"/>
      <c r="BM6498" s="13"/>
      <c r="BN6498" s="13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1"/>
      <c r="L6499" s="11"/>
      <c r="M6499" s="12"/>
      <c r="N6499" s="12"/>
      <c r="O6499" s="12"/>
      <c r="P6499" s="12"/>
      <c r="Q6499" s="12"/>
      <c r="R6499" s="12"/>
      <c r="S6499" s="12"/>
      <c r="T6499" s="12"/>
      <c r="U6499" s="12"/>
      <c r="V6499" s="12"/>
      <c r="W6499" s="12"/>
      <c r="X6499" s="12"/>
      <c r="Y6499" s="12"/>
      <c r="Z6499" s="12"/>
      <c r="AA6499" s="12"/>
      <c r="AB6499" s="12"/>
      <c r="AC6499" s="12"/>
      <c r="AD6499" s="12"/>
      <c r="AE6499" s="12"/>
      <c r="AF6499" s="12"/>
      <c r="AG6499" s="12"/>
      <c r="AH6499" s="12"/>
      <c r="AI6499" s="12"/>
      <c r="AJ6499" s="12"/>
      <c r="AK6499" s="12"/>
      <c r="AL6499" s="12"/>
      <c r="AM6499" s="12"/>
      <c r="AN6499" s="12"/>
      <c r="AO6499" s="12"/>
      <c r="AP6499" s="12"/>
      <c r="AQ6499" s="12"/>
      <c r="AR6499" s="12"/>
      <c r="AS6499" s="12"/>
      <c r="AT6499" s="12"/>
      <c r="AU6499" s="12"/>
      <c r="AV6499" s="12"/>
      <c r="AW6499" s="12"/>
      <c r="AX6499" s="12"/>
      <c r="AY6499" s="12"/>
      <c r="AZ6499" s="12"/>
      <c r="BA6499" s="12"/>
      <c r="BB6499" s="12"/>
      <c r="BC6499" s="12"/>
      <c r="BD6499" s="12"/>
      <c r="BE6499" s="12"/>
      <c r="BF6499" s="12"/>
      <c r="BG6499" s="12"/>
      <c r="BH6499" s="12"/>
      <c r="BI6499" s="12"/>
      <c r="BJ6499" s="13"/>
      <c r="BK6499" s="13"/>
      <c r="BL6499" s="13"/>
      <c r="BM6499" s="13"/>
      <c r="BN6499" s="13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1"/>
      <c r="L6500" s="11"/>
      <c r="M6500" s="12"/>
      <c r="N6500" s="12"/>
      <c r="O6500" s="12"/>
      <c r="P6500" s="12"/>
      <c r="Q6500" s="12"/>
      <c r="R6500" s="12"/>
      <c r="S6500" s="12"/>
      <c r="T6500" s="12"/>
      <c r="U6500" s="12"/>
      <c r="V6500" s="12"/>
      <c r="W6500" s="12"/>
      <c r="X6500" s="12"/>
      <c r="Y6500" s="12"/>
      <c r="Z6500" s="12"/>
      <c r="AA6500" s="12"/>
      <c r="AB6500" s="12"/>
      <c r="AC6500" s="12"/>
      <c r="AD6500" s="12"/>
      <c r="AE6500" s="12"/>
      <c r="AF6500" s="12"/>
      <c r="AG6500" s="12"/>
      <c r="AH6500" s="12"/>
      <c r="AI6500" s="12"/>
      <c r="AJ6500" s="12"/>
      <c r="AK6500" s="12"/>
      <c r="AL6500" s="12"/>
      <c r="AM6500" s="12"/>
      <c r="AN6500" s="12"/>
      <c r="AO6500" s="12"/>
      <c r="AP6500" s="12"/>
      <c r="AQ6500" s="12"/>
      <c r="AR6500" s="12"/>
      <c r="AS6500" s="12"/>
      <c r="AT6500" s="12"/>
      <c r="AU6500" s="12"/>
      <c r="AV6500" s="12"/>
      <c r="AW6500" s="12"/>
      <c r="AX6500" s="12"/>
      <c r="AY6500" s="12"/>
      <c r="AZ6500" s="12"/>
      <c r="BA6500" s="12"/>
      <c r="BB6500" s="12"/>
      <c r="BC6500" s="12"/>
      <c r="BD6500" s="12"/>
      <c r="BE6500" s="12"/>
      <c r="BF6500" s="12"/>
      <c r="BG6500" s="12"/>
      <c r="BH6500" s="12"/>
      <c r="BI6500" s="12"/>
      <c r="BJ6500" s="13"/>
      <c r="BK6500" s="13"/>
      <c r="BL6500" s="13"/>
      <c r="BM6500" s="13"/>
      <c r="BN6500" s="13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1"/>
      <c r="L6501" s="11"/>
      <c r="M6501" s="12"/>
      <c r="N6501" s="12"/>
      <c r="O6501" s="12"/>
      <c r="P6501" s="12"/>
      <c r="Q6501" s="12"/>
      <c r="R6501" s="12"/>
      <c r="S6501" s="12"/>
      <c r="T6501" s="12"/>
      <c r="U6501" s="12"/>
      <c r="V6501" s="12"/>
      <c r="W6501" s="12"/>
      <c r="X6501" s="12"/>
      <c r="Y6501" s="12"/>
      <c r="Z6501" s="12"/>
      <c r="AA6501" s="12"/>
      <c r="AB6501" s="12"/>
      <c r="AC6501" s="12"/>
      <c r="AD6501" s="12"/>
      <c r="AE6501" s="12"/>
      <c r="AF6501" s="12"/>
      <c r="AG6501" s="12"/>
      <c r="AH6501" s="12"/>
      <c r="AI6501" s="12"/>
      <c r="AJ6501" s="12"/>
      <c r="AK6501" s="12"/>
      <c r="AL6501" s="12"/>
      <c r="AM6501" s="12"/>
      <c r="AN6501" s="12"/>
      <c r="AO6501" s="12"/>
      <c r="AP6501" s="12"/>
      <c r="AQ6501" s="12"/>
      <c r="AR6501" s="12"/>
      <c r="AS6501" s="12"/>
      <c r="AT6501" s="12"/>
      <c r="AU6501" s="12"/>
      <c r="AV6501" s="12"/>
      <c r="AW6501" s="12"/>
      <c r="AX6501" s="12"/>
      <c r="AY6501" s="12"/>
      <c r="AZ6501" s="12"/>
      <c r="BA6501" s="12"/>
      <c r="BB6501" s="12"/>
      <c r="BC6501" s="12"/>
      <c r="BD6501" s="12"/>
      <c r="BE6501" s="12"/>
      <c r="BF6501" s="12"/>
      <c r="BG6501" s="12"/>
      <c r="BH6501" s="12"/>
      <c r="BI6501" s="12"/>
      <c r="BJ6501" s="13"/>
      <c r="BK6501" s="13"/>
      <c r="BL6501" s="13"/>
      <c r="BM6501" s="13"/>
      <c r="BN6501" s="13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1"/>
      <c r="L6502" s="11"/>
      <c r="M6502" s="12"/>
      <c r="N6502" s="12"/>
      <c r="O6502" s="12"/>
      <c r="P6502" s="12"/>
      <c r="Q6502" s="12"/>
      <c r="R6502" s="12"/>
      <c r="S6502" s="12"/>
      <c r="T6502" s="12"/>
      <c r="U6502" s="12"/>
      <c r="V6502" s="12"/>
      <c r="W6502" s="12"/>
      <c r="X6502" s="12"/>
      <c r="Y6502" s="12"/>
      <c r="Z6502" s="12"/>
      <c r="AA6502" s="12"/>
      <c r="AB6502" s="12"/>
      <c r="AC6502" s="12"/>
      <c r="AD6502" s="12"/>
      <c r="AE6502" s="12"/>
      <c r="AF6502" s="12"/>
      <c r="AG6502" s="12"/>
      <c r="AH6502" s="12"/>
      <c r="AI6502" s="12"/>
      <c r="AJ6502" s="12"/>
      <c r="AK6502" s="12"/>
      <c r="AL6502" s="12"/>
      <c r="AM6502" s="12"/>
      <c r="AN6502" s="12"/>
      <c r="AO6502" s="12"/>
      <c r="AP6502" s="12"/>
      <c r="AQ6502" s="12"/>
      <c r="AR6502" s="12"/>
      <c r="AS6502" s="12"/>
      <c r="AT6502" s="12"/>
      <c r="AU6502" s="12"/>
      <c r="AV6502" s="12"/>
      <c r="AW6502" s="12"/>
      <c r="AX6502" s="12"/>
      <c r="AY6502" s="12"/>
      <c r="AZ6502" s="12"/>
      <c r="BA6502" s="12"/>
      <c r="BB6502" s="12"/>
      <c r="BC6502" s="12"/>
      <c r="BD6502" s="12"/>
      <c r="BE6502" s="12"/>
      <c r="BF6502" s="12"/>
      <c r="BG6502" s="12"/>
      <c r="BH6502" s="12"/>
      <c r="BI6502" s="12"/>
      <c r="BJ6502" s="13"/>
      <c r="BK6502" s="13"/>
      <c r="BL6502" s="13"/>
      <c r="BM6502" s="13"/>
      <c r="BN6502" s="13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1"/>
      <c r="L6503" s="11"/>
      <c r="M6503" s="12"/>
      <c r="N6503" s="12"/>
      <c r="O6503" s="12"/>
      <c r="P6503" s="12"/>
      <c r="Q6503" s="12"/>
      <c r="R6503" s="12"/>
      <c r="S6503" s="12"/>
      <c r="T6503" s="12"/>
      <c r="U6503" s="12"/>
      <c r="V6503" s="12"/>
      <c r="W6503" s="12"/>
      <c r="X6503" s="12"/>
      <c r="Y6503" s="12"/>
      <c r="Z6503" s="12"/>
      <c r="AA6503" s="12"/>
      <c r="AB6503" s="12"/>
      <c r="AC6503" s="12"/>
      <c r="AD6503" s="12"/>
      <c r="AE6503" s="12"/>
      <c r="AF6503" s="12"/>
      <c r="AG6503" s="12"/>
      <c r="AH6503" s="12"/>
      <c r="AI6503" s="12"/>
      <c r="AJ6503" s="12"/>
      <c r="AK6503" s="12"/>
      <c r="AL6503" s="12"/>
      <c r="AM6503" s="12"/>
      <c r="AN6503" s="12"/>
      <c r="AO6503" s="12"/>
      <c r="AP6503" s="12"/>
      <c r="AQ6503" s="12"/>
      <c r="AR6503" s="12"/>
      <c r="AS6503" s="12"/>
      <c r="AT6503" s="12"/>
      <c r="AU6503" s="12"/>
      <c r="AV6503" s="12"/>
      <c r="AW6503" s="12"/>
      <c r="AX6503" s="12"/>
      <c r="AY6503" s="12"/>
      <c r="AZ6503" s="12"/>
      <c r="BA6503" s="12"/>
      <c r="BB6503" s="12"/>
      <c r="BC6503" s="12"/>
      <c r="BD6503" s="12"/>
      <c r="BE6503" s="12"/>
      <c r="BF6503" s="12"/>
      <c r="BG6503" s="12"/>
      <c r="BH6503" s="12"/>
      <c r="BI6503" s="12"/>
      <c r="BJ6503" s="13"/>
      <c r="BK6503" s="13"/>
      <c r="BL6503" s="13"/>
      <c r="BM6503" s="13"/>
      <c r="BN6503" s="13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1"/>
      <c r="L6504" s="11"/>
      <c r="M6504" s="12"/>
      <c r="N6504" s="12"/>
      <c r="O6504" s="12"/>
      <c r="P6504" s="12"/>
      <c r="Q6504" s="12"/>
      <c r="R6504" s="12"/>
      <c r="S6504" s="12"/>
      <c r="T6504" s="12"/>
      <c r="U6504" s="12"/>
      <c r="V6504" s="12"/>
      <c r="W6504" s="12"/>
      <c r="X6504" s="12"/>
      <c r="Y6504" s="12"/>
      <c r="Z6504" s="12"/>
      <c r="AA6504" s="12"/>
      <c r="AB6504" s="12"/>
      <c r="AC6504" s="12"/>
      <c r="AD6504" s="12"/>
      <c r="AE6504" s="12"/>
      <c r="AF6504" s="12"/>
      <c r="AG6504" s="12"/>
      <c r="AH6504" s="12"/>
      <c r="AI6504" s="12"/>
      <c r="AJ6504" s="12"/>
      <c r="AK6504" s="12"/>
      <c r="AL6504" s="12"/>
      <c r="AM6504" s="12"/>
      <c r="AN6504" s="12"/>
      <c r="AO6504" s="12"/>
      <c r="AP6504" s="12"/>
      <c r="AQ6504" s="12"/>
      <c r="AR6504" s="12"/>
      <c r="AS6504" s="12"/>
      <c r="AT6504" s="12"/>
      <c r="AU6504" s="12"/>
      <c r="AV6504" s="12"/>
      <c r="AW6504" s="12"/>
      <c r="AX6504" s="12"/>
      <c r="AY6504" s="12"/>
      <c r="AZ6504" s="12"/>
      <c r="BA6504" s="12"/>
      <c r="BB6504" s="12"/>
      <c r="BC6504" s="12"/>
      <c r="BD6504" s="12"/>
      <c r="BE6504" s="12"/>
      <c r="BF6504" s="12"/>
      <c r="BG6504" s="12"/>
      <c r="BH6504" s="12"/>
      <c r="BI6504" s="12"/>
      <c r="BJ6504" s="13"/>
      <c r="BK6504" s="13"/>
      <c r="BL6504" s="13"/>
      <c r="BM6504" s="13"/>
      <c r="BN6504" s="13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1"/>
      <c r="L6505" s="11"/>
      <c r="M6505" s="12"/>
      <c r="N6505" s="12"/>
      <c r="O6505" s="12"/>
      <c r="P6505" s="12"/>
      <c r="Q6505" s="12"/>
      <c r="R6505" s="12"/>
      <c r="S6505" s="12"/>
      <c r="T6505" s="12"/>
      <c r="U6505" s="12"/>
      <c r="V6505" s="12"/>
      <c r="W6505" s="12"/>
      <c r="X6505" s="12"/>
      <c r="Y6505" s="12"/>
      <c r="Z6505" s="12"/>
      <c r="AA6505" s="12"/>
      <c r="AB6505" s="12"/>
      <c r="AC6505" s="12"/>
      <c r="AD6505" s="12"/>
      <c r="AE6505" s="12"/>
      <c r="AF6505" s="12"/>
      <c r="AG6505" s="12"/>
      <c r="AH6505" s="12"/>
      <c r="AI6505" s="12"/>
      <c r="AJ6505" s="12"/>
      <c r="AK6505" s="12"/>
      <c r="AL6505" s="12"/>
      <c r="AM6505" s="12"/>
      <c r="AN6505" s="12"/>
      <c r="AO6505" s="12"/>
      <c r="AP6505" s="12"/>
      <c r="AQ6505" s="12"/>
      <c r="AR6505" s="12"/>
      <c r="AS6505" s="12"/>
      <c r="AT6505" s="12"/>
      <c r="AU6505" s="12"/>
      <c r="AV6505" s="12"/>
      <c r="AW6505" s="12"/>
      <c r="AX6505" s="12"/>
      <c r="AY6505" s="12"/>
      <c r="AZ6505" s="12"/>
      <c r="BA6505" s="12"/>
      <c r="BB6505" s="12"/>
      <c r="BC6505" s="12"/>
      <c r="BD6505" s="12"/>
      <c r="BE6505" s="12"/>
      <c r="BF6505" s="12"/>
      <c r="BG6505" s="12"/>
      <c r="BH6505" s="12"/>
      <c r="BI6505" s="12"/>
      <c r="BJ6505" s="13"/>
      <c r="BK6505" s="13"/>
      <c r="BL6505" s="13"/>
      <c r="BM6505" s="13"/>
      <c r="BN6505" s="13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1"/>
      <c r="L6506" s="11"/>
      <c r="M6506" s="12"/>
      <c r="N6506" s="12"/>
      <c r="O6506" s="12"/>
      <c r="P6506" s="12"/>
      <c r="Q6506" s="12"/>
      <c r="R6506" s="12"/>
      <c r="S6506" s="12"/>
      <c r="T6506" s="12"/>
      <c r="U6506" s="12"/>
      <c r="V6506" s="12"/>
      <c r="W6506" s="12"/>
      <c r="X6506" s="12"/>
      <c r="Y6506" s="12"/>
      <c r="Z6506" s="12"/>
      <c r="AA6506" s="12"/>
      <c r="AB6506" s="12"/>
      <c r="AC6506" s="12"/>
      <c r="AD6506" s="12"/>
      <c r="AE6506" s="12"/>
      <c r="AF6506" s="12"/>
      <c r="AG6506" s="12"/>
      <c r="AH6506" s="12"/>
      <c r="AI6506" s="12"/>
      <c r="AJ6506" s="12"/>
      <c r="AK6506" s="12"/>
      <c r="AL6506" s="12"/>
      <c r="AM6506" s="12"/>
      <c r="AN6506" s="12"/>
      <c r="AO6506" s="12"/>
      <c r="AP6506" s="12"/>
      <c r="AQ6506" s="12"/>
      <c r="AR6506" s="12"/>
      <c r="AS6506" s="12"/>
      <c r="AT6506" s="12"/>
      <c r="AU6506" s="12"/>
      <c r="AV6506" s="12"/>
      <c r="AW6506" s="12"/>
      <c r="AX6506" s="12"/>
      <c r="AY6506" s="12"/>
      <c r="AZ6506" s="12"/>
      <c r="BA6506" s="12"/>
      <c r="BB6506" s="12"/>
      <c r="BC6506" s="12"/>
      <c r="BD6506" s="12"/>
      <c r="BE6506" s="12"/>
      <c r="BF6506" s="12"/>
      <c r="BG6506" s="12"/>
      <c r="BH6506" s="12"/>
      <c r="BI6506" s="12"/>
      <c r="BJ6506" s="13"/>
      <c r="BK6506" s="13"/>
      <c r="BL6506" s="13"/>
      <c r="BM6506" s="13"/>
      <c r="BN6506" s="13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1"/>
      <c r="L6507" s="11"/>
      <c r="M6507" s="12"/>
      <c r="N6507" s="12"/>
      <c r="O6507" s="12"/>
      <c r="P6507" s="12"/>
      <c r="Q6507" s="12"/>
      <c r="R6507" s="12"/>
      <c r="S6507" s="12"/>
      <c r="T6507" s="12"/>
      <c r="U6507" s="12"/>
      <c r="V6507" s="12"/>
      <c r="W6507" s="12"/>
      <c r="X6507" s="12"/>
      <c r="Y6507" s="12"/>
      <c r="Z6507" s="12"/>
      <c r="AA6507" s="12"/>
      <c r="AB6507" s="12"/>
      <c r="AC6507" s="12"/>
      <c r="AD6507" s="12"/>
      <c r="AE6507" s="12"/>
      <c r="AF6507" s="12"/>
      <c r="AG6507" s="12"/>
      <c r="AH6507" s="12"/>
      <c r="AI6507" s="12"/>
      <c r="AJ6507" s="12"/>
      <c r="AK6507" s="12"/>
      <c r="AL6507" s="12"/>
      <c r="AM6507" s="12"/>
      <c r="AN6507" s="12"/>
      <c r="AO6507" s="12"/>
      <c r="AP6507" s="12"/>
      <c r="AQ6507" s="12"/>
      <c r="AR6507" s="12"/>
      <c r="AS6507" s="12"/>
      <c r="AT6507" s="12"/>
      <c r="AU6507" s="12"/>
      <c r="AV6507" s="12"/>
      <c r="AW6507" s="12"/>
      <c r="AX6507" s="12"/>
      <c r="AY6507" s="12"/>
      <c r="AZ6507" s="12"/>
      <c r="BA6507" s="12"/>
      <c r="BB6507" s="12"/>
      <c r="BC6507" s="12"/>
      <c r="BD6507" s="12"/>
      <c r="BE6507" s="12"/>
      <c r="BF6507" s="12"/>
      <c r="BG6507" s="12"/>
      <c r="BH6507" s="12"/>
      <c r="BI6507" s="12"/>
      <c r="BJ6507" s="13"/>
      <c r="BK6507" s="13"/>
      <c r="BL6507" s="13"/>
      <c r="BM6507" s="13"/>
      <c r="BN6507" s="13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1"/>
      <c r="L6508" s="11"/>
      <c r="M6508" s="12"/>
      <c r="N6508" s="12"/>
      <c r="O6508" s="12"/>
      <c r="P6508" s="12"/>
      <c r="Q6508" s="12"/>
      <c r="R6508" s="12"/>
      <c r="S6508" s="12"/>
      <c r="T6508" s="12"/>
      <c r="U6508" s="12"/>
      <c r="V6508" s="12"/>
      <c r="W6508" s="12"/>
      <c r="X6508" s="12"/>
      <c r="Y6508" s="12"/>
      <c r="Z6508" s="12"/>
      <c r="AA6508" s="12"/>
      <c r="AB6508" s="12"/>
      <c r="AC6508" s="12"/>
      <c r="AD6508" s="12"/>
      <c r="AE6508" s="12"/>
      <c r="AF6508" s="12"/>
      <c r="AG6508" s="12"/>
      <c r="AH6508" s="12"/>
      <c r="AI6508" s="12"/>
      <c r="AJ6508" s="12"/>
      <c r="AK6508" s="12"/>
      <c r="AL6508" s="12"/>
      <c r="AM6508" s="12"/>
      <c r="AN6508" s="12"/>
      <c r="AO6508" s="12"/>
      <c r="AP6508" s="12"/>
      <c r="AQ6508" s="12"/>
      <c r="AR6508" s="12"/>
      <c r="AS6508" s="12"/>
      <c r="AT6508" s="12"/>
      <c r="AU6508" s="12"/>
      <c r="AV6508" s="12"/>
      <c r="AW6508" s="12"/>
      <c r="AX6508" s="12"/>
      <c r="AY6508" s="12"/>
      <c r="AZ6508" s="12"/>
      <c r="BA6508" s="12"/>
      <c r="BB6508" s="12"/>
      <c r="BC6508" s="12"/>
      <c r="BD6508" s="12"/>
      <c r="BE6508" s="12"/>
      <c r="BF6508" s="12"/>
      <c r="BG6508" s="12"/>
      <c r="BH6508" s="12"/>
      <c r="BI6508" s="12"/>
      <c r="BJ6508" s="13"/>
      <c r="BK6508" s="13"/>
      <c r="BL6508" s="13"/>
      <c r="BM6508" s="13"/>
      <c r="BN6508" s="13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1"/>
      <c r="L6509" s="11"/>
      <c r="M6509" s="12"/>
      <c r="N6509" s="12"/>
      <c r="O6509" s="12"/>
      <c r="P6509" s="12"/>
      <c r="Q6509" s="12"/>
      <c r="R6509" s="12"/>
      <c r="S6509" s="12"/>
      <c r="T6509" s="12"/>
      <c r="U6509" s="12"/>
      <c r="V6509" s="12"/>
      <c r="W6509" s="12"/>
      <c r="X6509" s="12"/>
      <c r="Y6509" s="12"/>
      <c r="Z6509" s="12"/>
      <c r="AA6509" s="12"/>
      <c r="AB6509" s="12"/>
      <c r="AC6509" s="12"/>
      <c r="AD6509" s="12"/>
      <c r="AE6509" s="12"/>
      <c r="AF6509" s="12"/>
      <c r="AG6509" s="12"/>
      <c r="AH6509" s="12"/>
      <c r="AI6509" s="12"/>
      <c r="AJ6509" s="12"/>
      <c r="AK6509" s="12"/>
      <c r="AL6509" s="12"/>
      <c r="AM6509" s="12"/>
      <c r="AN6509" s="12"/>
      <c r="AO6509" s="12"/>
      <c r="AP6509" s="12"/>
      <c r="AQ6509" s="12"/>
      <c r="AR6509" s="12"/>
      <c r="AS6509" s="12"/>
      <c r="AT6509" s="12"/>
      <c r="AU6509" s="12"/>
      <c r="AV6509" s="12"/>
      <c r="AW6509" s="12"/>
      <c r="AX6509" s="12"/>
      <c r="AY6509" s="12"/>
      <c r="AZ6509" s="12"/>
      <c r="BA6509" s="12"/>
      <c r="BB6509" s="12"/>
      <c r="BC6509" s="12"/>
      <c r="BD6509" s="12"/>
      <c r="BE6509" s="12"/>
      <c r="BF6509" s="12"/>
      <c r="BG6509" s="12"/>
      <c r="BH6509" s="12"/>
      <c r="BI6509" s="12"/>
      <c r="BJ6509" s="13"/>
      <c r="BK6509" s="13"/>
      <c r="BL6509" s="13"/>
      <c r="BM6509" s="13"/>
      <c r="BN6509" s="13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1"/>
      <c r="L6510" s="11"/>
      <c r="M6510" s="12"/>
      <c r="N6510" s="12"/>
      <c r="O6510" s="12"/>
      <c r="P6510" s="12"/>
      <c r="Q6510" s="12"/>
      <c r="R6510" s="12"/>
      <c r="S6510" s="12"/>
      <c r="T6510" s="12"/>
      <c r="U6510" s="12"/>
      <c r="V6510" s="12"/>
      <c r="W6510" s="12"/>
      <c r="X6510" s="12"/>
      <c r="Y6510" s="12"/>
      <c r="Z6510" s="12"/>
      <c r="AA6510" s="12"/>
      <c r="AB6510" s="12"/>
      <c r="AC6510" s="12"/>
      <c r="AD6510" s="12"/>
      <c r="AE6510" s="12"/>
      <c r="AF6510" s="12"/>
      <c r="AG6510" s="12"/>
      <c r="AH6510" s="12"/>
      <c r="AI6510" s="12"/>
      <c r="AJ6510" s="12"/>
      <c r="AK6510" s="12"/>
      <c r="AL6510" s="12"/>
      <c r="AM6510" s="12"/>
      <c r="AN6510" s="12"/>
      <c r="AO6510" s="12"/>
      <c r="AP6510" s="12"/>
      <c r="AQ6510" s="12"/>
      <c r="AR6510" s="12"/>
      <c r="AS6510" s="12"/>
      <c r="AT6510" s="12"/>
      <c r="AU6510" s="12"/>
      <c r="AV6510" s="12"/>
      <c r="AW6510" s="12"/>
      <c r="AX6510" s="12"/>
      <c r="AY6510" s="12"/>
      <c r="AZ6510" s="12"/>
      <c r="BA6510" s="12"/>
      <c r="BB6510" s="12"/>
      <c r="BC6510" s="12"/>
      <c r="BD6510" s="12"/>
      <c r="BE6510" s="12"/>
      <c r="BF6510" s="12"/>
      <c r="BG6510" s="12"/>
      <c r="BH6510" s="12"/>
      <c r="BI6510" s="12"/>
      <c r="BJ6510" s="13"/>
      <c r="BK6510" s="13"/>
      <c r="BL6510" s="13"/>
      <c r="BM6510" s="13"/>
      <c r="BN6510" s="13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1"/>
      <c r="L6511" s="11"/>
      <c r="M6511" s="12"/>
      <c r="N6511" s="12"/>
      <c r="O6511" s="12"/>
      <c r="P6511" s="12"/>
      <c r="Q6511" s="12"/>
      <c r="R6511" s="12"/>
      <c r="S6511" s="12"/>
      <c r="T6511" s="12"/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2"/>
      <c r="AF6511" s="12"/>
      <c r="AG6511" s="12"/>
      <c r="AH6511" s="12"/>
      <c r="AI6511" s="12"/>
      <c r="AJ6511" s="12"/>
      <c r="AK6511" s="12"/>
      <c r="AL6511" s="12"/>
      <c r="AM6511" s="12"/>
      <c r="AN6511" s="12"/>
      <c r="AO6511" s="12"/>
      <c r="AP6511" s="12"/>
      <c r="AQ6511" s="12"/>
      <c r="AR6511" s="12"/>
      <c r="AS6511" s="12"/>
      <c r="AT6511" s="12"/>
      <c r="AU6511" s="12"/>
      <c r="AV6511" s="12"/>
      <c r="AW6511" s="12"/>
      <c r="AX6511" s="12"/>
      <c r="AY6511" s="12"/>
      <c r="AZ6511" s="12"/>
      <c r="BA6511" s="12"/>
      <c r="BB6511" s="12"/>
      <c r="BC6511" s="12"/>
      <c r="BD6511" s="12"/>
      <c r="BE6511" s="12"/>
      <c r="BF6511" s="12"/>
      <c r="BG6511" s="12"/>
      <c r="BH6511" s="12"/>
      <c r="BI6511" s="12"/>
      <c r="BJ6511" s="13"/>
      <c r="BK6511" s="13"/>
      <c r="BL6511" s="13"/>
      <c r="BM6511" s="13"/>
      <c r="BN6511" s="13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1"/>
      <c r="L6512" s="11"/>
      <c r="M6512" s="12"/>
      <c r="N6512" s="12"/>
      <c r="O6512" s="12"/>
      <c r="P6512" s="12"/>
      <c r="Q6512" s="12"/>
      <c r="R6512" s="12"/>
      <c r="S6512" s="12"/>
      <c r="T6512" s="12"/>
      <c r="U6512" s="12"/>
      <c r="V6512" s="12"/>
      <c r="W6512" s="12"/>
      <c r="X6512" s="12"/>
      <c r="Y6512" s="12"/>
      <c r="Z6512" s="12"/>
      <c r="AA6512" s="12"/>
      <c r="AB6512" s="12"/>
      <c r="AC6512" s="12"/>
      <c r="AD6512" s="12"/>
      <c r="AE6512" s="12"/>
      <c r="AF6512" s="12"/>
      <c r="AG6512" s="12"/>
      <c r="AH6512" s="12"/>
      <c r="AI6512" s="12"/>
      <c r="AJ6512" s="12"/>
      <c r="AK6512" s="12"/>
      <c r="AL6512" s="12"/>
      <c r="AM6512" s="12"/>
      <c r="AN6512" s="12"/>
      <c r="AO6512" s="12"/>
      <c r="AP6512" s="12"/>
      <c r="AQ6512" s="12"/>
      <c r="AR6512" s="12"/>
      <c r="AS6512" s="12"/>
      <c r="AT6512" s="12"/>
      <c r="AU6512" s="12"/>
      <c r="AV6512" s="12"/>
      <c r="AW6512" s="12"/>
      <c r="AX6512" s="12"/>
      <c r="AY6512" s="12"/>
      <c r="AZ6512" s="12"/>
      <c r="BA6512" s="12"/>
      <c r="BB6512" s="12"/>
      <c r="BC6512" s="12"/>
      <c r="BD6512" s="12"/>
      <c r="BE6512" s="12"/>
      <c r="BF6512" s="12"/>
      <c r="BG6512" s="12"/>
      <c r="BH6512" s="12"/>
      <c r="BI6512" s="12"/>
      <c r="BJ6512" s="13"/>
      <c r="BK6512" s="13"/>
      <c r="BL6512" s="13"/>
      <c r="BM6512" s="13"/>
      <c r="BN6512" s="13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1"/>
      <c r="L6513" s="11"/>
      <c r="M6513" s="12"/>
      <c r="N6513" s="12"/>
      <c r="O6513" s="12"/>
      <c r="P6513" s="12"/>
      <c r="Q6513" s="12"/>
      <c r="R6513" s="12"/>
      <c r="S6513" s="12"/>
      <c r="T6513" s="12"/>
      <c r="U6513" s="12"/>
      <c r="V6513" s="12"/>
      <c r="W6513" s="12"/>
      <c r="X6513" s="12"/>
      <c r="Y6513" s="12"/>
      <c r="Z6513" s="12"/>
      <c r="AA6513" s="12"/>
      <c r="AB6513" s="12"/>
      <c r="AC6513" s="12"/>
      <c r="AD6513" s="12"/>
      <c r="AE6513" s="12"/>
      <c r="AF6513" s="12"/>
      <c r="AG6513" s="12"/>
      <c r="AH6513" s="12"/>
      <c r="AI6513" s="12"/>
      <c r="AJ6513" s="12"/>
      <c r="AK6513" s="12"/>
      <c r="AL6513" s="12"/>
      <c r="AM6513" s="12"/>
      <c r="AN6513" s="12"/>
      <c r="AO6513" s="12"/>
      <c r="AP6513" s="12"/>
      <c r="AQ6513" s="12"/>
      <c r="AR6513" s="12"/>
      <c r="AS6513" s="12"/>
      <c r="AT6513" s="12"/>
      <c r="AU6513" s="12"/>
      <c r="AV6513" s="12"/>
      <c r="AW6513" s="12"/>
      <c r="AX6513" s="12"/>
      <c r="AY6513" s="12"/>
      <c r="AZ6513" s="12"/>
      <c r="BA6513" s="12"/>
      <c r="BB6513" s="12"/>
      <c r="BC6513" s="12"/>
      <c r="BD6513" s="12"/>
      <c r="BE6513" s="12"/>
      <c r="BF6513" s="12"/>
      <c r="BG6513" s="12"/>
      <c r="BH6513" s="12"/>
      <c r="BI6513" s="12"/>
      <c r="BJ6513" s="13"/>
      <c r="BK6513" s="13"/>
      <c r="BL6513" s="13"/>
      <c r="BM6513" s="13"/>
      <c r="BN6513" s="13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1"/>
      <c r="L6514" s="11"/>
      <c r="M6514" s="12"/>
      <c r="N6514" s="12"/>
      <c r="O6514" s="12"/>
      <c r="P6514" s="12"/>
      <c r="Q6514" s="12"/>
      <c r="R6514" s="12"/>
      <c r="S6514" s="12"/>
      <c r="T6514" s="12"/>
      <c r="U6514" s="12"/>
      <c r="V6514" s="12"/>
      <c r="W6514" s="12"/>
      <c r="X6514" s="12"/>
      <c r="Y6514" s="12"/>
      <c r="Z6514" s="12"/>
      <c r="AA6514" s="12"/>
      <c r="AB6514" s="12"/>
      <c r="AC6514" s="12"/>
      <c r="AD6514" s="12"/>
      <c r="AE6514" s="12"/>
      <c r="AF6514" s="12"/>
      <c r="AG6514" s="12"/>
      <c r="AH6514" s="12"/>
      <c r="AI6514" s="12"/>
      <c r="AJ6514" s="12"/>
      <c r="AK6514" s="12"/>
      <c r="AL6514" s="12"/>
      <c r="AM6514" s="12"/>
      <c r="AN6514" s="12"/>
      <c r="AO6514" s="12"/>
      <c r="AP6514" s="12"/>
      <c r="AQ6514" s="12"/>
      <c r="AR6514" s="12"/>
      <c r="AS6514" s="12"/>
      <c r="AT6514" s="12"/>
      <c r="AU6514" s="12"/>
      <c r="AV6514" s="12"/>
      <c r="AW6514" s="12"/>
      <c r="AX6514" s="12"/>
      <c r="AY6514" s="12"/>
      <c r="AZ6514" s="12"/>
      <c r="BA6514" s="12"/>
      <c r="BB6514" s="12"/>
      <c r="BC6514" s="12"/>
      <c r="BD6514" s="12"/>
      <c r="BE6514" s="12"/>
      <c r="BF6514" s="12"/>
      <c r="BG6514" s="12"/>
      <c r="BH6514" s="12"/>
      <c r="BI6514" s="12"/>
      <c r="BJ6514" s="13"/>
      <c r="BK6514" s="13"/>
      <c r="BL6514" s="13"/>
      <c r="BM6514" s="13"/>
      <c r="BN6514" s="13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1"/>
      <c r="L6515" s="11"/>
      <c r="M6515" s="12"/>
      <c r="N6515" s="12"/>
      <c r="O6515" s="12"/>
      <c r="P6515" s="12"/>
      <c r="Q6515" s="12"/>
      <c r="R6515" s="12"/>
      <c r="S6515" s="12"/>
      <c r="T6515" s="12"/>
      <c r="U6515" s="12"/>
      <c r="V6515" s="12"/>
      <c r="W6515" s="12"/>
      <c r="X6515" s="12"/>
      <c r="Y6515" s="12"/>
      <c r="Z6515" s="12"/>
      <c r="AA6515" s="12"/>
      <c r="AB6515" s="12"/>
      <c r="AC6515" s="12"/>
      <c r="AD6515" s="12"/>
      <c r="AE6515" s="12"/>
      <c r="AF6515" s="12"/>
      <c r="AG6515" s="12"/>
      <c r="AH6515" s="12"/>
      <c r="AI6515" s="12"/>
      <c r="AJ6515" s="12"/>
      <c r="AK6515" s="12"/>
      <c r="AL6515" s="12"/>
      <c r="AM6515" s="12"/>
      <c r="AN6515" s="12"/>
      <c r="AO6515" s="12"/>
      <c r="AP6515" s="12"/>
      <c r="AQ6515" s="12"/>
      <c r="AR6515" s="12"/>
      <c r="AS6515" s="12"/>
      <c r="AT6515" s="12"/>
      <c r="AU6515" s="12"/>
      <c r="AV6515" s="12"/>
      <c r="AW6515" s="12"/>
      <c r="AX6515" s="12"/>
      <c r="AY6515" s="12"/>
      <c r="AZ6515" s="12"/>
      <c r="BA6515" s="12"/>
      <c r="BB6515" s="12"/>
      <c r="BC6515" s="12"/>
      <c r="BD6515" s="12"/>
      <c r="BE6515" s="12"/>
      <c r="BF6515" s="12"/>
      <c r="BG6515" s="12"/>
      <c r="BH6515" s="12"/>
      <c r="BI6515" s="12"/>
      <c r="BJ6515" s="13"/>
      <c r="BK6515" s="13"/>
      <c r="BL6515" s="13"/>
      <c r="BM6515" s="13"/>
      <c r="BN6515" s="13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1"/>
      <c r="L6516" s="11"/>
      <c r="M6516" s="12"/>
      <c r="N6516" s="12"/>
      <c r="O6516" s="12"/>
      <c r="P6516" s="12"/>
      <c r="Q6516" s="12"/>
      <c r="R6516" s="12"/>
      <c r="S6516" s="12"/>
      <c r="T6516" s="12"/>
      <c r="U6516" s="12"/>
      <c r="V6516" s="12"/>
      <c r="W6516" s="12"/>
      <c r="X6516" s="12"/>
      <c r="Y6516" s="12"/>
      <c r="Z6516" s="12"/>
      <c r="AA6516" s="12"/>
      <c r="AB6516" s="12"/>
      <c r="AC6516" s="12"/>
      <c r="AD6516" s="12"/>
      <c r="AE6516" s="12"/>
      <c r="AF6516" s="12"/>
      <c r="AG6516" s="12"/>
      <c r="AH6516" s="12"/>
      <c r="AI6516" s="12"/>
      <c r="AJ6516" s="12"/>
      <c r="AK6516" s="12"/>
      <c r="AL6516" s="12"/>
      <c r="AM6516" s="12"/>
      <c r="AN6516" s="12"/>
      <c r="AO6516" s="12"/>
      <c r="AP6516" s="12"/>
      <c r="AQ6516" s="12"/>
      <c r="AR6516" s="12"/>
      <c r="AS6516" s="12"/>
      <c r="AT6516" s="12"/>
      <c r="AU6516" s="12"/>
      <c r="AV6516" s="12"/>
      <c r="AW6516" s="12"/>
      <c r="AX6516" s="12"/>
      <c r="AY6516" s="12"/>
      <c r="AZ6516" s="12"/>
      <c r="BA6516" s="12"/>
      <c r="BB6516" s="12"/>
      <c r="BC6516" s="12"/>
      <c r="BD6516" s="12"/>
      <c r="BE6516" s="12"/>
      <c r="BF6516" s="12"/>
      <c r="BG6516" s="12"/>
      <c r="BH6516" s="12"/>
      <c r="BI6516" s="12"/>
      <c r="BJ6516" s="13"/>
      <c r="BK6516" s="13"/>
      <c r="BL6516" s="13"/>
      <c r="BM6516" s="13"/>
      <c r="BN6516" s="13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1"/>
      <c r="L6517" s="11"/>
      <c r="M6517" s="12"/>
      <c r="N6517" s="12"/>
      <c r="O6517" s="12"/>
      <c r="P6517" s="12"/>
      <c r="Q6517" s="12"/>
      <c r="R6517" s="12"/>
      <c r="S6517" s="12"/>
      <c r="T6517" s="12"/>
      <c r="U6517" s="12"/>
      <c r="V6517" s="12"/>
      <c r="W6517" s="12"/>
      <c r="X6517" s="12"/>
      <c r="Y6517" s="12"/>
      <c r="Z6517" s="12"/>
      <c r="AA6517" s="12"/>
      <c r="AB6517" s="12"/>
      <c r="AC6517" s="12"/>
      <c r="AD6517" s="12"/>
      <c r="AE6517" s="12"/>
      <c r="AF6517" s="12"/>
      <c r="AG6517" s="12"/>
      <c r="AH6517" s="12"/>
      <c r="AI6517" s="12"/>
      <c r="AJ6517" s="12"/>
      <c r="AK6517" s="12"/>
      <c r="AL6517" s="12"/>
      <c r="AM6517" s="12"/>
      <c r="AN6517" s="12"/>
      <c r="AO6517" s="12"/>
      <c r="AP6517" s="12"/>
      <c r="AQ6517" s="12"/>
      <c r="AR6517" s="12"/>
      <c r="AS6517" s="12"/>
      <c r="AT6517" s="12"/>
      <c r="AU6517" s="12"/>
      <c r="AV6517" s="12"/>
      <c r="AW6517" s="12"/>
      <c r="AX6517" s="12"/>
      <c r="AY6517" s="12"/>
      <c r="AZ6517" s="12"/>
      <c r="BA6517" s="12"/>
      <c r="BB6517" s="12"/>
      <c r="BC6517" s="12"/>
      <c r="BD6517" s="12"/>
      <c r="BE6517" s="12"/>
      <c r="BF6517" s="12"/>
      <c r="BG6517" s="12"/>
      <c r="BH6517" s="12"/>
      <c r="BI6517" s="12"/>
      <c r="BJ6517" s="13"/>
      <c r="BK6517" s="13"/>
      <c r="BL6517" s="13"/>
      <c r="BM6517" s="13"/>
      <c r="BN6517" s="13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1"/>
      <c r="L6518" s="11"/>
      <c r="M6518" s="12"/>
      <c r="N6518" s="12"/>
      <c r="O6518" s="12"/>
      <c r="P6518" s="12"/>
      <c r="Q6518" s="12"/>
      <c r="R6518" s="12"/>
      <c r="S6518" s="12"/>
      <c r="T6518" s="12"/>
      <c r="U6518" s="12"/>
      <c r="V6518" s="12"/>
      <c r="W6518" s="12"/>
      <c r="X6518" s="12"/>
      <c r="Y6518" s="12"/>
      <c r="Z6518" s="12"/>
      <c r="AA6518" s="12"/>
      <c r="AB6518" s="12"/>
      <c r="AC6518" s="12"/>
      <c r="AD6518" s="12"/>
      <c r="AE6518" s="12"/>
      <c r="AF6518" s="12"/>
      <c r="AG6518" s="12"/>
      <c r="AH6518" s="12"/>
      <c r="AI6518" s="12"/>
      <c r="AJ6518" s="12"/>
      <c r="AK6518" s="12"/>
      <c r="AL6518" s="12"/>
      <c r="AM6518" s="12"/>
      <c r="AN6518" s="12"/>
      <c r="AO6518" s="12"/>
      <c r="AP6518" s="12"/>
      <c r="AQ6518" s="12"/>
      <c r="AR6518" s="12"/>
      <c r="AS6518" s="12"/>
      <c r="AT6518" s="12"/>
      <c r="AU6518" s="12"/>
      <c r="AV6518" s="12"/>
      <c r="AW6518" s="12"/>
      <c r="AX6518" s="12"/>
      <c r="AY6518" s="12"/>
      <c r="AZ6518" s="12"/>
      <c r="BA6518" s="12"/>
      <c r="BB6518" s="12"/>
      <c r="BC6518" s="12"/>
      <c r="BD6518" s="12"/>
      <c r="BE6518" s="12"/>
      <c r="BF6518" s="12"/>
      <c r="BG6518" s="12"/>
      <c r="BH6518" s="12"/>
      <c r="BI6518" s="12"/>
      <c r="BJ6518" s="13"/>
      <c r="BK6518" s="13"/>
      <c r="BL6518" s="13"/>
      <c r="BM6518" s="13"/>
      <c r="BN6518" s="13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1"/>
      <c r="L6519" s="11"/>
      <c r="M6519" s="12"/>
      <c r="N6519" s="12"/>
      <c r="O6519" s="12"/>
      <c r="P6519" s="12"/>
      <c r="Q6519" s="12"/>
      <c r="R6519" s="12"/>
      <c r="S6519" s="12"/>
      <c r="T6519" s="12"/>
      <c r="U6519" s="12"/>
      <c r="V6519" s="12"/>
      <c r="W6519" s="12"/>
      <c r="X6519" s="12"/>
      <c r="Y6519" s="12"/>
      <c r="Z6519" s="12"/>
      <c r="AA6519" s="12"/>
      <c r="AB6519" s="12"/>
      <c r="AC6519" s="12"/>
      <c r="AD6519" s="12"/>
      <c r="AE6519" s="12"/>
      <c r="AF6519" s="12"/>
      <c r="AG6519" s="12"/>
      <c r="AH6519" s="12"/>
      <c r="AI6519" s="12"/>
      <c r="AJ6519" s="12"/>
      <c r="AK6519" s="12"/>
      <c r="AL6519" s="12"/>
      <c r="AM6519" s="12"/>
      <c r="AN6519" s="12"/>
      <c r="AO6519" s="12"/>
      <c r="AP6519" s="12"/>
      <c r="AQ6519" s="12"/>
      <c r="AR6519" s="12"/>
      <c r="AS6519" s="12"/>
      <c r="AT6519" s="12"/>
      <c r="AU6519" s="12"/>
      <c r="AV6519" s="12"/>
      <c r="AW6519" s="12"/>
      <c r="AX6519" s="12"/>
      <c r="AY6519" s="12"/>
      <c r="AZ6519" s="12"/>
      <c r="BA6519" s="12"/>
      <c r="BB6519" s="12"/>
      <c r="BC6519" s="12"/>
      <c r="BD6519" s="12"/>
      <c r="BE6519" s="12"/>
      <c r="BF6519" s="12"/>
      <c r="BG6519" s="12"/>
      <c r="BH6519" s="12"/>
      <c r="BI6519" s="12"/>
      <c r="BJ6519" s="13"/>
      <c r="BK6519" s="13"/>
      <c r="BL6519" s="13"/>
      <c r="BM6519" s="13"/>
      <c r="BN6519" s="13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1"/>
      <c r="L6520" s="11"/>
      <c r="M6520" s="12"/>
      <c r="N6520" s="12"/>
      <c r="O6520" s="12"/>
      <c r="P6520" s="12"/>
      <c r="Q6520" s="12"/>
      <c r="R6520" s="12"/>
      <c r="S6520" s="12"/>
      <c r="T6520" s="12"/>
      <c r="U6520" s="12"/>
      <c r="V6520" s="12"/>
      <c r="W6520" s="12"/>
      <c r="X6520" s="12"/>
      <c r="Y6520" s="12"/>
      <c r="Z6520" s="12"/>
      <c r="AA6520" s="12"/>
      <c r="AB6520" s="12"/>
      <c r="AC6520" s="12"/>
      <c r="AD6520" s="12"/>
      <c r="AE6520" s="12"/>
      <c r="AF6520" s="12"/>
      <c r="AG6520" s="12"/>
      <c r="AH6520" s="12"/>
      <c r="AI6520" s="12"/>
      <c r="AJ6520" s="12"/>
      <c r="AK6520" s="12"/>
      <c r="AL6520" s="12"/>
      <c r="AM6520" s="12"/>
      <c r="AN6520" s="12"/>
      <c r="AO6520" s="12"/>
      <c r="AP6520" s="12"/>
      <c r="AQ6520" s="12"/>
      <c r="AR6520" s="12"/>
      <c r="AS6520" s="12"/>
      <c r="AT6520" s="12"/>
      <c r="AU6520" s="12"/>
      <c r="AV6520" s="12"/>
      <c r="AW6520" s="12"/>
      <c r="AX6520" s="12"/>
      <c r="AY6520" s="12"/>
      <c r="AZ6520" s="12"/>
      <c r="BA6520" s="12"/>
      <c r="BB6520" s="12"/>
      <c r="BC6520" s="12"/>
      <c r="BD6520" s="12"/>
      <c r="BE6520" s="12"/>
      <c r="BF6520" s="12"/>
      <c r="BG6520" s="12"/>
      <c r="BH6520" s="12"/>
      <c r="BI6520" s="12"/>
      <c r="BJ6520" s="13"/>
      <c r="BK6520" s="13"/>
      <c r="BL6520" s="13"/>
      <c r="BM6520" s="13"/>
      <c r="BN6520" s="13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1"/>
      <c r="L6521" s="11"/>
      <c r="M6521" s="12"/>
      <c r="N6521" s="12"/>
      <c r="O6521" s="12"/>
      <c r="P6521" s="12"/>
      <c r="Q6521" s="12"/>
      <c r="R6521" s="12"/>
      <c r="S6521" s="12"/>
      <c r="T6521" s="12"/>
      <c r="U6521" s="12"/>
      <c r="V6521" s="12"/>
      <c r="W6521" s="12"/>
      <c r="X6521" s="12"/>
      <c r="Y6521" s="12"/>
      <c r="Z6521" s="12"/>
      <c r="AA6521" s="12"/>
      <c r="AB6521" s="12"/>
      <c r="AC6521" s="12"/>
      <c r="AD6521" s="12"/>
      <c r="AE6521" s="12"/>
      <c r="AF6521" s="12"/>
      <c r="AG6521" s="12"/>
      <c r="AH6521" s="12"/>
      <c r="AI6521" s="12"/>
      <c r="AJ6521" s="12"/>
      <c r="AK6521" s="12"/>
      <c r="AL6521" s="12"/>
      <c r="AM6521" s="12"/>
      <c r="AN6521" s="12"/>
      <c r="AO6521" s="12"/>
      <c r="AP6521" s="12"/>
      <c r="AQ6521" s="12"/>
      <c r="AR6521" s="12"/>
      <c r="AS6521" s="12"/>
      <c r="AT6521" s="12"/>
      <c r="AU6521" s="12"/>
      <c r="AV6521" s="12"/>
      <c r="AW6521" s="12"/>
      <c r="AX6521" s="12"/>
      <c r="AY6521" s="12"/>
      <c r="AZ6521" s="12"/>
      <c r="BA6521" s="12"/>
      <c r="BB6521" s="12"/>
      <c r="BC6521" s="12"/>
      <c r="BD6521" s="12"/>
      <c r="BE6521" s="12"/>
      <c r="BF6521" s="12"/>
      <c r="BG6521" s="12"/>
      <c r="BH6521" s="12"/>
      <c r="BI6521" s="12"/>
      <c r="BJ6521" s="13"/>
      <c r="BK6521" s="13"/>
      <c r="BL6521" s="13"/>
      <c r="BM6521" s="13"/>
      <c r="BN6521" s="13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1"/>
      <c r="L6522" s="11"/>
      <c r="M6522" s="12"/>
      <c r="N6522" s="12"/>
      <c r="O6522" s="12"/>
      <c r="P6522" s="12"/>
      <c r="Q6522" s="12"/>
      <c r="R6522" s="12"/>
      <c r="S6522" s="12"/>
      <c r="T6522" s="12"/>
      <c r="U6522" s="12"/>
      <c r="V6522" s="12"/>
      <c r="W6522" s="12"/>
      <c r="X6522" s="12"/>
      <c r="Y6522" s="12"/>
      <c r="Z6522" s="12"/>
      <c r="AA6522" s="12"/>
      <c r="AB6522" s="12"/>
      <c r="AC6522" s="12"/>
      <c r="AD6522" s="12"/>
      <c r="AE6522" s="12"/>
      <c r="AF6522" s="12"/>
      <c r="AG6522" s="12"/>
      <c r="AH6522" s="12"/>
      <c r="AI6522" s="12"/>
      <c r="AJ6522" s="12"/>
      <c r="AK6522" s="12"/>
      <c r="AL6522" s="12"/>
      <c r="AM6522" s="12"/>
      <c r="AN6522" s="12"/>
      <c r="AO6522" s="12"/>
      <c r="AP6522" s="12"/>
      <c r="AQ6522" s="12"/>
      <c r="AR6522" s="12"/>
      <c r="AS6522" s="12"/>
      <c r="AT6522" s="12"/>
      <c r="AU6522" s="12"/>
      <c r="AV6522" s="12"/>
      <c r="AW6522" s="12"/>
      <c r="AX6522" s="12"/>
      <c r="AY6522" s="12"/>
      <c r="AZ6522" s="12"/>
      <c r="BA6522" s="12"/>
      <c r="BB6522" s="12"/>
      <c r="BC6522" s="12"/>
      <c r="BD6522" s="12"/>
      <c r="BE6522" s="12"/>
      <c r="BF6522" s="12"/>
      <c r="BG6522" s="12"/>
      <c r="BH6522" s="12"/>
      <c r="BI6522" s="12"/>
      <c r="BJ6522" s="13"/>
      <c r="BK6522" s="13"/>
      <c r="BL6522" s="13"/>
      <c r="BM6522" s="13"/>
      <c r="BN6522" s="13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1"/>
      <c r="L6523" s="11"/>
      <c r="M6523" s="12"/>
      <c r="N6523" s="12"/>
      <c r="O6523" s="12"/>
      <c r="P6523" s="12"/>
      <c r="Q6523" s="12"/>
      <c r="R6523" s="12"/>
      <c r="S6523" s="12"/>
      <c r="T6523" s="12"/>
      <c r="U6523" s="12"/>
      <c r="V6523" s="12"/>
      <c r="W6523" s="12"/>
      <c r="X6523" s="12"/>
      <c r="Y6523" s="12"/>
      <c r="Z6523" s="12"/>
      <c r="AA6523" s="12"/>
      <c r="AB6523" s="12"/>
      <c r="AC6523" s="12"/>
      <c r="AD6523" s="12"/>
      <c r="AE6523" s="12"/>
      <c r="AF6523" s="12"/>
      <c r="AG6523" s="12"/>
      <c r="AH6523" s="12"/>
      <c r="AI6523" s="12"/>
      <c r="AJ6523" s="12"/>
      <c r="AK6523" s="12"/>
      <c r="AL6523" s="12"/>
      <c r="AM6523" s="12"/>
      <c r="AN6523" s="12"/>
      <c r="AO6523" s="12"/>
      <c r="AP6523" s="12"/>
      <c r="AQ6523" s="12"/>
      <c r="AR6523" s="12"/>
      <c r="AS6523" s="12"/>
      <c r="AT6523" s="12"/>
      <c r="AU6523" s="12"/>
      <c r="AV6523" s="12"/>
      <c r="AW6523" s="12"/>
      <c r="AX6523" s="12"/>
      <c r="AY6523" s="12"/>
      <c r="AZ6523" s="12"/>
      <c r="BA6523" s="12"/>
      <c r="BB6523" s="12"/>
      <c r="BC6523" s="12"/>
      <c r="BD6523" s="12"/>
      <c r="BE6523" s="12"/>
      <c r="BF6523" s="12"/>
      <c r="BG6523" s="12"/>
      <c r="BH6523" s="12"/>
      <c r="BI6523" s="12"/>
      <c r="BJ6523" s="13"/>
      <c r="BK6523" s="13"/>
      <c r="BL6523" s="13"/>
      <c r="BM6523" s="13"/>
      <c r="BN6523" s="13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1"/>
      <c r="L6524" s="11"/>
      <c r="M6524" s="12"/>
      <c r="N6524" s="12"/>
      <c r="O6524" s="12"/>
      <c r="P6524" s="12"/>
      <c r="Q6524" s="12"/>
      <c r="R6524" s="12"/>
      <c r="S6524" s="12"/>
      <c r="T6524" s="12"/>
      <c r="U6524" s="12"/>
      <c r="V6524" s="12"/>
      <c r="W6524" s="12"/>
      <c r="X6524" s="12"/>
      <c r="Y6524" s="12"/>
      <c r="Z6524" s="12"/>
      <c r="AA6524" s="12"/>
      <c r="AB6524" s="12"/>
      <c r="AC6524" s="12"/>
      <c r="AD6524" s="12"/>
      <c r="AE6524" s="12"/>
      <c r="AF6524" s="12"/>
      <c r="AG6524" s="12"/>
      <c r="AH6524" s="12"/>
      <c r="AI6524" s="12"/>
      <c r="AJ6524" s="12"/>
      <c r="AK6524" s="12"/>
      <c r="AL6524" s="12"/>
      <c r="AM6524" s="12"/>
      <c r="AN6524" s="12"/>
      <c r="AO6524" s="12"/>
      <c r="AP6524" s="12"/>
      <c r="AQ6524" s="12"/>
      <c r="AR6524" s="12"/>
      <c r="AS6524" s="12"/>
      <c r="AT6524" s="12"/>
      <c r="AU6524" s="12"/>
      <c r="AV6524" s="12"/>
      <c r="AW6524" s="12"/>
      <c r="AX6524" s="12"/>
      <c r="AY6524" s="12"/>
      <c r="AZ6524" s="12"/>
      <c r="BA6524" s="12"/>
      <c r="BB6524" s="12"/>
      <c r="BC6524" s="12"/>
      <c r="BD6524" s="12"/>
      <c r="BE6524" s="12"/>
      <c r="BF6524" s="12"/>
      <c r="BG6524" s="12"/>
      <c r="BH6524" s="12"/>
      <c r="BI6524" s="12"/>
      <c r="BJ6524" s="13"/>
      <c r="BK6524" s="13"/>
      <c r="BL6524" s="13"/>
      <c r="BM6524" s="13"/>
      <c r="BN6524" s="13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1"/>
      <c r="L6525" s="11"/>
      <c r="M6525" s="12"/>
      <c r="N6525" s="12"/>
      <c r="O6525" s="12"/>
      <c r="P6525" s="12"/>
      <c r="Q6525" s="12"/>
      <c r="R6525" s="12"/>
      <c r="S6525" s="12"/>
      <c r="T6525" s="12"/>
      <c r="U6525" s="12"/>
      <c r="V6525" s="12"/>
      <c r="W6525" s="12"/>
      <c r="X6525" s="12"/>
      <c r="Y6525" s="12"/>
      <c r="Z6525" s="12"/>
      <c r="AA6525" s="12"/>
      <c r="AB6525" s="12"/>
      <c r="AC6525" s="12"/>
      <c r="AD6525" s="12"/>
      <c r="AE6525" s="12"/>
      <c r="AF6525" s="12"/>
      <c r="AG6525" s="12"/>
      <c r="AH6525" s="12"/>
      <c r="AI6525" s="12"/>
      <c r="AJ6525" s="12"/>
      <c r="AK6525" s="12"/>
      <c r="AL6525" s="12"/>
      <c r="AM6525" s="12"/>
      <c r="AN6525" s="12"/>
      <c r="AO6525" s="12"/>
      <c r="AP6525" s="12"/>
      <c r="AQ6525" s="12"/>
      <c r="AR6525" s="12"/>
      <c r="AS6525" s="12"/>
      <c r="AT6525" s="12"/>
      <c r="AU6525" s="12"/>
      <c r="AV6525" s="12"/>
      <c r="AW6525" s="12"/>
      <c r="AX6525" s="12"/>
      <c r="AY6525" s="12"/>
      <c r="AZ6525" s="12"/>
      <c r="BA6525" s="12"/>
      <c r="BB6525" s="12"/>
      <c r="BC6525" s="12"/>
      <c r="BD6525" s="12"/>
      <c r="BE6525" s="12"/>
      <c r="BF6525" s="12"/>
      <c r="BG6525" s="12"/>
      <c r="BH6525" s="12"/>
      <c r="BI6525" s="12"/>
      <c r="BJ6525" s="13"/>
      <c r="BK6525" s="13"/>
      <c r="BL6525" s="13"/>
      <c r="BM6525" s="13"/>
      <c r="BN6525" s="13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1"/>
      <c r="L6526" s="11"/>
      <c r="M6526" s="12"/>
      <c r="N6526" s="12"/>
      <c r="O6526" s="12"/>
      <c r="P6526" s="12"/>
      <c r="Q6526" s="12"/>
      <c r="R6526" s="12"/>
      <c r="S6526" s="12"/>
      <c r="T6526" s="12"/>
      <c r="U6526" s="12"/>
      <c r="V6526" s="12"/>
      <c r="W6526" s="12"/>
      <c r="X6526" s="12"/>
      <c r="Y6526" s="12"/>
      <c r="Z6526" s="12"/>
      <c r="AA6526" s="12"/>
      <c r="AB6526" s="12"/>
      <c r="AC6526" s="12"/>
      <c r="AD6526" s="12"/>
      <c r="AE6526" s="12"/>
      <c r="AF6526" s="12"/>
      <c r="AG6526" s="12"/>
      <c r="AH6526" s="12"/>
      <c r="AI6526" s="12"/>
      <c r="AJ6526" s="12"/>
      <c r="AK6526" s="12"/>
      <c r="AL6526" s="12"/>
      <c r="AM6526" s="12"/>
      <c r="AN6526" s="12"/>
      <c r="AO6526" s="12"/>
      <c r="AP6526" s="12"/>
      <c r="AQ6526" s="12"/>
      <c r="AR6526" s="12"/>
      <c r="AS6526" s="12"/>
      <c r="AT6526" s="12"/>
      <c r="AU6526" s="12"/>
      <c r="AV6526" s="12"/>
      <c r="AW6526" s="12"/>
      <c r="AX6526" s="12"/>
      <c r="AY6526" s="12"/>
      <c r="AZ6526" s="12"/>
      <c r="BA6526" s="12"/>
      <c r="BB6526" s="12"/>
      <c r="BC6526" s="12"/>
      <c r="BD6526" s="12"/>
      <c r="BE6526" s="12"/>
      <c r="BF6526" s="12"/>
      <c r="BG6526" s="12"/>
      <c r="BH6526" s="12"/>
      <c r="BI6526" s="12"/>
      <c r="BJ6526" s="13"/>
      <c r="BK6526" s="13"/>
      <c r="BL6526" s="13"/>
      <c r="BM6526" s="13"/>
      <c r="BN6526" s="13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1"/>
      <c r="L6527" s="11"/>
      <c r="M6527" s="12"/>
      <c r="N6527" s="12"/>
      <c r="O6527" s="12"/>
      <c r="P6527" s="12"/>
      <c r="Q6527" s="12"/>
      <c r="R6527" s="12"/>
      <c r="S6527" s="12"/>
      <c r="T6527" s="12"/>
      <c r="U6527" s="12"/>
      <c r="V6527" s="12"/>
      <c r="W6527" s="12"/>
      <c r="X6527" s="12"/>
      <c r="Y6527" s="12"/>
      <c r="Z6527" s="12"/>
      <c r="AA6527" s="12"/>
      <c r="AB6527" s="12"/>
      <c r="AC6527" s="12"/>
      <c r="AD6527" s="12"/>
      <c r="AE6527" s="12"/>
      <c r="AF6527" s="12"/>
      <c r="AG6527" s="12"/>
      <c r="AH6527" s="12"/>
      <c r="AI6527" s="12"/>
      <c r="AJ6527" s="12"/>
      <c r="AK6527" s="12"/>
      <c r="AL6527" s="12"/>
      <c r="AM6527" s="12"/>
      <c r="AN6527" s="12"/>
      <c r="AO6527" s="12"/>
      <c r="AP6527" s="12"/>
      <c r="AQ6527" s="12"/>
      <c r="AR6527" s="12"/>
      <c r="AS6527" s="12"/>
      <c r="AT6527" s="12"/>
      <c r="AU6527" s="12"/>
      <c r="AV6527" s="12"/>
      <c r="AW6527" s="12"/>
      <c r="AX6527" s="12"/>
      <c r="AY6527" s="12"/>
      <c r="AZ6527" s="12"/>
      <c r="BA6527" s="12"/>
      <c r="BB6527" s="12"/>
      <c r="BC6527" s="12"/>
      <c r="BD6527" s="12"/>
      <c r="BE6527" s="12"/>
      <c r="BF6527" s="12"/>
      <c r="BG6527" s="12"/>
      <c r="BH6527" s="12"/>
      <c r="BI6527" s="12"/>
      <c r="BJ6527" s="13"/>
      <c r="BK6527" s="13"/>
      <c r="BL6527" s="13"/>
      <c r="BM6527" s="13"/>
      <c r="BN6527" s="13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1"/>
      <c r="L6528" s="11"/>
      <c r="M6528" s="12"/>
      <c r="N6528" s="12"/>
      <c r="O6528" s="12"/>
      <c r="P6528" s="12"/>
      <c r="Q6528" s="12"/>
      <c r="R6528" s="12"/>
      <c r="S6528" s="12"/>
      <c r="T6528" s="12"/>
      <c r="U6528" s="12"/>
      <c r="V6528" s="12"/>
      <c r="W6528" s="12"/>
      <c r="X6528" s="12"/>
      <c r="Y6528" s="12"/>
      <c r="Z6528" s="12"/>
      <c r="AA6528" s="12"/>
      <c r="AB6528" s="12"/>
      <c r="AC6528" s="12"/>
      <c r="AD6528" s="12"/>
      <c r="AE6528" s="12"/>
      <c r="AF6528" s="12"/>
      <c r="AG6528" s="12"/>
      <c r="AH6528" s="12"/>
      <c r="AI6528" s="12"/>
      <c r="AJ6528" s="12"/>
      <c r="AK6528" s="12"/>
      <c r="AL6528" s="12"/>
      <c r="AM6528" s="12"/>
      <c r="AN6528" s="12"/>
      <c r="AO6528" s="12"/>
      <c r="AP6528" s="12"/>
      <c r="AQ6528" s="12"/>
      <c r="AR6528" s="12"/>
      <c r="AS6528" s="12"/>
      <c r="AT6528" s="12"/>
      <c r="AU6528" s="12"/>
      <c r="AV6528" s="12"/>
      <c r="AW6528" s="12"/>
      <c r="AX6528" s="12"/>
      <c r="AY6528" s="12"/>
      <c r="AZ6528" s="12"/>
      <c r="BA6528" s="12"/>
      <c r="BB6528" s="12"/>
      <c r="BC6528" s="12"/>
      <c r="BD6528" s="12"/>
      <c r="BE6528" s="12"/>
      <c r="BF6528" s="12"/>
      <c r="BG6528" s="12"/>
      <c r="BH6528" s="12"/>
      <c r="BI6528" s="12"/>
      <c r="BJ6528" s="13"/>
      <c r="BK6528" s="13"/>
      <c r="BL6528" s="13"/>
      <c r="BM6528" s="13"/>
      <c r="BN6528" s="13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1"/>
      <c r="L6529" s="11"/>
      <c r="M6529" s="12"/>
      <c r="N6529" s="12"/>
      <c r="O6529" s="12"/>
      <c r="P6529" s="12"/>
      <c r="Q6529" s="12"/>
      <c r="R6529" s="12"/>
      <c r="S6529" s="12"/>
      <c r="T6529" s="12"/>
      <c r="U6529" s="12"/>
      <c r="V6529" s="12"/>
      <c r="W6529" s="12"/>
      <c r="X6529" s="12"/>
      <c r="Y6529" s="12"/>
      <c r="Z6529" s="12"/>
      <c r="AA6529" s="12"/>
      <c r="AB6529" s="12"/>
      <c r="AC6529" s="12"/>
      <c r="AD6529" s="12"/>
      <c r="AE6529" s="12"/>
      <c r="AF6529" s="12"/>
      <c r="AG6529" s="12"/>
      <c r="AH6529" s="12"/>
      <c r="AI6529" s="12"/>
      <c r="AJ6529" s="12"/>
      <c r="AK6529" s="12"/>
      <c r="AL6529" s="12"/>
      <c r="AM6529" s="12"/>
      <c r="AN6529" s="12"/>
      <c r="AO6529" s="12"/>
      <c r="AP6529" s="12"/>
      <c r="AQ6529" s="12"/>
      <c r="AR6529" s="12"/>
      <c r="AS6529" s="12"/>
      <c r="AT6529" s="12"/>
      <c r="AU6529" s="12"/>
      <c r="AV6529" s="12"/>
      <c r="AW6529" s="12"/>
      <c r="AX6529" s="12"/>
      <c r="AY6529" s="12"/>
      <c r="AZ6529" s="12"/>
      <c r="BA6529" s="12"/>
      <c r="BB6529" s="12"/>
      <c r="BC6529" s="12"/>
      <c r="BD6529" s="12"/>
      <c r="BE6529" s="12"/>
      <c r="BF6529" s="12"/>
      <c r="BG6529" s="12"/>
      <c r="BH6529" s="12"/>
      <c r="BI6529" s="12"/>
      <c r="BJ6529" s="13"/>
      <c r="BK6529" s="13"/>
      <c r="BL6529" s="13"/>
      <c r="BM6529" s="13"/>
      <c r="BN6529" s="13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1"/>
      <c r="L6530" s="11"/>
      <c r="M6530" s="12"/>
      <c r="N6530" s="12"/>
      <c r="O6530" s="12"/>
      <c r="P6530" s="12"/>
      <c r="Q6530" s="12"/>
      <c r="R6530" s="12"/>
      <c r="S6530" s="12"/>
      <c r="T6530" s="12"/>
      <c r="U6530" s="12"/>
      <c r="V6530" s="12"/>
      <c r="W6530" s="12"/>
      <c r="X6530" s="12"/>
      <c r="Y6530" s="12"/>
      <c r="Z6530" s="12"/>
      <c r="AA6530" s="12"/>
      <c r="AB6530" s="12"/>
      <c r="AC6530" s="12"/>
      <c r="AD6530" s="12"/>
      <c r="AE6530" s="12"/>
      <c r="AF6530" s="12"/>
      <c r="AG6530" s="12"/>
      <c r="AH6530" s="12"/>
      <c r="AI6530" s="12"/>
      <c r="AJ6530" s="12"/>
      <c r="AK6530" s="12"/>
      <c r="AL6530" s="12"/>
      <c r="AM6530" s="12"/>
      <c r="AN6530" s="12"/>
      <c r="AO6530" s="12"/>
      <c r="AP6530" s="12"/>
      <c r="AQ6530" s="12"/>
      <c r="AR6530" s="12"/>
      <c r="AS6530" s="12"/>
      <c r="AT6530" s="12"/>
      <c r="AU6530" s="12"/>
      <c r="AV6530" s="12"/>
      <c r="AW6530" s="12"/>
      <c r="AX6530" s="12"/>
      <c r="AY6530" s="12"/>
      <c r="AZ6530" s="12"/>
      <c r="BA6530" s="12"/>
      <c r="BB6530" s="12"/>
      <c r="BC6530" s="12"/>
      <c r="BD6530" s="12"/>
      <c r="BE6530" s="12"/>
      <c r="BF6530" s="12"/>
      <c r="BG6530" s="12"/>
      <c r="BH6530" s="12"/>
      <c r="BI6530" s="12"/>
      <c r="BJ6530" s="13"/>
      <c r="BK6530" s="13"/>
      <c r="BL6530" s="13"/>
      <c r="BM6530" s="13"/>
      <c r="BN6530" s="13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1"/>
      <c r="L6531" s="11"/>
      <c r="M6531" s="12"/>
      <c r="N6531" s="12"/>
      <c r="O6531" s="12"/>
      <c r="P6531" s="12"/>
      <c r="Q6531" s="12"/>
      <c r="R6531" s="12"/>
      <c r="S6531" s="12"/>
      <c r="T6531" s="12"/>
      <c r="U6531" s="12"/>
      <c r="V6531" s="12"/>
      <c r="W6531" s="12"/>
      <c r="X6531" s="12"/>
      <c r="Y6531" s="12"/>
      <c r="Z6531" s="12"/>
      <c r="AA6531" s="12"/>
      <c r="AB6531" s="12"/>
      <c r="AC6531" s="12"/>
      <c r="AD6531" s="12"/>
      <c r="AE6531" s="12"/>
      <c r="AF6531" s="12"/>
      <c r="AG6531" s="12"/>
      <c r="AH6531" s="12"/>
      <c r="AI6531" s="12"/>
      <c r="AJ6531" s="12"/>
      <c r="AK6531" s="12"/>
      <c r="AL6531" s="12"/>
      <c r="AM6531" s="12"/>
      <c r="AN6531" s="12"/>
      <c r="AO6531" s="12"/>
      <c r="AP6531" s="12"/>
      <c r="AQ6531" s="12"/>
      <c r="AR6531" s="12"/>
      <c r="AS6531" s="12"/>
      <c r="AT6531" s="12"/>
      <c r="AU6531" s="12"/>
      <c r="AV6531" s="12"/>
      <c r="AW6531" s="12"/>
      <c r="AX6531" s="12"/>
      <c r="AY6531" s="12"/>
      <c r="AZ6531" s="12"/>
      <c r="BA6531" s="12"/>
      <c r="BB6531" s="12"/>
      <c r="BC6531" s="12"/>
      <c r="BD6531" s="12"/>
      <c r="BE6531" s="12"/>
      <c r="BF6531" s="12"/>
      <c r="BG6531" s="12"/>
      <c r="BH6531" s="12"/>
      <c r="BI6531" s="12"/>
      <c r="BJ6531" s="13"/>
      <c r="BK6531" s="13"/>
      <c r="BL6531" s="13"/>
      <c r="BM6531" s="13"/>
      <c r="BN6531" s="13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1"/>
      <c r="L6532" s="11"/>
      <c r="M6532" s="12"/>
      <c r="N6532" s="12"/>
      <c r="O6532" s="12"/>
      <c r="P6532" s="12"/>
      <c r="Q6532" s="12"/>
      <c r="R6532" s="12"/>
      <c r="S6532" s="12"/>
      <c r="T6532" s="12"/>
      <c r="U6532" s="12"/>
      <c r="V6532" s="12"/>
      <c r="W6532" s="12"/>
      <c r="X6532" s="12"/>
      <c r="Y6532" s="12"/>
      <c r="Z6532" s="12"/>
      <c r="AA6532" s="12"/>
      <c r="AB6532" s="12"/>
      <c r="AC6532" s="12"/>
      <c r="AD6532" s="12"/>
      <c r="AE6532" s="12"/>
      <c r="AF6532" s="12"/>
      <c r="AG6532" s="12"/>
      <c r="AH6532" s="12"/>
      <c r="AI6532" s="12"/>
      <c r="AJ6532" s="12"/>
      <c r="AK6532" s="12"/>
      <c r="AL6532" s="12"/>
      <c r="AM6532" s="12"/>
      <c r="AN6532" s="12"/>
      <c r="AO6532" s="12"/>
      <c r="AP6532" s="12"/>
      <c r="AQ6532" s="12"/>
      <c r="AR6532" s="12"/>
      <c r="AS6532" s="12"/>
      <c r="AT6532" s="12"/>
      <c r="AU6532" s="12"/>
      <c r="AV6532" s="12"/>
      <c r="AW6532" s="12"/>
      <c r="AX6532" s="12"/>
      <c r="AY6532" s="12"/>
      <c r="AZ6532" s="12"/>
      <c r="BA6532" s="12"/>
      <c r="BB6532" s="12"/>
      <c r="BC6532" s="12"/>
      <c r="BD6532" s="12"/>
      <c r="BE6532" s="12"/>
      <c r="BF6532" s="12"/>
      <c r="BG6532" s="12"/>
      <c r="BH6532" s="12"/>
      <c r="BI6532" s="12"/>
      <c r="BJ6532" s="13"/>
      <c r="BK6532" s="13"/>
      <c r="BL6532" s="13"/>
      <c r="BM6532" s="13"/>
      <c r="BN6532" s="13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1"/>
      <c r="L6533" s="11"/>
      <c r="M6533" s="12"/>
      <c r="N6533" s="12"/>
      <c r="O6533" s="12"/>
      <c r="P6533" s="12"/>
      <c r="Q6533" s="12"/>
      <c r="R6533" s="12"/>
      <c r="S6533" s="12"/>
      <c r="T6533" s="12"/>
      <c r="U6533" s="12"/>
      <c r="V6533" s="12"/>
      <c r="W6533" s="12"/>
      <c r="X6533" s="12"/>
      <c r="Y6533" s="12"/>
      <c r="Z6533" s="12"/>
      <c r="AA6533" s="12"/>
      <c r="AB6533" s="12"/>
      <c r="AC6533" s="12"/>
      <c r="AD6533" s="12"/>
      <c r="AE6533" s="12"/>
      <c r="AF6533" s="12"/>
      <c r="AG6533" s="12"/>
      <c r="AH6533" s="12"/>
      <c r="AI6533" s="12"/>
      <c r="AJ6533" s="12"/>
      <c r="AK6533" s="12"/>
      <c r="AL6533" s="12"/>
      <c r="AM6533" s="12"/>
      <c r="AN6533" s="12"/>
      <c r="AO6533" s="12"/>
      <c r="AP6533" s="12"/>
      <c r="AQ6533" s="12"/>
      <c r="AR6533" s="12"/>
      <c r="AS6533" s="12"/>
      <c r="AT6533" s="12"/>
      <c r="AU6533" s="12"/>
      <c r="AV6533" s="12"/>
      <c r="AW6533" s="12"/>
      <c r="AX6533" s="12"/>
      <c r="AY6533" s="12"/>
      <c r="AZ6533" s="12"/>
      <c r="BA6533" s="12"/>
      <c r="BB6533" s="12"/>
      <c r="BC6533" s="12"/>
      <c r="BD6533" s="12"/>
      <c r="BE6533" s="12"/>
      <c r="BF6533" s="12"/>
      <c r="BG6533" s="12"/>
      <c r="BH6533" s="12"/>
      <c r="BI6533" s="12"/>
      <c r="BJ6533" s="13"/>
      <c r="BK6533" s="13"/>
      <c r="BL6533" s="13"/>
      <c r="BM6533" s="13"/>
      <c r="BN6533" s="13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1"/>
      <c r="L6534" s="11"/>
      <c r="M6534" s="12"/>
      <c r="N6534" s="12"/>
      <c r="O6534" s="12"/>
      <c r="P6534" s="12"/>
      <c r="Q6534" s="12"/>
      <c r="R6534" s="12"/>
      <c r="S6534" s="12"/>
      <c r="T6534" s="12"/>
      <c r="U6534" s="12"/>
      <c r="V6534" s="12"/>
      <c r="W6534" s="12"/>
      <c r="X6534" s="12"/>
      <c r="Y6534" s="12"/>
      <c r="Z6534" s="12"/>
      <c r="AA6534" s="12"/>
      <c r="AB6534" s="12"/>
      <c r="AC6534" s="12"/>
      <c r="AD6534" s="12"/>
      <c r="AE6534" s="12"/>
      <c r="AF6534" s="12"/>
      <c r="AG6534" s="12"/>
      <c r="AH6534" s="12"/>
      <c r="AI6534" s="12"/>
      <c r="AJ6534" s="12"/>
      <c r="AK6534" s="12"/>
      <c r="AL6534" s="12"/>
      <c r="AM6534" s="12"/>
      <c r="AN6534" s="12"/>
      <c r="AO6534" s="12"/>
      <c r="AP6534" s="12"/>
      <c r="AQ6534" s="12"/>
      <c r="AR6534" s="12"/>
      <c r="AS6534" s="12"/>
      <c r="AT6534" s="12"/>
      <c r="AU6534" s="12"/>
      <c r="AV6534" s="12"/>
      <c r="AW6534" s="12"/>
      <c r="AX6534" s="12"/>
      <c r="AY6534" s="12"/>
      <c r="AZ6534" s="12"/>
      <c r="BA6534" s="12"/>
      <c r="BB6534" s="12"/>
      <c r="BC6534" s="12"/>
      <c r="BD6534" s="12"/>
      <c r="BE6534" s="12"/>
      <c r="BF6534" s="12"/>
      <c r="BG6534" s="12"/>
      <c r="BH6534" s="12"/>
      <c r="BI6534" s="12"/>
      <c r="BJ6534" s="13"/>
      <c r="BK6534" s="13"/>
      <c r="BL6534" s="13"/>
      <c r="BM6534" s="13"/>
      <c r="BN6534" s="13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1"/>
      <c r="L6535" s="11"/>
      <c r="M6535" s="12"/>
      <c r="N6535" s="12"/>
      <c r="O6535" s="12"/>
      <c r="P6535" s="12"/>
      <c r="Q6535" s="12"/>
      <c r="R6535" s="12"/>
      <c r="S6535" s="12"/>
      <c r="T6535" s="12"/>
      <c r="U6535" s="12"/>
      <c r="V6535" s="12"/>
      <c r="W6535" s="12"/>
      <c r="X6535" s="12"/>
      <c r="Y6535" s="12"/>
      <c r="Z6535" s="12"/>
      <c r="AA6535" s="12"/>
      <c r="AB6535" s="12"/>
      <c r="AC6535" s="12"/>
      <c r="AD6535" s="12"/>
      <c r="AE6535" s="12"/>
      <c r="AF6535" s="12"/>
      <c r="AG6535" s="12"/>
      <c r="AH6535" s="12"/>
      <c r="AI6535" s="12"/>
      <c r="AJ6535" s="12"/>
      <c r="AK6535" s="12"/>
      <c r="AL6535" s="12"/>
      <c r="AM6535" s="12"/>
      <c r="AN6535" s="12"/>
      <c r="AO6535" s="12"/>
      <c r="AP6535" s="12"/>
      <c r="AQ6535" s="12"/>
      <c r="AR6535" s="12"/>
      <c r="AS6535" s="12"/>
      <c r="AT6535" s="12"/>
      <c r="AU6535" s="12"/>
      <c r="AV6535" s="12"/>
      <c r="AW6535" s="12"/>
      <c r="AX6535" s="12"/>
      <c r="AY6535" s="12"/>
      <c r="AZ6535" s="12"/>
      <c r="BA6535" s="12"/>
      <c r="BB6535" s="12"/>
      <c r="BC6535" s="12"/>
      <c r="BD6535" s="12"/>
      <c r="BE6535" s="12"/>
      <c r="BF6535" s="12"/>
      <c r="BG6535" s="12"/>
      <c r="BH6535" s="12"/>
      <c r="BI6535" s="12"/>
      <c r="BJ6535" s="13"/>
      <c r="BK6535" s="13"/>
      <c r="BL6535" s="13"/>
      <c r="BM6535" s="13"/>
      <c r="BN6535" s="13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1"/>
      <c r="L6536" s="11"/>
      <c r="M6536" s="12"/>
      <c r="N6536" s="12"/>
      <c r="O6536" s="12"/>
      <c r="P6536" s="12"/>
      <c r="Q6536" s="12"/>
      <c r="R6536" s="12"/>
      <c r="S6536" s="12"/>
      <c r="T6536" s="12"/>
      <c r="U6536" s="12"/>
      <c r="V6536" s="12"/>
      <c r="W6536" s="12"/>
      <c r="X6536" s="12"/>
      <c r="Y6536" s="12"/>
      <c r="Z6536" s="12"/>
      <c r="AA6536" s="12"/>
      <c r="AB6536" s="12"/>
      <c r="AC6536" s="12"/>
      <c r="AD6536" s="12"/>
      <c r="AE6536" s="12"/>
      <c r="AF6536" s="12"/>
      <c r="AG6536" s="12"/>
      <c r="AH6536" s="12"/>
      <c r="AI6536" s="12"/>
      <c r="AJ6536" s="12"/>
      <c r="AK6536" s="12"/>
      <c r="AL6536" s="12"/>
      <c r="AM6536" s="12"/>
      <c r="AN6536" s="12"/>
      <c r="AO6536" s="12"/>
      <c r="AP6536" s="12"/>
      <c r="AQ6536" s="12"/>
      <c r="AR6536" s="12"/>
      <c r="AS6536" s="12"/>
      <c r="AT6536" s="12"/>
      <c r="AU6536" s="12"/>
      <c r="AV6536" s="12"/>
      <c r="AW6536" s="12"/>
      <c r="AX6536" s="12"/>
      <c r="AY6536" s="12"/>
      <c r="AZ6536" s="12"/>
      <c r="BA6536" s="12"/>
      <c r="BB6536" s="12"/>
      <c r="BC6536" s="12"/>
      <c r="BD6536" s="12"/>
      <c r="BE6536" s="12"/>
      <c r="BF6536" s="12"/>
      <c r="BG6536" s="12"/>
      <c r="BH6536" s="12"/>
      <c r="BI6536" s="12"/>
      <c r="BJ6536" s="13"/>
      <c r="BK6536" s="13"/>
      <c r="BL6536" s="13"/>
      <c r="BM6536" s="13"/>
      <c r="BN6536" s="13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1"/>
      <c r="L6537" s="11"/>
      <c r="M6537" s="12"/>
      <c r="N6537" s="12"/>
      <c r="O6537" s="12"/>
      <c r="P6537" s="12"/>
      <c r="Q6537" s="12"/>
      <c r="R6537" s="12"/>
      <c r="S6537" s="12"/>
      <c r="T6537" s="12"/>
      <c r="U6537" s="12"/>
      <c r="V6537" s="12"/>
      <c r="W6537" s="12"/>
      <c r="X6537" s="12"/>
      <c r="Y6537" s="12"/>
      <c r="Z6537" s="12"/>
      <c r="AA6537" s="12"/>
      <c r="AB6537" s="12"/>
      <c r="AC6537" s="12"/>
      <c r="AD6537" s="12"/>
      <c r="AE6537" s="12"/>
      <c r="AF6537" s="12"/>
      <c r="AG6537" s="12"/>
      <c r="AH6537" s="12"/>
      <c r="AI6537" s="12"/>
      <c r="AJ6537" s="12"/>
      <c r="AK6537" s="12"/>
      <c r="AL6537" s="12"/>
      <c r="AM6537" s="12"/>
      <c r="AN6537" s="12"/>
      <c r="AO6537" s="12"/>
      <c r="AP6537" s="12"/>
      <c r="AQ6537" s="12"/>
      <c r="AR6537" s="12"/>
      <c r="AS6537" s="12"/>
      <c r="AT6537" s="12"/>
      <c r="AU6537" s="12"/>
      <c r="AV6537" s="12"/>
      <c r="AW6537" s="12"/>
      <c r="AX6537" s="12"/>
      <c r="AY6537" s="12"/>
      <c r="AZ6537" s="12"/>
      <c r="BA6537" s="12"/>
      <c r="BB6537" s="12"/>
      <c r="BC6537" s="12"/>
      <c r="BD6537" s="12"/>
      <c r="BE6537" s="12"/>
      <c r="BF6537" s="12"/>
      <c r="BG6537" s="12"/>
      <c r="BH6537" s="12"/>
      <c r="BI6537" s="12"/>
      <c r="BJ6537" s="13"/>
      <c r="BK6537" s="13"/>
      <c r="BL6537" s="13"/>
      <c r="BM6537" s="13"/>
      <c r="BN6537" s="13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1"/>
      <c r="L6538" s="11"/>
      <c r="M6538" s="12"/>
      <c r="N6538" s="12"/>
      <c r="O6538" s="12"/>
      <c r="P6538" s="12"/>
      <c r="Q6538" s="12"/>
      <c r="R6538" s="12"/>
      <c r="S6538" s="12"/>
      <c r="T6538" s="12"/>
      <c r="U6538" s="12"/>
      <c r="V6538" s="12"/>
      <c r="W6538" s="12"/>
      <c r="X6538" s="12"/>
      <c r="Y6538" s="12"/>
      <c r="Z6538" s="12"/>
      <c r="AA6538" s="12"/>
      <c r="AB6538" s="12"/>
      <c r="AC6538" s="12"/>
      <c r="AD6538" s="12"/>
      <c r="AE6538" s="12"/>
      <c r="AF6538" s="12"/>
      <c r="AG6538" s="12"/>
      <c r="AH6538" s="12"/>
      <c r="AI6538" s="12"/>
      <c r="AJ6538" s="12"/>
      <c r="AK6538" s="12"/>
      <c r="AL6538" s="12"/>
      <c r="AM6538" s="12"/>
      <c r="AN6538" s="12"/>
      <c r="AO6538" s="12"/>
      <c r="AP6538" s="12"/>
      <c r="AQ6538" s="12"/>
      <c r="AR6538" s="12"/>
      <c r="AS6538" s="12"/>
      <c r="AT6538" s="12"/>
      <c r="AU6538" s="12"/>
      <c r="AV6538" s="12"/>
      <c r="AW6538" s="12"/>
      <c r="AX6538" s="12"/>
      <c r="AY6538" s="12"/>
      <c r="AZ6538" s="12"/>
      <c r="BA6538" s="12"/>
      <c r="BB6538" s="12"/>
      <c r="BC6538" s="12"/>
      <c r="BD6538" s="12"/>
      <c r="BE6538" s="12"/>
      <c r="BF6538" s="12"/>
      <c r="BG6538" s="12"/>
      <c r="BH6538" s="12"/>
      <c r="BI6538" s="12"/>
      <c r="BJ6538" s="13"/>
      <c r="BK6538" s="13"/>
      <c r="BL6538" s="13"/>
      <c r="BM6538" s="13"/>
      <c r="BN6538" s="13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1"/>
      <c r="L6539" s="11"/>
      <c r="M6539" s="12"/>
      <c r="N6539" s="12"/>
      <c r="O6539" s="12"/>
      <c r="P6539" s="12"/>
      <c r="Q6539" s="12"/>
      <c r="R6539" s="12"/>
      <c r="S6539" s="12"/>
      <c r="T6539" s="12"/>
      <c r="U6539" s="12"/>
      <c r="V6539" s="12"/>
      <c r="W6539" s="12"/>
      <c r="X6539" s="12"/>
      <c r="Y6539" s="12"/>
      <c r="Z6539" s="12"/>
      <c r="AA6539" s="12"/>
      <c r="AB6539" s="12"/>
      <c r="AC6539" s="12"/>
      <c r="AD6539" s="12"/>
      <c r="AE6539" s="12"/>
      <c r="AF6539" s="12"/>
      <c r="AG6539" s="12"/>
      <c r="AH6539" s="12"/>
      <c r="AI6539" s="12"/>
      <c r="AJ6539" s="12"/>
      <c r="AK6539" s="12"/>
      <c r="AL6539" s="12"/>
      <c r="AM6539" s="12"/>
      <c r="AN6539" s="12"/>
      <c r="AO6539" s="12"/>
      <c r="AP6539" s="12"/>
      <c r="AQ6539" s="12"/>
      <c r="AR6539" s="12"/>
      <c r="AS6539" s="12"/>
      <c r="AT6539" s="12"/>
      <c r="AU6539" s="12"/>
      <c r="AV6539" s="12"/>
      <c r="AW6539" s="12"/>
      <c r="AX6539" s="12"/>
      <c r="AY6539" s="12"/>
      <c r="AZ6539" s="12"/>
      <c r="BA6539" s="12"/>
      <c r="BB6539" s="12"/>
      <c r="BC6539" s="12"/>
      <c r="BD6539" s="12"/>
      <c r="BE6539" s="12"/>
      <c r="BF6539" s="12"/>
      <c r="BG6539" s="12"/>
      <c r="BH6539" s="12"/>
      <c r="BI6539" s="12"/>
      <c r="BJ6539" s="13"/>
      <c r="BK6539" s="13"/>
      <c r="BL6539" s="13"/>
      <c r="BM6539" s="13"/>
      <c r="BN6539" s="13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1"/>
      <c r="L6540" s="11"/>
      <c r="M6540" s="12"/>
      <c r="N6540" s="12"/>
      <c r="O6540" s="12"/>
      <c r="P6540" s="12"/>
      <c r="Q6540" s="12"/>
      <c r="R6540" s="12"/>
      <c r="S6540" s="12"/>
      <c r="T6540" s="12"/>
      <c r="U6540" s="12"/>
      <c r="V6540" s="12"/>
      <c r="W6540" s="12"/>
      <c r="X6540" s="12"/>
      <c r="Y6540" s="12"/>
      <c r="Z6540" s="12"/>
      <c r="AA6540" s="12"/>
      <c r="AB6540" s="12"/>
      <c r="AC6540" s="12"/>
      <c r="AD6540" s="12"/>
      <c r="AE6540" s="12"/>
      <c r="AF6540" s="12"/>
      <c r="AG6540" s="12"/>
      <c r="AH6540" s="12"/>
      <c r="AI6540" s="12"/>
      <c r="AJ6540" s="12"/>
      <c r="AK6540" s="12"/>
      <c r="AL6540" s="12"/>
      <c r="AM6540" s="12"/>
      <c r="AN6540" s="12"/>
      <c r="AO6540" s="12"/>
      <c r="AP6540" s="12"/>
      <c r="AQ6540" s="12"/>
      <c r="AR6540" s="12"/>
      <c r="AS6540" s="12"/>
      <c r="AT6540" s="12"/>
      <c r="AU6540" s="12"/>
      <c r="AV6540" s="12"/>
      <c r="AW6540" s="12"/>
      <c r="AX6540" s="12"/>
      <c r="AY6540" s="12"/>
      <c r="AZ6540" s="12"/>
      <c r="BA6540" s="12"/>
      <c r="BB6540" s="12"/>
      <c r="BC6540" s="12"/>
      <c r="BD6540" s="12"/>
      <c r="BE6540" s="12"/>
      <c r="BF6540" s="12"/>
      <c r="BG6540" s="12"/>
      <c r="BH6540" s="12"/>
      <c r="BI6540" s="12"/>
      <c r="BJ6540" s="13"/>
      <c r="BK6540" s="13"/>
      <c r="BL6540" s="13"/>
      <c r="BM6540" s="13"/>
      <c r="BN6540" s="13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1"/>
      <c r="L6541" s="11"/>
      <c r="M6541" s="12"/>
      <c r="N6541" s="12"/>
      <c r="O6541" s="12"/>
      <c r="P6541" s="12"/>
      <c r="Q6541" s="12"/>
      <c r="R6541" s="12"/>
      <c r="S6541" s="12"/>
      <c r="T6541" s="12"/>
      <c r="U6541" s="12"/>
      <c r="V6541" s="12"/>
      <c r="W6541" s="12"/>
      <c r="X6541" s="12"/>
      <c r="Y6541" s="12"/>
      <c r="Z6541" s="12"/>
      <c r="AA6541" s="12"/>
      <c r="AB6541" s="12"/>
      <c r="AC6541" s="12"/>
      <c r="AD6541" s="12"/>
      <c r="AE6541" s="12"/>
      <c r="AF6541" s="12"/>
      <c r="AG6541" s="12"/>
      <c r="AH6541" s="12"/>
      <c r="AI6541" s="12"/>
      <c r="AJ6541" s="12"/>
      <c r="AK6541" s="12"/>
      <c r="AL6541" s="12"/>
      <c r="AM6541" s="12"/>
      <c r="AN6541" s="12"/>
      <c r="AO6541" s="12"/>
      <c r="AP6541" s="12"/>
      <c r="AQ6541" s="12"/>
      <c r="AR6541" s="12"/>
      <c r="AS6541" s="12"/>
      <c r="AT6541" s="12"/>
      <c r="AU6541" s="12"/>
      <c r="AV6541" s="12"/>
      <c r="AW6541" s="12"/>
      <c r="AX6541" s="12"/>
      <c r="AY6541" s="12"/>
      <c r="AZ6541" s="12"/>
      <c r="BA6541" s="12"/>
      <c r="BB6541" s="12"/>
      <c r="BC6541" s="12"/>
      <c r="BD6541" s="12"/>
      <c r="BE6541" s="12"/>
      <c r="BF6541" s="12"/>
      <c r="BG6541" s="12"/>
      <c r="BH6541" s="12"/>
      <c r="BI6541" s="12"/>
      <c r="BJ6541" s="13"/>
      <c r="BK6541" s="13"/>
      <c r="BL6541" s="13"/>
      <c r="BM6541" s="13"/>
      <c r="BN6541" s="13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1"/>
      <c r="L6542" s="11"/>
      <c r="M6542" s="12"/>
      <c r="N6542" s="12"/>
      <c r="O6542" s="12"/>
      <c r="P6542" s="12"/>
      <c r="Q6542" s="12"/>
      <c r="R6542" s="12"/>
      <c r="S6542" s="12"/>
      <c r="T6542" s="12"/>
      <c r="U6542" s="12"/>
      <c r="V6542" s="12"/>
      <c r="W6542" s="12"/>
      <c r="X6542" s="12"/>
      <c r="Y6542" s="12"/>
      <c r="Z6542" s="12"/>
      <c r="AA6542" s="12"/>
      <c r="AB6542" s="12"/>
      <c r="AC6542" s="12"/>
      <c r="AD6542" s="12"/>
      <c r="AE6542" s="12"/>
      <c r="AF6542" s="12"/>
      <c r="AG6542" s="12"/>
      <c r="AH6542" s="12"/>
      <c r="AI6542" s="12"/>
      <c r="AJ6542" s="12"/>
      <c r="AK6542" s="12"/>
      <c r="AL6542" s="12"/>
      <c r="AM6542" s="12"/>
      <c r="AN6542" s="12"/>
      <c r="AO6542" s="12"/>
      <c r="AP6542" s="12"/>
      <c r="AQ6542" s="12"/>
      <c r="AR6542" s="12"/>
      <c r="AS6542" s="12"/>
      <c r="AT6542" s="12"/>
      <c r="AU6542" s="12"/>
      <c r="AV6542" s="12"/>
      <c r="AW6542" s="12"/>
      <c r="AX6542" s="12"/>
      <c r="AY6542" s="12"/>
      <c r="AZ6542" s="12"/>
      <c r="BA6542" s="12"/>
      <c r="BB6542" s="12"/>
      <c r="BC6542" s="12"/>
      <c r="BD6542" s="12"/>
      <c r="BE6542" s="12"/>
      <c r="BF6542" s="12"/>
      <c r="BG6542" s="12"/>
      <c r="BH6542" s="12"/>
      <c r="BI6542" s="12"/>
      <c r="BJ6542" s="13"/>
      <c r="BK6542" s="13"/>
      <c r="BL6542" s="13"/>
      <c r="BM6542" s="13"/>
      <c r="BN6542" s="13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1"/>
      <c r="L6543" s="11"/>
      <c r="M6543" s="12"/>
      <c r="N6543" s="12"/>
      <c r="O6543" s="12"/>
      <c r="P6543" s="12"/>
      <c r="Q6543" s="12"/>
      <c r="R6543" s="12"/>
      <c r="S6543" s="12"/>
      <c r="T6543" s="12"/>
      <c r="U6543" s="12"/>
      <c r="V6543" s="12"/>
      <c r="W6543" s="12"/>
      <c r="X6543" s="12"/>
      <c r="Y6543" s="12"/>
      <c r="Z6543" s="12"/>
      <c r="AA6543" s="12"/>
      <c r="AB6543" s="12"/>
      <c r="AC6543" s="12"/>
      <c r="AD6543" s="12"/>
      <c r="AE6543" s="12"/>
      <c r="AF6543" s="12"/>
      <c r="AG6543" s="12"/>
      <c r="AH6543" s="12"/>
      <c r="AI6543" s="12"/>
      <c r="AJ6543" s="12"/>
      <c r="AK6543" s="12"/>
      <c r="AL6543" s="12"/>
      <c r="AM6543" s="12"/>
      <c r="AN6543" s="12"/>
      <c r="AO6543" s="12"/>
      <c r="AP6543" s="12"/>
      <c r="AQ6543" s="12"/>
      <c r="AR6543" s="12"/>
      <c r="AS6543" s="12"/>
      <c r="AT6543" s="12"/>
      <c r="AU6543" s="12"/>
      <c r="AV6543" s="12"/>
      <c r="AW6543" s="12"/>
      <c r="AX6543" s="12"/>
      <c r="AY6543" s="12"/>
      <c r="AZ6543" s="12"/>
      <c r="BA6543" s="12"/>
      <c r="BB6543" s="12"/>
      <c r="BC6543" s="12"/>
      <c r="BD6543" s="12"/>
      <c r="BE6543" s="12"/>
      <c r="BF6543" s="12"/>
      <c r="BG6543" s="12"/>
      <c r="BH6543" s="12"/>
      <c r="BI6543" s="12"/>
      <c r="BJ6543" s="13"/>
      <c r="BK6543" s="13"/>
      <c r="BL6543" s="13"/>
      <c r="BM6543" s="13"/>
      <c r="BN6543" s="13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1"/>
      <c r="L6544" s="11"/>
      <c r="M6544" s="12"/>
      <c r="N6544" s="12"/>
      <c r="O6544" s="12"/>
      <c r="P6544" s="12"/>
      <c r="Q6544" s="12"/>
      <c r="R6544" s="12"/>
      <c r="S6544" s="12"/>
      <c r="T6544" s="12"/>
      <c r="U6544" s="12"/>
      <c r="V6544" s="12"/>
      <c r="W6544" s="12"/>
      <c r="X6544" s="12"/>
      <c r="Y6544" s="12"/>
      <c r="Z6544" s="12"/>
      <c r="AA6544" s="12"/>
      <c r="AB6544" s="12"/>
      <c r="AC6544" s="12"/>
      <c r="AD6544" s="12"/>
      <c r="AE6544" s="12"/>
      <c r="AF6544" s="12"/>
      <c r="AG6544" s="12"/>
      <c r="AH6544" s="12"/>
      <c r="AI6544" s="12"/>
      <c r="AJ6544" s="12"/>
      <c r="AK6544" s="12"/>
      <c r="AL6544" s="12"/>
      <c r="AM6544" s="12"/>
      <c r="AN6544" s="12"/>
      <c r="AO6544" s="12"/>
      <c r="AP6544" s="12"/>
      <c r="AQ6544" s="12"/>
      <c r="AR6544" s="12"/>
      <c r="AS6544" s="12"/>
      <c r="AT6544" s="12"/>
      <c r="AU6544" s="12"/>
      <c r="AV6544" s="12"/>
      <c r="AW6544" s="12"/>
      <c r="AX6544" s="12"/>
      <c r="AY6544" s="12"/>
      <c r="AZ6544" s="12"/>
      <c r="BA6544" s="12"/>
      <c r="BB6544" s="12"/>
      <c r="BC6544" s="12"/>
      <c r="BD6544" s="12"/>
      <c r="BE6544" s="12"/>
      <c r="BF6544" s="12"/>
      <c r="BG6544" s="12"/>
      <c r="BH6544" s="12"/>
      <c r="BI6544" s="12"/>
      <c r="BJ6544" s="13"/>
      <c r="BK6544" s="13"/>
      <c r="BL6544" s="13"/>
      <c r="BM6544" s="13"/>
      <c r="BN6544" s="13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1"/>
      <c r="L6545" s="11"/>
      <c r="M6545" s="12"/>
      <c r="N6545" s="12"/>
      <c r="O6545" s="12"/>
      <c r="P6545" s="12"/>
      <c r="Q6545" s="12"/>
      <c r="R6545" s="12"/>
      <c r="S6545" s="12"/>
      <c r="T6545" s="12"/>
      <c r="U6545" s="12"/>
      <c r="V6545" s="12"/>
      <c r="W6545" s="12"/>
      <c r="X6545" s="12"/>
      <c r="Y6545" s="12"/>
      <c r="Z6545" s="12"/>
      <c r="AA6545" s="12"/>
      <c r="AB6545" s="12"/>
      <c r="AC6545" s="12"/>
      <c r="AD6545" s="12"/>
      <c r="AE6545" s="12"/>
      <c r="AF6545" s="12"/>
      <c r="AG6545" s="12"/>
      <c r="AH6545" s="12"/>
      <c r="AI6545" s="12"/>
      <c r="AJ6545" s="12"/>
      <c r="AK6545" s="12"/>
      <c r="AL6545" s="12"/>
      <c r="AM6545" s="12"/>
      <c r="AN6545" s="12"/>
      <c r="AO6545" s="12"/>
      <c r="AP6545" s="12"/>
      <c r="AQ6545" s="12"/>
      <c r="AR6545" s="12"/>
      <c r="AS6545" s="12"/>
      <c r="AT6545" s="12"/>
      <c r="AU6545" s="12"/>
      <c r="AV6545" s="12"/>
      <c r="AW6545" s="12"/>
      <c r="AX6545" s="12"/>
      <c r="AY6545" s="12"/>
      <c r="AZ6545" s="12"/>
      <c r="BA6545" s="12"/>
      <c r="BB6545" s="12"/>
      <c r="BC6545" s="12"/>
      <c r="BD6545" s="12"/>
      <c r="BE6545" s="12"/>
      <c r="BF6545" s="12"/>
      <c r="BG6545" s="12"/>
      <c r="BH6545" s="12"/>
      <c r="BI6545" s="12"/>
      <c r="BJ6545" s="13"/>
      <c r="BK6545" s="13"/>
      <c r="BL6545" s="13"/>
      <c r="BM6545" s="13"/>
      <c r="BN6545" s="13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1"/>
      <c r="L6546" s="11"/>
      <c r="M6546" s="12"/>
      <c r="N6546" s="12"/>
      <c r="O6546" s="12"/>
      <c r="P6546" s="12"/>
      <c r="Q6546" s="12"/>
      <c r="R6546" s="12"/>
      <c r="S6546" s="12"/>
      <c r="T6546" s="12"/>
      <c r="U6546" s="12"/>
      <c r="V6546" s="12"/>
      <c r="W6546" s="12"/>
      <c r="X6546" s="12"/>
      <c r="Y6546" s="12"/>
      <c r="Z6546" s="12"/>
      <c r="AA6546" s="12"/>
      <c r="AB6546" s="12"/>
      <c r="AC6546" s="12"/>
      <c r="AD6546" s="12"/>
      <c r="AE6546" s="12"/>
      <c r="AF6546" s="12"/>
      <c r="AG6546" s="12"/>
      <c r="AH6546" s="12"/>
      <c r="AI6546" s="12"/>
      <c r="AJ6546" s="12"/>
      <c r="AK6546" s="12"/>
      <c r="AL6546" s="12"/>
      <c r="AM6546" s="12"/>
      <c r="AN6546" s="12"/>
      <c r="AO6546" s="12"/>
      <c r="AP6546" s="12"/>
      <c r="AQ6546" s="12"/>
      <c r="AR6546" s="12"/>
      <c r="AS6546" s="12"/>
      <c r="AT6546" s="12"/>
      <c r="AU6546" s="12"/>
      <c r="AV6546" s="12"/>
      <c r="AW6546" s="12"/>
      <c r="AX6546" s="12"/>
      <c r="AY6546" s="12"/>
      <c r="AZ6546" s="12"/>
      <c r="BA6546" s="12"/>
      <c r="BB6546" s="12"/>
      <c r="BC6546" s="12"/>
      <c r="BD6546" s="12"/>
      <c r="BE6546" s="12"/>
      <c r="BF6546" s="12"/>
      <c r="BG6546" s="12"/>
      <c r="BH6546" s="12"/>
      <c r="BI6546" s="12"/>
      <c r="BJ6546" s="13"/>
      <c r="BK6546" s="13"/>
      <c r="BL6546" s="13"/>
      <c r="BM6546" s="13"/>
      <c r="BN6546" s="13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1"/>
      <c r="L6547" s="11"/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  <c r="AL6547" s="12"/>
      <c r="AM6547" s="12"/>
      <c r="AN6547" s="12"/>
      <c r="AO6547" s="12"/>
      <c r="AP6547" s="12"/>
      <c r="AQ6547" s="12"/>
      <c r="AR6547" s="12"/>
      <c r="AS6547" s="12"/>
      <c r="AT6547" s="12"/>
      <c r="AU6547" s="12"/>
      <c r="AV6547" s="12"/>
      <c r="AW6547" s="12"/>
      <c r="AX6547" s="12"/>
      <c r="AY6547" s="12"/>
      <c r="AZ6547" s="12"/>
      <c r="BA6547" s="12"/>
      <c r="BB6547" s="12"/>
      <c r="BC6547" s="12"/>
      <c r="BD6547" s="12"/>
      <c r="BE6547" s="12"/>
      <c r="BF6547" s="12"/>
      <c r="BG6547" s="12"/>
      <c r="BH6547" s="12"/>
      <c r="BI6547" s="12"/>
      <c r="BJ6547" s="13"/>
      <c r="BK6547" s="13"/>
      <c r="BL6547" s="13"/>
      <c r="BM6547" s="13"/>
      <c r="BN6547" s="13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1"/>
      <c r="L6548" s="11"/>
      <c r="M6548" s="12"/>
      <c r="N6548" s="12"/>
      <c r="O6548" s="12"/>
      <c r="P6548" s="12"/>
      <c r="Q6548" s="12"/>
      <c r="R6548" s="12"/>
      <c r="S6548" s="12"/>
      <c r="T6548" s="12"/>
      <c r="U6548" s="12"/>
      <c r="V6548" s="12"/>
      <c r="W6548" s="12"/>
      <c r="X6548" s="12"/>
      <c r="Y6548" s="12"/>
      <c r="Z6548" s="12"/>
      <c r="AA6548" s="12"/>
      <c r="AB6548" s="12"/>
      <c r="AC6548" s="12"/>
      <c r="AD6548" s="12"/>
      <c r="AE6548" s="12"/>
      <c r="AF6548" s="12"/>
      <c r="AG6548" s="12"/>
      <c r="AH6548" s="12"/>
      <c r="AI6548" s="12"/>
      <c r="AJ6548" s="12"/>
      <c r="AK6548" s="12"/>
      <c r="AL6548" s="12"/>
      <c r="AM6548" s="12"/>
      <c r="AN6548" s="12"/>
      <c r="AO6548" s="12"/>
      <c r="AP6548" s="12"/>
      <c r="AQ6548" s="12"/>
      <c r="AR6548" s="12"/>
      <c r="AS6548" s="12"/>
      <c r="AT6548" s="12"/>
      <c r="AU6548" s="12"/>
      <c r="AV6548" s="12"/>
      <c r="AW6548" s="12"/>
      <c r="AX6548" s="12"/>
      <c r="AY6548" s="12"/>
      <c r="AZ6548" s="12"/>
      <c r="BA6548" s="12"/>
      <c r="BB6548" s="12"/>
      <c r="BC6548" s="12"/>
      <c r="BD6548" s="12"/>
      <c r="BE6548" s="12"/>
      <c r="BF6548" s="12"/>
      <c r="BG6548" s="12"/>
      <c r="BH6548" s="12"/>
      <c r="BI6548" s="12"/>
      <c r="BJ6548" s="13"/>
      <c r="BK6548" s="13"/>
      <c r="BL6548" s="13"/>
      <c r="BM6548" s="13"/>
      <c r="BN6548" s="13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1"/>
      <c r="L6549" s="11"/>
      <c r="M6549" s="12"/>
      <c r="N6549" s="12"/>
      <c r="O6549" s="12"/>
      <c r="P6549" s="12"/>
      <c r="Q6549" s="12"/>
      <c r="R6549" s="12"/>
      <c r="S6549" s="12"/>
      <c r="T6549" s="12"/>
      <c r="U6549" s="12"/>
      <c r="V6549" s="12"/>
      <c r="W6549" s="12"/>
      <c r="X6549" s="12"/>
      <c r="Y6549" s="12"/>
      <c r="Z6549" s="12"/>
      <c r="AA6549" s="12"/>
      <c r="AB6549" s="12"/>
      <c r="AC6549" s="12"/>
      <c r="AD6549" s="12"/>
      <c r="AE6549" s="12"/>
      <c r="AF6549" s="12"/>
      <c r="AG6549" s="12"/>
      <c r="AH6549" s="12"/>
      <c r="AI6549" s="12"/>
      <c r="AJ6549" s="12"/>
      <c r="AK6549" s="12"/>
      <c r="AL6549" s="12"/>
      <c r="AM6549" s="12"/>
      <c r="AN6549" s="12"/>
      <c r="AO6549" s="12"/>
      <c r="AP6549" s="12"/>
      <c r="AQ6549" s="12"/>
      <c r="AR6549" s="12"/>
      <c r="AS6549" s="12"/>
      <c r="AT6549" s="12"/>
      <c r="AU6549" s="12"/>
      <c r="AV6549" s="12"/>
      <c r="AW6549" s="12"/>
      <c r="AX6549" s="12"/>
      <c r="AY6549" s="12"/>
      <c r="AZ6549" s="12"/>
      <c r="BA6549" s="12"/>
      <c r="BB6549" s="12"/>
      <c r="BC6549" s="12"/>
      <c r="BD6549" s="12"/>
      <c r="BE6549" s="12"/>
      <c r="BF6549" s="12"/>
      <c r="BG6549" s="12"/>
      <c r="BH6549" s="12"/>
      <c r="BI6549" s="12"/>
      <c r="BJ6549" s="13"/>
      <c r="BK6549" s="13"/>
      <c r="BL6549" s="13"/>
      <c r="BM6549" s="13"/>
      <c r="BN6549" s="13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1"/>
      <c r="L6550" s="11"/>
      <c r="M6550" s="12"/>
      <c r="N6550" s="12"/>
      <c r="O6550" s="12"/>
      <c r="P6550" s="12"/>
      <c r="Q6550" s="12"/>
      <c r="R6550" s="12"/>
      <c r="S6550" s="12"/>
      <c r="T6550" s="12"/>
      <c r="U6550" s="12"/>
      <c r="V6550" s="12"/>
      <c r="W6550" s="12"/>
      <c r="X6550" s="12"/>
      <c r="Y6550" s="12"/>
      <c r="Z6550" s="12"/>
      <c r="AA6550" s="12"/>
      <c r="AB6550" s="12"/>
      <c r="AC6550" s="12"/>
      <c r="AD6550" s="12"/>
      <c r="AE6550" s="12"/>
      <c r="AF6550" s="12"/>
      <c r="AG6550" s="12"/>
      <c r="AH6550" s="12"/>
      <c r="AI6550" s="12"/>
      <c r="AJ6550" s="12"/>
      <c r="AK6550" s="12"/>
      <c r="AL6550" s="12"/>
      <c r="AM6550" s="12"/>
      <c r="AN6550" s="12"/>
      <c r="AO6550" s="12"/>
      <c r="AP6550" s="12"/>
      <c r="AQ6550" s="12"/>
      <c r="AR6550" s="12"/>
      <c r="AS6550" s="12"/>
      <c r="AT6550" s="12"/>
      <c r="AU6550" s="12"/>
      <c r="AV6550" s="12"/>
      <c r="AW6550" s="12"/>
      <c r="AX6550" s="12"/>
      <c r="AY6550" s="12"/>
      <c r="AZ6550" s="12"/>
      <c r="BA6550" s="12"/>
      <c r="BB6550" s="12"/>
      <c r="BC6550" s="12"/>
      <c r="BD6550" s="12"/>
      <c r="BE6550" s="12"/>
      <c r="BF6550" s="12"/>
      <c r="BG6550" s="12"/>
      <c r="BH6550" s="12"/>
      <c r="BI6550" s="12"/>
      <c r="BJ6550" s="13"/>
      <c r="BK6550" s="13"/>
      <c r="BL6550" s="13"/>
      <c r="BM6550" s="13"/>
      <c r="BN6550" s="13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1"/>
      <c r="L6551" s="11"/>
      <c r="M6551" s="12"/>
      <c r="N6551" s="12"/>
      <c r="O6551" s="12"/>
      <c r="P6551" s="12"/>
      <c r="Q6551" s="12"/>
      <c r="R6551" s="12"/>
      <c r="S6551" s="12"/>
      <c r="T6551" s="12"/>
      <c r="U6551" s="12"/>
      <c r="V6551" s="12"/>
      <c r="W6551" s="12"/>
      <c r="X6551" s="12"/>
      <c r="Y6551" s="12"/>
      <c r="Z6551" s="12"/>
      <c r="AA6551" s="12"/>
      <c r="AB6551" s="12"/>
      <c r="AC6551" s="12"/>
      <c r="AD6551" s="12"/>
      <c r="AE6551" s="12"/>
      <c r="AF6551" s="12"/>
      <c r="AG6551" s="12"/>
      <c r="AH6551" s="12"/>
      <c r="AI6551" s="12"/>
      <c r="AJ6551" s="12"/>
      <c r="AK6551" s="12"/>
      <c r="AL6551" s="12"/>
      <c r="AM6551" s="12"/>
      <c r="AN6551" s="12"/>
      <c r="AO6551" s="12"/>
      <c r="AP6551" s="12"/>
      <c r="AQ6551" s="12"/>
      <c r="AR6551" s="12"/>
      <c r="AS6551" s="12"/>
      <c r="AT6551" s="12"/>
      <c r="AU6551" s="12"/>
      <c r="AV6551" s="12"/>
      <c r="AW6551" s="12"/>
      <c r="AX6551" s="12"/>
      <c r="AY6551" s="12"/>
      <c r="AZ6551" s="12"/>
      <c r="BA6551" s="12"/>
      <c r="BB6551" s="12"/>
      <c r="BC6551" s="12"/>
      <c r="BD6551" s="12"/>
      <c r="BE6551" s="12"/>
      <c r="BF6551" s="12"/>
      <c r="BG6551" s="12"/>
      <c r="BH6551" s="12"/>
      <c r="BI6551" s="12"/>
      <c r="BJ6551" s="13"/>
      <c r="BK6551" s="13"/>
      <c r="BL6551" s="13"/>
      <c r="BM6551" s="13"/>
      <c r="BN6551" s="13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1"/>
      <c r="L6552" s="11"/>
      <c r="M6552" s="12"/>
      <c r="N6552" s="12"/>
      <c r="O6552" s="12"/>
      <c r="P6552" s="12"/>
      <c r="Q6552" s="12"/>
      <c r="R6552" s="12"/>
      <c r="S6552" s="12"/>
      <c r="T6552" s="12"/>
      <c r="U6552" s="12"/>
      <c r="V6552" s="12"/>
      <c r="W6552" s="12"/>
      <c r="X6552" s="12"/>
      <c r="Y6552" s="12"/>
      <c r="Z6552" s="12"/>
      <c r="AA6552" s="12"/>
      <c r="AB6552" s="12"/>
      <c r="AC6552" s="12"/>
      <c r="AD6552" s="12"/>
      <c r="AE6552" s="12"/>
      <c r="AF6552" s="12"/>
      <c r="AG6552" s="12"/>
      <c r="AH6552" s="12"/>
      <c r="AI6552" s="12"/>
      <c r="AJ6552" s="12"/>
      <c r="AK6552" s="12"/>
      <c r="AL6552" s="12"/>
      <c r="AM6552" s="12"/>
      <c r="AN6552" s="12"/>
      <c r="AO6552" s="12"/>
      <c r="AP6552" s="12"/>
      <c r="AQ6552" s="12"/>
      <c r="AR6552" s="12"/>
      <c r="AS6552" s="12"/>
      <c r="AT6552" s="12"/>
      <c r="AU6552" s="12"/>
      <c r="AV6552" s="12"/>
      <c r="AW6552" s="12"/>
      <c r="AX6552" s="12"/>
      <c r="AY6552" s="12"/>
      <c r="AZ6552" s="12"/>
      <c r="BA6552" s="12"/>
      <c r="BB6552" s="12"/>
      <c r="BC6552" s="12"/>
      <c r="BD6552" s="12"/>
      <c r="BE6552" s="12"/>
      <c r="BF6552" s="12"/>
      <c r="BG6552" s="12"/>
      <c r="BH6552" s="12"/>
      <c r="BI6552" s="12"/>
      <c r="BJ6552" s="13"/>
      <c r="BK6552" s="13"/>
      <c r="BL6552" s="13"/>
      <c r="BM6552" s="13"/>
      <c r="BN6552" s="13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1"/>
      <c r="L6553" s="11"/>
      <c r="M6553" s="12"/>
      <c r="N6553" s="12"/>
      <c r="O6553" s="12"/>
      <c r="P6553" s="12"/>
      <c r="Q6553" s="12"/>
      <c r="R6553" s="12"/>
      <c r="S6553" s="12"/>
      <c r="T6553" s="12"/>
      <c r="U6553" s="12"/>
      <c r="V6553" s="12"/>
      <c r="W6553" s="12"/>
      <c r="X6553" s="12"/>
      <c r="Y6553" s="12"/>
      <c r="Z6553" s="12"/>
      <c r="AA6553" s="12"/>
      <c r="AB6553" s="12"/>
      <c r="AC6553" s="12"/>
      <c r="AD6553" s="12"/>
      <c r="AE6553" s="12"/>
      <c r="AF6553" s="12"/>
      <c r="AG6553" s="12"/>
      <c r="AH6553" s="12"/>
      <c r="AI6553" s="12"/>
      <c r="AJ6553" s="12"/>
      <c r="AK6553" s="12"/>
      <c r="AL6553" s="12"/>
      <c r="AM6553" s="12"/>
      <c r="AN6553" s="12"/>
      <c r="AO6553" s="12"/>
      <c r="AP6553" s="12"/>
      <c r="AQ6553" s="12"/>
      <c r="AR6553" s="12"/>
      <c r="AS6553" s="12"/>
      <c r="AT6553" s="12"/>
      <c r="AU6553" s="12"/>
      <c r="AV6553" s="12"/>
      <c r="AW6553" s="12"/>
      <c r="AX6553" s="12"/>
      <c r="AY6553" s="12"/>
      <c r="AZ6553" s="12"/>
      <c r="BA6553" s="12"/>
      <c r="BB6553" s="12"/>
      <c r="BC6553" s="12"/>
      <c r="BD6553" s="12"/>
      <c r="BE6553" s="12"/>
      <c r="BF6553" s="12"/>
      <c r="BG6553" s="12"/>
      <c r="BH6553" s="12"/>
      <c r="BI6553" s="12"/>
      <c r="BJ6553" s="13"/>
      <c r="BK6553" s="13"/>
      <c r="BL6553" s="13"/>
      <c r="BM6553" s="13"/>
      <c r="BN6553" s="13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1"/>
      <c r="L6554" s="11"/>
      <c r="M6554" s="12"/>
      <c r="N6554" s="12"/>
      <c r="O6554" s="12"/>
      <c r="P6554" s="12"/>
      <c r="Q6554" s="12"/>
      <c r="R6554" s="12"/>
      <c r="S6554" s="12"/>
      <c r="T6554" s="12"/>
      <c r="U6554" s="12"/>
      <c r="V6554" s="12"/>
      <c r="W6554" s="12"/>
      <c r="X6554" s="12"/>
      <c r="Y6554" s="12"/>
      <c r="Z6554" s="12"/>
      <c r="AA6554" s="12"/>
      <c r="AB6554" s="12"/>
      <c r="AC6554" s="12"/>
      <c r="AD6554" s="12"/>
      <c r="AE6554" s="12"/>
      <c r="AF6554" s="12"/>
      <c r="AG6554" s="12"/>
      <c r="AH6554" s="12"/>
      <c r="AI6554" s="12"/>
      <c r="AJ6554" s="12"/>
      <c r="AK6554" s="12"/>
      <c r="AL6554" s="12"/>
      <c r="AM6554" s="12"/>
      <c r="AN6554" s="12"/>
      <c r="AO6554" s="12"/>
      <c r="AP6554" s="12"/>
      <c r="AQ6554" s="12"/>
      <c r="AR6554" s="12"/>
      <c r="AS6554" s="12"/>
      <c r="AT6554" s="12"/>
      <c r="AU6554" s="12"/>
      <c r="AV6554" s="12"/>
      <c r="AW6554" s="12"/>
      <c r="AX6554" s="12"/>
      <c r="AY6554" s="12"/>
      <c r="AZ6554" s="12"/>
      <c r="BA6554" s="12"/>
      <c r="BB6554" s="12"/>
      <c r="BC6554" s="12"/>
      <c r="BD6554" s="12"/>
      <c r="BE6554" s="12"/>
      <c r="BF6554" s="12"/>
      <c r="BG6554" s="12"/>
      <c r="BH6554" s="12"/>
      <c r="BI6554" s="12"/>
      <c r="BJ6554" s="13"/>
      <c r="BK6554" s="13"/>
      <c r="BL6554" s="13"/>
      <c r="BM6554" s="13"/>
      <c r="BN6554" s="13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1"/>
      <c r="L6555" s="11"/>
      <c r="M6555" s="12"/>
      <c r="N6555" s="12"/>
      <c r="O6555" s="12"/>
      <c r="P6555" s="12"/>
      <c r="Q6555" s="12"/>
      <c r="R6555" s="12"/>
      <c r="S6555" s="12"/>
      <c r="T6555" s="12"/>
      <c r="U6555" s="12"/>
      <c r="V6555" s="12"/>
      <c r="W6555" s="12"/>
      <c r="X6555" s="12"/>
      <c r="Y6555" s="12"/>
      <c r="Z6555" s="12"/>
      <c r="AA6555" s="12"/>
      <c r="AB6555" s="12"/>
      <c r="AC6555" s="12"/>
      <c r="AD6555" s="12"/>
      <c r="AE6555" s="12"/>
      <c r="AF6555" s="12"/>
      <c r="AG6555" s="12"/>
      <c r="AH6555" s="12"/>
      <c r="AI6555" s="12"/>
      <c r="AJ6555" s="12"/>
      <c r="AK6555" s="12"/>
      <c r="AL6555" s="12"/>
      <c r="AM6555" s="12"/>
      <c r="AN6555" s="12"/>
      <c r="AO6555" s="12"/>
      <c r="AP6555" s="12"/>
      <c r="AQ6555" s="12"/>
      <c r="AR6555" s="12"/>
      <c r="AS6555" s="12"/>
      <c r="AT6555" s="12"/>
      <c r="AU6555" s="12"/>
      <c r="AV6555" s="12"/>
      <c r="AW6555" s="12"/>
      <c r="AX6555" s="12"/>
      <c r="AY6555" s="12"/>
      <c r="AZ6555" s="12"/>
      <c r="BA6555" s="12"/>
      <c r="BB6555" s="12"/>
      <c r="BC6555" s="12"/>
      <c r="BD6555" s="12"/>
      <c r="BE6555" s="12"/>
      <c r="BF6555" s="12"/>
      <c r="BG6555" s="12"/>
      <c r="BH6555" s="12"/>
      <c r="BI6555" s="12"/>
      <c r="BJ6555" s="13"/>
      <c r="BK6555" s="13"/>
      <c r="BL6555" s="13"/>
      <c r="BM6555" s="13"/>
      <c r="BN6555" s="13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1"/>
      <c r="L6556" s="11"/>
      <c r="M6556" s="12"/>
      <c r="N6556" s="12"/>
      <c r="O6556" s="12"/>
      <c r="P6556" s="12"/>
      <c r="Q6556" s="12"/>
      <c r="R6556" s="12"/>
      <c r="S6556" s="12"/>
      <c r="T6556" s="12"/>
      <c r="U6556" s="12"/>
      <c r="V6556" s="12"/>
      <c r="W6556" s="12"/>
      <c r="X6556" s="12"/>
      <c r="Y6556" s="12"/>
      <c r="Z6556" s="12"/>
      <c r="AA6556" s="12"/>
      <c r="AB6556" s="12"/>
      <c r="AC6556" s="12"/>
      <c r="AD6556" s="12"/>
      <c r="AE6556" s="12"/>
      <c r="AF6556" s="12"/>
      <c r="AG6556" s="12"/>
      <c r="AH6556" s="12"/>
      <c r="AI6556" s="12"/>
      <c r="AJ6556" s="12"/>
      <c r="AK6556" s="12"/>
      <c r="AL6556" s="12"/>
      <c r="AM6556" s="12"/>
      <c r="AN6556" s="12"/>
      <c r="AO6556" s="12"/>
      <c r="AP6556" s="12"/>
      <c r="AQ6556" s="12"/>
      <c r="AR6556" s="12"/>
      <c r="AS6556" s="12"/>
      <c r="AT6556" s="12"/>
      <c r="AU6556" s="12"/>
      <c r="AV6556" s="12"/>
      <c r="AW6556" s="12"/>
      <c r="AX6556" s="12"/>
      <c r="AY6556" s="12"/>
      <c r="AZ6556" s="12"/>
      <c r="BA6556" s="12"/>
      <c r="BB6556" s="12"/>
      <c r="BC6556" s="12"/>
      <c r="BD6556" s="12"/>
      <c r="BE6556" s="12"/>
      <c r="BF6556" s="12"/>
      <c r="BG6556" s="12"/>
      <c r="BH6556" s="12"/>
      <c r="BI6556" s="12"/>
      <c r="BJ6556" s="13"/>
      <c r="BK6556" s="13"/>
      <c r="BL6556" s="13"/>
      <c r="BM6556" s="13"/>
      <c r="BN6556" s="13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1"/>
      <c r="L6557" s="11"/>
      <c r="M6557" s="12"/>
      <c r="N6557" s="12"/>
      <c r="O6557" s="12"/>
      <c r="P6557" s="12"/>
      <c r="Q6557" s="12"/>
      <c r="R6557" s="12"/>
      <c r="S6557" s="12"/>
      <c r="T6557" s="12"/>
      <c r="U6557" s="12"/>
      <c r="V6557" s="12"/>
      <c r="W6557" s="12"/>
      <c r="X6557" s="12"/>
      <c r="Y6557" s="12"/>
      <c r="Z6557" s="12"/>
      <c r="AA6557" s="12"/>
      <c r="AB6557" s="12"/>
      <c r="AC6557" s="12"/>
      <c r="AD6557" s="12"/>
      <c r="AE6557" s="12"/>
      <c r="AF6557" s="12"/>
      <c r="AG6557" s="12"/>
      <c r="AH6557" s="12"/>
      <c r="AI6557" s="12"/>
      <c r="AJ6557" s="12"/>
      <c r="AK6557" s="12"/>
      <c r="AL6557" s="12"/>
      <c r="AM6557" s="12"/>
      <c r="AN6557" s="12"/>
      <c r="AO6557" s="12"/>
      <c r="AP6557" s="12"/>
      <c r="AQ6557" s="12"/>
      <c r="AR6557" s="12"/>
      <c r="AS6557" s="12"/>
      <c r="AT6557" s="12"/>
      <c r="AU6557" s="12"/>
      <c r="AV6557" s="12"/>
      <c r="AW6557" s="12"/>
      <c r="AX6557" s="12"/>
      <c r="AY6557" s="12"/>
      <c r="AZ6557" s="12"/>
      <c r="BA6557" s="12"/>
      <c r="BB6557" s="12"/>
      <c r="BC6557" s="12"/>
      <c r="BD6557" s="12"/>
      <c r="BE6557" s="12"/>
      <c r="BF6557" s="12"/>
      <c r="BG6557" s="12"/>
      <c r="BH6557" s="12"/>
      <c r="BI6557" s="12"/>
      <c r="BJ6557" s="13"/>
      <c r="BK6557" s="13"/>
      <c r="BL6557" s="13"/>
      <c r="BM6557" s="13"/>
      <c r="BN6557" s="13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1"/>
      <c r="L6558" s="11"/>
      <c r="M6558" s="12"/>
      <c r="N6558" s="12"/>
      <c r="O6558" s="12"/>
      <c r="P6558" s="12"/>
      <c r="Q6558" s="12"/>
      <c r="R6558" s="12"/>
      <c r="S6558" s="12"/>
      <c r="T6558" s="12"/>
      <c r="U6558" s="12"/>
      <c r="V6558" s="12"/>
      <c r="W6558" s="12"/>
      <c r="X6558" s="12"/>
      <c r="Y6558" s="12"/>
      <c r="Z6558" s="12"/>
      <c r="AA6558" s="12"/>
      <c r="AB6558" s="12"/>
      <c r="AC6558" s="12"/>
      <c r="AD6558" s="12"/>
      <c r="AE6558" s="12"/>
      <c r="AF6558" s="12"/>
      <c r="AG6558" s="12"/>
      <c r="AH6558" s="12"/>
      <c r="AI6558" s="12"/>
      <c r="AJ6558" s="12"/>
      <c r="AK6558" s="12"/>
      <c r="AL6558" s="12"/>
      <c r="AM6558" s="12"/>
      <c r="AN6558" s="12"/>
      <c r="AO6558" s="12"/>
      <c r="AP6558" s="12"/>
      <c r="AQ6558" s="12"/>
      <c r="AR6558" s="12"/>
      <c r="AS6558" s="12"/>
      <c r="AT6558" s="12"/>
      <c r="AU6558" s="12"/>
      <c r="AV6558" s="12"/>
      <c r="AW6558" s="12"/>
      <c r="AX6558" s="12"/>
      <c r="AY6558" s="12"/>
      <c r="AZ6558" s="12"/>
      <c r="BA6558" s="12"/>
      <c r="BB6558" s="12"/>
      <c r="BC6558" s="12"/>
      <c r="BD6558" s="12"/>
      <c r="BE6558" s="12"/>
      <c r="BF6558" s="12"/>
      <c r="BG6558" s="12"/>
      <c r="BH6558" s="12"/>
      <c r="BI6558" s="12"/>
      <c r="BJ6558" s="13"/>
      <c r="BK6558" s="13"/>
      <c r="BL6558" s="13"/>
      <c r="BM6558" s="13"/>
      <c r="BN6558" s="13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1"/>
      <c r="L6559" s="11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/>
      <c r="AC6559" s="12"/>
      <c r="AD6559" s="12"/>
      <c r="AE6559" s="12"/>
      <c r="AF6559" s="12"/>
      <c r="AG6559" s="12"/>
      <c r="AH6559" s="12"/>
      <c r="AI6559" s="12"/>
      <c r="AJ6559" s="12"/>
      <c r="AK6559" s="12"/>
      <c r="AL6559" s="12"/>
      <c r="AM6559" s="12"/>
      <c r="AN6559" s="12"/>
      <c r="AO6559" s="12"/>
      <c r="AP6559" s="12"/>
      <c r="AQ6559" s="12"/>
      <c r="AR6559" s="12"/>
      <c r="AS6559" s="12"/>
      <c r="AT6559" s="12"/>
      <c r="AU6559" s="12"/>
      <c r="AV6559" s="12"/>
      <c r="AW6559" s="12"/>
      <c r="AX6559" s="12"/>
      <c r="AY6559" s="12"/>
      <c r="AZ6559" s="12"/>
      <c r="BA6559" s="12"/>
      <c r="BB6559" s="12"/>
      <c r="BC6559" s="12"/>
      <c r="BD6559" s="12"/>
      <c r="BE6559" s="12"/>
      <c r="BF6559" s="12"/>
      <c r="BG6559" s="12"/>
      <c r="BH6559" s="12"/>
      <c r="BI6559" s="12"/>
      <c r="BJ6559" s="13"/>
      <c r="BK6559" s="13"/>
      <c r="BL6559" s="13"/>
      <c r="BM6559" s="13"/>
      <c r="BN6559" s="13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1"/>
      <c r="L6560" s="11"/>
      <c r="M6560" s="12"/>
      <c r="N6560" s="12"/>
      <c r="O6560" s="12"/>
      <c r="P6560" s="12"/>
      <c r="Q6560" s="12"/>
      <c r="R6560" s="12"/>
      <c r="S6560" s="12"/>
      <c r="T6560" s="12"/>
      <c r="U6560" s="12"/>
      <c r="V6560" s="12"/>
      <c r="W6560" s="12"/>
      <c r="X6560" s="12"/>
      <c r="Y6560" s="12"/>
      <c r="Z6560" s="12"/>
      <c r="AA6560" s="12"/>
      <c r="AB6560" s="12"/>
      <c r="AC6560" s="12"/>
      <c r="AD6560" s="12"/>
      <c r="AE6560" s="12"/>
      <c r="AF6560" s="12"/>
      <c r="AG6560" s="12"/>
      <c r="AH6560" s="12"/>
      <c r="AI6560" s="12"/>
      <c r="AJ6560" s="12"/>
      <c r="AK6560" s="12"/>
      <c r="AL6560" s="12"/>
      <c r="AM6560" s="12"/>
      <c r="AN6560" s="12"/>
      <c r="AO6560" s="12"/>
      <c r="AP6560" s="12"/>
      <c r="AQ6560" s="12"/>
      <c r="AR6560" s="12"/>
      <c r="AS6560" s="12"/>
      <c r="AT6560" s="12"/>
      <c r="AU6560" s="12"/>
      <c r="AV6560" s="12"/>
      <c r="AW6560" s="12"/>
      <c r="AX6560" s="12"/>
      <c r="AY6560" s="12"/>
      <c r="AZ6560" s="12"/>
      <c r="BA6560" s="12"/>
      <c r="BB6560" s="12"/>
      <c r="BC6560" s="12"/>
      <c r="BD6560" s="12"/>
      <c r="BE6560" s="12"/>
      <c r="BF6560" s="12"/>
      <c r="BG6560" s="12"/>
      <c r="BH6560" s="12"/>
      <c r="BI6560" s="12"/>
      <c r="BJ6560" s="13"/>
      <c r="BK6560" s="13"/>
      <c r="BL6560" s="13"/>
      <c r="BM6560" s="13"/>
      <c r="BN6560" s="13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1"/>
      <c r="L6561" s="11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/>
      <c r="AC6561" s="12"/>
      <c r="AD6561" s="12"/>
      <c r="AE6561" s="12"/>
      <c r="AF6561" s="12"/>
      <c r="AG6561" s="12"/>
      <c r="AH6561" s="12"/>
      <c r="AI6561" s="12"/>
      <c r="AJ6561" s="12"/>
      <c r="AK6561" s="12"/>
      <c r="AL6561" s="12"/>
      <c r="AM6561" s="12"/>
      <c r="AN6561" s="12"/>
      <c r="AO6561" s="12"/>
      <c r="AP6561" s="12"/>
      <c r="AQ6561" s="12"/>
      <c r="AR6561" s="12"/>
      <c r="AS6561" s="12"/>
      <c r="AT6561" s="12"/>
      <c r="AU6561" s="12"/>
      <c r="AV6561" s="12"/>
      <c r="AW6561" s="12"/>
      <c r="AX6561" s="12"/>
      <c r="AY6561" s="12"/>
      <c r="AZ6561" s="12"/>
      <c r="BA6561" s="12"/>
      <c r="BB6561" s="12"/>
      <c r="BC6561" s="12"/>
      <c r="BD6561" s="12"/>
      <c r="BE6561" s="12"/>
      <c r="BF6561" s="12"/>
      <c r="BG6561" s="12"/>
      <c r="BH6561" s="12"/>
      <c r="BI6561" s="12"/>
      <c r="BJ6561" s="13"/>
      <c r="BK6561" s="13"/>
      <c r="BL6561" s="13"/>
      <c r="BM6561" s="13"/>
      <c r="BN6561" s="13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1"/>
      <c r="L6562" s="11"/>
      <c r="M6562" s="12"/>
      <c r="N6562" s="12"/>
      <c r="O6562" s="12"/>
      <c r="P6562" s="12"/>
      <c r="Q6562" s="12"/>
      <c r="R6562" s="12"/>
      <c r="S6562" s="12"/>
      <c r="T6562" s="12"/>
      <c r="U6562" s="12"/>
      <c r="V6562" s="12"/>
      <c r="W6562" s="12"/>
      <c r="X6562" s="12"/>
      <c r="Y6562" s="12"/>
      <c r="Z6562" s="12"/>
      <c r="AA6562" s="12"/>
      <c r="AB6562" s="12"/>
      <c r="AC6562" s="12"/>
      <c r="AD6562" s="12"/>
      <c r="AE6562" s="12"/>
      <c r="AF6562" s="12"/>
      <c r="AG6562" s="12"/>
      <c r="AH6562" s="12"/>
      <c r="AI6562" s="12"/>
      <c r="AJ6562" s="12"/>
      <c r="AK6562" s="12"/>
      <c r="AL6562" s="12"/>
      <c r="AM6562" s="12"/>
      <c r="AN6562" s="12"/>
      <c r="AO6562" s="12"/>
      <c r="AP6562" s="12"/>
      <c r="AQ6562" s="12"/>
      <c r="AR6562" s="12"/>
      <c r="AS6562" s="12"/>
      <c r="AT6562" s="12"/>
      <c r="AU6562" s="12"/>
      <c r="AV6562" s="12"/>
      <c r="AW6562" s="12"/>
      <c r="AX6562" s="12"/>
      <c r="AY6562" s="12"/>
      <c r="AZ6562" s="12"/>
      <c r="BA6562" s="12"/>
      <c r="BB6562" s="12"/>
      <c r="BC6562" s="12"/>
      <c r="BD6562" s="12"/>
      <c r="BE6562" s="12"/>
      <c r="BF6562" s="12"/>
      <c r="BG6562" s="12"/>
      <c r="BH6562" s="12"/>
      <c r="BI6562" s="12"/>
      <c r="BJ6562" s="13"/>
      <c r="BK6562" s="13"/>
      <c r="BL6562" s="13"/>
      <c r="BM6562" s="13"/>
      <c r="BN6562" s="13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1"/>
      <c r="L6563" s="11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/>
      <c r="AC6563" s="12"/>
      <c r="AD6563" s="12"/>
      <c r="AE6563" s="12"/>
      <c r="AF6563" s="12"/>
      <c r="AG6563" s="12"/>
      <c r="AH6563" s="12"/>
      <c r="AI6563" s="12"/>
      <c r="AJ6563" s="12"/>
      <c r="AK6563" s="12"/>
      <c r="AL6563" s="12"/>
      <c r="AM6563" s="12"/>
      <c r="AN6563" s="12"/>
      <c r="AO6563" s="12"/>
      <c r="AP6563" s="12"/>
      <c r="AQ6563" s="12"/>
      <c r="AR6563" s="12"/>
      <c r="AS6563" s="12"/>
      <c r="AT6563" s="12"/>
      <c r="AU6563" s="12"/>
      <c r="AV6563" s="12"/>
      <c r="AW6563" s="12"/>
      <c r="AX6563" s="12"/>
      <c r="AY6563" s="12"/>
      <c r="AZ6563" s="12"/>
      <c r="BA6563" s="12"/>
      <c r="BB6563" s="12"/>
      <c r="BC6563" s="12"/>
      <c r="BD6563" s="12"/>
      <c r="BE6563" s="12"/>
      <c r="BF6563" s="12"/>
      <c r="BG6563" s="12"/>
      <c r="BH6563" s="12"/>
      <c r="BI6563" s="12"/>
      <c r="BJ6563" s="13"/>
      <c r="BK6563" s="13"/>
      <c r="BL6563" s="13"/>
      <c r="BM6563" s="13"/>
      <c r="BN6563" s="13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1"/>
      <c r="L6564" s="11"/>
      <c r="M6564" s="12"/>
      <c r="N6564" s="12"/>
      <c r="O6564" s="12"/>
      <c r="P6564" s="12"/>
      <c r="Q6564" s="12"/>
      <c r="R6564" s="12"/>
      <c r="S6564" s="12"/>
      <c r="T6564" s="12"/>
      <c r="U6564" s="12"/>
      <c r="V6564" s="12"/>
      <c r="W6564" s="12"/>
      <c r="X6564" s="12"/>
      <c r="Y6564" s="12"/>
      <c r="Z6564" s="12"/>
      <c r="AA6564" s="12"/>
      <c r="AB6564" s="12"/>
      <c r="AC6564" s="12"/>
      <c r="AD6564" s="12"/>
      <c r="AE6564" s="12"/>
      <c r="AF6564" s="12"/>
      <c r="AG6564" s="12"/>
      <c r="AH6564" s="12"/>
      <c r="AI6564" s="12"/>
      <c r="AJ6564" s="12"/>
      <c r="AK6564" s="12"/>
      <c r="AL6564" s="12"/>
      <c r="AM6564" s="12"/>
      <c r="AN6564" s="12"/>
      <c r="AO6564" s="12"/>
      <c r="AP6564" s="12"/>
      <c r="AQ6564" s="12"/>
      <c r="AR6564" s="12"/>
      <c r="AS6564" s="12"/>
      <c r="AT6564" s="12"/>
      <c r="AU6564" s="12"/>
      <c r="AV6564" s="12"/>
      <c r="AW6564" s="12"/>
      <c r="AX6564" s="12"/>
      <c r="AY6564" s="12"/>
      <c r="AZ6564" s="12"/>
      <c r="BA6564" s="12"/>
      <c r="BB6564" s="12"/>
      <c r="BC6564" s="12"/>
      <c r="BD6564" s="12"/>
      <c r="BE6564" s="12"/>
      <c r="BF6564" s="12"/>
      <c r="BG6564" s="12"/>
      <c r="BH6564" s="12"/>
      <c r="BI6564" s="12"/>
      <c r="BJ6564" s="13"/>
      <c r="BK6564" s="13"/>
      <c r="BL6564" s="13"/>
      <c r="BM6564" s="13"/>
      <c r="BN6564" s="13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1"/>
      <c r="L6565" s="11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/>
      <c r="AC6565" s="12"/>
      <c r="AD6565" s="12"/>
      <c r="AE6565" s="12"/>
      <c r="AF6565" s="12"/>
      <c r="AG6565" s="12"/>
      <c r="AH6565" s="12"/>
      <c r="AI6565" s="12"/>
      <c r="AJ6565" s="12"/>
      <c r="AK6565" s="12"/>
      <c r="AL6565" s="12"/>
      <c r="AM6565" s="12"/>
      <c r="AN6565" s="12"/>
      <c r="AO6565" s="12"/>
      <c r="AP6565" s="12"/>
      <c r="AQ6565" s="12"/>
      <c r="AR6565" s="12"/>
      <c r="AS6565" s="12"/>
      <c r="AT6565" s="12"/>
      <c r="AU6565" s="12"/>
      <c r="AV6565" s="12"/>
      <c r="AW6565" s="12"/>
      <c r="AX6565" s="12"/>
      <c r="AY6565" s="12"/>
      <c r="AZ6565" s="12"/>
      <c r="BA6565" s="12"/>
      <c r="BB6565" s="12"/>
      <c r="BC6565" s="12"/>
      <c r="BD6565" s="12"/>
      <c r="BE6565" s="12"/>
      <c r="BF6565" s="12"/>
      <c r="BG6565" s="12"/>
      <c r="BH6565" s="12"/>
      <c r="BI6565" s="12"/>
      <c r="BJ6565" s="13"/>
      <c r="BK6565" s="13"/>
      <c r="BL6565" s="13"/>
      <c r="BM6565" s="13"/>
      <c r="BN6565" s="13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1"/>
      <c r="L6566" s="11"/>
      <c r="M6566" s="12"/>
      <c r="N6566" s="12"/>
      <c r="O6566" s="12"/>
      <c r="P6566" s="12"/>
      <c r="Q6566" s="12"/>
      <c r="R6566" s="12"/>
      <c r="S6566" s="12"/>
      <c r="T6566" s="12"/>
      <c r="U6566" s="12"/>
      <c r="V6566" s="12"/>
      <c r="W6566" s="12"/>
      <c r="X6566" s="12"/>
      <c r="Y6566" s="12"/>
      <c r="Z6566" s="12"/>
      <c r="AA6566" s="12"/>
      <c r="AB6566" s="12"/>
      <c r="AC6566" s="12"/>
      <c r="AD6566" s="12"/>
      <c r="AE6566" s="12"/>
      <c r="AF6566" s="12"/>
      <c r="AG6566" s="12"/>
      <c r="AH6566" s="12"/>
      <c r="AI6566" s="12"/>
      <c r="AJ6566" s="12"/>
      <c r="AK6566" s="12"/>
      <c r="AL6566" s="12"/>
      <c r="AM6566" s="12"/>
      <c r="AN6566" s="12"/>
      <c r="AO6566" s="12"/>
      <c r="AP6566" s="12"/>
      <c r="AQ6566" s="12"/>
      <c r="AR6566" s="12"/>
      <c r="AS6566" s="12"/>
      <c r="AT6566" s="12"/>
      <c r="AU6566" s="12"/>
      <c r="AV6566" s="12"/>
      <c r="AW6566" s="12"/>
      <c r="AX6566" s="12"/>
      <c r="AY6566" s="12"/>
      <c r="AZ6566" s="12"/>
      <c r="BA6566" s="12"/>
      <c r="BB6566" s="12"/>
      <c r="BC6566" s="12"/>
      <c r="BD6566" s="12"/>
      <c r="BE6566" s="12"/>
      <c r="BF6566" s="12"/>
      <c r="BG6566" s="12"/>
      <c r="BH6566" s="12"/>
      <c r="BI6566" s="12"/>
      <c r="BJ6566" s="13"/>
      <c r="BK6566" s="13"/>
      <c r="BL6566" s="13"/>
      <c r="BM6566" s="13"/>
      <c r="BN6566" s="13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1"/>
      <c r="L6567" s="11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/>
      <c r="AC6567" s="12"/>
      <c r="AD6567" s="12"/>
      <c r="AE6567" s="12"/>
      <c r="AF6567" s="12"/>
      <c r="AG6567" s="12"/>
      <c r="AH6567" s="12"/>
      <c r="AI6567" s="12"/>
      <c r="AJ6567" s="12"/>
      <c r="AK6567" s="12"/>
      <c r="AL6567" s="12"/>
      <c r="AM6567" s="12"/>
      <c r="AN6567" s="12"/>
      <c r="AO6567" s="12"/>
      <c r="AP6567" s="12"/>
      <c r="AQ6567" s="12"/>
      <c r="AR6567" s="12"/>
      <c r="AS6567" s="12"/>
      <c r="AT6567" s="12"/>
      <c r="AU6567" s="12"/>
      <c r="AV6567" s="12"/>
      <c r="AW6567" s="12"/>
      <c r="AX6567" s="12"/>
      <c r="AY6567" s="12"/>
      <c r="AZ6567" s="12"/>
      <c r="BA6567" s="12"/>
      <c r="BB6567" s="12"/>
      <c r="BC6567" s="12"/>
      <c r="BD6567" s="12"/>
      <c r="BE6567" s="12"/>
      <c r="BF6567" s="12"/>
      <c r="BG6567" s="12"/>
      <c r="BH6567" s="12"/>
      <c r="BI6567" s="12"/>
      <c r="BJ6567" s="13"/>
      <c r="BK6567" s="13"/>
      <c r="BL6567" s="13"/>
      <c r="BM6567" s="13"/>
      <c r="BN6567" s="13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1"/>
      <c r="L6568" s="11"/>
      <c r="M6568" s="12"/>
      <c r="N6568" s="12"/>
      <c r="O6568" s="12"/>
      <c r="P6568" s="12"/>
      <c r="Q6568" s="12"/>
      <c r="R6568" s="12"/>
      <c r="S6568" s="12"/>
      <c r="T6568" s="12"/>
      <c r="U6568" s="12"/>
      <c r="V6568" s="12"/>
      <c r="W6568" s="12"/>
      <c r="X6568" s="12"/>
      <c r="Y6568" s="12"/>
      <c r="Z6568" s="12"/>
      <c r="AA6568" s="12"/>
      <c r="AB6568" s="12"/>
      <c r="AC6568" s="12"/>
      <c r="AD6568" s="12"/>
      <c r="AE6568" s="12"/>
      <c r="AF6568" s="12"/>
      <c r="AG6568" s="12"/>
      <c r="AH6568" s="12"/>
      <c r="AI6568" s="12"/>
      <c r="AJ6568" s="12"/>
      <c r="AK6568" s="12"/>
      <c r="AL6568" s="12"/>
      <c r="AM6568" s="12"/>
      <c r="AN6568" s="12"/>
      <c r="AO6568" s="12"/>
      <c r="AP6568" s="12"/>
      <c r="AQ6568" s="12"/>
      <c r="AR6568" s="12"/>
      <c r="AS6568" s="12"/>
      <c r="AT6568" s="12"/>
      <c r="AU6568" s="12"/>
      <c r="AV6568" s="12"/>
      <c r="AW6568" s="12"/>
      <c r="AX6568" s="12"/>
      <c r="AY6568" s="12"/>
      <c r="AZ6568" s="12"/>
      <c r="BA6568" s="12"/>
      <c r="BB6568" s="12"/>
      <c r="BC6568" s="12"/>
      <c r="BD6568" s="12"/>
      <c r="BE6568" s="12"/>
      <c r="BF6568" s="12"/>
      <c r="BG6568" s="12"/>
      <c r="BH6568" s="12"/>
      <c r="BI6568" s="12"/>
      <c r="BJ6568" s="13"/>
      <c r="BK6568" s="13"/>
      <c r="BL6568" s="13"/>
      <c r="BM6568" s="13"/>
      <c r="BN6568" s="13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1"/>
      <c r="L6569" s="11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/>
      <c r="AC6569" s="12"/>
      <c r="AD6569" s="12"/>
      <c r="AE6569" s="12"/>
      <c r="AF6569" s="12"/>
      <c r="AG6569" s="12"/>
      <c r="AH6569" s="12"/>
      <c r="AI6569" s="12"/>
      <c r="AJ6569" s="12"/>
      <c r="AK6569" s="12"/>
      <c r="AL6569" s="12"/>
      <c r="AM6569" s="12"/>
      <c r="AN6569" s="12"/>
      <c r="AO6569" s="12"/>
      <c r="AP6569" s="12"/>
      <c r="AQ6569" s="12"/>
      <c r="AR6569" s="12"/>
      <c r="AS6569" s="12"/>
      <c r="AT6569" s="12"/>
      <c r="AU6569" s="12"/>
      <c r="AV6569" s="12"/>
      <c r="AW6569" s="12"/>
      <c r="AX6569" s="12"/>
      <c r="AY6569" s="12"/>
      <c r="AZ6569" s="12"/>
      <c r="BA6569" s="12"/>
      <c r="BB6569" s="12"/>
      <c r="BC6569" s="12"/>
      <c r="BD6569" s="12"/>
      <c r="BE6569" s="12"/>
      <c r="BF6569" s="12"/>
      <c r="BG6569" s="12"/>
      <c r="BH6569" s="12"/>
      <c r="BI6569" s="12"/>
      <c r="BJ6569" s="13"/>
      <c r="BK6569" s="13"/>
      <c r="BL6569" s="13"/>
      <c r="BM6569" s="13"/>
      <c r="BN6569" s="13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1"/>
      <c r="L6570" s="11"/>
      <c r="M6570" s="12"/>
      <c r="N6570" s="12"/>
      <c r="O6570" s="12"/>
      <c r="P6570" s="12"/>
      <c r="Q6570" s="12"/>
      <c r="R6570" s="12"/>
      <c r="S6570" s="12"/>
      <c r="T6570" s="12"/>
      <c r="U6570" s="12"/>
      <c r="V6570" s="12"/>
      <c r="W6570" s="12"/>
      <c r="X6570" s="12"/>
      <c r="Y6570" s="12"/>
      <c r="Z6570" s="12"/>
      <c r="AA6570" s="12"/>
      <c r="AB6570" s="12"/>
      <c r="AC6570" s="12"/>
      <c r="AD6570" s="12"/>
      <c r="AE6570" s="12"/>
      <c r="AF6570" s="12"/>
      <c r="AG6570" s="12"/>
      <c r="AH6570" s="12"/>
      <c r="AI6570" s="12"/>
      <c r="AJ6570" s="12"/>
      <c r="AK6570" s="12"/>
      <c r="AL6570" s="12"/>
      <c r="AM6570" s="12"/>
      <c r="AN6570" s="12"/>
      <c r="AO6570" s="12"/>
      <c r="AP6570" s="12"/>
      <c r="AQ6570" s="12"/>
      <c r="AR6570" s="12"/>
      <c r="AS6570" s="12"/>
      <c r="AT6570" s="12"/>
      <c r="AU6570" s="12"/>
      <c r="AV6570" s="12"/>
      <c r="AW6570" s="12"/>
      <c r="AX6570" s="12"/>
      <c r="AY6570" s="12"/>
      <c r="AZ6570" s="12"/>
      <c r="BA6570" s="12"/>
      <c r="BB6570" s="12"/>
      <c r="BC6570" s="12"/>
      <c r="BD6570" s="12"/>
      <c r="BE6570" s="12"/>
      <c r="BF6570" s="12"/>
      <c r="BG6570" s="12"/>
      <c r="BH6570" s="12"/>
      <c r="BI6570" s="12"/>
      <c r="BJ6570" s="13"/>
      <c r="BK6570" s="13"/>
      <c r="BL6570" s="13"/>
      <c r="BM6570" s="13"/>
      <c r="BN6570" s="13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1"/>
      <c r="L6571" s="11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/>
      <c r="AG6571" s="12"/>
      <c r="AH6571" s="12"/>
      <c r="AI6571" s="12"/>
      <c r="AJ6571" s="12"/>
      <c r="AK6571" s="12"/>
      <c r="AL6571" s="12"/>
      <c r="AM6571" s="12"/>
      <c r="AN6571" s="12"/>
      <c r="AO6571" s="12"/>
      <c r="AP6571" s="12"/>
      <c r="AQ6571" s="12"/>
      <c r="AR6571" s="12"/>
      <c r="AS6571" s="12"/>
      <c r="AT6571" s="12"/>
      <c r="AU6571" s="12"/>
      <c r="AV6571" s="12"/>
      <c r="AW6571" s="12"/>
      <c r="AX6571" s="12"/>
      <c r="AY6571" s="12"/>
      <c r="AZ6571" s="12"/>
      <c r="BA6571" s="12"/>
      <c r="BB6571" s="12"/>
      <c r="BC6571" s="12"/>
      <c r="BD6571" s="12"/>
      <c r="BE6571" s="12"/>
      <c r="BF6571" s="12"/>
      <c r="BG6571" s="12"/>
      <c r="BH6571" s="12"/>
      <c r="BI6571" s="12"/>
      <c r="BJ6571" s="13"/>
      <c r="BK6571" s="13"/>
      <c r="BL6571" s="13"/>
      <c r="BM6571" s="13"/>
      <c r="BN6571" s="13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1"/>
      <c r="L6572" s="11"/>
      <c r="M6572" s="12"/>
      <c r="N6572" s="12"/>
      <c r="O6572" s="12"/>
      <c r="P6572" s="12"/>
      <c r="Q6572" s="12"/>
      <c r="R6572" s="12"/>
      <c r="S6572" s="12"/>
      <c r="T6572" s="12"/>
      <c r="U6572" s="12"/>
      <c r="V6572" s="12"/>
      <c r="W6572" s="12"/>
      <c r="X6572" s="12"/>
      <c r="Y6572" s="12"/>
      <c r="Z6572" s="12"/>
      <c r="AA6572" s="12"/>
      <c r="AB6572" s="12"/>
      <c r="AC6572" s="12"/>
      <c r="AD6572" s="12"/>
      <c r="AE6572" s="12"/>
      <c r="AF6572" s="12"/>
      <c r="AG6572" s="12"/>
      <c r="AH6572" s="12"/>
      <c r="AI6572" s="12"/>
      <c r="AJ6572" s="12"/>
      <c r="AK6572" s="12"/>
      <c r="AL6572" s="12"/>
      <c r="AM6572" s="12"/>
      <c r="AN6572" s="12"/>
      <c r="AO6572" s="12"/>
      <c r="AP6572" s="12"/>
      <c r="AQ6572" s="12"/>
      <c r="AR6572" s="12"/>
      <c r="AS6572" s="12"/>
      <c r="AT6572" s="12"/>
      <c r="AU6572" s="12"/>
      <c r="AV6572" s="12"/>
      <c r="AW6572" s="12"/>
      <c r="AX6572" s="12"/>
      <c r="AY6572" s="12"/>
      <c r="AZ6572" s="12"/>
      <c r="BA6572" s="12"/>
      <c r="BB6572" s="12"/>
      <c r="BC6572" s="12"/>
      <c r="BD6572" s="12"/>
      <c r="BE6572" s="12"/>
      <c r="BF6572" s="12"/>
      <c r="BG6572" s="12"/>
      <c r="BH6572" s="12"/>
      <c r="BI6572" s="12"/>
      <c r="BJ6572" s="13"/>
      <c r="BK6572" s="13"/>
      <c r="BL6572" s="13"/>
      <c r="BM6572" s="13"/>
      <c r="BN6572" s="13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1"/>
      <c r="L6573" s="11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/>
      <c r="AC6573" s="12"/>
      <c r="AD6573" s="12"/>
      <c r="AE6573" s="12"/>
      <c r="AF6573" s="12"/>
      <c r="AG6573" s="12"/>
      <c r="AH6573" s="12"/>
      <c r="AI6573" s="12"/>
      <c r="AJ6573" s="12"/>
      <c r="AK6573" s="12"/>
      <c r="AL6573" s="12"/>
      <c r="AM6573" s="12"/>
      <c r="AN6573" s="12"/>
      <c r="AO6573" s="12"/>
      <c r="AP6573" s="12"/>
      <c r="AQ6573" s="12"/>
      <c r="AR6573" s="12"/>
      <c r="AS6573" s="12"/>
      <c r="AT6573" s="12"/>
      <c r="AU6573" s="12"/>
      <c r="AV6573" s="12"/>
      <c r="AW6573" s="12"/>
      <c r="AX6573" s="12"/>
      <c r="AY6573" s="12"/>
      <c r="AZ6573" s="12"/>
      <c r="BA6573" s="12"/>
      <c r="BB6573" s="12"/>
      <c r="BC6573" s="12"/>
      <c r="BD6573" s="12"/>
      <c r="BE6573" s="12"/>
      <c r="BF6573" s="12"/>
      <c r="BG6573" s="12"/>
      <c r="BH6573" s="12"/>
      <c r="BI6573" s="12"/>
      <c r="BJ6573" s="13"/>
      <c r="BK6573" s="13"/>
      <c r="BL6573" s="13"/>
      <c r="BM6573" s="13"/>
      <c r="BN6573" s="13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1"/>
      <c r="L6574" s="11"/>
      <c r="M6574" s="12"/>
      <c r="N6574" s="12"/>
      <c r="O6574" s="12"/>
      <c r="P6574" s="12"/>
      <c r="Q6574" s="12"/>
      <c r="R6574" s="12"/>
      <c r="S6574" s="12"/>
      <c r="T6574" s="12"/>
      <c r="U6574" s="12"/>
      <c r="V6574" s="12"/>
      <c r="W6574" s="12"/>
      <c r="X6574" s="12"/>
      <c r="Y6574" s="12"/>
      <c r="Z6574" s="12"/>
      <c r="AA6574" s="12"/>
      <c r="AB6574" s="12"/>
      <c r="AC6574" s="12"/>
      <c r="AD6574" s="12"/>
      <c r="AE6574" s="12"/>
      <c r="AF6574" s="12"/>
      <c r="AG6574" s="12"/>
      <c r="AH6574" s="12"/>
      <c r="AI6574" s="12"/>
      <c r="AJ6574" s="12"/>
      <c r="AK6574" s="12"/>
      <c r="AL6574" s="12"/>
      <c r="AM6574" s="12"/>
      <c r="AN6574" s="12"/>
      <c r="AO6574" s="12"/>
      <c r="AP6574" s="12"/>
      <c r="AQ6574" s="12"/>
      <c r="AR6574" s="12"/>
      <c r="AS6574" s="12"/>
      <c r="AT6574" s="12"/>
      <c r="AU6574" s="12"/>
      <c r="AV6574" s="12"/>
      <c r="AW6574" s="12"/>
      <c r="AX6574" s="12"/>
      <c r="AY6574" s="12"/>
      <c r="AZ6574" s="12"/>
      <c r="BA6574" s="12"/>
      <c r="BB6574" s="12"/>
      <c r="BC6574" s="12"/>
      <c r="BD6574" s="12"/>
      <c r="BE6574" s="12"/>
      <c r="BF6574" s="12"/>
      <c r="BG6574" s="12"/>
      <c r="BH6574" s="12"/>
      <c r="BI6574" s="12"/>
      <c r="BJ6574" s="13"/>
      <c r="BK6574" s="13"/>
      <c r="BL6574" s="13"/>
      <c r="BM6574" s="13"/>
      <c r="BN6574" s="13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1"/>
      <c r="L6575" s="11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/>
      <c r="AC6575" s="12"/>
      <c r="AD6575" s="12"/>
      <c r="AE6575" s="12"/>
      <c r="AF6575" s="12"/>
      <c r="AG6575" s="12"/>
      <c r="AH6575" s="12"/>
      <c r="AI6575" s="12"/>
      <c r="AJ6575" s="12"/>
      <c r="AK6575" s="12"/>
      <c r="AL6575" s="12"/>
      <c r="AM6575" s="12"/>
      <c r="AN6575" s="12"/>
      <c r="AO6575" s="12"/>
      <c r="AP6575" s="12"/>
      <c r="AQ6575" s="12"/>
      <c r="AR6575" s="12"/>
      <c r="AS6575" s="12"/>
      <c r="AT6575" s="12"/>
      <c r="AU6575" s="12"/>
      <c r="AV6575" s="12"/>
      <c r="AW6575" s="12"/>
      <c r="AX6575" s="12"/>
      <c r="AY6575" s="12"/>
      <c r="AZ6575" s="12"/>
      <c r="BA6575" s="12"/>
      <c r="BB6575" s="12"/>
      <c r="BC6575" s="12"/>
      <c r="BD6575" s="12"/>
      <c r="BE6575" s="12"/>
      <c r="BF6575" s="12"/>
      <c r="BG6575" s="12"/>
      <c r="BH6575" s="12"/>
      <c r="BI6575" s="12"/>
      <c r="BJ6575" s="13"/>
      <c r="BK6575" s="13"/>
      <c r="BL6575" s="13"/>
      <c r="BM6575" s="13"/>
      <c r="BN6575" s="13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1"/>
      <c r="L6576" s="11"/>
      <c r="M6576" s="12"/>
      <c r="N6576" s="12"/>
      <c r="O6576" s="12"/>
      <c r="P6576" s="12"/>
      <c r="Q6576" s="12"/>
      <c r="R6576" s="12"/>
      <c r="S6576" s="12"/>
      <c r="T6576" s="12"/>
      <c r="U6576" s="12"/>
      <c r="V6576" s="12"/>
      <c r="W6576" s="12"/>
      <c r="X6576" s="12"/>
      <c r="Y6576" s="12"/>
      <c r="Z6576" s="12"/>
      <c r="AA6576" s="12"/>
      <c r="AB6576" s="12"/>
      <c r="AC6576" s="12"/>
      <c r="AD6576" s="12"/>
      <c r="AE6576" s="12"/>
      <c r="AF6576" s="12"/>
      <c r="AG6576" s="12"/>
      <c r="AH6576" s="12"/>
      <c r="AI6576" s="12"/>
      <c r="AJ6576" s="12"/>
      <c r="AK6576" s="12"/>
      <c r="AL6576" s="12"/>
      <c r="AM6576" s="12"/>
      <c r="AN6576" s="12"/>
      <c r="AO6576" s="12"/>
      <c r="AP6576" s="12"/>
      <c r="AQ6576" s="12"/>
      <c r="AR6576" s="12"/>
      <c r="AS6576" s="12"/>
      <c r="AT6576" s="12"/>
      <c r="AU6576" s="12"/>
      <c r="AV6576" s="12"/>
      <c r="AW6576" s="12"/>
      <c r="AX6576" s="12"/>
      <c r="AY6576" s="12"/>
      <c r="AZ6576" s="12"/>
      <c r="BA6576" s="12"/>
      <c r="BB6576" s="12"/>
      <c r="BC6576" s="12"/>
      <c r="BD6576" s="12"/>
      <c r="BE6576" s="12"/>
      <c r="BF6576" s="12"/>
      <c r="BG6576" s="12"/>
      <c r="BH6576" s="12"/>
      <c r="BI6576" s="12"/>
      <c r="BJ6576" s="13"/>
      <c r="BK6576" s="13"/>
      <c r="BL6576" s="13"/>
      <c r="BM6576" s="13"/>
      <c r="BN6576" s="13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1"/>
      <c r="L6577" s="11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/>
      <c r="AC6577" s="12"/>
      <c r="AD6577" s="12"/>
      <c r="AE6577" s="12"/>
      <c r="AF6577" s="12"/>
      <c r="AG6577" s="12"/>
      <c r="AH6577" s="12"/>
      <c r="AI6577" s="12"/>
      <c r="AJ6577" s="12"/>
      <c r="AK6577" s="12"/>
      <c r="AL6577" s="12"/>
      <c r="AM6577" s="12"/>
      <c r="AN6577" s="12"/>
      <c r="AO6577" s="12"/>
      <c r="AP6577" s="12"/>
      <c r="AQ6577" s="12"/>
      <c r="AR6577" s="12"/>
      <c r="AS6577" s="12"/>
      <c r="AT6577" s="12"/>
      <c r="AU6577" s="12"/>
      <c r="AV6577" s="12"/>
      <c r="AW6577" s="12"/>
      <c r="AX6577" s="12"/>
      <c r="AY6577" s="12"/>
      <c r="AZ6577" s="12"/>
      <c r="BA6577" s="12"/>
      <c r="BB6577" s="12"/>
      <c r="BC6577" s="12"/>
      <c r="BD6577" s="12"/>
      <c r="BE6577" s="12"/>
      <c r="BF6577" s="12"/>
      <c r="BG6577" s="12"/>
      <c r="BH6577" s="12"/>
      <c r="BI6577" s="12"/>
      <c r="BJ6577" s="13"/>
      <c r="BK6577" s="13"/>
      <c r="BL6577" s="13"/>
      <c r="BM6577" s="13"/>
      <c r="BN6577" s="13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1"/>
      <c r="L6578" s="11"/>
      <c r="M6578" s="12"/>
      <c r="N6578" s="12"/>
      <c r="O6578" s="12"/>
      <c r="P6578" s="12"/>
      <c r="Q6578" s="12"/>
      <c r="R6578" s="12"/>
      <c r="S6578" s="12"/>
      <c r="T6578" s="12"/>
      <c r="U6578" s="12"/>
      <c r="V6578" s="12"/>
      <c r="W6578" s="12"/>
      <c r="X6578" s="12"/>
      <c r="Y6578" s="12"/>
      <c r="Z6578" s="12"/>
      <c r="AA6578" s="12"/>
      <c r="AB6578" s="12"/>
      <c r="AC6578" s="12"/>
      <c r="AD6578" s="12"/>
      <c r="AE6578" s="12"/>
      <c r="AF6578" s="12"/>
      <c r="AG6578" s="12"/>
      <c r="AH6578" s="12"/>
      <c r="AI6578" s="12"/>
      <c r="AJ6578" s="12"/>
      <c r="AK6578" s="12"/>
      <c r="AL6578" s="12"/>
      <c r="AM6578" s="12"/>
      <c r="AN6578" s="12"/>
      <c r="AO6578" s="12"/>
      <c r="AP6578" s="12"/>
      <c r="AQ6578" s="12"/>
      <c r="AR6578" s="12"/>
      <c r="AS6578" s="12"/>
      <c r="AT6578" s="12"/>
      <c r="AU6578" s="12"/>
      <c r="AV6578" s="12"/>
      <c r="AW6578" s="12"/>
      <c r="AX6578" s="12"/>
      <c r="AY6578" s="12"/>
      <c r="AZ6578" s="12"/>
      <c r="BA6578" s="12"/>
      <c r="BB6578" s="12"/>
      <c r="BC6578" s="12"/>
      <c r="BD6578" s="12"/>
      <c r="BE6578" s="12"/>
      <c r="BF6578" s="12"/>
      <c r="BG6578" s="12"/>
      <c r="BH6578" s="12"/>
      <c r="BI6578" s="12"/>
      <c r="BJ6578" s="13"/>
      <c r="BK6578" s="13"/>
      <c r="BL6578" s="13"/>
      <c r="BM6578" s="13"/>
      <c r="BN6578" s="13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1"/>
      <c r="L6579" s="11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/>
      <c r="AC6579" s="12"/>
      <c r="AD6579" s="12"/>
      <c r="AE6579" s="12"/>
      <c r="AF6579" s="12"/>
      <c r="AG6579" s="12"/>
      <c r="AH6579" s="12"/>
      <c r="AI6579" s="12"/>
      <c r="AJ6579" s="12"/>
      <c r="AK6579" s="12"/>
      <c r="AL6579" s="12"/>
      <c r="AM6579" s="12"/>
      <c r="AN6579" s="12"/>
      <c r="AO6579" s="12"/>
      <c r="AP6579" s="12"/>
      <c r="AQ6579" s="12"/>
      <c r="AR6579" s="12"/>
      <c r="AS6579" s="12"/>
      <c r="AT6579" s="12"/>
      <c r="AU6579" s="12"/>
      <c r="AV6579" s="12"/>
      <c r="AW6579" s="12"/>
      <c r="AX6579" s="12"/>
      <c r="AY6579" s="12"/>
      <c r="AZ6579" s="12"/>
      <c r="BA6579" s="12"/>
      <c r="BB6579" s="12"/>
      <c r="BC6579" s="12"/>
      <c r="BD6579" s="12"/>
      <c r="BE6579" s="12"/>
      <c r="BF6579" s="12"/>
      <c r="BG6579" s="12"/>
      <c r="BH6579" s="12"/>
      <c r="BI6579" s="12"/>
      <c r="BJ6579" s="13"/>
      <c r="BK6579" s="13"/>
      <c r="BL6579" s="13"/>
      <c r="BM6579" s="13"/>
      <c r="BN6579" s="13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1"/>
      <c r="L6580" s="11"/>
      <c r="M6580" s="12"/>
      <c r="N6580" s="12"/>
      <c r="O6580" s="12"/>
      <c r="P6580" s="12"/>
      <c r="Q6580" s="12"/>
      <c r="R6580" s="12"/>
      <c r="S6580" s="12"/>
      <c r="T6580" s="12"/>
      <c r="U6580" s="12"/>
      <c r="V6580" s="12"/>
      <c r="W6580" s="12"/>
      <c r="X6580" s="12"/>
      <c r="Y6580" s="12"/>
      <c r="Z6580" s="12"/>
      <c r="AA6580" s="12"/>
      <c r="AB6580" s="12"/>
      <c r="AC6580" s="12"/>
      <c r="AD6580" s="12"/>
      <c r="AE6580" s="12"/>
      <c r="AF6580" s="12"/>
      <c r="AG6580" s="12"/>
      <c r="AH6580" s="12"/>
      <c r="AI6580" s="12"/>
      <c r="AJ6580" s="12"/>
      <c r="AK6580" s="12"/>
      <c r="AL6580" s="12"/>
      <c r="AM6580" s="12"/>
      <c r="AN6580" s="12"/>
      <c r="AO6580" s="12"/>
      <c r="AP6580" s="12"/>
      <c r="AQ6580" s="12"/>
      <c r="AR6580" s="12"/>
      <c r="AS6580" s="12"/>
      <c r="AT6580" s="12"/>
      <c r="AU6580" s="12"/>
      <c r="AV6580" s="12"/>
      <c r="AW6580" s="12"/>
      <c r="AX6580" s="12"/>
      <c r="AY6580" s="12"/>
      <c r="AZ6580" s="12"/>
      <c r="BA6580" s="12"/>
      <c r="BB6580" s="12"/>
      <c r="BC6580" s="12"/>
      <c r="BD6580" s="12"/>
      <c r="BE6580" s="12"/>
      <c r="BF6580" s="12"/>
      <c r="BG6580" s="12"/>
      <c r="BH6580" s="12"/>
      <c r="BI6580" s="12"/>
      <c r="BJ6580" s="13"/>
      <c r="BK6580" s="13"/>
      <c r="BL6580" s="13"/>
      <c r="BM6580" s="13"/>
      <c r="BN6580" s="13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1"/>
      <c r="L6581" s="11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/>
      <c r="AC6581" s="12"/>
      <c r="AD6581" s="12"/>
      <c r="AE6581" s="12"/>
      <c r="AF6581" s="12"/>
      <c r="AG6581" s="12"/>
      <c r="AH6581" s="12"/>
      <c r="AI6581" s="12"/>
      <c r="AJ6581" s="12"/>
      <c r="AK6581" s="12"/>
      <c r="AL6581" s="12"/>
      <c r="AM6581" s="12"/>
      <c r="AN6581" s="12"/>
      <c r="AO6581" s="12"/>
      <c r="AP6581" s="12"/>
      <c r="AQ6581" s="12"/>
      <c r="AR6581" s="12"/>
      <c r="AS6581" s="12"/>
      <c r="AT6581" s="12"/>
      <c r="AU6581" s="12"/>
      <c r="AV6581" s="12"/>
      <c r="AW6581" s="12"/>
      <c r="AX6581" s="12"/>
      <c r="AY6581" s="12"/>
      <c r="AZ6581" s="12"/>
      <c r="BA6581" s="12"/>
      <c r="BB6581" s="12"/>
      <c r="BC6581" s="12"/>
      <c r="BD6581" s="12"/>
      <c r="BE6581" s="12"/>
      <c r="BF6581" s="12"/>
      <c r="BG6581" s="12"/>
      <c r="BH6581" s="12"/>
      <c r="BI6581" s="12"/>
      <c r="BJ6581" s="13"/>
      <c r="BK6581" s="13"/>
      <c r="BL6581" s="13"/>
      <c r="BM6581" s="13"/>
      <c r="BN6581" s="13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1"/>
      <c r="L6582" s="11"/>
      <c r="M6582" s="12"/>
      <c r="N6582" s="12"/>
      <c r="O6582" s="12"/>
      <c r="P6582" s="12"/>
      <c r="Q6582" s="12"/>
      <c r="R6582" s="12"/>
      <c r="S6582" s="12"/>
      <c r="T6582" s="12"/>
      <c r="U6582" s="12"/>
      <c r="V6582" s="12"/>
      <c r="W6582" s="12"/>
      <c r="X6582" s="12"/>
      <c r="Y6582" s="12"/>
      <c r="Z6582" s="12"/>
      <c r="AA6582" s="12"/>
      <c r="AB6582" s="12"/>
      <c r="AC6582" s="12"/>
      <c r="AD6582" s="12"/>
      <c r="AE6582" s="12"/>
      <c r="AF6582" s="12"/>
      <c r="AG6582" s="12"/>
      <c r="AH6582" s="12"/>
      <c r="AI6582" s="12"/>
      <c r="AJ6582" s="12"/>
      <c r="AK6582" s="12"/>
      <c r="AL6582" s="12"/>
      <c r="AM6582" s="12"/>
      <c r="AN6582" s="12"/>
      <c r="AO6582" s="12"/>
      <c r="AP6582" s="12"/>
      <c r="AQ6582" s="12"/>
      <c r="AR6582" s="12"/>
      <c r="AS6582" s="12"/>
      <c r="AT6582" s="12"/>
      <c r="AU6582" s="12"/>
      <c r="AV6582" s="12"/>
      <c r="AW6582" s="12"/>
      <c r="AX6582" s="12"/>
      <c r="AY6582" s="12"/>
      <c r="AZ6582" s="12"/>
      <c r="BA6582" s="12"/>
      <c r="BB6582" s="12"/>
      <c r="BC6582" s="12"/>
      <c r="BD6582" s="12"/>
      <c r="BE6582" s="12"/>
      <c r="BF6582" s="12"/>
      <c r="BG6582" s="12"/>
      <c r="BH6582" s="12"/>
      <c r="BI6582" s="12"/>
      <c r="BJ6582" s="13"/>
      <c r="BK6582" s="13"/>
      <c r="BL6582" s="13"/>
      <c r="BM6582" s="13"/>
      <c r="BN6582" s="13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1"/>
      <c r="L6583" s="11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/>
      <c r="AC6583" s="12"/>
      <c r="AD6583" s="12"/>
      <c r="AE6583" s="12"/>
      <c r="AF6583" s="12"/>
      <c r="AG6583" s="12"/>
      <c r="AH6583" s="12"/>
      <c r="AI6583" s="12"/>
      <c r="AJ6583" s="12"/>
      <c r="AK6583" s="12"/>
      <c r="AL6583" s="12"/>
      <c r="AM6583" s="12"/>
      <c r="AN6583" s="12"/>
      <c r="AO6583" s="12"/>
      <c r="AP6583" s="12"/>
      <c r="AQ6583" s="12"/>
      <c r="AR6583" s="12"/>
      <c r="AS6583" s="12"/>
      <c r="AT6583" s="12"/>
      <c r="AU6583" s="12"/>
      <c r="AV6583" s="12"/>
      <c r="AW6583" s="12"/>
      <c r="AX6583" s="12"/>
      <c r="AY6583" s="12"/>
      <c r="AZ6583" s="12"/>
      <c r="BA6583" s="12"/>
      <c r="BB6583" s="12"/>
      <c r="BC6583" s="12"/>
      <c r="BD6583" s="12"/>
      <c r="BE6583" s="12"/>
      <c r="BF6583" s="12"/>
      <c r="BG6583" s="12"/>
      <c r="BH6583" s="12"/>
      <c r="BI6583" s="12"/>
      <c r="BJ6583" s="13"/>
      <c r="BK6583" s="13"/>
      <c r="BL6583" s="13"/>
      <c r="BM6583" s="13"/>
      <c r="BN6583" s="13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1"/>
      <c r="L6584" s="11"/>
      <c r="M6584" s="12"/>
      <c r="N6584" s="12"/>
      <c r="O6584" s="12"/>
      <c r="P6584" s="12"/>
      <c r="Q6584" s="12"/>
      <c r="R6584" s="12"/>
      <c r="S6584" s="12"/>
      <c r="T6584" s="12"/>
      <c r="U6584" s="12"/>
      <c r="V6584" s="12"/>
      <c r="W6584" s="12"/>
      <c r="X6584" s="12"/>
      <c r="Y6584" s="12"/>
      <c r="Z6584" s="12"/>
      <c r="AA6584" s="12"/>
      <c r="AB6584" s="12"/>
      <c r="AC6584" s="12"/>
      <c r="AD6584" s="12"/>
      <c r="AE6584" s="12"/>
      <c r="AF6584" s="12"/>
      <c r="AG6584" s="12"/>
      <c r="AH6584" s="12"/>
      <c r="AI6584" s="12"/>
      <c r="AJ6584" s="12"/>
      <c r="AK6584" s="12"/>
      <c r="AL6584" s="12"/>
      <c r="AM6584" s="12"/>
      <c r="AN6584" s="12"/>
      <c r="AO6584" s="12"/>
      <c r="AP6584" s="12"/>
      <c r="AQ6584" s="12"/>
      <c r="AR6584" s="12"/>
      <c r="AS6584" s="12"/>
      <c r="AT6584" s="12"/>
      <c r="AU6584" s="12"/>
      <c r="AV6584" s="12"/>
      <c r="AW6584" s="12"/>
      <c r="AX6584" s="12"/>
      <c r="AY6584" s="12"/>
      <c r="AZ6584" s="12"/>
      <c r="BA6584" s="12"/>
      <c r="BB6584" s="12"/>
      <c r="BC6584" s="12"/>
      <c r="BD6584" s="12"/>
      <c r="BE6584" s="12"/>
      <c r="BF6584" s="12"/>
      <c r="BG6584" s="12"/>
      <c r="BH6584" s="12"/>
      <c r="BI6584" s="12"/>
      <c r="BJ6584" s="13"/>
      <c r="BK6584" s="13"/>
      <c r="BL6584" s="13"/>
      <c r="BM6584" s="13"/>
      <c r="BN6584" s="13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1"/>
      <c r="L6585" s="11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/>
      <c r="AC6585" s="12"/>
      <c r="AD6585" s="12"/>
      <c r="AE6585" s="12"/>
      <c r="AF6585" s="12"/>
      <c r="AG6585" s="12"/>
      <c r="AH6585" s="12"/>
      <c r="AI6585" s="12"/>
      <c r="AJ6585" s="12"/>
      <c r="AK6585" s="12"/>
      <c r="AL6585" s="12"/>
      <c r="AM6585" s="12"/>
      <c r="AN6585" s="12"/>
      <c r="AO6585" s="12"/>
      <c r="AP6585" s="12"/>
      <c r="AQ6585" s="12"/>
      <c r="AR6585" s="12"/>
      <c r="AS6585" s="12"/>
      <c r="AT6585" s="12"/>
      <c r="AU6585" s="12"/>
      <c r="AV6585" s="12"/>
      <c r="AW6585" s="12"/>
      <c r="AX6585" s="12"/>
      <c r="AY6585" s="12"/>
      <c r="AZ6585" s="12"/>
      <c r="BA6585" s="12"/>
      <c r="BB6585" s="12"/>
      <c r="BC6585" s="12"/>
      <c r="BD6585" s="12"/>
      <c r="BE6585" s="12"/>
      <c r="BF6585" s="12"/>
      <c r="BG6585" s="12"/>
      <c r="BH6585" s="12"/>
      <c r="BI6585" s="12"/>
      <c r="BJ6585" s="13"/>
      <c r="BK6585" s="13"/>
      <c r="BL6585" s="13"/>
      <c r="BM6585" s="13"/>
      <c r="BN6585" s="13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1"/>
      <c r="L6586" s="11"/>
      <c r="M6586" s="12"/>
      <c r="N6586" s="12"/>
      <c r="O6586" s="12"/>
      <c r="P6586" s="12"/>
      <c r="Q6586" s="12"/>
      <c r="R6586" s="12"/>
      <c r="S6586" s="12"/>
      <c r="T6586" s="12"/>
      <c r="U6586" s="12"/>
      <c r="V6586" s="12"/>
      <c r="W6586" s="12"/>
      <c r="X6586" s="12"/>
      <c r="Y6586" s="12"/>
      <c r="Z6586" s="12"/>
      <c r="AA6586" s="12"/>
      <c r="AB6586" s="12"/>
      <c r="AC6586" s="12"/>
      <c r="AD6586" s="12"/>
      <c r="AE6586" s="12"/>
      <c r="AF6586" s="12"/>
      <c r="AG6586" s="12"/>
      <c r="AH6586" s="12"/>
      <c r="AI6586" s="12"/>
      <c r="AJ6586" s="12"/>
      <c r="AK6586" s="12"/>
      <c r="AL6586" s="12"/>
      <c r="AM6586" s="12"/>
      <c r="AN6586" s="12"/>
      <c r="AO6586" s="12"/>
      <c r="AP6586" s="12"/>
      <c r="AQ6586" s="12"/>
      <c r="AR6586" s="12"/>
      <c r="AS6586" s="12"/>
      <c r="AT6586" s="12"/>
      <c r="AU6586" s="12"/>
      <c r="AV6586" s="12"/>
      <c r="AW6586" s="12"/>
      <c r="AX6586" s="12"/>
      <c r="AY6586" s="12"/>
      <c r="AZ6586" s="12"/>
      <c r="BA6586" s="12"/>
      <c r="BB6586" s="12"/>
      <c r="BC6586" s="12"/>
      <c r="BD6586" s="12"/>
      <c r="BE6586" s="12"/>
      <c r="BF6586" s="12"/>
      <c r="BG6586" s="12"/>
      <c r="BH6586" s="12"/>
      <c r="BI6586" s="12"/>
      <c r="BJ6586" s="13"/>
      <c r="BK6586" s="13"/>
      <c r="BL6586" s="13"/>
      <c r="BM6586" s="13"/>
      <c r="BN6586" s="13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1"/>
      <c r="L6587" s="11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/>
      <c r="AC6587" s="12"/>
      <c r="AD6587" s="12"/>
      <c r="AE6587" s="12"/>
      <c r="AF6587" s="12"/>
      <c r="AG6587" s="12"/>
      <c r="AH6587" s="12"/>
      <c r="AI6587" s="12"/>
      <c r="AJ6587" s="12"/>
      <c r="AK6587" s="12"/>
      <c r="AL6587" s="12"/>
      <c r="AM6587" s="12"/>
      <c r="AN6587" s="12"/>
      <c r="AO6587" s="12"/>
      <c r="AP6587" s="12"/>
      <c r="AQ6587" s="12"/>
      <c r="AR6587" s="12"/>
      <c r="AS6587" s="12"/>
      <c r="AT6587" s="12"/>
      <c r="AU6587" s="12"/>
      <c r="AV6587" s="12"/>
      <c r="AW6587" s="12"/>
      <c r="AX6587" s="12"/>
      <c r="AY6587" s="12"/>
      <c r="AZ6587" s="12"/>
      <c r="BA6587" s="12"/>
      <c r="BB6587" s="12"/>
      <c r="BC6587" s="12"/>
      <c r="BD6587" s="12"/>
      <c r="BE6587" s="12"/>
      <c r="BF6587" s="12"/>
      <c r="BG6587" s="12"/>
      <c r="BH6587" s="12"/>
      <c r="BI6587" s="12"/>
      <c r="BJ6587" s="13"/>
      <c r="BK6587" s="13"/>
      <c r="BL6587" s="13"/>
      <c r="BM6587" s="13"/>
      <c r="BN6587" s="13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1"/>
      <c r="L6588" s="11"/>
      <c r="M6588" s="12"/>
      <c r="N6588" s="12"/>
      <c r="O6588" s="12"/>
      <c r="P6588" s="12"/>
      <c r="Q6588" s="12"/>
      <c r="R6588" s="12"/>
      <c r="S6588" s="12"/>
      <c r="T6588" s="12"/>
      <c r="U6588" s="12"/>
      <c r="V6588" s="12"/>
      <c r="W6588" s="12"/>
      <c r="X6588" s="12"/>
      <c r="Y6588" s="12"/>
      <c r="Z6588" s="12"/>
      <c r="AA6588" s="12"/>
      <c r="AB6588" s="12"/>
      <c r="AC6588" s="12"/>
      <c r="AD6588" s="12"/>
      <c r="AE6588" s="12"/>
      <c r="AF6588" s="12"/>
      <c r="AG6588" s="12"/>
      <c r="AH6588" s="12"/>
      <c r="AI6588" s="12"/>
      <c r="AJ6588" s="12"/>
      <c r="AK6588" s="12"/>
      <c r="AL6588" s="12"/>
      <c r="AM6588" s="12"/>
      <c r="AN6588" s="12"/>
      <c r="AO6588" s="12"/>
      <c r="AP6588" s="12"/>
      <c r="AQ6588" s="12"/>
      <c r="AR6588" s="12"/>
      <c r="AS6588" s="12"/>
      <c r="AT6588" s="12"/>
      <c r="AU6588" s="12"/>
      <c r="AV6588" s="12"/>
      <c r="AW6588" s="12"/>
      <c r="AX6588" s="12"/>
      <c r="AY6588" s="12"/>
      <c r="AZ6588" s="12"/>
      <c r="BA6588" s="12"/>
      <c r="BB6588" s="12"/>
      <c r="BC6588" s="12"/>
      <c r="BD6588" s="12"/>
      <c r="BE6588" s="12"/>
      <c r="BF6588" s="12"/>
      <c r="BG6588" s="12"/>
      <c r="BH6588" s="12"/>
      <c r="BI6588" s="12"/>
      <c r="BJ6588" s="13"/>
      <c r="BK6588" s="13"/>
      <c r="BL6588" s="13"/>
      <c r="BM6588" s="13"/>
      <c r="BN6588" s="13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1"/>
      <c r="L6589" s="11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  <c r="AF6589" s="12"/>
      <c r="AG6589" s="12"/>
      <c r="AH6589" s="12"/>
      <c r="AI6589" s="12"/>
      <c r="AJ6589" s="12"/>
      <c r="AK6589" s="12"/>
      <c r="AL6589" s="12"/>
      <c r="AM6589" s="12"/>
      <c r="AN6589" s="12"/>
      <c r="AO6589" s="12"/>
      <c r="AP6589" s="12"/>
      <c r="AQ6589" s="12"/>
      <c r="AR6589" s="12"/>
      <c r="AS6589" s="12"/>
      <c r="AT6589" s="12"/>
      <c r="AU6589" s="12"/>
      <c r="AV6589" s="12"/>
      <c r="AW6589" s="12"/>
      <c r="AX6589" s="12"/>
      <c r="AY6589" s="12"/>
      <c r="AZ6589" s="12"/>
      <c r="BA6589" s="12"/>
      <c r="BB6589" s="12"/>
      <c r="BC6589" s="12"/>
      <c r="BD6589" s="12"/>
      <c r="BE6589" s="12"/>
      <c r="BF6589" s="12"/>
      <c r="BG6589" s="12"/>
      <c r="BH6589" s="12"/>
      <c r="BI6589" s="12"/>
      <c r="BJ6589" s="13"/>
      <c r="BK6589" s="13"/>
      <c r="BL6589" s="13"/>
      <c r="BM6589" s="13"/>
      <c r="BN6589" s="13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1"/>
      <c r="L6590" s="11"/>
      <c r="M6590" s="12"/>
      <c r="N6590" s="12"/>
      <c r="O6590" s="12"/>
      <c r="P6590" s="12"/>
      <c r="Q6590" s="12"/>
      <c r="R6590" s="12"/>
      <c r="S6590" s="12"/>
      <c r="T6590" s="12"/>
      <c r="U6590" s="12"/>
      <c r="V6590" s="12"/>
      <c r="W6590" s="12"/>
      <c r="X6590" s="12"/>
      <c r="Y6590" s="12"/>
      <c r="Z6590" s="12"/>
      <c r="AA6590" s="12"/>
      <c r="AB6590" s="12"/>
      <c r="AC6590" s="12"/>
      <c r="AD6590" s="12"/>
      <c r="AE6590" s="12"/>
      <c r="AF6590" s="12"/>
      <c r="AG6590" s="12"/>
      <c r="AH6590" s="12"/>
      <c r="AI6590" s="12"/>
      <c r="AJ6590" s="12"/>
      <c r="AK6590" s="12"/>
      <c r="AL6590" s="12"/>
      <c r="AM6590" s="12"/>
      <c r="AN6590" s="12"/>
      <c r="AO6590" s="12"/>
      <c r="AP6590" s="12"/>
      <c r="AQ6590" s="12"/>
      <c r="AR6590" s="12"/>
      <c r="AS6590" s="12"/>
      <c r="AT6590" s="12"/>
      <c r="AU6590" s="12"/>
      <c r="AV6590" s="12"/>
      <c r="AW6590" s="12"/>
      <c r="AX6590" s="12"/>
      <c r="AY6590" s="12"/>
      <c r="AZ6590" s="12"/>
      <c r="BA6590" s="12"/>
      <c r="BB6590" s="12"/>
      <c r="BC6590" s="12"/>
      <c r="BD6590" s="12"/>
      <c r="BE6590" s="12"/>
      <c r="BF6590" s="12"/>
      <c r="BG6590" s="12"/>
      <c r="BH6590" s="12"/>
      <c r="BI6590" s="12"/>
      <c r="BJ6590" s="13"/>
      <c r="BK6590" s="13"/>
      <c r="BL6590" s="13"/>
      <c r="BM6590" s="13"/>
      <c r="BN6590" s="13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1"/>
      <c r="L6591" s="11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/>
      <c r="AC6591" s="12"/>
      <c r="AD6591" s="12"/>
      <c r="AE6591" s="12"/>
      <c r="AF6591" s="12"/>
      <c r="AG6591" s="12"/>
      <c r="AH6591" s="12"/>
      <c r="AI6591" s="12"/>
      <c r="AJ6591" s="12"/>
      <c r="AK6591" s="12"/>
      <c r="AL6591" s="12"/>
      <c r="AM6591" s="12"/>
      <c r="AN6591" s="12"/>
      <c r="AO6591" s="12"/>
      <c r="AP6591" s="12"/>
      <c r="AQ6591" s="12"/>
      <c r="AR6591" s="12"/>
      <c r="AS6591" s="12"/>
      <c r="AT6591" s="12"/>
      <c r="AU6591" s="12"/>
      <c r="AV6591" s="12"/>
      <c r="AW6591" s="12"/>
      <c r="AX6591" s="12"/>
      <c r="AY6591" s="12"/>
      <c r="AZ6591" s="12"/>
      <c r="BA6591" s="12"/>
      <c r="BB6591" s="12"/>
      <c r="BC6591" s="12"/>
      <c r="BD6591" s="12"/>
      <c r="BE6591" s="12"/>
      <c r="BF6591" s="12"/>
      <c r="BG6591" s="12"/>
      <c r="BH6591" s="12"/>
      <c r="BI6591" s="12"/>
      <c r="BJ6591" s="13"/>
      <c r="BK6591" s="13"/>
      <c r="BL6591" s="13"/>
      <c r="BM6591" s="13"/>
      <c r="BN6591" s="13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1"/>
      <c r="L6592" s="11"/>
      <c r="M6592" s="12"/>
      <c r="N6592" s="12"/>
      <c r="O6592" s="12"/>
      <c r="P6592" s="12"/>
      <c r="Q6592" s="12"/>
      <c r="R6592" s="12"/>
      <c r="S6592" s="12"/>
      <c r="T6592" s="12"/>
      <c r="U6592" s="12"/>
      <c r="V6592" s="12"/>
      <c r="W6592" s="12"/>
      <c r="X6592" s="12"/>
      <c r="Y6592" s="12"/>
      <c r="Z6592" s="12"/>
      <c r="AA6592" s="12"/>
      <c r="AB6592" s="12"/>
      <c r="AC6592" s="12"/>
      <c r="AD6592" s="12"/>
      <c r="AE6592" s="12"/>
      <c r="AF6592" s="12"/>
      <c r="AG6592" s="12"/>
      <c r="AH6592" s="12"/>
      <c r="AI6592" s="12"/>
      <c r="AJ6592" s="12"/>
      <c r="AK6592" s="12"/>
      <c r="AL6592" s="12"/>
      <c r="AM6592" s="12"/>
      <c r="AN6592" s="12"/>
      <c r="AO6592" s="12"/>
      <c r="AP6592" s="12"/>
      <c r="AQ6592" s="12"/>
      <c r="AR6592" s="12"/>
      <c r="AS6592" s="12"/>
      <c r="AT6592" s="12"/>
      <c r="AU6592" s="12"/>
      <c r="AV6592" s="12"/>
      <c r="AW6592" s="12"/>
      <c r="AX6592" s="12"/>
      <c r="AY6592" s="12"/>
      <c r="AZ6592" s="12"/>
      <c r="BA6592" s="12"/>
      <c r="BB6592" s="12"/>
      <c r="BC6592" s="12"/>
      <c r="BD6592" s="12"/>
      <c r="BE6592" s="12"/>
      <c r="BF6592" s="12"/>
      <c r="BG6592" s="12"/>
      <c r="BH6592" s="12"/>
      <c r="BI6592" s="12"/>
      <c r="BJ6592" s="13"/>
      <c r="BK6592" s="13"/>
      <c r="BL6592" s="13"/>
      <c r="BM6592" s="13"/>
      <c r="BN6592" s="13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1"/>
      <c r="L6593" s="11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/>
      <c r="AC6593" s="12"/>
      <c r="AD6593" s="12"/>
      <c r="AE6593" s="12"/>
      <c r="AF6593" s="12"/>
      <c r="AG6593" s="12"/>
      <c r="AH6593" s="12"/>
      <c r="AI6593" s="12"/>
      <c r="AJ6593" s="12"/>
      <c r="AK6593" s="12"/>
      <c r="AL6593" s="12"/>
      <c r="AM6593" s="12"/>
      <c r="AN6593" s="12"/>
      <c r="AO6593" s="12"/>
      <c r="AP6593" s="12"/>
      <c r="AQ6593" s="12"/>
      <c r="AR6593" s="12"/>
      <c r="AS6593" s="12"/>
      <c r="AT6593" s="12"/>
      <c r="AU6593" s="12"/>
      <c r="AV6593" s="12"/>
      <c r="AW6593" s="12"/>
      <c r="AX6593" s="12"/>
      <c r="AY6593" s="12"/>
      <c r="AZ6593" s="12"/>
      <c r="BA6593" s="12"/>
      <c r="BB6593" s="12"/>
      <c r="BC6593" s="12"/>
      <c r="BD6593" s="12"/>
      <c r="BE6593" s="12"/>
      <c r="BF6593" s="12"/>
      <c r="BG6593" s="12"/>
      <c r="BH6593" s="12"/>
      <c r="BI6593" s="12"/>
      <c r="BJ6593" s="13"/>
      <c r="BK6593" s="13"/>
      <c r="BL6593" s="13"/>
      <c r="BM6593" s="13"/>
      <c r="BN6593" s="13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1"/>
      <c r="L6594" s="11"/>
      <c r="M6594" s="12"/>
      <c r="N6594" s="12"/>
      <c r="O6594" s="12"/>
      <c r="P6594" s="12"/>
      <c r="Q6594" s="12"/>
      <c r="R6594" s="12"/>
      <c r="S6594" s="12"/>
      <c r="T6594" s="12"/>
      <c r="U6594" s="12"/>
      <c r="V6594" s="12"/>
      <c r="W6594" s="12"/>
      <c r="X6594" s="12"/>
      <c r="Y6594" s="12"/>
      <c r="Z6594" s="12"/>
      <c r="AA6594" s="12"/>
      <c r="AB6594" s="12"/>
      <c r="AC6594" s="12"/>
      <c r="AD6594" s="12"/>
      <c r="AE6594" s="12"/>
      <c r="AF6594" s="12"/>
      <c r="AG6594" s="12"/>
      <c r="AH6594" s="12"/>
      <c r="AI6594" s="12"/>
      <c r="AJ6594" s="12"/>
      <c r="AK6594" s="12"/>
      <c r="AL6594" s="12"/>
      <c r="AM6594" s="12"/>
      <c r="AN6594" s="12"/>
      <c r="AO6594" s="12"/>
      <c r="AP6594" s="12"/>
      <c r="AQ6594" s="12"/>
      <c r="AR6594" s="12"/>
      <c r="AS6594" s="12"/>
      <c r="AT6594" s="12"/>
      <c r="AU6594" s="12"/>
      <c r="AV6594" s="12"/>
      <c r="AW6594" s="12"/>
      <c r="AX6594" s="12"/>
      <c r="AY6594" s="12"/>
      <c r="AZ6594" s="12"/>
      <c r="BA6594" s="12"/>
      <c r="BB6594" s="12"/>
      <c r="BC6594" s="12"/>
      <c r="BD6594" s="12"/>
      <c r="BE6594" s="12"/>
      <c r="BF6594" s="12"/>
      <c r="BG6594" s="12"/>
      <c r="BH6594" s="12"/>
      <c r="BI6594" s="12"/>
      <c r="BJ6594" s="13"/>
      <c r="BK6594" s="13"/>
      <c r="BL6594" s="13"/>
      <c r="BM6594" s="13"/>
      <c r="BN6594" s="13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1"/>
      <c r="L6595" s="11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/>
      <c r="AC6595" s="12"/>
      <c r="AD6595" s="12"/>
      <c r="AE6595" s="12"/>
      <c r="AF6595" s="12"/>
      <c r="AG6595" s="12"/>
      <c r="AH6595" s="12"/>
      <c r="AI6595" s="12"/>
      <c r="AJ6595" s="12"/>
      <c r="AK6595" s="12"/>
      <c r="AL6595" s="12"/>
      <c r="AM6595" s="12"/>
      <c r="AN6595" s="12"/>
      <c r="AO6595" s="12"/>
      <c r="AP6595" s="12"/>
      <c r="AQ6595" s="12"/>
      <c r="AR6595" s="12"/>
      <c r="AS6595" s="12"/>
      <c r="AT6595" s="12"/>
      <c r="AU6595" s="12"/>
      <c r="AV6595" s="12"/>
      <c r="AW6595" s="12"/>
      <c r="AX6595" s="12"/>
      <c r="AY6595" s="12"/>
      <c r="AZ6595" s="12"/>
      <c r="BA6595" s="12"/>
      <c r="BB6595" s="12"/>
      <c r="BC6595" s="12"/>
      <c r="BD6595" s="12"/>
      <c r="BE6595" s="12"/>
      <c r="BF6595" s="12"/>
      <c r="BG6595" s="12"/>
      <c r="BH6595" s="12"/>
      <c r="BI6595" s="12"/>
      <c r="BJ6595" s="13"/>
      <c r="BK6595" s="13"/>
      <c r="BL6595" s="13"/>
      <c r="BM6595" s="13"/>
      <c r="BN6595" s="13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1"/>
      <c r="L6596" s="11"/>
      <c r="M6596" s="12"/>
      <c r="N6596" s="12"/>
      <c r="O6596" s="12"/>
      <c r="P6596" s="12"/>
      <c r="Q6596" s="12"/>
      <c r="R6596" s="12"/>
      <c r="S6596" s="12"/>
      <c r="T6596" s="12"/>
      <c r="U6596" s="12"/>
      <c r="V6596" s="12"/>
      <c r="W6596" s="12"/>
      <c r="X6596" s="12"/>
      <c r="Y6596" s="12"/>
      <c r="Z6596" s="12"/>
      <c r="AA6596" s="12"/>
      <c r="AB6596" s="12"/>
      <c r="AC6596" s="12"/>
      <c r="AD6596" s="12"/>
      <c r="AE6596" s="12"/>
      <c r="AF6596" s="12"/>
      <c r="AG6596" s="12"/>
      <c r="AH6596" s="12"/>
      <c r="AI6596" s="12"/>
      <c r="AJ6596" s="12"/>
      <c r="AK6596" s="12"/>
      <c r="AL6596" s="12"/>
      <c r="AM6596" s="12"/>
      <c r="AN6596" s="12"/>
      <c r="AO6596" s="12"/>
      <c r="AP6596" s="12"/>
      <c r="AQ6596" s="12"/>
      <c r="AR6596" s="12"/>
      <c r="AS6596" s="12"/>
      <c r="AT6596" s="12"/>
      <c r="AU6596" s="12"/>
      <c r="AV6596" s="12"/>
      <c r="AW6596" s="12"/>
      <c r="AX6596" s="12"/>
      <c r="AY6596" s="12"/>
      <c r="AZ6596" s="12"/>
      <c r="BA6596" s="12"/>
      <c r="BB6596" s="12"/>
      <c r="BC6596" s="12"/>
      <c r="BD6596" s="12"/>
      <c r="BE6596" s="12"/>
      <c r="BF6596" s="12"/>
      <c r="BG6596" s="12"/>
      <c r="BH6596" s="12"/>
      <c r="BI6596" s="12"/>
      <c r="BJ6596" s="13"/>
      <c r="BK6596" s="13"/>
      <c r="BL6596" s="13"/>
      <c r="BM6596" s="13"/>
      <c r="BN6596" s="13"/>
    </row>
    <row r="6597" spans="4:66" s="14" customFormat="1" x14ac:dyDescent="0.25">
      <c r="D6597" s="20"/>
      <c r="K6597" s="15"/>
      <c r="L6597" s="15"/>
      <c r="M6597" s="16"/>
      <c r="N6597" s="16"/>
      <c r="O6597" s="16"/>
      <c r="P6597" s="16"/>
      <c r="Q6597" s="16"/>
      <c r="R6597" s="16"/>
      <c r="S6597" s="16"/>
      <c r="T6597" s="16"/>
      <c r="U6597" s="16"/>
      <c r="V6597" s="16"/>
      <c r="W6597" s="16"/>
      <c r="X6597" s="16"/>
      <c r="Y6597" s="16"/>
      <c r="Z6597" s="16"/>
      <c r="AA6597" s="16"/>
      <c r="AB6597" s="16"/>
      <c r="AC6597" s="16"/>
      <c r="AD6597" s="16"/>
      <c r="AE6597" s="16"/>
      <c r="AF6597" s="16"/>
      <c r="AG6597" s="16"/>
      <c r="AH6597" s="16"/>
      <c r="AI6597" s="16"/>
      <c r="AJ6597" s="16"/>
      <c r="AK6597" s="16"/>
      <c r="AL6597" s="16"/>
      <c r="AM6597" s="16"/>
      <c r="AN6597" s="16"/>
      <c r="AO6597" s="16"/>
      <c r="AP6597" s="16"/>
      <c r="AQ6597" s="16"/>
      <c r="AR6597" s="16"/>
      <c r="AS6597" s="16"/>
      <c r="AT6597" s="16"/>
      <c r="AU6597" s="16"/>
      <c r="AV6597" s="16"/>
      <c r="AW6597" s="16"/>
      <c r="AX6597" s="16"/>
      <c r="AY6597" s="16"/>
      <c r="AZ6597" s="16"/>
      <c r="BA6597" s="16"/>
      <c r="BB6597" s="16"/>
      <c r="BC6597" s="16"/>
      <c r="BD6597" s="16"/>
      <c r="BE6597" s="16"/>
      <c r="BF6597" s="16"/>
      <c r="BG6597" s="16"/>
      <c r="BH6597" s="16"/>
      <c r="BI6597" s="16"/>
      <c r="BJ6597" s="17"/>
      <c r="BK6597" s="17"/>
      <c r="BL6597" s="17"/>
      <c r="BM6597" s="17"/>
      <c r="BN6597" s="17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1"/>
      <c r="L6598" s="11"/>
      <c r="M6598" s="12"/>
      <c r="N6598" s="12"/>
      <c r="O6598" s="12"/>
      <c r="P6598" s="12"/>
      <c r="Q6598" s="12"/>
      <c r="R6598" s="12"/>
      <c r="S6598" s="12"/>
      <c r="T6598" s="12"/>
      <c r="U6598" s="12"/>
      <c r="V6598" s="12"/>
      <c r="W6598" s="12"/>
      <c r="X6598" s="12"/>
      <c r="Y6598" s="12"/>
      <c r="Z6598" s="12"/>
      <c r="AA6598" s="12"/>
      <c r="AB6598" s="12"/>
      <c r="AC6598" s="12"/>
      <c r="AD6598" s="12"/>
      <c r="AE6598" s="12"/>
      <c r="AF6598" s="12"/>
      <c r="AG6598" s="12"/>
      <c r="AH6598" s="12"/>
      <c r="AI6598" s="12"/>
      <c r="AJ6598" s="12"/>
      <c r="AK6598" s="12"/>
      <c r="AL6598" s="12"/>
      <c r="AM6598" s="12"/>
      <c r="AN6598" s="12"/>
      <c r="AO6598" s="12"/>
      <c r="AP6598" s="12"/>
      <c r="AQ6598" s="12"/>
      <c r="AR6598" s="12"/>
      <c r="AS6598" s="12"/>
      <c r="AT6598" s="12"/>
      <c r="AU6598" s="12"/>
      <c r="AV6598" s="12"/>
      <c r="AW6598" s="12"/>
      <c r="AX6598" s="12"/>
      <c r="AY6598" s="12"/>
      <c r="AZ6598" s="12"/>
      <c r="BA6598" s="12"/>
      <c r="BB6598" s="12"/>
      <c r="BC6598" s="12"/>
      <c r="BD6598" s="12"/>
      <c r="BE6598" s="12"/>
      <c r="BF6598" s="12"/>
      <c r="BG6598" s="12"/>
      <c r="BH6598" s="12"/>
      <c r="BI6598" s="12"/>
      <c r="BJ6598" s="13"/>
      <c r="BK6598" s="13"/>
      <c r="BL6598" s="13"/>
      <c r="BM6598" s="13"/>
      <c r="BN6598" s="13"/>
    </row>
    <row r="6599" spans="4:66" x14ac:dyDescent="0.25">
      <c r="D6599" s="7"/>
      <c r="E6599" s="10"/>
      <c r="F6599" s="10"/>
      <c r="G6599" s="10"/>
      <c r="H6599" s="10"/>
      <c r="I6599" s="10"/>
      <c r="J6599" s="10"/>
      <c r="K6599" s="11"/>
      <c r="L6599" s="11"/>
      <c r="M6599" s="12"/>
      <c r="N6599" s="12"/>
      <c r="O6599" s="12"/>
      <c r="P6599" s="12"/>
      <c r="Q6599" s="12"/>
      <c r="R6599" s="12"/>
      <c r="S6599" s="12"/>
      <c r="T6599" s="12"/>
      <c r="U6599" s="12"/>
      <c r="V6599" s="12"/>
      <c r="W6599" s="12"/>
      <c r="X6599" s="12"/>
      <c r="Y6599" s="12"/>
      <c r="Z6599" s="12"/>
      <c r="AA6599" s="12"/>
      <c r="AB6599" s="12"/>
      <c r="AC6599" s="12"/>
      <c r="AD6599" s="12"/>
      <c r="AE6599" s="12"/>
      <c r="AF6599" s="12"/>
      <c r="AG6599" s="12"/>
      <c r="AH6599" s="12"/>
      <c r="AI6599" s="12"/>
      <c r="AJ6599" s="12"/>
      <c r="AK6599" s="12"/>
      <c r="AL6599" s="12"/>
      <c r="AM6599" s="12"/>
      <c r="AN6599" s="12"/>
      <c r="AO6599" s="12"/>
      <c r="AP6599" s="12"/>
      <c r="AQ6599" s="12"/>
      <c r="AR6599" s="12"/>
      <c r="AS6599" s="12"/>
      <c r="AT6599" s="12"/>
      <c r="AU6599" s="12"/>
      <c r="AV6599" s="12"/>
      <c r="AW6599" s="12"/>
      <c r="AX6599" s="12"/>
      <c r="AY6599" s="12"/>
      <c r="AZ6599" s="12"/>
      <c r="BA6599" s="12"/>
      <c r="BB6599" s="12"/>
      <c r="BC6599" s="12"/>
      <c r="BD6599" s="12"/>
      <c r="BE6599" s="12"/>
      <c r="BF6599" s="12"/>
      <c r="BG6599" s="12"/>
      <c r="BH6599" s="12"/>
      <c r="BI6599" s="12"/>
      <c r="BJ6599" s="13"/>
      <c r="BK6599" s="13"/>
      <c r="BL6599" s="13"/>
      <c r="BM6599" s="13"/>
      <c r="BN6599" s="13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1"/>
      <c r="L6600" s="11"/>
      <c r="M6600" s="12"/>
      <c r="N6600" s="12"/>
      <c r="O6600" s="12"/>
      <c r="P6600" s="12"/>
      <c r="Q6600" s="12"/>
      <c r="R6600" s="12"/>
      <c r="S6600" s="12"/>
      <c r="T6600" s="12"/>
      <c r="U6600" s="12"/>
      <c r="V6600" s="12"/>
      <c r="W6600" s="12"/>
      <c r="X6600" s="12"/>
      <c r="Y6600" s="12"/>
      <c r="Z6600" s="12"/>
      <c r="AA6600" s="12"/>
      <c r="AB6600" s="12"/>
      <c r="AC6600" s="12"/>
      <c r="AD6600" s="12"/>
      <c r="AE6600" s="12"/>
      <c r="AF6600" s="12"/>
      <c r="AG6600" s="12"/>
      <c r="AH6600" s="12"/>
      <c r="AI6600" s="12"/>
      <c r="AJ6600" s="12"/>
      <c r="AK6600" s="12"/>
      <c r="AL6600" s="12"/>
      <c r="AM6600" s="12"/>
      <c r="AN6600" s="12"/>
      <c r="AO6600" s="12"/>
      <c r="AP6600" s="12"/>
      <c r="AQ6600" s="12"/>
      <c r="AR6600" s="12"/>
      <c r="AS6600" s="12"/>
      <c r="AT6600" s="12"/>
      <c r="AU6600" s="12"/>
      <c r="AV6600" s="12"/>
      <c r="AW6600" s="12"/>
      <c r="AX6600" s="12"/>
      <c r="AY6600" s="12"/>
      <c r="AZ6600" s="12"/>
      <c r="BA6600" s="12"/>
      <c r="BB6600" s="12"/>
      <c r="BC6600" s="12"/>
      <c r="BD6600" s="12"/>
      <c r="BE6600" s="12"/>
      <c r="BF6600" s="12"/>
      <c r="BG6600" s="12"/>
      <c r="BH6600" s="12"/>
      <c r="BI6600" s="12"/>
      <c r="BJ6600" s="13"/>
      <c r="BK6600" s="13"/>
      <c r="BL6600" s="13"/>
      <c r="BM6600" s="13"/>
      <c r="BN6600" s="13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1"/>
      <c r="L6601" s="11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/>
      <c r="AF6601" s="12"/>
      <c r="AG6601" s="12"/>
      <c r="AH6601" s="12"/>
      <c r="AI6601" s="12"/>
      <c r="AJ6601" s="12"/>
      <c r="AK6601" s="12"/>
      <c r="AL6601" s="12"/>
      <c r="AM6601" s="12"/>
      <c r="AN6601" s="12"/>
      <c r="AO6601" s="12"/>
      <c r="AP6601" s="12"/>
      <c r="AQ6601" s="12"/>
      <c r="AR6601" s="12"/>
      <c r="AS6601" s="12"/>
      <c r="AT6601" s="12"/>
      <c r="AU6601" s="12"/>
      <c r="AV6601" s="12"/>
      <c r="AW6601" s="12"/>
      <c r="AX6601" s="12"/>
      <c r="AY6601" s="12"/>
      <c r="AZ6601" s="12"/>
      <c r="BA6601" s="12"/>
      <c r="BB6601" s="12"/>
      <c r="BC6601" s="12"/>
      <c r="BD6601" s="12"/>
      <c r="BE6601" s="12"/>
      <c r="BF6601" s="12"/>
      <c r="BG6601" s="12"/>
      <c r="BH6601" s="12"/>
      <c r="BI6601" s="12"/>
      <c r="BJ6601" s="13"/>
      <c r="BK6601" s="13"/>
      <c r="BL6601" s="13"/>
      <c r="BM6601" s="13"/>
      <c r="BN6601" s="13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1"/>
      <c r="L6602" s="11"/>
      <c r="M6602" s="12"/>
      <c r="N6602" s="12"/>
      <c r="O6602" s="12"/>
      <c r="P6602" s="12"/>
      <c r="Q6602" s="12"/>
      <c r="R6602" s="12"/>
      <c r="S6602" s="12"/>
      <c r="T6602" s="12"/>
      <c r="U6602" s="12"/>
      <c r="V6602" s="12"/>
      <c r="W6602" s="12"/>
      <c r="X6602" s="12"/>
      <c r="Y6602" s="12"/>
      <c r="Z6602" s="12"/>
      <c r="AA6602" s="12"/>
      <c r="AB6602" s="12"/>
      <c r="AC6602" s="12"/>
      <c r="AD6602" s="12"/>
      <c r="AE6602" s="12"/>
      <c r="AF6602" s="12"/>
      <c r="AG6602" s="12"/>
      <c r="AH6602" s="12"/>
      <c r="AI6602" s="12"/>
      <c r="AJ6602" s="12"/>
      <c r="AK6602" s="12"/>
      <c r="AL6602" s="12"/>
      <c r="AM6602" s="12"/>
      <c r="AN6602" s="12"/>
      <c r="AO6602" s="12"/>
      <c r="AP6602" s="12"/>
      <c r="AQ6602" s="12"/>
      <c r="AR6602" s="12"/>
      <c r="AS6602" s="12"/>
      <c r="AT6602" s="12"/>
      <c r="AU6602" s="12"/>
      <c r="AV6602" s="12"/>
      <c r="AW6602" s="12"/>
      <c r="AX6602" s="12"/>
      <c r="AY6602" s="12"/>
      <c r="AZ6602" s="12"/>
      <c r="BA6602" s="12"/>
      <c r="BB6602" s="12"/>
      <c r="BC6602" s="12"/>
      <c r="BD6602" s="12"/>
      <c r="BE6602" s="12"/>
      <c r="BF6602" s="12"/>
      <c r="BG6602" s="12"/>
      <c r="BH6602" s="12"/>
      <c r="BI6602" s="12"/>
      <c r="BJ6602" s="13"/>
      <c r="BK6602" s="13"/>
      <c r="BL6602" s="13"/>
      <c r="BM6602" s="13"/>
      <c r="BN6602" s="13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1"/>
      <c r="L6603" s="11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/>
      <c r="AG6603" s="12"/>
      <c r="AH6603" s="12"/>
      <c r="AI6603" s="12"/>
      <c r="AJ6603" s="12"/>
      <c r="AK6603" s="12"/>
      <c r="AL6603" s="12"/>
      <c r="AM6603" s="12"/>
      <c r="AN6603" s="12"/>
      <c r="AO6603" s="12"/>
      <c r="AP6603" s="12"/>
      <c r="AQ6603" s="12"/>
      <c r="AR6603" s="12"/>
      <c r="AS6603" s="12"/>
      <c r="AT6603" s="12"/>
      <c r="AU6603" s="12"/>
      <c r="AV6603" s="12"/>
      <c r="AW6603" s="12"/>
      <c r="AX6603" s="12"/>
      <c r="AY6603" s="12"/>
      <c r="AZ6603" s="12"/>
      <c r="BA6603" s="12"/>
      <c r="BB6603" s="12"/>
      <c r="BC6603" s="12"/>
      <c r="BD6603" s="12"/>
      <c r="BE6603" s="12"/>
      <c r="BF6603" s="12"/>
      <c r="BG6603" s="12"/>
      <c r="BH6603" s="12"/>
      <c r="BI6603" s="12"/>
      <c r="BJ6603" s="13"/>
      <c r="BK6603" s="13"/>
      <c r="BL6603" s="13"/>
      <c r="BM6603" s="13"/>
      <c r="BN6603" s="13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1"/>
      <c r="L6604" s="11"/>
      <c r="M6604" s="12"/>
      <c r="N6604" s="12"/>
      <c r="O6604" s="12"/>
      <c r="P6604" s="12"/>
      <c r="Q6604" s="12"/>
      <c r="R6604" s="12"/>
      <c r="S6604" s="12"/>
      <c r="T6604" s="12"/>
      <c r="U6604" s="12"/>
      <c r="V6604" s="12"/>
      <c r="W6604" s="12"/>
      <c r="X6604" s="12"/>
      <c r="Y6604" s="12"/>
      <c r="Z6604" s="12"/>
      <c r="AA6604" s="12"/>
      <c r="AB6604" s="12"/>
      <c r="AC6604" s="12"/>
      <c r="AD6604" s="12"/>
      <c r="AE6604" s="12"/>
      <c r="AF6604" s="12"/>
      <c r="AG6604" s="12"/>
      <c r="AH6604" s="12"/>
      <c r="AI6604" s="12"/>
      <c r="AJ6604" s="12"/>
      <c r="AK6604" s="12"/>
      <c r="AL6604" s="12"/>
      <c r="AM6604" s="12"/>
      <c r="AN6604" s="12"/>
      <c r="AO6604" s="12"/>
      <c r="AP6604" s="12"/>
      <c r="AQ6604" s="12"/>
      <c r="AR6604" s="12"/>
      <c r="AS6604" s="12"/>
      <c r="AT6604" s="12"/>
      <c r="AU6604" s="12"/>
      <c r="AV6604" s="12"/>
      <c r="AW6604" s="12"/>
      <c r="AX6604" s="12"/>
      <c r="AY6604" s="12"/>
      <c r="AZ6604" s="12"/>
      <c r="BA6604" s="12"/>
      <c r="BB6604" s="12"/>
      <c r="BC6604" s="12"/>
      <c r="BD6604" s="12"/>
      <c r="BE6604" s="12"/>
      <c r="BF6604" s="12"/>
      <c r="BG6604" s="12"/>
      <c r="BH6604" s="12"/>
      <c r="BI6604" s="12"/>
      <c r="BJ6604" s="13"/>
      <c r="BK6604" s="13"/>
      <c r="BL6604" s="13"/>
      <c r="BM6604" s="13"/>
      <c r="BN6604" s="13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1"/>
      <c r="L6605" s="11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/>
      <c r="AC6605" s="12"/>
      <c r="AD6605" s="12"/>
      <c r="AE6605" s="12"/>
      <c r="AF6605" s="12"/>
      <c r="AG6605" s="12"/>
      <c r="AH6605" s="12"/>
      <c r="AI6605" s="12"/>
      <c r="AJ6605" s="12"/>
      <c r="AK6605" s="12"/>
      <c r="AL6605" s="12"/>
      <c r="AM6605" s="12"/>
      <c r="AN6605" s="12"/>
      <c r="AO6605" s="12"/>
      <c r="AP6605" s="12"/>
      <c r="AQ6605" s="12"/>
      <c r="AR6605" s="12"/>
      <c r="AS6605" s="12"/>
      <c r="AT6605" s="12"/>
      <c r="AU6605" s="12"/>
      <c r="AV6605" s="12"/>
      <c r="AW6605" s="12"/>
      <c r="AX6605" s="12"/>
      <c r="AY6605" s="12"/>
      <c r="AZ6605" s="12"/>
      <c r="BA6605" s="12"/>
      <c r="BB6605" s="12"/>
      <c r="BC6605" s="12"/>
      <c r="BD6605" s="12"/>
      <c r="BE6605" s="12"/>
      <c r="BF6605" s="12"/>
      <c r="BG6605" s="12"/>
      <c r="BH6605" s="12"/>
      <c r="BI6605" s="12"/>
      <c r="BJ6605" s="13"/>
      <c r="BK6605" s="13"/>
      <c r="BL6605" s="13"/>
      <c r="BM6605" s="13"/>
      <c r="BN6605" s="13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1"/>
      <c r="L6606" s="11"/>
      <c r="M6606" s="12"/>
      <c r="N6606" s="12"/>
      <c r="O6606" s="12"/>
      <c r="P6606" s="12"/>
      <c r="Q6606" s="12"/>
      <c r="R6606" s="12"/>
      <c r="S6606" s="12"/>
      <c r="T6606" s="12"/>
      <c r="U6606" s="12"/>
      <c r="V6606" s="12"/>
      <c r="W6606" s="12"/>
      <c r="X6606" s="12"/>
      <c r="Y6606" s="12"/>
      <c r="Z6606" s="12"/>
      <c r="AA6606" s="12"/>
      <c r="AB6606" s="12"/>
      <c r="AC6606" s="12"/>
      <c r="AD6606" s="12"/>
      <c r="AE6606" s="12"/>
      <c r="AF6606" s="12"/>
      <c r="AG6606" s="12"/>
      <c r="AH6606" s="12"/>
      <c r="AI6606" s="12"/>
      <c r="AJ6606" s="12"/>
      <c r="AK6606" s="12"/>
      <c r="AL6606" s="12"/>
      <c r="AM6606" s="12"/>
      <c r="AN6606" s="12"/>
      <c r="AO6606" s="12"/>
      <c r="AP6606" s="12"/>
      <c r="AQ6606" s="12"/>
      <c r="AR6606" s="12"/>
      <c r="AS6606" s="12"/>
      <c r="AT6606" s="12"/>
      <c r="AU6606" s="12"/>
      <c r="AV6606" s="12"/>
      <c r="AW6606" s="12"/>
      <c r="AX6606" s="12"/>
      <c r="AY6606" s="12"/>
      <c r="AZ6606" s="12"/>
      <c r="BA6606" s="12"/>
      <c r="BB6606" s="12"/>
      <c r="BC6606" s="12"/>
      <c r="BD6606" s="12"/>
      <c r="BE6606" s="12"/>
      <c r="BF6606" s="12"/>
      <c r="BG6606" s="12"/>
      <c r="BH6606" s="12"/>
      <c r="BI6606" s="12"/>
      <c r="BJ6606" s="13"/>
      <c r="BK6606" s="13"/>
      <c r="BL6606" s="13"/>
      <c r="BM6606" s="13"/>
      <c r="BN6606" s="13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1"/>
      <c r="L6607" s="11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/>
      <c r="AC6607" s="12"/>
      <c r="AD6607" s="12"/>
      <c r="AE6607" s="12"/>
      <c r="AF6607" s="12"/>
      <c r="AG6607" s="12"/>
      <c r="AH6607" s="12"/>
      <c r="AI6607" s="12"/>
      <c r="AJ6607" s="12"/>
      <c r="AK6607" s="12"/>
      <c r="AL6607" s="12"/>
      <c r="AM6607" s="12"/>
      <c r="AN6607" s="12"/>
      <c r="AO6607" s="12"/>
      <c r="AP6607" s="12"/>
      <c r="AQ6607" s="12"/>
      <c r="AR6607" s="12"/>
      <c r="AS6607" s="12"/>
      <c r="AT6607" s="12"/>
      <c r="AU6607" s="12"/>
      <c r="AV6607" s="12"/>
      <c r="AW6607" s="12"/>
      <c r="AX6607" s="12"/>
      <c r="AY6607" s="12"/>
      <c r="AZ6607" s="12"/>
      <c r="BA6607" s="12"/>
      <c r="BB6607" s="12"/>
      <c r="BC6607" s="12"/>
      <c r="BD6607" s="12"/>
      <c r="BE6607" s="12"/>
      <c r="BF6607" s="12"/>
      <c r="BG6607" s="12"/>
      <c r="BH6607" s="12"/>
      <c r="BI6607" s="12"/>
      <c r="BJ6607" s="13"/>
      <c r="BK6607" s="13"/>
      <c r="BL6607" s="13"/>
      <c r="BM6607" s="13"/>
      <c r="BN6607" s="13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1"/>
      <c r="L6608" s="11"/>
      <c r="M6608" s="12"/>
      <c r="N6608" s="12"/>
      <c r="O6608" s="12"/>
      <c r="P6608" s="12"/>
      <c r="Q6608" s="12"/>
      <c r="R6608" s="12"/>
      <c r="S6608" s="12"/>
      <c r="T6608" s="12"/>
      <c r="U6608" s="12"/>
      <c r="V6608" s="12"/>
      <c r="W6608" s="12"/>
      <c r="X6608" s="12"/>
      <c r="Y6608" s="12"/>
      <c r="Z6608" s="12"/>
      <c r="AA6608" s="12"/>
      <c r="AB6608" s="12"/>
      <c r="AC6608" s="12"/>
      <c r="AD6608" s="12"/>
      <c r="AE6608" s="12"/>
      <c r="AF6608" s="12"/>
      <c r="AG6608" s="12"/>
      <c r="AH6608" s="12"/>
      <c r="AI6608" s="12"/>
      <c r="AJ6608" s="12"/>
      <c r="AK6608" s="12"/>
      <c r="AL6608" s="12"/>
      <c r="AM6608" s="12"/>
      <c r="AN6608" s="12"/>
      <c r="AO6608" s="12"/>
      <c r="AP6608" s="12"/>
      <c r="AQ6608" s="12"/>
      <c r="AR6608" s="12"/>
      <c r="AS6608" s="12"/>
      <c r="AT6608" s="12"/>
      <c r="AU6608" s="12"/>
      <c r="AV6608" s="12"/>
      <c r="AW6608" s="12"/>
      <c r="AX6608" s="12"/>
      <c r="AY6608" s="12"/>
      <c r="AZ6608" s="12"/>
      <c r="BA6608" s="12"/>
      <c r="BB6608" s="12"/>
      <c r="BC6608" s="12"/>
      <c r="BD6608" s="12"/>
      <c r="BE6608" s="12"/>
      <c r="BF6608" s="12"/>
      <c r="BG6608" s="12"/>
      <c r="BH6608" s="12"/>
      <c r="BI6608" s="12"/>
      <c r="BJ6608" s="13"/>
      <c r="BK6608" s="13"/>
      <c r="BL6608" s="13"/>
      <c r="BM6608" s="13"/>
      <c r="BN6608" s="13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1"/>
      <c r="L6609" s="11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/>
      <c r="AC6609" s="12"/>
      <c r="AD6609" s="12"/>
      <c r="AE6609" s="12"/>
      <c r="AF6609" s="12"/>
      <c r="AG6609" s="12"/>
      <c r="AH6609" s="12"/>
      <c r="AI6609" s="12"/>
      <c r="AJ6609" s="12"/>
      <c r="AK6609" s="12"/>
      <c r="AL6609" s="12"/>
      <c r="AM6609" s="12"/>
      <c r="AN6609" s="12"/>
      <c r="AO6609" s="12"/>
      <c r="AP6609" s="12"/>
      <c r="AQ6609" s="12"/>
      <c r="AR6609" s="12"/>
      <c r="AS6609" s="12"/>
      <c r="AT6609" s="12"/>
      <c r="AU6609" s="12"/>
      <c r="AV6609" s="12"/>
      <c r="AW6609" s="12"/>
      <c r="AX6609" s="12"/>
      <c r="AY6609" s="12"/>
      <c r="AZ6609" s="12"/>
      <c r="BA6609" s="12"/>
      <c r="BB6609" s="12"/>
      <c r="BC6609" s="12"/>
      <c r="BD6609" s="12"/>
      <c r="BE6609" s="12"/>
      <c r="BF6609" s="12"/>
      <c r="BG6609" s="12"/>
      <c r="BH6609" s="12"/>
      <c r="BI6609" s="12"/>
      <c r="BJ6609" s="13"/>
      <c r="BK6609" s="13"/>
      <c r="BL6609" s="13"/>
      <c r="BM6609" s="13"/>
      <c r="BN6609" s="13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1"/>
      <c r="L6610" s="11"/>
      <c r="M6610" s="12"/>
      <c r="N6610" s="12"/>
      <c r="O6610" s="12"/>
      <c r="P6610" s="12"/>
      <c r="Q6610" s="12"/>
      <c r="R6610" s="12"/>
      <c r="S6610" s="12"/>
      <c r="T6610" s="12"/>
      <c r="U6610" s="12"/>
      <c r="V6610" s="12"/>
      <c r="W6610" s="12"/>
      <c r="X6610" s="12"/>
      <c r="Y6610" s="12"/>
      <c r="Z6610" s="12"/>
      <c r="AA6610" s="12"/>
      <c r="AB6610" s="12"/>
      <c r="AC6610" s="12"/>
      <c r="AD6610" s="12"/>
      <c r="AE6610" s="12"/>
      <c r="AF6610" s="12"/>
      <c r="AG6610" s="12"/>
      <c r="AH6610" s="12"/>
      <c r="AI6610" s="12"/>
      <c r="AJ6610" s="12"/>
      <c r="AK6610" s="12"/>
      <c r="AL6610" s="12"/>
      <c r="AM6610" s="12"/>
      <c r="AN6610" s="12"/>
      <c r="AO6610" s="12"/>
      <c r="AP6610" s="12"/>
      <c r="AQ6610" s="12"/>
      <c r="AR6610" s="12"/>
      <c r="AS6610" s="12"/>
      <c r="AT6610" s="12"/>
      <c r="AU6610" s="12"/>
      <c r="AV6610" s="12"/>
      <c r="AW6610" s="12"/>
      <c r="AX6610" s="12"/>
      <c r="AY6610" s="12"/>
      <c r="AZ6610" s="12"/>
      <c r="BA6610" s="12"/>
      <c r="BB6610" s="12"/>
      <c r="BC6610" s="12"/>
      <c r="BD6610" s="12"/>
      <c r="BE6610" s="12"/>
      <c r="BF6610" s="12"/>
      <c r="BG6610" s="12"/>
      <c r="BH6610" s="12"/>
      <c r="BI6610" s="12"/>
      <c r="BJ6610" s="13"/>
      <c r="BK6610" s="13"/>
      <c r="BL6610" s="13"/>
      <c r="BM6610" s="13"/>
      <c r="BN6610" s="13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1"/>
      <c r="L6611" s="11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/>
      <c r="AC6611" s="12"/>
      <c r="AD6611" s="12"/>
      <c r="AE6611" s="12"/>
      <c r="AF6611" s="12"/>
      <c r="AG6611" s="12"/>
      <c r="AH6611" s="12"/>
      <c r="AI6611" s="12"/>
      <c r="AJ6611" s="12"/>
      <c r="AK6611" s="12"/>
      <c r="AL6611" s="12"/>
      <c r="AM6611" s="12"/>
      <c r="AN6611" s="12"/>
      <c r="AO6611" s="12"/>
      <c r="AP6611" s="12"/>
      <c r="AQ6611" s="12"/>
      <c r="AR6611" s="12"/>
      <c r="AS6611" s="12"/>
      <c r="AT6611" s="12"/>
      <c r="AU6611" s="12"/>
      <c r="AV6611" s="12"/>
      <c r="AW6611" s="12"/>
      <c r="AX6611" s="12"/>
      <c r="AY6611" s="12"/>
      <c r="AZ6611" s="12"/>
      <c r="BA6611" s="12"/>
      <c r="BB6611" s="12"/>
      <c r="BC6611" s="12"/>
      <c r="BD6611" s="12"/>
      <c r="BE6611" s="12"/>
      <c r="BF6611" s="12"/>
      <c r="BG6611" s="12"/>
      <c r="BH6611" s="12"/>
      <c r="BI6611" s="12"/>
      <c r="BJ6611" s="13"/>
      <c r="BK6611" s="13"/>
      <c r="BL6611" s="13"/>
      <c r="BM6611" s="13"/>
      <c r="BN6611" s="13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1"/>
      <c r="L6612" s="11"/>
      <c r="M6612" s="12"/>
      <c r="N6612" s="12"/>
      <c r="O6612" s="12"/>
      <c r="P6612" s="12"/>
      <c r="Q6612" s="12"/>
      <c r="R6612" s="12"/>
      <c r="S6612" s="12"/>
      <c r="T6612" s="12"/>
      <c r="U6612" s="12"/>
      <c r="V6612" s="12"/>
      <c r="W6612" s="12"/>
      <c r="X6612" s="12"/>
      <c r="Y6612" s="12"/>
      <c r="Z6612" s="12"/>
      <c r="AA6612" s="12"/>
      <c r="AB6612" s="12"/>
      <c r="AC6612" s="12"/>
      <c r="AD6612" s="12"/>
      <c r="AE6612" s="12"/>
      <c r="AF6612" s="12"/>
      <c r="AG6612" s="12"/>
      <c r="AH6612" s="12"/>
      <c r="AI6612" s="12"/>
      <c r="AJ6612" s="12"/>
      <c r="AK6612" s="12"/>
      <c r="AL6612" s="12"/>
      <c r="AM6612" s="12"/>
      <c r="AN6612" s="12"/>
      <c r="AO6612" s="12"/>
      <c r="AP6612" s="12"/>
      <c r="AQ6612" s="12"/>
      <c r="AR6612" s="12"/>
      <c r="AS6612" s="12"/>
      <c r="AT6612" s="12"/>
      <c r="AU6612" s="12"/>
      <c r="AV6612" s="12"/>
      <c r="AW6612" s="12"/>
      <c r="AX6612" s="12"/>
      <c r="AY6612" s="12"/>
      <c r="AZ6612" s="12"/>
      <c r="BA6612" s="12"/>
      <c r="BB6612" s="12"/>
      <c r="BC6612" s="12"/>
      <c r="BD6612" s="12"/>
      <c r="BE6612" s="12"/>
      <c r="BF6612" s="12"/>
      <c r="BG6612" s="12"/>
      <c r="BH6612" s="12"/>
      <c r="BI6612" s="12"/>
      <c r="BJ6612" s="13"/>
      <c r="BK6612" s="13"/>
      <c r="BL6612" s="13"/>
      <c r="BM6612" s="13"/>
      <c r="BN6612" s="13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1"/>
      <c r="L6613" s="11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/>
      <c r="AC6613" s="12"/>
      <c r="AD6613" s="12"/>
      <c r="AE6613" s="12"/>
      <c r="AF6613" s="12"/>
      <c r="AG6613" s="12"/>
      <c r="AH6613" s="12"/>
      <c r="AI6613" s="12"/>
      <c r="AJ6613" s="12"/>
      <c r="AK6613" s="12"/>
      <c r="AL6613" s="12"/>
      <c r="AM6613" s="12"/>
      <c r="AN6613" s="12"/>
      <c r="AO6613" s="12"/>
      <c r="AP6613" s="12"/>
      <c r="AQ6613" s="12"/>
      <c r="AR6613" s="12"/>
      <c r="AS6613" s="12"/>
      <c r="AT6613" s="12"/>
      <c r="AU6613" s="12"/>
      <c r="AV6613" s="12"/>
      <c r="AW6613" s="12"/>
      <c r="AX6613" s="12"/>
      <c r="AY6613" s="12"/>
      <c r="AZ6613" s="12"/>
      <c r="BA6613" s="12"/>
      <c r="BB6613" s="12"/>
      <c r="BC6613" s="12"/>
      <c r="BD6613" s="12"/>
      <c r="BE6613" s="12"/>
      <c r="BF6613" s="12"/>
      <c r="BG6613" s="12"/>
      <c r="BH6613" s="12"/>
      <c r="BI6613" s="12"/>
      <c r="BJ6613" s="13"/>
      <c r="BK6613" s="13"/>
      <c r="BL6613" s="13"/>
      <c r="BM6613" s="13"/>
      <c r="BN6613" s="13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1"/>
      <c r="L6614" s="11"/>
      <c r="M6614" s="12"/>
      <c r="N6614" s="12"/>
      <c r="O6614" s="12"/>
      <c r="P6614" s="12"/>
      <c r="Q6614" s="12"/>
      <c r="R6614" s="12"/>
      <c r="S6614" s="12"/>
      <c r="T6614" s="12"/>
      <c r="U6614" s="12"/>
      <c r="V6614" s="12"/>
      <c r="W6614" s="12"/>
      <c r="X6614" s="12"/>
      <c r="Y6614" s="12"/>
      <c r="Z6614" s="12"/>
      <c r="AA6614" s="12"/>
      <c r="AB6614" s="12"/>
      <c r="AC6614" s="12"/>
      <c r="AD6614" s="12"/>
      <c r="AE6614" s="12"/>
      <c r="AF6614" s="12"/>
      <c r="AG6614" s="12"/>
      <c r="AH6614" s="12"/>
      <c r="AI6614" s="12"/>
      <c r="AJ6614" s="12"/>
      <c r="AK6614" s="12"/>
      <c r="AL6614" s="12"/>
      <c r="AM6614" s="12"/>
      <c r="AN6614" s="12"/>
      <c r="AO6614" s="12"/>
      <c r="AP6614" s="12"/>
      <c r="AQ6614" s="12"/>
      <c r="AR6614" s="12"/>
      <c r="AS6614" s="12"/>
      <c r="AT6614" s="12"/>
      <c r="AU6614" s="12"/>
      <c r="AV6614" s="12"/>
      <c r="AW6614" s="12"/>
      <c r="AX6614" s="12"/>
      <c r="AY6614" s="12"/>
      <c r="AZ6614" s="12"/>
      <c r="BA6614" s="12"/>
      <c r="BB6614" s="12"/>
      <c r="BC6614" s="12"/>
      <c r="BD6614" s="12"/>
      <c r="BE6614" s="12"/>
      <c r="BF6614" s="12"/>
      <c r="BG6614" s="12"/>
      <c r="BH6614" s="12"/>
      <c r="BI6614" s="12"/>
      <c r="BJ6614" s="13"/>
      <c r="BK6614" s="13"/>
      <c r="BL6614" s="13"/>
      <c r="BM6614" s="13"/>
      <c r="BN6614" s="13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1"/>
      <c r="L6615" s="11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/>
      <c r="AC6615" s="12"/>
      <c r="AD6615" s="12"/>
      <c r="AE6615" s="12"/>
      <c r="AF6615" s="12"/>
      <c r="AG6615" s="12"/>
      <c r="AH6615" s="12"/>
      <c r="AI6615" s="12"/>
      <c r="AJ6615" s="12"/>
      <c r="AK6615" s="12"/>
      <c r="AL6615" s="12"/>
      <c r="AM6615" s="12"/>
      <c r="AN6615" s="12"/>
      <c r="AO6615" s="12"/>
      <c r="AP6615" s="12"/>
      <c r="AQ6615" s="12"/>
      <c r="AR6615" s="12"/>
      <c r="AS6615" s="12"/>
      <c r="AT6615" s="12"/>
      <c r="AU6615" s="12"/>
      <c r="AV6615" s="12"/>
      <c r="AW6615" s="12"/>
      <c r="AX6615" s="12"/>
      <c r="AY6615" s="12"/>
      <c r="AZ6615" s="12"/>
      <c r="BA6615" s="12"/>
      <c r="BB6615" s="12"/>
      <c r="BC6615" s="12"/>
      <c r="BD6615" s="12"/>
      <c r="BE6615" s="12"/>
      <c r="BF6615" s="12"/>
      <c r="BG6615" s="12"/>
      <c r="BH6615" s="12"/>
      <c r="BI6615" s="12"/>
      <c r="BJ6615" s="13"/>
      <c r="BK6615" s="13"/>
      <c r="BL6615" s="13"/>
      <c r="BM6615" s="13"/>
      <c r="BN6615" s="13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1"/>
      <c r="L6616" s="11"/>
      <c r="M6616" s="12"/>
      <c r="N6616" s="12"/>
      <c r="O6616" s="12"/>
      <c r="P6616" s="12"/>
      <c r="Q6616" s="12"/>
      <c r="R6616" s="12"/>
      <c r="S6616" s="12"/>
      <c r="T6616" s="12"/>
      <c r="U6616" s="12"/>
      <c r="V6616" s="12"/>
      <c r="W6616" s="12"/>
      <c r="X6616" s="12"/>
      <c r="Y6616" s="12"/>
      <c r="Z6616" s="12"/>
      <c r="AA6616" s="12"/>
      <c r="AB6616" s="12"/>
      <c r="AC6616" s="12"/>
      <c r="AD6616" s="12"/>
      <c r="AE6616" s="12"/>
      <c r="AF6616" s="12"/>
      <c r="AG6616" s="12"/>
      <c r="AH6616" s="12"/>
      <c r="AI6616" s="12"/>
      <c r="AJ6616" s="12"/>
      <c r="AK6616" s="12"/>
      <c r="AL6616" s="12"/>
      <c r="AM6616" s="12"/>
      <c r="AN6616" s="12"/>
      <c r="AO6616" s="12"/>
      <c r="AP6616" s="12"/>
      <c r="AQ6616" s="12"/>
      <c r="AR6616" s="12"/>
      <c r="AS6616" s="12"/>
      <c r="AT6616" s="12"/>
      <c r="AU6616" s="12"/>
      <c r="AV6616" s="12"/>
      <c r="AW6616" s="12"/>
      <c r="AX6616" s="12"/>
      <c r="AY6616" s="12"/>
      <c r="AZ6616" s="12"/>
      <c r="BA6616" s="12"/>
      <c r="BB6616" s="12"/>
      <c r="BC6616" s="12"/>
      <c r="BD6616" s="12"/>
      <c r="BE6616" s="12"/>
      <c r="BF6616" s="12"/>
      <c r="BG6616" s="12"/>
      <c r="BH6616" s="12"/>
      <c r="BI6616" s="12"/>
      <c r="BJ6616" s="13"/>
      <c r="BK6616" s="13"/>
      <c r="BL6616" s="13"/>
      <c r="BM6616" s="13"/>
      <c r="BN6616" s="13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1"/>
      <c r="L6617" s="11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/>
      <c r="AC6617" s="12"/>
      <c r="AD6617" s="12"/>
      <c r="AE6617" s="12"/>
      <c r="AF6617" s="12"/>
      <c r="AG6617" s="12"/>
      <c r="AH6617" s="12"/>
      <c r="AI6617" s="12"/>
      <c r="AJ6617" s="12"/>
      <c r="AK6617" s="12"/>
      <c r="AL6617" s="12"/>
      <c r="AM6617" s="12"/>
      <c r="AN6617" s="12"/>
      <c r="AO6617" s="12"/>
      <c r="AP6617" s="12"/>
      <c r="AQ6617" s="12"/>
      <c r="AR6617" s="12"/>
      <c r="AS6617" s="12"/>
      <c r="AT6617" s="12"/>
      <c r="AU6617" s="12"/>
      <c r="AV6617" s="12"/>
      <c r="AW6617" s="12"/>
      <c r="AX6617" s="12"/>
      <c r="AY6617" s="12"/>
      <c r="AZ6617" s="12"/>
      <c r="BA6617" s="12"/>
      <c r="BB6617" s="12"/>
      <c r="BC6617" s="12"/>
      <c r="BD6617" s="12"/>
      <c r="BE6617" s="12"/>
      <c r="BF6617" s="12"/>
      <c r="BG6617" s="12"/>
      <c r="BH6617" s="12"/>
      <c r="BI6617" s="12"/>
      <c r="BJ6617" s="13"/>
      <c r="BK6617" s="13"/>
      <c r="BL6617" s="13"/>
      <c r="BM6617" s="13"/>
      <c r="BN6617" s="13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1"/>
      <c r="L6618" s="11"/>
      <c r="M6618" s="12"/>
      <c r="N6618" s="12"/>
      <c r="O6618" s="12"/>
      <c r="P6618" s="12"/>
      <c r="Q6618" s="12"/>
      <c r="R6618" s="12"/>
      <c r="S6618" s="12"/>
      <c r="T6618" s="12"/>
      <c r="U6618" s="12"/>
      <c r="V6618" s="12"/>
      <c r="W6618" s="12"/>
      <c r="X6618" s="12"/>
      <c r="Y6618" s="12"/>
      <c r="Z6618" s="12"/>
      <c r="AA6618" s="12"/>
      <c r="AB6618" s="12"/>
      <c r="AC6618" s="12"/>
      <c r="AD6618" s="12"/>
      <c r="AE6618" s="12"/>
      <c r="AF6618" s="12"/>
      <c r="AG6618" s="12"/>
      <c r="AH6618" s="12"/>
      <c r="AI6618" s="12"/>
      <c r="AJ6618" s="12"/>
      <c r="AK6618" s="12"/>
      <c r="AL6618" s="12"/>
      <c r="AM6618" s="12"/>
      <c r="AN6618" s="12"/>
      <c r="AO6618" s="12"/>
      <c r="AP6618" s="12"/>
      <c r="AQ6618" s="12"/>
      <c r="AR6618" s="12"/>
      <c r="AS6618" s="12"/>
      <c r="AT6618" s="12"/>
      <c r="AU6618" s="12"/>
      <c r="AV6618" s="12"/>
      <c r="AW6618" s="12"/>
      <c r="AX6618" s="12"/>
      <c r="AY6618" s="12"/>
      <c r="AZ6618" s="12"/>
      <c r="BA6618" s="12"/>
      <c r="BB6618" s="12"/>
      <c r="BC6618" s="12"/>
      <c r="BD6618" s="12"/>
      <c r="BE6618" s="12"/>
      <c r="BF6618" s="12"/>
      <c r="BG6618" s="12"/>
      <c r="BH6618" s="12"/>
      <c r="BI6618" s="12"/>
      <c r="BJ6618" s="13"/>
      <c r="BK6618" s="13"/>
      <c r="BL6618" s="13"/>
      <c r="BM6618" s="13"/>
      <c r="BN6618" s="13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1"/>
      <c r="L6619" s="11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/>
      <c r="AC6619" s="12"/>
      <c r="AD6619" s="12"/>
      <c r="AE6619" s="12"/>
      <c r="AF6619" s="12"/>
      <c r="AG6619" s="12"/>
      <c r="AH6619" s="12"/>
      <c r="AI6619" s="12"/>
      <c r="AJ6619" s="12"/>
      <c r="AK6619" s="12"/>
      <c r="AL6619" s="12"/>
      <c r="AM6619" s="12"/>
      <c r="AN6619" s="12"/>
      <c r="AO6619" s="12"/>
      <c r="AP6619" s="12"/>
      <c r="AQ6619" s="12"/>
      <c r="AR6619" s="12"/>
      <c r="AS6619" s="12"/>
      <c r="AT6619" s="12"/>
      <c r="AU6619" s="12"/>
      <c r="AV6619" s="12"/>
      <c r="AW6619" s="12"/>
      <c r="AX6619" s="12"/>
      <c r="AY6619" s="12"/>
      <c r="AZ6619" s="12"/>
      <c r="BA6619" s="12"/>
      <c r="BB6619" s="12"/>
      <c r="BC6619" s="12"/>
      <c r="BD6619" s="12"/>
      <c r="BE6619" s="12"/>
      <c r="BF6619" s="12"/>
      <c r="BG6619" s="12"/>
      <c r="BH6619" s="12"/>
      <c r="BI6619" s="12"/>
      <c r="BJ6619" s="13"/>
      <c r="BK6619" s="13"/>
      <c r="BL6619" s="13"/>
      <c r="BM6619" s="13"/>
      <c r="BN6619" s="13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1"/>
      <c r="L6620" s="11"/>
      <c r="M6620" s="12"/>
      <c r="N6620" s="12"/>
      <c r="O6620" s="12"/>
      <c r="P6620" s="12"/>
      <c r="Q6620" s="12"/>
      <c r="R6620" s="12"/>
      <c r="S6620" s="12"/>
      <c r="T6620" s="12"/>
      <c r="U6620" s="12"/>
      <c r="V6620" s="12"/>
      <c r="W6620" s="12"/>
      <c r="X6620" s="12"/>
      <c r="Y6620" s="12"/>
      <c r="Z6620" s="12"/>
      <c r="AA6620" s="12"/>
      <c r="AB6620" s="12"/>
      <c r="AC6620" s="12"/>
      <c r="AD6620" s="12"/>
      <c r="AE6620" s="12"/>
      <c r="AF6620" s="12"/>
      <c r="AG6620" s="12"/>
      <c r="AH6620" s="12"/>
      <c r="AI6620" s="12"/>
      <c r="AJ6620" s="12"/>
      <c r="AK6620" s="12"/>
      <c r="AL6620" s="12"/>
      <c r="AM6620" s="12"/>
      <c r="AN6620" s="12"/>
      <c r="AO6620" s="12"/>
      <c r="AP6620" s="12"/>
      <c r="AQ6620" s="12"/>
      <c r="AR6620" s="12"/>
      <c r="AS6620" s="12"/>
      <c r="AT6620" s="12"/>
      <c r="AU6620" s="12"/>
      <c r="AV6620" s="12"/>
      <c r="AW6620" s="12"/>
      <c r="AX6620" s="12"/>
      <c r="AY6620" s="12"/>
      <c r="AZ6620" s="12"/>
      <c r="BA6620" s="12"/>
      <c r="BB6620" s="12"/>
      <c r="BC6620" s="12"/>
      <c r="BD6620" s="12"/>
      <c r="BE6620" s="12"/>
      <c r="BF6620" s="12"/>
      <c r="BG6620" s="12"/>
      <c r="BH6620" s="12"/>
      <c r="BI6620" s="12"/>
      <c r="BJ6620" s="13"/>
      <c r="BK6620" s="13"/>
      <c r="BL6620" s="13"/>
      <c r="BM6620" s="13"/>
      <c r="BN6620" s="13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1"/>
      <c r="L6621" s="11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/>
      <c r="AI6621" s="12"/>
      <c r="AJ6621" s="12"/>
      <c r="AK6621" s="12"/>
      <c r="AL6621" s="12"/>
      <c r="AM6621" s="12"/>
      <c r="AN6621" s="12"/>
      <c r="AO6621" s="12"/>
      <c r="AP6621" s="12"/>
      <c r="AQ6621" s="12"/>
      <c r="AR6621" s="12"/>
      <c r="AS6621" s="12"/>
      <c r="AT6621" s="12"/>
      <c r="AU6621" s="12"/>
      <c r="AV6621" s="12"/>
      <c r="AW6621" s="12"/>
      <c r="AX6621" s="12"/>
      <c r="AY6621" s="12"/>
      <c r="AZ6621" s="12"/>
      <c r="BA6621" s="12"/>
      <c r="BB6621" s="12"/>
      <c r="BC6621" s="12"/>
      <c r="BD6621" s="12"/>
      <c r="BE6621" s="12"/>
      <c r="BF6621" s="12"/>
      <c r="BG6621" s="12"/>
      <c r="BH6621" s="12"/>
      <c r="BI6621" s="12"/>
      <c r="BJ6621" s="13"/>
      <c r="BK6621" s="13"/>
      <c r="BL6621" s="13"/>
      <c r="BM6621" s="13"/>
      <c r="BN6621" s="13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1"/>
      <c r="L6622" s="11"/>
      <c r="M6622" s="12"/>
      <c r="N6622" s="12"/>
      <c r="O6622" s="12"/>
      <c r="P6622" s="12"/>
      <c r="Q6622" s="12"/>
      <c r="R6622" s="12"/>
      <c r="S6622" s="12"/>
      <c r="T6622" s="12"/>
      <c r="U6622" s="12"/>
      <c r="V6622" s="12"/>
      <c r="W6622" s="12"/>
      <c r="X6622" s="12"/>
      <c r="Y6622" s="12"/>
      <c r="Z6622" s="12"/>
      <c r="AA6622" s="12"/>
      <c r="AB6622" s="12"/>
      <c r="AC6622" s="12"/>
      <c r="AD6622" s="12"/>
      <c r="AE6622" s="12"/>
      <c r="AF6622" s="12"/>
      <c r="AG6622" s="12"/>
      <c r="AH6622" s="12"/>
      <c r="AI6622" s="12"/>
      <c r="AJ6622" s="12"/>
      <c r="AK6622" s="12"/>
      <c r="AL6622" s="12"/>
      <c r="AM6622" s="12"/>
      <c r="AN6622" s="12"/>
      <c r="AO6622" s="12"/>
      <c r="AP6622" s="12"/>
      <c r="AQ6622" s="12"/>
      <c r="AR6622" s="12"/>
      <c r="AS6622" s="12"/>
      <c r="AT6622" s="12"/>
      <c r="AU6622" s="12"/>
      <c r="AV6622" s="12"/>
      <c r="AW6622" s="12"/>
      <c r="AX6622" s="12"/>
      <c r="AY6622" s="12"/>
      <c r="AZ6622" s="12"/>
      <c r="BA6622" s="12"/>
      <c r="BB6622" s="12"/>
      <c r="BC6622" s="12"/>
      <c r="BD6622" s="12"/>
      <c r="BE6622" s="12"/>
      <c r="BF6622" s="12"/>
      <c r="BG6622" s="12"/>
      <c r="BH6622" s="12"/>
      <c r="BI6622" s="12"/>
      <c r="BJ6622" s="13"/>
      <c r="BK6622" s="13"/>
      <c r="BL6622" s="13"/>
      <c r="BM6622" s="13"/>
      <c r="BN6622" s="13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1"/>
      <c r="L6623" s="11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/>
      <c r="AC6623" s="12"/>
      <c r="AD6623" s="12"/>
      <c r="AE6623" s="12"/>
      <c r="AF6623" s="12"/>
      <c r="AG6623" s="12"/>
      <c r="AH6623" s="12"/>
      <c r="AI6623" s="12"/>
      <c r="AJ6623" s="12"/>
      <c r="AK6623" s="12"/>
      <c r="AL6623" s="12"/>
      <c r="AM6623" s="12"/>
      <c r="AN6623" s="12"/>
      <c r="AO6623" s="12"/>
      <c r="AP6623" s="12"/>
      <c r="AQ6623" s="12"/>
      <c r="AR6623" s="12"/>
      <c r="AS6623" s="12"/>
      <c r="AT6623" s="12"/>
      <c r="AU6623" s="12"/>
      <c r="AV6623" s="12"/>
      <c r="AW6623" s="12"/>
      <c r="AX6623" s="12"/>
      <c r="AY6623" s="12"/>
      <c r="AZ6623" s="12"/>
      <c r="BA6623" s="12"/>
      <c r="BB6623" s="12"/>
      <c r="BC6623" s="12"/>
      <c r="BD6623" s="12"/>
      <c r="BE6623" s="12"/>
      <c r="BF6623" s="12"/>
      <c r="BG6623" s="12"/>
      <c r="BH6623" s="12"/>
      <c r="BI6623" s="12"/>
      <c r="BJ6623" s="13"/>
      <c r="BK6623" s="13"/>
      <c r="BL6623" s="13"/>
      <c r="BM6623" s="13"/>
      <c r="BN6623" s="13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1"/>
      <c r="L6624" s="11"/>
      <c r="M6624" s="12"/>
      <c r="N6624" s="12"/>
      <c r="O6624" s="12"/>
      <c r="P6624" s="12"/>
      <c r="Q6624" s="12"/>
      <c r="R6624" s="12"/>
      <c r="S6624" s="12"/>
      <c r="T6624" s="12"/>
      <c r="U6624" s="12"/>
      <c r="V6624" s="12"/>
      <c r="W6624" s="12"/>
      <c r="X6624" s="12"/>
      <c r="Y6624" s="12"/>
      <c r="Z6624" s="12"/>
      <c r="AA6624" s="12"/>
      <c r="AB6624" s="12"/>
      <c r="AC6624" s="12"/>
      <c r="AD6624" s="12"/>
      <c r="AE6624" s="12"/>
      <c r="AF6624" s="12"/>
      <c r="AG6624" s="12"/>
      <c r="AH6624" s="12"/>
      <c r="AI6624" s="12"/>
      <c r="AJ6624" s="12"/>
      <c r="AK6624" s="12"/>
      <c r="AL6624" s="12"/>
      <c r="AM6624" s="12"/>
      <c r="AN6624" s="12"/>
      <c r="AO6624" s="12"/>
      <c r="AP6624" s="12"/>
      <c r="AQ6624" s="12"/>
      <c r="AR6624" s="12"/>
      <c r="AS6624" s="12"/>
      <c r="AT6624" s="12"/>
      <c r="AU6624" s="12"/>
      <c r="AV6624" s="12"/>
      <c r="AW6624" s="12"/>
      <c r="AX6624" s="12"/>
      <c r="AY6624" s="12"/>
      <c r="AZ6624" s="12"/>
      <c r="BA6624" s="12"/>
      <c r="BB6624" s="12"/>
      <c r="BC6624" s="12"/>
      <c r="BD6624" s="12"/>
      <c r="BE6624" s="12"/>
      <c r="BF6624" s="12"/>
      <c r="BG6624" s="12"/>
      <c r="BH6624" s="12"/>
      <c r="BI6624" s="12"/>
      <c r="BJ6624" s="13"/>
      <c r="BK6624" s="13"/>
      <c r="BL6624" s="13"/>
      <c r="BM6624" s="13"/>
      <c r="BN6624" s="13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1"/>
      <c r="L6625" s="11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/>
      <c r="AC6625" s="12"/>
      <c r="AD6625" s="12"/>
      <c r="AE6625" s="12"/>
      <c r="AF6625" s="12"/>
      <c r="AG6625" s="12"/>
      <c r="AH6625" s="12"/>
      <c r="AI6625" s="12"/>
      <c r="AJ6625" s="12"/>
      <c r="AK6625" s="12"/>
      <c r="AL6625" s="12"/>
      <c r="AM6625" s="12"/>
      <c r="AN6625" s="12"/>
      <c r="AO6625" s="12"/>
      <c r="AP6625" s="12"/>
      <c r="AQ6625" s="12"/>
      <c r="AR6625" s="12"/>
      <c r="AS6625" s="12"/>
      <c r="AT6625" s="12"/>
      <c r="AU6625" s="12"/>
      <c r="AV6625" s="12"/>
      <c r="AW6625" s="12"/>
      <c r="AX6625" s="12"/>
      <c r="AY6625" s="12"/>
      <c r="AZ6625" s="12"/>
      <c r="BA6625" s="12"/>
      <c r="BB6625" s="12"/>
      <c r="BC6625" s="12"/>
      <c r="BD6625" s="12"/>
      <c r="BE6625" s="12"/>
      <c r="BF6625" s="12"/>
      <c r="BG6625" s="12"/>
      <c r="BH6625" s="12"/>
      <c r="BI6625" s="12"/>
      <c r="BJ6625" s="13"/>
      <c r="BK6625" s="13"/>
      <c r="BL6625" s="13"/>
      <c r="BM6625" s="13"/>
      <c r="BN6625" s="13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1"/>
      <c r="L6626" s="11"/>
      <c r="M6626" s="12"/>
      <c r="N6626" s="12"/>
      <c r="O6626" s="12"/>
      <c r="P6626" s="12"/>
      <c r="Q6626" s="12"/>
      <c r="R6626" s="12"/>
      <c r="S6626" s="12"/>
      <c r="T6626" s="12"/>
      <c r="U6626" s="12"/>
      <c r="V6626" s="12"/>
      <c r="W6626" s="12"/>
      <c r="X6626" s="12"/>
      <c r="Y6626" s="12"/>
      <c r="Z6626" s="12"/>
      <c r="AA6626" s="12"/>
      <c r="AB6626" s="12"/>
      <c r="AC6626" s="12"/>
      <c r="AD6626" s="12"/>
      <c r="AE6626" s="12"/>
      <c r="AF6626" s="12"/>
      <c r="AG6626" s="12"/>
      <c r="AH6626" s="12"/>
      <c r="AI6626" s="12"/>
      <c r="AJ6626" s="12"/>
      <c r="AK6626" s="12"/>
      <c r="AL6626" s="12"/>
      <c r="AM6626" s="12"/>
      <c r="AN6626" s="12"/>
      <c r="AO6626" s="12"/>
      <c r="AP6626" s="12"/>
      <c r="AQ6626" s="12"/>
      <c r="AR6626" s="12"/>
      <c r="AS6626" s="12"/>
      <c r="AT6626" s="12"/>
      <c r="AU6626" s="12"/>
      <c r="AV6626" s="12"/>
      <c r="AW6626" s="12"/>
      <c r="AX6626" s="12"/>
      <c r="AY6626" s="12"/>
      <c r="AZ6626" s="12"/>
      <c r="BA6626" s="12"/>
      <c r="BB6626" s="12"/>
      <c r="BC6626" s="12"/>
      <c r="BD6626" s="12"/>
      <c r="BE6626" s="12"/>
      <c r="BF6626" s="12"/>
      <c r="BG6626" s="12"/>
      <c r="BH6626" s="12"/>
      <c r="BI6626" s="12"/>
      <c r="BJ6626" s="13"/>
      <c r="BK6626" s="13"/>
      <c r="BL6626" s="13"/>
      <c r="BM6626" s="13"/>
      <c r="BN6626" s="13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1"/>
      <c r="L6627" s="11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/>
      <c r="AC6627" s="12"/>
      <c r="AD6627" s="12"/>
      <c r="AE6627" s="12"/>
      <c r="AF6627" s="12"/>
      <c r="AG6627" s="12"/>
      <c r="AH6627" s="12"/>
      <c r="AI6627" s="12"/>
      <c r="AJ6627" s="12"/>
      <c r="AK6627" s="12"/>
      <c r="AL6627" s="12"/>
      <c r="AM6627" s="12"/>
      <c r="AN6627" s="12"/>
      <c r="AO6627" s="12"/>
      <c r="AP6627" s="12"/>
      <c r="AQ6627" s="12"/>
      <c r="AR6627" s="12"/>
      <c r="AS6627" s="12"/>
      <c r="AT6627" s="12"/>
      <c r="AU6627" s="12"/>
      <c r="AV6627" s="12"/>
      <c r="AW6627" s="12"/>
      <c r="AX6627" s="12"/>
      <c r="AY6627" s="12"/>
      <c r="AZ6627" s="12"/>
      <c r="BA6627" s="12"/>
      <c r="BB6627" s="12"/>
      <c r="BC6627" s="12"/>
      <c r="BD6627" s="12"/>
      <c r="BE6627" s="12"/>
      <c r="BF6627" s="12"/>
      <c r="BG6627" s="12"/>
      <c r="BH6627" s="12"/>
      <c r="BI6627" s="12"/>
      <c r="BJ6627" s="13"/>
      <c r="BK6627" s="13"/>
      <c r="BL6627" s="13"/>
      <c r="BM6627" s="13"/>
      <c r="BN6627" s="13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1"/>
      <c r="L6628" s="11"/>
      <c r="M6628" s="12"/>
      <c r="N6628" s="12"/>
      <c r="O6628" s="12"/>
      <c r="P6628" s="12"/>
      <c r="Q6628" s="12"/>
      <c r="R6628" s="12"/>
      <c r="S6628" s="12"/>
      <c r="T6628" s="12"/>
      <c r="U6628" s="12"/>
      <c r="V6628" s="12"/>
      <c r="W6628" s="12"/>
      <c r="X6628" s="12"/>
      <c r="Y6628" s="12"/>
      <c r="Z6628" s="12"/>
      <c r="AA6628" s="12"/>
      <c r="AB6628" s="12"/>
      <c r="AC6628" s="12"/>
      <c r="AD6628" s="12"/>
      <c r="AE6628" s="12"/>
      <c r="AF6628" s="12"/>
      <c r="AG6628" s="12"/>
      <c r="AH6628" s="12"/>
      <c r="AI6628" s="12"/>
      <c r="AJ6628" s="12"/>
      <c r="AK6628" s="12"/>
      <c r="AL6628" s="12"/>
      <c r="AM6628" s="12"/>
      <c r="AN6628" s="12"/>
      <c r="AO6628" s="12"/>
      <c r="AP6628" s="12"/>
      <c r="AQ6628" s="12"/>
      <c r="AR6628" s="12"/>
      <c r="AS6628" s="12"/>
      <c r="AT6628" s="12"/>
      <c r="AU6628" s="12"/>
      <c r="AV6628" s="12"/>
      <c r="AW6628" s="12"/>
      <c r="AX6628" s="12"/>
      <c r="AY6628" s="12"/>
      <c r="AZ6628" s="12"/>
      <c r="BA6628" s="12"/>
      <c r="BB6628" s="12"/>
      <c r="BC6628" s="12"/>
      <c r="BD6628" s="12"/>
      <c r="BE6628" s="12"/>
      <c r="BF6628" s="12"/>
      <c r="BG6628" s="12"/>
      <c r="BH6628" s="12"/>
      <c r="BI6628" s="12"/>
      <c r="BJ6628" s="13"/>
      <c r="BK6628" s="13"/>
      <c r="BL6628" s="13"/>
      <c r="BM6628" s="13"/>
      <c r="BN6628" s="13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1"/>
      <c r="L6629" s="11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/>
      <c r="AC6629" s="12"/>
      <c r="AD6629" s="12"/>
      <c r="AE6629" s="12"/>
      <c r="AF6629" s="12"/>
      <c r="AG6629" s="12"/>
      <c r="AH6629" s="12"/>
      <c r="AI6629" s="12"/>
      <c r="AJ6629" s="12"/>
      <c r="AK6629" s="12"/>
      <c r="AL6629" s="12"/>
      <c r="AM6629" s="12"/>
      <c r="AN6629" s="12"/>
      <c r="AO6629" s="12"/>
      <c r="AP6629" s="12"/>
      <c r="AQ6629" s="12"/>
      <c r="AR6629" s="12"/>
      <c r="AS6629" s="12"/>
      <c r="AT6629" s="12"/>
      <c r="AU6629" s="12"/>
      <c r="AV6629" s="12"/>
      <c r="AW6629" s="12"/>
      <c r="AX6629" s="12"/>
      <c r="AY6629" s="12"/>
      <c r="AZ6629" s="12"/>
      <c r="BA6629" s="12"/>
      <c r="BB6629" s="12"/>
      <c r="BC6629" s="12"/>
      <c r="BD6629" s="12"/>
      <c r="BE6629" s="12"/>
      <c r="BF6629" s="12"/>
      <c r="BG6629" s="12"/>
      <c r="BH6629" s="12"/>
      <c r="BI6629" s="12"/>
      <c r="BJ6629" s="13"/>
      <c r="BK6629" s="13"/>
      <c r="BL6629" s="13"/>
      <c r="BM6629" s="13"/>
      <c r="BN6629" s="13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1"/>
      <c r="L6630" s="11"/>
      <c r="M6630" s="12"/>
      <c r="N6630" s="12"/>
      <c r="O6630" s="12"/>
      <c r="P6630" s="12"/>
      <c r="Q6630" s="12"/>
      <c r="R6630" s="12"/>
      <c r="S6630" s="12"/>
      <c r="T6630" s="12"/>
      <c r="U6630" s="12"/>
      <c r="V6630" s="12"/>
      <c r="W6630" s="12"/>
      <c r="X6630" s="12"/>
      <c r="Y6630" s="12"/>
      <c r="Z6630" s="12"/>
      <c r="AA6630" s="12"/>
      <c r="AB6630" s="12"/>
      <c r="AC6630" s="12"/>
      <c r="AD6630" s="12"/>
      <c r="AE6630" s="12"/>
      <c r="AF6630" s="12"/>
      <c r="AG6630" s="12"/>
      <c r="AH6630" s="12"/>
      <c r="AI6630" s="12"/>
      <c r="AJ6630" s="12"/>
      <c r="AK6630" s="12"/>
      <c r="AL6630" s="12"/>
      <c r="AM6630" s="12"/>
      <c r="AN6630" s="12"/>
      <c r="AO6630" s="12"/>
      <c r="AP6630" s="12"/>
      <c r="AQ6630" s="12"/>
      <c r="AR6630" s="12"/>
      <c r="AS6630" s="12"/>
      <c r="AT6630" s="12"/>
      <c r="AU6630" s="12"/>
      <c r="AV6630" s="12"/>
      <c r="AW6630" s="12"/>
      <c r="AX6630" s="12"/>
      <c r="AY6630" s="12"/>
      <c r="AZ6630" s="12"/>
      <c r="BA6630" s="12"/>
      <c r="BB6630" s="12"/>
      <c r="BC6630" s="12"/>
      <c r="BD6630" s="12"/>
      <c r="BE6630" s="12"/>
      <c r="BF6630" s="12"/>
      <c r="BG6630" s="12"/>
      <c r="BH6630" s="12"/>
      <c r="BI6630" s="12"/>
      <c r="BJ6630" s="13"/>
      <c r="BK6630" s="13"/>
      <c r="BL6630" s="13"/>
      <c r="BM6630" s="13"/>
      <c r="BN6630" s="13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1"/>
      <c r="L6631" s="11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/>
      <c r="AC6631" s="12"/>
      <c r="AD6631" s="12"/>
      <c r="AE6631" s="12"/>
      <c r="AF6631" s="12"/>
      <c r="AG6631" s="12"/>
      <c r="AH6631" s="12"/>
      <c r="AI6631" s="12"/>
      <c r="AJ6631" s="12"/>
      <c r="AK6631" s="12"/>
      <c r="AL6631" s="12"/>
      <c r="AM6631" s="12"/>
      <c r="AN6631" s="12"/>
      <c r="AO6631" s="12"/>
      <c r="AP6631" s="12"/>
      <c r="AQ6631" s="12"/>
      <c r="AR6631" s="12"/>
      <c r="AS6631" s="12"/>
      <c r="AT6631" s="12"/>
      <c r="AU6631" s="12"/>
      <c r="AV6631" s="12"/>
      <c r="AW6631" s="12"/>
      <c r="AX6631" s="12"/>
      <c r="AY6631" s="12"/>
      <c r="AZ6631" s="12"/>
      <c r="BA6631" s="12"/>
      <c r="BB6631" s="12"/>
      <c r="BC6631" s="12"/>
      <c r="BD6631" s="12"/>
      <c r="BE6631" s="12"/>
      <c r="BF6631" s="12"/>
      <c r="BG6631" s="12"/>
      <c r="BH6631" s="12"/>
      <c r="BI6631" s="12"/>
      <c r="BJ6631" s="13"/>
      <c r="BK6631" s="13"/>
      <c r="BL6631" s="13"/>
      <c r="BM6631" s="13"/>
      <c r="BN6631" s="13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1"/>
      <c r="L6632" s="11"/>
      <c r="M6632" s="12"/>
      <c r="N6632" s="12"/>
      <c r="O6632" s="12"/>
      <c r="P6632" s="12"/>
      <c r="Q6632" s="12"/>
      <c r="R6632" s="12"/>
      <c r="S6632" s="12"/>
      <c r="T6632" s="12"/>
      <c r="U6632" s="12"/>
      <c r="V6632" s="12"/>
      <c r="W6632" s="12"/>
      <c r="X6632" s="12"/>
      <c r="Y6632" s="12"/>
      <c r="Z6632" s="12"/>
      <c r="AA6632" s="12"/>
      <c r="AB6632" s="12"/>
      <c r="AC6632" s="12"/>
      <c r="AD6632" s="12"/>
      <c r="AE6632" s="12"/>
      <c r="AF6632" s="12"/>
      <c r="AG6632" s="12"/>
      <c r="AH6632" s="12"/>
      <c r="AI6632" s="12"/>
      <c r="AJ6632" s="12"/>
      <c r="AK6632" s="12"/>
      <c r="AL6632" s="12"/>
      <c r="AM6632" s="12"/>
      <c r="AN6632" s="12"/>
      <c r="AO6632" s="12"/>
      <c r="AP6632" s="12"/>
      <c r="AQ6632" s="12"/>
      <c r="AR6632" s="12"/>
      <c r="AS6632" s="12"/>
      <c r="AT6632" s="12"/>
      <c r="AU6632" s="12"/>
      <c r="AV6632" s="12"/>
      <c r="AW6632" s="12"/>
      <c r="AX6632" s="12"/>
      <c r="AY6632" s="12"/>
      <c r="AZ6632" s="12"/>
      <c r="BA6632" s="12"/>
      <c r="BB6632" s="12"/>
      <c r="BC6632" s="12"/>
      <c r="BD6632" s="12"/>
      <c r="BE6632" s="12"/>
      <c r="BF6632" s="12"/>
      <c r="BG6632" s="12"/>
      <c r="BH6632" s="12"/>
      <c r="BI6632" s="12"/>
      <c r="BJ6632" s="13"/>
      <c r="BK6632" s="13"/>
      <c r="BL6632" s="13"/>
      <c r="BM6632" s="13"/>
      <c r="BN6632" s="13"/>
    </row>
    <row r="6633" spans="4:66" s="14" customFormat="1" x14ac:dyDescent="0.25">
      <c r="D6633" s="20"/>
      <c r="K6633" s="15"/>
      <c r="L6633" s="15"/>
      <c r="M6633" s="16"/>
      <c r="N6633" s="16"/>
      <c r="O6633" s="16"/>
      <c r="P6633" s="16"/>
      <c r="Q6633" s="16"/>
      <c r="R6633" s="16"/>
      <c r="S6633" s="16"/>
      <c r="T6633" s="16"/>
      <c r="U6633" s="16"/>
      <c r="V6633" s="16"/>
      <c r="W6633" s="16"/>
      <c r="X6633" s="16"/>
      <c r="Y6633" s="16"/>
      <c r="Z6633" s="16"/>
      <c r="AA6633" s="16"/>
      <c r="AB6633" s="16"/>
      <c r="AC6633" s="16"/>
      <c r="AD6633" s="16"/>
      <c r="AE6633" s="16"/>
      <c r="AF6633" s="16"/>
      <c r="AG6633" s="16"/>
      <c r="AH6633" s="16"/>
      <c r="AI6633" s="16"/>
      <c r="AJ6633" s="16"/>
      <c r="AK6633" s="16"/>
      <c r="AL6633" s="16"/>
      <c r="AM6633" s="16"/>
      <c r="AN6633" s="16"/>
      <c r="AO6633" s="16"/>
      <c r="AP6633" s="16"/>
      <c r="AQ6633" s="16"/>
      <c r="AR6633" s="16"/>
      <c r="AS6633" s="16"/>
      <c r="AT6633" s="16"/>
      <c r="AU6633" s="16"/>
      <c r="AV6633" s="16"/>
      <c r="AW6633" s="16"/>
      <c r="AX6633" s="16"/>
      <c r="AY6633" s="16"/>
      <c r="AZ6633" s="16"/>
      <c r="BA6633" s="16"/>
      <c r="BB6633" s="16"/>
      <c r="BC6633" s="16"/>
      <c r="BD6633" s="16"/>
      <c r="BE6633" s="16"/>
      <c r="BF6633" s="16"/>
      <c r="BG6633" s="16"/>
      <c r="BH6633" s="16"/>
      <c r="BI6633" s="16"/>
      <c r="BJ6633" s="17"/>
      <c r="BK6633" s="17"/>
      <c r="BL6633" s="17"/>
      <c r="BM6633" s="17"/>
      <c r="BN6633" s="17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1"/>
      <c r="L6634" s="11"/>
      <c r="M6634" s="12"/>
      <c r="N6634" s="12"/>
      <c r="O6634" s="12"/>
      <c r="P6634" s="12"/>
      <c r="Q6634" s="12"/>
      <c r="R6634" s="12"/>
      <c r="S6634" s="12"/>
      <c r="T6634" s="12"/>
      <c r="U6634" s="12"/>
      <c r="V6634" s="12"/>
      <c r="W6634" s="12"/>
      <c r="X6634" s="12"/>
      <c r="Y6634" s="12"/>
      <c r="Z6634" s="12"/>
      <c r="AA6634" s="12"/>
      <c r="AB6634" s="12"/>
      <c r="AC6634" s="12"/>
      <c r="AD6634" s="12"/>
      <c r="AE6634" s="12"/>
      <c r="AF6634" s="12"/>
      <c r="AG6634" s="12"/>
      <c r="AH6634" s="12"/>
      <c r="AI6634" s="12"/>
      <c r="AJ6634" s="12"/>
      <c r="AK6634" s="12"/>
      <c r="AL6634" s="12"/>
      <c r="AM6634" s="12"/>
      <c r="AN6634" s="12"/>
      <c r="AO6634" s="12"/>
      <c r="AP6634" s="12"/>
      <c r="AQ6634" s="12"/>
      <c r="AR6634" s="12"/>
      <c r="AS6634" s="12"/>
      <c r="AT6634" s="12"/>
      <c r="AU6634" s="12"/>
      <c r="AV6634" s="12"/>
      <c r="AW6634" s="12"/>
      <c r="AX6634" s="12"/>
      <c r="AY6634" s="12"/>
      <c r="AZ6634" s="12"/>
      <c r="BA6634" s="12"/>
      <c r="BB6634" s="12"/>
      <c r="BC6634" s="12"/>
      <c r="BD6634" s="12"/>
      <c r="BE6634" s="12"/>
      <c r="BF6634" s="12"/>
      <c r="BG6634" s="12"/>
      <c r="BH6634" s="12"/>
      <c r="BI6634" s="12"/>
      <c r="BJ6634" s="13"/>
      <c r="BK6634" s="13"/>
      <c r="BL6634" s="13"/>
      <c r="BM6634" s="13"/>
      <c r="BN6634" s="13"/>
    </row>
    <row r="6635" spans="4:66" x14ac:dyDescent="0.25">
      <c r="D6635" s="7"/>
      <c r="E6635" s="10"/>
      <c r="F6635" s="10"/>
      <c r="G6635" s="10"/>
      <c r="H6635" s="10"/>
      <c r="I6635" s="10"/>
      <c r="J6635" s="10"/>
      <c r="K6635" s="11"/>
      <c r="L6635" s="11"/>
      <c r="M6635" s="12"/>
      <c r="N6635" s="12"/>
      <c r="O6635" s="12"/>
      <c r="P6635" s="12"/>
      <c r="Q6635" s="12"/>
      <c r="R6635" s="12"/>
      <c r="S6635" s="12"/>
      <c r="T6635" s="12"/>
      <c r="U6635" s="12"/>
      <c r="V6635" s="12"/>
      <c r="W6635" s="12"/>
      <c r="X6635" s="12"/>
      <c r="Y6635" s="12"/>
      <c r="Z6635" s="12"/>
      <c r="AA6635" s="12"/>
      <c r="AB6635" s="12"/>
      <c r="AC6635" s="12"/>
      <c r="AD6635" s="12"/>
      <c r="AE6635" s="12"/>
      <c r="AF6635" s="12"/>
      <c r="AG6635" s="12"/>
      <c r="AH6635" s="12"/>
      <c r="AI6635" s="12"/>
      <c r="AJ6635" s="12"/>
      <c r="AK6635" s="12"/>
      <c r="AL6635" s="12"/>
      <c r="AM6635" s="12"/>
      <c r="AN6635" s="12"/>
      <c r="AO6635" s="12"/>
      <c r="AP6635" s="12"/>
      <c r="AQ6635" s="12"/>
      <c r="AR6635" s="12"/>
      <c r="AS6635" s="12"/>
      <c r="AT6635" s="12"/>
      <c r="AU6635" s="12"/>
      <c r="AV6635" s="12"/>
      <c r="AW6635" s="12"/>
      <c r="AX6635" s="12"/>
      <c r="AY6635" s="12"/>
      <c r="AZ6635" s="12"/>
      <c r="BA6635" s="12"/>
      <c r="BB6635" s="12"/>
      <c r="BC6635" s="12"/>
      <c r="BD6635" s="12"/>
      <c r="BE6635" s="12"/>
      <c r="BF6635" s="12"/>
      <c r="BG6635" s="12"/>
      <c r="BH6635" s="12"/>
      <c r="BI6635" s="12"/>
      <c r="BJ6635" s="13"/>
      <c r="BK6635" s="13"/>
      <c r="BL6635" s="13"/>
      <c r="BM6635" s="13"/>
      <c r="BN6635" s="13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1"/>
      <c r="L6636" s="11"/>
      <c r="M6636" s="12"/>
      <c r="N6636" s="12"/>
      <c r="O6636" s="12"/>
      <c r="P6636" s="12"/>
      <c r="Q6636" s="12"/>
      <c r="R6636" s="12"/>
      <c r="S6636" s="12"/>
      <c r="T6636" s="12"/>
      <c r="U6636" s="12"/>
      <c r="V6636" s="12"/>
      <c r="W6636" s="12"/>
      <c r="X6636" s="12"/>
      <c r="Y6636" s="12"/>
      <c r="Z6636" s="12"/>
      <c r="AA6636" s="12"/>
      <c r="AB6636" s="12"/>
      <c r="AC6636" s="12"/>
      <c r="AD6636" s="12"/>
      <c r="AE6636" s="12"/>
      <c r="AF6636" s="12"/>
      <c r="AG6636" s="12"/>
      <c r="AH6636" s="12"/>
      <c r="AI6636" s="12"/>
      <c r="AJ6636" s="12"/>
      <c r="AK6636" s="12"/>
      <c r="AL6636" s="12"/>
      <c r="AM6636" s="12"/>
      <c r="AN6636" s="12"/>
      <c r="AO6636" s="12"/>
      <c r="AP6636" s="12"/>
      <c r="AQ6636" s="12"/>
      <c r="AR6636" s="12"/>
      <c r="AS6636" s="12"/>
      <c r="AT6636" s="12"/>
      <c r="AU6636" s="12"/>
      <c r="AV6636" s="12"/>
      <c r="AW6636" s="12"/>
      <c r="AX6636" s="12"/>
      <c r="AY6636" s="12"/>
      <c r="AZ6636" s="12"/>
      <c r="BA6636" s="12"/>
      <c r="BB6636" s="12"/>
      <c r="BC6636" s="12"/>
      <c r="BD6636" s="12"/>
      <c r="BE6636" s="12"/>
      <c r="BF6636" s="12"/>
      <c r="BG6636" s="12"/>
      <c r="BH6636" s="12"/>
      <c r="BI6636" s="12"/>
      <c r="BJ6636" s="13"/>
      <c r="BK6636" s="13"/>
      <c r="BL6636" s="13"/>
      <c r="BM6636" s="13"/>
      <c r="BN6636" s="13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1"/>
      <c r="L6637" s="11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/>
      <c r="AC6637" s="12"/>
      <c r="AD6637" s="12"/>
      <c r="AE6637" s="12"/>
      <c r="AF6637" s="12"/>
      <c r="AG6637" s="12"/>
      <c r="AH6637" s="12"/>
      <c r="AI6637" s="12"/>
      <c r="AJ6637" s="12"/>
      <c r="AK6637" s="12"/>
      <c r="AL6637" s="12"/>
      <c r="AM6637" s="12"/>
      <c r="AN6637" s="12"/>
      <c r="AO6637" s="12"/>
      <c r="AP6637" s="12"/>
      <c r="AQ6637" s="12"/>
      <c r="AR6637" s="12"/>
      <c r="AS6637" s="12"/>
      <c r="AT6637" s="12"/>
      <c r="AU6637" s="12"/>
      <c r="AV6637" s="12"/>
      <c r="AW6637" s="12"/>
      <c r="AX6637" s="12"/>
      <c r="AY6637" s="12"/>
      <c r="AZ6637" s="12"/>
      <c r="BA6637" s="12"/>
      <c r="BB6637" s="12"/>
      <c r="BC6637" s="12"/>
      <c r="BD6637" s="12"/>
      <c r="BE6637" s="12"/>
      <c r="BF6637" s="12"/>
      <c r="BG6637" s="12"/>
      <c r="BH6637" s="12"/>
      <c r="BI6637" s="12"/>
      <c r="BJ6637" s="13"/>
      <c r="BK6637" s="13"/>
      <c r="BL6637" s="13"/>
      <c r="BM6637" s="13"/>
      <c r="BN6637" s="13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1"/>
      <c r="L6638" s="11"/>
      <c r="M6638" s="12"/>
      <c r="N6638" s="12"/>
      <c r="O6638" s="12"/>
      <c r="P6638" s="12"/>
      <c r="Q6638" s="12"/>
      <c r="R6638" s="12"/>
      <c r="S6638" s="12"/>
      <c r="T6638" s="12"/>
      <c r="U6638" s="12"/>
      <c r="V6638" s="12"/>
      <c r="W6638" s="12"/>
      <c r="X6638" s="12"/>
      <c r="Y6638" s="12"/>
      <c r="Z6638" s="12"/>
      <c r="AA6638" s="12"/>
      <c r="AB6638" s="12"/>
      <c r="AC6638" s="12"/>
      <c r="AD6638" s="12"/>
      <c r="AE6638" s="12"/>
      <c r="AF6638" s="12"/>
      <c r="AG6638" s="12"/>
      <c r="AH6638" s="12"/>
      <c r="AI6638" s="12"/>
      <c r="AJ6638" s="12"/>
      <c r="AK6638" s="12"/>
      <c r="AL6638" s="12"/>
      <c r="AM6638" s="12"/>
      <c r="AN6638" s="12"/>
      <c r="AO6638" s="12"/>
      <c r="AP6638" s="12"/>
      <c r="AQ6638" s="12"/>
      <c r="AR6638" s="12"/>
      <c r="AS6638" s="12"/>
      <c r="AT6638" s="12"/>
      <c r="AU6638" s="12"/>
      <c r="AV6638" s="12"/>
      <c r="AW6638" s="12"/>
      <c r="AX6638" s="12"/>
      <c r="AY6638" s="12"/>
      <c r="AZ6638" s="12"/>
      <c r="BA6638" s="12"/>
      <c r="BB6638" s="12"/>
      <c r="BC6638" s="12"/>
      <c r="BD6638" s="12"/>
      <c r="BE6638" s="12"/>
      <c r="BF6638" s="12"/>
      <c r="BG6638" s="12"/>
      <c r="BH6638" s="12"/>
      <c r="BI6638" s="12"/>
      <c r="BJ6638" s="13"/>
      <c r="BK6638" s="13"/>
      <c r="BL6638" s="13"/>
      <c r="BM6638" s="13"/>
      <c r="BN6638" s="13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1"/>
      <c r="L6639" s="11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/>
      <c r="AC6639" s="12"/>
      <c r="AD6639" s="12"/>
      <c r="AE6639" s="12"/>
      <c r="AF6639" s="12"/>
      <c r="AG6639" s="12"/>
      <c r="AH6639" s="12"/>
      <c r="AI6639" s="12"/>
      <c r="AJ6639" s="12"/>
      <c r="AK6639" s="12"/>
      <c r="AL6639" s="12"/>
      <c r="AM6639" s="12"/>
      <c r="AN6639" s="12"/>
      <c r="AO6639" s="12"/>
      <c r="AP6639" s="12"/>
      <c r="AQ6639" s="12"/>
      <c r="AR6639" s="12"/>
      <c r="AS6639" s="12"/>
      <c r="AT6639" s="12"/>
      <c r="AU6639" s="12"/>
      <c r="AV6639" s="12"/>
      <c r="AW6639" s="12"/>
      <c r="AX6639" s="12"/>
      <c r="AY6639" s="12"/>
      <c r="AZ6639" s="12"/>
      <c r="BA6639" s="12"/>
      <c r="BB6639" s="12"/>
      <c r="BC6639" s="12"/>
      <c r="BD6639" s="12"/>
      <c r="BE6639" s="12"/>
      <c r="BF6639" s="12"/>
      <c r="BG6639" s="12"/>
      <c r="BH6639" s="12"/>
      <c r="BI6639" s="12"/>
      <c r="BJ6639" s="13"/>
      <c r="BK6639" s="13"/>
      <c r="BL6639" s="13"/>
      <c r="BM6639" s="13"/>
      <c r="BN6639" s="13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1"/>
      <c r="L6640" s="11"/>
      <c r="M6640" s="12"/>
      <c r="N6640" s="12"/>
      <c r="O6640" s="12"/>
      <c r="P6640" s="12"/>
      <c r="Q6640" s="12"/>
      <c r="R6640" s="12"/>
      <c r="S6640" s="12"/>
      <c r="T6640" s="12"/>
      <c r="U6640" s="12"/>
      <c r="V6640" s="12"/>
      <c r="W6640" s="12"/>
      <c r="X6640" s="12"/>
      <c r="Y6640" s="12"/>
      <c r="Z6640" s="12"/>
      <c r="AA6640" s="12"/>
      <c r="AB6640" s="12"/>
      <c r="AC6640" s="12"/>
      <c r="AD6640" s="12"/>
      <c r="AE6640" s="12"/>
      <c r="AF6640" s="12"/>
      <c r="AG6640" s="12"/>
      <c r="AH6640" s="12"/>
      <c r="AI6640" s="12"/>
      <c r="AJ6640" s="12"/>
      <c r="AK6640" s="12"/>
      <c r="AL6640" s="12"/>
      <c r="AM6640" s="12"/>
      <c r="AN6640" s="12"/>
      <c r="AO6640" s="12"/>
      <c r="AP6640" s="12"/>
      <c r="AQ6640" s="12"/>
      <c r="AR6640" s="12"/>
      <c r="AS6640" s="12"/>
      <c r="AT6640" s="12"/>
      <c r="AU6640" s="12"/>
      <c r="AV6640" s="12"/>
      <c r="AW6640" s="12"/>
      <c r="AX6640" s="12"/>
      <c r="AY6640" s="12"/>
      <c r="AZ6640" s="12"/>
      <c r="BA6640" s="12"/>
      <c r="BB6640" s="12"/>
      <c r="BC6640" s="12"/>
      <c r="BD6640" s="12"/>
      <c r="BE6640" s="12"/>
      <c r="BF6640" s="12"/>
      <c r="BG6640" s="12"/>
      <c r="BH6640" s="12"/>
      <c r="BI6640" s="12"/>
      <c r="BJ6640" s="13"/>
      <c r="BK6640" s="13"/>
      <c r="BL6640" s="13"/>
      <c r="BM6640" s="13"/>
      <c r="BN6640" s="13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1"/>
      <c r="L6641" s="11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/>
      <c r="AC6641" s="12"/>
      <c r="AD6641" s="12"/>
      <c r="AE6641" s="12"/>
      <c r="AF6641" s="12"/>
      <c r="AG6641" s="12"/>
      <c r="AH6641" s="12"/>
      <c r="AI6641" s="12"/>
      <c r="AJ6641" s="12"/>
      <c r="AK6641" s="12"/>
      <c r="AL6641" s="12"/>
      <c r="AM6641" s="12"/>
      <c r="AN6641" s="12"/>
      <c r="AO6641" s="12"/>
      <c r="AP6641" s="12"/>
      <c r="AQ6641" s="12"/>
      <c r="AR6641" s="12"/>
      <c r="AS6641" s="12"/>
      <c r="AT6641" s="12"/>
      <c r="AU6641" s="12"/>
      <c r="AV6641" s="12"/>
      <c r="AW6641" s="12"/>
      <c r="AX6641" s="12"/>
      <c r="AY6641" s="12"/>
      <c r="AZ6641" s="12"/>
      <c r="BA6641" s="12"/>
      <c r="BB6641" s="12"/>
      <c r="BC6641" s="12"/>
      <c r="BD6641" s="12"/>
      <c r="BE6641" s="12"/>
      <c r="BF6641" s="12"/>
      <c r="BG6641" s="12"/>
      <c r="BH6641" s="12"/>
      <c r="BI6641" s="12"/>
      <c r="BJ6641" s="13"/>
      <c r="BK6641" s="13"/>
      <c r="BL6641" s="13"/>
      <c r="BM6641" s="13"/>
      <c r="BN6641" s="13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1"/>
      <c r="L6642" s="11"/>
      <c r="M6642" s="12"/>
      <c r="N6642" s="12"/>
      <c r="O6642" s="12"/>
      <c r="P6642" s="12"/>
      <c r="Q6642" s="12"/>
      <c r="R6642" s="12"/>
      <c r="S6642" s="12"/>
      <c r="T6642" s="12"/>
      <c r="U6642" s="12"/>
      <c r="V6642" s="12"/>
      <c r="W6642" s="12"/>
      <c r="X6642" s="12"/>
      <c r="Y6642" s="12"/>
      <c r="Z6642" s="12"/>
      <c r="AA6642" s="12"/>
      <c r="AB6642" s="12"/>
      <c r="AC6642" s="12"/>
      <c r="AD6642" s="12"/>
      <c r="AE6642" s="12"/>
      <c r="AF6642" s="12"/>
      <c r="AG6642" s="12"/>
      <c r="AH6642" s="12"/>
      <c r="AI6642" s="12"/>
      <c r="AJ6642" s="12"/>
      <c r="AK6642" s="12"/>
      <c r="AL6642" s="12"/>
      <c r="AM6642" s="12"/>
      <c r="AN6642" s="12"/>
      <c r="AO6642" s="12"/>
      <c r="AP6642" s="12"/>
      <c r="AQ6642" s="12"/>
      <c r="AR6642" s="12"/>
      <c r="AS6642" s="12"/>
      <c r="AT6642" s="12"/>
      <c r="AU6642" s="12"/>
      <c r="AV6642" s="12"/>
      <c r="AW6642" s="12"/>
      <c r="AX6642" s="12"/>
      <c r="AY6642" s="12"/>
      <c r="AZ6642" s="12"/>
      <c r="BA6642" s="12"/>
      <c r="BB6642" s="12"/>
      <c r="BC6642" s="12"/>
      <c r="BD6642" s="12"/>
      <c r="BE6642" s="12"/>
      <c r="BF6642" s="12"/>
      <c r="BG6642" s="12"/>
      <c r="BH6642" s="12"/>
      <c r="BI6642" s="12"/>
      <c r="BJ6642" s="13"/>
      <c r="BK6642" s="13"/>
      <c r="BL6642" s="13"/>
      <c r="BM6642" s="13"/>
      <c r="BN6642" s="13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1"/>
      <c r="L6643" s="11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/>
      <c r="AC6643" s="12"/>
      <c r="AD6643" s="12"/>
      <c r="AE6643" s="12"/>
      <c r="AF6643" s="12"/>
      <c r="AG6643" s="12"/>
      <c r="AH6643" s="12"/>
      <c r="AI6643" s="12"/>
      <c r="AJ6643" s="12"/>
      <c r="AK6643" s="12"/>
      <c r="AL6643" s="12"/>
      <c r="AM6643" s="12"/>
      <c r="AN6643" s="12"/>
      <c r="AO6643" s="12"/>
      <c r="AP6643" s="12"/>
      <c r="AQ6643" s="12"/>
      <c r="AR6643" s="12"/>
      <c r="AS6643" s="12"/>
      <c r="AT6643" s="12"/>
      <c r="AU6643" s="12"/>
      <c r="AV6643" s="12"/>
      <c r="AW6643" s="12"/>
      <c r="AX6643" s="12"/>
      <c r="AY6643" s="12"/>
      <c r="AZ6643" s="12"/>
      <c r="BA6643" s="12"/>
      <c r="BB6643" s="12"/>
      <c r="BC6643" s="12"/>
      <c r="BD6643" s="12"/>
      <c r="BE6643" s="12"/>
      <c r="BF6643" s="12"/>
      <c r="BG6643" s="12"/>
      <c r="BH6643" s="12"/>
      <c r="BI6643" s="12"/>
      <c r="BJ6643" s="13"/>
      <c r="BK6643" s="13"/>
      <c r="BL6643" s="13"/>
      <c r="BM6643" s="13"/>
      <c r="BN6643" s="13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1"/>
      <c r="L6644" s="11"/>
      <c r="M6644" s="12"/>
      <c r="N6644" s="12"/>
      <c r="O6644" s="12"/>
      <c r="P6644" s="12"/>
      <c r="Q6644" s="12"/>
      <c r="R6644" s="12"/>
      <c r="S6644" s="12"/>
      <c r="T6644" s="12"/>
      <c r="U6644" s="12"/>
      <c r="V6644" s="12"/>
      <c r="W6644" s="12"/>
      <c r="X6644" s="12"/>
      <c r="Y6644" s="12"/>
      <c r="Z6644" s="12"/>
      <c r="AA6644" s="12"/>
      <c r="AB6644" s="12"/>
      <c r="AC6644" s="12"/>
      <c r="AD6644" s="12"/>
      <c r="AE6644" s="12"/>
      <c r="AF6644" s="12"/>
      <c r="AG6644" s="12"/>
      <c r="AH6644" s="12"/>
      <c r="AI6644" s="12"/>
      <c r="AJ6644" s="12"/>
      <c r="AK6644" s="12"/>
      <c r="AL6644" s="12"/>
      <c r="AM6644" s="12"/>
      <c r="AN6644" s="12"/>
      <c r="AO6644" s="12"/>
      <c r="AP6644" s="12"/>
      <c r="AQ6644" s="12"/>
      <c r="AR6644" s="12"/>
      <c r="AS6644" s="12"/>
      <c r="AT6644" s="12"/>
      <c r="AU6644" s="12"/>
      <c r="AV6644" s="12"/>
      <c r="AW6644" s="12"/>
      <c r="AX6644" s="12"/>
      <c r="AY6644" s="12"/>
      <c r="AZ6644" s="12"/>
      <c r="BA6644" s="12"/>
      <c r="BB6644" s="12"/>
      <c r="BC6644" s="12"/>
      <c r="BD6644" s="12"/>
      <c r="BE6644" s="12"/>
      <c r="BF6644" s="12"/>
      <c r="BG6644" s="12"/>
      <c r="BH6644" s="12"/>
      <c r="BI6644" s="12"/>
      <c r="BJ6644" s="13"/>
      <c r="BK6644" s="13"/>
      <c r="BL6644" s="13"/>
      <c r="BM6644" s="13"/>
      <c r="BN6644" s="13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1"/>
      <c r="L6645" s="11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/>
      <c r="AC6645" s="12"/>
      <c r="AD6645" s="12"/>
      <c r="AE6645" s="12"/>
      <c r="AF6645" s="12"/>
      <c r="AG6645" s="12"/>
      <c r="AH6645" s="12"/>
      <c r="AI6645" s="12"/>
      <c r="AJ6645" s="12"/>
      <c r="AK6645" s="12"/>
      <c r="AL6645" s="12"/>
      <c r="AM6645" s="12"/>
      <c r="AN6645" s="12"/>
      <c r="AO6645" s="12"/>
      <c r="AP6645" s="12"/>
      <c r="AQ6645" s="12"/>
      <c r="AR6645" s="12"/>
      <c r="AS6645" s="12"/>
      <c r="AT6645" s="12"/>
      <c r="AU6645" s="12"/>
      <c r="AV6645" s="12"/>
      <c r="AW6645" s="12"/>
      <c r="AX6645" s="12"/>
      <c r="AY6645" s="12"/>
      <c r="AZ6645" s="12"/>
      <c r="BA6645" s="12"/>
      <c r="BB6645" s="12"/>
      <c r="BC6645" s="12"/>
      <c r="BD6645" s="12"/>
      <c r="BE6645" s="12"/>
      <c r="BF6645" s="12"/>
      <c r="BG6645" s="12"/>
      <c r="BH6645" s="12"/>
      <c r="BI6645" s="12"/>
      <c r="BJ6645" s="13"/>
      <c r="BK6645" s="13"/>
      <c r="BL6645" s="13"/>
      <c r="BM6645" s="13"/>
      <c r="BN6645" s="13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1"/>
      <c r="L6646" s="11"/>
      <c r="M6646" s="12"/>
      <c r="N6646" s="12"/>
      <c r="O6646" s="12"/>
      <c r="P6646" s="12"/>
      <c r="Q6646" s="12"/>
      <c r="R6646" s="12"/>
      <c r="S6646" s="12"/>
      <c r="T6646" s="12"/>
      <c r="U6646" s="12"/>
      <c r="V6646" s="12"/>
      <c r="W6646" s="12"/>
      <c r="X6646" s="12"/>
      <c r="Y6646" s="12"/>
      <c r="Z6646" s="12"/>
      <c r="AA6646" s="12"/>
      <c r="AB6646" s="12"/>
      <c r="AC6646" s="12"/>
      <c r="AD6646" s="12"/>
      <c r="AE6646" s="12"/>
      <c r="AF6646" s="12"/>
      <c r="AG6646" s="12"/>
      <c r="AH6646" s="12"/>
      <c r="AI6646" s="12"/>
      <c r="AJ6646" s="12"/>
      <c r="AK6646" s="12"/>
      <c r="AL6646" s="12"/>
      <c r="AM6646" s="12"/>
      <c r="AN6646" s="12"/>
      <c r="AO6646" s="12"/>
      <c r="AP6646" s="12"/>
      <c r="AQ6646" s="12"/>
      <c r="AR6646" s="12"/>
      <c r="AS6646" s="12"/>
      <c r="AT6646" s="12"/>
      <c r="AU6646" s="12"/>
      <c r="AV6646" s="12"/>
      <c r="AW6646" s="12"/>
      <c r="AX6646" s="12"/>
      <c r="AY6646" s="12"/>
      <c r="AZ6646" s="12"/>
      <c r="BA6646" s="12"/>
      <c r="BB6646" s="12"/>
      <c r="BC6646" s="12"/>
      <c r="BD6646" s="12"/>
      <c r="BE6646" s="12"/>
      <c r="BF6646" s="12"/>
      <c r="BG6646" s="12"/>
      <c r="BH6646" s="12"/>
      <c r="BI6646" s="12"/>
      <c r="BJ6646" s="13"/>
      <c r="BK6646" s="13"/>
      <c r="BL6646" s="13"/>
      <c r="BM6646" s="13"/>
      <c r="BN6646" s="13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1"/>
      <c r="L6647" s="11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/>
      <c r="AC6647" s="12"/>
      <c r="AD6647" s="12"/>
      <c r="AE6647" s="12"/>
      <c r="AF6647" s="12"/>
      <c r="AG6647" s="12"/>
      <c r="AH6647" s="12"/>
      <c r="AI6647" s="12"/>
      <c r="AJ6647" s="12"/>
      <c r="AK6647" s="12"/>
      <c r="AL6647" s="12"/>
      <c r="AM6647" s="12"/>
      <c r="AN6647" s="12"/>
      <c r="AO6647" s="12"/>
      <c r="AP6647" s="12"/>
      <c r="AQ6647" s="12"/>
      <c r="AR6647" s="12"/>
      <c r="AS6647" s="12"/>
      <c r="AT6647" s="12"/>
      <c r="AU6647" s="12"/>
      <c r="AV6647" s="12"/>
      <c r="AW6647" s="12"/>
      <c r="AX6647" s="12"/>
      <c r="AY6647" s="12"/>
      <c r="AZ6647" s="12"/>
      <c r="BA6647" s="12"/>
      <c r="BB6647" s="12"/>
      <c r="BC6647" s="12"/>
      <c r="BD6647" s="12"/>
      <c r="BE6647" s="12"/>
      <c r="BF6647" s="12"/>
      <c r="BG6647" s="12"/>
      <c r="BH6647" s="12"/>
      <c r="BI6647" s="12"/>
      <c r="BJ6647" s="13"/>
      <c r="BK6647" s="13"/>
      <c r="BL6647" s="13"/>
      <c r="BM6647" s="13"/>
      <c r="BN6647" s="13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1"/>
      <c r="L6648" s="11"/>
      <c r="M6648" s="12"/>
      <c r="N6648" s="12"/>
      <c r="O6648" s="12"/>
      <c r="P6648" s="12"/>
      <c r="Q6648" s="12"/>
      <c r="R6648" s="12"/>
      <c r="S6648" s="12"/>
      <c r="T6648" s="12"/>
      <c r="U6648" s="12"/>
      <c r="V6648" s="12"/>
      <c r="W6648" s="12"/>
      <c r="X6648" s="12"/>
      <c r="Y6648" s="12"/>
      <c r="Z6648" s="12"/>
      <c r="AA6648" s="12"/>
      <c r="AB6648" s="12"/>
      <c r="AC6648" s="12"/>
      <c r="AD6648" s="12"/>
      <c r="AE6648" s="12"/>
      <c r="AF6648" s="12"/>
      <c r="AG6648" s="12"/>
      <c r="AH6648" s="12"/>
      <c r="AI6648" s="12"/>
      <c r="AJ6648" s="12"/>
      <c r="AK6648" s="12"/>
      <c r="AL6648" s="12"/>
      <c r="AM6648" s="12"/>
      <c r="AN6648" s="12"/>
      <c r="AO6648" s="12"/>
      <c r="AP6648" s="12"/>
      <c r="AQ6648" s="12"/>
      <c r="AR6648" s="12"/>
      <c r="AS6648" s="12"/>
      <c r="AT6648" s="12"/>
      <c r="AU6648" s="12"/>
      <c r="AV6648" s="12"/>
      <c r="AW6648" s="12"/>
      <c r="AX6648" s="12"/>
      <c r="AY6648" s="12"/>
      <c r="AZ6648" s="12"/>
      <c r="BA6648" s="12"/>
      <c r="BB6648" s="12"/>
      <c r="BC6648" s="12"/>
      <c r="BD6648" s="12"/>
      <c r="BE6648" s="12"/>
      <c r="BF6648" s="12"/>
      <c r="BG6648" s="12"/>
      <c r="BH6648" s="12"/>
      <c r="BI6648" s="12"/>
      <c r="BJ6648" s="13"/>
      <c r="BK6648" s="13"/>
      <c r="BL6648" s="13"/>
      <c r="BM6648" s="13"/>
      <c r="BN6648" s="13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1"/>
      <c r="L6649" s="11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/>
      <c r="AC6649" s="12"/>
      <c r="AD6649" s="12"/>
      <c r="AE6649" s="12"/>
      <c r="AF6649" s="12"/>
      <c r="AG6649" s="12"/>
      <c r="AH6649" s="12"/>
      <c r="AI6649" s="12"/>
      <c r="AJ6649" s="12"/>
      <c r="AK6649" s="12"/>
      <c r="AL6649" s="12"/>
      <c r="AM6649" s="12"/>
      <c r="AN6649" s="12"/>
      <c r="AO6649" s="12"/>
      <c r="AP6649" s="12"/>
      <c r="AQ6649" s="12"/>
      <c r="AR6649" s="12"/>
      <c r="AS6649" s="12"/>
      <c r="AT6649" s="12"/>
      <c r="AU6649" s="12"/>
      <c r="AV6649" s="12"/>
      <c r="AW6649" s="12"/>
      <c r="AX6649" s="12"/>
      <c r="AY6649" s="12"/>
      <c r="AZ6649" s="12"/>
      <c r="BA6649" s="12"/>
      <c r="BB6649" s="12"/>
      <c r="BC6649" s="12"/>
      <c r="BD6649" s="12"/>
      <c r="BE6649" s="12"/>
      <c r="BF6649" s="12"/>
      <c r="BG6649" s="12"/>
      <c r="BH6649" s="12"/>
      <c r="BI6649" s="12"/>
      <c r="BJ6649" s="13"/>
      <c r="BK6649" s="13"/>
      <c r="BL6649" s="13"/>
      <c r="BM6649" s="13"/>
      <c r="BN6649" s="13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1"/>
      <c r="L6650" s="11"/>
      <c r="M6650" s="12"/>
      <c r="N6650" s="12"/>
      <c r="O6650" s="12"/>
      <c r="P6650" s="12"/>
      <c r="Q6650" s="12"/>
      <c r="R6650" s="12"/>
      <c r="S6650" s="12"/>
      <c r="T6650" s="12"/>
      <c r="U6650" s="12"/>
      <c r="V6650" s="12"/>
      <c r="W6650" s="12"/>
      <c r="X6650" s="12"/>
      <c r="Y6650" s="12"/>
      <c r="Z6650" s="12"/>
      <c r="AA6650" s="12"/>
      <c r="AB6650" s="12"/>
      <c r="AC6650" s="12"/>
      <c r="AD6650" s="12"/>
      <c r="AE6650" s="12"/>
      <c r="AF6650" s="12"/>
      <c r="AG6650" s="12"/>
      <c r="AH6650" s="12"/>
      <c r="AI6650" s="12"/>
      <c r="AJ6650" s="12"/>
      <c r="AK6650" s="12"/>
      <c r="AL6650" s="12"/>
      <c r="AM6650" s="12"/>
      <c r="AN6650" s="12"/>
      <c r="AO6650" s="12"/>
      <c r="AP6650" s="12"/>
      <c r="AQ6650" s="12"/>
      <c r="AR6650" s="12"/>
      <c r="AS6650" s="12"/>
      <c r="AT6650" s="12"/>
      <c r="AU6650" s="12"/>
      <c r="AV6650" s="12"/>
      <c r="AW6650" s="12"/>
      <c r="AX6650" s="12"/>
      <c r="AY6650" s="12"/>
      <c r="AZ6650" s="12"/>
      <c r="BA6650" s="12"/>
      <c r="BB6650" s="12"/>
      <c r="BC6650" s="12"/>
      <c r="BD6650" s="12"/>
      <c r="BE6650" s="12"/>
      <c r="BF6650" s="12"/>
      <c r="BG6650" s="12"/>
      <c r="BH6650" s="12"/>
      <c r="BI6650" s="12"/>
      <c r="BJ6650" s="13"/>
      <c r="BK6650" s="13"/>
      <c r="BL6650" s="13"/>
      <c r="BM6650" s="13"/>
      <c r="BN6650" s="13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1"/>
      <c r="L6651" s="11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/>
      <c r="AC6651" s="12"/>
      <c r="AD6651" s="12"/>
      <c r="AE6651" s="12"/>
      <c r="AF6651" s="12"/>
      <c r="AG6651" s="12"/>
      <c r="AH6651" s="12"/>
      <c r="AI6651" s="12"/>
      <c r="AJ6651" s="12"/>
      <c r="AK6651" s="12"/>
      <c r="AL6651" s="12"/>
      <c r="AM6651" s="12"/>
      <c r="AN6651" s="12"/>
      <c r="AO6651" s="12"/>
      <c r="AP6651" s="12"/>
      <c r="AQ6651" s="12"/>
      <c r="AR6651" s="12"/>
      <c r="AS6651" s="12"/>
      <c r="AT6651" s="12"/>
      <c r="AU6651" s="12"/>
      <c r="AV6651" s="12"/>
      <c r="AW6651" s="12"/>
      <c r="AX6651" s="12"/>
      <c r="AY6651" s="12"/>
      <c r="AZ6651" s="12"/>
      <c r="BA6651" s="12"/>
      <c r="BB6651" s="12"/>
      <c r="BC6651" s="12"/>
      <c r="BD6651" s="12"/>
      <c r="BE6651" s="12"/>
      <c r="BF6651" s="12"/>
      <c r="BG6651" s="12"/>
      <c r="BH6651" s="12"/>
      <c r="BI6651" s="12"/>
      <c r="BJ6651" s="13"/>
      <c r="BK6651" s="13"/>
      <c r="BL6651" s="13"/>
      <c r="BM6651" s="13"/>
      <c r="BN6651" s="13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1"/>
      <c r="L6652" s="11"/>
      <c r="M6652" s="12"/>
      <c r="N6652" s="12"/>
      <c r="O6652" s="12"/>
      <c r="P6652" s="12"/>
      <c r="Q6652" s="12"/>
      <c r="R6652" s="12"/>
      <c r="S6652" s="12"/>
      <c r="T6652" s="12"/>
      <c r="U6652" s="12"/>
      <c r="V6652" s="12"/>
      <c r="W6652" s="12"/>
      <c r="X6652" s="12"/>
      <c r="Y6652" s="12"/>
      <c r="Z6652" s="12"/>
      <c r="AA6652" s="12"/>
      <c r="AB6652" s="12"/>
      <c r="AC6652" s="12"/>
      <c r="AD6652" s="12"/>
      <c r="AE6652" s="12"/>
      <c r="AF6652" s="12"/>
      <c r="AG6652" s="12"/>
      <c r="AH6652" s="12"/>
      <c r="AI6652" s="12"/>
      <c r="AJ6652" s="12"/>
      <c r="AK6652" s="12"/>
      <c r="AL6652" s="12"/>
      <c r="AM6652" s="12"/>
      <c r="AN6652" s="12"/>
      <c r="AO6652" s="12"/>
      <c r="AP6652" s="12"/>
      <c r="AQ6652" s="12"/>
      <c r="AR6652" s="12"/>
      <c r="AS6652" s="12"/>
      <c r="AT6652" s="12"/>
      <c r="AU6652" s="12"/>
      <c r="AV6652" s="12"/>
      <c r="AW6652" s="12"/>
      <c r="AX6652" s="12"/>
      <c r="AY6652" s="12"/>
      <c r="AZ6652" s="12"/>
      <c r="BA6652" s="12"/>
      <c r="BB6652" s="12"/>
      <c r="BC6652" s="12"/>
      <c r="BD6652" s="12"/>
      <c r="BE6652" s="12"/>
      <c r="BF6652" s="12"/>
      <c r="BG6652" s="12"/>
      <c r="BH6652" s="12"/>
      <c r="BI6652" s="12"/>
      <c r="BJ6652" s="13"/>
      <c r="BK6652" s="13"/>
      <c r="BL6652" s="13"/>
      <c r="BM6652" s="13"/>
      <c r="BN6652" s="13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1"/>
      <c r="L6653" s="11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/>
      <c r="AD6653" s="12"/>
      <c r="AE6653" s="12"/>
      <c r="AF6653" s="12"/>
      <c r="AG6653" s="12"/>
      <c r="AH6653" s="12"/>
      <c r="AI6653" s="12"/>
      <c r="AJ6653" s="12"/>
      <c r="AK6653" s="12"/>
      <c r="AL6653" s="12"/>
      <c r="AM6653" s="12"/>
      <c r="AN6653" s="12"/>
      <c r="AO6653" s="12"/>
      <c r="AP6653" s="12"/>
      <c r="AQ6653" s="12"/>
      <c r="AR6653" s="12"/>
      <c r="AS6653" s="12"/>
      <c r="AT6653" s="12"/>
      <c r="AU6653" s="12"/>
      <c r="AV6653" s="12"/>
      <c r="AW6653" s="12"/>
      <c r="AX6653" s="12"/>
      <c r="AY6653" s="12"/>
      <c r="AZ6653" s="12"/>
      <c r="BA6653" s="12"/>
      <c r="BB6653" s="12"/>
      <c r="BC6653" s="12"/>
      <c r="BD6653" s="12"/>
      <c r="BE6653" s="12"/>
      <c r="BF6653" s="12"/>
      <c r="BG6653" s="12"/>
      <c r="BH6653" s="12"/>
      <c r="BI6653" s="12"/>
      <c r="BJ6653" s="13"/>
      <c r="BK6653" s="13"/>
      <c r="BL6653" s="13"/>
      <c r="BM6653" s="13"/>
      <c r="BN6653" s="13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1"/>
      <c r="L6654" s="11"/>
      <c r="M6654" s="12"/>
      <c r="N6654" s="12"/>
      <c r="O6654" s="12"/>
      <c r="P6654" s="12"/>
      <c r="Q6654" s="12"/>
      <c r="R6654" s="12"/>
      <c r="S6654" s="12"/>
      <c r="T6654" s="12"/>
      <c r="U6654" s="12"/>
      <c r="V6654" s="12"/>
      <c r="W6654" s="12"/>
      <c r="X6654" s="12"/>
      <c r="Y6654" s="12"/>
      <c r="Z6654" s="12"/>
      <c r="AA6654" s="12"/>
      <c r="AB6654" s="12"/>
      <c r="AC6654" s="12"/>
      <c r="AD6654" s="12"/>
      <c r="AE6654" s="12"/>
      <c r="AF6654" s="12"/>
      <c r="AG6654" s="12"/>
      <c r="AH6654" s="12"/>
      <c r="AI6654" s="12"/>
      <c r="AJ6654" s="12"/>
      <c r="AK6654" s="12"/>
      <c r="AL6654" s="12"/>
      <c r="AM6654" s="12"/>
      <c r="AN6654" s="12"/>
      <c r="AO6654" s="12"/>
      <c r="AP6654" s="12"/>
      <c r="AQ6654" s="12"/>
      <c r="AR6654" s="12"/>
      <c r="AS6654" s="12"/>
      <c r="AT6654" s="12"/>
      <c r="AU6654" s="12"/>
      <c r="AV6654" s="12"/>
      <c r="AW6654" s="12"/>
      <c r="AX6654" s="12"/>
      <c r="AY6654" s="12"/>
      <c r="AZ6654" s="12"/>
      <c r="BA6654" s="12"/>
      <c r="BB6654" s="12"/>
      <c r="BC6654" s="12"/>
      <c r="BD6654" s="12"/>
      <c r="BE6654" s="12"/>
      <c r="BF6654" s="12"/>
      <c r="BG6654" s="12"/>
      <c r="BH6654" s="12"/>
      <c r="BI6654" s="12"/>
      <c r="BJ6654" s="13"/>
      <c r="BK6654" s="13"/>
      <c r="BL6654" s="13"/>
      <c r="BM6654" s="13"/>
      <c r="BN6654" s="13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1"/>
      <c r="L6655" s="11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/>
      <c r="AC6655" s="12"/>
      <c r="AD6655" s="12"/>
      <c r="AE6655" s="12"/>
      <c r="AF6655" s="12"/>
      <c r="AG6655" s="12"/>
      <c r="AH6655" s="12"/>
      <c r="AI6655" s="12"/>
      <c r="AJ6655" s="12"/>
      <c r="AK6655" s="12"/>
      <c r="AL6655" s="12"/>
      <c r="AM6655" s="12"/>
      <c r="AN6655" s="12"/>
      <c r="AO6655" s="12"/>
      <c r="AP6655" s="12"/>
      <c r="AQ6655" s="12"/>
      <c r="AR6655" s="12"/>
      <c r="AS6655" s="12"/>
      <c r="AT6655" s="12"/>
      <c r="AU6655" s="12"/>
      <c r="AV6655" s="12"/>
      <c r="AW6655" s="12"/>
      <c r="AX6655" s="12"/>
      <c r="AY6655" s="12"/>
      <c r="AZ6655" s="12"/>
      <c r="BA6655" s="12"/>
      <c r="BB6655" s="12"/>
      <c r="BC6655" s="12"/>
      <c r="BD6655" s="12"/>
      <c r="BE6655" s="12"/>
      <c r="BF6655" s="12"/>
      <c r="BG6655" s="12"/>
      <c r="BH6655" s="12"/>
      <c r="BI6655" s="12"/>
      <c r="BJ6655" s="13"/>
      <c r="BK6655" s="13"/>
      <c r="BL6655" s="13"/>
      <c r="BM6655" s="13"/>
      <c r="BN6655" s="13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1"/>
      <c r="L6656" s="11"/>
      <c r="M6656" s="12"/>
      <c r="N6656" s="12"/>
      <c r="O6656" s="12"/>
      <c r="P6656" s="12"/>
      <c r="Q6656" s="12"/>
      <c r="R6656" s="12"/>
      <c r="S6656" s="12"/>
      <c r="T6656" s="12"/>
      <c r="U6656" s="12"/>
      <c r="V6656" s="12"/>
      <c r="W6656" s="12"/>
      <c r="X6656" s="12"/>
      <c r="Y6656" s="12"/>
      <c r="Z6656" s="12"/>
      <c r="AA6656" s="12"/>
      <c r="AB6656" s="12"/>
      <c r="AC6656" s="12"/>
      <c r="AD6656" s="12"/>
      <c r="AE6656" s="12"/>
      <c r="AF6656" s="12"/>
      <c r="AG6656" s="12"/>
      <c r="AH6656" s="12"/>
      <c r="AI6656" s="12"/>
      <c r="AJ6656" s="12"/>
      <c r="AK6656" s="12"/>
      <c r="AL6656" s="12"/>
      <c r="AM6656" s="12"/>
      <c r="AN6656" s="12"/>
      <c r="AO6656" s="12"/>
      <c r="AP6656" s="12"/>
      <c r="AQ6656" s="12"/>
      <c r="AR6656" s="12"/>
      <c r="AS6656" s="12"/>
      <c r="AT6656" s="12"/>
      <c r="AU6656" s="12"/>
      <c r="AV6656" s="12"/>
      <c r="AW6656" s="12"/>
      <c r="AX6656" s="12"/>
      <c r="AY6656" s="12"/>
      <c r="AZ6656" s="12"/>
      <c r="BA6656" s="12"/>
      <c r="BB6656" s="12"/>
      <c r="BC6656" s="12"/>
      <c r="BD6656" s="12"/>
      <c r="BE6656" s="12"/>
      <c r="BF6656" s="12"/>
      <c r="BG6656" s="12"/>
      <c r="BH6656" s="12"/>
      <c r="BI6656" s="12"/>
      <c r="BJ6656" s="13"/>
      <c r="BK6656" s="13"/>
      <c r="BL6656" s="13"/>
      <c r="BM6656" s="13"/>
      <c r="BN6656" s="13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1"/>
      <c r="L6657" s="11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/>
      <c r="AC6657" s="12"/>
      <c r="AD6657" s="12"/>
      <c r="AE6657" s="12"/>
      <c r="AF6657" s="12"/>
      <c r="AG6657" s="12"/>
      <c r="AH6657" s="12"/>
      <c r="AI6657" s="12"/>
      <c r="AJ6657" s="12"/>
      <c r="AK6657" s="12"/>
      <c r="AL6657" s="12"/>
      <c r="AM6657" s="12"/>
      <c r="AN6657" s="12"/>
      <c r="AO6657" s="12"/>
      <c r="AP6657" s="12"/>
      <c r="AQ6657" s="12"/>
      <c r="AR6657" s="12"/>
      <c r="AS6657" s="12"/>
      <c r="AT6657" s="12"/>
      <c r="AU6657" s="12"/>
      <c r="AV6657" s="12"/>
      <c r="AW6657" s="12"/>
      <c r="AX6657" s="12"/>
      <c r="AY6657" s="12"/>
      <c r="AZ6657" s="12"/>
      <c r="BA6657" s="12"/>
      <c r="BB6657" s="12"/>
      <c r="BC6657" s="12"/>
      <c r="BD6657" s="12"/>
      <c r="BE6657" s="12"/>
      <c r="BF6657" s="12"/>
      <c r="BG6657" s="12"/>
      <c r="BH6657" s="12"/>
      <c r="BI6657" s="12"/>
      <c r="BJ6657" s="13"/>
      <c r="BK6657" s="13"/>
      <c r="BL6657" s="13"/>
      <c r="BM6657" s="13"/>
      <c r="BN6657" s="13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1"/>
      <c r="L6658" s="11"/>
      <c r="M6658" s="12"/>
      <c r="N6658" s="12"/>
      <c r="O6658" s="12"/>
      <c r="P6658" s="12"/>
      <c r="Q6658" s="12"/>
      <c r="R6658" s="12"/>
      <c r="S6658" s="12"/>
      <c r="T6658" s="12"/>
      <c r="U6658" s="12"/>
      <c r="V6658" s="12"/>
      <c r="W6658" s="12"/>
      <c r="X6658" s="12"/>
      <c r="Y6658" s="12"/>
      <c r="Z6658" s="12"/>
      <c r="AA6658" s="12"/>
      <c r="AB6658" s="12"/>
      <c r="AC6658" s="12"/>
      <c r="AD6658" s="12"/>
      <c r="AE6658" s="12"/>
      <c r="AF6658" s="12"/>
      <c r="AG6658" s="12"/>
      <c r="AH6658" s="12"/>
      <c r="AI6658" s="12"/>
      <c r="AJ6658" s="12"/>
      <c r="AK6658" s="12"/>
      <c r="AL6658" s="12"/>
      <c r="AM6658" s="12"/>
      <c r="AN6658" s="12"/>
      <c r="AO6658" s="12"/>
      <c r="AP6658" s="12"/>
      <c r="AQ6658" s="12"/>
      <c r="AR6658" s="12"/>
      <c r="AS6658" s="12"/>
      <c r="AT6658" s="12"/>
      <c r="AU6658" s="12"/>
      <c r="AV6658" s="12"/>
      <c r="AW6658" s="12"/>
      <c r="AX6658" s="12"/>
      <c r="AY6658" s="12"/>
      <c r="AZ6658" s="12"/>
      <c r="BA6658" s="12"/>
      <c r="BB6658" s="12"/>
      <c r="BC6658" s="12"/>
      <c r="BD6658" s="12"/>
      <c r="BE6658" s="12"/>
      <c r="BF6658" s="12"/>
      <c r="BG6658" s="12"/>
      <c r="BH6658" s="12"/>
      <c r="BI6658" s="12"/>
      <c r="BJ6658" s="13"/>
      <c r="BK6658" s="13"/>
      <c r="BL6658" s="13"/>
      <c r="BM6658" s="13"/>
      <c r="BN6658" s="13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1"/>
      <c r="L6659" s="11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/>
      <c r="AC6659" s="12"/>
      <c r="AD6659" s="12"/>
      <c r="AE6659" s="12"/>
      <c r="AF6659" s="12"/>
      <c r="AG6659" s="12"/>
      <c r="AH6659" s="12"/>
      <c r="AI6659" s="12"/>
      <c r="AJ6659" s="12"/>
      <c r="AK6659" s="12"/>
      <c r="AL6659" s="12"/>
      <c r="AM6659" s="12"/>
      <c r="AN6659" s="12"/>
      <c r="AO6659" s="12"/>
      <c r="AP6659" s="12"/>
      <c r="AQ6659" s="12"/>
      <c r="AR6659" s="12"/>
      <c r="AS6659" s="12"/>
      <c r="AT6659" s="12"/>
      <c r="AU6659" s="12"/>
      <c r="AV6659" s="12"/>
      <c r="AW6659" s="12"/>
      <c r="AX6659" s="12"/>
      <c r="AY6659" s="12"/>
      <c r="AZ6659" s="12"/>
      <c r="BA6659" s="12"/>
      <c r="BB6659" s="12"/>
      <c r="BC6659" s="12"/>
      <c r="BD6659" s="12"/>
      <c r="BE6659" s="12"/>
      <c r="BF6659" s="12"/>
      <c r="BG6659" s="12"/>
      <c r="BH6659" s="12"/>
      <c r="BI6659" s="12"/>
      <c r="BJ6659" s="13"/>
      <c r="BK6659" s="13"/>
      <c r="BL6659" s="13"/>
      <c r="BM6659" s="13"/>
      <c r="BN6659" s="13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1"/>
      <c r="L6660" s="11"/>
      <c r="M6660" s="12"/>
      <c r="N6660" s="12"/>
      <c r="O6660" s="12"/>
      <c r="P6660" s="12"/>
      <c r="Q6660" s="12"/>
      <c r="R6660" s="12"/>
      <c r="S6660" s="12"/>
      <c r="T6660" s="12"/>
      <c r="U6660" s="12"/>
      <c r="V6660" s="12"/>
      <c r="W6660" s="12"/>
      <c r="X6660" s="12"/>
      <c r="Y6660" s="12"/>
      <c r="Z6660" s="12"/>
      <c r="AA6660" s="12"/>
      <c r="AB6660" s="12"/>
      <c r="AC6660" s="12"/>
      <c r="AD6660" s="12"/>
      <c r="AE6660" s="12"/>
      <c r="AF6660" s="12"/>
      <c r="AG6660" s="12"/>
      <c r="AH6660" s="12"/>
      <c r="AI6660" s="12"/>
      <c r="AJ6660" s="12"/>
      <c r="AK6660" s="12"/>
      <c r="AL6660" s="12"/>
      <c r="AM6660" s="12"/>
      <c r="AN6660" s="12"/>
      <c r="AO6660" s="12"/>
      <c r="AP6660" s="12"/>
      <c r="AQ6660" s="12"/>
      <c r="AR6660" s="12"/>
      <c r="AS6660" s="12"/>
      <c r="AT6660" s="12"/>
      <c r="AU6660" s="12"/>
      <c r="AV6660" s="12"/>
      <c r="AW6660" s="12"/>
      <c r="AX6660" s="12"/>
      <c r="AY6660" s="12"/>
      <c r="AZ6660" s="12"/>
      <c r="BA6660" s="12"/>
      <c r="BB6660" s="12"/>
      <c r="BC6660" s="12"/>
      <c r="BD6660" s="12"/>
      <c r="BE6660" s="12"/>
      <c r="BF6660" s="12"/>
      <c r="BG6660" s="12"/>
      <c r="BH6660" s="12"/>
      <c r="BI6660" s="12"/>
      <c r="BJ6660" s="13"/>
      <c r="BK6660" s="13"/>
      <c r="BL6660" s="13"/>
      <c r="BM6660" s="13"/>
      <c r="BN6660" s="13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1"/>
      <c r="L6661" s="11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/>
      <c r="AG6661" s="12"/>
      <c r="AH6661" s="12"/>
      <c r="AI6661" s="12"/>
      <c r="AJ6661" s="12"/>
      <c r="AK6661" s="12"/>
      <c r="AL6661" s="12"/>
      <c r="AM6661" s="12"/>
      <c r="AN6661" s="12"/>
      <c r="AO6661" s="12"/>
      <c r="AP6661" s="12"/>
      <c r="AQ6661" s="12"/>
      <c r="AR6661" s="12"/>
      <c r="AS6661" s="12"/>
      <c r="AT6661" s="12"/>
      <c r="AU6661" s="12"/>
      <c r="AV6661" s="12"/>
      <c r="AW6661" s="12"/>
      <c r="AX6661" s="12"/>
      <c r="AY6661" s="12"/>
      <c r="AZ6661" s="12"/>
      <c r="BA6661" s="12"/>
      <c r="BB6661" s="12"/>
      <c r="BC6661" s="12"/>
      <c r="BD6661" s="12"/>
      <c r="BE6661" s="12"/>
      <c r="BF6661" s="12"/>
      <c r="BG6661" s="12"/>
      <c r="BH6661" s="12"/>
      <c r="BI6661" s="12"/>
      <c r="BJ6661" s="13"/>
      <c r="BK6661" s="13"/>
      <c r="BL6661" s="13"/>
      <c r="BM6661" s="13"/>
      <c r="BN6661" s="13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1"/>
      <c r="L6662" s="11"/>
      <c r="M6662" s="12"/>
      <c r="N6662" s="12"/>
      <c r="O6662" s="12"/>
      <c r="P6662" s="12"/>
      <c r="Q6662" s="12"/>
      <c r="R6662" s="12"/>
      <c r="S6662" s="12"/>
      <c r="T6662" s="12"/>
      <c r="U6662" s="12"/>
      <c r="V6662" s="12"/>
      <c r="W6662" s="12"/>
      <c r="X6662" s="12"/>
      <c r="Y6662" s="12"/>
      <c r="Z6662" s="12"/>
      <c r="AA6662" s="12"/>
      <c r="AB6662" s="12"/>
      <c r="AC6662" s="12"/>
      <c r="AD6662" s="12"/>
      <c r="AE6662" s="12"/>
      <c r="AF6662" s="12"/>
      <c r="AG6662" s="12"/>
      <c r="AH6662" s="12"/>
      <c r="AI6662" s="12"/>
      <c r="AJ6662" s="12"/>
      <c r="AK6662" s="12"/>
      <c r="AL6662" s="12"/>
      <c r="AM6662" s="12"/>
      <c r="AN6662" s="12"/>
      <c r="AO6662" s="12"/>
      <c r="AP6662" s="12"/>
      <c r="AQ6662" s="12"/>
      <c r="AR6662" s="12"/>
      <c r="AS6662" s="12"/>
      <c r="AT6662" s="12"/>
      <c r="AU6662" s="12"/>
      <c r="AV6662" s="12"/>
      <c r="AW6662" s="12"/>
      <c r="AX6662" s="12"/>
      <c r="AY6662" s="12"/>
      <c r="AZ6662" s="12"/>
      <c r="BA6662" s="12"/>
      <c r="BB6662" s="12"/>
      <c r="BC6662" s="12"/>
      <c r="BD6662" s="12"/>
      <c r="BE6662" s="12"/>
      <c r="BF6662" s="12"/>
      <c r="BG6662" s="12"/>
      <c r="BH6662" s="12"/>
      <c r="BI6662" s="12"/>
      <c r="BJ6662" s="13"/>
      <c r="BK6662" s="13"/>
      <c r="BL6662" s="13"/>
      <c r="BM6662" s="13"/>
      <c r="BN6662" s="13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1"/>
      <c r="L6663" s="11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/>
      <c r="AC6663" s="12"/>
      <c r="AD6663" s="12"/>
      <c r="AE6663" s="12"/>
      <c r="AF6663" s="12"/>
      <c r="AG6663" s="12"/>
      <c r="AH6663" s="12"/>
      <c r="AI6663" s="12"/>
      <c r="AJ6663" s="12"/>
      <c r="AK6663" s="12"/>
      <c r="AL6663" s="12"/>
      <c r="AM6663" s="12"/>
      <c r="AN6663" s="12"/>
      <c r="AO6663" s="12"/>
      <c r="AP6663" s="12"/>
      <c r="AQ6663" s="12"/>
      <c r="AR6663" s="12"/>
      <c r="AS6663" s="12"/>
      <c r="AT6663" s="12"/>
      <c r="AU6663" s="12"/>
      <c r="AV6663" s="12"/>
      <c r="AW6663" s="12"/>
      <c r="AX6663" s="12"/>
      <c r="AY6663" s="12"/>
      <c r="AZ6663" s="12"/>
      <c r="BA6663" s="12"/>
      <c r="BB6663" s="12"/>
      <c r="BC6663" s="12"/>
      <c r="BD6663" s="12"/>
      <c r="BE6663" s="12"/>
      <c r="BF6663" s="12"/>
      <c r="BG6663" s="12"/>
      <c r="BH6663" s="12"/>
      <c r="BI6663" s="12"/>
      <c r="BJ6663" s="13"/>
      <c r="BK6663" s="13"/>
      <c r="BL6663" s="13"/>
      <c r="BM6663" s="13"/>
      <c r="BN6663" s="13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1"/>
      <c r="L6664" s="11"/>
      <c r="M6664" s="12"/>
      <c r="N6664" s="12"/>
      <c r="O6664" s="12"/>
      <c r="P6664" s="12"/>
      <c r="Q6664" s="12"/>
      <c r="R6664" s="12"/>
      <c r="S6664" s="12"/>
      <c r="T6664" s="12"/>
      <c r="U6664" s="12"/>
      <c r="V6664" s="12"/>
      <c r="W6664" s="12"/>
      <c r="X6664" s="12"/>
      <c r="Y6664" s="12"/>
      <c r="Z6664" s="12"/>
      <c r="AA6664" s="12"/>
      <c r="AB6664" s="12"/>
      <c r="AC6664" s="12"/>
      <c r="AD6664" s="12"/>
      <c r="AE6664" s="12"/>
      <c r="AF6664" s="12"/>
      <c r="AG6664" s="12"/>
      <c r="AH6664" s="12"/>
      <c r="AI6664" s="12"/>
      <c r="AJ6664" s="12"/>
      <c r="AK6664" s="12"/>
      <c r="AL6664" s="12"/>
      <c r="AM6664" s="12"/>
      <c r="AN6664" s="12"/>
      <c r="AO6664" s="12"/>
      <c r="AP6664" s="12"/>
      <c r="AQ6664" s="12"/>
      <c r="AR6664" s="12"/>
      <c r="AS6664" s="12"/>
      <c r="AT6664" s="12"/>
      <c r="AU6664" s="12"/>
      <c r="AV6664" s="12"/>
      <c r="AW6664" s="12"/>
      <c r="AX6664" s="12"/>
      <c r="AY6664" s="12"/>
      <c r="AZ6664" s="12"/>
      <c r="BA6664" s="12"/>
      <c r="BB6664" s="12"/>
      <c r="BC6664" s="12"/>
      <c r="BD6664" s="12"/>
      <c r="BE6664" s="12"/>
      <c r="BF6664" s="12"/>
      <c r="BG6664" s="12"/>
      <c r="BH6664" s="12"/>
      <c r="BI6664" s="12"/>
      <c r="BJ6664" s="13"/>
      <c r="BK6664" s="13"/>
      <c r="BL6664" s="13"/>
      <c r="BM6664" s="13"/>
      <c r="BN6664" s="13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1"/>
      <c r="L6665" s="11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/>
      <c r="AF6665" s="12"/>
      <c r="AG6665" s="12"/>
      <c r="AH6665" s="12"/>
      <c r="AI6665" s="12"/>
      <c r="AJ6665" s="12"/>
      <c r="AK6665" s="12"/>
      <c r="AL6665" s="12"/>
      <c r="AM6665" s="12"/>
      <c r="AN6665" s="12"/>
      <c r="AO6665" s="12"/>
      <c r="AP6665" s="12"/>
      <c r="AQ6665" s="12"/>
      <c r="AR6665" s="12"/>
      <c r="AS6665" s="12"/>
      <c r="AT6665" s="12"/>
      <c r="AU6665" s="12"/>
      <c r="AV6665" s="12"/>
      <c r="AW6665" s="12"/>
      <c r="AX6665" s="12"/>
      <c r="AY6665" s="12"/>
      <c r="AZ6665" s="12"/>
      <c r="BA6665" s="12"/>
      <c r="BB6665" s="12"/>
      <c r="BC6665" s="12"/>
      <c r="BD6665" s="12"/>
      <c r="BE6665" s="12"/>
      <c r="BF6665" s="12"/>
      <c r="BG6665" s="12"/>
      <c r="BH6665" s="12"/>
      <c r="BI6665" s="12"/>
      <c r="BJ6665" s="13"/>
      <c r="BK6665" s="13"/>
      <c r="BL6665" s="13"/>
      <c r="BM6665" s="13"/>
      <c r="BN6665" s="13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1"/>
      <c r="L6666" s="11"/>
      <c r="M6666" s="12"/>
      <c r="N6666" s="12"/>
      <c r="O6666" s="12"/>
      <c r="P6666" s="12"/>
      <c r="Q6666" s="12"/>
      <c r="R6666" s="12"/>
      <c r="S6666" s="12"/>
      <c r="T6666" s="12"/>
      <c r="U6666" s="12"/>
      <c r="V6666" s="12"/>
      <c r="W6666" s="12"/>
      <c r="X6666" s="12"/>
      <c r="Y6666" s="12"/>
      <c r="Z6666" s="12"/>
      <c r="AA6666" s="12"/>
      <c r="AB6666" s="12"/>
      <c r="AC6666" s="12"/>
      <c r="AD6666" s="12"/>
      <c r="AE6666" s="12"/>
      <c r="AF6666" s="12"/>
      <c r="AG6666" s="12"/>
      <c r="AH6666" s="12"/>
      <c r="AI6666" s="12"/>
      <c r="AJ6666" s="12"/>
      <c r="AK6666" s="12"/>
      <c r="AL6666" s="12"/>
      <c r="AM6666" s="12"/>
      <c r="AN6666" s="12"/>
      <c r="AO6666" s="12"/>
      <c r="AP6666" s="12"/>
      <c r="AQ6666" s="12"/>
      <c r="AR6666" s="12"/>
      <c r="AS6666" s="12"/>
      <c r="AT6666" s="12"/>
      <c r="AU6666" s="12"/>
      <c r="AV6666" s="12"/>
      <c r="AW6666" s="12"/>
      <c r="AX6666" s="12"/>
      <c r="AY6666" s="12"/>
      <c r="AZ6666" s="12"/>
      <c r="BA6666" s="12"/>
      <c r="BB6666" s="12"/>
      <c r="BC6666" s="12"/>
      <c r="BD6666" s="12"/>
      <c r="BE6666" s="12"/>
      <c r="BF6666" s="12"/>
      <c r="BG6666" s="12"/>
      <c r="BH6666" s="12"/>
      <c r="BI6666" s="12"/>
      <c r="BJ6666" s="13"/>
      <c r="BK6666" s="13"/>
      <c r="BL6666" s="13"/>
      <c r="BM6666" s="13"/>
      <c r="BN6666" s="13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1"/>
      <c r="L6667" s="11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/>
      <c r="AC6667" s="12"/>
      <c r="AD6667" s="12"/>
      <c r="AE6667" s="12"/>
      <c r="AF6667" s="12"/>
      <c r="AG6667" s="12"/>
      <c r="AH6667" s="12"/>
      <c r="AI6667" s="12"/>
      <c r="AJ6667" s="12"/>
      <c r="AK6667" s="12"/>
      <c r="AL6667" s="12"/>
      <c r="AM6667" s="12"/>
      <c r="AN6667" s="12"/>
      <c r="AO6667" s="12"/>
      <c r="AP6667" s="12"/>
      <c r="AQ6667" s="12"/>
      <c r="AR6667" s="12"/>
      <c r="AS6667" s="12"/>
      <c r="AT6667" s="12"/>
      <c r="AU6667" s="12"/>
      <c r="AV6667" s="12"/>
      <c r="AW6667" s="12"/>
      <c r="AX6667" s="12"/>
      <c r="AY6667" s="12"/>
      <c r="AZ6667" s="12"/>
      <c r="BA6667" s="12"/>
      <c r="BB6667" s="12"/>
      <c r="BC6667" s="12"/>
      <c r="BD6667" s="12"/>
      <c r="BE6667" s="12"/>
      <c r="BF6667" s="12"/>
      <c r="BG6667" s="12"/>
      <c r="BH6667" s="12"/>
      <c r="BI6667" s="12"/>
      <c r="BJ6667" s="13"/>
      <c r="BK6667" s="13"/>
      <c r="BL6667" s="13"/>
      <c r="BM6667" s="13"/>
      <c r="BN6667" s="13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1"/>
      <c r="L6668" s="11"/>
      <c r="M6668" s="12"/>
      <c r="N6668" s="12"/>
      <c r="O6668" s="12"/>
      <c r="P6668" s="12"/>
      <c r="Q6668" s="12"/>
      <c r="R6668" s="12"/>
      <c r="S6668" s="12"/>
      <c r="T6668" s="12"/>
      <c r="U6668" s="12"/>
      <c r="V6668" s="12"/>
      <c r="W6668" s="12"/>
      <c r="X6668" s="12"/>
      <c r="Y6668" s="12"/>
      <c r="Z6668" s="12"/>
      <c r="AA6668" s="12"/>
      <c r="AB6668" s="12"/>
      <c r="AC6668" s="12"/>
      <c r="AD6668" s="12"/>
      <c r="AE6668" s="12"/>
      <c r="AF6668" s="12"/>
      <c r="AG6668" s="12"/>
      <c r="AH6668" s="12"/>
      <c r="AI6668" s="12"/>
      <c r="AJ6668" s="12"/>
      <c r="AK6668" s="12"/>
      <c r="AL6668" s="12"/>
      <c r="AM6668" s="12"/>
      <c r="AN6668" s="12"/>
      <c r="AO6668" s="12"/>
      <c r="AP6668" s="12"/>
      <c r="AQ6668" s="12"/>
      <c r="AR6668" s="12"/>
      <c r="AS6668" s="12"/>
      <c r="AT6668" s="12"/>
      <c r="AU6668" s="12"/>
      <c r="AV6668" s="12"/>
      <c r="AW6668" s="12"/>
      <c r="AX6668" s="12"/>
      <c r="AY6668" s="12"/>
      <c r="AZ6668" s="12"/>
      <c r="BA6668" s="12"/>
      <c r="BB6668" s="12"/>
      <c r="BC6668" s="12"/>
      <c r="BD6668" s="12"/>
      <c r="BE6668" s="12"/>
      <c r="BF6668" s="12"/>
      <c r="BG6668" s="12"/>
      <c r="BH6668" s="12"/>
      <c r="BI6668" s="12"/>
      <c r="BJ6668" s="13"/>
      <c r="BK6668" s="13"/>
      <c r="BL6668" s="13"/>
      <c r="BM6668" s="13"/>
      <c r="BN6668" s="13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1"/>
      <c r="L6669" s="11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/>
      <c r="AC6669" s="12"/>
      <c r="AD6669" s="12"/>
      <c r="AE6669" s="12"/>
      <c r="AF6669" s="12"/>
      <c r="AG6669" s="12"/>
      <c r="AH6669" s="12"/>
      <c r="AI6669" s="12"/>
      <c r="AJ6669" s="12"/>
      <c r="AK6669" s="12"/>
      <c r="AL6669" s="12"/>
      <c r="AM6669" s="12"/>
      <c r="AN6669" s="12"/>
      <c r="AO6669" s="12"/>
      <c r="AP6669" s="12"/>
      <c r="AQ6669" s="12"/>
      <c r="AR6669" s="12"/>
      <c r="AS6669" s="12"/>
      <c r="AT6669" s="12"/>
      <c r="AU6669" s="12"/>
      <c r="AV6669" s="12"/>
      <c r="AW6669" s="12"/>
      <c r="AX6669" s="12"/>
      <c r="AY6669" s="12"/>
      <c r="AZ6669" s="12"/>
      <c r="BA6669" s="12"/>
      <c r="BB6669" s="12"/>
      <c r="BC6669" s="12"/>
      <c r="BD6669" s="12"/>
      <c r="BE6669" s="12"/>
      <c r="BF6669" s="12"/>
      <c r="BG6669" s="12"/>
      <c r="BH6669" s="12"/>
      <c r="BI6669" s="12"/>
      <c r="BJ6669" s="13"/>
      <c r="BK6669" s="13"/>
      <c r="BL6669" s="13"/>
      <c r="BM6669" s="13"/>
      <c r="BN6669" s="13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1"/>
      <c r="L6670" s="11"/>
      <c r="M6670" s="12"/>
      <c r="N6670" s="12"/>
      <c r="O6670" s="12"/>
      <c r="P6670" s="12"/>
      <c r="Q6670" s="12"/>
      <c r="R6670" s="12"/>
      <c r="S6670" s="12"/>
      <c r="T6670" s="12"/>
      <c r="U6670" s="12"/>
      <c r="V6670" s="12"/>
      <c r="W6670" s="12"/>
      <c r="X6670" s="12"/>
      <c r="Y6670" s="12"/>
      <c r="Z6670" s="12"/>
      <c r="AA6670" s="12"/>
      <c r="AB6670" s="12"/>
      <c r="AC6670" s="12"/>
      <c r="AD6670" s="12"/>
      <c r="AE6670" s="12"/>
      <c r="AF6670" s="12"/>
      <c r="AG6670" s="12"/>
      <c r="AH6670" s="12"/>
      <c r="AI6670" s="12"/>
      <c r="AJ6670" s="12"/>
      <c r="AK6670" s="12"/>
      <c r="AL6670" s="12"/>
      <c r="AM6670" s="12"/>
      <c r="AN6670" s="12"/>
      <c r="AO6670" s="12"/>
      <c r="AP6670" s="12"/>
      <c r="AQ6670" s="12"/>
      <c r="AR6670" s="12"/>
      <c r="AS6670" s="12"/>
      <c r="AT6670" s="12"/>
      <c r="AU6670" s="12"/>
      <c r="AV6670" s="12"/>
      <c r="AW6670" s="12"/>
      <c r="AX6670" s="12"/>
      <c r="AY6670" s="12"/>
      <c r="AZ6670" s="12"/>
      <c r="BA6670" s="12"/>
      <c r="BB6670" s="12"/>
      <c r="BC6670" s="12"/>
      <c r="BD6670" s="12"/>
      <c r="BE6670" s="12"/>
      <c r="BF6670" s="12"/>
      <c r="BG6670" s="12"/>
      <c r="BH6670" s="12"/>
      <c r="BI6670" s="12"/>
      <c r="BJ6670" s="13"/>
      <c r="BK6670" s="13"/>
      <c r="BL6670" s="13"/>
      <c r="BM6670" s="13"/>
      <c r="BN6670" s="13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1"/>
      <c r="L6671" s="11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/>
      <c r="AC6671" s="12"/>
      <c r="AD6671" s="12"/>
      <c r="AE6671" s="12"/>
      <c r="AF6671" s="12"/>
      <c r="AG6671" s="12"/>
      <c r="AH6671" s="12"/>
      <c r="AI6671" s="12"/>
      <c r="AJ6671" s="12"/>
      <c r="AK6671" s="12"/>
      <c r="AL6671" s="12"/>
      <c r="AM6671" s="12"/>
      <c r="AN6671" s="12"/>
      <c r="AO6671" s="12"/>
      <c r="AP6671" s="12"/>
      <c r="AQ6671" s="12"/>
      <c r="AR6671" s="12"/>
      <c r="AS6671" s="12"/>
      <c r="AT6671" s="12"/>
      <c r="AU6671" s="12"/>
      <c r="AV6671" s="12"/>
      <c r="AW6671" s="12"/>
      <c r="AX6671" s="12"/>
      <c r="AY6671" s="12"/>
      <c r="AZ6671" s="12"/>
      <c r="BA6671" s="12"/>
      <c r="BB6671" s="12"/>
      <c r="BC6671" s="12"/>
      <c r="BD6671" s="12"/>
      <c r="BE6671" s="12"/>
      <c r="BF6671" s="12"/>
      <c r="BG6671" s="12"/>
      <c r="BH6671" s="12"/>
      <c r="BI6671" s="12"/>
      <c r="BJ6671" s="13"/>
      <c r="BK6671" s="13"/>
      <c r="BL6671" s="13"/>
      <c r="BM6671" s="13"/>
      <c r="BN6671" s="13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1"/>
      <c r="L6672" s="11"/>
      <c r="M6672" s="12"/>
      <c r="N6672" s="12"/>
      <c r="O6672" s="12"/>
      <c r="P6672" s="12"/>
      <c r="Q6672" s="12"/>
      <c r="R6672" s="12"/>
      <c r="S6672" s="12"/>
      <c r="T6672" s="12"/>
      <c r="U6672" s="12"/>
      <c r="V6672" s="12"/>
      <c r="W6672" s="12"/>
      <c r="X6672" s="12"/>
      <c r="Y6672" s="12"/>
      <c r="Z6672" s="12"/>
      <c r="AA6672" s="12"/>
      <c r="AB6672" s="12"/>
      <c r="AC6672" s="12"/>
      <c r="AD6672" s="12"/>
      <c r="AE6672" s="12"/>
      <c r="AF6672" s="12"/>
      <c r="AG6672" s="12"/>
      <c r="AH6672" s="12"/>
      <c r="AI6672" s="12"/>
      <c r="AJ6672" s="12"/>
      <c r="AK6672" s="12"/>
      <c r="AL6672" s="12"/>
      <c r="AM6672" s="12"/>
      <c r="AN6672" s="12"/>
      <c r="AO6672" s="12"/>
      <c r="AP6672" s="12"/>
      <c r="AQ6672" s="12"/>
      <c r="AR6672" s="12"/>
      <c r="AS6672" s="12"/>
      <c r="AT6672" s="12"/>
      <c r="AU6672" s="12"/>
      <c r="AV6672" s="12"/>
      <c r="AW6672" s="12"/>
      <c r="AX6672" s="12"/>
      <c r="AY6672" s="12"/>
      <c r="AZ6672" s="12"/>
      <c r="BA6672" s="12"/>
      <c r="BB6672" s="12"/>
      <c r="BC6672" s="12"/>
      <c r="BD6672" s="12"/>
      <c r="BE6672" s="12"/>
      <c r="BF6672" s="12"/>
      <c r="BG6672" s="12"/>
      <c r="BH6672" s="12"/>
      <c r="BI6672" s="12"/>
      <c r="BJ6672" s="13"/>
      <c r="BK6672" s="13"/>
      <c r="BL6672" s="13"/>
      <c r="BM6672" s="13"/>
      <c r="BN6672" s="13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1"/>
      <c r="L6673" s="11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/>
      <c r="AC6673" s="12"/>
      <c r="AD6673" s="12"/>
      <c r="AE6673" s="12"/>
      <c r="AF6673" s="12"/>
      <c r="AG6673" s="12"/>
      <c r="AH6673" s="12"/>
      <c r="AI6673" s="12"/>
      <c r="AJ6673" s="12"/>
      <c r="AK6673" s="12"/>
      <c r="AL6673" s="12"/>
      <c r="AM6673" s="12"/>
      <c r="AN6673" s="12"/>
      <c r="AO6673" s="12"/>
      <c r="AP6673" s="12"/>
      <c r="AQ6673" s="12"/>
      <c r="AR6673" s="12"/>
      <c r="AS6673" s="12"/>
      <c r="AT6673" s="12"/>
      <c r="AU6673" s="12"/>
      <c r="AV6673" s="12"/>
      <c r="AW6673" s="12"/>
      <c r="AX6673" s="12"/>
      <c r="AY6673" s="12"/>
      <c r="AZ6673" s="12"/>
      <c r="BA6673" s="12"/>
      <c r="BB6673" s="12"/>
      <c r="BC6673" s="12"/>
      <c r="BD6673" s="12"/>
      <c r="BE6673" s="12"/>
      <c r="BF6673" s="12"/>
      <c r="BG6673" s="12"/>
      <c r="BH6673" s="12"/>
      <c r="BI6673" s="12"/>
      <c r="BJ6673" s="13"/>
      <c r="BK6673" s="13"/>
      <c r="BL6673" s="13"/>
      <c r="BM6673" s="13"/>
      <c r="BN6673" s="13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1"/>
      <c r="L6674" s="11"/>
      <c r="M6674" s="12"/>
      <c r="N6674" s="12"/>
      <c r="O6674" s="12"/>
      <c r="P6674" s="12"/>
      <c r="Q6674" s="12"/>
      <c r="R6674" s="12"/>
      <c r="S6674" s="12"/>
      <c r="T6674" s="12"/>
      <c r="U6674" s="12"/>
      <c r="V6674" s="12"/>
      <c r="W6674" s="12"/>
      <c r="X6674" s="12"/>
      <c r="Y6674" s="12"/>
      <c r="Z6674" s="12"/>
      <c r="AA6674" s="12"/>
      <c r="AB6674" s="12"/>
      <c r="AC6674" s="12"/>
      <c r="AD6674" s="12"/>
      <c r="AE6674" s="12"/>
      <c r="AF6674" s="12"/>
      <c r="AG6674" s="12"/>
      <c r="AH6674" s="12"/>
      <c r="AI6674" s="12"/>
      <c r="AJ6674" s="12"/>
      <c r="AK6674" s="12"/>
      <c r="AL6674" s="12"/>
      <c r="AM6674" s="12"/>
      <c r="AN6674" s="12"/>
      <c r="AO6674" s="12"/>
      <c r="AP6674" s="12"/>
      <c r="AQ6674" s="12"/>
      <c r="AR6674" s="12"/>
      <c r="AS6674" s="12"/>
      <c r="AT6674" s="12"/>
      <c r="AU6674" s="12"/>
      <c r="AV6674" s="12"/>
      <c r="AW6674" s="12"/>
      <c r="AX6674" s="12"/>
      <c r="AY6674" s="12"/>
      <c r="AZ6674" s="12"/>
      <c r="BA6674" s="12"/>
      <c r="BB6674" s="12"/>
      <c r="BC6674" s="12"/>
      <c r="BD6674" s="12"/>
      <c r="BE6674" s="12"/>
      <c r="BF6674" s="12"/>
      <c r="BG6674" s="12"/>
      <c r="BH6674" s="12"/>
      <c r="BI6674" s="12"/>
      <c r="BJ6674" s="13"/>
      <c r="BK6674" s="13"/>
      <c r="BL6674" s="13"/>
      <c r="BM6674" s="13"/>
      <c r="BN6674" s="13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1"/>
      <c r="L6675" s="11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/>
      <c r="AF6675" s="12"/>
      <c r="AG6675" s="12"/>
      <c r="AH6675" s="12"/>
      <c r="AI6675" s="12"/>
      <c r="AJ6675" s="12"/>
      <c r="AK6675" s="12"/>
      <c r="AL6675" s="12"/>
      <c r="AM6675" s="12"/>
      <c r="AN6675" s="12"/>
      <c r="AO6675" s="12"/>
      <c r="AP6675" s="12"/>
      <c r="AQ6675" s="12"/>
      <c r="AR6675" s="12"/>
      <c r="AS6675" s="12"/>
      <c r="AT6675" s="12"/>
      <c r="AU6675" s="12"/>
      <c r="AV6675" s="12"/>
      <c r="AW6675" s="12"/>
      <c r="AX6675" s="12"/>
      <c r="AY6675" s="12"/>
      <c r="AZ6675" s="12"/>
      <c r="BA6675" s="12"/>
      <c r="BB6675" s="12"/>
      <c r="BC6675" s="12"/>
      <c r="BD6675" s="12"/>
      <c r="BE6675" s="12"/>
      <c r="BF6675" s="12"/>
      <c r="BG6675" s="12"/>
      <c r="BH6675" s="12"/>
      <c r="BI6675" s="12"/>
      <c r="BJ6675" s="13"/>
      <c r="BK6675" s="13"/>
      <c r="BL6675" s="13"/>
      <c r="BM6675" s="13"/>
      <c r="BN6675" s="13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1"/>
      <c r="L6676" s="11"/>
      <c r="M6676" s="12"/>
      <c r="N6676" s="12"/>
      <c r="O6676" s="12"/>
      <c r="P6676" s="12"/>
      <c r="Q6676" s="12"/>
      <c r="R6676" s="12"/>
      <c r="S6676" s="12"/>
      <c r="T6676" s="12"/>
      <c r="U6676" s="12"/>
      <c r="V6676" s="12"/>
      <c r="W6676" s="12"/>
      <c r="X6676" s="12"/>
      <c r="Y6676" s="12"/>
      <c r="Z6676" s="12"/>
      <c r="AA6676" s="12"/>
      <c r="AB6676" s="12"/>
      <c r="AC6676" s="12"/>
      <c r="AD6676" s="12"/>
      <c r="AE6676" s="12"/>
      <c r="AF6676" s="12"/>
      <c r="AG6676" s="12"/>
      <c r="AH6676" s="12"/>
      <c r="AI6676" s="12"/>
      <c r="AJ6676" s="12"/>
      <c r="AK6676" s="12"/>
      <c r="AL6676" s="12"/>
      <c r="AM6676" s="12"/>
      <c r="AN6676" s="12"/>
      <c r="AO6676" s="12"/>
      <c r="AP6676" s="12"/>
      <c r="AQ6676" s="12"/>
      <c r="AR6676" s="12"/>
      <c r="AS6676" s="12"/>
      <c r="AT6676" s="12"/>
      <c r="AU6676" s="12"/>
      <c r="AV6676" s="12"/>
      <c r="AW6676" s="12"/>
      <c r="AX6676" s="12"/>
      <c r="AY6676" s="12"/>
      <c r="AZ6676" s="12"/>
      <c r="BA6676" s="12"/>
      <c r="BB6676" s="12"/>
      <c r="BC6676" s="12"/>
      <c r="BD6676" s="12"/>
      <c r="BE6676" s="12"/>
      <c r="BF6676" s="12"/>
      <c r="BG6676" s="12"/>
      <c r="BH6676" s="12"/>
      <c r="BI6676" s="12"/>
      <c r="BJ6676" s="13"/>
      <c r="BK6676" s="13"/>
      <c r="BL6676" s="13"/>
      <c r="BM6676" s="13"/>
      <c r="BN6676" s="13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1"/>
      <c r="L6677" s="11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/>
      <c r="AD6677" s="12"/>
      <c r="AE6677" s="12"/>
      <c r="AF6677" s="12"/>
      <c r="AG6677" s="12"/>
      <c r="AH6677" s="12"/>
      <c r="AI6677" s="12"/>
      <c r="AJ6677" s="12"/>
      <c r="AK6677" s="12"/>
      <c r="AL6677" s="12"/>
      <c r="AM6677" s="12"/>
      <c r="AN6677" s="12"/>
      <c r="AO6677" s="12"/>
      <c r="AP6677" s="12"/>
      <c r="AQ6677" s="12"/>
      <c r="AR6677" s="12"/>
      <c r="AS6677" s="12"/>
      <c r="AT6677" s="12"/>
      <c r="AU6677" s="12"/>
      <c r="AV6677" s="12"/>
      <c r="AW6677" s="12"/>
      <c r="AX6677" s="12"/>
      <c r="AY6677" s="12"/>
      <c r="AZ6677" s="12"/>
      <c r="BA6677" s="12"/>
      <c r="BB6677" s="12"/>
      <c r="BC6677" s="12"/>
      <c r="BD6677" s="12"/>
      <c r="BE6677" s="12"/>
      <c r="BF6677" s="12"/>
      <c r="BG6677" s="12"/>
      <c r="BH6677" s="12"/>
      <c r="BI6677" s="12"/>
      <c r="BJ6677" s="13"/>
      <c r="BK6677" s="13"/>
      <c r="BL6677" s="13"/>
      <c r="BM6677" s="13"/>
      <c r="BN6677" s="13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1"/>
      <c r="L6678" s="11"/>
      <c r="M6678" s="12"/>
      <c r="N6678" s="12"/>
      <c r="O6678" s="12"/>
      <c r="P6678" s="12"/>
      <c r="Q6678" s="12"/>
      <c r="R6678" s="12"/>
      <c r="S6678" s="12"/>
      <c r="T6678" s="12"/>
      <c r="U6678" s="12"/>
      <c r="V6678" s="12"/>
      <c r="W6678" s="12"/>
      <c r="X6678" s="12"/>
      <c r="Y6678" s="12"/>
      <c r="Z6678" s="12"/>
      <c r="AA6678" s="12"/>
      <c r="AB6678" s="12"/>
      <c r="AC6678" s="12"/>
      <c r="AD6678" s="12"/>
      <c r="AE6678" s="12"/>
      <c r="AF6678" s="12"/>
      <c r="AG6678" s="12"/>
      <c r="AH6678" s="12"/>
      <c r="AI6678" s="12"/>
      <c r="AJ6678" s="12"/>
      <c r="AK6678" s="12"/>
      <c r="AL6678" s="12"/>
      <c r="AM6678" s="12"/>
      <c r="AN6678" s="12"/>
      <c r="AO6678" s="12"/>
      <c r="AP6678" s="12"/>
      <c r="AQ6678" s="12"/>
      <c r="AR6678" s="12"/>
      <c r="AS6678" s="12"/>
      <c r="AT6678" s="12"/>
      <c r="AU6678" s="12"/>
      <c r="AV6678" s="12"/>
      <c r="AW6678" s="12"/>
      <c r="AX6678" s="12"/>
      <c r="AY6678" s="12"/>
      <c r="AZ6678" s="12"/>
      <c r="BA6678" s="12"/>
      <c r="BB6678" s="12"/>
      <c r="BC6678" s="12"/>
      <c r="BD6678" s="12"/>
      <c r="BE6678" s="12"/>
      <c r="BF6678" s="12"/>
      <c r="BG6678" s="12"/>
      <c r="BH6678" s="12"/>
      <c r="BI6678" s="12"/>
      <c r="BJ6678" s="13"/>
      <c r="BK6678" s="13"/>
      <c r="BL6678" s="13"/>
      <c r="BM6678" s="13"/>
      <c r="BN6678" s="13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1"/>
      <c r="L6679" s="11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/>
      <c r="AC6679" s="12"/>
      <c r="AD6679" s="12"/>
      <c r="AE6679" s="12"/>
      <c r="AF6679" s="12"/>
      <c r="AG6679" s="12"/>
      <c r="AH6679" s="12"/>
      <c r="AI6679" s="12"/>
      <c r="AJ6679" s="12"/>
      <c r="AK6679" s="12"/>
      <c r="AL6679" s="12"/>
      <c r="AM6679" s="12"/>
      <c r="AN6679" s="12"/>
      <c r="AO6679" s="12"/>
      <c r="AP6679" s="12"/>
      <c r="AQ6679" s="12"/>
      <c r="AR6679" s="12"/>
      <c r="AS6679" s="12"/>
      <c r="AT6679" s="12"/>
      <c r="AU6679" s="12"/>
      <c r="AV6679" s="12"/>
      <c r="AW6679" s="12"/>
      <c r="AX6679" s="12"/>
      <c r="AY6679" s="12"/>
      <c r="AZ6679" s="12"/>
      <c r="BA6679" s="12"/>
      <c r="BB6679" s="12"/>
      <c r="BC6679" s="12"/>
      <c r="BD6679" s="12"/>
      <c r="BE6679" s="12"/>
      <c r="BF6679" s="12"/>
      <c r="BG6679" s="12"/>
      <c r="BH6679" s="12"/>
      <c r="BI6679" s="12"/>
      <c r="BJ6679" s="13"/>
      <c r="BK6679" s="13"/>
      <c r="BL6679" s="13"/>
      <c r="BM6679" s="13"/>
      <c r="BN6679" s="13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1"/>
      <c r="L6680" s="11"/>
      <c r="M6680" s="12"/>
      <c r="N6680" s="12"/>
      <c r="O6680" s="12"/>
      <c r="P6680" s="12"/>
      <c r="Q6680" s="12"/>
      <c r="R6680" s="12"/>
      <c r="S6680" s="12"/>
      <c r="T6680" s="12"/>
      <c r="U6680" s="12"/>
      <c r="V6680" s="12"/>
      <c r="W6680" s="12"/>
      <c r="X6680" s="12"/>
      <c r="Y6680" s="12"/>
      <c r="Z6680" s="12"/>
      <c r="AA6680" s="12"/>
      <c r="AB6680" s="12"/>
      <c r="AC6680" s="12"/>
      <c r="AD6680" s="12"/>
      <c r="AE6680" s="12"/>
      <c r="AF6680" s="12"/>
      <c r="AG6680" s="12"/>
      <c r="AH6680" s="12"/>
      <c r="AI6680" s="12"/>
      <c r="AJ6680" s="12"/>
      <c r="AK6680" s="12"/>
      <c r="AL6680" s="12"/>
      <c r="AM6680" s="12"/>
      <c r="AN6680" s="12"/>
      <c r="AO6680" s="12"/>
      <c r="AP6680" s="12"/>
      <c r="AQ6680" s="12"/>
      <c r="AR6680" s="12"/>
      <c r="AS6680" s="12"/>
      <c r="AT6680" s="12"/>
      <c r="AU6680" s="12"/>
      <c r="AV6680" s="12"/>
      <c r="AW6680" s="12"/>
      <c r="AX6680" s="12"/>
      <c r="AY6680" s="12"/>
      <c r="AZ6680" s="12"/>
      <c r="BA6680" s="12"/>
      <c r="BB6680" s="12"/>
      <c r="BC6680" s="12"/>
      <c r="BD6680" s="12"/>
      <c r="BE6680" s="12"/>
      <c r="BF6680" s="12"/>
      <c r="BG6680" s="12"/>
      <c r="BH6680" s="12"/>
      <c r="BI6680" s="12"/>
      <c r="BJ6680" s="13"/>
      <c r="BK6680" s="13"/>
      <c r="BL6680" s="13"/>
      <c r="BM6680" s="13"/>
      <c r="BN6680" s="13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1"/>
      <c r="L6681" s="11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/>
      <c r="AC6681" s="12"/>
      <c r="AD6681" s="12"/>
      <c r="AE6681" s="12"/>
      <c r="AF6681" s="12"/>
      <c r="AG6681" s="12"/>
      <c r="AH6681" s="12"/>
      <c r="AI6681" s="12"/>
      <c r="AJ6681" s="12"/>
      <c r="AK6681" s="12"/>
      <c r="AL6681" s="12"/>
      <c r="AM6681" s="12"/>
      <c r="AN6681" s="12"/>
      <c r="AO6681" s="12"/>
      <c r="AP6681" s="12"/>
      <c r="AQ6681" s="12"/>
      <c r="AR6681" s="12"/>
      <c r="AS6681" s="12"/>
      <c r="AT6681" s="12"/>
      <c r="AU6681" s="12"/>
      <c r="AV6681" s="12"/>
      <c r="AW6681" s="12"/>
      <c r="AX6681" s="12"/>
      <c r="AY6681" s="12"/>
      <c r="AZ6681" s="12"/>
      <c r="BA6681" s="12"/>
      <c r="BB6681" s="12"/>
      <c r="BC6681" s="12"/>
      <c r="BD6681" s="12"/>
      <c r="BE6681" s="12"/>
      <c r="BF6681" s="12"/>
      <c r="BG6681" s="12"/>
      <c r="BH6681" s="12"/>
      <c r="BI6681" s="12"/>
      <c r="BJ6681" s="13"/>
      <c r="BK6681" s="13"/>
      <c r="BL6681" s="13"/>
      <c r="BM6681" s="13"/>
      <c r="BN6681" s="13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1"/>
      <c r="L6682" s="11"/>
      <c r="M6682" s="12"/>
      <c r="N6682" s="12"/>
      <c r="O6682" s="12"/>
      <c r="P6682" s="12"/>
      <c r="Q6682" s="12"/>
      <c r="R6682" s="12"/>
      <c r="S6682" s="12"/>
      <c r="T6682" s="12"/>
      <c r="U6682" s="12"/>
      <c r="V6682" s="12"/>
      <c r="W6682" s="12"/>
      <c r="X6682" s="12"/>
      <c r="Y6682" s="12"/>
      <c r="Z6682" s="12"/>
      <c r="AA6682" s="12"/>
      <c r="AB6682" s="12"/>
      <c r="AC6682" s="12"/>
      <c r="AD6682" s="12"/>
      <c r="AE6682" s="12"/>
      <c r="AF6682" s="12"/>
      <c r="AG6682" s="12"/>
      <c r="AH6682" s="12"/>
      <c r="AI6682" s="12"/>
      <c r="AJ6682" s="12"/>
      <c r="AK6682" s="12"/>
      <c r="AL6682" s="12"/>
      <c r="AM6682" s="12"/>
      <c r="AN6682" s="12"/>
      <c r="AO6682" s="12"/>
      <c r="AP6682" s="12"/>
      <c r="AQ6682" s="12"/>
      <c r="AR6682" s="12"/>
      <c r="AS6682" s="12"/>
      <c r="AT6682" s="12"/>
      <c r="AU6682" s="12"/>
      <c r="AV6682" s="12"/>
      <c r="AW6682" s="12"/>
      <c r="AX6682" s="12"/>
      <c r="AY6682" s="12"/>
      <c r="AZ6682" s="12"/>
      <c r="BA6682" s="12"/>
      <c r="BB6682" s="12"/>
      <c r="BC6682" s="12"/>
      <c r="BD6682" s="12"/>
      <c r="BE6682" s="12"/>
      <c r="BF6682" s="12"/>
      <c r="BG6682" s="12"/>
      <c r="BH6682" s="12"/>
      <c r="BI6682" s="12"/>
      <c r="BJ6682" s="13"/>
      <c r="BK6682" s="13"/>
      <c r="BL6682" s="13"/>
      <c r="BM6682" s="13"/>
      <c r="BN6682" s="13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1"/>
      <c r="L6683" s="11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2"/>
      <c r="AF6683" s="12"/>
      <c r="AG6683" s="12"/>
      <c r="AH6683" s="12"/>
      <c r="AI6683" s="12"/>
      <c r="AJ6683" s="12"/>
      <c r="AK6683" s="12"/>
      <c r="AL6683" s="12"/>
      <c r="AM6683" s="12"/>
      <c r="AN6683" s="12"/>
      <c r="AO6683" s="12"/>
      <c r="AP6683" s="12"/>
      <c r="AQ6683" s="12"/>
      <c r="AR6683" s="12"/>
      <c r="AS6683" s="12"/>
      <c r="AT6683" s="12"/>
      <c r="AU6683" s="12"/>
      <c r="AV6683" s="12"/>
      <c r="AW6683" s="12"/>
      <c r="AX6683" s="12"/>
      <c r="AY6683" s="12"/>
      <c r="AZ6683" s="12"/>
      <c r="BA6683" s="12"/>
      <c r="BB6683" s="12"/>
      <c r="BC6683" s="12"/>
      <c r="BD6683" s="12"/>
      <c r="BE6683" s="12"/>
      <c r="BF6683" s="12"/>
      <c r="BG6683" s="12"/>
      <c r="BH6683" s="12"/>
      <c r="BI6683" s="12"/>
      <c r="BJ6683" s="13"/>
      <c r="BK6683" s="13"/>
      <c r="BL6683" s="13"/>
      <c r="BM6683" s="13"/>
      <c r="BN6683" s="13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1"/>
      <c r="L6684" s="11"/>
      <c r="M6684" s="12"/>
      <c r="N6684" s="12"/>
      <c r="O6684" s="12"/>
      <c r="P6684" s="12"/>
      <c r="Q6684" s="12"/>
      <c r="R6684" s="12"/>
      <c r="S6684" s="12"/>
      <c r="T6684" s="12"/>
      <c r="U6684" s="12"/>
      <c r="V6684" s="12"/>
      <c r="W6684" s="12"/>
      <c r="X6684" s="12"/>
      <c r="Y6684" s="12"/>
      <c r="Z6684" s="12"/>
      <c r="AA6684" s="12"/>
      <c r="AB6684" s="12"/>
      <c r="AC6684" s="12"/>
      <c r="AD6684" s="12"/>
      <c r="AE6684" s="12"/>
      <c r="AF6684" s="12"/>
      <c r="AG6684" s="12"/>
      <c r="AH6684" s="12"/>
      <c r="AI6684" s="12"/>
      <c r="AJ6684" s="12"/>
      <c r="AK6684" s="12"/>
      <c r="AL6684" s="12"/>
      <c r="AM6684" s="12"/>
      <c r="AN6684" s="12"/>
      <c r="AO6684" s="12"/>
      <c r="AP6684" s="12"/>
      <c r="AQ6684" s="12"/>
      <c r="AR6684" s="12"/>
      <c r="AS6684" s="12"/>
      <c r="AT6684" s="12"/>
      <c r="AU6684" s="12"/>
      <c r="AV6684" s="12"/>
      <c r="AW6684" s="12"/>
      <c r="AX6684" s="12"/>
      <c r="AY6684" s="12"/>
      <c r="AZ6684" s="12"/>
      <c r="BA6684" s="12"/>
      <c r="BB6684" s="12"/>
      <c r="BC6684" s="12"/>
      <c r="BD6684" s="12"/>
      <c r="BE6684" s="12"/>
      <c r="BF6684" s="12"/>
      <c r="BG6684" s="12"/>
      <c r="BH6684" s="12"/>
      <c r="BI6684" s="12"/>
      <c r="BJ6684" s="13"/>
      <c r="BK6684" s="13"/>
      <c r="BL6684" s="13"/>
      <c r="BM6684" s="13"/>
      <c r="BN6684" s="13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1"/>
      <c r="L6685" s="11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/>
      <c r="AC6685" s="12"/>
      <c r="AD6685" s="12"/>
      <c r="AE6685" s="12"/>
      <c r="AF6685" s="12"/>
      <c r="AG6685" s="12"/>
      <c r="AH6685" s="12"/>
      <c r="AI6685" s="12"/>
      <c r="AJ6685" s="12"/>
      <c r="AK6685" s="12"/>
      <c r="AL6685" s="12"/>
      <c r="AM6685" s="12"/>
      <c r="AN6685" s="12"/>
      <c r="AO6685" s="12"/>
      <c r="AP6685" s="12"/>
      <c r="AQ6685" s="12"/>
      <c r="AR6685" s="12"/>
      <c r="AS6685" s="12"/>
      <c r="AT6685" s="12"/>
      <c r="AU6685" s="12"/>
      <c r="AV6685" s="12"/>
      <c r="AW6685" s="12"/>
      <c r="AX6685" s="12"/>
      <c r="AY6685" s="12"/>
      <c r="AZ6685" s="12"/>
      <c r="BA6685" s="12"/>
      <c r="BB6685" s="12"/>
      <c r="BC6685" s="12"/>
      <c r="BD6685" s="12"/>
      <c r="BE6685" s="12"/>
      <c r="BF6685" s="12"/>
      <c r="BG6685" s="12"/>
      <c r="BH6685" s="12"/>
      <c r="BI6685" s="12"/>
      <c r="BJ6685" s="13"/>
      <c r="BK6685" s="13"/>
      <c r="BL6685" s="13"/>
      <c r="BM6685" s="13"/>
      <c r="BN6685" s="13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1"/>
      <c r="L6686" s="11"/>
      <c r="M6686" s="12"/>
      <c r="N6686" s="12"/>
      <c r="O6686" s="12"/>
      <c r="P6686" s="12"/>
      <c r="Q6686" s="12"/>
      <c r="R6686" s="12"/>
      <c r="S6686" s="12"/>
      <c r="T6686" s="12"/>
      <c r="U6686" s="12"/>
      <c r="V6686" s="12"/>
      <c r="W6686" s="12"/>
      <c r="X6686" s="12"/>
      <c r="Y6686" s="12"/>
      <c r="Z6686" s="12"/>
      <c r="AA6686" s="12"/>
      <c r="AB6686" s="12"/>
      <c r="AC6686" s="12"/>
      <c r="AD6686" s="12"/>
      <c r="AE6686" s="12"/>
      <c r="AF6686" s="12"/>
      <c r="AG6686" s="12"/>
      <c r="AH6686" s="12"/>
      <c r="AI6686" s="12"/>
      <c r="AJ6686" s="12"/>
      <c r="AK6686" s="12"/>
      <c r="AL6686" s="12"/>
      <c r="AM6686" s="12"/>
      <c r="AN6686" s="12"/>
      <c r="AO6686" s="12"/>
      <c r="AP6686" s="12"/>
      <c r="AQ6686" s="12"/>
      <c r="AR6686" s="12"/>
      <c r="AS6686" s="12"/>
      <c r="AT6686" s="12"/>
      <c r="AU6686" s="12"/>
      <c r="AV6686" s="12"/>
      <c r="AW6686" s="12"/>
      <c r="AX6686" s="12"/>
      <c r="AY6686" s="12"/>
      <c r="AZ6686" s="12"/>
      <c r="BA6686" s="12"/>
      <c r="BB6686" s="12"/>
      <c r="BC6686" s="12"/>
      <c r="BD6686" s="12"/>
      <c r="BE6686" s="12"/>
      <c r="BF6686" s="12"/>
      <c r="BG6686" s="12"/>
      <c r="BH6686" s="12"/>
      <c r="BI6686" s="12"/>
      <c r="BJ6686" s="13"/>
      <c r="BK6686" s="13"/>
      <c r="BL6686" s="13"/>
      <c r="BM6686" s="13"/>
      <c r="BN6686" s="13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1"/>
      <c r="L6687" s="11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/>
      <c r="AC6687" s="12"/>
      <c r="AD6687" s="12"/>
      <c r="AE6687" s="12"/>
      <c r="AF6687" s="12"/>
      <c r="AG6687" s="12"/>
      <c r="AH6687" s="12"/>
      <c r="AI6687" s="12"/>
      <c r="AJ6687" s="12"/>
      <c r="AK6687" s="12"/>
      <c r="AL6687" s="12"/>
      <c r="AM6687" s="12"/>
      <c r="AN6687" s="12"/>
      <c r="AO6687" s="12"/>
      <c r="AP6687" s="12"/>
      <c r="AQ6687" s="12"/>
      <c r="AR6687" s="12"/>
      <c r="AS6687" s="12"/>
      <c r="AT6687" s="12"/>
      <c r="AU6687" s="12"/>
      <c r="AV6687" s="12"/>
      <c r="AW6687" s="12"/>
      <c r="AX6687" s="12"/>
      <c r="AY6687" s="12"/>
      <c r="AZ6687" s="12"/>
      <c r="BA6687" s="12"/>
      <c r="BB6687" s="12"/>
      <c r="BC6687" s="12"/>
      <c r="BD6687" s="12"/>
      <c r="BE6687" s="12"/>
      <c r="BF6687" s="12"/>
      <c r="BG6687" s="12"/>
      <c r="BH6687" s="12"/>
      <c r="BI6687" s="12"/>
      <c r="BJ6687" s="13"/>
      <c r="BK6687" s="13"/>
      <c r="BL6687" s="13"/>
      <c r="BM6687" s="13"/>
      <c r="BN6687" s="13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1"/>
      <c r="L6688" s="11"/>
      <c r="M6688" s="12"/>
      <c r="N6688" s="12"/>
      <c r="O6688" s="12"/>
      <c r="P6688" s="12"/>
      <c r="Q6688" s="12"/>
      <c r="R6688" s="12"/>
      <c r="S6688" s="12"/>
      <c r="T6688" s="12"/>
      <c r="U6688" s="12"/>
      <c r="V6688" s="12"/>
      <c r="W6688" s="12"/>
      <c r="X6688" s="12"/>
      <c r="Y6688" s="12"/>
      <c r="Z6688" s="12"/>
      <c r="AA6688" s="12"/>
      <c r="AB6688" s="12"/>
      <c r="AC6688" s="12"/>
      <c r="AD6688" s="12"/>
      <c r="AE6688" s="12"/>
      <c r="AF6688" s="12"/>
      <c r="AG6688" s="12"/>
      <c r="AH6688" s="12"/>
      <c r="AI6688" s="12"/>
      <c r="AJ6688" s="12"/>
      <c r="AK6688" s="12"/>
      <c r="AL6688" s="12"/>
      <c r="AM6688" s="12"/>
      <c r="AN6688" s="12"/>
      <c r="AO6688" s="12"/>
      <c r="AP6688" s="12"/>
      <c r="AQ6688" s="12"/>
      <c r="AR6688" s="12"/>
      <c r="AS6688" s="12"/>
      <c r="AT6688" s="12"/>
      <c r="AU6688" s="12"/>
      <c r="AV6688" s="12"/>
      <c r="AW6688" s="12"/>
      <c r="AX6688" s="12"/>
      <c r="AY6688" s="12"/>
      <c r="AZ6688" s="12"/>
      <c r="BA6688" s="12"/>
      <c r="BB6688" s="12"/>
      <c r="BC6688" s="12"/>
      <c r="BD6688" s="12"/>
      <c r="BE6688" s="12"/>
      <c r="BF6688" s="12"/>
      <c r="BG6688" s="12"/>
      <c r="BH6688" s="12"/>
      <c r="BI6688" s="12"/>
      <c r="BJ6688" s="13"/>
      <c r="BK6688" s="13"/>
      <c r="BL6688" s="13"/>
      <c r="BM6688" s="13"/>
      <c r="BN6688" s="13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1"/>
      <c r="L6689" s="11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/>
      <c r="AC6689" s="12"/>
      <c r="AD6689" s="12"/>
      <c r="AE6689" s="12"/>
      <c r="AF6689" s="12"/>
      <c r="AG6689" s="12"/>
      <c r="AH6689" s="12"/>
      <c r="AI6689" s="12"/>
      <c r="AJ6689" s="12"/>
      <c r="AK6689" s="12"/>
      <c r="AL6689" s="12"/>
      <c r="AM6689" s="12"/>
      <c r="AN6689" s="12"/>
      <c r="AO6689" s="12"/>
      <c r="AP6689" s="12"/>
      <c r="AQ6689" s="12"/>
      <c r="AR6689" s="12"/>
      <c r="AS6689" s="12"/>
      <c r="AT6689" s="12"/>
      <c r="AU6689" s="12"/>
      <c r="AV6689" s="12"/>
      <c r="AW6689" s="12"/>
      <c r="AX6689" s="12"/>
      <c r="AY6689" s="12"/>
      <c r="AZ6689" s="12"/>
      <c r="BA6689" s="12"/>
      <c r="BB6689" s="12"/>
      <c r="BC6689" s="12"/>
      <c r="BD6689" s="12"/>
      <c r="BE6689" s="12"/>
      <c r="BF6689" s="12"/>
      <c r="BG6689" s="12"/>
      <c r="BH6689" s="12"/>
      <c r="BI6689" s="12"/>
      <c r="BJ6689" s="13"/>
      <c r="BK6689" s="13"/>
      <c r="BL6689" s="13"/>
      <c r="BM6689" s="13"/>
      <c r="BN6689" s="13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1"/>
      <c r="L6690" s="11"/>
      <c r="M6690" s="12"/>
      <c r="N6690" s="12"/>
      <c r="O6690" s="12"/>
      <c r="P6690" s="12"/>
      <c r="Q6690" s="12"/>
      <c r="R6690" s="12"/>
      <c r="S6690" s="12"/>
      <c r="T6690" s="12"/>
      <c r="U6690" s="12"/>
      <c r="V6690" s="12"/>
      <c r="W6690" s="12"/>
      <c r="X6690" s="12"/>
      <c r="Y6690" s="12"/>
      <c r="Z6690" s="12"/>
      <c r="AA6690" s="12"/>
      <c r="AB6690" s="12"/>
      <c r="AC6690" s="12"/>
      <c r="AD6690" s="12"/>
      <c r="AE6690" s="12"/>
      <c r="AF6690" s="12"/>
      <c r="AG6690" s="12"/>
      <c r="AH6690" s="12"/>
      <c r="AI6690" s="12"/>
      <c r="AJ6690" s="12"/>
      <c r="AK6690" s="12"/>
      <c r="AL6690" s="12"/>
      <c r="AM6690" s="12"/>
      <c r="AN6690" s="12"/>
      <c r="AO6690" s="12"/>
      <c r="AP6690" s="12"/>
      <c r="AQ6690" s="12"/>
      <c r="AR6690" s="12"/>
      <c r="AS6690" s="12"/>
      <c r="AT6690" s="12"/>
      <c r="AU6690" s="12"/>
      <c r="AV6690" s="12"/>
      <c r="AW6690" s="12"/>
      <c r="AX6690" s="12"/>
      <c r="AY6690" s="12"/>
      <c r="AZ6690" s="12"/>
      <c r="BA6690" s="12"/>
      <c r="BB6690" s="12"/>
      <c r="BC6690" s="12"/>
      <c r="BD6690" s="12"/>
      <c r="BE6690" s="12"/>
      <c r="BF6690" s="12"/>
      <c r="BG6690" s="12"/>
      <c r="BH6690" s="12"/>
      <c r="BI6690" s="12"/>
      <c r="BJ6690" s="13"/>
      <c r="BK6690" s="13"/>
      <c r="BL6690" s="13"/>
      <c r="BM6690" s="13"/>
      <c r="BN6690" s="13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1"/>
      <c r="L6691" s="11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/>
      <c r="AC6691" s="12"/>
      <c r="AD6691" s="12"/>
      <c r="AE6691" s="12"/>
      <c r="AF6691" s="12"/>
      <c r="AG6691" s="12"/>
      <c r="AH6691" s="12"/>
      <c r="AI6691" s="12"/>
      <c r="AJ6691" s="12"/>
      <c r="AK6691" s="12"/>
      <c r="AL6691" s="12"/>
      <c r="AM6691" s="12"/>
      <c r="AN6691" s="12"/>
      <c r="AO6691" s="12"/>
      <c r="AP6691" s="12"/>
      <c r="AQ6691" s="12"/>
      <c r="AR6691" s="12"/>
      <c r="AS6691" s="12"/>
      <c r="AT6691" s="12"/>
      <c r="AU6691" s="12"/>
      <c r="AV6691" s="12"/>
      <c r="AW6691" s="12"/>
      <c r="AX6691" s="12"/>
      <c r="AY6691" s="12"/>
      <c r="AZ6691" s="12"/>
      <c r="BA6691" s="12"/>
      <c r="BB6691" s="12"/>
      <c r="BC6691" s="12"/>
      <c r="BD6691" s="12"/>
      <c r="BE6691" s="12"/>
      <c r="BF6691" s="12"/>
      <c r="BG6691" s="12"/>
      <c r="BH6691" s="12"/>
      <c r="BI6691" s="12"/>
      <c r="BJ6691" s="13"/>
      <c r="BK6691" s="13"/>
      <c r="BL6691" s="13"/>
      <c r="BM6691" s="13"/>
      <c r="BN6691" s="13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1"/>
      <c r="L6692" s="11"/>
      <c r="M6692" s="12"/>
      <c r="N6692" s="12"/>
      <c r="O6692" s="12"/>
      <c r="P6692" s="12"/>
      <c r="Q6692" s="12"/>
      <c r="R6692" s="12"/>
      <c r="S6692" s="12"/>
      <c r="T6692" s="12"/>
      <c r="U6692" s="12"/>
      <c r="V6692" s="12"/>
      <c r="W6692" s="12"/>
      <c r="X6692" s="12"/>
      <c r="Y6692" s="12"/>
      <c r="Z6692" s="12"/>
      <c r="AA6692" s="12"/>
      <c r="AB6692" s="12"/>
      <c r="AC6692" s="12"/>
      <c r="AD6692" s="12"/>
      <c r="AE6692" s="12"/>
      <c r="AF6692" s="12"/>
      <c r="AG6692" s="12"/>
      <c r="AH6692" s="12"/>
      <c r="AI6692" s="12"/>
      <c r="AJ6692" s="12"/>
      <c r="AK6692" s="12"/>
      <c r="AL6692" s="12"/>
      <c r="AM6692" s="12"/>
      <c r="AN6692" s="12"/>
      <c r="AO6692" s="12"/>
      <c r="AP6692" s="12"/>
      <c r="AQ6692" s="12"/>
      <c r="AR6692" s="12"/>
      <c r="AS6692" s="12"/>
      <c r="AT6692" s="12"/>
      <c r="AU6692" s="12"/>
      <c r="AV6692" s="12"/>
      <c r="AW6692" s="12"/>
      <c r="AX6692" s="12"/>
      <c r="AY6692" s="12"/>
      <c r="AZ6692" s="12"/>
      <c r="BA6692" s="12"/>
      <c r="BB6692" s="12"/>
      <c r="BC6692" s="12"/>
      <c r="BD6692" s="12"/>
      <c r="BE6692" s="12"/>
      <c r="BF6692" s="12"/>
      <c r="BG6692" s="12"/>
      <c r="BH6692" s="12"/>
      <c r="BI6692" s="12"/>
      <c r="BJ6692" s="13"/>
      <c r="BK6692" s="13"/>
      <c r="BL6692" s="13"/>
      <c r="BM6692" s="13"/>
      <c r="BN6692" s="13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1"/>
      <c r="L6693" s="11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/>
      <c r="AG6693" s="12"/>
      <c r="AH6693" s="12"/>
      <c r="AI6693" s="12"/>
      <c r="AJ6693" s="12"/>
      <c r="AK6693" s="12"/>
      <c r="AL6693" s="12"/>
      <c r="AM6693" s="12"/>
      <c r="AN6693" s="12"/>
      <c r="AO6693" s="12"/>
      <c r="AP6693" s="12"/>
      <c r="AQ6693" s="12"/>
      <c r="AR6693" s="12"/>
      <c r="AS6693" s="12"/>
      <c r="AT6693" s="12"/>
      <c r="AU6693" s="12"/>
      <c r="AV6693" s="12"/>
      <c r="AW6693" s="12"/>
      <c r="AX6693" s="12"/>
      <c r="AY6693" s="12"/>
      <c r="AZ6693" s="12"/>
      <c r="BA6693" s="12"/>
      <c r="BB6693" s="12"/>
      <c r="BC6693" s="12"/>
      <c r="BD6693" s="12"/>
      <c r="BE6693" s="12"/>
      <c r="BF6693" s="12"/>
      <c r="BG6693" s="12"/>
      <c r="BH6693" s="12"/>
      <c r="BI6693" s="12"/>
      <c r="BJ6693" s="13"/>
      <c r="BK6693" s="13"/>
      <c r="BL6693" s="13"/>
      <c r="BM6693" s="13"/>
      <c r="BN6693" s="13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1"/>
      <c r="L6694" s="11"/>
      <c r="M6694" s="12"/>
      <c r="N6694" s="12"/>
      <c r="O6694" s="12"/>
      <c r="P6694" s="12"/>
      <c r="Q6694" s="12"/>
      <c r="R6694" s="12"/>
      <c r="S6694" s="12"/>
      <c r="T6694" s="12"/>
      <c r="U6694" s="12"/>
      <c r="V6694" s="12"/>
      <c r="W6694" s="12"/>
      <c r="X6694" s="12"/>
      <c r="Y6694" s="12"/>
      <c r="Z6694" s="12"/>
      <c r="AA6694" s="12"/>
      <c r="AB6694" s="12"/>
      <c r="AC6694" s="12"/>
      <c r="AD6694" s="12"/>
      <c r="AE6694" s="12"/>
      <c r="AF6694" s="12"/>
      <c r="AG6694" s="12"/>
      <c r="AH6694" s="12"/>
      <c r="AI6694" s="12"/>
      <c r="AJ6694" s="12"/>
      <c r="AK6694" s="12"/>
      <c r="AL6694" s="12"/>
      <c r="AM6694" s="12"/>
      <c r="AN6694" s="12"/>
      <c r="AO6694" s="12"/>
      <c r="AP6694" s="12"/>
      <c r="AQ6694" s="12"/>
      <c r="AR6694" s="12"/>
      <c r="AS6694" s="12"/>
      <c r="AT6694" s="12"/>
      <c r="AU6694" s="12"/>
      <c r="AV6694" s="12"/>
      <c r="AW6694" s="12"/>
      <c r="AX6694" s="12"/>
      <c r="AY6694" s="12"/>
      <c r="AZ6694" s="12"/>
      <c r="BA6694" s="12"/>
      <c r="BB6694" s="12"/>
      <c r="BC6694" s="12"/>
      <c r="BD6694" s="12"/>
      <c r="BE6694" s="12"/>
      <c r="BF6694" s="12"/>
      <c r="BG6694" s="12"/>
      <c r="BH6694" s="12"/>
      <c r="BI6694" s="12"/>
      <c r="BJ6694" s="13"/>
      <c r="BK6694" s="13"/>
      <c r="BL6694" s="13"/>
      <c r="BM6694" s="13"/>
      <c r="BN6694" s="13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1"/>
      <c r="L6695" s="11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/>
      <c r="AC6695" s="12"/>
      <c r="AD6695" s="12"/>
      <c r="AE6695" s="12"/>
      <c r="AF6695" s="12"/>
      <c r="AG6695" s="12"/>
      <c r="AH6695" s="12"/>
      <c r="AI6695" s="12"/>
      <c r="AJ6695" s="12"/>
      <c r="AK6695" s="12"/>
      <c r="AL6695" s="12"/>
      <c r="AM6695" s="12"/>
      <c r="AN6695" s="12"/>
      <c r="AO6695" s="12"/>
      <c r="AP6695" s="12"/>
      <c r="AQ6695" s="12"/>
      <c r="AR6695" s="12"/>
      <c r="AS6695" s="12"/>
      <c r="AT6695" s="12"/>
      <c r="AU6695" s="12"/>
      <c r="AV6695" s="12"/>
      <c r="AW6695" s="12"/>
      <c r="AX6695" s="12"/>
      <c r="AY6695" s="12"/>
      <c r="AZ6695" s="12"/>
      <c r="BA6695" s="12"/>
      <c r="BB6695" s="12"/>
      <c r="BC6695" s="12"/>
      <c r="BD6695" s="12"/>
      <c r="BE6695" s="12"/>
      <c r="BF6695" s="12"/>
      <c r="BG6695" s="12"/>
      <c r="BH6695" s="12"/>
      <c r="BI6695" s="12"/>
      <c r="BJ6695" s="13"/>
      <c r="BK6695" s="13"/>
      <c r="BL6695" s="13"/>
      <c r="BM6695" s="13"/>
      <c r="BN6695" s="13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1"/>
      <c r="L6696" s="11"/>
      <c r="M6696" s="12"/>
      <c r="N6696" s="12"/>
      <c r="O6696" s="12"/>
      <c r="P6696" s="12"/>
      <c r="Q6696" s="12"/>
      <c r="R6696" s="12"/>
      <c r="S6696" s="12"/>
      <c r="T6696" s="12"/>
      <c r="U6696" s="12"/>
      <c r="V6696" s="12"/>
      <c r="W6696" s="12"/>
      <c r="X6696" s="12"/>
      <c r="Y6696" s="12"/>
      <c r="Z6696" s="12"/>
      <c r="AA6696" s="12"/>
      <c r="AB6696" s="12"/>
      <c r="AC6696" s="12"/>
      <c r="AD6696" s="12"/>
      <c r="AE6696" s="12"/>
      <c r="AF6696" s="12"/>
      <c r="AG6696" s="12"/>
      <c r="AH6696" s="12"/>
      <c r="AI6696" s="12"/>
      <c r="AJ6696" s="12"/>
      <c r="AK6696" s="12"/>
      <c r="AL6696" s="12"/>
      <c r="AM6696" s="12"/>
      <c r="AN6696" s="12"/>
      <c r="AO6696" s="12"/>
      <c r="AP6696" s="12"/>
      <c r="AQ6696" s="12"/>
      <c r="AR6696" s="12"/>
      <c r="AS6696" s="12"/>
      <c r="AT6696" s="12"/>
      <c r="AU6696" s="12"/>
      <c r="AV6696" s="12"/>
      <c r="AW6696" s="12"/>
      <c r="AX6696" s="12"/>
      <c r="AY6696" s="12"/>
      <c r="AZ6696" s="12"/>
      <c r="BA6696" s="12"/>
      <c r="BB6696" s="12"/>
      <c r="BC6696" s="12"/>
      <c r="BD6696" s="12"/>
      <c r="BE6696" s="12"/>
      <c r="BF6696" s="12"/>
      <c r="BG6696" s="12"/>
      <c r="BH6696" s="12"/>
      <c r="BI6696" s="12"/>
      <c r="BJ6696" s="13"/>
      <c r="BK6696" s="13"/>
      <c r="BL6696" s="13"/>
      <c r="BM6696" s="13"/>
      <c r="BN6696" s="13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1"/>
      <c r="L6697" s="11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/>
      <c r="AC6697" s="12"/>
      <c r="AD6697" s="12"/>
      <c r="AE6697" s="12"/>
      <c r="AF6697" s="12"/>
      <c r="AG6697" s="12"/>
      <c r="AH6697" s="12"/>
      <c r="AI6697" s="12"/>
      <c r="AJ6697" s="12"/>
      <c r="AK6697" s="12"/>
      <c r="AL6697" s="12"/>
      <c r="AM6697" s="12"/>
      <c r="AN6697" s="12"/>
      <c r="AO6697" s="12"/>
      <c r="AP6697" s="12"/>
      <c r="AQ6697" s="12"/>
      <c r="AR6697" s="12"/>
      <c r="AS6697" s="12"/>
      <c r="AT6697" s="12"/>
      <c r="AU6697" s="12"/>
      <c r="AV6697" s="12"/>
      <c r="AW6697" s="12"/>
      <c r="AX6697" s="12"/>
      <c r="AY6697" s="12"/>
      <c r="AZ6697" s="12"/>
      <c r="BA6697" s="12"/>
      <c r="BB6697" s="12"/>
      <c r="BC6697" s="12"/>
      <c r="BD6697" s="12"/>
      <c r="BE6697" s="12"/>
      <c r="BF6697" s="12"/>
      <c r="BG6697" s="12"/>
      <c r="BH6697" s="12"/>
      <c r="BI6697" s="12"/>
      <c r="BJ6697" s="13"/>
      <c r="BK6697" s="13"/>
      <c r="BL6697" s="13"/>
      <c r="BM6697" s="13"/>
      <c r="BN6697" s="13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1"/>
      <c r="L6698" s="11"/>
      <c r="M6698" s="12"/>
      <c r="N6698" s="12"/>
      <c r="O6698" s="12"/>
      <c r="P6698" s="12"/>
      <c r="Q6698" s="12"/>
      <c r="R6698" s="12"/>
      <c r="S6698" s="12"/>
      <c r="T6698" s="12"/>
      <c r="U6698" s="12"/>
      <c r="V6698" s="12"/>
      <c r="W6698" s="12"/>
      <c r="X6698" s="12"/>
      <c r="Y6698" s="12"/>
      <c r="Z6698" s="12"/>
      <c r="AA6698" s="12"/>
      <c r="AB6698" s="12"/>
      <c r="AC6698" s="12"/>
      <c r="AD6698" s="12"/>
      <c r="AE6698" s="12"/>
      <c r="AF6698" s="12"/>
      <c r="AG6698" s="12"/>
      <c r="AH6698" s="12"/>
      <c r="AI6698" s="12"/>
      <c r="AJ6698" s="12"/>
      <c r="AK6698" s="12"/>
      <c r="AL6698" s="12"/>
      <c r="AM6698" s="12"/>
      <c r="AN6698" s="12"/>
      <c r="AO6698" s="12"/>
      <c r="AP6698" s="12"/>
      <c r="AQ6698" s="12"/>
      <c r="AR6698" s="12"/>
      <c r="AS6698" s="12"/>
      <c r="AT6698" s="12"/>
      <c r="AU6698" s="12"/>
      <c r="AV6698" s="12"/>
      <c r="AW6698" s="12"/>
      <c r="AX6698" s="12"/>
      <c r="AY6698" s="12"/>
      <c r="AZ6698" s="12"/>
      <c r="BA6698" s="12"/>
      <c r="BB6698" s="12"/>
      <c r="BC6698" s="12"/>
      <c r="BD6698" s="12"/>
      <c r="BE6698" s="12"/>
      <c r="BF6698" s="12"/>
      <c r="BG6698" s="12"/>
      <c r="BH6698" s="12"/>
      <c r="BI6698" s="12"/>
      <c r="BJ6698" s="13"/>
      <c r="BK6698" s="13"/>
      <c r="BL6698" s="13"/>
      <c r="BM6698" s="13"/>
      <c r="BN6698" s="13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1"/>
      <c r="L6699" s="11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/>
      <c r="AC6699" s="12"/>
      <c r="AD6699" s="12"/>
      <c r="AE6699" s="12"/>
      <c r="AF6699" s="12"/>
      <c r="AG6699" s="12"/>
      <c r="AH6699" s="12"/>
      <c r="AI6699" s="12"/>
      <c r="AJ6699" s="12"/>
      <c r="AK6699" s="12"/>
      <c r="AL6699" s="12"/>
      <c r="AM6699" s="12"/>
      <c r="AN6699" s="12"/>
      <c r="AO6699" s="12"/>
      <c r="AP6699" s="12"/>
      <c r="AQ6699" s="12"/>
      <c r="AR6699" s="12"/>
      <c r="AS6699" s="12"/>
      <c r="AT6699" s="12"/>
      <c r="AU6699" s="12"/>
      <c r="AV6699" s="12"/>
      <c r="AW6699" s="12"/>
      <c r="AX6699" s="12"/>
      <c r="AY6699" s="12"/>
      <c r="AZ6699" s="12"/>
      <c r="BA6699" s="12"/>
      <c r="BB6699" s="12"/>
      <c r="BC6699" s="12"/>
      <c r="BD6699" s="12"/>
      <c r="BE6699" s="12"/>
      <c r="BF6699" s="12"/>
      <c r="BG6699" s="12"/>
      <c r="BH6699" s="12"/>
      <c r="BI6699" s="12"/>
      <c r="BJ6699" s="13"/>
      <c r="BK6699" s="13"/>
      <c r="BL6699" s="13"/>
      <c r="BM6699" s="13"/>
      <c r="BN6699" s="13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1"/>
      <c r="L6700" s="11"/>
      <c r="M6700" s="12"/>
      <c r="N6700" s="12"/>
      <c r="O6700" s="12"/>
      <c r="P6700" s="12"/>
      <c r="Q6700" s="12"/>
      <c r="R6700" s="12"/>
      <c r="S6700" s="12"/>
      <c r="T6700" s="12"/>
      <c r="U6700" s="12"/>
      <c r="V6700" s="12"/>
      <c r="W6700" s="12"/>
      <c r="X6700" s="12"/>
      <c r="Y6700" s="12"/>
      <c r="Z6700" s="12"/>
      <c r="AA6700" s="12"/>
      <c r="AB6700" s="12"/>
      <c r="AC6700" s="12"/>
      <c r="AD6700" s="12"/>
      <c r="AE6700" s="12"/>
      <c r="AF6700" s="12"/>
      <c r="AG6700" s="12"/>
      <c r="AH6700" s="12"/>
      <c r="AI6700" s="12"/>
      <c r="AJ6700" s="12"/>
      <c r="AK6700" s="12"/>
      <c r="AL6700" s="12"/>
      <c r="AM6700" s="12"/>
      <c r="AN6700" s="12"/>
      <c r="AO6700" s="12"/>
      <c r="AP6700" s="12"/>
      <c r="AQ6700" s="12"/>
      <c r="AR6700" s="12"/>
      <c r="AS6700" s="12"/>
      <c r="AT6700" s="12"/>
      <c r="AU6700" s="12"/>
      <c r="AV6700" s="12"/>
      <c r="AW6700" s="12"/>
      <c r="AX6700" s="12"/>
      <c r="AY6700" s="12"/>
      <c r="AZ6700" s="12"/>
      <c r="BA6700" s="12"/>
      <c r="BB6700" s="12"/>
      <c r="BC6700" s="12"/>
      <c r="BD6700" s="12"/>
      <c r="BE6700" s="12"/>
      <c r="BF6700" s="12"/>
      <c r="BG6700" s="12"/>
      <c r="BH6700" s="12"/>
      <c r="BI6700" s="12"/>
      <c r="BJ6700" s="13"/>
      <c r="BK6700" s="13"/>
      <c r="BL6700" s="13"/>
      <c r="BM6700" s="13"/>
      <c r="BN6700" s="13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1"/>
      <c r="L6701" s="11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/>
      <c r="AC6701" s="12"/>
      <c r="AD6701" s="12"/>
      <c r="AE6701" s="12"/>
      <c r="AF6701" s="12"/>
      <c r="AG6701" s="12"/>
      <c r="AH6701" s="12"/>
      <c r="AI6701" s="12"/>
      <c r="AJ6701" s="12"/>
      <c r="AK6701" s="12"/>
      <c r="AL6701" s="12"/>
      <c r="AM6701" s="12"/>
      <c r="AN6701" s="12"/>
      <c r="AO6701" s="12"/>
      <c r="AP6701" s="12"/>
      <c r="AQ6701" s="12"/>
      <c r="AR6701" s="12"/>
      <c r="AS6701" s="12"/>
      <c r="AT6701" s="12"/>
      <c r="AU6701" s="12"/>
      <c r="AV6701" s="12"/>
      <c r="AW6701" s="12"/>
      <c r="AX6701" s="12"/>
      <c r="AY6701" s="12"/>
      <c r="AZ6701" s="12"/>
      <c r="BA6701" s="12"/>
      <c r="BB6701" s="12"/>
      <c r="BC6701" s="12"/>
      <c r="BD6701" s="12"/>
      <c r="BE6701" s="12"/>
      <c r="BF6701" s="12"/>
      <c r="BG6701" s="12"/>
      <c r="BH6701" s="12"/>
      <c r="BI6701" s="12"/>
      <c r="BJ6701" s="13"/>
      <c r="BK6701" s="13"/>
      <c r="BL6701" s="13"/>
      <c r="BM6701" s="13"/>
      <c r="BN6701" s="13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1"/>
      <c r="L6702" s="11"/>
      <c r="M6702" s="12"/>
      <c r="N6702" s="12"/>
      <c r="O6702" s="12"/>
      <c r="P6702" s="12"/>
      <c r="Q6702" s="12"/>
      <c r="R6702" s="12"/>
      <c r="S6702" s="12"/>
      <c r="T6702" s="12"/>
      <c r="U6702" s="12"/>
      <c r="V6702" s="12"/>
      <c r="W6702" s="12"/>
      <c r="X6702" s="12"/>
      <c r="Y6702" s="12"/>
      <c r="Z6702" s="12"/>
      <c r="AA6702" s="12"/>
      <c r="AB6702" s="12"/>
      <c r="AC6702" s="12"/>
      <c r="AD6702" s="12"/>
      <c r="AE6702" s="12"/>
      <c r="AF6702" s="12"/>
      <c r="AG6702" s="12"/>
      <c r="AH6702" s="12"/>
      <c r="AI6702" s="12"/>
      <c r="AJ6702" s="12"/>
      <c r="AK6702" s="12"/>
      <c r="AL6702" s="12"/>
      <c r="AM6702" s="12"/>
      <c r="AN6702" s="12"/>
      <c r="AO6702" s="12"/>
      <c r="AP6702" s="12"/>
      <c r="AQ6702" s="12"/>
      <c r="AR6702" s="12"/>
      <c r="AS6702" s="12"/>
      <c r="AT6702" s="12"/>
      <c r="AU6702" s="12"/>
      <c r="AV6702" s="12"/>
      <c r="AW6702" s="12"/>
      <c r="AX6702" s="12"/>
      <c r="AY6702" s="12"/>
      <c r="AZ6702" s="12"/>
      <c r="BA6702" s="12"/>
      <c r="BB6702" s="12"/>
      <c r="BC6702" s="12"/>
      <c r="BD6702" s="12"/>
      <c r="BE6702" s="12"/>
      <c r="BF6702" s="12"/>
      <c r="BG6702" s="12"/>
      <c r="BH6702" s="12"/>
      <c r="BI6702" s="12"/>
      <c r="BJ6702" s="13"/>
      <c r="BK6702" s="13"/>
      <c r="BL6702" s="13"/>
      <c r="BM6702" s="13"/>
      <c r="BN6702" s="13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1"/>
      <c r="L6703" s="11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/>
      <c r="AC6703" s="12"/>
      <c r="AD6703" s="12"/>
      <c r="AE6703" s="12"/>
      <c r="AF6703" s="12"/>
      <c r="AG6703" s="12"/>
      <c r="AH6703" s="12"/>
      <c r="AI6703" s="12"/>
      <c r="AJ6703" s="12"/>
      <c r="AK6703" s="12"/>
      <c r="AL6703" s="12"/>
      <c r="AM6703" s="12"/>
      <c r="AN6703" s="12"/>
      <c r="AO6703" s="12"/>
      <c r="AP6703" s="12"/>
      <c r="AQ6703" s="12"/>
      <c r="AR6703" s="12"/>
      <c r="AS6703" s="12"/>
      <c r="AT6703" s="12"/>
      <c r="AU6703" s="12"/>
      <c r="AV6703" s="12"/>
      <c r="AW6703" s="12"/>
      <c r="AX6703" s="12"/>
      <c r="AY6703" s="12"/>
      <c r="AZ6703" s="12"/>
      <c r="BA6703" s="12"/>
      <c r="BB6703" s="12"/>
      <c r="BC6703" s="12"/>
      <c r="BD6703" s="12"/>
      <c r="BE6703" s="12"/>
      <c r="BF6703" s="12"/>
      <c r="BG6703" s="12"/>
      <c r="BH6703" s="12"/>
      <c r="BI6703" s="12"/>
      <c r="BJ6703" s="13"/>
      <c r="BK6703" s="13"/>
      <c r="BL6703" s="13"/>
      <c r="BM6703" s="13"/>
      <c r="BN6703" s="13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1"/>
      <c r="L6704" s="11"/>
      <c r="M6704" s="12"/>
      <c r="N6704" s="12"/>
      <c r="O6704" s="12"/>
      <c r="P6704" s="12"/>
      <c r="Q6704" s="12"/>
      <c r="R6704" s="12"/>
      <c r="S6704" s="12"/>
      <c r="T6704" s="12"/>
      <c r="U6704" s="12"/>
      <c r="V6704" s="12"/>
      <c r="W6704" s="12"/>
      <c r="X6704" s="12"/>
      <c r="Y6704" s="12"/>
      <c r="Z6704" s="12"/>
      <c r="AA6704" s="12"/>
      <c r="AB6704" s="12"/>
      <c r="AC6704" s="12"/>
      <c r="AD6704" s="12"/>
      <c r="AE6704" s="12"/>
      <c r="AF6704" s="12"/>
      <c r="AG6704" s="12"/>
      <c r="AH6704" s="12"/>
      <c r="AI6704" s="12"/>
      <c r="AJ6704" s="12"/>
      <c r="AK6704" s="12"/>
      <c r="AL6704" s="12"/>
      <c r="AM6704" s="12"/>
      <c r="AN6704" s="12"/>
      <c r="AO6704" s="12"/>
      <c r="AP6704" s="12"/>
      <c r="AQ6704" s="12"/>
      <c r="AR6704" s="12"/>
      <c r="AS6704" s="12"/>
      <c r="AT6704" s="12"/>
      <c r="AU6704" s="12"/>
      <c r="AV6704" s="12"/>
      <c r="AW6704" s="12"/>
      <c r="AX6704" s="12"/>
      <c r="AY6704" s="12"/>
      <c r="AZ6704" s="12"/>
      <c r="BA6704" s="12"/>
      <c r="BB6704" s="12"/>
      <c r="BC6704" s="12"/>
      <c r="BD6704" s="12"/>
      <c r="BE6704" s="12"/>
      <c r="BF6704" s="12"/>
      <c r="BG6704" s="12"/>
      <c r="BH6704" s="12"/>
      <c r="BI6704" s="12"/>
      <c r="BJ6704" s="13"/>
      <c r="BK6704" s="13"/>
      <c r="BL6704" s="13"/>
      <c r="BM6704" s="13"/>
      <c r="BN6704" s="13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1"/>
      <c r="L6705" s="11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/>
      <c r="AC6705" s="12"/>
      <c r="AD6705" s="12"/>
      <c r="AE6705" s="12"/>
      <c r="AF6705" s="12"/>
      <c r="AG6705" s="12"/>
      <c r="AH6705" s="12"/>
      <c r="AI6705" s="12"/>
      <c r="AJ6705" s="12"/>
      <c r="AK6705" s="12"/>
      <c r="AL6705" s="12"/>
      <c r="AM6705" s="12"/>
      <c r="AN6705" s="12"/>
      <c r="AO6705" s="12"/>
      <c r="AP6705" s="12"/>
      <c r="AQ6705" s="12"/>
      <c r="AR6705" s="12"/>
      <c r="AS6705" s="12"/>
      <c r="AT6705" s="12"/>
      <c r="AU6705" s="12"/>
      <c r="AV6705" s="12"/>
      <c r="AW6705" s="12"/>
      <c r="AX6705" s="12"/>
      <c r="AY6705" s="12"/>
      <c r="AZ6705" s="12"/>
      <c r="BA6705" s="12"/>
      <c r="BB6705" s="12"/>
      <c r="BC6705" s="12"/>
      <c r="BD6705" s="12"/>
      <c r="BE6705" s="12"/>
      <c r="BF6705" s="12"/>
      <c r="BG6705" s="12"/>
      <c r="BH6705" s="12"/>
      <c r="BI6705" s="12"/>
      <c r="BJ6705" s="13"/>
      <c r="BK6705" s="13"/>
      <c r="BL6705" s="13"/>
      <c r="BM6705" s="13"/>
      <c r="BN6705" s="13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1"/>
      <c r="L6706" s="11"/>
      <c r="M6706" s="12"/>
      <c r="N6706" s="12"/>
      <c r="O6706" s="12"/>
      <c r="P6706" s="12"/>
      <c r="Q6706" s="12"/>
      <c r="R6706" s="12"/>
      <c r="S6706" s="12"/>
      <c r="T6706" s="12"/>
      <c r="U6706" s="12"/>
      <c r="V6706" s="12"/>
      <c r="W6706" s="12"/>
      <c r="X6706" s="12"/>
      <c r="Y6706" s="12"/>
      <c r="Z6706" s="12"/>
      <c r="AA6706" s="12"/>
      <c r="AB6706" s="12"/>
      <c r="AC6706" s="12"/>
      <c r="AD6706" s="12"/>
      <c r="AE6706" s="12"/>
      <c r="AF6706" s="12"/>
      <c r="AG6706" s="12"/>
      <c r="AH6706" s="12"/>
      <c r="AI6706" s="12"/>
      <c r="AJ6706" s="12"/>
      <c r="AK6706" s="12"/>
      <c r="AL6706" s="12"/>
      <c r="AM6706" s="12"/>
      <c r="AN6706" s="12"/>
      <c r="AO6706" s="12"/>
      <c r="AP6706" s="12"/>
      <c r="AQ6706" s="12"/>
      <c r="AR6706" s="12"/>
      <c r="AS6706" s="12"/>
      <c r="AT6706" s="12"/>
      <c r="AU6706" s="12"/>
      <c r="AV6706" s="12"/>
      <c r="AW6706" s="12"/>
      <c r="AX6706" s="12"/>
      <c r="AY6706" s="12"/>
      <c r="AZ6706" s="12"/>
      <c r="BA6706" s="12"/>
      <c r="BB6706" s="12"/>
      <c r="BC6706" s="12"/>
      <c r="BD6706" s="12"/>
      <c r="BE6706" s="12"/>
      <c r="BF6706" s="12"/>
      <c r="BG6706" s="12"/>
      <c r="BH6706" s="12"/>
      <c r="BI6706" s="12"/>
      <c r="BJ6706" s="13"/>
      <c r="BK6706" s="13"/>
      <c r="BL6706" s="13"/>
      <c r="BM6706" s="13"/>
      <c r="BN6706" s="13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1"/>
      <c r="L6707" s="11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/>
      <c r="AC6707" s="12"/>
      <c r="AD6707" s="12"/>
      <c r="AE6707" s="12"/>
      <c r="AF6707" s="12"/>
      <c r="AG6707" s="12"/>
      <c r="AH6707" s="12"/>
      <c r="AI6707" s="12"/>
      <c r="AJ6707" s="12"/>
      <c r="AK6707" s="12"/>
      <c r="AL6707" s="12"/>
      <c r="AM6707" s="12"/>
      <c r="AN6707" s="12"/>
      <c r="AO6707" s="12"/>
      <c r="AP6707" s="12"/>
      <c r="AQ6707" s="12"/>
      <c r="AR6707" s="12"/>
      <c r="AS6707" s="12"/>
      <c r="AT6707" s="12"/>
      <c r="AU6707" s="12"/>
      <c r="AV6707" s="12"/>
      <c r="AW6707" s="12"/>
      <c r="AX6707" s="12"/>
      <c r="AY6707" s="12"/>
      <c r="AZ6707" s="12"/>
      <c r="BA6707" s="12"/>
      <c r="BB6707" s="12"/>
      <c r="BC6707" s="12"/>
      <c r="BD6707" s="12"/>
      <c r="BE6707" s="12"/>
      <c r="BF6707" s="12"/>
      <c r="BG6707" s="12"/>
      <c r="BH6707" s="12"/>
      <c r="BI6707" s="12"/>
      <c r="BJ6707" s="13"/>
      <c r="BK6707" s="13"/>
      <c r="BL6707" s="13"/>
      <c r="BM6707" s="13"/>
      <c r="BN6707" s="13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1"/>
      <c r="L6708" s="11"/>
      <c r="M6708" s="12"/>
      <c r="N6708" s="12"/>
      <c r="O6708" s="12"/>
      <c r="P6708" s="12"/>
      <c r="Q6708" s="12"/>
      <c r="R6708" s="12"/>
      <c r="S6708" s="12"/>
      <c r="T6708" s="12"/>
      <c r="U6708" s="12"/>
      <c r="V6708" s="12"/>
      <c r="W6708" s="12"/>
      <c r="X6708" s="12"/>
      <c r="Y6708" s="12"/>
      <c r="Z6708" s="12"/>
      <c r="AA6708" s="12"/>
      <c r="AB6708" s="12"/>
      <c r="AC6708" s="12"/>
      <c r="AD6708" s="12"/>
      <c r="AE6708" s="12"/>
      <c r="AF6708" s="12"/>
      <c r="AG6708" s="12"/>
      <c r="AH6708" s="12"/>
      <c r="AI6708" s="12"/>
      <c r="AJ6708" s="12"/>
      <c r="AK6708" s="12"/>
      <c r="AL6708" s="12"/>
      <c r="AM6708" s="12"/>
      <c r="AN6708" s="12"/>
      <c r="AO6708" s="12"/>
      <c r="AP6708" s="12"/>
      <c r="AQ6708" s="12"/>
      <c r="AR6708" s="12"/>
      <c r="AS6708" s="12"/>
      <c r="AT6708" s="12"/>
      <c r="AU6708" s="12"/>
      <c r="AV6708" s="12"/>
      <c r="AW6708" s="12"/>
      <c r="AX6708" s="12"/>
      <c r="AY6708" s="12"/>
      <c r="AZ6708" s="12"/>
      <c r="BA6708" s="12"/>
      <c r="BB6708" s="12"/>
      <c r="BC6708" s="12"/>
      <c r="BD6708" s="12"/>
      <c r="BE6708" s="12"/>
      <c r="BF6708" s="12"/>
      <c r="BG6708" s="12"/>
      <c r="BH6708" s="12"/>
      <c r="BI6708" s="12"/>
      <c r="BJ6708" s="13"/>
      <c r="BK6708" s="13"/>
      <c r="BL6708" s="13"/>
      <c r="BM6708" s="13"/>
      <c r="BN6708" s="13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1"/>
      <c r="L6709" s="11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/>
      <c r="AC6709" s="12"/>
      <c r="AD6709" s="12"/>
      <c r="AE6709" s="12"/>
      <c r="AF6709" s="12"/>
      <c r="AG6709" s="12"/>
      <c r="AH6709" s="12"/>
      <c r="AI6709" s="12"/>
      <c r="AJ6709" s="12"/>
      <c r="AK6709" s="12"/>
      <c r="AL6709" s="12"/>
      <c r="AM6709" s="12"/>
      <c r="AN6709" s="12"/>
      <c r="AO6709" s="12"/>
      <c r="AP6709" s="12"/>
      <c r="AQ6709" s="12"/>
      <c r="AR6709" s="12"/>
      <c r="AS6709" s="12"/>
      <c r="AT6709" s="12"/>
      <c r="AU6709" s="12"/>
      <c r="AV6709" s="12"/>
      <c r="AW6709" s="12"/>
      <c r="AX6709" s="12"/>
      <c r="AY6709" s="12"/>
      <c r="AZ6709" s="12"/>
      <c r="BA6709" s="12"/>
      <c r="BB6709" s="12"/>
      <c r="BC6709" s="12"/>
      <c r="BD6709" s="12"/>
      <c r="BE6709" s="12"/>
      <c r="BF6709" s="12"/>
      <c r="BG6709" s="12"/>
      <c r="BH6709" s="12"/>
      <c r="BI6709" s="12"/>
      <c r="BJ6709" s="13"/>
      <c r="BK6709" s="13"/>
      <c r="BL6709" s="13"/>
      <c r="BM6709" s="13"/>
      <c r="BN6709" s="13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1"/>
      <c r="L6710" s="11"/>
      <c r="M6710" s="12"/>
      <c r="N6710" s="12"/>
      <c r="O6710" s="12"/>
      <c r="P6710" s="12"/>
      <c r="Q6710" s="12"/>
      <c r="R6710" s="12"/>
      <c r="S6710" s="12"/>
      <c r="T6710" s="12"/>
      <c r="U6710" s="12"/>
      <c r="V6710" s="12"/>
      <c r="W6710" s="12"/>
      <c r="X6710" s="12"/>
      <c r="Y6710" s="12"/>
      <c r="Z6710" s="12"/>
      <c r="AA6710" s="12"/>
      <c r="AB6710" s="12"/>
      <c r="AC6710" s="12"/>
      <c r="AD6710" s="12"/>
      <c r="AE6710" s="12"/>
      <c r="AF6710" s="12"/>
      <c r="AG6710" s="12"/>
      <c r="AH6710" s="12"/>
      <c r="AI6710" s="12"/>
      <c r="AJ6710" s="12"/>
      <c r="AK6710" s="12"/>
      <c r="AL6710" s="12"/>
      <c r="AM6710" s="12"/>
      <c r="AN6710" s="12"/>
      <c r="AO6710" s="12"/>
      <c r="AP6710" s="12"/>
      <c r="AQ6710" s="12"/>
      <c r="AR6710" s="12"/>
      <c r="AS6710" s="12"/>
      <c r="AT6710" s="12"/>
      <c r="AU6710" s="12"/>
      <c r="AV6710" s="12"/>
      <c r="AW6710" s="12"/>
      <c r="AX6710" s="12"/>
      <c r="AY6710" s="12"/>
      <c r="AZ6710" s="12"/>
      <c r="BA6710" s="12"/>
      <c r="BB6710" s="12"/>
      <c r="BC6710" s="12"/>
      <c r="BD6710" s="12"/>
      <c r="BE6710" s="12"/>
      <c r="BF6710" s="12"/>
      <c r="BG6710" s="12"/>
      <c r="BH6710" s="12"/>
      <c r="BI6710" s="12"/>
      <c r="BJ6710" s="13"/>
      <c r="BK6710" s="13"/>
      <c r="BL6710" s="13"/>
      <c r="BM6710" s="13"/>
      <c r="BN6710" s="13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1"/>
      <c r="L6711" s="11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/>
      <c r="AC6711" s="12"/>
      <c r="AD6711" s="12"/>
      <c r="AE6711" s="12"/>
      <c r="AF6711" s="12"/>
      <c r="AG6711" s="12"/>
      <c r="AH6711" s="12"/>
      <c r="AI6711" s="12"/>
      <c r="AJ6711" s="12"/>
      <c r="AK6711" s="12"/>
      <c r="AL6711" s="12"/>
      <c r="AM6711" s="12"/>
      <c r="AN6711" s="12"/>
      <c r="AO6711" s="12"/>
      <c r="AP6711" s="12"/>
      <c r="AQ6711" s="12"/>
      <c r="AR6711" s="12"/>
      <c r="AS6711" s="12"/>
      <c r="AT6711" s="12"/>
      <c r="AU6711" s="12"/>
      <c r="AV6711" s="12"/>
      <c r="AW6711" s="12"/>
      <c r="AX6711" s="12"/>
      <c r="AY6711" s="12"/>
      <c r="AZ6711" s="12"/>
      <c r="BA6711" s="12"/>
      <c r="BB6711" s="12"/>
      <c r="BC6711" s="12"/>
      <c r="BD6711" s="12"/>
      <c r="BE6711" s="12"/>
      <c r="BF6711" s="12"/>
      <c r="BG6711" s="12"/>
      <c r="BH6711" s="12"/>
      <c r="BI6711" s="12"/>
      <c r="BJ6711" s="13"/>
      <c r="BK6711" s="13"/>
      <c r="BL6711" s="13"/>
      <c r="BM6711" s="13"/>
      <c r="BN6711" s="13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1"/>
      <c r="L6712" s="11"/>
      <c r="M6712" s="12"/>
      <c r="N6712" s="12"/>
      <c r="O6712" s="12"/>
      <c r="P6712" s="12"/>
      <c r="Q6712" s="12"/>
      <c r="R6712" s="12"/>
      <c r="S6712" s="12"/>
      <c r="T6712" s="12"/>
      <c r="U6712" s="12"/>
      <c r="V6712" s="12"/>
      <c r="W6712" s="12"/>
      <c r="X6712" s="12"/>
      <c r="Y6712" s="12"/>
      <c r="Z6712" s="12"/>
      <c r="AA6712" s="12"/>
      <c r="AB6712" s="12"/>
      <c r="AC6712" s="12"/>
      <c r="AD6712" s="12"/>
      <c r="AE6712" s="12"/>
      <c r="AF6712" s="12"/>
      <c r="AG6712" s="12"/>
      <c r="AH6712" s="12"/>
      <c r="AI6712" s="12"/>
      <c r="AJ6712" s="12"/>
      <c r="AK6712" s="12"/>
      <c r="AL6712" s="12"/>
      <c r="AM6712" s="12"/>
      <c r="AN6712" s="12"/>
      <c r="AO6712" s="12"/>
      <c r="AP6712" s="12"/>
      <c r="AQ6712" s="12"/>
      <c r="AR6712" s="12"/>
      <c r="AS6712" s="12"/>
      <c r="AT6712" s="12"/>
      <c r="AU6712" s="12"/>
      <c r="AV6712" s="12"/>
      <c r="AW6712" s="12"/>
      <c r="AX6712" s="12"/>
      <c r="AY6712" s="12"/>
      <c r="AZ6712" s="12"/>
      <c r="BA6712" s="12"/>
      <c r="BB6712" s="12"/>
      <c r="BC6712" s="12"/>
      <c r="BD6712" s="12"/>
      <c r="BE6712" s="12"/>
      <c r="BF6712" s="12"/>
      <c r="BG6712" s="12"/>
      <c r="BH6712" s="12"/>
      <c r="BI6712" s="12"/>
      <c r="BJ6712" s="13"/>
      <c r="BK6712" s="13"/>
      <c r="BL6712" s="13"/>
      <c r="BM6712" s="13"/>
      <c r="BN6712" s="13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1"/>
      <c r="L6713" s="11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/>
      <c r="AC6713" s="12"/>
      <c r="AD6713" s="12"/>
      <c r="AE6713" s="12"/>
      <c r="AF6713" s="12"/>
      <c r="AG6713" s="12"/>
      <c r="AH6713" s="12"/>
      <c r="AI6713" s="12"/>
      <c r="AJ6713" s="12"/>
      <c r="AK6713" s="12"/>
      <c r="AL6713" s="12"/>
      <c r="AM6713" s="12"/>
      <c r="AN6713" s="12"/>
      <c r="AO6713" s="12"/>
      <c r="AP6713" s="12"/>
      <c r="AQ6713" s="12"/>
      <c r="AR6713" s="12"/>
      <c r="AS6713" s="12"/>
      <c r="AT6713" s="12"/>
      <c r="AU6713" s="12"/>
      <c r="AV6713" s="12"/>
      <c r="AW6713" s="12"/>
      <c r="AX6713" s="12"/>
      <c r="AY6713" s="12"/>
      <c r="AZ6713" s="12"/>
      <c r="BA6713" s="12"/>
      <c r="BB6713" s="12"/>
      <c r="BC6713" s="12"/>
      <c r="BD6713" s="12"/>
      <c r="BE6713" s="12"/>
      <c r="BF6713" s="12"/>
      <c r="BG6713" s="12"/>
      <c r="BH6713" s="12"/>
      <c r="BI6713" s="12"/>
      <c r="BJ6713" s="13"/>
      <c r="BK6713" s="13"/>
      <c r="BL6713" s="13"/>
      <c r="BM6713" s="13"/>
      <c r="BN6713" s="13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1"/>
      <c r="L6714" s="11"/>
      <c r="M6714" s="12"/>
      <c r="N6714" s="12"/>
      <c r="O6714" s="12"/>
      <c r="P6714" s="12"/>
      <c r="Q6714" s="12"/>
      <c r="R6714" s="12"/>
      <c r="S6714" s="12"/>
      <c r="T6714" s="12"/>
      <c r="U6714" s="12"/>
      <c r="V6714" s="12"/>
      <c r="W6714" s="12"/>
      <c r="X6714" s="12"/>
      <c r="Y6714" s="12"/>
      <c r="Z6714" s="12"/>
      <c r="AA6714" s="12"/>
      <c r="AB6714" s="12"/>
      <c r="AC6714" s="12"/>
      <c r="AD6714" s="12"/>
      <c r="AE6714" s="12"/>
      <c r="AF6714" s="12"/>
      <c r="AG6714" s="12"/>
      <c r="AH6714" s="12"/>
      <c r="AI6714" s="12"/>
      <c r="AJ6714" s="12"/>
      <c r="AK6714" s="12"/>
      <c r="AL6714" s="12"/>
      <c r="AM6714" s="12"/>
      <c r="AN6714" s="12"/>
      <c r="AO6714" s="12"/>
      <c r="AP6714" s="12"/>
      <c r="AQ6714" s="12"/>
      <c r="AR6714" s="12"/>
      <c r="AS6714" s="12"/>
      <c r="AT6714" s="12"/>
      <c r="AU6714" s="12"/>
      <c r="AV6714" s="12"/>
      <c r="AW6714" s="12"/>
      <c r="AX6714" s="12"/>
      <c r="AY6714" s="12"/>
      <c r="AZ6714" s="12"/>
      <c r="BA6714" s="12"/>
      <c r="BB6714" s="12"/>
      <c r="BC6714" s="12"/>
      <c r="BD6714" s="12"/>
      <c r="BE6714" s="12"/>
      <c r="BF6714" s="12"/>
      <c r="BG6714" s="12"/>
      <c r="BH6714" s="12"/>
      <c r="BI6714" s="12"/>
      <c r="BJ6714" s="13"/>
      <c r="BK6714" s="13"/>
      <c r="BL6714" s="13"/>
      <c r="BM6714" s="13"/>
      <c r="BN6714" s="13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1"/>
      <c r="L6715" s="11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/>
      <c r="AC6715" s="12"/>
      <c r="AD6715" s="12"/>
      <c r="AE6715" s="12"/>
      <c r="AF6715" s="12"/>
      <c r="AG6715" s="12"/>
      <c r="AH6715" s="12"/>
      <c r="AI6715" s="12"/>
      <c r="AJ6715" s="12"/>
      <c r="AK6715" s="12"/>
      <c r="AL6715" s="12"/>
      <c r="AM6715" s="12"/>
      <c r="AN6715" s="12"/>
      <c r="AO6715" s="12"/>
      <c r="AP6715" s="12"/>
      <c r="AQ6715" s="12"/>
      <c r="AR6715" s="12"/>
      <c r="AS6715" s="12"/>
      <c r="AT6715" s="12"/>
      <c r="AU6715" s="12"/>
      <c r="AV6715" s="12"/>
      <c r="AW6715" s="12"/>
      <c r="AX6715" s="12"/>
      <c r="AY6715" s="12"/>
      <c r="AZ6715" s="12"/>
      <c r="BA6715" s="12"/>
      <c r="BB6715" s="12"/>
      <c r="BC6715" s="12"/>
      <c r="BD6715" s="12"/>
      <c r="BE6715" s="12"/>
      <c r="BF6715" s="12"/>
      <c r="BG6715" s="12"/>
      <c r="BH6715" s="12"/>
      <c r="BI6715" s="12"/>
      <c r="BJ6715" s="13"/>
      <c r="BK6715" s="13"/>
      <c r="BL6715" s="13"/>
      <c r="BM6715" s="13"/>
      <c r="BN6715" s="13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1"/>
      <c r="L6716" s="11"/>
      <c r="M6716" s="12"/>
      <c r="N6716" s="12"/>
      <c r="O6716" s="12"/>
      <c r="P6716" s="12"/>
      <c r="Q6716" s="12"/>
      <c r="R6716" s="12"/>
      <c r="S6716" s="12"/>
      <c r="T6716" s="12"/>
      <c r="U6716" s="12"/>
      <c r="V6716" s="12"/>
      <c r="W6716" s="12"/>
      <c r="X6716" s="12"/>
      <c r="Y6716" s="12"/>
      <c r="Z6716" s="12"/>
      <c r="AA6716" s="12"/>
      <c r="AB6716" s="12"/>
      <c r="AC6716" s="12"/>
      <c r="AD6716" s="12"/>
      <c r="AE6716" s="12"/>
      <c r="AF6716" s="12"/>
      <c r="AG6716" s="12"/>
      <c r="AH6716" s="12"/>
      <c r="AI6716" s="12"/>
      <c r="AJ6716" s="12"/>
      <c r="AK6716" s="12"/>
      <c r="AL6716" s="12"/>
      <c r="AM6716" s="12"/>
      <c r="AN6716" s="12"/>
      <c r="AO6716" s="12"/>
      <c r="AP6716" s="12"/>
      <c r="AQ6716" s="12"/>
      <c r="AR6716" s="12"/>
      <c r="AS6716" s="12"/>
      <c r="AT6716" s="12"/>
      <c r="AU6716" s="12"/>
      <c r="AV6716" s="12"/>
      <c r="AW6716" s="12"/>
      <c r="AX6716" s="12"/>
      <c r="AY6716" s="12"/>
      <c r="AZ6716" s="12"/>
      <c r="BA6716" s="12"/>
      <c r="BB6716" s="12"/>
      <c r="BC6716" s="12"/>
      <c r="BD6716" s="12"/>
      <c r="BE6716" s="12"/>
      <c r="BF6716" s="12"/>
      <c r="BG6716" s="12"/>
      <c r="BH6716" s="12"/>
      <c r="BI6716" s="12"/>
      <c r="BJ6716" s="13"/>
      <c r="BK6716" s="13"/>
      <c r="BL6716" s="13"/>
      <c r="BM6716" s="13"/>
      <c r="BN6716" s="13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1"/>
      <c r="L6717" s="11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2"/>
      <c r="AF6717" s="12"/>
      <c r="AG6717" s="12"/>
      <c r="AH6717" s="12"/>
      <c r="AI6717" s="12"/>
      <c r="AJ6717" s="12"/>
      <c r="AK6717" s="12"/>
      <c r="AL6717" s="12"/>
      <c r="AM6717" s="12"/>
      <c r="AN6717" s="12"/>
      <c r="AO6717" s="12"/>
      <c r="AP6717" s="12"/>
      <c r="AQ6717" s="12"/>
      <c r="AR6717" s="12"/>
      <c r="AS6717" s="12"/>
      <c r="AT6717" s="12"/>
      <c r="AU6717" s="12"/>
      <c r="AV6717" s="12"/>
      <c r="AW6717" s="12"/>
      <c r="AX6717" s="12"/>
      <c r="AY6717" s="12"/>
      <c r="AZ6717" s="12"/>
      <c r="BA6717" s="12"/>
      <c r="BB6717" s="12"/>
      <c r="BC6717" s="12"/>
      <c r="BD6717" s="12"/>
      <c r="BE6717" s="12"/>
      <c r="BF6717" s="12"/>
      <c r="BG6717" s="12"/>
      <c r="BH6717" s="12"/>
      <c r="BI6717" s="12"/>
      <c r="BJ6717" s="13"/>
      <c r="BK6717" s="13"/>
      <c r="BL6717" s="13"/>
      <c r="BM6717" s="13"/>
      <c r="BN6717" s="13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1"/>
      <c r="L6718" s="11"/>
      <c r="M6718" s="12"/>
      <c r="N6718" s="12"/>
      <c r="O6718" s="12"/>
      <c r="P6718" s="12"/>
      <c r="Q6718" s="12"/>
      <c r="R6718" s="12"/>
      <c r="S6718" s="12"/>
      <c r="T6718" s="12"/>
      <c r="U6718" s="12"/>
      <c r="V6718" s="12"/>
      <c r="W6718" s="12"/>
      <c r="X6718" s="12"/>
      <c r="Y6718" s="12"/>
      <c r="Z6718" s="12"/>
      <c r="AA6718" s="12"/>
      <c r="AB6718" s="12"/>
      <c r="AC6718" s="12"/>
      <c r="AD6718" s="12"/>
      <c r="AE6718" s="12"/>
      <c r="AF6718" s="12"/>
      <c r="AG6718" s="12"/>
      <c r="AH6718" s="12"/>
      <c r="AI6718" s="12"/>
      <c r="AJ6718" s="12"/>
      <c r="AK6718" s="12"/>
      <c r="AL6718" s="12"/>
      <c r="AM6718" s="12"/>
      <c r="AN6718" s="12"/>
      <c r="AO6718" s="12"/>
      <c r="AP6718" s="12"/>
      <c r="AQ6718" s="12"/>
      <c r="AR6718" s="12"/>
      <c r="AS6718" s="12"/>
      <c r="AT6718" s="12"/>
      <c r="AU6718" s="12"/>
      <c r="AV6718" s="12"/>
      <c r="AW6718" s="12"/>
      <c r="AX6718" s="12"/>
      <c r="AY6718" s="12"/>
      <c r="AZ6718" s="12"/>
      <c r="BA6718" s="12"/>
      <c r="BB6718" s="12"/>
      <c r="BC6718" s="12"/>
      <c r="BD6718" s="12"/>
      <c r="BE6718" s="12"/>
      <c r="BF6718" s="12"/>
      <c r="BG6718" s="12"/>
      <c r="BH6718" s="12"/>
      <c r="BI6718" s="12"/>
      <c r="BJ6718" s="13"/>
      <c r="BK6718" s="13"/>
      <c r="BL6718" s="13"/>
      <c r="BM6718" s="13"/>
      <c r="BN6718" s="13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1"/>
      <c r="L6719" s="11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/>
      <c r="AC6719" s="12"/>
      <c r="AD6719" s="12"/>
      <c r="AE6719" s="12"/>
      <c r="AF6719" s="12"/>
      <c r="AG6719" s="12"/>
      <c r="AH6719" s="12"/>
      <c r="AI6719" s="12"/>
      <c r="AJ6719" s="12"/>
      <c r="AK6719" s="12"/>
      <c r="AL6719" s="12"/>
      <c r="AM6719" s="12"/>
      <c r="AN6719" s="12"/>
      <c r="AO6719" s="12"/>
      <c r="AP6719" s="12"/>
      <c r="AQ6719" s="12"/>
      <c r="AR6719" s="12"/>
      <c r="AS6719" s="12"/>
      <c r="AT6719" s="12"/>
      <c r="AU6719" s="12"/>
      <c r="AV6719" s="12"/>
      <c r="AW6719" s="12"/>
      <c r="AX6719" s="12"/>
      <c r="AY6719" s="12"/>
      <c r="AZ6719" s="12"/>
      <c r="BA6719" s="12"/>
      <c r="BB6719" s="12"/>
      <c r="BC6719" s="12"/>
      <c r="BD6719" s="12"/>
      <c r="BE6719" s="12"/>
      <c r="BF6719" s="12"/>
      <c r="BG6719" s="12"/>
      <c r="BH6719" s="12"/>
      <c r="BI6719" s="12"/>
      <c r="BJ6719" s="13"/>
      <c r="BK6719" s="13"/>
      <c r="BL6719" s="13"/>
      <c r="BM6719" s="13"/>
      <c r="BN6719" s="13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1"/>
      <c r="L6720" s="11"/>
      <c r="M6720" s="12"/>
      <c r="N6720" s="12"/>
      <c r="O6720" s="12"/>
      <c r="P6720" s="12"/>
      <c r="Q6720" s="12"/>
      <c r="R6720" s="12"/>
      <c r="S6720" s="12"/>
      <c r="T6720" s="12"/>
      <c r="U6720" s="12"/>
      <c r="V6720" s="12"/>
      <c r="W6720" s="12"/>
      <c r="X6720" s="12"/>
      <c r="Y6720" s="12"/>
      <c r="Z6720" s="12"/>
      <c r="AA6720" s="12"/>
      <c r="AB6720" s="12"/>
      <c r="AC6720" s="12"/>
      <c r="AD6720" s="12"/>
      <c r="AE6720" s="12"/>
      <c r="AF6720" s="12"/>
      <c r="AG6720" s="12"/>
      <c r="AH6720" s="12"/>
      <c r="AI6720" s="12"/>
      <c r="AJ6720" s="12"/>
      <c r="AK6720" s="12"/>
      <c r="AL6720" s="12"/>
      <c r="AM6720" s="12"/>
      <c r="AN6720" s="12"/>
      <c r="AO6720" s="12"/>
      <c r="AP6720" s="12"/>
      <c r="AQ6720" s="12"/>
      <c r="AR6720" s="12"/>
      <c r="AS6720" s="12"/>
      <c r="AT6720" s="12"/>
      <c r="AU6720" s="12"/>
      <c r="AV6720" s="12"/>
      <c r="AW6720" s="12"/>
      <c r="AX6720" s="12"/>
      <c r="AY6720" s="12"/>
      <c r="AZ6720" s="12"/>
      <c r="BA6720" s="12"/>
      <c r="BB6720" s="12"/>
      <c r="BC6720" s="12"/>
      <c r="BD6720" s="12"/>
      <c r="BE6720" s="12"/>
      <c r="BF6720" s="12"/>
      <c r="BG6720" s="12"/>
      <c r="BH6720" s="12"/>
      <c r="BI6720" s="12"/>
      <c r="BJ6720" s="13"/>
      <c r="BK6720" s="13"/>
      <c r="BL6720" s="13"/>
      <c r="BM6720" s="13"/>
      <c r="BN6720" s="13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1"/>
      <c r="L6721" s="11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/>
      <c r="AC6721" s="12"/>
      <c r="AD6721" s="12"/>
      <c r="AE6721" s="12"/>
      <c r="AF6721" s="12"/>
      <c r="AG6721" s="12"/>
      <c r="AH6721" s="12"/>
      <c r="AI6721" s="12"/>
      <c r="AJ6721" s="12"/>
      <c r="AK6721" s="12"/>
      <c r="AL6721" s="12"/>
      <c r="AM6721" s="12"/>
      <c r="AN6721" s="12"/>
      <c r="AO6721" s="12"/>
      <c r="AP6721" s="12"/>
      <c r="AQ6721" s="12"/>
      <c r="AR6721" s="12"/>
      <c r="AS6721" s="12"/>
      <c r="AT6721" s="12"/>
      <c r="AU6721" s="12"/>
      <c r="AV6721" s="12"/>
      <c r="AW6721" s="12"/>
      <c r="AX6721" s="12"/>
      <c r="AY6721" s="12"/>
      <c r="AZ6721" s="12"/>
      <c r="BA6721" s="12"/>
      <c r="BB6721" s="12"/>
      <c r="BC6721" s="12"/>
      <c r="BD6721" s="12"/>
      <c r="BE6721" s="12"/>
      <c r="BF6721" s="12"/>
      <c r="BG6721" s="12"/>
      <c r="BH6721" s="12"/>
      <c r="BI6721" s="12"/>
      <c r="BJ6721" s="13"/>
      <c r="BK6721" s="13"/>
      <c r="BL6721" s="13"/>
      <c r="BM6721" s="13"/>
      <c r="BN6721" s="13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1"/>
      <c r="L6722" s="11"/>
      <c r="M6722" s="12"/>
      <c r="N6722" s="12"/>
      <c r="O6722" s="12"/>
      <c r="P6722" s="12"/>
      <c r="Q6722" s="12"/>
      <c r="R6722" s="12"/>
      <c r="S6722" s="12"/>
      <c r="T6722" s="12"/>
      <c r="U6722" s="12"/>
      <c r="V6722" s="12"/>
      <c r="W6722" s="12"/>
      <c r="X6722" s="12"/>
      <c r="Y6722" s="12"/>
      <c r="Z6722" s="12"/>
      <c r="AA6722" s="12"/>
      <c r="AB6722" s="12"/>
      <c r="AC6722" s="12"/>
      <c r="AD6722" s="12"/>
      <c r="AE6722" s="12"/>
      <c r="AF6722" s="12"/>
      <c r="AG6722" s="12"/>
      <c r="AH6722" s="12"/>
      <c r="AI6722" s="12"/>
      <c r="AJ6722" s="12"/>
      <c r="AK6722" s="12"/>
      <c r="AL6722" s="12"/>
      <c r="AM6722" s="12"/>
      <c r="AN6722" s="12"/>
      <c r="AO6722" s="12"/>
      <c r="AP6722" s="12"/>
      <c r="AQ6722" s="12"/>
      <c r="AR6722" s="12"/>
      <c r="AS6722" s="12"/>
      <c r="AT6722" s="12"/>
      <c r="AU6722" s="12"/>
      <c r="AV6722" s="12"/>
      <c r="AW6722" s="12"/>
      <c r="AX6722" s="12"/>
      <c r="AY6722" s="12"/>
      <c r="AZ6722" s="12"/>
      <c r="BA6722" s="12"/>
      <c r="BB6722" s="12"/>
      <c r="BC6722" s="12"/>
      <c r="BD6722" s="12"/>
      <c r="BE6722" s="12"/>
      <c r="BF6722" s="12"/>
      <c r="BG6722" s="12"/>
      <c r="BH6722" s="12"/>
      <c r="BI6722" s="12"/>
      <c r="BJ6722" s="13"/>
      <c r="BK6722" s="13"/>
      <c r="BL6722" s="13"/>
      <c r="BM6722" s="13"/>
      <c r="BN6722" s="13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1"/>
      <c r="L6723" s="11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/>
      <c r="AC6723" s="12"/>
      <c r="AD6723" s="12"/>
      <c r="AE6723" s="12"/>
      <c r="AF6723" s="12"/>
      <c r="AG6723" s="12"/>
      <c r="AH6723" s="12"/>
      <c r="AI6723" s="12"/>
      <c r="AJ6723" s="12"/>
      <c r="AK6723" s="12"/>
      <c r="AL6723" s="12"/>
      <c r="AM6723" s="12"/>
      <c r="AN6723" s="12"/>
      <c r="AO6723" s="12"/>
      <c r="AP6723" s="12"/>
      <c r="AQ6723" s="12"/>
      <c r="AR6723" s="12"/>
      <c r="AS6723" s="12"/>
      <c r="AT6723" s="12"/>
      <c r="AU6723" s="12"/>
      <c r="AV6723" s="12"/>
      <c r="AW6723" s="12"/>
      <c r="AX6723" s="12"/>
      <c r="AY6723" s="12"/>
      <c r="AZ6723" s="12"/>
      <c r="BA6723" s="12"/>
      <c r="BB6723" s="12"/>
      <c r="BC6723" s="12"/>
      <c r="BD6723" s="12"/>
      <c r="BE6723" s="12"/>
      <c r="BF6723" s="12"/>
      <c r="BG6723" s="12"/>
      <c r="BH6723" s="12"/>
      <c r="BI6723" s="12"/>
      <c r="BJ6723" s="13"/>
      <c r="BK6723" s="13"/>
      <c r="BL6723" s="13"/>
      <c r="BM6723" s="13"/>
      <c r="BN6723" s="13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1"/>
      <c r="L6724" s="11"/>
      <c r="M6724" s="12"/>
      <c r="N6724" s="12"/>
      <c r="O6724" s="12"/>
      <c r="P6724" s="12"/>
      <c r="Q6724" s="12"/>
      <c r="R6724" s="12"/>
      <c r="S6724" s="12"/>
      <c r="T6724" s="12"/>
      <c r="U6724" s="12"/>
      <c r="V6724" s="12"/>
      <c r="W6724" s="12"/>
      <c r="X6724" s="12"/>
      <c r="Y6724" s="12"/>
      <c r="Z6724" s="12"/>
      <c r="AA6724" s="12"/>
      <c r="AB6724" s="12"/>
      <c r="AC6724" s="12"/>
      <c r="AD6724" s="12"/>
      <c r="AE6724" s="12"/>
      <c r="AF6724" s="12"/>
      <c r="AG6724" s="12"/>
      <c r="AH6724" s="12"/>
      <c r="AI6724" s="12"/>
      <c r="AJ6724" s="12"/>
      <c r="AK6724" s="12"/>
      <c r="AL6724" s="12"/>
      <c r="AM6724" s="12"/>
      <c r="AN6724" s="12"/>
      <c r="AO6724" s="12"/>
      <c r="AP6724" s="12"/>
      <c r="AQ6724" s="12"/>
      <c r="AR6724" s="12"/>
      <c r="AS6724" s="12"/>
      <c r="AT6724" s="12"/>
      <c r="AU6724" s="12"/>
      <c r="AV6724" s="12"/>
      <c r="AW6724" s="12"/>
      <c r="AX6724" s="12"/>
      <c r="AY6724" s="12"/>
      <c r="AZ6724" s="12"/>
      <c r="BA6724" s="12"/>
      <c r="BB6724" s="12"/>
      <c r="BC6724" s="12"/>
      <c r="BD6724" s="12"/>
      <c r="BE6724" s="12"/>
      <c r="BF6724" s="12"/>
      <c r="BG6724" s="12"/>
      <c r="BH6724" s="12"/>
      <c r="BI6724" s="12"/>
      <c r="BJ6724" s="13"/>
      <c r="BK6724" s="13"/>
      <c r="BL6724" s="13"/>
      <c r="BM6724" s="13"/>
      <c r="BN6724" s="13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1"/>
      <c r="L6725" s="11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/>
      <c r="AC6725" s="12"/>
      <c r="AD6725" s="12"/>
      <c r="AE6725" s="12"/>
      <c r="AF6725" s="12"/>
      <c r="AG6725" s="12"/>
      <c r="AH6725" s="12"/>
      <c r="AI6725" s="12"/>
      <c r="AJ6725" s="12"/>
      <c r="AK6725" s="12"/>
      <c r="AL6725" s="12"/>
      <c r="AM6725" s="12"/>
      <c r="AN6725" s="12"/>
      <c r="AO6725" s="12"/>
      <c r="AP6725" s="12"/>
      <c r="AQ6725" s="12"/>
      <c r="AR6725" s="12"/>
      <c r="AS6725" s="12"/>
      <c r="AT6725" s="12"/>
      <c r="AU6725" s="12"/>
      <c r="AV6725" s="12"/>
      <c r="AW6725" s="12"/>
      <c r="AX6725" s="12"/>
      <c r="AY6725" s="12"/>
      <c r="AZ6725" s="12"/>
      <c r="BA6725" s="12"/>
      <c r="BB6725" s="12"/>
      <c r="BC6725" s="12"/>
      <c r="BD6725" s="12"/>
      <c r="BE6725" s="12"/>
      <c r="BF6725" s="12"/>
      <c r="BG6725" s="12"/>
      <c r="BH6725" s="12"/>
      <c r="BI6725" s="12"/>
      <c r="BJ6725" s="13"/>
      <c r="BK6725" s="13"/>
      <c r="BL6725" s="13"/>
      <c r="BM6725" s="13"/>
      <c r="BN6725" s="13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1"/>
      <c r="L6726" s="11"/>
      <c r="M6726" s="12"/>
      <c r="N6726" s="12"/>
      <c r="O6726" s="12"/>
      <c r="P6726" s="12"/>
      <c r="Q6726" s="12"/>
      <c r="R6726" s="12"/>
      <c r="S6726" s="12"/>
      <c r="T6726" s="12"/>
      <c r="U6726" s="12"/>
      <c r="V6726" s="12"/>
      <c r="W6726" s="12"/>
      <c r="X6726" s="12"/>
      <c r="Y6726" s="12"/>
      <c r="Z6726" s="12"/>
      <c r="AA6726" s="12"/>
      <c r="AB6726" s="12"/>
      <c r="AC6726" s="12"/>
      <c r="AD6726" s="12"/>
      <c r="AE6726" s="12"/>
      <c r="AF6726" s="12"/>
      <c r="AG6726" s="12"/>
      <c r="AH6726" s="12"/>
      <c r="AI6726" s="12"/>
      <c r="AJ6726" s="12"/>
      <c r="AK6726" s="12"/>
      <c r="AL6726" s="12"/>
      <c r="AM6726" s="12"/>
      <c r="AN6726" s="12"/>
      <c r="AO6726" s="12"/>
      <c r="AP6726" s="12"/>
      <c r="AQ6726" s="12"/>
      <c r="AR6726" s="12"/>
      <c r="AS6726" s="12"/>
      <c r="AT6726" s="12"/>
      <c r="AU6726" s="12"/>
      <c r="AV6726" s="12"/>
      <c r="AW6726" s="12"/>
      <c r="AX6726" s="12"/>
      <c r="AY6726" s="12"/>
      <c r="AZ6726" s="12"/>
      <c r="BA6726" s="12"/>
      <c r="BB6726" s="12"/>
      <c r="BC6726" s="12"/>
      <c r="BD6726" s="12"/>
      <c r="BE6726" s="12"/>
      <c r="BF6726" s="12"/>
      <c r="BG6726" s="12"/>
      <c r="BH6726" s="12"/>
      <c r="BI6726" s="12"/>
      <c r="BJ6726" s="13"/>
      <c r="BK6726" s="13"/>
      <c r="BL6726" s="13"/>
      <c r="BM6726" s="13"/>
      <c r="BN6726" s="13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1"/>
      <c r="L6727" s="11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/>
      <c r="AC6727" s="12"/>
      <c r="AD6727" s="12"/>
      <c r="AE6727" s="12"/>
      <c r="AF6727" s="12"/>
      <c r="AG6727" s="12"/>
      <c r="AH6727" s="12"/>
      <c r="AI6727" s="12"/>
      <c r="AJ6727" s="12"/>
      <c r="AK6727" s="12"/>
      <c r="AL6727" s="12"/>
      <c r="AM6727" s="12"/>
      <c r="AN6727" s="12"/>
      <c r="AO6727" s="12"/>
      <c r="AP6727" s="12"/>
      <c r="AQ6727" s="12"/>
      <c r="AR6727" s="12"/>
      <c r="AS6727" s="12"/>
      <c r="AT6727" s="12"/>
      <c r="AU6727" s="12"/>
      <c r="AV6727" s="12"/>
      <c r="AW6727" s="12"/>
      <c r="AX6727" s="12"/>
      <c r="AY6727" s="12"/>
      <c r="AZ6727" s="12"/>
      <c r="BA6727" s="12"/>
      <c r="BB6727" s="12"/>
      <c r="BC6727" s="12"/>
      <c r="BD6727" s="12"/>
      <c r="BE6727" s="12"/>
      <c r="BF6727" s="12"/>
      <c r="BG6727" s="12"/>
      <c r="BH6727" s="12"/>
      <c r="BI6727" s="12"/>
      <c r="BJ6727" s="13"/>
      <c r="BK6727" s="13"/>
      <c r="BL6727" s="13"/>
      <c r="BM6727" s="13"/>
      <c r="BN6727" s="13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1"/>
      <c r="L6728" s="11"/>
      <c r="M6728" s="12"/>
      <c r="N6728" s="12"/>
      <c r="O6728" s="12"/>
      <c r="P6728" s="12"/>
      <c r="Q6728" s="12"/>
      <c r="R6728" s="12"/>
      <c r="S6728" s="12"/>
      <c r="T6728" s="12"/>
      <c r="U6728" s="12"/>
      <c r="V6728" s="12"/>
      <c r="W6728" s="12"/>
      <c r="X6728" s="12"/>
      <c r="Y6728" s="12"/>
      <c r="Z6728" s="12"/>
      <c r="AA6728" s="12"/>
      <c r="AB6728" s="12"/>
      <c r="AC6728" s="12"/>
      <c r="AD6728" s="12"/>
      <c r="AE6728" s="12"/>
      <c r="AF6728" s="12"/>
      <c r="AG6728" s="12"/>
      <c r="AH6728" s="12"/>
      <c r="AI6728" s="12"/>
      <c r="AJ6728" s="12"/>
      <c r="AK6728" s="12"/>
      <c r="AL6728" s="12"/>
      <c r="AM6728" s="12"/>
      <c r="AN6728" s="12"/>
      <c r="AO6728" s="12"/>
      <c r="AP6728" s="12"/>
      <c r="AQ6728" s="12"/>
      <c r="AR6728" s="12"/>
      <c r="AS6728" s="12"/>
      <c r="AT6728" s="12"/>
      <c r="AU6728" s="12"/>
      <c r="AV6728" s="12"/>
      <c r="AW6728" s="12"/>
      <c r="AX6728" s="12"/>
      <c r="AY6728" s="12"/>
      <c r="AZ6728" s="12"/>
      <c r="BA6728" s="12"/>
      <c r="BB6728" s="12"/>
      <c r="BC6728" s="12"/>
      <c r="BD6728" s="12"/>
      <c r="BE6728" s="12"/>
      <c r="BF6728" s="12"/>
      <c r="BG6728" s="12"/>
      <c r="BH6728" s="12"/>
      <c r="BI6728" s="12"/>
      <c r="BJ6728" s="13"/>
      <c r="BK6728" s="13"/>
      <c r="BL6728" s="13"/>
      <c r="BM6728" s="13"/>
      <c r="BN6728" s="13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1"/>
      <c r="L6729" s="11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/>
      <c r="AC6729" s="12"/>
      <c r="AD6729" s="12"/>
      <c r="AE6729" s="12"/>
      <c r="AF6729" s="12"/>
      <c r="AG6729" s="12"/>
      <c r="AH6729" s="12"/>
      <c r="AI6729" s="12"/>
      <c r="AJ6729" s="12"/>
      <c r="AK6729" s="12"/>
      <c r="AL6729" s="12"/>
      <c r="AM6729" s="12"/>
      <c r="AN6729" s="12"/>
      <c r="AO6729" s="12"/>
      <c r="AP6729" s="12"/>
      <c r="AQ6729" s="12"/>
      <c r="AR6729" s="12"/>
      <c r="AS6729" s="12"/>
      <c r="AT6729" s="12"/>
      <c r="AU6729" s="12"/>
      <c r="AV6729" s="12"/>
      <c r="AW6729" s="12"/>
      <c r="AX6729" s="12"/>
      <c r="AY6729" s="12"/>
      <c r="AZ6729" s="12"/>
      <c r="BA6729" s="12"/>
      <c r="BB6729" s="12"/>
      <c r="BC6729" s="12"/>
      <c r="BD6729" s="12"/>
      <c r="BE6729" s="12"/>
      <c r="BF6729" s="12"/>
      <c r="BG6729" s="12"/>
      <c r="BH6729" s="12"/>
      <c r="BI6729" s="12"/>
      <c r="BJ6729" s="13"/>
      <c r="BK6729" s="13"/>
      <c r="BL6729" s="13"/>
      <c r="BM6729" s="13"/>
      <c r="BN6729" s="13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1"/>
      <c r="L6730" s="11"/>
      <c r="M6730" s="12"/>
      <c r="N6730" s="12"/>
      <c r="O6730" s="12"/>
      <c r="P6730" s="12"/>
      <c r="Q6730" s="12"/>
      <c r="R6730" s="12"/>
      <c r="S6730" s="12"/>
      <c r="T6730" s="12"/>
      <c r="U6730" s="12"/>
      <c r="V6730" s="12"/>
      <c r="W6730" s="12"/>
      <c r="X6730" s="12"/>
      <c r="Y6730" s="12"/>
      <c r="Z6730" s="12"/>
      <c r="AA6730" s="12"/>
      <c r="AB6730" s="12"/>
      <c r="AC6730" s="12"/>
      <c r="AD6730" s="12"/>
      <c r="AE6730" s="12"/>
      <c r="AF6730" s="12"/>
      <c r="AG6730" s="12"/>
      <c r="AH6730" s="12"/>
      <c r="AI6730" s="12"/>
      <c r="AJ6730" s="12"/>
      <c r="AK6730" s="12"/>
      <c r="AL6730" s="12"/>
      <c r="AM6730" s="12"/>
      <c r="AN6730" s="12"/>
      <c r="AO6730" s="12"/>
      <c r="AP6730" s="12"/>
      <c r="AQ6730" s="12"/>
      <c r="AR6730" s="12"/>
      <c r="AS6730" s="12"/>
      <c r="AT6730" s="12"/>
      <c r="AU6730" s="12"/>
      <c r="AV6730" s="12"/>
      <c r="AW6730" s="12"/>
      <c r="AX6730" s="12"/>
      <c r="AY6730" s="12"/>
      <c r="AZ6730" s="12"/>
      <c r="BA6730" s="12"/>
      <c r="BB6730" s="12"/>
      <c r="BC6730" s="12"/>
      <c r="BD6730" s="12"/>
      <c r="BE6730" s="12"/>
      <c r="BF6730" s="12"/>
      <c r="BG6730" s="12"/>
      <c r="BH6730" s="12"/>
      <c r="BI6730" s="12"/>
      <c r="BJ6730" s="13"/>
      <c r="BK6730" s="13"/>
      <c r="BL6730" s="13"/>
      <c r="BM6730" s="13"/>
      <c r="BN6730" s="13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1"/>
      <c r="L6731" s="11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/>
      <c r="AC6731" s="12"/>
      <c r="AD6731" s="12"/>
      <c r="AE6731" s="12"/>
      <c r="AF6731" s="12"/>
      <c r="AG6731" s="12"/>
      <c r="AH6731" s="12"/>
      <c r="AI6731" s="12"/>
      <c r="AJ6731" s="12"/>
      <c r="AK6731" s="12"/>
      <c r="AL6731" s="12"/>
      <c r="AM6731" s="12"/>
      <c r="AN6731" s="12"/>
      <c r="AO6731" s="12"/>
      <c r="AP6731" s="12"/>
      <c r="AQ6731" s="12"/>
      <c r="AR6731" s="12"/>
      <c r="AS6731" s="12"/>
      <c r="AT6731" s="12"/>
      <c r="AU6731" s="12"/>
      <c r="AV6731" s="12"/>
      <c r="AW6731" s="12"/>
      <c r="AX6731" s="12"/>
      <c r="AY6731" s="12"/>
      <c r="AZ6731" s="12"/>
      <c r="BA6731" s="12"/>
      <c r="BB6731" s="12"/>
      <c r="BC6731" s="12"/>
      <c r="BD6731" s="12"/>
      <c r="BE6731" s="12"/>
      <c r="BF6731" s="12"/>
      <c r="BG6731" s="12"/>
      <c r="BH6731" s="12"/>
      <c r="BI6731" s="12"/>
      <c r="BJ6731" s="13"/>
      <c r="BK6731" s="13"/>
      <c r="BL6731" s="13"/>
      <c r="BM6731" s="13"/>
      <c r="BN6731" s="13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1"/>
      <c r="L6732" s="11"/>
      <c r="M6732" s="12"/>
      <c r="N6732" s="12"/>
      <c r="O6732" s="12"/>
      <c r="P6732" s="12"/>
      <c r="Q6732" s="12"/>
      <c r="R6732" s="12"/>
      <c r="S6732" s="12"/>
      <c r="T6732" s="12"/>
      <c r="U6732" s="12"/>
      <c r="V6732" s="12"/>
      <c r="W6732" s="12"/>
      <c r="X6732" s="12"/>
      <c r="Y6732" s="12"/>
      <c r="Z6732" s="12"/>
      <c r="AA6732" s="12"/>
      <c r="AB6732" s="12"/>
      <c r="AC6732" s="12"/>
      <c r="AD6732" s="12"/>
      <c r="AE6732" s="12"/>
      <c r="AF6732" s="12"/>
      <c r="AG6732" s="12"/>
      <c r="AH6732" s="12"/>
      <c r="AI6732" s="12"/>
      <c r="AJ6732" s="12"/>
      <c r="AK6732" s="12"/>
      <c r="AL6732" s="12"/>
      <c r="AM6732" s="12"/>
      <c r="AN6732" s="12"/>
      <c r="AO6732" s="12"/>
      <c r="AP6732" s="12"/>
      <c r="AQ6732" s="12"/>
      <c r="AR6732" s="12"/>
      <c r="AS6732" s="12"/>
      <c r="AT6732" s="12"/>
      <c r="AU6732" s="12"/>
      <c r="AV6732" s="12"/>
      <c r="AW6732" s="12"/>
      <c r="AX6732" s="12"/>
      <c r="AY6732" s="12"/>
      <c r="AZ6732" s="12"/>
      <c r="BA6732" s="12"/>
      <c r="BB6732" s="12"/>
      <c r="BC6732" s="12"/>
      <c r="BD6732" s="12"/>
      <c r="BE6732" s="12"/>
      <c r="BF6732" s="12"/>
      <c r="BG6732" s="12"/>
      <c r="BH6732" s="12"/>
      <c r="BI6732" s="12"/>
      <c r="BJ6732" s="13"/>
      <c r="BK6732" s="13"/>
      <c r="BL6732" s="13"/>
      <c r="BM6732" s="13"/>
      <c r="BN6732" s="13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1"/>
      <c r="L6733" s="11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/>
      <c r="AC6733" s="12"/>
      <c r="AD6733" s="12"/>
      <c r="AE6733" s="12"/>
      <c r="AF6733" s="12"/>
      <c r="AG6733" s="12"/>
      <c r="AH6733" s="12"/>
      <c r="AI6733" s="12"/>
      <c r="AJ6733" s="12"/>
      <c r="AK6733" s="12"/>
      <c r="AL6733" s="12"/>
      <c r="AM6733" s="12"/>
      <c r="AN6733" s="12"/>
      <c r="AO6733" s="12"/>
      <c r="AP6733" s="12"/>
      <c r="AQ6733" s="12"/>
      <c r="AR6733" s="12"/>
      <c r="AS6733" s="12"/>
      <c r="AT6733" s="12"/>
      <c r="AU6733" s="12"/>
      <c r="AV6733" s="12"/>
      <c r="AW6733" s="12"/>
      <c r="AX6733" s="12"/>
      <c r="AY6733" s="12"/>
      <c r="AZ6733" s="12"/>
      <c r="BA6733" s="12"/>
      <c r="BB6733" s="12"/>
      <c r="BC6733" s="12"/>
      <c r="BD6733" s="12"/>
      <c r="BE6733" s="12"/>
      <c r="BF6733" s="12"/>
      <c r="BG6733" s="12"/>
      <c r="BH6733" s="12"/>
      <c r="BI6733" s="12"/>
      <c r="BJ6733" s="13"/>
      <c r="BK6733" s="13"/>
      <c r="BL6733" s="13"/>
      <c r="BM6733" s="13"/>
      <c r="BN6733" s="13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1"/>
      <c r="L6734" s="11"/>
      <c r="M6734" s="12"/>
      <c r="N6734" s="12"/>
      <c r="O6734" s="12"/>
      <c r="P6734" s="12"/>
      <c r="Q6734" s="12"/>
      <c r="R6734" s="12"/>
      <c r="S6734" s="12"/>
      <c r="T6734" s="12"/>
      <c r="U6734" s="12"/>
      <c r="V6734" s="12"/>
      <c r="W6734" s="12"/>
      <c r="X6734" s="12"/>
      <c r="Y6734" s="12"/>
      <c r="Z6734" s="12"/>
      <c r="AA6734" s="12"/>
      <c r="AB6734" s="12"/>
      <c r="AC6734" s="12"/>
      <c r="AD6734" s="12"/>
      <c r="AE6734" s="12"/>
      <c r="AF6734" s="12"/>
      <c r="AG6734" s="12"/>
      <c r="AH6734" s="12"/>
      <c r="AI6734" s="12"/>
      <c r="AJ6734" s="12"/>
      <c r="AK6734" s="12"/>
      <c r="AL6734" s="12"/>
      <c r="AM6734" s="12"/>
      <c r="AN6734" s="12"/>
      <c r="AO6734" s="12"/>
      <c r="AP6734" s="12"/>
      <c r="AQ6734" s="12"/>
      <c r="AR6734" s="12"/>
      <c r="AS6734" s="12"/>
      <c r="AT6734" s="12"/>
      <c r="AU6734" s="12"/>
      <c r="AV6734" s="12"/>
      <c r="AW6734" s="12"/>
      <c r="AX6734" s="12"/>
      <c r="AY6734" s="12"/>
      <c r="AZ6734" s="12"/>
      <c r="BA6734" s="12"/>
      <c r="BB6734" s="12"/>
      <c r="BC6734" s="12"/>
      <c r="BD6734" s="12"/>
      <c r="BE6734" s="12"/>
      <c r="BF6734" s="12"/>
      <c r="BG6734" s="12"/>
      <c r="BH6734" s="12"/>
      <c r="BI6734" s="12"/>
      <c r="BJ6734" s="13"/>
      <c r="BK6734" s="13"/>
      <c r="BL6734" s="13"/>
      <c r="BM6734" s="13"/>
      <c r="BN6734" s="13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1"/>
      <c r="L6735" s="11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/>
      <c r="AC6735" s="12"/>
      <c r="AD6735" s="12"/>
      <c r="AE6735" s="12"/>
      <c r="AF6735" s="12"/>
      <c r="AG6735" s="12"/>
      <c r="AH6735" s="12"/>
      <c r="AI6735" s="12"/>
      <c r="AJ6735" s="12"/>
      <c r="AK6735" s="12"/>
      <c r="AL6735" s="12"/>
      <c r="AM6735" s="12"/>
      <c r="AN6735" s="12"/>
      <c r="AO6735" s="12"/>
      <c r="AP6735" s="12"/>
      <c r="AQ6735" s="12"/>
      <c r="AR6735" s="12"/>
      <c r="AS6735" s="12"/>
      <c r="AT6735" s="12"/>
      <c r="AU6735" s="12"/>
      <c r="AV6735" s="12"/>
      <c r="AW6735" s="12"/>
      <c r="AX6735" s="12"/>
      <c r="AY6735" s="12"/>
      <c r="AZ6735" s="12"/>
      <c r="BA6735" s="12"/>
      <c r="BB6735" s="12"/>
      <c r="BC6735" s="12"/>
      <c r="BD6735" s="12"/>
      <c r="BE6735" s="12"/>
      <c r="BF6735" s="12"/>
      <c r="BG6735" s="12"/>
      <c r="BH6735" s="12"/>
      <c r="BI6735" s="12"/>
      <c r="BJ6735" s="13"/>
      <c r="BK6735" s="13"/>
      <c r="BL6735" s="13"/>
      <c r="BM6735" s="13"/>
      <c r="BN6735" s="13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1"/>
      <c r="L6736" s="11"/>
      <c r="M6736" s="12"/>
      <c r="N6736" s="12"/>
      <c r="O6736" s="12"/>
      <c r="P6736" s="12"/>
      <c r="Q6736" s="12"/>
      <c r="R6736" s="12"/>
      <c r="S6736" s="12"/>
      <c r="T6736" s="12"/>
      <c r="U6736" s="12"/>
      <c r="V6736" s="12"/>
      <c r="W6736" s="12"/>
      <c r="X6736" s="12"/>
      <c r="Y6736" s="12"/>
      <c r="Z6736" s="12"/>
      <c r="AA6736" s="12"/>
      <c r="AB6736" s="12"/>
      <c r="AC6736" s="12"/>
      <c r="AD6736" s="12"/>
      <c r="AE6736" s="12"/>
      <c r="AF6736" s="12"/>
      <c r="AG6736" s="12"/>
      <c r="AH6736" s="12"/>
      <c r="AI6736" s="12"/>
      <c r="AJ6736" s="12"/>
      <c r="AK6736" s="12"/>
      <c r="AL6736" s="12"/>
      <c r="AM6736" s="12"/>
      <c r="AN6736" s="12"/>
      <c r="AO6736" s="12"/>
      <c r="AP6736" s="12"/>
      <c r="AQ6736" s="12"/>
      <c r="AR6736" s="12"/>
      <c r="AS6736" s="12"/>
      <c r="AT6736" s="12"/>
      <c r="AU6736" s="12"/>
      <c r="AV6736" s="12"/>
      <c r="AW6736" s="12"/>
      <c r="AX6736" s="12"/>
      <c r="AY6736" s="12"/>
      <c r="AZ6736" s="12"/>
      <c r="BA6736" s="12"/>
      <c r="BB6736" s="12"/>
      <c r="BC6736" s="12"/>
      <c r="BD6736" s="12"/>
      <c r="BE6736" s="12"/>
      <c r="BF6736" s="12"/>
      <c r="BG6736" s="12"/>
      <c r="BH6736" s="12"/>
      <c r="BI6736" s="12"/>
      <c r="BJ6736" s="13"/>
      <c r="BK6736" s="13"/>
      <c r="BL6736" s="13"/>
      <c r="BM6736" s="13"/>
      <c r="BN6736" s="13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1"/>
      <c r="L6737" s="11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/>
      <c r="AC6737" s="12"/>
      <c r="AD6737" s="12"/>
      <c r="AE6737" s="12"/>
      <c r="AF6737" s="12"/>
      <c r="AG6737" s="12"/>
      <c r="AH6737" s="12"/>
      <c r="AI6737" s="12"/>
      <c r="AJ6737" s="12"/>
      <c r="AK6737" s="12"/>
      <c r="AL6737" s="12"/>
      <c r="AM6737" s="12"/>
      <c r="AN6737" s="12"/>
      <c r="AO6737" s="12"/>
      <c r="AP6737" s="12"/>
      <c r="AQ6737" s="12"/>
      <c r="AR6737" s="12"/>
      <c r="AS6737" s="12"/>
      <c r="AT6737" s="12"/>
      <c r="AU6737" s="12"/>
      <c r="AV6737" s="12"/>
      <c r="AW6737" s="12"/>
      <c r="AX6737" s="12"/>
      <c r="AY6737" s="12"/>
      <c r="AZ6737" s="12"/>
      <c r="BA6737" s="12"/>
      <c r="BB6737" s="12"/>
      <c r="BC6737" s="12"/>
      <c r="BD6737" s="12"/>
      <c r="BE6737" s="12"/>
      <c r="BF6737" s="12"/>
      <c r="BG6737" s="12"/>
      <c r="BH6737" s="12"/>
      <c r="BI6737" s="12"/>
      <c r="BJ6737" s="13"/>
      <c r="BK6737" s="13"/>
      <c r="BL6737" s="13"/>
      <c r="BM6737" s="13"/>
      <c r="BN6737" s="13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1"/>
      <c r="L6738" s="11"/>
      <c r="M6738" s="12"/>
      <c r="N6738" s="12"/>
      <c r="O6738" s="12"/>
      <c r="P6738" s="12"/>
      <c r="Q6738" s="12"/>
      <c r="R6738" s="12"/>
      <c r="S6738" s="12"/>
      <c r="T6738" s="12"/>
      <c r="U6738" s="12"/>
      <c r="V6738" s="12"/>
      <c r="W6738" s="12"/>
      <c r="X6738" s="12"/>
      <c r="Y6738" s="12"/>
      <c r="Z6738" s="12"/>
      <c r="AA6738" s="12"/>
      <c r="AB6738" s="12"/>
      <c r="AC6738" s="12"/>
      <c r="AD6738" s="12"/>
      <c r="AE6738" s="12"/>
      <c r="AF6738" s="12"/>
      <c r="AG6738" s="12"/>
      <c r="AH6738" s="12"/>
      <c r="AI6738" s="12"/>
      <c r="AJ6738" s="12"/>
      <c r="AK6738" s="12"/>
      <c r="AL6738" s="12"/>
      <c r="AM6738" s="12"/>
      <c r="AN6738" s="12"/>
      <c r="AO6738" s="12"/>
      <c r="AP6738" s="12"/>
      <c r="AQ6738" s="12"/>
      <c r="AR6738" s="12"/>
      <c r="AS6738" s="12"/>
      <c r="AT6738" s="12"/>
      <c r="AU6738" s="12"/>
      <c r="AV6738" s="12"/>
      <c r="AW6738" s="12"/>
      <c r="AX6738" s="12"/>
      <c r="AY6738" s="12"/>
      <c r="AZ6738" s="12"/>
      <c r="BA6738" s="12"/>
      <c r="BB6738" s="12"/>
      <c r="BC6738" s="12"/>
      <c r="BD6738" s="12"/>
      <c r="BE6738" s="12"/>
      <c r="BF6738" s="12"/>
      <c r="BG6738" s="12"/>
      <c r="BH6738" s="12"/>
      <c r="BI6738" s="12"/>
      <c r="BJ6738" s="13"/>
      <c r="BK6738" s="13"/>
      <c r="BL6738" s="13"/>
      <c r="BM6738" s="13"/>
      <c r="BN6738" s="13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1"/>
      <c r="L6739" s="11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/>
      <c r="AC6739" s="12"/>
      <c r="AD6739" s="12"/>
      <c r="AE6739" s="12"/>
      <c r="AF6739" s="12"/>
      <c r="AG6739" s="12"/>
      <c r="AH6739" s="12"/>
      <c r="AI6739" s="12"/>
      <c r="AJ6739" s="12"/>
      <c r="AK6739" s="12"/>
      <c r="AL6739" s="12"/>
      <c r="AM6739" s="12"/>
      <c r="AN6739" s="12"/>
      <c r="AO6739" s="12"/>
      <c r="AP6739" s="12"/>
      <c r="AQ6739" s="12"/>
      <c r="AR6739" s="12"/>
      <c r="AS6739" s="12"/>
      <c r="AT6739" s="12"/>
      <c r="AU6739" s="12"/>
      <c r="AV6739" s="12"/>
      <c r="AW6739" s="12"/>
      <c r="AX6739" s="12"/>
      <c r="AY6739" s="12"/>
      <c r="AZ6739" s="12"/>
      <c r="BA6739" s="12"/>
      <c r="BB6739" s="12"/>
      <c r="BC6739" s="12"/>
      <c r="BD6739" s="12"/>
      <c r="BE6739" s="12"/>
      <c r="BF6739" s="12"/>
      <c r="BG6739" s="12"/>
      <c r="BH6739" s="12"/>
      <c r="BI6739" s="12"/>
      <c r="BJ6739" s="13"/>
      <c r="BK6739" s="13"/>
      <c r="BL6739" s="13"/>
      <c r="BM6739" s="13"/>
      <c r="BN6739" s="13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1"/>
      <c r="L6740" s="11"/>
      <c r="M6740" s="12"/>
      <c r="N6740" s="12"/>
      <c r="O6740" s="12"/>
      <c r="P6740" s="12"/>
      <c r="Q6740" s="12"/>
      <c r="R6740" s="12"/>
      <c r="S6740" s="12"/>
      <c r="T6740" s="12"/>
      <c r="U6740" s="12"/>
      <c r="V6740" s="12"/>
      <c r="W6740" s="12"/>
      <c r="X6740" s="12"/>
      <c r="Y6740" s="12"/>
      <c r="Z6740" s="12"/>
      <c r="AA6740" s="12"/>
      <c r="AB6740" s="12"/>
      <c r="AC6740" s="12"/>
      <c r="AD6740" s="12"/>
      <c r="AE6740" s="12"/>
      <c r="AF6740" s="12"/>
      <c r="AG6740" s="12"/>
      <c r="AH6740" s="12"/>
      <c r="AI6740" s="12"/>
      <c r="AJ6740" s="12"/>
      <c r="AK6740" s="12"/>
      <c r="AL6740" s="12"/>
      <c r="AM6740" s="12"/>
      <c r="AN6740" s="12"/>
      <c r="AO6740" s="12"/>
      <c r="AP6740" s="12"/>
      <c r="AQ6740" s="12"/>
      <c r="AR6740" s="12"/>
      <c r="AS6740" s="12"/>
      <c r="AT6740" s="12"/>
      <c r="AU6740" s="12"/>
      <c r="AV6740" s="12"/>
      <c r="AW6740" s="12"/>
      <c r="AX6740" s="12"/>
      <c r="AY6740" s="12"/>
      <c r="AZ6740" s="12"/>
      <c r="BA6740" s="12"/>
      <c r="BB6740" s="12"/>
      <c r="BC6740" s="12"/>
      <c r="BD6740" s="12"/>
      <c r="BE6740" s="12"/>
      <c r="BF6740" s="12"/>
      <c r="BG6740" s="12"/>
      <c r="BH6740" s="12"/>
      <c r="BI6740" s="12"/>
      <c r="BJ6740" s="13"/>
      <c r="BK6740" s="13"/>
      <c r="BL6740" s="13"/>
      <c r="BM6740" s="13"/>
      <c r="BN6740" s="13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1"/>
      <c r="L6741" s="11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/>
      <c r="AC6741" s="12"/>
      <c r="AD6741" s="12"/>
      <c r="AE6741" s="12"/>
      <c r="AF6741" s="12"/>
      <c r="AG6741" s="12"/>
      <c r="AH6741" s="12"/>
      <c r="AI6741" s="12"/>
      <c r="AJ6741" s="12"/>
      <c r="AK6741" s="12"/>
      <c r="AL6741" s="12"/>
      <c r="AM6741" s="12"/>
      <c r="AN6741" s="12"/>
      <c r="AO6741" s="12"/>
      <c r="AP6741" s="12"/>
      <c r="AQ6741" s="12"/>
      <c r="AR6741" s="12"/>
      <c r="AS6741" s="12"/>
      <c r="AT6741" s="12"/>
      <c r="AU6741" s="12"/>
      <c r="AV6741" s="12"/>
      <c r="AW6741" s="12"/>
      <c r="AX6741" s="12"/>
      <c r="AY6741" s="12"/>
      <c r="AZ6741" s="12"/>
      <c r="BA6741" s="12"/>
      <c r="BB6741" s="12"/>
      <c r="BC6741" s="12"/>
      <c r="BD6741" s="12"/>
      <c r="BE6741" s="12"/>
      <c r="BF6741" s="12"/>
      <c r="BG6741" s="12"/>
      <c r="BH6741" s="12"/>
      <c r="BI6741" s="12"/>
      <c r="BJ6741" s="13"/>
      <c r="BK6741" s="13"/>
      <c r="BL6741" s="13"/>
      <c r="BM6741" s="13"/>
      <c r="BN6741" s="13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1"/>
      <c r="L6742" s="11"/>
      <c r="M6742" s="12"/>
      <c r="N6742" s="12"/>
      <c r="O6742" s="12"/>
      <c r="P6742" s="12"/>
      <c r="Q6742" s="12"/>
      <c r="R6742" s="12"/>
      <c r="S6742" s="12"/>
      <c r="T6742" s="12"/>
      <c r="U6742" s="12"/>
      <c r="V6742" s="12"/>
      <c r="W6742" s="12"/>
      <c r="X6742" s="12"/>
      <c r="Y6742" s="12"/>
      <c r="Z6742" s="12"/>
      <c r="AA6742" s="12"/>
      <c r="AB6742" s="12"/>
      <c r="AC6742" s="12"/>
      <c r="AD6742" s="12"/>
      <c r="AE6742" s="12"/>
      <c r="AF6742" s="12"/>
      <c r="AG6742" s="12"/>
      <c r="AH6742" s="12"/>
      <c r="AI6742" s="12"/>
      <c r="AJ6742" s="12"/>
      <c r="AK6742" s="12"/>
      <c r="AL6742" s="12"/>
      <c r="AM6742" s="12"/>
      <c r="AN6742" s="12"/>
      <c r="AO6742" s="12"/>
      <c r="AP6742" s="12"/>
      <c r="AQ6742" s="12"/>
      <c r="AR6742" s="12"/>
      <c r="AS6742" s="12"/>
      <c r="AT6742" s="12"/>
      <c r="AU6742" s="12"/>
      <c r="AV6742" s="12"/>
      <c r="AW6742" s="12"/>
      <c r="AX6742" s="12"/>
      <c r="AY6742" s="12"/>
      <c r="AZ6742" s="12"/>
      <c r="BA6742" s="12"/>
      <c r="BB6742" s="12"/>
      <c r="BC6742" s="12"/>
      <c r="BD6742" s="12"/>
      <c r="BE6742" s="12"/>
      <c r="BF6742" s="12"/>
      <c r="BG6742" s="12"/>
      <c r="BH6742" s="12"/>
      <c r="BI6742" s="12"/>
      <c r="BJ6742" s="13"/>
      <c r="BK6742" s="13"/>
      <c r="BL6742" s="13"/>
      <c r="BM6742" s="13"/>
      <c r="BN6742" s="13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1"/>
      <c r="L6743" s="11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/>
      <c r="AC6743" s="12"/>
      <c r="AD6743" s="12"/>
      <c r="AE6743" s="12"/>
      <c r="AF6743" s="12"/>
      <c r="AG6743" s="12"/>
      <c r="AH6743" s="12"/>
      <c r="AI6743" s="12"/>
      <c r="AJ6743" s="12"/>
      <c r="AK6743" s="12"/>
      <c r="AL6743" s="12"/>
      <c r="AM6743" s="12"/>
      <c r="AN6743" s="12"/>
      <c r="AO6743" s="12"/>
      <c r="AP6743" s="12"/>
      <c r="AQ6743" s="12"/>
      <c r="AR6743" s="12"/>
      <c r="AS6743" s="12"/>
      <c r="AT6743" s="12"/>
      <c r="AU6743" s="12"/>
      <c r="AV6743" s="12"/>
      <c r="AW6743" s="12"/>
      <c r="AX6743" s="12"/>
      <c r="AY6743" s="12"/>
      <c r="AZ6743" s="12"/>
      <c r="BA6743" s="12"/>
      <c r="BB6743" s="12"/>
      <c r="BC6743" s="12"/>
      <c r="BD6743" s="12"/>
      <c r="BE6743" s="12"/>
      <c r="BF6743" s="12"/>
      <c r="BG6743" s="12"/>
      <c r="BH6743" s="12"/>
      <c r="BI6743" s="12"/>
      <c r="BJ6743" s="13"/>
      <c r="BK6743" s="13"/>
      <c r="BL6743" s="13"/>
      <c r="BM6743" s="13"/>
      <c r="BN6743" s="13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1"/>
      <c r="L6744" s="11"/>
      <c r="M6744" s="12"/>
      <c r="N6744" s="12"/>
      <c r="O6744" s="12"/>
      <c r="P6744" s="12"/>
      <c r="Q6744" s="12"/>
      <c r="R6744" s="12"/>
      <c r="S6744" s="12"/>
      <c r="T6744" s="12"/>
      <c r="U6744" s="12"/>
      <c r="V6744" s="12"/>
      <c r="W6744" s="12"/>
      <c r="X6744" s="12"/>
      <c r="Y6744" s="12"/>
      <c r="Z6744" s="12"/>
      <c r="AA6744" s="12"/>
      <c r="AB6744" s="12"/>
      <c r="AC6744" s="12"/>
      <c r="AD6744" s="12"/>
      <c r="AE6744" s="12"/>
      <c r="AF6744" s="12"/>
      <c r="AG6744" s="12"/>
      <c r="AH6744" s="12"/>
      <c r="AI6744" s="12"/>
      <c r="AJ6744" s="12"/>
      <c r="AK6744" s="12"/>
      <c r="AL6744" s="12"/>
      <c r="AM6744" s="12"/>
      <c r="AN6744" s="12"/>
      <c r="AO6744" s="12"/>
      <c r="AP6744" s="12"/>
      <c r="AQ6744" s="12"/>
      <c r="AR6744" s="12"/>
      <c r="AS6744" s="12"/>
      <c r="AT6744" s="12"/>
      <c r="AU6744" s="12"/>
      <c r="AV6744" s="12"/>
      <c r="AW6744" s="12"/>
      <c r="AX6744" s="12"/>
      <c r="AY6744" s="12"/>
      <c r="AZ6744" s="12"/>
      <c r="BA6744" s="12"/>
      <c r="BB6744" s="12"/>
      <c r="BC6744" s="12"/>
      <c r="BD6744" s="12"/>
      <c r="BE6744" s="12"/>
      <c r="BF6744" s="12"/>
      <c r="BG6744" s="12"/>
      <c r="BH6744" s="12"/>
      <c r="BI6744" s="12"/>
      <c r="BJ6744" s="13"/>
      <c r="BK6744" s="13"/>
      <c r="BL6744" s="13"/>
      <c r="BM6744" s="13"/>
      <c r="BN6744" s="13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1"/>
      <c r="L6745" s="11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/>
      <c r="AC6745" s="12"/>
      <c r="AD6745" s="12"/>
      <c r="AE6745" s="12"/>
      <c r="AF6745" s="12"/>
      <c r="AG6745" s="12"/>
      <c r="AH6745" s="12"/>
      <c r="AI6745" s="12"/>
      <c r="AJ6745" s="12"/>
      <c r="AK6745" s="12"/>
      <c r="AL6745" s="12"/>
      <c r="AM6745" s="12"/>
      <c r="AN6745" s="12"/>
      <c r="AO6745" s="12"/>
      <c r="AP6745" s="12"/>
      <c r="AQ6745" s="12"/>
      <c r="AR6745" s="12"/>
      <c r="AS6745" s="12"/>
      <c r="AT6745" s="12"/>
      <c r="AU6745" s="12"/>
      <c r="AV6745" s="12"/>
      <c r="AW6745" s="12"/>
      <c r="AX6745" s="12"/>
      <c r="AY6745" s="12"/>
      <c r="AZ6745" s="12"/>
      <c r="BA6745" s="12"/>
      <c r="BB6745" s="12"/>
      <c r="BC6745" s="12"/>
      <c r="BD6745" s="12"/>
      <c r="BE6745" s="12"/>
      <c r="BF6745" s="12"/>
      <c r="BG6745" s="12"/>
      <c r="BH6745" s="12"/>
      <c r="BI6745" s="12"/>
      <c r="BJ6745" s="13"/>
      <c r="BK6745" s="13"/>
      <c r="BL6745" s="13"/>
      <c r="BM6745" s="13"/>
      <c r="BN6745" s="13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1"/>
      <c r="L6746" s="11"/>
      <c r="M6746" s="12"/>
      <c r="N6746" s="12"/>
      <c r="O6746" s="12"/>
      <c r="P6746" s="12"/>
      <c r="Q6746" s="12"/>
      <c r="R6746" s="12"/>
      <c r="S6746" s="12"/>
      <c r="T6746" s="12"/>
      <c r="U6746" s="12"/>
      <c r="V6746" s="12"/>
      <c r="W6746" s="12"/>
      <c r="X6746" s="12"/>
      <c r="Y6746" s="12"/>
      <c r="Z6746" s="12"/>
      <c r="AA6746" s="12"/>
      <c r="AB6746" s="12"/>
      <c r="AC6746" s="12"/>
      <c r="AD6746" s="12"/>
      <c r="AE6746" s="12"/>
      <c r="AF6746" s="12"/>
      <c r="AG6746" s="12"/>
      <c r="AH6746" s="12"/>
      <c r="AI6746" s="12"/>
      <c r="AJ6746" s="12"/>
      <c r="AK6746" s="12"/>
      <c r="AL6746" s="12"/>
      <c r="AM6746" s="12"/>
      <c r="AN6746" s="12"/>
      <c r="AO6746" s="12"/>
      <c r="AP6746" s="12"/>
      <c r="AQ6746" s="12"/>
      <c r="AR6746" s="12"/>
      <c r="AS6746" s="12"/>
      <c r="AT6746" s="12"/>
      <c r="AU6746" s="12"/>
      <c r="AV6746" s="12"/>
      <c r="AW6746" s="12"/>
      <c r="AX6746" s="12"/>
      <c r="AY6746" s="12"/>
      <c r="AZ6746" s="12"/>
      <c r="BA6746" s="12"/>
      <c r="BB6746" s="12"/>
      <c r="BC6746" s="12"/>
      <c r="BD6746" s="12"/>
      <c r="BE6746" s="12"/>
      <c r="BF6746" s="12"/>
      <c r="BG6746" s="12"/>
      <c r="BH6746" s="12"/>
      <c r="BI6746" s="12"/>
      <c r="BJ6746" s="13"/>
      <c r="BK6746" s="13"/>
      <c r="BL6746" s="13"/>
      <c r="BM6746" s="13"/>
      <c r="BN6746" s="13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1"/>
      <c r="L6747" s="11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/>
      <c r="AC6747" s="12"/>
      <c r="AD6747" s="12"/>
      <c r="AE6747" s="12"/>
      <c r="AF6747" s="12"/>
      <c r="AG6747" s="12"/>
      <c r="AH6747" s="12"/>
      <c r="AI6747" s="12"/>
      <c r="AJ6747" s="12"/>
      <c r="AK6747" s="12"/>
      <c r="AL6747" s="12"/>
      <c r="AM6747" s="12"/>
      <c r="AN6747" s="12"/>
      <c r="AO6747" s="12"/>
      <c r="AP6747" s="12"/>
      <c r="AQ6747" s="12"/>
      <c r="AR6747" s="12"/>
      <c r="AS6747" s="12"/>
      <c r="AT6747" s="12"/>
      <c r="AU6747" s="12"/>
      <c r="AV6747" s="12"/>
      <c r="AW6747" s="12"/>
      <c r="AX6747" s="12"/>
      <c r="AY6747" s="12"/>
      <c r="AZ6747" s="12"/>
      <c r="BA6747" s="12"/>
      <c r="BB6747" s="12"/>
      <c r="BC6747" s="12"/>
      <c r="BD6747" s="12"/>
      <c r="BE6747" s="12"/>
      <c r="BF6747" s="12"/>
      <c r="BG6747" s="12"/>
      <c r="BH6747" s="12"/>
      <c r="BI6747" s="12"/>
      <c r="BJ6747" s="13"/>
      <c r="BK6747" s="13"/>
      <c r="BL6747" s="13"/>
      <c r="BM6747" s="13"/>
      <c r="BN6747" s="13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1"/>
      <c r="L6748" s="11"/>
      <c r="M6748" s="12"/>
      <c r="N6748" s="12"/>
      <c r="O6748" s="12"/>
      <c r="P6748" s="12"/>
      <c r="Q6748" s="12"/>
      <c r="R6748" s="12"/>
      <c r="S6748" s="12"/>
      <c r="T6748" s="12"/>
      <c r="U6748" s="12"/>
      <c r="V6748" s="12"/>
      <c r="W6748" s="12"/>
      <c r="X6748" s="12"/>
      <c r="Y6748" s="12"/>
      <c r="Z6748" s="12"/>
      <c r="AA6748" s="12"/>
      <c r="AB6748" s="12"/>
      <c r="AC6748" s="12"/>
      <c r="AD6748" s="12"/>
      <c r="AE6748" s="12"/>
      <c r="AF6748" s="12"/>
      <c r="AG6748" s="12"/>
      <c r="AH6748" s="12"/>
      <c r="AI6748" s="12"/>
      <c r="AJ6748" s="12"/>
      <c r="AK6748" s="12"/>
      <c r="AL6748" s="12"/>
      <c r="AM6748" s="12"/>
      <c r="AN6748" s="12"/>
      <c r="AO6748" s="12"/>
      <c r="AP6748" s="12"/>
      <c r="AQ6748" s="12"/>
      <c r="AR6748" s="12"/>
      <c r="AS6748" s="12"/>
      <c r="AT6748" s="12"/>
      <c r="AU6748" s="12"/>
      <c r="AV6748" s="12"/>
      <c r="AW6748" s="12"/>
      <c r="AX6748" s="12"/>
      <c r="AY6748" s="12"/>
      <c r="AZ6748" s="12"/>
      <c r="BA6748" s="12"/>
      <c r="BB6748" s="12"/>
      <c r="BC6748" s="12"/>
      <c r="BD6748" s="12"/>
      <c r="BE6748" s="12"/>
      <c r="BF6748" s="12"/>
      <c r="BG6748" s="12"/>
      <c r="BH6748" s="12"/>
      <c r="BI6748" s="12"/>
      <c r="BJ6748" s="13"/>
      <c r="BK6748" s="13"/>
      <c r="BL6748" s="13"/>
      <c r="BM6748" s="13"/>
      <c r="BN6748" s="13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1"/>
      <c r="L6749" s="11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/>
      <c r="AC6749" s="12"/>
      <c r="AD6749" s="12"/>
      <c r="AE6749" s="12"/>
      <c r="AF6749" s="12"/>
      <c r="AG6749" s="12"/>
      <c r="AH6749" s="12"/>
      <c r="AI6749" s="12"/>
      <c r="AJ6749" s="12"/>
      <c r="AK6749" s="12"/>
      <c r="AL6749" s="12"/>
      <c r="AM6749" s="12"/>
      <c r="AN6749" s="12"/>
      <c r="AO6749" s="12"/>
      <c r="AP6749" s="12"/>
      <c r="AQ6749" s="12"/>
      <c r="AR6749" s="12"/>
      <c r="AS6749" s="12"/>
      <c r="AT6749" s="12"/>
      <c r="AU6749" s="12"/>
      <c r="AV6749" s="12"/>
      <c r="AW6749" s="12"/>
      <c r="AX6749" s="12"/>
      <c r="AY6749" s="12"/>
      <c r="AZ6749" s="12"/>
      <c r="BA6749" s="12"/>
      <c r="BB6749" s="12"/>
      <c r="BC6749" s="12"/>
      <c r="BD6749" s="12"/>
      <c r="BE6749" s="12"/>
      <c r="BF6749" s="12"/>
      <c r="BG6749" s="12"/>
      <c r="BH6749" s="12"/>
      <c r="BI6749" s="12"/>
      <c r="BJ6749" s="13"/>
      <c r="BK6749" s="13"/>
      <c r="BL6749" s="13"/>
      <c r="BM6749" s="13"/>
      <c r="BN6749" s="13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1"/>
      <c r="L6750" s="11"/>
      <c r="M6750" s="12"/>
      <c r="N6750" s="12"/>
      <c r="O6750" s="12"/>
      <c r="P6750" s="12"/>
      <c r="Q6750" s="12"/>
      <c r="R6750" s="12"/>
      <c r="S6750" s="12"/>
      <c r="T6750" s="12"/>
      <c r="U6750" s="12"/>
      <c r="V6750" s="12"/>
      <c r="W6750" s="12"/>
      <c r="X6750" s="12"/>
      <c r="Y6750" s="12"/>
      <c r="Z6750" s="12"/>
      <c r="AA6750" s="12"/>
      <c r="AB6750" s="12"/>
      <c r="AC6750" s="12"/>
      <c r="AD6750" s="12"/>
      <c r="AE6750" s="12"/>
      <c r="AF6750" s="12"/>
      <c r="AG6750" s="12"/>
      <c r="AH6750" s="12"/>
      <c r="AI6750" s="12"/>
      <c r="AJ6750" s="12"/>
      <c r="AK6750" s="12"/>
      <c r="AL6750" s="12"/>
      <c r="AM6750" s="12"/>
      <c r="AN6750" s="12"/>
      <c r="AO6750" s="12"/>
      <c r="AP6750" s="12"/>
      <c r="AQ6750" s="12"/>
      <c r="AR6750" s="12"/>
      <c r="AS6750" s="12"/>
      <c r="AT6750" s="12"/>
      <c r="AU6750" s="12"/>
      <c r="AV6750" s="12"/>
      <c r="AW6750" s="12"/>
      <c r="AX6750" s="12"/>
      <c r="AY6750" s="12"/>
      <c r="AZ6750" s="12"/>
      <c r="BA6750" s="12"/>
      <c r="BB6750" s="12"/>
      <c r="BC6750" s="12"/>
      <c r="BD6750" s="12"/>
      <c r="BE6750" s="12"/>
      <c r="BF6750" s="12"/>
      <c r="BG6750" s="12"/>
      <c r="BH6750" s="12"/>
      <c r="BI6750" s="12"/>
      <c r="BJ6750" s="13"/>
      <c r="BK6750" s="13"/>
      <c r="BL6750" s="13"/>
      <c r="BM6750" s="13"/>
      <c r="BN6750" s="13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1"/>
      <c r="L6751" s="11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/>
      <c r="AC6751" s="12"/>
      <c r="AD6751" s="12"/>
      <c r="AE6751" s="12"/>
      <c r="AF6751" s="12"/>
      <c r="AG6751" s="12"/>
      <c r="AH6751" s="12"/>
      <c r="AI6751" s="12"/>
      <c r="AJ6751" s="12"/>
      <c r="AK6751" s="12"/>
      <c r="AL6751" s="12"/>
      <c r="AM6751" s="12"/>
      <c r="AN6751" s="12"/>
      <c r="AO6751" s="12"/>
      <c r="AP6751" s="12"/>
      <c r="AQ6751" s="12"/>
      <c r="AR6751" s="12"/>
      <c r="AS6751" s="12"/>
      <c r="AT6751" s="12"/>
      <c r="AU6751" s="12"/>
      <c r="AV6751" s="12"/>
      <c r="AW6751" s="12"/>
      <c r="AX6751" s="12"/>
      <c r="AY6751" s="12"/>
      <c r="AZ6751" s="12"/>
      <c r="BA6751" s="12"/>
      <c r="BB6751" s="12"/>
      <c r="BC6751" s="12"/>
      <c r="BD6751" s="12"/>
      <c r="BE6751" s="12"/>
      <c r="BF6751" s="12"/>
      <c r="BG6751" s="12"/>
      <c r="BH6751" s="12"/>
      <c r="BI6751" s="12"/>
      <c r="BJ6751" s="13"/>
      <c r="BK6751" s="13"/>
      <c r="BL6751" s="13"/>
      <c r="BM6751" s="13"/>
      <c r="BN6751" s="13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1"/>
      <c r="L6752" s="11"/>
      <c r="M6752" s="12"/>
      <c r="N6752" s="12"/>
      <c r="O6752" s="12"/>
      <c r="P6752" s="12"/>
      <c r="Q6752" s="12"/>
      <c r="R6752" s="12"/>
      <c r="S6752" s="12"/>
      <c r="T6752" s="12"/>
      <c r="U6752" s="12"/>
      <c r="V6752" s="12"/>
      <c r="W6752" s="12"/>
      <c r="X6752" s="12"/>
      <c r="Y6752" s="12"/>
      <c r="Z6752" s="12"/>
      <c r="AA6752" s="12"/>
      <c r="AB6752" s="12"/>
      <c r="AC6752" s="12"/>
      <c r="AD6752" s="12"/>
      <c r="AE6752" s="12"/>
      <c r="AF6752" s="12"/>
      <c r="AG6752" s="12"/>
      <c r="AH6752" s="12"/>
      <c r="AI6752" s="12"/>
      <c r="AJ6752" s="12"/>
      <c r="AK6752" s="12"/>
      <c r="AL6752" s="12"/>
      <c r="AM6752" s="12"/>
      <c r="AN6752" s="12"/>
      <c r="AO6752" s="12"/>
      <c r="AP6752" s="12"/>
      <c r="AQ6752" s="12"/>
      <c r="AR6752" s="12"/>
      <c r="AS6752" s="12"/>
      <c r="AT6752" s="12"/>
      <c r="AU6752" s="12"/>
      <c r="AV6752" s="12"/>
      <c r="AW6752" s="12"/>
      <c r="AX6752" s="12"/>
      <c r="AY6752" s="12"/>
      <c r="AZ6752" s="12"/>
      <c r="BA6752" s="12"/>
      <c r="BB6752" s="12"/>
      <c r="BC6752" s="12"/>
      <c r="BD6752" s="12"/>
      <c r="BE6752" s="12"/>
      <c r="BF6752" s="12"/>
      <c r="BG6752" s="12"/>
      <c r="BH6752" s="12"/>
      <c r="BI6752" s="12"/>
      <c r="BJ6752" s="13"/>
      <c r="BK6752" s="13"/>
      <c r="BL6752" s="13"/>
      <c r="BM6752" s="13"/>
      <c r="BN6752" s="13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1"/>
      <c r="L6753" s="11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/>
      <c r="AC6753" s="12"/>
      <c r="AD6753" s="12"/>
      <c r="AE6753" s="12"/>
      <c r="AF6753" s="12"/>
      <c r="AG6753" s="12"/>
      <c r="AH6753" s="12"/>
      <c r="AI6753" s="12"/>
      <c r="AJ6753" s="12"/>
      <c r="AK6753" s="12"/>
      <c r="AL6753" s="12"/>
      <c r="AM6753" s="12"/>
      <c r="AN6753" s="12"/>
      <c r="AO6753" s="12"/>
      <c r="AP6753" s="12"/>
      <c r="AQ6753" s="12"/>
      <c r="AR6753" s="12"/>
      <c r="AS6753" s="12"/>
      <c r="AT6753" s="12"/>
      <c r="AU6753" s="12"/>
      <c r="AV6753" s="12"/>
      <c r="AW6753" s="12"/>
      <c r="AX6753" s="12"/>
      <c r="AY6753" s="12"/>
      <c r="AZ6753" s="12"/>
      <c r="BA6753" s="12"/>
      <c r="BB6753" s="12"/>
      <c r="BC6753" s="12"/>
      <c r="BD6753" s="12"/>
      <c r="BE6753" s="12"/>
      <c r="BF6753" s="12"/>
      <c r="BG6753" s="12"/>
      <c r="BH6753" s="12"/>
      <c r="BI6753" s="12"/>
      <c r="BJ6753" s="13"/>
      <c r="BK6753" s="13"/>
      <c r="BL6753" s="13"/>
      <c r="BM6753" s="13"/>
      <c r="BN6753" s="13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1"/>
      <c r="L6754" s="11"/>
      <c r="M6754" s="12"/>
      <c r="N6754" s="12"/>
      <c r="O6754" s="12"/>
      <c r="P6754" s="12"/>
      <c r="Q6754" s="12"/>
      <c r="R6754" s="12"/>
      <c r="S6754" s="12"/>
      <c r="T6754" s="12"/>
      <c r="U6754" s="12"/>
      <c r="V6754" s="12"/>
      <c r="W6754" s="12"/>
      <c r="X6754" s="12"/>
      <c r="Y6754" s="12"/>
      <c r="Z6754" s="12"/>
      <c r="AA6754" s="12"/>
      <c r="AB6754" s="12"/>
      <c r="AC6754" s="12"/>
      <c r="AD6754" s="12"/>
      <c r="AE6754" s="12"/>
      <c r="AF6754" s="12"/>
      <c r="AG6754" s="12"/>
      <c r="AH6754" s="12"/>
      <c r="AI6754" s="12"/>
      <c r="AJ6754" s="12"/>
      <c r="AK6754" s="12"/>
      <c r="AL6754" s="12"/>
      <c r="AM6754" s="12"/>
      <c r="AN6754" s="12"/>
      <c r="AO6754" s="12"/>
      <c r="AP6754" s="12"/>
      <c r="AQ6754" s="12"/>
      <c r="AR6754" s="12"/>
      <c r="AS6754" s="12"/>
      <c r="AT6754" s="12"/>
      <c r="AU6754" s="12"/>
      <c r="AV6754" s="12"/>
      <c r="AW6754" s="12"/>
      <c r="AX6754" s="12"/>
      <c r="AY6754" s="12"/>
      <c r="AZ6754" s="12"/>
      <c r="BA6754" s="12"/>
      <c r="BB6754" s="12"/>
      <c r="BC6754" s="12"/>
      <c r="BD6754" s="12"/>
      <c r="BE6754" s="12"/>
      <c r="BF6754" s="12"/>
      <c r="BG6754" s="12"/>
      <c r="BH6754" s="12"/>
      <c r="BI6754" s="12"/>
      <c r="BJ6754" s="13"/>
      <c r="BK6754" s="13"/>
      <c r="BL6754" s="13"/>
      <c r="BM6754" s="13"/>
      <c r="BN6754" s="13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1"/>
      <c r="L6755" s="11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/>
      <c r="AC6755" s="12"/>
      <c r="AD6755" s="12"/>
      <c r="AE6755" s="12"/>
      <c r="AF6755" s="12"/>
      <c r="AG6755" s="12"/>
      <c r="AH6755" s="12"/>
      <c r="AI6755" s="12"/>
      <c r="AJ6755" s="12"/>
      <c r="AK6755" s="12"/>
      <c r="AL6755" s="12"/>
      <c r="AM6755" s="12"/>
      <c r="AN6755" s="12"/>
      <c r="AO6755" s="12"/>
      <c r="AP6755" s="12"/>
      <c r="AQ6755" s="12"/>
      <c r="AR6755" s="12"/>
      <c r="AS6755" s="12"/>
      <c r="AT6755" s="12"/>
      <c r="AU6755" s="12"/>
      <c r="AV6755" s="12"/>
      <c r="AW6755" s="12"/>
      <c r="AX6755" s="12"/>
      <c r="AY6755" s="12"/>
      <c r="AZ6755" s="12"/>
      <c r="BA6755" s="12"/>
      <c r="BB6755" s="12"/>
      <c r="BC6755" s="12"/>
      <c r="BD6755" s="12"/>
      <c r="BE6755" s="12"/>
      <c r="BF6755" s="12"/>
      <c r="BG6755" s="12"/>
      <c r="BH6755" s="12"/>
      <c r="BI6755" s="12"/>
      <c r="BJ6755" s="13"/>
      <c r="BK6755" s="13"/>
      <c r="BL6755" s="13"/>
      <c r="BM6755" s="13"/>
      <c r="BN6755" s="13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1"/>
      <c r="L6756" s="11"/>
      <c r="M6756" s="12"/>
      <c r="N6756" s="12"/>
      <c r="O6756" s="12"/>
      <c r="P6756" s="12"/>
      <c r="Q6756" s="12"/>
      <c r="R6756" s="12"/>
      <c r="S6756" s="12"/>
      <c r="T6756" s="12"/>
      <c r="U6756" s="12"/>
      <c r="V6756" s="12"/>
      <c r="W6756" s="12"/>
      <c r="X6756" s="12"/>
      <c r="Y6756" s="12"/>
      <c r="Z6756" s="12"/>
      <c r="AA6756" s="12"/>
      <c r="AB6756" s="12"/>
      <c r="AC6756" s="12"/>
      <c r="AD6756" s="12"/>
      <c r="AE6756" s="12"/>
      <c r="AF6756" s="12"/>
      <c r="AG6756" s="12"/>
      <c r="AH6756" s="12"/>
      <c r="AI6756" s="12"/>
      <c r="AJ6756" s="12"/>
      <c r="AK6756" s="12"/>
      <c r="AL6756" s="12"/>
      <c r="AM6756" s="12"/>
      <c r="AN6756" s="12"/>
      <c r="AO6756" s="12"/>
      <c r="AP6756" s="12"/>
      <c r="AQ6756" s="12"/>
      <c r="AR6756" s="12"/>
      <c r="AS6756" s="12"/>
      <c r="AT6756" s="12"/>
      <c r="AU6756" s="12"/>
      <c r="AV6756" s="12"/>
      <c r="AW6756" s="12"/>
      <c r="AX6756" s="12"/>
      <c r="AY6756" s="12"/>
      <c r="AZ6756" s="12"/>
      <c r="BA6756" s="12"/>
      <c r="BB6756" s="12"/>
      <c r="BC6756" s="12"/>
      <c r="BD6756" s="12"/>
      <c r="BE6756" s="12"/>
      <c r="BF6756" s="12"/>
      <c r="BG6756" s="12"/>
      <c r="BH6756" s="12"/>
      <c r="BI6756" s="12"/>
      <c r="BJ6756" s="13"/>
      <c r="BK6756" s="13"/>
      <c r="BL6756" s="13"/>
      <c r="BM6756" s="13"/>
      <c r="BN6756" s="13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1"/>
      <c r="L6757" s="11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/>
      <c r="AC6757" s="12"/>
      <c r="AD6757" s="12"/>
      <c r="AE6757" s="12"/>
      <c r="AF6757" s="12"/>
      <c r="AG6757" s="12"/>
      <c r="AH6757" s="12"/>
      <c r="AI6757" s="12"/>
      <c r="AJ6757" s="12"/>
      <c r="AK6757" s="12"/>
      <c r="AL6757" s="12"/>
      <c r="AM6757" s="12"/>
      <c r="AN6757" s="12"/>
      <c r="AO6757" s="12"/>
      <c r="AP6757" s="12"/>
      <c r="AQ6757" s="12"/>
      <c r="AR6757" s="12"/>
      <c r="AS6757" s="12"/>
      <c r="AT6757" s="12"/>
      <c r="AU6757" s="12"/>
      <c r="AV6757" s="12"/>
      <c r="AW6757" s="12"/>
      <c r="AX6757" s="12"/>
      <c r="AY6757" s="12"/>
      <c r="AZ6757" s="12"/>
      <c r="BA6757" s="12"/>
      <c r="BB6757" s="12"/>
      <c r="BC6757" s="12"/>
      <c r="BD6757" s="12"/>
      <c r="BE6757" s="12"/>
      <c r="BF6757" s="12"/>
      <c r="BG6757" s="12"/>
      <c r="BH6757" s="12"/>
      <c r="BI6757" s="12"/>
      <c r="BJ6757" s="13"/>
      <c r="BK6757" s="13"/>
      <c r="BL6757" s="13"/>
      <c r="BM6757" s="13"/>
      <c r="BN6757" s="13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1"/>
      <c r="L6758" s="11"/>
      <c r="M6758" s="12"/>
      <c r="N6758" s="12"/>
      <c r="O6758" s="12"/>
      <c r="P6758" s="12"/>
      <c r="Q6758" s="12"/>
      <c r="R6758" s="12"/>
      <c r="S6758" s="12"/>
      <c r="T6758" s="12"/>
      <c r="U6758" s="12"/>
      <c r="V6758" s="12"/>
      <c r="W6758" s="12"/>
      <c r="X6758" s="12"/>
      <c r="Y6758" s="12"/>
      <c r="Z6758" s="12"/>
      <c r="AA6758" s="12"/>
      <c r="AB6758" s="12"/>
      <c r="AC6758" s="12"/>
      <c r="AD6758" s="12"/>
      <c r="AE6758" s="12"/>
      <c r="AF6758" s="12"/>
      <c r="AG6758" s="12"/>
      <c r="AH6758" s="12"/>
      <c r="AI6758" s="12"/>
      <c r="AJ6758" s="12"/>
      <c r="AK6758" s="12"/>
      <c r="AL6758" s="12"/>
      <c r="AM6758" s="12"/>
      <c r="AN6758" s="12"/>
      <c r="AO6758" s="12"/>
      <c r="AP6758" s="12"/>
      <c r="AQ6758" s="12"/>
      <c r="AR6758" s="12"/>
      <c r="AS6758" s="12"/>
      <c r="AT6758" s="12"/>
      <c r="AU6758" s="12"/>
      <c r="AV6758" s="12"/>
      <c r="AW6758" s="12"/>
      <c r="AX6758" s="12"/>
      <c r="AY6758" s="12"/>
      <c r="AZ6758" s="12"/>
      <c r="BA6758" s="12"/>
      <c r="BB6758" s="12"/>
      <c r="BC6758" s="12"/>
      <c r="BD6758" s="12"/>
      <c r="BE6758" s="12"/>
      <c r="BF6758" s="12"/>
      <c r="BG6758" s="12"/>
      <c r="BH6758" s="12"/>
      <c r="BI6758" s="12"/>
      <c r="BJ6758" s="13"/>
      <c r="BK6758" s="13"/>
      <c r="BL6758" s="13"/>
      <c r="BM6758" s="13"/>
      <c r="BN6758" s="13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1"/>
      <c r="L6759" s="11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/>
      <c r="AC6759" s="12"/>
      <c r="AD6759" s="12"/>
      <c r="AE6759" s="12"/>
      <c r="AF6759" s="12"/>
      <c r="AG6759" s="12"/>
      <c r="AH6759" s="12"/>
      <c r="AI6759" s="12"/>
      <c r="AJ6759" s="12"/>
      <c r="AK6759" s="12"/>
      <c r="AL6759" s="12"/>
      <c r="AM6759" s="12"/>
      <c r="AN6759" s="12"/>
      <c r="AO6759" s="12"/>
      <c r="AP6759" s="12"/>
      <c r="AQ6759" s="12"/>
      <c r="AR6759" s="12"/>
      <c r="AS6759" s="12"/>
      <c r="AT6759" s="12"/>
      <c r="AU6759" s="12"/>
      <c r="AV6759" s="12"/>
      <c r="AW6759" s="12"/>
      <c r="AX6759" s="12"/>
      <c r="AY6759" s="12"/>
      <c r="AZ6759" s="12"/>
      <c r="BA6759" s="12"/>
      <c r="BB6759" s="12"/>
      <c r="BC6759" s="12"/>
      <c r="BD6759" s="12"/>
      <c r="BE6759" s="12"/>
      <c r="BF6759" s="12"/>
      <c r="BG6759" s="12"/>
      <c r="BH6759" s="12"/>
      <c r="BI6759" s="12"/>
      <c r="BJ6759" s="13"/>
      <c r="BK6759" s="13"/>
      <c r="BL6759" s="13"/>
      <c r="BM6759" s="13"/>
      <c r="BN6759" s="13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1"/>
      <c r="L6760" s="11"/>
      <c r="M6760" s="12"/>
      <c r="N6760" s="12"/>
      <c r="O6760" s="12"/>
      <c r="P6760" s="12"/>
      <c r="Q6760" s="12"/>
      <c r="R6760" s="12"/>
      <c r="S6760" s="12"/>
      <c r="T6760" s="12"/>
      <c r="U6760" s="12"/>
      <c r="V6760" s="12"/>
      <c r="W6760" s="12"/>
      <c r="X6760" s="12"/>
      <c r="Y6760" s="12"/>
      <c r="Z6760" s="12"/>
      <c r="AA6760" s="12"/>
      <c r="AB6760" s="12"/>
      <c r="AC6760" s="12"/>
      <c r="AD6760" s="12"/>
      <c r="AE6760" s="12"/>
      <c r="AF6760" s="12"/>
      <c r="AG6760" s="12"/>
      <c r="AH6760" s="12"/>
      <c r="AI6760" s="12"/>
      <c r="AJ6760" s="12"/>
      <c r="AK6760" s="12"/>
      <c r="AL6760" s="12"/>
      <c r="AM6760" s="12"/>
      <c r="AN6760" s="12"/>
      <c r="AO6760" s="12"/>
      <c r="AP6760" s="12"/>
      <c r="AQ6760" s="12"/>
      <c r="AR6760" s="12"/>
      <c r="AS6760" s="12"/>
      <c r="AT6760" s="12"/>
      <c r="AU6760" s="12"/>
      <c r="AV6760" s="12"/>
      <c r="AW6760" s="12"/>
      <c r="AX6760" s="12"/>
      <c r="AY6760" s="12"/>
      <c r="AZ6760" s="12"/>
      <c r="BA6760" s="12"/>
      <c r="BB6760" s="12"/>
      <c r="BC6760" s="12"/>
      <c r="BD6760" s="12"/>
      <c r="BE6760" s="12"/>
      <c r="BF6760" s="12"/>
      <c r="BG6760" s="12"/>
      <c r="BH6760" s="12"/>
      <c r="BI6760" s="12"/>
      <c r="BJ6760" s="13"/>
      <c r="BK6760" s="13"/>
      <c r="BL6760" s="13"/>
      <c r="BM6760" s="13"/>
      <c r="BN6760" s="13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1"/>
      <c r="L6761" s="11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/>
      <c r="AC6761" s="12"/>
      <c r="AD6761" s="12"/>
      <c r="AE6761" s="12"/>
      <c r="AF6761" s="12"/>
      <c r="AG6761" s="12"/>
      <c r="AH6761" s="12"/>
      <c r="AI6761" s="12"/>
      <c r="AJ6761" s="12"/>
      <c r="AK6761" s="12"/>
      <c r="AL6761" s="12"/>
      <c r="AM6761" s="12"/>
      <c r="AN6761" s="12"/>
      <c r="AO6761" s="12"/>
      <c r="AP6761" s="12"/>
      <c r="AQ6761" s="12"/>
      <c r="AR6761" s="12"/>
      <c r="AS6761" s="12"/>
      <c r="AT6761" s="12"/>
      <c r="AU6761" s="12"/>
      <c r="AV6761" s="12"/>
      <c r="AW6761" s="12"/>
      <c r="AX6761" s="12"/>
      <c r="AY6761" s="12"/>
      <c r="AZ6761" s="12"/>
      <c r="BA6761" s="12"/>
      <c r="BB6761" s="12"/>
      <c r="BC6761" s="12"/>
      <c r="BD6761" s="12"/>
      <c r="BE6761" s="12"/>
      <c r="BF6761" s="12"/>
      <c r="BG6761" s="12"/>
      <c r="BH6761" s="12"/>
      <c r="BI6761" s="12"/>
      <c r="BJ6761" s="13"/>
      <c r="BK6761" s="13"/>
      <c r="BL6761" s="13"/>
      <c r="BM6761" s="13"/>
      <c r="BN6761" s="13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1"/>
      <c r="L6762" s="11"/>
      <c r="M6762" s="12"/>
      <c r="N6762" s="12"/>
      <c r="O6762" s="12"/>
      <c r="P6762" s="12"/>
      <c r="Q6762" s="12"/>
      <c r="R6762" s="12"/>
      <c r="S6762" s="12"/>
      <c r="T6762" s="12"/>
      <c r="U6762" s="12"/>
      <c r="V6762" s="12"/>
      <c r="W6762" s="12"/>
      <c r="X6762" s="12"/>
      <c r="Y6762" s="12"/>
      <c r="Z6762" s="12"/>
      <c r="AA6762" s="12"/>
      <c r="AB6762" s="12"/>
      <c r="AC6762" s="12"/>
      <c r="AD6762" s="12"/>
      <c r="AE6762" s="12"/>
      <c r="AF6762" s="12"/>
      <c r="AG6762" s="12"/>
      <c r="AH6762" s="12"/>
      <c r="AI6762" s="12"/>
      <c r="AJ6762" s="12"/>
      <c r="AK6762" s="12"/>
      <c r="AL6762" s="12"/>
      <c r="AM6762" s="12"/>
      <c r="AN6762" s="12"/>
      <c r="AO6762" s="12"/>
      <c r="AP6762" s="12"/>
      <c r="AQ6762" s="12"/>
      <c r="AR6762" s="12"/>
      <c r="AS6762" s="12"/>
      <c r="AT6762" s="12"/>
      <c r="AU6762" s="12"/>
      <c r="AV6762" s="12"/>
      <c r="AW6762" s="12"/>
      <c r="AX6762" s="12"/>
      <c r="AY6762" s="12"/>
      <c r="AZ6762" s="12"/>
      <c r="BA6762" s="12"/>
      <c r="BB6762" s="12"/>
      <c r="BC6762" s="12"/>
      <c r="BD6762" s="12"/>
      <c r="BE6762" s="12"/>
      <c r="BF6762" s="12"/>
      <c r="BG6762" s="12"/>
      <c r="BH6762" s="12"/>
      <c r="BI6762" s="12"/>
      <c r="BJ6762" s="13"/>
      <c r="BK6762" s="13"/>
      <c r="BL6762" s="13"/>
      <c r="BM6762" s="13"/>
      <c r="BN6762" s="13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1"/>
      <c r="L6763" s="11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/>
      <c r="AC6763" s="12"/>
      <c r="AD6763" s="12"/>
      <c r="AE6763" s="12"/>
      <c r="AF6763" s="12"/>
      <c r="AG6763" s="12"/>
      <c r="AH6763" s="12"/>
      <c r="AI6763" s="12"/>
      <c r="AJ6763" s="12"/>
      <c r="AK6763" s="12"/>
      <c r="AL6763" s="12"/>
      <c r="AM6763" s="12"/>
      <c r="AN6763" s="12"/>
      <c r="AO6763" s="12"/>
      <c r="AP6763" s="12"/>
      <c r="AQ6763" s="12"/>
      <c r="AR6763" s="12"/>
      <c r="AS6763" s="12"/>
      <c r="AT6763" s="12"/>
      <c r="AU6763" s="12"/>
      <c r="AV6763" s="12"/>
      <c r="AW6763" s="12"/>
      <c r="AX6763" s="12"/>
      <c r="AY6763" s="12"/>
      <c r="AZ6763" s="12"/>
      <c r="BA6763" s="12"/>
      <c r="BB6763" s="12"/>
      <c r="BC6763" s="12"/>
      <c r="BD6763" s="12"/>
      <c r="BE6763" s="12"/>
      <c r="BF6763" s="12"/>
      <c r="BG6763" s="12"/>
      <c r="BH6763" s="12"/>
      <c r="BI6763" s="12"/>
      <c r="BJ6763" s="13"/>
      <c r="BK6763" s="13"/>
      <c r="BL6763" s="13"/>
      <c r="BM6763" s="13"/>
      <c r="BN6763" s="13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1"/>
      <c r="L6764" s="11"/>
      <c r="M6764" s="12"/>
      <c r="N6764" s="12"/>
      <c r="O6764" s="12"/>
      <c r="P6764" s="12"/>
      <c r="Q6764" s="12"/>
      <c r="R6764" s="12"/>
      <c r="S6764" s="12"/>
      <c r="T6764" s="12"/>
      <c r="U6764" s="12"/>
      <c r="V6764" s="12"/>
      <c r="W6764" s="12"/>
      <c r="X6764" s="12"/>
      <c r="Y6764" s="12"/>
      <c r="Z6764" s="12"/>
      <c r="AA6764" s="12"/>
      <c r="AB6764" s="12"/>
      <c r="AC6764" s="12"/>
      <c r="AD6764" s="12"/>
      <c r="AE6764" s="12"/>
      <c r="AF6764" s="12"/>
      <c r="AG6764" s="12"/>
      <c r="AH6764" s="12"/>
      <c r="AI6764" s="12"/>
      <c r="AJ6764" s="12"/>
      <c r="AK6764" s="12"/>
      <c r="AL6764" s="12"/>
      <c r="AM6764" s="12"/>
      <c r="AN6764" s="12"/>
      <c r="AO6764" s="12"/>
      <c r="AP6764" s="12"/>
      <c r="AQ6764" s="12"/>
      <c r="AR6764" s="12"/>
      <c r="AS6764" s="12"/>
      <c r="AT6764" s="12"/>
      <c r="AU6764" s="12"/>
      <c r="AV6764" s="12"/>
      <c r="AW6764" s="12"/>
      <c r="AX6764" s="12"/>
      <c r="AY6764" s="12"/>
      <c r="AZ6764" s="12"/>
      <c r="BA6764" s="12"/>
      <c r="BB6764" s="12"/>
      <c r="BC6764" s="12"/>
      <c r="BD6764" s="12"/>
      <c r="BE6764" s="12"/>
      <c r="BF6764" s="12"/>
      <c r="BG6764" s="12"/>
      <c r="BH6764" s="12"/>
      <c r="BI6764" s="12"/>
      <c r="BJ6764" s="13"/>
      <c r="BK6764" s="13"/>
      <c r="BL6764" s="13"/>
      <c r="BM6764" s="13"/>
      <c r="BN6764" s="13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1"/>
      <c r="L6765" s="11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/>
      <c r="AC6765" s="12"/>
      <c r="AD6765" s="12"/>
      <c r="AE6765" s="12"/>
      <c r="AF6765" s="12"/>
      <c r="AG6765" s="12"/>
      <c r="AH6765" s="12"/>
      <c r="AI6765" s="12"/>
      <c r="AJ6765" s="12"/>
      <c r="AK6765" s="12"/>
      <c r="AL6765" s="12"/>
      <c r="AM6765" s="12"/>
      <c r="AN6765" s="12"/>
      <c r="AO6765" s="12"/>
      <c r="AP6765" s="12"/>
      <c r="AQ6765" s="12"/>
      <c r="AR6765" s="12"/>
      <c r="AS6765" s="12"/>
      <c r="AT6765" s="12"/>
      <c r="AU6765" s="12"/>
      <c r="AV6765" s="12"/>
      <c r="AW6765" s="12"/>
      <c r="AX6765" s="12"/>
      <c r="AY6765" s="12"/>
      <c r="AZ6765" s="12"/>
      <c r="BA6765" s="12"/>
      <c r="BB6765" s="12"/>
      <c r="BC6765" s="12"/>
      <c r="BD6765" s="12"/>
      <c r="BE6765" s="12"/>
      <c r="BF6765" s="12"/>
      <c r="BG6765" s="12"/>
      <c r="BH6765" s="12"/>
      <c r="BI6765" s="12"/>
      <c r="BJ6765" s="13"/>
      <c r="BK6765" s="13"/>
      <c r="BL6765" s="13"/>
      <c r="BM6765" s="13"/>
      <c r="BN6765" s="13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1"/>
      <c r="L6766" s="11"/>
      <c r="M6766" s="12"/>
      <c r="N6766" s="12"/>
      <c r="O6766" s="12"/>
      <c r="P6766" s="12"/>
      <c r="Q6766" s="12"/>
      <c r="R6766" s="12"/>
      <c r="S6766" s="12"/>
      <c r="T6766" s="12"/>
      <c r="U6766" s="12"/>
      <c r="V6766" s="12"/>
      <c r="W6766" s="12"/>
      <c r="X6766" s="12"/>
      <c r="Y6766" s="12"/>
      <c r="Z6766" s="12"/>
      <c r="AA6766" s="12"/>
      <c r="AB6766" s="12"/>
      <c r="AC6766" s="12"/>
      <c r="AD6766" s="12"/>
      <c r="AE6766" s="12"/>
      <c r="AF6766" s="12"/>
      <c r="AG6766" s="12"/>
      <c r="AH6766" s="12"/>
      <c r="AI6766" s="12"/>
      <c r="AJ6766" s="12"/>
      <c r="AK6766" s="12"/>
      <c r="AL6766" s="12"/>
      <c r="AM6766" s="12"/>
      <c r="AN6766" s="12"/>
      <c r="AO6766" s="12"/>
      <c r="AP6766" s="12"/>
      <c r="AQ6766" s="12"/>
      <c r="AR6766" s="12"/>
      <c r="AS6766" s="12"/>
      <c r="AT6766" s="12"/>
      <c r="AU6766" s="12"/>
      <c r="AV6766" s="12"/>
      <c r="AW6766" s="12"/>
      <c r="AX6766" s="12"/>
      <c r="AY6766" s="12"/>
      <c r="AZ6766" s="12"/>
      <c r="BA6766" s="12"/>
      <c r="BB6766" s="12"/>
      <c r="BC6766" s="12"/>
      <c r="BD6766" s="12"/>
      <c r="BE6766" s="12"/>
      <c r="BF6766" s="12"/>
      <c r="BG6766" s="12"/>
      <c r="BH6766" s="12"/>
      <c r="BI6766" s="12"/>
      <c r="BJ6766" s="13"/>
      <c r="BK6766" s="13"/>
      <c r="BL6766" s="13"/>
      <c r="BM6766" s="13"/>
      <c r="BN6766" s="13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1"/>
      <c r="L6767" s="11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/>
      <c r="AC6767" s="12"/>
      <c r="AD6767" s="12"/>
      <c r="AE6767" s="12"/>
      <c r="AF6767" s="12"/>
      <c r="AG6767" s="12"/>
      <c r="AH6767" s="12"/>
      <c r="AI6767" s="12"/>
      <c r="AJ6767" s="12"/>
      <c r="AK6767" s="12"/>
      <c r="AL6767" s="12"/>
      <c r="AM6767" s="12"/>
      <c r="AN6767" s="12"/>
      <c r="AO6767" s="12"/>
      <c r="AP6767" s="12"/>
      <c r="AQ6767" s="12"/>
      <c r="AR6767" s="12"/>
      <c r="AS6767" s="12"/>
      <c r="AT6767" s="12"/>
      <c r="AU6767" s="12"/>
      <c r="AV6767" s="12"/>
      <c r="AW6767" s="12"/>
      <c r="AX6767" s="12"/>
      <c r="AY6767" s="12"/>
      <c r="AZ6767" s="12"/>
      <c r="BA6767" s="12"/>
      <c r="BB6767" s="12"/>
      <c r="BC6767" s="12"/>
      <c r="BD6767" s="12"/>
      <c r="BE6767" s="12"/>
      <c r="BF6767" s="12"/>
      <c r="BG6767" s="12"/>
      <c r="BH6767" s="12"/>
      <c r="BI6767" s="12"/>
      <c r="BJ6767" s="13"/>
      <c r="BK6767" s="13"/>
      <c r="BL6767" s="13"/>
      <c r="BM6767" s="13"/>
      <c r="BN6767" s="13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1"/>
      <c r="L6768" s="11"/>
      <c r="M6768" s="12"/>
      <c r="N6768" s="12"/>
      <c r="O6768" s="12"/>
      <c r="P6768" s="12"/>
      <c r="Q6768" s="12"/>
      <c r="R6768" s="12"/>
      <c r="S6768" s="12"/>
      <c r="T6768" s="12"/>
      <c r="U6768" s="12"/>
      <c r="V6768" s="12"/>
      <c r="W6768" s="12"/>
      <c r="X6768" s="12"/>
      <c r="Y6768" s="12"/>
      <c r="Z6768" s="12"/>
      <c r="AA6768" s="12"/>
      <c r="AB6768" s="12"/>
      <c r="AC6768" s="12"/>
      <c r="AD6768" s="12"/>
      <c r="AE6768" s="12"/>
      <c r="AF6768" s="12"/>
      <c r="AG6768" s="12"/>
      <c r="AH6768" s="12"/>
      <c r="AI6768" s="12"/>
      <c r="AJ6768" s="12"/>
      <c r="AK6768" s="12"/>
      <c r="AL6768" s="12"/>
      <c r="AM6768" s="12"/>
      <c r="AN6768" s="12"/>
      <c r="AO6768" s="12"/>
      <c r="AP6768" s="12"/>
      <c r="AQ6768" s="12"/>
      <c r="AR6768" s="12"/>
      <c r="AS6768" s="12"/>
      <c r="AT6768" s="12"/>
      <c r="AU6768" s="12"/>
      <c r="AV6768" s="12"/>
      <c r="AW6768" s="12"/>
      <c r="AX6768" s="12"/>
      <c r="AY6768" s="12"/>
      <c r="AZ6768" s="12"/>
      <c r="BA6768" s="12"/>
      <c r="BB6768" s="12"/>
      <c r="BC6768" s="12"/>
      <c r="BD6768" s="12"/>
      <c r="BE6768" s="12"/>
      <c r="BF6768" s="12"/>
      <c r="BG6768" s="12"/>
      <c r="BH6768" s="12"/>
      <c r="BI6768" s="12"/>
      <c r="BJ6768" s="13"/>
      <c r="BK6768" s="13"/>
      <c r="BL6768" s="13"/>
      <c r="BM6768" s="13"/>
      <c r="BN6768" s="13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1"/>
      <c r="L6769" s="11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/>
      <c r="AC6769" s="12"/>
      <c r="AD6769" s="12"/>
      <c r="AE6769" s="12"/>
      <c r="AF6769" s="12"/>
      <c r="AG6769" s="12"/>
      <c r="AH6769" s="12"/>
      <c r="AI6769" s="12"/>
      <c r="AJ6769" s="12"/>
      <c r="AK6769" s="12"/>
      <c r="AL6769" s="12"/>
      <c r="AM6769" s="12"/>
      <c r="AN6769" s="12"/>
      <c r="AO6769" s="12"/>
      <c r="AP6769" s="12"/>
      <c r="AQ6769" s="12"/>
      <c r="AR6769" s="12"/>
      <c r="AS6769" s="12"/>
      <c r="AT6769" s="12"/>
      <c r="AU6769" s="12"/>
      <c r="AV6769" s="12"/>
      <c r="AW6769" s="12"/>
      <c r="AX6769" s="12"/>
      <c r="AY6769" s="12"/>
      <c r="AZ6769" s="12"/>
      <c r="BA6769" s="12"/>
      <c r="BB6769" s="12"/>
      <c r="BC6769" s="12"/>
      <c r="BD6769" s="12"/>
      <c r="BE6769" s="12"/>
      <c r="BF6769" s="12"/>
      <c r="BG6769" s="12"/>
      <c r="BH6769" s="12"/>
      <c r="BI6769" s="12"/>
      <c r="BJ6769" s="13"/>
      <c r="BK6769" s="13"/>
      <c r="BL6769" s="13"/>
      <c r="BM6769" s="13"/>
      <c r="BN6769" s="13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1"/>
      <c r="L6770" s="11"/>
      <c r="M6770" s="12"/>
      <c r="N6770" s="12"/>
      <c r="O6770" s="12"/>
      <c r="P6770" s="12"/>
      <c r="Q6770" s="12"/>
      <c r="R6770" s="12"/>
      <c r="S6770" s="12"/>
      <c r="T6770" s="12"/>
      <c r="U6770" s="12"/>
      <c r="V6770" s="12"/>
      <c r="W6770" s="12"/>
      <c r="X6770" s="12"/>
      <c r="Y6770" s="12"/>
      <c r="Z6770" s="12"/>
      <c r="AA6770" s="12"/>
      <c r="AB6770" s="12"/>
      <c r="AC6770" s="12"/>
      <c r="AD6770" s="12"/>
      <c r="AE6770" s="12"/>
      <c r="AF6770" s="12"/>
      <c r="AG6770" s="12"/>
      <c r="AH6770" s="12"/>
      <c r="AI6770" s="12"/>
      <c r="AJ6770" s="12"/>
      <c r="AK6770" s="12"/>
      <c r="AL6770" s="12"/>
      <c r="AM6770" s="12"/>
      <c r="AN6770" s="12"/>
      <c r="AO6770" s="12"/>
      <c r="AP6770" s="12"/>
      <c r="AQ6770" s="12"/>
      <c r="AR6770" s="12"/>
      <c r="AS6770" s="12"/>
      <c r="AT6770" s="12"/>
      <c r="AU6770" s="12"/>
      <c r="AV6770" s="12"/>
      <c r="AW6770" s="12"/>
      <c r="AX6770" s="12"/>
      <c r="AY6770" s="12"/>
      <c r="AZ6770" s="12"/>
      <c r="BA6770" s="12"/>
      <c r="BB6770" s="12"/>
      <c r="BC6770" s="12"/>
      <c r="BD6770" s="12"/>
      <c r="BE6770" s="12"/>
      <c r="BF6770" s="12"/>
      <c r="BG6770" s="12"/>
      <c r="BH6770" s="12"/>
      <c r="BI6770" s="12"/>
      <c r="BJ6770" s="13"/>
      <c r="BK6770" s="13"/>
      <c r="BL6770" s="13"/>
      <c r="BM6770" s="13"/>
      <c r="BN6770" s="13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1"/>
      <c r="L6771" s="11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/>
      <c r="AC6771" s="12"/>
      <c r="AD6771" s="12"/>
      <c r="AE6771" s="12"/>
      <c r="AF6771" s="12"/>
      <c r="AG6771" s="12"/>
      <c r="AH6771" s="12"/>
      <c r="AI6771" s="12"/>
      <c r="AJ6771" s="12"/>
      <c r="AK6771" s="12"/>
      <c r="AL6771" s="12"/>
      <c r="AM6771" s="12"/>
      <c r="AN6771" s="12"/>
      <c r="AO6771" s="12"/>
      <c r="AP6771" s="12"/>
      <c r="AQ6771" s="12"/>
      <c r="AR6771" s="12"/>
      <c r="AS6771" s="12"/>
      <c r="AT6771" s="12"/>
      <c r="AU6771" s="12"/>
      <c r="AV6771" s="12"/>
      <c r="AW6771" s="12"/>
      <c r="AX6771" s="12"/>
      <c r="AY6771" s="12"/>
      <c r="AZ6771" s="12"/>
      <c r="BA6771" s="12"/>
      <c r="BB6771" s="12"/>
      <c r="BC6771" s="12"/>
      <c r="BD6771" s="12"/>
      <c r="BE6771" s="12"/>
      <c r="BF6771" s="12"/>
      <c r="BG6771" s="12"/>
      <c r="BH6771" s="12"/>
      <c r="BI6771" s="12"/>
      <c r="BJ6771" s="13"/>
      <c r="BK6771" s="13"/>
      <c r="BL6771" s="13"/>
      <c r="BM6771" s="13"/>
      <c r="BN6771" s="13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1"/>
      <c r="L6772" s="11"/>
      <c r="M6772" s="12"/>
      <c r="N6772" s="12"/>
      <c r="O6772" s="12"/>
      <c r="P6772" s="12"/>
      <c r="Q6772" s="12"/>
      <c r="R6772" s="12"/>
      <c r="S6772" s="12"/>
      <c r="T6772" s="12"/>
      <c r="U6772" s="12"/>
      <c r="V6772" s="12"/>
      <c r="W6772" s="12"/>
      <c r="X6772" s="12"/>
      <c r="Y6772" s="12"/>
      <c r="Z6772" s="12"/>
      <c r="AA6772" s="12"/>
      <c r="AB6772" s="12"/>
      <c r="AC6772" s="12"/>
      <c r="AD6772" s="12"/>
      <c r="AE6772" s="12"/>
      <c r="AF6772" s="12"/>
      <c r="AG6772" s="12"/>
      <c r="AH6772" s="12"/>
      <c r="AI6772" s="12"/>
      <c r="AJ6772" s="12"/>
      <c r="AK6772" s="12"/>
      <c r="AL6772" s="12"/>
      <c r="AM6772" s="12"/>
      <c r="AN6772" s="12"/>
      <c r="AO6772" s="12"/>
      <c r="AP6772" s="12"/>
      <c r="AQ6772" s="12"/>
      <c r="AR6772" s="12"/>
      <c r="AS6772" s="12"/>
      <c r="AT6772" s="12"/>
      <c r="AU6772" s="12"/>
      <c r="AV6772" s="12"/>
      <c r="AW6772" s="12"/>
      <c r="AX6772" s="12"/>
      <c r="AY6772" s="12"/>
      <c r="AZ6772" s="12"/>
      <c r="BA6772" s="12"/>
      <c r="BB6772" s="12"/>
      <c r="BC6772" s="12"/>
      <c r="BD6772" s="12"/>
      <c r="BE6772" s="12"/>
      <c r="BF6772" s="12"/>
      <c r="BG6772" s="12"/>
      <c r="BH6772" s="12"/>
      <c r="BI6772" s="12"/>
      <c r="BJ6772" s="13"/>
      <c r="BK6772" s="13"/>
      <c r="BL6772" s="13"/>
      <c r="BM6772" s="13"/>
      <c r="BN6772" s="13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1"/>
      <c r="L6773" s="11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/>
      <c r="AC6773" s="12"/>
      <c r="AD6773" s="12"/>
      <c r="AE6773" s="12"/>
      <c r="AF6773" s="12"/>
      <c r="AG6773" s="12"/>
      <c r="AH6773" s="12"/>
      <c r="AI6773" s="12"/>
      <c r="AJ6773" s="12"/>
      <c r="AK6773" s="12"/>
      <c r="AL6773" s="12"/>
      <c r="AM6773" s="12"/>
      <c r="AN6773" s="12"/>
      <c r="AO6773" s="12"/>
      <c r="AP6773" s="12"/>
      <c r="AQ6773" s="12"/>
      <c r="AR6773" s="12"/>
      <c r="AS6773" s="12"/>
      <c r="AT6773" s="12"/>
      <c r="AU6773" s="12"/>
      <c r="AV6773" s="12"/>
      <c r="AW6773" s="12"/>
      <c r="AX6773" s="12"/>
      <c r="AY6773" s="12"/>
      <c r="AZ6773" s="12"/>
      <c r="BA6773" s="12"/>
      <c r="BB6773" s="12"/>
      <c r="BC6773" s="12"/>
      <c r="BD6773" s="12"/>
      <c r="BE6773" s="12"/>
      <c r="BF6773" s="12"/>
      <c r="BG6773" s="12"/>
      <c r="BH6773" s="12"/>
      <c r="BI6773" s="12"/>
      <c r="BJ6773" s="13"/>
      <c r="BK6773" s="13"/>
      <c r="BL6773" s="13"/>
      <c r="BM6773" s="13"/>
      <c r="BN6773" s="13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1"/>
      <c r="L6774" s="11"/>
      <c r="M6774" s="12"/>
      <c r="N6774" s="12"/>
      <c r="O6774" s="12"/>
      <c r="P6774" s="12"/>
      <c r="Q6774" s="12"/>
      <c r="R6774" s="12"/>
      <c r="S6774" s="12"/>
      <c r="T6774" s="12"/>
      <c r="U6774" s="12"/>
      <c r="V6774" s="12"/>
      <c r="W6774" s="12"/>
      <c r="X6774" s="12"/>
      <c r="Y6774" s="12"/>
      <c r="Z6774" s="12"/>
      <c r="AA6774" s="12"/>
      <c r="AB6774" s="12"/>
      <c r="AC6774" s="12"/>
      <c r="AD6774" s="12"/>
      <c r="AE6774" s="12"/>
      <c r="AF6774" s="12"/>
      <c r="AG6774" s="12"/>
      <c r="AH6774" s="12"/>
      <c r="AI6774" s="12"/>
      <c r="AJ6774" s="12"/>
      <c r="AK6774" s="12"/>
      <c r="AL6774" s="12"/>
      <c r="AM6774" s="12"/>
      <c r="AN6774" s="12"/>
      <c r="AO6774" s="12"/>
      <c r="AP6774" s="12"/>
      <c r="AQ6774" s="12"/>
      <c r="AR6774" s="12"/>
      <c r="AS6774" s="12"/>
      <c r="AT6774" s="12"/>
      <c r="AU6774" s="12"/>
      <c r="AV6774" s="12"/>
      <c r="AW6774" s="12"/>
      <c r="AX6774" s="12"/>
      <c r="AY6774" s="12"/>
      <c r="AZ6774" s="12"/>
      <c r="BA6774" s="12"/>
      <c r="BB6774" s="12"/>
      <c r="BC6774" s="12"/>
      <c r="BD6774" s="12"/>
      <c r="BE6774" s="12"/>
      <c r="BF6774" s="12"/>
      <c r="BG6774" s="12"/>
      <c r="BH6774" s="12"/>
      <c r="BI6774" s="12"/>
      <c r="BJ6774" s="13"/>
      <c r="BK6774" s="13"/>
      <c r="BL6774" s="13"/>
      <c r="BM6774" s="13"/>
      <c r="BN6774" s="13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1"/>
      <c r="L6775" s="11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/>
      <c r="AC6775" s="12"/>
      <c r="AD6775" s="12"/>
      <c r="AE6775" s="12"/>
      <c r="AF6775" s="12"/>
      <c r="AG6775" s="12"/>
      <c r="AH6775" s="12"/>
      <c r="AI6775" s="12"/>
      <c r="AJ6775" s="12"/>
      <c r="AK6775" s="12"/>
      <c r="AL6775" s="12"/>
      <c r="AM6775" s="12"/>
      <c r="AN6775" s="12"/>
      <c r="AO6775" s="12"/>
      <c r="AP6775" s="12"/>
      <c r="AQ6775" s="12"/>
      <c r="AR6775" s="12"/>
      <c r="AS6775" s="12"/>
      <c r="AT6775" s="12"/>
      <c r="AU6775" s="12"/>
      <c r="AV6775" s="12"/>
      <c r="AW6775" s="12"/>
      <c r="AX6775" s="12"/>
      <c r="AY6775" s="12"/>
      <c r="AZ6775" s="12"/>
      <c r="BA6775" s="12"/>
      <c r="BB6775" s="12"/>
      <c r="BC6775" s="12"/>
      <c r="BD6775" s="12"/>
      <c r="BE6775" s="12"/>
      <c r="BF6775" s="12"/>
      <c r="BG6775" s="12"/>
      <c r="BH6775" s="12"/>
      <c r="BI6775" s="12"/>
      <c r="BJ6775" s="13"/>
      <c r="BK6775" s="13"/>
      <c r="BL6775" s="13"/>
      <c r="BM6775" s="13"/>
      <c r="BN6775" s="13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1"/>
      <c r="L6776" s="11"/>
      <c r="M6776" s="12"/>
      <c r="N6776" s="12"/>
      <c r="O6776" s="12"/>
      <c r="P6776" s="12"/>
      <c r="Q6776" s="12"/>
      <c r="R6776" s="12"/>
      <c r="S6776" s="12"/>
      <c r="T6776" s="12"/>
      <c r="U6776" s="12"/>
      <c r="V6776" s="12"/>
      <c r="W6776" s="12"/>
      <c r="X6776" s="12"/>
      <c r="Y6776" s="12"/>
      <c r="Z6776" s="12"/>
      <c r="AA6776" s="12"/>
      <c r="AB6776" s="12"/>
      <c r="AC6776" s="12"/>
      <c r="AD6776" s="12"/>
      <c r="AE6776" s="12"/>
      <c r="AF6776" s="12"/>
      <c r="AG6776" s="12"/>
      <c r="AH6776" s="12"/>
      <c r="AI6776" s="12"/>
      <c r="AJ6776" s="12"/>
      <c r="AK6776" s="12"/>
      <c r="AL6776" s="12"/>
      <c r="AM6776" s="12"/>
      <c r="AN6776" s="12"/>
      <c r="AO6776" s="12"/>
      <c r="AP6776" s="12"/>
      <c r="AQ6776" s="12"/>
      <c r="AR6776" s="12"/>
      <c r="AS6776" s="12"/>
      <c r="AT6776" s="12"/>
      <c r="AU6776" s="12"/>
      <c r="AV6776" s="12"/>
      <c r="AW6776" s="12"/>
      <c r="AX6776" s="12"/>
      <c r="AY6776" s="12"/>
      <c r="AZ6776" s="12"/>
      <c r="BA6776" s="12"/>
      <c r="BB6776" s="12"/>
      <c r="BC6776" s="12"/>
      <c r="BD6776" s="12"/>
      <c r="BE6776" s="12"/>
      <c r="BF6776" s="12"/>
      <c r="BG6776" s="12"/>
      <c r="BH6776" s="12"/>
      <c r="BI6776" s="12"/>
      <c r="BJ6776" s="13"/>
      <c r="BK6776" s="13"/>
      <c r="BL6776" s="13"/>
      <c r="BM6776" s="13"/>
      <c r="BN6776" s="13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1"/>
      <c r="L6777" s="11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/>
      <c r="AC6777" s="12"/>
      <c r="AD6777" s="12"/>
      <c r="AE6777" s="12"/>
      <c r="AF6777" s="12"/>
      <c r="AG6777" s="12"/>
      <c r="AH6777" s="12"/>
      <c r="AI6777" s="12"/>
      <c r="AJ6777" s="12"/>
      <c r="AK6777" s="12"/>
      <c r="AL6777" s="12"/>
      <c r="AM6777" s="12"/>
      <c r="AN6777" s="12"/>
      <c r="AO6777" s="12"/>
      <c r="AP6777" s="12"/>
      <c r="AQ6777" s="12"/>
      <c r="AR6777" s="12"/>
      <c r="AS6777" s="12"/>
      <c r="AT6777" s="12"/>
      <c r="AU6777" s="12"/>
      <c r="AV6777" s="12"/>
      <c r="AW6777" s="12"/>
      <c r="AX6777" s="12"/>
      <c r="AY6777" s="12"/>
      <c r="AZ6777" s="12"/>
      <c r="BA6777" s="12"/>
      <c r="BB6777" s="12"/>
      <c r="BC6777" s="12"/>
      <c r="BD6777" s="12"/>
      <c r="BE6777" s="12"/>
      <c r="BF6777" s="12"/>
      <c r="BG6777" s="12"/>
      <c r="BH6777" s="12"/>
      <c r="BI6777" s="12"/>
      <c r="BJ6777" s="13"/>
      <c r="BK6777" s="13"/>
      <c r="BL6777" s="13"/>
      <c r="BM6777" s="13"/>
      <c r="BN6777" s="13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1"/>
      <c r="L6778" s="11"/>
      <c r="M6778" s="12"/>
      <c r="N6778" s="12"/>
      <c r="O6778" s="12"/>
      <c r="P6778" s="12"/>
      <c r="Q6778" s="12"/>
      <c r="R6778" s="12"/>
      <c r="S6778" s="12"/>
      <c r="T6778" s="12"/>
      <c r="U6778" s="12"/>
      <c r="V6778" s="12"/>
      <c r="W6778" s="12"/>
      <c r="X6778" s="12"/>
      <c r="Y6778" s="12"/>
      <c r="Z6778" s="12"/>
      <c r="AA6778" s="12"/>
      <c r="AB6778" s="12"/>
      <c r="AC6778" s="12"/>
      <c r="AD6778" s="12"/>
      <c r="AE6778" s="12"/>
      <c r="AF6778" s="12"/>
      <c r="AG6778" s="12"/>
      <c r="AH6778" s="12"/>
      <c r="AI6778" s="12"/>
      <c r="AJ6778" s="12"/>
      <c r="AK6778" s="12"/>
      <c r="AL6778" s="12"/>
      <c r="AM6778" s="12"/>
      <c r="AN6778" s="12"/>
      <c r="AO6778" s="12"/>
      <c r="AP6778" s="12"/>
      <c r="AQ6778" s="12"/>
      <c r="AR6778" s="12"/>
      <c r="AS6778" s="12"/>
      <c r="AT6778" s="12"/>
      <c r="AU6778" s="12"/>
      <c r="AV6778" s="12"/>
      <c r="AW6778" s="12"/>
      <c r="AX6778" s="12"/>
      <c r="AY6778" s="12"/>
      <c r="AZ6778" s="12"/>
      <c r="BA6778" s="12"/>
      <c r="BB6778" s="12"/>
      <c r="BC6778" s="12"/>
      <c r="BD6778" s="12"/>
      <c r="BE6778" s="12"/>
      <c r="BF6778" s="12"/>
      <c r="BG6778" s="12"/>
      <c r="BH6778" s="12"/>
      <c r="BI6778" s="12"/>
      <c r="BJ6778" s="13"/>
      <c r="BK6778" s="13"/>
      <c r="BL6778" s="13"/>
      <c r="BM6778" s="13"/>
      <c r="BN6778" s="13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1"/>
      <c r="L6779" s="11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/>
      <c r="AC6779" s="12"/>
      <c r="AD6779" s="12"/>
      <c r="AE6779" s="12"/>
      <c r="AF6779" s="12"/>
      <c r="AG6779" s="12"/>
      <c r="AH6779" s="12"/>
      <c r="AI6779" s="12"/>
      <c r="AJ6779" s="12"/>
      <c r="AK6779" s="12"/>
      <c r="AL6779" s="12"/>
      <c r="AM6779" s="12"/>
      <c r="AN6779" s="12"/>
      <c r="AO6779" s="12"/>
      <c r="AP6779" s="12"/>
      <c r="AQ6779" s="12"/>
      <c r="AR6779" s="12"/>
      <c r="AS6779" s="12"/>
      <c r="AT6779" s="12"/>
      <c r="AU6779" s="12"/>
      <c r="AV6779" s="12"/>
      <c r="AW6779" s="12"/>
      <c r="AX6779" s="12"/>
      <c r="AY6779" s="12"/>
      <c r="AZ6779" s="12"/>
      <c r="BA6779" s="12"/>
      <c r="BB6779" s="12"/>
      <c r="BC6779" s="12"/>
      <c r="BD6779" s="12"/>
      <c r="BE6779" s="12"/>
      <c r="BF6779" s="12"/>
      <c r="BG6779" s="12"/>
      <c r="BH6779" s="12"/>
      <c r="BI6779" s="12"/>
      <c r="BJ6779" s="13"/>
      <c r="BK6779" s="13"/>
      <c r="BL6779" s="13"/>
      <c r="BM6779" s="13"/>
      <c r="BN6779" s="13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1"/>
      <c r="L6780" s="11"/>
      <c r="M6780" s="12"/>
      <c r="N6780" s="12"/>
      <c r="O6780" s="12"/>
      <c r="P6780" s="12"/>
      <c r="Q6780" s="12"/>
      <c r="R6780" s="12"/>
      <c r="S6780" s="12"/>
      <c r="T6780" s="12"/>
      <c r="U6780" s="12"/>
      <c r="V6780" s="12"/>
      <c r="W6780" s="12"/>
      <c r="X6780" s="12"/>
      <c r="Y6780" s="12"/>
      <c r="Z6780" s="12"/>
      <c r="AA6780" s="12"/>
      <c r="AB6780" s="12"/>
      <c r="AC6780" s="12"/>
      <c r="AD6780" s="12"/>
      <c r="AE6780" s="12"/>
      <c r="AF6780" s="12"/>
      <c r="AG6780" s="12"/>
      <c r="AH6780" s="12"/>
      <c r="AI6780" s="12"/>
      <c r="AJ6780" s="12"/>
      <c r="AK6780" s="12"/>
      <c r="AL6780" s="12"/>
      <c r="AM6780" s="12"/>
      <c r="AN6780" s="12"/>
      <c r="AO6780" s="12"/>
      <c r="AP6780" s="12"/>
      <c r="AQ6780" s="12"/>
      <c r="AR6780" s="12"/>
      <c r="AS6780" s="12"/>
      <c r="AT6780" s="12"/>
      <c r="AU6780" s="12"/>
      <c r="AV6780" s="12"/>
      <c r="AW6780" s="12"/>
      <c r="AX6780" s="12"/>
      <c r="AY6780" s="12"/>
      <c r="AZ6780" s="12"/>
      <c r="BA6780" s="12"/>
      <c r="BB6780" s="12"/>
      <c r="BC6780" s="12"/>
      <c r="BD6780" s="12"/>
      <c r="BE6780" s="12"/>
      <c r="BF6780" s="12"/>
      <c r="BG6780" s="12"/>
      <c r="BH6780" s="12"/>
      <c r="BI6780" s="12"/>
      <c r="BJ6780" s="13"/>
      <c r="BK6780" s="13"/>
      <c r="BL6780" s="13"/>
      <c r="BM6780" s="13"/>
      <c r="BN6780" s="13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1"/>
      <c r="L6781" s="11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/>
      <c r="AC6781" s="12"/>
      <c r="AD6781" s="12"/>
      <c r="AE6781" s="12"/>
      <c r="AF6781" s="12"/>
      <c r="AG6781" s="12"/>
      <c r="AH6781" s="12"/>
      <c r="AI6781" s="12"/>
      <c r="AJ6781" s="12"/>
      <c r="AK6781" s="12"/>
      <c r="AL6781" s="12"/>
      <c r="AM6781" s="12"/>
      <c r="AN6781" s="12"/>
      <c r="AO6781" s="12"/>
      <c r="AP6781" s="12"/>
      <c r="AQ6781" s="12"/>
      <c r="AR6781" s="12"/>
      <c r="AS6781" s="12"/>
      <c r="AT6781" s="12"/>
      <c r="AU6781" s="12"/>
      <c r="AV6781" s="12"/>
      <c r="AW6781" s="12"/>
      <c r="AX6781" s="12"/>
      <c r="AY6781" s="12"/>
      <c r="AZ6781" s="12"/>
      <c r="BA6781" s="12"/>
      <c r="BB6781" s="12"/>
      <c r="BC6781" s="12"/>
      <c r="BD6781" s="12"/>
      <c r="BE6781" s="12"/>
      <c r="BF6781" s="12"/>
      <c r="BG6781" s="12"/>
      <c r="BH6781" s="12"/>
      <c r="BI6781" s="12"/>
      <c r="BJ6781" s="13"/>
      <c r="BK6781" s="13"/>
      <c r="BL6781" s="13"/>
      <c r="BM6781" s="13"/>
      <c r="BN6781" s="13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1"/>
      <c r="L6782" s="11"/>
      <c r="M6782" s="12"/>
      <c r="N6782" s="12"/>
      <c r="O6782" s="12"/>
      <c r="P6782" s="12"/>
      <c r="Q6782" s="12"/>
      <c r="R6782" s="12"/>
      <c r="S6782" s="12"/>
      <c r="T6782" s="12"/>
      <c r="U6782" s="12"/>
      <c r="V6782" s="12"/>
      <c r="W6782" s="12"/>
      <c r="X6782" s="12"/>
      <c r="Y6782" s="12"/>
      <c r="Z6782" s="12"/>
      <c r="AA6782" s="12"/>
      <c r="AB6782" s="12"/>
      <c r="AC6782" s="12"/>
      <c r="AD6782" s="12"/>
      <c r="AE6782" s="12"/>
      <c r="AF6782" s="12"/>
      <c r="AG6782" s="12"/>
      <c r="AH6782" s="12"/>
      <c r="AI6782" s="12"/>
      <c r="AJ6782" s="12"/>
      <c r="AK6782" s="12"/>
      <c r="AL6782" s="12"/>
      <c r="AM6782" s="12"/>
      <c r="AN6782" s="12"/>
      <c r="AO6782" s="12"/>
      <c r="AP6782" s="12"/>
      <c r="AQ6782" s="12"/>
      <c r="AR6782" s="12"/>
      <c r="AS6782" s="12"/>
      <c r="AT6782" s="12"/>
      <c r="AU6782" s="12"/>
      <c r="AV6782" s="12"/>
      <c r="AW6782" s="12"/>
      <c r="AX6782" s="12"/>
      <c r="AY6782" s="12"/>
      <c r="AZ6782" s="12"/>
      <c r="BA6782" s="12"/>
      <c r="BB6782" s="12"/>
      <c r="BC6782" s="12"/>
      <c r="BD6782" s="12"/>
      <c r="BE6782" s="12"/>
      <c r="BF6782" s="12"/>
      <c r="BG6782" s="12"/>
      <c r="BH6782" s="12"/>
      <c r="BI6782" s="12"/>
      <c r="BJ6782" s="13"/>
      <c r="BK6782" s="13"/>
      <c r="BL6782" s="13"/>
      <c r="BM6782" s="13"/>
      <c r="BN6782" s="13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1"/>
      <c r="L6783" s="11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/>
      <c r="AC6783" s="12"/>
      <c r="AD6783" s="12"/>
      <c r="AE6783" s="12"/>
      <c r="AF6783" s="12"/>
      <c r="AG6783" s="12"/>
      <c r="AH6783" s="12"/>
      <c r="AI6783" s="12"/>
      <c r="AJ6783" s="12"/>
      <c r="AK6783" s="12"/>
      <c r="AL6783" s="12"/>
      <c r="AM6783" s="12"/>
      <c r="AN6783" s="12"/>
      <c r="AO6783" s="12"/>
      <c r="AP6783" s="12"/>
      <c r="AQ6783" s="12"/>
      <c r="AR6783" s="12"/>
      <c r="AS6783" s="12"/>
      <c r="AT6783" s="12"/>
      <c r="AU6783" s="12"/>
      <c r="AV6783" s="12"/>
      <c r="AW6783" s="12"/>
      <c r="AX6783" s="12"/>
      <c r="AY6783" s="12"/>
      <c r="AZ6783" s="12"/>
      <c r="BA6783" s="12"/>
      <c r="BB6783" s="12"/>
      <c r="BC6783" s="12"/>
      <c r="BD6783" s="12"/>
      <c r="BE6783" s="12"/>
      <c r="BF6783" s="12"/>
      <c r="BG6783" s="12"/>
      <c r="BH6783" s="12"/>
      <c r="BI6783" s="12"/>
      <c r="BJ6783" s="13"/>
      <c r="BK6783" s="13"/>
      <c r="BL6783" s="13"/>
      <c r="BM6783" s="13"/>
      <c r="BN6783" s="13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1"/>
      <c r="L6784" s="11"/>
      <c r="M6784" s="12"/>
      <c r="N6784" s="12"/>
      <c r="O6784" s="12"/>
      <c r="P6784" s="12"/>
      <c r="Q6784" s="12"/>
      <c r="R6784" s="12"/>
      <c r="S6784" s="12"/>
      <c r="T6784" s="12"/>
      <c r="U6784" s="12"/>
      <c r="V6784" s="12"/>
      <c r="W6784" s="12"/>
      <c r="X6784" s="12"/>
      <c r="Y6784" s="12"/>
      <c r="Z6784" s="12"/>
      <c r="AA6784" s="12"/>
      <c r="AB6784" s="12"/>
      <c r="AC6784" s="12"/>
      <c r="AD6784" s="12"/>
      <c r="AE6784" s="12"/>
      <c r="AF6784" s="12"/>
      <c r="AG6784" s="12"/>
      <c r="AH6784" s="12"/>
      <c r="AI6784" s="12"/>
      <c r="AJ6784" s="12"/>
      <c r="AK6784" s="12"/>
      <c r="AL6784" s="12"/>
      <c r="AM6784" s="12"/>
      <c r="AN6784" s="12"/>
      <c r="AO6784" s="12"/>
      <c r="AP6784" s="12"/>
      <c r="AQ6784" s="12"/>
      <c r="AR6784" s="12"/>
      <c r="AS6784" s="12"/>
      <c r="AT6784" s="12"/>
      <c r="AU6784" s="12"/>
      <c r="AV6784" s="12"/>
      <c r="AW6784" s="12"/>
      <c r="AX6784" s="12"/>
      <c r="AY6784" s="12"/>
      <c r="AZ6784" s="12"/>
      <c r="BA6784" s="12"/>
      <c r="BB6784" s="12"/>
      <c r="BC6784" s="12"/>
      <c r="BD6784" s="12"/>
      <c r="BE6784" s="12"/>
      <c r="BF6784" s="12"/>
      <c r="BG6784" s="12"/>
      <c r="BH6784" s="12"/>
      <c r="BI6784" s="12"/>
      <c r="BJ6784" s="13"/>
      <c r="BK6784" s="13"/>
      <c r="BL6784" s="13"/>
      <c r="BM6784" s="13"/>
      <c r="BN6784" s="13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1"/>
      <c r="L6785" s="11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/>
      <c r="AC6785" s="12"/>
      <c r="AD6785" s="12"/>
      <c r="AE6785" s="12"/>
      <c r="AF6785" s="12"/>
      <c r="AG6785" s="12"/>
      <c r="AH6785" s="12"/>
      <c r="AI6785" s="12"/>
      <c r="AJ6785" s="12"/>
      <c r="AK6785" s="12"/>
      <c r="AL6785" s="12"/>
      <c r="AM6785" s="12"/>
      <c r="AN6785" s="12"/>
      <c r="AO6785" s="12"/>
      <c r="AP6785" s="12"/>
      <c r="AQ6785" s="12"/>
      <c r="AR6785" s="12"/>
      <c r="AS6785" s="12"/>
      <c r="AT6785" s="12"/>
      <c r="AU6785" s="12"/>
      <c r="AV6785" s="12"/>
      <c r="AW6785" s="12"/>
      <c r="AX6785" s="12"/>
      <c r="AY6785" s="12"/>
      <c r="AZ6785" s="12"/>
      <c r="BA6785" s="12"/>
      <c r="BB6785" s="12"/>
      <c r="BC6785" s="12"/>
      <c r="BD6785" s="12"/>
      <c r="BE6785" s="12"/>
      <c r="BF6785" s="12"/>
      <c r="BG6785" s="12"/>
      <c r="BH6785" s="12"/>
      <c r="BI6785" s="12"/>
      <c r="BJ6785" s="13"/>
      <c r="BK6785" s="13"/>
      <c r="BL6785" s="13"/>
      <c r="BM6785" s="13"/>
      <c r="BN6785" s="13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1"/>
      <c r="L6786" s="11"/>
      <c r="M6786" s="12"/>
      <c r="N6786" s="12"/>
      <c r="O6786" s="12"/>
      <c r="P6786" s="12"/>
      <c r="Q6786" s="12"/>
      <c r="R6786" s="12"/>
      <c r="S6786" s="12"/>
      <c r="T6786" s="12"/>
      <c r="U6786" s="12"/>
      <c r="V6786" s="12"/>
      <c r="W6786" s="12"/>
      <c r="X6786" s="12"/>
      <c r="Y6786" s="12"/>
      <c r="Z6786" s="12"/>
      <c r="AA6786" s="12"/>
      <c r="AB6786" s="12"/>
      <c r="AC6786" s="12"/>
      <c r="AD6786" s="12"/>
      <c r="AE6786" s="12"/>
      <c r="AF6786" s="12"/>
      <c r="AG6786" s="12"/>
      <c r="AH6786" s="12"/>
      <c r="AI6786" s="12"/>
      <c r="AJ6786" s="12"/>
      <c r="AK6786" s="12"/>
      <c r="AL6786" s="12"/>
      <c r="AM6786" s="12"/>
      <c r="AN6786" s="12"/>
      <c r="AO6786" s="12"/>
      <c r="AP6786" s="12"/>
      <c r="AQ6786" s="12"/>
      <c r="AR6786" s="12"/>
      <c r="AS6786" s="12"/>
      <c r="AT6786" s="12"/>
      <c r="AU6786" s="12"/>
      <c r="AV6786" s="12"/>
      <c r="AW6786" s="12"/>
      <c r="AX6786" s="12"/>
      <c r="AY6786" s="12"/>
      <c r="AZ6786" s="12"/>
      <c r="BA6786" s="12"/>
      <c r="BB6786" s="12"/>
      <c r="BC6786" s="12"/>
      <c r="BD6786" s="12"/>
      <c r="BE6786" s="12"/>
      <c r="BF6786" s="12"/>
      <c r="BG6786" s="12"/>
      <c r="BH6786" s="12"/>
      <c r="BI6786" s="12"/>
      <c r="BJ6786" s="13"/>
      <c r="BK6786" s="13"/>
      <c r="BL6786" s="13"/>
      <c r="BM6786" s="13"/>
      <c r="BN6786" s="13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1"/>
      <c r="L6787" s="11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/>
      <c r="AC6787" s="12"/>
      <c r="AD6787" s="12"/>
      <c r="AE6787" s="12"/>
      <c r="AF6787" s="12"/>
      <c r="AG6787" s="12"/>
      <c r="AH6787" s="12"/>
      <c r="AI6787" s="12"/>
      <c r="AJ6787" s="12"/>
      <c r="AK6787" s="12"/>
      <c r="AL6787" s="12"/>
      <c r="AM6787" s="12"/>
      <c r="AN6787" s="12"/>
      <c r="AO6787" s="12"/>
      <c r="AP6787" s="12"/>
      <c r="AQ6787" s="12"/>
      <c r="AR6787" s="12"/>
      <c r="AS6787" s="12"/>
      <c r="AT6787" s="12"/>
      <c r="AU6787" s="12"/>
      <c r="AV6787" s="12"/>
      <c r="AW6787" s="12"/>
      <c r="AX6787" s="12"/>
      <c r="AY6787" s="12"/>
      <c r="AZ6787" s="12"/>
      <c r="BA6787" s="12"/>
      <c r="BB6787" s="12"/>
      <c r="BC6787" s="12"/>
      <c r="BD6787" s="12"/>
      <c r="BE6787" s="12"/>
      <c r="BF6787" s="12"/>
      <c r="BG6787" s="12"/>
      <c r="BH6787" s="12"/>
      <c r="BI6787" s="12"/>
      <c r="BJ6787" s="13"/>
      <c r="BK6787" s="13"/>
      <c r="BL6787" s="13"/>
      <c r="BM6787" s="13"/>
      <c r="BN6787" s="13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1"/>
      <c r="L6788" s="11"/>
      <c r="M6788" s="12"/>
      <c r="N6788" s="12"/>
      <c r="O6788" s="12"/>
      <c r="P6788" s="12"/>
      <c r="Q6788" s="12"/>
      <c r="R6788" s="12"/>
      <c r="S6788" s="12"/>
      <c r="T6788" s="12"/>
      <c r="U6788" s="12"/>
      <c r="V6788" s="12"/>
      <c r="W6788" s="12"/>
      <c r="X6788" s="12"/>
      <c r="Y6788" s="12"/>
      <c r="Z6788" s="12"/>
      <c r="AA6788" s="12"/>
      <c r="AB6788" s="12"/>
      <c r="AC6788" s="12"/>
      <c r="AD6788" s="12"/>
      <c r="AE6788" s="12"/>
      <c r="AF6788" s="12"/>
      <c r="AG6788" s="12"/>
      <c r="AH6788" s="12"/>
      <c r="AI6788" s="12"/>
      <c r="AJ6788" s="12"/>
      <c r="AK6788" s="12"/>
      <c r="AL6788" s="12"/>
      <c r="AM6788" s="12"/>
      <c r="AN6788" s="12"/>
      <c r="AO6788" s="12"/>
      <c r="AP6788" s="12"/>
      <c r="AQ6788" s="12"/>
      <c r="AR6788" s="12"/>
      <c r="AS6788" s="12"/>
      <c r="AT6788" s="12"/>
      <c r="AU6788" s="12"/>
      <c r="AV6788" s="12"/>
      <c r="AW6788" s="12"/>
      <c r="AX6788" s="12"/>
      <c r="AY6788" s="12"/>
      <c r="AZ6788" s="12"/>
      <c r="BA6788" s="12"/>
      <c r="BB6788" s="12"/>
      <c r="BC6788" s="12"/>
      <c r="BD6788" s="12"/>
      <c r="BE6788" s="12"/>
      <c r="BF6788" s="12"/>
      <c r="BG6788" s="12"/>
      <c r="BH6788" s="12"/>
      <c r="BI6788" s="12"/>
      <c r="BJ6788" s="13"/>
      <c r="BK6788" s="13"/>
      <c r="BL6788" s="13"/>
      <c r="BM6788" s="13"/>
      <c r="BN6788" s="13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1"/>
      <c r="L6789" s="11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/>
      <c r="AD6789" s="12"/>
      <c r="AE6789" s="12"/>
      <c r="AF6789" s="12"/>
      <c r="AG6789" s="12"/>
      <c r="AH6789" s="12"/>
      <c r="AI6789" s="12"/>
      <c r="AJ6789" s="12"/>
      <c r="AK6789" s="12"/>
      <c r="AL6789" s="12"/>
      <c r="AM6789" s="12"/>
      <c r="AN6789" s="12"/>
      <c r="AO6789" s="12"/>
      <c r="AP6789" s="12"/>
      <c r="AQ6789" s="12"/>
      <c r="AR6789" s="12"/>
      <c r="AS6789" s="12"/>
      <c r="AT6789" s="12"/>
      <c r="AU6789" s="12"/>
      <c r="AV6789" s="12"/>
      <c r="AW6789" s="12"/>
      <c r="AX6789" s="12"/>
      <c r="AY6789" s="12"/>
      <c r="AZ6789" s="12"/>
      <c r="BA6789" s="12"/>
      <c r="BB6789" s="12"/>
      <c r="BC6789" s="12"/>
      <c r="BD6789" s="12"/>
      <c r="BE6789" s="12"/>
      <c r="BF6789" s="12"/>
      <c r="BG6789" s="12"/>
      <c r="BH6789" s="12"/>
      <c r="BI6789" s="12"/>
      <c r="BJ6789" s="13"/>
      <c r="BK6789" s="13"/>
      <c r="BL6789" s="13"/>
      <c r="BM6789" s="13"/>
      <c r="BN6789" s="13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1"/>
      <c r="L6790" s="11"/>
      <c r="M6790" s="12"/>
      <c r="N6790" s="12"/>
      <c r="O6790" s="12"/>
      <c r="P6790" s="12"/>
      <c r="Q6790" s="12"/>
      <c r="R6790" s="12"/>
      <c r="S6790" s="12"/>
      <c r="T6790" s="12"/>
      <c r="U6790" s="12"/>
      <c r="V6790" s="12"/>
      <c r="W6790" s="12"/>
      <c r="X6790" s="12"/>
      <c r="Y6790" s="12"/>
      <c r="Z6790" s="12"/>
      <c r="AA6790" s="12"/>
      <c r="AB6790" s="12"/>
      <c r="AC6790" s="12"/>
      <c r="AD6790" s="12"/>
      <c r="AE6790" s="12"/>
      <c r="AF6790" s="12"/>
      <c r="AG6790" s="12"/>
      <c r="AH6790" s="12"/>
      <c r="AI6790" s="12"/>
      <c r="AJ6790" s="12"/>
      <c r="AK6790" s="12"/>
      <c r="AL6790" s="12"/>
      <c r="AM6790" s="12"/>
      <c r="AN6790" s="12"/>
      <c r="AO6790" s="12"/>
      <c r="AP6790" s="12"/>
      <c r="AQ6790" s="12"/>
      <c r="AR6790" s="12"/>
      <c r="AS6790" s="12"/>
      <c r="AT6790" s="12"/>
      <c r="AU6790" s="12"/>
      <c r="AV6790" s="12"/>
      <c r="AW6790" s="12"/>
      <c r="AX6790" s="12"/>
      <c r="AY6790" s="12"/>
      <c r="AZ6790" s="12"/>
      <c r="BA6790" s="12"/>
      <c r="BB6790" s="12"/>
      <c r="BC6790" s="12"/>
      <c r="BD6790" s="12"/>
      <c r="BE6790" s="12"/>
      <c r="BF6790" s="12"/>
      <c r="BG6790" s="12"/>
      <c r="BH6790" s="12"/>
      <c r="BI6790" s="12"/>
      <c r="BJ6790" s="13"/>
      <c r="BK6790" s="13"/>
      <c r="BL6790" s="13"/>
      <c r="BM6790" s="13"/>
      <c r="BN6790" s="13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1"/>
      <c r="L6791" s="11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/>
      <c r="AC6791" s="12"/>
      <c r="AD6791" s="12"/>
      <c r="AE6791" s="12"/>
      <c r="AF6791" s="12"/>
      <c r="AG6791" s="12"/>
      <c r="AH6791" s="12"/>
      <c r="AI6791" s="12"/>
      <c r="AJ6791" s="12"/>
      <c r="AK6791" s="12"/>
      <c r="AL6791" s="12"/>
      <c r="AM6791" s="12"/>
      <c r="AN6791" s="12"/>
      <c r="AO6791" s="12"/>
      <c r="AP6791" s="12"/>
      <c r="AQ6791" s="12"/>
      <c r="AR6791" s="12"/>
      <c r="AS6791" s="12"/>
      <c r="AT6791" s="12"/>
      <c r="AU6791" s="12"/>
      <c r="AV6791" s="12"/>
      <c r="AW6791" s="12"/>
      <c r="AX6791" s="12"/>
      <c r="AY6791" s="12"/>
      <c r="AZ6791" s="12"/>
      <c r="BA6791" s="12"/>
      <c r="BB6791" s="12"/>
      <c r="BC6791" s="12"/>
      <c r="BD6791" s="12"/>
      <c r="BE6791" s="12"/>
      <c r="BF6791" s="12"/>
      <c r="BG6791" s="12"/>
      <c r="BH6791" s="12"/>
      <c r="BI6791" s="12"/>
      <c r="BJ6791" s="13"/>
      <c r="BK6791" s="13"/>
      <c r="BL6791" s="13"/>
      <c r="BM6791" s="13"/>
      <c r="BN6791" s="13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1"/>
      <c r="L6792" s="11"/>
      <c r="M6792" s="12"/>
      <c r="N6792" s="12"/>
      <c r="O6792" s="12"/>
      <c r="P6792" s="12"/>
      <c r="Q6792" s="12"/>
      <c r="R6792" s="12"/>
      <c r="S6792" s="12"/>
      <c r="T6792" s="12"/>
      <c r="U6792" s="12"/>
      <c r="V6792" s="12"/>
      <c r="W6792" s="12"/>
      <c r="X6792" s="12"/>
      <c r="Y6792" s="12"/>
      <c r="Z6792" s="12"/>
      <c r="AA6792" s="12"/>
      <c r="AB6792" s="12"/>
      <c r="AC6792" s="12"/>
      <c r="AD6792" s="12"/>
      <c r="AE6792" s="12"/>
      <c r="AF6792" s="12"/>
      <c r="AG6792" s="12"/>
      <c r="AH6792" s="12"/>
      <c r="AI6792" s="12"/>
      <c r="AJ6792" s="12"/>
      <c r="AK6792" s="12"/>
      <c r="AL6792" s="12"/>
      <c r="AM6792" s="12"/>
      <c r="AN6792" s="12"/>
      <c r="AO6792" s="12"/>
      <c r="AP6792" s="12"/>
      <c r="AQ6792" s="12"/>
      <c r="AR6792" s="12"/>
      <c r="AS6792" s="12"/>
      <c r="AT6792" s="12"/>
      <c r="AU6792" s="12"/>
      <c r="AV6792" s="12"/>
      <c r="AW6792" s="12"/>
      <c r="AX6792" s="12"/>
      <c r="AY6792" s="12"/>
      <c r="AZ6792" s="12"/>
      <c r="BA6792" s="12"/>
      <c r="BB6792" s="12"/>
      <c r="BC6792" s="12"/>
      <c r="BD6792" s="12"/>
      <c r="BE6792" s="12"/>
      <c r="BF6792" s="12"/>
      <c r="BG6792" s="12"/>
      <c r="BH6792" s="12"/>
      <c r="BI6792" s="12"/>
      <c r="BJ6792" s="13"/>
      <c r="BK6792" s="13"/>
      <c r="BL6792" s="13"/>
      <c r="BM6792" s="13"/>
      <c r="BN6792" s="13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1"/>
      <c r="L6793" s="11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/>
      <c r="AC6793" s="12"/>
      <c r="AD6793" s="12"/>
      <c r="AE6793" s="12"/>
      <c r="AF6793" s="12"/>
      <c r="AG6793" s="12"/>
      <c r="AH6793" s="12"/>
      <c r="AI6793" s="12"/>
      <c r="AJ6793" s="12"/>
      <c r="AK6793" s="12"/>
      <c r="AL6793" s="12"/>
      <c r="AM6793" s="12"/>
      <c r="AN6793" s="12"/>
      <c r="AO6793" s="12"/>
      <c r="AP6793" s="12"/>
      <c r="AQ6793" s="12"/>
      <c r="AR6793" s="12"/>
      <c r="AS6793" s="12"/>
      <c r="AT6793" s="12"/>
      <c r="AU6793" s="12"/>
      <c r="AV6793" s="12"/>
      <c r="AW6793" s="12"/>
      <c r="AX6793" s="12"/>
      <c r="AY6793" s="12"/>
      <c r="AZ6793" s="12"/>
      <c r="BA6793" s="12"/>
      <c r="BB6793" s="12"/>
      <c r="BC6793" s="12"/>
      <c r="BD6793" s="12"/>
      <c r="BE6793" s="12"/>
      <c r="BF6793" s="12"/>
      <c r="BG6793" s="12"/>
      <c r="BH6793" s="12"/>
      <c r="BI6793" s="12"/>
      <c r="BJ6793" s="13"/>
      <c r="BK6793" s="13"/>
      <c r="BL6793" s="13"/>
      <c r="BM6793" s="13"/>
      <c r="BN6793" s="13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1"/>
      <c r="L6794" s="11"/>
      <c r="M6794" s="12"/>
      <c r="N6794" s="12"/>
      <c r="O6794" s="12"/>
      <c r="P6794" s="12"/>
      <c r="Q6794" s="12"/>
      <c r="R6794" s="12"/>
      <c r="S6794" s="12"/>
      <c r="T6794" s="12"/>
      <c r="U6794" s="12"/>
      <c r="V6794" s="12"/>
      <c r="W6794" s="12"/>
      <c r="X6794" s="12"/>
      <c r="Y6794" s="12"/>
      <c r="Z6794" s="12"/>
      <c r="AA6794" s="12"/>
      <c r="AB6794" s="12"/>
      <c r="AC6794" s="12"/>
      <c r="AD6794" s="12"/>
      <c r="AE6794" s="12"/>
      <c r="AF6794" s="12"/>
      <c r="AG6794" s="12"/>
      <c r="AH6794" s="12"/>
      <c r="AI6794" s="12"/>
      <c r="AJ6794" s="12"/>
      <c r="AK6794" s="12"/>
      <c r="AL6794" s="12"/>
      <c r="AM6794" s="12"/>
      <c r="AN6794" s="12"/>
      <c r="AO6794" s="12"/>
      <c r="AP6794" s="12"/>
      <c r="AQ6794" s="12"/>
      <c r="AR6794" s="12"/>
      <c r="AS6794" s="12"/>
      <c r="AT6794" s="12"/>
      <c r="AU6794" s="12"/>
      <c r="AV6794" s="12"/>
      <c r="AW6794" s="12"/>
      <c r="AX6794" s="12"/>
      <c r="AY6794" s="12"/>
      <c r="AZ6794" s="12"/>
      <c r="BA6794" s="12"/>
      <c r="BB6794" s="12"/>
      <c r="BC6794" s="12"/>
      <c r="BD6794" s="12"/>
      <c r="BE6794" s="12"/>
      <c r="BF6794" s="12"/>
      <c r="BG6794" s="12"/>
      <c r="BH6794" s="12"/>
      <c r="BI6794" s="12"/>
      <c r="BJ6794" s="13"/>
      <c r="BK6794" s="13"/>
      <c r="BL6794" s="13"/>
      <c r="BM6794" s="13"/>
      <c r="BN6794" s="13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1"/>
      <c r="L6795" s="11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/>
      <c r="AF6795" s="12"/>
      <c r="AG6795" s="12"/>
      <c r="AH6795" s="12"/>
      <c r="AI6795" s="12"/>
      <c r="AJ6795" s="12"/>
      <c r="AK6795" s="12"/>
      <c r="AL6795" s="12"/>
      <c r="AM6795" s="12"/>
      <c r="AN6795" s="12"/>
      <c r="AO6795" s="12"/>
      <c r="AP6795" s="12"/>
      <c r="AQ6795" s="12"/>
      <c r="AR6795" s="12"/>
      <c r="AS6795" s="12"/>
      <c r="AT6795" s="12"/>
      <c r="AU6795" s="12"/>
      <c r="AV6795" s="12"/>
      <c r="AW6795" s="12"/>
      <c r="AX6795" s="12"/>
      <c r="AY6795" s="12"/>
      <c r="AZ6795" s="12"/>
      <c r="BA6795" s="12"/>
      <c r="BB6795" s="12"/>
      <c r="BC6795" s="12"/>
      <c r="BD6795" s="12"/>
      <c r="BE6795" s="12"/>
      <c r="BF6795" s="12"/>
      <c r="BG6795" s="12"/>
      <c r="BH6795" s="12"/>
      <c r="BI6795" s="12"/>
      <c r="BJ6795" s="13"/>
      <c r="BK6795" s="13"/>
      <c r="BL6795" s="13"/>
      <c r="BM6795" s="13"/>
      <c r="BN6795" s="13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1"/>
      <c r="L6796" s="11"/>
      <c r="M6796" s="12"/>
      <c r="N6796" s="12"/>
      <c r="O6796" s="12"/>
      <c r="P6796" s="12"/>
      <c r="Q6796" s="12"/>
      <c r="R6796" s="12"/>
      <c r="S6796" s="12"/>
      <c r="T6796" s="12"/>
      <c r="U6796" s="12"/>
      <c r="V6796" s="12"/>
      <c r="W6796" s="12"/>
      <c r="X6796" s="12"/>
      <c r="Y6796" s="12"/>
      <c r="Z6796" s="12"/>
      <c r="AA6796" s="12"/>
      <c r="AB6796" s="12"/>
      <c r="AC6796" s="12"/>
      <c r="AD6796" s="12"/>
      <c r="AE6796" s="12"/>
      <c r="AF6796" s="12"/>
      <c r="AG6796" s="12"/>
      <c r="AH6796" s="12"/>
      <c r="AI6796" s="12"/>
      <c r="AJ6796" s="12"/>
      <c r="AK6796" s="12"/>
      <c r="AL6796" s="12"/>
      <c r="AM6796" s="12"/>
      <c r="AN6796" s="12"/>
      <c r="AO6796" s="12"/>
      <c r="AP6796" s="12"/>
      <c r="AQ6796" s="12"/>
      <c r="AR6796" s="12"/>
      <c r="AS6796" s="12"/>
      <c r="AT6796" s="12"/>
      <c r="AU6796" s="12"/>
      <c r="AV6796" s="12"/>
      <c r="AW6796" s="12"/>
      <c r="AX6796" s="12"/>
      <c r="AY6796" s="12"/>
      <c r="AZ6796" s="12"/>
      <c r="BA6796" s="12"/>
      <c r="BB6796" s="12"/>
      <c r="BC6796" s="12"/>
      <c r="BD6796" s="12"/>
      <c r="BE6796" s="12"/>
      <c r="BF6796" s="12"/>
      <c r="BG6796" s="12"/>
      <c r="BH6796" s="12"/>
      <c r="BI6796" s="12"/>
      <c r="BJ6796" s="13"/>
      <c r="BK6796" s="13"/>
      <c r="BL6796" s="13"/>
      <c r="BM6796" s="13"/>
      <c r="BN6796" s="13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1"/>
      <c r="L6797" s="11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/>
      <c r="AC6797" s="12"/>
      <c r="AD6797" s="12"/>
      <c r="AE6797" s="12"/>
      <c r="AF6797" s="12"/>
      <c r="AG6797" s="12"/>
      <c r="AH6797" s="12"/>
      <c r="AI6797" s="12"/>
      <c r="AJ6797" s="12"/>
      <c r="AK6797" s="12"/>
      <c r="AL6797" s="12"/>
      <c r="AM6797" s="12"/>
      <c r="AN6797" s="12"/>
      <c r="AO6797" s="12"/>
      <c r="AP6797" s="12"/>
      <c r="AQ6797" s="12"/>
      <c r="AR6797" s="12"/>
      <c r="AS6797" s="12"/>
      <c r="AT6797" s="12"/>
      <c r="AU6797" s="12"/>
      <c r="AV6797" s="12"/>
      <c r="AW6797" s="12"/>
      <c r="AX6797" s="12"/>
      <c r="AY6797" s="12"/>
      <c r="AZ6797" s="12"/>
      <c r="BA6797" s="12"/>
      <c r="BB6797" s="12"/>
      <c r="BC6797" s="12"/>
      <c r="BD6797" s="12"/>
      <c r="BE6797" s="12"/>
      <c r="BF6797" s="12"/>
      <c r="BG6797" s="12"/>
      <c r="BH6797" s="12"/>
      <c r="BI6797" s="12"/>
      <c r="BJ6797" s="13"/>
      <c r="BK6797" s="13"/>
      <c r="BL6797" s="13"/>
      <c r="BM6797" s="13"/>
      <c r="BN6797" s="13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1"/>
      <c r="L6798" s="11"/>
      <c r="M6798" s="12"/>
      <c r="N6798" s="12"/>
      <c r="O6798" s="12"/>
      <c r="P6798" s="12"/>
      <c r="Q6798" s="12"/>
      <c r="R6798" s="12"/>
      <c r="S6798" s="12"/>
      <c r="T6798" s="12"/>
      <c r="U6798" s="12"/>
      <c r="V6798" s="12"/>
      <c r="W6798" s="12"/>
      <c r="X6798" s="12"/>
      <c r="Y6798" s="12"/>
      <c r="Z6798" s="12"/>
      <c r="AA6798" s="12"/>
      <c r="AB6798" s="12"/>
      <c r="AC6798" s="12"/>
      <c r="AD6798" s="12"/>
      <c r="AE6798" s="12"/>
      <c r="AF6798" s="12"/>
      <c r="AG6798" s="12"/>
      <c r="AH6798" s="12"/>
      <c r="AI6798" s="12"/>
      <c r="AJ6798" s="12"/>
      <c r="AK6798" s="12"/>
      <c r="AL6798" s="12"/>
      <c r="AM6798" s="12"/>
      <c r="AN6798" s="12"/>
      <c r="AO6798" s="12"/>
      <c r="AP6798" s="12"/>
      <c r="AQ6798" s="12"/>
      <c r="AR6798" s="12"/>
      <c r="AS6798" s="12"/>
      <c r="AT6798" s="12"/>
      <c r="AU6798" s="12"/>
      <c r="AV6798" s="12"/>
      <c r="AW6798" s="12"/>
      <c r="AX6798" s="12"/>
      <c r="AY6798" s="12"/>
      <c r="AZ6798" s="12"/>
      <c r="BA6798" s="12"/>
      <c r="BB6798" s="12"/>
      <c r="BC6798" s="12"/>
      <c r="BD6798" s="12"/>
      <c r="BE6798" s="12"/>
      <c r="BF6798" s="12"/>
      <c r="BG6798" s="12"/>
      <c r="BH6798" s="12"/>
      <c r="BI6798" s="12"/>
      <c r="BJ6798" s="13"/>
      <c r="BK6798" s="13"/>
      <c r="BL6798" s="13"/>
      <c r="BM6798" s="13"/>
      <c r="BN6798" s="13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1"/>
      <c r="L6799" s="11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/>
      <c r="AC6799" s="12"/>
      <c r="AD6799" s="12"/>
      <c r="AE6799" s="12"/>
      <c r="AF6799" s="12"/>
      <c r="AG6799" s="12"/>
      <c r="AH6799" s="12"/>
      <c r="AI6799" s="12"/>
      <c r="AJ6799" s="12"/>
      <c r="AK6799" s="12"/>
      <c r="AL6799" s="12"/>
      <c r="AM6799" s="12"/>
      <c r="AN6799" s="12"/>
      <c r="AO6799" s="12"/>
      <c r="AP6799" s="12"/>
      <c r="AQ6799" s="12"/>
      <c r="AR6799" s="12"/>
      <c r="AS6799" s="12"/>
      <c r="AT6799" s="12"/>
      <c r="AU6799" s="12"/>
      <c r="AV6799" s="12"/>
      <c r="AW6799" s="12"/>
      <c r="AX6799" s="12"/>
      <c r="AY6799" s="12"/>
      <c r="AZ6799" s="12"/>
      <c r="BA6799" s="12"/>
      <c r="BB6799" s="12"/>
      <c r="BC6799" s="12"/>
      <c r="BD6799" s="12"/>
      <c r="BE6799" s="12"/>
      <c r="BF6799" s="12"/>
      <c r="BG6799" s="12"/>
      <c r="BH6799" s="12"/>
      <c r="BI6799" s="12"/>
      <c r="BJ6799" s="13"/>
      <c r="BK6799" s="13"/>
      <c r="BL6799" s="13"/>
      <c r="BM6799" s="13"/>
      <c r="BN6799" s="13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1"/>
      <c r="L6800" s="11"/>
      <c r="M6800" s="12"/>
      <c r="N6800" s="12"/>
      <c r="O6800" s="12"/>
      <c r="P6800" s="12"/>
      <c r="Q6800" s="12"/>
      <c r="R6800" s="12"/>
      <c r="S6800" s="12"/>
      <c r="T6800" s="12"/>
      <c r="U6800" s="12"/>
      <c r="V6800" s="12"/>
      <c r="W6800" s="12"/>
      <c r="X6800" s="12"/>
      <c r="Y6800" s="12"/>
      <c r="Z6800" s="12"/>
      <c r="AA6800" s="12"/>
      <c r="AB6800" s="12"/>
      <c r="AC6800" s="12"/>
      <c r="AD6800" s="12"/>
      <c r="AE6800" s="12"/>
      <c r="AF6800" s="12"/>
      <c r="AG6800" s="12"/>
      <c r="AH6800" s="12"/>
      <c r="AI6800" s="12"/>
      <c r="AJ6800" s="12"/>
      <c r="AK6800" s="12"/>
      <c r="AL6800" s="12"/>
      <c r="AM6800" s="12"/>
      <c r="AN6800" s="12"/>
      <c r="AO6800" s="12"/>
      <c r="AP6800" s="12"/>
      <c r="AQ6800" s="12"/>
      <c r="AR6800" s="12"/>
      <c r="AS6800" s="12"/>
      <c r="AT6800" s="12"/>
      <c r="AU6800" s="12"/>
      <c r="AV6800" s="12"/>
      <c r="AW6800" s="12"/>
      <c r="AX6800" s="12"/>
      <c r="AY6800" s="12"/>
      <c r="AZ6800" s="12"/>
      <c r="BA6800" s="12"/>
      <c r="BB6800" s="12"/>
      <c r="BC6800" s="12"/>
      <c r="BD6800" s="12"/>
      <c r="BE6800" s="12"/>
      <c r="BF6800" s="12"/>
      <c r="BG6800" s="12"/>
      <c r="BH6800" s="12"/>
      <c r="BI6800" s="12"/>
      <c r="BJ6800" s="13"/>
      <c r="BK6800" s="13"/>
      <c r="BL6800" s="13"/>
      <c r="BM6800" s="13"/>
      <c r="BN6800" s="13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1"/>
      <c r="L6801" s="11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/>
      <c r="AC6801" s="12"/>
      <c r="AD6801" s="12"/>
      <c r="AE6801" s="12"/>
      <c r="AF6801" s="12"/>
      <c r="AG6801" s="12"/>
      <c r="AH6801" s="12"/>
      <c r="AI6801" s="12"/>
      <c r="AJ6801" s="12"/>
      <c r="AK6801" s="12"/>
      <c r="AL6801" s="12"/>
      <c r="AM6801" s="12"/>
      <c r="AN6801" s="12"/>
      <c r="AO6801" s="12"/>
      <c r="AP6801" s="12"/>
      <c r="AQ6801" s="12"/>
      <c r="AR6801" s="12"/>
      <c r="AS6801" s="12"/>
      <c r="AT6801" s="12"/>
      <c r="AU6801" s="12"/>
      <c r="AV6801" s="12"/>
      <c r="AW6801" s="12"/>
      <c r="AX6801" s="12"/>
      <c r="AY6801" s="12"/>
      <c r="AZ6801" s="12"/>
      <c r="BA6801" s="12"/>
      <c r="BB6801" s="12"/>
      <c r="BC6801" s="12"/>
      <c r="BD6801" s="12"/>
      <c r="BE6801" s="12"/>
      <c r="BF6801" s="12"/>
      <c r="BG6801" s="12"/>
      <c r="BH6801" s="12"/>
      <c r="BI6801" s="12"/>
      <c r="BJ6801" s="13"/>
      <c r="BK6801" s="13"/>
      <c r="BL6801" s="13"/>
      <c r="BM6801" s="13"/>
      <c r="BN6801" s="13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1"/>
      <c r="L6802" s="11"/>
      <c r="M6802" s="12"/>
      <c r="N6802" s="12"/>
      <c r="O6802" s="12"/>
      <c r="P6802" s="12"/>
      <c r="Q6802" s="12"/>
      <c r="R6802" s="12"/>
      <c r="S6802" s="12"/>
      <c r="T6802" s="12"/>
      <c r="U6802" s="12"/>
      <c r="V6802" s="12"/>
      <c r="W6802" s="12"/>
      <c r="X6802" s="12"/>
      <c r="Y6802" s="12"/>
      <c r="Z6802" s="12"/>
      <c r="AA6802" s="12"/>
      <c r="AB6802" s="12"/>
      <c r="AC6802" s="12"/>
      <c r="AD6802" s="12"/>
      <c r="AE6802" s="12"/>
      <c r="AF6802" s="12"/>
      <c r="AG6802" s="12"/>
      <c r="AH6802" s="12"/>
      <c r="AI6802" s="12"/>
      <c r="AJ6802" s="12"/>
      <c r="AK6802" s="12"/>
      <c r="AL6802" s="12"/>
      <c r="AM6802" s="12"/>
      <c r="AN6802" s="12"/>
      <c r="AO6802" s="12"/>
      <c r="AP6802" s="12"/>
      <c r="AQ6802" s="12"/>
      <c r="AR6802" s="12"/>
      <c r="AS6802" s="12"/>
      <c r="AT6802" s="12"/>
      <c r="AU6802" s="12"/>
      <c r="AV6802" s="12"/>
      <c r="AW6802" s="12"/>
      <c r="AX6802" s="12"/>
      <c r="AY6802" s="12"/>
      <c r="AZ6802" s="12"/>
      <c r="BA6802" s="12"/>
      <c r="BB6802" s="12"/>
      <c r="BC6802" s="12"/>
      <c r="BD6802" s="12"/>
      <c r="BE6802" s="12"/>
      <c r="BF6802" s="12"/>
      <c r="BG6802" s="12"/>
      <c r="BH6802" s="12"/>
      <c r="BI6802" s="12"/>
      <c r="BJ6802" s="13"/>
      <c r="BK6802" s="13"/>
      <c r="BL6802" s="13"/>
      <c r="BM6802" s="13"/>
      <c r="BN6802" s="13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1"/>
      <c r="L6803" s="11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/>
      <c r="AC6803" s="12"/>
      <c r="AD6803" s="12"/>
      <c r="AE6803" s="12"/>
      <c r="AF6803" s="12"/>
      <c r="AG6803" s="12"/>
      <c r="AH6803" s="12"/>
      <c r="AI6803" s="12"/>
      <c r="AJ6803" s="12"/>
      <c r="AK6803" s="12"/>
      <c r="AL6803" s="12"/>
      <c r="AM6803" s="12"/>
      <c r="AN6803" s="12"/>
      <c r="AO6803" s="12"/>
      <c r="AP6803" s="12"/>
      <c r="AQ6803" s="12"/>
      <c r="AR6803" s="12"/>
      <c r="AS6803" s="12"/>
      <c r="AT6803" s="12"/>
      <c r="AU6803" s="12"/>
      <c r="AV6803" s="12"/>
      <c r="AW6803" s="12"/>
      <c r="AX6803" s="12"/>
      <c r="AY6803" s="12"/>
      <c r="AZ6803" s="12"/>
      <c r="BA6803" s="12"/>
      <c r="BB6803" s="12"/>
      <c r="BC6803" s="12"/>
      <c r="BD6803" s="12"/>
      <c r="BE6803" s="12"/>
      <c r="BF6803" s="12"/>
      <c r="BG6803" s="12"/>
      <c r="BH6803" s="12"/>
      <c r="BI6803" s="12"/>
      <c r="BJ6803" s="13"/>
      <c r="BK6803" s="13"/>
      <c r="BL6803" s="13"/>
      <c r="BM6803" s="13"/>
      <c r="BN6803" s="13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1"/>
      <c r="L6804" s="11"/>
      <c r="M6804" s="12"/>
      <c r="N6804" s="12"/>
      <c r="O6804" s="12"/>
      <c r="P6804" s="12"/>
      <c r="Q6804" s="12"/>
      <c r="R6804" s="12"/>
      <c r="S6804" s="12"/>
      <c r="T6804" s="12"/>
      <c r="U6804" s="12"/>
      <c r="V6804" s="12"/>
      <c r="W6804" s="12"/>
      <c r="X6804" s="12"/>
      <c r="Y6804" s="12"/>
      <c r="Z6804" s="12"/>
      <c r="AA6804" s="12"/>
      <c r="AB6804" s="12"/>
      <c r="AC6804" s="12"/>
      <c r="AD6804" s="12"/>
      <c r="AE6804" s="12"/>
      <c r="AF6804" s="12"/>
      <c r="AG6804" s="12"/>
      <c r="AH6804" s="12"/>
      <c r="AI6804" s="12"/>
      <c r="AJ6804" s="12"/>
      <c r="AK6804" s="12"/>
      <c r="AL6804" s="12"/>
      <c r="AM6804" s="12"/>
      <c r="AN6804" s="12"/>
      <c r="AO6804" s="12"/>
      <c r="AP6804" s="12"/>
      <c r="AQ6804" s="12"/>
      <c r="AR6804" s="12"/>
      <c r="AS6804" s="12"/>
      <c r="AT6804" s="12"/>
      <c r="AU6804" s="12"/>
      <c r="AV6804" s="12"/>
      <c r="AW6804" s="12"/>
      <c r="AX6804" s="12"/>
      <c r="AY6804" s="12"/>
      <c r="AZ6804" s="12"/>
      <c r="BA6804" s="12"/>
      <c r="BB6804" s="12"/>
      <c r="BC6804" s="12"/>
      <c r="BD6804" s="12"/>
      <c r="BE6804" s="12"/>
      <c r="BF6804" s="12"/>
      <c r="BG6804" s="12"/>
      <c r="BH6804" s="12"/>
      <c r="BI6804" s="12"/>
      <c r="BJ6804" s="13"/>
      <c r="BK6804" s="13"/>
      <c r="BL6804" s="13"/>
      <c r="BM6804" s="13"/>
      <c r="BN6804" s="13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1"/>
      <c r="L6805" s="11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/>
      <c r="AF6805" s="12"/>
      <c r="AG6805" s="12"/>
      <c r="AH6805" s="12"/>
      <c r="AI6805" s="12"/>
      <c r="AJ6805" s="12"/>
      <c r="AK6805" s="12"/>
      <c r="AL6805" s="12"/>
      <c r="AM6805" s="12"/>
      <c r="AN6805" s="12"/>
      <c r="AO6805" s="12"/>
      <c r="AP6805" s="12"/>
      <c r="AQ6805" s="12"/>
      <c r="AR6805" s="12"/>
      <c r="AS6805" s="12"/>
      <c r="AT6805" s="12"/>
      <c r="AU6805" s="12"/>
      <c r="AV6805" s="12"/>
      <c r="AW6805" s="12"/>
      <c r="AX6805" s="12"/>
      <c r="AY6805" s="12"/>
      <c r="AZ6805" s="12"/>
      <c r="BA6805" s="12"/>
      <c r="BB6805" s="12"/>
      <c r="BC6805" s="12"/>
      <c r="BD6805" s="12"/>
      <c r="BE6805" s="12"/>
      <c r="BF6805" s="12"/>
      <c r="BG6805" s="12"/>
      <c r="BH6805" s="12"/>
      <c r="BI6805" s="12"/>
      <c r="BJ6805" s="13"/>
      <c r="BK6805" s="13"/>
      <c r="BL6805" s="13"/>
      <c r="BM6805" s="13"/>
      <c r="BN6805" s="13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1"/>
      <c r="L6806" s="11"/>
      <c r="M6806" s="12"/>
      <c r="N6806" s="12"/>
      <c r="O6806" s="12"/>
      <c r="P6806" s="12"/>
      <c r="Q6806" s="12"/>
      <c r="R6806" s="12"/>
      <c r="S6806" s="12"/>
      <c r="T6806" s="12"/>
      <c r="U6806" s="12"/>
      <c r="V6806" s="12"/>
      <c r="W6806" s="12"/>
      <c r="X6806" s="12"/>
      <c r="Y6806" s="12"/>
      <c r="Z6806" s="12"/>
      <c r="AA6806" s="12"/>
      <c r="AB6806" s="12"/>
      <c r="AC6806" s="12"/>
      <c r="AD6806" s="12"/>
      <c r="AE6806" s="12"/>
      <c r="AF6806" s="12"/>
      <c r="AG6806" s="12"/>
      <c r="AH6806" s="12"/>
      <c r="AI6806" s="12"/>
      <c r="AJ6806" s="12"/>
      <c r="AK6806" s="12"/>
      <c r="AL6806" s="12"/>
      <c r="AM6806" s="12"/>
      <c r="AN6806" s="12"/>
      <c r="AO6806" s="12"/>
      <c r="AP6806" s="12"/>
      <c r="AQ6806" s="12"/>
      <c r="AR6806" s="12"/>
      <c r="AS6806" s="12"/>
      <c r="AT6806" s="12"/>
      <c r="AU6806" s="12"/>
      <c r="AV6806" s="12"/>
      <c r="AW6806" s="12"/>
      <c r="AX6806" s="12"/>
      <c r="AY6806" s="12"/>
      <c r="AZ6806" s="12"/>
      <c r="BA6806" s="12"/>
      <c r="BB6806" s="12"/>
      <c r="BC6806" s="12"/>
      <c r="BD6806" s="12"/>
      <c r="BE6806" s="12"/>
      <c r="BF6806" s="12"/>
      <c r="BG6806" s="12"/>
      <c r="BH6806" s="12"/>
      <c r="BI6806" s="12"/>
      <c r="BJ6806" s="13"/>
      <c r="BK6806" s="13"/>
      <c r="BL6806" s="13"/>
      <c r="BM6806" s="13"/>
      <c r="BN6806" s="13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1"/>
      <c r="L6807" s="11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/>
      <c r="AC6807" s="12"/>
      <c r="AD6807" s="12"/>
      <c r="AE6807" s="12"/>
      <c r="AF6807" s="12"/>
      <c r="AG6807" s="12"/>
      <c r="AH6807" s="12"/>
      <c r="AI6807" s="12"/>
      <c r="AJ6807" s="12"/>
      <c r="AK6807" s="12"/>
      <c r="AL6807" s="12"/>
      <c r="AM6807" s="12"/>
      <c r="AN6807" s="12"/>
      <c r="AO6807" s="12"/>
      <c r="AP6807" s="12"/>
      <c r="AQ6807" s="12"/>
      <c r="AR6807" s="12"/>
      <c r="AS6807" s="12"/>
      <c r="AT6807" s="12"/>
      <c r="AU6807" s="12"/>
      <c r="AV6807" s="12"/>
      <c r="AW6807" s="12"/>
      <c r="AX6807" s="12"/>
      <c r="AY6807" s="12"/>
      <c r="AZ6807" s="12"/>
      <c r="BA6807" s="12"/>
      <c r="BB6807" s="12"/>
      <c r="BC6807" s="12"/>
      <c r="BD6807" s="12"/>
      <c r="BE6807" s="12"/>
      <c r="BF6807" s="12"/>
      <c r="BG6807" s="12"/>
      <c r="BH6807" s="12"/>
      <c r="BI6807" s="12"/>
      <c r="BJ6807" s="13"/>
      <c r="BK6807" s="13"/>
      <c r="BL6807" s="13"/>
      <c r="BM6807" s="13"/>
      <c r="BN6807" s="13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1"/>
      <c r="L6808" s="11"/>
      <c r="M6808" s="12"/>
      <c r="N6808" s="12"/>
      <c r="O6808" s="12"/>
      <c r="P6808" s="12"/>
      <c r="Q6808" s="12"/>
      <c r="R6808" s="12"/>
      <c r="S6808" s="12"/>
      <c r="T6808" s="12"/>
      <c r="U6808" s="12"/>
      <c r="V6808" s="12"/>
      <c r="W6808" s="12"/>
      <c r="X6808" s="12"/>
      <c r="Y6808" s="12"/>
      <c r="Z6808" s="12"/>
      <c r="AA6808" s="12"/>
      <c r="AB6808" s="12"/>
      <c r="AC6808" s="12"/>
      <c r="AD6808" s="12"/>
      <c r="AE6808" s="12"/>
      <c r="AF6808" s="12"/>
      <c r="AG6808" s="12"/>
      <c r="AH6808" s="12"/>
      <c r="AI6808" s="12"/>
      <c r="AJ6808" s="12"/>
      <c r="AK6808" s="12"/>
      <c r="AL6808" s="12"/>
      <c r="AM6808" s="12"/>
      <c r="AN6808" s="12"/>
      <c r="AO6808" s="12"/>
      <c r="AP6808" s="12"/>
      <c r="AQ6808" s="12"/>
      <c r="AR6808" s="12"/>
      <c r="AS6808" s="12"/>
      <c r="AT6808" s="12"/>
      <c r="AU6808" s="12"/>
      <c r="AV6808" s="12"/>
      <c r="AW6808" s="12"/>
      <c r="AX6808" s="12"/>
      <c r="AY6808" s="12"/>
      <c r="AZ6808" s="12"/>
      <c r="BA6808" s="12"/>
      <c r="BB6808" s="12"/>
      <c r="BC6808" s="12"/>
      <c r="BD6808" s="12"/>
      <c r="BE6808" s="12"/>
      <c r="BF6808" s="12"/>
      <c r="BG6808" s="12"/>
      <c r="BH6808" s="12"/>
      <c r="BI6808" s="12"/>
      <c r="BJ6808" s="13"/>
      <c r="BK6808" s="13"/>
      <c r="BL6808" s="13"/>
      <c r="BM6808" s="13"/>
      <c r="BN6808" s="13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1"/>
      <c r="L6809" s="11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/>
      <c r="AC6809" s="12"/>
      <c r="AD6809" s="12"/>
      <c r="AE6809" s="12"/>
      <c r="AF6809" s="12"/>
      <c r="AG6809" s="12"/>
      <c r="AH6809" s="12"/>
      <c r="AI6809" s="12"/>
      <c r="AJ6809" s="12"/>
      <c r="AK6809" s="12"/>
      <c r="AL6809" s="12"/>
      <c r="AM6809" s="12"/>
      <c r="AN6809" s="12"/>
      <c r="AO6809" s="12"/>
      <c r="AP6809" s="12"/>
      <c r="AQ6809" s="12"/>
      <c r="AR6809" s="12"/>
      <c r="AS6809" s="12"/>
      <c r="AT6809" s="12"/>
      <c r="AU6809" s="12"/>
      <c r="AV6809" s="12"/>
      <c r="AW6809" s="12"/>
      <c r="AX6809" s="12"/>
      <c r="AY6809" s="12"/>
      <c r="AZ6809" s="12"/>
      <c r="BA6809" s="12"/>
      <c r="BB6809" s="12"/>
      <c r="BC6809" s="12"/>
      <c r="BD6809" s="12"/>
      <c r="BE6809" s="12"/>
      <c r="BF6809" s="12"/>
      <c r="BG6809" s="12"/>
      <c r="BH6809" s="12"/>
      <c r="BI6809" s="12"/>
      <c r="BJ6809" s="13"/>
      <c r="BK6809" s="13"/>
      <c r="BL6809" s="13"/>
      <c r="BM6809" s="13"/>
      <c r="BN6809" s="13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1"/>
      <c r="L6810" s="11"/>
      <c r="M6810" s="12"/>
      <c r="N6810" s="12"/>
      <c r="O6810" s="12"/>
      <c r="P6810" s="12"/>
      <c r="Q6810" s="12"/>
      <c r="R6810" s="12"/>
      <c r="S6810" s="12"/>
      <c r="T6810" s="12"/>
      <c r="U6810" s="12"/>
      <c r="V6810" s="12"/>
      <c r="W6810" s="12"/>
      <c r="X6810" s="12"/>
      <c r="Y6810" s="12"/>
      <c r="Z6810" s="12"/>
      <c r="AA6810" s="12"/>
      <c r="AB6810" s="12"/>
      <c r="AC6810" s="12"/>
      <c r="AD6810" s="12"/>
      <c r="AE6810" s="12"/>
      <c r="AF6810" s="12"/>
      <c r="AG6810" s="12"/>
      <c r="AH6810" s="12"/>
      <c r="AI6810" s="12"/>
      <c r="AJ6810" s="12"/>
      <c r="AK6810" s="12"/>
      <c r="AL6810" s="12"/>
      <c r="AM6810" s="12"/>
      <c r="AN6810" s="12"/>
      <c r="AO6810" s="12"/>
      <c r="AP6810" s="12"/>
      <c r="AQ6810" s="12"/>
      <c r="AR6810" s="12"/>
      <c r="AS6810" s="12"/>
      <c r="AT6810" s="12"/>
      <c r="AU6810" s="12"/>
      <c r="AV6810" s="12"/>
      <c r="AW6810" s="12"/>
      <c r="AX6810" s="12"/>
      <c r="AY6810" s="12"/>
      <c r="AZ6810" s="12"/>
      <c r="BA6810" s="12"/>
      <c r="BB6810" s="12"/>
      <c r="BC6810" s="12"/>
      <c r="BD6810" s="12"/>
      <c r="BE6810" s="12"/>
      <c r="BF6810" s="12"/>
      <c r="BG6810" s="12"/>
      <c r="BH6810" s="12"/>
      <c r="BI6810" s="12"/>
      <c r="BJ6810" s="13"/>
      <c r="BK6810" s="13"/>
      <c r="BL6810" s="13"/>
      <c r="BM6810" s="13"/>
      <c r="BN6810" s="13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1"/>
      <c r="L6811" s="11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/>
      <c r="AC6811" s="12"/>
      <c r="AD6811" s="12"/>
      <c r="AE6811" s="12"/>
      <c r="AF6811" s="12"/>
      <c r="AG6811" s="12"/>
      <c r="AH6811" s="12"/>
      <c r="AI6811" s="12"/>
      <c r="AJ6811" s="12"/>
      <c r="AK6811" s="12"/>
      <c r="AL6811" s="12"/>
      <c r="AM6811" s="12"/>
      <c r="AN6811" s="12"/>
      <c r="AO6811" s="12"/>
      <c r="AP6811" s="12"/>
      <c r="AQ6811" s="12"/>
      <c r="AR6811" s="12"/>
      <c r="AS6811" s="12"/>
      <c r="AT6811" s="12"/>
      <c r="AU6811" s="12"/>
      <c r="AV6811" s="12"/>
      <c r="AW6811" s="12"/>
      <c r="AX6811" s="12"/>
      <c r="AY6811" s="12"/>
      <c r="AZ6811" s="12"/>
      <c r="BA6811" s="12"/>
      <c r="BB6811" s="12"/>
      <c r="BC6811" s="12"/>
      <c r="BD6811" s="12"/>
      <c r="BE6811" s="12"/>
      <c r="BF6811" s="12"/>
      <c r="BG6811" s="12"/>
      <c r="BH6811" s="12"/>
      <c r="BI6811" s="12"/>
      <c r="BJ6811" s="13"/>
      <c r="BK6811" s="13"/>
      <c r="BL6811" s="13"/>
      <c r="BM6811" s="13"/>
      <c r="BN6811" s="13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1"/>
      <c r="L6812" s="11"/>
      <c r="M6812" s="12"/>
      <c r="N6812" s="12"/>
      <c r="O6812" s="12"/>
      <c r="P6812" s="12"/>
      <c r="Q6812" s="12"/>
      <c r="R6812" s="12"/>
      <c r="S6812" s="12"/>
      <c r="T6812" s="12"/>
      <c r="U6812" s="12"/>
      <c r="V6812" s="12"/>
      <c r="W6812" s="12"/>
      <c r="X6812" s="12"/>
      <c r="Y6812" s="12"/>
      <c r="Z6812" s="12"/>
      <c r="AA6812" s="12"/>
      <c r="AB6812" s="12"/>
      <c r="AC6812" s="12"/>
      <c r="AD6812" s="12"/>
      <c r="AE6812" s="12"/>
      <c r="AF6812" s="12"/>
      <c r="AG6812" s="12"/>
      <c r="AH6812" s="12"/>
      <c r="AI6812" s="12"/>
      <c r="AJ6812" s="12"/>
      <c r="AK6812" s="12"/>
      <c r="AL6812" s="12"/>
      <c r="AM6812" s="12"/>
      <c r="AN6812" s="12"/>
      <c r="AO6812" s="12"/>
      <c r="AP6812" s="12"/>
      <c r="AQ6812" s="12"/>
      <c r="AR6812" s="12"/>
      <c r="AS6812" s="12"/>
      <c r="AT6812" s="12"/>
      <c r="AU6812" s="12"/>
      <c r="AV6812" s="12"/>
      <c r="AW6812" s="12"/>
      <c r="AX6812" s="12"/>
      <c r="AY6812" s="12"/>
      <c r="AZ6812" s="12"/>
      <c r="BA6812" s="12"/>
      <c r="BB6812" s="12"/>
      <c r="BC6812" s="12"/>
      <c r="BD6812" s="12"/>
      <c r="BE6812" s="12"/>
      <c r="BF6812" s="12"/>
      <c r="BG6812" s="12"/>
      <c r="BH6812" s="12"/>
      <c r="BI6812" s="12"/>
      <c r="BJ6812" s="13"/>
      <c r="BK6812" s="13"/>
      <c r="BL6812" s="13"/>
      <c r="BM6812" s="13"/>
      <c r="BN6812" s="13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1"/>
      <c r="L6813" s="11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/>
      <c r="AC6813" s="12"/>
      <c r="AD6813" s="12"/>
      <c r="AE6813" s="12"/>
      <c r="AF6813" s="12"/>
      <c r="AG6813" s="12"/>
      <c r="AH6813" s="12"/>
      <c r="AI6813" s="12"/>
      <c r="AJ6813" s="12"/>
      <c r="AK6813" s="12"/>
      <c r="AL6813" s="12"/>
      <c r="AM6813" s="12"/>
      <c r="AN6813" s="12"/>
      <c r="AO6813" s="12"/>
      <c r="AP6813" s="12"/>
      <c r="AQ6813" s="12"/>
      <c r="AR6813" s="12"/>
      <c r="AS6813" s="12"/>
      <c r="AT6813" s="12"/>
      <c r="AU6813" s="12"/>
      <c r="AV6813" s="12"/>
      <c r="AW6813" s="12"/>
      <c r="AX6813" s="12"/>
      <c r="AY6813" s="12"/>
      <c r="AZ6813" s="12"/>
      <c r="BA6813" s="12"/>
      <c r="BB6813" s="12"/>
      <c r="BC6813" s="12"/>
      <c r="BD6813" s="12"/>
      <c r="BE6813" s="12"/>
      <c r="BF6813" s="12"/>
      <c r="BG6813" s="12"/>
      <c r="BH6813" s="12"/>
      <c r="BI6813" s="12"/>
      <c r="BJ6813" s="13"/>
      <c r="BK6813" s="13"/>
      <c r="BL6813" s="13"/>
      <c r="BM6813" s="13"/>
      <c r="BN6813" s="13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1"/>
      <c r="L6814" s="11"/>
      <c r="M6814" s="12"/>
      <c r="N6814" s="12"/>
      <c r="O6814" s="12"/>
      <c r="P6814" s="12"/>
      <c r="Q6814" s="12"/>
      <c r="R6814" s="12"/>
      <c r="S6814" s="12"/>
      <c r="T6814" s="12"/>
      <c r="U6814" s="12"/>
      <c r="V6814" s="12"/>
      <c r="W6814" s="12"/>
      <c r="X6814" s="12"/>
      <c r="Y6814" s="12"/>
      <c r="Z6814" s="12"/>
      <c r="AA6814" s="12"/>
      <c r="AB6814" s="12"/>
      <c r="AC6814" s="12"/>
      <c r="AD6814" s="12"/>
      <c r="AE6814" s="12"/>
      <c r="AF6814" s="12"/>
      <c r="AG6814" s="12"/>
      <c r="AH6814" s="12"/>
      <c r="AI6814" s="12"/>
      <c r="AJ6814" s="12"/>
      <c r="AK6814" s="12"/>
      <c r="AL6814" s="12"/>
      <c r="AM6814" s="12"/>
      <c r="AN6814" s="12"/>
      <c r="AO6814" s="12"/>
      <c r="AP6814" s="12"/>
      <c r="AQ6814" s="12"/>
      <c r="AR6814" s="12"/>
      <c r="AS6814" s="12"/>
      <c r="AT6814" s="12"/>
      <c r="AU6814" s="12"/>
      <c r="AV6814" s="12"/>
      <c r="AW6814" s="12"/>
      <c r="AX6814" s="12"/>
      <c r="AY6814" s="12"/>
      <c r="AZ6814" s="12"/>
      <c r="BA6814" s="12"/>
      <c r="BB6814" s="12"/>
      <c r="BC6814" s="12"/>
      <c r="BD6814" s="12"/>
      <c r="BE6814" s="12"/>
      <c r="BF6814" s="12"/>
      <c r="BG6814" s="12"/>
      <c r="BH6814" s="12"/>
      <c r="BI6814" s="12"/>
      <c r="BJ6814" s="13"/>
      <c r="BK6814" s="13"/>
      <c r="BL6814" s="13"/>
      <c r="BM6814" s="13"/>
      <c r="BN6814" s="13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1"/>
      <c r="L6815" s="11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/>
      <c r="AC6815" s="12"/>
      <c r="AD6815" s="12"/>
      <c r="AE6815" s="12"/>
      <c r="AF6815" s="12"/>
      <c r="AG6815" s="12"/>
      <c r="AH6815" s="12"/>
      <c r="AI6815" s="12"/>
      <c r="AJ6815" s="12"/>
      <c r="AK6815" s="12"/>
      <c r="AL6815" s="12"/>
      <c r="AM6815" s="12"/>
      <c r="AN6815" s="12"/>
      <c r="AO6815" s="12"/>
      <c r="AP6815" s="12"/>
      <c r="AQ6815" s="12"/>
      <c r="AR6815" s="12"/>
      <c r="AS6815" s="12"/>
      <c r="AT6815" s="12"/>
      <c r="AU6815" s="12"/>
      <c r="AV6815" s="12"/>
      <c r="AW6815" s="12"/>
      <c r="AX6815" s="12"/>
      <c r="AY6815" s="12"/>
      <c r="AZ6815" s="12"/>
      <c r="BA6815" s="12"/>
      <c r="BB6815" s="12"/>
      <c r="BC6815" s="12"/>
      <c r="BD6815" s="12"/>
      <c r="BE6815" s="12"/>
      <c r="BF6815" s="12"/>
      <c r="BG6815" s="12"/>
      <c r="BH6815" s="12"/>
      <c r="BI6815" s="12"/>
      <c r="BJ6815" s="13"/>
      <c r="BK6815" s="13"/>
      <c r="BL6815" s="13"/>
      <c r="BM6815" s="13"/>
      <c r="BN6815" s="13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1"/>
      <c r="L6816" s="11"/>
      <c r="M6816" s="12"/>
      <c r="N6816" s="12"/>
      <c r="O6816" s="12"/>
      <c r="P6816" s="12"/>
      <c r="Q6816" s="12"/>
      <c r="R6816" s="12"/>
      <c r="S6816" s="12"/>
      <c r="T6816" s="12"/>
      <c r="U6816" s="12"/>
      <c r="V6816" s="12"/>
      <c r="W6816" s="12"/>
      <c r="X6816" s="12"/>
      <c r="Y6816" s="12"/>
      <c r="Z6816" s="12"/>
      <c r="AA6816" s="12"/>
      <c r="AB6816" s="12"/>
      <c r="AC6816" s="12"/>
      <c r="AD6816" s="12"/>
      <c r="AE6816" s="12"/>
      <c r="AF6816" s="12"/>
      <c r="AG6816" s="12"/>
      <c r="AH6816" s="12"/>
      <c r="AI6816" s="12"/>
      <c r="AJ6816" s="12"/>
      <c r="AK6816" s="12"/>
      <c r="AL6816" s="12"/>
      <c r="AM6816" s="12"/>
      <c r="AN6816" s="12"/>
      <c r="AO6816" s="12"/>
      <c r="AP6816" s="12"/>
      <c r="AQ6816" s="12"/>
      <c r="AR6816" s="12"/>
      <c r="AS6816" s="12"/>
      <c r="AT6816" s="12"/>
      <c r="AU6816" s="12"/>
      <c r="AV6816" s="12"/>
      <c r="AW6816" s="12"/>
      <c r="AX6816" s="12"/>
      <c r="AY6816" s="12"/>
      <c r="AZ6816" s="12"/>
      <c r="BA6816" s="12"/>
      <c r="BB6816" s="12"/>
      <c r="BC6816" s="12"/>
      <c r="BD6816" s="12"/>
      <c r="BE6816" s="12"/>
      <c r="BF6816" s="12"/>
      <c r="BG6816" s="12"/>
      <c r="BH6816" s="12"/>
      <c r="BI6816" s="12"/>
      <c r="BJ6816" s="13"/>
      <c r="BK6816" s="13"/>
      <c r="BL6816" s="13"/>
      <c r="BM6816" s="13"/>
      <c r="BN6816" s="13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1"/>
      <c r="L6817" s="11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/>
      <c r="AC6817" s="12"/>
      <c r="AD6817" s="12"/>
      <c r="AE6817" s="12"/>
      <c r="AF6817" s="12"/>
      <c r="AG6817" s="12"/>
      <c r="AH6817" s="12"/>
      <c r="AI6817" s="12"/>
      <c r="AJ6817" s="12"/>
      <c r="AK6817" s="12"/>
      <c r="AL6817" s="12"/>
      <c r="AM6817" s="12"/>
      <c r="AN6817" s="12"/>
      <c r="AO6817" s="12"/>
      <c r="AP6817" s="12"/>
      <c r="AQ6817" s="12"/>
      <c r="AR6817" s="12"/>
      <c r="AS6817" s="12"/>
      <c r="AT6817" s="12"/>
      <c r="AU6817" s="12"/>
      <c r="AV6817" s="12"/>
      <c r="AW6817" s="12"/>
      <c r="AX6817" s="12"/>
      <c r="AY6817" s="12"/>
      <c r="AZ6817" s="12"/>
      <c r="BA6817" s="12"/>
      <c r="BB6817" s="12"/>
      <c r="BC6817" s="12"/>
      <c r="BD6817" s="12"/>
      <c r="BE6817" s="12"/>
      <c r="BF6817" s="12"/>
      <c r="BG6817" s="12"/>
      <c r="BH6817" s="12"/>
      <c r="BI6817" s="12"/>
      <c r="BJ6817" s="13"/>
      <c r="BK6817" s="13"/>
      <c r="BL6817" s="13"/>
      <c r="BM6817" s="13"/>
      <c r="BN6817" s="13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1"/>
      <c r="L6818" s="11"/>
      <c r="M6818" s="12"/>
      <c r="N6818" s="12"/>
      <c r="O6818" s="12"/>
      <c r="P6818" s="12"/>
      <c r="Q6818" s="12"/>
      <c r="R6818" s="12"/>
      <c r="S6818" s="12"/>
      <c r="T6818" s="12"/>
      <c r="U6818" s="12"/>
      <c r="V6818" s="12"/>
      <c r="W6818" s="12"/>
      <c r="X6818" s="12"/>
      <c r="Y6818" s="12"/>
      <c r="Z6818" s="12"/>
      <c r="AA6818" s="12"/>
      <c r="AB6818" s="12"/>
      <c r="AC6818" s="12"/>
      <c r="AD6818" s="12"/>
      <c r="AE6818" s="12"/>
      <c r="AF6818" s="12"/>
      <c r="AG6818" s="12"/>
      <c r="AH6818" s="12"/>
      <c r="AI6818" s="12"/>
      <c r="AJ6818" s="12"/>
      <c r="AK6818" s="12"/>
      <c r="AL6818" s="12"/>
      <c r="AM6818" s="12"/>
      <c r="AN6818" s="12"/>
      <c r="AO6818" s="12"/>
      <c r="AP6818" s="12"/>
      <c r="AQ6818" s="12"/>
      <c r="AR6818" s="12"/>
      <c r="AS6818" s="12"/>
      <c r="AT6818" s="12"/>
      <c r="AU6818" s="12"/>
      <c r="AV6818" s="12"/>
      <c r="AW6818" s="12"/>
      <c r="AX6818" s="12"/>
      <c r="AY6818" s="12"/>
      <c r="AZ6818" s="12"/>
      <c r="BA6818" s="12"/>
      <c r="BB6818" s="12"/>
      <c r="BC6818" s="12"/>
      <c r="BD6818" s="12"/>
      <c r="BE6818" s="12"/>
      <c r="BF6818" s="12"/>
      <c r="BG6818" s="12"/>
      <c r="BH6818" s="12"/>
      <c r="BI6818" s="12"/>
      <c r="BJ6818" s="13"/>
      <c r="BK6818" s="13"/>
      <c r="BL6818" s="13"/>
      <c r="BM6818" s="13"/>
      <c r="BN6818" s="13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1"/>
      <c r="L6819" s="11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/>
      <c r="AC6819" s="12"/>
      <c r="AD6819" s="12"/>
      <c r="AE6819" s="12"/>
      <c r="AF6819" s="12"/>
      <c r="AG6819" s="12"/>
      <c r="AH6819" s="12"/>
      <c r="AI6819" s="12"/>
      <c r="AJ6819" s="12"/>
      <c r="AK6819" s="12"/>
      <c r="AL6819" s="12"/>
      <c r="AM6819" s="12"/>
      <c r="AN6819" s="12"/>
      <c r="AO6819" s="12"/>
      <c r="AP6819" s="12"/>
      <c r="AQ6819" s="12"/>
      <c r="AR6819" s="12"/>
      <c r="AS6819" s="12"/>
      <c r="AT6819" s="12"/>
      <c r="AU6819" s="12"/>
      <c r="AV6819" s="12"/>
      <c r="AW6819" s="12"/>
      <c r="AX6819" s="12"/>
      <c r="AY6819" s="12"/>
      <c r="AZ6819" s="12"/>
      <c r="BA6819" s="12"/>
      <c r="BB6819" s="12"/>
      <c r="BC6819" s="12"/>
      <c r="BD6819" s="12"/>
      <c r="BE6819" s="12"/>
      <c r="BF6819" s="12"/>
      <c r="BG6819" s="12"/>
      <c r="BH6819" s="12"/>
      <c r="BI6819" s="12"/>
      <c r="BJ6819" s="13"/>
      <c r="BK6819" s="13"/>
      <c r="BL6819" s="13"/>
      <c r="BM6819" s="13"/>
      <c r="BN6819" s="13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1"/>
      <c r="L6820" s="11"/>
      <c r="M6820" s="12"/>
      <c r="N6820" s="12"/>
      <c r="O6820" s="12"/>
      <c r="P6820" s="12"/>
      <c r="Q6820" s="12"/>
      <c r="R6820" s="12"/>
      <c r="S6820" s="12"/>
      <c r="T6820" s="12"/>
      <c r="U6820" s="12"/>
      <c r="V6820" s="12"/>
      <c r="W6820" s="12"/>
      <c r="X6820" s="12"/>
      <c r="Y6820" s="12"/>
      <c r="Z6820" s="12"/>
      <c r="AA6820" s="12"/>
      <c r="AB6820" s="12"/>
      <c r="AC6820" s="12"/>
      <c r="AD6820" s="12"/>
      <c r="AE6820" s="12"/>
      <c r="AF6820" s="12"/>
      <c r="AG6820" s="12"/>
      <c r="AH6820" s="12"/>
      <c r="AI6820" s="12"/>
      <c r="AJ6820" s="12"/>
      <c r="AK6820" s="12"/>
      <c r="AL6820" s="12"/>
      <c r="AM6820" s="12"/>
      <c r="AN6820" s="12"/>
      <c r="AO6820" s="12"/>
      <c r="AP6820" s="12"/>
      <c r="AQ6820" s="12"/>
      <c r="AR6820" s="12"/>
      <c r="AS6820" s="12"/>
      <c r="AT6820" s="12"/>
      <c r="AU6820" s="12"/>
      <c r="AV6820" s="12"/>
      <c r="AW6820" s="12"/>
      <c r="AX6820" s="12"/>
      <c r="AY6820" s="12"/>
      <c r="AZ6820" s="12"/>
      <c r="BA6820" s="12"/>
      <c r="BB6820" s="12"/>
      <c r="BC6820" s="12"/>
      <c r="BD6820" s="12"/>
      <c r="BE6820" s="12"/>
      <c r="BF6820" s="12"/>
      <c r="BG6820" s="12"/>
      <c r="BH6820" s="12"/>
      <c r="BI6820" s="12"/>
      <c r="BJ6820" s="13"/>
      <c r="BK6820" s="13"/>
      <c r="BL6820" s="13"/>
      <c r="BM6820" s="13"/>
      <c r="BN6820" s="13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1"/>
      <c r="L6821" s="11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/>
      <c r="AD6821" s="12"/>
      <c r="AE6821" s="12"/>
      <c r="AF6821" s="12"/>
      <c r="AG6821" s="12"/>
      <c r="AH6821" s="12"/>
      <c r="AI6821" s="12"/>
      <c r="AJ6821" s="12"/>
      <c r="AK6821" s="12"/>
      <c r="AL6821" s="12"/>
      <c r="AM6821" s="12"/>
      <c r="AN6821" s="12"/>
      <c r="AO6821" s="12"/>
      <c r="AP6821" s="12"/>
      <c r="AQ6821" s="12"/>
      <c r="AR6821" s="12"/>
      <c r="AS6821" s="12"/>
      <c r="AT6821" s="12"/>
      <c r="AU6821" s="12"/>
      <c r="AV6821" s="12"/>
      <c r="AW6821" s="12"/>
      <c r="AX6821" s="12"/>
      <c r="AY6821" s="12"/>
      <c r="AZ6821" s="12"/>
      <c r="BA6821" s="12"/>
      <c r="BB6821" s="12"/>
      <c r="BC6821" s="12"/>
      <c r="BD6821" s="12"/>
      <c r="BE6821" s="12"/>
      <c r="BF6821" s="12"/>
      <c r="BG6821" s="12"/>
      <c r="BH6821" s="12"/>
      <c r="BI6821" s="12"/>
      <c r="BJ6821" s="13"/>
      <c r="BK6821" s="13"/>
      <c r="BL6821" s="13"/>
      <c r="BM6821" s="13"/>
      <c r="BN6821" s="13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1"/>
      <c r="L6822" s="11"/>
      <c r="M6822" s="12"/>
      <c r="N6822" s="12"/>
      <c r="O6822" s="12"/>
      <c r="P6822" s="12"/>
      <c r="Q6822" s="12"/>
      <c r="R6822" s="12"/>
      <c r="S6822" s="12"/>
      <c r="T6822" s="12"/>
      <c r="U6822" s="12"/>
      <c r="V6822" s="12"/>
      <c r="W6822" s="12"/>
      <c r="X6822" s="12"/>
      <c r="Y6822" s="12"/>
      <c r="Z6822" s="12"/>
      <c r="AA6822" s="12"/>
      <c r="AB6822" s="12"/>
      <c r="AC6822" s="12"/>
      <c r="AD6822" s="12"/>
      <c r="AE6822" s="12"/>
      <c r="AF6822" s="12"/>
      <c r="AG6822" s="12"/>
      <c r="AH6822" s="12"/>
      <c r="AI6822" s="12"/>
      <c r="AJ6822" s="12"/>
      <c r="AK6822" s="12"/>
      <c r="AL6822" s="12"/>
      <c r="AM6822" s="12"/>
      <c r="AN6822" s="12"/>
      <c r="AO6822" s="12"/>
      <c r="AP6822" s="12"/>
      <c r="AQ6822" s="12"/>
      <c r="AR6822" s="12"/>
      <c r="AS6822" s="12"/>
      <c r="AT6822" s="12"/>
      <c r="AU6822" s="12"/>
      <c r="AV6822" s="12"/>
      <c r="AW6822" s="12"/>
      <c r="AX6822" s="12"/>
      <c r="AY6822" s="12"/>
      <c r="AZ6822" s="12"/>
      <c r="BA6822" s="12"/>
      <c r="BB6822" s="12"/>
      <c r="BC6822" s="12"/>
      <c r="BD6822" s="12"/>
      <c r="BE6822" s="12"/>
      <c r="BF6822" s="12"/>
      <c r="BG6822" s="12"/>
      <c r="BH6822" s="12"/>
      <c r="BI6822" s="12"/>
      <c r="BJ6822" s="13"/>
      <c r="BK6822" s="13"/>
      <c r="BL6822" s="13"/>
      <c r="BM6822" s="13"/>
      <c r="BN6822" s="13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1"/>
      <c r="L6823" s="11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/>
      <c r="AC6823" s="12"/>
      <c r="AD6823" s="12"/>
      <c r="AE6823" s="12"/>
      <c r="AF6823" s="12"/>
      <c r="AG6823" s="12"/>
      <c r="AH6823" s="12"/>
      <c r="AI6823" s="12"/>
      <c r="AJ6823" s="12"/>
      <c r="AK6823" s="12"/>
      <c r="AL6823" s="12"/>
      <c r="AM6823" s="12"/>
      <c r="AN6823" s="12"/>
      <c r="AO6823" s="12"/>
      <c r="AP6823" s="12"/>
      <c r="AQ6823" s="12"/>
      <c r="AR6823" s="12"/>
      <c r="AS6823" s="12"/>
      <c r="AT6823" s="12"/>
      <c r="AU6823" s="12"/>
      <c r="AV6823" s="12"/>
      <c r="AW6823" s="12"/>
      <c r="AX6823" s="12"/>
      <c r="AY6823" s="12"/>
      <c r="AZ6823" s="12"/>
      <c r="BA6823" s="12"/>
      <c r="BB6823" s="12"/>
      <c r="BC6823" s="12"/>
      <c r="BD6823" s="12"/>
      <c r="BE6823" s="12"/>
      <c r="BF6823" s="12"/>
      <c r="BG6823" s="12"/>
      <c r="BH6823" s="12"/>
      <c r="BI6823" s="12"/>
      <c r="BJ6823" s="13"/>
      <c r="BK6823" s="13"/>
      <c r="BL6823" s="13"/>
      <c r="BM6823" s="13"/>
      <c r="BN6823" s="13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1"/>
      <c r="L6824" s="11"/>
      <c r="M6824" s="12"/>
      <c r="N6824" s="12"/>
      <c r="O6824" s="12"/>
      <c r="P6824" s="12"/>
      <c r="Q6824" s="12"/>
      <c r="R6824" s="12"/>
      <c r="S6824" s="12"/>
      <c r="T6824" s="12"/>
      <c r="U6824" s="12"/>
      <c r="V6824" s="12"/>
      <c r="W6824" s="12"/>
      <c r="X6824" s="12"/>
      <c r="Y6824" s="12"/>
      <c r="Z6824" s="12"/>
      <c r="AA6824" s="12"/>
      <c r="AB6824" s="12"/>
      <c r="AC6824" s="12"/>
      <c r="AD6824" s="12"/>
      <c r="AE6824" s="12"/>
      <c r="AF6824" s="12"/>
      <c r="AG6824" s="12"/>
      <c r="AH6824" s="12"/>
      <c r="AI6824" s="12"/>
      <c r="AJ6824" s="12"/>
      <c r="AK6824" s="12"/>
      <c r="AL6824" s="12"/>
      <c r="AM6824" s="12"/>
      <c r="AN6824" s="12"/>
      <c r="AO6824" s="12"/>
      <c r="AP6824" s="12"/>
      <c r="AQ6824" s="12"/>
      <c r="AR6824" s="12"/>
      <c r="AS6824" s="12"/>
      <c r="AT6824" s="12"/>
      <c r="AU6824" s="12"/>
      <c r="AV6824" s="12"/>
      <c r="AW6824" s="12"/>
      <c r="AX6824" s="12"/>
      <c r="AY6824" s="12"/>
      <c r="AZ6824" s="12"/>
      <c r="BA6824" s="12"/>
      <c r="BB6824" s="12"/>
      <c r="BC6824" s="12"/>
      <c r="BD6824" s="12"/>
      <c r="BE6824" s="12"/>
      <c r="BF6824" s="12"/>
      <c r="BG6824" s="12"/>
      <c r="BH6824" s="12"/>
      <c r="BI6824" s="12"/>
      <c r="BJ6824" s="13"/>
      <c r="BK6824" s="13"/>
      <c r="BL6824" s="13"/>
      <c r="BM6824" s="13"/>
      <c r="BN6824" s="13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1"/>
      <c r="L6825" s="11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/>
      <c r="AC6825" s="12"/>
      <c r="AD6825" s="12"/>
      <c r="AE6825" s="12"/>
      <c r="AF6825" s="12"/>
      <c r="AG6825" s="12"/>
      <c r="AH6825" s="12"/>
      <c r="AI6825" s="12"/>
      <c r="AJ6825" s="12"/>
      <c r="AK6825" s="12"/>
      <c r="AL6825" s="12"/>
      <c r="AM6825" s="12"/>
      <c r="AN6825" s="12"/>
      <c r="AO6825" s="12"/>
      <c r="AP6825" s="12"/>
      <c r="AQ6825" s="12"/>
      <c r="AR6825" s="12"/>
      <c r="AS6825" s="12"/>
      <c r="AT6825" s="12"/>
      <c r="AU6825" s="12"/>
      <c r="AV6825" s="12"/>
      <c r="AW6825" s="12"/>
      <c r="AX6825" s="12"/>
      <c r="AY6825" s="12"/>
      <c r="AZ6825" s="12"/>
      <c r="BA6825" s="12"/>
      <c r="BB6825" s="12"/>
      <c r="BC6825" s="12"/>
      <c r="BD6825" s="12"/>
      <c r="BE6825" s="12"/>
      <c r="BF6825" s="12"/>
      <c r="BG6825" s="12"/>
      <c r="BH6825" s="12"/>
      <c r="BI6825" s="12"/>
      <c r="BJ6825" s="13"/>
      <c r="BK6825" s="13"/>
      <c r="BL6825" s="13"/>
      <c r="BM6825" s="13"/>
      <c r="BN6825" s="13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1"/>
      <c r="L6826" s="11"/>
      <c r="M6826" s="12"/>
      <c r="N6826" s="12"/>
      <c r="O6826" s="12"/>
      <c r="P6826" s="12"/>
      <c r="Q6826" s="12"/>
      <c r="R6826" s="12"/>
      <c r="S6826" s="12"/>
      <c r="T6826" s="12"/>
      <c r="U6826" s="12"/>
      <c r="V6826" s="12"/>
      <c r="W6826" s="12"/>
      <c r="X6826" s="12"/>
      <c r="Y6826" s="12"/>
      <c r="Z6826" s="12"/>
      <c r="AA6826" s="12"/>
      <c r="AB6826" s="12"/>
      <c r="AC6826" s="12"/>
      <c r="AD6826" s="12"/>
      <c r="AE6826" s="12"/>
      <c r="AF6826" s="12"/>
      <c r="AG6826" s="12"/>
      <c r="AH6826" s="12"/>
      <c r="AI6826" s="12"/>
      <c r="AJ6826" s="12"/>
      <c r="AK6826" s="12"/>
      <c r="AL6826" s="12"/>
      <c r="AM6826" s="12"/>
      <c r="AN6826" s="12"/>
      <c r="AO6826" s="12"/>
      <c r="AP6826" s="12"/>
      <c r="AQ6826" s="12"/>
      <c r="AR6826" s="12"/>
      <c r="AS6826" s="12"/>
      <c r="AT6826" s="12"/>
      <c r="AU6826" s="12"/>
      <c r="AV6826" s="12"/>
      <c r="AW6826" s="12"/>
      <c r="AX6826" s="12"/>
      <c r="AY6826" s="12"/>
      <c r="AZ6826" s="12"/>
      <c r="BA6826" s="12"/>
      <c r="BB6826" s="12"/>
      <c r="BC6826" s="12"/>
      <c r="BD6826" s="12"/>
      <c r="BE6826" s="12"/>
      <c r="BF6826" s="12"/>
      <c r="BG6826" s="12"/>
      <c r="BH6826" s="12"/>
      <c r="BI6826" s="12"/>
      <c r="BJ6826" s="13"/>
      <c r="BK6826" s="13"/>
      <c r="BL6826" s="13"/>
      <c r="BM6826" s="13"/>
      <c r="BN6826" s="13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1"/>
      <c r="L6827" s="11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/>
      <c r="AC6827" s="12"/>
      <c r="AD6827" s="12"/>
      <c r="AE6827" s="12"/>
      <c r="AF6827" s="12"/>
      <c r="AG6827" s="12"/>
      <c r="AH6827" s="12"/>
      <c r="AI6827" s="12"/>
      <c r="AJ6827" s="12"/>
      <c r="AK6827" s="12"/>
      <c r="AL6827" s="12"/>
      <c r="AM6827" s="12"/>
      <c r="AN6827" s="12"/>
      <c r="AO6827" s="12"/>
      <c r="AP6827" s="12"/>
      <c r="AQ6827" s="12"/>
      <c r="AR6827" s="12"/>
      <c r="AS6827" s="12"/>
      <c r="AT6827" s="12"/>
      <c r="AU6827" s="12"/>
      <c r="AV6827" s="12"/>
      <c r="AW6827" s="12"/>
      <c r="AX6827" s="12"/>
      <c r="AY6827" s="12"/>
      <c r="AZ6827" s="12"/>
      <c r="BA6827" s="12"/>
      <c r="BB6827" s="12"/>
      <c r="BC6827" s="12"/>
      <c r="BD6827" s="12"/>
      <c r="BE6827" s="12"/>
      <c r="BF6827" s="12"/>
      <c r="BG6827" s="12"/>
      <c r="BH6827" s="12"/>
      <c r="BI6827" s="12"/>
      <c r="BJ6827" s="13"/>
      <c r="BK6827" s="13"/>
      <c r="BL6827" s="13"/>
      <c r="BM6827" s="13"/>
      <c r="BN6827" s="13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1"/>
      <c r="L6828" s="11"/>
      <c r="M6828" s="12"/>
      <c r="N6828" s="12"/>
      <c r="O6828" s="12"/>
      <c r="P6828" s="12"/>
      <c r="Q6828" s="12"/>
      <c r="R6828" s="12"/>
      <c r="S6828" s="12"/>
      <c r="T6828" s="12"/>
      <c r="U6828" s="12"/>
      <c r="V6828" s="12"/>
      <c r="W6828" s="12"/>
      <c r="X6828" s="12"/>
      <c r="Y6828" s="12"/>
      <c r="Z6828" s="12"/>
      <c r="AA6828" s="12"/>
      <c r="AB6828" s="12"/>
      <c r="AC6828" s="12"/>
      <c r="AD6828" s="12"/>
      <c r="AE6828" s="12"/>
      <c r="AF6828" s="12"/>
      <c r="AG6828" s="12"/>
      <c r="AH6828" s="12"/>
      <c r="AI6828" s="12"/>
      <c r="AJ6828" s="12"/>
      <c r="AK6828" s="12"/>
      <c r="AL6828" s="12"/>
      <c r="AM6828" s="12"/>
      <c r="AN6828" s="12"/>
      <c r="AO6828" s="12"/>
      <c r="AP6828" s="12"/>
      <c r="AQ6828" s="12"/>
      <c r="AR6828" s="12"/>
      <c r="AS6828" s="12"/>
      <c r="AT6828" s="12"/>
      <c r="AU6828" s="12"/>
      <c r="AV6828" s="12"/>
      <c r="AW6828" s="12"/>
      <c r="AX6828" s="12"/>
      <c r="AY6828" s="12"/>
      <c r="AZ6828" s="12"/>
      <c r="BA6828" s="12"/>
      <c r="BB6828" s="12"/>
      <c r="BC6828" s="12"/>
      <c r="BD6828" s="12"/>
      <c r="BE6828" s="12"/>
      <c r="BF6828" s="12"/>
      <c r="BG6828" s="12"/>
      <c r="BH6828" s="12"/>
      <c r="BI6828" s="12"/>
      <c r="BJ6828" s="13"/>
      <c r="BK6828" s="13"/>
      <c r="BL6828" s="13"/>
      <c r="BM6828" s="13"/>
      <c r="BN6828" s="13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1"/>
      <c r="L6829" s="11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/>
      <c r="AC6829" s="12"/>
      <c r="AD6829" s="12"/>
      <c r="AE6829" s="12"/>
      <c r="AF6829" s="12"/>
      <c r="AG6829" s="12"/>
      <c r="AH6829" s="12"/>
      <c r="AI6829" s="12"/>
      <c r="AJ6829" s="12"/>
      <c r="AK6829" s="12"/>
      <c r="AL6829" s="12"/>
      <c r="AM6829" s="12"/>
      <c r="AN6829" s="12"/>
      <c r="AO6829" s="12"/>
      <c r="AP6829" s="12"/>
      <c r="AQ6829" s="12"/>
      <c r="AR6829" s="12"/>
      <c r="AS6829" s="12"/>
      <c r="AT6829" s="12"/>
      <c r="AU6829" s="12"/>
      <c r="AV6829" s="12"/>
      <c r="AW6829" s="12"/>
      <c r="AX6829" s="12"/>
      <c r="AY6829" s="12"/>
      <c r="AZ6829" s="12"/>
      <c r="BA6829" s="12"/>
      <c r="BB6829" s="12"/>
      <c r="BC6829" s="12"/>
      <c r="BD6829" s="12"/>
      <c r="BE6829" s="12"/>
      <c r="BF6829" s="12"/>
      <c r="BG6829" s="12"/>
      <c r="BH6829" s="12"/>
      <c r="BI6829" s="12"/>
      <c r="BJ6829" s="13"/>
      <c r="BK6829" s="13"/>
      <c r="BL6829" s="13"/>
      <c r="BM6829" s="13"/>
      <c r="BN6829" s="13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1"/>
      <c r="L6830" s="11"/>
      <c r="M6830" s="12"/>
      <c r="N6830" s="12"/>
      <c r="O6830" s="12"/>
      <c r="P6830" s="12"/>
      <c r="Q6830" s="12"/>
      <c r="R6830" s="12"/>
      <c r="S6830" s="12"/>
      <c r="T6830" s="12"/>
      <c r="U6830" s="12"/>
      <c r="V6830" s="12"/>
      <c r="W6830" s="12"/>
      <c r="X6830" s="12"/>
      <c r="Y6830" s="12"/>
      <c r="Z6830" s="12"/>
      <c r="AA6830" s="12"/>
      <c r="AB6830" s="12"/>
      <c r="AC6830" s="12"/>
      <c r="AD6830" s="12"/>
      <c r="AE6830" s="12"/>
      <c r="AF6830" s="12"/>
      <c r="AG6830" s="12"/>
      <c r="AH6830" s="12"/>
      <c r="AI6830" s="12"/>
      <c r="AJ6830" s="12"/>
      <c r="AK6830" s="12"/>
      <c r="AL6830" s="12"/>
      <c r="AM6830" s="12"/>
      <c r="AN6830" s="12"/>
      <c r="AO6830" s="12"/>
      <c r="AP6830" s="12"/>
      <c r="AQ6830" s="12"/>
      <c r="AR6830" s="12"/>
      <c r="AS6830" s="12"/>
      <c r="AT6830" s="12"/>
      <c r="AU6830" s="12"/>
      <c r="AV6830" s="12"/>
      <c r="AW6830" s="12"/>
      <c r="AX6830" s="12"/>
      <c r="AY6830" s="12"/>
      <c r="AZ6830" s="12"/>
      <c r="BA6830" s="12"/>
      <c r="BB6830" s="12"/>
      <c r="BC6830" s="12"/>
      <c r="BD6830" s="12"/>
      <c r="BE6830" s="12"/>
      <c r="BF6830" s="12"/>
      <c r="BG6830" s="12"/>
      <c r="BH6830" s="12"/>
      <c r="BI6830" s="12"/>
      <c r="BJ6830" s="13"/>
      <c r="BK6830" s="13"/>
      <c r="BL6830" s="13"/>
      <c r="BM6830" s="13"/>
      <c r="BN6830" s="13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1"/>
      <c r="L6831" s="11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/>
      <c r="AC6831" s="12"/>
      <c r="AD6831" s="12"/>
      <c r="AE6831" s="12"/>
      <c r="AF6831" s="12"/>
      <c r="AG6831" s="12"/>
      <c r="AH6831" s="12"/>
      <c r="AI6831" s="12"/>
      <c r="AJ6831" s="12"/>
      <c r="AK6831" s="12"/>
      <c r="AL6831" s="12"/>
      <c r="AM6831" s="12"/>
      <c r="AN6831" s="12"/>
      <c r="AO6831" s="12"/>
      <c r="AP6831" s="12"/>
      <c r="AQ6831" s="12"/>
      <c r="AR6831" s="12"/>
      <c r="AS6831" s="12"/>
      <c r="AT6831" s="12"/>
      <c r="AU6831" s="12"/>
      <c r="AV6831" s="12"/>
      <c r="AW6831" s="12"/>
      <c r="AX6831" s="12"/>
      <c r="AY6831" s="12"/>
      <c r="AZ6831" s="12"/>
      <c r="BA6831" s="12"/>
      <c r="BB6831" s="12"/>
      <c r="BC6831" s="12"/>
      <c r="BD6831" s="12"/>
      <c r="BE6831" s="12"/>
      <c r="BF6831" s="12"/>
      <c r="BG6831" s="12"/>
      <c r="BH6831" s="12"/>
      <c r="BI6831" s="12"/>
      <c r="BJ6831" s="13"/>
      <c r="BK6831" s="13"/>
      <c r="BL6831" s="13"/>
      <c r="BM6831" s="13"/>
      <c r="BN6831" s="13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1"/>
      <c r="L6832" s="11"/>
      <c r="M6832" s="12"/>
      <c r="N6832" s="12"/>
      <c r="O6832" s="12"/>
      <c r="P6832" s="12"/>
      <c r="Q6832" s="12"/>
      <c r="R6832" s="12"/>
      <c r="S6832" s="12"/>
      <c r="T6832" s="12"/>
      <c r="U6832" s="12"/>
      <c r="V6832" s="12"/>
      <c r="W6832" s="12"/>
      <c r="X6832" s="12"/>
      <c r="Y6832" s="12"/>
      <c r="Z6832" s="12"/>
      <c r="AA6832" s="12"/>
      <c r="AB6832" s="12"/>
      <c r="AC6832" s="12"/>
      <c r="AD6832" s="12"/>
      <c r="AE6832" s="12"/>
      <c r="AF6832" s="12"/>
      <c r="AG6832" s="12"/>
      <c r="AH6832" s="12"/>
      <c r="AI6832" s="12"/>
      <c r="AJ6832" s="12"/>
      <c r="AK6832" s="12"/>
      <c r="AL6832" s="12"/>
      <c r="AM6832" s="12"/>
      <c r="AN6832" s="12"/>
      <c r="AO6832" s="12"/>
      <c r="AP6832" s="12"/>
      <c r="AQ6832" s="12"/>
      <c r="AR6832" s="12"/>
      <c r="AS6832" s="12"/>
      <c r="AT6832" s="12"/>
      <c r="AU6832" s="12"/>
      <c r="AV6832" s="12"/>
      <c r="AW6832" s="12"/>
      <c r="AX6832" s="12"/>
      <c r="AY6832" s="12"/>
      <c r="AZ6832" s="12"/>
      <c r="BA6832" s="12"/>
      <c r="BB6832" s="12"/>
      <c r="BC6832" s="12"/>
      <c r="BD6832" s="12"/>
      <c r="BE6832" s="12"/>
      <c r="BF6832" s="12"/>
      <c r="BG6832" s="12"/>
      <c r="BH6832" s="12"/>
      <c r="BI6832" s="12"/>
      <c r="BJ6832" s="13"/>
      <c r="BK6832" s="13"/>
      <c r="BL6832" s="13"/>
      <c r="BM6832" s="13"/>
      <c r="BN6832" s="13"/>
    </row>
    <row r="6833" spans="4:66" s="14" customFormat="1" x14ac:dyDescent="0.25">
      <c r="D6833" s="20"/>
      <c r="K6833" s="15"/>
      <c r="L6833" s="15"/>
      <c r="M6833" s="16"/>
      <c r="N6833" s="16"/>
      <c r="O6833" s="16"/>
      <c r="P6833" s="16"/>
      <c r="Q6833" s="16"/>
      <c r="R6833" s="16"/>
      <c r="S6833" s="16"/>
      <c r="T6833" s="16"/>
      <c r="U6833" s="16"/>
      <c r="V6833" s="16"/>
      <c r="W6833" s="16"/>
      <c r="X6833" s="16"/>
      <c r="Y6833" s="16"/>
      <c r="Z6833" s="16"/>
      <c r="AA6833" s="16"/>
      <c r="AB6833" s="16"/>
      <c r="AC6833" s="16"/>
      <c r="AD6833" s="16"/>
      <c r="AE6833" s="16"/>
      <c r="AF6833" s="16"/>
      <c r="AG6833" s="16"/>
      <c r="AH6833" s="16"/>
      <c r="AI6833" s="16"/>
      <c r="AJ6833" s="16"/>
      <c r="AK6833" s="16"/>
      <c r="AL6833" s="16"/>
      <c r="AM6833" s="16"/>
      <c r="AN6833" s="16"/>
      <c r="AO6833" s="16"/>
      <c r="AP6833" s="16"/>
      <c r="AQ6833" s="16"/>
      <c r="AR6833" s="16"/>
      <c r="AS6833" s="16"/>
      <c r="AT6833" s="16"/>
      <c r="AU6833" s="16"/>
      <c r="AV6833" s="16"/>
      <c r="AW6833" s="16"/>
      <c r="AX6833" s="16"/>
      <c r="AY6833" s="16"/>
      <c r="AZ6833" s="16"/>
      <c r="BA6833" s="16"/>
      <c r="BB6833" s="16"/>
      <c r="BC6833" s="16"/>
      <c r="BD6833" s="16"/>
      <c r="BE6833" s="16"/>
      <c r="BF6833" s="16"/>
      <c r="BG6833" s="16"/>
      <c r="BH6833" s="16"/>
      <c r="BI6833" s="16"/>
      <c r="BJ6833" s="17"/>
      <c r="BK6833" s="17"/>
      <c r="BL6833" s="17"/>
      <c r="BM6833" s="17"/>
      <c r="BN6833" s="17"/>
    </row>
    <row r="6834" spans="4:66" x14ac:dyDescent="0.25">
      <c r="D6834"/>
      <c r="E6834" s="10"/>
      <c r="F6834" s="10"/>
      <c r="G6834" s="10"/>
      <c r="H6834" s="10"/>
      <c r="I6834" s="10"/>
      <c r="J6834" s="10"/>
      <c r="K6834" s="11"/>
      <c r="L6834" s="11"/>
      <c r="M6834" s="12"/>
      <c r="N6834" s="12"/>
      <c r="O6834" s="12"/>
      <c r="P6834" s="12"/>
      <c r="Q6834" s="12"/>
      <c r="R6834" s="12"/>
      <c r="S6834" s="12"/>
      <c r="T6834" s="12"/>
      <c r="U6834" s="12"/>
      <c r="V6834" s="12"/>
      <c r="W6834" s="12"/>
      <c r="X6834" s="12"/>
      <c r="Y6834" s="12"/>
      <c r="Z6834" s="12"/>
      <c r="AA6834" s="12"/>
      <c r="AB6834" s="12"/>
      <c r="AC6834" s="12"/>
      <c r="AD6834" s="12"/>
      <c r="AE6834" s="12"/>
      <c r="AF6834" s="12"/>
      <c r="AG6834" s="12"/>
      <c r="AH6834" s="12"/>
      <c r="AI6834" s="12"/>
      <c r="AJ6834" s="12"/>
      <c r="AK6834" s="12"/>
      <c r="AL6834" s="12"/>
      <c r="AM6834" s="12"/>
      <c r="AN6834" s="12"/>
      <c r="AO6834" s="12"/>
      <c r="AP6834" s="12"/>
      <c r="AQ6834" s="12"/>
      <c r="AR6834" s="12"/>
      <c r="AS6834" s="12"/>
      <c r="AT6834" s="12"/>
      <c r="AU6834" s="12"/>
      <c r="AV6834" s="12"/>
      <c r="AW6834" s="12"/>
      <c r="AX6834" s="12"/>
      <c r="AY6834" s="12"/>
      <c r="AZ6834" s="12"/>
      <c r="BA6834" s="12"/>
      <c r="BB6834" s="12"/>
      <c r="BC6834" s="12"/>
      <c r="BD6834" s="12"/>
      <c r="BE6834" s="12"/>
      <c r="BF6834" s="12"/>
      <c r="BG6834" s="12"/>
      <c r="BH6834" s="12"/>
      <c r="BI6834" s="12"/>
      <c r="BJ6834" s="13"/>
      <c r="BK6834" s="13"/>
      <c r="BL6834" s="13"/>
      <c r="BM6834" s="13"/>
      <c r="BN6834" s="13"/>
    </row>
    <row r="6835" spans="4:66" x14ac:dyDescent="0.25">
      <c r="D6835"/>
      <c r="E6835" s="10"/>
      <c r="F6835" s="10"/>
      <c r="G6835" s="10"/>
      <c r="H6835" s="10"/>
      <c r="I6835" s="10"/>
      <c r="J6835" s="10"/>
      <c r="K6835" s="11"/>
      <c r="L6835" s="11"/>
      <c r="M6835" s="12"/>
      <c r="N6835" s="12"/>
      <c r="O6835" s="12"/>
      <c r="P6835" s="12"/>
      <c r="Q6835" s="12"/>
      <c r="R6835" s="12"/>
      <c r="S6835" s="12"/>
      <c r="T6835" s="12"/>
      <c r="U6835" s="12"/>
      <c r="V6835" s="12"/>
      <c r="W6835" s="12"/>
      <c r="X6835" s="12"/>
      <c r="Y6835" s="12"/>
      <c r="Z6835" s="12"/>
      <c r="AA6835" s="12"/>
      <c r="AB6835" s="12"/>
      <c r="AC6835" s="12"/>
      <c r="AD6835" s="12"/>
      <c r="AE6835" s="12"/>
      <c r="AF6835" s="12"/>
      <c r="AG6835" s="12"/>
      <c r="AH6835" s="12"/>
      <c r="AI6835" s="12"/>
      <c r="AJ6835" s="12"/>
      <c r="AK6835" s="12"/>
      <c r="AL6835" s="12"/>
      <c r="AM6835" s="12"/>
      <c r="AN6835" s="12"/>
      <c r="AO6835" s="12"/>
      <c r="AP6835" s="12"/>
      <c r="AQ6835" s="12"/>
      <c r="AR6835" s="12"/>
      <c r="AS6835" s="12"/>
      <c r="AT6835" s="12"/>
      <c r="AU6835" s="12"/>
      <c r="AV6835" s="12"/>
      <c r="AW6835" s="12"/>
      <c r="AX6835" s="12"/>
      <c r="AY6835" s="12"/>
      <c r="AZ6835" s="12"/>
      <c r="BA6835" s="12"/>
      <c r="BB6835" s="12"/>
      <c r="BC6835" s="12"/>
      <c r="BD6835" s="12"/>
      <c r="BE6835" s="12"/>
      <c r="BF6835" s="12"/>
      <c r="BG6835" s="12"/>
      <c r="BH6835" s="12"/>
      <c r="BI6835" s="12"/>
      <c r="BJ6835" s="13"/>
      <c r="BK6835" s="13"/>
      <c r="BL6835" s="13"/>
      <c r="BM6835" s="13"/>
      <c r="BN6835" s="13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1"/>
      <c r="L6836" s="11"/>
      <c r="M6836" s="12"/>
      <c r="N6836" s="12"/>
      <c r="O6836" s="12"/>
      <c r="P6836" s="12"/>
      <c r="Q6836" s="12"/>
      <c r="R6836" s="12"/>
      <c r="S6836" s="12"/>
      <c r="T6836" s="12"/>
      <c r="U6836" s="12"/>
      <c r="V6836" s="12"/>
      <c r="W6836" s="12"/>
      <c r="X6836" s="12"/>
      <c r="Y6836" s="12"/>
      <c r="Z6836" s="12"/>
      <c r="AA6836" s="12"/>
      <c r="AB6836" s="12"/>
      <c r="AC6836" s="12"/>
      <c r="AD6836" s="12"/>
      <c r="AE6836" s="12"/>
      <c r="AF6836" s="12"/>
      <c r="AG6836" s="12"/>
      <c r="AH6836" s="12"/>
      <c r="AI6836" s="12"/>
      <c r="AJ6836" s="12"/>
      <c r="AK6836" s="12"/>
      <c r="AL6836" s="12"/>
      <c r="AM6836" s="12"/>
      <c r="AN6836" s="12"/>
      <c r="AO6836" s="12"/>
      <c r="AP6836" s="12"/>
      <c r="AQ6836" s="12"/>
      <c r="AR6836" s="12"/>
      <c r="AS6836" s="12"/>
      <c r="AT6836" s="12"/>
      <c r="AU6836" s="12"/>
      <c r="AV6836" s="12"/>
      <c r="AW6836" s="12"/>
      <c r="AX6836" s="12"/>
      <c r="AY6836" s="12"/>
      <c r="AZ6836" s="12"/>
      <c r="BA6836" s="12"/>
      <c r="BB6836" s="12"/>
      <c r="BC6836" s="12"/>
      <c r="BD6836" s="12"/>
      <c r="BE6836" s="12"/>
      <c r="BF6836" s="12"/>
      <c r="BG6836" s="12"/>
      <c r="BH6836" s="12"/>
      <c r="BI6836" s="12"/>
      <c r="BJ6836" s="13"/>
      <c r="BK6836" s="13"/>
      <c r="BL6836" s="13"/>
      <c r="BM6836" s="13"/>
      <c r="BN6836" s="13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1"/>
      <c r="L6837" s="11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/>
      <c r="AC6837" s="12"/>
      <c r="AD6837" s="12"/>
      <c r="AE6837" s="12"/>
      <c r="AF6837" s="12"/>
      <c r="AG6837" s="12"/>
      <c r="AH6837" s="12"/>
      <c r="AI6837" s="12"/>
      <c r="AJ6837" s="12"/>
      <c r="AK6837" s="12"/>
      <c r="AL6837" s="12"/>
      <c r="AM6837" s="12"/>
      <c r="AN6837" s="12"/>
      <c r="AO6837" s="12"/>
      <c r="AP6837" s="12"/>
      <c r="AQ6837" s="12"/>
      <c r="AR6837" s="12"/>
      <c r="AS6837" s="12"/>
      <c r="AT6837" s="12"/>
      <c r="AU6837" s="12"/>
      <c r="AV6837" s="12"/>
      <c r="AW6837" s="12"/>
      <c r="AX6837" s="12"/>
      <c r="AY6837" s="12"/>
      <c r="AZ6837" s="12"/>
      <c r="BA6837" s="12"/>
      <c r="BB6837" s="12"/>
      <c r="BC6837" s="12"/>
      <c r="BD6837" s="12"/>
      <c r="BE6837" s="12"/>
      <c r="BF6837" s="12"/>
      <c r="BG6837" s="12"/>
      <c r="BH6837" s="12"/>
      <c r="BI6837" s="12"/>
      <c r="BJ6837" s="13"/>
      <c r="BK6837" s="13"/>
      <c r="BL6837" s="13"/>
      <c r="BM6837" s="13"/>
      <c r="BN6837" s="13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1"/>
      <c r="L6838" s="11"/>
      <c r="M6838" s="12"/>
      <c r="N6838" s="12"/>
      <c r="O6838" s="12"/>
      <c r="P6838" s="12"/>
      <c r="Q6838" s="12"/>
      <c r="R6838" s="12"/>
      <c r="S6838" s="12"/>
      <c r="T6838" s="12"/>
      <c r="U6838" s="12"/>
      <c r="V6838" s="12"/>
      <c r="W6838" s="12"/>
      <c r="X6838" s="12"/>
      <c r="Y6838" s="12"/>
      <c r="Z6838" s="12"/>
      <c r="AA6838" s="12"/>
      <c r="AB6838" s="12"/>
      <c r="AC6838" s="12"/>
      <c r="AD6838" s="12"/>
      <c r="AE6838" s="12"/>
      <c r="AF6838" s="12"/>
      <c r="AG6838" s="12"/>
      <c r="AH6838" s="12"/>
      <c r="AI6838" s="12"/>
      <c r="AJ6838" s="12"/>
      <c r="AK6838" s="12"/>
      <c r="AL6838" s="12"/>
      <c r="AM6838" s="12"/>
      <c r="AN6838" s="12"/>
      <c r="AO6838" s="12"/>
      <c r="AP6838" s="12"/>
      <c r="AQ6838" s="12"/>
      <c r="AR6838" s="12"/>
      <c r="AS6838" s="12"/>
      <c r="AT6838" s="12"/>
      <c r="AU6838" s="12"/>
      <c r="AV6838" s="12"/>
      <c r="AW6838" s="12"/>
      <c r="AX6838" s="12"/>
      <c r="AY6838" s="12"/>
      <c r="AZ6838" s="12"/>
      <c r="BA6838" s="12"/>
      <c r="BB6838" s="12"/>
      <c r="BC6838" s="12"/>
      <c r="BD6838" s="12"/>
      <c r="BE6838" s="12"/>
      <c r="BF6838" s="12"/>
      <c r="BG6838" s="12"/>
      <c r="BH6838" s="12"/>
      <c r="BI6838" s="12"/>
      <c r="BJ6838" s="13"/>
      <c r="BK6838" s="13"/>
      <c r="BL6838" s="13"/>
      <c r="BM6838" s="13"/>
      <c r="BN6838" s="13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1"/>
      <c r="L6839" s="11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/>
      <c r="AC6839" s="12"/>
      <c r="AD6839" s="12"/>
      <c r="AE6839" s="12"/>
      <c r="AF6839" s="12"/>
      <c r="AG6839" s="12"/>
      <c r="AH6839" s="12"/>
      <c r="AI6839" s="12"/>
      <c r="AJ6839" s="12"/>
      <c r="AK6839" s="12"/>
      <c r="AL6839" s="12"/>
      <c r="AM6839" s="12"/>
      <c r="AN6839" s="12"/>
      <c r="AO6839" s="12"/>
      <c r="AP6839" s="12"/>
      <c r="AQ6839" s="12"/>
      <c r="AR6839" s="12"/>
      <c r="AS6839" s="12"/>
      <c r="AT6839" s="12"/>
      <c r="AU6839" s="12"/>
      <c r="AV6839" s="12"/>
      <c r="AW6839" s="12"/>
      <c r="AX6839" s="12"/>
      <c r="AY6839" s="12"/>
      <c r="AZ6839" s="12"/>
      <c r="BA6839" s="12"/>
      <c r="BB6839" s="12"/>
      <c r="BC6839" s="12"/>
      <c r="BD6839" s="12"/>
      <c r="BE6839" s="12"/>
      <c r="BF6839" s="12"/>
      <c r="BG6839" s="12"/>
      <c r="BH6839" s="12"/>
      <c r="BI6839" s="12"/>
      <c r="BJ6839" s="13"/>
      <c r="BK6839" s="13"/>
      <c r="BL6839" s="13"/>
      <c r="BM6839" s="13"/>
      <c r="BN6839" s="13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1"/>
      <c r="L6840" s="11"/>
      <c r="M6840" s="12"/>
      <c r="N6840" s="12"/>
      <c r="O6840" s="12"/>
      <c r="P6840" s="12"/>
      <c r="Q6840" s="12"/>
      <c r="R6840" s="12"/>
      <c r="S6840" s="12"/>
      <c r="T6840" s="12"/>
      <c r="U6840" s="12"/>
      <c r="V6840" s="12"/>
      <c r="W6840" s="12"/>
      <c r="X6840" s="12"/>
      <c r="Y6840" s="12"/>
      <c r="Z6840" s="12"/>
      <c r="AA6840" s="12"/>
      <c r="AB6840" s="12"/>
      <c r="AC6840" s="12"/>
      <c r="AD6840" s="12"/>
      <c r="AE6840" s="12"/>
      <c r="AF6840" s="12"/>
      <c r="AG6840" s="12"/>
      <c r="AH6840" s="12"/>
      <c r="AI6840" s="12"/>
      <c r="AJ6840" s="12"/>
      <c r="AK6840" s="12"/>
      <c r="AL6840" s="12"/>
      <c r="AM6840" s="12"/>
      <c r="AN6840" s="12"/>
      <c r="AO6840" s="12"/>
      <c r="AP6840" s="12"/>
      <c r="AQ6840" s="12"/>
      <c r="AR6840" s="12"/>
      <c r="AS6840" s="12"/>
      <c r="AT6840" s="12"/>
      <c r="AU6840" s="12"/>
      <c r="AV6840" s="12"/>
      <c r="AW6840" s="12"/>
      <c r="AX6840" s="12"/>
      <c r="AY6840" s="12"/>
      <c r="AZ6840" s="12"/>
      <c r="BA6840" s="12"/>
      <c r="BB6840" s="12"/>
      <c r="BC6840" s="12"/>
      <c r="BD6840" s="12"/>
      <c r="BE6840" s="12"/>
      <c r="BF6840" s="12"/>
      <c r="BG6840" s="12"/>
      <c r="BH6840" s="12"/>
      <c r="BI6840" s="12"/>
      <c r="BJ6840" s="13"/>
      <c r="BK6840" s="13"/>
      <c r="BL6840" s="13"/>
      <c r="BM6840" s="13"/>
      <c r="BN6840" s="13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1"/>
      <c r="L6841" s="11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/>
      <c r="AC6841" s="12"/>
      <c r="AD6841" s="12"/>
      <c r="AE6841" s="12"/>
      <c r="AF6841" s="12"/>
      <c r="AG6841" s="12"/>
      <c r="AH6841" s="12"/>
      <c r="AI6841" s="12"/>
      <c r="AJ6841" s="12"/>
      <c r="AK6841" s="12"/>
      <c r="AL6841" s="12"/>
      <c r="AM6841" s="12"/>
      <c r="AN6841" s="12"/>
      <c r="AO6841" s="12"/>
      <c r="AP6841" s="12"/>
      <c r="AQ6841" s="12"/>
      <c r="AR6841" s="12"/>
      <c r="AS6841" s="12"/>
      <c r="AT6841" s="12"/>
      <c r="AU6841" s="12"/>
      <c r="AV6841" s="12"/>
      <c r="AW6841" s="12"/>
      <c r="AX6841" s="12"/>
      <c r="AY6841" s="12"/>
      <c r="AZ6841" s="12"/>
      <c r="BA6841" s="12"/>
      <c r="BB6841" s="12"/>
      <c r="BC6841" s="12"/>
      <c r="BD6841" s="12"/>
      <c r="BE6841" s="12"/>
      <c r="BF6841" s="12"/>
      <c r="BG6841" s="12"/>
      <c r="BH6841" s="12"/>
      <c r="BI6841" s="12"/>
      <c r="BJ6841" s="13"/>
      <c r="BK6841" s="13"/>
      <c r="BL6841" s="13"/>
      <c r="BM6841" s="13"/>
      <c r="BN6841" s="13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1"/>
      <c r="L6842" s="11"/>
      <c r="M6842" s="12"/>
      <c r="N6842" s="12"/>
      <c r="O6842" s="12"/>
      <c r="P6842" s="12"/>
      <c r="Q6842" s="12"/>
      <c r="R6842" s="12"/>
      <c r="S6842" s="12"/>
      <c r="T6842" s="12"/>
      <c r="U6842" s="12"/>
      <c r="V6842" s="12"/>
      <c r="W6842" s="12"/>
      <c r="X6842" s="12"/>
      <c r="Y6842" s="12"/>
      <c r="Z6842" s="12"/>
      <c r="AA6842" s="12"/>
      <c r="AB6842" s="12"/>
      <c r="AC6842" s="12"/>
      <c r="AD6842" s="12"/>
      <c r="AE6842" s="12"/>
      <c r="AF6842" s="12"/>
      <c r="AG6842" s="12"/>
      <c r="AH6842" s="12"/>
      <c r="AI6842" s="12"/>
      <c r="AJ6842" s="12"/>
      <c r="AK6842" s="12"/>
      <c r="AL6842" s="12"/>
      <c r="AM6842" s="12"/>
      <c r="AN6842" s="12"/>
      <c r="AO6842" s="12"/>
      <c r="AP6842" s="12"/>
      <c r="AQ6842" s="12"/>
      <c r="AR6842" s="12"/>
      <c r="AS6842" s="12"/>
      <c r="AT6842" s="12"/>
      <c r="AU6842" s="12"/>
      <c r="AV6842" s="12"/>
      <c r="AW6842" s="12"/>
      <c r="AX6842" s="12"/>
      <c r="AY6842" s="12"/>
      <c r="AZ6842" s="12"/>
      <c r="BA6842" s="12"/>
      <c r="BB6842" s="12"/>
      <c r="BC6842" s="12"/>
      <c r="BD6842" s="12"/>
      <c r="BE6842" s="12"/>
      <c r="BF6842" s="12"/>
      <c r="BG6842" s="12"/>
      <c r="BH6842" s="12"/>
      <c r="BI6842" s="12"/>
      <c r="BJ6842" s="13"/>
      <c r="BK6842" s="13"/>
      <c r="BL6842" s="13"/>
      <c r="BM6842" s="13"/>
      <c r="BN6842" s="13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1"/>
      <c r="L6843" s="11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2"/>
      <c r="AF6843" s="12"/>
      <c r="AG6843" s="12"/>
      <c r="AH6843" s="12"/>
      <c r="AI6843" s="12"/>
      <c r="AJ6843" s="12"/>
      <c r="AK6843" s="12"/>
      <c r="AL6843" s="12"/>
      <c r="AM6843" s="12"/>
      <c r="AN6843" s="12"/>
      <c r="AO6843" s="12"/>
      <c r="AP6843" s="12"/>
      <c r="AQ6843" s="12"/>
      <c r="AR6843" s="12"/>
      <c r="AS6843" s="12"/>
      <c r="AT6843" s="12"/>
      <c r="AU6843" s="12"/>
      <c r="AV6843" s="12"/>
      <c r="AW6843" s="12"/>
      <c r="AX6843" s="12"/>
      <c r="AY6843" s="12"/>
      <c r="AZ6843" s="12"/>
      <c r="BA6843" s="12"/>
      <c r="BB6843" s="12"/>
      <c r="BC6843" s="12"/>
      <c r="BD6843" s="12"/>
      <c r="BE6843" s="12"/>
      <c r="BF6843" s="12"/>
      <c r="BG6843" s="12"/>
      <c r="BH6843" s="12"/>
      <c r="BI6843" s="12"/>
      <c r="BJ6843" s="13"/>
      <c r="BK6843" s="13"/>
      <c r="BL6843" s="13"/>
      <c r="BM6843" s="13"/>
      <c r="BN6843" s="13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1"/>
      <c r="L6844" s="11"/>
      <c r="M6844" s="12"/>
      <c r="N6844" s="12"/>
      <c r="O6844" s="12"/>
      <c r="P6844" s="12"/>
      <c r="Q6844" s="12"/>
      <c r="R6844" s="12"/>
      <c r="S6844" s="12"/>
      <c r="T6844" s="12"/>
      <c r="U6844" s="12"/>
      <c r="V6844" s="12"/>
      <c r="W6844" s="12"/>
      <c r="X6844" s="12"/>
      <c r="Y6844" s="12"/>
      <c r="Z6844" s="12"/>
      <c r="AA6844" s="12"/>
      <c r="AB6844" s="12"/>
      <c r="AC6844" s="12"/>
      <c r="AD6844" s="12"/>
      <c r="AE6844" s="12"/>
      <c r="AF6844" s="12"/>
      <c r="AG6844" s="12"/>
      <c r="AH6844" s="12"/>
      <c r="AI6844" s="12"/>
      <c r="AJ6844" s="12"/>
      <c r="AK6844" s="12"/>
      <c r="AL6844" s="12"/>
      <c r="AM6844" s="12"/>
      <c r="AN6844" s="12"/>
      <c r="AO6844" s="12"/>
      <c r="AP6844" s="12"/>
      <c r="AQ6844" s="12"/>
      <c r="AR6844" s="12"/>
      <c r="AS6844" s="12"/>
      <c r="AT6844" s="12"/>
      <c r="AU6844" s="12"/>
      <c r="AV6844" s="12"/>
      <c r="AW6844" s="12"/>
      <c r="AX6844" s="12"/>
      <c r="AY6844" s="12"/>
      <c r="AZ6844" s="12"/>
      <c r="BA6844" s="12"/>
      <c r="BB6844" s="12"/>
      <c r="BC6844" s="12"/>
      <c r="BD6844" s="12"/>
      <c r="BE6844" s="12"/>
      <c r="BF6844" s="12"/>
      <c r="BG6844" s="12"/>
      <c r="BH6844" s="12"/>
      <c r="BI6844" s="12"/>
      <c r="BJ6844" s="13"/>
      <c r="BK6844" s="13"/>
      <c r="BL6844" s="13"/>
      <c r="BM6844" s="13"/>
      <c r="BN6844" s="13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1"/>
      <c r="L6845" s="11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/>
      <c r="AC6845" s="12"/>
      <c r="AD6845" s="12"/>
      <c r="AE6845" s="12"/>
      <c r="AF6845" s="12"/>
      <c r="AG6845" s="12"/>
      <c r="AH6845" s="12"/>
      <c r="AI6845" s="12"/>
      <c r="AJ6845" s="12"/>
      <c r="AK6845" s="12"/>
      <c r="AL6845" s="12"/>
      <c r="AM6845" s="12"/>
      <c r="AN6845" s="12"/>
      <c r="AO6845" s="12"/>
      <c r="AP6845" s="12"/>
      <c r="AQ6845" s="12"/>
      <c r="AR6845" s="12"/>
      <c r="AS6845" s="12"/>
      <c r="AT6845" s="12"/>
      <c r="AU6845" s="12"/>
      <c r="AV6845" s="12"/>
      <c r="AW6845" s="12"/>
      <c r="AX6845" s="12"/>
      <c r="AY6845" s="12"/>
      <c r="AZ6845" s="12"/>
      <c r="BA6845" s="12"/>
      <c r="BB6845" s="12"/>
      <c r="BC6845" s="12"/>
      <c r="BD6845" s="12"/>
      <c r="BE6845" s="12"/>
      <c r="BF6845" s="12"/>
      <c r="BG6845" s="12"/>
      <c r="BH6845" s="12"/>
      <c r="BI6845" s="12"/>
      <c r="BJ6845" s="13"/>
      <c r="BK6845" s="13"/>
      <c r="BL6845" s="13"/>
      <c r="BM6845" s="13"/>
      <c r="BN6845" s="13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1"/>
      <c r="L6846" s="11"/>
      <c r="M6846" s="12"/>
      <c r="N6846" s="12"/>
      <c r="O6846" s="12"/>
      <c r="P6846" s="12"/>
      <c r="Q6846" s="12"/>
      <c r="R6846" s="12"/>
      <c r="S6846" s="12"/>
      <c r="T6846" s="12"/>
      <c r="U6846" s="12"/>
      <c r="V6846" s="12"/>
      <c r="W6846" s="12"/>
      <c r="X6846" s="12"/>
      <c r="Y6846" s="12"/>
      <c r="Z6846" s="12"/>
      <c r="AA6846" s="12"/>
      <c r="AB6846" s="12"/>
      <c r="AC6846" s="12"/>
      <c r="AD6846" s="12"/>
      <c r="AE6846" s="12"/>
      <c r="AF6846" s="12"/>
      <c r="AG6846" s="12"/>
      <c r="AH6846" s="12"/>
      <c r="AI6846" s="12"/>
      <c r="AJ6846" s="12"/>
      <c r="AK6846" s="12"/>
      <c r="AL6846" s="12"/>
      <c r="AM6846" s="12"/>
      <c r="AN6846" s="12"/>
      <c r="AO6846" s="12"/>
      <c r="AP6846" s="12"/>
      <c r="AQ6846" s="12"/>
      <c r="AR6846" s="12"/>
      <c r="AS6846" s="12"/>
      <c r="AT6846" s="12"/>
      <c r="AU6846" s="12"/>
      <c r="AV6846" s="12"/>
      <c r="AW6846" s="12"/>
      <c r="AX6846" s="12"/>
      <c r="AY6846" s="12"/>
      <c r="AZ6846" s="12"/>
      <c r="BA6846" s="12"/>
      <c r="BB6846" s="12"/>
      <c r="BC6846" s="12"/>
      <c r="BD6846" s="12"/>
      <c r="BE6846" s="12"/>
      <c r="BF6846" s="12"/>
      <c r="BG6846" s="12"/>
      <c r="BH6846" s="12"/>
      <c r="BI6846" s="12"/>
      <c r="BJ6846" s="13"/>
      <c r="BK6846" s="13"/>
      <c r="BL6846" s="13"/>
      <c r="BM6846" s="13"/>
      <c r="BN6846" s="13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1"/>
      <c r="L6847" s="11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/>
      <c r="AC6847" s="12"/>
      <c r="AD6847" s="12"/>
      <c r="AE6847" s="12"/>
      <c r="AF6847" s="12"/>
      <c r="AG6847" s="12"/>
      <c r="AH6847" s="12"/>
      <c r="AI6847" s="12"/>
      <c r="AJ6847" s="12"/>
      <c r="AK6847" s="12"/>
      <c r="AL6847" s="12"/>
      <c r="AM6847" s="12"/>
      <c r="AN6847" s="12"/>
      <c r="AO6847" s="12"/>
      <c r="AP6847" s="12"/>
      <c r="AQ6847" s="12"/>
      <c r="AR6847" s="12"/>
      <c r="AS6847" s="12"/>
      <c r="AT6847" s="12"/>
      <c r="AU6847" s="12"/>
      <c r="AV6847" s="12"/>
      <c r="AW6847" s="12"/>
      <c r="AX6847" s="12"/>
      <c r="AY6847" s="12"/>
      <c r="AZ6847" s="12"/>
      <c r="BA6847" s="12"/>
      <c r="BB6847" s="12"/>
      <c r="BC6847" s="12"/>
      <c r="BD6847" s="12"/>
      <c r="BE6847" s="12"/>
      <c r="BF6847" s="12"/>
      <c r="BG6847" s="12"/>
      <c r="BH6847" s="12"/>
      <c r="BI6847" s="12"/>
      <c r="BJ6847" s="13"/>
      <c r="BK6847" s="13"/>
      <c r="BL6847" s="13"/>
      <c r="BM6847" s="13"/>
      <c r="BN6847" s="13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1"/>
      <c r="L6848" s="11"/>
      <c r="M6848" s="12"/>
      <c r="N6848" s="12"/>
      <c r="O6848" s="12"/>
      <c r="P6848" s="12"/>
      <c r="Q6848" s="12"/>
      <c r="R6848" s="12"/>
      <c r="S6848" s="12"/>
      <c r="T6848" s="12"/>
      <c r="U6848" s="12"/>
      <c r="V6848" s="12"/>
      <c r="W6848" s="12"/>
      <c r="X6848" s="12"/>
      <c r="Y6848" s="12"/>
      <c r="Z6848" s="12"/>
      <c r="AA6848" s="12"/>
      <c r="AB6848" s="12"/>
      <c r="AC6848" s="12"/>
      <c r="AD6848" s="12"/>
      <c r="AE6848" s="12"/>
      <c r="AF6848" s="12"/>
      <c r="AG6848" s="12"/>
      <c r="AH6848" s="12"/>
      <c r="AI6848" s="12"/>
      <c r="AJ6848" s="12"/>
      <c r="AK6848" s="12"/>
      <c r="AL6848" s="12"/>
      <c r="AM6848" s="12"/>
      <c r="AN6848" s="12"/>
      <c r="AO6848" s="12"/>
      <c r="AP6848" s="12"/>
      <c r="AQ6848" s="12"/>
      <c r="AR6848" s="12"/>
      <c r="AS6848" s="12"/>
      <c r="AT6848" s="12"/>
      <c r="AU6848" s="12"/>
      <c r="AV6848" s="12"/>
      <c r="AW6848" s="12"/>
      <c r="AX6848" s="12"/>
      <c r="AY6848" s="12"/>
      <c r="AZ6848" s="12"/>
      <c r="BA6848" s="12"/>
      <c r="BB6848" s="12"/>
      <c r="BC6848" s="12"/>
      <c r="BD6848" s="12"/>
      <c r="BE6848" s="12"/>
      <c r="BF6848" s="12"/>
      <c r="BG6848" s="12"/>
      <c r="BH6848" s="12"/>
      <c r="BI6848" s="12"/>
      <c r="BJ6848" s="13"/>
      <c r="BK6848" s="13"/>
      <c r="BL6848" s="13"/>
      <c r="BM6848" s="13"/>
      <c r="BN6848" s="13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1"/>
      <c r="L6849" s="11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/>
      <c r="AC6849" s="12"/>
      <c r="AD6849" s="12"/>
      <c r="AE6849" s="12"/>
      <c r="AF6849" s="12"/>
      <c r="AG6849" s="12"/>
      <c r="AH6849" s="12"/>
      <c r="AI6849" s="12"/>
      <c r="AJ6849" s="12"/>
      <c r="AK6849" s="12"/>
      <c r="AL6849" s="12"/>
      <c r="AM6849" s="12"/>
      <c r="AN6849" s="12"/>
      <c r="AO6849" s="12"/>
      <c r="AP6849" s="12"/>
      <c r="AQ6849" s="12"/>
      <c r="AR6849" s="12"/>
      <c r="AS6849" s="12"/>
      <c r="AT6849" s="12"/>
      <c r="AU6849" s="12"/>
      <c r="AV6849" s="12"/>
      <c r="AW6849" s="12"/>
      <c r="AX6849" s="12"/>
      <c r="AY6849" s="12"/>
      <c r="AZ6849" s="12"/>
      <c r="BA6849" s="12"/>
      <c r="BB6849" s="12"/>
      <c r="BC6849" s="12"/>
      <c r="BD6849" s="12"/>
      <c r="BE6849" s="12"/>
      <c r="BF6849" s="12"/>
      <c r="BG6849" s="12"/>
      <c r="BH6849" s="12"/>
      <c r="BI6849" s="12"/>
      <c r="BJ6849" s="13"/>
      <c r="BK6849" s="13"/>
      <c r="BL6849" s="13"/>
      <c r="BM6849" s="13"/>
      <c r="BN6849" s="13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1"/>
      <c r="L6850" s="11"/>
      <c r="M6850" s="12"/>
      <c r="N6850" s="12"/>
      <c r="O6850" s="12"/>
      <c r="P6850" s="12"/>
      <c r="Q6850" s="12"/>
      <c r="R6850" s="12"/>
      <c r="S6850" s="12"/>
      <c r="T6850" s="12"/>
      <c r="U6850" s="12"/>
      <c r="V6850" s="12"/>
      <c r="W6850" s="12"/>
      <c r="X6850" s="12"/>
      <c r="Y6850" s="12"/>
      <c r="Z6850" s="12"/>
      <c r="AA6850" s="12"/>
      <c r="AB6850" s="12"/>
      <c r="AC6850" s="12"/>
      <c r="AD6850" s="12"/>
      <c r="AE6850" s="12"/>
      <c r="AF6850" s="12"/>
      <c r="AG6850" s="12"/>
      <c r="AH6850" s="12"/>
      <c r="AI6850" s="12"/>
      <c r="AJ6850" s="12"/>
      <c r="AK6850" s="12"/>
      <c r="AL6850" s="12"/>
      <c r="AM6850" s="12"/>
      <c r="AN6850" s="12"/>
      <c r="AO6850" s="12"/>
      <c r="AP6850" s="12"/>
      <c r="AQ6850" s="12"/>
      <c r="AR6850" s="12"/>
      <c r="AS6850" s="12"/>
      <c r="AT6850" s="12"/>
      <c r="AU6850" s="12"/>
      <c r="AV6850" s="12"/>
      <c r="AW6850" s="12"/>
      <c r="AX6850" s="12"/>
      <c r="AY6850" s="12"/>
      <c r="AZ6850" s="12"/>
      <c r="BA6850" s="12"/>
      <c r="BB6850" s="12"/>
      <c r="BC6850" s="12"/>
      <c r="BD6850" s="12"/>
      <c r="BE6850" s="12"/>
      <c r="BF6850" s="12"/>
      <c r="BG6850" s="12"/>
      <c r="BH6850" s="12"/>
      <c r="BI6850" s="12"/>
      <c r="BJ6850" s="13"/>
      <c r="BK6850" s="13"/>
      <c r="BL6850" s="13"/>
      <c r="BM6850" s="13"/>
      <c r="BN6850" s="13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1"/>
      <c r="L6851" s="11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/>
      <c r="AC6851" s="12"/>
      <c r="AD6851" s="12"/>
      <c r="AE6851" s="12"/>
      <c r="AF6851" s="12"/>
      <c r="AG6851" s="12"/>
      <c r="AH6851" s="12"/>
      <c r="AI6851" s="12"/>
      <c r="AJ6851" s="12"/>
      <c r="AK6851" s="12"/>
      <c r="AL6851" s="12"/>
      <c r="AM6851" s="12"/>
      <c r="AN6851" s="12"/>
      <c r="AO6851" s="12"/>
      <c r="AP6851" s="12"/>
      <c r="AQ6851" s="12"/>
      <c r="AR6851" s="12"/>
      <c r="AS6851" s="12"/>
      <c r="AT6851" s="12"/>
      <c r="AU6851" s="12"/>
      <c r="AV6851" s="12"/>
      <c r="AW6851" s="12"/>
      <c r="AX6851" s="12"/>
      <c r="AY6851" s="12"/>
      <c r="AZ6851" s="12"/>
      <c r="BA6851" s="12"/>
      <c r="BB6851" s="12"/>
      <c r="BC6851" s="12"/>
      <c r="BD6851" s="12"/>
      <c r="BE6851" s="12"/>
      <c r="BF6851" s="12"/>
      <c r="BG6851" s="12"/>
      <c r="BH6851" s="12"/>
      <c r="BI6851" s="12"/>
      <c r="BJ6851" s="13"/>
      <c r="BK6851" s="13"/>
      <c r="BL6851" s="13"/>
      <c r="BM6851" s="13"/>
      <c r="BN6851" s="13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1"/>
      <c r="L6852" s="11"/>
      <c r="M6852" s="12"/>
      <c r="N6852" s="12"/>
      <c r="O6852" s="12"/>
      <c r="P6852" s="12"/>
      <c r="Q6852" s="12"/>
      <c r="R6852" s="12"/>
      <c r="S6852" s="12"/>
      <c r="T6852" s="12"/>
      <c r="U6852" s="12"/>
      <c r="V6852" s="12"/>
      <c r="W6852" s="12"/>
      <c r="X6852" s="12"/>
      <c r="Y6852" s="12"/>
      <c r="Z6852" s="12"/>
      <c r="AA6852" s="12"/>
      <c r="AB6852" s="12"/>
      <c r="AC6852" s="12"/>
      <c r="AD6852" s="12"/>
      <c r="AE6852" s="12"/>
      <c r="AF6852" s="12"/>
      <c r="AG6852" s="12"/>
      <c r="AH6852" s="12"/>
      <c r="AI6852" s="12"/>
      <c r="AJ6852" s="12"/>
      <c r="AK6852" s="12"/>
      <c r="AL6852" s="12"/>
      <c r="AM6852" s="12"/>
      <c r="AN6852" s="12"/>
      <c r="AO6852" s="12"/>
      <c r="AP6852" s="12"/>
      <c r="AQ6852" s="12"/>
      <c r="AR6852" s="12"/>
      <c r="AS6852" s="12"/>
      <c r="AT6852" s="12"/>
      <c r="AU6852" s="12"/>
      <c r="AV6852" s="12"/>
      <c r="AW6852" s="12"/>
      <c r="AX6852" s="12"/>
      <c r="AY6852" s="12"/>
      <c r="AZ6852" s="12"/>
      <c r="BA6852" s="12"/>
      <c r="BB6852" s="12"/>
      <c r="BC6852" s="12"/>
      <c r="BD6852" s="12"/>
      <c r="BE6852" s="12"/>
      <c r="BF6852" s="12"/>
      <c r="BG6852" s="12"/>
      <c r="BH6852" s="12"/>
      <c r="BI6852" s="12"/>
      <c r="BJ6852" s="13"/>
      <c r="BK6852" s="13"/>
      <c r="BL6852" s="13"/>
      <c r="BM6852" s="13"/>
      <c r="BN6852" s="13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1"/>
      <c r="L6853" s="11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/>
      <c r="AC6853" s="12"/>
      <c r="AD6853" s="12"/>
      <c r="AE6853" s="12"/>
      <c r="AF6853" s="12"/>
      <c r="AG6853" s="12"/>
      <c r="AH6853" s="12"/>
      <c r="AI6853" s="12"/>
      <c r="AJ6853" s="12"/>
      <c r="AK6853" s="12"/>
      <c r="AL6853" s="12"/>
      <c r="AM6853" s="12"/>
      <c r="AN6853" s="12"/>
      <c r="AO6853" s="12"/>
      <c r="AP6853" s="12"/>
      <c r="AQ6853" s="12"/>
      <c r="AR6853" s="12"/>
      <c r="AS6853" s="12"/>
      <c r="AT6853" s="12"/>
      <c r="AU6853" s="12"/>
      <c r="AV6853" s="12"/>
      <c r="AW6853" s="12"/>
      <c r="AX6853" s="12"/>
      <c r="AY6853" s="12"/>
      <c r="AZ6853" s="12"/>
      <c r="BA6853" s="12"/>
      <c r="BB6853" s="12"/>
      <c r="BC6853" s="12"/>
      <c r="BD6853" s="12"/>
      <c r="BE6853" s="12"/>
      <c r="BF6853" s="12"/>
      <c r="BG6853" s="12"/>
      <c r="BH6853" s="12"/>
      <c r="BI6853" s="12"/>
      <c r="BJ6853" s="13"/>
      <c r="BK6853" s="13"/>
      <c r="BL6853" s="13"/>
      <c r="BM6853" s="13"/>
      <c r="BN6853" s="13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1"/>
      <c r="L6854" s="11"/>
      <c r="M6854" s="12"/>
      <c r="N6854" s="12"/>
      <c r="O6854" s="12"/>
      <c r="P6854" s="12"/>
      <c r="Q6854" s="12"/>
      <c r="R6854" s="12"/>
      <c r="S6854" s="12"/>
      <c r="T6854" s="12"/>
      <c r="U6854" s="12"/>
      <c r="V6854" s="12"/>
      <c r="W6854" s="12"/>
      <c r="X6854" s="12"/>
      <c r="Y6854" s="12"/>
      <c r="Z6854" s="12"/>
      <c r="AA6854" s="12"/>
      <c r="AB6854" s="12"/>
      <c r="AC6854" s="12"/>
      <c r="AD6854" s="12"/>
      <c r="AE6854" s="12"/>
      <c r="AF6854" s="12"/>
      <c r="AG6854" s="12"/>
      <c r="AH6854" s="12"/>
      <c r="AI6854" s="12"/>
      <c r="AJ6854" s="12"/>
      <c r="AK6854" s="12"/>
      <c r="AL6854" s="12"/>
      <c r="AM6854" s="12"/>
      <c r="AN6854" s="12"/>
      <c r="AO6854" s="12"/>
      <c r="AP6854" s="12"/>
      <c r="AQ6854" s="12"/>
      <c r="AR6854" s="12"/>
      <c r="AS6854" s="12"/>
      <c r="AT6854" s="12"/>
      <c r="AU6854" s="12"/>
      <c r="AV6854" s="12"/>
      <c r="AW6854" s="12"/>
      <c r="AX6854" s="12"/>
      <c r="AY6854" s="12"/>
      <c r="AZ6854" s="12"/>
      <c r="BA6854" s="12"/>
      <c r="BB6854" s="12"/>
      <c r="BC6854" s="12"/>
      <c r="BD6854" s="12"/>
      <c r="BE6854" s="12"/>
      <c r="BF6854" s="12"/>
      <c r="BG6854" s="12"/>
      <c r="BH6854" s="12"/>
      <c r="BI6854" s="12"/>
      <c r="BJ6854" s="13"/>
      <c r="BK6854" s="13"/>
      <c r="BL6854" s="13"/>
      <c r="BM6854" s="13"/>
      <c r="BN6854" s="13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1"/>
      <c r="L6855" s="11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/>
      <c r="AC6855" s="12"/>
      <c r="AD6855" s="12"/>
      <c r="AE6855" s="12"/>
      <c r="AF6855" s="12"/>
      <c r="AG6855" s="12"/>
      <c r="AH6855" s="12"/>
      <c r="AI6855" s="12"/>
      <c r="AJ6855" s="12"/>
      <c r="AK6855" s="12"/>
      <c r="AL6855" s="12"/>
      <c r="AM6855" s="12"/>
      <c r="AN6855" s="12"/>
      <c r="AO6855" s="12"/>
      <c r="AP6855" s="12"/>
      <c r="AQ6855" s="12"/>
      <c r="AR6855" s="12"/>
      <c r="AS6855" s="12"/>
      <c r="AT6855" s="12"/>
      <c r="AU6855" s="12"/>
      <c r="AV6855" s="12"/>
      <c r="AW6855" s="12"/>
      <c r="AX6855" s="12"/>
      <c r="AY6855" s="12"/>
      <c r="AZ6855" s="12"/>
      <c r="BA6855" s="12"/>
      <c r="BB6855" s="12"/>
      <c r="BC6855" s="12"/>
      <c r="BD6855" s="12"/>
      <c r="BE6855" s="12"/>
      <c r="BF6855" s="12"/>
      <c r="BG6855" s="12"/>
      <c r="BH6855" s="12"/>
      <c r="BI6855" s="12"/>
      <c r="BJ6855" s="13"/>
      <c r="BK6855" s="13"/>
      <c r="BL6855" s="13"/>
      <c r="BM6855" s="13"/>
      <c r="BN6855" s="13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1"/>
      <c r="L6856" s="11"/>
      <c r="M6856" s="12"/>
      <c r="N6856" s="12"/>
      <c r="O6856" s="12"/>
      <c r="P6856" s="12"/>
      <c r="Q6856" s="12"/>
      <c r="R6856" s="12"/>
      <c r="S6856" s="12"/>
      <c r="T6856" s="12"/>
      <c r="U6856" s="12"/>
      <c r="V6856" s="12"/>
      <c r="W6856" s="12"/>
      <c r="X6856" s="12"/>
      <c r="Y6856" s="12"/>
      <c r="Z6856" s="12"/>
      <c r="AA6856" s="12"/>
      <c r="AB6856" s="12"/>
      <c r="AC6856" s="12"/>
      <c r="AD6856" s="12"/>
      <c r="AE6856" s="12"/>
      <c r="AF6856" s="12"/>
      <c r="AG6856" s="12"/>
      <c r="AH6856" s="12"/>
      <c r="AI6856" s="12"/>
      <c r="AJ6856" s="12"/>
      <c r="AK6856" s="12"/>
      <c r="AL6856" s="12"/>
      <c r="AM6856" s="12"/>
      <c r="AN6856" s="12"/>
      <c r="AO6856" s="12"/>
      <c r="AP6856" s="12"/>
      <c r="AQ6856" s="12"/>
      <c r="AR6856" s="12"/>
      <c r="AS6856" s="12"/>
      <c r="AT6856" s="12"/>
      <c r="AU6856" s="12"/>
      <c r="AV6856" s="12"/>
      <c r="AW6856" s="12"/>
      <c r="AX6856" s="12"/>
      <c r="AY6856" s="12"/>
      <c r="AZ6856" s="12"/>
      <c r="BA6856" s="12"/>
      <c r="BB6856" s="12"/>
      <c r="BC6856" s="12"/>
      <c r="BD6856" s="12"/>
      <c r="BE6856" s="12"/>
      <c r="BF6856" s="12"/>
      <c r="BG6856" s="12"/>
      <c r="BH6856" s="12"/>
      <c r="BI6856" s="12"/>
      <c r="BJ6856" s="13"/>
      <c r="BK6856" s="13"/>
      <c r="BL6856" s="13"/>
      <c r="BM6856" s="13"/>
      <c r="BN6856" s="13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1"/>
      <c r="L6857" s="11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/>
      <c r="AC6857" s="12"/>
      <c r="AD6857" s="12"/>
      <c r="AE6857" s="12"/>
      <c r="AF6857" s="12"/>
      <c r="AG6857" s="12"/>
      <c r="AH6857" s="12"/>
      <c r="AI6857" s="12"/>
      <c r="AJ6857" s="12"/>
      <c r="AK6857" s="12"/>
      <c r="AL6857" s="12"/>
      <c r="AM6857" s="12"/>
      <c r="AN6857" s="12"/>
      <c r="AO6857" s="12"/>
      <c r="AP6857" s="12"/>
      <c r="AQ6857" s="12"/>
      <c r="AR6857" s="12"/>
      <c r="AS6857" s="12"/>
      <c r="AT6857" s="12"/>
      <c r="AU6857" s="12"/>
      <c r="AV6857" s="12"/>
      <c r="AW6857" s="12"/>
      <c r="AX6857" s="12"/>
      <c r="AY6857" s="12"/>
      <c r="AZ6857" s="12"/>
      <c r="BA6857" s="12"/>
      <c r="BB6857" s="12"/>
      <c r="BC6857" s="12"/>
      <c r="BD6857" s="12"/>
      <c r="BE6857" s="12"/>
      <c r="BF6857" s="12"/>
      <c r="BG6857" s="12"/>
      <c r="BH6857" s="12"/>
      <c r="BI6857" s="12"/>
      <c r="BJ6857" s="13"/>
      <c r="BK6857" s="13"/>
      <c r="BL6857" s="13"/>
      <c r="BM6857" s="13"/>
      <c r="BN6857" s="13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1"/>
      <c r="L6858" s="11"/>
      <c r="M6858" s="12"/>
      <c r="N6858" s="12"/>
      <c r="O6858" s="12"/>
      <c r="P6858" s="12"/>
      <c r="Q6858" s="12"/>
      <c r="R6858" s="12"/>
      <c r="S6858" s="12"/>
      <c r="T6858" s="12"/>
      <c r="U6858" s="12"/>
      <c r="V6858" s="12"/>
      <c r="W6858" s="12"/>
      <c r="X6858" s="12"/>
      <c r="Y6858" s="12"/>
      <c r="Z6858" s="12"/>
      <c r="AA6858" s="12"/>
      <c r="AB6858" s="12"/>
      <c r="AC6858" s="12"/>
      <c r="AD6858" s="12"/>
      <c r="AE6858" s="12"/>
      <c r="AF6858" s="12"/>
      <c r="AG6858" s="12"/>
      <c r="AH6858" s="12"/>
      <c r="AI6858" s="12"/>
      <c r="AJ6858" s="12"/>
      <c r="AK6858" s="12"/>
      <c r="AL6858" s="12"/>
      <c r="AM6858" s="12"/>
      <c r="AN6858" s="12"/>
      <c r="AO6858" s="12"/>
      <c r="AP6858" s="12"/>
      <c r="AQ6858" s="12"/>
      <c r="AR6858" s="12"/>
      <c r="AS6858" s="12"/>
      <c r="AT6858" s="12"/>
      <c r="AU6858" s="12"/>
      <c r="AV6858" s="12"/>
      <c r="AW6858" s="12"/>
      <c r="AX6858" s="12"/>
      <c r="AY6858" s="12"/>
      <c r="AZ6858" s="12"/>
      <c r="BA6858" s="12"/>
      <c r="BB6858" s="12"/>
      <c r="BC6858" s="12"/>
      <c r="BD6858" s="12"/>
      <c r="BE6858" s="12"/>
      <c r="BF6858" s="12"/>
      <c r="BG6858" s="12"/>
      <c r="BH6858" s="12"/>
      <c r="BI6858" s="12"/>
      <c r="BJ6858" s="13"/>
      <c r="BK6858" s="13"/>
      <c r="BL6858" s="13"/>
      <c r="BM6858" s="13"/>
      <c r="BN6858" s="13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1"/>
      <c r="L6859" s="11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/>
      <c r="AC6859" s="12"/>
      <c r="AD6859" s="12"/>
      <c r="AE6859" s="12"/>
      <c r="AF6859" s="12"/>
      <c r="AG6859" s="12"/>
      <c r="AH6859" s="12"/>
      <c r="AI6859" s="12"/>
      <c r="AJ6859" s="12"/>
      <c r="AK6859" s="12"/>
      <c r="AL6859" s="12"/>
      <c r="AM6859" s="12"/>
      <c r="AN6859" s="12"/>
      <c r="AO6859" s="12"/>
      <c r="AP6859" s="12"/>
      <c r="AQ6859" s="12"/>
      <c r="AR6859" s="12"/>
      <c r="AS6859" s="12"/>
      <c r="AT6859" s="12"/>
      <c r="AU6859" s="12"/>
      <c r="AV6859" s="12"/>
      <c r="AW6859" s="12"/>
      <c r="AX6859" s="12"/>
      <c r="AY6859" s="12"/>
      <c r="AZ6859" s="12"/>
      <c r="BA6859" s="12"/>
      <c r="BB6859" s="12"/>
      <c r="BC6859" s="12"/>
      <c r="BD6859" s="12"/>
      <c r="BE6859" s="12"/>
      <c r="BF6859" s="12"/>
      <c r="BG6859" s="12"/>
      <c r="BH6859" s="12"/>
      <c r="BI6859" s="12"/>
      <c r="BJ6859" s="13"/>
      <c r="BK6859" s="13"/>
      <c r="BL6859" s="13"/>
      <c r="BM6859" s="13"/>
      <c r="BN6859" s="13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1"/>
      <c r="L6860" s="11"/>
      <c r="M6860" s="12"/>
      <c r="N6860" s="12"/>
      <c r="O6860" s="12"/>
      <c r="P6860" s="12"/>
      <c r="Q6860" s="12"/>
      <c r="R6860" s="12"/>
      <c r="S6860" s="12"/>
      <c r="T6860" s="12"/>
      <c r="U6860" s="12"/>
      <c r="V6860" s="12"/>
      <c r="W6860" s="12"/>
      <c r="X6860" s="12"/>
      <c r="Y6860" s="12"/>
      <c r="Z6860" s="12"/>
      <c r="AA6860" s="12"/>
      <c r="AB6860" s="12"/>
      <c r="AC6860" s="12"/>
      <c r="AD6860" s="12"/>
      <c r="AE6860" s="12"/>
      <c r="AF6860" s="12"/>
      <c r="AG6860" s="12"/>
      <c r="AH6860" s="12"/>
      <c r="AI6860" s="12"/>
      <c r="AJ6860" s="12"/>
      <c r="AK6860" s="12"/>
      <c r="AL6860" s="12"/>
      <c r="AM6860" s="12"/>
      <c r="AN6860" s="12"/>
      <c r="AO6860" s="12"/>
      <c r="AP6860" s="12"/>
      <c r="AQ6860" s="12"/>
      <c r="AR6860" s="12"/>
      <c r="AS6860" s="12"/>
      <c r="AT6860" s="12"/>
      <c r="AU6860" s="12"/>
      <c r="AV6860" s="12"/>
      <c r="AW6860" s="12"/>
      <c r="AX6860" s="12"/>
      <c r="AY6860" s="12"/>
      <c r="AZ6860" s="12"/>
      <c r="BA6860" s="12"/>
      <c r="BB6860" s="12"/>
      <c r="BC6860" s="12"/>
      <c r="BD6860" s="12"/>
      <c r="BE6860" s="12"/>
      <c r="BF6860" s="12"/>
      <c r="BG6860" s="12"/>
      <c r="BH6860" s="12"/>
      <c r="BI6860" s="12"/>
      <c r="BJ6860" s="13"/>
      <c r="BK6860" s="13"/>
      <c r="BL6860" s="13"/>
      <c r="BM6860" s="13"/>
      <c r="BN6860" s="13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1"/>
      <c r="L6861" s="11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/>
      <c r="AC6861" s="12"/>
      <c r="AD6861" s="12"/>
      <c r="AE6861" s="12"/>
      <c r="AF6861" s="12"/>
      <c r="AG6861" s="12"/>
      <c r="AH6861" s="12"/>
      <c r="AI6861" s="12"/>
      <c r="AJ6861" s="12"/>
      <c r="AK6861" s="12"/>
      <c r="AL6861" s="12"/>
      <c r="AM6861" s="12"/>
      <c r="AN6861" s="12"/>
      <c r="AO6861" s="12"/>
      <c r="AP6861" s="12"/>
      <c r="AQ6861" s="12"/>
      <c r="AR6861" s="12"/>
      <c r="AS6861" s="12"/>
      <c r="AT6861" s="12"/>
      <c r="AU6861" s="12"/>
      <c r="AV6861" s="12"/>
      <c r="AW6861" s="12"/>
      <c r="AX6861" s="12"/>
      <c r="AY6861" s="12"/>
      <c r="AZ6861" s="12"/>
      <c r="BA6861" s="12"/>
      <c r="BB6861" s="12"/>
      <c r="BC6861" s="12"/>
      <c r="BD6861" s="12"/>
      <c r="BE6861" s="12"/>
      <c r="BF6861" s="12"/>
      <c r="BG6861" s="12"/>
      <c r="BH6861" s="12"/>
      <c r="BI6861" s="12"/>
      <c r="BJ6861" s="13"/>
      <c r="BK6861" s="13"/>
      <c r="BL6861" s="13"/>
      <c r="BM6861" s="13"/>
      <c r="BN6861" s="13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1"/>
      <c r="L6862" s="11"/>
      <c r="M6862" s="12"/>
      <c r="N6862" s="12"/>
      <c r="O6862" s="12"/>
      <c r="P6862" s="12"/>
      <c r="Q6862" s="12"/>
      <c r="R6862" s="12"/>
      <c r="S6862" s="12"/>
      <c r="T6862" s="12"/>
      <c r="U6862" s="12"/>
      <c r="V6862" s="12"/>
      <c r="W6862" s="12"/>
      <c r="X6862" s="12"/>
      <c r="Y6862" s="12"/>
      <c r="Z6862" s="12"/>
      <c r="AA6862" s="12"/>
      <c r="AB6862" s="12"/>
      <c r="AC6862" s="12"/>
      <c r="AD6862" s="12"/>
      <c r="AE6862" s="12"/>
      <c r="AF6862" s="12"/>
      <c r="AG6862" s="12"/>
      <c r="AH6862" s="12"/>
      <c r="AI6862" s="12"/>
      <c r="AJ6862" s="12"/>
      <c r="AK6862" s="12"/>
      <c r="AL6862" s="12"/>
      <c r="AM6862" s="12"/>
      <c r="AN6862" s="12"/>
      <c r="AO6862" s="12"/>
      <c r="AP6862" s="12"/>
      <c r="AQ6862" s="12"/>
      <c r="AR6862" s="12"/>
      <c r="AS6862" s="12"/>
      <c r="AT6862" s="12"/>
      <c r="AU6862" s="12"/>
      <c r="AV6862" s="12"/>
      <c r="AW6862" s="12"/>
      <c r="AX6862" s="12"/>
      <c r="AY6862" s="12"/>
      <c r="AZ6862" s="12"/>
      <c r="BA6862" s="12"/>
      <c r="BB6862" s="12"/>
      <c r="BC6862" s="12"/>
      <c r="BD6862" s="12"/>
      <c r="BE6862" s="12"/>
      <c r="BF6862" s="12"/>
      <c r="BG6862" s="12"/>
      <c r="BH6862" s="12"/>
      <c r="BI6862" s="12"/>
      <c r="BJ6862" s="13"/>
      <c r="BK6862" s="13"/>
      <c r="BL6862" s="13"/>
      <c r="BM6862" s="13"/>
      <c r="BN6862" s="13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1"/>
      <c r="L6863" s="11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/>
      <c r="AC6863" s="12"/>
      <c r="AD6863" s="12"/>
      <c r="AE6863" s="12"/>
      <c r="AF6863" s="12"/>
      <c r="AG6863" s="12"/>
      <c r="AH6863" s="12"/>
      <c r="AI6863" s="12"/>
      <c r="AJ6863" s="12"/>
      <c r="AK6863" s="12"/>
      <c r="AL6863" s="12"/>
      <c r="AM6863" s="12"/>
      <c r="AN6863" s="12"/>
      <c r="AO6863" s="12"/>
      <c r="AP6863" s="12"/>
      <c r="AQ6863" s="12"/>
      <c r="AR6863" s="12"/>
      <c r="AS6863" s="12"/>
      <c r="AT6863" s="12"/>
      <c r="AU6863" s="12"/>
      <c r="AV6863" s="12"/>
      <c r="AW6863" s="12"/>
      <c r="AX6863" s="12"/>
      <c r="AY6863" s="12"/>
      <c r="AZ6863" s="12"/>
      <c r="BA6863" s="12"/>
      <c r="BB6863" s="12"/>
      <c r="BC6863" s="12"/>
      <c r="BD6863" s="12"/>
      <c r="BE6863" s="12"/>
      <c r="BF6863" s="12"/>
      <c r="BG6863" s="12"/>
      <c r="BH6863" s="12"/>
      <c r="BI6863" s="12"/>
      <c r="BJ6863" s="13"/>
      <c r="BK6863" s="13"/>
      <c r="BL6863" s="13"/>
      <c r="BM6863" s="13"/>
      <c r="BN6863" s="13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1"/>
      <c r="L6864" s="11"/>
      <c r="M6864" s="12"/>
      <c r="N6864" s="12"/>
      <c r="O6864" s="12"/>
      <c r="P6864" s="12"/>
      <c r="Q6864" s="12"/>
      <c r="R6864" s="12"/>
      <c r="S6864" s="12"/>
      <c r="T6864" s="12"/>
      <c r="U6864" s="12"/>
      <c r="V6864" s="12"/>
      <c r="W6864" s="12"/>
      <c r="X6864" s="12"/>
      <c r="Y6864" s="12"/>
      <c r="Z6864" s="12"/>
      <c r="AA6864" s="12"/>
      <c r="AB6864" s="12"/>
      <c r="AC6864" s="12"/>
      <c r="AD6864" s="12"/>
      <c r="AE6864" s="12"/>
      <c r="AF6864" s="12"/>
      <c r="AG6864" s="12"/>
      <c r="AH6864" s="12"/>
      <c r="AI6864" s="12"/>
      <c r="AJ6864" s="12"/>
      <c r="AK6864" s="12"/>
      <c r="AL6864" s="12"/>
      <c r="AM6864" s="12"/>
      <c r="AN6864" s="12"/>
      <c r="AO6864" s="12"/>
      <c r="AP6864" s="12"/>
      <c r="AQ6864" s="12"/>
      <c r="AR6864" s="12"/>
      <c r="AS6864" s="12"/>
      <c r="AT6864" s="12"/>
      <c r="AU6864" s="12"/>
      <c r="AV6864" s="12"/>
      <c r="AW6864" s="12"/>
      <c r="AX6864" s="12"/>
      <c r="AY6864" s="12"/>
      <c r="AZ6864" s="12"/>
      <c r="BA6864" s="12"/>
      <c r="BB6864" s="12"/>
      <c r="BC6864" s="12"/>
      <c r="BD6864" s="12"/>
      <c r="BE6864" s="12"/>
      <c r="BF6864" s="12"/>
      <c r="BG6864" s="12"/>
      <c r="BH6864" s="12"/>
      <c r="BI6864" s="12"/>
      <c r="BJ6864" s="13"/>
      <c r="BK6864" s="13"/>
      <c r="BL6864" s="13"/>
      <c r="BM6864" s="13"/>
      <c r="BN6864" s="13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1"/>
      <c r="L6865" s="11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/>
      <c r="AG6865" s="12"/>
      <c r="AH6865" s="12"/>
      <c r="AI6865" s="12"/>
      <c r="AJ6865" s="12"/>
      <c r="AK6865" s="12"/>
      <c r="AL6865" s="12"/>
      <c r="AM6865" s="12"/>
      <c r="AN6865" s="12"/>
      <c r="AO6865" s="12"/>
      <c r="AP6865" s="12"/>
      <c r="AQ6865" s="12"/>
      <c r="AR6865" s="12"/>
      <c r="AS6865" s="12"/>
      <c r="AT6865" s="12"/>
      <c r="AU6865" s="12"/>
      <c r="AV6865" s="12"/>
      <c r="AW6865" s="12"/>
      <c r="AX6865" s="12"/>
      <c r="AY6865" s="12"/>
      <c r="AZ6865" s="12"/>
      <c r="BA6865" s="12"/>
      <c r="BB6865" s="12"/>
      <c r="BC6865" s="12"/>
      <c r="BD6865" s="12"/>
      <c r="BE6865" s="12"/>
      <c r="BF6865" s="12"/>
      <c r="BG6865" s="12"/>
      <c r="BH6865" s="12"/>
      <c r="BI6865" s="12"/>
      <c r="BJ6865" s="13"/>
      <c r="BK6865" s="13"/>
      <c r="BL6865" s="13"/>
      <c r="BM6865" s="13"/>
      <c r="BN6865" s="13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1"/>
      <c r="L6866" s="11"/>
      <c r="M6866" s="12"/>
      <c r="N6866" s="12"/>
      <c r="O6866" s="12"/>
      <c r="P6866" s="12"/>
      <c r="Q6866" s="12"/>
      <c r="R6866" s="12"/>
      <c r="S6866" s="12"/>
      <c r="T6866" s="12"/>
      <c r="U6866" s="12"/>
      <c r="V6866" s="12"/>
      <c r="W6866" s="12"/>
      <c r="X6866" s="12"/>
      <c r="Y6866" s="12"/>
      <c r="Z6866" s="12"/>
      <c r="AA6866" s="12"/>
      <c r="AB6866" s="12"/>
      <c r="AC6866" s="12"/>
      <c r="AD6866" s="12"/>
      <c r="AE6866" s="12"/>
      <c r="AF6866" s="12"/>
      <c r="AG6866" s="12"/>
      <c r="AH6866" s="12"/>
      <c r="AI6866" s="12"/>
      <c r="AJ6866" s="12"/>
      <c r="AK6866" s="12"/>
      <c r="AL6866" s="12"/>
      <c r="AM6866" s="12"/>
      <c r="AN6866" s="12"/>
      <c r="AO6866" s="12"/>
      <c r="AP6866" s="12"/>
      <c r="AQ6866" s="12"/>
      <c r="AR6866" s="12"/>
      <c r="AS6866" s="12"/>
      <c r="AT6866" s="12"/>
      <c r="AU6866" s="12"/>
      <c r="AV6866" s="12"/>
      <c r="AW6866" s="12"/>
      <c r="AX6866" s="12"/>
      <c r="AY6866" s="12"/>
      <c r="AZ6866" s="12"/>
      <c r="BA6866" s="12"/>
      <c r="BB6866" s="12"/>
      <c r="BC6866" s="12"/>
      <c r="BD6866" s="12"/>
      <c r="BE6866" s="12"/>
      <c r="BF6866" s="12"/>
      <c r="BG6866" s="12"/>
      <c r="BH6866" s="12"/>
      <c r="BI6866" s="12"/>
      <c r="BJ6866" s="13"/>
      <c r="BK6866" s="13"/>
      <c r="BL6866" s="13"/>
      <c r="BM6866" s="13"/>
      <c r="BN6866" s="13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1"/>
      <c r="L6867" s="11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/>
      <c r="AC6867" s="12"/>
      <c r="AD6867" s="12"/>
      <c r="AE6867" s="12"/>
      <c r="AF6867" s="12"/>
      <c r="AG6867" s="12"/>
      <c r="AH6867" s="12"/>
      <c r="AI6867" s="12"/>
      <c r="AJ6867" s="12"/>
      <c r="AK6867" s="12"/>
      <c r="AL6867" s="12"/>
      <c r="AM6867" s="12"/>
      <c r="AN6867" s="12"/>
      <c r="AO6867" s="12"/>
      <c r="AP6867" s="12"/>
      <c r="AQ6867" s="12"/>
      <c r="AR6867" s="12"/>
      <c r="AS6867" s="12"/>
      <c r="AT6867" s="12"/>
      <c r="AU6867" s="12"/>
      <c r="AV6867" s="12"/>
      <c r="AW6867" s="12"/>
      <c r="AX6867" s="12"/>
      <c r="AY6867" s="12"/>
      <c r="AZ6867" s="12"/>
      <c r="BA6867" s="12"/>
      <c r="BB6867" s="12"/>
      <c r="BC6867" s="12"/>
      <c r="BD6867" s="12"/>
      <c r="BE6867" s="12"/>
      <c r="BF6867" s="12"/>
      <c r="BG6867" s="12"/>
      <c r="BH6867" s="12"/>
      <c r="BI6867" s="12"/>
      <c r="BJ6867" s="13"/>
      <c r="BK6867" s="13"/>
      <c r="BL6867" s="13"/>
      <c r="BM6867" s="13"/>
      <c r="BN6867" s="13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1"/>
      <c r="L6868" s="11"/>
      <c r="M6868" s="12"/>
      <c r="N6868" s="12"/>
      <c r="O6868" s="12"/>
      <c r="P6868" s="12"/>
      <c r="Q6868" s="12"/>
      <c r="R6868" s="12"/>
      <c r="S6868" s="12"/>
      <c r="T6868" s="12"/>
      <c r="U6868" s="12"/>
      <c r="V6868" s="12"/>
      <c r="W6868" s="12"/>
      <c r="X6868" s="12"/>
      <c r="Y6868" s="12"/>
      <c r="Z6868" s="12"/>
      <c r="AA6868" s="12"/>
      <c r="AB6868" s="12"/>
      <c r="AC6868" s="12"/>
      <c r="AD6868" s="12"/>
      <c r="AE6868" s="12"/>
      <c r="AF6868" s="12"/>
      <c r="AG6868" s="12"/>
      <c r="AH6868" s="12"/>
      <c r="AI6868" s="12"/>
      <c r="AJ6868" s="12"/>
      <c r="AK6868" s="12"/>
      <c r="AL6868" s="12"/>
      <c r="AM6868" s="12"/>
      <c r="AN6868" s="12"/>
      <c r="AO6868" s="12"/>
      <c r="AP6868" s="12"/>
      <c r="AQ6868" s="12"/>
      <c r="AR6868" s="12"/>
      <c r="AS6868" s="12"/>
      <c r="AT6868" s="12"/>
      <c r="AU6868" s="12"/>
      <c r="AV6868" s="12"/>
      <c r="AW6868" s="12"/>
      <c r="AX6868" s="12"/>
      <c r="AY6868" s="12"/>
      <c r="AZ6868" s="12"/>
      <c r="BA6868" s="12"/>
      <c r="BB6868" s="12"/>
      <c r="BC6868" s="12"/>
      <c r="BD6868" s="12"/>
      <c r="BE6868" s="12"/>
      <c r="BF6868" s="12"/>
      <c r="BG6868" s="12"/>
      <c r="BH6868" s="12"/>
      <c r="BI6868" s="12"/>
      <c r="BJ6868" s="13"/>
      <c r="BK6868" s="13"/>
      <c r="BL6868" s="13"/>
      <c r="BM6868" s="13"/>
      <c r="BN6868" s="13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1"/>
      <c r="L6869" s="11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/>
      <c r="AC6869" s="12"/>
      <c r="AD6869" s="12"/>
      <c r="AE6869" s="12"/>
      <c r="AF6869" s="12"/>
      <c r="AG6869" s="12"/>
      <c r="AH6869" s="12"/>
      <c r="AI6869" s="12"/>
      <c r="AJ6869" s="12"/>
      <c r="AK6869" s="12"/>
      <c r="AL6869" s="12"/>
      <c r="AM6869" s="12"/>
      <c r="AN6869" s="12"/>
      <c r="AO6869" s="12"/>
      <c r="AP6869" s="12"/>
      <c r="AQ6869" s="12"/>
      <c r="AR6869" s="12"/>
      <c r="AS6869" s="12"/>
      <c r="AT6869" s="12"/>
      <c r="AU6869" s="12"/>
      <c r="AV6869" s="12"/>
      <c r="AW6869" s="12"/>
      <c r="AX6869" s="12"/>
      <c r="AY6869" s="12"/>
      <c r="AZ6869" s="12"/>
      <c r="BA6869" s="12"/>
      <c r="BB6869" s="12"/>
      <c r="BC6869" s="12"/>
      <c r="BD6869" s="12"/>
      <c r="BE6869" s="12"/>
      <c r="BF6869" s="12"/>
      <c r="BG6869" s="12"/>
      <c r="BH6869" s="12"/>
      <c r="BI6869" s="12"/>
      <c r="BJ6869" s="13"/>
      <c r="BK6869" s="13"/>
      <c r="BL6869" s="13"/>
      <c r="BM6869" s="13"/>
      <c r="BN6869" s="13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1"/>
      <c r="L6870" s="11"/>
      <c r="M6870" s="12"/>
      <c r="N6870" s="12"/>
      <c r="O6870" s="12"/>
      <c r="P6870" s="12"/>
      <c r="Q6870" s="12"/>
      <c r="R6870" s="12"/>
      <c r="S6870" s="12"/>
      <c r="T6870" s="12"/>
      <c r="U6870" s="12"/>
      <c r="V6870" s="12"/>
      <c r="W6870" s="12"/>
      <c r="X6870" s="12"/>
      <c r="Y6870" s="12"/>
      <c r="Z6870" s="12"/>
      <c r="AA6870" s="12"/>
      <c r="AB6870" s="12"/>
      <c r="AC6870" s="12"/>
      <c r="AD6870" s="12"/>
      <c r="AE6870" s="12"/>
      <c r="AF6870" s="12"/>
      <c r="AG6870" s="12"/>
      <c r="AH6870" s="12"/>
      <c r="AI6870" s="12"/>
      <c r="AJ6870" s="12"/>
      <c r="AK6870" s="12"/>
      <c r="AL6870" s="12"/>
      <c r="AM6870" s="12"/>
      <c r="AN6870" s="12"/>
      <c r="AO6870" s="12"/>
      <c r="AP6870" s="12"/>
      <c r="AQ6870" s="12"/>
      <c r="AR6870" s="12"/>
      <c r="AS6870" s="12"/>
      <c r="AT6870" s="12"/>
      <c r="AU6870" s="12"/>
      <c r="AV6870" s="12"/>
      <c r="AW6870" s="12"/>
      <c r="AX6870" s="12"/>
      <c r="AY6870" s="12"/>
      <c r="AZ6870" s="12"/>
      <c r="BA6870" s="12"/>
      <c r="BB6870" s="12"/>
      <c r="BC6870" s="12"/>
      <c r="BD6870" s="12"/>
      <c r="BE6870" s="12"/>
      <c r="BF6870" s="12"/>
      <c r="BG6870" s="12"/>
      <c r="BH6870" s="12"/>
      <c r="BI6870" s="12"/>
      <c r="BJ6870" s="13"/>
      <c r="BK6870" s="13"/>
      <c r="BL6870" s="13"/>
      <c r="BM6870" s="13"/>
      <c r="BN6870" s="13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1"/>
      <c r="L6871" s="11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/>
      <c r="AC6871" s="12"/>
      <c r="AD6871" s="12"/>
      <c r="AE6871" s="12"/>
      <c r="AF6871" s="12"/>
      <c r="AG6871" s="12"/>
      <c r="AH6871" s="12"/>
      <c r="AI6871" s="12"/>
      <c r="AJ6871" s="12"/>
      <c r="AK6871" s="12"/>
      <c r="AL6871" s="12"/>
      <c r="AM6871" s="12"/>
      <c r="AN6871" s="12"/>
      <c r="AO6871" s="12"/>
      <c r="AP6871" s="12"/>
      <c r="AQ6871" s="12"/>
      <c r="AR6871" s="12"/>
      <c r="AS6871" s="12"/>
      <c r="AT6871" s="12"/>
      <c r="AU6871" s="12"/>
      <c r="AV6871" s="12"/>
      <c r="AW6871" s="12"/>
      <c r="AX6871" s="12"/>
      <c r="AY6871" s="12"/>
      <c r="AZ6871" s="12"/>
      <c r="BA6871" s="12"/>
      <c r="BB6871" s="12"/>
      <c r="BC6871" s="12"/>
      <c r="BD6871" s="12"/>
      <c r="BE6871" s="12"/>
      <c r="BF6871" s="12"/>
      <c r="BG6871" s="12"/>
      <c r="BH6871" s="12"/>
      <c r="BI6871" s="12"/>
      <c r="BJ6871" s="13"/>
      <c r="BK6871" s="13"/>
      <c r="BL6871" s="13"/>
      <c r="BM6871" s="13"/>
      <c r="BN6871" s="13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1"/>
      <c r="L6872" s="11"/>
      <c r="M6872" s="12"/>
      <c r="N6872" s="12"/>
      <c r="O6872" s="12"/>
      <c r="P6872" s="12"/>
      <c r="Q6872" s="12"/>
      <c r="R6872" s="12"/>
      <c r="S6872" s="12"/>
      <c r="T6872" s="12"/>
      <c r="U6872" s="12"/>
      <c r="V6872" s="12"/>
      <c r="W6872" s="12"/>
      <c r="X6872" s="12"/>
      <c r="Y6872" s="12"/>
      <c r="Z6872" s="12"/>
      <c r="AA6872" s="12"/>
      <c r="AB6872" s="12"/>
      <c r="AC6872" s="12"/>
      <c r="AD6872" s="12"/>
      <c r="AE6872" s="12"/>
      <c r="AF6872" s="12"/>
      <c r="AG6872" s="12"/>
      <c r="AH6872" s="12"/>
      <c r="AI6872" s="12"/>
      <c r="AJ6872" s="12"/>
      <c r="AK6872" s="12"/>
      <c r="AL6872" s="12"/>
      <c r="AM6872" s="12"/>
      <c r="AN6872" s="12"/>
      <c r="AO6872" s="12"/>
      <c r="AP6872" s="12"/>
      <c r="AQ6872" s="12"/>
      <c r="AR6872" s="12"/>
      <c r="AS6872" s="12"/>
      <c r="AT6872" s="12"/>
      <c r="AU6872" s="12"/>
      <c r="AV6872" s="12"/>
      <c r="AW6872" s="12"/>
      <c r="AX6872" s="12"/>
      <c r="AY6872" s="12"/>
      <c r="AZ6872" s="12"/>
      <c r="BA6872" s="12"/>
      <c r="BB6872" s="12"/>
      <c r="BC6872" s="12"/>
      <c r="BD6872" s="12"/>
      <c r="BE6872" s="12"/>
      <c r="BF6872" s="12"/>
      <c r="BG6872" s="12"/>
      <c r="BH6872" s="12"/>
      <c r="BI6872" s="12"/>
      <c r="BJ6872" s="13"/>
      <c r="BK6872" s="13"/>
      <c r="BL6872" s="13"/>
      <c r="BM6872" s="13"/>
      <c r="BN6872" s="13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1"/>
      <c r="L6873" s="11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/>
      <c r="AC6873" s="12"/>
      <c r="AD6873" s="12"/>
      <c r="AE6873" s="12"/>
      <c r="AF6873" s="12"/>
      <c r="AG6873" s="12"/>
      <c r="AH6873" s="12"/>
      <c r="AI6873" s="12"/>
      <c r="AJ6873" s="12"/>
      <c r="AK6873" s="12"/>
      <c r="AL6873" s="12"/>
      <c r="AM6873" s="12"/>
      <c r="AN6873" s="12"/>
      <c r="AO6873" s="12"/>
      <c r="AP6873" s="12"/>
      <c r="AQ6873" s="12"/>
      <c r="AR6873" s="12"/>
      <c r="AS6873" s="12"/>
      <c r="AT6873" s="12"/>
      <c r="AU6873" s="12"/>
      <c r="AV6873" s="12"/>
      <c r="AW6873" s="12"/>
      <c r="AX6873" s="12"/>
      <c r="AY6873" s="12"/>
      <c r="AZ6873" s="12"/>
      <c r="BA6873" s="12"/>
      <c r="BB6873" s="12"/>
      <c r="BC6873" s="12"/>
      <c r="BD6873" s="12"/>
      <c r="BE6873" s="12"/>
      <c r="BF6873" s="12"/>
      <c r="BG6873" s="12"/>
      <c r="BH6873" s="12"/>
      <c r="BI6873" s="12"/>
      <c r="BJ6873" s="13"/>
      <c r="BK6873" s="13"/>
      <c r="BL6873" s="13"/>
      <c r="BM6873" s="13"/>
      <c r="BN6873" s="13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1"/>
      <c r="L6874" s="11"/>
      <c r="M6874" s="12"/>
      <c r="N6874" s="12"/>
      <c r="O6874" s="12"/>
      <c r="P6874" s="12"/>
      <c r="Q6874" s="12"/>
      <c r="R6874" s="12"/>
      <c r="S6874" s="12"/>
      <c r="T6874" s="12"/>
      <c r="U6874" s="12"/>
      <c r="V6874" s="12"/>
      <c r="W6874" s="12"/>
      <c r="X6874" s="12"/>
      <c r="Y6874" s="12"/>
      <c r="Z6874" s="12"/>
      <c r="AA6874" s="12"/>
      <c r="AB6874" s="12"/>
      <c r="AC6874" s="12"/>
      <c r="AD6874" s="12"/>
      <c r="AE6874" s="12"/>
      <c r="AF6874" s="12"/>
      <c r="AG6874" s="12"/>
      <c r="AH6874" s="12"/>
      <c r="AI6874" s="12"/>
      <c r="AJ6874" s="12"/>
      <c r="AK6874" s="12"/>
      <c r="AL6874" s="12"/>
      <c r="AM6874" s="12"/>
      <c r="AN6874" s="12"/>
      <c r="AO6874" s="12"/>
      <c r="AP6874" s="12"/>
      <c r="AQ6874" s="12"/>
      <c r="AR6874" s="12"/>
      <c r="AS6874" s="12"/>
      <c r="AT6874" s="12"/>
      <c r="AU6874" s="12"/>
      <c r="AV6874" s="12"/>
      <c r="AW6874" s="12"/>
      <c r="AX6874" s="12"/>
      <c r="AY6874" s="12"/>
      <c r="AZ6874" s="12"/>
      <c r="BA6874" s="12"/>
      <c r="BB6874" s="12"/>
      <c r="BC6874" s="12"/>
      <c r="BD6874" s="12"/>
      <c r="BE6874" s="12"/>
      <c r="BF6874" s="12"/>
      <c r="BG6874" s="12"/>
      <c r="BH6874" s="12"/>
      <c r="BI6874" s="12"/>
      <c r="BJ6874" s="13"/>
      <c r="BK6874" s="13"/>
      <c r="BL6874" s="13"/>
      <c r="BM6874" s="13"/>
      <c r="BN6874" s="13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1"/>
      <c r="L6875" s="11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/>
      <c r="AC6875" s="12"/>
      <c r="AD6875" s="12"/>
      <c r="AE6875" s="12"/>
      <c r="AF6875" s="12"/>
      <c r="AG6875" s="12"/>
      <c r="AH6875" s="12"/>
      <c r="AI6875" s="12"/>
      <c r="AJ6875" s="12"/>
      <c r="AK6875" s="12"/>
      <c r="AL6875" s="12"/>
      <c r="AM6875" s="12"/>
      <c r="AN6875" s="12"/>
      <c r="AO6875" s="12"/>
      <c r="AP6875" s="12"/>
      <c r="AQ6875" s="12"/>
      <c r="AR6875" s="12"/>
      <c r="AS6875" s="12"/>
      <c r="AT6875" s="12"/>
      <c r="AU6875" s="12"/>
      <c r="AV6875" s="12"/>
      <c r="AW6875" s="12"/>
      <c r="AX6875" s="12"/>
      <c r="AY6875" s="12"/>
      <c r="AZ6875" s="12"/>
      <c r="BA6875" s="12"/>
      <c r="BB6875" s="12"/>
      <c r="BC6875" s="12"/>
      <c r="BD6875" s="12"/>
      <c r="BE6875" s="12"/>
      <c r="BF6875" s="12"/>
      <c r="BG6875" s="12"/>
      <c r="BH6875" s="12"/>
      <c r="BI6875" s="12"/>
      <c r="BJ6875" s="13"/>
      <c r="BK6875" s="13"/>
      <c r="BL6875" s="13"/>
      <c r="BM6875" s="13"/>
      <c r="BN6875" s="13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1"/>
      <c r="L6876" s="11"/>
      <c r="M6876" s="12"/>
      <c r="N6876" s="12"/>
      <c r="O6876" s="12"/>
      <c r="P6876" s="12"/>
      <c r="Q6876" s="12"/>
      <c r="R6876" s="12"/>
      <c r="S6876" s="12"/>
      <c r="T6876" s="12"/>
      <c r="U6876" s="12"/>
      <c r="V6876" s="12"/>
      <c r="W6876" s="12"/>
      <c r="X6876" s="12"/>
      <c r="Y6876" s="12"/>
      <c r="Z6876" s="12"/>
      <c r="AA6876" s="12"/>
      <c r="AB6876" s="12"/>
      <c r="AC6876" s="12"/>
      <c r="AD6876" s="12"/>
      <c r="AE6876" s="12"/>
      <c r="AF6876" s="12"/>
      <c r="AG6876" s="12"/>
      <c r="AH6876" s="12"/>
      <c r="AI6876" s="12"/>
      <c r="AJ6876" s="12"/>
      <c r="AK6876" s="12"/>
      <c r="AL6876" s="12"/>
      <c r="AM6876" s="12"/>
      <c r="AN6876" s="12"/>
      <c r="AO6876" s="12"/>
      <c r="AP6876" s="12"/>
      <c r="AQ6876" s="12"/>
      <c r="AR6876" s="12"/>
      <c r="AS6876" s="12"/>
      <c r="AT6876" s="12"/>
      <c r="AU6876" s="12"/>
      <c r="AV6876" s="12"/>
      <c r="AW6876" s="12"/>
      <c r="AX6876" s="12"/>
      <c r="AY6876" s="12"/>
      <c r="AZ6876" s="12"/>
      <c r="BA6876" s="12"/>
      <c r="BB6876" s="12"/>
      <c r="BC6876" s="12"/>
      <c r="BD6876" s="12"/>
      <c r="BE6876" s="12"/>
      <c r="BF6876" s="12"/>
      <c r="BG6876" s="12"/>
      <c r="BH6876" s="12"/>
      <c r="BI6876" s="12"/>
      <c r="BJ6876" s="13"/>
      <c r="BK6876" s="13"/>
      <c r="BL6876" s="13"/>
      <c r="BM6876" s="13"/>
      <c r="BN6876" s="13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1"/>
      <c r="L6877" s="11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/>
      <c r="AC6877" s="12"/>
      <c r="AD6877" s="12"/>
      <c r="AE6877" s="12"/>
      <c r="AF6877" s="12"/>
      <c r="AG6877" s="12"/>
      <c r="AH6877" s="12"/>
      <c r="AI6877" s="12"/>
      <c r="AJ6877" s="12"/>
      <c r="AK6877" s="12"/>
      <c r="AL6877" s="12"/>
      <c r="AM6877" s="12"/>
      <c r="AN6877" s="12"/>
      <c r="AO6877" s="12"/>
      <c r="AP6877" s="12"/>
      <c r="AQ6877" s="12"/>
      <c r="AR6877" s="12"/>
      <c r="AS6877" s="12"/>
      <c r="AT6877" s="12"/>
      <c r="AU6877" s="12"/>
      <c r="AV6877" s="12"/>
      <c r="AW6877" s="12"/>
      <c r="AX6877" s="12"/>
      <c r="AY6877" s="12"/>
      <c r="AZ6877" s="12"/>
      <c r="BA6877" s="12"/>
      <c r="BB6877" s="12"/>
      <c r="BC6877" s="12"/>
      <c r="BD6877" s="12"/>
      <c r="BE6877" s="12"/>
      <c r="BF6877" s="12"/>
      <c r="BG6877" s="12"/>
      <c r="BH6877" s="12"/>
      <c r="BI6877" s="12"/>
      <c r="BJ6877" s="13"/>
      <c r="BK6877" s="13"/>
      <c r="BL6877" s="13"/>
      <c r="BM6877" s="13"/>
      <c r="BN6877" s="13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1"/>
      <c r="L6878" s="11"/>
      <c r="M6878" s="12"/>
      <c r="N6878" s="12"/>
      <c r="O6878" s="12"/>
      <c r="P6878" s="12"/>
      <c r="Q6878" s="12"/>
      <c r="R6878" s="12"/>
      <c r="S6878" s="12"/>
      <c r="T6878" s="12"/>
      <c r="U6878" s="12"/>
      <c r="V6878" s="12"/>
      <c r="W6878" s="12"/>
      <c r="X6878" s="12"/>
      <c r="Y6878" s="12"/>
      <c r="Z6878" s="12"/>
      <c r="AA6878" s="12"/>
      <c r="AB6878" s="12"/>
      <c r="AC6878" s="12"/>
      <c r="AD6878" s="12"/>
      <c r="AE6878" s="12"/>
      <c r="AF6878" s="12"/>
      <c r="AG6878" s="12"/>
      <c r="AH6878" s="12"/>
      <c r="AI6878" s="12"/>
      <c r="AJ6878" s="12"/>
      <c r="AK6878" s="12"/>
      <c r="AL6878" s="12"/>
      <c r="AM6878" s="12"/>
      <c r="AN6878" s="12"/>
      <c r="AO6878" s="12"/>
      <c r="AP6878" s="12"/>
      <c r="AQ6878" s="12"/>
      <c r="AR6878" s="12"/>
      <c r="AS6878" s="12"/>
      <c r="AT6878" s="12"/>
      <c r="AU6878" s="12"/>
      <c r="AV6878" s="12"/>
      <c r="AW6878" s="12"/>
      <c r="AX6878" s="12"/>
      <c r="AY6878" s="12"/>
      <c r="AZ6878" s="12"/>
      <c r="BA6878" s="12"/>
      <c r="BB6878" s="12"/>
      <c r="BC6878" s="12"/>
      <c r="BD6878" s="12"/>
      <c r="BE6878" s="12"/>
      <c r="BF6878" s="12"/>
      <c r="BG6878" s="12"/>
      <c r="BH6878" s="12"/>
      <c r="BI6878" s="12"/>
      <c r="BJ6878" s="13"/>
      <c r="BK6878" s="13"/>
      <c r="BL6878" s="13"/>
      <c r="BM6878" s="13"/>
      <c r="BN6878" s="13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1"/>
      <c r="L6879" s="11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/>
      <c r="AC6879" s="12"/>
      <c r="AD6879" s="12"/>
      <c r="AE6879" s="12"/>
      <c r="AF6879" s="12"/>
      <c r="AG6879" s="12"/>
      <c r="AH6879" s="12"/>
      <c r="AI6879" s="12"/>
      <c r="AJ6879" s="12"/>
      <c r="AK6879" s="12"/>
      <c r="AL6879" s="12"/>
      <c r="AM6879" s="12"/>
      <c r="AN6879" s="12"/>
      <c r="AO6879" s="12"/>
      <c r="AP6879" s="12"/>
      <c r="AQ6879" s="12"/>
      <c r="AR6879" s="12"/>
      <c r="AS6879" s="12"/>
      <c r="AT6879" s="12"/>
      <c r="AU6879" s="12"/>
      <c r="AV6879" s="12"/>
      <c r="AW6879" s="12"/>
      <c r="AX6879" s="12"/>
      <c r="AY6879" s="12"/>
      <c r="AZ6879" s="12"/>
      <c r="BA6879" s="12"/>
      <c r="BB6879" s="12"/>
      <c r="BC6879" s="12"/>
      <c r="BD6879" s="12"/>
      <c r="BE6879" s="12"/>
      <c r="BF6879" s="12"/>
      <c r="BG6879" s="12"/>
      <c r="BH6879" s="12"/>
      <c r="BI6879" s="12"/>
      <c r="BJ6879" s="13"/>
      <c r="BK6879" s="13"/>
      <c r="BL6879" s="13"/>
      <c r="BM6879" s="13"/>
      <c r="BN6879" s="13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1"/>
      <c r="L6880" s="11"/>
      <c r="M6880" s="12"/>
      <c r="N6880" s="12"/>
      <c r="O6880" s="12"/>
      <c r="P6880" s="12"/>
      <c r="Q6880" s="12"/>
      <c r="R6880" s="12"/>
      <c r="S6880" s="12"/>
      <c r="T6880" s="12"/>
      <c r="U6880" s="12"/>
      <c r="V6880" s="12"/>
      <c r="W6880" s="12"/>
      <c r="X6880" s="12"/>
      <c r="Y6880" s="12"/>
      <c r="Z6880" s="12"/>
      <c r="AA6880" s="12"/>
      <c r="AB6880" s="12"/>
      <c r="AC6880" s="12"/>
      <c r="AD6880" s="12"/>
      <c r="AE6880" s="12"/>
      <c r="AF6880" s="12"/>
      <c r="AG6880" s="12"/>
      <c r="AH6880" s="12"/>
      <c r="AI6880" s="12"/>
      <c r="AJ6880" s="12"/>
      <c r="AK6880" s="12"/>
      <c r="AL6880" s="12"/>
      <c r="AM6880" s="12"/>
      <c r="AN6880" s="12"/>
      <c r="AO6880" s="12"/>
      <c r="AP6880" s="12"/>
      <c r="AQ6880" s="12"/>
      <c r="AR6880" s="12"/>
      <c r="AS6880" s="12"/>
      <c r="AT6880" s="12"/>
      <c r="AU6880" s="12"/>
      <c r="AV6880" s="12"/>
      <c r="AW6880" s="12"/>
      <c r="AX6880" s="12"/>
      <c r="AY6880" s="12"/>
      <c r="AZ6880" s="12"/>
      <c r="BA6880" s="12"/>
      <c r="BB6880" s="12"/>
      <c r="BC6880" s="12"/>
      <c r="BD6880" s="12"/>
      <c r="BE6880" s="12"/>
      <c r="BF6880" s="12"/>
      <c r="BG6880" s="12"/>
      <c r="BH6880" s="12"/>
      <c r="BI6880" s="12"/>
      <c r="BJ6880" s="13"/>
      <c r="BK6880" s="13"/>
      <c r="BL6880" s="13"/>
      <c r="BM6880" s="13"/>
      <c r="BN6880" s="13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1"/>
      <c r="L6881" s="11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/>
      <c r="AC6881" s="12"/>
      <c r="AD6881" s="12"/>
      <c r="AE6881" s="12"/>
      <c r="AF6881" s="12"/>
      <c r="AG6881" s="12"/>
      <c r="AH6881" s="12"/>
      <c r="AI6881" s="12"/>
      <c r="AJ6881" s="12"/>
      <c r="AK6881" s="12"/>
      <c r="AL6881" s="12"/>
      <c r="AM6881" s="12"/>
      <c r="AN6881" s="12"/>
      <c r="AO6881" s="12"/>
      <c r="AP6881" s="12"/>
      <c r="AQ6881" s="12"/>
      <c r="AR6881" s="12"/>
      <c r="AS6881" s="12"/>
      <c r="AT6881" s="12"/>
      <c r="AU6881" s="12"/>
      <c r="AV6881" s="12"/>
      <c r="AW6881" s="12"/>
      <c r="AX6881" s="12"/>
      <c r="AY6881" s="12"/>
      <c r="AZ6881" s="12"/>
      <c r="BA6881" s="12"/>
      <c r="BB6881" s="12"/>
      <c r="BC6881" s="12"/>
      <c r="BD6881" s="12"/>
      <c r="BE6881" s="12"/>
      <c r="BF6881" s="12"/>
      <c r="BG6881" s="12"/>
      <c r="BH6881" s="12"/>
      <c r="BI6881" s="12"/>
      <c r="BJ6881" s="13"/>
      <c r="BK6881" s="13"/>
      <c r="BL6881" s="13"/>
      <c r="BM6881" s="13"/>
      <c r="BN6881" s="13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1"/>
      <c r="L6882" s="11"/>
      <c r="M6882" s="12"/>
      <c r="N6882" s="12"/>
      <c r="O6882" s="12"/>
      <c r="P6882" s="12"/>
      <c r="Q6882" s="12"/>
      <c r="R6882" s="12"/>
      <c r="S6882" s="12"/>
      <c r="T6882" s="12"/>
      <c r="U6882" s="12"/>
      <c r="V6882" s="12"/>
      <c r="W6882" s="12"/>
      <c r="X6882" s="12"/>
      <c r="Y6882" s="12"/>
      <c r="Z6882" s="12"/>
      <c r="AA6882" s="12"/>
      <c r="AB6882" s="12"/>
      <c r="AC6882" s="12"/>
      <c r="AD6882" s="12"/>
      <c r="AE6882" s="12"/>
      <c r="AF6882" s="12"/>
      <c r="AG6882" s="12"/>
      <c r="AH6882" s="12"/>
      <c r="AI6882" s="12"/>
      <c r="AJ6882" s="12"/>
      <c r="AK6882" s="12"/>
      <c r="AL6882" s="12"/>
      <c r="AM6882" s="12"/>
      <c r="AN6882" s="12"/>
      <c r="AO6882" s="12"/>
      <c r="AP6882" s="12"/>
      <c r="AQ6882" s="12"/>
      <c r="AR6882" s="12"/>
      <c r="AS6882" s="12"/>
      <c r="AT6882" s="12"/>
      <c r="AU6882" s="12"/>
      <c r="AV6882" s="12"/>
      <c r="AW6882" s="12"/>
      <c r="AX6882" s="12"/>
      <c r="AY6882" s="12"/>
      <c r="AZ6882" s="12"/>
      <c r="BA6882" s="12"/>
      <c r="BB6882" s="12"/>
      <c r="BC6882" s="12"/>
      <c r="BD6882" s="12"/>
      <c r="BE6882" s="12"/>
      <c r="BF6882" s="12"/>
      <c r="BG6882" s="12"/>
      <c r="BH6882" s="12"/>
      <c r="BI6882" s="12"/>
      <c r="BJ6882" s="13"/>
      <c r="BK6882" s="13"/>
      <c r="BL6882" s="13"/>
      <c r="BM6882" s="13"/>
      <c r="BN6882" s="13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1"/>
      <c r="L6883" s="11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/>
      <c r="AC6883" s="12"/>
      <c r="AD6883" s="12"/>
      <c r="AE6883" s="12"/>
      <c r="AF6883" s="12"/>
      <c r="AG6883" s="12"/>
      <c r="AH6883" s="12"/>
      <c r="AI6883" s="12"/>
      <c r="AJ6883" s="12"/>
      <c r="AK6883" s="12"/>
      <c r="AL6883" s="12"/>
      <c r="AM6883" s="12"/>
      <c r="AN6883" s="12"/>
      <c r="AO6883" s="12"/>
      <c r="AP6883" s="12"/>
      <c r="AQ6883" s="12"/>
      <c r="AR6883" s="12"/>
      <c r="AS6883" s="12"/>
      <c r="AT6883" s="12"/>
      <c r="AU6883" s="12"/>
      <c r="AV6883" s="12"/>
      <c r="AW6883" s="12"/>
      <c r="AX6883" s="12"/>
      <c r="AY6883" s="12"/>
      <c r="AZ6883" s="12"/>
      <c r="BA6883" s="12"/>
      <c r="BB6883" s="12"/>
      <c r="BC6883" s="12"/>
      <c r="BD6883" s="12"/>
      <c r="BE6883" s="12"/>
      <c r="BF6883" s="12"/>
      <c r="BG6883" s="12"/>
      <c r="BH6883" s="12"/>
      <c r="BI6883" s="12"/>
      <c r="BJ6883" s="13"/>
      <c r="BK6883" s="13"/>
      <c r="BL6883" s="13"/>
      <c r="BM6883" s="13"/>
      <c r="BN6883" s="13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1"/>
      <c r="L6884" s="11"/>
      <c r="M6884" s="12"/>
      <c r="N6884" s="12"/>
      <c r="O6884" s="12"/>
      <c r="P6884" s="12"/>
      <c r="Q6884" s="12"/>
      <c r="R6884" s="12"/>
      <c r="S6884" s="12"/>
      <c r="T6884" s="12"/>
      <c r="U6884" s="12"/>
      <c r="V6884" s="12"/>
      <c r="W6884" s="12"/>
      <c r="X6884" s="12"/>
      <c r="Y6884" s="12"/>
      <c r="Z6884" s="12"/>
      <c r="AA6884" s="12"/>
      <c r="AB6884" s="12"/>
      <c r="AC6884" s="12"/>
      <c r="AD6884" s="12"/>
      <c r="AE6884" s="12"/>
      <c r="AF6884" s="12"/>
      <c r="AG6884" s="12"/>
      <c r="AH6884" s="12"/>
      <c r="AI6884" s="12"/>
      <c r="AJ6884" s="12"/>
      <c r="AK6884" s="12"/>
      <c r="AL6884" s="12"/>
      <c r="AM6884" s="12"/>
      <c r="AN6884" s="12"/>
      <c r="AO6884" s="12"/>
      <c r="AP6884" s="12"/>
      <c r="AQ6884" s="12"/>
      <c r="AR6884" s="12"/>
      <c r="AS6884" s="12"/>
      <c r="AT6884" s="12"/>
      <c r="AU6884" s="12"/>
      <c r="AV6884" s="12"/>
      <c r="AW6884" s="12"/>
      <c r="AX6884" s="12"/>
      <c r="AY6884" s="12"/>
      <c r="AZ6884" s="12"/>
      <c r="BA6884" s="12"/>
      <c r="BB6884" s="12"/>
      <c r="BC6884" s="12"/>
      <c r="BD6884" s="12"/>
      <c r="BE6884" s="12"/>
      <c r="BF6884" s="12"/>
      <c r="BG6884" s="12"/>
      <c r="BH6884" s="12"/>
      <c r="BI6884" s="12"/>
      <c r="BJ6884" s="13"/>
      <c r="BK6884" s="13"/>
      <c r="BL6884" s="13"/>
      <c r="BM6884" s="13"/>
      <c r="BN6884" s="13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1"/>
      <c r="L6885" s="11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/>
      <c r="AC6885" s="12"/>
      <c r="AD6885" s="12"/>
      <c r="AE6885" s="12"/>
      <c r="AF6885" s="12"/>
      <c r="AG6885" s="12"/>
      <c r="AH6885" s="12"/>
      <c r="AI6885" s="12"/>
      <c r="AJ6885" s="12"/>
      <c r="AK6885" s="12"/>
      <c r="AL6885" s="12"/>
      <c r="AM6885" s="12"/>
      <c r="AN6885" s="12"/>
      <c r="AO6885" s="12"/>
      <c r="AP6885" s="12"/>
      <c r="AQ6885" s="12"/>
      <c r="AR6885" s="12"/>
      <c r="AS6885" s="12"/>
      <c r="AT6885" s="12"/>
      <c r="AU6885" s="12"/>
      <c r="AV6885" s="12"/>
      <c r="AW6885" s="12"/>
      <c r="AX6885" s="12"/>
      <c r="AY6885" s="12"/>
      <c r="AZ6885" s="12"/>
      <c r="BA6885" s="12"/>
      <c r="BB6885" s="12"/>
      <c r="BC6885" s="12"/>
      <c r="BD6885" s="12"/>
      <c r="BE6885" s="12"/>
      <c r="BF6885" s="12"/>
      <c r="BG6885" s="12"/>
      <c r="BH6885" s="12"/>
      <c r="BI6885" s="12"/>
      <c r="BJ6885" s="13"/>
      <c r="BK6885" s="13"/>
      <c r="BL6885" s="13"/>
      <c r="BM6885" s="13"/>
      <c r="BN6885" s="13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1"/>
      <c r="L6886" s="11"/>
      <c r="M6886" s="12"/>
      <c r="N6886" s="12"/>
      <c r="O6886" s="12"/>
      <c r="P6886" s="12"/>
      <c r="Q6886" s="12"/>
      <c r="R6886" s="12"/>
      <c r="S6886" s="12"/>
      <c r="T6886" s="12"/>
      <c r="U6886" s="12"/>
      <c r="V6886" s="12"/>
      <c r="W6886" s="12"/>
      <c r="X6886" s="12"/>
      <c r="Y6886" s="12"/>
      <c r="Z6886" s="12"/>
      <c r="AA6886" s="12"/>
      <c r="AB6886" s="12"/>
      <c r="AC6886" s="12"/>
      <c r="AD6886" s="12"/>
      <c r="AE6886" s="12"/>
      <c r="AF6886" s="12"/>
      <c r="AG6886" s="12"/>
      <c r="AH6886" s="12"/>
      <c r="AI6886" s="12"/>
      <c r="AJ6886" s="12"/>
      <c r="AK6886" s="12"/>
      <c r="AL6886" s="12"/>
      <c r="AM6886" s="12"/>
      <c r="AN6886" s="12"/>
      <c r="AO6886" s="12"/>
      <c r="AP6886" s="12"/>
      <c r="AQ6886" s="12"/>
      <c r="AR6886" s="12"/>
      <c r="AS6886" s="12"/>
      <c r="AT6886" s="12"/>
      <c r="AU6886" s="12"/>
      <c r="AV6886" s="12"/>
      <c r="AW6886" s="12"/>
      <c r="AX6886" s="12"/>
      <c r="AY6886" s="12"/>
      <c r="AZ6886" s="12"/>
      <c r="BA6886" s="12"/>
      <c r="BB6886" s="12"/>
      <c r="BC6886" s="12"/>
      <c r="BD6886" s="12"/>
      <c r="BE6886" s="12"/>
      <c r="BF6886" s="12"/>
      <c r="BG6886" s="12"/>
      <c r="BH6886" s="12"/>
      <c r="BI6886" s="12"/>
      <c r="BJ6886" s="13"/>
      <c r="BK6886" s="13"/>
      <c r="BL6886" s="13"/>
      <c r="BM6886" s="13"/>
      <c r="BN6886" s="13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1"/>
      <c r="L6887" s="11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/>
      <c r="AG6887" s="12"/>
      <c r="AH6887" s="12"/>
      <c r="AI6887" s="12"/>
      <c r="AJ6887" s="12"/>
      <c r="AK6887" s="12"/>
      <c r="AL6887" s="12"/>
      <c r="AM6887" s="12"/>
      <c r="AN6887" s="12"/>
      <c r="AO6887" s="12"/>
      <c r="AP6887" s="12"/>
      <c r="AQ6887" s="12"/>
      <c r="AR6887" s="12"/>
      <c r="AS6887" s="12"/>
      <c r="AT6887" s="12"/>
      <c r="AU6887" s="12"/>
      <c r="AV6887" s="12"/>
      <c r="AW6887" s="12"/>
      <c r="AX6887" s="12"/>
      <c r="AY6887" s="12"/>
      <c r="AZ6887" s="12"/>
      <c r="BA6887" s="12"/>
      <c r="BB6887" s="12"/>
      <c r="BC6887" s="12"/>
      <c r="BD6887" s="12"/>
      <c r="BE6887" s="12"/>
      <c r="BF6887" s="12"/>
      <c r="BG6887" s="12"/>
      <c r="BH6887" s="12"/>
      <c r="BI6887" s="12"/>
      <c r="BJ6887" s="13"/>
      <c r="BK6887" s="13"/>
      <c r="BL6887" s="13"/>
      <c r="BM6887" s="13"/>
      <c r="BN6887" s="13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1"/>
      <c r="L6888" s="11"/>
      <c r="M6888" s="12"/>
      <c r="N6888" s="12"/>
      <c r="O6888" s="12"/>
      <c r="P6888" s="12"/>
      <c r="Q6888" s="12"/>
      <c r="R6888" s="12"/>
      <c r="S6888" s="12"/>
      <c r="T6888" s="12"/>
      <c r="U6888" s="12"/>
      <c r="V6888" s="12"/>
      <c r="W6888" s="12"/>
      <c r="X6888" s="12"/>
      <c r="Y6888" s="12"/>
      <c r="Z6888" s="12"/>
      <c r="AA6888" s="12"/>
      <c r="AB6888" s="12"/>
      <c r="AC6888" s="12"/>
      <c r="AD6888" s="12"/>
      <c r="AE6888" s="12"/>
      <c r="AF6888" s="12"/>
      <c r="AG6888" s="12"/>
      <c r="AH6888" s="12"/>
      <c r="AI6888" s="12"/>
      <c r="AJ6888" s="12"/>
      <c r="AK6888" s="12"/>
      <c r="AL6888" s="12"/>
      <c r="AM6888" s="12"/>
      <c r="AN6888" s="12"/>
      <c r="AO6888" s="12"/>
      <c r="AP6888" s="12"/>
      <c r="AQ6888" s="12"/>
      <c r="AR6888" s="12"/>
      <c r="AS6888" s="12"/>
      <c r="AT6888" s="12"/>
      <c r="AU6888" s="12"/>
      <c r="AV6888" s="12"/>
      <c r="AW6888" s="12"/>
      <c r="AX6888" s="12"/>
      <c r="AY6888" s="12"/>
      <c r="AZ6888" s="12"/>
      <c r="BA6888" s="12"/>
      <c r="BB6888" s="12"/>
      <c r="BC6888" s="12"/>
      <c r="BD6888" s="12"/>
      <c r="BE6888" s="12"/>
      <c r="BF6888" s="12"/>
      <c r="BG6888" s="12"/>
      <c r="BH6888" s="12"/>
      <c r="BI6888" s="12"/>
      <c r="BJ6888" s="13"/>
      <c r="BK6888" s="13"/>
      <c r="BL6888" s="13"/>
      <c r="BM6888" s="13"/>
      <c r="BN6888" s="13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1"/>
      <c r="L6889" s="11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/>
      <c r="AG6889" s="12"/>
      <c r="AH6889" s="12"/>
      <c r="AI6889" s="12"/>
      <c r="AJ6889" s="12"/>
      <c r="AK6889" s="12"/>
      <c r="AL6889" s="12"/>
      <c r="AM6889" s="12"/>
      <c r="AN6889" s="12"/>
      <c r="AO6889" s="12"/>
      <c r="AP6889" s="12"/>
      <c r="AQ6889" s="12"/>
      <c r="AR6889" s="12"/>
      <c r="AS6889" s="12"/>
      <c r="AT6889" s="12"/>
      <c r="AU6889" s="12"/>
      <c r="AV6889" s="12"/>
      <c r="AW6889" s="12"/>
      <c r="AX6889" s="12"/>
      <c r="AY6889" s="12"/>
      <c r="AZ6889" s="12"/>
      <c r="BA6889" s="12"/>
      <c r="BB6889" s="12"/>
      <c r="BC6889" s="12"/>
      <c r="BD6889" s="12"/>
      <c r="BE6889" s="12"/>
      <c r="BF6889" s="12"/>
      <c r="BG6889" s="12"/>
      <c r="BH6889" s="12"/>
      <c r="BI6889" s="12"/>
      <c r="BJ6889" s="13"/>
      <c r="BK6889" s="13"/>
      <c r="BL6889" s="13"/>
      <c r="BM6889" s="13"/>
      <c r="BN6889" s="13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1"/>
      <c r="L6890" s="11"/>
      <c r="M6890" s="12"/>
      <c r="N6890" s="12"/>
      <c r="O6890" s="12"/>
      <c r="P6890" s="12"/>
      <c r="Q6890" s="12"/>
      <c r="R6890" s="12"/>
      <c r="S6890" s="12"/>
      <c r="T6890" s="12"/>
      <c r="U6890" s="12"/>
      <c r="V6890" s="12"/>
      <c r="W6890" s="12"/>
      <c r="X6890" s="12"/>
      <c r="Y6890" s="12"/>
      <c r="Z6890" s="12"/>
      <c r="AA6890" s="12"/>
      <c r="AB6890" s="12"/>
      <c r="AC6890" s="12"/>
      <c r="AD6890" s="12"/>
      <c r="AE6890" s="12"/>
      <c r="AF6890" s="12"/>
      <c r="AG6890" s="12"/>
      <c r="AH6890" s="12"/>
      <c r="AI6890" s="12"/>
      <c r="AJ6890" s="12"/>
      <c r="AK6890" s="12"/>
      <c r="AL6890" s="12"/>
      <c r="AM6890" s="12"/>
      <c r="AN6890" s="12"/>
      <c r="AO6890" s="12"/>
      <c r="AP6890" s="12"/>
      <c r="AQ6890" s="12"/>
      <c r="AR6890" s="12"/>
      <c r="AS6890" s="12"/>
      <c r="AT6890" s="12"/>
      <c r="AU6890" s="12"/>
      <c r="AV6890" s="12"/>
      <c r="AW6890" s="12"/>
      <c r="AX6890" s="12"/>
      <c r="AY6890" s="12"/>
      <c r="AZ6890" s="12"/>
      <c r="BA6890" s="12"/>
      <c r="BB6890" s="12"/>
      <c r="BC6890" s="12"/>
      <c r="BD6890" s="12"/>
      <c r="BE6890" s="12"/>
      <c r="BF6890" s="12"/>
      <c r="BG6890" s="12"/>
      <c r="BH6890" s="12"/>
      <c r="BI6890" s="12"/>
      <c r="BJ6890" s="13"/>
      <c r="BK6890" s="13"/>
      <c r="BL6890" s="13"/>
      <c r="BM6890" s="13"/>
      <c r="BN6890" s="13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1"/>
      <c r="L6891" s="11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/>
      <c r="AC6891" s="12"/>
      <c r="AD6891" s="12"/>
      <c r="AE6891" s="12"/>
      <c r="AF6891" s="12"/>
      <c r="AG6891" s="12"/>
      <c r="AH6891" s="12"/>
      <c r="AI6891" s="12"/>
      <c r="AJ6891" s="12"/>
      <c r="AK6891" s="12"/>
      <c r="AL6891" s="12"/>
      <c r="AM6891" s="12"/>
      <c r="AN6891" s="12"/>
      <c r="AO6891" s="12"/>
      <c r="AP6891" s="12"/>
      <c r="AQ6891" s="12"/>
      <c r="AR6891" s="12"/>
      <c r="AS6891" s="12"/>
      <c r="AT6891" s="12"/>
      <c r="AU6891" s="12"/>
      <c r="AV6891" s="12"/>
      <c r="AW6891" s="12"/>
      <c r="AX6891" s="12"/>
      <c r="AY6891" s="12"/>
      <c r="AZ6891" s="12"/>
      <c r="BA6891" s="12"/>
      <c r="BB6891" s="12"/>
      <c r="BC6891" s="12"/>
      <c r="BD6891" s="12"/>
      <c r="BE6891" s="12"/>
      <c r="BF6891" s="12"/>
      <c r="BG6891" s="12"/>
      <c r="BH6891" s="12"/>
      <c r="BI6891" s="12"/>
      <c r="BJ6891" s="13"/>
      <c r="BK6891" s="13"/>
      <c r="BL6891" s="13"/>
      <c r="BM6891" s="13"/>
      <c r="BN6891" s="13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1"/>
      <c r="L6892" s="11"/>
      <c r="M6892" s="12"/>
      <c r="N6892" s="12"/>
      <c r="O6892" s="12"/>
      <c r="P6892" s="12"/>
      <c r="Q6892" s="12"/>
      <c r="R6892" s="12"/>
      <c r="S6892" s="12"/>
      <c r="T6892" s="12"/>
      <c r="U6892" s="12"/>
      <c r="V6892" s="12"/>
      <c r="W6892" s="12"/>
      <c r="X6892" s="12"/>
      <c r="Y6892" s="12"/>
      <c r="Z6892" s="12"/>
      <c r="AA6892" s="12"/>
      <c r="AB6892" s="12"/>
      <c r="AC6892" s="12"/>
      <c r="AD6892" s="12"/>
      <c r="AE6892" s="12"/>
      <c r="AF6892" s="12"/>
      <c r="AG6892" s="12"/>
      <c r="AH6892" s="12"/>
      <c r="AI6892" s="12"/>
      <c r="AJ6892" s="12"/>
      <c r="AK6892" s="12"/>
      <c r="AL6892" s="12"/>
      <c r="AM6892" s="12"/>
      <c r="AN6892" s="12"/>
      <c r="AO6892" s="12"/>
      <c r="AP6892" s="12"/>
      <c r="AQ6892" s="12"/>
      <c r="AR6892" s="12"/>
      <c r="AS6892" s="12"/>
      <c r="AT6892" s="12"/>
      <c r="AU6892" s="12"/>
      <c r="AV6892" s="12"/>
      <c r="AW6892" s="12"/>
      <c r="AX6892" s="12"/>
      <c r="AY6892" s="12"/>
      <c r="AZ6892" s="12"/>
      <c r="BA6892" s="12"/>
      <c r="BB6892" s="12"/>
      <c r="BC6892" s="12"/>
      <c r="BD6892" s="12"/>
      <c r="BE6892" s="12"/>
      <c r="BF6892" s="12"/>
      <c r="BG6892" s="12"/>
      <c r="BH6892" s="12"/>
      <c r="BI6892" s="12"/>
      <c r="BJ6892" s="13"/>
      <c r="BK6892" s="13"/>
      <c r="BL6892" s="13"/>
      <c r="BM6892" s="13"/>
      <c r="BN6892" s="13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1"/>
      <c r="L6893" s="11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/>
      <c r="AC6893" s="12"/>
      <c r="AD6893" s="12"/>
      <c r="AE6893" s="12"/>
      <c r="AF6893" s="12"/>
      <c r="AG6893" s="12"/>
      <c r="AH6893" s="12"/>
      <c r="AI6893" s="12"/>
      <c r="AJ6893" s="12"/>
      <c r="AK6893" s="12"/>
      <c r="AL6893" s="12"/>
      <c r="AM6893" s="12"/>
      <c r="AN6893" s="12"/>
      <c r="AO6893" s="12"/>
      <c r="AP6893" s="12"/>
      <c r="AQ6893" s="12"/>
      <c r="AR6893" s="12"/>
      <c r="AS6893" s="12"/>
      <c r="AT6893" s="12"/>
      <c r="AU6893" s="12"/>
      <c r="AV6893" s="12"/>
      <c r="AW6893" s="12"/>
      <c r="AX6893" s="12"/>
      <c r="AY6893" s="12"/>
      <c r="AZ6893" s="12"/>
      <c r="BA6893" s="12"/>
      <c r="BB6893" s="12"/>
      <c r="BC6893" s="12"/>
      <c r="BD6893" s="12"/>
      <c r="BE6893" s="12"/>
      <c r="BF6893" s="12"/>
      <c r="BG6893" s="12"/>
      <c r="BH6893" s="12"/>
      <c r="BI6893" s="12"/>
      <c r="BJ6893" s="13"/>
      <c r="BK6893" s="13"/>
      <c r="BL6893" s="13"/>
      <c r="BM6893" s="13"/>
      <c r="BN6893" s="13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1"/>
      <c r="L6894" s="11"/>
      <c r="M6894" s="12"/>
      <c r="N6894" s="12"/>
      <c r="O6894" s="12"/>
      <c r="P6894" s="12"/>
      <c r="Q6894" s="12"/>
      <c r="R6894" s="12"/>
      <c r="S6894" s="12"/>
      <c r="T6894" s="12"/>
      <c r="U6894" s="12"/>
      <c r="V6894" s="12"/>
      <c r="W6894" s="12"/>
      <c r="X6894" s="12"/>
      <c r="Y6894" s="12"/>
      <c r="Z6894" s="12"/>
      <c r="AA6894" s="12"/>
      <c r="AB6894" s="12"/>
      <c r="AC6894" s="12"/>
      <c r="AD6894" s="12"/>
      <c r="AE6894" s="12"/>
      <c r="AF6894" s="12"/>
      <c r="AG6894" s="12"/>
      <c r="AH6894" s="12"/>
      <c r="AI6894" s="12"/>
      <c r="AJ6894" s="12"/>
      <c r="AK6894" s="12"/>
      <c r="AL6894" s="12"/>
      <c r="AM6894" s="12"/>
      <c r="AN6894" s="12"/>
      <c r="AO6894" s="12"/>
      <c r="AP6894" s="12"/>
      <c r="AQ6894" s="12"/>
      <c r="AR6894" s="12"/>
      <c r="AS6894" s="12"/>
      <c r="AT6894" s="12"/>
      <c r="AU6894" s="12"/>
      <c r="AV6894" s="12"/>
      <c r="AW6894" s="12"/>
      <c r="AX6894" s="12"/>
      <c r="AY6894" s="12"/>
      <c r="AZ6894" s="12"/>
      <c r="BA6894" s="12"/>
      <c r="BB6894" s="12"/>
      <c r="BC6894" s="12"/>
      <c r="BD6894" s="12"/>
      <c r="BE6894" s="12"/>
      <c r="BF6894" s="12"/>
      <c r="BG6894" s="12"/>
      <c r="BH6894" s="12"/>
      <c r="BI6894" s="12"/>
      <c r="BJ6894" s="13"/>
      <c r="BK6894" s="13"/>
      <c r="BL6894" s="13"/>
      <c r="BM6894" s="13"/>
      <c r="BN6894" s="13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1"/>
      <c r="L6895" s="11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/>
      <c r="AC6895" s="12"/>
      <c r="AD6895" s="12"/>
      <c r="AE6895" s="12"/>
      <c r="AF6895" s="12"/>
      <c r="AG6895" s="12"/>
      <c r="AH6895" s="12"/>
      <c r="AI6895" s="12"/>
      <c r="AJ6895" s="12"/>
      <c r="AK6895" s="12"/>
      <c r="AL6895" s="12"/>
      <c r="AM6895" s="12"/>
      <c r="AN6895" s="12"/>
      <c r="AO6895" s="12"/>
      <c r="AP6895" s="12"/>
      <c r="AQ6895" s="12"/>
      <c r="AR6895" s="12"/>
      <c r="AS6895" s="12"/>
      <c r="AT6895" s="12"/>
      <c r="AU6895" s="12"/>
      <c r="AV6895" s="12"/>
      <c r="AW6895" s="12"/>
      <c r="AX6895" s="12"/>
      <c r="AY6895" s="12"/>
      <c r="AZ6895" s="12"/>
      <c r="BA6895" s="12"/>
      <c r="BB6895" s="12"/>
      <c r="BC6895" s="12"/>
      <c r="BD6895" s="12"/>
      <c r="BE6895" s="12"/>
      <c r="BF6895" s="12"/>
      <c r="BG6895" s="12"/>
      <c r="BH6895" s="12"/>
      <c r="BI6895" s="12"/>
      <c r="BJ6895" s="13"/>
      <c r="BK6895" s="13"/>
      <c r="BL6895" s="13"/>
      <c r="BM6895" s="13"/>
      <c r="BN6895" s="13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1"/>
      <c r="L6896" s="11"/>
      <c r="M6896" s="12"/>
      <c r="N6896" s="12"/>
      <c r="O6896" s="12"/>
      <c r="P6896" s="12"/>
      <c r="Q6896" s="12"/>
      <c r="R6896" s="12"/>
      <c r="S6896" s="12"/>
      <c r="T6896" s="12"/>
      <c r="U6896" s="12"/>
      <c r="V6896" s="12"/>
      <c r="W6896" s="12"/>
      <c r="X6896" s="12"/>
      <c r="Y6896" s="12"/>
      <c r="Z6896" s="12"/>
      <c r="AA6896" s="12"/>
      <c r="AB6896" s="12"/>
      <c r="AC6896" s="12"/>
      <c r="AD6896" s="12"/>
      <c r="AE6896" s="12"/>
      <c r="AF6896" s="12"/>
      <c r="AG6896" s="12"/>
      <c r="AH6896" s="12"/>
      <c r="AI6896" s="12"/>
      <c r="AJ6896" s="12"/>
      <c r="AK6896" s="12"/>
      <c r="AL6896" s="12"/>
      <c r="AM6896" s="12"/>
      <c r="AN6896" s="12"/>
      <c r="AO6896" s="12"/>
      <c r="AP6896" s="12"/>
      <c r="AQ6896" s="12"/>
      <c r="AR6896" s="12"/>
      <c r="AS6896" s="12"/>
      <c r="AT6896" s="12"/>
      <c r="AU6896" s="12"/>
      <c r="AV6896" s="12"/>
      <c r="AW6896" s="12"/>
      <c r="AX6896" s="12"/>
      <c r="AY6896" s="12"/>
      <c r="AZ6896" s="12"/>
      <c r="BA6896" s="12"/>
      <c r="BB6896" s="12"/>
      <c r="BC6896" s="12"/>
      <c r="BD6896" s="12"/>
      <c r="BE6896" s="12"/>
      <c r="BF6896" s="12"/>
      <c r="BG6896" s="12"/>
      <c r="BH6896" s="12"/>
      <c r="BI6896" s="12"/>
      <c r="BJ6896" s="13"/>
      <c r="BK6896" s="13"/>
      <c r="BL6896" s="13"/>
      <c r="BM6896" s="13"/>
      <c r="BN6896" s="13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1"/>
      <c r="L6897" s="11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/>
      <c r="AC6897" s="12"/>
      <c r="AD6897" s="12"/>
      <c r="AE6897" s="12"/>
      <c r="AF6897" s="12"/>
      <c r="AG6897" s="12"/>
      <c r="AH6897" s="12"/>
      <c r="AI6897" s="12"/>
      <c r="AJ6897" s="12"/>
      <c r="AK6897" s="12"/>
      <c r="AL6897" s="12"/>
      <c r="AM6897" s="12"/>
      <c r="AN6897" s="12"/>
      <c r="AO6897" s="12"/>
      <c r="AP6897" s="12"/>
      <c r="AQ6897" s="12"/>
      <c r="AR6897" s="12"/>
      <c r="AS6897" s="12"/>
      <c r="AT6897" s="12"/>
      <c r="AU6897" s="12"/>
      <c r="AV6897" s="12"/>
      <c r="AW6897" s="12"/>
      <c r="AX6897" s="12"/>
      <c r="AY6897" s="12"/>
      <c r="AZ6897" s="12"/>
      <c r="BA6897" s="12"/>
      <c r="BB6897" s="12"/>
      <c r="BC6897" s="12"/>
      <c r="BD6897" s="12"/>
      <c r="BE6897" s="12"/>
      <c r="BF6897" s="12"/>
      <c r="BG6897" s="12"/>
      <c r="BH6897" s="12"/>
      <c r="BI6897" s="12"/>
      <c r="BJ6897" s="13"/>
      <c r="BK6897" s="13"/>
      <c r="BL6897" s="13"/>
      <c r="BM6897" s="13"/>
      <c r="BN6897" s="13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1"/>
      <c r="L6898" s="11"/>
      <c r="M6898" s="12"/>
      <c r="N6898" s="12"/>
      <c r="O6898" s="12"/>
      <c r="P6898" s="12"/>
      <c r="Q6898" s="12"/>
      <c r="R6898" s="12"/>
      <c r="S6898" s="12"/>
      <c r="T6898" s="12"/>
      <c r="U6898" s="12"/>
      <c r="V6898" s="12"/>
      <c r="W6898" s="12"/>
      <c r="X6898" s="12"/>
      <c r="Y6898" s="12"/>
      <c r="Z6898" s="12"/>
      <c r="AA6898" s="12"/>
      <c r="AB6898" s="12"/>
      <c r="AC6898" s="12"/>
      <c r="AD6898" s="12"/>
      <c r="AE6898" s="12"/>
      <c r="AF6898" s="12"/>
      <c r="AG6898" s="12"/>
      <c r="AH6898" s="12"/>
      <c r="AI6898" s="12"/>
      <c r="AJ6898" s="12"/>
      <c r="AK6898" s="12"/>
      <c r="AL6898" s="12"/>
      <c r="AM6898" s="12"/>
      <c r="AN6898" s="12"/>
      <c r="AO6898" s="12"/>
      <c r="AP6898" s="12"/>
      <c r="AQ6898" s="12"/>
      <c r="AR6898" s="12"/>
      <c r="AS6898" s="12"/>
      <c r="AT6898" s="12"/>
      <c r="AU6898" s="12"/>
      <c r="AV6898" s="12"/>
      <c r="AW6898" s="12"/>
      <c r="AX6898" s="12"/>
      <c r="AY6898" s="12"/>
      <c r="AZ6898" s="12"/>
      <c r="BA6898" s="12"/>
      <c r="BB6898" s="12"/>
      <c r="BC6898" s="12"/>
      <c r="BD6898" s="12"/>
      <c r="BE6898" s="12"/>
      <c r="BF6898" s="12"/>
      <c r="BG6898" s="12"/>
      <c r="BH6898" s="12"/>
      <c r="BI6898" s="12"/>
      <c r="BJ6898" s="13"/>
      <c r="BK6898" s="13"/>
      <c r="BL6898" s="13"/>
      <c r="BM6898" s="13"/>
      <c r="BN6898" s="13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1"/>
      <c r="L6899" s="11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/>
      <c r="AF6899" s="12"/>
      <c r="AG6899" s="12"/>
      <c r="AH6899" s="12"/>
      <c r="AI6899" s="12"/>
      <c r="AJ6899" s="12"/>
      <c r="AK6899" s="12"/>
      <c r="AL6899" s="12"/>
      <c r="AM6899" s="12"/>
      <c r="AN6899" s="12"/>
      <c r="AO6899" s="12"/>
      <c r="AP6899" s="12"/>
      <c r="AQ6899" s="12"/>
      <c r="AR6899" s="12"/>
      <c r="AS6899" s="12"/>
      <c r="AT6899" s="12"/>
      <c r="AU6899" s="12"/>
      <c r="AV6899" s="12"/>
      <c r="AW6899" s="12"/>
      <c r="AX6899" s="12"/>
      <c r="AY6899" s="12"/>
      <c r="AZ6899" s="12"/>
      <c r="BA6899" s="12"/>
      <c r="BB6899" s="12"/>
      <c r="BC6899" s="12"/>
      <c r="BD6899" s="12"/>
      <c r="BE6899" s="12"/>
      <c r="BF6899" s="12"/>
      <c r="BG6899" s="12"/>
      <c r="BH6899" s="12"/>
      <c r="BI6899" s="12"/>
      <c r="BJ6899" s="13"/>
      <c r="BK6899" s="13"/>
      <c r="BL6899" s="13"/>
      <c r="BM6899" s="13"/>
      <c r="BN6899" s="13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1"/>
      <c r="L6900" s="11"/>
      <c r="M6900" s="12"/>
      <c r="N6900" s="12"/>
      <c r="O6900" s="12"/>
      <c r="P6900" s="12"/>
      <c r="Q6900" s="12"/>
      <c r="R6900" s="12"/>
      <c r="S6900" s="12"/>
      <c r="T6900" s="12"/>
      <c r="U6900" s="12"/>
      <c r="V6900" s="12"/>
      <c r="W6900" s="12"/>
      <c r="X6900" s="12"/>
      <c r="Y6900" s="12"/>
      <c r="Z6900" s="12"/>
      <c r="AA6900" s="12"/>
      <c r="AB6900" s="12"/>
      <c r="AC6900" s="12"/>
      <c r="AD6900" s="12"/>
      <c r="AE6900" s="12"/>
      <c r="AF6900" s="12"/>
      <c r="AG6900" s="12"/>
      <c r="AH6900" s="12"/>
      <c r="AI6900" s="12"/>
      <c r="AJ6900" s="12"/>
      <c r="AK6900" s="12"/>
      <c r="AL6900" s="12"/>
      <c r="AM6900" s="12"/>
      <c r="AN6900" s="12"/>
      <c r="AO6900" s="12"/>
      <c r="AP6900" s="12"/>
      <c r="AQ6900" s="12"/>
      <c r="AR6900" s="12"/>
      <c r="AS6900" s="12"/>
      <c r="AT6900" s="12"/>
      <c r="AU6900" s="12"/>
      <c r="AV6900" s="12"/>
      <c r="AW6900" s="12"/>
      <c r="AX6900" s="12"/>
      <c r="AY6900" s="12"/>
      <c r="AZ6900" s="12"/>
      <c r="BA6900" s="12"/>
      <c r="BB6900" s="12"/>
      <c r="BC6900" s="12"/>
      <c r="BD6900" s="12"/>
      <c r="BE6900" s="12"/>
      <c r="BF6900" s="12"/>
      <c r="BG6900" s="12"/>
      <c r="BH6900" s="12"/>
      <c r="BI6900" s="12"/>
      <c r="BJ6900" s="13"/>
      <c r="BK6900" s="13"/>
      <c r="BL6900" s="13"/>
      <c r="BM6900" s="13"/>
      <c r="BN6900" s="13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1"/>
      <c r="L6901" s="11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/>
      <c r="AD6901" s="12"/>
      <c r="AE6901" s="12"/>
      <c r="AF6901" s="12"/>
      <c r="AG6901" s="12"/>
      <c r="AH6901" s="12"/>
      <c r="AI6901" s="12"/>
      <c r="AJ6901" s="12"/>
      <c r="AK6901" s="12"/>
      <c r="AL6901" s="12"/>
      <c r="AM6901" s="12"/>
      <c r="AN6901" s="12"/>
      <c r="AO6901" s="12"/>
      <c r="AP6901" s="12"/>
      <c r="AQ6901" s="12"/>
      <c r="AR6901" s="12"/>
      <c r="AS6901" s="12"/>
      <c r="AT6901" s="12"/>
      <c r="AU6901" s="12"/>
      <c r="AV6901" s="12"/>
      <c r="AW6901" s="12"/>
      <c r="AX6901" s="12"/>
      <c r="AY6901" s="12"/>
      <c r="AZ6901" s="12"/>
      <c r="BA6901" s="12"/>
      <c r="BB6901" s="12"/>
      <c r="BC6901" s="12"/>
      <c r="BD6901" s="12"/>
      <c r="BE6901" s="12"/>
      <c r="BF6901" s="12"/>
      <c r="BG6901" s="12"/>
      <c r="BH6901" s="12"/>
      <c r="BI6901" s="12"/>
      <c r="BJ6901" s="13"/>
      <c r="BK6901" s="13"/>
      <c r="BL6901" s="13"/>
      <c r="BM6901" s="13"/>
      <c r="BN6901" s="13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1"/>
      <c r="L6902" s="11"/>
      <c r="M6902" s="12"/>
      <c r="N6902" s="12"/>
      <c r="O6902" s="12"/>
      <c r="P6902" s="12"/>
      <c r="Q6902" s="12"/>
      <c r="R6902" s="12"/>
      <c r="S6902" s="12"/>
      <c r="T6902" s="12"/>
      <c r="U6902" s="12"/>
      <c r="V6902" s="12"/>
      <c r="W6902" s="12"/>
      <c r="X6902" s="12"/>
      <c r="Y6902" s="12"/>
      <c r="Z6902" s="12"/>
      <c r="AA6902" s="12"/>
      <c r="AB6902" s="12"/>
      <c r="AC6902" s="12"/>
      <c r="AD6902" s="12"/>
      <c r="AE6902" s="12"/>
      <c r="AF6902" s="12"/>
      <c r="AG6902" s="12"/>
      <c r="AH6902" s="12"/>
      <c r="AI6902" s="12"/>
      <c r="AJ6902" s="12"/>
      <c r="AK6902" s="12"/>
      <c r="AL6902" s="12"/>
      <c r="AM6902" s="12"/>
      <c r="AN6902" s="12"/>
      <c r="AO6902" s="12"/>
      <c r="AP6902" s="12"/>
      <c r="AQ6902" s="12"/>
      <c r="AR6902" s="12"/>
      <c r="AS6902" s="12"/>
      <c r="AT6902" s="12"/>
      <c r="AU6902" s="12"/>
      <c r="AV6902" s="12"/>
      <c r="AW6902" s="12"/>
      <c r="AX6902" s="12"/>
      <c r="AY6902" s="12"/>
      <c r="AZ6902" s="12"/>
      <c r="BA6902" s="12"/>
      <c r="BB6902" s="12"/>
      <c r="BC6902" s="12"/>
      <c r="BD6902" s="12"/>
      <c r="BE6902" s="12"/>
      <c r="BF6902" s="12"/>
      <c r="BG6902" s="12"/>
      <c r="BH6902" s="12"/>
      <c r="BI6902" s="12"/>
      <c r="BJ6902" s="13"/>
      <c r="BK6902" s="13"/>
      <c r="BL6902" s="13"/>
      <c r="BM6902" s="13"/>
      <c r="BN6902" s="13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1"/>
      <c r="L6903" s="11"/>
      <c r="M6903" s="12"/>
      <c r="N6903" s="12"/>
      <c r="O6903" s="12"/>
      <c r="P6903" s="12"/>
      <c r="Q6903" s="12"/>
      <c r="R6903" s="12"/>
      <c r="S6903" s="12"/>
      <c r="T6903" s="12"/>
      <c r="U6903" s="12"/>
      <c r="V6903" s="12"/>
      <c r="W6903" s="12"/>
      <c r="X6903" s="12"/>
      <c r="Y6903" s="12"/>
      <c r="Z6903" s="12"/>
      <c r="AA6903" s="12"/>
      <c r="AB6903" s="12"/>
      <c r="AC6903" s="12"/>
      <c r="AD6903" s="12"/>
      <c r="AE6903" s="12"/>
      <c r="AF6903" s="12"/>
      <c r="AG6903" s="12"/>
      <c r="AH6903" s="12"/>
      <c r="AI6903" s="12"/>
      <c r="AJ6903" s="12"/>
      <c r="AK6903" s="12"/>
      <c r="AL6903" s="12"/>
      <c r="AM6903" s="12"/>
      <c r="AN6903" s="12"/>
      <c r="AO6903" s="12"/>
      <c r="AP6903" s="12"/>
      <c r="AQ6903" s="12"/>
      <c r="AR6903" s="12"/>
      <c r="AS6903" s="12"/>
      <c r="AT6903" s="12"/>
      <c r="AU6903" s="12"/>
      <c r="AV6903" s="12"/>
      <c r="AW6903" s="12"/>
      <c r="AX6903" s="12"/>
      <c r="AY6903" s="12"/>
      <c r="AZ6903" s="12"/>
      <c r="BA6903" s="12"/>
      <c r="BB6903" s="12"/>
      <c r="BC6903" s="12"/>
      <c r="BD6903" s="12"/>
      <c r="BE6903" s="12"/>
      <c r="BF6903" s="12"/>
      <c r="BG6903" s="12"/>
      <c r="BH6903" s="12"/>
      <c r="BI6903" s="12"/>
      <c r="BJ6903" s="13"/>
      <c r="BK6903" s="13"/>
      <c r="BL6903" s="13"/>
      <c r="BM6903" s="13"/>
      <c r="BN6903" s="13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1"/>
      <c r="L6904" s="11"/>
      <c r="M6904" s="12"/>
      <c r="N6904" s="12"/>
      <c r="O6904" s="12"/>
      <c r="P6904" s="12"/>
      <c r="Q6904" s="12"/>
      <c r="R6904" s="12"/>
      <c r="S6904" s="12"/>
      <c r="T6904" s="12"/>
      <c r="U6904" s="12"/>
      <c r="V6904" s="12"/>
      <c r="W6904" s="12"/>
      <c r="X6904" s="12"/>
      <c r="Y6904" s="12"/>
      <c r="Z6904" s="12"/>
      <c r="AA6904" s="12"/>
      <c r="AB6904" s="12"/>
      <c r="AC6904" s="12"/>
      <c r="AD6904" s="12"/>
      <c r="AE6904" s="12"/>
      <c r="AF6904" s="12"/>
      <c r="AG6904" s="12"/>
      <c r="AH6904" s="12"/>
      <c r="AI6904" s="12"/>
      <c r="AJ6904" s="12"/>
      <c r="AK6904" s="12"/>
      <c r="AL6904" s="12"/>
      <c r="AM6904" s="12"/>
      <c r="AN6904" s="12"/>
      <c r="AO6904" s="12"/>
      <c r="AP6904" s="12"/>
      <c r="AQ6904" s="12"/>
      <c r="AR6904" s="12"/>
      <c r="AS6904" s="12"/>
      <c r="AT6904" s="12"/>
      <c r="AU6904" s="12"/>
      <c r="AV6904" s="12"/>
      <c r="AW6904" s="12"/>
      <c r="AX6904" s="12"/>
      <c r="AY6904" s="12"/>
      <c r="AZ6904" s="12"/>
      <c r="BA6904" s="12"/>
      <c r="BB6904" s="12"/>
      <c r="BC6904" s="12"/>
      <c r="BD6904" s="12"/>
      <c r="BE6904" s="12"/>
      <c r="BF6904" s="12"/>
      <c r="BG6904" s="12"/>
      <c r="BH6904" s="12"/>
      <c r="BI6904" s="12"/>
      <c r="BJ6904" s="13"/>
      <c r="BK6904" s="13"/>
      <c r="BL6904" s="13"/>
      <c r="BM6904" s="13"/>
      <c r="BN6904" s="13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1"/>
      <c r="L6905" s="11"/>
      <c r="M6905" s="12"/>
      <c r="N6905" s="12"/>
      <c r="O6905" s="12"/>
      <c r="P6905" s="12"/>
      <c r="Q6905" s="12"/>
      <c r="R6905" s="12"/>
      <c r="S6905" s="12"/>
      <c r="T6905" s="12"/>
      <c r="U6905" s="12"/>
      <c r="V6905" s="12"/>
      <c r="W6905" s="12"/>
      <c r="X6905" s="12"/>
      <c r="Y6905" s="12"/>
      <c r="Z6905" s="12"/>
      <c r="AA6905" s="12"/>
      <c r="AB6905" s="12"/>
      <c r="AC6905" s="12"/>
      <c r="AD6905" s="12"/>
      <c r="AE6905" s="12"/>
      <c r="AF6905" s="12"/>
      <c r="AG6905" s="12"/>
      <c r="AH6905" s="12"/>
      <c r="AI6905" s="12"/>
      <c r="AJ6905" s="12"/>
      <c r="AK6905" s="12"/>
      <c r="AL6905" s="12"/>
      <c r="AM6905" s="12"/>
      <c r="AN6905" s="12"/>
      <c r="AO6905" s="12"/>
      <c r="AP6905" s="12"/>
      <c r="AQ6905" s="12"/>
      <c r="AR6905" s="12"/>
      <c r="AS6905" s="12"/>
      <c r="AT6905" s="12"/>
      <c r="AU6905" s="12"/>
      <c r="AV6905" s="12"/>
      <c r="AW6905" s="12"/>
      <c r="AX6905" s="12"/>
      <c r="AY6905" s="12"/>
      <c r="AZ6905" s="12"/>
      <c r="BA6905" s="12"/>
      <c r="BB6905" s="12"/>
      <c r="BC6905" s="12"/>
      <c r="BD6905" s="12"/>
      <c r="BE6905" s="12"/>
      <c r="BF6905" s="12"/>
      <c r="BG6905" s="12"/>
      <c r="BH6905" s="12"/>
      <c r="BI6905" s="12"/>
      <c r="BJ6905" s="13"/>
      <c r="BK6905" s="13"/>
      <c r="BL6905" s="13"/>
      <c r="BM6905" s="13"/>
      <c r="BN6905" s="13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1"/>
      <c r="L6906" s="11"/>
      <c r="M6906" s="12"/>
      <c r="N6906" s="12"/>
      <c r="O6906" s="12"/>
      <c r="P6906" s="12"/>
      <c r="Q6906" s="12"/>
      <c r="R6906" s="12"/>
      <c r="S6906" s="12"/>
      <c r="T6906" s="12"/>
      <c r="U6906" s="12"/>
      <c r="V6906" s="12"/>
      <c r="W6906" s="12"/>
      <c r="X6906" s="12"/>
      <c r="Y6906" s="12"/>
      <c r="Z6906" s="12"/>
      <c r="AA6906" s="12"/>
      <c r="AB6906" s="12"/>
      <c r="AC6906" s="12"/>
      <c r="AD6906" s="12"/>
      <c r="AE6906" s="12"/>
      <c r="AF6906" s="12"/>
      <c r="AG6906" s="12"/>
      <c r="AH6906" s="12"/>
      <c r="AI6906" s="12"/>
      <c r="AJ6906" s="12"/>
      <c r="AK6906" s="12"/>
      <c r="AL6906" s="12"/>
      <c r="AM6906" s="12"/>
      <c r="AN6906" s="12"/>
      <c r="AO6906" s="12"/>
      <c r="AP6906" s="12"/>
      <c r="AQ6906" s="12"/>
      <c r="AR6906" s="12"/>
      <c r="AS6906" s="12"/>
      <c r="AT6906" s="12"/>
      <c r="AU6906" s="12"/>
      <c r="AV6906" s="12"/>
      <c r="AW6906" s="12"/>
      <c r="AX6906" s="12"/>
      <c r="AY6906" s="12"/>
      <c r="AZ6906" s="12"/>
      <c r="BA6906" s="12"/>
      <c r="BB6906" s="12"/>
      <c r="BC6906" s="12"/>
      <c r="BD6906" s="12"/>
      <c r="BE6906" s="12"/>
      <c r="BF6906" s="12"/>
      <c r="BG6906" s="12"/>
      <c r="BH6906" s="12"/>
      <c r="BI6906" s="12"/>
      <c r="BJ6906" s="13"/>
      <c r="BK6906" s="13"/>
      <c r="BL6906" s="13"/>
      <c r="BM6906" s="13"/>
      <c r="BN6906" s="13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1"/>
      <c r="L6907" s="11"/>
      <c r="M6907" s="12"/>
      <c r="N6907" s="12"/>
      <c r="O6907" s="12"/>
      <c r="P6907" s="12"/>
      <c r="Q6907" s="12"/>
      <c r="R6907" s="12"/>
      <c r="S6907" s="12"/>
      <c r="T6907" s="12"/>
      <c r="U6907" s="12"/>
      <c r="V6907" s="12"/>
      <c r="W6907" s="12"/>
      <c r="X6907" s="12"/>
      <c r="Y6907" s="12"/>
      <c r="Z6907" s="12"/>
      <c r="AA6907" s="12"/>
      <c r="AB6907" s="12"/>
      <c r="AC6907" s="12"/>
      <c r="AD6907" s="12"/>
      <c r="AE6907" s="12"/>
      <c r="AF6907" s="12"/>
      <c r="AG6907" s="12"/>
      <c r="AH6907" s="12"/>
      <c r="AI6907" s="12"/>
      <c r="AJ6907" s="12"/>
      <c r="AK6907" s="12"/>
      <c r="AL6907" s="12"/>
      <c r="AM6907" s="12"/>
      <c r="AN6907" s="12"/>
      <c r="AO6907" s="12"/>
      <c r="AP6907" s="12"/>
      <c r="AQ6907" s="12"/>
      <c r="AR6907" s="12"/>
      <c r="AS6907" s="12"/>
      <c r="AT6907" s="12"/>
      <c r="AU6907" s="12"/>
      <c r="AV6907" s="12"/>
      <c r="AW6907" s="12"/>
      <c r="AX6907" s="12"/>
      <c r="AY6907" s="12"/>
      <c r="AZ6907" s="12"/>
      <c r="BA6907" s="12"/>
      <c r="BB6907" s="12"/>
      <c r="BC6907" s="12"/>
      <c r="BD6907" s="12"/>
      <c r="BE6907" s="12"/>
      <c r="BF6907" s="12"/>
      <c r="BG6907" s="12"/>
      <c r="BH6907" s="12"/>
      <c r="BI6907" s="12"/>
      <c r="BJ6907" s="13"/>
      <c r="BK6907" s="13"/>
      <c r="BL6907" s="13"/>
      <c r="BM6907" s="13"/>
      <c r="BN6907" s="13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1"/>
      <c r="L6908" s="11"/>
      <c r="M6908" s="12"/>
      <c r="N6908" s="12"/>
      <c r="O6908" s="12"/>
      <c r="P6908" s="12"/>
      <c r="Q6908" s="12"/>
      <c r="R6908" s="12"/>
      <c r="S6908" s="12"/>
      <c r="T6908" s="12"/>
      <c r="U6908" s="12"/>
      <c r="V6908" s="12"/>
      <c r="W6908" s="12"/>
      <c r="X6908" s="12"/>
      <c r="Y6908" s="12"/>
      <c r="Z6908" s="12"/>
      <c r="AA6908" s="12"/>
      <c r="AB6908" s="12"/>
      <c r="AC6908" s="12"/>
      <c r="AD6908" s="12"/>
      <c r="AE6908" s="12"/>
      <c r="AF6908" s="12"/>
      <c r="AG6908" s="12"/>
      <c r="AH6908" s="12"/>
      <c r="AI6908" s="12"/>
      <c r="AJ6908" s="12"/>
      <c r="AK6908" s="12"/>
      <c r="AL6908" s="12"/>
      <c r="AM6908" s="12"/>
      <c r="AN6908" s="12"/>
      <c r="AO6908" s="12"/>
      <c r="AP6908" s="12"/>
      <c r="AQ6908" s="12"/>
      <c r="AR6908" s="12"/>
      <c r="AS6908" s="12"/>
      <c r="AT6908" s="12"/>
      <c r="AU6908" s="12"/>
      <c r="AV6908" s="12"/>
      <c r="AW6908" s="12"/>
      <c r="AX6908" s="12"/>
      <c r="AY6908" s="12"/>
      <c r="AZ6908" s="12"/>
      <c r="BA6908" s="12"/>
      <c r="BB6908" s="12"/>
      <c r="BC6908" s="12"/>
      <c r="BD6908" s="12"/>
      <c r="BE6908" s="12"/>
      <c r="BF6908" s="12"/>
      <c r="BG6908" s="12"/>
      <c r="BH6908" s="12"/>
      <c r="BI6908" s="12"/>
      <c r="BJ6908" s="13"/>
      <c r="BK6908" s="13"/>
      <c r="BL6908" s="13"/>
      <c r="BM6908" s="13"/>
      <c r="BN6908" s="13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1"/>
      <c r="L6909" s="11"/>
      <c r="M6909" s="12"/>
      <c r="N6909" s="12"/>
      <c r="O6909" s="12"/>
      <c r="P6909" s="12"/>
      <c r="Q6909" s="12"/>
      <c r="R6909" s="12"/>
      <c r="S6909" s="12"/>
      <c r="T6909" s="12"/>
      <c r="U6909" s="12"/>
      <c r="V6909" s="12"/>
      <c r="W6909" s="12"/>
      <c r="X6909" s="12"/>
      <c r="Y6909" s="12"/>
      <c r="Z6909" s="12"/>
      <c r="AA6909" s="12"/>
      <c r="AB6909" s="12"/>
      <c r="AC6909" s="12"/>
      <c r="AD6909" s="12"/>
      <c r="AE6909" s="12"/>
      <c r="AF6909" s="12"/>
      <c r="AG6909" s="12"/>
      <c r="AH6909" s="12"/>
      <c r="AI6909" s="12"/>
      <c r="AJ6909" s="12"/>
      <c r="AK6909" s="12"/>
      <c r="AL6909" s="12"/>
      <c r="AM6909" s="12"/>
      <c r="AN6909" s="12"/>
      <c r="AO6909" s="12"/>
      <c r="AP6909" s="12"/>
      <c r="AQ6909" s="12"/>
      <c r="AR6909" s="12"/>
      <c r="AS6909" s="12"/>
      <c r="AT6909" s="12"/>
      <c r="AU6909" s="12"/>
      <c r="AV6909" s="12"/>
      <c r="AW6909" s="12"/>
      <c r="AX6909" s="12"/>
      <c r="AY6909" s="12"/>
      <c r="AZ6909" s="12"/>
      <c r="BA6909" s="12"/>
      <c r="BB6909" s="12"/>
      <c r="BC6909" s="12"/>
      <c r="BD6909" s="12"/>
      <c r="BE6909" s="12"/>
      <c r="BF6909" s="12"/>
      <c r="BG6909" s="12"/>
      <c r="BH6909" s="12"/>
      <c r="BI6909" s="12"/>
      <c r="BJ6909" s="13"/>
      <c r="BK6909" s="13"/>
      <c r="BL6909" s="13"/>
      <c r="BM6909" s="13"/>
      <c r="BN6909" s="13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1"/>
      <c r="L6910" s="11"/>
      <c r="M6910" s="12"/>
      <c r="N6910" s="12"/>
      <c r="O6910" s="12"/>
      <c r="P6910" s="12"/>
      <c r="Q6910" s="12"/>
      <c r="R6910" s="12"/>
      <c r="S6910" s="12"/>
      <c r="T6910" s="12"/>
      <c r="U6910" s="12"/>
      <c r="V6910" s="12"/>
      <c r="W6910" s="12"/>
      <c r="X6910" s="12"/>
      <c r="Y6910" s="12"/>
      <c r="Z6910" s="12"/>
      <c r="AA6910" s="12"/>
      <c r="AB6910" s="12"/>
      <c r="AC6910" s="12"/>
      <c r="AD6910" s="12"/>
      <c r="AE6910" s="12"/>
      <c r="AF6910" s="12"/>
      <c r="AG6910" s="12"/>
      <c r="AH6910" s="12"/>
      <c r="AI6910" s="12"/>
      <c r="AJ6910" s="12"/>
      <c r="AK6910" s="12"/>
      <c r="AL6910" s="12"/>
      <c r="AM6910" s="12"/>
      <c r="AN6910" s="12"/>
      <c r="AO6910" s="12"/>
      <c r="AP6910" s="12"/>
      <c r="AQ6910" s="12"/>
      <c r="AR6910" s="12"/>
      <c r="AS6910" s="12"/>
      <c r="AT6910" s="12"/>
      <c r="AU6910" s="12"/>
      <c r="AV6910" s="12"/>
      <c r="AW6910" s="12"/>
      <c r="AX6910" s="12"/>
      <c r="AY6910" s="12"/>
      <c r="AZ6910" s="12"/>
      <c r="BA6910" s="12"/>
      <c r="BB6910" s="12"/>
      <c r="BC6910" s="12"/>
      <c r="BD6910" s="12"/>
      <c r="BE6910" s="12"/>
      <c r="BF6910" s="12"/>
      <c r="BG6910" s="12"/>
      <c r="BH6910" s="12"/>
      <c r="BI6910" s="12"/>
      <c r="BJ6910" s="13"/>
      <c r="BK6910" s="13"/>
      <c r="BL6910" s="13"/>
      <c r="BM6910" s="13"/>
      <c r="BN6910" s="13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1"/>
      <c r="L6911" s="11"/>
      <c r="M6911" s="12"/>
      <c r="N6911" s="12"/>
      <c r="O6911" s="12"/>
      <c r="P6911" s="12"/>
      <c r="Q6911" s="12"/>
      <c r="R6911" s="12"/>
      <c r="S6911" s="12"/>
      <c r="T6911" s="12"/>
      <c r="U6911" s="12"/>
      <c r="V6911" s="12"/>
      <c r="W6911" s="12"/>
      <c r="X6911" s="12"/>
      <c r="Y6911" s="12"/>
      <c r="Z6911" s="12"/>
      <c r="AA6911" s="12"/>
      <c r="AB6911" s="12"/>
      <c r="AC6911" s="12"/>
      <c r="AD6911" s="12"/>
      <c r="AE6911" s="12"/>
      <c r="AF6911" s="12"/>
      <c r="AG6911" s="12"/>
      <c r="AH6911" s="12"/>
      <c r="AI6911" s="12"/>
      <c r="AJ6911" s="12"/>
      <c r="AK6911" s="12"/>
      <c r="AL6911" s="12"/>
      <c r="AM6911" s="12"/>
      <c r="AN6911" s="12"/>
      <c r="AO6911" s="12"/>
      <c r="AP6911" s="12"/>
      <c r="AQ6911" s="12"/>
      <c r="AR6911" s="12"/>
      <c r="AS6911" s="12"/>
      <c r="AT6911" s="12"/>
      <c r="AU6911" s="12"/>
      <c r="AV6911" s="12"/>
      <c r="AW6911" s="12"/>
      <c r="AX6911" s="12"/>
      <c r="AY6911" s="12"/>
      <c r="AZ6911" s="12"/>
      <c r="BA6911" s="12"/>
      <c r="BB6911" s="12"/>
      <c r="BC6911" s="12"/>
      <c r="BD6911" s="12"/>
      <c r="BE6911" s="12"/>
      <c r="BF6911" s="12"/>
      <c r="BG6911" s="12"/>
      <c r="BH6911" s="12"/>
      <c r="BI6911" s="12"/>
      <c r="BJ6911" s="13"/>
      <c r="BK6911" s="13"/>
      <c r="BL6911" s="13"/>
      <c r="BM6911" s="13"/>
      <c r="BN6911" s="13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1"/>
      <c r="L6912" s="11"/>
      <c r="M6912" s="12"/>
      <c r="N6912" s="12"/>
      <c r="O6912" s="12"/>
      <c r="P6912" s="12"/>
      <c r="Q6912" s="12"/>
      <c r="R6912" s="12"/>
      <c r="S6912" s="12"/>
      <c r="T6912" s="12"/>
      <c r="U6912" s="12"/>
      <c r="V6912" s="12"/>
      <c r="W6912" s="12"/>
      <c r="X6912" s="12"/>
      <c r="Y6912" s="12"/>
      <c r="Z6912" s="12"/>
      <c r="AA6912" s="12"/>
      <c r="AB6912" s="12"/>
      <c r="AC6912" s="12"/>
      <c r="AD6912" s="12"/>
      <c r="AE6912" s="12"/>
      <c r="AF6912" s="12"/>
      <c r="AG6912" s="12"/>
      <c r="AH6912" s="12"/>
      <c r="AI6912" s="12"/>
      <c r="AJ6912" s="12"/>
      <c r="AK6912" s="12"/>
      <c r="AL6912" s="12"/>
      <c r="AM6912" s="12"/>
      <c r="AN6912" s="12"/>
      <c r="AO6912" s="12"/>
      <c r="AP6912" s="12"/>
      <c r="AQ6912" s="12"/>
      <c r="AR6912" s="12"/>
      <c r="AS6912" s="12"/>
      <c r="AT6912" s="12"/>
      <c r="AU6912" s="12"/>
      <c r="AV6912" s="12"/>
      <c r="AW6912" s="12"/>
      <c r="AX6912" s="12"/>
      <c r="AY6912" s="12"/>
      <c r="AZ6912" s="12"/>
      <c r="BA6912" s="12"/>
      <c r="BB6912" s="12"/>
      <c r="BC6912" s="12"/>
      <c r="BD6912" s="12"/>
      <c r="BE6912" s="12"/>
      <c r="BF6912" s="12"/>
      <c r="BG6912" s="12"/>
      <c r="BH6912" s="12"/>
      <c r="BI6912" s="12"/>
      <c r="BJ6912" s="13"/>
      <c r="BK6912" s="13"/>
      <c r="BL6912" s="13"/>
      <c r="BM6912" s="13"/>
      <c r="BN6912" s="13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1"/>
      <c r="L6913" s="11"/>
      <c r="M6913" s="12"/>
      <c r="N6913" s="12"/>
      <c r="O6913" s="12"/>
      <c r="P6913" s="12"/>
      <c r="Q6913" s="12"/>
      <c r="R6913" s="12"/>
      <c r="S6913" s="12"/>
      <c r="T6913" s="12"/>
      <c r="U6913" s="12"/>
      <c r="V6913" s="12"/>
      <c r="W6913" s="12"/>
      <c r="X6913" s="12"/>
      <c r="Y6913" s="12"/>
      <c r="Z6913" s="12"/>
      <c r="AA6913" s="12"/>
      <c r="AB6913" s="12"/>
      <c r="AC6913" s="12"/>
      <c r="AD6913" s="12"/>
      <c r="AE6913" s="12"/>
      <c r="AF6913" s="12"/>
      <c r="AG6913" s="12"/>
      <c r="AH6913" s="12"/>
      <c r="AI6913" s="12"/>
      <c r="AJ6913" s="12"/>
      <c r="AK6913" s="12"/>
      <c r="AL6913" s="12"/>
      <c r="AM6913" s="12"/>
      <c r="AN6913" s="12"/>
      <c r="AO6913" s="12"/>
      <c r="AP6913" s="12"/>
      <c r="AQ6913" s="12"/>
      <c r="AR6913" s="12"/>
      <c r="AS6913" s="12"/>
      <c r="AT6913" s="12"/>
      <c r="AU6913" s="12"/>
      <c r="AV6913" s="12"/>
      <c r="AW6913" s="12"/>
      <c r="AX6913" s="12"/>
      <c r="AY6913" s="12"/>
      <c r="AZ6913" s="12"/>
      <c r="BA6913" s="12"/>
      <c r="BB6913" s="12"/>
      <c r="BC6913" s="12"/>
      <c r="BD6913" s="12"/>
      <c r="BE6913" s="12"/>
      <c r="BF6913" s="12"/>
      <c r="BG6913" s="12"/>
      <c r="BH6913" s="12"/>
      <c r="BI6913" s="12"/>
      <c r="BJ6913" s="13"/>
      <c r="BK6913" s="13"/>
      <c r="BL6913" s="13"/>
      <c r="BM6913" s="13"/>
      <c r="BN6913" s="13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1"/>
      <c r="L6914" s="11"/>
      <c r="M6914" s="12"/>
      <c r="N6914" s="12"/>
      <c r="O6914" s="12"/>
      <c r="P6914" s="12"/>
      <c r="Q6914" s="12"/>
      <c r="R6914" s="12"/>
      <c r="S6914" s="12"/>
      <c r="T6914" s="12"/>
      <c r="U6914" s="12"/>
      <c r="V6914" s="12"/>
      <c r="W6914" s="12"/>
      <c r="X6914" s="12"/>
      <c r="Y6914" s="12"/>
      <c r="Z6914" s="12"/>
      <c r="AA6914" s="12"/>
      <c r="AB6914" s="12"/>
      <c r="AC6914" s="12"/>
      <c r="AD6914" s="12"/>
      <c r="AE6914" s="12"/>
      <c r="AF6914" s="12"/>
      <c r="AG6914" s="12"/>
      <c r="AH6914" s="12"/>
      <c r="AI6914" s="12"/>
      <c r="AJ6914" s="12"/>
      <c r="AK6914" s="12"/>
      <c r="AL6914" s="12"/>
      <c r="AM6914" s="12"/>
      <c r="AN6914" s="12"/>
      <c r="AO6914" s="12"/>
      <c r="AP6914" s="12"/>
      <c r="AQ6914" s="12"/>
      <c r="AR6914" s="12"/>
      <c r="AS6914" s="12"/>
      <c r="AT6914" s="12"/>
      <c r="AU6914" s="12"/>
      <c r="AV6914" s="12"/>
      <c r="AW6914" s="12"/>
      <c r="AX6914" s="12"/>
      <c r="AY6914" s="12"/>
      <c r="AZ6914" s="12"/>
      <c r="BA6914" s="12"/>
      <c r="BB6914" s="12"/>
      <c r="BC6914" s="12"/>
      <c r="BD6914" s="12"/>
      <c r="BE6914" s="12"/>
      <c r="BF6914" s="12"/>
      <c r="BG6914" s="12"/>
      <c r="BH6914" s="12"/>
      <c r="BI6914" s="12"/>
      <c r="BJ6914" s="13"/>
      <c r="BK6914" s="13"/>
      <c r="BL6914" s="13"/>
      <c r="BM6914" s="13"/>
      <c r="BN6914" s="13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1"/>
      <c r="L6915" s="11"/>
      <c r="M6915" s="12"/>
      <c r="N6915" s="12"/>
      <c r="O6915" s="12"/>
      <c r="P6915" s="12"/>
      <c r="Q6915" s="12"/>
      <c r="R6915" s="12"/>
      <c r="S6915" s="12"/>
      <c r="T6915" s="12"/>
      <c r="U6915" s="12"/>
      <c r="V6915" s="12"/>
      <c r="W6915" s="12"/>
      <c r="X6915" s="12"/>
      <c r="Y6915" s="12"/>
      <c r="Z6915" s="12"/>
      <c r="AA6915" s="12"/>
      <c r="AB6915" s="12"/>
      <c r="AC6915" s="12"/>
      <c r="AD6915" s="12"/>
      <c r="AE6915" s="12"/>
      <c r="AF6915" s="12"/>
      <c r="AG6915" s="12"/>
      <c r="AH6915" s="12"/>
      <c r="AI6915" s="12"/>
      <c r="AJ6915" s="12"/>
      <c r="AK6915" s="12"/>
      <c r="AL6915" s="12"/>
      <c r="AM6915" s="12"/>
      <c r="AN6915" s="12"/>
      <c r="AO6915" s="12"/>
      <c r="AP6915" s="12"/>
      <c r="AQ6915" s="12"/>
      <c r="AR6915" s="12"/>
      <c r="AS6915" s="12"/>
      <c r="AT6915" s="12"/>
      <c r="AU6915" s="12"/>
      <c r="AV6915" s="12"/>
      <c r="AW6915" s="12"/>
      <c r="AX6915" s="12"/>
      <c r="AY6915" s="12"/>
      <c r="AZ6915" s="12"/>
      <c r="BA6915" s="12"/>
      <c r="BB6915" s="12"/>
      <c r="BC6915" s="12"/>
      <c r="BD6915" s="12"/>
      <c r="BE6915" s="12"/>
      <c r="BF6915" s="12"/>
      <c r="BG6915" s="12"/>
      <c r="BH6915" s="12"/>
      <c r="BI6915" s="12"/>
      <c r="BJ6915" s="13"/>
      <c r="BK6915" s="13"/>
      <c r="BL6915" s="13"/>
      <c r="BM6915" s="13"/>
      <c r="BN6915" s="13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1"/>
      <c r="L6916" s="11"/>
      <c r="M6916" s="12"/>
      <c r="N6916" s="12"/>
      <c r="O6916" s="12"/>
      <c r="P6916" s="12"/>
      <c r="Q6916" s="12"/>
      <c r="R6916" s="12"/>
      <c r="S6916" s="12"/>
      <c r="T6916" s="12"/>
      <c r="U6916" s="12"/>
      <c r="V6916" s="12"/>
      <c r="W6916" s="12"/>
      <c r="X6916" s="12"/>
      <c r="Y6916" s="12"/>
      <c r="Z6916" s="12"/>
      <c r="AA6916" s="12"/>
      <c r="AB6916" s="12"/>
      <c r="AC6916" s="12"/>
      <c r="AD6916" s="12"/>
      <c r="AE6916" s="12"/>
      <c r="AF6916" s="12"/>
      <c r="AG6916" s="12"/>
      <c r="AH6916" s="12"/>
      <c r="AI6916" s="12"/>
      <c r="AJ6916" s="12"/>
      <c r="AK6916" s="12"/>
      <c r="AL6916" s="12"/>
      <c r="AM6916" s="12"/>
      <c r="AN6916" s="12"/>
      <c r="AO6916" s="12"/>
      <c r="AP6916" s="12"/>
      <c r="AQ6916" s="12"/>
      <c r="AR6916" s="12"/>
      <c r="AS6916" s="12"/>
      <c r="AT6916" s="12"/>
      <c r="AU6916" s="12"/>
      <c r="AV6916" s="12"/>
      <c r="AW6916" s="12"/>
      <c r="AX6916" s="12"/>
      <c r="AY6916" s="12"/>
      <c r="AZ6916" s="12"/>
      <c r="BA6916" s="12"/>
      <c r="BB6916" s="12"/>
      <c r="BC6916" s="12"/>
      <c r="BD6916" s="12"/>
      <c r="BE6916" s="12"/>
      <c r="BF6916" s="12"/>
      <c r="BG6916" s="12"/>
      <c r="BH6916" s="12"/>
      <c r="BI6916" s="12"/>
      <c r="BJ6916" s="13"/>
      <c r="BK6916" s="13"/>
      <c r="BL6916" s="13"/>
      <c r="BM6916" s="13"/>
      <c r="BN6916" s="13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1"/>
      <c r="L6917" s="11"/>
      <c r="M6917" s="12"/>
      <c r="N6917" s="12"/>
      <c r="O6917" s="12"/>
      <c r="P6917" s="12"/>
      <c r="Q6917" s="12"/>
      <c r="R6917" s="12"/>
      <c r="S6917" s="12"/>
      <c r="T6917" s="12"/>
      <c r="U6917" s="12"/>
      <c r="V6917" s="12"/>
      <c r="W6917" s="12"/>
      <c r="X6917" s="12"/>
      <c r="Y6917" s="12"/>
      <c r="Z6917" s="12"/>
      <c r="AA6917" s="12"/>
      <c r="AB6917" s="12"/>
      <c r="AC6917" s="12"/>
      <c r="AD6917" s="12"/>
      <c r="AE6917" s="12"/>
      <c r="AF6917" s="12"/>
      <c r="AG6917" s="12"/>
      <c r="AH6917" s="12"/>
      <c r="AI6917" s="12"/>
      <c r="AJ6917" s="12"/>
      <c r="AK6917" s="12"/>
      <c r="AL6917" s="12"/>
      <c r="AM6917" s="12"/>
      <c r="AN6917" s="12"/>
      <c r="AO6917" s="12"/>
      <c r="AP6917" s="12"/>
      <c r="AQ6917" s="12"/>
      <c r="AR6917" s="12"/>
      <c r="AS6917" s="12"/>
      <c r="AT6917" s="12"/>
      <c r="AU6917" s="12"/>
      <c r="AV6917" s="12"/>
      <c r="AW6917" s="12"/>
      <c r="AX6917" s="12"/>
      <c r="AY6917" s="12"/>
      <c r="AZ6917" s="12"/>
      <c r="BA6917" s="12"/>
      <c r="BB6917" s="12"/>
      <c r="BC6917" s="12"/>
      <c r="BD6917" s="12"/>
      <c r="BE6917" s="12"/>
      <c r="BF6917" s="12"/>
      <c r="BG6917" s="12"/>
      <c r="BH6917" s="12"/>
      <c r="BI6917" s="12"/>
      <c r="BJ6917" s="13"/>
      <c r="BK6917" s="13"/>
      <c r="BL6917" s="13"/>
      <c r="BM6917" s="13"/>
      <c r="BN6917" s="13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1"/>
      <c r="L6918" s="11"/>
      <c r="M6918" s="12"/>
      <c r="N6918" s="12"/>
      <c r="O6918" s="12"/>
      <c r="P6918" s="12"/>
      <c r="Q6918" s="12"/>
      <c r="R6918" s="12"/>
      <c r="S6918" s="12"/>
      <c r="T6918" s="12"/>
      <c r="U6918" s="12"/>
      <c r="V6918" s="12"/>
      <c r="W6918" s="12"/>
      <c r="X6918" s="12"/>
      <c r="Y6918" s="12"/>
      <c r="Z6918" s="12"/>
      <c r="AA6918" s="12"/>
      <c r="AB6918" s="12"/>
      <c r="AC6918" s="12"/>
      <c r="AD6918" s="12"/>
      <c r="AE6918" s="12"/>
      <c r="AF6918" s="12"/>
      <c r="AG6918" s="12"/>
      <c r="AH6918" s="12"/>
      <c r="AI6918" s="12"/>
      <c r="AJ6918" s="12"/>
      <c r="AK6918" s="12"/>
      <c r="AL6918" s="12"/>
      <c r="AM6918" s="12"/>
      <c r="AN6918" s="12"/>
      <c r="AO6918" s="12"/>
      <c r="AP6918" s="12"/>
      <c r="AQ6918" s="12"/>
      <c r="AR6918" s="12"/>
      <c r="AS6918" s="12"/>
      <c r="AT6918" s="12"/>
      <c r="AU6918" s="12"/>
      <c r="AV6918" s="12"/>
      <c r="AW6918" s="12"/>
      <c r="AX6918" s="12"/>
      <c r="AY6918" s="12"/>
      <c r="AZ6918" s="12"/>
      <c r="BA6918" s="12"/>
      <c r="BB6918" s="12"/>
      <c r="BC6918" s="12"/>
      <c r="BD6918" s="12"/>
      <c r="BE6918" s="12"/>
      <c r="BF6918" s="12"/>
      <c r="BG6918" s="12"/>
      <c r="BH6918" s="12"/>
      <c r="BI6918" s="12"/>
      <c r="BJ6918" s="13"/>
      <c r="BK6918" s="13"/>
      <c r="BL6918" s="13"/>
      <c r="BM6918" s="13"/>
      <c r="BN6918" s="13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1"/>
      <c r="L6919" s="11"/>
      <c r="M6919" s="12"/>
      <c r="N6919" s="12"/>
      <c r="O6919" s="12"/>
      <c r="P6919" s="12"/>
      <c r="Q6919" s="12"/>
      <c r="R6919" s="12"/>
      <c r="S6919" s="12"/>
      <c r="T6919" s="12"/>
      <c r="U6919" s="12"/>
      <c r="V6919" s="12"/>
      <c r="W6919" s="12"/>
      <c r="X6919" s="12"/>
      <c r="Y6919" s="12"/>
      <c r="Z6919" s="12"/>
      <c r="AA6919" s="12"/>
      <c r="AB6919" s="12"/>
      <c r="AC6919" s="12"/>
      <c r="AD6919" s="12"/>
      <c r="AE6919" s="12"/>
      <c r="AF6919" s="12"/>
      <c r="AG6919" s="12"/>
      <c r="AH6919" s="12"/>
      <c r="AI6919" s="12"/>
      <c r="AJ6919" s="12"/>
      <c r="AK6919" s="12"/>
      <c r="AL6919" s="12"/>
      <c r="AM6919" s="12"/>
      <c r="AN6919" s="12"/>
      <c r="AO6919" s="12"/>
      <c r="AP6919" s="12"/>
      <c r="AQ6919" s="12"/>
      <c r="AR6919" s="12"/>
      <c r="AS6919" s="12"/>
      <c r="AT6919" s="12"/>
      <c r="AU6919" s="12"/>
      <c r="AV6919" s="12"/>
      <c r="AW6919" s="12"/>
      <c r="AX6919" s="12"/>
      <c r="AY6919" s="12"/>
      <c r="AZ6919" s="12"/>
      <c r="BA6919" s="12"/>
      <c r="BB6919" s="12"/>
      <c r="BC6919" s="12"/>
      <c r="BD6919" s="12"/>
      <c r="BE6919" s="12"/>
      <c r="BF6919" s="12"/>
      <c r="BG6919" s="12"/>
      <c r="BH6919" s="12"/>
      <c r="BI6919" s="12"/>
      <c r="BJ6919" s="13"/>
      <c r="BK6919" s="13"/>
      <c r="BL6919" s="13"/>
      <c r="BM6919" s="13"/>
      <c r="BN6919" s="13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1"/>
      <c r="L6920" s="11"/>
      <c r="M6920" s="12"/>
      <c r="N6920" s="12"/>
      <c r="O6920" s="12"/>
      <c r="P6920" s="12"/>
      <c r="Q6920" s="12"/>
      <c r="R6920" s="12"/>
      <c r="S6920" s="12"/>
      <c r="T6920" s="12"/>
      <c r="U6920" s="12"/>
      <c r="V6920" s="12"/>
      <c r="W6920" s="12"/>
      <c r="X6920" s="12"/>
      <c r="Y6920" s="12"/>
      <c r="Z6920" s="12"/>
      <c r="AA6920" s="12"/>
      <c r="AB6920" s="12"/>
      <c r="AC6920" s="12"/>
      <c r="AD6920" s="12"/>
      <c r="AE6920" s="12"/>
      <c r="AF6920" s="12"/>
      <c r="AG6920" s="12"/>
      <c r="AH6920" s="12"/>
      <c r="AI6920" s="12"/>
      <c r="AJ6920" s="12"/>
      <c r="AK6920" s="12"/>
      <c r="AL6920" s="12"/>
      <c r="AM6920" s="12"/>
      <c r="AN6920" s="12"/>
      <c r="AO6920" s="12"/>
      <c r="AP6920" s="12"/>
      <c r="AQ6920" s="12"/>
      <c r="AR6920" s="12"/>
      <c r="AS6920" s="12"/>
      <c r="AT6920" s="12"/>
      <c r="AU6920" s="12"/>
      <c r="AV6920" s="12"/>
      <c r="AW6920" s="12"/>
      <c r="AX6920" s="12"/>
      <c r="AY6920" s="12"/>
      <c r="AZ6920" s="12"/>
      <c r="BA6920" s="12"/>
      <c r="BB6920" s="12"/>
      <c r="BC6920" s="12"/>
      <c r="BD6920" s="12"/>
      <c r="BE6920" s="12"/>
      <c r="BF6920" s="12"/>
      <c r="BG6920" s="12"/>
      <c r="BH6920" s="12"/>
      <c r="BI6920" s="12"/>
      <c r="BJ6920" s="13"/>
      <c r="BK6920" s="13"/>
      <c r="BL6920" s="13"/>
      <c r="BM6920" s="13"/>
      <c r="BN6920" s="13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1"/>
      <c r="L6921" s="11"/>
      <c r="M6921" s="12"/>
      <c r="N6921" s="12"/>
      <c r="O6921" s="12"/>
      <c r="P6921" s="12"/>
      <c r="Q6921" s="12"/>
      <c r="R6921" s="12"/>
      <c r="S6921" s="12"/>
      <c r="T6921" s="12"/>
      <c r="U6921" s="12"/>
      <c r="V6921" s="12"/>
      <c r="W6921" s="12"/>
      <c r="X6921" s="12"/>
      <c r="Y6921" s="12"/>
      <c r="Z6921" s="12"/>
      <c r="AA6921" s="12"/>
      <c r="AB6921" s="12"/>
      <c r="AC6921" s="12"/>
      <c r="AD6921" s="12"/>
      <c r="AE6921" s="12"/>
      <c r="AF6921" s="12"/>
      <c r="AG6921" s="12"/>
      <c r="AH6921" s="12"/>
      <c r="AI6921" s="12"/>
      <c r="AJ6921" s="12"/>
      <c r="AK6921" s="12"/>
      <c r="AL6921" s="12"/>
      <c r="AM6921" s="12"/>
      <c r="AN6921" s="12"/>
      <c r="AO6921" s="12"/>
      <c r="AP6921" s="12"/>
      <c r="AQ6921" s="12"/>
      <c r="AR6921" s="12"/>
      <c r="AS6921" s="12"/>
      <c r="AT6921" s="12"/>
      <c r="AU6921" s="12"/>
      <c r="AV6921" s="12"/>
      <c r="AW6921" s="12"/>
      <c r="AX6921" s="12"/>
      <c r="AY6921" s="12"/>
      <c r="AZ6921" s="12"/>
      <c r="BA6921" s="12"/>
      <c r="BB6921" s="12"/>
      <c r="BC6921" s="12"/>
      <c r="BD6921" s="12"/>
      <c r="BE6921" s="12"/>
      <c r="BF6921" s="12"/>
      <c r="BG6921" s="12"/>
      <c r="BH6921" s="12"/>
      <c r="BI6921" s="12"/>
      <c r="BJ6921" s="13"/>
      <c r="BK6921" s="13"/>
      <c r="BL6921" s="13"/>
      <c r="BM6921" s="13"/>
      <c r="BN6921" s="13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1"/>
      <c r="L6922" s="11"/>
      <c r="M6922" s="12"/>
      <c r="N6922" s="12"/>
      <c r="O6922" s="12"/>
      <c r="P6922" s="12"/>
      <c r="Q6922" s="12"/>
      <c r="R6922" s="12"/>
      <c r="S6922" s="12"/>
      <c r="T6922" s="12"/>
      <c r="U6922" s="12"/>
      <c r="V6922" s="12"/>
      <c r="W6922" s="12"/>
      <c r="X6922" s="12"/>
      <c r="Y6922" s="12"/>
      <c r="Z6922" s="12"/>
      <c r="AA6922" s="12"/>
      <c r="AB6922" s="12"/>
      <c r="AC6922" s="12"/>
      <c r="AD6922" s="12"/>
      <c r="AE6922" s="12"/>
      <c r="AF6922" s="12"/>
      <c r="AG6922" s="12"/>
      <c r="AH6922" s="12"/>
      <c r="AI6922" s="12"/>
      <c r="AJ6922" s="12"/>
      <c r="AK6922" s="12"/>
      <c r="AL6922" s="12"/>
      <c r="AM6922" s="12"/>
      <c r="AN6922" s="12"/>
      <c r="AO6922" s="12"/>
      <c r="AP6922" s="12"/>
      <c r="AQ6922" s="12"/>
      <c r="AR6922" s="12"/>
      <c r="AS6922" s="12"/>
      <c r="AT6922" s="12"/>
      <c r="AU6922" s="12"/>
      <c r="AV6922" s="12"/>
      <c r="AW6922" s="12"/>
      <c r="AX6922" s="12"/>
      <c r="AY6922" s="12"/>
      <c r="AZ6922" s="12"/>
      <c r="BA6922" s="12"/>
      <c r="BB6922" s="12"/>
      <c r="BC6922" s="12"/>
      <c r="BD6922" s="12"/>
      <c r="BE6922" s="12"/>
      <c r="BF6922" s="12"/>
      <c r="BG6922" s="12"/>
      <c r="BH6922" s="12"/>
      <c r="BI6922" s="12"/>
      <c r="BJ6922" s="13"/>
      <c r="BK6922" s="13"/>
      <c r="BL6922" s="13"/>
      <c r="BM6922" s="13"/>
      <c r="BN6922" s="13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1"/>
      <c r="L6923" s="11"/>
      <c r="M6923" s="12"/>
      <c r="N6923" s="12"/>
      <c r="O6923" s="12"/>
      <c r="P6923" s="12"/>
      <c r="Q6923" s="12"/>
      <c r="R6923" s="12"/>
      <c r="S6923" s="12"/>
      <c r="T6923" s="12"/>
      <c r="U6923" s="12"/>
      <c r="V6923" s="12"/>
      <c r="W6923" s="12"/>
      <c r="X6923" s="12"/>
      <c r="Y6923" s="12"/>
      <c r="Z6923" s="12"/>
      <c r="AA6923" s="12"/>
      <c r="AB6923" s="12"/>
      <c r="AC6923" s="12"/>
      <c r="AD6923" s="12"/>
      <c r="AE6923" s="12"/>
      <c r="AF6923" s="12"/>
      <c r="AG6923" s="12"/>
      <c r="AH6923" s="12"/>
      <c r="AI6923" s="12"/>
      <c r="AJ6923" s="12"/>
      <c r="AK6923" s="12"/>
      <c r="AL6923" s="12"/>
      <c r="AM6923" s="12"/>
      <c r="AN6923" s="12"/>
      <c r="AO6923" s="12"/>
      <c r="AP6923" s="12"/>
      <c r="AQ6923" s="12"/>
      <c r="AR6923" s="12"/>
      <c r="AS6923" s="12"/>
      <c r="AT6923" s="12"/>
      <c r="AU6923" s="12"/>
      <c r="AV6923" s="12"/>
      <c r="AW6923" s="12"/>
      <c r="AX6923" s="12"/>
      <c r="AY6923" s="12"/>
      <c r="AZ6923" s="12"/>
      <c r="BA6923" s="12"/>
      <c r="BB6923" s="12"/>
      <c r="BC6923" s="12"/>
      <c r="BD6923" s="12"/>
      <c r="BE6923" s="12"/>
      <c r="BF6923" s="12"/>
      <c r="BG6923" s="12"/>
      <c r="BH6923" s="12"/>
      <c r="BI6923" s="12"/>
      <c r="BJ6923" s="13"/>
      <c r="BK6923" s="13"/>
      <c r="BL6923" s="13"/>
      <c r="BM6923" s="13"/>
      <c r="BN6923" s="13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1"/>
      <c r="L6924" s="11"/>
      <c r="M6924" s="12"/>
      <c r="N6924" s="12"/>
      <c r="O6924" s="12"/>
      <c r="P6924" s="12"/>
      <c r="Q6924" s="12"/>
      <c r="R6924" s="12"/>
      <c r="S6924" s="12"/>
      <c r="T6924" s="12"/>
      <c r="U6924" s="12"/>
      <c r="V6924" s="12"/>
      <c r="W6924" s="12"/>
      <c r="X6924" s="12"/>
      <c r="Y6924" s="12"/>
      <c r="Z6924" s="12"/>
      <c r="AA6924" s="12"/>
      <c r="AB6924" s="12"/>
      <c r="AC6924" s="12"/>
      <c r="AD6924" s="12"/>
      <c r="AE6924" s="12"/>
      <c r="AF6924" s="12"/>
      <c r="AG6924" s="12"/>
      <c r="AH6924" s="12"/>
      <c r="AI6924" s="12"/>
      <c r="AJ6924" s="12"/>
      <c r="AK6924" s="12"/>
      <c r="AL6924" s="12"/>
      <c r="AM6924" s="12"/>
      <c r="AN6924" s="12"/>
      <c r="AO6924" s="12"/>
      <c r="AP6924" s="12"/>
      <c r="AQ6924" s="12"/>
      <c r="AR6924" s="12"/>
      <c r="AS6924" s="12"/>
      <c r="AT6924" s="12"/>
      <c r="AU6924" s="12"/>
      <c r="AV6924" s="12"/>
      <c r="AW6924" s="12"/>
      <c r="AX6924" s="12"/>
      <c r="AY6924" s="12"/>
      <c r="AZ6924" s="12"/>
      <c r="BA6924" s="12"/>
      <c r="BB6924" s="12"/>
      <c r="BC6924" s="12"/>
      <c r="BD6924" s="12"/>
      <c r="BE6924" s="12"/>
      <c r="BF6924" s="12"/>
      <c r="BG6924" s="12"/>
      <c r="BH6924" s="12"/>
      <c r="BI6924" s="12"/>
      <c r="BJ6924" s="13"/>
      <c r="BK6924" s="13"/>
      <c r="BL6924" s="13"/>
      <c r="BM6924" s="13"/>
      <c r="BN6924" s="13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1"/>
      <c r="L6925" s="11"/>
      <c r="M6925" s="12"/>
      <c r="N6925" s="12"/>
      <c r="O6925" s="12"/>
      <c r="P6925" s="12"/>
      <c r="Q6925" s="12"/>
      <c r="R6925" s="12"/>
      <c r="S6925" s="12"/>
      <c r="T6925" s="12"/>
      <c r="U6925" s="12"/>
      <c r="V6925" s="12"/>
      <c r="W6925" s="12"/>
      <c r="X6925" s="12"/>
      <c r="Y6925" s="12"/>
      <c r="Z6925" s="12"/>
      <c r="AA6925" s="12"/>
      <c r="AB6925" s="12"/>
      <c r="AC6925" s="12"/>
      <c r="AD6925" s="12"/>
      <c r="AE6925" s="12"/>
      <c r="AF6925" s="12"/>
      <c r="AG6925" s="12"/>
      <c r="AH6925" s="12"/>
      <c r="AI6925" s="12"/>
      <c r="AJ6925" s="12"/>
      <c r="AK6925" s="12"/>
      <c r="AL6925" s="12"/>
      <c r="AM6925" s="12"/>
      <c r="AN6925" s="12"/>
      <c r="AO6925" s="12"/>
      <c r="AP6925" s="12"/>
      <c r="AQ6925" s="12"/>
      <c r="AR6925" s="12"/>
      <c r="AS6925" s="12"/>
      <c r="AT6925" s="12"/>
      <c r="AU6925" s="12"/>
      <c r="AV6925" s="12"/>
      <c r="AW6925" s="12"/>
      <c r="AX6925" s="12"/>
      <c r="AY6925" s="12"/>
      <c r="AZ6925" s="12"/>
      <c r="BA6925" s="12"/>
      <c r="BB6925" s="12"/>
      <c r="BC6925" s="12"/>
      <c r="BD6925" s="12"/>
      <c r="BE6925" s="12"/>
      <c r="BF6925" s="12"/>
      <c r="BG6925" s="12"/>
      <c r="BH6925" s="12"/>
      <c r="BI6925" s="12"/>
      <c r="BJ6925" s="13"/>
      <c r="BK6925" s="13"/>
      <c r="BL6925" s="13"/>
      <c r="BM6925" s="13"/>
      <c r="BN6925" s="13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1"/>
      <c r="L6926" s="11"/>
      <c r="M6926" s="12"/>
      <c r="N6926" s="12"/>
      <c r="O6926" s="12"/>
      <c r="P6926" s="12"/>
      <c r="Q6926" s="12"/>
      <c r="R6926" s="12"/>
      <c r="S6926" s="12"/>
      <c r="T6926" s="12"/>
      <c r="U6926" s="12"/>
      <c r="V6926" s="12"/>
      <c r="W6926" s="12"/>
      <c r="X6926" s="12"/>
      <c r="Y6926" s="12"/>
      <c r="Z6926" s="12"/>
      <c r="AA6926" s="12"/>
      <c r="AB6926" s="12"/>
      <c r="AC6926" s="12"/>
      <c r="AD6926" s="12"/>
      <c r="AE6926" s="12"/>
      <c r="AF6926" s="12"/>
      <c r="AG6926" s="12"/>
      <c r="AH6926" s="12"/>
      <c r="AI6926" s="12"/>
      <c r="AJ6926" s="12"/>
      <c r="AK6926" s="12"/>
      <c r="AL6926" s="12"/>
      <c r="AM6926" s="12"/>
      <c r="AN6926" s="12"/>
      <c r="AO6926" s="12"/>
      <c r="AP6926" s="12"/>
      <c r="AQ6926" s="12"/>
      <c r="AR6926" s="12"/>
      <c r="AS6926" s="12"/>
      <c r="AT6926" s="12"/>
      <c r="AU6926" s="12"/>
      <c r="AV6926" s="12"/>
      <c r="AW6926" s="12"/>
      <c r="AX6926" s="12"/>
      <c r="AY6926" s="12"/>
      <c r="AZ6926" s="12"/>
      <c r="BA6926" s="12"/>
      <c r="BB6926" s="12"/>
      <c r="BC6926" s="12"/>
      <c r="BD6926" s="12"/>
      <c r="BE6926" s="12"/>
      <c r="BF6926" s="12"/>
      <c r="BG6926" s="12"/>
      <c r="BH6926" s="12"/>
      <c r="BI6926" s="12"/>
      <c r="BJ6926" s="13"/>
      <c r="BK6926" s="13"/>
      <c r="BL6926" s="13"/>
      <c r="BM6926" s="13"/>
      <c r="BN6926" s="13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1"/>
      <c r="L6927" s="11"/>
      <c r="M6927" s="12"/>
      <c r="N6927" s="12"/>
      <c r="O6927" s="12"/>
      <c r="P6927" s="12"/>
      <c r="Q6927" s="12"/>
      <c r="R6927" s="12"/>
      <c r="S6927" s="12"/>
      <c r="T6927" s="12"/>
      <c r="U6927" s="12"/>
      <c r="V6927" s="12"/>
      <c r="W6927" s="12"/>
      <c r="X6927" s="12"/>
      <c r="Y6927" s="12"/>
      <c r="Z6927" s="12"/>
      <c r="AA6927" s="12"/>
      <c r="AB6927" s="12"/>
      <c r="AC6927" s="12"/>
      <c r="AD6927" s="12"/>
      <c r="AE6927" s="12"/>
      <c r="AF6927" s="12"/>
      <c r="AG6927" s="12"/>
      <c r="AH6927" s="12"/>
      <c r="AI6927" s="12"/>
      <c r="AJ6927" s="12"/>
      <c r="AK6927" s="12"/>
      <c r="AL6927" s="12"/>
      <c r="AM6927" s="12"/>
      <c r="AN6927" s="12"/>
      <c r="AO6927" s="12"/>
      <c r="AP6927" s="12"/>
      <c r="AQ6927" s="12"/>
      <c r="AR6927" s="12"/>
      <c r="AS6927" s="12"/>
      <c r="AT6927" s="12"/>
      <c r="AU6927" s="12"/>
      <c r="AV6927" s="12"/>
      <c r="AW6927" s="12"/>
      <c r="AX6927" s="12"/>
      <c r="AY6927" s="12"/>
      <c r="AZ6927" s="12"/>
      <c r="BA6927" s="12"/>
      <c r="BB6927" s="12"/>
      <c r="BC6927" s="12"/>
      <c r="BD6927" s="12"/>
      <c r="BE6927" s="12"/>
      <c r="BF6927" s="12"/>
      <c r="BG6927" s="12"/>
      <c r="BH6927" s="12"/>
      <c r="BI6927" s="12"/>
      <c r="BJ6927" s="13"/>
      <c r="BK6927" s="13"/>
      <c r="BL6927" s="13"/>
      <c r="BM6927" s="13"/>
      <c r="BN6927" s="13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1"/>
      <c r="L6928" s="11"/>
      <c r="M6928" s="12"/>
      <c r="N6928" s="12"/>
      <c r="O6928" s="12"/>
      <c r="P6928" s="12"/>
      <c r="Q6928" s="12"/>
      <c r="R6928" s="12"/>
      <c r="S6928" s="12"/>
      <c r="T6928" s="12"/>
      <c r="U6928" s="12"/>
      <c r="V6928" s="12"/>
      <c r="W6928" s="12"/>
      <c r="X6928" s="12"/>
      <c r="Y6928" s="12"/>
      <c r="Z6928" s="12"/>
      <c r="AA6928" s="12"/>
      <c r="AB6928" s="12"/>
      <c r="AC6928" s="12"/>
      <c r="AD6928" s="12"/>
      <c r="AE6928" s="12"/>
      <c r="AF6928" s="12"/>
      <c r="AG6928" s="12"/>
      <c r="AH6928" s="12"/>
      <c r="AI6928" s="12"/>
      <c r="AJ6928" s="12"/>
      <c r="AK6928" s="12"/>
      <c r="AL6928" s="12"/>
      <c r="AM6928" s="12"/>
      <c r="AN6928" s="12"/>
      <c r="AO6928" s="12"/>
      <c r="AP6928" s="12"/>
      <c r="AQ6928" s="12"/>
      <c r="AR6928" s="12"/>
      <c r="AS6928" s="12"/>
      <c r="AT6928" s="12"/>
      <c r="AU6928" s="12"/>
      <c r="AV6928" s="12"/>
      <c r="AW6928" s="12"/>
      <c r="AX6928" s="12"/>
      <c r="AY6928" s="12"/>
      <c r="AZ6928" s="12"/>
      <c r="BA6928" s="12"/>
      <c r="BB6928" s="12"/>
      <c r="BC6928" s="12"/>
      <c r="BD6928" s="12"/>
      <c r="BE6928" s="12"/>
      <c r="BF6928" s="12"/>
      <c r="BG6928" s="12"/>
      <c r="BH6928" s="12"/>
      <c r="BI6928" s="12"/>
      <c r="BJ6928" s="13"/>
      <c r="BK6928" s="13"/>
      <c r="BL6928" s="13"/>
      <c r="BM6928" s="13"/>
      <c r="BN6928" s="13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1"/>
      <c r="L6929" s="11"/>
      <c r="M6929" s="12"/>
      <c r="N6929" s="12"/>
      <c r="O6929" s="12"/>
      <c r="P6929" s="12"/>
      <c r="Q6929" s="12"/>
      <c r="R6929" s="12"/>
      <c r="S6929" s="12"/>
      <c r="T6929" s="12"/>
      <c r="U6929" s="12"/>
      <c r="V6929" s="12"/>
      <c r="W6929" s="12"/>
      <c r="X6929" s="12"/>
      <c r="Y6929" s="12"/>
      <c r="Z6929" s="12"/>
      <c r="AA6929" s="12"/>
      <c r="AB6929" s="12"/>
      <c r="AC6929" s="12"/>
      <c r="AD6929" s="12"/>
      <c r="AE6929" s="12"/>
      <c r="AF6929" s="12"/>
      <c r="AG6929" s="12"/>
      <c r="AH6929" s="12"/>
      <c r="AI6929" s="12"/>
      <c r="AJ6929" s="12"/>
      <c r="AK6929" s="12"/>
      <c r="AL6929" s="12"/>
      <c r="AM6929" s="12"/>
      <c r="AN6929" s="12"/>
      <c r="AO6929" s="12"/>
      <c r="AP6929" s="12"/>
      <c r="AQ6929" s="12"/>
      <c r="AR6929" s="12"/>
      <c r="AS6929" s="12"/>
      <c r="AT6929" s="12"/>
      <c r="AU6929" s="12"/>
      <c r="AV6929" s="12"/>
      <c r="AW6929" s="12"/>
      <c r="AX6929" s="12"/>
      <c r="AY6929" s="12"/>
      <c r="AZ6929" s="12"/>
      <c r="BA6929" s="12"/>
      <c r="BB6929" s="12"/>
      <c r="BC6929" s="12"/>
      <c r="BD6929" s="12"/>
      <c r="BE6929" s="12"/>
      <c r="BF6929" s="12"/>
      <c r="BG6929" s="12"/>
      <c r="BH6929" s="12"/>
      <c r="BI6929" s="12"/>
      <c r="BJ6929" s="13"/>
      <c r="BK6929" s="13"/>
      <c r="BL6929" s="13"/>
      <c r="BM6929" s="13"/>
      <c r="BN6929" s="13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1"/>
      <c r="L6930" s="11"/>
      <c r="M6930" s="12"/>
      <c r="N6930" s="12"/>
      <c r="O6930" s="12"/>
      <c r="P6930" s="12"/>
      <c r="Q6930" s="12"/>
      <c r="R6930" s="12"/>
      <c r="S6930" s="12"/>
      <c r="T6930" s="12"/>
      <c r="U6930" s="12"/>
      <c r="V6930" s="12"/>
      <c r="W6930" s="12"/>
      <c r="X6930" s="12"/>
      <c r="Y6930" s="12"/>
      <c r="Z6930" s="12"/>
      <c r="AA6930" s="12"/>
      <c r="AB6930" s="12"/>
      <c r="AC6930" s="12"/>
      <c r="AD6930" s="12"/>
      <c r="AE6930" s="12"/>
      <c r="AF6930" s="12"/>
      <c r="AG6930" s="12"/>
      <c r="AH6930" s="12"/>
      <c r="AI6930" s="12"/>
      <c r="AJ6930" s="12"/>
      <c r="AK6930" s="12"/>
      <c r="AL6930" s="12"/>
      <c r="AM6930" s="12"/>
      <c r="AN6930" s="12"/>
      <c r="AO6930" s="12"/>
      <c r="AP6930" s="12"/>
      <c r="AQ6930" s="12"/>
      <c r="AR6930" s="12"/>
      <c r="AS6930" s="12"/>
      <c r="AT6930" s="12"/>
      <c r="AU6930" s="12"/>
      <c r="AV6930" s="12"/>
      <c r="AW6930" s="12"/>
      <c r="AX6930" s="12"/>
      <c r="AY6930" s="12"/>
      <c r="AZ6930" s="12"/>
      <c r="BA6930" s="12"/>
      <c r="BB6930" s="12"/>
      <c r="BC6930" s="12"/>
      <c r="BD6930" s="12"/>
      <c r="BE6930" s="12"/>
      <c r="BF6930" s="12"/>
      <c r="BG6930" s="12"/>
      <c r="BH6930" s="12"/>
      <c r="BI6930" s="12"/>
      <c r="BJ6930" s="13"/>
      <c r="BK6930" s="13"/>
      <c r="BL6930" s="13"/>
      <c r="BM6930" s="13"/>
      <c r="BN6930" s="13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1"/>
      <c r="L6931" s="11"/>
      <c r="M6931" s="12"/>
      <c r="N6931" s="12"/>
      <c r="O6931" s="12"/>
      <c r="P6931" s="12"/>
      <c r="Q6931" s="12"/>
      <c r="R6931" s="12"/>
      <c r="S6931" s="12"/>
      <c r="T6931" s="12"/>
      <c r="U6931" s="12"/>
      <c r="V6931" s="12"/>
      <c r="W6931" s="12"/>
      <c r="X6931" s="12"/>
      <c r="Y6931" s="12"/>
      <c r="Z6931" s="12"/>
      <c r="AA6931" s="12"/>
      <c r="AB6931" s="12"/>
      <c r="AC6931" s="12"/>
      <c r="AD6931" s="12"/>
      <c r="AE6931" s="12"/>
      <c r="AF6931" s="12"/>
      <c r="AG6931" s="12"/>
      <c r="AH6931" s="12"/>
      <c r="AI6931" s="12"/>
      <c r="AJ6931" s="12"/>
      <c r="AK6931" s="12"/>
      <c r="AL6931" s="12"/>
      <c r="AM6931" s="12"/>
      <c r="AN6931" s="12"/>
      <c r="AO6931" s="12"/>
      <c r="AP6931" s="12"/>
      <c r="AQ6931" s="12"/>
      <c r="AR6931" s="12"/>
      <c r="AS6931" s="12"/>
      <c r="AT6931" s="12"/>
      <c r="AU6931" s="12"/>
      <c r="AV6931" s="12"/>
      <c r="AW6931" s="12"/>
      <c r="AX6931" s="12"/>
      <c r="AY6931" s="12"/>
      <c r="AZ6931" s="12"/>
      <c r="BA6931" s="12"/>
      <c r="BB6931" s="12"/>
      <c r="BC6931" s="12"/>
      <c r="BD6931" s="12"/>
      <c r="BE6931" s="12"/>
      <c r="BF6931" s="12"/>
      <c r="BG6931" s="12"/>
      <c r="BH6931" s="12"/>
      <c r="BI6931" s="12"/>
      <c r="BJ6931" s="13"/>
      <c r="BK6931" s="13"/>
      <c r="BL6931" s="13"/>
      <c r="BM6931" s="13"/>
      <c r="BN6931" s="13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1"/>
      <c r="L6932" s="11"/>
      <c r="M6932" s="12"/>
      <c r="N6932" s="12"/>
      <c r="O6932" s="12"/>
      <c r="P6932" s="12"/>
      <c r="Q6932" s="12"/>
      <c r="R6932" s="12"/>
      <c r="S6932" s="12"/>
      <c r="T6932" s="12"/>
      <c r="U6932" s="12"/>
      <c r="V6932" s="12"/>
      <c r="W6932" s="12"/>
      <c r="X6932" s="12"/>
      <c r="Y6932" s="12"/>
      <c r="Z6932" s="12"/>
      <c r="AA6932" s="12"/>
      <c r="AB6932" s="12"/>
      <c r="AC6932" s="12"/>
      <c r="AD6932" s="12"/>
      <c r="AE6932" s="12"/>
      <c r="AF6932" s="12"/>
      <c r="AG6932" s="12"/>
      <c r="AH6932" s="12"/>
      <c r="AI6932" s="12"/>
      <c r="AJ6932" s="12"/>
      <c r="AK6932" s="12"/>
      <c r="AL6932" s="12"/>
      <c r="AM6932" s="12"/>
      <c r="AN6932" s="12"/>
      <c r="AO6932" s="12"/>
      <c r="AP6932" s="12"/>
      <c r="AQ6932" s="12"/>
      <c r="AR6932" s="12"/>
      <c r="AS6932" s="12"/>
      <c r="AT6932" s="12"/>
      <c r="AU6932" s="12"/>
      <c r="AV6932" s="12"/>
      <c r="AW6932" s="12"/>
      <c r="AX6932" s="12"/>
      <c r="AY6932" s="12"/>
      <c r="AZ6932" s="12"/>
      <c r="BA6932" s="12"/>
      <c r="BB6932" s="12"/>
      <c r="BC6932" s="12"/>
      <c r="BD6932" s="12"/>
      <c r="BE6932" s="12"/>
      <c r="BF6932" s="12"/>
      <c r="BG6932" s="12"/>
      <c r="BH6932" s="12"/>
      <c r="BI6932" s="12"/>
      <c r="BJ6932" s="13"/>
      <c r="BK6932" s="13"/>
      <c r="BL6932" s="13"/>
      <c r="BM6932" s="13"/>
      <c r="BN6932" s="13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1"/>
      <c r="L6933" s="11"/>
      <c r="M6933" s="12"/>
      <c r="N6933" s="12"/>
      <c r="O6933" s="12"/>
      <c r="P6933" s="12"/>
      <c r="Q6933" s="12"/>
      <c r="R6933" s="12"/>
      <c r="S6933" s="12"/>
      <c r="T6933" s="12"/>
      <c r="U6933" s="12"/>
      <c r="V6933" s="12"/>
      <c r="W6933" s="12"/>
      <c r="X6933" s="12"/>
      <c r="Y6933" s="12"/>
      <c r="Z6933" s="12"/>
      <c r="AA6933" s="12"/>
      <c r="AB6933" s="12"/>
      <c r="AC6933" s="12"/>
      <c r="AD6933" s="12"/>
      <c r="AE6933" s="12"/>
      <c r="AF6933" s="12"/>
      <c r="AG6933" s="12"/>
      <c r="AH6933" s="12"/>
      <c r="AI6933" s="12"/>
      <c r="AJ6933" s="12"/>
      <c r="AK6933" s="12"/>
      <c r="AL6933" s="12"/>
      <c r="AM6933" s="12"/>
      <c r="AN6933" s="12"/>
      <c r="AO6933" s="12"/>
      <c r="AP6933" s="12"/>
      <c r="AQ6933" s="12"/>
      <c r="AR6933" s="12"/>
      <c r="AS6933" s="12"/>
      <c r="AT6933" s="12"/>
      <c r="AU6933" s="12"/>
      <c r="AV6933" s="12"/>
      <c r="AW6933" s="12"/>
      <c r="AX6933" s="12"/>
      <c r="AY6933" s="12"/>
      <c r="AZ6933" s="12"/>
      <c r="BA6933" s="12"/>
      <c r="BB6933" s="12"/>
      <c r="BC6933" s="12"/>
      <c r="BD6933" s="12"/>
      <c r="BE6933" s="12"/>
      <c r="BF6933" s="12"/>
      <c r="BG6933" s="12"/>
      <c r="BH6933" s="12"/>
      <c r="BI6933" s="12"/>
      <c r="BJ6933" s="13"/>
      <c r="BK6933" s="13"/>
      <c r="BL6933" s="13"/>
      <c r="BM6933" s="13"/>
      <c r="BN6933" s="13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1"/>
      <c r="L6934" s="11"/>
      <c r="M6934" s="12"/>
      <c r="N6934" s="12"/>
      <c r="O6934" s="12"/>
      <c r="P6934" s="12"/>
      <c r="Q6934" s="12"/>
      <c r="R6934" s="12"/>
      <c r="S6934" s="12"/>
      <c r="T6934" s="12"/>
      <c r="U6934" s="12"/>
      <c r="V6934" s="12"/>
      <c r="W6934" s="12"/>
      <c r="X6934" s="12"/>
      <c r="Y6934" s="12"/>
      <c r="Z6934" s="12"/>
      <c r="AA6934" s="12"/>
      <c r="AB6934" s="12"/>
      <c r="AC6934" s="12"/>
      <c r="AD6934" s="12"/>
      <c r="AE6934" s="12"/>
      <c r="AF6934" s="12"/>
      <c r="AG6934" s="12"/>
      <c r="AH6934" s="12"/>
      <c r="AI6934" s="12"/>
      <c r="AJ6934" s="12"/>
      <c r="AK6934" s="12"/>
      <c r="AL6934" s="12"/>
      <c r="AM6934" s="12"/>
      <c r="AN6934" s="12"/>
      <c r="AO6934" s="12"/>
      <c r="AP6934" s="12"/>
      <c r="AQ6934" s="12"/>
      <c r="AR6934" s="12"/>
      <c r="AS6934" s="12"/>
      <c r="AT6934" s="12"/>
      <c r="AU6934" s="12"/>
      <c r="AV6934" s="12"/>
      <c r="AW6934" s="12"/>
      <c r="AX6934" s="12"/>
      <c r="AY6934" s="12"/>
      <c r="AZ6934" s="12"/>
      <c r="BA6934" s="12"/>
      <c r="BB6934" s="12"/>
      <c r="BC6934" s="12"/>
      <c r="BD6934" s="12"/>
      <c r="BE6934" s="12"/>
      <c r="BF6934" s="12"/>
      <c r="BG6934" s="12"/>
      <c r="BH6934" s="12"/>
      <c r="BI6934" s="12"/>
      <c r="BJ6934" s="13"/>
      <c r="BK6934" s="13"/>
      <c r="BL6934" s="13"/>
      <c r="BM6934" s="13"/>
      <c r="BN6934" s="13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1"/>
      <c r="L6935" s="11"/>
      <c r="M6935" s="12"/>
      <c r="N6935" s="12"/>
      <c r="O6935" s="12"/>
      <c r="P6935" s="12"/>
      <c r="Q6935" s="12"/>
      <c r="R6935" s="12"/>
      <c r="S6935" s="12"/>
      <c r="T6935" s="12"/>
      <c r="U6935" s="12"/>
      <c r="V6935" s="12"/>
      <c r="W6935" s="12"/>
      <c r="X6935" s="12"/>
      <c r="Y6935" s="12"/>
      <c r="Z6935" s="12"/>
      <c r="AA6935" s="12"/>
      <c r="AB6935" s="12"/>
      <c r="AC6935" s="12"/>
      <c r="AD6935" s="12"/>
      <c r="AE6935" s="12"/>
      <c r="AF6935" s="12"/>
      <c r="AG6935" s="12"/>
      <c r="AH6935" s="12"/>
      <c r="AI6935" s="12"/>
      <c r="AJ6935" s="12"/>
      <c r="AK6935" s="12"/>
      <c r="AL6935" s="12"/>
      <c r="AM6935" s="12"/>
      <c r="AN6935" s="12"/>
      <c r="AO6935" s="12"/>
      <c r="AP6935" s="12"/>
      <c r="AQ6935" s="12"/>
      <c r="AR6935" s="12"/>
      <c r="AS6935" s="12"/>
      <c r="AT6935" s="12"/>
      <c r="AU6935" s="12"/>
      <c r="AV6935" s="12"/>
      <c r="AW6935" s="12"/>
      <c r="AX6935" s="12"/>
      <c r="AY6935" s="12"/>
      <c r="AZ6935" s="12"/>
      <c r="BA6935" s="12"/>
      <c r="BB6935" s="12"/>
      <c r="BC6935" s="12"/>
      <c r="BD6935" s="12"/>
      <c r="BE6935" s="12"/>
      <c r="BF6935" s="12"/>
      <c r="BG6935" s="12"/>
      <c r="BH6935" s="12"/>
      <c r="BI6935" s="12"/>
      <c r="BJ6935" s="13"/>
      <c r="BK6935" s="13"/>
      <c r="BL6935" s="13"/>
      <c r="BM6935" s="13"/>
      <c r="BN6935" s="13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1"/>
      <c r="L6936" s="11"/>
      <c r="M6936" s="12"/>
      <c r="N6936" s="12"/>
      <c r="O6936" s="12"/>
      <c r="P6936" s="12"/>
      <c r="Q6936" s="12"/>
      <c r="R6936" s="12"/>
      <c r="S6936" s="12"/>
      <c r="T6936" s="12"/>
      <c r="U6936" s="12"/>
      <c r="V6936" s="12"/>
      <c r="W6936" s="12"/>
      <c r="X6936" s="12"/>
      <c r="Y6936" s="12"/>
      <c r="Z6936" s="12"/>
      <c r="AA6936" s="12"/>
      <c r="AB6936" s="12"/>
      <c r="AC6936" s="12"/>
      <c r="AD6936" s="12"/>
      <c r="AE6936" s="12"/>
      <c r="AF6936" s="12"/>
      <c r="AG6936" s="12"/>
      <c r="AH6936" s="12"/>
      <c r="AI6936" s="12"/>
      <c r="AJ6936" s="12"/>
      <c r="AK6936" s="12"/>
      <c r="AL6936" s="12"/>
      <c r="AM6936" s="12"/>
      <c r="AN6936" s="12"/>
      <c r="AO6936" s="12"/>
      <c r="AP6936" s="12"/>
      <c r="AQ6936" s="12"/>
      <c r="AR6936" s="12"/>
      <c r="AS6936" s="12"/>
      <c r="AT6936" s="12"/>
      <c r="AU6936" s="12"/>
      <c r="AV6936" s="12"/>
      <c r="AW6936" s="12"/>
      <c r="AX6936" s="12"/>
      <c r="AY6936" s="12"/>
      <c r="AZ6936" s="12"/>
      <c r="BA6936" s="12"/>
      <c r="BB6936" s="12"/>
      <c r="BC6936" s="12"/>
      <c r="BD6936" s="12"/>
      <c r="BE6936" s="12"/>
      <c r="BF6936" s="12"/>
      <c r="BG6936" s="12"/>
      <c r="BH6936" s="12"/>
      <c r="BI6936" s="12"/>
      <c r="BJ6936" s="13"/>
      <c r="BK6936" s="13"/>
      <c r="BL6936" s="13"/>
      <c r="BM6936" s="13"/>
      <c r="BN6936" s="13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1"/>
      <c r="L6937" s="11"/>
      <c r="M6937" s="12"/>
      <c r="N6937" s="12"/>
      <c r="O6937" s="12"/>
      <c r="P6937" s="12"/>
      <c r="Q6937" s="12"/>
      <c r="R6937" s="12"/>
      <c r="S6937" s="12"/>
      <c r="T6937" s="12"/>
      <c r="U6937" s="12"/>
      <c r="V6937" s="12"/>
      <c r="W6937" s="12"/>
      <c r="X6937" s="12"/>
      <c r="Y6937" s="12"/>
      <c r="Z6937" s="12"/>
      <c r="AA6937" s="12"/>
      <c r="AB6937" s="12"/>
      <c r="AC6937" s="12"/>
      <c r="AD6937" s="12"/>
      <c r="AE6937" s="12"/>
      <c r="AF6937" s="12"/>
      <c r="AG6937" s="12"/>
      <c r="AH6937" s="12"/>
      <c r="AI6937" s="12"/>
      <c r="AJ6937" s="12"/>
      <c r="AK6937" s="12"/>
      <c r="AL6937" s="12"/>
      <c r="AM6937" s="12"/>
      <c r="AN6937" s="12"/>
      <c r="AO6937" s="12"/>
      <c r="AP6937" s="12"/>
      <c r="AQ6937" s="12"/>
      <c r="AR6937" s="12"/>
      <c r="AS6937" s="12"/>
      <c r="AT6937" s="12"/>
      <c r="AU6937" s="12"/>
      <c r="AV6937" s="12"/>
      <c r="AW6937" s="12"/>
      <c r="AX6937" s="12"/>
      <c r="AY6937" s="12"/>
      <c r="AZ6937" s="12"/>
      <c r="BA6937" s="12"/>
      <c r="BB6937" s="12"/>
      <c r="BC6937" s="12"/>
      <c r="BD6937" s="12"/>
      <c r="BE6937" s="12"/>
      <c r="BF6937" s="12"/>
      <c r="BG6937" s="12"/>
      <c r="BH6937" s="12"/>
      <c r="BI6937" s="12"/>
      <c r="BJ6937" s="13"/>
      <c r="BK6937" s="13"/>
      <c r="BL6937" s="13"/>
      <c r="BM6937" s="13"/>
      <c r="BN6937" s="13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1"/>
      <c r="L6938" s="11"/>
      <c r="M6938" s="12"/>
      <c r="N6938" s="12"/>
      <c r="O6938" s="12"/>
      <c r="P6938" s="12"/>
      <c r="Q6938" s="12"/>
      <c r="R6938" s="12"/>
      <c r="S6938" s="12"/>
      <c r="T6938" s="12"/>
      <c r="U6938" s="12"/>
      <c r="V6938" s="12"/>
      <c r="W6938" s="12"/>
      <c r="X6938" s="12"/>
      <c r="Y6938" s="12"/>
      <c r="Z6938" s="12"/>
      <c r="AA6938" s="12"/>
      <c r="AB6938" s="12"/>
      <c r="AC6938" s="12"/>
      <c r="AD6938" s="12"/>
      <c r="AE6938" s="12"/>
      <c r="AF6938" s="12"/>
      <c r="AG6938" s="12"/>
      <c r="AH6938" s="12"/>
      <c r="AI6938" s="12"/>
      <c r="AJ6938" s="12"/>
      <c r="AK6938" s="12"/>
      <c r="AL6938" s="12"/>
      <c r="AM6938" s="12"/>
      <c r="AN6938" s="12"/>
      <c r="AO6938" s="12"/>
      <c r="AP6938" s="12"/>
      <c r="AQ6938" s="12"/>
      <c r="AR6938" s="12"/>
      <c r="AS6938" s="12"/>
      <c r="AT6938" s="12"/>
      <c r="AU6938" s="12"/>
      <c r="AV6938" s="12"/>
      <c r="AW6938" s="12"/>
      <c r="AX6938" s="12"/>
      <c r="AY6938" s="12"/>
      <c r="AZ6938" s="12"/>
      <c r="BA6938" s="12"/>
      <c r="BB6938" s="12"/>
      <c r="BC6938" s="12"/>
      <c r="BD6938" s="12"/>
      <c r="BE6938" s="12"/>
      <c r="BF6938" s="12"/>
      <c r="BG6938" s="12"/>
      <c r="BH6938" s="12"/>
      <c r="BI6938" s="12"/>
      <c r="BJ6938" s="13"/>
      <c r="BK6938" s="13"/>
      <c r="BL6938" s="13"/>
      <c r="BM6938" s="13"/>
      <c r="BN6938" s="13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1"/>
      <c r="L6939" s="11"/>
      <c r="M6939" s="12"/>
      <c r="N6939" s="12"/>
      <c r="O6939" s="12"/>
      <c r="P6939" s="12"/>
      <c r="Q6939" s="12"/>
      <c r="R6939" s="12"/>
      <c r="S6939" s="12"/>
      <c r="T6939" s="12"/>
      <c r="U6939" s="12"/>
      <c r="V6939" s="12"/>
      <c r="W6939" s="12"/>
      <c r="X6939" s="12"/>
      <c r="Y6939" s="12"/>
      <c r="Z6939" s="12"/>
      <c r="AA6939" s="12"/>
      <c r="AB6939" s="12"/>
      <c r="AC6939" s="12"/>
      <c r="AD6939" s="12"/>
      <c r="AE6939" s="12"/>
      <c r="AF6939" s="12"/>
      <c r="AG6939" s="12"/>
      <c r="AH6939" s="12"/>
      <c r="AI6939" s="12"/>
      <c r="AJ6939" s="12"/>
      <c r="AK6939" s="12"/>
      <c r="AL6939" s="12"/>
      <c r="AM6939" s="12"/>
      <c r="AN6939" s="12"/>
      <c r="AO6939" s="12"/>
      <c r="AP6939" s="12"/>
      <c r="AQ6939" s="12"/>
      <c r="AR6939" s="12"/>
      <c r="AS6939" s="12"/>
      <c r="AT6939" s="12"/>
      <c r="AU6939" s="12"/>
      <c r="AV6939" s="12"/>
      <c r="AW6939" s="12"/>
      <c r="AX6939" s="12"/>
      <c r="AY6939" s="12"/>
      <c r="AZ6939" s="12"/>
      <c r="BA6939" s="12"/>
      <c r="BB6939" s="12"/>
      <c r="BC6939" s="12"/>
      <c r="BD6939" s="12"/>
      <c r="BE6939" s="12"/>
      <c r="BF6939" s="12"/>
      <c r="BG6939" s="12"/>
      <c r="BH6939" s="12"/>
      <c r="BI6939" s="12"/>
      <c r="BJ6939" s="13"/>
      <c r="BK6939" s="13"/>
      <c r="BL6939" s="13"/>
      <c r="BM6939" s="13"/>
      <c r="BN6939" s="13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1"/>
      <c r="L6940" s="11"/>
      <c r="M6940" s="12"/>
      <c r="N6940" s="12"/>
      <c r="O6940" s="12"/>
      <c r="P6940" s="12"/>
      <c r="Q6940" s="12"/>
      <c r="R6940" s="12"/>
      <c r="S6940" s="12"/>
      <c r="T6940" s="12"/>
      <c r="U6940" s="12"/>
      <c r="V6940" s="12"/>
      <c r="W6940" s="12"/>
      <c r="X6940" s="12"/>
      <c r="Y6940" s="12"/>
      <c r="Z6940" s="12"/>
      <c r="AA6940" s="12"/>
      <c r="AB6940" s="12"/>
      <c r="AC6940" s="12"/>
      <c r="AD6940" s="12"/>
      <c r="AE6940" s="12"/>
      <c r="AF6940" s="12"/>
      <c r="AG6940" s="12"/>
      <c r="AH6940" s="12"/>
      <c r="AI6940" s="12"/>
      <c r="AJ6940" s="12"/>
      <c r="AK6940" s="12"/>
      <c r="AL6940" s="12"/>
      <c r="AM6940" s="12"/>
      <c r="AN6940" s="12"/>
      <c r="AO6940" s="12"/>
      <c r="AP6940" s="12"/>
      <c r="AQ6940" s="12"/>
      <c r="AR6940" s="12"/>
      <c r="AS6940" s="12"/>
      <c r="AT6940" s="12"/>
      <c r="AU6940" s="12"/>
      <c r="AV6940" s="12"/>
      <c r="AW6940" s="12"/>
      <c r="AX6940" s="12"/>
      <c r="AY6940" s="12"/>
      <c r="AZ6940" s="12"/>
      <c r="BA6940" s="12"/>
      <c r="BB6940" s="12"/>
      <c r="BC6940" s="12"/>
      <c r="BD6940" s="12"/>
      <c r="BE6940" s="12"/>
      <c r="BF6940" s="12"/>
      <c r="BG6940" s="12"/>
      <c r="BH6940" s="12"/>
      <c r="BI6940" s="12"/>
      <c r="BJ6940" s="13"/>
      <c r="BK6940" s="13"/>
      <c r="BL6940" s="13"/>
      <c r="BM6940" s="13"/>
      <c r="BN6940" s="13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1"/>
      <c r="L6941" s="11"/>
      <c r="M6941" s="12"/>
      <c r="N6941" s="12"/>
      <c r="O6941" s="12"/>
      <c r="P6941" s="12"/>
      <c r="Q6941" s="12"/>
      <c r="R6941" s="12"/>
      <c r="S6941" s="12"/>
      <c r="T6941" s="12"/>
      <c r="U6941" s="12"/>
      <c r="V6941" s="12"/>
      <c r="W6941" s="12"/>
      <c r="X6941" s="12"/>
      <c r="Y6941" s="12"/>
      <c r="Z6941" s="12"/>
      <c r="AA6941" s="12"/>
      <c r="AB6941" s="12"/>
      <c r="AC6941" s="12"/>
      <c r="AD6941" s="12"/>
      <c r="AE6941" s="12"/>
      <c r="AF6941" s="12"/>
      <c r="AG6941" s="12"/>
      <c r="AH6941" s="12"/>
      <c r="AI6941" s="12"/>
      <c r="AJ6941" s="12"/>
      <c r="AK6941" s="12"/>
      <c r="AL6941" s="12"/>
      <c r="AM6941" s="12"/>
      <c r="AN6941" s="12"/>
      <c r="AO6941" s="12"/>
      <c r="AP6941" s="12"/>
      <c r="AQ6941" s="12"/>
      <c r="AR6941" s="12"/>
      <c r="AS6941" s="12"/>
      <c r="AT6941" s="12"/>
      <c r="AU6941" s="12"/>
      <c r="AV6941" s="12"/>
      <c r="AW6941" s="12"/>
      <c r="AX6941" s="12"/>
      <c r="AY6941" s="12"/>
      <c r="AZ6941" s="12"/>
      <c r="BA6941" s="12"/>
      <c r="BB6941" s="12"/>
      <c r="BC6941" s="12"/>
      <c r="BD6941" s="12"/>
      <c r="BE6941" s="12"/>
      <c r="BF6941" s="12"/>
      <c r="BG6941" s="12"/>
      <c r="BH6941" s="12"/>
      <c r="BI6941" s="12"/>
      <c r="BJ6941" s="13"/>
      <c r="BK6941" s="13"/>
      <c r="BL6941" s="13"/>
      <c r="BM6941" s="13"/>
      <c r="BN6941" s="13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1"/>
      <c r="L6942" s="11"/>
      <c r="M6942" s="12"/>
      <c r="N6942" s="12"/>
      <c r="O6942" s="12"/>
      <c r="P6942" s="12"/>
      <c r="Q6942" s="12"/>
      <c r="R6942" s="12"/>
      <c r="S6942" s="12"/>
      <c r="T6942" s="12"/>
      <c r="U6942" s="12"/>
      <c r="V6942" s="12"/>
      <c r="W6942" s="12"/>
      <c r="X6942" s="12"/>
      <c r="Y6942" s="12"/>
      <c r="Z6942" s="12"/>
      <c r="AA6942" s="12"/>
      <c r="AB6942" s="12"/>
      <c r="AC6942" s="12"/>
      <c r="AD6942" s="12"/>
      <c r="AE6942" s="12"/>
      <c r="AF6942" s="12"/>
      <c r="AG6942" s="12"/>
      <c r="AH6942" s="12"/>
      <c r="AI6942" s="12"/>
      <c r="AJ6942" s="12"/>
      <c r="AK6942" s="12"/>
      <c r="AL6942" s="12"/>
      <c r="AM6942" s="12"/>
      <c r="AN6942" s="12"/>
      <c r="AO6942" s="12"/>
      <c r="AP6942" s="12"/>
      <c r="AQ6942" s="12"/>
      <c r="AR6942" s="12"/>
      <c r="AS6942" s="12"/>
      <c r="AT6942" s="12"/>
      <c r="AU6942" s="12"/>
      <c r="AV6942" s="12"/>
      <c r="AW6942" s="12"/>
      <c r="AX6942" s="12"/>
      <c r="AY6942" s="12"/>
      <c r="AZ6942" s="12"/>
      <c r="BA6942" s="12"/>
      <c r="BB6942" s="12"/>
      <c r="BC6942" s="12"/>
      <c r="BD6942" s="12"/>
      <c r="BE6942" s="12"/>
      <c r="BF6942" s="12"/>
      <c r="BG6942" s="12"/>
      <c r="BH6942" s="12"/>
      <c r="BI6942" s="12"/>
      <c r="BJ6942" s="13"/>
      <c r="BK6942" s="13"/>
      <c r="BL6942" s="13"/>
      <c r="BM6942" s="13"/>
      <c r="BN6942" s="13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1"/>
      <c r="L6943" s="11"/>
      <c r="M6943" s="12"/>
      <c r="N6943" s="12"/>
      <c r="O6943" s="12"/>
      <c r="P6943" s="12"/>
      <c r="Q6943" s="12"/>
      <c r="R6943" s="12"/>
      <c r="S6943" s="12"/>
      <c r="T6943" s="12"/>
      <c r="U6943" s="12"/>
      <c r="V6943" s="12"/>
      <c r="W6943" s="12"/>
      <c r="X6943" s="12"/>
      <c r="Y6943" s="12"/>
      <c r="Z6943" s="12"/>
      <c r="AA6943" s="12"/>
      <c r="AB6943" s="12"/>
      <c r="AC6943" s="12"/>
      <c r="AD6943" s="12"/>
      <c r="AE6943" s="12"/>
      <c r="AF6943" s="12"/>
      <c r="AG6943" s="12"/>
      <c r="AH6943" s="12"/>
      <c r="AI6943" s="12"/>
      <c r="AJ6943" s="12"/>
      <c r="AK6943" s="12"/>
      <c r="AL6943" s="12"/>
      <c r="AM6943" s="12"/>
      <c r="AN6943" s="12"/>
      <c r="AO6943" s="12"/>
      <c r="AP6943" s="12"/>
      <c r="AQ6943" s="12"/>
      <c r="AR6943" s="12"/>
      <c r="AS6943" s="12"/>
      <c r="AT6943" s="12"/>
      <c r="AU6943" s="12"/>
      <c r="AV6943" s="12"/>
      <c r="AW6943" s="12"/>
      <c r="AX6943" s="12"/>
      <c r="AY6943" s="12"/>
      <c r="AZ6943" s="12"/>
      <c r="BA6943" s="12"/>
      <c r="BB6943" s="12"/>
      <c r="BC6943" s="12"/>
      <c r="BD6943" s="12"/>
      <c r="BE6943" s="12"/>
      <c r="BF6943" s="12"/>
      <c r="BG6943" s="12"/>
      <c r="BH6943" s="12"/>
      <c r="BI6943" s="12"/>
      <c r="BJ6943" s="13"/>
      <c r="BK6943" s="13"/>
      <c r="BL6943" s="13"/>
      <c r="BM6943" s="13"/>
      <c r="BN6943" s="13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1"/>
      <c r="L6944" s="11"/>
      <c r="M6944" s="12"/>
      <c r="N6944" s="12"/>
      <c r="O6944" s="12"/>
      <c r="P6944" s="12"/>
      <c r="Q6944" s="12"/>
      <c r="R6944" s="12"/>
      <c r="S6944" s="12"/>
      <c r="T6944" s="12"/>
      <c r="U6944" s="12"/>
      <c r="V6944" s="12"/>
      <c r="W6944" s="12"/>
      <c r="X6944" s="12"/>
      <c r="Y6944" s="12"/>
      <c r="Z6944" s="12"/>
      <c r="AA6944" s="12"/>
      <c r="AB6944" s="12"/>
      <c r="AC6944" s="12"/>
      <c r="AD6944" s="12"/>
      <c r="AE6944" s="12"/>
      <c r="AF6944" s="12"/>
      <c r="AG6944" s="12"/>
      <c r="AH6944" s="12"/>
      <c r="AI6944" s="12"/>
      <c r="AJ6944" s="12"/>
      <c r="AK6944" s="12"/>
      <c r="AL6944" s="12"/>
      <c r="AM6944" s="12"/>
      <c r="AN6944" s="12"/>
      <c r="AO6944" s="12"/>
      <c r="AP6944" s="12"/>
      <c r="AQ6944" s="12"/>
      <c r="AR6944" s="12"/>
      <c r="AS6944" s="12"/>
      <c r="AT6944" s="12"/>
      <c r="AU6944" s="12"/>
      <c r="AV6944" s="12"/>
      <c r="AW6944" s="12"/>
      <c r="AX6944" s="12"/>
      <c r="AY6944" s="12"/>
      <c r="AZ6944" s="12"/>
      <c r="BA6944" s="12"/>
      <c r="BB6944" s="12"/>
      <c r="BC6944" s="12"/>
      <c r="BD6944" s="12"/>
      <c r="BE6944" s="12"/>
      <c r="BF6944" s="12"/>
      <c r="BG6944" s="12"/>
      <c r="BH6944" s="12"/>
      <c r="BI6944" s="12"/>
      <c r="BJ6944" s="13"/>
      <c r="BK6944" s="13"/>
      <c r="BL6944" s="13"/>
      <c r="BM6944" s="13"/>
      <c r="BN6944" s="13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1"/>
      <c r="L6945" s="11"/>
      <c r="M6945" s="12"/>
      <c r="N6945" s="12"/>
      <c r="O6945" s="12"/>
      <c r="P6945" s="12"/>
      <c r="Q6945" s="12"/>
      <c r="R6945" s="12"/>
      <c r="S6945" s="12"/>
      <c r="T6945" s="12"/>
      <c r="U6945" s="12"/>
      <c r="V6945" s="12"/>
      <c r="W6945" s="12"/>
      <c r="X6945" s="12"/>
      <c r="Y6945" s="12"/>
      <c r="Z6945" s="12"/>
      <c r="AA6945" s="12"/>
      <c r="AB6945" s="12"/>
      <c r="AC6945" s="12"/>
      <c r="AD6945" s="12"/>
      <c r="AE6945" s="12"/>
      <c r="AF6945" s="12"/>
      <c r="AG6945" s="12"/>
      <c r="AH6945" s="12"/>
      <c r="AI6945" s="12"/>
      <c r="AJ6945" s="12"/>
      <c r="AK6945" s="12"/>
      <c r="AL6945" s="12"/>
      <c r="AM6945" s="12"/>
      <c r="AN6945" s="12"/>
      <c r="AO6945" s="12"/>
      <c r="AP6945" s="12"/>
      <c r="AQ6945" s="12"/>
      <c r="AR6945" s="12"/>
      <c r="AS6945" s="12"/>
      <c r="AT6945" s="12"/>
      <c r="AU6945" s="12"/>
      <c r="AV6945" s="12"/>
      <c r="AW6945" s="12"/>
      <c r="AX6945" s="12"/>
      <c r="AY6945" s="12"/>
      <c r="AZ6945" s="12"/>
      <c r="BA6945" s="12"/>
      <c r="BB6945" s="12"/>
      <c r="BC6945" s="12"/>
      <c r="BD6945" s="12"/>
      <c r="BE6945" s="12"/>
      <c r="BF6945" s="12"/>
      <c r="BG6945" s="12"/>
      <c r="BH6945" s="12"/>
      <c r="BI6945" s="12"/>
      <c r="BJ6945" s="13"/>
      <c r="BK6945" s="13"/>
      <c r="BL6945" s="13"/>
      <c r="BM6945" s="13"/>
      <c r="BN6945" s="13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1"/>
      <c r="L6946" s="11"/>
      <c r="M6946" s="12"/>
      <c r="N6946" s="12"/>
      <c r="O6946" s="12"/>
      <c r="P6946" s="12"/>
      <c r="Q6946" s="12"/>
      <c r="R6946" s="12"/>
      <c r="S6946" s="12"/>
      <c r="T6946" s="12"/>
      <c r="U6946" s="12"/>
      <c r="V6946" s="12"/>
      <c r="W6946" s="12"/>
      <c r="X6946" s="12"/>
      <c r="Y6946" s="12"/>
      <c r="Z6946" s="12"/>
      <c r="AA6946" s="12"/>
      <c r="AB6946" s="12"/>
      <c r="AC6946" s="12"/>
      <c r="AD6946" s="12"/>
      <c r="AE6946" s="12"/>
      <c r="AF6946" s="12"/>
      <c r="AG6946" s="12"/>
      <c r="AH6946" s="12"/>
      <c r="AI6946" s="12"/>
      <c r="AJ6946" s="12"/>
      <c r="AK6946" s="12"/>
      <c r="AL6946" s="12"/>
      <c r="AM6946" s="12"/>
      <c r="AN6946" s="12"/>
      <c r="AO6946" s="12"/>
      <c r="AP6946" s="12"/>
      <c r="AQ6946" s="12"/>
      <c r="AR6946" s="12"/>
      <c r="AS6946" s="12"/>
      <c r="AT6946" s="12"/>
      <c r="AU6946" s="12"/>
      <c r="AV6946" s="12"/>
      <c r="AW6946" s="12"/>
      <c r="AX6946" s="12"/>
      <c r="AY6946" s="12"/>
      <c r="AZ6946" s="12"/>
      <c r="BA6946" s="12"/>
      <c r="BB6946" s="12"/>
      <c r="BC6946" s="12"/>
      <c r="BD6946" s="12"/>
      <c r="BE6946" s="12"/>
      <c r="BF6946" s="12"/>
      <c r="BG6946" s="12"/>
      <c r="BH6946" s="12"/>
      <c r="BI6946" s="12"/>
      <c r="BJ6946" s="13"/>
      <c r="BK6946" s="13"/>
      <c r="BL6946" s="13"/>
      <c r="BM6946" s="13"/>
      <c r="BN6946" s="13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1"/>
      <c r="L6947" s="11"/>
      <c r="M6947" s="12"/>
      <c r="N6947" s="12"/>
      <c r="O6947" s="12"/>
      <c r="P6947" s="12"/>
      <c r="Q6947" s="12"/>
      <c r="R6947" s="12"/>
      <c r="S6947" s="12"/>
      <c r="T6947" s="12"/>
      <c r="U6947" s="12"/>
      <c r="V6947" s="12"/>
      <c r="W6947" s="12"/>
      <c r="X6947" s="12"/>
      <c r="Y6947" s="12"/>
      <c r="Z6947" s="12"/>
      <c r="AA6947" s="12"/>
      <c r="AB6947" s="12"/>
      <c r="AC6947" s="12"/>
      <c r="AD6947" s="12"/>
      <c r="AE6947" s="12"/>
      <c r="AF6947" s="12"/>
      <c r="AG6947" s="12"/>
      <c r="AH6947" s="12"/>
      <c r="AI6947" s="12"/>
      <c r="AJ6947" s="12"/>
      <c r="AK6947" s="12"/>
      <c r="AL6947" s="12"/>
      <c r="AM6947" s="12"/>
      <c r="AN6947" s="12"/>
      <c r="AO6947" s="12"/>
      <c r="AP6947" s="12"/>
      <c r="AQ6947" s="12"/>
      <c r="AR6947" s="12"/>
      <c r="AS6947" s="12"/>
      <c r="AT6947" s="12"/>
      <c r="AU6947" s="12"/>
      <c r="AV6947" s="12"/>
      <c r="AW6947" s="12"/>
      <c r="AX6947" s="12"/>
      <c r="AY6947" s="12"/>
      <c r="AZ6947" s="12"/>
      <c r="BA6947" s="12"/>
      <c r="BB6947" s="12"/>
      <c r="BC6947" s="12"/>
      <c r="BD6947" s="12"/>
      <c r="BE6947" s="12"/>
      <c r="BF6947" s="12"/>
      <c r="BG6947" s="12"/>
      <c r="BH6947" s="12"/>
      <c r="BI6947" s="12"/>
      <c r="BJ6947" s="13"/>
      <c r="BK6947" s="13"/>
      <c r="BL6947" s="13"/>
      <c r="BM6947" s="13"/>
      <c r="BN6947" s="13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1"/>
      <c r="L6948" s="11"/>
      <c r="M6948" s="12"/>
      <c r="N6948" s="12"/>
      <c r="O6948" s="12"/>
      <c r="P6948" s="12"/>
      <c r="Q6948" s="12"/>
      <c r="R6948" s="12"/>
      <c r="S6948" s="12"/>
      <c r="T6948" s="12"/>
      <c r="U6948" s="12"/>
      <c r="V6948" s="12"/>
      <c r="W6948" s="12"/>
      <c r="X6948" s="12"/>
      <c r="Y6948" s="12"/>
      <c r="Z6948" s="12"/>
      <c r="AA6948" s="12"/>
      <c r="AB6948" s="12"/>
      <c r="AC6948" s="12"/>
      <c r="AD6948" s="12"/>
      <c r="AE6948" s="12"/>
      <c r="AF6948" s="12"/>
      <c r="AG6948" s="12"/>
      <c r="AH6948" s="12"/>
      <c r="AI6948" s="12"/>
      <c r="AJ6948" s="12"/>
      <c r="AK6948" s="12"/>
      <c r="AL6948" s="12"/>
      <c r="AM6948" s="12"/>
      <c r="AN6948" s="12"/>
      <c r="AO6948" s="12"/>
      <c r="AP6948" s="12"/>
      <c r="AQ6948" s="12"/>
      <c r="AR6948" s="12"/>
      <c r="AS6948" s="12"/>
      <c r="AT6948" s="12"/>
      <c r="AU6948" s="12"/>
      <c r="AV6948" s="12"/>
      <c r="AW6948" s="12"/>
      <c r="AX6948" s="12"/>
      <c r="AY6948" s="12"/>
      <c r="AZ6948" s="12"/>
      <c r="BA6948" s="12"/>
      <c r="BB6948" s="12"/>
      <c r="BC6948" s="12"/>
      <c r="BD6948" s="12"/>
      <c r="BE6948" s="12"/>
      <c r="BF6948" s="12"/>
      <c r="BG6948" s="12"/>
      <c r="BH6948" s="12"/>
      <c r="BI6948" s="12"/>
      <c r="BJ6948" s="13"/>
      <c r="BK6948" s="13"/>
      <c r="BL6948" s="13"/>
      <c r="BM6948" s="13"/>
      <c r="BN6948" s="13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1"/>
      <c r="L6949" s="11"/>
      <c r="M6949" s="12"/>
      <c r="N6949" s="12"/>
      <c r="O6949" s="12"/>
      <c r="P6949" s="12"/>
      <c r="Q6949" s="12"/>
      <c r="R6949" s="12"/>
      <c r="S6949" s="12"/>
      <c r="T6949" s="12"/>
      <c r="U6949" s="12"/>
      <c r="V6949" s="12"/>
      <c r="W6949" s="12"/>
      <c r="X6949" s="12"/>
      <c r="Y6949" s="12"/>
      <c r="Z6949" s="12"/>
      <c r="AA6949" s="12"/>
      <c r="AB6949" s="12"/>
      <c r="AC6949" s="12"/>
      <c r="AD6949" s="12"/>
      <c r="AE6949" s="12"/>
      <c r="AF6949" s="12"/>
      <c r="AG6949" s="12"/>
      <c r="AH6949" s="12"/>
      <c r="AI6949" s="12"/>
      <c r="AJ6949" s="12"/>
      <c r="AK6949" s="12"/>
      <c r="AL6949" s="12"/>
      <c r="AM6949" s="12"/>
      <c r="AN6949" s="12"/>
      <c r="AO6949" s="12"/>
      <c r="AP6949" s="12"/>
      <c r="AQ6949" s="12"/>
      <c r="AR6949" s="12"/>
      <c r="AS6949" s="12"/>
      <c r="AT6949" s="12"/>
      <c r="AU6949" s="12"/>
      <c r="AV6949" s="12"/>
      <c r="AW6949" s="12"/>
      <c r="AX6949" s="12"/>
      <c r="AY6949" s="12"/>
      <c r="AZ6949" s="12"/>
      <c r="BA6949" s="12"/>
      <c r="BB6949" s="12"/>
      <c r="BC6949" s="12"/>
      <c r="BD6949" s="12"/>
      <c r="BE6949" s="12"/>
      <c r="BF6949" s="12"/>
      <c r="BG6949" s="12"/>
      <c r="BH6949" s="12"/>
      <c r="BI6949" s="12"/>
      <c r="BJ6949" s="13"/>
      <c r="BK6949" s="13"/>
      <c r="BL6949" s="13"/>
      <c r="BM6949" s="13"/>
      <c r="BN6949" s="13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1"/>
      <c r="L6950" s="11"/>
      <c r="M6950" s="12"/>
      <c r="N6950" s="12"/>
      <c r="O6950" s="12"/>
      <c r="P6950" s="12"/>
      <c r="Q6950" s="12"/>
      <c r="R6950" s="12"/>
      <c r="S6950" s="12"/>
      <c r="T6950" s="12"/>
      <c r="U6950" s="12"/>
      <c r="V6950" s="12"/>
      <c r="W6950" s="12"/>
      <c r="X6950" s="12"/>
      <c r="Y6950" s="12"/>
      <c r="Z6950" s="12"/>
      <c r="AA6950" s="12"/>
      <c r="AB6950" s="12"/>
      <c r="AC6950" s="12"/>
      <c r="AD6950" s="12"/>
      <c r="AE6950" s="12"/>
      <c r="AF6950" s="12"/>
      <c r="AG6950" s="12"/>
      <c r="AH6950" s="12"/>
      <c r="AI6950" s="12"/>
      <c r="AJ6950" s="12"/>
      <c r="AK6950" s="12"/>
      <c r="AL6950" s="12"/>
      <c r="AM6950" s="12"/>
      <c r="AN6950" s="12"/>
      <c r="AO6950" s="12"/>
      <c r="AP6950" s="12"/>
      <c r="AQ6950" s="12"/>
      <c r="AR6950" s="12"/>
      <c r="AS6950" s="12"/>
      <c r="AT6950" s="12"/>
      <c r="AU6950" s="12"/>
      <c r="AV6950" s="12"/>
      <c r="AW6950" s="12"/>
      <c r="AX6950" s="12"/>
      <c r="AY6950" s="12"/>
      <c r="AZ6950" s="12"/>
      <c r="BA6950" s="12"/>
      <c r="BB6950" s="12"/>
      <c r="BC6950" s="12"/>
      <c r="BD6950" s="12"/>
      <c r="BE6950" s="12"/>
      <c r="BF6950" s="12"/>
      <c r="BG6950" s="12"/>
      <c r="BH6950" s="12"/>
      <c r="BI6950" s="12"/>
      <c r="BJ6950" s="13"/>
      <c r="BK6950" s="13"/>
      <c r="BL6950" s="13"/>
      <c r="BM6950" s="13"/>
      <c r="BN6950" s="13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1"/>
      <c r="L6951" s="11"/>
      <c r="M6951" s="12"/>
      <c r="N6951" s="12"/>
      <c r="O6951" s="12"/>
      <c r="P6951" s="12"/>
      <c r="Q6951" s="12"/>
      <c r="R6951" s="12"/>
      <c r="S6951" s="12"/>
      <c r="T6951" s="12"/>
      <c r="U6951" s="12"/>
      <c r="V6951" s="12"/>
      <c r="W6951" s="12"/>
      <c r="X6951" s="12"/>
      <c r="Y6951" s="12"/>
      <c r="Z6951" s="12"/>
      <c r="AA6951" s="12"/>
      <c r="AB6951" s="12"/>
      <c r="AC6951" s="12"/>
      <c r="AD6951" s="12"/>
      <c r="AE6951" s="12"/>
      <c r="AF6951" s="12"/>
      <c r="AG6951" s="12"/>
      <c r="AH6951" s="12"/>
      <c r="AI6951" s="12"/>
      <c r="AJ6951" s="12"/>
      <c r="AK6951" s="12"/>
      <c r="AL6951" s="12"/>
      <c r="AM6951" s="12"/>
      <c r="AN6951" s="12"/>
      <c r="AO6951" s="12"/>
      <c r="AP6951" s="12"/>
      <c r="AQ6951" s="12"/>
      <c r="AR6951" s="12"/>
      <c r="AS6951" s="12"/>
      <c r="AT6951" s="12"/>
      <c r="AU6951" s="12"/>
      <c r="AV6951" s="12"/>
      <c r="AW6951" s="12"/>
      <c r="AX6951" s="12"/>
      <c r="AY6951" s="12"/>
      <c r="AZ6951" s="12"/>
      <c r="BA6951" s="12"/>
      <c r="BB6951" s="12"/>
      <c r="BC6951" s="12"/>
      <c r="BD6951" s="12"/>
      <c r="BE6951" s="12"/>
      <c r="BF6951" s="12"/>
      <c r="BG6951" s="12"/>
      <c r="BH6951" s="12"/>
      <c r="BI6951" s="12"/>
      <c r="BJ6951" s="13"/>
      <c r="BK6951" s="13"/>
      <c r="BL6951" s="13"/>
      <c r="BM6951" s="13"/>
      <c r="BN6951" s="13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1"/>
      <c r="L6952" s="11"/>
      <c r="M6952" s="12"/>
      <c r="N6952" s="12"/>
      <c r="O6952" s="12"/>
      <c r="P6952" s="12"/>
      <c r="Q6952" s="12"/>
      <c r="R6952" s="12"/>
      <c r="S6952" s="12"/>
      <c r="T6952" s="12"/>
      <c r="U6952" s="12"/>
      <c r="V6952" s="12"/>
      <c r="W6952" s="12"/>
      <c r="X6952" s="12"/>
      <c r="Y6952" s="12"/>
      <c r="Z6952" s="12"/>
      <c r="AA6952" s="12"/>
      <c r="AB6952" s="12"/>
      <c r="AC6952" s="12"/>
      <c r="AD6952" s="12"/>
      <c r="AE6952" s="12"/>
      <c r="AF6952" s="12"/>
      <c r="AG6952" s="12"/>
      <c r="AH6952" s="12"/>
      <c r="AI6952" s="12"/>
      <c r="AJ6952" s="12"/>
      <c r="AK6952" s="12"/>
      <c r="AL6952" s="12"/>
      <c r="AM6952" s="12"/>
      <c r="AN6952" s="12"/>
      <c r="AO6952" s="12"/>
      <c r="AP6952" s="12"/>
      <c r="AQ6952" s="12"/>
      <c r="AR6952" s="12"/>
      <c r="AS6952" s="12"/>
      <c r="AT6952" s="12"/>
      <c r="AU6952" s="12"/>
      <c r="AV6952" s="12"/>
      <c r="AW6952" s="12"/>
      <c r="AX6952" s="12"/>
      <c r="AY6952" s="12"/>
      <c r="AZ6952" s="12"/>
      <c r="BA6952" s="12"/>
      <c r="BB6952" s="12"/>
      <c r="BC6952" s="12"/>
      <c r="BD6952" s="12"/>
      <c r="BE6952" s="12"/>
      <c r="BF6952" s="12"/>
      <c r="BG6952" s="12"/>
      <c r="BH6952" s="12"/>
      <c r="BI6952" s="12"/>
      <c r="BJ6952" s="13"/>
      <c r="BK6952" s="13"/>
      <c r="BL6952" s="13"/>
      <c r="BM6952" s="13"/>
      <c r="BN6952" s="13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1"/>
      <c r="L6953" s="11"/>
      <c r="M6953" s="12"/>
      <c r="N6953" s="12"/>
      <c r="O6953" s="12"/>
      <c r="P6953" s="12"/>
      <c r="Q6953" s="12"/>
      <c r="R6953" s="12"/>
      <c r="S6953" s="12"/>
      <c r="T6953" s="12"/>
      <c r="U6953" s="12"/>
      <c r="V6953" s="12"/>
      <c r="W6953" s="12"/>
      <c r="X6953" s="12"/>
      <c r="Y6953" s="12"/>
      <c r="Z6953" s="12"/>
      <c r="AA6953" s="12"/>
      <c r="AB6953" s="12"/>
      <c r="AC6953" s="12"/>
      <c r="AD6953" s="12"/>
      <c r="AE6953" s="12"/>
      <c r="AF6953" s="12"/>
      <c r="AG6953" s="12"/>
      <c r="AH6953" s="12"/>
      <c r="AI6953" s="12"/>
      <c r="AJ6953" s="12"/>
      <c r="AK6953" s="12"/>
      <c r="AL6953" s="12"/>
      <c r="AM6953" s="12"/>
      <c r="AN6953" s="12"/>
      <c r="AO6953" s="12"/>
      <c r="AP6953" s="12"/>
      <c r="AQ6953" s="12"/>
      <c r="AR6953" s="12"/>
      <c r="AS6953" s="12"/>
      <c r="AT6953" s="12"/>
      <c r="AU6953" s="12"/>
      <c r="AV6953" s="12"/>
      <c r="AW6953" s="12"/>
      <c r="AX6953" s="12"/>
      <c r="AY6953" s="12"/>
      <c r="AZ6953" s="12"/>
      <c r="BA6953" s="12"/>
      <c r="BB6953" s="12"/>
      <c r="BC6953" s="12"/>
      <c r="BD6953" s="12"/>
      <c r="BE6953" s="12"/>
      <c r="BF6953" s="12"/>
      <c r="BG6953" s="12"/>
      <c r="BH6953" s="12"/>
      <c r="BI6953" s="12"/>
      <c r="BJ6953" s="13"/>
      <c r="BK6953" s="13"/>
      <c r="BL6953" s="13"/>
      <c r="BM6953" s="13"/>
      <c r="BN6953" s="13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1"/>
      <c r="L6954" s="11"/>
      <c r="M6954" s="12"/>
      <c r="N6954" s="12"/>
      <c r="O6954" s="12"/>
      <c r="P6954" s="12"/>
      <c r="Q6954" s="12"/>
      <c r="R6954" s="12"/>
      <c r="S6954" s="12"/>
      <c r="T6954" s="12"/>
      <c r="U6954" s="12"/>
      <c r="V6954" s="12"/>
      <c r="W6954" s="12"/>
      <c r="X6954" s="12"/>
      <c r="Y6954" s="12"/>
      <c r="Z6954" s="12"/>
      <c r="AA6954" s="12"/>
      <c r="AB6954" s="12"/>
      <c r="AC6954" s="12"/>
      <c r="AD6954" s="12"/>
      <c r="AE6954" s="12"/>
      <c r="AF6954" s="12"/>
      <c r="AG6954" s="12"/>
      <c r="AH6954" s="12"/>
      <c r="AI6954" s="12"/>
      <c r="AJ6954" s="12"/>
      <c r="AK6954" s="12"/>
      <c r="AL6954" s="12"/>
      <c r="AM6954" s="12"/>
      <c r="AN6954" s="12"/>
      <c r="AO6954" s="12"/>
      <c r="AP6954" s="12"/>
      <c r="AQ6954" s="12"/>
      <c r="AR6954" s="12"/>
      <c r="AS6954" s="12"/>
      <c r="AT6954" s="12"/>
      <c r="AU6954" s="12"/>
      <c r="AV6954" s="12"/>
      <c r="AW6954" s="12"/>
      <c r="AX6954" s="12"/>
      <c r="AY6954" s="12"/>
      <c r="AZ6954" s="12"/>
      <c r="BA6954" s="12"/>
      <c r="BB6954" s="12"/>
      <c r="BC6954" s="12"/>
      <c r="BD6954" s="12"/>
      <c r="BE6954" s="12"/>
      <c r="BF6954" s="12"/>
      <c r="BG6954" s="12"/>
      <c r="BH6954" s="12"/>
      <c r="BI6954" s="12"/>
      <c r="BJ6954" s="13"/>
      <c r="BK6954" s="13"/>
      <c r="BL6954" s="13"/>
      <c r="BM6954" s="13"/>
      <c r="BN6954" s="13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1"/>
      <c r="L6955" s="11"/>
      <c r="M6955" s="12"/>
      <c r="N6955" s="12"/>
      <c r="O6955" s="12"/>
      <c r="P6955" s="12"/>
      <c r="Q6955" s="12"/>
      <c r="R6955" s="12"/>
      <c r="S6955" s="12"/>
      <c r="T6955" s="12"/>
      <c r="U6955" s="12"/>
      <c r="V6955" s="12"/>
      <c r="W6955" s="12"/>
      <c r="X6955" s="12"/>
      <c r="Y6955" s="12"/>
      <c r="Z6955" s="12"/>
      <c r="AA6955" s="12"/>
      <c r="AB6955" s="12"/>
      <c r="AC6955" s="12"/>
      <c r="AD6955" s="12"/>
      <c r="AE6955" s="12"/>
      <c r="AF6955" s="12"/>
      <c r="AG6955" s="12"/>
      <c r="AH6955" s="12"/>
      <c r="AI6955" s="12"/>
      <c r="AJ6955" s="12"/>
      <c r="AK6955" s="12"/>
      <c r="AL6955" s="12"/>
      <c r="AM6955" s="12"/>
      <c r="AN6955" s="12"/>
      <c r="AO6955" s="12"/>
      <c r="AP6955" s="12"/>
      <c r="AQ6955" s="12"/>
      <c r="AR6955" s="12"/>
      <c r="AS6955" s="12"/>
      <c r="AT6955" s="12"/>
      <c r="AU6955" s="12"/>
      <c r="AV6955" s="12"/>
      <c r="AW6955" s="12"/>
      <c r="AX6955" s="12"/>
      <c r="AY6955" s="12"/>
      <c r="AZ6955" s="12"/>
      <c r="BA6955" s="12"/>
      <c r="BB6955" s="12"/>
      <c r="BC6955" s="12"/>
      <c r="BD6955" s="12"/>
      <c r="BE6955" s="12"/>
      <c r="BF6955" s="12"/>
      <c r="BG6955" s="12"/>
      <c r="BH6955" s="12"/>
      <c r="BI6955" s="12"/>
      <c r="BJ6955" s="13"/>
      <c r="BK6955" s="13"/>
      <c r="BL6955" s="13"/>
      <c r="BM6955" s="13"/>
      <c r="BN6955" s="13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1"/>
      <c r="L6956" s="11"/>
      <c r="M6956" s="12"/>
      <c r="N6956" s="12"/>
      <c r="O6956" s="12"/>
      <c r="P6956" s="12"/>
      <c r="Q6956" s="12"/>
      <c r="R6956" s="12"/>
      <c r="S6956" s="12"/>
      <c r="T6956" s="12"/>
      <c r="U6956" s="12"/>
      <c r="V6956" s="12"/>
      <c r="W6956" s="12"/>
      <c r="X6956" s="12"/>
      <c r="Y6956" s="12"/>
      <c r="Z6956" s="12"/>
      <c r="AA6956" s="12"/>
      <c r="AB6956" s="12"/>
      <c r="AC6956" s="12"/>
      <c r="AD6956" s="12"/>
      <c r="AE6956" s="12"/>
      <c r="AF6956" s="12"/>
      <c r="AG6956" s="12"/>
      <c r="AH6956" s="12"/>
      <c r="AI6956" s="12"/>
      <c r="AJ6956" s="12"/>
      <c r="AK6956" s="12"/>
      <c r="AL6956" s="12"/>
      <c r="AM6956" s="12"/>
      <c r="AN6956" s="12"/>
      <c r="AO6956" s="12"/>
      <c r="AP6956" s="12"/>
      <c r="AQ6956" s="12"/>
      <c r="AR6956" s="12"/>
      <c r="AS6956" s="12"/>
      <c r="AT6956" s="12"/>
      <c r="AU6956" s="12"/>
      <c r="AV6956" s="12"/>
      <c r="AW6956" s="12"/>
      <c r="AX6956" s="12"/>
      <c r="AY6956" s="12"/>
      <c r="AZ6956" s="12"/>
      <c r="BA6956" s="12"/>
      <c r="BB6956" s="12"/>
      <c r="BC6956" s="12"/>
      <c r="BD6956" s="12"/>
      <c r="BE6956" s="12"/>
      <c r="BF6956" s="12"/>
      <c r="BG6956" s="12"/>
      <c r="BH6956" s="12"/>
      <c r="BI6956" s="12"/>
      <c r="BJ6956" s="13"/>
      <c r="BK6956" s="13"/>
      <c r="BL6956" s="13"/>
      <c r="BM6956" s="13"/>
      <c r="BN6956" s="13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1"/>
      <c r="L6957" s="11"/>
      <c r="M6957" s="12"/>
      <c r="N6957" s="12"/>
      <c r="O6957" s="12"/>
      <c r="P6957" s="12"/>
      <c r="Q6957" s="12"/>
      <c r="R6957" s="12"/>
      <c r="S6957" s="12"/>
      <c r="T6957" s="12"/>
      <c r="U6957" s="12"/>
      <c r="V6957" s="12"/>
      <c r="W6957" s="12"/>
      <c r="X6957" s="12"/>
      <c r="Y6957" s="12"/>
      <c r="Z6957" s="12"/>
      <c r="AA6957" s="12"/>
      <c r="AB6957" s="12"/>
      <c r="AC6957" s="12"/>
      <c r="AD6957" s="12"/>
      <c r="AE6957" s="12"/>
      <c r="AF6957" s="12"/>
      <c r="AG6957" s="12"/>
      <c r="AH6957" s="12"/>
      <c r="AI6957" s="12"/>
      <c r="AJ6957" s="12"/>
      <c r="AK6957" s="12"/>
      <c r="AL6957" s="12"/>
      <c r="AM6957" s="12"/>
      <c r="AN6957" s="12"/>
      <c r="AO6957" s="12"/>
      <c r="AP6957" s="12"/>
      <c r="AQ6957" s="12"/>
      <c r="AR6957" s="12"/>
      <c r="AS6957" s="12"/>
      <c r="AT6957" s="12"/>
      <c r="AU6957" s="12"/>
      <c r="AV6957" s="12"/>
      <c r="AW6957" s="12"/>
      <c r="AX6957" s="12"/>
      <c r="AY6957" s="12"/>
      <c r="AZ6957" s="12"/>
      <c r="BA6957" s="12"/>
      <c r="BB6957" s="12"/>
      <c r="BC6957" s="12"/>
      <c r="BD6957" s="12"/>
      <c r="BE6957" s="12"/>
      <c r="BF6957" s="12"/>
      <c r="BG6957" s="12"/>
      <c r="BH6957" s="12"/>
      <c r="BI6957" s="12"/>
      <c r="BJ6957" s="13"/>
      <c r="BK6957" s="13"/>
      <c r="BL6957" s="13"/>
      <c r="BM6957" s="13"/>
      <c r="BN6957" s="13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1"/>
      <c r="L6958" s="11"/>
      <c r="M6958" s="12"/>
      <c r="N6958" s="12"/>
      <c r="O6958" s="12"/>
      <c r="P6958" s="12"/>
      <c r="Q6958" s="12"/>
      <c r="R6958" s="12"/>
      <c r="S6958" s="12"/>
      <c r="T6958" s="12"/>
      <c r="U6958" s="12"/>
      <c r="V6958" s="12"/>
      <c r="W6958" s="12"/>
      <c r="X6958" s="12"/>
      <c r="Y6958" s="12"/>
      <c r="Z6958" s="12"/>
      <c r="AA6958" s="12"/>
      <c r="AB6958" s="12"/>
      <c r="AC6958" s="12"/>
      <c r="AD6958" s="12"/>
      <c r="AE6958" s="12"/>
      <c r="AF6958" s="12"/>
      <c r="AG6958" s="12"/>
      <c r="AH6958" s="12"/>
      <c r="AI6958" s="12"/>
      <c r="AJ6958" s="12"/>
      <c r="AK6958" s="12"/>
      <c r="AL6958" s="12"/>
      <c r="AM6958" s="12"/>
      <c r="AN6958" s="12"/>
      <c r="AO6958" s="12"/>
      <c r="AP6958" s="12"/>
      <c r="AQ6958" s="12"/>
      <c r="AR6958" s="12"/>
      <c r="AS6958" s="12"/>
      <c r="AT6958" s="12"/>
      <c r="AU6958" s="12"/>
      <c r="AV6958" s="12"/>
      <c r="AW6958" s="12"/>
      <c r="AX6958" s="12"/>
      <c r="AY6958" s="12"/>
      <c r="AZ6958" s="12"/>
      <c r="BA6958" s="12"/>
      <c r="BB6958" s="12"/>
      <c r="BC6958" s="12"/>
      <c r="BD6958" s="12"/>
      <c r="BE6958" s="12"/>
      <c r="BF6958" s="12"/>
      <c r="BG6958" s="12"/>
      <c r="BH6958" s="12"/>
      <c r="BI6958" s="12"/>
      <c r="BJ6958" s="13"/>
      <c r="BK6958" s="13"/>
      <c r="BL6958" s="13"/>
      <c r="BM6958" s="13"/>
      <c r="BN6958" s="13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1"/>
      <c r="L6959" s="11"/>
      <c r="M6959" s="12"/>
      <c r="N6959" s="12"/>
      <c r="O6959" s="12"/>
      <c r="P6959" s="12"/>
      <c r="Q6959" s="12"/>
      <c r="R6959" s="12"/>
      <c r="S6959" s="12"/>
      <c r="T6959" s="12"/>
      <c r="U6959" s="12"/>
      <c r="V6959" s="12"/>
      <c r="W6959" s="12"/>
      <c r="X6959" s="12"/>
      <c r="Y6959" s="12"/>
      <c r="Z6959" s="12"/>
      <c r="AA6959" s="12"/>
      <c r="AB6959" s="12"/>
      <c r="AC6959" s="12"/>
      <c r="AD6959" s="12"/>
      <c r="AE6959" s="12"/>
      <c r="AF6959" s="12"/>
      <c r="AG6959" s="12"/>
      <c r="AH6959" s="12"/>
      <c r="AI6959" s="12"/>
      <c r="AJ6959" s="12"/>
      <c r="AK6959" s="12"/>
      <c r="AL6959" s="12"/>
      <c r="AM6959" s="12"/>
      <c r="AN6959" s="12"/>
      <c r="AO6959" s="12"/>
      <c r="AP6959" s="12"/>
      <c r="AQ6959" s="12"/>
      <c r="AR6959" s="12"/>
      <c r="AS6959" s="12"/>
      <c r="AT6959" s="12"/>
      <c r="AU6959" s="12"/>
      <c r="AV6959" s="12"/>
      <c r="AW6959" s="12"/>
      <c r="AX6959" s="12"/>
      <c r="AY6959" s="12"/>
      <c r="AZ6959" s="12"/>
      <c r="BA6959" s="12"/>
      <c r="BB6959" s="12"/>
      <c r="BC6959" s="12"/>
      <c r="BD6959" s="12"/>
      <c r="BE6959" s="12"/>
      <c r="BF6959" s="12"/>
      <c r="BG6959" s="12"/>
      <c r="BH6959" s="12"/>
      <c r="BI6959" s="12"/>
      <c r="BJ6959" s="13"/>
      <c r="BK6959" s="13"/>
      <c r="BL6959" s="13"/>
      <c r="BM6959" s="13"/>
      <c r="BN6959" s="13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1"/>
      <c r="L6960" s="11"/>
      <c r="M6960" s="12"/>
      <c r="N6960" s="12"/>
      <c r="O6960" s="12"/>
      <c r="P6960" s="12"/>
      <c r="Q6960" s="12"/>
      <c r="R6960" s="12"/>
      <c r="S6960" s="12"/>
      <c r="T6960" s="12"/>
      <c r="U6960" s="12"/>
      <c r="V6960" s="12"/>
      <c r="W6960" s="12"/>
      <c r="X6960" s="12"/>
      <c r="Y6960" s="12"/>
      <c r="Z6960" s="12"/>
      <c r="AA6960" s="12"/>
      <c r="AB6960" s="12"/>
      <c r="AC6960" s="12"/>
      <c r="AD6960" s="12"/>
      <c r="AE6960" s="12"/>
      <c r="AF6960" s="12"/>
      <c r="AG6960" s="12"/>
      <c r="AH6960" s="12"/>
      <c r="AI6960" s="12"/>
      <c r="AJ6960" s="12"/>
      <c r="AK6960" s="12"/>
      <c r="AL6960" s="12"/>
      <c r="AM6960" s="12"/>
      <c r="AN6960" s="12"/>
      <c r="AO6960" s="12"/>
      <c r="AP6960" s="12"/>
      <c r="AQ6960" s="12"/>
      <c r="AR6960" s="12"/>
      <c r="AS6960" s="12"/>
      <c r="AT6960" s="12"/>
      <c r="AU6960" s="12"/>
      <c r="AV6960" s="12"/>
      <c r="AW6960" s="12"/>
      <c r="AX6960" s="12"/>
      <c r="AY6960" s="12"/>
      <c r="AZ6960" s="12"/>
      <c r="BA6960" s="12"/>
      <c r="BB6960" s="12"/>
      <c r="BC6960" s="12"/>
      <c r="BD6960" s="12"/>
      <c r="BE6960" s="12"/>
      <c r="BF6960" s="12"/>
      <c r="BG6960" s="12"/>
      <c r="BH6960" s="12"/>
      <c r="BI6960" s="12"/>
      <c r="BJ6960" s="13"/>
      <c r="BK6960" s="13"/>
      <c r="BL6960" s="13"/>
      <c r="BM6960" s="13"/>
      <c r="BN6960" s="13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1"/>
      <c r="L6961" s="11"/>
      <c r="M6961" s="12"/>
      <c r="N6961" s="12"/>
      <c r="O6961" s="12"/>
      <c r="P6961" s="12"/>
      <c r="Q6961" s="12"/>
      <c r="R6961" s="12"/>
      <c r="S6961" s="12"/>
      <c r="T6961" s="12"/>
      <c r="U6961" s="12"/>
      <c r="V6961" s="12"/>
      <c r="W6961" s="12"/>
      <c r="X6961" s="12"/>
      <c r="Y6961" s="12"/>
      <c r="Z6961" s="12"/>
      <c r="AA6961" s="12"/>
      <c r="AB6961" s="12"/>
      <c r="AC6961" s="12"/>
      <c r="AD6961" s="12"/>
      <c r="AE6961" s="12"/>
      <c r="AF6961" s="12"/>
      <c r="AG6961" s="12"/>
      <c r="AH6961" s="12"/>
      <c r="AI6961" s="12"/>
      <c r="AJ6961" s="12"/>
      <c r="AK6961" s="12"/>
      <c r="AL6961" s="12"/>
      <c r="AM6961" s="12"/>
      <c r="AN6961" s="12"/>
      <c r="AO6961" s="12"/>
      <c r="AP6961" s="12"/>
      <c r="AQ6961" s="12"/>
      <c r="AR6961" s="12"/>
      <c r="AS6961" s="12"/>
      <c r="AT6961" s="12"/>
      <c r="AU6961" s="12"/>
      <c r="AV6961" s="12"/>
      <c r="AW6961" s="12"/>
      <c r="AX6961" s="12"/>
      <c r="AY6961" s="12"/>
      <c r="AZ6961" s="12"/>
      <c r="BA6961" s="12"/>
      <c r="BB6961" s="12"/>
      <c r="BC6961" s="12"/>
      <c r="BD6961" s="12"/>
      <c r="BE6961" s="12"/>
      <c r="BF6961" s="12"/>
      <c r="BG6961" s="12"/>
      <c r="BH6961" s="12"/>
      <c r="BI6961" s="12"/>
      <c r="BJ6961" s="13"/>
      <c r="BK6961" s="13"/>
      <c r="BL6961" s="13"/>
      <c r="BM6961" s="13"/>
      <c r="BN6961" s="13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1"/>
      <c r="L6962" s="11"/>
      <c r="M6962" s="12"/>
      <c r="N6962" s="12"/>
      <c r="O6962" s="12"/>
      <c r="P6962" s="12"/>
      <c r="Q6962" s="12"/>
      <c r="R6962" s="12"/>
      <c r="S6962" s="12"/>
      <c r="T6962" s="12"/>
      <c r="U6962" s="12"/>
      <c r="V6962" s="12"/>
      <c r="W6962" s="12"/>
      <c r="X6962" s="12"/>
      <c r="Y6962" s="12"/>
      <c r="Z6962" s="12"/>
      <c r="AA6962" s="12"/>
      <c r="AB6962" s="12"/>
      <c r="AC6962" s="12"/>
      <c r="AD6962" s="12"/>
      <c r="AE6962" s="12"/>
      <c r="AF6962" s="12"/>
      <c r="AG6962" s="12"/>
      <c r="AH6962" s="12"/>
      <c r="AI6962" s="12"/>
      <c r="AJ6962" s="12"/>
      <c r="AK6962" s="12"/>
      <c r="AL6962" s="12"/>
      <c r="AM6962" s="12"/>
      <c r="AN6962" s="12"/>
      <c r="AO6962" s="12"/>
      <c r="AP6962" s="12"/>
      <c r="AQ6962" s="12"/>
      <c r="AR6962" s="12"/>
      <c r="AS6962" s="12"/>
      <c r="AT6962" s="12"/>
      <c r="AU6962" s="12"/>
      <c r="AV6962" s="12"/>
      <c r="AW6962" s="12"/>
      <c r="AX6962" s="12"/>
      <c r="AY6962" s="12"/>
      <c r="AZ6962" s="12"/>
      <c r="BA6962" s="12"/>
      <c r="BB6962" s="12"/>
      <c r="BC6962" s="12"/>
      <c r="BD6962" s="12"/>
      <c r="BE6962" s="12"/>
      <c r="BF6962" s="12"/>
      <c r="BG6962" s="12"/>
      <c r="BH6962" s="12"/>
      <c r="BI6962" s="12"/>
      <c r="BJ6962" s="13"/>
      <c r="BK6962" s="13"/>
      <c r="BL6962" s="13"/>
      <c r="BM6962" s="13"/>
      <c r="BN6962" s="13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1"/>
      <c r="L6963" s="11"/>
      <c r="M6963" s="12"/>
      <c r="N6963" s="12"/>
      <c r="O6963" s="12"/>
      <c r="P6963" s="12"/>
      <c r="Q6963" s="12"/>
      <c r="R6963" s="12"/>
      <c r="S6963" s="12"/>
      <c r="T6963" s="12"/>
      <c r="U6963" s="12"/>
      <c r="V6963" s="12"/>
      <c r="W6963" s="12"/>
      <c r="X6963" s="12"/>
      <c r="Y6963" s="12"/>
      <c r="Z6963" s="12"/>
      <c r="AA6963" s="12"/>
      <c r="AB6963" s="12"/>
      <c r="AC6963" s="12"/>
      <c r="AD6963" s="12"/>
      <c r="AE6963" s="12"/>
      <c r="AF6963" s="12"/>
      <c r="AG6963" s="12"/>
      <c r="AH6963" s="12"/>
      <c r="AI6963" s="12"/>
      <c r="AJ6963" s="12"/>
      <c r="AK6963" s="12"/>
      <c r="AL6963" s="12"/>
      <c r="AM6963" s="12"/>
      <c r="AN6963" s="12"/>
      <c r="AO6963" s="12"/>
      <c r="AP6963" s="12"/>
      <c r="AQ6963" s="12"/>
      <c r="AR6963" s="12"/>
      <c r="AS6963" s="12"/>
      <c r="AT6963" s="12"/>
      <c r="AU6963" s="12"/>
      <c r="AV6963" s="12"/>
      <c r="AW6963" s="12"/>
      <c r="AX6963" s="12"/>
      <c r="AY6963" s="12"/>
      <c r="AZ6963" s="12"/>
      <c r="BA6963" s="12"/>
      <c r="BB6963" s="12"/>
      <c r="BC6963" s="12"/>
      <c r="BD6963" s="12"/>
      <c r="BE6963" s="12"/>
      <c r="BF6963" s="12"/>
      <c r="BG6963" s="12"/>
      <c r="BH6963" s="12"/>
      <c r="BI6963" s="12"/>
      <c r="BJ6963" s="13"/>
      <c r="BK6963" s="13"/>
      <c r="BL6963" s="13"/>
      <c r="BM6963" s="13"/>
      <c r="BN6963" s="13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1"/>
      <c r="L6964" s="11"/>
      <c r="M6964" s="12"/>
      <c r="N6964" s="12"/>
      <c r="O6964" s="12"/>
      <c r="P6964" s="12"/>
      <c r="Q6964" s="12"/>
      <c r="R6964" s="12"/>
      <c r="S6964" s="12"/>
      <c r="T6964" s="12"/>
      <c r="U6964" s="12"/>
      <c r="V6964" s="12"/>
      <c r="W6964" s="12"/>
      <c r="X6964" s="12"/>
      <c r="Y6964" s="12"/>
      <c r="Z6964" s="12"/>
      <c r="AA6964" s="12"/>
      <c r="AB6964" s="12"/>
      <c r="AC6964" s="12"/>
      <c r="AD6964" s="12"/>
      <c r="AE6964" s="12"/>
      <c r="AF6964" s="12"/>
      <c r="AG6964" s="12"/>
      <c r="AH6964" s="12"/>
      <c r="AI6964" s="12"/>
      <c r="AJ6964" s="12"/>
      <c r="AK6964" s="12"/>
      <c r="AL6964" s="12"/>
      <c r="AM6964" s="12"/>
      <c r="AN6964" s="12"/>
      <c r="AO6964" s="12"/>
      <c r="AP6964" s="12"/>
      <c r="AQ6964" s="12"/>
      <c r="AR6964" s="12"/>
      <c r="AS6964" s="12"/>
      <c r="AT6964" s="12"/>
      <c r="AU6964" s="12"/>
      <c r="AV6964" s="12"/>
      <c r="AW6964" s="12"/>
      <c r="AX6964" s="12"/>
      <c r="AY6964" s="12"/>
      <c r="AZ6964" s="12"/>
      <c r="BA6964" s="12"/>
      <c r="BB6964" s="12"/>
      <c r="BC6964" s="12"/>
      <c r="BD6964" s="12"/>
      <c r="BE6964" s="12"/>
      <c r="BF6964" s="12"/>
      <c r="BG6964" s="12"/>
      <c r="BH6964" s="12"/>
      <c r="BI6964" s="12"/>
      <c r="BJ6964" s="13"/>
      <c r="BK6964" s="13"/>
      <c r="BL6964" s="13"/>
      <c r="BM6964" s="13"/>
      <c r="BN6964" s="13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1"/>
      <c r="L6965" s="11"/>
      <c r="M6965" s="12"/>
      <c r="N6965" s="12"/>
      <c r="O6965" s="12"/>
      <c r="P6965" s="12"/>
      <c r="Q6965" s="12"/>
      <c r="R6965" s="12"/>
      <c r="S6965" s="12"/>
      <c r="T6965" s="12"/>
      <c r="U6965" s="12"/>
      <c r="V6965" s="12"/>
      <c r="W6965" s="12"/>
      <c r="X6965" s="12"/>
      <c r="Y6965" s="12"/>
      <c r="Z6965" s="12"/>
      <c r="AA6965" s="12"/>
      <c r="AB6965" s="12"/>
      <c r="AC6965" s="12"/>
      <c r="AD6965" s="12"/>
      <c r="AE6965" s="12"/>
      <c r="AF6965" s="12"/>
      <c r="AG6965" s="12"/>
      <c r="AH6965" s="12"/>
      <c r="AI6965" s="12"/>
      <c r="AJ6965" s="12"/>
      <c r="AK6965" s="12"/>
      <c r="AL6965" s="12"/>
      <c r="AM6965" s="12"/>
      <c r="AN6965" s="12"/>
      <c r="AO6965" s="12"/>
      <c r="AP6965" s="12"/>
      <c r="AQ6965" s="12"/>
      <c r="AR6965" s="12"/>
      <c r="AS6965" s="12"/>
      <c r="AT6965" s="12"/>
      <c r="AU6965" s="12"/>
      <c r="AV6965" s="12"/>
      <c r="AW6965" s="12"/>
      <c r="AX6965" s="12"/>
      <c r="AY6965" s="12"/>
      <c r="AZ6965" s="12"/>
      <c r="BA6965" s="12"/>
      <c r="BB6965" s="12"/>
      <c r="BC6965" s="12"/>
      <c r="BD6965" s="12"/>
      <c r="BE6965" s="12"/>
      <c r="BF6965" s="12"/>
      <c r="BG6965" s="12"/>
      <c r="BH6965" s="12"/>
      <c r="BI6965" s="12"/>
      <c r="BJ6965" s="13"/>
      <c r="BK6965" s="13"/>
      <c r="BL6965" s="13"/>
      <c r="BM6965" s="13"/>
      <c r="BN6965" s="13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1"/>
      <c r="L6966" s="11"/>
      <c r="M6966" s="12"/>
      <c r="N6966" s="12"/>
      <c r="O6966" s="12"/>
      <c r="P6966" s="12"/>
      <c r="Q6966" s="12"/>
      <c r="R6966" s="12"/>
      <c r="S6966" s="12"/>
      <c r="T6966" s="12"/>
      <c r="U6966" s="12"/>
      <c r="V6966" s="12"/>
      <c r="W6966" s="12"/>
      <c r="X6966" s="12"/>
      <c r="Y6966" s="12"/>
      <c r="Z6966" s="12"/>
      <c r="AA6966" s="12"/>
      <c r="AB6966" s="12"/>
      <c r="AC6966" s="12"/>
      <c r="AD6966" s="12"/>
      <c r="AE6966" s="12"/>
      <c r="AF6966" s="12"/>
      <c r="AG6966" s="12"/>
      <c r="AH6966" s="12"/>
      <c r="AI6966" s="12"/>
      <c r="AJ6966" s="12"/>
      <c r="AK6966" s="12"/>
      <c r="AL6966" s="12"/>
      <c r="AM6966" s="12"/>
      <c r="AN6966" s="12"/>
      <c r="AO6966" s="12"/>
      <c r="AP6966" s="12"/>
      <c r="AQ6966" s="12"/>
      <c r="AR6966" s="12"/>
      <c r="AS6966" s="12"/>
      <c r="AT6966" s="12"/>
      <c r="AU6966" s="12"/>
      <c r="AV6966" s="12"/>
      <c r="AW6966" s="12"/>
      <c r="AX6966" s="12"/>
      <c r="AY6966" s="12"/>
      <c r="AZ6966" s="12"/>
      <c r="BA6966" s="12"/>
      <c r="BB6966" s="12"/>
      <c r="BC6966" s="12"/>
      <c r="BD6966" s="12"/>
      <c r="BE6966" s="12"/>
      <c r="BF6966" s="12"/>
      <c r="BG6966" s="12"/>
      <c r="BH6966" s="12"/>
      <c r="BI6966" s="12"/>
      <c r="BJ6966" s="13"/>
      <c r="BK6966" s="13"/>
      <c r="BL6966" s="13"/>
      <c r="BM6966" s="13"/>
      <c r="BN6966" s="13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1"/>
      <c r="L6967" s="11"/>
      <c r="M6967" s="12"/>
      <c r="N6967" s="12"/>
      <c r="O6967" s="12"/>
      <c r="P6967" s="12"/>
      <c r="Q6967" s="12"/>
      <c r="R6967" s="12"/>
      <c r="S6967" s="12"/>
      <c r="T6967" s="12"/>
      <c r="U6967" s="12"/>
      <c r="V6967" s="12"/>
      <c r="W6967" s="12"/>
      <c r="X6967" s="12"/>
      <c r="Y6967" s="12"/>
      <c r="Z6967" s="12"/>
      <c r="AA6967" s="12"/>
      <c r="AB6967" s="12"/>
      <c r="AC6967" s="12"/>
      <c r="AD6967" s="12"/>
      <c r="AE6967" s="12"/>
      <c r="AF6967" s="12"/>
      <c r="AG6967" s="12"/>
      <c r="AH6967" s="12"/>
      <c r="AI6967" s="12"/>
      <c r="AJ6967" s="12"/>
      <c r="AK6967" s="12"/>
      <c r="AL6967" s="12"/>
      <c r="AM6967" s="12"/>
      <c r="AN6967" s="12"/>
      <c r="AO6967" s="12"/>
      <c r="AP6967" s="12"/>
      <c r="AQ6967" s="12"/>
      <c r="AR6967" s="12"/>
      <c r="AS6967" s="12"/>
      <c r="AT6967" s="12"/>
      <c r="AU6967" s="12"/>
      <c r="AV6967" s="12"/>
      <c r="AW6967" s="12"/>
      <c r="AX6967" s="12"/>
      <c r="AY6967" s="12"/>
      <c r="AZ6967" s="12"/>
      <c r="BA6967" s="12"/>
      <c r="BB6967" s="12"/>
      <c r="BC6967" s="12"/>
      <c r="BD6967" s="12"/>
      <c r="BE6967" s="12"/>
      <c r="BF6967" s="12"/>
      <c r="BG6967" s="12"/>
      <c r="BH6967" s="12"/>
      <c r="BI6967" s="12"/>
      <c r="BJ6967" s="13"/>
      <c r="BK6967" s="13"/>
      <c r="BL6967" s="13"/>
      <c r="BM6967" s="13"/>
      <c r="BN6967" s="13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1"/>
      <c r="L6968" s="11"/>
      <c r="M6968" s="12"/>
      <c r="N6968" s="12"/>
      <c r="O6968" s="12"/>
      <c r="P6968" s="12"/>
      <c r="Q6968" s="12"/>
      <c r="R6968" s="12"/>
      <c r="S6968" s="12"/>
      <c r="T6968" s="12"/>
      <c r="U6968" s="12"/>
      <c r="V6968" s="12"/>
      <c r="W6968" s="12"/>
      <c r="X6968" s="12"/>
      <c r="Y6968" s="12"/>
      <c r="Z6968" s="12"/>
      <c r="AA6968" s="12"/>
      <c r="AB6968" s="12"/>
      <c r="AC6968" s="12"/>
      <c r="AD6968" s="12"/>
      <c r="AE6968" s="12"/>
      <c r="AF6968" s="12"/>
      <c r="AG6968" s="12"/>
      <c r="AH6968" s="12"/>
      <c r="AI6968" s="12"/>
      <c r="AJ6968" s="12"/>
      <c r="AK6968" s="12"/>
      <c r="AL6968" s="12"/>
      <c r="AM6968" s="12"/>
      <c r="AN6968" s="12"/>
      <c r="AO6968" s="12"/>
      <c r="AP6968" s="12"/>
      <c r="AQ6968" s="12"/>
      <c r="AR6968" s="12"/>
      <c r="AS6968" s="12"/>
      <c r="AT6968" s="12"/>
      <c r="AU6968" s="12"/>
      <c r="AV6968" s="12"/>
      <c r="AW6968" s="12"/>
      <c r="AX6968" s="12"/>
      <c r="AY6968" s="12"/>
      <c r="AZ6968" s="12"/>
      <c r="BA6968" s="12"/>
      <c r="BB6968" s="12"/>
      <c r="BC6968" s="12"/>
      <c r="BD6968" s="12"/>
      <c r="BE6968" s="12"/>
      <c r="BF6968" s="12"/>
      <c r="BG6968" s="12"/>
      <c r="BH6968" s="12"/>
      <c r="BI6968" s="12"/>
      <c r="BJ6968" s="13"/>
      <c r="BK6968" s="13"/>
      <c r="BL6968" s="13"/>
      <c r="BM6968" s="13"/>
      <c r="BN6968" s="13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1"/>
      <c r="L6969" s="11"/>
      <c r="M6969" s="12"/>
      <c r="N6969" s="12"/>
      <c r="O6969" s="12"/>
      <c r="P6969" s="12"/>
      <c r="Q6969" s="12"/>
      <c r="R6969" s="12"/>
      <c r="S6969" s="12"/>
      <c r="T6969" s="12"/>
      <c r="U6969" s="12"/>
      <c r="V6969" s="12"/>
      <c r="W6969" s="12"/>
      <c r="X6969" s="12"/>
      <c r="Y6969" s="12"/>
      <c r="Z6969" s="12"/>
      <c r="AA6969" s="12"/>
      <c r="AB6969" s="12"/>
      <c r="AC6969" s="12"/>
      <c r="AD6969" s="12"/>
      <c r="AE6969" s="12"/>
      <c r="AF6969" s="12"/>
      <c r="AG6969" s="12"/>
      <c r="AH6969" s="12"/>
      <c r="AI6969" s="12"/>
      <c r="AJ6969" s="12"/>
      <c r="AK6969" s="12"/>
      <c r="AL6969" s="12"/>
      <c r="AM6969" s="12"/>
      <c r="AN6969" s="12"/>
      <c r="AO6969" s="12"/>
      <c r="AP6969" s="12"/>
      <c r="AQ6969" s="12"/>
      <c r="AR6969" s="12"/>
      <c r="AS6969" s="12"/>
      <c r="AT6969" s="12"/>
      <c r="AU6969" s="12"/>
      <c r="AV6969" s="12"/>
      <c r="AW6969" s="12"/>
      <c r="AX6969" s="12"/>
      <c r="AY6969" s="12"/>
      <c r="AZ6969" s="12"/>
      <c r="BA6969" s="12"/>
      <c r="BB6969" s="12"/>
      <c r="BC6969" s="12"/>
      <c r="BD6969" s="12"/>
      <c r="BE6969" s="12"/>
      <c r="BF6969" s="12"/>
      <c r="BG6969" s="12"/>
      <c r="BH6969" s="12"/>
      <c r="BI6969" s="12"/>
      <c r="BJ6969" s="13"/>
      <c r="BK6969" s="13"/>
      <c r="BL6969" s="13"/>
      <c r="BM6969" s="13"/>
      <c r="BN6969" s="13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1"/>
      <c r="L6970" s="11"/>
      <c r="M6970" s="12"/>
      <c r="N6970" s="12"/>
      <c r="O6970" s="12"/>
      <c r="P6970" s="12"/>
      <c r="Q6970" s="12"/>
      <c r="R6970" s="12"/>
      <c r="S6970" s="12"/>
      <c r="T6970" s="12"/>
      <c r="U6970" s="12"/>
      <c r="V6970" s="12"/>
      <c r="W6970" s="12"/>
      <c r="X6970" s="12"/>
      <c r="Y6970" s="12"/>
      <c r="Z6970" s="12"/>
      <c r="AA6970" s="12"/>
      <c r="AB6970" s="12"/>
      <c r="AC6970" s="12"/>
      <c r="AD6970" s="12"/>
      <c r="AE6970" s="12"/>
      <c r="AF6970" s="12"/>
      <c r="AG6970" s="12"/>
      <c r="AH6970" s="12"/>
      <c r="AI6970" s="12"/>
      <c r="AJ6970" s="12"/>
      <c r="AK6970" s="12"/>
      <c r="AL6970" s="12"/>
      <c r="AM6970" s="12"/>
      <c r="AN6970" s="12"/>
      <c r="AO6970" s="12"/>
      <c r="AP6970" s="12"/>
      <c r="AQ6970" s="12"/>
      <c r="AR6970" s="12"/>
      <c r="AS6970" s="12"/>
      <c r="AT6970" s="12"/>
      <c r="AU6970" s="12"/>
      <c r="AV6970" s="12"/>
      <c r="AW6970" s="12"/>
      <c r="AX6970" s="12"/>
      <c r="AY6970" s="12"/>
      <c r="AZ6970" s="12"/>
      <c r="BA6970" s="12"/>
      <c r="BB6970" s="12"/>
      <c r="BC6970" s="12"/>
      <c r="BD6970" s="12"/>
      <c r="BE6970" s="12"/>
      <c r="BF6970" s="12"/>
      <c r="BG6970" s="12"/>
      <c r="BH6970" s="12"/>
      <c r="BI6970" s="12"/>
      <c r="BJ6970" s="13"/>
      <c r="BK6970" s="13"/>
      <c r="BL6970" s="13"/>
      <c r="BM6970" s="13"/>
      <c r="BN6970" s="13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1"/>
      <c r="L6971" s="11"/>
      <c r="M6971" s="12"/>
      <c r="N6971" s="12"/>
      <c r="O6971" s="12"/>
      <c r="P6971" s="12"/>
      <c r="Q6971" s="12"/>
      <c r="R6971" s="12"/>
      <c r="S6971" s="12"/>
      <c r="T6971" s="12"/>
      <c r="U6971" s="12"/>
      <c r="V6971" s="12"/>
      <c r="W6971" s="12"/>
      <c r="X6971" s="12"/>
      <c r="Y6971" s="12"/>
      <c r="Z6971" s="12"/>
      <c r="AA6971" s="12"/>
      <c r="AB6971" s="12"/>
      <c r="AC6971" s="12"/>
      <c r="AD6971" s="12"/>
      <c r="AE6971" s="12"/>
      <c r="AF6971" s="12"/>
      <c r="AG6971" s="12"/>
      <c r="AH6971" s="12"/>
      <c r="AI6971" s="12"/>
      <c r="AJ6971" s="12"/>
      <c r="AK6971" s="12"/>
      <c r="AL6971" s="12"/>
      <c r="AM6971" s="12"/>
      <c r="AN6971" s="12"/>
      <c r="AO6971" s="12"/>
      <c r="AP6971" s="12"/>
      <c r="AQ6971" s="12"/>
      <c r="AR6971" s="12"/>
      <c r="AS6971" s="12"/>
      <c r="AT6971" s="12"/>
      <c r="AU6971" s="12"/>
      <c r="AV6971" s="12"/>
      <c r="AW6971" s="12"/>
      <c r="AX6971" s="12"/>
      <c r="AY6971" s="12"/>
      <c r="AZ6971" s="12"/>
      <c r="BA6971" s="12"/>
      <c r="BB6971" s="12"/>
      <c r="BC6971" s="12"/>
      <c r="BD6971" s="12"/>
      <c r="BE6971" s="12"/>
      <c r="BF6971" s="12"/>
      <c r="BG6971" s="12"/>
      <c r="BH6971" s="12"/>
      <c r="BI6971" s="12"/>
      <c r="BJ6971" s="13"/>
      <c r="BK6971" s="13"/>
      <c r="BL6971" s="13"/>
      <c r="BM6971" s="13"/>
      <c r="BN6971" s="13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1"/>
      <c r="L6972" s="11"/>
      <c r="M6972" s="12"/>
      <c r="N6972" s="12"/>
      <c r="O6972" s="12"/>
      <c r="P6972" s="12"/>
      <c r="Q6972" s="12"/>
      <c r="R6972" s="12"/>
      <c r="S6972" s="12"/>
      <c r="T6972" s="12"/>
      <c r="U6972" s="12"/>
      <c r="V6972" s="12"/>
      <c r="W6972" s="12"/>
      <c r="X6972" s="12"/>
      <c r="Y6972" s="12"/>
      <c r="Z6972" s="12"/>
      <c r="AA6972" s="12"/>
      <c r="AB6972" s="12"/>
      <c r="AC6972" s="12"/>
      <c r="AD6972" s="12"/>
      <c r="AE6972" s="12"/>
      <c r="AF6972" s="12"/>
      <c r="AG6972" s="12"/>
      <c r="AH6972" s="12"/>
      <c r="AI6972" s="12"/>
      <c r="AJ6972" s="12"/>
      <c r="AK6972" s="12"/>
      <c r="AL6972" s="12"/>
      <c r="AM6972" s="12"/>
      <c r="AN6972" s="12"/>
      <c r="AO6972" s="12"/>
      <c r="AP6972" s="12"/>
      <c r="AQ6972" s="12"/>
      <c r="AR6972" s="12"/>
      <c r="AS6972" s="12"/>
      <c r="AT6972" s="12"/>
      <c r="AU6972" s="12"/>
      <c r="AV6972" s="12"/>
      <c r="AW6972" s="12"/>
      <c r="AX6972" s="12"/>
      <c r="AY6972" s="12"/>
      <c r="AZ6972" s="12"/>
      <c r="BA6972" s="12"/>
      <c r="BB6972" s="12"/>
      <c r="BC6972" s="12"/>
      <c r="BD6972" s="12"/>
      <c r="BE6972" s="12"/>
      <c r="BF6972" s="12"/>
      <c r="BG6972" s="12"/>
      <c r="BH6972" s="12"/>
      <c r="BI6972" s="12"/>
      <c r="BJ6972" s="13"/>
      <c r="BK6972" s="13"/>
      <c r="BL6972" s="13"/>
      <c r="BM6972" s="13"/>
      <c r="BN6972" s="13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1"/>
      <c r="L6973" s="11"/>
      <c r="M6973" s="12"/>
      <c r="N6973" s="12"/>
      <c r="O6973" s="12"/>
      <c r="P6973" s="12"/>
      <c r="Q6973" s="12"/>
      <c r="R6973" s="12"/>
      <c r="S6973" s="12"/>
      <c r="T6973" s="12"/>
      <c r="U6973" s="12"/>
      <c r="V6973" s="12"/>
      <c r="W6973" s="12"/>
      <c r="X6973" s="12"/>
      <c r="Y6973" s="12"/>
      <c r="Z6973" s="12"/>
      <c r="AA6973" s="12"/>
      <c r="AB6973" s="12"/>
      <c r="AC6973" s="12"/>
      <c r="AD6973" s="12"/>
      <c r="AE6973" s="12"/>
      <c r="AF6973" s="12"/>
      <c r="AG6973" s="12"/>
      <c r="AH6973" s="12"/>
      <c r="AI6973" s="12"/>
      <c r="AJ6973" s="12"/>
      <c r="AK6973" s="12"/>
      <c r="AL6973" s="12"/>
      <c r="AM6973" s="12"/>
      <c r="AN6973" s="12"/>
      <c r="AO6973" s="12"/>
      <c r="AP6973" s="12"/>
      <c r="AQ6973" s="12"/>
      <c r="AR6973" s="12"/>
      <c r="AS6973" s="12"/>
      <c r="AT6973" s="12"/>
      <c r="AU6973" s="12"/>
      <c r="AV6973" s="12"/>
      <c r="AW6973" s="12"/>
      <c r="AX6973" s="12"/>
      <c r="AY6973" s="12"/>
      <c r="AZ6973" s="12"/>
      <c r="BA6973" s="12"/>
      <c r="BB6973" s="12"/>
      <c r="BC6973" s="12"/>
      <c r="BD6973" s="12"/>
      <c r="BE6973" s="12"/>
      <c r="BF6973" s="12"/>
      <c r="BG6973" s="12"/>
      <c r="BH6973" s="12"/>
      <c r="BI6973" s="12"/>
      <c r="BJ6973" s="13"/>
      <c r="BK6973" s="13"/>
      <c r="BL6973" s="13"/>
      <c r="BM6973" s="13"/>
      <c r="BN6973" s="13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1"/>
      <c r="L6974" s="11"/>
      <c r="M6974" s="12"/>
      <c r="N6974" s="12"/>
      <c r="O6974" s="12"/>
      <c r="P6974" s="12"/>
      <c r="Q6974" s="12"/>
      <c r="R6974" s="12"/>
      <c r="S6974" s="12"/>
      <c r="T6974" s="12"/>
      <c r="U6974" s="12"/>
      <c r="V6974" s="12"/>
      <c r="W6974" s="12"/>
      <c r="X6974" s="12"/>
      <c r="Y6974" s="12"/>
      <c r="Z6974" s="12"/>
      <c r="AA6974" s="12"/>
      <c r="AB6974" s="12"/>
      <c r="AC6974" s="12"/>
      <c r="AD6974" s="12"/>
      <c r="AE6974" s="12"/>
      <c r="AF6974" s="12"/>
      <c r="AG6974" s="12"/>
      <c r="AH6974" s="12"/>
      <c r="AI6974" s="12"/>
      <c r="AJ6974" s="12"/>
      <c r="AK6974" s="12"/>
      <c r="AL6974" s="12"/>
      <c r="AM6974" s="12"/>
      <c r="AN6974" s="12"/>
      <c r="AO6974" s="12"/>
      <c r="AP6974" s="12"/>
      <c r="AQ6974" s="12"/>
      <c r="AR6974" s="12"/>
      <c r="AS6974" s="12"/>
      <c r="AT6974" s="12"/>
      <c r="AU6974" s="12"/>
      <c r="AV6974" s="12"/>
      <c r="AW6974" s="12"/>
      <c r="AX6974" s="12"/>
      <c r="AY6974" s="12"/>
      <c r="AZ6974" s="12"/>
      <c r="BA6974" s="12"/>
      <c r="BB6974" s="12"/>
      <c r="BC6974" s="12"/>
      <c r="BD6974" s="12"/>
      <c r="BE6974" s="12"/>
      <c r="BF6974" s="12"/>
      <c r="BG6974" s="12"/>
      <c r="BH6974" s="12"/>
      <c r="BI6974" s="12"/>
      <c r="BJ6974" s="13"/>
      <c r="BK6974" s="13"/>
      <c r="BL6974" s="13"/>
      <c r="BM6974" s="13"/>
      <c r="BN6974" s="13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1"/>
      <c r="L6975" s="11"/>
      <c r="M6975" s="12"/>
      <c r="N6975" s="12"/>
      <c r="O6975" s="12"/>
      <c r="P6975" s="12"/>
      <c r="Q6975" s="12"/>
      <c r="R6975" s="12"/>
      <c r="S6975" s="12"/>
      <c r="T6975" s="12"/>
      <c r="U6975" s="12"/>
      <c r="V6975" s="12"/>
      <c r="W6975" s="12"/>
      <c r="X6975" s="12"/>
      <c r="Y6975" s="12"/>
      <c r="Z6975" s="12"/>
      <c r="AA6975" s="12"/>
      <c r="AB6975" s="12"/>
      <c r="AC6975" s="12"/>
      <c r="AD6975" s="12"/>
      <c r="AE6975" s="12"/>
      <c r="AF6975" s="12"/>
      <c r="AG6975" s="12"/>
      <c r="AH6975" s="12"/>
      <c r="AI6975" s="12"/>
      <c r="AJ6975" s="12"/>
      <c r="AK6975" s="12"/>
      <c r="AL6975" s="12"/>
      <c r="AM6975" s="12"/>
      <c r="AN6975" s="12"/>
      <c r="AO6975" s="12"/>
      <c r="AP6975" s="12"/>
      <c r="AQ6975" s="12"/>
      <c r="AR6975" s="12"/>
      <c r="AS6975" s="12"/>
      <c r="AT6975" s="12"/>
      <c r="AU6975" s="12"/>
      <c r="AV6975" s="12"/>
      <c r="AW6975" s="12"/>
      <c r="AX6975" s="12"/>
      <c r="AY6975" s="12"/>
      <c r="AZ6975" s="12"/>
      <c r="BA6975" s="12"/>
      <c r="BB6975" s="12"/>
      <c r="BC6975" s="12"/>
      <c r="BD6975" s="12"/>
      <c r="BE6975" s="12"/>
      <c r="BF6975" s="12"/>
      <c r="BG6975" s="12"/>
      <c r="BH6975" s="12"/>
      <c r="BI6975" s="12"/>
      <c r="BJ6975" s="13"/>
      <c r="BK6975" s="13"/>
      <c r="BL6975" s="13"/>
      <c r="BM6975" s="13"/>
      <c r="BN6975" s="13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1"/>
      <c r="L6976" s="11"/>
      <c r="M6976" s="12"/>
      <c r="N6976" s="12"/>
      <c r="O6976" s="12"/>
      <c r="P6976" s="12"/>
      <c r="Q6976" s="12"/>
      <c r="R6976" s="12"/>
      <c r="S6976" s="12"/>
      <c r="T6976" s="12"/>
      <c r="U6976" s="12"/>
      <c r="V6976" s="12"/>
      <c r="W6976" s="12"/>
      <c r="X6976" s="12"/>
      <c r="Y6976" s="12"/>
      <c r="Z6976" s="12"/>
      <c r="AA6976" s="12"/>
      <c r="AB6976" s="12"/>
      <c r="AC6976" s="12"/>
      <c r="AD6976" s="12"/>
      <c r="AE6976" s="12"/>
      <c r="AF6976" s="12"/>
      <c r="AG6976" s="12"/>
      <c r="AH6976" s="12"/>
      <c r="AI6976" s="12"/>
      <c r="AJ6976" s="12"/>
      <c r="AK6976" s="12"/>
      <c r="AL6976" s="12"/>
      <c r="AM6976" s="12"/>
      <c r="AN6976" s="12"/>
      <c r="AO6976" s="12"/>
      <c r="AP6976" s="12"/>
      <c r="AQ6976" s="12"/>
      <c r="AR6976" s="12"/>
      <c r="AS6976" s="12"/>
      <c r="AT6976" s="12"/>
      <c r="AU6976" s="12"/>
      <c r="AV6976" s="12"/>
      <c r="AW6976" s="12"/>
      <c r="AX6976" s="12"/>
      <c r="AY6976" s="12"/>
      <c r="AZ6976" s="12"/>
      <c r="BA6976" s="12"/>
      <c r="BB6976" s="12"/>
      <c r="BC6976" s="12"/>
      <c r="BD6976" s="12"/>
      <c r="BE6976" s="12"/>
      <c r="BF6976" s="12"/>
      <c r="BG6976" s="12"/>
      <c r="BH6976" s="12"/>
      <c r="BI6976" s="12"/>
      <c r="BJ6976" s="13"/>
      <c r="BK6976" s="13"/>
      <c r="BL6976" s="13"/>
      <c r="BM6976" s="13"/>
      <c r="BN6976" s="13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1"/>
      <c r="L6977" s="11"/>
      <c r="M6977" s="12"/>
      <c r="N6977" s="12"/>
      <c r="O6977" s="12"/>
      <c r="P6977" s="12"/>
      <c r="Q6977" s="12"/>
      <c r="R6977" s="12"/>
      <c r="S6977" s="12"/>
      <c r="T6977" s="12"/>
      <c r="U6977" s="12"/>
      <c r="V6977" s="12"/>
      <c r="W6977" s="12"/>
      <c r="X6977" s="12"/>
      <c r="Y6977" s="12"/>
      <c r="Z6977" s="12"/>
      <c r="AA6977" s="12"/>
      <c r="AB6977" s="12"/>
      <c r="AC6977" s="12"/>
      <c r="AD6977" s="12"/>
      <c r="AE6977" s="12"/>
      <c r="AF6977" s="12"/>
      <c r="AG6977" s="12"/>
      <c r="AH6977" s="12"/>
      <c r="AI6977" s="12"/>
      <c r="AJ6977" s="12"/>
      <c r="AK6977" s="12"/>
      <c r="AL6977" s="12"/>
      <c r="AM6977" s="12"/>
      <c r="AN6977" s="12"/>
      <c r="AO6977" s="12"/>
      <c r="AP6977" s="12"/>
      <c r="AQ6977" s="12"/>
      <c r="AR6977" s="12"/>
      <c r="AS6977" s="12"/>
      <c r="AT6977" s="12"/>
      <c r="AU6977" s="12"/>
      <c r="AV6977" s="12"/>
      <c r="AW6977" s="12"/>
      <c r="AX6977" s="12"/>
      <c r="AY6977" s="12"/>
      <c r="AZ6977" s="12"/>
      <c r="BA6977" s="12"/>
      <c r="BB6977" s="12"/>
      <c r="BC6977" s="12"/>
      <c r="BD6977" s="12"/>
      <c r="BE6977" s="12"/>
      <c r="BF6977" s="12"/>
      <c r="BG6977" s="12"/>
      <c r="BH6977" s="12"/>
      <c r="BI6977" s="12"/>
      <c r="BJ6977" s="13"/>
      <c r="BK6977" s="13"/>
      <c r="BL6977" s="13"/>
      <c r="BM6977" s="13"/>
      <c r="BN6977" s="13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1"/>
      <c r="L6978" s="11"/>
      <c r="M6978" s="12"/>
      <c r="N6978" s="12"/>
      <c r="O6978" s="12"/>
      <c r="P6978" s="12"/>
      <c r="Q6978" s="12"/>
      <c r="R6978" s="12"/>
      <c r="S6978" s="12"/>
      <c r="T6978" s="12"/>
      <c r="U6978" s="12"/>
      <c r="V6978" s="12"/>
      <c r="W6978" s="12"/>
      <c r="X6978" s="12"/>
      <c r="Y6978" s="12"/>
      <c r="Z6978" s="12"/>
      <c r="AA6978" s="12"/>
      <c r="AB6978" s="12"/>
      <c r="AC6978" s="12"/>
      <c r="AD6978" s="12"/>
      <c r="AE6978" s="12"/>
      <c r="AF6978" s="12"/>
      <c r="AG6978" s="12"/>
      <c r="AH6978" s="12"/>
      <c r="AI6978" s="12"/>
      <c r="AJ6978" s="12"/>
      <c r="AK6978" s="12"/>
      <c r="AL6978" s="12"/>
      <c r="AM6978" s="12"/>
      <c r="AN6978" s="12"/>
      <c r="AO6978" s="12"/>
      <c r="AP6978" s="12"/>
      <c r="AQ6978" s="12"/>
      <c r="AR6978" s="12"/>
      <c r="AS6978" s="12"/>
      <c r="AT6978" s="12"/>
      <c r="AU6978" s="12"/>
      <c r="AV6978" s="12"/>
      <c r="AW6978" s="12"/>
      <c r="AX6978" s="12"/>
      <c r="AY6978" s="12"/>
      <c r="AZ6978" s="12"/>
      <c r="BA6978" s="12"/>
      <c r="BB6978" s="12"/>
      <c r="BC6978" s="12"/>
      <c r="BD6978" s="12"/>
      <c r="BE6978" s="12"/>
      <c r="BF6978" s="12"/>
      <c r="BG6978" s="12"/>
      <c r="BH6978" s="12"/>
      <c r="BI6978" s="12"/>
      <c r="BJ6978" s="13"/>
      <c r="BK6978" s="13"/>
      <c r="BL6978" s="13"/>
      <c r="BM6978" s="13"/>
      <c r="BN6978" s="13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1"/>
      <c r="L6979" s="11"/>
      <c r="M6979" s="12"/>
      <c r="N6979" s="12"/>
      <c r="O6979" s="12"/>
      <c r="P6979" s="12"/>
      <c r="Q6979" s="12"/>
      <c r="R6979" s="12"/>
      <c r="S6979" s="12"/>
      <c r="T6979" s="12"/>
      <c r="U6979" s="12"/>
      <c r="V6979" s="12"/>
      <c r="W6979" s="12"/>
      <c r="X6979" s="12"/>
      <c r="Y6979" s="12"/>
      <c r="Z6979" s="12"/>
      <c r="AA6979" s="12"/>
      <c r="AB6979" s="12"/>
      <c r="AC6979" s="12"/>
      <c r="AD6979" s="12"/>
      <c r="AE6979" s="12"/>
      <c r="AF6979" s="12"/>
      <c r="AG6979" s="12"/>
      <c r="AH6979" s="12"/>
      <c r="AI6979" s="12"/>
      <c r="AJ6979" s="12"/>
      <c r="AK6979" s="12"/>
      <c r="AL6979" s="12"/>
      <c r="AM6979" s="12"/>
      <c r="AN6979" s="12"/>
      <c r="AO6979" s="12"/>
      <c r="AP6979" s="12"/>
      <c r="AQ6979" s="12"/>
      <c r="AR6979" s="12"/>
      <c r="AS6979" s="12"/>
      <c r="AT6979" s="12"/>
      <c r="AU6979" s="12"/>
      <c r="AV6979" s="12"/>
      <c r="AW6979" s="12"/>
      <c r="AX6979" s="12"/>
      <c r="AY6979" s="12"/>
      <c r="AZ6979" s="12"/>
      <c r="BA6979" s="12"/>
      <c r="BB6979" s="12"/>
      <c r="BC6979" s="12"/>
      <c r="BD6979" s="12"/>
      <c r="BE6979" s="12"/>
      <c r="BF6979" s="12"/>
      <c r="BG6979" s="12"/>
      <c r="BH6979" s="12"/>
      <c r="BI6979" s="12"/>
      <c r="BJ6979" s="13"/>
      <c r="BK6979" s="13"/>
      <c r="BL6979" s="13"/>
      <c r="BM6979" s="13"/>
      <c r="BN6979" s="13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1"/>
      <c r="L6980" s="11"/>
      <c r="M6980" s="12"/>
      <c r="N6980" s="12"/>
      <c r="O6980" s="12"/>
      <c r="P6980" s="12"/>
      <c r="Q6980" s="12"/>
      <c r="R6980" s="12"/>
      <c r="S6980" s="12"/>
      <c r="T6980" s="12"/>
      <c r="U6980" s="12"/>
      <c r="V6980" s="12"/>
      <c r="W6980" s="12"/>
      <c r="X6980" s="12"/>
      <c r="Y6980" s="12"/>
      <c r="Z6980" s="12"/>
      <c r="AA6980" s="12"/>
      <c r="AB6980" s="12"/>
      <c r="AC6980" s="12"/>
      <c r="AD6980" s="12"/>
      <c r="AE6980" s="12"/>
      <c r="AF6980" s="12"/>
      <c r="AG6980" s="12"/>
      <c r="AH6980" s="12"/>
      <c r="AI6980" s="12"/>
      <c r="AJ6980" s="12"/>
      <c r="AK6980" s="12"/>
      <c r="AL6980" s="12"/>
      <c r="AM6980" s="12"/>
      <c r="AN6980" s="12"/>
      <c r="AO6980" s="12"/>
      <c r="AP6980" s="12"/>
      <c r="AQ6980" s="12"/>
      <c r="AR6980" s="12"/>
      <c r="AS6980" s="12"/>
      <c r="AT6980" s="12"/>
      <c r="AU6980" s="12"/>
      <c r="AV6980" s="12"/>
      <c r="AW6980" s="12"/>
      <c r="AX6980" s="12"/>
      <c r="AY6980" s="12"/>
      <c r="AZ6980" s="12"/>
      <c r="BA6980" s="12"/>
      <c r="BB6980" s="12"/>
      <c r="BC6980" s="12"/>
      <c r="BD6980" s="12"/>
      <c r="BE6980" s="12"/>
      <c r="BF6980" s="12"/>
      <c r="BG6980" s="12"/>
      <c r="BH6980" s="12"/>
      <c r="BI6980" s="12"/>
      <c r="BJ6980" s="13"/>
      <c r="BK6980" s="13"/>
      <c r="BL6980" s="13"/>
      <c r="BM6980" s="13"/>
      <c r="BN6980" s="13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1"/>
      <c r="L6981" s="11"/>
      <c r="M6981" s="12"/>
      <c r="N6981" s="12"/>
      <c r="O6981" s="12"/>
      <c r="P6981" s="12"/>
      <c r="Q6981" s="12"/>
      <c r="R6981" s="12"/>
      <c r="S6981" s="12"/>
      <c r="T6981" s="12"/>
      <c r="U6981" s="12"/>
      <c r="V6981" s="12"/>
      <c r="W6981" s="12"/>
      <c r="X6981" s="12"/>
      <c r="Y6981" s="12"/>
      <c r="Z6981" s="12"/>
      <c r="AA6981" s="12"/>
      <c r="AB6981" s="12"/>
      <c r="AC6981" s="12"/>
      <c r="AD6981" s="12"/>
      <c r="AE6981" s="12"/>
      <c r="AF6981" s="12"/>
      <c r="AG6981" s="12"/>
      <c r="AH6981" s="12"/>
      <c r="AI6981" s="12"/>
      <c r="AJ6981" s="12"/>
      <c r="AK6981" s="12"/>
      <c r="AL6981" s="12"/>
      <c r="AM6981" s="12"/>
      <c r="AN6981" s="12"/>
      <c r="AO6981" s="12"/>
      <c r="AP6981" s="12"/>
      <c r="AQ6981" s="12"/>
      <c r="AR6981" s="12"/>
      <c r="AS6981" s="12"/>
      <c r="AT6981" s="12"/>
      <c r="AU6981" s="12"/>
      <c r="AV6981" s="12"/>
      <c r="AW6981" s="12"/>
      <c r="AX6981" s="12"/>
      <c r="AY6981" s="12"/>
      <c r="AZ6981" s="12"/>
      <c r="BA6981" s="12"/>
      <c r="BB6981" s="12"/>
      <c r="BC6981" s="12"/>
      <c r="BD6981" s="12"/>
      <c r="BE6981" s="12"/>
      <c r="BF6981" s="12"/>
      <c r="BG6981" s="12"/>
      <c r="BH6981" s="12"/>
      <c r="BI6981" s="12"/>
      <c r="BJ6981" s="13"/>
      <c r="BK6981" s="13"/>
      <c r="BL6981" s="13"/>
      <c r="BM6981" s="13"/>
      <c r="BN6981" s="13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1"/>
      <c r="L6982" s="11"/>
      <c r="M6982" s="12"/>
      <c r="N6982" s="12"/>
      <c r="O6982" s="12"/>
      <c r="P6982" s="12"/>
      <c r="Q6982" s="12"/>
      <c r="R6982" s="12"/>
      <c r="S6982" s="12"/>
      <c r="T6982" s="12"/>
      <c r="U6982" s="12"/>
      <c r="V6982" s="12"/>
      <c r="W6982" s="12"/>
      <c r="X6982" s="12"/>
      <c r="Y6982" s="12"/>
      <c r="Z6982" s="12"/>
      <c r="AA6982" s="12"/>
      <c r="AB6982" s="12"/>
      <c r="AC6982" s="12"/>
      <c r="AD6982" s="12"/>
      <c r="AE6982" s="12"/>
      <c r="AF6982" s="12"/>
      <c r="AG6982" s="12"/>
      <c r="AH6982" s="12"/>
      <c r="AI6982" s="12"/>
      <c r="AJ6982" s="12"/>
      <c r="AK6982" s="12"/>
      <c r="AL6982" s="12"/>
      <c r="AM6982" s="12"/>
      <c r="AN6982" s="12"/>
      <c r="AO6982" s="12"/>
      <c r="AP6982" s="12"/>
      <c r="AQ6982" s="12"/>
      <c r="AR6982" s="12"/>
      <c r="AS6982" s="12"/>
      <c r="AT6982" s="12"/>
      <c r="AU6982" s="12"/>
      <c r="AV6982" s="12"/>
      <c r="AW6982" s="12"/>
      <c r="AX6982" s="12"/>
      <c r="AY6982" s="12"/>
      <c r="AZ6982" s="12"/>
      <c r="BA6982" s="12"/>
      <c r="BB6982" s="12"/>
      <c r="BC6982" s="12"/>
      <c r="BD6982" s="12"/>
      <c r="BE6982" s="12"/>
      <c r="BF6982" s="12"/>
      <c r="BG6982" s="12"/>
      <c r="BH6982" s="12"/>
      <c r="BI6982" s="12"/>
      <c r="BJ6982" s="13"/>
      <c r="BK6982" s="13"/>
      <c r="BL6982" s="13"/>
      <c r="BM6982" s="13"/>
      <c r="BN6982" s="13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1"/>
      <c r="L6983" s="11"/>
      <c r="M6983" s="12"/>
      <c r="N6983" s="12"/>
      <c r="O6983" s="12"/>
      <c r="P6983" s="12"/>
      <c r="Q6983" s="12"/>
      <c r="R6983" s="12"/>
      <c r="S6983" s="12"/>
      <c r="T6983" s="12"/>
      <c r="U6983" s="12"/>
      <c r="V6983" s="12"/>
      <c r="W6983" s="12"/>
      <c r="X6983" s="12"/>
      <c r="Y6983" s="12"/>
      <c r="Z6983" s="12"/>
      <c r="AA6983" s="12"/>
      <c r="AB6983" s="12"/>
      <c r="AC6983" s="12"/>
      <c r="AD6983" s="12"/>
      <c r="AE6983" s="12"/>
      <c r="AF6983" s="12"/>
      <c r="AG6983" s="12"/>
      <c r="AH6983" s="12"/>
      <c r="AI6983" s="12"/>
      <c r="AJ6983" s="12"/>
      <c r="AK6983" s="12"/>
      <c r="AL6983" s="12"/>
      <c r="AM6983" s="12"/>
      <c r="AN6983" s="12"/>
      <c r="AO6983" s="12"/>
      <c r="AP6983" s="12"/>
      <c r="AQ6983" s="12"/>
      <c r="AR6983" s="12"/>
      <c r="AS6983" s="12"/>
      <c r="AT6983" s="12"/>
      <c r="AU6983" s="12"/>
      <c r="AV6983" s="12"/>
      <c r="AW6983" s="12"/>
      <c r="AX6983" s="12"/>
      <c r="AY6983" s="12"/>
      <c r="AZ6983" s="12"/>
      <c r="BA6983" s="12"/>
      <c r="BB6983" s="12"/>
      <c r="BC6983" s="12"/>
      <c r="BD6983" s="12"/>
      <c r="BE6983" s="12"/>
      <c r="BF6983" s="12"/>
      <c r="BG6983" s="12"/>
      <c r="BH6983" s="12"/>
      <c r="BI6983" s="12"/>
      <c r="BJ6983" s="13"/>
      <c r="BK6983" s="13"/>
      <c r="BL6983" s="13"/>
      <c r="BM6983" s="13"/>
      <c r="BN6983" s="13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1"/>
      <c r="L6984" s="11"/>
      <c r="M6984" s="12"/>
      <c r="N6984" s="12"/>
      <c r="O6984" s="12"/>
      <c r="P6984" s="12"/>
      <c r="Q6984" s="12"/>
      <c r="R6984" s="12"/>
      <c r="S6984" s="12"/>
      <c r="T6984" s="12"/>
      <c r="U6984" s="12"/>
      <c r="V6984" s="12"/>
      <c r="W6984" s="12"/>
      <c r="X6984" s="12"/>
      <c r="Y6984" s="12"/>
      <c r="Z6984" s="12"/>
      <c r="AA6984" s="12"/>
      <c r="AB6984" s="12"/>
      <c r="AC6984" s="12"/>
      <c r="AD6984" s="12"/>
      <c r="AE6984" s="12"/>
      <c r="AF6984" s="12"/>
      <c r="AG6984" s="12"/>
      <c r="AH6984" s="12"/>
      <c r="AI6984" s="12"/>
      <c r="AJ6984" s="12"/>
      <c r="AK6984" s="12"/>
      <c r="AL6984" s="12"/>
      <c r="AM6984" s="12"/>
      <c r="AN6984" s="12"/>
      <c r="AO6984" s="12"/>
      <c r="AP6984" s="12"/>
      <c r="AQ6984" s="12"/>
      <c r="AR6984" s="12"/>
      <c r="AS6984" s="12"/>
      <c r="AT6984" s="12"/>
      <c r="AU6984" s="12"/>
      <c r="AV6984" s="12"/>
      <c r="AW6984" s="12"/>
      <c r="AX6984" s="12"/>
      <c r="AY6984" s="12"/>
      <c r="AZ6984" s="12"/>
      <c r="BA6984" s="12"/>
      <c r="BB6984" s="12"/>
      <c r="BC6984" s="12"/>
      <c r="BD6984" s="12"/>
      <c r="BE6984" s="12"/>
      <c r="BF6984" s="12"/>
      <c r="BG6984" s="12"/>
      <c r="BH6984" s="12"/>
      <c r="BI6984" s="12"/>
      <c r="BJ6984" s="13"/>
      <c r="BK6984" s="13"/>
      <c r="BL6984" s="13"/>
      <c r="BM6984" s="13"/>
      <c r="BN6984" s="13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1"/>
      <c r="L6985" s="11"/>
      <c r="M6985" s="12"/>
      <c r="N6985" s="12"/>
      <c r="O6985" s="12"/>
      <c r="P6985" s="12"/>
      <c r="Q6985" s="12"/>
      <c r="R6985" s="12"/>
      <c r="S6985" s="12"/>
      <c r="T6985" s="12"/>
      <c r="U6985" s="12"/>
      <c r="V6985" s="12"/>
      <c r="W6985" s="12"/>
      <c r="X6985" s="12"/>
      <c r="Y6985" s="12"/>
      <c r="Z6985" s="12"/>
      <c r="AA6985" s="12"/>
      <c r="AB6985" s="12"/>
      <c r="AC6985" s="12"/>
      <c r="AD6985" s="12"/>
      <c r="AE6985" s="12"/>
      <c r="AF6985" s="12"/>
      <c r="AG6985" s="12"/>
      <c r="AH6985" s="12"/>
      <c r="AI6985" s="12"/>
      <c r="AJ6985" s="12"/>
      <c r="AK6985" s="12"/>
      <c r="AL6985" s="12"/>
      <c r="AM6985" s="12"/>
      <c r="AN6985" s="12"/>
      <c r="AO6985" s="12"/>
      <c r="AP6985" s="12"/>
      <c r="AQ6985" s="12"/>
      <c r="AR6985" s="12"/>
      <c r="AS6985" s="12"/>
      <c r="AT6985" s="12"/>
      <c r="AU6985" s="12"/>
      <c r="AV6985" s="12"/>
      <c r="AW6985" s="12"/>
      <c r="AX6985" s="12"/>
      <c r="AY6985" s="12"/>
      <c r="AZ6985" s="12"/>
      <c r="BA6985" s="12"/>
      <c r="BB6985" s="12"/>
      <c r="BC6985" s="12"/>
      <c r="BD6985" s="12"/>
      <c r="BE6985" s="12"/>
      <c r="BF6985" s="12"/>
      <c r="BG6985" s="12"/>
      <c r="BH6985" s="12"/>
      <c r="BI6985" s="12"/>
      <c r="BJ6985" s="13"/>
      <c r="BK6985" s="13"/>
      <c r="BL6985" s="13"/>
      <c r="BM6985" s="13"/>
      <c r="BN6985" s="13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1"/>
      <c r="L6986" s="11"/>
      <c r="M6986" s="12"/>
      <c r="N6986" s="12"/>
      <c r="O6986" s="12"/>
      <c r="P6986" s="12"/>
      <c r="Q6986" s="12"/>
      <c r="R6986" s="12"/>
      <c r="S6986" s="12"/>
      <c r="T6986" s="12"/>
      <c r="U6986" s="12"/>
      <c r="V6986" s="12"/>
      <c r="W6986" s="12"/>
      <c r="X6986" s="12"/>
      <c r="Y6986" s="12"/>
      <c r="Z6986" s="12"/>
      <c r="AA6986" s="12"/>
      <c r="AB6986" s="12"/>
      <c r="AC6986" s="12"/>
      <c r="AD6986" s="12"/>
      <c r="AE6986" s="12"/>
      <c r="AF6986" s="12"/>
      <c r="AG6986" s="12"/>
      <c r="AH6986" s="12"/>
      <c r="AI6986" s="12"/>
      <c r="AJ6986" s="12"/>
      <c r="AK6986" s="12"/>
      <c r="AL6986" s="12"/>
      <c r="AM6986" s="12"/>
      <c r="AN6986" s="12"/>
      <c r="AO6986" s="12"/>
      <c r="AP6986" s="12"/>
      <c r="AQ6986" s="12"/>
      <c r="AR6986" s="12"/>
      <c r="AS6986" s="12"/>
      <c r="AT6986" s="12"/>
      <c r="AU6986" s="12"/>
      <c r="AV6986" s="12"/>
      <c r="AW6986" s="12"/>
      <c r="AX6986" s="12"/>
      <c r="AY6986" s="12"/>
      <c r="AZ6986" s="12"/>
      <c r="BA6986" s="12"/>
      <c r="BB6986" s="12"/>
      <c r="BC6986" s="12"/>
      <c r="BD6986" s="12"/>
      <c r="BE6986" s="12"/>
      <c r="BF6986" s="12"/>
      <c r="BG6986" s="12"/>
      <c r="BH6986" s="12"/>
      <c r="BI6986" s="12"/>
      <c r="BJ6986" s="13"/>
      <c r="BK6986" s="13"/>
      <c r="BL6986" s="13"/>
      <c r="BM6986" s="13"/>
      <c r="BN6986" s="13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1"/>
      <c r="L6987" s="11"/>
      <c r="M6987" s="12"/>
      <c r="N6987" s="12"/>
      <c r="O6987" s="12"/>
      <c r="P6987" s="12"/>
      <c r="Q6987" s="12"/>
      <c r="R6987" s="12"/>
      <c r="S6987" s="12"/>
      <c r="T6987" s="12"/>
      <c r="U6987" s="12"/>
      <c r="V6987" s="12"/>
      <c r="W6987" s="12"/>
      <c r="X6987" s="12"/>
      <c r="Y6987" s="12"/>
      <c r="Z6987" s="12"/>
      <c r="AA6987" s="12"/>
      <c r="AB6987" s="12"/>
      <c r="AC6987" s="12"/>
      <c r="AD6987" s="12"/>
      <c r="AE6987" s="12"/>
      <c r="AF6987" s="12"/>
      <c r="AG6987" s="12"/>
      <c r="AH6987" s="12"/>
      <c r="AI6987" s="12"/>
      <c r="AJ6987" s="12"/>
      <c r="AK6987" s="12"/>
      <c r="AL6987" s="12"/>
      <c r="AM6987" s="12"/>
      <c r="AN6987" s="12"/>
      <c r="AO6987" s="12"/>
      <c r="AP6987" s="12"/>
      <c r="AQ6987" s="12"/>
      <c r="AR6987" s="12"/>
      <c r="AS6987" s="12"/>
      <c r="AT6987" s="12"/>
      <c r="AU6987" s="12"/>
      <c r="AV6987" s="12"/>
      <c r="AW6987" s="12"/>
      <c r="AX6987" s="12"/>
      <c r="AY6987" s="12"/>
      <c r="AZ6987" s="12"/>
      <c r="BA6987" s="12"/>
      <c r="BB6987" s="12"/>
      <c r="BC6987" s="12"/>
      <c r="BD6987" s="12"/>
      <c r="BE6987" s="12"/>
      <c r="BF6987" s="12"/>
      <c r="BG6987" s="12"/>
      <c r="BH6987" s="12"/>
      <c r="BI6987" s="12"/>
      <c r="BJ6987" s="13"/>
      <c r="BK6987" s="13"/>
      <c r="BL6987" s="13"/>
      <c r="BM6987" s="13"/>
      <c r="BN6987" s="13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1"/>
      <c r="L6988" s="11"/>
      <c r="M6988" s="12"/>
      <c r="N6988" s="12"/>
      <c r="O6988" s="12"/>
      <c r="P6988" s="12"/>
      <c r="Q6988" s="12"/>
      <c r="R6988" s="12"/>
      <c r="S6988" s="12"/>
      <c r="T6988" s="12"/>
      <c r="U6988" s="12"/>
      <c r="V6988" s="12"/>
      <c r="W6988" s="12"/>
      <c r="X6988" s="12"/>
      <c r="Y6988" s="12"/>
      <c r="Z6988" s="12"/>
      <c r="AA6988" s="12"/>
      <c r="AB6988" s="12"/>
      <c r="AC6988" s="12"/>
      <c r="AD6988" s="12"/>
      <c r="AE6988" s="12"/>
      <c r="AF6988" s="12"/>
      <c r="AG6988" s="12"/>
      <c r="AH6988" s="12"/>
      <c r="AI6988" s="12"/>
      <c r="AJ6988" s="12"/>
      <c r="AK6988" s="12"/>
      <c r="AL6988" s="12"/>
      <c r="AM6988" s="12"/>
      <c r="AN6988" s="12"/>
      <c r="AO6988" s="12"/>
      <c r="AP6988" s="12"/>
      <c r="AQ6988" s="12"/>
      <c r="AR6988" s="12"/>
      <c r="AS6988" s="12"/>
      <c r="AT6988" s="12"/>
      <c r="AU6988" s="12"/>
      <c r="AV6988" s="12"/>
      <c r="AW6988" s="12"/>
      <c r="AX6988" s="12"/>
      <c r="AY6988" s="12"/>
      <c r="AZ6988" s="12"/>
      <c r="BA6988" s="12"/>
      <c r="BB6988" s="12"/>
      <c r="BC6988" s="12"/>
      <c r="BD6988" s="12"/>
      <c r="BE6988" s="12"/>
      <c r="BF6988" s="12"/>
      <c r="BG6988" s="12"/>
      <c r="BH6988" s="12"/>
      <c r="BI6988" s="12"/>
      <c r="BJ6988" s="13"/>
      <c r="BK6988" s="13"/>
      <c r="BL6988" s="13"/>
      <c r="BM6988" s="13"/>
      <c r="BN6988" s="13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1"/>
      <c r="L6989" s="11"/>
      <c r="M6989" s="12"/>
      <c r="N6989" s="12"/>
      <c r="O6989" s="12"/>
      <c r="P6989" s="12"/>
      <c r="Q6989" s="12"/>
      <c r="R6989" s="12"/>
      <c r="S6989" s="12"/>
      <c r="T6989" s="12"/>
      <c r="U6989" s="12"/>
      <c r="V6989" s="12"/>
      <c r="W6989" s="12"/>
      <c r="X6989" s="12"/>
      <c r="Y6989" s="12"/>
      <c r="Z6989" s="12"/>
      <c r="AA6989" s="12"/>
      <c r="AB6989" s="12"/>
      <c r="AC6989" s="12"/>
      <c r="AD6989" s="12"/>
      <c r="AE6989" s="12"/>
      <c r="AF6989" s="12"/>
      <c r="AG6989" s="12"/>
      <c r="AH6989" s="12"/>
      <c r="AI6989" s="12"/>
      <c r="AJ6989" s="12"/>
      <c r="AK6989" s="12"/>
      <c r="AL6989" s="12"/>
      <c r="AM6989" s="12"/>
      <c r="AN6989" s="12"/>
      <c r="AO6989" s="12"/>
      <c r="AP6989" s="12"/>
      <c r="AQ6989" s="12"/>
      <c r="AR6989" s="12"/>
      <c r="AS6989" s="12"/>
      <c r="AT6989" s="12"/>
      <c r="AU6989" s="12"/>
      <c r="AV6989" s="12"/>
      <c r="AW6989" s="12"/>
      <c r="AX6989" s="12"/>
      <c r="AY6989" s="12"/>
      <c r="AZ6989" s="12"/>
      <c r="BA6989" s="12"/>
      <c r="BB6989" s="12"/>
      <c r="BC6989" s="12"/>
      <c r="BD6989" s="12"/>
      <c r="BE6989" s="12"/>
      <c r="BF6989" s="12"/>
      <c r="BG6989" s="12"/>
      <c r="BH6989" s="12"/>
      <c r="BI6989" s="12"/>
      <c r="BJ6989" s="13"/>
      <c r="BK6989" s="13"/>
      <c r="BL6989" s="13"/>
      <c r="BM6989" s="13"/>
      <c r="BN6989" s="13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1"/>
      <c r="L6990" s="11"/>
      <c r="M6990" s="12"/>
      <c r="N6990" s="12"/>
      <c r="O6990" s="12"/>
      <c r="P6990" s="12"/>
      <c r="Q6990" s="12"/>
      <c r="R6990" s="12"/>
      <c r="S6990" s="12"/>
      <c r="T6990" s="12"/>
      <c r="U6990" s="12"/>
      <c r="V6990" s="12"/>
      <c r="W6990" s="12"/>
      <c r="X6990" s="12"/>
      <c r="Y6990" s="12"/>
      <c r="Z6990" s="12"/>
      <c r="AA6990" s="12"/>
      <c r="AB6990" s="12"/>
      <c r="AC6990" s="12"/>
      <c r="AD6990" s="12"/>
      <c r="AE6990" s="12"/>
      <c r="AF6990" s="12"/>
      <c r="AG6990" s="12"/>
      <c r="AH6990" s="12"/>
      <c r="AI6990" s="12"/>
      <c r="AJ6990" s="12"/>
      <c r="AK6990" s="12"/>
      <c r="AL6990" s="12"/>
      <c r="AM6990" s="12"/>
      <c r="AN6990" s="12"/>
      <c r="AO6990" s="12"/>
      <c r="AP6990" s="12"/>
      <c r="AQ6990" s="12"/>
      <c r="AR6990" s="12"/>
      <c r="AS6990" s="12"/>
      <c r="AT6990" s="12"/>
      <c r="AU6990" s="12"/>
      <c r="AV6990" s="12"/>
      <c r="AW6990" s="12"/>
      <c r="AX6990" s="12"/>
      <c r="AY6990" s="12"/>
      <c r="AZ6990" s="12"/>
      <c r="BA6990" s="12"/>
      <c r="BB6990" s="12"/>
      <c r="BC6990" s="12"/>
      <c r="BD6990" s="12"/>
      <c r="BE6990" s="12"/>
      <c r="BF6990" s="12"/>
      <c r="BG6990" s="12"/>
      <c r="BH6990" s="12"/>
      <c r="BI6990" s="12"/>
      <c r="BJ6990" s="13"/>
      <c r="BK6990" s="13"/>
      <c r="BL6990" s="13"/>
      <c r="BM6990" s="13"/>
      <c r="BN6990" s="13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1"/>
      <c r="L6991" s="11"/>
      <c r="M6991" s="12"/>
      <c r="N6991" s="12"/>
      <c r="O6991" s="12"/>
      <c r="P6991" s="12"/>
      <c r="Q6991" s="12"/>
      <c r="R6991" s="12"/>
      <c r="S6991" s="12"/>
      <c r="T6991" s="12"/>
      <c r="U6991" s="12"/>
      <c r="V6991" s="12"/>
      <c r="W6991" s="12"/>
      <c r="X6991" s="12"/>
      <c r="Y6991" s="12"/>
      <c r="Z6991" s="12"/>
      <c r="AA6991" s="12"/>
      <c r="AB6991" s="12"/>
      <c r="AC6991" s="12"/>
      <c r="AD6991" s="12"/>
      <c r="AE6991" s="12"/>
      <c r="AF6991" s="12"/>
      <c r="AG6991" s="12"/>
      <c r="AH6991" s="12"/>
      <c r="AI6991" s="12"/>
      <c r="AJ6991" s="12"/>
      <c r="AK6991" s="12"/>
      <c r="AL6991" s="12"/>
      <c r="AM6991" s="12"/>
      <c r="AN6991" s="12"/>
      <c r="AO6991" s="12"/>
      <c r="AP6991" s="12"/>
      <c r="AQ6991" s="12"/>
      <c r="AR6991" s="12"/>
      <c r="AS6991" s="12"/>
      <c r="AT6991" s="12"/>
      <c r="AU6991" s="12"/>
      <c r="AV6991" s="12"/>
      <c r="AW6991" s="12"/>
      <c r="AX6991" s="12"/>
      <c r="AY6991" s="12"/>
      <c r="AZ6991" s="12"/>
      <c r="BA6991" s="12"/>
      <c r="BB6991" s="12"/>
      <c r="BC6991" s="12"/>
      <c r="BD6991" s="12"/>
      <c r="BE6991" s="12"/>
      <c r="BF6991" s="12"/>
      <c r="BG6991" s="12"/>
      <c r="BH6991" s="12"/>
      <c r="BI6991" s="12"/>
      <c r="BJ6991" s="13"/>
      <c r="BK6991" s="13"/>
      <c r="BL6991" s="13"/>
      <c r="BM6991" s="13"/>
      <c r="BN6991" s="13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1"/>
      <c r="L6992" s="11"/>
      <c r="M6992" s="12"/>
      <c r="N6992" s="12"/>
      <c r="O6992" s="12"/>
      <c r="P6992" s="12"/>
      <c r="Q6992" s="12"/>
      <c r="R6992" s="12"/>
      <c r="S6992" s="12"/>
      <c r="T6992" s="12"/>
      <c r="U6992" s="12"/>
      <c r="V6992" s="12"/>
      <c r="W6992" s="12"/>
      <c r="X6992" s="12"/>
      <c r="Y6992" s="12"/>
      <c r="Z6992" s="12"/>
      <c r="AA6992" s="12"/>
      <c r="AB6992" s="12"/>
      <c r="AC6992" s="12"/>
      <c r="AD6992" s="12"/>
      <c r="AE6992" s="12"/>
      <c r="AF6992" s="12"/>
      <c r="AG6992" s="12"/>
      <c r="AH6992" s="12"/>
      <c r="AI6992" s="12"/>
      <c r="AJ6992" s="12"/>
      <c r="AK6992" s="12"/>
      <c r="AL6992" s="12"/>
      <c r="AM6992" s="12"/>
      <c r="AN6992" s="12"/>
      <c r="AO6992" s="12"/>
      <c r="AP6992" s="12"/>
      <c r="AQ6992" s="12"/>
      <c r="AR6992" s="12"/>
      <c r="AS6992" s="12"/>
      <c r="AT6992" s="12"/>
      <c r="AU6992" s="12"/>
      <c r="AV6992" s="12"/>
      <c r="AW6992" s="12"/>
      <c r="AX6992" s="12"/>
      <c r="AY6992" s="12"/>
      <c r="AZ6992" s="12"/>
      <c r="BA6992" s="12"/>
      <c r="BB6992" s="12"/>
      <c r="BC6992" s="12"/>
      <c r="BD6992" s="12"/>
      <c r="BE6992" s="12"/>
      <c r="BF6992" s="12"/>
      <c r="BG6992" s="12"/>
      <c r="BH6992" s="12"/>
      <c r="BI6992" s="12"/>
      <c r="BJ6992" s="13"/>
      <c r="BK6992" s="13"/>
      <c r="BL6992" s="13"/>
      <c r="BM6992" s="13"/>
      <c r="BN6992" s="13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1"/>
      <c r="L6993" s="11"/>
      <c r="M6993" s="12"/>
      <c r="N6993" s="12"/>
      <c r="O6993" s="12"/>
      <c r="P6993" s="12"/>
      <c r="Q6993" s="12"/>
      <c r="R6993" s="12"/>
      <c r="S6993" s="12"/>
      <c r="T6993" s="12"/>
      <c r="U6993" s="12"/>
      <c r="V6993" s="12"/>
      <c r="W6993" s="12"/>
      <c r="X6993" s="12"/>
      <c r="Y6993" s="12"/>
      <c r="Z6993" s="12"/>
      <c r="AA6993" s="12"/>
      <c r="AB6993" s="12"/>
      <c r="AC6993" s="12"/>
      <c r="AD6993" s="12"/>
      <c r="AE6993" s="12"/>
      <c r="AF6993" s="12"/>
      <c r="AG6993" s="12"/>
      <c r="AH6993" s="12"/>
      <c r="AI6993" s="12"/>
      <c r="AJ6993" s="12"/>
      <c r="AK6993" s="12"/>
      <c r="AL6993" s="12"/>
      <c r="AM6993" s="12"/>
      <c r="AN6993" s="12"/>
      <c r="AO6993" s="12"/>
      <c r="AP6993" s="12"/>
      <c r="AQ6993" s="12"/>
      <c r="AR6993" s="12"/>
      <c r="AS6993" s="12"/>
      <c r="AT6993" s="12"/>
      <c r="AU6993" s="12"/>
      <c r="AV6993" s="12"/>
      <c r="AW6993" s="12"/>
      <c r="AX6993" s="12"/>
      <c r="AY6993" s="12"/>
      <c r="AZ6993" s="12"/>
      <c r="BA6993" s="12"/>
      <c r="BB6993" s="12"/>
      <c r="BC6993" s="12"/>
      <c r="BD6993" s="12"/>
      <c r="BE6993" s="12"/>
      <c r="BF6993" s="12"/>
      <c r="BG6993" s="12"/>
      <c r="BH6993" s="12"/>
      <c r="BI6993" s="12"/>
      <c r="BJ6993" s="13"/>
      <c r="BK6993" s="13"/>
      <c r="BL6993" s="13"/>
      <c r="BM6993" s="13"/>
      <c r="BN6993" s="13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1"/>
      <c r="L6994" s="11"/>
      <c r="M6994" s="12"/>
      <c r="N6994" s="12"/>
      <c r="O6994" s="12"/>
      <c r="P6994" s="12"/>
      <c r="Q6994" s="12"/>
      <c r="R6994" s="12"/>
      <c r="S6994" s="12"/>
      <c r="T6994" s="12"/>
      <c r="U6994" s="12"/>
      <c r="V6994" s="12"/>
      <c r="W6994" s="12"/>
      <c r="X6994" s="12"/>
      <c r="Y6994" s="12"/>
      <c r="Z6994" s="12"/>
      <c r="AA6994" s="12"/>
      <c r="AB6994" s="12"/>
      <c r="AC6994" s="12"/>
      <c r="AD6994" s="12"/>
      <c r="AE6994" s="12"/>
      <c r="AF6994" s="12"/>
      <c r="AG6994" s="12"/>
      <c r="AH6994" s="12"/>
      <c r="AI6994" s="12"/>
      <c r="AJ6994" s="12"/>
      <c r="AK6994" s="12"/>
      <c r="AL6994" s="12"/>
      <c r="AM6994" s="12"/>
      <c r="AN6994" s="12"/>
      <c r="AO6994" s="12"/>
      <c r="AP6994" s="12"/>
      <c r="AQ6994" s="12"/>
      <c r="AR6994" s="12"/>
      <c r="AS6994" s="12"/>
      <c r="AT6994" s="12"/>
      <c r="AU6994" s="12"/>
      <c r="AV6994" s="12"/>
      <c r="AW6994" s="12"/>
      <c r="AX6994" s="12"/>
      <c r="AY6994" s="12"/>
      <c r="AZ6994" s="12"/>
      <c r="BA6994" s="12"/>
      <c r="BB6994" s="12"/>
      <c r="BC6994" s="12"/>
      <c r="BD6994" s="12"/>
      <c r="BE6994" s="12"/>
      <c r="BF6994" s="12"/>
      <c r="BG6994" s="12"/>
      <c r="BH6994" s="12"/>
      <c r="BI6994" s="12"/>
      <c r="BJ6994" s="13"/>
      <c r="BK6994" s="13"/>
      <c r="BL6994" s="13"/>
      <c r="BM6994" s="13"/>
      <c r="BN6994" s="13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1"/>
      <c r="L6995" s="11"/>
      <c r="M6995" s="12"/>
      <c r="N6995" s="12"/>
      <c r="O6995" s="12"/>
      <c r="P6995" s="12"/>
      <c r="Q6995" s="12"/>
      <c r="R6995" s="12"/>
      <c r="S6995" s="12"/>
      <c r="T6995" s="12"/>
      <c r="U6995" s="12"/>
      <c r="V6995" s="12"/>
      <c r="W6995" s="12"/>
      <c r="X6995" s="12"/>
      <c r="Y6995" s="12"/>
      <c r="Z6995" s="12"/>
      <c r="AA6995" s="12"/>
      <c r="AB6995" s="12"/>
      <c r="AC6995" s="12"/>
      <c r="AD6995" s="12"/>
      <c r="AE6995" s="12"/>
      <c r="AF6995" s="12"/>
      <c r="AG6995" s="12"/>
      <c r="AH6995" s="12"/>
      <c r="AI6995" s="12"/>
      <c r="AJ6995" s="12"/>
      <c r="AK6995" s="12"/>
      <c r="AL6995" s="12"/>
      <c r="AM6995" s="12"/>
      <c r="AN6995" s="12"/>
      <c r="AO6995" s="12"/>
      <c r="AP6995" s="12"/>
      <c r="AQ6995" s="12"/>
      <c r="AR6995" s="12"/>
      <c r="AS6995" s="12"/>
      <c r="AT6995" s="12"/>
      <c r="AU6995" s="12"/>
      <c r="AV6995" s="12"/>
      <c r="AW6995" s="12"/>
      <c r="AX6995" s="12"/>
      <c r="AY6995" s="12"/>
      <c r="AZ6995" s="12"/>
      <c r="BA6995" s="12"/>
      <c r="BB6995" s="12"/>
      <c r="BC6995" s="12"/>
      <c r="BD6995" s="12"/>
      <c r="BE6995" s="12"/>
      <c r="BF6995" s="12"/>
      <c r="BG6995" s="12"/>
      <c r="BH6995" s="12"/>
      <c r="BI6995" s="12"/>
      <c r="BJ6995" s="13"/>
      <c r="BK6995" s="13"/>
      <c r="BL6995" s="13"/>
      <c r="BM6995" s="13"/>
      <c r="BN6995" s="13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1"/>
      <c r="L6996" s="11"/>
      <c r="M6996" s="12"/>
      <c r="N6996" s="12"/>
      <c r="O6996" s="12"/>
      <c r="P6996" s="12"/>
      <c r="Q6996" s="12"/>
      <c r="R6996" s="12"/>
      <c r="S6996" s="12"/>
      <c r="T6996" s="12"/>
      <c r="U6996" s="12"/>
      <c r="V6996" s="12"/>
      <c r="W6996" s="12"/>
      <c r="X6996" s="12"/>
      <c r="Y6996" s="12"/>
      <c r="Z6996" s="12"/>
      <c r="AA6996" s="12"/>
      <c r="AB6996" s="12"/>
      <c r="AC6996" s="12"/>
      <c r="AD6996" s="12"/>
      <c r="AE6996" s="12"/>
      <c r="AF6996" s="12"/>
      <c r="AG6996" s="12"/>
      <c r="AH6996" s="12"/>
      <c r="AI6996" s="12"/>
      <c r="AJ6996" s="12"/>
      <c r="AK6996" s="12"/>
      <c r="AL6996" s="12"/>
      <c r="AM6996" s="12"/>
      <c r="AN6996" s="12"/>
      <c r="AO6996" s="12"/>
      <c r="AP6996" s="12"/>
      <c r="AQ6996" s="12"/>
      <c r="AR6996" s="12"/>
      <c r="AS6996" s="12"/>
      <c r="AT6996" s="12"/>
      <c r="AU6996" s="12"/>
      <c r="AV6996" s="12"/>
      <c r="AW6996" s="12"/>
      <c r="AX6996" s="12"/>
      <c r="AY6996" s="12"/>
      <c r="AZ6996" s="12"/>
      <c r="BA6996" s="12"/>
      <c r="BB6996" s="12"/>
      <c r="BC6996" s="12"/>
      <c r="BD6996" s="12"/>
      <c r="BE6996" s="12"/>
      <c r="BF6996" s="12"/>
      <c r="BG6996" s="12"/>
      <c r="BH6996" s="12"/>
      <c r="BI6996" s="12"/>
      <c r="BJ6996" s="13"/>
      <c r="BK6996" s="13"/>
      <c r="BL6996" s="13"/>
      <c r="BM6996" s="13"/>
      <c r="BN6996" s="13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1"/>
      <c r="L6997" s="11"/>
      <c r="M6997" s="12"/>
      <c r="N6997" s="12"/>
      <c r="O6997" s="12"/>
      <c r="P6997" s="12"/>
      <c r="Q6997" s="12"/>
      <c r="R6997" s="12"/>
      <c r="S6997" s="12"/>
      <c r="T6997" s="12"/>
      <c r="U6997" s="12"/>
      <c r="V6997" s="12"/>
      <c r="W6997" s="12"/>
      <c r="X6997" s="12"/>
      <c r="Y6997" s="12"/>
      <c r="Z6997" s="12"/>
      <c r="AA6997" s="12"/>
      <c r="AB6997" s="12"/>
      <c r="AC6997" s="12"/>
      <c r="AD6997" s="12"/>
      <c r="AE6997" s="12"/>
      <c r="AF6997" s="12"/>
      <c r="AG6997" s="12"/>
      <c r="AH6997" s="12"/>
      <c r="AI6997" s="12"/>
      <c r="AJ6997" s="12"/>
      <c r="AK6997" s="12"/>
      <c r="AL6997" s="12"/>
      <c r="AM6997" s="12"/>
      <c r="AN6997" s="12"/>
      <c r="AO6997" s="12"/>
      <c r="AP6997" s="12"/>
      <c r="AQ6997" s="12"/>
      <c r="AR6997" s="12"/>
      <c r="AS6997" s="12"/>
      <c r="AT6997" s="12"/>
      <c r="AU6997" s="12"/>
      <c r="AV6997" s="12"/>
      <c r="AW6997" s="12"/>
      <c r="AX6997" s="12"/>
      <c r="AY6997" s="12"/>
      <c r="AZ6997" s="12"/>
      <c r="BA6997" s="12"/>
      <c r="BB6997" s="12"/>
      <c r="BC6997" s="12"/>
      <c r="BD6997" s="12"/>
      <c r="BE6997" s="12"/>
      <c r="BF6997" s="12"/>
      <c r="BG6997" s="12"/>
      <c r="BH6997" s="12"/>
      <c r="BI6997" s="12"/>
      <c r="BJ6997" s="13"/>
      <c r="BK6997" s="13"/>
      <c r="BL6997" s="13"/>
      <c r="BM6997" s="13"/>
      <c r="BN6997" s="13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1"/>
      <c r="L6998" s="11"/>
      <c r="M6998" s="12"/>
      <c r="N6998" s="12"/>
      <c r="O6998" s="12"/>
      <c r="P6998" s="12"/>
      <c r="Q6998" s="12"/>
      <c r="R6998" s="12"/>
      <c r="S6998" s="12"/>
      <c r="T6998" s="12"/>
      <c r="U6998" s="12"/>
      <c r="V6998" s="12"/>
      <c r="W6998" s="12"/>
      <c r="X6998" s="12"/>
      <c r="Y6998" s="12"/>
      <c r="Z6998" s="12"/>
      <c r="AA6998" s="12"/>
      <c r="AB6998" s="12"/>
      <c r="AC6998" s="12"/>
      <c r="AD6998" s="12"/>
      <c r="AE6998" s="12"/>
      <c r="AF6998" s="12"/>
      <c r="AG6998" s="12"/>
      <c r="AH6998" s="12"/>
      <c r="AI6998" s="12"/>
      <c r="AJ6998" s="12"/>
      <c r="AK6998" s="12"/>
      <c r="AL6998" s="12"/>
      <c r="AM6998" s="12"/>
      <c r="AN6998" s="12"/>
      <c r="AO6998" s="12"/>
      <c r="AP6998" s="12"/>
      <c r="AQ6998" s="12"/>
      <c r="AR6998" s="12"/>
      <c r="AS6998" s="12"/>
      <c r="AT6998" s="12"/>
      <c r="AU6998" s="12"/>
      <c r="AV6998" s="12"/>
      <c r="AW6998" s="12"/>
      <c r="AX6998" s="12"/>
      <c r="AY6998" s="12"/>
      <c r="AZ6998" s="12"/>
      <c r="BA6998" s="12"/>
      <c r="BB6998" s="12"/>
      <c r="BC6998" s="12"/>
      <c r="BD6998" s="12"/>
      <c r="BE6998" s="12"/>
      <c r="BF6998" s="12"/>
      <c r="BG6998" s="12"/>
      <c r="BH6998" s="12"/>
      <c r="BI6998" s="12"/>
      <c r="BJ6998" s="13"/>
      <c r="BK6998" s="13"/>
      <c r="BL6998" s="13"/>
      <c r="BM6998" s="13"/>
      <c r="BN6998" s="13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1"/>
      <c r="L6999" s="11"/>
      <c r="M6999" s="12"/>
      <c r="N6999" s="12"/>
      <c r="O6999" s="12"/>
      <c r="P6999" s="12"/>
      <c r="Q6999" s="12"/>
      <c r="R6999" s="12"/>
      <c r="S6999" s="12"/>
      <c r="T6999" s="12"/>
      <c r="U6999" s="12"/>
      <c r="V6999" s="12"/>
      <c r="W6999" s="12"/>
      <c r="X6999" s="12"/>
      <c r="Y6999" s="12"/>
      <c r="Z6999" s="12"/>
      <c r="AA6999" s="12"/>
      <c r="AB6999" s="12"/>
      <c r="AC6999" s="12"/>
      <c r="AD6999" s="12"/>
      <c r="AE6999" s="12"/>
      <c r="AF6999" s="12"/>
      <c r="AG6999" s="12"/>
      <c r="AH6999" s="12"/>
      <c r="AI6999" s="12"/>
      <c r="AJ6999" s="12"/>
      <c r="AK6999" s="12"/>
      <c r="AL6999" s="12"/>
      <c r="AM6999" s="12"/>
      <c r="AN6999" s="12"/>
      <c r="AO6999" s="12"/>
      <c r="AP6999" s="12"/>
      <c r="AQ6999" s="12"/>
      <c r="AR6999" s="12"/>
      <c r="AS6999" s="12"/>
      <c r="AT6999" s="12"/>
      <c r="AU6999" s="12"/>
      <c r="AV6999" s="12"/>
      <c r="AW6999" s="12"/>
      <c r="AX6999" s="12"/>
      <c r="AY6999" s="12"/>
      <c r="AZ6999" s="12"/>
      <c r="BA6999" s="12"/>
      <c r="BB6999" s="12"/>
      <c r="BC6999" s="12"/>
      <c r="BD6999" s="12"/>
      <c r="BE6999" s="12"/>
      <c r="BF6999" s="12"/>
      <c r="BG6999" s="12"/>
      <c r="BH6999" s="12"/>
      <c r="BI6999" s="12"/>
      <c r="BJ6999" s="13"/>
      <c r="BK6999" s="13"/>
      <c r="BL6999" s="13"/>
      <c r="BM6999" s="13"/>
      <c r="BN6999" s="13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1"/>
      <c r="L7000" s="11"/>
      <c r="M7000" s="12"/>
      <c r="N7000" s="12"/>
      <c r="O7000" s="12"/>
      <c r="P7000" s="12"/>
      <c r="Q7000" s="12"/>
      <c r="R7000" s="12"/>
      <c r="S7000" s="12"/>
      <c r="T7000" s="12"/>
      <c r="U7000" s="12"/>
      <c r="V7000" s="12"/>
      <c r="W7000" s="12"/>
      <c r="X7000" s="12"/>
      <c r="Y7000" s="12"/>
      <c r="Z7000" s="12"/>
      <c r="AA7000" s="12"/>
      <c r="AB7000" s="12"/>
      <c r="AC7000" s="12"/>
      <c r="AD7000" s="12"/>
      <c r="AE7000" s="12"/>
      <c r="AF7000" s="12"/>
      <c r="AG7000" s="12"/>
      <c r="AH7000" s="12"/>
      <c r="AI7000" s="12"/>
      <c r="AJ7000" s="12"/>
      <c r="AK7000" s="12"/>
      <c r="AL7000" s="12"/>
      <c r="AM7000" s="12"/>
      <c r="AN7000" s="12"/>
      <c r="AO7000" s="12"/>
      <c r="AP7000" s="12"/>
      <c r="AQ7000" s="12"/>
      <c r="AR7000" s="12"/>
      <c r="AS7000" s="12"/>
      <c r="AT7000" s="12"/>
      <c r="AU7000" s="12"/>
      <c r="AV7000" s="12"/>
      <c r="AW7000" s="12"/>
      <c r="AX7000" s="12"/>
      <c r="AY7000" s="12"/>
      <c r="AZ7000" s="12"/>
      <c r="BA7000" s="12"/>
      <c r="BB7000" s="12"/>
      <c r="BC7000" s="12"/>
      <c r="BD7000" s="12"/>
      <c r="BE7000" s="12"/>
      <c r="BF7000" s="12"/>
      <c r="BG7000" s="12"/>
      <c r="BH7000" s="12"/>
      <c r="BI7000" s="12"/>
      <c r="BJ7000" s="13"/>
      <c r="BK7000" s="13"/>
      <c r="BL7000" s="13"/>
      <c r="BM7000" s="13"/>
      <c r="BN7000" s="13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1"/>
      <c r="L7001" s="11"/>
      <c r="M7001" s="12"/>
      <c r="N7001" s="12"/>
      <c r="O7001" s="12"/>
      <c r="P7001" s="12"/>
      <c r="Q7001" s="12"/>
      <c r="R7001" s="12"/>
      <c r="S7001" s="12"/>
      <c r="T7001" s="12"/>
      <c r="U7001" s="12"/>
      <c r="V7001" s="12"/>
      <c r="W7001" s="12"/>
      <c r="X7001" s="12"/>
      <c r="Y7001" s="12"/>
      <c r="Z7001" s="12"/>
      <c r="AA7001" s="12"/>
      <c r="AB7001" s="12"/>
      <c r="AC7001" s="12"/>
      <c r="AD7001" s="12"/>
      <c r="AE7001" s="12"/>
      <c r="AF7001" s="12"/>
      <c r="AG7001" s="12"/>
      <c r="AH7001" s="12"/>
      <c r="AI7001" s="12"/>
      <c r="AJ7001" s="12"/>
      <c r="AK7001" s="12"/>
      <c r="AL7001" s="12"/>
      <c r="AM7001" s="12"/>
      <c r="AN7001" s="12"/>
      <c r="AO7001" s="12"/>
      <c r="AP7001" s="12"/>
      <c r="AQ7001" s="12"/>
      <c r="AR7001" s="12"/>
      <c r="AS7001" s="12"/>
      <c r="AT7001" s="12"/>
      <c r="AU7001" s="12"/>
      <c r="AV7001" s="12"/>
      <c r="AW7001" s="12"/>
      <c r="AX7001" s="12"/>
      <c r="AY7001" s="12"/>
      <c r="AZ7001" s="12"/>
      <c r="BA7001" s="12"/>
      <c r="BB7001" s="12"/>
      <c r="BC7001" s="12"/>
      <c r="BD7001" s="12"/>
      <c r="BE7001" s="12"/>
      <c r="BF7001" s="12"/>
      <c r="BG7001" s="12"/>
      <c r="BH7001" s="12"/>
      <c r="BI7001" s="12"/>
      <c r="BJ7001" s="13"/>
      <c r="BK7001" s="13"/>
      <c r="BL7001" s="13"/>
      <c r="BM7001" s="13"/>
      <c r="BN7001" s="13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1"/>
      <c r="L7002" s="11"/>
      <c r="M7002" s="12"/>
      <c r="N7002" s="12"/>
      <c r="O7002" s="12"/>
      <c r="P7002" s="12"/>
      <c r="Q7002" s="12"/>
      <c r="R7002" s="12"/>
      <c r="S7002" s="12"/>
      <c r="T7002" s="12"/>
      <c r="U7002" s="12"/>
      <c r="V7002" s="12"/>
      <c r="W7002" s="12"/>
      <c r="X7002" s="12"/>
      <c r="Y7002" s="12"/>
      <c r="Z7002" s="12"/>
      <c r="AA7002" s="12"/>
      <c r="AB7002" s="12"/>
      <c r="AC7002" s="12"/>
      <c r="AD7002" s="12"/>
      <c r="AE7002" s="12"/>
      <c r="AF7002" s="12"/>
      <c r="AG7002" s="12"/>
      <c r="AH7002" s="12"/>
      <c r="AI7002" s="12"/>
      <c r="AJ7002" s="12"/>
      <c r="AK7002" s="12"/>
      <c r="AL7002" s="12"/>
      <c r="AM7002" s="12"/>
      <c r="AN7002" s="12"/>
      <c r="AO7002" s="12"/>
      <c r="AP7002" s="12"/>
      <c r="AQ7002" s="12"/>
      <c r="AR7002" s="12"/>
      <c r="AS7002" s="12"/>
      <c r="AT7002" s="12"/>
      <c r="AU7002" s="12"/>
      <c r="AV7002" s="12"/>
      <c r="AW7002" s="12"/>
      <c r="AX7002" s="12"/>
      <c r="AY7002" s="12"/>
      <c r="AZ7002" s="12"/>
      <c r="BA7002" s="12"/>
      <c r="BB7002" s="12"/>
      <c r="BC7002" s="12"/>
      <c r="BD7002" s="12"/>
      <c r="BE7002" s="12"/>
      <c r="BF7002" s="12"/>
      <c r="BG7002" s="12"/>
      <c r="BH7002" s="12"/>
      <c r="BI7002" s="12"/>
      <c r="BJ7002" s="13"/>
      <c r="BK7002" s="13"/>
      <c r="BL7002" s="13"/>
      <c r="BM7002" s="13"/>
      <c r="BN7002" s="13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1"/>
      <c r="L7003" s="11"/>
      <c r="M7003" s="12"/>
      <c r="N7003" s="12"/>
      <c r="O7003" s="12"/>
      <c r="P7003" s="12"/>
      <c r="Q7003" s="12"/>
      <c r="R7003" s="12"/>
      <c r="S7003" s="12"/>
      <c r="T7003" s="12"/>
      <c r="U7003" s="12"/>
      <c r="V7003" s="12"/>
      <c r="W7003" s="12"/>
      <c r="X7003" s="12"/>
      <c r="Y7003" s="12"/>
      <c r="Z7003" s="12"/>
      <c r="AA7003" s="12"/>
      <c r="AB7003" s="12"/>
      <c r="AC7003" s="12"/>
      <c r="AD7003" s="12"/>
      <c r="AE7003" s="12"/>
      <c r="AF7003" s="12"/>
      <c r="AG7003" s="12"/>
      <c r="AH7003" s="12"/>
      <c r="AI7003" s="12"/>
      <c r="AJ7003" s="12"/>
      <c r="AK7003" s="12"/>
      <c r="AL7003" s="12"/>
      <c r="AM7003" s="12"/>
      <c r="AN7003" s="12"/>
      <c r="AO7003" s="12"/>
      <c r="AP7003" s="12"/>
      <c r="AQ7003" s="12"/>
      <c r="AR7003" s="12"/>
      <c r="AS7003" s="12"/>
      <c r="AT7003" s="12"/>
      <c r="AU7003" s="12"/>
      <c r="AV7003" s="12"/>
      <c r="AW7003" s="12"/>
      <c r="AX7003" s="12"/>
      <c r="AY7003" s="12"/>
      <c r="AZ7003" s="12"/>
      <c r="BA7003" s="12"/>
      <c r="BB7003" s="12"/>
      <c r="BC7003" s="12"/>
      <c r="BD7003" s="12"/>
      <c r="BE7003" s="12"/>
      <c r="BF7003" s="12"/>
      <c r="BG7003" s="12"/>
      <c r="BH7003" s="12"/>
      <c r="BI7003" s="12"/>
      <c r="BJ7003" s="13"/>
      <c r="BK7003" s="13"/>
      <c r="BL7003" s="13"/>
      <c r="BM7003" s="13"/>
      <c r="BN7003" s="13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1"/>
      <c r="L7004" s="11"/>
      <c r="M7004" s="12"/>
      <c r="N7004" s="12"/>
      <c r="O7004" s="12"/>
      <c r="P7004" s="12"/>
      <c r="Q7004" s="12"/>
      <c r="R7004" s="12"/>
      <c r="S7004" s="12"/>
      <c r="T7004" s="12"/>
      <c r="U7004" s="12"/>
      <c r="V7004" s="12"/>
      <c r="W7004" s="12"/>
      <c r="X7004" s="12"/>
      <c r="Y7004" s="12"/>
      <c r="Z7004" s="12"/>
      <c r="AA7004" s="12"/>
      <c r="AB7004" s="12"/>
      <c r="AC7004" s="12"/>
      <c r="AD7004" s="12"/>
      <c r="AE7004" s="12"/>
      <c r="AF7004" s="12"/>
      <c r="AG7004" s="12"/>
      <c r="AH7004" s="12"/>
      <c r="AI7004" s="12"/>
      <c r="AJ7004" s="12"/>
      <c r="AK7004" s="12"/>
      <c r="AL7004" s="12"/>
      <c r="AM7004" s="12"/>
      <c r="AN7004" s="12"/>
      <c r="AO7004" s="12"/>
      <c r="AP7004" s="12"/>
      <c r="AQ7004" s="12"/>
      <c r="AR7004" s="12"/>
      <c r="AS7004" s="12"/>
      <c r="AT7004" s="12"/>
      <c r="AU7004" s="12"/>
      <c r="AV7004" s="12"/>
      <c r="AW7004" s="12"/>
      <c r="AX7004" s="12"/>
      <c r="AY7004" s="12"/>
      <c r="AZ7004" s="12"/>
      <c r="BA7004" s="12"/>
      <c r="BB7004" s="12"/>
      <c r="BC7004" s="12"/>
      <c r="BD7004" s="12"/>
      <c r="BE7004" s="12"/>
      <c r="BF7004" s="12"/>
      <c r="BG7004" s="12"/>
      <c r="BH7004" s="12"/>
      <c r="BI7004" s="12"/>
      <c r="BJ7004" s="13"/>
      <c r="BK7004" s="13"/>
      <c r="BL7004" s="13"/>
      <c r="BM7004" s="13"/>
      <c r="BN7004" s="13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1"/>
      <c r="L7005" s="11"/>
      <c r="M7005" s="12"/>
      <c r="N7005" s="12"/>
      <c r="O7005" s="12"/>
      <c r="P7005" s="12"/>
      <c r="Q7005" s="12"/>
      <c r="R7005" s="12"/>
      <c r="S7005" s="12"/>
      <c r="T7005" s="12"/>
      <c r="U7005" s="12"/>
      <c r="V7005" s="12"/>
      <c r="W7005" s="12"/>
      <c r="X7005" s="12"/>
      <c r="Y7005" s="12"/>
      <c r="Z7005" s="12"/>
      <c r="AA7005" s="12"/>
      <c r="AB7005" s="12"/>
      <c r="AC7005" s="12"/>
      <c r="AD7005" s="12"/>
      <c r="AE7005" s="12"/>
      <c r="AF7005" s="12"/>
      <c r="AG7005" s="12"/>
      <c r="AH7005" s="12"/>
      <c r="AI7005" s="12"/>
      <c r="AJ7005" s="12"/>
      <c r="AK7005" s="12"/>
      <c r="AL7005" s="12"/>
      <c r="AM7005" s="12"/>
      <c r="AN7005" s="12"/>
      <c r="AO7005" s="12"/>
      <c r="AP7005" s="12"/>
      <c r="AQ7005" s="12"/>
      <c r="AR7005" s="12"/>
      <c r="AS7005" s="12"/>
      <c r="AT7005" s="12"/>
      <c r="AU7005" s="12"/>
      <c r="AV7005" s="12"/>
      <c r="AW7005" s="12"/>
      <c r="AX7005" s="12"/>
      <c r="AY7005" s="12"/>
      <c r="AZ7005" s="12"/>
      <c r="BA7005" s="12"/>
      <c r="BB7005" s="12"/>
      <c r="BC7005" s="12"/>
      <c r="BD7005" s="12"/>
      <c r="BE7005" s="12"/>
      <c r="BF7005" s="12"/>
      <c r="BG7005" s="12"/>
      <c r="BH7005" s="12"/>
      <c r="BI7005" s="12"/>
      <c r="BJ7005" s="13"/>
      <c r="BK7005" s="13"/>
      <c r="BL7005" s="13"/>
      <c r="BM7005" s="13"/>
      <c r="BN7005" s="13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1"/>
      <c r="L7006" s="11"/>
      <c r="M7006" s="12"/>
      <c r="N7006" s="12"/>
      <c r="O7006" s="12"/>
      <c r="P7006" s="12"/>
      <c r="Q7006" s="12"/>
      <c r="R7006" s="12"/>
      <c r="S7006" s="12"/>
      <c r="T7006" s="12"/>
      <c r="U7006" s="12"/>
      <c r="V7006" s="12"/>
      <c r="W7006" s="12"/>
      <c r="X7006" s="12"/>
      <c r="Y7006" s="12"/>
      <c r="Z7006" s="12"/>
      <c r="AA7006" s="12"/>
      <c r="AB7006" s="12"/>
      <c r="AC7006" s="12"/>
      <c r="AD7006" s="12"/>
      <c r="AE7006" s="12"/>
      <c r="AF7006" s="12"/>
      <c r="AG7006" s="12"/>
      <c r="AH7006" s="12"/>
      <c r="AI7006" s="12"/>
      <c r="AJ7006" s="12"/>
      <c r="AK7006" s="12"/>
      <c r="AL7006" s="12"/>
      <c r="AM7006" s="12"/>
      <c r="AN7006" s="12"/>
      <c r="AO7006" s="12"/>
      <c r="AP7006" s="12"/>
      <c r="AQ7006" s="12"/>
      <c r="AR7006" s="12"/>
      <c r="AS7006" s="12"/>
      <c r="AT7006" s="12"/>
      <c r="AU7006" s="12"/>
      <c r="AV7006" s="12"/>
      <c r="AW7006" s="12"/>
      <c r="AX7006" s="12"/>
      <c r="AY7006" s="12"/>
      <c r="AZ7006" s="12"/>
      <c r="BA7006" s="12"/>
      <c r="BB7006" s="12"/>
      <c r="BC7006" s="12"/>
      <c r="BD7006" s="12"/>
      <c r="BE7006" s="12"/>
      <c r="BF7006" s="12"/>
      <c r="BG7006" s="12"/>
      <c r="BH7006" s="12"/>
      <c r="BI7006" s="12"/>
      <c r="BJ7006" s="13"/>
      <c r="BK7006" s="13"/>
      <c r="BL7006" s="13"/>
      <c r="BM7006" s="13"/>
      <c r="BN7006" s="13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1"/>
      <c r="L7007" s="11"/>
      <c r="M7007" s="12"/>
      <c r="N7007" s="12"/>
      <c r="O7007" s="12"/>
      <c r="P7007" s="12"/>
      <c r="Q7007" s="12"/>
      <c r="R7007" s="12"/>
      <c r="S7007" s="12"/>
      <c r="T7007" s="12"/>
      <c r="U7007" s="12"/>
      <c r="V7007" s="12"/>
      <c r="W7007" s="12"/>
      <c r="X7007" s="12"/>
      <c r="Y7007" s="12"/>
      <c r="Z7007" s="12"/>
      <c r="AA7007" s="12"/>
      <c r="AB7007" s="12"/>
      <c r="AC7007" s="12"/>
      <c r="AD7007" s="12"/>
      <c r="AE7007" s="12"/>
      <c r="AF7007" s="12"/>
      <c r="AG7007" s="12"/>
      <c r="AH7007" s="12"/>
      <c r="AI7007" s="12"/>
      <c r="AJ7007" s="12"/>
      <c r="AK7007" s="12"/>
      <c r="AL7007" s="12"/>
      <c r="AM7007" s="12"/>
      <c r="AN7007" s="12"/>
      <c r="AO7007" s="12"/>
      <c r="AP7007" s="12"/>
      <c r="AQ7007" s="12"/>
      <c r="AR7007" s="12"/>
      <c r="AS7007" s="12"/>
      <c r="AT7007" s="12"/>
      <c r="AU7007" s="12"/>
      <c r="AV7007" s="12"/>
      <c r="AW7007" s="12"/>
      <c r="AX7007" s="12"/>
      <c r="AY7007" s="12"/>
      <c r="AZ7007" s="12"/>
      <c r="BA7007" s="12"/>
      <c r="BB7007" s="12"/>
      <c r="BC7007" s="12"/>
      <c r="BD7007" s="12"/>
      <c r="BE7007" s="12"/>
      <c r="BF7007" s="12"/>
      <c r="BG7007" s="12"/>
      <c r="BH7007" s="12"/>
      <c r="BI7007" s="12"/>
      <c r="BJ7007" s="13"/>
      <c r="BK7007" s="13"/>
      <c r="BL7007" s="13"/>
      <c r="BM7007" s="13"/>
      <c r="BN7007" s="13"/>
    </row>
    <row r="7008" spans="4:66" s="14" customFormat="1" x14ac:dyDescent="0.25">
      <c r="K7008" s="15"/>
      <c r="L7008" s="15"/>
      <c r="M7008" s="16"/>
      <c r="N7008" s="16"/>
      <c r="O7008" s="16"/>
      <c r="P7008" s="16"/>
      <c r="Q7008" s="16"/>
      <c r="R7008" s="16"/>
      <c r="S7008" s="16"/>
      <c r="T7008" s="16"/>
      <c r="U7008" s="16"/>
      <c r="V7008" s="16"/>
      <c r="W7008" s="16"/>
      <c r="X7008" s="16"/>
      <c r="Y7008" s="16"/>
      <c r="Z7008" s="16"/>
      <c r="AA7008" s="16"/>
      <c r="AB7008" s="16"/>
      <c r="AC7008" s="16"/>
      <c r="AD7008" s="16"/>
      <c r="AE7008" s="16"/>
      <c r="AF7008" s="16"/>
      <c r="AG7008" s="16"/>
      <c r="AH7008" s="16"/>
      <c r="AI7008" s="16"/>
      <c r="AJ7008" s="16"/>
      <c r="AK7008" s="16"/>
      <c r="AL7008" s="16"/>
      <c r="AM7008" s="16"/>
      <c r="AN7008" s="16"/>
      <c r="AO7008" s="16"/>
      <c r="AP7008" s="16"/>
      <c r="AQ7008" s="16"/>
      <c r="AR7008" s="16"/>
      <c r="AS7008" s="16"/>
      <c r="AT7008" s="16"/>
      <c r="AU7008" s="16"/>
      <c r="AV7008" s="16"/>
      <c r="AW7008" s="16"/>
      <c r="AX7008" s="16"/>
      <c r="AY7008" s="16"/>
      <c r="AZ7008" s="16"/>
      <c r="BA7008" s="16"/>
      <c r="BB7008" s="16"/>
      <c r="BC7008" s="16"/>
      <c r="BD7008" s="16"/>
      <c r="BE7008" s="16"/>
      <c r="BF7008" s="16"/>
      <c r="BG7008" s="16"/>
      <c r="BH7008" s="16"/>
      <c r="BI7008" s="16"/>
      <c r="BJ7008" s="17"/>
      <c r="BK7008" s="17"/>
      <c r="BL7008" s="17"/>
      <c r="BM7008" s="17"/>
      <c r="BN7008" s="17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1"/>
      <c r="L7009" s="11"/>
      <c r="M7009" s="12"/>
      <c r="N7009" s="12"/>
      <c r="O7009" s="12"/>
      <c r="P7009" s="12"/>
      <c r="Q7009" s="12"/>
      <c r="R7009" s="12"/>
      <c r="S7009" s="12"/>
      <c r="T7009" s="12"/>
      <c r="U7009" s="12"/>
      <c r="V7009" s="12"/>
      <c r="W7009" s="12"/>
      <c r="X7009" s="12"/>
      <c r="Y7009" s="12"/>
      <c r="Z7009" s="12"/>
      <c r="AA7009" s="12"/>
      <c r="AB7009" s="12"/>
      <c r="AC7009" s="12"/>
      <c r="AD7009" s="12"/>
      <c r="AE7009" s="12"/>
      <c r="AF7009" s="12"/>
      <c r="AG7009" s="12"/>
      <c r="AH7009" s="12"/>
      <c r="AI7009" s="12"/>
      <c r="AJ7009" s="12"/>
      <c r="AK7009" s="12"/>
      <c r="AL7009" s="12"/>
      <c r="AM7009" s="12"/>
      <c r="AN7009" s="12"/>
      <c r="AO7009" s="12"/>
      <c r="AP7009" s="12"/>
      <c r="AQ7009" s="12"/>
      <c r="AR7009" s="12"/>
      <c r="AS7009" s="12"/>
      <c r="AT7009" s="12"/>
      <c r="AU7009" s="12"/>
      <c r="AV7009" s="12"/>
      <c r="AW7009" s="12"/>
      <c r="AX7009" s="12"/>
      <c r="AY7009" s="12"/>
      <c r="AZ7009" s="12"/>
      <c r="BA7009" s="12"/>
      <c r="BB7009" s="12"/>
      <c r="BC7009" s="12"/>
      <c r="BD7009" s="12"/>
      <c r="BE7009" s="12"/>
      <c r="BF7009" s="12"/>
      <c r="BG7009" s="12"/>
      <c r="BH7009" s="12"/>
      <c r="BI7009" s="12"/>
      <c r="BJ7009" s="13"/>
      <c r="BK7009" s="13"/>
      <c r="BL7009" s="13"/>
      <c r="BM7009" s="13"/>
      <c r="BN7009" s="13"/>
    </row>
    <row r="7010" spans="4:66" x14ac:dyDescent="0.25">
      <c r="D7010"/>
      <c r="E7010" s="10"/>
      <c r="F7010" s="10"/>
      <c r="G7010" s="10"/>
      <c r="H7010" s="10"/>
      <c r="I7010" s="10"/>
      <c r="J7010" s="10"/>
      <c r="K7010" s="11"/>
      <c r="L7010" s="11"/>
      <c r="M7010" s="12"/>
      <c r="N7010" s="12"/>
      <c r="O7010" s="12"/>
      <c r="P7010" s="12"/>
      <c r="Q7010" s="12"/>
      <c r="R7010" s="12"/>
      <c r="S7010" s="12"/>
      <c r="T7010" s="12"/>
      <c r="U7010" s="12"/>
      <c r="V7010" s="12"/>
      <c r="W7010" s="12"/>
      <c r="X7010" s="12"/>
      <c r="Y7010" s="12"/>
      <c r="Z7010" s="12"/>
      <c r="AA7010" s="12"/>
      <c r="AB7010" s="12"/>
      <c r="AC7010" s="12"/>
      <c r="AD7010" s="12"/>
      <c r="AE7010" s="12"/>
      <c r="AF7010" s="12"/>
      <c r="AG7010" s="12"/>
      <c r="AH7010" s="12"/>
      <c r="AI7010" s="12"/>
      <c r="AJ7010" s="12"/>
      <c r="AK7010" s="12"/>
      <c r="AL7010" s="12"/>
      <c r="AM7010" s="12"/>
      <c r="AN7010" s="12"/>
      <c r="AO7010" s="12"/>
      <c r="AP7010" s="12"/>
      <c r="AQ7010" s="12"/>
      <c r="AR7010" s="12"/>
      <c r="AS7010" s="12"/>
      <c r="AT7010" s="12"/>
      <c r="AU7010" s="12"/>
      <c r="AV7010" s="12"/>
      <c r="AW7010" s="12"/>
      <c r="AX7010" s="12"/>
      <c r="AY7010" s="12"/>
      <c r="AZ7010" s="12"/>
      <c r="BA7010" s="12"/>
      <c r="BB7010" s="12"/>
      <c r="BC7010" s="12"/>
      <c r="BD7010" s="12"/>
      <c r="BE7010" s="12"/>
      <c r="BF7010" s="12"/>
      <c r="BG7010" s="12"/>
      <c r="BH7010" s="12"/>
      <c r="BI7010" s="12"/>
      <c r="BJ7010" s="13"/>
      <c r="BK7010" s="13"/>
      <c r="BL7010" s="13"/>
      <c r="BM7010" s="13"/>
      <c r="BN7010" s="13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1"/>
      <c r="L7011" s="11"/>
      <c r="M7011" s="12"/>
      <c r="N7011" s="12"/>
      <c r="O7011" s="12"/>
      <c r="P7011" s="12"/>
      <c r="Q7011" s="12"/>
      <c r="R7011" s="12"/>
      <c r="S7011" s="12"/>
      <c r="T7011" s="12"/>
      <c r="U7011" s="12"/>
      <c r="V7011" s="12"/>
      <c r="W7011" s="12"/>
      <c r="X7011" s="12"/>
      <c r="Y7011" s="12"/>
      <c r="Z7011" s="12"/>
      <c r="AA7011" s="12"/>
      <c r="AB7011" s="12"/>
      <c r="AC7011" s="12"/>
      <c r="AD7011" s="12"/>
      <c r="AE7011" s="12"/>
      <c r="AF7011" s="12"/>
      <c r="AG7011" s="12"/>
      <c r="AH7011" s="12"/>
      <c r="AI7011" s="12"/>
      <c r="AJ7011" s="12"/>
      <c r="AK7011" s="12"/>
      <c r="AL7011" s="12"/>
      <c r="AM7011" s="12"/>
      <c r="AN7011" s="12"/>
      <c r="AO7011" s="12"/>
      <c r="AP7011" s="12"/>
      <c r="AQ7011" s="12"/>
      <c r="AR7011" s="12"/>
      <c r="AS7011" s="12"/>
      <c r="AT7011" s="12"/>
      <c r="AU7011" s="12"/>
      <c r="AV7011" s="12"/>
      <c r="AW7011" s="12"/>
      <c r="AX7011" s="12"/>
      <c r="AY7011" s="12"/>
      <c r="AZ7011" s="12"/>
      <c r="BA7011" s="12"/>
      <c r="BB7011" s="12"/>
      <c r="BC7011" s="12"/>
      <c r="BD7011" s="12"/>
      <c r="BE7011" s="12"/>
      <c r="BF7011" s="12"/>
      <c r="BG7011" s="12"/>
      <c r="BH7011" s="12"/>
      <c r="BI7011" s="12"/>
      <c r="BJ7011" s="13"/>
      <c r="BK7011" s="13"/>
      <c r="BL7011" s="13"/>
      <c r="BM7011" s="13"/>
      <c r="BN7011" s="13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1"/>
      <c r="L7012" s="11"/>
      <c r="M7012" s="12"/>
      <c r="N7012" s="12"/>
      <c r="O7012" s="12"/>
      <c r="P7012" s="12"/>
      <c r="Q7012" s="12"/>
      <c r="R7012" s="12"/>
      <c r="S7012" s="12"/>
      <c r="T7012" s="12"/>
      <c r="U7012" s="12"/>
      <c r="V7012" s="12"/>
      <c r="W7012" s="12"/>
      <c r="X7012" s="12"/>
      <c r="Y7012" s="12"/>
      <c r="Z7012" s="12"/>
      <c r="AA7012" s="12"/>
      <c r="AB7012" s="12"/>
      <c r="AC7012" s="12"/>
      <c r="AD7012" s="12"/>
      <c r="AE7012" s="12"/>
      <c r="AF7012" s="12"/>
      <c r="AG7012" s="12"/>
      <c r="AH7012" s="12"/>
      <c r="AI7012" s="12"/>
      <c r="AJ7012" s="12"/>
      <c r="AK7012" s="12"/>
      <c r="AL7012" s="12"/>
      <c r="AM7012" s="12"/>
      <c r="AN7012" s="12"/>
      <c r="AO7012" s="12"/>
      <c r="AP7012" s="12"/>
      <c r="AQ7012" s="12"/>
      <c r="AR7012" s="12"/>
      <c r="AS7012" s="12"/>
      <c r="AT7012" s="12"/>
      <c r="AU7012" s="12"/>
      <c r="AV7012" s="12"/>
      <c r="AW7012" s="12"/>
      <c r="AX7012" s="12"/>
      <c r="AY7012" s="12"/>
      <c r="AZ7012" s="12"/>
      <c r="BA7012" s="12"/>
      <c r="BB7012" s="12"/>
      <c r="BC7012" s="12"/>
      <c r="BD7012" s="12"/>
      <c r="BE7012" s="12"/>
      <c r="BF7012" s="12"/>
      <c r="BG7012" s="12"/>
      <c r="BH7012" s="12"/>
      <c r="BI7012" s="12"/>
      <c r="BJ7012" s="13"/>
      <c r="BK7012" s="13"/>
      <c r="BL7012" s="13"/>
      <c r="BM7012" s="13"/>
      <c r="BN7012" s="13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1"/>
      <c r="L7013" s="11"/>
      <c r="M7013" s="12"/>
      <c r="N7013" s="12"/>
      <c r="O7013" s="12"/>
      <c r="P7013" s="12"/>
      <c r="Q7013" s="12"/>
      <c r="R7013" s="12"/>
      <c r="S7013" s="12"/>
      <c r="T7013" s="12"/>
      <c r="U7013" s="12"/>
      <c r="V7013" s="12"/>
      <c r="W7013" s="12"/>
      <c r="X7013" s="12"/>
      <c r="Y7013" s="12"/>
      <c r="Z7013" s="12"/>
      <c r="AA7013" s="12"/>
      <c r="AB7013" s="12"/>
      <c r="AC7013" s="12"/>
      <c r="AD7013" s="12"/>
      <c r="AE7013" s="12"/>
      <c r="AF7013" s="12"/>
      <c r="AG7013" s="12"/>
      <c r="AH7013" s="12"/>
      <c r="AI7013" s="12"/>
      <c r="AJ7013" s="12"/>
      <c r="AK7013" s="12"/>
      <c r="AL7013" s="12"/>
      <c r="AM7013" s="12"/>
      <c r="AN7013" s="12"/>
      <c r="AO7013" s="12"/>
      <c r="AP7013" s="12"/>
      <c r="AQ7013" s="12"/>
      <c r="AR7013" s="12"/>
      <c r="AS7013" s="12"/>
      <c r="AT7013" s="12"/>
      <c r="AU7013" s="12"/>
      <c r="AV7013" s="12"/>
      <c r="AW7013" s="12"/>
      <c r="AX7013" s="12"/>
      <c r="AY7013" s="12"/>
      <c r="AZ7013" s="12"/>
      <c r="BA7013" s="12"/>
      <c r="BB7013" s="12"/>
      <c r="BC7013" s="12"/>
      <c r="BD7013" s="12"/>
      <c r="BE7013" s="12"/>
      <c r="BF7013" s="12"/>
      <c r="BG7013" s="12"/>
      <c r="BH7013" s="12"/>
      <c r="BI7013" s="12"/>
      <c r="BJ7013" s="13"/>
      <c r="BK7013" s="13"/>
      <c r="BL7013" s="13"/>
      <c r="BM7013" s="13"/>
      <c r="BN7013" s="13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1"/>
      <c r="L7014" s="11"/>
      <c r="M7014" s="12"/>
      <c r="N7014" s="12"/>
      <c r="O7014" s="12"/>
      <c r="P7014" s="12"/>
      <c r="Q7014" s="12"/>
      <c r="R7014" s="12"/>
      <c r="S7014" s="12"/>
      <c r="T7014" s="12"/>
      <c r="U7014" s="12"/>
      <c r="V7014" s="12"/>
      <c r="W7014" s="12"/>
      <c r="X7014" s="12"/>
      <c r="Y7014" s="12"/>
      <c r="Z7014" s="12"/>
      <c r="AA7014" s="12"/>
      <c r="AB7014" s="12"/>
      <c r="AC7014" s="12"/>
      <c r="AD7014" s="12"/>
      <c r="AE7014" s="12"/>
      <c r="AF7014" s="12"/>
      <c r="AG7014" s="12"/>
      <c r="AH7014" s="12"/>
      <c r="AI7014" s="12"/>
      <c r="AJ7014" s="12"/>
      <c r="AK7014" s="12"/>
      <c r="AL7014" s="12"/>
      <c r="AM7014" s="12"/>
      <c r="AN7014" s="12"/>
      <c r="AO7014" s="12"/>
      <c r="AP7014" s="12"/>
      <c r="AQ7014" s="12"/>
      <c r="AR7014" s="12"/>
      <c r="AS7014" s="12"/>
      <c r="AT7014" s="12"/>
      <c r="AU7014" s="12"/>
      <c r="AV7014" s="12"/>
      <c r="AW7014" s="12"/>
      <c r="AX7014" s="12"/>
      <c r="AY7014" s="12"/>
      <c r="AZ7014" s="12"/>
      <c r="BA7014" s="12"/>
      <c r="BB7014" s="12"/>
      <c r="BC7014" s="12"/>
      <c r="BD7014" s="12"/>
      <c r="BE7014" s="12"/>
      <c r="BF7014" s="12"/>
      <c r="BG7014" s="12"/>
      <c r="BH7014" s="12"/>
      <c r="BI7014" s="12"/>
      <c r="BJ7014" s="13"/>
      <c r="BK7014" s="13"/>
      <c r="BL7014" s="13"/>
      <c r="BM7014" s="13"/>
      <c r="BN7014" s="13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1"/>
      <c r="L7015" s="11"/>
      <c r="M7015" s="12"/>
      <c r="N7015" s="12"/>
      <c r="O7015" s="12"/>
      <c r="P7015" s="12"/>
      <c r="Q7015" s="12"/>
      <c r="R7015" s="12"/>
      <c r="S7015" s="12"/>
      <c r="T7015" s="12"/>
      <c r="U7015" s="12"/>
      <c r="V7015" s="12"/>
      <c r="W7015" s="12"/>
      <c r="X7015" s="12"/>
      <c r="Y7015" s="12"/>
      <c r="Z7015" s="12"/>
      <c r="AA7015" s="12"/>
      <c r="AB7015" s="12"/>
      <c r="AC7015" s="12"/>
      <c r="AD7015" s="12"/>
      <c r="AE7015" s="12"/>
      <c r="AF7015" s="12"/>
      <c r="AG7015" s="12"/>
      <c r="AH7015" s="12"/>
      <c r="AI7015" s="12"/>
      <c r="AJ7015" s="12"/>
      <c r="AK7015" s="12"/>
      <c r="AL7015" s="12"/>
      <c r="AM7015" s="12"/>
      <c r="AN7015" s="12"/>
      <c r="AO7015" s="12"/>
      <c r="AP7015" s="12"/>
      <c r="AQ7015" s="12"/>
      <c r="AR7015" s="12"/>
      <c r="AS7015" s="12"/>
      <c r="AT7015" s="12"/>
      <c r="AU7015" s="12"/>
      <c r="AV7015" s="12"/>
      <c r="AW7015" s="12"/>
      <c r="AX7015" s="12"/>
      <c r="AY7015" s="12"/>
      <c r="AZ7015" s="12"/>
      <c r="BA7015" s="12"/>
      <c r="BB7015" s="12"/>
      <c r="BC7015" s="12"/>
      <c r="BD7015" s="12"/>
      <c r="BE7015" s="12"/>
      <c r="BF7015" s="12"/>
      <c r="BG7015" s="12"/>
      <c r="BH7015" s="12"/>
      <c r="BI7015" s="12"/>
      <c r="BJ7015" s="13"/>
      <c r="BK7015" s="13"/>
      <c r="BL7015" s="13"/>
      <c r="BM7015" s="13"/>
      <c r="BN7015" s="13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1"/>
      <c r="L7016" s="11"/>
      <c r="M7016" s="12"/>
      <c r="N7016" s="12"/>
      <c r="O7016" s="12"/>
      <c r="P7016" s="12"/>
      <c r="Q7016" s="12"/>
      <c r="R7016" s="12"/>
      <c r="S7016" s="12"/>
      <c r="T7016" s="12"/>
      <c r="U7016" s="12"/>
      <c r="V7016" s="12"/>
      <c r="W7016" s="12"/>
      <c r="X7016" s="12"/>
      <c r="Y7016" s="12"/>
      <c r="Z7016" s="12"/>
      <c r="AA7016" s="12"/>
      <c r="AB7016" s="12"/>
      <c r="AC7016" s="12"/>
      <c r="AD7016" s="12"/>
      <c r="AE7016" s="12"/>
      <c r="AF7016" s="12"/>
      <c r="AG7016" s="12"/>
      <c r="AH7016" s="12"/>
      <c r="AI7016" s="12"/>
      <c r="AJ7016" s="12"/>
      <c r="AK7016" s="12"/>
      <c r="AL7016" s="12"/>
      <c r="AM7016" s="12"/>
      <c r="AN7016" s="12"/>
      <c r="AO7016" s="12"/>
      <c r="AP7016" s="12"/>
      <c r="AQ7016" s="12"/>
      <c r="AR7016" s="12"/>
      <c r="AS7016" s="12"/>
      <c r="AT7016" s="12"/>
      <c r="AU7016" s="12"/>
      <c r="AV7016" s="12"/>
      <c r="AW7016" s="12"/>
      <c r="AX7016" s="12"/>
      <c r="AY7016" s="12"/>
      <c r="AZ7016" s="12"/>
      <c r="BA7016" s="12"/>
      <c r="BB7016" s="12"/>
      <c r="BC7016" s="12"/>
      <c r="BD7016" s="12"/>
      <c r="BE7016" s="12"/>
      <c r="BF7016" s="12"/>
      <c r="BG7016" s="12"/>
      <c r="BH7016" s="12"/>
      <c r="BI7016" s="12"/>
      <c r="BJ7016" s="13"/>
      <c r="BK7016" s="13"/>
      <c r="BL7016" s="13"/>
      <c r="BM7016" s="13"/>
      <c r="BN7016" s="13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1"/>
      <c r="L7017" s="11"/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  <c r="W7017" s="12"/>
      <c r="X7017" s="12"/>
      <c r="Y7017" s="12"/>
      <c r="Z7017" s="12"/>
      <c r="AA7017" s="12"/>
      <c r="AB7017" s="12"/>
      <c r="AC7017" s="12"/>
      <c r="AD7017" s="12"/>
      <c r="AE7017" s="12"/>
      <c r="AF7017" s="12"/>
      <c r="AG7017" s="12"/>
      <c r="AH7017" s="12"/>
      <c r="AI7017" s="12"/>
      <c r="AJ7017" s="12"/>
      <c r="AK7017" s="12"/>
      <c r="AL7017" s="12"/>
      <c r="AM7017" s="12"/>
      <c r="AN7017" s="12"/>
      <c r="AO7017" s="12"/>
      <c r="AP7017" s="12"/>
      <c r="AQ7017" s="12"/>
      <c r="AR7017" s="12"/>
      <c r="AS7017" s="12"/>
      <c r="AT7017" s="12"/>
      <c r="AU7017" s="12"/>
      <c r="AV7017" s="12"/>
      <c r="AW7017" s="12"/>
      <c r="AX7017" s="12"/>
      <c r="AY7017" s="12"/>
      <c r="AZ7017" s="12"/>
      <c r="BA7017" s="12"/>
      <c r="BB7017" s="12"/>
      <c r="BC7017" s="12"/>
      <c r="BD7017" s="12"/>
      <c r="BE7017" s="12"/>
      <c r="BF7017" s="12"/>
      <c r="BG7017" s="12"/>
      <c r="BH7017" s="12"/>
      <c r="BI7017" s="12"/>
      <c r="BJ7017" s="13"/>
      <c r="BK7017" s="13"/>
      <c r="BL7017" s="13"/>
      <c r="BM7017" s="13"/>
      <c r="BN7017" s="13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1"/>
      <c r="L7018" s="11"/>
      <c r="M7018" s="12"/>
      <c r="N7018" s="12"/>
      <c r="O7018" s="12"/>
      <c r="P7018" s="12"/>
      <c r="Q7018" s="12"/>
      <c r="R7018" s="12"/>
      <c r="S7018" s="12"/>
      <c r="T7018" s="12"/>
      <c r="U7018" s="12"/>
      <c r="V7018" s="12"/>
      <c r="W7018" s="12"/>
      <c r="X7018" s="12"/>
      <c r="Y7018" s="12"/>
      <c r="Z7018" s="12"/>
      <c r="AA7018" s="12"/>
      <c r="AB7018" s="12"/>
      <c r="AC7018" s="12"/>
      <c r="AD7018" s="12"/>
      <c r="AE7018" s="12"/>
      <c r="AF7018" s="12"/>
      <c r="AG7018" s="12"/>
      <c r="AH7018" s="12"/>
      <c r="AI7018" s="12"/>
      <c r="AJ7018" s="12"/>
      <c r="AK7018" s="12"/>
      <c r="AL7018" s="12"/>
      <c r="AM7018" s="12"/>
      <c r="AN7018" s="12"/>
      <c r="AO7018" s="12"/>
      <c r="AP7018" s="12"/>
      <c r="AQ7018" s="12"/>
      <c r="AR7018" s="12"/>
      <c r="AS7018" s="12"/>
      <c r="AT7018" s="12"/>
      <c r="AU7018" s="12"/>
      <c r="AV7018" s="12"/>
      <c r="AW7018" s="12"/>
      <c r="AX7018" s="12"/>
      <c r="AY7018" s="12"/>
      <c r="AZ7018" s="12"/>
      <c r="BA7018" s="12"/>
      <c r="BB7018" s="12"/>
      <c r="BC7018" s="12"/>
      <c r="BD7018" s="12"/>
      <c r="BE7018" s="12"/>
      <c r="BF7018" s="12"/>
      <c r="BG7018" s="12"/>
      <c r="BH7018" s="12"/>
      <c r="BI7018" s="12"/>
      <c r="BJ7018" s="13"/>
      <c r="BK7018" s="13"/>
      <c r="BL7018" s="13"/>
      <c r="BM7018" s="13"/>
      <c r="BN7018" s="13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1"/>
      <c r="L7019" s="11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  <c r="W7019" s="12"/>
      <c r="X7019" s="12"/>
      <c r="Y7019" s="12"/>
      <c r="Z7019" s="12"/>
      <c r="AA7019" s="12"/>
      <c r="AB7019" s="12"/>
      <c r="AC7019" s="12"/>
      <c r="AD7019" s="12"/>
      <c r="AE7019" s="12"/>
      <c r="AF7019" s="12"/>
      <c r="AG7019" s="12"/>
      <c r="AH7019" s="12"/>
      <c r="AI7019" s="12"/>
      <c r="AJ7019" s="12"/>
      <c r="AK7019" s="12"/>
      <c r="AL7019" s="12"/>
      <c r="AM7019" s="12"/>
      <c r="AN7019" s="12"/>
      <c r="AO7019" s="12"/>
      <c r="AP7019" s="12"/>
      <c r="AQ7019" s="12"/>
      <c r="AR7019" s="12"/>
      <c r="AS7019" s="12"/>
      <c r="AT7019" s="12"/>
      <c r="AU7019" s="12"/>
      <c r="AV7019" s="12"/>
      <c r="AW7019" s="12"/>
      <c r="AX7019" s="12"/>
      <c r="AY7019" s="12"/>
      <c r="AZ7019" s="12"/>
      <c r="BA7019" s="12"/>
      <c r="BB7019" s="12"/>
      <c r="BC7019" s="12"/>
      <c r="BD7019" s="12"/>
      <c r="BE7019" s="12"/>
      <c r="BF7019" s="12"/>
      <c r="BG7019" s="12"/>
      <c r="BH7019" s="12"/>
      <c r="BI7019" s="12"/>
      <c r="BJ7019" s="13"/>
      <c r="BK7019" s="13"/>
      <c r="BL7019" s="13"/>
      <c r="BM7019" s="13"/>
      <c r="BN7019" s="13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1"/>
      <c r="L7020" s="11"/>
      <c r="M7020" s="12"/>
      <c r="N7020" s="12"/>
      <c r="O7020" s="12"/>
      <c r="P7020" s="12"/>
      <c r="Q7020" s="12"/>
      <c r="R7020" s="12"/>
      <c r="S7020" s="12"/>
      <c r="T7020" s="12"/>
      <c r="U7020" s="12"/>
      <c r="V7020" s="12"/>
      <c r="W7020" s="12"/>
      <c r="X7020" s="12"/>
      <c r="Y7020" s="12"/>
      <c r="Z7020" s="12"/>
      <c r="AA7020" s="12"/>
      <c r="AB7020" s="12"/>
      <c r="AC7020" s="12"/>
      <c r="AD7020" s="12"/>
      <c r="AE7020" s="12"/>
      <c r="AF7020" s="12"/>
      <c r="AG7020" s="12"/>
      <c r="AH7020" s="12"/>
      <c r="AI7020" s="12"/>
      <c r="AJ7020" s="12"/>
      <c r="AK7020" s="12"/>
      <c r="AL7020" s="12"/>
      <c r="AM7020" s="12"/>
      <c r="AN7020" s="12"/>
      <c r="AO7020" s="12"/>
      <c r="AP7020" s="12"/>
      <c r="AQ7020" s="12"/>
      <c r="AR7020" s="12"/>
      <c r="AS7020" s="12"/>
      <c r="AT7020" s="12"/>
      <c r="AU7020" s="12"/>
      <c r="AV7020" s="12"/>
      <c r="AW7020" s="12"/>
      <c r="AX7020" s="12"/>
      <c r="AY7020" s="12"/>
      <c r="AZ7020" s="12"/>
      <c r="BA7020" s="12"/>
      <c r="BB7020" s="12"/>
      <c r="BC7020" s="12"/>
      <c r="BD7020" s="12"/>
      <c r="BE7020" s="12"/>
      <c r="BF7020" s="12"/>
      <c r="BG7020" s="12"/>
      <c r="BH7020" s="12"/>
      <c r="BI7020" s="12"/>
      <c r="BJ7020" s="13"/>
      <c r="BK7020" s="13"/>
      <c r="BL7020" s="13"/>
      <c r="BM7020" s="13"/>
      <c r="BN7020" s="13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1"/>
      <c r="L7021" s="11"/>
      <c r="M7021" s="12"/>
      <c r="N7021" s="12"/>
      <c r="O7021" s="12"/>
      <c r="P7021" s="12"/>
      <c r="Q7021" s="12"/>
      <c r="R7021" s="12"/>
      <c r="S7021" s="12"/>
      <c r="T7021" s="12"/>
      <c r="U7021" s="12"/>
      <c r="V7021" s="12"/>
      <c r="W7021" s="12"/>
      <c r="X7021" s="12"/>
      <c r="Y7021" s="12"/>
      <c r="Z7021" s="12"/>
      <c r="AA7021" s="12"/>
      <c r="AB7021" s="12"/>
      <c r="AC7021" s="12"/>
      <c r="AD7021" s="12"/>
      <c r="AE7021" s="12"/>
      <c r="AF7021" s="12"/>
      <c r="AG7021" s="12"/>
      <c r="AH7021" s="12"/>
      <c r="AI7021" s="12"/>
      <c r="AJ7021" s="12"/>
      <c r="AK7021" s="12"/>
      <c r="AL7021" s="12"/>
      <c r="AM7021" s="12"/>
      <c r="AN7021" s="12"/>
      <c r="AO7021" s="12"/>
      <c r="AP7021" s="12"/>
      <c r="AQ7021" s="12"/>
      <c r="AR7021" s="12"/>
      <c r="AS7021" s="12"/>
      <c r="AT7021" s="12"/>
      <c r="AU7021" s="12"/>
      <c r="AV7021" s="12"/>
      <c r="AW7021" s="12"/>
      <c r="AX7021" s="12"/>
      <c r="AY7021" s="12"/>
      <c r="AZ7021" s="12"/>
      <c r="BA7021" s="12"/>
      <c r="BB7021" s="12"/>
      <c r="BC7021" s="12"/>
      <c r="BD7021" s="12"/>
      <c r="BE7021" s="12"/>
      <c r="BF7021" s="12"/>
      <c r="BG7021" s="12"/>
      <c r="BH7021" s="12"/>
      <c r="BI7021" s="12"/>
      <c r="BJ7021" s="13"/>
      <c r="BK7021" s="13"/>
      <c r="BL7021" s="13"/>
      <c r="BM7021" s="13"/>
      <c r="BN7021" s="13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1"/>
      <c r="L7022" s="11"/>
      <c r="M7022" s="12"/>
      <c r="N7022" s="12"/>
      <c r="O7022" s="12"/>
      <c r="P7022" s="12"/>
      <c r="Q7022" s="12"/>
      <c r="R7022" s="12"/>
      <c r="S7022" s="12"/>
      <c r="T7022" s="12"/>
      <c r="U7022" s="12"/>
      <c r="V7022" s="12"/>
      <c r="W7022" s="12"/>
      <c r="X7022" s="12"/>
      <c r="Y7022" s="12"/>
      <c r="Z7022" s="12"/>
      <c r="AA7022" s="12"/>
      <c r="AB7022" s="12"/>
      <c r="AC7022" s="12"/>
      <c r="AD7022" s="12"/>
      <c r="AE7022" s="12"/>
      <c r="AF7022" s="12"/>
      <c r="AG7022" s="12"/>
      <c r="AH7022" s="12"/>
      <c r="AI7022" s="12"/>
      <c r="AJ7022" s="12"/>
      <c r="AK7022" s="12"/>
      <c r="AL7022" s="12"/>
      <c r="AM7022" s="12"/>
      <c r="AN7022" s="12"/>
      <c r="AO7022" s="12"/>
      <c r="AP7022" s="12"/>
      <c r="AQ7022" s="12"/>
      <c r="AR7022" s="12"/>
      <c r="AS7022" s="12"/>
      <c r="AT7022" s="12"/>
      <c r="AU7022" s="12"/>
      <c r="AV7022" s="12"/>
      <c r="AW7022" s="12"/>
      <c r="AX7022" s="12"/>
      <c r="AY7022" s="12"/>
      <c r="AZ7022" s="12"/>
      <c r="BA7022" s="12"/>
      <c r="BB7022" s="12"/>
      <c r="BC7022" s="12"/>
      <c r="BD7022" s="12"/>
      <c r="BE7022" s="12"/>
      <c r="BF7022" s="12"/>
      <c r="BG7022" s="12"/>
      <c r="BH7022" s="12"/>
      <c r="BI7022" s="12"/>
      <c r="BJ7022" s="13"/>
      <c r="BK7022" s="13"/>
      <c r="BL7022" s="13"/>
      <c r="BM7022" s="13"/>
      <c r="BN7022" s="13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1"/>
      <c r="L7023" s="11"/>
      <c r="M7023" s="12"/>
      <c r="N7023" s="12"/>
      <c r="O7023" s="12"/>
      <c r="P7023" s="12"/>
      <c r="Q7023" s="12"/>
      <c r="R7023" s="12"/>
      <c r="S7023" s="12"/>
      <c r="T7023" s="12"/>
      <c r="U7023" s="12"/>
      <c r="V7023" s="12"/>
      <c r="W7023" s="12"/>
      <c r="X7023" s="12"/>
      <c r="Y7023" s="12"/>
      <c r="Z7023" s="12"/>
      <c r="AA7023" s="12"/>
      <c r="AB7023" s="12"/>
      <c r="AC7023" s="12"/>
      <c r="AD7023" s="12"/>
      <c r="AE7023" s="12"/>
      <c r="AF7023" s="12"/>
      <c r="AG7023" s="12"/>
      <c r="AH7023" s="12"/>
      <c r="AI7023" s="12"/>
      <c r="AJ7023" s="12"/>
      <c r="AK7023" s="12"/>
      <c r="AL7023" s="12"/>
      <c r="AM7023" s="12"/>
      <c r="AN7023" s="12"/>
      <c r="AO7023" s="12"/>
      <c r="AP7023" s="12"/>
      <c r="AQ7023" s="12"/>
      <c r="AR7023" s="12"/>
      <c r="AS7023" s="12"/>
      <c r="AT7023" s="12"/>
      <c r="AU7023" s="12"/>
      <c r="AV7023" s="12"/>
      <c r="AW7023" s="12"/>
      <c r="AX7023" s="12"/>
      <c r="AY7023" s="12"/>
      <c r="AZ7023" s="12"/>
      <c r="BA7023" s="12"/>
      <c r="BB7023" s="12"/>
      <c r="BC7023" s="12"/>
      <c r="BD7023" s="12"/>
      <c r="BE7023" s="12"/>
      <c r="BF7023" s="12"/>
      <c r="BG7023" s="12"/>
      <c r="BH7023" s="12"/>
      <c r="BI7023" s="12"/>
      <c r="BJ7023" s="13"/>
      <c r="BK7023" s="13"/>
      <c r="BL7023" s="13"/>
      <c r="BM7023" s="13"/>
      <c r="BN7023" s="13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1"/>
      <c r="L7024" s="11"/>
      <c r="M7024" s="12"/>
      <c r="N7024" s="12"/>
      <c r="O7024" s="12"/>
      <c r="P7024" s="12"/>
      <c r="Q7024" s="12"/>
      <c r="R7024" s="12"/>
      <c r="S7024" s="12"/>
      <c r="T7024" s="12"/>
      <c r="U7024" s="12"/>
      <c r="V7024" s="12"/>
      <c r="W7024" s="12"/>
      <c r="X7024" s="12"/>
      <c r="Y7024" s="12"/>
      <c r="Z7024" s="12"/>
      <c r="AA7024" s="12"/>
      <c r="AB7024" s="12"/>
      <c r="AC7024" s="12"/>
      <c r="AD7024" s="12"/>
      <c r="AE7024" s="12"/>
      <c r="AF7024" s="12"/>
      <c r="AG7024" s="12"/>
      <c r="AH7024" s="12"/>
      <c r="AI7024" s="12"/>
      <c r="AJ7024" s="12"/>
      <c r="AK7024" s="12"/>
      <c r="AL7024" s="12"/>
      <c r="AM7024" s="12"/>
      <c r="AN7024" s="12"/>
      <c r="AO7024" s="12"/>
      <c r="AP7024" s="12"/>
      <c r="AQ7024" s="12"/>
      <c r="AR7024" s="12"/>
      <c r="AS7024" s="12"/>
      <c r="AT7024" s="12"/>
      <c r="AU7024" s="12"/>
      <c r="AV7024" s="12"/>
      <c r="AW7024" s="12"/>
      <c r="AX7024" s="12"/>
      <c r="AY7024" s="12"/>
      <c r="AZ7024" s="12"/>
      <c r="BA7024" s="12"/>
      <c r="BB7024" s="12"/>
      <c r="BC7024" s="12"/>
      <c r="BD7024" s="12"/>
      <c r="BE7024" s="12"/>
      <c r="BF7024" s="12"/>
      <c r="BG7024" s="12"/>
      <c r="BH7024" s="12"/>
      <c r="BI7024" s="12"/>
      <c r="BJ7024" s="13"/>
      <c r="BK7024" s="13"/>
      <c r="BL7024" s="13"/>
      <c r="BM7024" s="13"/>
      <c r="BN7024" s="13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1"/>
      <c r="L7025" s="11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12"/>
      <c r="Z7025" s="12"/>
      <c r="AA7025" s="12"/>
      <c r="AB7025" s="12"/>
      <c r="AC7025" s="12"/>
      <c r="AD7025" s="12"/>
      <c r="AE7025" s="12"/>
      <c r="AF7025" s="12"/>
      <c r="AG7025" s="12"/>
      <c r="AH7025" s="12"/>
      <c r="AI7025" s="12"/>
      <c r="AJ7025" s="12"/>
      <c r="AK7025" s="12"/>
      <c r="AL7025" s="12"/>
      <c r="AM7025" s="12"/>
      <c r="AN7025" s="12"/>
      <c r="AO7025" s="12"/>
      <c r="AP7025" s="12"/>
      <c r="AQ7025" s="12"/>
      <c r="AR7025" s="12"/>
      <c r="AS7025" s="12"/>
      <c r="AT7025" s="12"/>
      <c r="AU7025" s="12"/>
      <c r="AV7025" s="12"/>
      <c r="AW7025" s="12"/>
      <c r="AX7025" s="12"/>
      <c r="AY7025" s="12"/>
      <c r="AZ7025" s="12"/>
      <c r="BA7025" s="12"/>
      <c r="BB7025" s="12"/>
      <c r="BC7025" s="12"/>
      <c r="BD7025" s="12"/>
      <c r="BE7025" s="12"/>
      <c r="BF7025" s="12"/>
      <c r="BG7025" s="12"/>
      <c r="BH7025" s="12"/>
      <c r="BI7025" s="12"/>
      <c r="BJ7025" s="13"/>
      <c r="BK7025" s="13"/>
      <c r="BL7025" s="13"/>
      <c r="BM7025" s="13"/>
      <c r="BN7025" s="13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1"/>
      <c r="L7026" s="11"/>
      <c r="M7026" s="12"/>
      <c r="N7026" s="12"/>
      <c r="O7026" s="12"/>
      <c r="P7026" s="12"/>
      <c r="Q7026" s="12"/>
      <c r="R7026" s="12"/>
      <c r="S7026" s="12"/>
      <c r="T7026" s="12"/>
      <c r="U7026" s="12"/>
      <c r="V7026" s="12"/>
      <c r="W7026" s="12"/>
      <c r="X7026" s="12"/>
      <c r="Y7026" s="12"/>
      <c r="Z7026" s="12"/>
      <c r="AA7026" s="12"/>
      <c r="AB7026" s="12"/>
      <c r="AC7026" s="12"/>
      <c r="AD7026" s="12"/>
      <c r="AE7026" s="12"/>
      <c r="AF7026" s="12"/>
      <c r="AG7026" s="12"/>
      <c r="AH7026" s="12"/>
      <c r="AI7026" s="12"/>
      <c r="AJ7026" s="12"/>
      <c r="AK7026" s="12"/>
      <c r="AL7026" s="12"/>
      <c r="AM7026" s="12"/>
      <c r="AN7026" s="12"/>
      <c r="AO7026" s="12"/>
      <c r="AP7026" s="12"/>
      <c r="AQ7026" s="12"/>
      <c r="AR7026" s="12"/>
      <c r="AS7026" s="12"/>
      <c r="AT7026" s="12"/>
      <c r="AU7026" s="12"/>
      <c r="AV7026" s="12"/>
      <c r="AW7026" s="12"/>
      <c r="AX7026" s="12"/>
      <c r="AY7026" s="12"/>
      <c r="AZ7026" s="12"/>
      <c r="BA7026" s="12"/>
      <c r="BB7026" s="12"/>
      <c r="BC7026" s="12"/>
      <c r="BD7026" s="12"/>
      <c r="BE7026" s="12"/>
      <c r="BF7026" s="12"/>
      <c r="BG7026" s="12"/>
      <c r="BH7026" s="12"/>
      <c r="BI7026" s="12"/>
      <c r="BJ7026" s="13"/>
      <c r="BK7026" s="13"/>
      <c r="BL7026" s="13"/>
      <c r="BM7026" s="13"/>
      <c r="BN7026" s="13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1"/>
      <c r="L7027" s="11"/>
      <c r="M7027" s="12"/>
      <c r="N7027" s="12"/>
      <c r="O7027" s="12"/>
      <c r="P7027" s="12"/>
      <c r="Q7027" s="12"/>
      <c r="R7027" s="12"/>
      <c r="S7027" s="12"/>
      <c r="T7027" s="12"/>
      <c r="U7027" s="12"/>
      <c r="V7027" s="12"/>
      <c r="W7027" s="12"/>
      <c r="X7027" s="12"/>
      <c r="Y7027" s="12"/>
      <c r="Z7027" s="12"/>
      <c r="AA7027" s="12"/>
      <c r="AB7027" s="12"/>
      <c r="AC7027" s="12"/>
      <c r="AD7027" s="12"/>
      <c r="AE7027" s="12"/>
      <c r="AF7027" s="12"/>
      <c r="AG7027" s="12"/>
      <c r="AH7027" s="12"/>
      <c r="AI7027" s="12"/>
      <c r="AJ7027" s="12"/>
      <c r="AK7027" s="12"/>
      <c r="AL7027" s="12"/>
      <c r="AM7027" s="12"/>
      <c r="AN7027" s="12"/>
      <c r="AO7027" s="12"/>
      <c r="AP7027" s="12"/>
      <c r="AQ7027" s="12"/>
      <c r="AR7027" s="12"/>
      <c r="AS7027" s="12"/>
      <c r="AT7027" s="12"/>
      <c r="AU7027" s="12"/>
      <c r="AV7027" s="12"/>
      <c r="AW7027" s="12"/>
      <c r="AX7027" s="12"/>
      <c r="AY7027" s="12"/>
      <c r="AZ7027" s="12"/>
      <c r="BA7027" s="12"/>
      <c r="BB7027" s="12"/>
      <c r="BC7027" s="12"/>
      <c r="BD7027" s="12"/>
      <c r="BE7027" s="12"/>
      <c r="BF7027" s="12"/>
      <c r="BG7027" s="12"/>
      <c r="BH7027" s="12"/>
      <c r="BI7027" s="12"/>
      <c r="BJ7027" s="13"/>
      <c r="BK7027" s="13"/>
      <c r="BL7027" s="13"/>
      <c r="BM7027" s="13"/>
      <c r="BN7027" s="13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1"/>
      <c r="L7028" s="11"/>
      <c r="M7028" s="12"/>
      <c r="N7028" s="12"/>
      <c r="O7028" s="12"/>
      <c r="P7028" s="12"/>
      <c r="Q7028" s="12"/>
      <c r="R7028" s="12"/>
      <c r="S7028" s="12"/>
      <c r="T7028" s="12"/>
      <c r="U7028" s="12"/>
      <c r="V7028" s="12"/>
      <c r="W7028" s="12"/>
      <c r="X7028" s="12"/>
      <c r="Y7028" s="12"/>
      <c r="Z7028" s="12"/>
      <c r="AA7028" s="12"/>
      <c r="AB7028" s="12"/>
      <c r="AC7028" s="12"/>
      <c r="AD7028" s="12"/>
      <c r="AE7028" s="12"/>
      <c r="AF7028" s="12"/>
      <c r="AG7028" s="12"/>
      <c r="AH7028" s="12"/>
      <c r="AI7028" s="12"/>
      <c r="AJ7028" s="12"/>
      <c r="AK7028" s="12"/>
      <c r="AL7028" s="12"/>
      <c r="AM7028" s="12"/>
      <c r="AN7028" s="12"/>
      <c r="AO7028" s="12"/>
      <c r="AP7028" s="12"/>
      <c r="AQ7028" s="12"/>
      <c r="AR7028" s="12"/>
      <c r="AS7028" s="12"/>
      <c r="AT7028" s="12"/>
      <c r="AU7028" s="12"/>
      <c r="AV7028" s="12"/>
      <c r="AW7028" s="12"/>
      <c r="AX7028" s="12"/>
      <c r="AY7028" s="12"/>
      <c r="AZ7028" s="12"/>
      <c r="BA7028" s="12"/>
      <c r="BB7028" s="12"/>
      <c r="BC7028" s="12"/>
      <c r="BD7028" s="12"/>
      <c r="BE7028" s="12"/>
      <c r="BF7028" s="12"/>
      <c r="BG7028" s="12"/>
      <c r="BH7028" s="12"/>
      <c r="BI7028" s="12"/>
      <c r="BJ7028" s="13"/>
      <c r="BK7028" s="13"/>
      <c r="BL7028" s="13"/>
      <c r="BM7028" s="13"/>
      <c r="BN7028" s="13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1"/>
      <c r="L7029" s="11"/>
      <c r="M7029" s="12"/>
      <c r="N7029" s="12"/>
      <c r="O7029" s="12"/>
      <c r="P7029" s="12"/>
      <c r="Q7029" s="12"/>
      <c r="R7029" s="12"/>
      <c r="S7029" s="12"/>
      <c r="T7029" s="12"/>
      <c r="U7029" s="12"/>
      <c r="V7029" s="12"/>
      <c r="W7029" s="12"/>
      <c r="X7029" s="12"/>
      <c r="Y7029" s="12"/>
      <c r="Z7029" s="12"/>
      <c r="AA7029" s="12"/>
      <c r="AB7029" s="12"/>
      <c r="AC7029" s="12"/>
      <c r="AD7029" s="12"/>
      <c r="AE7029" s="12"/>
      <c r="AF7029" s="12"/>
      <c r="AG7029" s="12"/>
      <c r="AH7029" s="12"/>
      <c r="AI7029" s="12"/>
      <c r="AJ7029" s="12"/>
      <c r="AK7029" s="12"/>
      <c r="AL7029" s="12"/>
      <c r="AM7029" s="12"/>
      <c r="AN7029" s="12"/>
      <c r="AO7029" s="12"/>
      <c r="AP7029" s="12"/>
      <c r="AQ7029" s="12"/>
      <c r="AR7029" s="12"/>
      <c r="AS7029" s="12"/>
      <c r="AT7029" s="12"/>
      <c r="AU7029" s="12"/>
      <c r="AV7029" s="12"/>
      <c r="AW7029" s="12"/>
      <c r="AX7029" s="12"/>
      <c r="AY7029" s="12"/>
      <c r="AZ7029" s="12"/>
      <c r="BA7029" s="12"/>
      <c r="BB7029" s="12"/>
      <c r="BC7029" s="12"/>
      <c r="BD7029" s="12"/>
      <c r="BE7029" s="12"/>
      <c r="BF7029" s="12"/>
      <c r="BG7029" s="12"/>
      <c r="BH7029" s="12"/>
      <c r="BI7029" s="12"/>
      <c r="BJ7029" s="13"/>
      <c r="BK7029" s="13"/>
      <c r="BL7029" s="13"/>
      <c r="BM7029" s="13"/>
      <c r="BN7029" s="13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1"/>
      <c r="L7030" s="11"/>
      <c r="M7030" s="12"/>
      <c r="N7030" s="12"/>
      <c r="O7030" s="12"/>
      <c r="P7030" s="12"/>
      <c r="Q7030" s="12"/>
      <c r="R7030" s="12"/>
      <c r="S7030" s="12"/>
      <c r="T7030" s="12"/>
      <c r="U7030" s="12"/>
      <c r="V7030" s="12"/>
      <c r="W7030" s="12"/>
      <c r="X7030" s="12"/>
      <c r="Y7030" s="12"/>
      <c r="Z7030" s="12"/>
      <c r="AA7030" s="12"/>
      <c r="AB7030" s="12"/>
      <c r="AC7030" s="12"/>
      <c r="AD7030" s="12"/>
      <c r="AE7030" s="12"/>
      <c r="AF7030" s="12"/>
      <c r="AG7030" s="12"/>
      <c r="AH7030" s="12"/>
      <c r="AI7030" s="12"/>
      <c r="AJ7030" s="12"/>
      <c r="AK7030" s="12"/>
      <c r="AL7030" s="12"/>
      <c r="AM7030" s="12"/>
      <c r="AN7030" s="12"/>
      <c r="AO7030" s="12"/>
      <c r="AP7030" s="12"/>
      <c r="AQ7030" s="12"/>
      <c r="AR7030" s="12"/>
      <c r="AS7030" s="12"/>
      <c r="AT7030" s="12"/>
      <c r="AU7030" s="12"/>
      <c r="AV7030" s="12"/>
      <c r="AW7030" s="12"/>
      <c r="AX7030" s="12"/>
      <c r="AY7030" s="12"/>
      <c r="AZ7030" s="12"/>
      <c r="BA7030" s="12"/>
      <c r="BB7030" s="12"/>
      <c r="BC7030" s="12"/>
      <c r="BD7030" s="12"/>
      <c r="BE7030" s="12"/>
      <c r="BF7030" s="12"/>
      <c r="BG7030" s="12"/>
      <c r="BH7030" s="12"/>
      <c r="BI7030" s="12"/>
      <c r="BJ7030" s="13"/>
      <c r="BK7030" s="13"/>
      <c r="BL7030" s="13"/>
      <c r="BM7030" s="13"/>
      <c r="BN7030" s="13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1"/>
      <c r="L7031" s="11"/>
      <c r="M7031" s="12"/>
      <c r="N7031" s="12"/>
      <c r="O7031" s="12"/>
      <c r="P7031" s="12"/>
      <c r="Q7031" s="12"/>
      <c r="R7031" s="12"/>
      <c r="S7031" s="12"/>
      <c r="T7031" s="12"/>
      <c r="U7031" s="12"/>
      <c r="V7031" s="12"/>
      <c r="W7031" s="12"/>
      <c r="X7031" s="12"/>
      <c r="Y7031" s="12"/>
      <c r="Z7031" s="12"/>
      <c r="AA7031" s="12"/>
      <c r="AB7031" s="12"/>
      <c r="AC7031" s="12"/>
      <c r="AD7031" s="12"/>
      <c r="AE7031" s="12"/>
      <c r="AF7031" s="12"/>
      <c r="AG7031" s="12"/>
      <c r="AH7031" s="12"/>
      <c r="AI7031" s="12"/>
      <c r="AJ7031" s="12"/>
      <c r="AK7031" s="12"/>
      <c r="AL7031" s="12"/>
      <c r="AM7031" s="12"/>
      <c r="AN7031" s="12"/>
      <c r="AO7031" s="12"/>
      <c r="AP7031" s="12"/>
      <c r="AQ7031" s="12"/>
      <c r="AR7031" s="12"/>
      <c r="AS7031" s="12"/>
      <c r="AT7031" s="12"/>
      <c r="AU7031" s="12"/>
      <c r="AV7031" s="12"/>
      <c r="AW7031" s="12"/>
      <c r="AX7031" s="12"/>
      <c r="AY7031" s="12"/>
      <c r="AZ7031" s="12"/>
      <c r="BA7031" s="12"/>
      <c r="BB7031" s="12"/>
      <c r="BC7031" s="12"/>
      <c r="BD7031" s="12"/>
      <c r="BE7031" s="12"/>
      <c r="BF7031" s="12"/>
      <c r="BG7031" s="12"/>
      <c r="BH7031" s="12"/>
      <c r="BI7031" s="12"/>
      <c r="BJ7031" s="13"/>
      <c r="BK7031" s="13"/>
      <c r="BL7031" s="13"/>
      <c r="BM7031" s="13"/>
      <c r="BN7031" s="13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1"/>
      <c r="L7032" s="11"/>
      <c r="M7032" s="12"/>
      <c r="N7032" s="12"/>
      <c r="O7032" s="12"/>
      <c r="P7032" s="12"/>
      <c r="Q7032" s="12"/>
      <c r="R7032" s="12"/>
      <c r="S7032" s="12"/>
      <c r="T7032" s="12"/>
      <c r="U7032" s="12"/>
      <c r="V7032" s="12"/>
      <c r="W7032" s="12"/>
      <c r="X7032" s="12"/>
      <c r="Y7032" s="12"/>
      <c r="Z7032" s="12"/>
      <c r="AA7032" s="12"/>
      <c r="AB7032" s="12"/>
      <c r="AC7032" s="12"/>
      <c r="AD7032" s="12"/>
      <c r="AE7032" s="12"/>
      <c r="AF7032" s="12"/>
      <c r="AG7032" s="12"/>
      <c r="AH7032" s="12"/>
      <c r="AI7032" s="12"/>
      <c r="AJ7032" s="12"/>
      <c r="AK7032" s="12"/>
      <c r="AL7032" s="12"/>
      <c r="AM7032" s="12"/>
      <c r="AN7032" s="12"/>
      <c r="AO7032" s="12"/>
      <c r="AP7032" s="12"/>
      <c r="AQ7032" s="12"/>
      <c r="AR7032" s="12"/>
      <c r="AS7032" s="12"/>
      <c r="AT7032" s="12"/>
      <c r="AU7032" s="12"/>
      <c r="AV7032" s="12"/>
      <c r="AW7032" s="12"/>
      <c r="AX7032" s="12"/>
      <c r="AY7032" s="12"/>
      <c r="AZ7032" s="12"/>
      <c r="BA7032" s="12"/>
      <c r="BB7032" s="12"/>
      <c r="BC7032" s="12"/>
      <c r="BD7032" s="12"/>
      <c r="BE7032" s="12"/>
      <c r="BF7032" s="12"/>
      <c r="BG7032" s="12"/>
      <c r="BH7032" s="12"/>
      <c r="BI7032" s="12"/>
      <c r="BJ7032" s="13"/>
      <c r="BK7032" s="13"/>
      <c r="BL7032" s="13"/>
      <c r="BM7032" s="13"/>
      <c r="BN7032" s="13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1"/>
      <c r="L7033" s="11"/>
      <c r="M7033" s="12"/>
      <c r="N7033" s="12"/>
      <c r="O7033" s="12"/>
      <c r="P7033" s="12"/>
      <c r="Q7033" s="12"/>
      <c r="R7033" s="12"/>
      <c r="S7033" s="12"/>
      <c r="T7033" s="12"/>
      <c r="U7033" s="12"/>
      <c r="V7033" s="12"/>
      <c r="W7033" s="12"/>
      <c r="X7033" s="12"/>
      <c r="Y7033" s="12"/>
      <c r="Z7033" s="12"/>
      <c r="AA7033" s="12"/>
      <c r="AB7033" s="12"/>
      <c r="AC7033" s="12"/>
      <c r="AD7033" s="12"/>
      <c r="AE7033" s="12"/>
      <c r="AF7033" s="12"/>
      <c r="AG7033" s="12"/>
      <c r="AH7033" s="12"/>
      <c r="AI7033" s="12"/>
      <c r="AJ7033" s="12"/>
      <c r="AK7033" s="12"/>
      <c r="AL7033" s="12"/>
      <c r="AM7033" s="12"/>
      <c r="AN7033" s="12"/>
      <c r="AO7033" s="12"/>
      <c r="AP7033" s="12"/>
      <c r="AQ7033" s="12"/>
      <c r="AR7033" s="12"/>
      <c r="AS7033" s="12"/>
      <c r="AT7033" s="12"/>
      <c r="AU7033" s="12"/>
      <c r="AV7033" s="12"/>
      <c r="AW7033" s="12"/>
      <c r="AX7033" s="12"/>
      <c r="AY7033" s="12"/>
      <c r="AZ7033" s="12"/>
      <c r="BA7033" s="12"/>
      <c r="BB7033" s="12"/>
      <c r="BC7033" s="12"/>
      <c r="BD7033" s="12"/>
      <c r="BE7033" s="12"/>
      <c r="BF7033" s="12"/>
      <c r="BG7033" s="12"/>
      <c r="BH7033" s="12"/>
      <c r="BI7033" s="12"/>
      <c r="BJ7033" s="13"/>
      <c r="BK7033" s="13"/>
      <c r="BL7033" s="13"/>
      <c r="BM7033" s="13"/>
      <c r="BN7033" s="13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1"/>
      <c r="L7034" s="11"/>
      <c r="M7034" s="12"/>
      <c r="N7034" s="12"/>
      <c r="O7034" s="12"/>
      <c r="P7034" s="12"/>
      <c r="Q7034" s="12"/>
      <c r="R7034" s="12"/>
      <c r="S7034" s="12"/>
      <c r="T7034" s="12"/>
      <c r="U7034" s="12"/>
      <c r="V7034" s="12"/>
      <c r="W7034" s="12"/>
      <c r="X7034" s="12"/>
      <c r="Y7034" s="12"/>
      <c r="Z7034" s="12"/>
      <c r="AA7034" s="12"/>
      <c r="AB7034" s="12"/>
      <c r="AC7034" s="12"/>
      <c r="AD7034" s="12"/>
      <c r="AE7034" s="12"/>
      <c r="AF7034" s="12"/>
      <c r="AG7034" s="12"/>
      <c r="AH7034" s="12"/>
      <c r="AI7034" s="12"/>
      <c r="AJ7034" s="12"/>
      <c r="AK7034" s="12"/>
      <c r="AL7034" s="12"/>
      <c r="AM7034" s="12"/>
      <c r="AN7034" s="12"/>
      <c r="AO7034" s="12"/>
      <c r="AP7034" s="12"/>
      <c r="AQ7034" s="12"/>
      <c r="AR7034" s="12"/>
      <c r="AS7034" s="12"/>
      <c r="AT7034" s="12"/>
      <c r="AU7034" s="12"/>
      <c r="AV7034" s="12"/>
      <c r="AW7034" s="12"/>
      <c r="AX7034" s="12"/>
      <c r="AY7034" s="12"/>
      <c r="AZ7034" s="12"/>
      <c r="BA7034" s="12"/>
      <c r="BB7034" s="12"/>
      <c r="BC7034" s="12"/>
      <c r="BD7034" s="12"/>
      <c r="BE7034" s="12"/>
      <c r="BF7034" s="12"/>
      <c r="BG7034" s="12"/>
      <c r="BH7034" s="12"/>
      <c r="BI7034" s="12"/>
      <c r="BJ7034" s="13"/>
      <c r="BK7034" s="13"/>
      <c r="BL7034" s="13"/>
      <c r="BM7034" s="13"/>
      <c r="BN7034" s="13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1"/>
      <c r="L7035" s="11"/>
      <c r="M7035" s="12"/>
      <c r="N7035" s="12"/>
      <c r="O7035" s="12"/>
      <c r="P7035" s="12"/>
      <c r="Q7035" s="12"/>
      <c r="R7035" s="12"/>
      <c r="S7035" s="12"/>
      <c r="T7035" s="12"/>
      <c r="U7035" s="12"/>
      <c r="V7035" s="12"/>
      <c r="W7035" s="12"/>
      <c r="X7035" s="12"/>
      <c r="Y7035" s="12"/>
      <c r="Z7035" s="12"/>
      <c r="AA7035" s="12"/>
      <c r="AB7035" s="12"/>
      <c r="AC7035" s="12"/>
      <c r="AD7035" s="12"/>
      <c r="AE7035" s="12"/>
      <c r="AF7035" s="12"/>
      <c r="AG7035" s="12"/>
      <c r="AH7035" s="12"/>
      <c r="AI7035" s="12"/>
      <c r="AJ7035" s="12"/>
      <c r="AK7035" s="12"/>
      <c r="AL7035" s="12"/>
      <c r="AM7035" s="12"/>
      <c r="AN7035" s="12"/>
      <c r="AO7035" s="12"/>
      <c r="AP7035" s="12"/>
      <c r="AQ7035" s="12"/>
      <c r="AR7035" s="12"/>
      <c r="AS7035" s="12"/>
      <c r="AT7035" s="12"/>
      <c r="AU7035" s="12"/>
      <c r="AV7035" s="12"/>
      <c r="AW7035" s="12"/>
      <c r="AX7035" s="12"/>
      <c r="AY7035" s="12"/>
      <c r="AZ7035" s="12"/>
      <c r="BA7035" s="12"/>
      <c r="BB7035" s="12"/>
      <c r="BC7035" s="12"/>
      <c r="BD7035" s="12"/>
      <c r="BE7035" s="12"/>
      <c r="BF7035" s="12"/>
      <c r="BG7035" s="12"/>
      <c r="BH7035" s="12"/>
      <c r="BI7035" s="12"/>
      <c r="BJ7035" s="13"/>
      <c r="BK7035" s="13"/>
      <c r="BL7035" s="13"/>
      <c r="BM7035" s="13"/>
      <c r="BN7035" s="13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1"/>
      <c r="L7036" s="11"/>
      <c r="M7036" s="12"/>
      <c r="N7036" s="12"/>
      <c r="O7036" s="12"/>
      <c r="P7036" s="12"/>
      <c r="Q7036" s="12"/>
      <c r="R7036" s="12"/>
      <c r="S7036" s="12"/>
      <c r="T7036" s="12"/>
      <c r="U7036" s="12"/>
      <c r="V7036" s="12"/>
      <c r="W7036" s="12"/>
      <c r="X7036" s="12"/>
      <c r="Y7036" s="12"/>
      <c r="Z7036" s="12"/>
      <c r="AA7036" s="12"/>
      <c r="AB7036" s="12"/>
      <c r="AC7036" s="12"/>
      <c r="AD7036" s="12"/>
      <c r="AE7036" s="12"/>
      <c r="AF7036" s="12"/>
      <c r="AG7036" s="12"/>
      <c r="AH7036" s="12"/>
      <c r="AI7036" s="12"/>
      <c r="AJ7036" s="12"/>
      <c r="AK7036" s="12"/>
      <c r="AL7036" s="12"/>
      <c r="AM7036" s="12"/>
      <c r="AN7036" s="12"/>
      <c r="AO7036" s="12"/>
      <c r="AP7036" s="12"/>
      <c r="AQ7036" s="12"/>
      <c r="AR7036" s="12"/>
      <c r="AS7036" s="12"/>
      <c r="AT7036" s="12"/>
      <c r="AU7036" s="12"/>
      <c r="AV7036" s="12"/>
      <c r="AW7036" s="12"/>
      <c r="AX7036" s="12"/>
      <c r="AY7036" s="12"/>
      <c r="AZ7036" s="12"/>
      <c r="BA7036" s="12"/>
      <c r="BB7036" s="12"/>
      <c r="BC7036" s="12"/>
      <c r="BD7036" s="12"/>
      <c r="BE7036" s="12"/>
      <c r="BF7036" s="12"/>
      <c r="BG7036" s="12"/>
      <c r="BH7036" s="12"/>
      <c r="BI7036" s="12"/>
      <c r="BJ7036" s="13"/>
      <c r="BK7036" s="13"/>
      <c r="BL7036" s="13"/>
      <c r="BM7036" s="13"/>
      <c r="BN7036" s="13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1"/>
      <c r="L7037" s="11"/>
      <c r="M7037" s="12"/>
      <c r="N7037" s="12"/>
      <c r="O7037" s="12"/>
      <c r="P7037" s="12"/>
      <c r="Q7037" s="12"/>
      <c r="R7037" s="12"/>
      <c r="S7037" s="12"/>
      <c r="T7037" s="12"/>
      <c r="U7037" s="12"/>
      <c r="V7037" s="12"/>
      <c r="W7037" s="12"/>
      <c r="X7037" s="12"/>
      <c r="Y7037" s="12"/>
      <c r="Z7037" s="12"/>
      <c r="AA7037" s="12"/>
      <c r="AB7037" s="12"/>
      <c r="AC7037" s="12"/>
      <c r="AD7037" s="12"/>
      <c r="AE7037" s="12"/>
      <c r="AF7037" s="12"/>
      <c r="AG7037" s="12"/>
      <c r="AH7037" s="12"/>
      <c r="AI7037" s="12"/>
      <c r="AJ7037" s="12"/>
      <c r="AK7037" s="12"/>
      <c r="AL7037" s="12"/>
      <c r="AM7037" s="12"/>
      <c r="AN7037" s="12"/>
      <c r="AO7037" s="12"/>
      <c r="AP7037" s="12"/>
      <c r="AQ7037" s="12"/>
      <c r="AR7037" s="12"/>
      <c r="AS7037" s="12"/>
      <c r="AT7037" s="12"/>
      <c r="AU7037" s="12"/>
      <c r="AV7037" s="12"/>
      <c r="AW7037" s="12"/>
      <c r="AX7037" s="12"/>
      <c r="AY7037" s="12"/>
      <c r="AZ7037" s="12"/>
      <c r="BA7037" s="12"/>
      <c r="BB7037" s="12"/>
      <c r="BC7037" s="12"/>
      <c r="BD7037" s="12"/>
      <c r="BE7037" s="12"/>
      <c r="BF7037" s="12"/>
      <c r="BG7037" s="12"/>
      <c r="BH7037" s="12"/>
      <c r="BI7037" s="12"/>
      <c r="BJ7037" s="13"/>
      <c r="BK7037" s="13"/>
      <c r="BL7037" s="13"/>
      <c r="BM7037" s="13"/>
      <c r="BN7037" s="13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1"/>
      <c r="L7038" s="11"/>
      <c r="M7038" s="12"/>
      <c r="N7038" s="12"/>
      <c r="O7038" s="12"/>
      <c r="P7038" s="12"/>
      <c r="Q7038" s="12"/>
      <c r="R7038" s="12"/>
      <c r="S7038" s="12"/>
      <c r="T7038" s="12"/>
      <c r="U7038" s="12"/>
      <c r="V7038" s="12"/>
      <c r="W7038" s="12"/>
      <c r="X7038" s="12"/>
      <c r="Y7038" s="12"/>
      <c r="Z7038" s="12"/>
      <c r="AA7038" s="12"/>
      <c r="AB7038" s="12"/>
      <c r="AC7038" s="12"/>
      <c r="AD7038" s="12"/>
      <c r="AE7038" s="12"/>
      <c r="AF7038" s="12"/>
      <c r="AG7038" s="12"/>
      <c r="AH7038" s="12"/>
      <c r="AI7038" s="12"/>
      <c r="AJ7038" s="12"/>
      <c r="AK7038" s="12"/>
      <c r="AL7038" s="12"/>
      <c r="AM7038" s="12"/>
      <c r="AN7038" s="12"/>
      <c r="AO7038" s="12"/>
      <c r="AP7038" s="12"/>
      <c r="AQ7038" s="12"/>
      <c r="AR7038" s="12"/>
      <c r="AS7038" s="12"/>
      <c r="AT7038" s="12"/>
      <c r="AU7038" s="12"/>
      <c r="AV7038" s="12"/>
      <c r="AW7038" s="12"/>
      <c r="AX7038" s="12"/>
      <c r="AY7038" s="12"/>
      <c r="AZ7038" s="12"/>
      <c r="BA7038" s="12"/>
      <c r="BB7038" s="12"/>
      <c r="BC7038" s="12"/>
      <c r="BD7038" s="12"/>
      <c r="BE7038" s="12"/>
      <c r="BF7038" s="12"/>
      <c r="BG7038" s="12"/>
      <c r="BH7038" s="12"/>
      <c r="BI7038" s="12"/>
      <c r="BJ7038" s="13"/>
      <c r="BK7038" s="13"/>
      <c r="BL7038" s="13"/>
      <c r="BM7038" s="13"/>
      <c r="BN7038" s="13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1"/>
      <c r="L7039" s="11"/>
      <c r="M7039" s="12"/>
      <c r="N7039" s="12"/>
      <c r="O7039" s="12"/>
      <c r="P7039" s="12"/>
      <c r="Q7039" s="12"/>
      <c r="R7039" s="12"/>
      <c r="S7039" s="12"/>
      <c r="T7039" s="12"/>
      <c r="U7039" s="12"/>
      <c r="V7039" s="12"/>
      <c r="W7039" s="12"/>
      <c r="X7039" s="12"/>
      <c r="Y7039" s="12"/>
      <c r="Z7039" s="12"/>
      <c r="AA7039" s="12"/>
      <c r="AB7039" s="12"/>
      <c r="AC7039" s="12"/>
      <c r="AD7039" s="12"/>
      <c r="AE7039" s="12"/>
      <c r="AF7039" s="12"/>
      <c r="AG7039" s="12"/>
      <c r="AH7039" s="12"/>
      <c r="AI7039" s="12"/>
      <c r="AJ7039" s="12"/>
      <c r="AK7039" s="12"/>
      <c r="AL7039" s="12"/>
      <c r="AM7039" s="12"/>
      <c r="AN7039" s="12"/>
      <c r="AO7039" s="12"/>
      <c r="AP7039" s="12"/>
      <c r="AQ7039" s="12"/>
      <c r="AR7039" s="12"/>
      <c r="AS7039" s="12"/>
      <c r="AT7039" s="12"/>
      <c r="AU7039" s="12"/>
      <c r="AV7039" s="12"/>
      <c r="AW7039" s="12"/>
      <c r="AX7039" s="12"/>
      <c r="AY7039" s="12"/>
      <c r="AZ7039" s="12"/>
      <c r="BA7039" s="12"/>
      <c r="BB7039" s="12"/>
      <c r="BC7039" s="12"/>
      <c r="BD7039" s="12"/>
      <c r="BE7039" s="12"/>
      <c r="BF7039" s="12"/>
      <c r="BG7039" s="12"/>
      <c r="BH7039" s="12"/>
      <c r="BI7039" s="12"/>
      <c r="BJ7039" s="13"/>
      <c r="BK7039" s="13"/>
      <c r="BL7039" s="13"/>
      <c r="BM7039" s="13"/>
      <c r="BN7039" s="13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1"/>
      <c r="L7040" s="11"/>
      <c r="M7040" s="12"/>
      <c r="N7040" s="12"/>
      <c r="O7040" s="12"/>
      <c r="P7040" s="12"/>
      <c r="Q7040" s="12"/>
      <c r="R7040" s="12"/>
      <c r="S7040" s="12"/>
      <c r="T7040" s="12"/>
      <c r="U7040" s="12"/>
      <c r="V7040" s="12"/>
      <c r="W7040" s="12"/>
      <c r="X7040" s="12"/>
      <c r="Y7040" s="12"/>
      <c r="Z7040" s="12"/>
      <c r="AA7040" s="12"/>
      <c r="AB7040" s="12"/>
      <c r="AC7040" s="12"/>
      <c r="AD7040" s="12"/>
      <c r="AE7040" s="12"/>
      <c r="AF7040" s="12"/>
      <c r="AG7040" s="12"/>
      <c r="AH7040" s="12"/>
      <c r="AI7040" s="12"/>
      <c r="AJ7040" s="12"/>
      <c r="AK7040" s="12"/>
      <c r="AL7040" s="12"/>
      <c r="AM7040" s="12"/>
      <c r="AN7040" s="12"/>
      <c r="AO7040" s="12"/>
      <c r="AP7040" s="12"/>
      <c r="AQ7040" s="12"/>
      <c r="AR7040" s="12"/>
      <c r="AS7040" s="12"/>
      <c r="AT7040" s="12"/>
      <c r="AU7040" s="12"/>
      <c r="AV7040" s="12"/>
      <c r="AW7040" s="12"/>
      <c r="AX7040" s="12"/>
      <c r="AY7040" s="12"/>
      <c r="AZ7040" s="12"/>
      <c r="BA7040" s="12"/>
      <c r="BB7040" s="12"/>
      <c r="BC7040" s="12"/>
      <c r="BD7040" s="12"/>
      <c r="BE7040" s="12"/>
      <c r="BF7040" s="12"/>
      <c r="BG7040" s="12"/>
      <c r="BH7040" s="12"/>
      <c r="BI7040" s="12"/>
      <c r="BJ7040" s="13"/>
      <c r="BK7040" s="13"/>
      <c r="BL7040" s="13"/>
      <c r="BM7040" s="13"/>
      <c r="BN7040" s="13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1"/>
      <c r="L7041" s="11"/>
      <c r="M7041" s="12"/>
      <c r="N7041" s="12"/>
      <c r="O7041" s="12"/>
      <c r="P7041" s="12"/>
      <c r="Q7041" s="12"/>
      <c r="R7041" s="12"/>
      <c r="S7041" s="12"/>
      <c r="T7041" s="12"/>
      <c r="U7041" s="12"/>
      <c r="V7041" s="12"/>
      <c r="W7041" s="12"/>
      <c r="X7041" s="12"/>
      <c r="Y7041" s="12"/>
      <c r="Z7041" s="12"/>
      <c r="AA7041" s="12"/>
      <c r="AB7041" s="12"/>
      <c r="AC7041" s="12"/>
      <c r="AD7041" s="12"/>
      <c r="AE7041" s="12"/>
      <c r="AF7041" s="12"/>
      <c r="AG7041" s="12"/>
      <c r="AH7041" s="12"/>
      <c r="AI7041" s="12"/>
      <c r="AJ7041" s="12"/>
      <c r="AK7041" s="12"/>
      <c r="AL7041" s="12"/>
      <c r="AM7041" s="12"/>
      <c r="AN7041" s="12"/>
      <c r="AO7041" s="12"/>
      <c r="AP7041" s="12"/>
      <c r="AQ7041" s="12"/>
      <c r="AR7041" s="12"/>
      <c r="AS7041" s="12"/>
      <c r="AT7041" s="12"/>
      <c r="AU7041" s="12"/>
      <c r="AV7041" s="12"/>
      <c r="AW7041" s="12"/>
      <c r="AX7041" s="12"/>
      <c r="AY7041" s="12"/>
      <c r="AZ7041" s="12"/>
      <c r="BA7041" s="12"/>
      <c r="BB7041" s="12"/>
      <c r="BC7041" s="12"/>
      <c r="BD7041" s="12"/>
      <c r="BE7041" s="12"/>
      <c r="BF7041" s="12"/>
      <c r="BG7041" s="12"/>
      <c r="BH7041" s="12"/>
      <c r="BI7041" s="12"/>
      <c r="BJ7041" s="13"/>
      <c r="BK7041" s="13"/>
      <c r="BL7041" s="13"/>
      <c r="BM7041" s="13"/>
      <c r="BN7041" s="13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1"/>
      <c r="L7042" s="11"/>
      <c r="M7042" s="12"/>
      <c r="N7042" s="12"/>
      <c r="O7042" s="12"/>
      <c r="P7042" s="12"/>
      <c r="Q7042" s="12"/>
      <c r="R7042" s="12"/>
      <c r="S7042" s="12"/>
      <c r="T7042" s="12"/>
      <c r="U7042" s="12"/>
      <c r="V7042" s="12"/>
      <c r="W7042" s="12"/>
      <c r="X7042" s="12"/>
      <c r="Y7042" s="12"/>
      <c r="Z7042" s="12"/>
      <c r="AA7042" s="12"/>
      <c r="AB7042" s="12"/>
      <c r="AC7042" s="12"/>
      <c r="AD7042" s="12"/>
      <c r="AE7042" s="12"/>
      <c r="AF7042" s="12"/>
      <c r="AG7042" s="12"/>
      <c r="AH7042" s="12"/>
      <c r="AI7042" s="12"/>
      <c r="AJ7042" s="12"/>
      <c r="AK7042" s="12"/>
      <c r="AL7042" s="12"/>
      <c r="AM7042" s="12"/>
      <c r="AN7042" s="12"/>
      <c r="AO7042" s="12"/>
      <c r="AP7042" s="12"/>
      <c r="AQ7042" s="12"/>
      <c r="AR7042" s="12"/>
      <c r="AS7042" s="12"/>
      <c r="AT7042" s="12"/>
      <c r="AU7042" s="12"/>
      <c r="AV7042" s="12"/>
      <c r="AW7042" s="12"/>
      <c r="AX7042" s="12"/>
      <c r="AY7042" s="12"/>
      <c r="AZ7042" s="12"/>
      <c r="BA7042" s="12"/>
      <c r="BB7042" s="12"/>
      <c r="BC7042" s="12"/>
      <c r="BD7042" s="12"/>
      <c r="BE7042" s="12"/>
      <c r="BF7042" s="12"/>
      <c r="BG7042" s="12"/>
      <c r="BH7042" s="12"/>
      <c r="BI7042" s="12"/>
      <c r="BJ7042" s="13"/>
      <c r="BK7042" s="13"/>
      <c r="BL7042" s="13"/>
      <c r="BM7042" s="13"/>
      <c r="BN7042" s="13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1"/>
      <c r="L7043" s="11"/>
      <c r="M7043" s="12"/>
      <c r="N7043" s="12"/>
      <c r="O7043" s="12"/>
      <c r="P7043" s="12"/>
      <c r="Q7043" s="12"/>
      <c r="R7043" s="12"/>
      <c r="S7043" s="12"/>
      <c r="T7043" s="12"/>
      <c r="U7043" s="12"/>
      <c r="V7043" s="12"/>
      <c r="W7043" s="12"/>
      <c r="X7043" s="12"/>
      <c r="Y7043" s="12"/>
      <c r="Z7043" s="12"/>
      <c r="AA7043" s="12"/>
      <c r="AB7043" s="12"/>
      <c r="AC7043" s="12"/>
      <c r="AD7043" s="12"/>
      <c r="AE7043" s="12"/>
      <c r="AF7043" s="12"/>
      <c r="AG7043" s="12"/>
      <c r="AH7043" s="12"/>
      <c r="AI7043" s="12"/>
      <c r="AJ7043" s="12"/>
      <c r="AK7043" s="12"/>
      <c r="AL7043" s="12"/>
      <c r="AM7043" s="12"/>
      <c r="AN7043" s="12"/>
      <c r="AO7043" s="12"/>
      <c r="AP7043" s="12"/>
      <c r="AQ7043" s="12"/>
      <c r="AR7043" s="12"/>
      <c r="AS7043" s="12"/>
      <c r="AT7043" s="12"/>
      <c r="AU7043" s="12"/>
      <c r="AV7043" s="12"/>
      <c r="AW7043" s="12"/>
      <c r="AX7043" s="12"/>
      <c r="AY7043" s="12"/>
      <c r="AZ7043" s="12"/>
      <c r="BA7043" s="12"/>
      <c r="BB7043" s="12"/>
      <c r="BC7043" s="12"/>
      <c r="BD7043" s="12"/>
      <c r="BE7043" s="12"/>
      <c r="BF7043" s="12"/>
      <c r="BG7043" s="12"/>
      <c r="BH7043" s="12"/>
      <c r="BI7043" s="12"/>
      <c r="BJ7043" s="13"/>
      <c r="BK7043" s="13"/>
      <c r="BL7043" s="13"/>
      <c r="BM7043" s="13"/>
      <c r="BN7043" s="13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1"/>
      <c r="L7044" s="11"/>
      <c r="M7044" s="12"/>
      <c r="N7044" s="12"/>
      <c r="O7044" s="12"/>
      <c r="P7044" s="12"/>
      <c r="Q7044" s="12"/>
      <c r="R7044" s="12"/>
      <c r="S7044" s="12"/>
      <c r="T7044" s="12"/>
      <c r="U7044" s="12"/>
      <c r="V7044" s="12"/>
      <c r="W7044" s="12"/>
      <c r="X7044" s="12"/>
      <c r="Y7044" s="12"/>
      <c r="Z7044" s="12"/>
      <c r="AA7044" s="12"/>
      <c r="AB7044" s="12"/>
      <c r="AC7044" s="12"/>
      <c r="AD7044" s="12"/>
      <c r="AE7044" s="12"/>
      <c r="AF7044" s="12"/>
      <c r="AG7044" s="12"/>
      <c r="AH7044" s="12"/>
      <c r="AI7044" s="12"/>
      <c r="AJ7044" s="12"/>
      <c r="AK7044" s="12"/>
      <c r="AL7044" s="12"/>
      <c r="AM7044" s="12"/>
      <c r="AN7044" s="12"/>
      <c r="AO7044" s="12"/>
      <c r="AP7044" s="12"/>
      <c r="AQ7044" s="12"/>
      <c r="AR7044" s="12"/>
      <c r="AS7044" s="12"/>
      <c r="AT7044" s="12"/>
      <c r="AU7044" s="12"/>
      <c r="AV7044" s="12"/>
      <c r="AW7044" s="12"/>
      <c r="AX7044" s="12"/>
      <c r="AY7044" s="12"/>
      <c r="AZ7044" s="12"/>
      <c r="BA7044" s="12"/>
      <c r="BB7044" s="12"/>
      <c r="BC7044" s="12"/>
      <c r="BD7044" s="12"/>
      <c r="BE7044" s="12"/>
      <c r="BF7044" s="12"/>
      <c r="BG7044" s="12"/>
      <c r="BH7044" s="12"/>
      <c r="BI7044" s="12"/>
      <c r="BJ7044" s="13"/>
      <c r="BK7044" s="13"/>
      <c r="BL7044" s="13"/>
      <c r="BM7044" s="13"/>
      <c r="BN7044" s="13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1"/>
      <c r="L7045" s="11"/>
      <c r="M7045" s="12"/>
      <c r="N7045" s="12"/>
      <c r="O7045" s="12"/>
      <c r="P7045" s="12"/>
      <c r="Q7045" s="12"/>
      <c r="R7045" s="12"/>
      <c r="S7045" s="12"/>
      <c r="T7045" s="12"/>
      <c r="U7045" s="12"/>
      <c r="V7045" s="12"/>
      <c r="W7045" s="12"/>
      <c r="X7045" s="12"/>
      <c r="Y7045" s="12"/>
      <c r="Z7045" s="12"/>
      <c r="AA7045" s="12"/>
      <c r="AB7045" s="12"/>
      <c r="AC7045" s="12"/>
      <c r="AD7045" s="12"/>
      <c r="AE7045" s="12"/>
      <c r="AF7045" s="12"/>
      <c r="AG7045" s="12"/>
      <c r="AH7045" s="12"/>
      <c r="AI7045" s="12"/>
      <c r="AJ7045" s="12"/>
      <c r="AK7045" s="12"/>
      <c r="AL7045" s="12"/>
      <c r="AM7045" s="12"/>
      <c r="AN7045" s="12"/>
      <c r="AO7045" s="12"/>
      <c r="AP7045" s="12"/>
      <c r="AQ7045" s="12"/>
      <c r="AR7045" s="12"/>
      <c r="AS7045" s="12"/>
      <c r="AT7045" s="12"/>
      <c r="AU7045" s="12"/>
      <c r="AV7045" s="12"/>
      <c r="AW7045" s="12"/>
      <c r="AX7045" s="12"/>
      <c r="AY7045" s="12"/>
      <c r="AZ7045" s="12"/>
      <c r="BA7045" s="12"/>
      <c r="BB7045" s="12"/>
      <c r="BC7045" s="12"/>
      <c r="BD7045" s="12"/>
      <c r="BE7045" s="12"/>
      <c r="BF7045" s="12"/>
      <c r="BG7045" s="12"/>
      <c r="BH7045" s="12"/>
      <c r="BI7045" s="12"/>
      <c r="BJ7045" s="13"/>
      <c r="BK7045" s="13"/>
      <c r="BL7045" s="13"/>
      <c r="BM7045" s="13"/>
      <c r="BN7045" s="13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1"/>
      <c r="L7046" s="11"/>
      <c r="M7046" s="12"/>
      <c r="N7046" s="12"/>
      <c r="O7046" s="12"/>
      <c r="P7046" s="12"/>
      <c r="Q7046" s="12"/>
      <c r="R7046" s="12"/>
      <c r="S7046" s="12"/>
      <c r="T7046" s="12"/>
      <c r="U7046" s="12"/>
      <c r="V7046" s="12"/>
      <c r="W7046" s="12"/>
      <c r="X7046" s="12"/>
      <c r="Y7046" s="12"/>
      <c r="Z7046" s="12"/>
      <c r="AA7046" s="12"/>
      <c r="AB7046" s="12"/>
      <c r="AC7046" s="12"/>
      <c r="AD7046" s="12"/>
      <c r="AE7046" s="12"/>
      <c r="AF7046" s="12"/>
      <c r="AG7046" s="12"/>
      <c r="AH7046" s="12"/>
      <c r="AI7046" s="12"/>
      <c r="AJ7046" s="12"/>
      <c r="AK7046" s="12"/>
      <c r="AL7046" s="12"/>
      <c r="AM7046" s="12"/>
      <c r="AN7046" s="12"/>
      <c r="AO7046" s="12"/>
      <c r="AP7046" s="12"/>
      <c r="AQ7046" s="12"/>
      <c r="AR7046" s="12"/>
      <c r="AS7046" s="12"/>
      <c r="AT7046" s="12"/>
      <c r="AU7046" s="12"/>
      <c r="AV7046" s="12"/>
      <c r="AW7046" s="12"/>
      <c r="AX7046" s="12"/>
      <c r="AY7046" s="12"/>
      <c r="AZ7046" s="12"/>
      <c r="BA7046" s="12"/>
      <c r="BB7046" s="12"/>
      <c r="BC7046" s="12"/>
      <c r="BD7046" s="12"/>
      <c r="BE7046" s="12"/>
      <c r="BF7046" s="12"/>
      <c r="BG7046" s="12"/>
      <c r="BH7046" s="12"/>
      <c r="BI7046" s="12"/>
      <c r="BJ7046" s="13"/>
      <c r="BK7046" s="13"/>
      <c r="BL7046" s="13"/>
      <c r="BM7046" s="13"/>
      <c r="BN7046" s="13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1"/>
      <c r="L7047" s="11"/>
      <c r="M7047" s="12"/>
      <c r="N7047" s="12"/>
      <c r="O7047" s="12"/>
      <c r="P7047" s="12"/>
      <c r="Q7047" s="12"/>
      <c r="R7047" s="12"/>
      <c r="S7047" s="12"/>
      <c r="T7047" s="12"/>
      <c r="U7047" s="12"/>
      <c r="V7047" s="12"/>
      <c r="W7047" s="12"/>
      <c r="X7047" s="12"/>
      <c r="Y7047" s="12"/>
      <c r="Z7047" s="12"/>
      <c r="AA7047" s="12"/>
      <c r="AB7047" s="12"/>
      <c r="AC7047" s="12"/>
      <c r="AD7047" s="12"/>
      <c r="AE7047" s="12"/>
      <c r="AF7047" s="12"/>
      <c r="AG7047" s="12"/>
      <c r="AH7047" s="12"/>
      <c r="AI7047" s="12"/>
      <c r="AJ7047" s="12"/>
      <c r="AK7047" s="12"/>
      <c r="AL7047" s="12"/>
      <c r="AM7047" s="12"/>
      <c r="AN7047" s="12"/>
      <c r="AO7047" s="12"/>
      <c r="AP7047" s="12"/>
      <c r="AQ7047" s="12"/>
      <c r="AR7047" s="12"/>
      <c r="AS7047" s="12"/>
      <c r="AT7047" s="12"/>
      <c r="AU7047" s="12"/>
      <c r="AV7047" s="12"/>
      <c r="AW7047" s="12"/>
      <c r="AX7047" s="12"/>
      <c r="AY7047" s="12"/>
      <c r="AZ7047" s="12"/>
      <c r="BA7047" s="12"/>
      <c r="BB7047" s="12"/>
      <c r="BC7047" s="12"/>
      <c r="BD7047" s="12"/>
      <c r="BE7047" s="12"/>
      <c r="BF7047" s="12"/>
      <c r="BG7047" s="12"/>
      <c r="BH7047" s="12"/>
      <c r="BI7047" s="12"/>
      <c r="BJ7047" s="13"/>
      <c r="BK7047" s="13"/>
      <c r="BL7047" s="13"/>
      <c r="BM7047" s="13"/>
      <c r="BN7047" s="13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1"/>
      <c r="L7048" s="11"/>
      <c r="M7048" s="12"/>
      <c r="N7048" s="12"/>
      <c r="O7048" s="12"/>
      <c r="P7048" s="12"/>
      <c r="Q7048" s="12"/>
      <c r="R7048" s="12"/>
      <c r="S7048" s="12"/>
      <c r="T7048" s="12"/>
      <c r="U7048" s="12"/>
      <c r="V7048" s="12"/>
      <c r="W7048" s="12"/>
      <c r="X7048" s="12"/>
      <c r="Y7048" s="12"/>
      <c r="Z7048" s="12"/>
      <c r="AA7048" s="12"/>
      <c r="AB7048" s="12"/>
      <c r="AC7048" s="12"/>
      <c r="AD7048" s="12"/>
      <c r="AE7048" s="12"/>
      <c r="AF7048" s="12"/>
      <c r="AG7048" s="12"/>
      <c r="AH7048" s="12"/>
      <c r="AI7048" s="12"/>
      <c r="AJ7048" s="12"/>
      <c r="AK7048" s="12"/>
      <c r="AL7048" s="12"/>
      <c r="AM7048" s="12"/>
      <c r="AN7048" s="12"/>
      <c r="AO7048" s="12"/>
      <c r="AP7048" s="12"/>
      <c r="AQ7048" s="12"/>
      <c r="AR7048" s="12"/>
      <c r="AS7048" s="12"/>
      <c r="AT7048" s="12"/>
      <c r="AU7048" s="12"/>
      <c r="AV7048" s="12"/>
      <c r="AW7048" s="12"/>
      <c r="AX7048" s="12"/>
      <c r="AY7048" s="12"/>
      <c r="AZ7048" s="12"/>
      <c r="BA7048" s="12"/>
      <c r="BB7048" s="12"/>
      <c r="BC7048" s="12"/>
      <c r="BD7048" s="12"/>
      <c r="BE7048" s="12"/>
      <c r="BF7048" s="12"/>
      <c r="BG7048" s="12"/>
      <c r="BH7048" s="12"/>
      <c r="BI7048" s="12"/>
      <c r="BJ7048" s="13"/>
      <c r="BK7048" s="13"/>
      <c r="BL7048" s="13"/>
      <c r="BM7048" s="13"/>
      <c r="BN7048" s="13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1"/>
      <c r="L7049" s="11"/>
      <c r="M7049" s="12"/>
      <c r="N7049" s="12"/>
      <c r="O7049" s="12"/>
      <c r="P7049" s="12"/>
      <c r="Q7049" s="12"/>
      <c r="R7049" s="12"/>
      <c r="S7049" s="12"/>
      <c r="T7049" s="12"/>
      <c r="U7049" s="12"/>
      <c r="V7049" s="12"/>
      <c r="W7049" s="12"/>
      <c r="X7049" s="12"/>
      <c r="Y7049" s="12"/>
      <c r="Z7049" s="12"/>
      <c r="AA7049" s="12"/>
      <c r="AB7049" s="12"/>
      <c r="AC7049" s="12"/>
      <c r="AD7049" s="12"/>
      <c r="AE7049" s="12"/>
      <c r="AF7049" s="12"/>
      <c r="AG7049" s="12"/>
      <c r="AH7049" s="12"/>
      <c r="AI7049" s="12"/>
      <c r="AJ7049" s="12"/>
      <c r="AK7049" s="12"/>
      <c r="AL7049" s="12"/>
      <c r="AM7049" s="12"/>
      <c r="AN7049" s="12"/>
      <c r="AO7049" s="12"/>
      <c r="AP7049" s="12"/>
      <c r="AQ7049" s="12"/>
      <c r="AR7049" s="12"/>
      <c r="AS7049" s="12"/>
      <c r="AT7049" s="12"/>
      <c r="AU7049" s="12"/>
      <c r="AV7049" s="12"/>
      <c r="AW7049" s="12"/>
      <c r="AX7049" s="12"/>
      <c r="AY7049" s="12"/>
      <c r="AZ7049" s="12"/>
      <c r="BA7049" s="12"/>
      <c r="BB7049" s="12"/>
      <c r="BC7049" s="12"/>
      <c r="BD7049" s="12"/>
      <c r="BE7049" s="12"/>
      <c r="BF7049" s="12"/>
      <c r="BG7049" s="12"/>
      <c r="BH7049" s="12"/>
      <c r="BI7049" s="12"/>
      <c r="BJ7049" s="13"/>
      <c r="BK7049" s="13"/>
      <c r="BL7049" s="13"/>
      <c r="BM7049" s="13"/>
      <c r="BN7049" s="13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1"/>
      <c r="L7050" s="11"/>
      <c r="M7050" s="12"/>
      <c r="N7050" s="12"/>
      <c r="O7050" s="12"/>
      <c r="P7050" s="12"/>
      <c r="Q7050" s="12"/>
      <c r="R7050" s="12"/>
      <c r="S7050" s="12"/>
      <c r="T7050" s="12"/>
      <c r="U7050" s="12"/>
      <c r="V7050" s="12"/>
      <c r="W7050" s="12"/>
      <c r="X7050" s="12"/>
      <c r="Y7050" s="12"/>
      <c r="Z7050" s="12"/>
      <c r="AA7050" s="12"/>
      <c r="AB7050" s="12"/>
      <c r="AC7050" s="12"/>
      <c r="AD7050" s="12"/>
      <c r="AE7050" s="12"/>
      <c r="AF7050" s="12"/>
      <c r="AG7050" s="12"/>
      <c r="AH7050" s="12"/>
      <c r="AI7050" s="12"/>
      <c r="AJ7050" s="12"/>
      <c r="AK7050" s="12"/>
      <c r="AL7050" s="12"/>
      <c r="AM7050" s="12"/>
      <c r="AN7050" s="12"/>
      <c r="AO7050" s="12"/>
      <c r="AP7050" s="12"/>
      <c r="AQ7050" s="12"/>
      <c r="AR7050" s="12"/>
      <c r="AS7050" s="12"/>
      <c r="AT7050" s="12"/>
      <c r="AU7050" s="12"/>
      <c r="AV7050" s="12"/>
      <c r="AW7050" s="12"/>
      <c r="AX7050" s="12"/>
      <c r="AY7050" s="12"/>
      <c r="AZ7050" s="12"/>
      <c r="BA7050" s="12"/>
      <c r="BB7050" s="12"/>
      <c r="BC7050" s="12"/>
      <c r="BD7050" s="12"/>
      <c r="BE7050" s="12"/>
      <c r="BF7050" s="12"/>
      <c r="BG7050" s="12"/>
      <c r="BH7050" s="12"/>
      <c r="BI7050" s="12"/>
      <c r="BJ7050" s="13"/>
      <c r="BK7050" s="13"/>
      <c r="BL7050" s="13"/>
      <c r="BM7050" s="13"/>
      <c r="BN7050" s="13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1"/>
      <c r="L7051" s="11"/>
      <c r="M7051" s="12"/>
      <c r="N7051" s="12"/>
      <c r="O7051" s="12"/>
      <c r="P7051" s="12"/>
      <c r="Q7051" s="12"/>
      <c r="R7051" s="12"/>
      <c r="S7051" s="12"/>
      <c r="T7051" s="12"/>
      <c r="U7051" s="12"/>
      <c r="V7051" s="12"/>
      <c r="W7051" s="12"/>
      <c r="X7051" s="12"/>
      <c r="Y7051" s="12"/>
      <c r="Z7051" s="12"/>
      <c r="AA7051" s="12"/>
      <c r="AB7051" s="12"/>
      <c r="AC7051" s="12"/>
      <c r="AD7051" s="12"/>
      <c r="AE7051" s="12"/>
      <c r="AF7051" s="12"/>
      <c r="AG7051" s="12"/>
      <c r="AH7051" s="12"/>
      <c r="AI7051" s="12"/>
      <c r="AJ7051" s="12"/>
      <c r="AK7051" s="12"/>
      <c r="AL7051" s="12"/>
      <c r="AM7051" s="12"/>
      <c r="AN7051" s="12"/>
      <c r="AO7051" s="12"/>
      <c r="AP7051" s="12"/>
      <c r="AQ7051" s="12"/>
      <c r="AR7051" s="12"/>
      <c r="AS7051" s="12"/>
      <c r="AT7051" s="12"/>
      <c r="AU7051" s="12"/>
      <c r="AV7051" s="12"/>
      <c r="AW7051" s="12"/>
      <c r="AX7051" s="12"/>
      <c r="AY7051" s="12"/>
      <c r="AZ7051" s="12"/>
      <c r="BA7051" s="12"/>
      <c r="BB7051" s="12"/>
      <c r="BC7051" s="12"/>
      <c r="BD7051" s="12"/>
      <c r="BE7051" s="12"/>
      <c r="BF7051" s="12"/>
      <c r="BG7051" s="12"/>
      <c r="BH7051" s="12"/>
      <c r="BI7051" s="12"/>
      <c r="BJ7051" s="13"/>
      <c r="BK7051" s="13"/>
      <c r="BL7051" s="13"/>
      <c r="BM7051" s="13"/>
      <c r="BN7051" s="13"/>
    </row>
    <row r="7052" spans="4:66" s="14" customFormat="1" x14ac:dyDescent="0.25">
      <c r="K7052" s="15"/>
      <c r="L7052" s="15"/>
      <c r="M7052" s="16"/>
      <c r="N7052" s="16"/>
      <c r="O7052" s="16"/>
      <c r="P7052" s="16"/>
      <c r="Q7052" s="16"/>
      <c r="R7052" s="16"/>
      <c r="S7052" s="16"/>
      <c r="T7052" s="16"/>
      <c r="U7052" s="16"/>
      <c r="V7052" s="16"/>
      <c r="W7052" s="16"/>
      <c r="X7052" s="16"/>
      <c r="Y7052" s="16"/>
      <c r="Z7052" s="16"/>
      <c r="AA7052" s="16"/>
      <c r="AB7052" s="16"/>
      <c r="AC7052" s="16"/>
      <c r="AD7052" s="16"/>
      <c r="AE7052" s="16"/>
      <c r="AF7052" s="16"/>
      <c r="AG7052" s="16"/>
      <c r="AH7052" s="16"/>
      <c r="AI7052" s="16"/>
      <c r="AJ7052" s="16"/>
      <c r="AK7052" s="16"/>
      <c r="AL7052" s="16"/>
      <c r="AM7052" s="16"/>
      <c r="AN7052" s="16"/>
      <c r="AO7052" s="16"/>
      <c r="AP7052" s="16"/>
      <c r="AQ7052" s="16"/>
      <c r="AR7052" s="16"/>
      <c r="AS7052" s="16"/>
      <c r="AT7052" s="16"/>
      <c r="AU7052" s="16"/>
      <c r="AV7052" s="16"/>
      <c r="AW7052" s="16"/>
      <c r="AX7052" s="16"/>
      <c r="AY7052" s="16"/>
      <c r="AZ7052" s="16"/>
      <c r="BA7052" s="16"/>
      <c r="BB7052" s="16"/>
      <c r="BC7052" s="16"/>
      <c r="BD7052" s="16"/>
      <c r="BE7052" s="16"/>
      <c r="BF7052" s="16"/>
      <c r="BG7052" s="16"/>
      <c r="BH7052" s="16"/>
      <c r="BI7052" s="16"/>
      <c r="BJ7052" s="17"/>
      <c r="BK7052" s="17"/>
      <c r="BL7052" s="17"/>
      <c r="BM7052" s="17"/>
      <c r="BN7052" s="17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1"/>
      <c r="L7053" s="11"/>
      <c r="M7053" s="12"/>
      <c r="N7053" s="12"/>
      <c r="O7053" s="12"/>
      <c r="P7053" s="12"/>
      <c r="Q7053" s="12"/>
      <c r="R7053" s="12"/>
      <c r="S7053" s="12"/>
      <c r="T7053" s="12"/>
      <c r="U7053" s="12"/>
      <c r="V7053" s="12"/>
      <c r="W7053" s="12"/>
      <c r="X7053" s="12"/>
      <c r="Y7053" s="12"/>
      <c r="Z7053" s="12"/>
      <c r="AA7053" s="12"/>
      <c r="AB7053" s="12"/>
      <c r="AC7053" s="12"/>
      <c r="AD7053" s="12"/>
      <c r="AE7053" s="12"/>
      <c r="AF7053" s="12"/>
      <c r="AG7053" s="12"/>
      <c r="AH7053" s="12"/>
      <c r="AI7053" s="12"/>
      <c r="AJ7053" s="12"/>
      <c r="AK7053" s="12"/>
      <c r="AL7053" s="12"/>
      <c r="AM7053" s="12"/>
      <c r="AN7053" s="12"/>
      <c r="AO7053" s="12"/>
      <c r="AP7053" s="12"/>
      <c r="AQ7053" s="12"/>
      <c r="AR7053" s="12"/>
      <c r="AS7053" s="12"/>
      <c r="AT7053" s="12"/>
      <c r="AU7053" s="12"/>
      <c r="AV7053" s="12"/>
      <c r="AW7053" s="12"/>
      <c r="AX7053" s="12"/>
      <c r="AY7053" s="12"/>
      <c r="AZ7053" s="12"/>
      <c r="BA7053" s="12"/>
      <c r="BB7053" s="12"/>
      <c r="BC7053" s="12"/>
      <c r="BD7053" s="12"/>
      <c r="BE7053" s="12"/>
      <c r="BF7053" s="12"/>
      <c r="BG7053" s="12"/>
      <c r="BH7053" s="12"/>
      <c r="BI7053" s="12"/>
      <c r="BJ7053" s="13"/>
      <c r="BK7053" s="13"/>
      <c r="BL7053" s="13"/>
      <c r="BM7053" s="13"/>
      <c r="BN7053" s="13"/>
    </row>
    <row r="7054" spans="4:66" x14ac:dyDescent="0.25">
      <c r="D7054"/>
      <c r="E7054" s="10"/>
      <c r="F7054" s="10"/>
      <c r="G7054" s="10"/>
      <c r="H7054" s="10"/>
      <c r="I7054" s="10"/>
      <c r="J7054" s="10"/>
      <c r="K7054" s="11"/>
      <c r="L7054" s="11"/>
      <c r="M7054" s="12"/>
      <c r="N7054" s="12"/>
      <c r="O7054" s="12"/>
      <c r="P7054" s="12"/>
      <c r="Q7054" s="12"/>
      <c r="R7054" s="12"/>
      <c r="S7054" s="12"/>
      <c r="T7054" s="12"/>
      <c r="U7054" s="12"/>
      <c r="V7054" s="12"/>
      <c r="W7054" s="12"/>
      <c r="X7054" s="12"/>
      <c r="Y7054" s="12"/>
      <c r="Z7054" s="12"/>
      <c r="AA7054" s="12"/>
      <c r="AB7054" s="12"/>
      <c r="AC7054" s="12"/>
      <c r="AD7054" s="12"/>
      <c r="AE7054" s="12"/>
      <c r="AF7054" s="12"/>
      <c r="AG7054" s="12"/>
      <c r="AH7054" s="12"/>
      <c r="AI7054" s="12"/>
      <c r="AJ7054" s="12"/>
      <c r="AK7054" s="12"/>
      <c r="AL7054" s="12"/>
      <c r="AM7054" s="12"/>
      <c r="AN7054" s="12"/>
      <c r="AO7054" s="12"/>
      <c r="AP7054" s="12"/>
      <c r="AQ7054" s="12"/>
      <c r="AR7054" s="12"/>
      <c r="AS7054" s="12"/>
      <c r="AT7054" s="12"/>
      <c r="AU7054" s="12"/>
      <c r="AV7054" s="12"/>
      <c r="AW7054" s="12"/>
      <c r="AX7054" s="12"/>
      <c r="AY7054" s="12"/>
      <c r="AZ7054" s="12"/>
      <c r="BA7054" s="12"/>
      <c r="BB7054" s="12"/>
      <c r="BC7054" s="12"/>
      <c r="BD7054" s="12"/>
      <c r="BE7054" s="12"/>
      <c r="BF7054" s="12"/>
      <c r="BG7054" s="12"/>
      <c r="BH7054" s="12"/>
      <c r="BI7054" s="12"/>
      <c r="BJ7054" s="13"/>
      <c r="BK7054" s="13"/>
      <c r="BL7054" s="13"/>
      <c r="BM7054" s="13"/>
      <c r="BN7054" s="13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1"/>
      <c r="L7055" s="11"/>
      <c r="M7055" s="12"/>
      <c r="N7055" s="12"/>
      <c r="O7055" s="12"/>
      <c r="P7055" s="12"/>
      <c r="Q7055" s="12"/>
      <c r="R7055" s="12"/>
      <c r="S7055" s="12"/>
      <c r="T7055" s="12"/>
      <c r="U7055" s="12"/>
      <c r="V7055" s="12"/>
      <c r="W7055" s="12"/>
      <c r="X7055" s="12"/>
      <c r="Y7055" s="12"/>
      <c r="Z7055" s="12"/>
      <c r="AA7055" s="12"/>
      <c r="AB7055" s="12"/>
      <c r="AC7055" s="12"/>
      <c r="AD7055" s="12"/>
      <c r="AE7055" s="12"/>
      <c r="AF7055" s="12"/>
      <c r="AG7055" s="12"/>
      <c r="AH7055" s="12"/>
      <c r="AI7055" s="12"/>
      <c r="AJ7055" s="12"/>
      <c r="AK7055" s="12"/>
      <c r="AL7055" s="12"/>
      <c r="AM7055" s="12"/>
      <c r="AN7055" s="12"/>
      <c r="AO7055" s="12"/>
      <c r="AP7055" s="12"/>
      <c r="AQ7055" s="12"/>
      <c r="AR7055" s="12"/>
      <c r="AS7055" s="12"/>
      <c r="AT7055" s="12"/>
      <c r="AU7055" s="12"/>
      <c r="AV7055" s="12"/>
      <c r="AW7055" s="12"/>
      <c r="AX7055" s="12"/>
      <c r="AY7055" s="12"/>
      <c r="AZ7055" s="12"/>
      <c r="BA7055" s="12"/>
      <c r="BB7055" s="12"/>
      <c r="BC7055" s="12"/>
      <c r="BD7055" s="12"/>
      <c r="BE7055" s="12"/>
      <c r="BF7055" s="12"/>
      <c r="BG7055" s="12"/>
      <c r="BH7055" s="12"/>
      <c r="BI7055" s="12"/>
      <c r="BJ7055" s="13"/>
      <c r="BK7055" s="13"/>
      <c r="BL7055" s="13"/>
      <c r="BM7055" s="13"/>
      <c r="BN7055" s="13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1"/>
      <c r="L7056" s="11"/>
      <c r="M7056" s="12"/>
      <c r="N7056" s="12"/>
      <c r="O7056" s="12"/>
      <c r="P7056" s="12"/>
      <c r="Q7056" s="12"/>
      <c r="R7056" s="12"/>
      <c r="S7056" s="12"/>
      <c r="T7056" s="12"/>
      <c r="U7056" s="12"/>
      <c r="V7056" s="12"/>
      <c r="W7056" s="12"/>
      <c r="X7056" s="12"/>
      <c r="Y7056" s="12"/>
      <c r="Z7056" s="12"/>
      <c r="AA7056" s="12"/>
      <c r="AB7056" s="12"/>
      <c r="AC7056" s="12"/>
      <c r="AD7056" s="12"/>
      <c r="AE7056" s="12"/>
      <c r="AF7056" s="12"/>
      <c r="AG7056" s="12"/>
      <c r="AH7056" s="12"/>
      <c r="AI7056" s="12"/>
      <c r="AJ7056" s="12"/>
      <c r="AK7056" s="12"/>
      <c r="AL7056" s="12"/>
      <c r="AM7056" s="12"/>
      <c r="AN7056" s="12"/>
      <c r="AO7056" s="12"/>
      <c r="AP7056" s="12"/>
      <c r="AQ7056" s="12"/>
      <c r="AR7056" s="12"/>
      <c r="AS7056" s="12"/>
      <c r="AT7056" s="12"/>
      <c r="AU7056" s="12"/>
      <c r="AV7056" s="12"/>
      <c r="AW7056" s="12"/>
      <c r="AX7056" s="12"/>
      <c r="AY7056" s="12"/>
      <c r="AZ7056" s="12"/>
      <c r="BA7056" s="12"/>
      <c r="BB7056" s="12"/>
      <c r="BC7056" s="12"/>
      <c r="BD7056" s="12"/>
      <c r="BE7056" s="12"/>
      <c r="BF7056" s="12"/>
      <c r="BG7056" s="12"/>
      <c r="BH7056" s="12"/>
      <c r="BI7056" s="12"/>
      <c r="BJ7056" s="13"/>
      <c r="BK7056" s="13"/>
      <c r="BL7056" s="13"/>
      <c r="BM7056" s="13"/>
      <c r="BN7056" s="13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1"/>
      <c r="L7057" s="11"/>
      <c r="M7057" s="12"/>
      <c r="N7057" s="12"/>
      <c r="O7057" s="12"/>
      <c r="P7057" s="12"/>
      <c r="Q7057" s="12"/>
      <c r="R7057" s="12"/>
      <c r="S7057" s="12"/>
      <c r="T7057" s="12"/>
      <c r="U7057" s="12"/>
      <c r="V7057" s="12"/>
      <c r="W7057" s="12"/>
      <c r="X7057" s="12"/>
      <c r="Y7057" s="12"/>
      <c r="Z7057" s="12"/>
      <c r="AA7057" s="12"/>
      <c r="AB7057" s="12"/>
      <c r="AC7057" s="12"/>
      <c r="AD7057" s="12"/>
      <c r="AE7057" s="12"/>
      <c r="AF7057" s="12"/>
      <c r="AG7057" s="12"/>
      <c r="AH7057" s="12"/>
      <c r="AI7057" s="12"/>
      <c r="AJ7057" s="12"/>
      <c r="AK7057" s="12"/>
      <c r="AL7057" s="12"/>
      <c r="AM7057" s="12"/>
      <c r="AN7057" s="12"/>
      <c r="AO7057" s="12"/>
      <c r="AP7057" s="12"/>
      <c r="AQ7057" s="12"/>
      <c r="AR7057" s="12"/>
      <c r="AS7057" s="12"/>
      <c r="AT7057" s="12"/>
      <c r="AU7057" s="12"/>
      <c r="AV7057" s="12"/>
      <c r="AW7057" s="12"/>
      <c r="AX7057" s="12"/>
      <c r="AY7057" s="12"/>
      <c r="AZ7057" s="12"/>
      <c r="BA7057" s="12"/>
      <c r="BB7057" s="12"/>
      <c r="BC7057" s="12"/>
      <c r="BD7057" s="12"/>
      <c r="BE7057" s="12"/>
      <c r="BF7057" s="12"/>
      <c r="BG7057" s="12"/>
      <c r="BH7057" s="12"/>
      <c r="BI7057" s="12"/>
      <c r="BJ7057" s="13"/>
      <c r="BK7057" s="13"/>
      <c r="BL7057" s="13"/>
      <c r="BM7057" s="13"/>
      <c r="BN7057" s="13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1"/>
      <c r="L7058" s="11"/>
      <c r="M7058" s="12"/>
      <c r="N7058" s="12"/>
      <c r="O7058" s="12"/>
      <c r="P7058" s="12"/>
      <c r="Q7058" s="12"/>
      <c r="R7058" s="12"/>
      <c r="S7058" s="12"/>
      <c r="T7058" s="12"/>
      <c r="U7058" s="12"/>
      <c r="V7058" s="12"/>
      <c r="W7058" s="12"/>
      <c r="X7058" s="12"/>
      <c r="Y7058" s="12"/>
      <c r="Z7058" s="12"/>
      <c r="AA7058" s="12"/>
      <c r="AB7058" s="12"/>
      <c r="AC7058" s="12"/>
      <c r="AD7058" s="12"/>
      <c r="AE7058" s="12"/>
      <c r="AF7058" s="12"/>
      <c r="AG7058" s="12"/>
      <c r="AH7058" s="12"/>
      <c r="AI7058" s="12"/>
      <c r="AJ7058" s="12"/>
      <c r="AK7058" s="12"/>
      <c r="AL7058" s="12"/>
      <c r="AM7058" s="12"/>
      <c r="AN7058" s="12"/>
      <c r="AO7058" s="12"/>
      <c r="AP7058" s="12"/>
      <c r="AQ7058" s="12"/>
      <c r="AR7058" s="12"/>
      <c r="AS7058" s="12"/>
      <c r="AT7058" s="12"/>
      <c r="AU7058" s="12"/>
      <c r="AV7058" s="12"/>
      <c r="AW7058" s="12"/>
      <c r="AX7058" s="12"/>
      <c r="AY7058" s="12"/>
      <c r="AZ7058" s="12"/>
      <c r="BA7058" s="12"/>
      <c r="BB7058" s="12"/>
      <c r="BC7058" s="12"/>
      <c r="BD7058" s="12"/>
      <c r="BE7058" s="12"/>
      <c r="BF7058" s="12"/>
      <c r="BG7058" s="12"/>
      <c r="BH7058" s="12"/>
      <c r="BI7058" s="12"/>
      <c r="BJ7058" s="13"/>
      <c r="BK7058" s="13"/>
      <c r="BL7058" s="13"/>
      <c r="BM7058" s="13"/>
      <c r="BN7058" s="13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1"/>
      <c r="L7059" s="11"/>
      <c r="M7059" s="12"/>
      <c r="N7059" s="12"/>
      <c r="O7059" s="12"/>
      <c r="P7059" s="12"/>
      <c r="Q7059" s="12"/>
      <c r="R7059" s="12"/>
      <c r="S7059" s="12"/>
      <c r="T7059" s="12"/>
      <c r="U7059" s="12"/>
      <c r="V7059" s="12"/>
      <c r="W7059" s="12"/>
      <c r="X7059" s="12"/>
      <c r="Y7059" s="12"/>
      <c r="Z7059" s="12"/>
      <c r="AA7059" s="12"/>
      <c r="AB7059" s="12"/>
      <c r="AC7059" s="12"/>
      <c r="AD7059" s="12"/>
      <c r="AE7059" s="12"/>
      <c r="AF7059" s="12"/>
      <c r="AG7059" s="12"/>
      <c r="AH7059" s="12"/>
      <c r="AI7059" s="12"/>
      <c r="AJ7059" s="12"/>
      <c r="AK7059" s="12"/>
      <c r="AL7059" s="12"/>
      <c r="AM7059" s="12"/>
      <c r="AN7059" s="12"/>
      <c r="AO7059" s="12"/>
      <c r="AP7059" s="12"/>
      <c r="AQ7059" s="12"/>
      <c r="AR7059" s="12"/>
      <c r="AS7059" s="12"/>
      <c r="AT7059" s="12"/>
      <c r="AU7059" s="12"/>
      <c r="AV7059" s="12"/>
      <c r="AW7059" s="12"/>
      <c r="AX7059" s="12"/>
      <c r="AY7059" s="12"/>
      <c r="AZ7059" s="12"/>
      <c r="BA7059" s="12"/>
      <c r="BB7059" s="12"/>
      <c r="BC7059" s="12"/>
      <c r="BD7059" s="12"/>
      <c r="BE7059" s="12"/>
      <c r="BF7059" s="12"/>
      <c r="BG7059" s="12"/>
      <c r="BH7059" s="12"/>
      <c r="BI7059" s="12"/>
      <c r="BJ7059" s="13"/>
      <c r="BK7059" s="13"/>
      <c r="BL7059" s="13"/>
      <c r="BM7059" s="13"/>
      <c r="BN7059" s="13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1"/>
      <c r="L7060" s="11"/>
      <c r="M7060" s="12"/>
      <c r="N7060" s="12"/>
      <c r="O7060" s="12"/>
      <c r="P7060" s="12"/>
      <c r="Q7060" s="12"/>
      <c r="R7060" s="12"/>
      <c r="S7060" s="12"/>
      <c r="T7060" s="12"/>
      <c r="U7060" s="12"/>
      <c r="V7060" s="12"/>
      <c r="W7060" s="12"/>
      <c r="X7060" s="12"/>
      <c r="Y7060" s="12"/>
      <c r="Z7060" s="12"/>
      <c r="AA7060" s="12"/>
      <c r="AB7060" s="12"/>
      <c r="AC7060" s="12"/>
      <c r="AD7060" s="12"/>
      <c r="AE7060" s="12"/>
      <c r="AF7060" s="12"/>
      <c r="AG7060" s="12"/>
      <c r="AH7060" s="12"/>
      <c r="AI7060" s="12"/>
      <c r="AJ7060" s="12"/>
      <c r="AK7060" s="12"/>
      <c r="AL7060" s="12"/>
      <c r="AM7060" s="12"/>
      <c r="AN7060" s="12"/>
      <c r="AO7060" s="12"/>
      <c r="AP7060" s="12"/>
      <c r="AQ7060" s="12"/>
      <c r="AR7060" s="12"/>
      <c r="AS7060" s="12"/>
      <c r="AT7060" s="12"/>
      <c r="AU7060" s="12"/>
      <c r="AV7060" s="12"/>
      <c r="AW7060" s="12"/>
      <c r="AX7060" s="12"/>
      <c r="AY7060" s="12"/>
      <c r="AZ7060" s="12"/>
      <c r="BA7060" s="12"/>
      <c r="BB7060" s="12"/>
      <c r="BC7060" s="12"/>
      <c r="BD7060" s="12"/>
      <c r="BE7060" s="12"/>
      <c r="BF7060" s="12"/>
      <c r="BG7060" s="12"/>
      <c r="BH7060" s="12"/>
      <c r="BI7060" s="12"/>
      <c r="BJ7060" s="13"/>
      <c r="BK7060" s="13"/>
      <c r="BL7060" s="13"/>
      <c r="BM7060" s="13"/>
      <c r="BN7060" s="13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1"/>
      <c r="L7061" s="11"/>
      <c r="M7061" s="12"/>
      <c r="N7061" s="12"/>
      <c r="O7061" s="12"/>
      <c r="P7061" s="12"/>
      <c r="Q7061" s="12"/>
      <c r="R7061" s="12"/>
      <c r="S7061" s="12"/>
      <c r="T7061" s="12"/>
      <c r="U7061" s="12"/>
      <c r="V7061" s="12"/>
      <c r="W7061" s="12"/>
      <c r="X7061" s="12"/>
      <c r="Y7061" s="12"/>
      <c r="Z7061" s="12"/>
      <c r="AA7061" s="12"/>
      <c r="AB7061" s="12"/>
      <c r="AC7061" s="12"/>
      <c r="AD7061" s="12"/>
      <c r="AE7061" s="12"/>
      <c r="AF7061" s="12"/>
      <c r="AG7061" s="12"/>
      <c r="AH7061" s="12"/>
      <c r="AI7061" s="12"/>
      <c r="AJ7061" s="12"/>
      <c r="AK7061" s="12"/>
      <c r="AL7061" s="12"/>
      <c r="AM7061" s="12"/>
      <c r="AN7061" s="12"/>
      <c r="AO7061" s="12"/>
      <c r="AP7061" s="12"/>
      <c r="AQ7061" s="12"/>
      <c r="AR7061" s="12"/>
      <c r="AS7061" s="12"/>
      <c r="AT7061" s="12"/>
      <c r="AU7061" s="12"/>
      <c r="AV7061" s="12"/>
      <c r="AW7061" s="12"/>
      <c r="AX7061" s="12"/>
      <c r="AY7061" s="12"/>
      <c r="AZ7061" s="12"/>
      <c r="BA7061" s="12"/>
      <c r="BB7061" s="12"/>
      <c r="BC7061" s="12"/>
      <c r="BD7061" s="12"/>
      <c r="BE7061" s="12"/>
      <c r="BF7061" s="12"/>
      <c r="BG7061" s="12"/>
      <c r="BH7061" s="12"/>
      <c r="BI7061" s="12"/>
      <c r="BJ7061" s="13"/>
      <c r="BK7061" s="13"/>
      <c r="BL7061" s="13"/>
      <c r="BM7061" s="13"/>
      <c r="BN7061" s="13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1"/>
      <c r="L7062" s="11"/>
      <c r="M7062" s="12"/>
      <c r="N7062" s="12"/>
      <c r="O7062" s="12"/>
      <c r="P7062" s="12"/>
      <c r="Q7062" s="12"/>
      <c r="R7062" s="12"/>
      <c r="S7062" s="12"/>
      <c r="T7062" s="12"/>
      <c r="U7062" s="12"/>
      <c r="V7062" s="12"/>
      <c r="W7062" s="12"/>
      <c r="X7062" s="12"/>
      <c r="Y7062" s="12"/>
      <c r="Z7062" s="12"/>
      <c r="AA7062" s="12"/>
      <c r="AB7062" s="12"/>
      <c r="AC7062" s="12"/>
      <c r="AD7062" s="12"/>
      <c r="AE7062" s="12"/>
      <c r="AF7062" s="12"/>
      <c r="AG7062" s="12"/>
      <c r="AH7062" s="12"/>
      <c r="AI7062" s="12"/>
      <c r="AJ7062" s="12"/>
      <c r="AK7062" s="12"/>
      <c r="AL7062" s="12"/>
      <c r="AM7062" s="12"/>
      <c r="AN7062" s="12"/>
      <c r="AO7062" s="12"/>
      <c r="AP7062" s="12"/>
      <c r="AQ7062" s="12"/>
      <c r="AR7062" s="12"/>
      <c r="AS7062" s="12"/>
      <c r="AT7062" s="12"/>
      <c r="AU7062" s="12"/>
      <c r="AV7062" s="12"/>
      <c r="AW7062" s="12"/>
      <c r="AX7062" s="12"/>
      <c r="AY7062" s="12"/>
      <c r="AZ7062" s="12"/>
      <c r="BA7062" s="12"/>
      <c r="BB7062" s="12"/>
      <c r="BC7062" s="12"/>
      <c r="BD7062" s="12"/>
      <c r="BE7062" s="12"/>
      <c r="BF7062" s="12"/>
      <c r="BG7062" s="12"/>
      <c r="BH7062" s="12"/>
      <c r="BI7062" s="12"/>
      <c r="BJ7062" s="13"/>
      <c r="BK7062" s="13"/>
      <c r="BL7062" s="13"/>
      <c r="BM7062" s="13"/>
      <c r="BN7062" s="13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1"/>
      <c r="L7063" s="11"/>
      <c r="M7063" s="12"/>
      <c r="N7063" s="12"/>
      <c r="O7063" s="12"/>
      <c r="P7063" s="12"/>
      <c r="Q7063" s="12"/>
      <c r="R7063" s="12"/>
      <c r="S7063" s="12"/>
      <c r="T7063" s="12"/>
      <c r="U7063" s="12"/>
      <c r="V7063" s="12"/>
      <c r="W7063" s="12"/>
      <c r="X7063" s="12"/>
      <c r="Y7063" s="12"/>
      <c r="Z7063" s="12"/>
      <c r="AA7063" s="12"/>
      <c r="AB7063" s="12"/>
      <c r="AC7063" s="12"/>
      <c r="AD7063" s="12"/>
      <c r="AE7063" s="12"/>
      <c r="AF7063" s="12"/>
      <c r="AG7063" s="12"/>
      <c r="AH7063" s="12"/>
      <c r="AI7063" s="12"/>
      <c r="AJ7063" s="12"/>
      <c r="AK7063" s="12"/>
      <c r="AL7063" s="12"/>
      <c r="AM7063" s="12"/>
      <c r="AN7063" s="12"/>
      <c r="AO7063" s="12"/>
      <c r="AP7063" s="12"/>
      <c r="AQ7063" s="12"/>
      <c r="AR7063" s="12"/>
      <c r="AS7063" s="12"/>
      <c r="AT7063" s="12"/>
      <c r="AU7063" s="12"/>
      <c r="AV7063" s="12"/>
      <c r="AW7063" s="12"/>
      <c r="AX7063" s="12"/>
      <c r="AY7063" s="12"/>
      <c r="AZ7063" s="12"/>
      <c r="BA7063" s="12"/>
      <c r="BB7063" s="12"/>
      <c r="BC7063" s="12"/>
      <c r="BD7063" s="12"/>
      <c r="BE7063" s="12"/>
      <c r="BF7063" s="12"/>
      <c r="BG7063" s="12"/>
      <c r="BH7063" s="12"/>
      <c r="BI7063" s="12"/>
      <c r="BJ7063" s="13"/>
      <c r="BK7063" s="13"/>
      <c r="BL7063" s="13"/>
      <c r="BM7063" s="13"/>
      <c r="BN7063" s="13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1"/>
      <c r="L7064" s="11"/>
      <c r="M7064" s="12"/>
      <c r="N7064" s="12"/>
      <c r="O7064" s="12"/>
      <c r="P7064" s="12"/>
      <c r="Q7064" s="12"/>
      <c r="R7064" s="12"/>
      <c r="S7064" s="12"/>
      <c r="T7064" s="12"/>
      <c r="U7064" s="12"/>
      <c r="V7064" s="12"/>
      <c r="W7064" s="12"/>
      <c r="X7064" s="12"/>
      <c r="Y7064" s="12"/>
      <c r="Z7064" s="12"/>
      <c r="AA7064" s="12"/>
      <c r="AB7064" s="12"/>
      <c r="AC7064" s="12"/>
      <c r="AD7064" s="12"/>
      <c r="AE7064" s="12"/>
      <c r="AF7064" s="12"/>
      <c r="AG7064" s="12"/>
      <c r="AH7064" s="12"/>
      <c r="AI7064" s="12"/>
      <c r="AJ7064" s="12"/>
      <c r="AK7064" s="12"/>
      <c r="AL7064" s="12"/>
      <c r="AM7064" s="12"/>
      <c r="AN7064" s="12"/>
      <c r="AO7064" s="12"/>
      <c r="AP7064" s="12"/>
      <c r="AQ7064" s="12"/>
      <c r="AR7064" s="12"/>
      <c r="AS7064" s="12"/>
      <c r="AT7064" s="12"/>
      <c r="AU7064" s="12"/>
      <c r="AV7064" s="12"/>
      <c r="AW7064" s="12"/>
      <c r="AX7064" s="12"/>
      <c r="AY7064" s="12"/>
      <c r="AZ7064" s="12"/>
      <c r="BA7064" s="12"/>
      <c r="BB7064" s="12"/>
      <c r="BC7064" s="12"/>
      <c r="BD7064" s="12"/>
      <c r="BE7064" s="12"/>
      <c r="BF7064" s="12"/>
      <c r="BG7064" s="12"/>
      <c r="BH7064" s="12"/>
      <c r="BI7064" s="12"/>
      <c r="BJ7064" s="13"/>
      <c r="BK7064" s="13"/>
      <c r="BL7064" s="13"/>
      <c r="BM7064" s="13"/>
      <c r="BN7064" s="13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1"/>
      <c r="L7065" s="11"/>
      <c r="M7065" s="12"/>
      <c r="N7065" s="12"/>
      <c r="O7065" s="12"/>
      <c r="P7065" s="12"/>
      <c r="Q7065" s="12"/>
      <c r="R7065" s="12"/>
      <c r="S7065" s="12"/>
      <c r="T7065" s="12"/>
      <c r="U7065" s="12"/>
      <c r="V7065" s="12"/>
      <c r="W7065" s="12"/>
      <c r="X7065" s="12"/>
      <c r="Y7065" s="12"/>
      <c r="Z7065" s="12"/>
      <c r="AA7065" s="12"/>
      <c r="AB7065" s="12"/>
      <c r="AC7065" s="12"/>
      <c r="AD7065" s="12"/>
      <c r="AE7065" s="12"/>
      <c r="AF7065" s="12"/>
      <c r="AG7065" s="12"/>
      <c r="AH7065" s="12"/>
      <c r="AI7065" s="12"/>
      <c r="AJ7065" s="12"/>
      <c r="AK7065" s="12"/>
      <c r="AL7065" s="12"/>
      <c r="AM7065" s="12"/>
      <c r="AN7065" s="12"/>
      <c r="AO7065" s="12"/>
      <c r="AP7065" s="12"/>
      <c r="AQ7065" s="12"/>
      <c r="AR7065" s="12"/>
      <c r="AS7065" s="12"/>
      <c r="AT7065" s="12"/>
      <c r="AU7065" s="12"/>
      <c r="AV7065" s="12"/>
      <c r="AW7065" s="12"/>
      <c r="AX7065" s="12"/>
      <c r="AY7065" s="12"/>
      <c r="AZ7065" s="12"/>
      <c r="BA7065" s="12"/>
      <c r="BB7065" s="12"/>
      <c r="BC7065" s="12"/>
      <c r="BD7065" s="12"/>
      <c r="BE7065" s="12"/>
      <c r="BF7065" s="12"/>
      <c r="BG7065" s="12"/>
      <c r="BH7065" s="12"/>
      <c r="BI7065" s="12"/>
      <c r="BJ7065" s="13"/>
      <c r="BK7065" s="13"/>
      <c r="BL7065" s="13"/>
      <c r="BM7065" s="13"/>
      <c r="BN7065" s="13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1"/>
      <c r="L7066" s="11"/>
      <c r="M7066" s="12"/>
      <c r="N7066" s="12"/>
      <c r="O7066" s="12"/>
      <c r="P7066" s="12"/>
      <c r="Q7066" s="12"/>
      <c r="R7066" s="12"/>
      <c r="S7066" s="12"/>
      <c r="T7066" s="12"/>
      <c r="U7066" s="12"/>
      <c r="V7066" s="12"/>
      <c r="W7066" s="12"/>
      <c r="X7066" s="12"/>
      <c r="Y7066" s="12"/>
      <c r="Z7066" s="12"/>
      <c r="AA7066" s="12"/>
      <c r="AB7066" s="12"/>
      <c r="AC7066" s="12"/>
      <c r="AD7066" s="12"/>
      <c r="AE7066" s="12"/>
      <c r="AF7066" s="12"/>
      <c r="AG7066" s="12"/>
      <c r="AH7066" s="12"/>
      <c r="AI7066" s="12"/>
      <c r="AJ7066" s="12"/>
      <c r="AK7066" s="12"/>
      <c r="AL7066" s="12"/>
      <c r="AM7066" s="12"/>
      <c r="AN7066" s="12"/>
      <c r="AO7066" s="12"/>
      <c r="AP7066" s="12"/>
      <c r="AQ7066" s="12"/>
      <c r="AR7066" s="12"/>
      <c r="AS7066" s="12"/>
      <c r="AT7066" s="12"/>
      <c r="AU7066" s="12"/>
      <c r="AV7066" s="12"/>
      <c r="AW7066" s="12"/>
      <c r="AX7066" s="12"/>
      <c r="AY7066" s="12"/>
      <c r="AZ7066" s="12"/>
      <c r="BA7066" s="12"/>
      <c r="BB7066" s="12"/>
      <c r="BC7066" s="12"/>
      <c r="BD7066" s="12"/>
      <c r="BE7066" s="12"/>
      <c r="BF7066" s="12"/>
      <c r="BG7066" s="12"/>
      <c r="BH7066" s="12"/>
      <c r="BI7066" s="12"/>
      <c r="BJ7066" s="13"/>
      <c r="BK7066" s="13"/>
      <c r="BL7066" s="13"/>
      <c r="BM7066" s="13"/>
      <c r="BN7066" s="13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1"/>
      <c r="L7067" s="11"/>
      <c r="M7067" s="12"/>
      <c r="N7067" s="12"/>
      <c r="O7067" s="12"/>
      <c r="P7067" s="12"/>
      <c r="Q7067" s="12"/>
      <c r="R7067" s="12"/>
      <c r="S7067" s="12"/>
      <c r="T7067" s="12"/>
      <c r="U7067" s="12"/>
      <c r="V7067" s="12"/>
      <c r="W7067" s="12"/>
      <c r="X7067" s="12"/>
      <c r="Y7067" s="12"/>
      <c r="Z7067" s="12"/>
      <c r="AA7067" s="12"/>
      <c r="AB7067" s="12"/>
      <c r="AC7067" s="12"/>
      <c r="AD7067" s="12"/>
      <c r="AE7067" s="12"/>
      <c r="AF7067" s="12"/>
      <c r="AG7067" s="12"/>
      <c r="AH7067" s="12"/>
      <c r="AI7067" s="12"/>
      <c r="AJ7067" s="12"/>
      <c r="AK7067" s="12"/>
      <c r="AL7067" s="12"/>
      <c r="AM7067" s="12"/>
      <c r="AN7067" s="12"/>
      <c r="AO7067" s="12"/>
      <c r="AP7067" s="12"/>
      <c r="AQ7067" s="12"/>
      <c r="AR7067" s="12"/>
      <c r="AS7067" s="12"/>
      <c r="AT7067" s="12"/>
      <c r="AU7067" s="12"/>
      <c r="AV7067" s="12"/>
      <c r="AW7067" s="12"/>
      <c r="AX7067" s="12"/>
      <c r="AY7067" s="12"/>
      <c r="AZ7067" s="12"/>
      <c r="BA7067" s="12"/>
      <c r="BB7067" s="12"/>
      <c r="BC7067" s="12"/>
      <c r="BD7067" s="12"/>
      <c r="BE7067" s="12"/>
      <c r="BF7067" s="12"/>
      <c r="BG7067" s="12"/>
      <c r="BH7067" s="12"/>
      <c r="BI7067" s="12"/>
      <c r="BJ7067" s="13"/>
      <c r="BK7067" s="13"/>
      <c r="BL7067" s="13"/>
      <c r="BM7067" s="13"/>
      <c r="BN7067" s="13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1"/>
      <c r="L7068" s="11"/>
      <c r="M7068" s="12"/>
      <c r="N7068" s="12"/>
      <c r="O7068" s="12"/>
      <c r="P7068" s="12"/>
      <c r="Q7068" s="12"/>
      <c r="R7068" s="12"/>
      <c r="S7068" s="12"/>
      <c r="T7068" s="12"/>
      <c r="U7068" s="12"/>
      <c r="V7068" s="12"/>
      <c r="W7068" s="12"/>
      <c r="X7068" s="12"/>
      <c r="Y7068" s="12"/>
      <c r="Z7068" s="12"/>
      <c r="AA7068" s="12"/>
      <c r="AB7068" s="12"/>
      <c r="AC7068" s="12"/>
      <c r="AD7068" s="12"/>
      <c r="AE7068" s="12"/>
      <c r="AF7068" s="12"/>
      <c r="AG7068" s="12"/>
      <c r="AH7068" s="12"/>
      <c r="AI7068" s="12"/>
      <c r="AJ7068" s="12"/>
      <c r="AK7068" s="12"/>
      <c r="AL7068" s="12"/>
      <c r="AM7068" s="12"/>
      <c r="AN7068" s="12"/>
      <c r="AO7068" s="12"/>
      <c r="AP7068" s="12"/>
      <c r="AQ7068" s="12"/>
      <c r="AR7068" s="12"/>
      <c r="AS7068" s="12"/>
      <c r="AT7068" s="12"/>
      <c r="AU7068" s="12"/>
      <c r="AV7068" s="12"/>
      <c r="AW7068" s="12"/>
      <c r="AX7068" s="12"/>
      <c r="AY7068" s="12"/>
      <c r="AZ7068" s="12"/>
      <c r="BA7068" s="12"/>
      <c r="BB7068" s="12"/>
      <c r="BC7068" s="12"/>
      <c r="BD7068" s="12"/>
      <c r="BE7068" s="12"/>
      <c r="BF7068" s="12"/>
      <c r="BG7068" s="12"/>
      <c r="BH7068" s="12"/>
      <c r="BI7068" s="12"/>
      <c r="BJ7068" s="13"/>
      <c r="BK7068" s="13"/>
      <c r="BL7068" s="13"/>
      <c r="BM7068" s="13"/>
      <c r="BN7068" s="13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1"/>
      <c r="L7069" s="11"/>
      <c r="M7069" s="12"/>
      <c r="N7069" s="12"/>
      <c r="O7069" s="12"/>
      <c r="P7069" s="12"/>
      <c r="Q7069" s="12"/>
      <c r="R7069" s="12"/>
      <c r="S7069" s="12"/>
      <c r="T7069" s="12"/>
      <c r="U7069" s="12"/>
      <c r="V7069" s="12"/>
      <c r="W7069" s="12"/>
      <c r="X7069" s="12"/>
      <c r="Y7069" s="12"/>
      <c r="Z7069" s="12"/>
      <c r="AA7069" s="12"/>
      <c r="AB7069" s="12"/>
      <c r="AC7069" s="12"/>
      <c r="AD7069" s="12"/>
      <c r="AE7069" s="12"/>
      <c r="AF7069" s="12"/>
      <c r="AG7069" s="12"/>
      <c r="AH7069" s="12"/>
      <c r="AI7069" s="12"/>
      <c r="AJ7069" s="12"/>
      <c r="AK7069" s="12"/>
      <c r="AL7069" s="12"/>
      <c r="AM7069" s="12"/>
      <c r="AN7069" s="12"/>
      <c r="AO7069" s="12"/>
      <c r="AP7069" s="12"/>
      <c r="AQ7069" s="12"/>
      <c r="AR7069" s="12"/>
      <c r="AS7069" s="12"/>
      <c r="AT7069" s="12"/>
      <c r="AU7069" s="12"/>
      <c r="AV7069" s="12"/>
      <c r="AW7069" s="12"/>
      <c r="AX7069" s="12"/>
      <c r="AY7069" s="12"/>
      <c r="AZ7069" s="12"/>
      <c r="BA7069" s="12"/>
      <c r="BB7069" s="12"/>
      <c r="BC7069" s="12"/>
      <c r="BD7069" s="12"/>
      <c r="BE7069" s="12"/>
      <c r="BF7069" s="12"/>
      <c r="BG7069" s="12"/>
      <c r="BH7069" s="12"/>
      <c r="BI7069" s="12"/>
      <c r="BJ7069" s="13"/>
      <c r="BK7069" s="13"/>
      <c r="BL7069" s="13"/>
      <c r="BM7069" s="13"/>
      <c r="BN7069" s="13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1"/>
      <c r="L7070" s="11"/>
      <c r="M7070" s="12"/>
      <c r="N7070" s="12"/>
      <c r="O7070" s="12"/>
      <c r="P7070" s="12"/>
      <c r="Q7070" s="12"/>
      <c r="R7070" s="12"/>
      <c r="S7070" s="12"/>
      <c r="T7070" s="12"/>
      <c r="U7070" s="12"/>
      <c r="V7070" s="12"/>
      <c r="W7070" s="12"/>
      <c r="X7070" s="12"/>
      <c r="Y7070" s="12"/>
      <c r="Z7070" s="12"/>
      <c r="AA7070" s="12"/>
      <c r="AB7070" s="12"/>
      <c r="AC7070" s="12"/>
      <c r="AD7070" s="12"/>
      <c r="AE7070" s="12"/>
      <c r="AF7070" s="12"/>
      <c r="AG7070" s="12"/>
      <c r="AH7070" s="12"/>
      <c r="AI7070" s="12"/>
      <c r="AJ7070" s="12"/>
      <c r="AK7070" s="12"/>
      <c r="AL7070" s="12"/>
      <c r="AM7070" s="12"/>
      <c r="AN7070" s="12"/>
      <c r="AO7070" s="12"/>
      <c r="AP7070" s="12"/>
      <c r="AQ7070" s="12"/>
      <c r="AR7070" s="12"/>
      <c r="AS7070" s="12"/>
      <c r="AT7070" s="12"/>
      <c r="AU7070" s="12"/>
      <c r="AV7070" s="12"/>
      <c r="AW7070" s="12"/>
      <c r="AX7070" s="12"/>
      <c r="AY7070" s="12"/>
      <c r="AZ7070" s="12"/>
      <c r="BA7070" s="12"/>
      <c r="BB7070" s="12"/>
      <c r="BC7070" s="12"/>
      <c r="BD7070" s="12"/>
      <c r="BE7070" s="12"/>
      <c r="BF7070" s="12"/>
      <c r="BG7070" s="12"/>
      <c r="BH7070" s="12"/>
      <c r="BI7070" s="12"/>
      <c r="BJ7070" s="13"/>
      <c r="BK7070" s="13"/>
      <c r="BL7070" s="13"/>
      <c r="BM7070" s="13"/>
      <c r="BN7070" s="13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1"/>
      <c r="L7071" s="11"/>
      <c r="M7071" s="12"/>
      <c r="N7071" s="12"/>
      <c r="O7071" s="12"/>
      <c r="P7071" s="12"/>
      <c r="Q7071" s="12"/>
      <c r="R7071" s="12"/>
      <c r="S7071" s="12"/>
      <c r="T7071" s="12"/>
      <c r="U7071" s="12"/>
      <c r="V7071" s="12"/>
      <c r="W7071" s="12"/>
      <c r="X7071" s="12"/>
      <c r="Y7071" s="12"/>
      <c r="Z7071" s="12"/>
      <c r="AA7071" s="12"/>
      <c r="AB7071" s="12"/>
      <c r="AC7071" s="12"/>
      <c r="AD7071" s="12"/>
      <c r="AE7071" s="12"/>
      <c r="AF7071" s="12"/>
      <c r="AG7071" s="12"/>
      <c r="AH7071" s="12"/>
      <c r="AI7071" s="12"/>
      <c r="AJ7071" s="12"/>
      <c r="AK7071" s="12"/>
      <c r="AL7071" s="12"/>
      <c r="AM7071" s="12"/>
      <c r="AN7071" s="12"/>
      <c r="AO7071" s="12"/>
      <c r="AP7071" s="12"/>
      <c r="AQ7071" s="12"/>
      <c r="AR7071" s="12"/>
      <c r="AS7071" s="12"/>
      <c r="AT7071" s="12"/>
      <c r="AU7071" s="12"/>
      <c r="AV7071" s="12"/>
      <c r="AW7071" s="12"/>
      <c r="AX7071" s="12"/>
      <c r="AY7071" s="12"/>
      <c r="AZ7071" s="12"/>
      <c r="BA7071" s="12"/>
      <c r="BB7071" s="12"/>
      <c r="BC7071" s="12"/>
      <c r="BD7071" s="12"/>
      <c r="BE7071" s="12"/>
      <c r="BF7071" s="12"/>
      <c r="BG7071" s="12"/>
      <c r="BH7071" s="12"/>
      <c r="BI7071" s="12"/>
      <c r="BJ7071" s="13"/>
      <c r="BK7071" s="13"/>
      <c r="BL7071" s="13"/>
      <c r="BM7071" s="13"/>
      <c r="BN7071" s="13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1"/>
      <c r="L7072" s="11"/>
      <c r="M7072" s="12"/>
      <c r="N7072" s="12"/>
      <c r="O7072" s="12"/>
      <c r="P7072" s="12"/>
      <c r="Q7072" s="12"/>
      <c r="R7072" s="12"/>
      <c r="S7072" s="12"/>
      <c r="T7072" s="12"/>
      <c r="U7072" s="12"/>
      <c r="V7072" s="12"/>
      <c r="W7072" s="12"/>
      <c r="X7072" s="12"/>
      <c r="Y7072" s="12"/>
      <c r="Z7072" s="12"/>
      <c r="AA7072" s="12"/>
      <c r="AB7072" s="12"/>
      <c r="AC7072" s="12"/>
      <c r="AD7072" s="12"/>
      <c r="AE7072" s="12"/>
      <c r="AF7072" s="12"/>
      <c r="AG7072" s="12"/>
      <c r="AH7072" s="12"/>
      <c r="AI7072" s="12"/>
      <c r="AJ7072" s="12"/>
      <c r="AK7072" s="12"/>
      <c r="AL7072" s="12"/>
      <c r="AM7072" s="12"/>
      <c r="AN7072" s="12"/>
      <c r="AO7072" s="12"/>
      <c r="AP7072" s="12"/>
      <c r="AQ7072" s="12"/>
      <c r="AR7072" s="12"/>
      <c r="AS7072" s="12"/>
      <c r="AT7072" s="12"/>
      <c r="AU7072" s="12"/>
      <c r="AV7072" s="12"/>
      <c r="AW7072" s="12"/>
      <c r="AX7072" s="12"/>
      <c r="AY7072" s="12"/>
      <c r="AZ7072" s="12"/>
      <c r="BA7072" s="12"/>
      <c r="BB7072" s="12"/>
      <c r="BC7072" s="12"/>
      <c r="BD7072" s="12"/>
      <c r="BE7072" s="12"/>
      <c r="BF7072" s="12"/>
      <c r="BG7072" s="12"/>
      <c r="BH7072" s="12"/>
      <c r="BI7072" s="12"/>
      <c r="BJ7072" s="13"/>
      <c r="BK7072" s="13"/>
      <c r="BL7072" s="13"/>
      <c r="BM7072" s="13"/>
      <c r="BN7072" s="13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1"/>
      <c r="L7073" s="11"/>
      <c r="M7073" s="12"/>
      <c r="N7073" s="12"/>
      <c r="O7073" s="12"/>
      <c r="P7073" s="12"/>
      <c r="Q7073" s="12"/>
      <c r="R7073" s="12"/>
      <c r="S7073" s="12"/>
      <c r="T7073" s="12"/>
      <c r="U7073" s="12"/>
      <c r="V7073" s="12"/>
      <c r="W7073" s="12"/>
      <c r="X7073" s="12"/>
      <c r="Y7073" s="12"/>
      <c r="Z7073" s="12"/>
      <c r="AA7073" s="12"/>
      <c r="AB7073" s="12"/>
      <c r="AC7073" s="12"/>
      <c r="AD7073" s="12"/>
      <c r="AE7073" s="12"/>
      <c r="AF7073" s="12"/>
      <c r="AG7073" s="12"/>
      <c r="AH7073" s="12"/>
      <c r="AI7073" s="12"/>
      <c r="AJ7073" s="12"/>
      <c r="AK7073" s="12"/>
      <c r="AL7073" s="12"/>
      <c r="AM7073" s="12"/>
      <c r="AN7073" s="12"/>
      <c r="AO7073" s="12"/>
      <c r="AP7073" s="12"/>
      <c r="AQ7073" s="12"/>
      <c r="AR7073" s="12"/>
      <c r="AS7073" s="12"/>
      <c r="AT7073" s="12"/>
      <c r="AU7073" s="12"/>
      <c r="AV7073" s="12"/>
      <c r="AW7073" s="12"/>
      <c r="AX7073" s="12"/>
      <c r="AY7073" s="12"/>
      <c r="AZ7073" s="12"/>
      <c r="BA7073" s="12"/>
      <c r="BB7073" s="12"/>
      <c r="BC7073" s="12"/>
      <c r="BD7073" s="12"/>
      <c r="BE7073" s="12"/>
      <c r="BF7073" s="12"/>
      <c r="BG7073" s="12"/>
      <c r="BH7073" s="12"/>
      <c r="BI7073" s="12"/>
      <c r="BJ7073" s="13"/>
      <c r="BK7073" s="13"/>
      <c r="BL7073" s="13"/>
      <c r="BM7073" s="13"/>
      <c r="BN7073" s="13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1"/>
      <c r="L7074" s="11"/>
      <c r="M7074" s="12"/>
      <c r="N7074" s="12"/>
      <c r="O7074" s="12"/>
      <c r="P7074" s="12"/>
      <c r="Q7074" s="12"/>
      <c r="R7074" s="12"/>
      <c r="S7074" s="12"/>
      <c r="T7074" s="12"/>
      <c r="U7074" s="12"/>
      <c r="V7074" s="12"/>
      <c r="W7074" s="12"/>
      <c r="X7074" s="12"/>
      <c r="Y7074" s="12"/>
      <c r="Z7074" s="12"/>
      <c r="AA7074" s="12"/>
      <c r="AB7074" s="12"/>
      <c r="AC7074" s="12"/>
      <c r="AD7074" s="12"/>
      <c r="AE7074" s="12"/>
      <c r="AF7074" s="12"/>
      <c r="AG7074" s="12"/>
      <c r="AH7074" s="12"/>
      <c r="AI7074" s="12"/>
      <c r="AJ7074" s="12"/>
      <c r="AK7074" s="12"/>
      <c r="AL7074" s="12"/>
      <c r="AM7074" s="12"/>
      <c r="AN7074" s="12"/>
      <c r="AO7074" s="12"/>
      <c r="AP7074" s="12"/>
      <c r="AQ7074" s="12"/>
      <c r="AR7074" s="12"/>
      <c r="AS7074" s="12"/>
      <c r="AT7074" s="12"/>
      <c r="AU7074" s="12"/>
      <c r="AV7074" s="12"/>
      <c r="AW7074" s="12"/>
      <c r="AX7074" s="12"/>
      <c r="AY7074" s="12"/>
      <c r="AZ7074" s="12"/>
      <c r="BA7074" s="12"/>
      <c r="BB7074" s="12"/>
      <c r="BC7074" s="12"/>
      <c r="BD7074" s="12"/>
      <c r="BE7074" s="12"/>
      <c r="BF7074" s="12"/>
      <c r="BG7074" s="12"/>
      <c r="BH7074" s="12"/>
      <c r="BI7074" s="12"/>
      <c r="BJ7074" s="13"/>
      <c r="BK7074" s="13"/>
      <c r="BL7074" s="13"/>
      <c r="BM7074" s="13"/>
      <c r="BN7074" s="13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1"/>
      <c r="L7075" s="11"/>
      <c r="M7075" s="12"/>
      <c r="N7075" s="12"/>
      <c r="O7075" s="12"/>
      <c r="P7075" s="12"/>
      <c r="Q7075" s="12"/>
      <c r="R7075" s="12"/>
      <c r="S7075" s="12"/>
      <c r="T7075" s="12"/>
      <c r="U7075" s="12"/>
      <c r="V7075" s="12"/>
      <c r="W7075" s="12"/>
      <c r="X7075" s="12"/>
      <c r="Y7075" s="12"/>
      <c r="Z7075" s="12"/>
      <c r="AA7075" s="12"/>
      <c r="AB7075" s="12"/>
      <c r="AC7075" s="12"/>
      <c r="AD7075" s="12"/>
      <c r="AE7075" s="12"/>
      <c r="AF7075" s="12"/>
      <c r="AG7075" s="12"/>
      <c r="AH7075" s="12"/>
      <c r="AI7075" s="12"/>
      <c r="AJ7075" s="12"/>
      <c r="AK7075" s="12"/>
      <c r="AL7075" s="12"/>
      <c r="AM7075" s="12"/>
      <c r="AN7075" s="12"/>
      <c r="AO7075" s="12"/>
      <c r="AP7075" s="12"/>
      <c r="AQ7075" s="12"/>
      <c r="AR7075" s="12"/>
      <c r="AS7075" s="12"/>
      <c r="AT7075" s="12"/>
      <c r="AU7075" s="12"/>
      <c r="AV7075" s="12"/>
      <c r="AW7075" s="12"/>
      <c r="AX7075" s="12"/>
      <c r="AY7075" s="12"/>
      <c r="AZ7075" s="12"/>
      <c r="BA7075" s="12"/>
      <c r="BB7075" s="12"/>
      <c r="BC7075" s="12"/>
      <c r="BD7075" s="12"/>
      <c r="BE7075" s="12"/>
      <c r="BF7075" s="12"/>
      <c r="BG7075" s="12"/>
      <c r="BH7075" s="12"/>
      <c r="BI7075" s="12"/>
      <c r="BJ7075" s="13"/>
      <c r="BK7075" s="13"/>
      <c r="BL7075" s="13"/>
      <c r="BM7075" s="13"/>
      <c r="BN7075" s="13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1"/>
      <c r="L7076" s="11"/>
      <c r="M7076" s="12"/>
      <c r="N7076" s="12"/>
      <c r="O7076" s="12"/>
      <c r="P7076" s="12"/>
      <c r="Q7076" s="12"/>
      <c r="R7076" s="12"/>
      <c r="S7076" s="12"/>
      <c r="T7076" s="12"/>
      <c r="U7076" s="12"/>
      <c r="V7076" s="12"/>
      <c r="W7076" s="12"/>
      <c r="X7076" s="12"/>
      <c r="Y7076" s="12"/>
      <c r="Z7076" s="12"/>
      <c r="AA7076" s="12"/>
      <c r="AB7076" s="12"/>
      <c r="AC7076" s="12"/>
      <c r="AD7076" s="12"/>
      <c r="AE7076" s="12"/>
      <c r="AF7076" s="12"/>
      <c r="AG7076" s="12"/>
      <c r="AH7076" s="12"/>
      <c r="AI7076" s="12"/>
      <c r="AJ7076" s="12"/>
      <c r="AK7076" s="12"/>
      <c r="AL7076" s="12"/>
      <c r="AM7076" s="12"/>
      <c r="AN7076" s="12"/>
      <c r="AO7076" s="12"/>
      <c r="AP7076" s="12"/>
      <c r="AQ7076" s="12"/>
      <c r="AR7076" s="12"/>
      <c r="AS7076" s="12"/>
      <c r="AT7076" s="12"/>
      <c r="AU7076" s="12"/>
      <c r="AV7076" s="12"/>
      <c r="AW7076" s="12"/>
      <c r="AX7076" s="12"/>
      <c r="AY7076" s="12"/>
      <c r="AZ7076" s="12"/>
      <c r="BA7076" s="12"/>
      <c r="BB7076" s="12"/>
      <c r="BC7076" s="12"/>
      <c r="BD7076" s="12"/>
      <c r="BE7076" s="12"/>
      <c r="BF7076" s="12"/>
      <c r="BG7076" s="12"/>
      <c r="BH7076" s="12"/>
      <c r="BI7076" s="12"/>
      <c r="BJ7076" s="13"/>
      <c r="BK7076" s="13"/>
      <c r="BL7076" s="13"/>
      <c r="BM7076" s="13"/>
      <c r="BN7076" s="13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1"/>
      <c r="L7077" s="11"/>
      <c r="M7077" s="12"/>
      <c r="N7077" s="12"/>
      <c r="O7077" s="12"/>
      <c r="P7077" s="12"/>
      <c r="Q7077" s="12"/>
      <c r="R7077" s="12"/>
      <c r="S7077" s="12"/>
      <c r="T7077" s="12"/>
      <c r="U7077" s="12"/>
      <c r="V7077" s="12"/>
      <c r="W7077" s="12"/>
      <c r="X7077" s="12"/>
      <c r="Y7077" s="12"/>
      <c r="Z7077" s="12"/>
      <c r="AA7077" s="12"/>
      <c r="AB7077" s="12"/>
      <c r="AC7077" s="12"/>
      <c r="AD7077" s="12"/>
      <c r="AE7077" s="12"/>
      <c r="AF7077" s="12"/>
      <c r="AG7077" s="12"/>
      <c r="AH7077" s="12"/>
      <c r="AI7077" s="12"/>
      <c r="AJ7077" s="12"/>
      <c r="AK7077" s="12"/>
      <c r="AL7077" s="12"/>
      <c r="AM7077" s="12"/>
      <c r="AN7077" s="12"/>
      <c r="AO7077" s="12"/>
      <c r="AP7077" s="12"/>
      <c r="AQ7077" s="12"/>
      <c r="AR7077" s="12"/>
      <c r="AS7077" s="12"/>
      <c r="AT7077" s="12"/>
      <c r="AU7077" s="12"/>
      <c r="AV7077" s="12"/>
      <c r="AW7077" s="12"/>
      <c r="AX7077" s="12"/>
      <c r="AY7077" s="12"/>
      <c r="AZ7077" s="12"/>
      <c r="BA7077" s="12"/>
      <c r="BB7077" s="12"/>
      <c r="BC7077" s="12"/>
      <c r="BD7077" s="12"/>
      <c r="BE7077" s="12"/>
      <c r="BF7077" s="12"/>
      <c r="BG7077" s="12"/>
      <c r="BH7077" s="12"/>
      <c r="BI7077" s="12"/>
      <c r="BJ7077" s="13"/>
      <c r="BK7077" s="13"/>
      <c r="BL7077" s="13"/>
      <c r="BM7077" s="13"/>
      <c r="BN7077" s="13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1"/>
      <c r="L7078" s="11"/>
      <c r="M7078" s="12"/>
      <c r="N7078" s="12"/>
      <c r="O7078" s="12"/>
      <c r="P7078" s="12"/>
      <c r="Q7078" s="12"/>
      <c r="R7078" s="12"/>
      <c r="S7078" s="12"/>
      <c r="T7078" s="12"/>
      <c r="U7078" s="12"/>
      <c r="V7078" s="12"/>
      <c r="W7078" s="12"/>
      <c r="X7078" s="12"/>
      <c r="Y7078" s="12"/>
      <c r="Z7078" s="12"/>
      <c r="AA7078" s="12"/>
      <c r="AB7078" s="12"/>
      <c r="AC7078" s="12"/>
      <c r="AD7078" s="12"/>
      <c r="AE7078" s="12"/>
      <c r="AF7078" s="12"/>
      <c r="AG7078" s="12"/>
      <c r="AH7078" s="12"/>
      <c r="AI7078" s="12"/>
      <c r="AJ7078" s="12"/>
      <c r="AK7078" s="12"/>
      <c r="AL7078" s="12"/>
      <c r="AM7078" s="12"/>
      <c r="AN7078" s="12"/>
      <c r="AO7078" s="12"/>
      <c r="AP7078" s="12"/>
      <c r="AQ7078" s="12"/>
      <c r="AR7078" s="12"/>
      <c r="AS7078" s="12"/>
      <c r="AT7078" s="12"/>
      <c r="AU7078" s="12"/>
      <c r="AV7078" s="12"/>
      <c r="AW7078" s="12"/>
      <c r="AX7078" s="12"/>
      <c r="AY7078" s="12"/>
      <c r="AZ7078" s="12"/>
      <c r="BA7078" s="12"/>
      <c r="BB7078" s="12"/>
      <c r="BC7078" s="12"/>
      <c r="BD7078" s="12"/>
      <c r="BE7078" s="12"/>
      <c r="BF7078" s="12"/>
      <c r="BG7078" s="12"/>
      <c r="BH7078" s="12"/>
      <c r="BI7078" s="12"/>
      <c r="BJ7078" s="13"/>
      <c r="BK7078" s="13"/>
      <c r="BL7078" s="13"/>
      <c r="BM7078" s="13"/>
      <c r="BN7078" s="13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1"/>
      <c r="L7079" s="11"/>
      <c r="M7079" s="12"/>
      <c r="N7079" s="12"/>
      <c r="O7079" s="12"/>
      <c r="P7079" s="12"/>
      <c r="Q7079" s="12"/>
      <c r="R7079" s="12"/>
      <c r="S7079" s="12"/>
      <c r="T7079" s="12"/>
      <c r="U7079" s="12"/>
      <c r="V7079" s="12"/>
      <c r="W7079" s="12"/>
      <c r="X7079" s="12"/>
      <c r="Y7079" s="12"/>
      <c r="Z7079" s="12"/>
      <c r="AA7079" s="12"/>
      <c r="AB7079" s="12"/>
      <c r="AC7079" s="12"/>
      <c r="AD7079" s="12"/>
      <c r="AE7079" s="12"/>
      <c r="AF7079" s="12"/>
      <c r="AG7079" s="12"/>
      <c r="AH7079" s="12"/>
      <c r="AI7079" s="12"/>
      <c r="AJ7079" s="12"/>
      <c r="AK7079" s="12"/>
      <c r="AL7079" s="12"/>
      <c r="AM7079" s="12"/>
      <c r="AN7079" s="12"/>
      <c r="AO7079" s="12"/>
      <c r="AP7079" s="12"/>
      <c r="AQ7079" s="12"/>
      <c r="AR7079" s="12"/>
      <c r="AS7079" s="12"/>
      <c r="AT7079" s="12"/>
      <c r="AU7079" s="12"/>
      <c r="AV7079" s="12"/>
      <c r="AW7079" s="12"/>
      <c r="AX7079" s="12"/>
      <c r="AY7079" s="12"/>
      <c r="AZ7079" s="12"/>
      <c r="BA7079" s="12"/>
      <c r="BB7079" s="12"/>
      <c r="BC7079" s="12"/>
      <c r="BD7079" s="12"/>
      <c r="BE7079" s="12"/>
      <c r="BF7079" s="12"/>
      <c r="BG7079" s="12"/>
      <c r="BH7079" s="12"/>
      <c r="BI7079" s="12"/>
      <c r="BJ7079" s="13"/>
      <c r="BK7079" s="13"/>
      <c r="BL7079" s="13"/>
      <c r="BM7079" s="13"/>
      <c r="BN7079" s="13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1"/>
      <c r="L7080" s="11"/>
      <c r="M7080" s="12"/>
      <c r="N7080" s="12"/>
      <c r="O7080" s="12"/>
      <c r="P7080" s="12"/>
      <c r="Q7080" s="12"/>
      <c r="R7080" s="12"/>
      <c r="S7080" s="12"/>
      <c r="T7080" s="12"/>
      <c r="U7080" s="12"/>
      <c r="V7080" s="12"/>
      <c r="W7080" s="12"/>
      <c r="X7080" s="12"/>
      <c r="Y7080" s="12"/>
      <c r="Z7080" s="12"/>
      <c r="AA7080" s="12"/>
      <c r="AB7080" s="12"/>
      <c r="AC7080" s="12"/>
      <c r="AD7080" s="12"/>
      <c r="AE7080" s="12"/>
      <c r="AF7080" s="12"/>
      <c r="AG7080" s="12"/>
      <c r="AH7080" s="12"/>
      <c r="AI7080" s="12"/>
      <c r="AJ7080" s="12"/>
      <c r="AK7080" s="12"/>
      <c r="AL7080" s="12"/>
      <c r="AM7080" s="12"/>
      <c r="AN7080" s="12"/>
      <c r="AO7080" s="12"/>
      <c r="AP7080" s="12"/>
      <c r="AQ7080" s="12"/>
      <c r="AR7080" s="12"/>
      <c r="AS7080" s="12"/>
      <c r="AT7080" s="12"/>
      <c r="AU7080" s="12"/>
      <c r="AV7080" s="12"/>
      <c r="AW7080" s="12"/>
      <c r="AX7080" s="12"/>
      <c r="AY7080" s="12"/>
      <c r="AZ7080" s="12"/>
      <c r="BA7080" s="12"/>
      <c r="BB7080" s="12"/>
      <c r="BC7080" s="12"/>
      <c r="BD7080" s="12"/>
      <c r="BE7080" s="12"/>
      <c r="BF7080" s="12"/>
      <c r="BG7080" s="12"/>
      <c r="BH7080" s="12"/>
      <c r="BI7080" s="12"/>
      <c r="BJ7080" s="13"/>
      <c r="BK7080" s="13"/>
      <c r="BL7080" s="13"/>
      <c r="BM7080" s="13"/>
      <c r="BN7080" s="13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1"/>
      <c r="L7081" s="11"/>
      <c r="M7081" s="12"/>
      <c r="N7081" s="12"/>
      <c r="O7081" s="12"/>
      <c r="P7081" s="12"/>
      <c r="Q7081" s="12"/>
      <c r="R7081" s="12"/>
      <c r="S7081" s="12"/>
      <c r="T7081" s="12"/>
      <c r="U7081" s="12"/>
      <c r="V7081" s="12"/>
      <c r="W7081" s="12"/>
      <c r="X7081" s="12"/>
      <c r="Y7081" s="12"/>
      <c r="Z7081" s="12"/>
      <c r="AA7081" s="12"/>
      <c r="AB7081" s="12"/>
      <c r="AC7081" s="12"/>
      <c r="AD7081" s="12"/>
      <c r="AE7081" s="12"/>
      <c r="AF7081" s="12"/>
      <c r="AG7081" s="12"/>
      <c r="AH7081" s="12"/>
      <c r="AI7081" s="12"/>
      <c r="AJ7081" s="12"/>
      <c r="AK7081" s="12"/>
      <c r="AL7081" s="12"/>
      <c r="AM7081" s="12"/>
      <c r="AN7081" s="12"/>
      <c r="AO7081" s="12"/>
      <c r="AP7081" s="12"/>
      <c r="AQ7081" s="12"/>
      <c r="AR7081" s="12"/>
      <c r="AS7081" s="12"/>
      <c r="AT7081" s="12"/>
      <c r="AU7081" s="12"/>
      <c r="AV7081" s="12"/>
      <c r="AW7081" s="12"/>
      <c r="AX7081" s="12"/>
      <c r="AY7081" s="12"/>
      <c r="AZ7081" s="12"/>
      <c r="BA7081" s="12"/>
      <c r="BB7081" s="12"/>
      <c r="BC7081" s="12"/>
      <c r="BD7081" s="12"/>
      <c r="BE7081" s="12"/>
      <c r="BF7081" s="12"/>
      <c r="BG7081" s="12"/>
      <c r="BH7081" s="12"/>
      <c r="BI7081" s="12"/>
      <c r="BJ7081" s="13"/>
      <c r="BK7081" s="13"/>
      <c r="BL7081" s="13"/>
      <c r="BM7081" s="13"/>
      <c r="BN7081" s="13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1"/>
      <c r="L7082" s="11"/>
      <c r="M7082" s="12"/>
      <c r="N7082" s="12"/>
      <c r="O7082" s="12"/>
      <c r="P7082" s="12"/>
      <c r="Q7082" s="12"/>
      <c r="R7082" s="12"/>
      <c r="S7082" s="12"/>
      <c r="T7082" s="12"/>
      <c r="U7082" s="12"/>
      <c r="V7082" s="12"/>
      <c r="W7082" s="12"/>
      <c r="X7082" s="12"/>
      <c r="Y7082" s="12"/>
      <c r="Z7082" s="12"/>
      <c r="AA7082" s="12"/>
      <c r="AB7082" s="12"/>
      <c r="AC7082" s="12"/>
      <c r="AD7082" s="12"/>
      <c r="AE7082" s="12"/>
      <c r="AF7082" s="12"/>
      <c r="AG7082" s="12"/>
      <c r="AH7082" s="12"/>
      <c r="AI7082" s="12"/>
      <c r="AJ7082" s="12"/>
      <c r="AK7082" s="12"/>
      <c r="AL7082" s="12"/>
      <c r="AM7082" s="12"/>
      <c r="AN7082" s="12"/>
      <c r="AO7082" s="12"/>
      <c r="AP7082" s="12"/>
      <c r="AQ7082" s="12"/>
      <c r="AR7082" s="12"/>
      <c r="AS7082" s="12"/>
      <c r="AT7082" s="12"/>
      <c r="AU7082" s="12"/>
      <c r="AV7082" s="12"/>
      <c r="AW7082" s="12"/>
      <c r="AX7082" s="12"/>
      <c r="AY7082" s="12"/>
      <c r="AZ7082" s="12"/>
      <c r="BA7082" s="12"/>
      <c r="BB7082" s="12"/>
      <c r="BC7082" s="12"/>
      <c r="BD7082" s="12"/>
      <c r="BE7082" s="12"/>
      <c r="BF7082" s="12"/>
      <c r="BG7082" s="12"/>
      <c r="BH7082" s="12"/>
      <c r="BI7082" s="12"/>
      <c r="BJ7082" s="13"/>
      <c r="BK7082" s="13"/>
      <c r="BL7082" s="13"/>
      <c r="BM7082" s="13"/>
      <c r="BN7082" s="13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1"/>
      <c r="L7083" s="11"/>
      <c r="M7083" s="12"/>
      <c r="N7083" s="12"/>
      <c r="O7083" s="12"/>
      <c r="P7083" s="12"/>
      <c r="Q7083" s="12"/>
      <c r="R7083" s="12"/>
      <c r="S7083" s="12"/>
      <c r="T7083" s="12"/>
      <c r="U7083" s="12"/>
      <c r="V7083" s="12"/>
      <c r="W7083" s="12"/>
      <c r="X7083" s="12"/>
      <c r="Y7083" s="12"/>
      <c r="Z7083" s="12"/>
      <c r="AA7083" s="12"/>
      <c r="AB7083" s="12"/>
      <c r="AC7083" s="12"/>
      <c r="AD7083" s="12"/>
      <c r="AE7083" s="12"/>
      <c r="AF7083" s="12"/>
      <c r="AG7083" s="12"/>
      <c r="AH7083" s="12"/>
      <c r="AI7083" s="12"/>
      <c r="AJ7083" s="12"/>
      <c r="AK7083" s="12"/>
      <c r="AL7083" s="12"/>
      <c r="AM7083" s="12"/>
      <c r="AN7083" s="12"/>
      <c r="AO7083" s="12"/>
      <c r="AP7083" s="12"/>
      <c r="AQ7083" s="12"/>
      <c r="AR7083" s="12"/>
      <c r="AS7083" s="12"/>
      <c r="AT7083" s="12"/>
      <c r="AU7083" s="12"/>
      <c r="AV7083" s="12"/>
      <c r="AW7083" s="12"/>
      <c r="AX7083" s="12"/>
      <c r="AY7083" s="12"/>
      <c r="AZ7083" s="12"/>
      <c r="BA7083" s="12"/>
      <c r="BB7083" s="12"/>
      <c r="BC7083" s="12"/>
      <c r="BD7083" s="12"/>
      <c r="BE7083" s="12"/>
      <c r="BF7083" s="12"/>
      <c r="BG7083" s="12"/>
      <c r="BH7083" s="12"/>
      <c r="BI7083" s="12"/>
      <c r="BJ7083" s="13"/>
      <c r="BK7083" s="13"/>
      <c r="BL7083" s="13"/>
      <c r="BM7083" s="13"/>
      <c r="BN7083" s="13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1"/>
      <c r="L7084" s="11"/>
      <c r="M7084" s="12"/>
      <c r="N7084" s="12"/>
      <c r="O7084" s="12"/>
      <c r="P7084" s="12"/>
      <c r="Q7084" s="12"/>
      <c r="R7084" s="12"/>
      <c r="S7084" s="12"/>
      <c r="T7084" s="12"/>
      <c r="U7084" s="12"/>
      <c r="V7084" s="12"/>
      <c r="W7084" s="12"/>
      <c r="X7084" s="12"/>
      <c r="Y7084" s="12"/>
      <c r="Z7084" s="12"/>
      <c r="AA7084" s="12"/>
      <c r="AB7084" s="12"/>
      <c r="AC7084" s="12"/>
      <c r="AD7084" s="12"/>
      <c r="AE7084" s="12"/>
      <c r="AF7084" s="12"/>
      <c r="AG7084" s="12"/>
      <c r="AH7084" s="12"/>
      <c r="AI7084" s="12"/>
      <c r="AJ7084" s="12"/>
      <c r="AK7084" s="12"/>
      <c r="AL7084" s="12"/>
      <c r="AM7084" s="12"/>
      <c r="AN7084" s="12"/>
      <c r="AO7084" s="12"/>
      <c r="AP7084" s="12"/>
      <c r="AQ7084" s="12"/>
      <c r="AR7084" s="12"/>
      <c r="AS7084" s="12"/>
      <c r="AT7084" s="12"/>
      <c r="AU7084" s="12"/>
      <c r="AV7084" s="12"/>
      <c r="AW7084" s="12"/>
      <c r="AX7084" s="12"/>
      <c r="AY7084" s="12"/>
      <c r="AZ7084" s="12"/>
      <c r="BA7084" s="12"/>
      <c r="BB7084" s="12"/>
      <c r="BC7084" s="12"/>
      <c r="BD7084" s="12"/>
      <c r="BE7084" s="12"/>
      <c r="BF7084" s="12"/>
      <c r="BG7084" s="12"/>
      <c r="BH7084" s="12"/>
      <c r="BI7084" s="12"/>
      <c r="BJ7084" s="13"/>
      <c r="BK7084" s="13"/>
      <c r="BL7084" s="13"/>
      <c r="BM7084" s="13"/>
      <c r="BN7084" s="13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1"/>
      <c r="L7085" s="11"/>
      <c r="M7085" s="12"/>
      <c r="N7085" s="12"/>
      <c r="O7085" s="12"/>
      <c r="P7085" s="12"/>
      <c r="Q7085" s="12"/>
      <c r="R7085" s="12"/>
      <c r="S7085" s="12"/>
      <c r="T7085" s="12"/>
      <c r="U7085" s="12"/>
      <c r="V7085" s="12"/>
      <c r="W7085" s="12"/>
      <c r="X7085" s="12"/>
      <c r="Y7085" s="12"/>
      <c r="Z7085" s="12"/>
      <c r="AA7085" s="12"/>
      <c r="AB7085" s="12"/>
      <c r="AC7085" s="12"/>
      <c r="AD7085" s="12"/>
      <c r="AE7085" s="12"/>
      <c r="AF7085" s="12"/>
      <c r="AG7085" s="12"/>
      <c r="AH7085" s="12"/>
      <c r="AI7085" s="12"/>
      <c r="AJ7085" s="12"/>
      <c r="AK7085" s="12"/>
      <c r="AL7085" s="12"/>
      <c r="AM7085" s="12"/>
      <c r="AN7085" s="12"/>
      <c r="AO7085" s="12"/>
      <c r="AP7085" s="12"/>
      <c r="AQ7085" s="12"/>
      <c r="AR7085" s="12"/>
      <c r="AS7085" s="12"/>
      <c r="AT7085" s="12"/>
      <c r="AU7085" s="12"/>
      <c r="AV7085" s="12"/>
      <c r="AW7085" s="12"/>
      <c r="AX7085" s="12"/>
      <c r="AY7085" s="12"/>
      <c r="AZ7085" s="12"/>
      <c r="BA7085" s="12"/>
      <c r="BB7085" s="12"/>
      <c r="BC7085" s="12"/>
      <c r="BD7085" s="12"/>
      <c r="BE7085" s="12"/>
      <c r="BF7085" s="12"/>
      <c r="BG7085" s="12"/>
      <c r="BH7085" s="12"/>
      <c r="BI7085" s="12"/>
      <c r="BJ7085" s="13"/>
      <c r="BK7085" s="13"/>
      <c r="BL7085" s="13"/>
      <c r="BM7085" s="13"/>
      <c r="BN7085" s="13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1"/>
      <c r="L7086" s="11"/>
      <c r="M7086" s="12"/>
      <c r="N7086" s="12"/>
      <c r="O7086" s="12"/>
      <c r="P7086" s="12"/>
      <c r="Q7086" s="12"/>
      <c r="R7086" s="12"/>
      <c r="S7086" s="12"/>
      <c r="T7086" s="12"/>
      <c r="U7086" s="12"/>
      <c r="V7086" s="12"/>
      <c r="W7086" s="12"/>
      <c r="X7086" s="12"/>
      <c r="Y7086" s="12"/>
      <c r="Z7086" s="12"/>
      <c r="AA7086" s="12"/>
      <c r="AB7086" s="12"/>
      <c r="AC7086" s="12"/>
      <c r="AD7086" s="12"/>
      <c r="AE7086" s="12"/>
      <c r="AF7086" s="12"/>
      <c r="AG7086" s="12"/>
      <c r="AH7086" s="12"/>
      <c r="AI7086" s="12"/>
      <c r="AJ7086" s="12"/>
      <c r="AK7086" s="12"/>
      <c r="AL7086" s="12"/>
      <c r="AM7086" s="12"/>
      <c r="AN7086" s="12"/>
      <c r="AO7086" s="12"/>
      <c r="AP7086" s="12"/>
      <c r="AQ7086" s="12"/>
      <c r="AR7086" s="12"/>
      <c r="AS7086" s="12"/>
      <c r="AT7086" s="12"/>
      <c r="AU7086" s="12"/>
      <c r="AV7086" s="12"/>
      <c r="AW7086" s="12"/>
      <c r="AX7086" s="12"/>
      <c r="AY7086" s="12"/>
      <c r="AZ7086" s="12"/>
      <c r="BA7086" s="12"/>
      <c r="BB7086" s="12"/>
      <c r="BC7086" s="12"/>
      <c r="BD7086" s="12"/>
      <c r="BE7086" s="12"/>
      <c r="BF7086" s="12"/>
      <c r="BG7086" s="12"/>
      <c r="BH7086" s="12"/>
      <c r="BI7086" s="12"/>
      <c r="BJ7086" s="13"/>
      <c r="BK7086" s="13"/>
      <c r="BL7086" s="13"/>
      <c r="BM7086" s="13"/>
      <c r="BN7086" s="13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1"/>
      <c r="L7087" s="11"/>
      <c r="M7087" s="12"/>
      <c r="N7087" s="12"/>
      <c r="O7087" s="12"/>
      <c r="P7087" s="12"/>
      <c r="Q7087" s="12"/>
      <c r="R7087" s="12"/>
      <c r="S7087" s="12"/>
      <c r="T7087" s="12"/>
      <c r="U7087" s="12"/>
      <c r="V7087" s="12"/>
      <c r="W7087" s="12"/>
      <c r="X7087" s="12"/>
      <c r="Y7087" s="12"/>
      <c r="Z7087" s="12"/>
      <c r="AA7087" s="12"/>
      <c r="AB7087" s="12"/>
      <c r="AC7087" s="12"/>
      <c r="AD7087" s="12"/>
      <c r="AE7087" s="12"/>
      <c r="AF7087" s="12"/>
      <c r="AG7087" s="12"/>
      <c r="AH7087" s="12"/>
      <c r="AI7087" s="12"/>
      <c r="AJ7087" s="12"/>
      <c r="AK7087" s="12"/>
      <c r="AL7087" s="12"/>
      <c r="AM7087" s="12"/>
      <c r="AN7087" s="12"/>
      <c r="AO7087" s="12"/>
      <c r="AP7087" s="12"/>
      <c r="AQ7087" s="12"/>
      <c r="AR7087" s="12"/>
      <c r="AS7087" s="12"/>
      <c r="AT7087" s="12"/>
      <c r="AU7087" s="12"/>
      <c r="AV7087" s="12"/>
      <c r="AW7087" s="12"/>
      <c r="AX7087" s="12"/>
      <c r="AY7087" s="12"/>
      <c r="AZ7087" s="12"/>
      <c r="BA7087" s="12"/>
      <c r="BB7087" s="12"/>
      <c r="BC7087" s="12"/>
      <c r="BD7087" s="12"/>
      <c r="BE7087" s="12"/>
      <c r="BF7087" s="12"/>
      <c r="BG7087" s="12"/>
      <c r="BH7087" s="12"/>
      <c r="BI7087" s="12"/>
      <c r="BJ7087" s="13"/>
      <c r="BK7087" s="13"/>
      <c r="BL7087" s="13"/>
      <c r="BM7087" s="13"/>
      <c r="BN7087" s="13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1"/>
      <c r="L7088" s="11"/>
      <c r="M7088" s="12"/>
      <c r="N7088" s="12"/>
      <c r="O7088" s="12"/>
      <c r="P7088" s="12"/>
      <c r="Q7088" s="12"/>
      <c r="R7088" s="12"/>
      <c r="S7088" s="12"/>
      <c r="T7088" s="12"/>
      <c r="U7088" s="12"/>
      <c r="V7088" s="12"/>
      <c r="W7088" s="12"/>
      <c r="X7088" s="12"/>
      <c r="Y7088" s="12"/>
      <c r="Z7088" s="12"/>
      <c r="AA7088" s="12"/>
      <c r="AB7088" s="12"/>
      <c r="AC7088" s="12"/>
      <c r="AD7088" s="12"/>
      <c r="AE7088" s="12"/>
      <c r="AF7088" s="12"/>
      <c r="AG7088" s="12"/>
      <c r="AH7088" s="12"/>
      <c r="AI7088" s="12"/>
      <c r="AJ7088" s="12"/>
      <c r="AK7088" s="12"/>
      <c r="AL7088" s="12"/>
      <c r="AM7088" s="12"/>
      <c r="AN7088" s="12"/>
      <c r="AO7088" s="12"/>
      <c r="AP7088" s="12"/>
      <c r="AQ7088" s="12"/>
      <c r="AR7088" s="12"/>
      <c r="AS7088" s="12"/>
      <c r="AT7088" s="12"/>
      <c r="AU7088" s="12"/>
      <c r="AV7088" s="12"/>
      <c r="AW7088" s="12"/>
      <c r="AX7088" s="12"/>
      <c r="AY7088" s="12"/>
      <c r="AZ7088" s="12"/>
      <c r="BA7088" s="12"/>
      <c r="BB7088" s="12"/>
      <c r="BC7088" s="12"/>
      <c r="BD7088" s="12"/>
      <c r="BE7088" s="12"/>
      <c r="BF7088" s="12"/>
      <c r="BG7088" s="12"/>
      <c r="BH7088" s="12"/>
      <c r="BI7088" s="12"/>
      <c r="BJ7088" s="13"/>
      <c r="BK7088" s="13"/>
      <c r="BL7088" s="13"/>
      <c r="BM7088" s="13"/>
      <c r="BN7088" s="13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1"/>
      <c r="L7089" s="11"/>
      <c r="M7089" s="12"/>
      <c r="N7089" s="12"/>
      <c r="O7089" s="12"/>
      <c r="P7089" s="12"/>
      <c r="Q7089" s="12"/>
      <c r="R7089" s="12"/>
      <c r="S7089" s="12"/>
      <c r="T7089" s="12"/>
      <c r="U7089" s="12"/>
      <c r="V7089" s="12"/>
      <c r="W7089" s="12"/>
      <c r="X7089" s="12"/>
      <c r="Y7089" s="12"/>
      <c r="Z7089" s="12"/>
      <c r="AA7089" s="12"/>
      <c r="AB7089" s="12"/>
      <c r="AC7089" s="12"/>
      <c r="AD7089" s="12"/>
      <c r="AE7089" s="12"/>
      <c r="AF7089" s="12"/>
      <c r="AG7089" s="12"/>
      <c r="AH7089" s="12"/>
      <c r="AI7089" s="12"/>
      <c r="AJ7089" s="12"/>
      <c r="AK7089" s="12"/>
      <c r="AL7089" s="12"/>
      <c r="AM7089" s="12"/>
      <c r="AN7089" s="12"/>
      <c r="AO7089" s="12"/>
      <c r="AP7089" s="12"/>
      <c r="AQ7089" s="12"/>
      <c r="AR7089" s="12"/>
      <c r="AS7089" s="12"/>
      <c r="AT7089" s="12"/>
      <c r="AU7089" s="12"/>
      <c r="AV7089" s="12"/>
      <c r="AW7089" s="12"/>
      <c r="AX7089" s="12"/>
      <c r="AY7089" s="12"/>
      <c r="AZ7089" s="12"/>
      <c r="BA7089" s="12"/>
      <c r="BB7089" s="12"/>
      <c r="BC7089" s="12"/>
      <c r="BD7089" s="12"/>
      <c r="BE7089" s="12"/>
      <c r="BF7089" s="12"/>
      <c r="BG7089" s="12"/>
      <c r="BH7089" s="12"/>
      <c r="BI7089" s="12"/>
      <c r="BJ7089" s="13"/>
      <c r="BK7089" s="13"/>
      <c r="BL7089" s="13"/>
      <c r="BM7089" s="13"/>
      <c r="BN7089" s="13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1"/>
      <c r="L7090" s="11"/>
      <c r="M7090" s="12"/>
      <c r="N7090" s="12"/>
      <c r="O7090" s="12"/>
      <c r="P7090" s="12"/>
      <c r="Q7090" s="12"/>
      <c r="R7090" s="12"/>
      <c r="S7090" s="12"/>
      <c r="T7090" s="12"/>
      <c r="U7090" s="12"/>
      <c r="V7090" s="12"/>
      <c r="W7090" s="12"/>
      <c r="X7090" s="12"/>
      <c r="Y7090" s="12"/>
      <c r="Z7090" s="12"/>
      <c r="AA7090" s="12"/>
      <c r="AB7090" s="12"/>
      <c r="AC7090" s="12"/>
      <c r="AD7090" s="12"/>
      <c r="AE7090" s="12"/>
      <c r="AF7090" s="12"/>
      <c r="AG7090" s="12"/>
      <c r="AH7090" s="12"/>
      <c r="AI7090" s="12"/>
      <c r="AJ7090" s="12"/>
      <c r="AK7090" s="12"/>
      <c r="AL7090" s="12"/>
      <c r="AM7090" s="12"/>
      <c r="AN7090" s="12"/>
      <c r="AO7090" s="12"/>
      <c r="AP7090" s="12"/>
      <c r="AQ7090" s="12"/>
      <c r="AR7090" s="12"/>
      <c r="AS7090" s="12"/>
      <c r="AT7090" s="12"/>
      <c r="AU7090" s="12"/>
      <c r="AV7090" s="12"/>
      <c r="AW7090" s="12"/>
      <c r="AX7090" s="12"/>
      <c r="AY7090" s="12"/>
      <c r="AZ7090" s="12"/>
      <c r="BA7090" s="12"/>
      <c r="BB7090" s="12"/>
      <c r="BC7090" s="12"/>
      <c r="BD7090" s="12"/>
      <c r="BE7090" s="12"/>
      <c r="BF7090" s="12"/>
      <c r="BG7090" s="12"/>
      <c r="BH7090" s="12"/>
      <c r="BI7090" s="12"/>
      <c r="BJ7090" s="13"/>
      <c r="BK7090" s="13"/>
      <c r="BL7090" s="13"/>
      <c r="BM7090" s="13"/>
      <c r="BN7090" s="13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1"/>
      <c r="L7091" s="11"/>
      <c r="M7091" s="12"/>
      <c r="N7091" s="12"/>
      <c r="O7091" s="12"/>
      <c r="P7091" s="12"/>
      <c r="Q7091" s="12"/>
      <c r="R7091" s="12"/>
      <c r="S7091" s="12"/>
      <c r="T7091" s="12"/>
      <c r="U7091" s="12"/>
      <c r="V7091" s="12"/>
      <c r="W7091" s="12"/>
      <c r="X7091" s="12"/>
      <c r="Y7091" s="12"/>
      <c r="Z7091" s="12"/>
      <c r="AA7091" s="12"/>
      <c r="AB7091" s="12"/>
      <c r="AC7091" s="12"/>
      <c r="AD7091" s="12"/>
      <c r="AE7091" s="12"/>
      <c r="AF7091" s="12"/>
      <c r="AG7091" s="12"/>
      <c r="AH7091" s="12"/>
      <c r="AI7091" s="12"/>
      <c r="AJ7091" s="12"/>
      <c r="AK7091" s="12"/>
      <c r="AL7091" s="12"/>
      <c r="AM7091" s="12"/>
      <c r="AN7091" s="12"/>
      <c r="AO7091" s="12"/>
      <c r="AP7091" s="12"/>
      <c r="AQ7091" s="12"/>
      <c r="AR7091" s="12"/>
      <c r="AS7091" s="12"/>
      <c r="AT7091" s="12"/>
      <c r="AU7091" s="12"/>
      <c r="AV7091" s="12"/>
      <c r="AW7091" s="12"/>
      <c r="AX7091" s="12"/>
      <c r="AY7091" s="12"/>
      <c r="AZ7091" s="12"/>
      <c r="BA7091" s="12"/>
      <c r="BB7091" s="12"/>
      <c r="BC7091" s="12"/>
      <c r="BD7091" s="12"/>
      <c r="BE7091" s="12"/>
      <c r="BF7091" s="12"/>
      <c r="BG7091" s="12"/>
      <c r="BH7091" s="12"/>
      <c r="BI7091" s="12"/>
      <c r="BJ7091" s="13"/>
      <c r="BK7091" s="13"/>
      <c r="BL7091" s="13"/>
      <c r="BM7091" s="13"/>
      <c r="BN7091" s="13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1"/>
      <c r="L7092" s="11"/>
      <c r="M7092" s="12"/>
      <c r="N7092" s="12"/>
      <c r="O7092" s="12"/>
      <c r="P7092" s="12"/>
      <c r="Q7092" s="12"/>
      <c r="R7092" s="12"/>
      <c r="S7092" s="12"/>
      <c r="T7092" s="12"/>
      <c r="U7092" s="12"/>
      <c r="V7092" s="12"/>
      <c r="W7092" s="12"/>
      <c r="X7092" s="12"/>
      <c r="Y7092" s="12"/>
      <c r="Z7092" s="12"/>
      <c r="AA7092" s="12"/>
      <c r="AB7092" s="12"/>
      <c r="AC7092" s="12"/>
      <c r="AD7092" s="12"/>
      <c r="AE7092" s="12"/>
      <c r="AF7092" s="12"/>
      <c r="AG7092" s="12"/>
      <c r="AH7092" s="12"/>
      <c r="AI7092" s="12"/>
      <c r="AJ7092" s="12"/>
      <c r="AK7092" s="12"/>
      <c r="AL7092" s="12"/>
      <c r="AM7092" s="12"/>
      <c r="AN7092" s="12"/>
      <c r="AO7092" s="12"/>
      <c r="AP7092" s="12"/>
      <c r="AQ7092" s="12"/>
      <c r="AR7092" s="12"/>
      <c r="AS7092" s="12"/>
      <c r="AT7092" s="12"/>
      <c r="AU7092" s="12"/>
      <c r="AV7092" s="12"/>
      <c r="AW7092" s="12"/>
      <c r="AX7092" s="12"/>
      <c r="AY7092" s="12"/>
      <c r="AZ7092" s="12"/>
      <c r="BA7092" s="12"/>
      <c r="BB7092" s="12"/>
      <c r="BC7092" s="12"/>
      <c r="BD7092" s="12"/>
      <c r="BE7092" s="12"/>
      <c r="BF7092" s="12"/>
      <c r="BG7092" s="12"/>
      <c r="BH7092" s="12"/>
      <c r="BI7092" s="12"/>
      <c r="BJ7092" s="13"/>
      <c r="BK7092" s="13"/>
      <c r="BL7092" s="13"/>
      <c r="BM7092" s="13"/>
      <c r="BN7092" s="13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1"/>
      <c r="L7093" s="11"/>
      <c r="M7093" s="12"/>
      <c r="N7093" s="12"/>
      <c r="O7093" s="12"/>
      <c r="P7093" s="12"/>
      <c r="Q7093" s="12"/>
      <c r="R7093" s="12"/>
      <c r="S7093" s="12"/>
      <c r="T7093" s="12"/>
      <c r="U7093" s="12"/>
      <c r="V7093" s="12"/>
      <c r="W7093" s="12"/>
      <c r="X7093" s="12"/>
      <c r="Y7093" s="12"/>
      <c r="Z7093" s="12"/>
      <c r="AA7093" s="12"/>
      <c r="AB7093" s="12"/>
      <c r="AC7093" s="12"/>
      <c r="AD7093" s="12"/>
      <c r="AE7093" s="12"/>
      <c r="AF7093" s="12"/>
      <c r="AG7093" s="12"/>
      <c r="AH7093" s="12"/>
      <c r="AI7093" s="12"/>
      <c r="AJ7093" s="12"/>
      <c r="AK7093" s="12"/>
      <c r="AL7093" s="12"/>
      <c r="AM7093" s="12"/>
      <c r="AN7093" s="12"/>
      <c r="AO7093" s="12"/>
      <c r="AP7093" s="12"/>
      <c r="AQ7093" s="12"/>
      <c r="AR7093" s="12"/>
      <c r="AS7093" s="12"/>
      <c r="AT7093" s="12"/>
      <c r="AU7093" s="12"/>
      <c r="AV7093" s="12"/>
      <c r="AW7093" s="12"/>
      <c r="AX7093" s="12"/>
      <c r="AY7093" s="12"/>
      <c r="AZ7093" s="12"/>
      <c r="BA7093" s="12"/>
      <c r="BB7093" s="12"/>
      <c r="BC7093" s="12"/>
      <c r="BD7093" s="12"/>
      <c r="BE7093" s="12"/>
      <c r="BF7093" s="12"/>
      <c r="BG7093" s="12"/>
      <c r="BH7093" s="12"/>
      <c r="BI7093" s="12"/>
      <c r="BJ7093" s="13"/>
      <c r="BK7093" s="13"/>
      <c r="BL7093" s="13"/>
      <c r="BM7093" s="13"/>
      <c r="BN7093" s="13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1"/>
      <c r="L7094" s="11"/>
      <c r="M7094" s="12"/>
      <c r="N7094" s="12"/>
      <c r="O7094" s="12"/>
      <c r="P7094" s="12"/>
      <c r="Q7094" s="12"/>
      <c r="R7094" s="12"/>
      <c r="S7094" s="12"/>
      <c r="T7094" s="12"/>
      <c r="U7094" s="12"/>
      <c r="V7094" s="12"/>
      <c r="W7094" s="12"/>
      <c r="X7094" s="12"/>
      <c r="Y7094" s="12"/>
      <c r="Z7094" s="12"/>
      <c r="AA7094" s="12"/>
      <c r="AB7094" s="12"/>
      <c r="AC7094" s="12"/>
      <c r="AD7094" s="12"/>
      <c r="AE7094" s="12"/>
      <c r="AF7094" s="12"/>
      <c r="AG7094" s="12"/>
      <c r="AH7094" s="12"/>
      <c r="AI7094" s="12"/>
      <c r="AJ7094" s="12"/>
      <c r="AK7094" s="12"/>
      <c r="AL7094" s="12"/>
      <c r="AM7094" s="12"/>
      <c r="AN7094" s="12"/>
      <c r="AO7094" s="12"/>
      <c r="AP7094" s="12"/>
      <c r="AQ7094" s="12"/>
      <c r="AR7094" s="12"/>
      <c r="AS7094" s="12"/>
      <c r="AT7094" s="12"/>
      <c r="AU7094" s="12"/>
      <c r="AV7094" s="12"/>
      <c r="AW7094" s="12"/>
      <c r="AX7094" s="12"/>
      <c r="AY7094" s="12"/>
      <c r="AZ7094" s="12"/>
      <c r="BA7094" s="12"/>
      <c r="BB7094" s="12"/>
      <c r="BC7094" s="12"/>
      <c r="BD7094" s="12"/>
      <c r="BE7094" s="12"/>
      <c r="BF7094" s="12"/>
      <c r="BG7094" s="12"/>
      <c r="BH7094" s="12"/>
      <c r="BI7094" s="12"/>
      <c r="BJ7094" s="13"/>
      <c r="BK7094" s="13"/>
      <c r="BL7094" s="13"/>
      <c r="BM7094" s="13"/>
      <c r="BN7094" s="13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1"/>
      <c r="L7095" s="11"/>
      <c r="M7095" s="12"/>
      <c r="N7095" s="12"/>
      <c r="O7095" s="12"/>
      <c r="P7095" s="12"/>
      <c r="Q7095" s="12"/>
      <c r="R7095" s="12"/>
      <c r="S7095" s="12"/>
      <c r="T7095" s="12"/>
      <c r="U7095" s="12"/>
      <c r="V7095" s="12"/>
      <c r="W7095" s="12"/>
      <c r="X7095" s="12"/>
      <c r="Y7095" s="12"/>
      <c r="Z7095" s="12"/>
      <c r="AA7095" s="12"/>
      <c r="AB7095" s="12"/>
      <c r="AC7095" s="12"/>
      <c r="AD7095" s="12"/>
      <c r="AE7095" s="12"/>
      <c r="AF7095" s="12"/>
      <c r="AG7095" s="12"/>
      <c r="AH7095" s="12"/>
      <c r="AI7095" s="12"/>
      <c r="AJ7095" s="12"/>
      <c r="AK7095" s="12"/>
      <c r="AL7095" s="12"/>
      <c r="AM7095" s="12"/>
      <c r="AN7095" s="12"/>
      <c r="AO7095" s="12"/>
      <c r="AP7095" s="12"/>
      <c r="AQ7095" s="12"/>
      <c r="AR7095" s="12"/>
      <c r="AS7095" s="12"/>
      <c r="AT7095" s="12"/>
      <c r="AU7095" s="12"/>
      <c r="AV7095" s="12"/>
      <c r="AW7095" s="12"/>
      <c r="AX7095" s="12"/>
      <c r="AY7095" s="12"/>
      <c r="AZ7095" s="12"/>
      <c r="BA7095" s="12"/>
      <c r="BB7095" s="12"/>
      <c r="BC7095" s="12"/>
      <c r="BD7095" s="12"/>
      <c r="BE7095" s="12"/>
      <c r="BF7095" s="12"/>
      <c r="BG7095" s="12"/>
      <c r="BH7095" s="12"/>
      <c r="BI7095" s="12"/>
      <c r="BJ7095" s="13"/>
      <c r="BK7095" s="13"/>
      <c r="BL7095" s="13"/>
      <c r="BM7095" s="13"/>
      <c r="BN7095" s="13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1"/>
      <c r="L7096" s="11"/>
      <c r="M7096" s="12"/>
      <c r="N7096" s="12"/>
      <c r="O7096" s="12"/>
      <c r="P7096" s="12"/>
      <c r="Q7096" s="12"/>
      <c r="R7096" s="12"/>
      <c r="S7096" s="12"/>
      <c r="T7096" s="12"/>
      <c r="U7096" s="12"/>
      <c r="V7096" s="12"/>
      <c r="W7096" s="12"/>
      <c r="X7096" s="12"/>
      <c r="Y7096" s="12"/>
      <c r="Z7096" s="12"/>
      <c r="AA7096" s="12"/>
      <c r="AB7096" s="12"/>
      <c r="AC7096" s="12"/>
      <c r="AD7096" s="12"/>
      <c r="AE7096" s="12"/>
      <c r="AF7096" s="12"/>
      <c r="AG7096" s="12"/>
      <c r="AH7096" s="12"/>
      <c r="AI7096" s="12"/>
      <c r="AJ7096" s="12"/>
      <c r="AK7096" s="12"/>
      <c r="AL7096" s="12"/>
      <c r="AM7096" s="12"/>
      <c r="AN7096" s="12"/>
      <c r="AO7096" s="12"/>
      <c r="AP7096" s="12"/>
      <c r="AQ7096" s="12"/>
      <c r="AR7096" s="12"/>
      <c r="AS7096" s="12"/>
      <c r="AT7096" s="12"/>
      <c r="AU7096" s="12"/>
      <c r="AV7096" s="12"/>
      <c r="AW7096" s="12"/>
      <c r="AX7096" s="12"/>
      <c r="AY7096" s="12"/>
      <c r="AZ7096" s="12"/>
      <c r="BA7096" s="12"/>
      <c r="BB7096" s="12"/>
      <c r="BC7096" s="12"/>
      <c r="BD7096" s="12"/>
      <c r="BE7096" s="12"/>
      <c r="BF7096" s="12"/>
      <c r="BG7096" s="12"/>
      <c r="BH7096" s="12"/>
      <c r="BI7096" s="12"/>
      <c r="BJ7096" s="13"/>
      <c r="BK7096" s="13"/>
      <c r="BL7096" s="13"/>
      <c r="BM7096" s="13"/>
      <c r="BN7096" s="13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1"/>
      <c r="L7097" s="11"/>
      <c r="M7097" s="12"/>
      <c r="N7097" s="12"/>
      <c r="O7097" s="12"/>
      <c r="P7097" s="12"/>
      <c r="Q7097" s="12"/>
      <c r="R7097" s="12"/>
      <c r="S7097" s="12"/>
      <c r="T7097" s="12"/>
      <c r="U7097" s="12"/>
      <c r="V7097" s="12"/>
      <c r="W7097" s="12"/>
      <c r="X7097" s="12"/>
      <c r="Y7097" s="12"/>
      <c r="Z7097" s="12"/>
      <c r="AA7097" s="12"/>
      <c r="AB7097" s="12"/>
      <c r="AC7097" s="12"/>
      <c r="AD7097" s="12"/>
      <c r="AE7097" s="12"/>
      <c r="AF7097" s="12"/>
      <c r="AG7097" s="12"/>
      <c r="AH7097" s="12"/>
      <c r="AI7097" s="12"/>
      <c r="AJ7097" s="12"/>
      <c r="AK7097" s="12"/>
      <c r="AL7097" s="12"/>
      <c r="AM7097" s="12"/>
      <c r="AN7097" s="12"/>
      <c r="AO7097" s="12"/>
      <c r="AP7097" s="12"/>
      <c r="AQ7097" s="12"/>
      <c r="AR7097" s="12"/>
      <c r="AS7097" s="12"/>
      <c r="AT7097" s="12"/>
      <c r="AU7097" s="12"/>
      <c r="AV7097" s="12"/>
      <c r="AW7097" s="12"/>
      <c r="AX7097" s="12"/>
      <c r="AY7097" s="12"/>
      <c r="AZ7097" s="12"/>
      <c r="BA7097" s="12"/>
      <c r="BB7097" s="12"/>
      <c r="BC7097" s="12"/>
      <c r="BD7097" s="12"/>
      <c r="BE7097" s="12"/>
      <c r="BF7097" s="12"/>
      <c r="BG7097" s="12"/>
      <c r="BH7097" s="12"/>
      <c r="BI7097" s="12"/>
      <c r="BJ7097" s="13"/>
      <c r="BK7097" s="13"/>
      <c r="BL7097" s="13"/>
      <c r="BM7097" s="13"/>
      <c r="BN7097" s="13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1"/>
      <c r="L7098" s="11"/>
      <c r="M7098" s="12"/>
      <c r="N7098" s="12"/>
      <c r="O7098" s="12"/>
      <c r="P7098" s="12"/>
      <c r="Q7098" s="12"/>
      <c r="R7098" s="12"/>
      <c r="S7098" s="12"/>
      <c r="T7098" s="12"/>
      <c r="U7098" s="12"/>
      <c r="V7098" s="12"/>
      <c r="W7098" s="12"/>
      <c r="X7098" s="12"/>
      <c r="Y7098" s="12"/>
      <c r="Z7098" s="12"/>
      <c r="AA7098" s="12"/>
      <c r="AB7098" s="12"/>
      <c r="AC7098" s="12"/>
      <c r="AD7098" s="12"/>
      <c r="AE7098" s="12"/>
      <c r="AF7098" s="12"/>
      <c r="AG7098" s="12"/>
      <c r="AH7098" s="12"/>
      <c r="AI7098" s="12"/>
      <c r="AJ7098" s="12"/>
      <c r="AK7098" s="12"/>
      <c r="AL7098" s="12"/>
      <c r="AM7098" s="12"/>
      <c r="AN7098" s="12"/>
      <c r="AO7098" s="12"/>
      <c r="AP7098" s="12"/>
      <c r="AQ7098" s="12"/>
      <c r="AR7098" s="12"/>
      <c r="AS7098" s="12"/>
      <c r="AT7098" s="12"/>
      <c r="AU7098" s="12"/>
      <c r="AV7098" s="12"/>
      <c r="AW7098" s="12"/>
      <c r="AX7098" s="12"/>
      <c r="AY7098" s="12"/>
      <c r="AZ7098" s="12"/>
      <c r="BA7098" s="12"/>
      <c r="BB7098" s="12"/>
      <c r="BC7098" s="12"/>
      <c r="BD7098" s="12"/>
      <c r="BE7098" s="12"/>
      <c r="BF7098" s="12"/>
      <c r="BG7098" s="12"/>
      <c r="BH7098" s="12"/>
      <c r="BI7098" s="12"/>
      <c r="BJ7098" s="13"/>
      <c r="BK7098" s="13"/>
      <c r="BL7098" s="13"/>
      <c r="BM7098" s="13"/>
      <c r="BN7098" s="13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1"/>
      <c r="L7099" s="11"/>
      <c r="M7099" s="12"/>
      <c r="N7099" s="12"/>
      <c r="O7099" s="12"/>
      <c r="P7099" s="12"/>
      <c r="Q7099" s="12"/>
      <c r="R7099" s="12"/>
      <c r="S7099" s="12"/>
      <c r="T7099" s="12"/>
      <c r="U7099" s="12"/>
      <c r="V7099" s="12"/>
      <c r="W7099" s="12"/>
      <c r="X7099" s="12"/>
      <c r="Y7099" s="12"/>
      <c r="Z7099" s="12"/>
      <c r="AA7099" s="12"/>
      <c r="AB7099" s="12"/>
      <c r="AC7099" s="12"/>
      <c r="AD7099" s="12"/>
      <c r="AE7099" s="12"/>
      <c r="AF7099" s="12"/>
      <c r="AG7099" s="12"/>
      <c r="AH7099" s="12"/>
      <c r="AI7099" s="12"/>
      <c r="AJ7099" s="12"/>
      <c r="AK7099" s="12"/>
      <c r="AL7099" s="12"/>
      <c r="AM7099" s="12"/>
      <c r="AN7099" s="12"/>
      <c r="AO7099" s="12"/>
      <c r="AP7099" s="12"/>
      <c r="AQ7099" s="12"/>
      <c r="AR7099" s="12"/>
      <c r="AS7099" s="12"/>
      <c r="AT7099" s="12"/>
      <c r="AU7099" s="12"/>
      <c r="AV7099" s="12"/>
      <c r="AW7099" s="12"/>
      <c r="AX7099" s="12"/>
      <c r="AY7099" s="12"/>
      <c r="AZ7099" s="12"/>
      <c r="BA7099" s="12"/>
      <c r="BB7099" s="12"/>
      <c r="BC7099" s="12"/>
      <c r="BD7099" s="12"/>
      <c r="BE7099" s="12"/>
      <c r="BF7099" s="12"/>
      <c r="BG7099" s="12"/>
      <c r="BH7099" s="12"/>
      <c r="BI7099" s="12"/>
      <c r="BJ7099" s="13"/>
      <c r="BK7099" s="13"/>
      <c r="BL7099" s="13"/>
      <c r="BM7099" s="13"/>
      <c r="BN7099" s="13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1"/>
      <c r="L7100" s="11"/>
      <c r="M7100" s="12"/>
      <c r="N7100" s="12"/>
      <c r="O7100" s="12"/>
      <c r="P7100" s="12"/>
      <c r="Q7100" s="12"/>
      <c r="R7100" s="12"/>
      <c r="S7100" s="12"/>
      <c r="T7100" s="12"/>
      <c r="U7100" s="12"/>
      <c r="V7100" s="12"/>
      <c r="W7100" s="12"/>
      <c r="X7100" s="12"/>
      <c r="Y7100" s="12"/>
      <c r="Z7100" s="12"/>
      <c r="AA7100" s="12"/>
      <c r="AB7100" s="12"/>
      <c r="AC7100" s="12"/>
      <c r="AD7100" s="12"/>
      <c r="AE7100" s="12"/>
      <c r="AF7100" s="12"/>
      <c r="AG7100" s="12"/>
      <c r="AH7100" s="12"/>
      <c r="AI7100" s="12"/>
      <c r="AJ7100" s="12"/>
      <c r="AK7100" s="12"/>
      <c r="AL7100" s="12"/>
      <c r="AM7100" s="12"/>
      <c r="AN7100" s="12"/>
      <c r="AO7100" s="12"/>
      <c r="AP7100" s="12"/>
      <c r="AQ7100" s="12"/>
      <c r="AR7100" s="12"/>
      <c r="AS7100" s="12"/>
      <c r="AT7100" s="12"/>
      <c r="AU7100" s="12"/>
      <c r="AV7100" s="12"/>
      <c r="AW7100" s="12"/>
      <c r="AX7100" s="12"/>
      <c r="AY7100" s="12"/>
      <c r="AZ7100" s="12"/>
      <c r="BA7100" s="12"/>
      <c r="BB7100" s="12"/>
      <c r="BC7100" s="12"/>
      <c r="BD7100" s="12"/>
      <c r="BE7100" s="12"/>
      <c r="BF7100" s="12"/>
      <c r="BG7100" s="12"/>
      <c r="BH7100" s="12"/>
      <c r="BI7100" s="12"/>
      <c r="BJ7100" s="13"/>
      <c r="BK7100" s="13"/>
      <c r="BL7100" s="13"/>
      <c r="BM7100" s="13"/>
      <c r="BN7100" s="13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1"/>
      <c r="L7101" s="11"/>
      <c r="M7101" s="12"/>
      <c r="N7101" s="12"/>
      <c r="O7101" s="12"/>
      <c r="P7101" s="12"/>
      <c r="Q7101" s="12"/>
      <c r="R7101" s="12"/>
      <c r="S7101" s="12"/>
      <c r="T7101" s="12"/>
      <c r="U7101" s="12"/>
      <c r="V7101" s="12"/>
      <c r="W7101" s="12"/>
      <c r="X7101" s="12"/>
      <c r="Y7101" s="12"/>
      <c r="Z7101" s="12"/>
      <c r="AA7101" s="12"/>
      <c r="AB7101" s="12"/>
      <c r="AC7101" s="12"/>
      <c r="AD7101" s="12"/>
      <c r="AE7101" s="12"/>
      <c r="AF7101" s="12"/>
      <c r="AG7101" s="12"/>
      <c r="AH7101" s="12"/>
      <c r="AI7101" s="12"/>
      <c r="AJ7101" s="12"/>
      <c r="AK7101" s="12"/>
      <c r="AL7101" s="12"/>
      <c r="AM7101" s="12"/>
      <c r="AN7101" s="12"/>
      <c r="AO7101" s="12"/>
      <c r="AP7101" s="12"/>
      <c r="AQ7101" s="12"/>
      <c r="AR7101" s="12"/>
      <c r="AS7101" s="12"/>
      <c r="AT7101" s="12"/>
      <c r="AU7101" s="12"/>
      <c r="AV7101" s="12"/>
      <c r="AW7101" s="12"/>
      <c r="AX7101" s="12"/>
      <c r="AY7101" s="12"/>
      <c r="AZ7101" s="12"/>
      <c r="BA7101" s="12"/>
      <c r="BB7101" s="12"/>
      <c r="BC7101" s="12"/>
      <c r="BD7101" s="12"/>
      <c r="BE7101" s="12"/>
      <c r="BF7101" s="12"/>
      <c r="BG7101" s="12"/>
      <c r="BH7101" s="12"/>
      <c r="BI7101" s="12"/>
      <c r="BJ7101" s="13"/>
      <c r="BK7101" s="13"/>
      <c r="BL7101" s="13"/>
      <c r="BM7101" s="13"/>
      <c r="BN7101" s="13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1"/>
      <c r="L7102" s="11"/>
      <c r="M7102" s="12"/>
      <c r="N7102" s="12"/>
      <c r="O7102" s="12"/>
      <c r="P7102" s="12"/>
      <c r="Q7102" s="12"/>
      <c r="R7102" s="12"/>
      <c r="S7102" s="12"/>
      <c r="T7102" s="12"/>
      <c r="U7102" s="12"/>
      <c r="V7102" s="12"/>
      <c r="W7102" s="12"/>
      <c r="X7102" s="12"/>
      <c r="Y7102" s="12"/>
      <c r="Z7102" s="12"/>
      <c r="AA7102" s="12"/>
      <c r="AB7102" s="12"/>
      <c r="AC7102" s="12"/>
      <c r="AD7102" s="12"/>
      <c r="AE7102" s="12"/>
      <c r="AF7102" s="12"/>
      <c r="AG7102" s="12"/>
      <c r="AH7102" s="12"/>
      <c r="AI7102" s="12"/>
      <c r="AJ7102" s="12"/>
      <c r="AK7102" s="12"/>
      <c r="AL7102" s="12"/>
      <c r="AM7102" s="12"/>
      <c r="AN7102" s="12"/>
      <c r="AO7102" s="12"/>
      <c r="AP7102" s="12"/>
      <c r="AQ7102" s="12"/>
      <c r="AR7102" s="12"/>
      <c r="AS7102" s="12"/>
      <c r="AT7102" s="12"/>
      <c r="AU7102" s="12"/>
      <c r="AV7102" s="12"/>
      <c r="AW7102" s="12"/>
      <c r="AX7102" s="12"/>
      <c r="AY7102" s="12"/>
      <c r="AZ7102" s="12"/>
      <c r="BA7102" s="12"/>
      <c r="BB7102" s="12"/>
      <c r="BC7102" s="12"/>
      <c r="BD7102" s="12"/>
      <c r="BE7102" s="12"/>
      <c r="BF7102" s="12"/>
      <c r="BG7102" s="12"/>
      <c r="BH7102" s="12"/>
      <c r="BI7102" s="12"/>
      <c r="BJ7102" s="13"/>
      <c r="BK7102" s="13"/>
      <c r="BL7102" s="13"/>
      <c r="BM7102" s="13"/>
      <c r="BN7102" s="13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1"/>
      <c r="L7103" s="11"/>
      <c r="M7103" s="12"/>
      <c r="N7103" s="12"/>
      <c r="O7103" s="12"/>
      <c r="P7103" s="12"/>
      <c r="Q7103" s="12"/>
      <c r="R7103" s="12"/>
      <c r="S7103" s="12"/>
      <c r="T7103" s="12"/>
      <c r="U7103" s="12"/>
      <c r="V7103" s="12"/>
      <c r="W7103" s="12"/>
      <c r="X7103" s="12"/>
      <c r="Y7103" s="12"/>
      <c r="Z7103" s="12"/>
      <c r="AA7103" s="12"/>
      <c r="AB7103" s="12"/>
      <c r="AC7103" s="12"/>
      <c r="AD7103" s="12"/>
      <c r="AE7103" s="12"/>
      <c r="AF7103" s="12"/>
      <c r="AG7103" s="12"/>
      <c r="AH7103" s="12"/>
      <c r="AI7103" s="12"/>
      <c r="AJ7103" s="12"/>
      <c r="AK7103" s="12"/>
      <c r="AL7103" s="12"/>
      <c r="AM7103" s="12"/>
      <c r="AN7103" s="12"/>
      <c r="AO7103" s="12"/>
      <c r="AP7103" s="12"/>
      <c r="AQ7103" s="12"/>
      <c r="AR7103" s="12"/>
      <c r="AS7103" s="12"/>
      <c r="AT7103" s="12"/>
      <c r="AU7103" s="12"/>
      <c r="AV7103" s="12"/>
      <c r="AW7103" s="12"/>
      <c r="AX7103" s="12"/>
      <c r="AY7103" s="12"/>
      <c r="AZ7103" s="12"/>
      <c r="BA7103" s="12"/>
      <c r="BB7103" s="12"/>
      <c r="BC7103" s="12"/>
      <c r="BD7103" s="12"/>
      <c r="BE7103" s="12"/>
      <c r="BF7103" s="12"/>
      <c r="BG7103" s="12"/>
      <c r="BH7103" s="12"/>
      <c r="BI7103" s="12"/>
      <c r="BJ7103" s="13"/>
      <c r="BK7103" s="13"/>
      <c r="BL7103" s="13"/>
      <c r="BM7103" s="13"/>
      <c r="BN7103" s="13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1"/>
      <c r="L7104" s="11"/>
      <c r="M7104" s="12"/>
      <c r="N7104" s="12"/>
      <c r="O7104" s="12"/>
      <c r="P7104" s="12"/>
      <c r="Q7104" s="12"/>
      <c r="R7104" s="12"/>
      <c r="S7104" s="12"/>
      <c r="T7104" s="12"/>
      <c r="U7104" s="12"/>
      <c r="V7104" s="12"/>
      <c r="W7104" s="12"/>
      <c r="X7104" s="12"/>
      <c r="Y7104" s="12"/>
      <c r="Z7104" s="12"/>
      <c r="AA7104" s="12"/>
      <c r="AB7104" s="12"/>
      <c r="AC7104" s="12"/>
      <c r="AD7104" s="12"/>
      <c r="AE7104" s="12"/>
      <c r="AF7104" s="12"/>
      <c r="AG7104" s="12"/>
      <c r="AH7104" s="12"/>
      <c r="AI7104" s="12"/>
      <c r="AJ7104" s="12"/>
      <c r="AK7104" s="12"/>
      <c r="AL7104" s="12"/>
      <c r="AM7104" s="12"/>
      <c r="AN7104" s="12"/>
      <c r="AO7104" s="12"/>
      <c r="AP7104" s="12"/>
      <c r="AQ7104" s="12"/>
      <c r="AR7104" s="12"/>
      <c r="AS7104" s="12"/>
      <c r="AT7104" s="12"/>
      <c r="AU7104" s="12"/>
      <c r="AV7104" s="12"/>
      <c r="AW7104" s="12"/>
      <c r="AX7104" s="12"/>
      <c r="AY7104" s="12"/>
      <c r="AZ7104" s="12"/>
      <c r="BA7104" s="12"/>
      <c r="BB7104" s="12"/>
      <c r="BC7104" s="12"/>
      <c r="BD7104" s="12"/>
      <c r="BE7104" s="12"/>
      <c r="BF7104" s="12"/>
      <c r="BG7104" s="12"/>
      <c r="BH7104" s="12"/>
      <c r="BI7104" s="12"/>
      <c r="BJ7104" s="13"/>
      <c r="BK7104" s="13"/>
      <c r="BL7104" s="13"/>
      <c r="BM7104" s="13"/>
      <c r="BN7104" s="13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1"/>
      <c r="L7105" s="11"/>
      <c r="M7105" s="12"/>
      <c r="N7105" s="12"/>
      <c r="O7105" s="12"/>
      <c r="P7105" s="12"/>
      <c r="Q7105" s="12"/>
      <c r="R7105" s="12"/>
      <c r="S7105" s="12"/>
      <c r="T7105" s="12"/>
      <c r="U7105" s="12"/>
      <c r="V7105" s="12"/>
      <c r="W7105" s="12"/>
      <c r="X7105" s="12"/>
      <c r="Y7105" s="12"/>
      <c r="Z7105" s="12"/>
      <c r="AA7105" s="12"/>
      <c r="AB7105" s="12"/>
      <c r="AC7105" s="12"/>
      <c r="AD7105" s="12"/>
      <c r="AE7105" s="12"/>
      <c r="AF7105" s="12"/>
      <c r="AG7105" s="12"/>
      <c r="AH7105" s="12"/>
      <c r="AI7105" s="12"/>
      <c r="AJ7105" s="12"/>
      <c r="AK7105" s="12"/>
      <c r="AL7105" s="12"/>
      <c r="AM7105" s="12"/>
      <c r="AN7105" s="12"/>
      <c r="AO7105" s="12"/>
      <c r="AP7105" s="12"/>
      <c r="AQ7105" s="12"/>
      <c r="AR7105" s="12"/>
      <c r="AS7105" s="12"/>
      <c r="AT7105" s="12"/>
      <c r="AU7105" s="12"/>
      <c r="AV7105" s="12"/>
      <c r="AW7105" s="12"/>
      <c r="AX7105" s="12"/>
      <c r="AY7105" s="12"/>
      <c r="AZ7105" s="12"/>
      <c r="BA7105" s="12"/>
      <c r="BB7105" s="12"/>
      <c r="BC7105" s="12"/>
      <c r="BD7105" s="12"/>
      <c r="BE7105" s="12"/>
      <c r="BF7105" s="12"/>
      <c r="BG7105" s="12"/>
      <c r="BH7105" s="12"/>
      <c r="BI7105" s="12"/>
      <c r="BJ7105" s="13"/>
      <c r="BK7105" s="13"/>
      <c r="BL7105" s="13"/>
      <c r="BM7105" s="13"/>
      <c r="BN7105" s="13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1"/>
      <c r="L7106" s="11"/>
      <c r="M7106" s="12"/>
      <c r="N7106" s="12"/>
      <c r="O7106" s="12"/>
      <c r="P7106" s="12"/>
      <c r="Q7106" s="12"/>
      <c r="R7106" s="12"/>
      <c r="S7106" s="12"/>
      <c r="T7106" s="12"/>
      <c r="U7106" s="12"/>
      <c r="V7106" s="12"/>
      <c r="W7106" s="12"/>
      <c r="X7106" s="12"/>
      <c r="Y7106" s="12"/>
      <c r="Z7106" s="12"/>
      <c r="AA7106" s="12"/>
      <c r="AB7106" s="12"/>
      <c r="AC7106" s="12"/>
      <c r="AD7106" s="12"/>
      <c r="AE7106" s="12"/>
      <c r="AF7106" s="12"/>
      <c r="AG7106" s="12"/>
      <c r="AH7106" s="12"/>
      <c r="AI7106" s="12"/>
      <c r="AJ7106" s="12"/>
      <c r="AK7106" s="12"/>
      <c r="AL7106" s="12"/>
      <c r="AM7106" s="12"/>
      <c r="AN7106" s="12"/>
      <c r="AO7106" s="12"/>
      <c r="AP7106" s="12"/>
      <c r="AQ7106" s="12"/>
      <c r="AR7106" s="12"/>
      <c r="AS7106" s="12"/>
      <c r="AT7106" s="12"/>
      <c r="AU7106" s="12"/>
      <c r="AV7106" s="12"/>
      <c r="AW7106" s="12"/>
      <c r="AX7106" s="12"/>
      <c r="AY7106" s="12"/>
      <c r="AZ7106" s="12"/>
      <c r="BA7106" s="12"/>
      <c r="BB7106" s="12"/>
      <c r="BC7106" s="12"/>
      <c r="BD7106" s="12"/>
      <c r="BE7106" s="12"/>
      <c r="BF7106" s="12"/>
      <c r="BG7106" s="12"/>
      <c r="BH7106" s="12"/>
      <c r="BI7106" s="12"/>
      <c r="BJ7106" s="13"/>
      <c r="BK7106" s="13"/>
      <c r="BL7106" s="13"/>
      <c r="BM7106" s="13"/>
      <c r="BN7106" s="13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1"/>
      <c r="L7107" s="11"/>
      <c r="M7107" s="12"/>
      <c r="N7107" s="12"/>
      <c r="O7107" s="12"/>
      <c r="P7107" s="12"/>
      <c r="Q7107" s="12"/>
      <c r="R7107" s="12"/>
      <c r="S7107" s="12"/>
      <c r="T7107" s="12"/>
      <c r="U7107" s="12"/>
      <c r="V7107" s="12"/>
      <c r="W7107" s="12"/>
      <c r="X7107" s="12"/>
      <c r="Y7107" s="12"/>
      <c r="Z7107" s="12"/>
      <c r="AA7107" s="12"/>
      <c r="AB7107" s="12"/>
      <c r="AC7107" s="12"/>
      <c r="AD7107" s="12"/>
      <c r="AE7107" s="12"/>
      <c r="AF7107" s="12"/>
      <c r="AG7107" s="12"/>
      <c r="AH7107" s="12"/>
      <c r="AI7107" s="12"/>
      <c r="AJ7107" s="12"/>
      <c r="AK7107" s="12"/>
      <c r="AL7107" s="12"/>
      <c r="AM7107" s="12"/>
      <c r="AN7107" s="12"/>
      <c r="AO7107" s="12"/>
      <c r="AP7107" s="12"/>
      <c r="AQ7107" s="12"/>
      <c r="AR7107" s="12"/>
      <c r="AS7107" s="12"/>
      <c r="AT7107" s="12"/>
      <c r="AU7107" s="12"/>
      <c r="AV7107" s="12"/>
      <c r="AW7107" s="12"/>
      <c r="AX7107" s="12"/>
      <c r="AY7107" s="12"/>
      <c r="AZ7107" s="12"/>
      <c r="BA7107" s="12"/>
      <c r="BB7107" s="12"/>
      <c r="BC7107" s="12"/>
      <c r="BD7107" s="12"/>
      <c r="BE7107" s="12"/>
      <c r="BF7107" s="12"/>
      <c r="BG7107" s="12"/>
      <c r="BH7107" s="12"/>
      <c r="BI7107" s="12"/>
      <c r="BJ7107" s="13"/>
      <c r="BK7107" s="13"/>
      <c r="BL7107" s="13"/>
      <c r="BM7107" s="13"/>
      <c r="BN7107" s="13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1"/>
      <c r="L7108" s="11"/>
      <c r="M7108" s="12"/>
      <c r="N7108" s="12"/>
      <c r="O7108" s="12"/>
      <c r="P7108" s="12"/>
      <c r="Q7108" s="12"/>
      <c r="R7108" s="12"/>
      <c r="S7108" s="12"/>
      <c r="T7108" s="12"/>
      <c r="U7108" s="12"/>
      <c r="V7108" s="12"/>
      <c r="W7108" s="12"/>
      <c r="X7108" s="12"/>
      <c r="Y7108" s="12"/>
      <c r="Z7108" s="12"/>
      <c r="AA7108" s="12"/>
      <c r="AB7108" s="12"/>
      <c r="AC7108" s="12"/>
      <c r="AD7108" s="12"/>
      <c r="AE7108" s="12"/>
      <c r="AF7108" s="12"/>
      <c r="AG7108" s="12"/>
      <c r="AH7108" s="12"/>
      <c r="AI7108" s="12"/>
      <c r="AJ7108" s="12"/>
      <c r="AK7108" s="12"/>
      <c r="AL7108" s="12"/>
      <c r="AM7108" s="12"/>
      <c r="AN7108" s="12"/>
      <c r="AO7108" s="12"/>
      <c r="AP7108" s="12"/>
      <c r="AQ7108" s="12"/>
      <c r="AR7108" s="12"/>
      <c r="AS7108" s="12"/>
      <c r="AT7108" s="12"/>
      <c r="AU7108" s="12"/>
      <c r="AV7108" s="12"/>
      <c r="AW7108" s="12"/>
      <c r="AX7108" s="12"/>
      <c r="AY7108" s="12"/>
      <c r="AZ7108" s="12"/>
      <c r="BA7108" s="12"/>
      <c r="BB7108" s="12"/>
      <c r="BC7108" s="12"/>
      <c r="BD7108" s="12"/>
      <c r="BE7108" s="12"/>
      <c r="BF7108" s="12"/>
      <c r="BG7108" s="12"/>
      <c r="BH7108" s="12"/>
      <c r="BI7108" s="12"/>
      <c r="BJ7108" s="13"/>
      <c r="BK7108" s="13"/>
      <c r="BL7108" s="13"/>
      <c r="BM7108" s="13"/>
      <c r="BN7108" s="13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1"/>
      <c r="L7109" s="11"/>
      <c r="M7109" s="12"/>
      <c r="N7109" s="12"/>
      <c r="O7109" s="12"/>
      <c r="P7109" s="12"/>
      <c r="Q7109" s="12"/>
      <c r="R7109" s="12"/>
      <c r="S7109" s="12"/>
      <c r="T7109" s="12"/>
      <c r="U7109" s="12"/>
      <c r="V7109" s="12"/>
      <c r="W7109" s="12"/>
      <c r="X7109" s="12"/>
      <c r="Y7109" s="12"/>
      <c r="Z7109" s="12"/>
      <c r="AA7109" s="12"/>
      <c r="AB7109" s="12"/>
      <c r="AC7109" s="12"/>
      <c r="AD7109" s="12"/>
      <c r="AE7109" s="12"/>
      <c r="AF7109" s="12"/>
      <c r="AG7109" s="12"/>
      <c r="AH7109" s="12"/>
      <c r="AI7109" s="12"/>
      <c r="AJ7109" s="12"/>
      <c r="AK7109" s="12"/>
      <c r="AL7109" s="12"/>
      <c r="AM7109" s="12"/>
      <c r="AN7109" s="12"/>
      <c r="AO7109" s="12"/>
      <c r="AP7109" s="12"/>
      <c r="AQ7109" s="12"/>
      <c r="AR7109" s="12"/>
      <c r="AS7109" s="12"/>
      <c r="AT7109" s="12"/>
      <c r="AU7109" s="12"/>
      <c r="AV7109" s="12"/>
      <c r="AW7109" s="12"/>
      <c r="AX7109" s="12"/>
      <c r="AY7109" s="12"/>
      <c r="AZ7109" s="12"/>
      <c r="BA7109" s="12"/>
      <c r="BB7109" s="12"/>
      <c r="BC7109" s="12"/>
      <c r="BD7109" s="12"/>
      <c r="BE7109" s="12"/>
      <c r="BF7109" s="12"/>
      <c r="BG7109" s="12"/>
      <c r="BH7109" s="12"/>
      <c r="BI7109" s="12"/>
      <c r="BJ7109" s="13"/>
      <c r="BK7109" s="13"/>
      <c r="BL7109" s="13"/>
      <c r="BM7109" s="13"/>
      <c r="BN7109" s="13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1"/>
      <c r="L7110" s="11"/>
      <c r="M7110" s="12"/>
      <c r="N7110" s="12"/>
      <c r="O7110" s="12"/>
      <c r="P7110" s="12"/>
      <c r="Q7110" s="12"/>
      <c r="R7110" s="12"/>
      <c r="S7110" s="12"/>
      <c r="T7110" s="12"/>
      <c r="U7110" s="12"/>
      <c r="V7110" s="12"/>
      <c r="W7110" s="12"/>
      <c r="X7110" s="12"/>
      <c r="Y7110" s="12"/>
      <c r="Z7110" s="12"/>
      <c r="AA7110" s="12"/>
      <c r="AB7110" s="12"/>
      <c r="AC7110" s="12"/>
      <c r="AD7110" s="12"/>
      <c r="AE7110" s="12"/>
      <c r="AF7110" s="12"/>
      <c r="AG7110" s="12"/>
      <c r="AH7110" s="12"/>
      <c r="AI7110" s="12"/>
      <c r="AJ7110" s="12"/>
      <c r="AK7110" s="12"/>
      <c r="AL7110" s="12"/>
      <c r="AM7110" s="12"/>
      <c r="AN7110" s="12"/>
      <c r="AO7110" s="12"/>
      <c r="AP7110" s="12"/>
      <c r="AQ7110" s="12"/>
      <c r="AR7110" s="12"/>
      <c r="AS7110" s="12"/>
      <c r="AT7110" s="12"/>
      <c r="AU7110" s="12"/>
      <c r="AV7110" s="12"/>
      <c r="AW7110" s="12"/>
      <c r="AX7110" s="12"/>
      <c r="AY7110" s="12"/>
      <c r="AZ7110" s="12"/>
      <c r="BA7110" s="12"/>
      <c r="BB7110" s="12"/>
      <c r="BC7110" s="12"/>
      <c r="BD7110" s="12"/>
      <c r="BE7110" s="12"/>
      <c r="BF7110" s="12"/>
      <c r="BG7110" s="12"/>
      <c r="BH7110" s="12"/>
      <c r="BI7110" s="12"/>
      <c r="BJ7110" s="13"/>
      <c r="BK7110" s="13"/>
      <c r="BL7110" s="13"/>
      <c r="BM7110" s="13"/>
      <c r="BN7110" s="13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1"/>
      <c r="L7111" s="11"/>
      <c r="M7111" s="12"/>
      <c r="N7111" s="12"/>
      <c r="O7111" s="12"/>
      <c r="P7111" s="12"/>
      <c r="Q7111" s="12"/>
      <c r="R7111" s="12"/>
      <c r="S7111" s="12"/>
      <c r="T7111" s="12"/>
      <c r="U7111" s="12"/>
      <c r="V7111" s="12"/>
      <c r="W7111" s="12"/>
      <c r="X7111" s="12"/>
      <c r="Y7111" s="12"/>
      <c r="Z7111" s="12"/>
      <c r="AA7111" s="12"/>
      <c r="AB7111" s="12"/>
      <c r="AC7111" s="12"/>
      <c r="AD7111" s="12"/>
      <c r="AE7111" s="12"/>
      <c r="AF7111" s="12"/>
      <c r="AG7111" s="12"/>
      <c r="AH7111" s="12"/>
      <c r="AI7111" s="12"/>
      <c r="AJ7111" s="12"/>
      <c r="AK7111" s="12"/>
      <c r="AL7111" s="12"/>
      <c r="AM7111" s="12"/>
      <c r="AN7111" s="12"/>
      <c r="AO7111" s="12"/>
      <c r="AP7111" s="12"/>
      <c r="AQ7111" s="12"/>
      <c r="AR7111" s="12"/>
      <c r="AS7111" s="12"/>
      <c r="AT7111" s="12"/>
      <c r="AU7111" s="12"/>
      <c r="AV7111" s="12"/>
      <c r="AW7111" s="12"/>
      <c r="AX7111" s="12"/>
      <c r="AY7111" s="12"/>
      <c r="AZ7111" s="12"/>
      <c r="BA7111" s="12"/>
      <c r="BB7111" s="12"/>
      <c r="BC7111" s="12"/>
      <c r="BD7111" s="12"/>
      <c r="BE7111" s="12"/>
      <c r="BF7111" s="12"/>
      <c r="BG7111" s="12"/>
      <c r="BH7111" s="12"/>
      <c r="BI7111" s="12"/>
      <c r="BJ7111" s="13"/>
      <c r="BK7111" s="13"/>
      <c r="BL7111" s="13"/>
      <c r="BM7111" s="13"/>
      <c r="BN7111" s="13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1"/>
      <c r="L7112" s="11"/>
      <c r="M7112" s="12"/>
      <c r="N7112" s="12"/>
      <c r="O7112" s="12"/>
      <c r="P7112" s="12"/>
      <c r="Q7112" s="12"/>
      <c r="R7112" s="12"/>
      <c r="S7112" s="12"/>
      <c r="T7112" s="12"/>
      <c r="U7112" s="12"/>
      <c r="V7112" s="12"/>
      <c r="W7112" s="12"/>
      <c r="X7112" s="12"/>
      <c r="Y7112" s="12"/>
      <c r="Z7112" s="12"/>
      <c r="AA7112" s="12"/>
      <c r="AB7112" s="12"/>
      <c r="AC7112" s="12"/>
      <c r="AD7112" s="12"/>
      <c r="AE7112" s="12"/>
      <c r="AF7112" s="12"/>
      <c r="AG7112" s="12"/>
      <c r="AH7112" s="12"/>
      <c r="AI7112" s="12"/>
      <c r="AJ7112" s="12"/>
      <c r="AK7112" s="12"/>
      <c r="AL7112" s="12"/>
      <c r="AM7112" s="12"/>
      <c r="AN7112" s="12"/>
      <c r="AO7112" s="12"/>
      <c r="AP7112" s="12"/>
      <c r="AQ7112" s="12"/>
      <c r="AR7112" s="12"/>
      <c r="AS7112" s="12"/>
      <c r="AT7112" s="12"/>
      <c r="AU7112" s="12"/>
      <c r="AV7112" s="12"/>
      <c r="AW7112" s="12"/>
      <c r="AX7112" s="12"/>
      <c r="AY7112" s="12"/>
      <c r="AZ7112" s="12"/>
      <c r="BA7112" s="12"/>
      <c r="BB7112" s="12"/>
      <c r="BC7112" s="12"/>
      <c r="BD7112" s="12"/>
      <c r="BE7112" s="12"/>
      <c r="BF7112" s="12"/>
      <c r="BG7112" s="12"/>
      <c r="BH7112" s="12"/>
      <c r="BI7112" s="12"/>
      <c r="BJ7112" s="13"/>
      <c r="BK7112" s="13"/>
      <c r="BL7112" s="13"/>
      <c r="BM7112" s="13"/>
      <c r="BN7112" s="13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1"/>
      <c r="L7113" s="11"/>
      <c r="M7113" s="12"/>
      <c r="N7113" s="12"/>
      <c r="O7113" s="12"/>
      <c r="P7113" s="12"/>
      <c r="Q7113" s="12"/>
      <c r="R7113" s="12"/>
      <c r="S7113" s="12"/>
      <c r="T7113" s="12"/>
      <c r="U7113" s="12"/>
      <c r="V7113" s="12"/>
      <c r="W7113" s="12"/>
      <c r="X7113" s="12"/>
      <c r="Y7113" s="12"/>
      <c r="Z7113" s="12"/>
      <c r="AA7113" s="12"/>
      <c r="AB7113" s="12"/>
      <c r="AC7113" s="12"/>
      <c r="AD7113" s="12"/>
      <c r="AE7113" s="12"/>
      <c r="AF7113" s="12"/>
      <c r="AG7113" s="12"/>
      <c r="AH7113" s="12"/>
      <c r="AI7113" s="12"/>
      <c r="AJ7113" s="12"/>
      <c r="AK7113" s="12"/>
      <c r="AL7113" s="12"/>
      <c r="AM7113" s="12"/>
      <c r="AN7113" s="12"/>
      <c r="AO7113" s="12"/>
      <c r="AP7113" s="12"/>
      <c r="AQ7113" s="12"/>
      <c r="AR7113" s="12"/>
      <c r="AS7113" s="12"/>
      <c r="AT7113" s="12"/>
      <c r="AU7113" s="12"/>
      <c r="AV7113" s="12"/>
      <c r="AW7113" s="12"/>
      <c r="AX7113" s="12"/>
      <c r="AY7113" s="12"/>
      <c r="AZ7113" s="12"/>
      <c r="BA7113" s="12"/>
      <c r="BB7113" s="12"/>
      <c r="BC7113" s="12"/>
      <c r="BD7113" s="12"/>
      <c r="BE7113" s="12"/>
      <c r="BF7113" s="12"/>
      <c r="BG7113" s="12"/>
      <c r="BH7113" s="12"/>
      <c r="BI7113" s="12"/>
      <c r="BJ7113" s="13"/>
      <c r="BK7113" s="13"/>
      <c r="BL7113" s="13"/>
      <c r="BM7113" s="13"/>
      <c r="BN7113" s="13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1"/>
      <c r="L7114" s="11"/>
      <c r="M7114" s="12"/>
      <c r="N7114" s="12"/>
      <c r="O7114" s="12"/>
      <c r="P7114" s="12"/>
      <c r="Q7114" s="12"/>
      <c r="R7114" s="12"/>
      <c r="S7114" s="12"/>
      <c r="T7114" s="12"/>
      <c r="U7114" s="12"/>
      <c r="V7114" s="12"/>
      <c r="W7114" s="12"/>
      <c r="X7114" s="12"/>
      <c r="Y7114" s="12"/>
      <c r="Z7114" s="12"/>
      <c r="AA7114" s="12"/>
      <c r="AB7114" s="12"/>
      <c r="AC7114" s="12"/>
      <c r="AD7114" s="12"/>
      <c r="AE7114" s="12"/>
      <c r="AF7114" s="12"/>
      <c r="AG7114" s="12"/>
      <c r="AH7114" s="12"/>
      <c r="AI7114" s="12"/>
      <c r="AJ7114" s="12"/>
      <c r="AK7114" s="12"/>
      <c r="AL7114" s="12"/>
      <c r="AM7114" s="12"/>
      <c r="AN7114" s="12"/>
      <c r="AO7114" s="12"/>
      <c r="AP7114" s="12"/>
      <c r="AQ7114" s="12"/>
      <c r="AR7114" s="12"/>
      <c r="AS7114" s="12"/>
      <c r="AT7114" s="12"/>
      <c r="AU7114" s="12"/>
      <c r="AV7114" s="12"/>
      <c r="AW7114" s="12"/>
      <c r="AX7114" s="12"/>
      <c r="AY7114" s="12"/>
      <c r="AZ7114" s="12"/>
      <c r="BA7114" s="12"/>
      <c r="BB7114" s="12"/>
      <c r="BC7114" s="12"/>
      <c r="BD7114" s="12"/>
      <c r="BE7114" s="12"/>
      <c r="BF7114" s="12"/>
      <c r="BG7114" s="12"/>
      <c r="BH7114" s="12"/>
      <c r="BI7114" s="12"/>
      <c r="BJ7114" s="13"/>
      <c r="BK7114" s="13"/>
      <c r="BL7114" s="13"/>
      <c r="BM7114" s="13"/>
      <c r="BN7114" s="13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1"/>
      <c r="L7115" s="11"/>
      <c r="M7115" s="12"/>
      <c r="N7115" s="12"/>
      <c r="O7115" s="12"/>
      <c r="P7115" s="12"/>
      <c r="Q7115" s="12"/>
      <c r="R7115" s="12"/>
      <c r="S7115" s="12"/>
      <c r="T7115" s="12"/>
      <c r="U7115" s="12"/>
      <c r="V7115" s="12"/>
      <c r="W7115" s="12"/>
      <c r="X7115" s="12"/>
      <c r="Y7115" s="12"/>
      <c r="Z7115" s="12"/>
      <c r="AA7115" s="12"/>
      <c r="AB7115" s="12"/>
      <c r="AC7115" s="12"/>
      <c r="AD7115" s="12"/>
      <c r="AE7115" s="12"/>
      <c r="AF7115" s="12"/>
      <c r="AG7115" s="12"/>
      <c r="AH7115" s="12"/>
      <c r="AI7115" s="12"/>
      <c r="AJ7115" s="12"/>
      <c r="AK7115" s="12"/>
      <c r="AL7115" s="12"/>
      <c r="AM7115" s="12"/>
      <c r="AN7115" s="12"/>
      <c r="AO7115" s="12"/>
      <c r="AP7115" s="12"/>
      <c r="AQ7115" s="12"/>
      <c r="AR7115" s="12"/>
      <c r="AS7115" s="12"/>
      <c r="AT7115" s="12"/>
      <c r="AU7115" s="12"/>
      <c r="AV7115" s="12"/>
      <c r="AW7115" s="12"/>
      <c r="AX7115" s="12"/>
      <c r="AY7115" s="12"/>
      <c r="AZ7115" s="12"/>
      <c r="BA7115" s="12"/>
      <c r="BB7115" s="12"/>
      <c r="BC7115" s="12"/>
      <c r="BD7115" s="12"/>
      <c r="BE7115" s="12"/>
      <c r="BF7115" s="12"/>
      <c r="BG7115" s="12"/>
      <c r="BH7115" s="12"/>
      <c r="BI7115" s="12"/>
      <c r="BJ7115" s="13"/>
      <c r="BK7115" s="13"/>
      <c r="BL7115" s="13"/>
      <c r="BM7115" s="13"/>
      <c r="BN7115" s="13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1"/>
      <c r="L7116" s="11"/>
      <c r="M7116" s="12"/>
      <c r="N7116" s="12"/>
      <c r="O7116" s="12"/>
      <c r="P7116" s="12"/>
      <c r="Q7116" s="12"/>
      <c r="R7116" s="12"/>
      <c r="S7116" s="12"/>
      <c r="T7116" s="12"/>
      <c r="U7116" s="12"/>
      <c r="V7116" s="12"/>
      <c r="W7116" s="12"/>
      <c r="X7116" s="12"/>
      <c r="Y7116" s="12"/>
      <c r="Z7116" s="12"/>
      <c r="AA7116" s="12"/>
      <c r="AB7116" s="12"/>
      <c r="AC7116" s="12"/>
      <c r="AD7116" s="12"/>
      <c r="AE7116" s="12"/>
      <c r="AF7116" s="12"/>
      <c r="AG7116" s="12"/>
      <c r="AH7116" s="12"/>
      <c r="AI7116" s="12"/>
      <c r="AJ7116" s="12"/>
      <c r="AK7116" s="12"/>
      <c r="AL7116" s="12"/>
      <c r="AM7116" s="12"/>
      <c r="AN7116" s="12"/>
      <c r="AO7116" s="12"/>
      <c r="AP7116" s="12"/>
      <c r="AQ7116" s="12"/>
      <c r="AR7116" s="12"/>
      <c r="AS7116" s="12"/>
      <c r="AT7116" s="12"/>
      <c r="AU7116" s="12"/>
      <c r="AV7116" s="12"/>
      <c r="AW7116" s="12"/>
      <c r="AX7116" s="12"/>
      <c r="AY7116" s="12"/>
      <c r="AZ7116" s="12"/>
      <c r="BA7116" s="12"/>
      <c r="BB7116" s="12"/>
      <c r="BC7116" s="12"/>
      <c r="BD7116" s="12"/>
      <c r="BE7116" s="12"/>
      <c r="BF7116" s="12"/>
      <c r="BG7116" s="12"/>
      <c r="BH7116" s="12"/>
      <c r="BI7116" s="12"/>
      <c r="BJ7116" s="13"/>
      <c r="BK7116" s="13"/>
      <c r="BL7116" s="13"/>
      <c r="BM7116" s="13"/>
      <c r="BN7116" s="13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1"/>
      <c r="L7117" s="11"/>
      <c r="M7117" s="12"/>
      <c r="N7117" s="12"/>
      <c r="O7117" s="12"/>
      <c r="P7117" s="12"/>
      <c r="Q7117" s="12"/>
      <c r="R7117" s="12"/>
      <c r="S7117" s="12"/>
      <c r="T7117" s="12"/>
      <c r="U7117" s="12"/>
      <c r="V7117" s="12"/>
      <c r="W7117" s="12"/>
      <c r="X7117" s="12"/>
      <c r="Y7117" s="12"/>
      <c r="Z7117" s="12"/>
      <c r="AA7117" s="12"/>
      <c r="AB7117" s="12"/>
      <c r="AC7117" s="12"/>
      <c r="AD7117" s="12"/>
      <c r="AE7117" s="12"/>
      <c r="AF7117" s="12"/>
      <c r="AG7117" s="12"/>
      <c r="AH7117" s="12"/>
      <c r="AI7117" s="12"/>
      <c r="AJ7117" s="12"/>
      <c r="AK7117" s="12"/>
      <c r="AL7117" s="12"/>
      <c r="AM7117" s="12"/>
      <c r="AN7117" s="12"/>
      <c r="AO7117" s="12"/>
      <c r="AP7117" s="12"/>
      <c r="AQ7117" s="12"/>
      <c r="AR7117" s="12"/>
      <c r="AS7117" s="12"/>
      <c r="AT7117" s="12"/>
      <c r="AU7117" s="12"/>
      <c r="AV7117" s="12"/>
      <c r="AW7117" s="12"/>
      <c r="AX7117" s="12"/>
      <c r="AY7117" s="12"/>
      <c r="AZ7117" s="12"/>
      <c r="BA7117" s="12"/>
      <c r="BB7117" s="12"/>
      <c r="BC7117" s="12"/>
      <c r="BD7117" s="12"/>
      <c r="BE7117" s="12"/>
      <c r="BF7117" s="12"/>
      <c r="BG7117" s="12"/>
      <c r="BH7117" s="12"/>
      <c r="BI7117" s="12"/>
      <c r="BJ7117" s="13"/>
      <c r="BK7117" s="13"/>
      <c r="BL7117" s="13"/>
      <c r="BM7117" s="13"/>
      <c r="BN7117" s="13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1"/>
      <c r="L7118" s="11"/>
      <c r="M7118" s="12"/>
      <c r="N7118" s="12"/>
      <c r="O7118" s="12"/>
      <c r="P7118" s="12"/>
      <c r="Q7118" s="12"/>
      <c r="R7118" s="12"/>
      <c r="S7118" s="12"/>
      <c r="T7118" s="12"/>
      <c r="U7118" s="12"/>
      <c r="V7118" s="12"/>
      <c r="W7118" s="12"/>
      <c r="X7118" s="12"/>
      <c r="Y7118" s="12"/>
      <c r="Z7118" s="12"/>
      <c r="AA7118" s="12"/>
      <c r="AB7118" s="12"/>
      <c r="AC7118" s="12"/>
      <c r="AD7118" s="12"/>
      <c r="AE7118" s="12"/>
      <c r="AF7118" s="12"/>
      <c r="AG7118" s="12"/>
      <c r="AH7118" s="12"/>
      <c r="AI7118" s="12"/>
      <c r="AJ7118" s="12"/>
      <c r="AK7118" s="12"/>
      <c r="AL7118" s="12"/>
      <c r="AM7118" s="12"/>
      <c r="AN7118" s="12"/>
      <c r="AO7118" s="12"/>
      <c r="AP7118" s="12"/>
      <c r="AQ7118" s="12"/>
      <c r="AR7118" s="12"/>
      <c r="AS7118" s="12"/>
      <c r="AT7118" s="12"/>
      <c r="AU7118" s="12"/>
      <c r="AV7118" s="12"/>
      <c r="AW7118" s="12"/>
      <c r="AX7118" s="12"/>
      <c r="AY7118" s="12"/>
      <c r="AZ7118" s="12"/>
      <c r="BA7118" s="12"/>
      <c r="BB7118" s="12"/>
      <c r="BC7118" s="12"/>
      <c r="BD7118" s="12"/>
      <c r="BE7118" s="12"/>
      <c r="BF7118" s="12"/>
      <c r="BG7118" s="12"/>
      <c r="BH7118" s="12"/>
      <c r="BI7118" s="12"/>
      <c r="BJ7118" s="13"/>
      <c r="BK7118" s="13"/>
      <c r="BL7118" s="13"/>
      <c r="BM7118" s="13"/>
      <c r="BN7118" s="13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1"/>
      <c r="L7119" s="11"/>
      <c r="M7119" s="12"/>
      <c r="N7119" s="12"/>
      <c r="O7119" s="12"/>
      <c r="P7119" s="12"/>
      <c r="Q7119" s="12"/>
      <c r="R7119" s="12"/>
      <c r="S7119" s="12"/>
      <c r="T7119" s="12"/>
      <c r="U7119" s="12"/>
      <c r="V7119" s="12"/>
      <c r="W7119" s="12"/>
      <c r="X7119" s="12"/>
      <c r="Y7119" s="12"/>
      <c r="Z7119" s="12"/>
      <c r="AA7119" s="12"/>
      <c r="AB7119" s="12"/>
      <c r="AC7119" s="12"/>
      <c r="AD7119" s="12"/>
      <c r="AE7119" s="12"/>
      <c r="AF7119" s="12"/>
      <c r="AG7119" s="12"/>
      <c r="AH7119" s="12"/>
      <c r="AI7119" s="12"/>
      <c r="AJ7119" s="12"/>
      <c r="AK7119" s="12"/>
      <c r="AL7119" s="12"/>
      <c r="AM7119" s="12"/>
      <c r="AN7119" s="12"/>
      <c r="AO7119" s="12"/>
      <c r="AP7119" s="12"/>
      <c r="AQ7119" s="12"/>
      <c r="AR7119" s="12"/>
      <c r="AS7119" s="12"/>
      <c r="AT7119" s="12"/>
      <c r="AU7119" s="12"/>
      <c r="AV7119" s="12"/>
      <c r="AW7119" s="12"/>
      <c r="AX7119" s="12"/>
      <c r="AY7119" s="12"/>
      <c r="AZ7119" s="12"/>
      <c r="BA7119" s="12"/>
      <c r="BB7119" s="12"/>
      <c r="BC7119" s="12"/>
      <c r="BD7119" s="12"/>
      <c r="BE7119" s="12"/>
      <c r="BF7119" s="12"/>
      <c r="BG7119" s="12"/>
      <c r="BH7119" s="12"/>
      <c r="BI7119" s="12"/>
      <c r="BJ7119" s="13"/>
      <c r="BK7119" s="13"/>
      <c r="BL7119" s="13"/>
      <c r="BM7119" s="13"/>
      <c r="BN7119" s="13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1"/>
      <c r="L7120" s="11"/>
      <c r="M7120" s="12"/>
      <c r="N7120" s="12"/>
      <c r="O7120" s="12"/>
      <c r="P7120" s="12"/>
      <c r="Q7120" s="12"/>
      <c r="R7120" s="12"/>
      <c r="S7120" s="12"/>
      <c r="T7120" s="12"/>
      <c r="U7120" s="12"/>
      <c r="V7120" s="12"/>
      <c r="W7120" s="12"/>
      <c r="X7120" s="12"/>
      <c r="Y7120" s="12"/>
      <c r="Z7120" s="12"/>
      <c r="AA7120" s="12"/>
      <c r="AB7120" s="12"/>
      <c r="AC7120" s="12"/>
      <c r="AD7120" s="12"/>
      <c r="AE7120" s="12"/>
      <c r="AF7120" s="12"/>
      <c r="AG7120" s="12"/>
      <c r="AH7120" s="12"/>
      <c r="AI7120" s="12"/>
      <c r="AJ7120" s="12"/>
      <c r="AK7120" s="12"/>
      <c r="AL7120" s="12"/>
      <c r="AM7120" s="12"/>
      <c r="AN7120" s="12"/>
      <c r="AO7120" s="12"/>
      <c r="AP7120" s="12"/>
      <c r="AQ7120" s="12"/>
      <c r="AR7120" s="12"/>
      <c r="AS7120" s="12"/>
      <c r="AT7120" s="12"/>
      <c r="AU7120" s="12"/>
      <c r="AV7120" s="12"/>
      <c r="AW7120" s="12"/>
      <c r="AX7120" s="12"/>
      <c r="AY7120" s="12"/>
      <c r="AZ7120" s="12"/>
      <c r="BA7120" s="12"/>
      <c r="BB7120" s="12"/>
      <c r="BC7120" s="12"/>
      <c r="BD7120" s="12"/>
      <c r="BE7120" s="12"/>
      <c r="BF7120" s="12"/>
      <c r="BG7120" s="12"/>
      <c r="BH7120" s="12"/>
      <c r="BI7120" s="12"/>
      <c r="BJ7120" s="13"/>
      <c r="BK7120" s="13"/>
      <c r="BL7120" s="13"/>
      <c r="BM7120" s="13"/>
      <c r="BN7120" s="13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1"/>
      <c r="L7121" s="11"/>
      <c r="M7121" s="12"/>
      <c r="N7121" s="12"/>
      <c r="O7121" s="12"/>
      <c r="P7121" s="12"/>
      <c r="Q7121" s="12"/>
      <c r="R7121" s="12"/>
      <c r="S7121" s="12"/>
      <c r="T7121" s="12"/>
      <c r="U7121" s="12"/>
      <c r="V7121" s="12"/>
      <c r="W7121" s="12"/>
      <c r="X7121" s="12"/>
      <c r="Y7121" s="12"/>
      <c r="Z7121" s="12"/>
      <c r="AA7121" s="12"/>
      <c r="AB7121" s="12"/>
      <c r="AC7121" s="12"/>
      <c r="AD7121" s="12"/>
      <c r="AE7121" s="12"/>
      <c r="AF7121" s="12"/>
      <c r="AG7121" s="12"/>
      <c r="AH7121" s="12"/>
      <c r="AI7121" s="12"/>
      <c r="AJ7121" s="12"/>
      <c r="AK7121" s="12"/>
      <c r="AL7121" s="12"/>
      <c r="AM7121" s="12"/>
      <c r="AN7121" s="12"/>
      <c r="AO7121" s="12"/>
      <c r="AP7121" s="12"/>
      <c r="AQ7121" s="12"/>
      <c r="AR7121" s="12"/>
      <c r="AS7121" s="12"/>
      <c r="AT7121" s="12"/>
      <c r="AU7121" s="12"/>
      <c r="AV7121" s="12"/>
      <c r="AW7121" s="12"/>
      <c r="AX7121" s="12"/>
      <c r="AY7121" s="12"/>
      <c r="AZ7121" s="12"/>
      <c r="BA7121" s="12"/>
      <c r="BB7121" s="12"/>
      <c r="BC7121" s="12"/>
      <c r="BD7121" s="12"/>
      <c r="BE7121" s="12"/>
      <c r="BF7121" s="12"/>
      <c r="BG7121" s="12"/>
      <c r="BH7121" s="12"/>
      <c r="BI7121" s="12"/>
      <c r="BJ7121" s="13"/>
      <c r="BK7121" s="13"/>
      <c r="BL7121" s="13"/>
      <c r="BM7121" s="13"/>
      <c r="BN7121" s="13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1"/>
      <c r="L7122" s="11"/>
      <c r="M7122" s="12"/>
      <c r="N7122" s="12"/>
      <c r="O7122" s="12"/>
      <c r="P7122" s="12"/>
      <c r="Q7122" s="12"/>
      <c r="R7122" s="12"/>
      <c r="S7122" s="12"/>
      <c r="T7122" s="12"/>
      <c r="U7122" s="12"/>
      <c r="V7122" s="12"/>
      <c r="W7122" s="12"/>
      <c r="X7122" s="12"/>
      <c r="Y7122" s="12"/>
      <c r="Z7122" s="12"/>
      <c r="AA7122" s="12"/>
      <c r="AB7122" s="12"/>
      <c r="AC7122" s="12"/>
      <c r="AD7122" s="12"/>
      <c r="AE7122" s="12"/>
      <c r="AF7122" s="12"/>
      <c r="AG7122" s="12"/>
      <c r="AH7122" s="12"/>
      <c r="AI7122" s="12"/>
      <c r="AJ7122" s="12"/>
      <c r="AK7122" s="12"/>
      <c r="AL7122" s="12"/>
      <c r="AM7122" s="12"/>
      <c r="AN7122" s="12"/>
      <c r="AO7122" s="12"/>
      <c r="AP7122" s="12"/>
      <c r="AQ7122" s="12"/>
      <c r="AR7122" s="12"/>
      <c r="AS7122" s="12"/>
      <c r="AT7122" s="12"/>
      <c r="AU7122" s="12"/>
      <c r="AV7122" s="12"/>
      <c r="AW7122" s="12"/>
      <c r="AX7122" s="12"/>
      <c r="AY7122" s="12"/>
      <c r="AZ7122" s="12"/>
      <c r="BA7122" s="12"/>
      <c r="BB7122" s="12"/>
      <c r="BC7122" s="12"/>
      <c r="BD7122" s="12"/>
      <c r="BE7122" s="12"/>
      <c r="BF7122" s="12"/>
      <c r="BG7122" s="12"/>
      <c r="BH7122" s="12"/>
      <c r="BI7122" s="12"/>
      <c r="BJ7122" s="13"/>
      <c r="BK7122" s="13"/>
      <c r="BL7122" s="13"/>
      <c r="BM7122" s="13"/>
      <c r="BN7122" s="13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1"/>
      <c r="L7123" s="11"/>
      <c r="M7123" s="12"/>
      <c r="N7123" s="12"/>
      <c r="O7123" s="12"/>
      <c r="P7123" s="12"/>
      <c r="Q7123" s="12"/>
      <c r="R7123" s="12"/>
      <c r="S7123" s="12"/>
      <c r="T7123" s="12"/>
      <c r="U7123" s="12"/>
      <c r="V7123" s="12"/>
      <c r="W7123" s="12"/>
      <c r="X7123" s="12"/>
      <c r="Y7123" s="12"/>
      <c r="Z7123" s="12"/>
      <c r="AA7123" s="12"/>
      <c r="AB7123" s="12"/>
      <c r="AC7123" s="12"/>
      <c r="AD7123" s="12"/>
      <c r="AE7123" s="12"/>
      <c r="AF7123" s="12"/>
      <c r="AG7123" s="12"/>
      <c r="AH7123" s="12"/>
      <c r="AI7123" s="12"/>
      <c r="AJ7123" s="12"/>
      <c r="AK7123" s="12"/>
      <c r="AL7123" s="12"/>
      <c r="AM7123" s="12"/>
      <c r="AN7123" s="12"/>
      <c r="AO7123" s="12"/>
      <c r="AP7123" s="12"/>
      <c r="AQ7123" s="12"/>
      <c r="AR7123" s="12"/>
      <c r="AS7123" s="12"/>
      <c r="AT7123" s="12"/>
      <c r="AU7123" s="12"/>
      <c r="AV7123" s="12"/>
      <c r="AW7123" s="12"/>
      <c r="AX7123" s="12"/>
      <c r="AY7123" s="12"/>
      <c r="AZ7123" s="12"/>
      <c r="BA7123" s="12"/>
      <c r="BB7123" s="12"/>
      <c r="BC7123" s="12"/>
      <c r="BD7123" s="12"/>
      <c r="BE7123" s="12"/>
      <c r="BF7123" s="12"/>
      <c r="BG7123" s="12"/>
      <c r="BH7123" s="12"/>
      <c r="BI7123" s="12"/>
      <c r="BJ7123" s="13"/>
      <c r="BK7123" s="13"/>
      <c r="BL7123" s="13"/>
      <c r="BM7123" s="13"/>
      <c r="BN7123" s="13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1"/>
      <c r="L7124" s="11"/>
      <c r="M7124" s="12"/>
      <c r="N7124" s="12"/>
      <c r="O7124" s="12"/>
      <c r="P7124" s="12"/>
      <c r="Q7124" s="12"/>
      <c r="R7124" s="12"/>
      <c r="S7124" s="12"/>
      <c r="T7124" s="12"/>
      <c r="U7124" s="12"/>
      <c r="V7124" s="12"/>
      <c r="W7124" s="12"/>
      <c r="X7124" s="12"/>
      <c r="Y7124" s="12"/>
      <c r="Z7124" s="12"/>
      <c r="AA7124" s="12"/>
      <c r="AB7124" s="12"/>
      <c r="AC7124" s="12"/>
      <c r="AD7124" s="12"/>
      <c r="AE7124" s="12"/>
      <c r="AF7124" s="12"/>
      <c r="AG7124" s="12"/>
      <c r="AH7124" s="12"/>
      <c r="AI7124" s="12"/>
      <c r="AJ7124" s="12"/>
      <c r="AK7124" s="12"/>
      <c r="AL7124" s="12"/>
      <c r="AM7124" s="12"/>
      <c r="AN7124" s="12"/>
      <c r="AO7124" s="12"/>
      <c r="AP7124" s="12"/>
      <c r="AQ7124" s="12"/>
      <c r="AR7124" s="12"/>
      <c r="AS7124" s="12"/>
      <c r="AT7124" s="12"/>
      <c r="AU7124" s="12"/>
      <c r="AV7124" s="12"/>
      <c r="AW7124" s="12"/>
      <c r="AX7124" s="12"/>
      <c r="AY7124" s="12"/>
      <c r="AZ7124" s="12"/>
      <c r="BA7124" s="12"/>
      <c r="BB7124" s="12"/>
      <c r="BC7124" s="12"/>
      <c r="BD7124" s="12"/>
      <c r="BE7124" s="12"/>
      <c r="BF7124" s="12"/>
      <c r="BG7124" s="12"/>
      <c r="BH7124" s="12"/>
      <c r="BI7124" s="12"/>
      <c r="BJ7124" s="13"/>
      <c r="BK7124" s="13"/>
      <c r="BL7124" s="13"/>
      <c r="BM7124" s="13"/>
      <c r="BN7124" s="13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1"/>
      <c r="L7125" s="11"/>
      <c r="M7125" s="12"/>
      <c r="N7125" s="12"/>
      <c r="O7125" s="12"/>
      <c r="P7125" s="12"/>
      <c r="Q7125" s="12"/>
      <c r="R7125" s="12"/>
      <c r="S7125" s="12"/>
      <c r="T7125" s="12"/>
      <c r="U7125" s="12"/>
      <c r="V7125" s="12"/>
      <c r="W7125" s="12"/>
      <c r="X7125" s="12"/>
      <c r="Y7125" s="12"/>
      <c r="Z7125" s="12"/>
      <c r="AA7125" s="12"/>
      <c r="AB7125" s="12"/>
      <c r="AC7125" s="12"/>
      <c r="AD7125" s="12"/>
      <c r="AE7125" s="12"/>
      <c r="AF7125" s="12"/>
      <c r="AG7125" s="12"/>
      <c r="AH7125" s="12"/>
      <c r="AI7125" s="12"/>
      <c r="AJ7125" s="12"/>
      <c r="AK7125" s="12"/>
      <c r="AL7125" s="12"/>
      <c r="AM7125" s="12"/>
      <c r="AN7125" s="12"/>
      <c r="AO7125" s="12"/>
      <c r="AP7125" s="12"/>
      <c r="AQ7125" s="12"/>
      <c r="AR7125" s="12"/>
      <c r="AS7125" s="12"/>
      <c r="AT7125" s="12"/>
      <c r="AU7125" s="12"/>
      <c r="AV7125" s="12"/>
      <c r="AW7125" s="12"/>
      <c r="AX7125" s="12"/>
      <c r="AY7125" s="12"/>
      <c r="AZ7125" s="12"/>
      <c r="BA7125" s="12"/>
      <c r="BB7125" s="12"/>
      <c r="BC7125" s="12"/>
      <c r="BD7125" s="12"/>
      <c r="BE7125" s="12"/>
      <c r="BF7125" s="12"/>
      <c r="BG7125" s="12"/>
      <c r="BH7125" s="12"/>
      <c r="BI7125" s="12"/>
      <c r="BJ7125" s="13"/>
      <c r="BK7125" s="13"/>
      <c r="BL7125" s="13"/>
      <c r="BM7125" s="13"/>
      <c r="BN7125" s="13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1"/>
      <c r="L7126" s="11"/>
      <c r="M7126" s="12"/>
      <c r="N7126" s="12"/>
      <c r="O7126" s="12"/>
      <c r="P7126" s="12"/>
      <c r="Q7126" s="12"/>
      <c r="R7126" s="12"/>
      <c r="S7126" s="12"/>
      <c r="T7126" s="12"/>
      <c r="U7126" s="12"/>
      <c r="V7126" s="12"/>
      <c r="W7126" s="12"/>
      <c r="X7126" s="12"/>
      <c r="Y7126" s="12"/>
      <c r="Z7126" s="12"/>
      <c r="AA7126" s="12"/>
      <c r="AB7126" s="12"/>
      <c r="AC7126" s="12"/>
      <c r="AD7126" s="12"/>
      <c r="AE7126" s="12"/>
      <c r="AF7126" s="12"/>
      <c r="AG7126" s="12"/>
      <c r="AH7126" s="12"/>
      <c r="AI7126" s="12"/>
      <c r="AJ7126" s="12"/>
      <c r="AK7126" s="12"/>
      <c r="AL7126" s="12"/>
      <c r="AM7126" s="12"/>
      <c r="AN7126" s="12"/>
      <c r="AO7126" s="12"/>
      <c r="AP7126" s="12"/>
      <c r="AQ7126" s="12"/>
      <c r="AR7126" s="12"/>
      <c r="AS7126" s="12"/>
      <c r="AT7126" s="12"/>
      <c r="AU7126" s="12"/>
      <c r="AV7126" s="12"/>
      <c r="AW7126" s="12"/>
      <c r="AX7126" s="12"/>
      <c r="AY7126" s="12"/>
      <c r="AZ7126" s="12"/>
      <c r="BA7126" s="12"/>
      <c r="BB7126" s="12"/>
      <c r="BC7126" s="12"/>
      <c r="BD7126" s="12"/>
      <c r="BE7126" s="12"/>
      <c r="BF7126" s="12"/>
      <c r="BG7126" s="12"/>
      <c r="BH7126" s="12"/>
      <c r="BI7126" s="12"/>
      <c r="BJ7126" s="13"/>
      <c r="BK7126" s="13"/>
      <c r="BL7126" s="13"/>
      <c r="BM7126" s="13"/>
      <c r="BN7126" s="13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1"/>
      <c r="L7127" s="11"/>
      <c r="M7127" s="12"/>
      <c r="N7127" s="12"/>
      <c r="O7127" s="12"/>
      <c r="P7127" s="12"/>
      <c r="Q7127" s="12"/>
      <c r="R7127" s="12"/>
      <c r="S7127" s="12"/>
      <c r="T7127" s="12"/>
      <c r="U7127" s="12"/>
      <c r="V7127" s="12"/>
      <c r="W7127" s="12"/>
      <c r="X7127" s="12"/>
      <c r="Y7127" s="12"/>
      <c r="Z7127" s="12"/>
      <c r="AA7127" s="12"/>
      <c r="AB7127" s="12"/>
      <c r="AC7127" s="12"/>
      <c r="AD7127" s="12"/>
      <c r="AE7127" s="12"/>
      <c r="AF7127" s="12"/>
      <c r="AG7127" s="12"/>
      <c r="AH7127" s="12"/>
      <c r="AI7127" s="12"/>
      <c r="AJ7127" s="12"/>
      <c r="AK7127" s="12"/>
      <c r="AL7127" s="12"/>
      <c r="AM7127" s="12"/>
      <c r="AN7127" s="12"/>
      <c r="AO7127" s="12"/>
      <c r="AP7127" s="12"/>
      <c r="AQ7127" s="12"/>
      <c r="AR7127" s="12"/>
      <c r="AS7127" s="12"/>
      <c r="AT7127" s="12"/>
      <c r="AU7127" s="12"/>
      <c r="AV7127" s="12"/>
      <c r="AW7127" s="12"/>
      <c r="AX7127" s="12"/>
      <c r="AY7127" s="12"/>
      <c r="AZ7127" s="12"/>
      <c r="BA7127" s="12"/>
      <c r="BB7127" s="12"/>
      <c r="BC7127" s="12"/>
      <c r="BD7127" s="12"/>
      <c r="BE7127" s="12"/>
      <c r="BF7127" s="12"/>
      <c r="BG7127" s="12"/>
      <c r="BH7127" s="12"/>
      <c r="BI7127" s="12"/>
      <c r="BJ7127" s="13"/>
      <c r="BK7127" s="13"/>
      <c r="BL7127" s="13"/>
      <c r="BM7127" s="13"/>
      <c r="BN7127" s="13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1"/>
      <c r="L7128" s="11"/>
      <c r="M7128" s="12"/>
      <c r="N7128" s="12"/>
      <c r="O7128" s="12"/>
      <c r="P7128" s="12"/>
      <c r="Q7128" s="12"/>
      <c r="R7128" s="12"/>
      <c r="S7128" s="12"/>
      <c r="T7128" s="12"/>
      <c r="U7128" s="12"/>
      <c r="V7128" s="12"/>
      <c r="W7128" s="12"/>
      <c r="X7128" s="12"/>
      <c r="Y7128" s="12"/>
      <c r="Z7128" s="12"/>
      <c r="AA7128" s="12"/>
      <c r="AB7128" s="12"/>
      <c r="AC7128" s="12"/>
      <c r="AD7128" s="12"/>
      <c r="AE7128" s="12"/>
      <c r="AF7128" s="12"/>
      <c r="AG7128" s="12"/>
      <c r="AH7128" s="12"/>
      <c r="AI7128" s="12"/>
      <c r="AJ7128" s="12"/>
      <c r="AK7128" s="12"/>
      <c r="AL7128" s="12"/>
      <c r="AM7128" s="12"/>
      <c r="AN7128" s="12"/>
      <c r="AO7128" s="12"/>
      <c r="AP7128" s="12"/>
      <c r="AQ7128" s="12"/>
      <c r="AR7128" s="12"/>
      <c r="AS7128" s="12"/>
      <c r="AT7128" s="12"/>
      <c r="AU7128" s="12"/>
      <c r="AV7128" s="12"/>
      <c r="AW7128" s="12"/>
      <c r="AX7128" s="12"/>
      <c r="AY7128" s="12"/>
      <c r="AZ7128" s="12"/>
      <c r="BA7128" s="12"/>
      <c r="BB7128" s="12"/>
      <c r="BC7128" s="12"/>
      <c r="BD7128" s="12"/>
      <c r="BE7128" s="12"/>
      <c r="BF7128" s="12"/>
      <c r="BG7128" s="12"/>
      <c r="BH7128" s="12"/>
      <c r="BI7128" s="12"/>
      <c r="BJ7128" s="13"/>
      <c r="BK7128" s="13"/>
      <c r="BL7128" s="13"/>
      <c r="BM7128" s="13"/>
      <c r="BN7128" s="13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1"/>
      <c r="L7129" s="11"/>
      <c r="M7129" s="12"/>
      <c r="N7129" s="12"/>
      <c r="O7129" s="12"/>
      <c r="P7129" s="12"/>
      <c r="Q7129" s="12"/>
      <c r="R7129" s="12"/>
      <c r="S7129" s="12"/>
      <c r="T7129" s="12"/>
      <c r="U7129" s="12"/>
      <c r="V7129" s="12"/>
      <c r="W7129" s="12"/>
      <c r="X7129" s="12"/>
      <c r="Y7129" s="12"/>
      <c r="Z7129" s="12"/>
      <c r="AA7129" s="12"/>
      <c r="AB7129" s="12"/>
      <c r="AC7129" s="12"/>
      <c r="AD7129" s="12"/>
      <c r="AE7129" s="12"/>
      <c r="AF7129" s="12"/>
      <c r="AG7129" s="12"/>
      <c r="AH7129" s="12"/>
      <c r="AI7129" s="12"/>
      <c r="AJ7129" s="12"/>
      <c r="AK7129" s="12"/>
      <c r="AL7129" s="12"/>
      <c r="AM7129" s="12"/>
      <c r="AN7129" s="12"/>
      <c r="AO7129" s="12"/>
      <c r="AP7129" s="12"/>
      <c r="AQ7129" s="12"/>
      <c r="AR7129" s="12"/>
      <c r="AS7129" s="12"/>
      <c r="AT7129" s="12"/>
      <c r="AU7129" s="12"/>
      <c r="AV7129" s="12"/>
      <c r="AW7129" s="12"/>
      <c r="AX7129" s="12"/>
      <c r="AY7129" s="12"/>
      <c r="AZ7129" s="12"/>
      <c r="BA7129" s="12"/>
      <c r="BB7129" s="12"/>
      <c r="BC7129" s="12"/>
      <c r="BD7129" s="12"/>
      <c r="BE7129" s="12"/>
      <c r="BF7129" s="12"/>
      <c r="BG7129" s="12"/>
      <c r="BH7129" s="12"/>
      <c r="BI7129" s="12"/>
      <c r="BJ7129" s="13"/>
      <c r="BK7129" s="13"/>
      <c r="BL7129" s="13"/>
      <c r="BM7129" s="13"/>
      <c r="BN7129" s="13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1"/>
      <c r="L7130" s="11"/>
      <c r="M7130" s="12"/>
      <c r="N7130" s="12"/>
      <c r="O7130" s="12"/>
      <c r="P7130" s="12"/>
      <c r="Q7130" s="12"/>
      <c r="R7130" s="12"/>
      <c r="S7130" s="12"/>
      <c r="T7130" s="12"/>
      <c r="U7130" s="12"/>
      <c r="V7130" s="12"/>
      <c r="W7130" s="12"/>
      <c r="X7130" s="12"/>
      <c r="Y7130" s="12"/>
      <c r="Z7130" s="12"/>
      <c r="AA7130" s="12"/>
      <c r="AB7130" s="12"/>
      <c r="AC7130" s="12"/>
      <c r="AD7130" s="12"/>
      <c r="AE7130" s="12"/>
      <c r="AF7130" s="12"/>
      <c r="AG7130" s="12"/>
      <c r="AH7130" s="12"/>
      <c r="AI7130" s="12"/>
      <c r="AJ7130" s="12"/>
      <c r="AK7130" s="12"/>
      <c r="AL7130" s="12"/>
      <c r="AM7130" s="12"/>
      <c r="AN7130" s="12"/>
      <c r="AO7130" s="12"/>
      <c r="AP7130" s="12"/>
      <c r="AQ7130" s="12"/>
      <c r="AR7130" s="12"/>
      <c r="AS7130" s="12"/>
      <c r="AT7130" s="12"/>
      <c r="AU7130" s="12"/>
      <c r="AV7130" s="12"/>
      <c r="AW7130" s="12"/>
      <c r="AX7130" s="12"/>
      <c r="AY7130" s="12"/>
      <c r="AZ7130" s="12"/>
      <c r="BA7130" s="12"/>
      <c r="BB7130" s="12"/>
      <c r="BC7130" s="12"/>
      <c r="BD7130" s="12"/>
      <c r="BE7130" s="12"/>
      <c r="BF7130" s="12"/>
      <c r="BG7130" s="12"/>
      <c r="BH7130" s="12"/>
      <c r="BI7130" s="12"/>
      <c r="BJ7130" s="13"/>
      <c r="BK7130" s="13"/>
      <c r="BL7130" s="13"/>
      <c r="BM7130" s="13"/>
      <c r="BN7130" s="13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1"/>
      <c r="L7131" s="11"/>
      <c r="M7131" s="12"/>
      <c r="N7131" s="12"/>
      <c r="O7131" s="12"/>
      <c r="P7131" s="12"/>
      <c r="Q7131" s="12"/>
      <c r="R7131" s="12"/>
      <c r="S7131" s="12"/>
      <c r="T7131" s="12"/>
      <c r="U7131" s="12"/>
      <c r="V7131" s="12"/>
      <c r="W7131" s="12"/>
      <c r="X7131" s="12"/>
      <c r="Y7131" s="12"/>
      <c r="Z7131" s="12"/>
      <c r="AA7131" s="12"/>
      <c r="AB7131" s="12"/>
      <c r="AC7131" s="12"/>
      <c r="AD7131" s="12"/>
      <c r="AE7131" s="12"/>
      <c r="AF7131" s="12"/>
      <c r="AG7131" s="12"/>
      <c r="AH7131" s="12"/>
      <c r="AI7131" s="12"/>
      <c r="AJ7131" s="12"/>
      <c r="AK7131" s="12"/>
      <c r="AL7131" s="12"/>
      <c r="AM7131" s="12"/>
      <c r="AN7131" s="12"/>
      <c r="AO7131" s="12"/>
      <c r="AP7131" s="12"/>
      <c r="AQ7131" s="12"/>
      <c r="AR7131" s="12"/>
      <c r="AS7131" s="12"/>
      <c r="AT7131" s="12"/>
      <c r="AU7131" s="12"/>
      <c r="AV7131" s="12"/>
      <c r="AW7131" s="12"/>
      <c r="AX7131" s="12"/>
      <c r="AY7131" s="12"/>
      <c r="AZ7131" s="12"/>
      <c r="BA7131" s="12"/>
      <c r="BB7131" s="12"/>
      <c r="BC7131" s="12"/>
      <c r="BD7131" s="12"/>
      <c r="BE7131" s="12"/>
      <c r="BF7131" s="12"/>
      <c r="BG7131" s="12"/>
      <c r="BH7131" s="12"/>
      <c r="BI7131" s="12"/>
      <c r="BJ7131" s="13"/>
      <c r="BK7131" s="13"/>
      <c r="BL7131" s="13"/>
      <c r="BM7131" s="13"/>
      <c r="BN7131" s="13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1"/>
      <c r="L7132" s="11"/>
      <c r="M7132" s="12"/>
      <c r="N7132" s="12"/>
      <c r="O7132" s="12"/>
      <c r="P7132" s="12"/>
      <c r="Q7132" s="12"/>
      <c r="R7132" s="12"/>
      <c r="S7132" s="12"/>
      <c r="T7132" s="12"/>
      <c r="U7132" s="12"/>
      <c r="V7132" s="12"/>
      <c r="W7132" s="12"/>
      <c r="X7132" s="12"/>
      <c r="Y7132" s="12"/>
      <c r="Z7132" s="12"/>
      <c r="AA7132" s="12"/>
      <c r="AB7132" s="12"/>
      <c r="AC7132" s="12"/>
      <c r="AD7132" s="12"/>
      <c r="AE7132" s="12"/>
      <c r="AF7132" s="12"/>
      <c r="AG7132" s="12"/>
      <c r="AH7132" s="12"/>
      <c r="AI7132" s="12"/>
      <c r="AJ7132" s="12"/>
      <c r="AK7132" s="12"/>
      <c r="AL7132" s="12"/>
      <c r="AM7132" s="12"/>
      <c r="AN7132" s="12"/>
      <c r="AO7132" s="12"/>
      <c r="AP7132" s="12"/>
      <c r="AQ7132" s="12"/>
      <c r="AR7132" s="12"/>
      <c r="AS7132" s="12"/>
      <c r="AT7132" s="12"/>
      <c r="AU7132" s="12"/>
      <c r="AV7132" s="12"/>
      <c r="AW7132" s="12"/>
      <c r="AX7132" s="12"/>
      <c r="AY7132" s="12"/>
      <c r="AZ7132" s="12"/>
      <c r="BA7132" s="12"/>
      <c r="BB7132" s="12"/>
      <c r="BC7132" s="12"/>
      <c r="BD7132" s="12"/>
      <c r="BE7132" s="12"/>
      <c r="BF7132" s="12"/>
      <c r="BG7132" s="12"/>
      <c r="BH7132" s="12"/>
      <c r="BI7132" s="12"/>
      <c r="BJ7132" s="13"/>
      <c r="BK7132" s="13"/>
      <c r="BL7132" s="13"/>
      <c r="BM7132" s="13"/>
      <c r="BN7132" s="13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1"/>
      <c r="L7133" s="11"/>
      <c r="M7133" s="12"/>
      <c r="N7133" s="12"/>
      <c r="O7133" s="12"/>
      <c r="P7133" s="12"/>
      <c r="Q7133" s="12"/>
      <c r="R7133" s="12"/>
      <c r="S7133" s="12"/>
      <c r="T7133" s="12"/>
      <c r="U7133" s="12"/>
      <c r="V7133" s="12"/>
      <c r="W7133" s="12"/>
      <c r="X7133" s="12"/>
      <c r="Y7133" s="12"/>
      <c r="Z7133" s="12"/>
      <c r="AA7133" s="12"/>
      <c r="AB7133" s="12"/>
      <c r="AC7133" s="12"/>
      <c r="AD7133" s="12"/>
      <c r="AE7133" s="12"/>
      <c r="AF7133" s="12"/>
      <c r="AG7133" s="12"/>
      <c r="AH7133" s="12"/>
      <c r="AI7133" s="12"/>
      <c r="AJ7133" s="12"/>
      <c r="AK7133" s="12"/>
      <c r="AL7133" s="12"/>
      <c r="AM7133" s="12"/>
      <c r="AN7133" s="12"/>
      <c r="AO7133" s="12"/>
      <c r="AP7133" s="12"/>
      <c r="AQ7133" s="12"/>
      <c r="AR7133" s="12"/>
      <c r="AS7133" s="12"/>
      <c r="AT7133" s="12"/>
      <c r="AU7133" s="12"/>
      <c r="AV7133" s="12"/>
      <c r="AW7133" s="12"/>
      <c r="AX7133" s="12"/>
      <c r="AY7133" s="12"/>
      <c r="AZ7133" s="12"/>
      <c r="BA7133" s="12"/>
      <c r="BB7133" s="12"/>
      <c r="BC7133" s="12"/>
      <c r="BD7133" s="12"/>
      <c r="BE7133" s="12"/>
      <c r="BF7133" s="12"/>
      <c r="BG7133" s="12"/>
      <c r="BH7133" s="12"/>
      <c r="BI7133" s="12"/>
      <c r="BJ7133" s="13"/>
      <c r="BK7133" s="13"/>
      <c r="BL7133" s="13"/>
      <c r="BM7133" s="13"/>
      <c r="BN7133" s="13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1"/>
      <c r="L7134" s="11"/>
      <c r="M7134" s="12"/>
      <c r="N7134" s="12"/>
      <c r="O7134" s="12"/>
      <c r="P7134" s="12"/>
      <c r="Q7134" s="12"/>
      <c r="R7134" s="12"/>
      <c r="S7134" s="12"/>
      <c r="T7134" s="12"/>
      <c r="U7134" s="12"/>
      <c r="V7134" s="12"/>
      <c r="W7134" s="12"/>
      <c r="X7134" s="12"/>
      <c r="Y7134" s="12"/>
      <c r="Z7134" s="12"/>
      <c r="AA7134" s="12"/>
      <c r="AB7134" s="12"/>
      <c r="AC7134" s="12"/>
      <c r="AD7134" s="12"/>
      <c r="AE7134" s="12"/>
      <c r="AF7134" s="12"/>
      <c r="AG7134" s="12"/>
      <c r="AH7134" s="12"/>
      <c r="AI7134" s="12"/>
      <c r="AJ7134" s="12"/>
      <c r="AK7134" s="12"/>
      <c r="AL7134" s="12"/>
      <c r="AM7134" s="12"/>
      <c r="AN7134" s="12"/>
      <c r="AO7134" s="12"/>
      <c r="AP7134" s="12"/>
      <c r="AQ7134" s="12"/>
      <c r="AR7134" s="12"/>
      <c r="AS7134" s="12"/>
      <c r="AT7134" s="12"/>
      <c r="AU7134" s="12"/>
      <c r="AV7134" s="12"/>
      <c r="AW7134" s="12"/>
      <c r="AX7134" s="12"/>
      <c r="AY7134" s="12"/>
      <c r="AZ7134" s="12"/>
      <c r="BA7134" s="12"/>
      <c r="BB7134" s="12"/>
      <c r="BC7134" s="12"/>
      <c r="BD7134" s="12"/>
      <c r="BE7134" s="12"/>
      <c r="BF7134" s="12"/>
      <c r="BG7134" s="12"/>
      <c r="BH7134" s="12"/>
      <c r="BI7134" s="12"/>
      <c r="BJ7134" s="13"/>
      <c r="BK7134" s="13"/>
      <c r="BL7134" s="13"/>
      <c r="BM7134" s="13"/>
      <c r="BN7134" s="13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1"/>
      <c r="L7135" s="11"/>
      <c r="M7135" s="12"/>
      <c r="N7135" s="12"/>
      <c r="O7135" s="12"/>
      <c r="P7135" s="12"/>
      <c r="Q7135" s="12"/>
      <c r="R7135" s="12"/>
      <c r="S7135" s="12"/>
      <c r="T7135" s="12"/>
      <c r="U7135" s="12"/>
      <c r="V7135" s="12"/>
      <c r="W7135" s="12"/>
      <c r="X7135" s="12"/>
      <c r="Y7135" s="12"/>
      <c r="Z7135" s="12"/>
      <c r="AA7135" s="12"/>
      <c r="AB7135" s="12"/>
      <c r="AC7135" s="12"/>
      <c r="AD7135" s="12"/>
      <c r="AE7135" s="12"/>
      <c r="AF7135" s="12"/>
      <c r="AG7135" s="12"/>
      <c r="AH7135" s="12"/>
      <c r="AI7135" s="12"/>
      <c r="AJ7135" s="12"/>
      <c r="AK7135" s="12"/>
      <c r="AL7135" s="12"/>
      <c r="AM7135" s="12"/>
      <c r="AN7135" s="12"/>
      <c r="AO7135" s="12"/>
      <c r="AP7135" s="12"/>
      <c r="AQ7135" s="12"/>
      <c r="AR7135" s="12"/>
      <c r="AS7135" s="12"/>
      <c r="AT7135" s="12"/>
      <c r="AU7135" s="12"/>
      <c r="AV7135" s="12"/>
      <c r="AW7135" s="12"/>
      <c r="AX7135" s="12"/>
      <c r="AY7135" s="12"/>
      <c r="AZ7135" s="12"/>
      <c r="BA7135" s="12"/>
      <c r="BB7135" s="12"/>
      <c r="BC7135" s="12"/>
      <c r="BD7135" s="12"/>
      <c r="BE7135" s="12"/>
      <c r="BF7135" s="12"/>
      <c r="BG7135" s="12"/>
      <c r="BH7135" s="12"/>
      <c r="BI7135" s="12"/>
      <c r="BJ7135" s="13"/>
      <c r="BK7135" s="13"/>
      <c r="BL7135" s="13"/>
      <c r="BM7135" s="13"/>
      <c r="BN7135" s="13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1"/>
      <c r="L7136" s="11"/>
      <c r="M7136" s="12"/>
      <c r="N7136" s="12"/>
      <c r="O7136" s="12"/>
      <c r="P7136" s="12"/>
      <c r="Q7136" s="12"/>
      <c r="R7136" s="12"/>
      <c r="S7136" s="12"/>
      <c r="T7136" s="12"/>
      <c r="U7136" s="12"/>
      <c r="V7136" s="12"/>
      <c r="W7136" s="12"/>
      <c r="X7136" s="12"/>
      <c r="Y7136" s="12"/>
      <c r="Z7136" s="12"/>
      <c r="AA7136" s="12"/>
      <c r="AB7136" s="12"/>
      <c r="AC7136" s="12"/>
      <c r="AD7136" s="12"/>
      <c r="AE7136" s="12"/>
      <c r="AF7136" s="12"/>
      <c r="AG7136" s="12"/>
      <c r="AH7136" s="12"/>
      <c r="AI7136" s="12"/>
      <c r="AJ7136" s="12"/>
      <c r="AK7136" s="12"/>
      <c r="AL7136" s="12"/>
      <c r="AM7136" s="12"/>
      <c r="AN7136" s="12"/>
      <c r="AO7136" s="12"/>
      <c r="AP7136" s="12"/>
      <c r="AQ7136" s="12"/>
      <c r="AR7136" s="12"/>
      <c r="AS7136" s="12"/>
      <c r="AT7136" s="12"/>
      <c r="AU7136" s="12"/>
      <c r="AV7136" s="12"/>
      <c r="AW7136" s="12"/>
      <c r="AX7136" s="12"/>
      <c r="AY7136" s="12"/>
      <c r="AZ7136" s="12"/>
      <c r="BA7136" s="12"/>
      <c r="BB7136" s="12"/>
      <c r="BC7136" s="12"/>
      <c r="BD7136" s="12"/>
      <c r="BE7136" s="12"/>
      <c r="BF7136" s="12"/>
      <c r="BG7136" s="12"/>
      <c r="BH7136" s="12"/>
      <c r="BI7136" s="12"/>
      <c r="BJ7136" s="13"/>
      <c r="BK7136" s="13"/>
      <c r="BL7136" s="13"/>
      <c r="BM7136" s="13"/>
      <c r="BN7136" s="13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1"/>
      <c r="L7137" s="11"/>
      <c r="M7137" s="12"/>
      <c r="N7137" s="12"/>
      <c r="O7137" s="12"/>
      <c r="P7137" s="12"/>
      <c r="Q7137" s="12"/>
      <c r="R7137" s="12"/>
      <c r="S7137" s="12"/>
      <c r="T7137" s="12"/>
      <c r="U7137" s="12"/>
      <c r="V7137" s="12"/>
      <c r="W7137" s="12"/>
      <c r="X7137" s="12"/>
      <c r="Y7137" s="12"/>
      <c r="Z7137" s="12"/>
      <c r="AA7137" s="12"/>
      <c r="AB7137" s="12"/>
      <c r="AC7137" s="12"/>
      <c r="AD7137" s="12"/>
      <c r="AE7137" s="12"/>
      <c r="AF7137" s="12"/>
      <c r="AG7137" s="12"/>
      <c r="AH7137" s="12"/>
      <c r="AI7137" s="12"/>
      <c r="AJ7137" s="12"/>
      <c r="AK7137" s="12"/>
      <c r="AL7137" s="12"/>
      <c r="AM7137" s="12"/>
      <c r="AN7137" s="12"/>
      <c r="AO7137" s="12"/>
      <c r="AP7137" s="12"/>
      <c r="AQ7137" s="12"/>
      <c r="AR7137" s="12"/>
      <c r="AS7137" s="12"/>
      <c r="AT7137" s="12"/>
      <c r="AU7137" s="12"/>
      <c r="AV7137" s="12"/>
      <c r="AW7137" s="12"/>
      <c r="AX7137" s="12"/>
      <c r="AY7137" s="12"/>
      <c r="AZ7137" s="12"/>
      <c r="BA7137" s="12"/>
      <c r="BB7137" s="12"/>
      <c r="BC7137" s="12"/>
      <c r="BD7137" s="12"/>
      <c r="BE7137" s="12"/>
      <c r="BF7137" s="12"/>
      <c r="BG7137" s="12"/>
      <c r="BH7137" s="12"/>
      <c r="BI7137" s="12"/>
      <c r="BJ7137" s="13"/>
      <c r="BK7137" s="13"/>
      <c r="BL7137" s="13"/>
      <c r="BM7137" s="13"/>
      <c r="BN7137" s="13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1"/>
      <c r="L7138" s="11"/>
      <c r="M7138" s="12"/>
      <c r="N7138" s="12"/>
      <c r="O7138" s="12"/>
      <c r="P7138" s="12"/>
      <c r="Q7138" s="12"/>
      <c r="R7138" s="12"/>
      <c r="S7138" s="12"/>
      <c r="T7138" s="12"/>
      <c r="U7138" s="12"/>
      <c r="V7138" s="12"/>
      <c r="W7138" s="12"/>
      <c r="X7138" s="12"/>
      <c r="Y7138" s="12"/>
      <c r="Z7138" s="12"/>
      <c r="AA7138" s="12"/>
      <c r="AB7138" s="12"/>
      <c r="AC7138" s="12"/>
      <c r="AD7138" s="12"/>
      <c r="AE7138" s="12"/>
      <c r="AF7138" s="12"/>
      <c r="AG7138" s="12"/>
      <c r="AH7138" s="12"/>
      <c r="AI7138" s="12"/>
      <c r="AJ7138" s="12"/>
      <c r="AK7138" s="12"/>
      <c r="AL7138" s="12"/>
      <c r="AM7138" s="12"/>
      <c r="AN7138" s="12"/>
      <c r="AO7138" s="12"/>
      <c r="AP7138" s="12"/>
      <c r="AQ7138" s="12"/>
      <c r="AR7138" s="12"/>
      <c r="AS7138" s="12"/>
      <c r="AT7138" s="12"/>
      <c r="AU7138" s="12"/>
      <c r="AV7138" s="12"/>
      <c r="AW7138" s="12"/>
      <c r="AX7138" s="12"/>
      <c r="AY7138" s="12"/>
      <c r="AZ7138" s="12"/>
      <c r="BA7138" s="12"/>
      <c r="BB7138" s="12"/>
      <c r="BC7138" s="12"/>
      <c r="BD7138" s="12"/>
      <c r="BE7138" s="12"/>
      <c r="BF7138" s="12"/>
      <c r="BG7138" s="12"/>
      <c r="BH7138" s="12"/>
      <c r="BI7138" s="12"/>
      <c r="BJ7138" s="13"/>
      <c r="BK7138" s="13"/>
      <c r="BL7138" s="13"/>
      <c r="BM7138" s="13"/>
      <c r="BN7138" s="13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1"/>
      <c r="L7139" s="11"/>
      <c r="M7139" s="12"/>
      <c r="N7139" s="12"/>
      <c r="O7139" s="12"/>
      <c r="P7139" s="12"/>
      <c r="Q7139" s="12"/>
      <c r="R7139" s="12"/>
      <c r="S7139" s="12"/>
      <c r="T7139" s="12"/>
      <c r="U7139" s="12"/>
      <c r="V7139" s="12"/>
      <c r="W7139" s="12"/>
      <c r="X7139" s="12"/>
      <c r="Y7139" s="12"/>
      <c r="Z7139" s="12"/>
      <c r="AA7139" s="12"/>
      <c r="AB7139" s="12"/>
      <c r="AC7139" s="12"/>
      <c r="AD7139" s="12"/>
      <c r="AE7139" s="12"/>
      <c r="AF7139" s="12"/>
      <c r="AG7139" s="12"/>
      <c r="AH7139" s="12"/>
      <c r="AI7139" s="12"/>
      <c r="AJ7139" s="12"/>
      <c r="AK7139" s="12"/>
      <c r="AL7139" s="12"/>
      <c r="AM7139" s="12"/>
      <c r="AN7139" s="12"/>
      <c r="AO7139" s="12"/>
      <c r="AP7139" s="12"/>
      <c r="AQ7139" s="12"/>
      <c r="AR7139" s="12"/>
      <c r="AS7139" s="12"/>
      <c r="AT7139" s="12"/>
      <c r="AU7139" s="12"/>
      <c r="AV7139" s="12"/>
      <c r="AW7139" s="12"/>
      <c r="AX7139" s="12"/>
      <c r="AY7139" s="12"/>
      <c r="AZ7139" s="12"/>
      <c r="BA7139" s="12"/>
      <c r="BB7139" s="12"/>
      <c r="BC7139" s="12"/>
      <c r="BD7139" s="12"/>
      <c r="BE7139" s="12"/>
      <c r="BF7139" s="12"/>
      <c r="BG7139" s="12"/>
      <c r="BH7139" s="12"/>
      <c r="BI7139" s="12"/>
      <c r="BJ7139" s="13"/>
      <c r="BK7139" s="13"/>
      <c r="BL7139" s="13"/>
      <c r="BM7139" s="13"/>
      <c r="BN7139" s="13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1"/>
      <c r="L7140" s="11"/>
      <c r="M7140" s="12"/>
      <c r="N7140" s="12"/>
      <c r="O7140" s="12"/>
      <c r="P7140" s="12"/>
      <c r="Q7140" s="12"/>
      <c r="R7140" s="12"/>
      <c r="S7140" s="12"/>
      <c r="T7140" s="12"/>
      <c r="U7140" s="12"/>
      <c r="V7140" s="12"/>
      <c r="W7140" s="12"/>
      <c r="X7140" s="12"/>
      <c r="Y7140" s="12"/>
      <c r="Z7140" s="12"/>
      <c r="AA7140" s="12"/>
      <c r="AB7140" s="12"/>
      <c r="AC7140" s="12"/>
      <c r="AD7140" s="12"/>
      <c r="AE7140" s="12"/>
      <c r="AF7140" s="12"/>
      <c r="AG7140" s="12"/>
      <c r="AH7140" s="12"/>
      <c r="AI7140" s="12"/>
      <c r="AJ7140" s="12"/>
      <c r="AK7140" s="12"/>
      <c r="AL7140" s="12"/>
      <c r="AM7140" s="12"/>
      <c r="AN7140" s="12"/>
      <c r="AO7140" s="12"/>
      <c r="AP7140" s="12"/>
      <c r="AQ7140" s="12"/>
      <c r="AR7140" s="12"/>
      <c r="AS7140" s="12"/>
      <c r="AT7140" s="12"/>
      <c r="AU7140" s="12"/>
      <c r="AV7140" s="12"/>
      <c r="AW7140" s="12"/>
      <c r="AX7140" s="12"/>
      <c r="AY7140" s="12"/>
      <c r="AZ7140" s="12"/>
      <c r="BA7140" s="12"/>
      <c r="BB7140" s="12"/>
      <c r="BC7140" s="12"/>
      <c r="BD7140" s="12"/>
      <c r="BE7140" s="12"/>
      <c r="BF7140" s="12"/>
      <c r="BG7140" s="12"/>
      <c r="BH7140" s="12"/>
      <c r="BI7140" s="12"/>
      <c r="BJ7140" s="13"/>
      <c r="BK7140" s="13"/>
      <c r="BL7140" s="13"/>
      <c r="BM7140" s="13"/>
      <c r="BN7140" s="13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1"/>
      <c r="L7141" s="11"/>
      <c r="M7141" s="12"/>
      <c r="N7141" s="12"/>
      <c r="O7141" s="12"/>
      <c r="P7141" s="12"/>
      <c r="Q7141" s="12"/>
      <c r="R7141" s="12"/>
      <c r="S7141" s="12"/>
      <c r="T7141" s="12"/>
      <c r="U7141" s="12"/>
      <c r="V7141" s="12"/>
      <c r="W7141" s="12"/>
      <c r="X7141" s="12"/>
      <c r="Y7141" s="12"/>
      <c r="Z7141" s="12"/>
      <c r="AA7141" s="12"/>
      <c r="AB7141" s="12"/>
      <c r="AC7141" s="12"/>
      <c r="AD7141" s="12"/>
      <c r="AE7141" s="12"/>
      <c r="AF7141" s="12"/>
      <c r="AG7141" s="12"/>
      <c r="AH7141" s="12"/>
      <c r="AI7141" s="12"/>
      <c r="AJ7141" s="12"/>
      <c r="AK7141" s="12"/>
      <c r="AL7141" s="12"/>
      <c r="AM7141" s="12"/>
      <c r="AN7141" s="12"/>
      <c r="AO7141" s="12"/>
      <c r="AP7141" s="12"/>
      <c r="AQ7141" s="12"/>
      <c r="AR7141" s="12"/>
      <c r="AS7141" s="12"/>
      <c r="AT7141" s="12"/>
      <c r="AU7141" s="12"/>
      <c r="AV7141" s="12"/>
      <c r="AW7141" s="12"/>
      <c r="AX7141" s="12"/>
      <c r="AY7141" s="12"/>
      <c r="AZ7141" s="12"/>
      <c r="BA7141" s="12"/>
      <c r="BB7141" s="12"/>
      <c r="BC7141" s="12"/>
      <c r="BD7141" s="12"/>
      <c r="BE7141" s="12"/>
      <c r="BF7141" s="12"/>
      <c r="BG7141" s="12"/>
      <c r="BH7141" s="12"/>
      <c r="BI7141" s="12"/>
      <c r="BJ7141" s="13"/>
      <c r="BK7141" s="13"/>
      <c r="BL7141" s="13"/>
      <c r="BM7141" s="13"/>
      <c r="BN7141" s="13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1"/>
      <c r="L7142" s="11"/>
      <c r="M7142" s="12"/>
      <c r="N7142" s="12"/>
      <c r="O7142" s="12"/>
      <c r="P7142" s="12"/>
      <c r="Q7142" s="12"/>
      <c r="R7142" s="12"/>
      <c r="S7142" s="12"/>
      <c r="T7142" s="12"/>
      <c r="U7142" s="12"/>
      <c r="V7142" s="12"/>
      <c r="W7142" s="12"/>
      <c r="X7142" s="12"/>
      <c r="Y7142" s="12"/>
      <c r="Z7142" s="12"/>
      <c r="AA7142" s="12"/>
      <c r="AB7142" s="12"/>
      <c r="AC7142" s="12"/>
      <c r="AD7142" s="12"/>
      <c r="AE7142" s="12"/>
      <c r="AF7142" s="12"/>
      <c r="AG7142" s="12"/>
      <c r="AH7142" s="12"/>
      <c r="AI7142" s="12"/>
      <c r="AJ7142" s="12"/>
      <c r="AK7142" s="12"/>
      <c r="AL7142" s="12"/>
      <c r="AM7142" s="12"/>
      <c r="AN7142" s="12"/>
      <c r="AO7142" s="12"/>
      <c r="AP7142" s="12"/>
      <c r="AQ7142" s="12"/>
      <c r="AR7142" s="12"/>
      <c r="AS7142" s="12"/>
      <c r="AT7142" s="12"/>
      <c r="AU7142" s="12"/>
      <c r="AV7142" s="12"/>
      <c r="AW7142" s="12"/>
      <c r="AX7142" s="12"/>
      <c r="AY7142" s="12"/>
      <c r="AZ7142" s="12"/>
      <c r="BA7142" s="12"/>
      <c r="BB7142" s="12"/>
      <c r="BC7142" s="12"/>
      <c r="BD7142" s="12"/>
      <c r="BE7142" s="12"/>
      <c r="BF7142" s="12"/>
      <c r="BG7142" s="12"/>
      <c r="BH7142" s="12"/>
      <c r="BI7142" s="12"/>
      <c r="BJ7142" s="13"/>
      <c r="BK7142" s="13"/>
      <c r="BL7142" s="13"/>
      <c r="BM7142" s="13"/>
      <c r="BN7142" s="13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1"/>
      <c r="L7143" s="11"/>
      <c r="M7143" s="12"/>
      <c r="N7143" s="12"/>
      <c r="O7143" s="12"/>
      <c r="P7143" s="12"/>
      <c r="Q7143" s="12"/>
      <c r="R7143" s="12"/>
      <c r="S7143" s="12"/>
      <c r="T7143" s="12"/>
      <c r="U7143" s="12"/>
      <c r="V7143" s="12"/>
      <c r="W7143" s="12"/>
      <c r="X7143" s="12"/>
      <c r="Y7143" s="12"/>
      <c r="Z7143" s="12"/>
      <c r="AA7143" s="12"/>
      <c r="AB7143" s="12"/>
      <c r="AC7143" s="12"/>
      <c r="AD7143" s="12"/>
      <c r="AE7143" s="12"/>
      <c r="AF7143" s="12"/>
      <c r="AG7143" s="12"/>
      <c r="AH7143" s="12"/>
      <c r="AI7143" s="12"/>
      <c r="AJ7143" s="12"/>
      <c r="AK7143" s="12"/>
      <c r="AL7143" s="12"/>
      <c r="AM7143" s="12"/>
      <c r="AN7143" s="12"/>
      <c r="AO7143" s="12"/>
      <c r="AP7143" s="12"/>
      <c r="AQ7143" s="12"/>
      <c r="AR7143" s="12"/>
      <c r="AS7143" s="12"/>
      <c r="AT7143" s="12"/>
      <c r="AU7143" s="12"/>
      <c r="AV7143" s="12"/>
      <c r="AW7143" s="12"/>
      <c r="AX7143" s="12"/>
      <c r="AY7143" s="12"/>
      <c r="AZ7143" s="12"/>
      <c r="BA7143" s="12"/>
      <c r="BB7143" s="12"/>
      <c r="BC7143" s="12"/>
      <c r="BD7143" s="12"/>
      <c r="BE7143" s="12"/>
      <c r="BF7143" s="12"/>
      <c r="BG7143" s="12"/>
      <c r="BH7143" s="12"/>
      <c r="BI7143" s="12"/>
      <c r="BJ7143" s="13"/>
      <c r="BK7143" s="13"/>
      <c r="BL7143" s="13"/>
      <c r="BM7143" s="13"/>
      <c r="BN7143" s="13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1"/>
      <c r="L7144" s="11"/>
      <c r="M7144" s="12"/>
      <c r="N7144" s="12"/>
      <c r="O7144" s="12"/>
      <c r="P7144" s="12"/>
      <c r="Q7144" s="12"/>
      <c r="R7144" s="12"/>
      <c r="S7144" s="12"/>
      <c r="T7144" s="12"/>
      <c r="U7144" s="12"/>
      <c r="V7144" s="12"/>
      <c r="W7144" s="12"/>
      <c r="X7144" s="12"/>
      <c r="Y7144" s="12"/>
      <c r="Z7144" s="12"/>
      <c r="AA7144" s="12"/>
      <c r="AB7144" s="12"/>
      <c r="AC7144" s="12"/>
      <c r="AD7144" s="12"/>
      <c r="AE7144" s="12"/>
      <c r="AF7144" s="12"/>
      <c r="AG7144" s="12"/>
      <c r="AH7144" s="12"/>
      <c r="AI7144" s="12"/>
      <c r="AJ7144" s="12"/>
      <c r="AK7144" s="12"/>
      <c r="AL7144" s="12"/>
      <c r="AM7144" s="12"/>
      <c r="AN7144" s="12"/>
      <c r="AO7144" s="12"/>
      <c r="AP7144" s="12"/>
      <c r="AQ7144" s="12"/>
      <c r="AR7144" s="12"/>
      <c r="AS7144" s="12"/>
      <c r="AT7144" s="12"/>
      <c r="AU7144" s="12"/>
      <c r="AV7144" s="12"/>
      <c r="AW7144" s="12"/>
      <c r="AX7144" s="12"/>
      <c r="AY7144" s="12"/>
      <c r="AZ7144" s="12"/>
      <c r="BA7144" s="12"/>
      <c r="BB7144" s="12"/>
      <c r="BC7144" s="12"/>
      <c r="BD7144" s="12"/>
      <c r="BE7144" s="12"/>
      <c r="BF7144" s="12"/>
      <c r="BG7144" s="12"/>
      <c r="BH7144" s="12"/>
      <c r="BI7144" s="12"/>
      <c r="BJ7144" s="13"/>
      <c r="BK7144" s="13"/>
      <c r="BL7144" s="13"/>
      <c r="BM7144" s="13"/>
      <c r="BN7144" s="13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1"/>
      <c r="L7145" s="11"/>
      <c r="M7145" s="12"/>
      <c r="N7145" s="12"/>
      <c r="O7145" s="12"/>
      <c r="P7145" s="12"/>
      <c r="Q7145" s="12"/>
      <c r="R7145" s="12"/>
      <c r="S7145" s="12"/>
      <c r="T7145" s="12"/>
      <c r="U7145" s="12"/>
      <c r="V7145" s="12"/>
      <c r="W7145" s="12"/>
      <c r="X7145" s="12"/>
      <c r="Y7145" s="12"/>
      <c r="Z7145" s="12"/>
      <c r="AA7145" s="12"/>
      <c r="AB7145" s="12"/>
      <c r="AC7145" s="12"/>
      <c r="AD7145" s="12"/>
      <c r="AE7145" s="12"/>
      <c r="AF7145" s="12"/>
      <c r="AG7145" s="12"/>
      <c r="AH7145" s="12"/>
      <c r="AI7145" s="12"/>
      <c r="AJ7145" s="12"/>
      <c r="AK7145" s="12"/>
      <c r="AL7145" s="12"/>
      <c r="AM7145" s="12"/>
      <c r="AN7145" s="12"/>
      <c r="AO7145" s="12"/>
      <c r="AP7145" s="12"/>
      <c r="AQ7145" s="12"/>
      <c r="AR7145" s="12"/>
      <c r="AS7145" s="12"/>
      <c r="AT7145" s="12"/>
      <c r="AU7145" s="12"/>
      <c r="AV7145" s="12"/>
      <c r="AW7145" s="12"/>
      <c r="AX7145" s="12"/>
      <c r="AY7145" s="12"/>
      <c r="AZ7145" s="12"/>
      <c r="BA7145" s="12"/>
      <c r="BB7145" s="12"/>
      <c r="BC7145" s="12"/>
      <c r="BD7145" s="12"/>
      <c r="BE7145" s="12"/>
      <c r="BF7145" s="12"/>
      <c r="BG7145" s="12"/>
      <c r="BH7145" s="12"/>
      <c r="BI7145" s="12"/>
      <c r="BJ7145" s="13"/>
      <c r="BK7145" s="13"/>
      <c r="BL7145" s="13"/>
      <c r="BM7145" s="13"/>
      <c r="BN7145" s="13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1"/>
      <c r="L7146" s="11"/>
      <c r="M7146" s="12"/>
      <c r="N7146" s="12"/>
      <c r="O7146" s="12"/>
      <c r="P7146" s="12"/>
      <c r="Q7146" s="12"/>
      <c r="R7146" s="12"/>
      <c r="S7146" s="12"/>
      <c r="T7146" s="12"/>
      <c r="U7146" s="12"/>
      <c r="V7146" s="12"/>
      <c r="W7146" s="12"/>
      <c r="X7146" s="12"/>
      <c r="Y7146" s="12"/>
      <c r="Z7146" s="12"/>
      <c r="AA7146" s="12"/>
      <c r="AB7146" s="12"/>
      <c r="AC7146" s="12"/>
      <c r="AD7146" s="12"/>
      <c r="AE7146" s="12"/>
      <c r="AF7146" s="12"/>
      <c r="AG7146" s="12"/>
      <c r="AH7146" s="12"/>
      <c r="AI7146" s="12"/>
      <c r="AJ7146" s="12"/>
      <c r="AK7146" s="12"/>
      <c r="AL7146" s="12"/>
      <c r="AM7146" s="12"/>
      <c r="AN7146" s="12"/>
      <c r="AO7146" s="12"/>
      <c r="AP7146" s="12"/>
      <c r="AQ7146" s="12"/>
      <c r="AR7146" s="12"/>
      <c r="AS7146" s="12"/>
      <c r="AT7146" s="12"/>
      <c r="AU7146" s="12"/>
      <c r="AV7146" s="12"/>
      <c r="AW7146" s="12"/>
      <c r="AX7146" s="12"/>
      <c r="AY7146" s="12"/>
      <c r="AZ7146" s="12"/>
      <c r="BA7146" s="12"/>
      <c r="BB7146" s="12"/>
      <c r="BC7146" s="12"/>
      <c r="BD7146" s="12"/>
      <c r="BE7146" s="12"/>
      <c r="BF7146" s="12"/>
      <c r="BG7146" s="12"/>
      <c r="BH7146" s="12"/>
      <c r="BI7146" s="12"/>
      <c r="BJ7146" s="13"/>
      <c r="BK7146" s="13"/>
      <c r="BL7146" s="13"/>
      <c r="BM7146" s="13"/>
      <c r="BN7146" s="13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1"/>
      <c r="L7147" s="11"/>
      <c r="M7147" s="12"/>
      <c r="N7147" s="12"/>
      <c r="O7147" s="12"/>
      <c r="P7147" s="12"/>
      <c r="Q7147" s="12"/>
      <c r="R7147" s="12"/>
      <c r="S7147" s="12"/>
      <c r="T7147" s="12"/>
      <c r="U7147" s="12"/>
      <c r="V7147" s="12"/>
      <c r="W7147" s="12"/>
      <c r="X7147" s="12"/>
      <c r="Y7147" s="12"/>
      <c r="Z7147" s="12"/>
      <c r="AA7147" s="12"/>
      <c r="AB7147" s="12"/>
      <c r="AC7147" s="12"/>
      <c r="AD7147" s="12"/>
      <c r="AE7147" s="12"/>
      <c r="AF7147" s="12"/>
      <c r="AG7147" s="12"/>
      <c r="AH7147" s="12"/>
      <c r="AI7147" s="12"/>
      <c r="AJ7147" s="12"/>
      <c r="AK7147" s="12"/>
      <c r="AL7147" s="12"/>
      <c r="AM7147" s="12"/>
      <c r="AN7147" s="12"/>
      <c r="AO7147" s="12"/>
      <c r="AP7147" s="12"/>
      <c r="AQ7147" s="12"/>
      <c r="AR7147" s="12"/>
      <c r="AS7147" s="12"/>
      <c r="AT7147" s="12"/>
      <c r="AU7147" s="12"/>
      <c r="AV7147" s="12"/>
      <c r="AW7147" s="12"/>
      <c r="AX7147" s="12"/>
      <c r="AY7147" s="12"/>
      <c r="AZ7147" s="12"/>
      <c r="BA7147" s="12"/>
      <c r="BB7147" s="12"/>
      <c r="BC7147" s="12"/>
      <c r="BD7147" s="12"/>
      <c r="BE7147" s="12"/>
      <c r="BF7147" s="12"/>
      <c r="BG7147" s="12"/>
      <c r="BH7147" s="12"/>
      <c r="BI7147" s="12"/>
      <c r="BJ7147" s="13"/>
      <c r="BK7147" s="13"/>
      <c r="BL7147" s="13"/>
      <c r="BM7147" s="13"/>
      <c r="BN7147" s="13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1"/>
      <c r="L7148" s="11"/>
      <c r="M7148" s="12"/>
      <c r="N7148" s="12"/>
      <c r="O7148" s="12"/>
      <c r="P7148" s="12"/>
      <c r="Q7148" s="12"/>
      <c r="R7148" s="12"/>
      <c r="S7148" s="12"/>
      <c r="T7148" s="12"/>
      <c r="U7148" s="12"/>
      <c r="V7148" s="12"/>
      <c r="W7148" s="12"/>
      <c r="X7148" s="12"/>
      <c r="Y7148" s="12"/>
      <c r="Z7148" s="12"/>
      <c r="AA7148" s="12"/>
      <c r="AB7148" s="12"/>
      <c r="AC7148" s="12"/>
      <c r="AD7148" s="12"/>
      <c r="AE7148" s="12"/>
      <c r="AF7148" s="12"/>
      <c r="AG7148" s="12"/>
      <c r="AH7148" s="12"/>
      <c r="AI7148" s="12"/>
      <c r="AJ7148" s="12"/>
      <c r="AK7148" s="12"/>
      <c r="AL7148" s="12"/>
      <c r="AM7148" s="12"/>
      <c r="AN7148" s="12"/>
      <c r="AO7148" s="12"/>
      <c r="AP7148" s="12"/>
      <c r="AQ7148" s="12"/>
      <c r="AR7148" s="12"/>
      <c r="AS7148" s="12"/>
      <c r="AT7148" s="12"/>
      <c r="AU7148" s="12"/>
      <c r="AV7148" s="12"/>
      <c r="AW7148" s="12"/>
      <c r="AX7148" s="12"/>
      <c r="AY7148" s="12"/>
      <c r="AZ7148" s="12"/>
      <c r="BA7148" s="12"/>
      <c r="BB7148" s="12"/>
      <c r="BC7148" s="12"/>
      <c r="BD7148" s="12"/>
      <c r="BE7148" s="12"/>
      <c r="BF7148" s="12"/>
      <c r="BG7148" s="12"/>
      <c r="BH7148" s="12"/>
      <c r="BI7148" s="12"/>
      <c r="BJ7148" s="13"/>
      <c r="BK7148" s="13"/>
      <c r="BL7148" s="13"/>
      <c r="BM7148" s="13"/>
      <c r="BN7148" s="13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1"/>
      <c r="L7149" s="11"/>
      <c r="M7149" s="12"/>
      <c r="N7149" s="12"/>
      <c r="O7149" s="12"/>
      <c r="P7149" s="12"/>
      <c r="Q7149" s="12"/>
      <c r="R7149" s="12"/>
      <c r="S7149" s="12"/>
      <c r="T7149" s="12"/>
      <c r="U7149" s="12"/>
      <c r="V7149" s="12"/>
      <c r="W7149" s="12"/>
      <c r="X7149" s="12"/>
      <c r="Y7149" s="12"/>
      <c r="Z7149" s="12"/>
      <c r="AA7149" s="12"/>
      <c r="AB7149" s="12"/>
      <c r="AC7149" s="12"/>
      <c r="AD7149" s="12"/>
      <c r="AE7149" s="12"/>
      <c r="AF7149" s="12"/>
      <c r="AG7149" s="12"/>
      <c r="AH7149" s="12"/>
      <c r="AI7149" s="12"/>
      <c r="AJ7149" s="12"/>
      <c r="AK7149" s="12"/>
      <c r="AL7149" s="12"/>
      <c r="AM7149" s="12"/>
      <c r="AN7149" s="12"/>
      <c r="AO7149" s="12"/>
      <c r="AP7149" s="12"/>
      <c r="AQ7149" s="12"/>
      <c r="AR7149" s="12"/>
      <c r="AS7149" s="12"/>
      <c r="AT7149" s="12"/>
      <c r="AU7149" s="12"/>
      <c r="AV7149" s="12"/>
      <c r="AW7149" s="12"/>
      <c r="AX7149" s="12"/>
      <c r="AY7149" s="12"/>
      <c r="AZ7149" s="12"/>
      <c r="BA7149" s="12"/>
      <c r="BB7149" s="12"/>
      <c r="BC7149" s="12"/>
      <c r="BD7149" s="12"/>
      <c r="BE7149" s="12"/>
      <c r="BF7149" s="12"/>
      <c r="BG7149" s="12"/>
      <c r="BH7149" s="12"/>
      <c r="BI7149" s="12"/>
      <c r="BJ7149" s="13"/>
      <c r="BK7149" s="13"/>
      <c r="BL7149" s="13"/>
      <c r="BM7149" s="13"/>
      <c r="BN7149" s="13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1"/>
      <c r="L7150" s="11"/>
      <c r="M7150" s="12"/>
      <c r="N7150" s="12"/>
      <c r="O7150" s="12"/>
      <c r="P7150" s="12"/>
      <c r="Q7150" s="12"/>
      <c r="R7150" s="12"/>
      <c r="S7150" s="12"/>
      <c r="T7150" s="12"/>
      <c r="U7150" s="12"/>
      <c r="V7150" s="12"/>
      <c r="W7150" s="12"/>
      <c r="X7150" s="12"/>
      <c r="Y7150" s="12"/>
      <c r="Z7150" s="12"/>
      <c r="AA7150" s="12"/>
      <c r="AB7150" s="12"/>
      <c r="AC7150" s="12"/>
      <c r="AD7150" s="12"/>
      <c r="AE7150" s="12"/>
      <c r="AF7150" s="12"/>
      <c r="AG7150" s="12"/>
      <c r="AH7150" s="12"/>
      <c r="AI7150" s="12"/>
      <c r="AJ7150" s="12"/>
      <c r="AK7150" s="12"/>
      <c r="AL7150" s="12"/>
      <c r="AM7150" s="12"/>
      <c r="AN7150" s="12"/>
      <c r="AO7150" s="12"/>
      <c r="AP7150" s="12"/>
      <c r="AQ7150" s="12"/>
      <c r="AR7150" s="12"/>
      <c r="AS7150" s="12"/>
      <c r="AT7150" s="12"/>
      <c r="AU7150" s="12"/>
      <c r="AV7150" s="12"/>
      <c r="AW7150" s="12"/>
      <c r="AX7150" s="12"/>
      <c r="AY7150" s="12"/>
      <c r="AZ7150" s="12"/>
      <c r="BA7150" s="12"/>
      <c r="BB7150" s="12"/>
      <c r="BC7150" s="12"/>
      <c r="BD7150" s="12"/>
      <c r="BE7150" s="12"/>
      <c r="BF7150" s="12"/>
      <c r="BG7150" s="12"/>
      <c r="BH7150" s="12"/>
      <c r="BI7150" s="12"/>
      <c r="BJ7150" s="13"/>
      <c r="BK7150" s="13"/>
      <c r="BL7150" s="13"/>
      <c r="BM7150" s="13"/>
      <c r="BN7150" s="13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1"/>
      <c r="L7151" s="11"/>
      <c r="M7151" s="12"/>
      <c r="N7151" s="12"/>
      <c r="O7151" s="12"/>
      <c r="P7151" s="12"/>
      <c r="Q7151" s="12"/>
      <c r="R7151" s="12"/>
      <c r="S7151" s="12"/>
      <c r="T7151" s="12"/>
      <c r="U7151" s="12"/>
      <c r="V7151" s="12"/>
      <c r="W7151" s="12"/>
      <c r="X7151" s="12"/>
      <c r="Y7151" s="12"/>
      <c r="Z7151" s="12"/>
      <c r="AA7151" s="12"/>
      <c r="AB7151" s="12"/>
      <c r="AC7151" s="12"/>
      <c r="AD7151" s="12"/>
      <c r="AE7151" s="12"/>
      <c r="AF7151" s="12"/>
      <c r="AG7151" s="12"/>
      <c r="AH7151" s="12"/>
      <c r="AI7151" s="12"/>
      <c r="AJ7151" s="12"/>
      <c r="AK7151" s="12"/>
      <c r="AL7151" s="12"/>
      <c r="AM7151" s="12"/>
      <c r="AN7151" s="12"/>
      <c r="AO7151" s="12"/>
      <c r="AP7151" s="12"/>
      <c r="AQ7151" s="12"/>
      <c r="AR7151" s="12"/>
      <c r="AS7151" s="12"/>
      <c r="AT7151" s="12"/>
      <c r="AU7151" s="12"/>
      <c r="AV7151" s="12"/>
      <c r="AW7151" s="12"/>
      <c r="AX7151" s="12"/>
      <c r="AY7151" s="12"/>
      <c r="AZ7151" s="12"/>
      <c r="BA7151" s="12"/>
      <c r="BB7151" s="12"/>
      <c r="BC7151" s="12"/>
      <c r="BD7151" s="12"/>
      <c r="BE7151" s="12"/>
      <c r="BF7151" s="12"/>
      <c r="BG7151" s="12"/>
      <c r="BH7151" s="12"/>
      <c r="BI7151" s="12"/>
      <c r="BJ7151" s="13"/>
      <c r="BK7151" s="13"/>
      <c r="BL7151" s="13"/>
      <c r="BM7151" s="13"/>
      <c r="BN7151" s="13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1"/>
      <c r="L7152" s="11"/>
      <c r="M7152" s="12"/>
      <c r="N7152" s="12"/>
      <c r="O7152" s="12"/>
      <c r="P7152" s="12"/>
      <c r="Q7152" s="12"/>
      <c r="R7152" s="12"/>
      <c r="S7152" s="12"/>
      <c r="T7152" s="12"/>
      <c r="U7152" s="12"/>
      <c r="V7152" s="12"/>
      <c r="W7152" s="12"/>
      <c r="X7152" s="12"/>
      <c r="Y7152" s="12"/>
      <c r="Z7152" s="12"/>
      <c r="AA7152" s="12"/>
      <c r="AB7152" s="12"/>
      <c r="AC7152" s="12"/>
      <c r="AD7152" s="12"/>
      <c r="AE7152" s="12"/>
      <c r="AF7152" s="12"/>
      <c r="AG7152" s="12"/>
      <c r="AH7152" s="12"/>
      <c r="AI7152" s="12"/>
      <c r="AJ7152" s="12"/>
      <c r="AK7152" s="12"/>
      <c r="AL7152" s="12"/>
      <c r="AM7152" s="12"/>
      <c r="AN7152" s="12"/>
      <c r="AO7152" s="12"/>
      <c r="AP7152" s="12"/>
      <c r="AQ7152" s="12"/>
      <c r="AR7152" s="12"/>
      <c r="AS7152" s="12"/>
      <c r="AT7152" s="12"/>
      <c r="AU7152" s="12"/>
      <c r="AV7152" s="12"/>
      <c r="AW7152" s="12"/>
      <c r="AX7152" s="12"/>
      <c r="AY7152" s="12"/>
      <c r="AZ7152" s="12"/>
      <c r="BA7152" s="12"/>
      <c r="BB7152" s="12"/>
      <c r="BC7152" s="12"/>
      <c r="BD7152" s="12"/>
      <c r="BE7152" s="12"/>
      <c r="BF7152" s="12"/>
      <c r="BG7152" s="12"/>
      <c r="BH7152" s="12"/>
      <c r="BI7152" s="12"/>
      <c r="BJ7152" s="13"/>
      <c r="BK7152" s="13"/>
      <c r="BL7152" s="13"/>
      <c r="BM7152" s="13"/>
      <c r="BN7152" s="13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1"/>
      <c r="L7153" s="11"/>
      <c r="M7153" s="12"/>
      <c r="N7153" s="12"/>
      <c r="O7153" s="12"/>
      <c r="P7153" s="12"/>
      <c r="Q7153" s="12"/>
      <c r="R7153" s="12"/>
      <c r="S7153" s="12"/>
      <c r="T7153" s="12"/>
      <c r="U7153" s="12"/>
      <c r="V7153" s="12"/>
      <c r="W7153" s="12"/>
      <c r="X7153" s="12"/>
      <c r="Y7153" s="12"/>
      <c r="Z7153" s="12"/>
      <c r="AA7153" s="12"/>
      <c r="AB7153" s="12"/>
      <c r="AC7153" s="12"/>
      <c r="AD7153" s="12"/>
      <c r="AE7153" s="12"/>
      <c r="AF7153" s="12"/>
      <c r="AG7153" s="12"/>
      <c r="AH7153" s="12"/>
      <c r="AI7153" s="12"/>
      <c r="AJ7153" s="12"/>
      <c r="AK7153" s="12"/>
      <c r="AL7153" s="12"/>
      <c r="AM7153" s="12"/>
      <c r="AN7153" s="12"/>
      <c r="AO7153" s="12"/>
      <c r="AP7153" s="12"/>
      <c r="AQ7153" s="12"/>
      <c r="AR7153" s="12"/>
      <c r="AS7153" s="12"/>
      <c r="AT7153" s="12"/>
      <c r="AU7153" s="12"/>
      <c r="AV7153" s="12"/>
      <c r="AW7153" s="12"/>
      <c r="AX7153" s="12"/>
      <c r="AY7153" s="12"/>
      <c r="AZ7153" s="12"/>
      <c r="BA7153" s="12"/>
      <c r="BB7153" s="12"/>
      <c r="BC7153" s="12"/>
      <c r="BD7153" s="12"/>
      <c r="BE7153" s="12"/>
      <c r="BF7153" s="12"/>
      <c r="BG7153" s="12"/>
      <c r="BH7153" s="12"/>
      <c r="BI7153" s="12"/>
      <c r="BJ7153" s="13"/>
      <c r="BK7153" s="13"/>
      <c r="BL7153" s="13"/>
      <c r="BM7153" s="13"/>
      <c r="BN7153" s="13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1"/>
      <c r="L7154" s="11"/>
      <c r="M7154" s="12"/>
      <c r="N7154" s="12"/>
      <c r="O7154" s="12"/>
      <c r="P7154" s="12"/>
      <c r="Q7154" s="12"/>
      <c r="R7154" s="12"/>
      <c r="S7154" s="12"/>
      <c r="T7154" s="12"/>
      <c r="U7154" s="12"/>
      <c r="V7154" s="12"/>
      <c r="W7154" s="12"/>
      <c r="X7154" s="12"/>
      <c r="Y7154" s="12"/>
      <c r="Z7154" s="12"/>
      <c r="AA7154" s="12"/>
      <c r="AB7154" s="12"/>
      <c r="AC7154" s="12"/>
      <c r="AD7154" s="12"/>
      <c r="AE7154" s="12"/>
      <c r="AF7154" s="12"/>
      <c r="AG7154" s="12"/>
      <c r="AH7154" s="12"/>
      <c r="AI7154" s="12"/>
      <c r="AJ7154" s="12"/>
      <c r="AK7154" s="12"/>
      <c r="AL7154" s="12"/>
      <c r="AM7154" s="12"/>
      <c r="AN7154" s="12"/>
      <c r="AO7154" s="12"/>
      <c r="AP7154" s="12"/>
      <c r="AQ7154" s="12"/>
      <c r="AR7154" s="12"/>
      <c r="AS7154" s="12"/>
      <c r="AT7154" s="12"/>
      <c r="AU7154" s="12"/>
      <c r="AV7154" s="12"/>
      <c r="AW7154" s="12"/>
      <c r="AX7154" s="12"/>
      <c r="AY7154" s="12"/>
      <c r="AZ7154" s="12"/>
      <c r="BA7154" s="12"/>
      <c r="BB7154" s="12"/>
      <c r="BC7154" s="12"/>
      <c r="BD7154" s="12"/>
      <c r="BE7154" s="12"/>
      <c r="BF7154" s="12"/>
      <c r="BG7154" s="12"/>
      <c r="BH7154" s="12"/>
      <c r="BI7154" s="12"/>
      <c r="BJ7154" s="13"/>
      <c r="BK7154" s="13"/>
      <c r="BL7154" s="13"/>
      <c r="BM7154" s="13"/>
      <c r="BN7154" s="13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1"/>
      <c r="L7155" s="11"/>
      <c r="M7155" s="12"/>
      <c r="N7155" s="12"/>
      <c r="O7155" s="12"/>
      <c r="P7155" s="12"/>
      <c r="Q7155" s="12"/>
      <c r="R7155" s="12"/>
      <c r="S7155" s="12"/>
      <c r="T7155" s="12"/>
      <c r="U7155" s="12"/>
      <c r="V7155" s="12"/>
      <c r="W7155" s="12"/>
      <c r="X7155" s="12"/>
      <c r="Y7155" s="12"/>
      <c r="Z7155" s="12"/>
      <c r="AA7155" s="12"/>
      <c r="AB7155" s="12"/>
      <c r="AC7155" s="12"/>
      <c r="AD7155" s="12"/>
      <c r="AE7155" s="12"/>
      <c r="AF7155" s="12"/>
      <c r="AG7155" s="12"/>
      <c r="AH7155" s="12"/>
      <c r="AI7155" s="12"/>
      <c r="AJ7155" s="12"/>
      <c r="AK7155" s="12"/>
      <c r="AL7155" s="12"/>
      <c r="AM7155" s="12"/>
      <c r="AN7155" s="12"/>
      <c r="AO7155" s="12"/>
      <c r="AP7155" s="12"/>
      <c r="AQ7155" s="12"/>
      <c r="AR7155" s="12"/>
      <c r="AS7155" s="12"/>
      <c r="AT7155" s="12"/>
      <c r="AU7155" s="12"/>
      <c r="AV7155" s="12"/>
      <c r="AW7155" s="12"/>
      <c r="AX7155" s="12"/>
      <c r="AY7155" s="12"/>
      <c r="AZ7155" s="12"/>
      <c r="BA7155" s="12"/>
      <c r="BB7155" s="12"/>
      <c r="BC7155" s="12"/>
      <c r="BD7155" s="12"/>
      <c r="BE7155" s="12"/>
      <c r="BF7155" s="12"/>
      <c r="BG7155" s="12"/>
      <c r="BH7155" s="12"/>
      <c r="BI7155" s="12"/>
      <c r="BJ7155" s="13"/>
      <c r="BK7155" s="13"/>
      <c r="BL7155" s="13"/>
      <c r="BM7155" s="13"/>
      <c r="BN7155" s="13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1"/>
      <c r="L7156" s="11"/>
      <c r="M7156" s="12"/>
      <c r="N7156" s="12"/>
      <c r="O7156" s="12"/>
      <c r="P7156" s="12"/>
      <c r="Q7156" s="12"/>
      <c r="R7156" s="12"/>
      <c r="S7156" s="12"/>
      <c r="T7156" s="12"/>
      <c r="U7156" s="12"/>
      <c r="V7156" s="12"/>
      <c r="W7156" s="12"/>
      <c r="X7156" s="12"/>
      <c r="Y7156" s="12"/>
      <c r="Z7156" s="12"/>
      <c r="AA7156" s="12"/>
      <c r="AB7156" s="12"/>
      <c r="AC7156" s="12"/>
      <c r="AD7156" s="12"/>
      <c r="AE7156" s="12"/>
      <c r="AF7156" s="12"/>
      <c r="AG7156" s="12"/>
      <c r="AH7156" s="12"/>
      <c r="AI7156" s="12"/>
      <c r="AJ7156" s="12"/>
      <c r="AK7156" s="12"/>
      <c r="AL7156" s="12"/>
      <c r="AM7156" s="12"/>
      <c r="AN7156" s="12"/>
      <c r="AO7156" s="12"/>
      <c r="AP7156" s="12"/>
      <c r="AQ7156" s="12"/>
      <c r="AR7156" s="12"/>
      <c r="AS7156" s="12"/>
      <c r="AT7156" s="12"/>
      <c r="AU7156" s="12"/>
      <c r="AV7156" s="12"/>
      <c r="AW7156" s="12"/>
      <c r="AX7156" s="12"/>
      <c r="AY7156" s="12"/>
      <c r="AZ7156" s="12"/>
      <c r="BA7156" s="12"/>
      <c r="BB7156" s="12"/>
      <c r="BC7156" s="12"/>
      <c r="BD7156" s="12"/>
      <c r="BE7156" s="12"/>
      <c r="BF7156" s="12"/>
      <c r="BG7156" s="12"/>
      <c r="BH7156" s="12"/>
      <c r="BI7156" s="12"/>
      <c r="BJ7156" s="13"/>
      <c r="BK7156" s="13"/>
      <c r="BL7156" s="13"/>
      <c r="BM7156" s="13"/>
      <c r="BN7156" s="13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1"/>
      <c r="L7157" s="11"/>
      <c r="M7157" s="12"/>
      <c r="N7157" s="12"/>
      <c r="O7157" s="12"/>
      <c r="P7157" s="12"/>
      <c r="Q7157" s="12"/>
      <c r="R7157" s="12"/>
      <c r="S7157" s="12"/>
      <c r="T7157" s="12"/>
      <c r="U7157" s="12"/>
      <c r="V7157" s="12"/>
      <c r="W7157" s="12"/>
      <c r="X7157" s="12"/>
      <c r="Y7157" s="12"/>
      <c r="Z7157" s="12"/>
      <c r="AA7157" s="12"/>
      <c r="AB7157" s="12"/>
      <c r="AC7157" s="12"/>
      <c r="AD7157" s="12"/>
      <c r="AE7157" s="12"/>
      <c r="AF7157" s="12"/>
      <c r="AG7157" s="12"/>
      <c r="AH7157" s="12"/>
      <c r="AI7157" s="12"/>
      <c r="AJ7157" s="12"/>
      <c r="AK7157" s="12"/>
      <c r="AL7157" s="12"/>
      <c r="AM7157" s="12"/>
      <c r="AN7157" s="12"/>
      <c r="AO7157" s="12"/>
      <c r="AP7157" s="12"/>
      <c r="AQ7157" s="12"/>
      <c r="AR7157" s="12"/>
      <c r="AS7157" s="12"/>
      <c r="AT7157" s="12"/>
      <c r="AU7157" s="12"/>
      <c r="AV7157" s="12"/>
      <c r="AW7157" s="12"/>
      <c r="AX7157" s="12"/>
      <c r="AY7157" s="12"/>
      <c r="AZ7157" s="12"/>
      <c r="BA7157" s="12"/>
      <c r="BB7157" s="12"/>
      <c r="BC7157" s="12"/>
      <c r="BD7157" s="12"/>
      <c r="BE7157" s="12"/>
      <c r="BF7157" s="12"/>
      <c r="BG7157" s="12"/>
      <c r="BH7157" s="12"/>
      <c r="BI7157" s="12"/>
      <c r="BJ7157" s="13"/>
      <c r="BK7157" s="13"/>
      <c r="BL7157" s="13"/>
      <c r="BM7157" s="13"/>
      <c r="BN7157" s="13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1"/>
      <c r="L7158" s="11"/>
      <c r="M7158" s="12"/>
      <c r="N7158" s="12"/>
      <c r="O7158" s="12"/>
      <c r="P7158" s="12"/>
      <c r="Q7158" s="12"/>
      <c r="R7158" s="12"/>
      <c r="S7158" s="12"/>
      <c r="T7158" s="12"/>
      <c r="U7158" s="12"/>
      <c r="V7158" s="12"/>
      <c r="W7158" s="12"/>
      <c r="X7158" s="12"/>
      <c r="Y7158" s="12"/>
      <c r="Z7158" s="12"/>
      <c r="AA7158" s="12"/>
      <c r="AB7158" s="12"/>
      <c r="AC7158" s="12"/>
      <c r="AD7158" s="12"/>
      <c r="AE7158" s="12"/>
      <c r="AF7158" s="12"/>
      <c r="AG7158" s="12"/>
      <c r="AH7158" s="12"/>
      <c r="AI7158" s="12"/>
      <c r="AJ7158" s="12"/>
      <c r="AK7158" s="12"/>
      <c r="AL7158" s="12"/>
      <c r="AM7158" s="12"/>
      <c r="AN7158" s="12"/>
      <c r="AO7158" s="12"/>
      <c r="AP7158" s="12"/>
      <c r="AQ7158" s="12"/>
      <c r="AR7158" s="12"/>
      <c r="AS7158" s="12"/>
      <c r="AT7158" s="12"/>
      <c r="AU7158" s="12"/>
      <c r="AV7158" s="12"/>
      <c r="AW7158" s="12"/>
      <c r="AX7158" s="12"/>
      <c r="AY7158" s="12"/>
      <c r="AZ7158" s="12"/>
      <c r="BA7158" s="12"/>
      <c r="BB7158" s="12"/>
      <c r="BC7158" s="12"/>
      <c r="BD7158" s="12"/>
      <c r="BE7158" s="12"/>
      <c r="BF7158" s="12"/>
      <c r="BG7158" s="12"/>
      <c r="BH7158" s="12"/>
      <c r="BI7158" s="12"/>
      <c r="BJ7158" s="13"/>
      <c r="BK7158" s="13"/>
      <c r="BL7158" s="13"/>
      <c r="BM7158" s="13"/>
      <c r="BN7158" s="13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1"/>
      <c r="L7159" s="11"/>
      <c r="M7159" s="12"/>
      <c r="N7159" s="12"/>
      <c r="O7159" s="12"/>
      <c r="P7159" s="12"/>
      <c r="Q7159" s="12"/>
      <c r="R7159" s="12"/>
      <c r="S7159" s="12"/>
      <c r="T7159" s="12"/>
      <c r="U7159" s="12"/>
      <c r="V7159" s="12"/>
      <c r="W7159" s="12"/>
      <c r="X7159" s="12"/>
      <c r="Y7159" s="12"/>
      <c r="Z7159" s="12"/>
      <c r="AA7159" s="12"/>
      <c r="AB7159" s="12"/>
      <c r="AC7159" s="12"/>
      <c r="AD7159" s="12"/>
      <c r="AE7159" s="12"/>
      <c r="AF7159" s="12"/>
      <c r="AG7159" s="12"/>
      <c r="AH7159" s="12"/>
      <c r="AI7159" s="12"/>
      <c r="AJ7159" s="12"/>
      <c r="AK7159" s="12"/>
      <c r="AL7159" s="12"/>
      <c r="AM7159" s="12"/>
      <c r="AN7159" s="12"/>
      <c r="AO7159" s="12"/>
      <c r="AP7159" s="12"/>
      <c r="AQ7159" s="12"/>
      <c r="AR7159" s="12"/>
      <c r="AS7159" s="12"/>
      <c r="AT7159" s="12"/>
      <c r="AU7159" s="12"/>
      <c r="AV7159" s="12"/>
      <c r="AW7159" s="12"/>
      <c r="AX7159" s="12"/>
      <c r="AY7159" s="12"/>
      <c r="AZ7159" s="12"/>
      <c r="BA7159" s="12"/>
      <c r="BB7159" s="12"/>
      <c r="BC7159" s="12"/>
      <c r="BD7159" s="12"/>
      <c r="BE7159" s="12"/>
      <c r="BF7159" s="12"/>
      <c r="BG7159" s="12"/>
      <c r="BH7159" s="12"/>
      <c r="BI7159" s="12"/>
      <c r="BJ7159" s="13"/>
      <c r="BK7159" s="13"/>
      <c r="BL7159" s="13"/>
      <c r="BM7159" s="13"/>
      <c r="BN7159" s="13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1"/>
      <c r="L7160" s="11"/>
      <c r="M7160" s="12"/>
      <c r="N7160" s="12"/>
      <c r="O7160" s="12"/>
      <c r="P7160" s="12"/>
      <c r="Q7160" s="12"/>
      <c r="R7160" s="12"/>
      <c r="S7160" s="12"/>
      <c r="T7160" s="12"/>
      <c r="U7160" s="12"/>
      <c r="V7160" s="12"/>
      <c r="W7160" s="12"/>
      <c r="X7160" s="12"/>
      <c r="Y7160" s="12"/>
      <c r="Z7160" s="12"/>
      <c r="AA7160" s="12"/>
      <c r="AB7160" s="12"/>
      <c r="AC7160" s="12"/>
      <c r="AD7160" s="12"/>
      <c r="AE7160" s="12"/>
      <c r="AF7160" s="12"/>
      <c r="AG7160" s="12"/>
      <c r="AH7160" s="12"/>
      <c r="AI7160" s="12"/>
      <c r="AJ7160" s="12"/>
      <c r="AK7160" s="12"/>
      <c r="AL7160" s="12"/>
      <c r="AM7160" s="12"/>
      <c r="AN7160" s="12"/>
      <c r="AO7160" s="12"/>
      <c r="AP7160" s="12"/>
      <c r="AQ7160" s="12"/>
      <c r="AR7160" s="12"/>
      <c r="AS7160" s="12"/>
      <c r="AT7160" s="12"/>
      <c r="AU7160" s="12"/>
      <c r="AV7160" s="12"/>
      <c r="AW7160" s="12"/>
      <c r="AX7160" s="12"/>
      <c r="AY7160" s="12"/>
      <c r="AZ7160" s="12"/>
      <c r="BA7160" s="12"/>
      <c r="BB7160" s="12"/>
      <c r="BC7160" s="12"/>
      <c r="BD7160" s="12"/>
      <c r="BE7160" s="12"/>
      <c r="BF7160" s="12"/>
      <c r="BG7160" s="12"/>
      <c r="BH7160" s="12"/>
      <c r="BI7160" s="12"/>
      <c r="BJ7160" s="13"/>
      <c r="BK7160" s="13"/>
      <c r="BL7160" s="13"/>
      <c r="BM7160" s="13"/>
      <c r="BN7160" s="13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1"/>
      <c r="L7161" s="11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  <c r="W7161" s="12"/>
      <c r="X7161" s="12"/>
      <c r="Y7161" s="12"/>
      <c r="Z7161" s="12"/>
      <c r="AA7161" s="12"/>
      <c r="AB7161" s="12"/>
      <c r="AC7161" s="12"/>
      <c r="AD7161" s="12"/>
      <c r="AE7161" s="12"/>
      <c r="AF7161" s="12"/>
      <c r="AG7161" s="12"/>
      <c r="AH7161" s="12"/>
      <c r="AI7161" s="12"/>
      <c r="AJ7161" s="12"/>
      <c r="AK7161" s="12"/>
      <c r="AL7161" s="12"/>
      <c r="AM7161" s="12"/>
      <c r="AN7161" s="12"/>
      <c r="AO7161" s="12"/>
      <c r="AP7161" s="12"/>
      <c r="AQ7161" s="12"/>
      <c r="AR7161" s="12"/>
      <c r="AS7161" s="12"/>
      <c r="AT7161" s="12"/>
      <c r="AU7161" s="12"/>
      <c r="AV7161" s="12"/>
      <c r="AW7161" s="12"/>
      <c r="AX7161" s="12"/>
      <c r="AY7161" s="12"/>
      <c r="AZ7161" s="12"/>
      <c r="BA7161" s="12"/>
      <c r="BB7161" s="12"/>
      <c r="BC7161" s="12"/>
      <c r="BD7161" s="12"/>
      <c r="BE7161" s="12"/>
      <c r="BF7161" s="12"/>
      <c r="BG7161" s="12"/>
      <c r="BH7161" s="12"/>
      <c r="BI7161" s="12"/>
      <c r="BJ7161" s="13"/>
      <c r="BK7161" s="13"/>
      <c r="BL7161" s="13"/>
      <c r="BM7161" s="13"/>
      <c r="BN7161" s="13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1"/>
      <c r="L7162" s="11"/>
      <c r="M7162" s="12"/>
      <c r="N7162" s="12"/>
      <c r="O7162" s="12"/>
      <c r="P7162" s="12"/>
      <c r="Q7162" s="12"/>
      <c r="R7162" s="12"/>
      <c r="S7162" s="12"/>
      <c r="T7162" s="12"/>
      <c r="U7162" s="12"/>
      <c r="V7162" s="12"/>
      <c r="W7162" s="12"/>
      <c r="X7162" s="12"/>
      <c r="Y7162" s="12"/>
      <c r="Z7162" s="12"/>
      <c r="AA7162" s="12"/>
      <c r="AB7162" s="12"/>
      <c r="AC7162" s="12"/>
      <c r="AD7162" s="12"/>
      <c r="AE7162" s="12"/>
      <c r="AF7162" s="12"/>
      <c r="AG7162" s="12"/>
      <c r="AH7162" s="12"/>
      <c r="AI7162" s="12"/>
      <c r="AJ7162" s="12"/>
      <c r="AK7162" s="12"/>
      <c r="AL7162" s="12"/>
      <c r="AM7162" s="12"/>
      <c r="AN7162" s="12"/>
      <c r="AO7162" s="12"/>
      <c r="AP7162" s="12"/>
      <c r="AQ7162" s="12"/>
      <c r="AR7162" s="12"/>
      <c r="AS7162" s="12"/>
      <c r="AT7162" s="12"/>
      <c r="AU7162" s="12"/>
      <c r="AV7162" s="12"/>
      <c r="AW7162" s="12"/>
      <c r="AX7162" s="12"/>
      <c r="AY7162" s="12"/>
      <c r="AZ7162" s="12"/>
      <c r="BA7162" s="12"/>
      <c r="BB7162" s="12"/>
      <c r="BC7162" s="12"/>
      <c r="BD7162" s="12"/>
      <c r="BE7162" s="12"/>
      <c r="BF7162" s="12"/>
      <c r="BG7162" s="12"/>
      <c r="BH7162" s="12"/>
      <c r="BI7162" s="12"/>
      <c r="BJ7162" s="13"/>
      <c r="BK7162" s="13"/>
      <c r="BL7162" s="13"/>
      <c r="BM7162" s="13"/>
      <c r="BN7162" s="13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1"/>
      <c r="L7163" s="11"/>
      <c r="M7163" s="12"/>
      <c r="N7163" s="12"/>
      <c r="O7163" s="12"/>
      <c r="P7163" s="12"/>
      <c r="Q7163" s="12"/>
      <c r="R7163" s="12"/>
      <c r="S7163" s="12"/>
      <c r="T7163" s="12"/>
      <c r="U7163" s="12"/>
      <c r="V7163" s="12"/>
      <c r="W7163" s="12"/>
      <c r="X7163" s="12"/>
      <c r="Y7163" s="12"/>
      <c r="Z7163" s="12"/>
      <c r="AA7163" s="12"/>
      <c r="AB7163" s="12"/>
      <c r="AC7163" s="12"/>
      <c r="AD7163" s="12"/>
      <c r="AE7163" s="12"/>
      <c r="AF7163" s="12"/>
      <c r="AG7163" s="12"/>
      <c r="AH7163" s="12"/>
      <c r="AI7163" s="12"/>
      <c r="AJ7163" s="12"/>
      <c r="AK7163" s="12"/>
      <c r="AL7163" s="12"/>
      <c r="AM7163" s="12"/>
      <c r="AN7163" s="12"/>
      <c r="AO7163" s="12"/>
      <c r="AP7163" s="12"/>
      <c r="AQ7163" s="12"/>
      <c r="AR7163" s="12"/>
      <c r="AS7163" s="12"/>
      <c r="AT7163" s="12"/>
      <c r="AU7163" s="12"/>
      <c r="AV7163" s="12"/>
      <c r="AW7163" s="12"/>
      <c r="AX7163" s="12"/>
      <c r="AY7163" s="12"/>
      <c r="AZ7163" s="12"/>
      <c r="BA7163" s="12"/>
      <c r="BB7163" s="12"/>
      <c r="BC7163" s="12"/>
      <c r="BD7163" s="12"/>
      <c r="BE7163" s="12"/>
      <c r="BF7163" s="12"/>
      <c r="BG7163" s="12"/>
      <c r="BH7163" s="12"/>
      <c r="BI7163" s="12"/>
      <c r="BJ7163" s="13"/>
      <c r="BK7163" s="13"/>
      <c r="BL7163" s="13"/>
      <c r="BM7163" s="13"/>
      <c r="BN7163" s="13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1"/>
      <c r="L7164" s="11"/>
      <c r="M7164" s="12"/>
      <c r="N7164" s="12"/>
      <c r="O7164" s="12"/>
      <c r="P7164" s="12"/>
      <c r="Q7164" s="12"/>
      <c r="R7164" s="12"/>
      <c r="S7164" s="12"/>
      <c r="T7164" s="12"/>
      <c r="U7164" s="12"/>
      <c r="V7164" s="12"/>
      <c r="W7164" s="12"/>
      <c r="X7164" s="12"/>
      <c r="Y7164" s="12"/>
      <c r="Z7164" s="12"/>
      <c r="AA7164" s="12"/>
      <c r="AB7164" s="12"/>
      <c r="AC7164" s="12"/>
      <c r="AD7164" s="12"/>
      <c r="AE7164" s="12"/>
      <c r="AF7164" s="12"/>
      <c r="AG7164" s="12"/>
      <c r="AH7164" s="12"/>
      <c r="AI7164" s="12"/>
      <c r="AJ7164" s="12"/>
      <c r="AK7164" s="12"/>
      <c r="AL7164" s="12"/>
      <c r="AM7164" s="12"/>
      <c r="AN7164" s="12"/>
      <c r="AO7164" s="12"/>
      <c r="AP7164" s="12"/>
      <c r="AQ7164" s="12"/>
      <c r="AR7164" s="12"/>
      <c r="AS7164" s="12"/>
      <c r="AT7164" s="12"/>
      <c r="AU7164" s="12"/>
      <c r="AV7164" s="12"/>
      <c r="AW7164" s="12"/>
      <c r="AX7164" s="12"/>
      <c r="AY7164" s="12"/>
      <c r="AZ7164" s="12"/>
      <c r="BA7164" s="12"/>
      <c r="BB7164" s="12"/>
      <c r="BC7164" s="12"/>
      <c r="BD7164" s="12"/>
      <c r="BE7164" s="12"/>
      <c r="BF7164" s="12"/>
      <c r="BG7164" s="12"/>
      <c r="BH7164" s="12"/>
      <c r="BI7164" s="12"/>
      <c r="BJ7164" s="13"/>
      <c r="BK7164" s="13"/>
      <c r="BL7164" s="13"/>
      <c r="BM7164" s="13"/>
      <c r="BN7164" s="13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1"/>
      <c r="L7165" s="11"/>
      <c r="M7165" s="12"/>
      <c r="N7165" s="12"/>
      <c r="O7165" s="12"/>
      <c r="P7165" s="12"/>
      <c r="Q7165" s="12"/>
      <c r="R7165" s="12"/>
      <c r="S7165" s="12"/>
      <c r="T7165" s="12"/>
      <c r="U7165" s="12"/>
      <c r="V7165" s="12"/>
      <c r="W7165" s="12"/>
      <c r="X7165" s="12"/>
      <c r="Y7165" s="12"/>
      <c r="Z7165" s="12"/>
      <c r="AA7165" s="12"/>
      <c r="AB7165" s="12"/>
      <c r="AC7165" s="12"/>
      <c r="AD7165" s="12"/>
      <c r="AE7165" s="12"/>
      <c r="AF7165" s="12"/>
      <c r="AG7165" s="12"/>
      <c r="AH7165" s="12"/>
      <c r="AI7165" s="12"/>
      <c r="AJ7165" s="12"/>
      <c r="AK7165" s="12"/>
      <c r="AL7165" s="12"/>
      <c r="AM7165" s="12"/>
      <c r="AN7165" s="12"/>
      <c r="AO7165" s="12"/>
      <c r="AP7165" s="12"/>
      <c r="AQ7165" s="12"/>
      <c r="AR7165" s="12"/>
      <c r="AS7165" s="12"/>
      <c r="AT7165" s="12"/>
      <c r="AU7165" s="12"/>
      <c r="AV7165" s="12"/>
      <c r="AW7165" s="12"/>
      <c r="AX7165" s="12"/>
      <c r="AY7165" s="12"/>
      <c r="AZ7165" s="12"/>
      <c r="BA7165" s="12"/>
      <c r="BB7165" s="12"/>
      <c r="BC7165" s="12"/>
      <c r="BD7165" s="12"/>
      <c r="BE7165" s="12"/>
      <c r="BF7165" s="12"/>
      <c r="BG7165" s="12"/>
      <c r="BH7165" s="12"/>
      <c r="BI7165" s="12"/>
      <c r="BJ7165" s="13"/>
      <c r="BK7165" s="13"/>
      <c r="BL7165" s="13"/>
      <c r="BM7165" s="13"/>
      <c r="BN7165" s="13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1"/>
      <c r="L7166" s="11"/>
      <c r="M7166" s="12"/>
      <c r="N7166" s="12"/>
      <c r="O7166" s="12"/>
      <c r="P7166" s="12"/>
      <c r="Q7166" s="12"/>
      <c r="R7166" s="12"/>
      <c r="S7166" s="12"/>
      <c r="T7166" s="12"/>
      <c r="U7166" s="12"/>
      <c r="V7166" s="12"/>
      <c r="W7166" s="12"/>
      <c r="X7166" s="12"/>
      <c r="Y7166" s="12"/>
      <c r="Z7166" s="12"/>
      <c r="AA7166" s="12"/>
      <c r="AB7166" s="12"/>
      <c r="AC7166" s="12"/>
      <c r="AD7166" s="12"/>
      <c r="AE7166" s="12"/>
      <c r="AF7166" s="12"/>
      <c r="AG7166" s="12"/>
      <c r="AH7166" s="12"/>
      <c r="AI7166" s="12"/>
      <c r="AJ7166" s="12"/>
      <c r="AK7166" s="12"/>
      <c r="AL7166" s="12"/>
      <c r="AM7166" s="12"/>
      <c r="AN7166" s="12"/>
      <c r="AO7166" s="12"/>
      <c r="AP7166" s="12"/>
      <c r="AQ7166" s="12"/>
      <c r="AR7166" s="12"/>
      <c r="AS7166" s="12"/>
      <c r="AT7166" s="12"/>
      <c r="AU7166" s="12"/>
      <c r="AV7166" s="12"/>
      <c r="AW7166" s="12"/>
      <c r="AX7166" s="12"/>
      <c r="AY7166" s="12"/>
      <c r="AZ7166" s="12"/>
      <c r="BA7166" s="12"/>
      <c r="BB7166" s="12"/>
      <c r="BC7166" s="12"/>
      <c r="BD7166" s="12"/>
      <c r="BE7166" s="12"/>
      <c r="BF7166" s="12"/>
      <c r="BG7166" s="12"/>
      <c r="BH7166" s="12"/>
      <c r="BI7166" s="12"/>
      <c r="BJ7166" s="13"/>
      <c r="BK7166" s="13"/>
      <c r="BL7166" s="13"/>
      <c r="BM7166" s="13"/>
      <c r="BN7166" s="13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1"/>
      <c r="L7167" s="11"/>
      <c r="M7167" s="12"/>
      <c r="N7167" s="12"/>
      <c r="O7167" s="12"/>
      <c r="P7167" s="12"/>
      <c r="Q7167" s="12"/>
      <c r="R7167" s="12"/>
      <c r="S7167" s="12"/>
      <c r="T7167" s="12"/>
      <c r="U7167" s="12"/>
      <c r="V7167" s="12"/>
      <c r="W7167" s="12"/>
      <c r="X7167" s="12"/>
      <c r="Y7167" s="12"/>
      <c r="Z7167" s="12"/>
      <c r="AA7167" s="12"/>
      <c r="AB7167" s="12"/>
      <c r="AC7167" s="12"/>
      <c r="AD7167" s="12"/>
      <c r="AE7167" s="12"/>
      <c r="AF7167" s="12"/>
      <c r="AG7167" s="12"/>
      <c r="AH7167" s="12"/>
      <c r="AI7167" s="12"/>
      <c r="AJ7167" s="12"/>
      <c r="AK7167" s="12"/>
      <c r="AL7167" s="12"/>
      <c r="AM7167" s="12"/>
      <c r="AN7167" s="12"/>
      <c r="AO7167" s="12"/>
      <c r="AP7167" s="12"/>
      <c r="AQ7167" s="12"/>
      <c r="AR7167" s="12"/>
      <c r="AS7167" s="12"/>
      <c r="AT7167" s="12"/>
      <c r="AU7167" s="12"/>
      <c r="AV7167" s="12"/>
      <c r="AW7167" s="12"/>
      <c r="AX7167" s="12"/>
      <c r="AY7167" s="12"/>
      <c r="AZ7167" s="12"/>
      <c r="BA7167" s="12"/>
      <c r="BB7167" s="12"/>
      <c r="BC7167" s="12"/>
      <c r="BD7167" s="12"/>
      <c r="BE7167" s="12"/>
      <c r="BF7167" s="12"/>
      <c r="BG7167" s="12"/>
      <c r="BH7167" s="12"/>
      <c r="BI7167" s="12"/>
      <c r="BJ7167" s="13"/>
      <c r="BK7167" s="13"/>
      <c r="BL7167" s="13"/>
      <c r="BM7167" s="13"/>
      <c r="BN7167" s="13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1"/>
      <c r="L7168" s="11"/>
      <c r="M7168" s="12"/>
      <c r="N7168" s="12"/>
      <c r="O7168" s="12"/>
      <c r="P7168" s="12"/>
      <c r="Q7168" s="12"/>
      <c r="R7168" s="12"/>
      <c r="S7168" s="12"/>
      <c r="T7168" s="12"/>
      <c r="U7168" s="12"/>
      <c r="V7168" s="12"/>
      <c r="W7168" s="12"/>
      <c r="X7168" s="12"/>
      <c r="Y7168" s="12"/>
      <c r="Z7168" s="12"/>
      <c r="AA7168" s="12"/>
      <c r="AB7168" s="12"/>
      <c r="AC7168" s="12"/>
      <c r="AD7168" s="12"/>
      <c r="AE7168" s="12"/>
      <c r="AF7168" s="12"/>
      <c r="AG7168" s="12"/>
      <c r="AH7168" s="12"/>
      <c r="AI7168" s="12"/>
      <c r="AJ7168" s="12"/>
      <c r="AK7168" s="12"/>
      <c r="AL7168" s="12"/>
      <c r="AM7168" s="12"/>
      <c r="AN7168" s="12"/>
      <c r="AO7168" s="12"/>
      <c r="AP7168" s="12"/>
      <c r="AQ7168" s="12"/>
      <c r="AR7168" s="12"/>
      <c r="AS7168" s="12"/>
      <c r="AT7168" s="12"/>
      <c r="AU7168" s="12"/>
      <c r="AV7168" s="12"/>
      <c r="AW7168" s="12"/>
      <c r="AX7168" s="12"/>
      <c r="AY7168" s="12"/>
      <c r="AZ7168" s="12"/>
      <c r="BA7168" s="12"/>
      <c r="BB7168" s="12"/>
      <c r="BC7168" s="12"/>
      <c r="BD7168" s="12"/>
      <c r="BE7168" s="12"/>
      <c r="BF7168" s="12"/>
      <c r="BG7168" s="12"/>
      <c r="BH7168" s="12"/>
      <c r="BI7168" s="12"/>
      <c r="BJ7168" s="13"/>
      <c r="BK7168" s="13"/>
      <c r="BL7168" s="13"/>
      <c r="BM7168" s="13"/>
      <c r="BN7168" s="13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1"/>
      <c r="L7169" s="11"/>
      <c r="M7169" s="12"/>
      <c r="N7169" s="12"/>
      <c r="O7169" s="12"/>
      <c r="P7169" s="12"/>
      <c r="Q7169" s="12"/>
      <c r="R7169" s="12"/>
      <c r="S7169" s="12"/>
      <c r="T7169" s="12"/>
      <c r="U7169" s="12"/>
      <c r="V7169" s="12"/>
      <c r="W7169" s="12"/>
      <c r="X7169" s="12"/>
      <c r="Y7169" s="12"/>
      <c r="Z7169" s="12"/>
      <c r="AA7169" s="12"/>
      <c r="AB7169" s="12"/>
      <c r="AC7169" s="12"/>
      <c r="AD7169" s="12"/>
      <c r="AE7169" s="12"/>
      <c r="AF7169" s="12"/>
      <c r="AG7169" s="12"/>
      <c r="AH7169" s="12"/>
      <c r="AI7169" s="12"/>
      <c r="AJ7169" s="12"/>
      <c r="AK7169" s="12"/>
      <c r="AL7169" s="12"/>
      <c r="AM7169" s="12"/>
      <c r="AN7169" s="12"/>
      <c r="AO7169" s="12"/>
      <c r="AP7169" s="12"/>
      <c r="AQ7169" s="12"/>
      <c r="AR7169" s="12"/>
      <c r="AS7169" s="12"/>
      <c r="AT7169" s="12"/>
      <c r="AU7169" s="12"/>
      <c r="AV7169" s="12"/>
      <c r="AW7169" s="12"/>
      <c r="AX7169" s="12"/>
      <c r="AY7169" s="12"/>
      <c r="AZ7169" s="12"/>
      <c r="BA7169" s="12"/>
      <c r="BB7169" s="12"/>
      <c r="BC7169" s="12"/>
      <c r="BD7169" s="12"/>
      <c r="BE7169" s="12"/>
      <c r="BF7169" s="12"/>
      <c r="BG7169" s="12"/>
      <c r="BH7169" s="12"/>
      <c r="BI7169" s="12"/>
      <c r="BJ7169" s="13"/>
      <c r="BK7169" s="13"/>
      <c r="BL7169" s="13"/>
      <c r="BM7169" s="13"/>
      <c r="BN7169" s="13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1"/>
      <c r="L7170" s="11"/>
      <c r="M7170" s="12"/>
      <c r="N7170" s="12"/>
      <c r="O7170" s="12"/>
      <c r="P7170" s="12"/>
      <c r="Q7170" s="12"/>
      <c r="R7170" s="12"/>
      <c r="S7170" s="12"/>
      <c r="T7170" s="12"/>
      <c r="U7170" s="12"/>
      <c r="V7170" s="12"/>
      <c r="W7170" s="12"/>
      <c r="X7170" s="12"/>
      <c r="Y7170" s="12"/>
      <c r="Z7170" s="12"/>
      <c r="AA7170" s="12"/>
      <c r="AB7170" s="12"/>
      <c r="AC7170" s="12"/>
      <c r="AD7170" s="12"/>
      <c r="AE7170" s="12"/>
      <c r="AF7170" s="12"/>
      <c r="AG7170" s="12"/>
      <c r="AH7170" s="12"/>
      <c r="AI7170" s="12"/>
      <c r="AJ7170" s="12"/>
      <c r="AK7170" s="12"/>
      <c r="AL7170" s="12"/>
      <c r="AM7170" s="12"/>
      <c r="AN7170" s="12"/>
      <c r="AO7170" s="12"/>
      <c r="AP7170" s="12"/>
      <c r="AQ7170" s="12"/>
      <c r="AR7170" s="12"/>
      <c r="AS7170" s="12"/>
      <c r="AT7170" s="12"/>
      <c r="AU7170" s="12"/>
      <c r="AV7170" s="12"/>
      <c r="AW7170" s="12"/>
      <c r="AX7170" s="12"/>
      <c r="AY7170" s="12"/>
      <c r="AZ7170" s="12"/>
      <c r="BA7170" s="12"/>
      <c r="BB7170" s="12"/>
      <c r="BC7170" s="12"/>
      <c r="BD7170" s="12"/>
      <c r="BE7170" s="12"/>
      <c r="BF7170" s="12"/>
      <c r="BG7170" s="12"/>
      <c r="BH7170" s="12"/>
      <c r="BI7170" s="12"/>
      <c r="BJ7170" s="13"/>
      <c r="BK7170" s="13"/>
      <c r="BL7170" s="13"/>
      <c r="BM7170" s="13"/>
      <c r="BN7170" s="13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1"/>
      <c r="L7171" s="11"/>
      <c r="M7171" s="12"/>
      <c r="N7171" s="12"/>
      <c r="O7171" s="12"/>
      <c r="P7171" s="12"/>
      <c r="Q7171" s="12"/>
      <c r="R7171" s="12"/>
      <c r="S7171" s="12"/>
      <c r="T7171" s="12"/>
      <c r="U7171" s="12"/>
      <c r="V7171" s="12"/>
      <c r="W7171" s="12"/>
      <c r="X7171" s="12"/>
      <c r="Y7171" s="12"/>
      <c r="Z7171" s="12"/>
      <c r="AA7171" s="12"/>
      <c r="AB7171" s="12"/>
      <c r="AC7171" s="12"/>
      <c r="AD7171" s="12"/>
      <c r="AE7171" s="12"/>
      <c r="AF7171" s="12"/>
      <c r="AG7171" s="12"/>
      <c r="AH7171" s="12"/>
      <c r="AI7171" s="12"/>
      <c r="AJ7171" s="12"/>
      <c r="AK7171" s="12"/>
      <c r="AL7171" s="12"/>
      <c r="AM7171" s="12"/>
      <c r="AN7171" s="12"/>
      <c r="AO7171" s="12"/>
      <c r="AP7171" s="12"/>
      <c r="AQ7171" s="12"/>
      <c r="AR7171" s="12"/>
      <c r="AS7171" s="12"/>
      <c r="AT7171" s="12"/>
      <c r="AU7171" s="12"/>
      <c r="AV7171" s="12"/>
      <c r="AW7171" s="12"/>
      <c r="AX7171" s="12"/>
      <c r="AY7171" s="12"/>
      <c r="AZ7171" s="12"/>
      <c r="BA7171" s="12"/>
      <c r="BB7171" s="12"/>
      <c r="BC7171" s="12"/>
      <c r="BD7171" s="12"/>
      <c r="BE7171" s="12"/>
      <c r="BF7171" s="12"/>
      <c r="BG7171" s="12"/>
      <c r="BH7171" s="12"/>
      <c r="BI7171" s="12"/>
      <c r="BJ7171" s="13"/>
      <c r="BK7171" s="13"/>
      <c r="BL7171" s="13"/>
      <c r="BM7171" s="13"/>
      <c r="BN7171" s="13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1"/>
      <c r="L7172" s="11"/>
      <c r="M7172" s="12"/>
      <c r="N7172" s="12"/>
      <c r="O7172" s="12"/>
      <c r="P7172" s="12"/>
      <c r="Q7172" s="12"/>
      <c r="R7172" s="12"/>
      <c r="S7172" s="12"/>
      <c r="T7172" s="12"/>
      <c r="U7172" s="12"/>
      <c r="V7172" s="12"/>
      <c r="W7172" s="12"/>
      <c r="X7172" s="12"/>
      <c r="Y7172" s="12"/>
      <c r="Z7172" s="12"/>
      <c r="AA7172" s="12"/>
      <c r="AB7172" s="12"/>
      <c r="AC7172" s="12"/>
      <c r="AD7172" s="12"/>
      <c r="AE7172" s="12"/>
      <c r="AF7172" s="12"/>
      <c r="AG7172" s="12"/>
      <c r="AH7172" s="12"/>
      <c r="AI7172" s="12"/>
      <c r="AJ7172" s="12"/>
      <c r="AK7172" s="12"/>
      <c r="AL7172" s="12"/>
      <c r="AM7172" s="12"/>
      <c r="AN7172" s="12"/>
      <c r="AO7172" s="12"/>
      <c r="AP7172" s="12"/>
      <c r="AQ7172" s="12"/>
      <c r="AR7172" s="12"/>
      <c r="AS7172" s="12"/>
      <c r="AT7172" s="12"/>
      <c r="AU7172" s="12"/>
      <c r="AV7172" s="12"/>
      <c r="AW7172" s="12"/>
      <c r="AX7172" s="12"/>
      <c r="AY7172" s="12"/>
      <c r="AZ7172" s="12"/>
      <c r="BA7172" s="12"/>
      <c r="BB7172" s="12"/>
      <c r="BC7172" s="12"/>
      <c r="BD7172" s="12"/>
      <c r="BE7172" s="12"/>
      <c r="BF7172" s="12"/>
      <c r="BG7172" s="12"/>
      <c r="BH7172" s="12"/>
      <c r="BI7172" s="12"/>
      <c r="BJ7172" s="13"/>
      <c r="BK7172" s="13"/>
      <c r="BL7172" s="13"/>
      <c r="BM7172" s="13"/>
      <c r="BN7172" s="13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1"/>
      <c r="L7173" s="11"/>
      <c r="M7173" s="12"/>
      <c r="N7173" s="12"/>
      <c r="O7173" s="12"/>
      <c r="P7173" s="12"/>
      <c r="Q7173" s="12"/>
      <c r="R7173" s="12"/>
      <c r="S7173" s="12"/>
      <c r="T7173" s="12"/>
      <c r="U7173" s="12"/>
      <c r="V7173" s="12"/>
      <c r="W7173" s="12"/>
      <c r="X7173" s="12"/>
      <c r="Y7173" s="12"/>
      <c r="Z7173" s="12"/>
      <c r="AA7173" s="12"/>
      <c r="AB7173" s="12"/>
      <c r="AC7173" s="12"/>
      <c r="AD7173" s="12"/>
      <c r="AE7173" s="12"/>
      <c r="AF7173" s="12"/>
      <c r="AG7173" s="12"/>
      <c r="AH7173" s="12"/>
      <c r="AI7173" s="12"/>
      <c r="AJ7173" s="12"/>
      <c r="AK7173" s="12"/>
      <c r="AL7173" s="12"/>
      <c r="AM7173" s="12"/>
      <c r="AN7173" s="12"/>
      <c r="AO7173" s="12"/>
      <c r="AP7173" s="12"/>
      <c r="AQ7173" s="12"/>
      <c r="AR7173" s="12"/>
      <c r="AS7173" s="12"/>
      <c r="AT7173" s="12"/>
      <c r="AU7173" s="12"/>
      <c r="AV7173" s="12"/>
      <c r="AW7173" s="12"/>
      <c r="AX7173" s="12"/>
      <c r="AY7173" s="12"/>
      <c r="AZ7173" s="12"/>
      <c r="BA7173" s="12"/>
      <c r="BB7173" s="12"/>
      <c r="BC7173" s="12"/>
      <c r="BD7173" s="12"/>
      <c r="BE7173" s="12"/>
      <c r="BF7173" s="12"/>
      <c r="BG7173" s="12"/>
      <c r="BH7173" s="12"/>
      <c r="BI7173" s="12"/>
      <c r="BJ7173" s="13"/>
      <c r="BK7173" s="13"/>
      <c r="BL7173" s="13"/>
      <c r="BM7173" s="13"/>
      <c r="BN7173" s="13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1"/>
      <c r="L7174" s="11"/>
      <c r="M7174" s="12"/>
      <c r="N7174" s="12"/>
      <c r="O7174" s="12"/>
      <c r="P7174" s="12"/>
      <c r="Q7174" s="12"/>
      <c r="R7174" s="12"/>
      <c r="S7174" s="12"/>
      <c r="T7174" s="12"/>
      <c r="U7174" s="12"/>
      <c r="V7174" s="12"/>
      <c r="W7174" s="12"/>
      <c r="X7174" s="12"/>
      <c r="Y7174" s="12"/>
      <c r="Z7174" s="12"/>
      <c r="AA7174" s="12"/>
      <c r="AB7174" s="12"/>
      <c r="AC7174" s="12"/>
      <c r="AD7174" s="12"/>
      <c r="AE7174" s="12"/>
      <c r="AF7174" s="12"/>
      <c r="AG7174" s="12"/>
      <c r="AH7174" s="12"/>
      <c r="AI7174" s="12"/>
      <c r="AJ7174" s="12"/>
      <c r="AK7174" s="12"/>
      <c r="AL7174" s="12"/>
      <c r="AM7174" s="12"/>
      <c r="AN7174" s="12"/>
      <c r="AO7174" s="12"/>
      <c r="AP7174" s="12"/>
      <c r="AQ7174" s="12"/>
      <c r="AR7174" s="12"/>
      <c r="AS7174" s="12"/>
      <c r="AT7174" s="12"/>
      <c r="AU7174" s="12"/>
      <c r="AV7174" s="12"/>
      <c r="AW7174" s="12"/>
      <c r="AX7174" s="12"/>
      <c r="AY7174" s="12"/>
      <c r="AZ7174" s="12"/>
      <c r="BA7174" s="12"/>
      <c r="BB7174" s="12"/>
      <c r="BC7174" s="12"/>
      <c r="BD7174" s="12"/>
      <c r="BE7174" s="12"/>
      <c r="BF7174" s="12"/>
      <c r="BG7174" s="12"/>
      <c r="BH7174" s="12"/>
      <c r="BI7174" s="12"/>
      <c r="BJ7174" s="13"/>
      <c r="BK7174" s="13"/>
      <c r="BL7174" s="13"/>
      <c r="BM7174" s="13"/>
      <c r="BN7174" s="13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1"/>
      <c r="L7175" s="11"/>
      <c r="M7175" s="12"/>
      <c r="N7175" s="12"/>
      <c r="O7175" s="12"/>
      <c r="P7175" s="12"/>
      <c r="Q7175" s="12"/>
      <c r="R7175" s="12"/>
      <c r="S7175" s="12"/>
      <c r="T7175" s="12"/>
      <c r="U7175" s="12"/>
      <c r="V7175" s="12"/>
      <c r="W7175" s="12"/>
      <c r="X7175" s="12"/>
      <c r="Y7175" s="12"/>
      <c r="Z7175" s="12"/>
      <c r="AA7175" s="12"/>
      <c r="AB7175" s="12"/>
      <c r="AC7175" s="12"/>
      <c r="AD7175" s="12"/>
      <c r="AE7175" s="12"/>
      <c r="AF7175" s="12"/>
      <c r="AG7175" s="12"/>
      <c r="AH7175" s="12"/>
      <c r="AI7175" s="12"/>
      <c r="AJ7175" s="12"/>
      <c r="AK7175" s="12"/>
      <c r="AL7175" s="12"/>
      <c r="AM7175" s="12"/>
      <c r="AN7175" s="12"/>
      <c r="AO7175" s="12"/>
      <c r="AP7175" s="12"/>
      <c r="AQ7175" s="12"/>
      <c r="AR7175" s="12"/>
      <c r="AS7175" s="12"/>
      <c r="AT7175" s="12"/>
      <c r="AU7175" s="12"/>
      <c r="AV7175" s="12"/>
      <c r="AW7175" s="12"/>
      <c r="AX7175" s="12"/>
      <c r="AY7175" s="12"/>
      <c r="AZ7175" s="12"/>
      <c r="BA7175" s="12"/>
      <c r="BB7175" s="12"/>
      <c r="BC7175" s="12"/>
      <c r="BD7175" s="12"/>
      <c r="BE7175" s="12"/>
      <c r="BF7175" s="12"/>
      <c r="BG7175" s="12"/>
      <c r="BH7175" s="12"/>
      <c r="BI7175" s="12"/>
      <c r="BJ7175" s="13"/>
      <c r="BK7175" s="13"/>
      <c r="BL7175" s="13"/>
      <c r="BM7175" s="13"/>
      <c r="BN7175" s="13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1"/>
      <c r="L7176" s="11"/>
      <c r="M7176" s="12"/>
      <c r="N7176" s="12"/>
      <c r="O7176" s="12"/>
      <c r="P7176" s="12"/>
      <c r="Q7176" s="12"/>
      <c r="R7176" s="12"/>
      <c r="S7176" s="12"/>
      <c r="T7176" s="12"/>
      <c r="U7176" s="12"/>
      <c r="V7176" s="12"/>
      <c r="W7176" s="12"/>
      <c r="X7176" s="12"/>
      <c r="Y7176" s="12"/>
      <c r="Z7176" s="12"/>
      <c r="AA7176" s="12"/>
      <c r="AB7176" s="12"/>
      <c r="AC7176" s="12"/>
      <c r="AD7176" s="12"/>
      <c r="AE7176" s="12"/>
      <c r="AF7176" s="12"/>
      <c r="AG7176" s="12"/>
      <c r="AH7176" s="12"/>
      <c r="AI7176" s="12"/>
      <c r="AJ7176" s="12"/>
      <c r="AK7176" s="12"/>
      <c r="AL7176" s="12"/>
      <c r="AM7176" s="12"/>
      <c r="AN7176" s="12"/>
      <c r="AO7176" s="12"/>
      <c r="AP7176" s="12"/>
      <c r="AQ7176" s="12"/>
      <c r="AR7176" s="12"/>
      <c r="AS7176" s="12"/>
      <c r="AT7176" s="12"/>
      <c r="AU7176" s="12"/>
      <c r="AV7176" s="12"/>
      <c r="AW7176" s="12"/>
      <c r="AX7176" s="12"/>
      <c r="AY7176" s="12"/>
      <c r="AZ7176" s="12"/>
      <c r="BA7176" s="12"/>
      <c r="BB7176" s="12"/>
      <c r="BC7176" s="12"/>
      <c r="BD7176" s="12"/>
      <c r="BE7176" s="12"/>
      <c r="BF7176" s="12"/>
      <c r="BG7176" s="12"/>
      <c r="BH7176" s="12"/>
      <c r="BI7176" s="12"/>
      <c r="BJ7176" s="13"/>
      <c r="BK7176" s="13"/>
      <c r="BL7176" s="13"/>
      <c r="BM7176" s="13"/>
      <c r="BN7176" s="13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1"/>
      <c r="L7177" s="11"/>
      <c r="M7177" s="12"/>
      <c r="N7177" s="12"/>
      <c r="O7177" s="12"/>
      <c r="P7177" s="12"/>
      <c r="Q7177" s="12"/>
      <c r="R7177" s="12"/>
      <c r="S7177" s="12"/>
      <c r="T7177" s="12"/>
      <c r="U7177" s="12"/>
      <c r="V7177" s="12"/>
      <c r="W7177" s="12"/>
      <c r="X7177" s="12"/>
      <c r="Y7177" s="12"/>
      <c r="Z7177" s="12"/>
      <c r="AA7177" s="12"/>
      <c r="AB7177" s="12"/>
      <c r="AC7177" s="12"/>
      <c r="AD7177" s="12"/>
      <c r="AE7177" s="12"/>
      <c r="AF7177" s="12"/>
      <c r="AG7177" s="12"/>
      <c r="AH7177" s="12"/>
      <c r="AI7177" s="12"/>
      <c r="AJ7177" s="12"/>
      <c r="AK7177" s="12"/>
      <c r="AL7177" s="12"/>
      <c r="AM7177" s="12"/>
      <c r="AN7177" s="12"/>
      <c r="AO7177" s="12"/>
      <c r="AP7177" s="12"/>
      <c r="AQ7177" s="12"/>
      <c r="AR7177" s="12"/>
      <c r="AS7177" s="12"/>
      <c r="AT7177" s="12"/>
      <c r="AU7177" s="12"/>
      <c r="AV7177" s="12"/>
      <c r="AW7177" s="12"/>
      <c r="AX7177" s="12"/>
      <c r="AY7177" s="12"/>
      <c r="AZ7177" s="12"/>
      <c r="BA7177" s="12"/>
      <c r="BB7177" s="12"/>
      <c r="BC7177" s="12"/>
      <c r="BD7177" s="12"/>
      <c r="BE7177" s="12"/>
      <c r="BF7177" s="12"/>
      <c r="BG7177" s="12"/>
      <c r="BH7177" s="12"/>
      <c r="BI7177" s="12"/>
      <c r="BJ7177" s="13"/>
      <c r="BK7177" s="13"/>
      <c r="BL7177" s="13"/>
      <c r="BM7177" s="13"/>
      <c r="BN7177" s="13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1"/>
      <c r="L7178" s="11"/>
      <c r="M7178" s="12"/>
      <c r="N7178" s="12"/>
      <c r="O7178" s="12"/>
      <c r="P7178" s="12"/>
      <c r="Q7178" s="12"/>
      <c r="R7178" s="12"/>
      <c r="S7178" s="12"/>
      <c r="T7178" s="12"/>
      <c r="U7178" s="12"/>
      <c r="V7178" s="12"/>
      <c r="W7178" s="12"/>
      <c r="X7178" s="12"/>
      <c r="Y7178" s="12"/>
      <c r="Z7178" s="12"/>
      <c r="AA7178" s="12"/>
      <c r="AB7178" s="12"/>
      <c r="AC7178" s="12"/>
      <c r="AD7178" s="12"/>
      <c r="AE7178" s="12"/>
      <c r="AF7178" s="12"/>
      <c r="AG7178" s="12"/>
      <c r="AH7178" s="12"/>
      <c r="AI7178" s="12"/>
      <c r="AJ7178" s="12"/>
      <c r="AK7178" s="12"/>
      <c r="AL7178" s="12"/>
      <c r="AM7178" s="12"/>
      <c r="AN7178" s="12"/>
      <c r="AO7178" s="12"/>
      <c r="AP7178" s="12"/>
      <c r="AQ7178" s="12"/>
      <c r="AR7178" s="12"/>
      <c r="AS7178" s="12"/>
      <c r="AT7178" s="12"/>
      <c r="AU7178" s="12"/>
      <c r="AV7178" s="12"/>
      <c r="AW7178" s="12"/>
      <c r="AX7178" s="12"/>
      <c r="AY7178" s="12"/>
      <c r="AZ7178" s="12"/>
      <c r="BA7178" s="12"/>
      <c r="BB7178" s="12"/>
      <c r="BC7178" s="12"/>
      <c r="BD7178" s="12"/>
      <c r="BE7178" s="12"/>
      <c r="BF7178" s="12"/>
      <c r="BG7178" s="12"/>
      <c r="BH7178" s="12"/>
      <c r="BI7178" s="12"/>
      <c r="BJ7178" s="13"/>
      <c r="BK7178" s="13"/>
      <c r="BL7178" s="13"/>
      <c r="BM7178" s="13"/>
      <c r="BN7178" s="13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1"/>
      <c r="L7179" s="11"/>
      <c r="M7179" s="12"/>
      <c r="N7179" s="12"/>
      <c r="O7179" s="12"/>
      <c r="P7179" s="12"/>
      <c r="Q7179" s="12"/>
      <c r="R7179" s="12"/>
      <c r="S7179" s="12"/>
      <c r="T7179" s="12"/>
      <c r="U7179" s="12"/>
      <c r="V7179" s="12"/>
      <c r="W7179" s="12"/>
      <c r="X7179" s="12"/>
      <c r="Y7179" s="12"/>
      <c r="Z7179" s="12"/>
      <c r="AA7179" s="12"/>
      <c r="AB7179" s="12"/>
      <c r="AC7179" s="12"/>
      <c r="AD7179" s="12"/>
      <c r="AE7179" s="12"/>
      <c r="AF7179" s="12"/>
      <c r="AG7179" s="12"/>
      <c r="AH7179" s="12"/>
      <c r="AI7179" s="12"/>
      <c r="AJ7179" s="12"/>
      <c r="AK7179" s="12"/>
      <c r="AL7179" s="12"/>
      <c r="AM7179" s="12"/>
      <c r="AN7179" s="12"/>
      <c r="AO7179" s="12"/>
      <c r="AP7179" s="12"/>
      <c r="AQ7179" s="12"/>
      <c r="AR7179" s="12"/>
      <c r="AS7179" s="12"/>
      <c r="AT7179" s="12"/>
      <c r="AU7179" s="12"/>
      <c r="AV7179" s="12"/>
      <c r="AW7179" s="12"/>
      <c r="AX7179" s="12"/>
      <c r="AY7179" s="12"/>
      <c r="AZ7179" s="12"/>
      <c r="BA7179" s="12"/>
      <c r="BB7179" s="12"/>
      <c r="BC7179" s="12"/>
      <c r="BD7179" s="12"/>
      <c r="BE7179" s="12"/>
      <c r="BF7179" s="12"/>
      <c r="BG7179" s="12"/>
      <c r="BH7179" s="12"/>
      <c r="BI7179" s="12"/>
      <c r="BJ7179" s="13"/>
      <c r="BK7179" s="13"/>
      <c r="BL7179" s="13"/>
      <c r="BM7179" s="13"/>
      <c r="BN7179" s="13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1"/>
      <c r="L7180" s="11"/>
      <c r="M7180" s="12"/>
      <c r="N7180" s="12"/>
      <c r="O7180" s="12"/>
      <c r="P7180" s="12"/>
      <c r="Q7180" s="12"/>
      <c r="R7180" s="12"/>
      <c r="S7180" s="12"/>
      <c r="T7180" s="12"/>
      <c r="U7180" s="12"/>
      <c r="V7180" s="12"/>
      <c r="W7180" s="12"/>
      <c r="X7180" s="12"/>
      <c r="Y7180" s="12"/>
      <c r="Z7180" s="12"/>
      <c r="AA7180" s="12"/>
      <c r="AB7180" s="12"/>
      <c r="AC7180" s="12"/>
      <c r="AD7180" s="12"/>
      <c r="AE7180" s="12"/>
      <c r="AF7180" s="12"/>
      <c r="AG7180" s="12"/>
      <c r="AH7180" s="12"/>
      <c r="AI7180" s="12"/>
      <c r="AJ7180" s="12"/>
      <c r="AK7180" s="12"/>
      <c r="AL7180" s="12"/>
      <c r="AM7180" s="12"/>
      <c r="AN7180" s="12"/>
      <c r="AO7180" s="12"/>
      <c r="AP7180" s="12"/>
      <c r="AQ7180" s="12"/>
      <c r="AR7180" s="12"/>
      <c r="AS7180" s="12"/>
      <c r="AT7180" s="12"/>
      <c r="AU7180" s="12"/>
      <c r="AV7180" s="12"/>
      <c r="AW7180" s="12"/>
      <c r="AX7180" s="12"/>
      <c r="AY7180" s="12"/>
      <c r="AZ7180" s="12"/>
      <c r="BA7180" s="12"/>
      <c r="BB7180" s="12"/>
      <c r="BC7180" s="12"/>
      <c r="BD7180" s="12"/>
      <c r="BE7180" s="12"/>
      <c r="BF7180" s="12"/>
      <c r="BG7180" s="12"/>
      <c r="BH7180" s="12"/>
      <c r="BI7180" s="12"/>
      <c r="BJ7180" s="13"/>
      <c r="BK7180" s="13"/>
      <c r="BL7180" s="13"/>
      <c r="BM7180" s="13"/>
      <c r="BN7180" s="13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1"/>
      <c r="L7181" s="11"/>
      <c r="M7181" s="12"/>
      <c r="N7181" s="12"/>
      <c r="O7181" s="12"/>
      <c r="P7181" s="12"/>
      <c r="Q7181" s="12"/>
      <c r="R7181" s="12"/>
      <c r="S7181" s="12"/>
      <c r="T7181" s="12"/>
      <c r="U7181" s="12"/>
      <c r="V7181" s="12"/>
      <c r="W7181" s="12"/>
      <c r="X7181" s="12"/>
      <c r="Y7181" s="12"/>
      <c r="Z7181" s="12"/>
      <c r="AA7181" s="12"/>
      <c r="AB7181" s="12"/>
      <c r="AC7181" s="12"/>
      <c r="AD7181" s="12"/>
      <c r="AE7181" s="12"/>
      <c r="AF7181" s="12"/>
      <c r="AG7181" s="12"/>
      <c r="AH7181" s="12"/>
      <c r="AI7181" s="12"/>
      <c r="AJ7181" s="12"/>
      <c r="AK7181" s="12"/>
      <c r="AL7181" s="12"/>
      <c r="AM7181" s="12"/>
      <c r="AN7181" s="12"/>
      <c r="AO7181" s="12"/>
      <c r="AP7181" s="12"/>
      <c r="AQ7181" s="12"/>
      <c r="AR7181" s="12"/>
      <c r="AS7181" s="12"/>
      <c r="AT7181" s="12"/>
      <c r="AU7181" s="12"/>
      <c r="AV7181" s="12"/>
      <c r="AW7181" s="12"/>
      <c r="AX7181" s="12"/>
      <c r="AY7181" s="12"/>
      <c r="AZ7181" s="12"/>
      <c r="BA7181" s="12"/>
      <c r="BB7181" s="12"/>
      <c r="BC7181" s="12"/>
      <c r="BD7181" s="12"/>
      <c r="BE7181" s="12"/>
      <c r="BF7181" s="12"/>
      <c r="BG7181" s="12"/>
      <c r="BH7181" s="12"/>
      <c r="BI7181" s="12"/>
      <c r="BJ7181" s="13"/>
      <c r="BK7181" s="13"/>
      <c r="BL7181" s="13"/>
      <c r="BM7181" s="13"/>
      <c r="BN7181" s="13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1"/>
      <c r="L7182" s="11"/>
      <c r="M7182" s="12"/>
      <c r="N7182" s="12"/>
      <c r="O7182" s="12"/>
      <c r="P7182" s="12"/>
      <c r="Q7182" s="12"/>
      <c r="R7182" s="12"/>
      <c r="S7182" s="12"/>
      <c r="T7182" s="12"/>
      <c r="U7182" s="12"/>
      <c r="V7182" s="12"/>
      <c r="W7182" s="12"/>
      <c r="X7182" s="12"/>
      <c r="Y7182" s="12"/>
      <c r="Z7182" s="12"/>
      <c r="AA7182" s="12"/>
      <c r="AB7182" s="12"/>
      <c r="AC7182" s="12"/>
      <c r="AD7182" s="12"/>
      <c r="AE7182" s="12"/>
      <c r="AF7182" s="12"/>
      <c r="AG7182" s="12"/>
      <c r="AH7182" s="12"/>
      <c r="AI7182" s="12"/>
      <c r="AJ7182" s="12"/>
      <c r="AK7182" s="12"/>
      <c r="AL7182" s="12"/>
      <c r="AM7182" s="12"/>
      <c r="AN7182" s="12"/>
      <c r="AO7182" s="12"/>
      <c r="AP7182" s="12"/>
      <c r="AQ7182" s="12"/>
      <c r="AR7182" s="12"/>
      <c r="AS7182" s="12"/>
      <c r="AT7182" s="12"/>
      <c r="AU7182" s="12"/>
      <c r="AV7182" s="12"/>
      <c r="AW7182" s="12"/>
      <c r="AX7182" s="12"/>
      <c r="AY7182" s="12"/>
      <c r="AZ7182" s="12"/>
      <c r="BA7182" s="12"/>
      <c r="BB7182" s="12"/>
      <c r="BC7182" s="12"/>
      <c r="BD7182" s="12"/>
      <c r="BE7182" s="12"/>
      <c r="BF7182" s="12"/>
      <c r="BG7182" s="12"/>
      <c r="BH7182" s="12"/>
      <c r="BI7182" s="12"/>
      <c r="BJ7182" s="13"/>
      <c r="BK7182" s="13"/>
      <c r="BL7182" s="13"/>
      <c r="BM7182" s="13"/>
      <c r="BN7182" s="13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1"/>
      <c r="L7183" s="11"/>
      <c r="M7183" s="12"/>
      <c r="N7183" s="12"/>
      <c r="O7183" s="12"/>
      <c r="P7183" s="12"/>
      <c r="Q7183" s="12"/>
      <c r="R7183" s="12"/>
      <c r="S7183" s="12"/>
      <c r="T7183" s="12"/>
      <c r="U7183" s="12"/>
      <c r="V7183" s="12"/>
      <c r="W7183" s="12"/>
      <c r="X7183" s="12"/>
      <c r="Y7183" s="12"/>
      <c r="Z7183" s="12"/>
      <c r="AA7183" s="12"/>
      <c r="AB7183" s="12"/>
      <c r="AC7183" s="12"/>
      <c r="AD7183" s="12"/>
      <c r="AE7183" s="12"/>
      <c r="AF7183" s="12"/>
      <c r="AG7183" s="12"/>
      <c r="AH7183" s="12"/>
      <c r="AI7183" s="12"/>
      <c r="AJ7183" s="12"/>
      <c r="AK7183" s="12"/>
      <c r="AL7183" s="12"/>
      <c r="AM7183" s="12"/>
      <c r="AN7183" s="12"/>
      <c r="AO7183" s="12"/>
      <c r="AP7183" s="12"/>
      <c r="AQ7183" s="12"/>
      <c r="AR7183" s="12"/>
      <c r="AS7183" s="12"/>
      <c r="AT7183" s="12"/>
      <c r="AU7183" s="12"/>
      <c r="AV7183" s="12"/>
      <c r="AW7183" s="12"/>
      <c r="AX7183" s="12"/>
      <c r="AY7183" s="12"/>
      <c r="AZ7183" s="12"/>
      <c r="BA7183" s="12"/>
      <c r="BB7183" s="12"/>
      <c r="BC7183" s="12"/>
      <c r="BD7183" s="12"/>
      <c r="BE7183" s="12"/>
      <c r="BF7183" s="12"/>
      <c r="BG7183" s="12"/>
      <c r="BH7183" s="12"/>
      <c r="BI7183" s="12"/>
      <c r="BJ7183" s="13"/>
      <c r="BK7183" s="13"/>
      <c r="BL7183" s="13"/>
      <c r="BM7183" s="13"/>
      <c r="BN7183" s="13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1"/>
      <c r="L7184" s="11"/>
      <c r="M7184" s="12"/>
      <c r="N7184" s="12"/>
      <c r="O7184" s="12"/>
      <c r="P7184" s="12"/>
      <c r="Q7184" s="12"/>
      <c r="R7184" s="12"/>
      <c r="S7184" s="12"/>
      <c r="T7184" s="12"/>
      <c r="U7184" s="12"/>
      <c r="V7184" s="12"/>
      <c r="W7184" s="12"/>
      <c r="X7184" s="12"/>
      <c r="Y7184" s="12"/>
      <c r="Z7184" s="12"/>
      <c r="AA7184" s="12"/>
      <c r="AB7184" s="12"/>
      <c r="AC7184" s="12"/>
      <c r="AD7184" s="12"/>
      <c r="AE7184" s="12"/>
      <c r="AF7184" s="12"/>
      <c r="AG7184" s="12"/>
      <c r="AH7184" s="12"/>
      <c r="AI7184" s="12"/>
      <c r="AJ7184" s="12"/>
      <c r="AK7184" s="12"/>
      <c r="AL7184" s="12"/>
      <c r="AM7184" s="12"/>
      <c r="AN7184" s="12"/>
      <c r="AO7184" s="12"/>
      <c r="AP7184" s="12"/>
      <c r="AQ7184" s="12"/>
      <c r="AR7184" s="12"/>
      <c r="AS7184" s="12"/>
      <c r="AT7184" s="12"/>
      <c r="AU7184" s="12"/>
      <c r="AV7184" s="12"/>
      <c r="AW7184" s="12"/>
      <c r="AX7184" s="12"/>
      <c r="AY7184" s="12"/>
      <c r="AZ7184" s="12"/>
      <c r="BA7184" s="12"/>
      <c r="BB7184" s="12"/>
      <c r="BC7184" s="12"/>
      <c r="BD7184" s="12"/>
      <c r="BE7184" s="12"/>
      <c r="BF7184" s="12"/>
      <c r="BG7184" s="12"/>
      <c r="BH7184" s="12"/>
      <c r="BI7184" s="12"/>
      <c r="BJ7184" s="13"/>
      <c r="BK7184" s="13"/>
      <c r="BL7184" s="13"/>
      <c r="BM7184" s="13"/>
      <c r="BN7184" s="13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1"/>
      <c r="L7185" s="11"/>
      <c r="M7185" s="12"/>
      <c r="N7185" s="12"/>
      <c r="O7185" s="12"/>
      <c r="P7185" s="12"/>
      <c r="Q7185" s="12"/>
      <c r="R7185" s="12"/>
      <c r="S7185" s="12"/>
      <c r="T7185" s="12"/>
      <c r="U7185" s="12"/>
      <c r="V7185" s="12"/>
      <c r="W7185" s="12"/>
      <c r="X7185" s="12"/>
      <c r="Y7185" s="12"/>
      <c r="Z7185" s="12"/>
      <c r="AA7185" s="12"/>
      <c r="AB7185" s="12"/>
      <c r="AC7185" s="12"/>
      <c r="AD7185" s="12"/>
      <c r="AE7185" s="12"/>
      <c r="AF7185" s="12"/>
      <c r="AG7185" s="12"/>
      <c r="AH7185" s="12"/>
      <c r="AI7185" s="12"/>
      <c r="AJ7185" s="12"/>
      <c r="AK7185" s="12"/>
      <c r="AL7185" s="12"/>
      <c r="AM7185" s="12"/>
      <c r="AN7185" s="12"/>
      <c r="AO7185" s="12"/>
      <c r="AP7185" s="12"/>
      <c r="AQ7185" s="12"/>
      <c r="AR7185" s="12"/>
      <c r="AS7185" s="12"/>
      <c r="AT7185" s="12"/>
      <c r="AU7185" s="12"/>
      <c r="AV7185" s="12"/>
      <c r="AW7185" s="12"/>
      <c r="AX7185" s="12"/>
      <c r="AY7185" s="12"/>
      <c r="AZ7185" s="12"/>
      <c r="BA7185" s="12"/>
      <c r="BB7185" s="12"/>
      <c r="BC7185" s="12"/>
      <c r="BD7185" s="12"/>
      <c r="BE7185" s="12"/>
      <c r="BF7185" s="12"/>
      <c r="BG7185" s="12"/>
      <c r="BH7185" s="12"/>
      <c r="BI7185" s="12"/>
      <c r="BJ7185" s="13"/>
      <c r="BK7185" s="13"/>
      <c r="BL7185" s="13"/>
      <c r="BM7185" s="13"/>
      <c r="BN7185" s="13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1"/>
      <c r="L7186" s="11"/>
      <c r="M7186" s="12"/>
      <c r="N7186" s="12"/>
      <c r="O7186" s="12"/>
      <c r="P7186" s="12"/>
      <c r="Q7186" s="12"/>
      <c r="R7186" s="12"/>
      <c r="S7186" s="12"/>
      <c r="T7186" s="12"/>
      <c r="U7186" s="12"/>
      <c r="V7186" s="12"/>
      <c r="W7186" s="12"/>
      <c r="X7186" s="12"/>
      <c r="Y7186" s="12"/>
      <c r="Z7186" s="12"/>
      <c r="AA7186" s="12"/>
      <c r="AB7186" s="12"/>
      <c r="AC7186" s="12"/>
      <c r="AD7186" s="12"/>
      <c r="AE7186" s="12"/>
      <c r="AF7186" s="12"/>
      <c r="AG7186" s="12"/>
      <c r="AH7186" s="12"/>
      <c r="AI7186" s="12"/>
      <c r="AJ7186" s="12"/>
      <c r="AK7186" s="12"/>
      <c r="AL7186" s="12"/>
      <c r="AM7186" s="12"/>
      <c r="AN7186" s="12"/>
      <c r="AO7186" s="12"/>
      <c r="AP7186" s="12"/>
      <c r="AQ7186" s="12"/>
      <c r="AR7186" s="12"/>
      <c r="AS7186" s="12"/>
      <c r="AT7186" s="12"/>
      <c r="AU7186" s="12"/>
      <c r="AV7186" s="12"/>
      <c r="AW7186" s="12"/>
      <c r="AX7186" s="12"/>
      <c r="AY7186" s="12"/>
      <c r="AZ7186" s="12"/>
      <c r="BA7186" s="12"/>
      <c r="BB7186" s="12"/>
      <c r="BC7186" s="12"/>
      <c r="BD7186" s="12"/>
      <c r="BE7186" s="12"/>
      <c r="BF7186" s="12"/>
      <c r="BG7186" s="12"/>
      <c r="BH7186" s="12"/>
      <c r="BI7186" s="12"/>
      <c r="BJ7186" s="13"/>
      <c r="BK7186" s="13"/>
      <c r="BL7186" s="13"/>
      <c r="BM7186" s="13"/>
      <c r="BN7186" s="13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1"/>
      <c r="L7187" s="11"/>
      <c r="M7187" s="12"/>
      <c r="N7187" s="12"/>
      <c r="O7187" s="12"/>
      <c r="P7187" s="12"/>
      <c r="Q7187" s="12"/>
      <c r="R7187" s="12"/>
      <c r="S7187" s="12"/>
      <c r="T7187" s="12"/>
      <c r="U7187" s="12"/>
      <c r="V7187" s="12"/>
      <c r="W7187" s="12"/>
      <c r="X7187" s="12"/>
      <c r="Y7187" s="12"/>
      <c r="Z7187" s="12"/>
      <c r="AA7187" s="12"/>
      <c r="AB7187" s="12"/>
      <c r="AC7187" s="12"/>
      <c r="AD7187" s="12"/>
      <c r="AE7187" s="12"/>
      <c r="AF7187" s="12"/>
      <c r="AG7187" s="12"/>
      <c r="AH7187" s="12"/>
      <c r="AI7187" s="12"/>
      <c r="AJ7187" s="12"/>
      <c r="AK7187" s="12"/>
      <c r="AL7187" s="12"/>
      <c r="AM7187" s="12"/>
      <c r="AN7187" s="12"/>
      <c r="AO7187" s="12"/>
      <c r="AP7187" s="12"/>
      <c r="AQ7187" s="12"/>
      <c r="AR7187" s="12"/>
      <c r="AS7187" s="12"/>
      <c r="AT7187" s="12"/>
      <c r="AU7187" s="12"/>
      <c r="AV7187" s="12"/>
      <c r="AW7187" s="12"/>
      <c r="AX7187" s="12"/>
      <c r="AY7187" s="12"/>
      <c r="AZ7187" s="12"/>
      <c r="BA7187" s="12"/>
      <c r="BB7187" s="12"/>
      <c r="BC7187" s="12"/>
      <c r="BD7187" s="12"/>
      <c r="BE7187" s="12"/>
      <c r="BF7187" s="12"/>
      <c r="BG7187" s="12"/>
      <c r="BH7187" s="12"/>
      <c r="BI7187" s="12"/>
      <c r="BJ7187" s="13"/>
      <c r="BK7187" s="13"/>
      <c r="BL7187" s="13"/>
      <c r="BM7187" s="13"/>
      <c r="BN7187" s="13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1"/>
      <c r="L7188" s="11"/>
      <c r="M7188" s="12"/>
      <c r="N7188" s="12"/>
      <c r="O7188" s="12"/>
      <c r="P7188" s="12"/>
      <c r="Q7188" s="12"/>
      <c r="R7188" s="12"/>
      <c r="S7188" s="12"/>
      <c r="T7188" s="12"/>
      <c r="U7188" s="12"/>
      <c r="V7188" s="12"/>
      <c r="W7188" s="12"/>
      <c r="X7188" s="12"/>
      <c r="Y7188" s="12"/>
      <c r="Z7188" s="12"/>
      <c r="AA7188" s="12"/>
      <c r="AB7188" s="12"/>
      <c r="AC7188" s="12"/>
      <c r="AD7188" s="12"/>
      <c r="AE7188" s="12"/>
      <c r="AF7188" s="12"/>
      <c r="AG7188" s="12"/>
      <c r="AH7188" s="12"/>
      <c r="AI7188" s="12"/>
      <c r="AJ7188" s="12"/>
      <c r="AK7188" s="12"/>
      <c r="AL7188" s="12"/>
      <c r="AM7188" s="12"/>
      <c r="AN7188" s="12"/>
      <c r="AO7188" s="12"/>
      <c r="AP7188" s="12"/>
      <c r="AQ7188" s="12"/>
      <c r="AR7188" s="12"/>
      <c r="AS7188" s="12"/>
      <c r="AT7188" s="12"/>
      <c r="AU7188" s="12"/>
      <c r="AV7188" s="12"/>
      <c r="AW7188" s="12"/>
      <c r="AX7188" s="12"/>
      <c r="AY7188" s="12"/>
      <c r="AZ7188" s="12"/>
      <c r="BA7188" s="12"/>
      <c r="BB7188" s="12"/>
      <c r="BC7188" s="12"/>
      <c r="BD7188" s="12"/>
      <c r="BE7188" s="12"/>
      <c r="BF7188" s="12"/>
      <c r="BG7188" s="12"/>
      <c r="BH7188" s="12"/>
      <c r="BI7188" s="12"/>
      <c r="BJ7188" s="13"/>
      <c r="BK7188" s="13"/>
      <c r="BL7188" s="13"/>
      <c r="BM7188" s="13"/>
      <c r="BN7188" s="13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1"/>
      <c r="L7189" s="11"/>
      <c r="M7189" s="12"/>
      <c r="N7189" s="12"/>
      <c r="O7189" s="12"/>
      <c r="P7189" s="12"/>
      <c r="Q7189" s="12"/>
      <c r="R7189" s="12"/>
      <c r="S7189" s="12"/>
      <c r="T7189" s="12"/>
      <c r="U7189" s="12"/>
      <c r="V7189" s="12"/>
      <c r="W7189" s="12"/>
      <c r="X7189" s="12"/>
      <c r="Y7189" s="12"/>
      <c r="Z7189" s="12"/>
      <c r="AA7189" s="12"/>
      <c r="AB7189" s="12"/>
      <c r="AC7189" s="12"/>
      <c r="AD7189" s="12"/>
      <c r="AE7189" s="12"/>
      <c r="AF7189" s="12"/>
      <c r="AG7189" s="12"/>
      <c r="AH7189" s="12"/>
      <c r="AI7189" s="12"/>
      <c r="AJ7189" s="12"/>
      <c r="AK7189" s="12"/>
      <c r="AL7189" s="12"/>
      <c r="AM7189" s="12"/>
      <c r="AN7189" s="12"/>
      <c r="AO7189" s="12"/>
      <c r="AP7189" s="12"/>
      <c r="AQ7189" s="12"/>
      <c r="AR7189" s="12"/>
      <c r="AS7189" s="12"/>
      <c r="AT7189" s="12"/>
      <c r="AU7189" s="12"/>
      <c r="AV7189" s="12"/>
      <c r="AW7189" s="12"/>
      <c r="AX7189" s="12"/>
      <c r="AY7189" s="12"/>
      <c r="AZ7189" s="12"/>
      <c r="BA7189" s="12"/>
      <c r="BB7189" s="12"/>
      <c r="BC7189" s="12"/>
      <c r="BD7189" s="12"/>
      <c r="BE7189" s="12"/>
      <c r="BF7189" s="12"/>
      <c r="BG7189" s="12"/>
      <c r="BH7189" s="12"/>
      <c r="BI7189" s="12"/>
      <c r="BJ7189" s="13"/>
      <c r="BK7189" s="13"/>
      <c r="BL7189" s="13"/>
      <c r="BM7189" s="13"/>
      <c r="BN7189" s="13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1"/>
      <c r="L7190" s="11"/>
      <c r="M7190" s="12"/>
      <c r="N7190" s="12"/>
      <c r="O7190" s="12"/>
      <c r="P7190" s="12"/>
      <c r="Q7190" s="12"/>
      <c r="R7190" s="12"/>
      <c r="S7190" s="12"/>
      <c r="T7190" s="12"/>
      <c r="U7190" s="12"/>
      <c r="V7190" s="12"/>
      <c r="W7190" s="12"/>
      <c r="X7190" s="12"/>
      <c r="Y7190" s="12"/>
      <c r="Z7190" s="12"/>
      <c r="AA7190" s="12"/>
      <c r="AB7190" s="12"/>
      <c r="AC7190" s="12"/>
      <c r="AD7190" s="12"/>
      <c r="AE7190" s="12"/>
      <c r="AF7190" s="12"/>
      <c r="AG7190" s="12"/>
      <c r="AH7190" s="12"/>
      <c r="AI7190" s="12"/>
      <c r="AJ7190" s="12"/>
      <c r="AK7190" s="12"/>
      <c r="AL7190" s="12"/>
      <c r="AM7190" s="12"/>
      <c r="AN7190" s="12"/>
      <c r="AO7190" s="12"/>
      <c r="AP7190" s="12"/>
      <c r="AQ7190" s="12"/>
      <c r="AR7190" s="12"/>
      <c r="AS7190" s="12"/>
      <c r="AT7190" s="12"/>
      <c r="AU7190" s="12"/>
      <c r="AV7190" s="12"/>
      <c r="AW7190" s="12"/>
      <c r="AX7190" s="12"/>
      <c r="AY7190" s="12"/>
      <c r="AZ7190" s="12"/>
      <c r="BA7190" s="12"/>
      <c r="BB7190" s="12"/>
      <c r="BC7190" s="12"/>
      <c r="BD7190" s="12"/>
      <c r="BE7190" s="12"/>
      <c r="BF7190" s="12"/>
      <c r="BG7190" s="12"/>
      <c r="BH7190" s="12"/>
      <c r="BI7190" s="12"/>
      <c r="BJ7190" s="13"/>
      <c r="BK7190" s="13"/>
      <c r="BL7190" s="13"/>
      <c r="BM7190" s="13"/>
      <c r="BN7190" s="13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1"/>
      <c r="L7191" s="11"/>
      <c r="M7191" s="12"/>
      <c r="N7191" s="12"/>
      <c r="O7191" s="12"/>
      <c r="P7191" s="12"/>
      <c r="Q7191" s="12"/>
      <c r="R7191" s="12"/>
      <c r="S7191" s="12"/>
      <c r="T7191" s="12"/>
      <c r="U7191" s="12"/>
      <c r="V7191" s="12"/>
      <c r="W7191" s="12"/>
      <c r="X7191" s="12"/>
      <c r="Y7191" s="12"/>
      <c r="Z7191" s="12"/>
      <c r="AA7191" s="12"/>
      <c r="AB7191" s="12"/>
      <c r="AC7191" s="12"/>
      <c r="AD7191" s="12"/>
      <c r="AE7191" s="12"/>
      <c r="AF7191" s="12"/>
      <c r="AG7191" s="12"/>
      <c r="AH7191" s="12"/>
      <c r="AI7191" s="12"/>
      <c r="AJ7191" s="12"/>
      <c r="AK7191" s="12"/>
      <c r="AL7191" s="12"/>
      <c r="AM7191" s="12"/>
      <c r="AN7191" s="12"/>
      <c r="AO7191" s="12"/>
      <c r="AP7191" s="12"/>
      <c r="AQ7191" s="12"/>
      <c r="AR7191" s="12"/>
      <c r="AS7191" s="12"/>
      <c r="AT7191" s="12"/>
      <c r="AU7191" s="12"/>
      <c r="AV7191" s="12"/>
      <c r="AW7191" s="12"/>
      <c r="AX7191" s="12"/>
      <c r="AY7191" s="12"/>
      <c r="AZ7191" s="12"/>
      <c r="BA7191" s="12"/>
      <c r="BB7191" s="12"/>
      <c r="BC7191" s="12"/>
      <c r="BD7191" s="12"/>
      <c r="BE7191" s="12"/>
      <c r="BF7191" s="12"/>
      <c r="BG7191" s="12"/>
      <c r="BH7191" s="12"/>
      <c r="BI7191" s="12"/>
      <c r="BJ7191" s="13"/>
      <c r="BK7191" s="13"/>
      <c r="BL7191" s="13"/>
      <c r="BM7191" s="13"/>
      <c r="BN7191" s="13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1"/>
      <c r="L7192" s="11"/>
      <c r="M7192" s="12"/>
      <c r="N7192" s="12"/>
      <c r="O7192" s="12"/>
      <c r="P7192" s="12"/>
      <c r="Q7192" s="12"/>
      <c r="R7192" s="12"/>
      <c r="S7192" s="12"/>
      <c r="T7192" s="12"/>
      <c r="U7192" s="12"/>
      <c r="V7192" s="12"/>
      <c r="W7192" s="12"/>
      <c r="X7192" s="12"/>
      <c r="Y7192" s="12"/>
      <c r="Z7192" s="12"/>
      <c r="AA7192" s="12"/>
      <c r="AB7192" s="12"/>
      <c r="AC7192" s="12"/>
      <c r="AD7192" s="12"/>
      <c r="AE7192" s="12"/>
      <c r="AF7192" s="12"/>
      <c r="AG7192" s="12"/>
      <c r="AH7192" s="12"/>
      <c r="AI7192" s="12"/>
      <c r="AJ7192" s="12"/>
      <c r="AK7192" s="12"/>
      <c r="AL7192" s="12"/>
      <c r="AM7192" s="12"/>
      <c r="AN7192" s="12"/>
      <c r="AO7192" s="12"/>
      <c r="AP7192" s="12"/>
      <c r="AQ7192" s="12"/>
      <c r="AR7192" s="12"/>
      <c r="AS7192" s="12"/>
      <c r="AT7192" s="12"/>
      <c r="AU7192" s="12"/>
      <c r="AV7192" s="12"/>
      <c r="AW7192" s="12"/>
      <c r="AX7192" s="12"/>
      <c r="AY7192" s="12"/>
      <c r="AZ7192" s="12"/>
      <c r="BA7192" s="12"/>
      <c r="BB7192" s="12"/>
      <c r="BC7192" s="12"/>
      <c r="BD7192" s="12"/>
      <c r="BE7192" s="12"/>
      <c r="BF7192" s="12"/>
      <c r="BG7192" s="12"/>
      <c r="BH7192" s="12"/>
      <c r="BI7192" s="12"/>
      <c r="BJ7192" s="13"/>
      <c r="BK7192" s="13"/>
      <c r="BL7192" s="13"/>
      <c r="BM7192" s="13"/>
      <c r="BN7192" s="13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1"/>
      <c r="L7193" s="11"/>
      <c r="M7193" s="12"/>
      <c r="N7193" s="12"/>
      <c r="O7193" s="12"/>
      <c r="P7193" s="12"/>
      <c r="Q7193" s="12"/>
      <c r="R7193" s="12"/>
      <c r="S7193" s="12"/>
      <c r="T7193" s="12"/>
      <c r="U7193" s="12"/>
      <c r="V7193" s="12"/>
      <c r="W7193" s="12"/>
      <c r="X7193" s="12"/>
      <c r="Y7193" s="12"/>
      <c r="Z7193" s="12"/>
      <c r="AA7193" s="12"/>
      <c r="AB7193" s="12"/>
      <c r="AC7193" s="12"/>
      <c r="AD7193" s="12"/>
      <c r="AE7193" s="12"/>
      <c r="AF7193" s="12"/>
      <c r="AG7193" s="12"/>
      <c r="AH7193" s="12"/>
      <c r="AI7193" s="12"/>
      <c r="AJ7193" s="12"/>
      <c r="AK7193" s="12"/>
      <c r="AL7193" s="12"/>
      <c r="AM7193" s="12"/>
      <c r="AN7193" s="12"/>
      <c r="AO7193" s="12"/>
      <c r="AP7193" s="12"/>
      <c r="AQ7193" s="12"/>
      <c r="AR7193" s="12"/>
      <c r="AS7193" s="12"/>
      <c r="AT7193" s="12"/>
      <c r="AU7193" s="12"/>
      <c r="AV7193" s="12"/>
      <c r="AW7193" s="12"/>
      <c r="AX7193" s="12"/>
      <c r="AY7193" s="12"/>
      <c r="AZ7193" s="12"/>
      <c r="BA7193" s="12"/>
      <c r="BB7193" s="12"/>
      <c r="BC7193" s="12"/>
      <c r="BD7193" s="12"/>
      <c r="BE7193" s="12"/>
      <c r="BF7193" s="12"/>
      <c r="BG7193" s="12"/>
      <c r="BH7193" s="12"/>
      <c r="BI7193" s="12"/>
      <c r="BJ7193" s="13"/>
      <c r="BK7193" s="13"/>
      <c r="BL7193" s="13"/>
      <c r="BM7193" s="13"/>
      <c r="BN7193" s="13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1"/>
      <c r="L7194" s="11"/>
      <c r="M7194" s="12"/>
      <c r="N7194" s="12"/>
      <c r="O7194" s="12"/>
      <c r="P7194" s="12"/>
      <c r="Q7194" s="12"/>
      <c r="R7194" s="12"/>
      <c r="S7194" s="12"/>
      <c r="T7194" s="12"/>
      <c r="U7194" s="12"/>
      <c r="V7194" s="12"/>
      <c r="W7194" s="12"/>
      <c r="X7194" s="12"/>
      <c r="Y7194" s="12"/>
      <c r="Z7194" s="12"/>
      <c r="AA7194" s="12"/>
      <c r="AB7194" s="12"/>
      <c r="AC7194" s="12"/>
      <c r="AD7194" s="12"/>
      <c r="AE7194" s="12"/>
      <c r="AF7194" s="12"/>
      <c r="AG7194" s="12"/>
      <c r="AH7194" s="12"/>
      <c r="AI7194" s="12"/>
      <c r="AJ7194" s="12"/>
      <c r="AK7194" s="12"/>
      <c r="AL7194" s="12"/>
      <c r="AM7194" s="12"/>
      <c r="AN7194" s="12"/>
      <c r="AO7194" s="12"/>
      <c r="AP7194" s="12"/>
      <c r="AQ7194" s="12"/>
      <c r="AR7194" s="12"/>
      <c r="AS7194" s="12"/>
      <c r="AT7194" s="12"/>
      <c r="AU7194" s="12"/>
      <c r="AV7194" s="12"/>
      <c r="AW7194" s="12"/>
      <c r="AX7194" s="12"/>
      <c r="AY7194" s="12"/>
      <c r="AZ7194" s="12"/>
      <c r="BA7194" s="12"/>
      <c r="BB7194" s="12"/>
      <c r="BC7194" s="12"/>
      <c r="BD7194" s="12"/>
      <c r="BE7194" s="12"/>
      <c r="BF7194" s="12"/>
      <c r="BG7194" s="12"/>
      <c r="BH7194" s="12"/>
      <c r="BI7194" s="12"/>
      <c r="BJ7194" s="13"/>
      <c r="BK7194" s="13"/>
      <c r="BL7194" s="13"/>
      <c r="BM7194" s="13"/>
      <c r="BN7194" s="13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1"/>
      <c r="L7195" s="11"/>
      <c r="M7195" s="12"/>
      <c r="N7195" s="12"/>
      <c r="O7195" s="12"/>
      <c r="P7195" s="12"/>
      <c r="Q7195" s="12"/>
      <c r="R7195" s="12"/>
      <c r="S7195" s="12"/>
      <c r="T7195" s="12"/>
      <c r="U7195" s="12"/>
      <c r="V7195" s="12"/>
      <c r="W7195" s="12"/>
      <c r="X7195" s="12"/>
      <c r="Y7195" s="12"/>
      <c r="Z7195" s="12"/>
      <c r="AA7195" s="12"/>
      <c r="AB7195" s="12"/>
      <c r="AC7195" s="12"/>
      <c r="AD7195" s="12"/>
      <c r="AE7195" s="12"/>
      <c r="AF7195" s="12"/>
      <c r="AG7195" s="12"/>
      <c r="AH7195" s="12"/>
      <c r="AI7195" s="12"/>
      <c r="AJ7195" s="12"/>
      <c r="AK7195" s="12"/>
      <c r="AL7195" s="12"/>
      <c r="AM7195" s="12"/>
      <c r="AN7195" s="12"/>
      <c r="AO7195" s="12"/>
      <c r="AP7195" s="12"/>
      <c r="AQ7195" s="12"/>
      <c r="AR7195" s="12"/>
      <c r="AS7195" s="12"/>
      <c r="AT7195" s="12"/>
      <c r="AU7195" s="12"/>
      <c r="AV7195" s="12"/>
      <c r="AW7195" s="12"/>
      <c r="AX7195" s="12"/>
      <c r="AY7195" s="12"/>
      <c r="AZ7195" s="12"/>
      <c r="BA7195" s="12"/>
      <c r="BB7195" s="12"/>
      <c r="BC7195" s="12"/>
      <c r="BD7195" s="12"/>
      <c r="BE7195" s="12"/>
      <c r="BF7195" s="12"/>
      <c r="BG7195" s="12"/>
      <c r="BH7195" s="12"/>
      <c r="BI7195" s="12"/>
      <c r="BJ7195" s="13"/>
      <c r="BK7195" s="13"/>
      <c r="BL7195" s="13"/>
      <c r="BM7195" s="13"/>
      <c r="BN7195" s="13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1"/>
      <c r="L7196" s="11"/>
      <c r="M7196" s="12"/>
      <c r="N7196" s="12"/>
      <c r="O7196" s="12"/>
      <c r="P7196" s="12"/>
      <c r="Q7196" s="12"/>
      <c r="R7196" s="12"/>
      <c r="S7196" s="12"/>
      <c r="T7196" s="12"/>
      <c r="U7196" s="12"/>
      <c r="V7196" s="12"/>
      <c r="W7196" s="12"/>
      <c r="X7196" s="12"/>
      <c r="Y7196" s="12"/>
      <c r="Z7196" s="12"/>
      <c r="AA7196" s="12"/>
      <c r="AB7196" s="12"/>
      <c r="AC7196" s="12"/>
      <c r="AD7196" s="12"/>
      <c r="AE7196" s="12"/>
      <c r="AF7196" s="12"/>
      <c r="AG7196" s="12"/>
      <c r="AH7196" s="12"/>
      <c r="AI7196" s="12"/>
      <c r="AJ7196" s="12"/>
      <c r="AK7196" s="12"/>
      <c r="AL7196" s="12"/>
      <c r="AM7196" s="12"/>
      <c r="AN7196" s="12"/>
      <c r="AO7196" s="12"/>
      <c r="AP7196" s="12"/>
      <c r="AQ7196" s="12"/>
      <c r="AR7196" s="12"/>
      <c r="AS7196" s="12"/>
      <c r="AT7196" s="12"/>
      <c r="AU7196" s="12"/>
      <c r="AV7196" s="12"/>
      <c r="AW7196" s="12"/>
      <c r="AX7196" s="12"/>
      <c r="AY7196" s="12"/>
      <c r="AZ7196" s="12"/>
      <c r="BA7196" s="12"/>
      <c r="BB7196" s="12"/>
      <c r="BC7196" s="12"/>
      <c r="BD7196" s="12"/>
      <c r="BE7196" s="12"/>
      <c r="BF7196" s="12"/>
      <c r="BG7196" s="12"/>
      <c r="BH7196" s="12"/>
      <c r="BI7196" s="12"/>
      <c r="BJ7196" s="13"/>
      <c r="BK7196" s="13"/>
      <c r="BL7196" s="13"/>
      <c r="BM7196" s="13"/>
      <c r="BN7196" s="13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1"/>
      <c r="L7197" s="11"/>
      <c r="M7197" s="12"/>
      <c r="N7197" s="12"/>
      <c r="O7197" s="12"/>
      <c r="P7197" s="12"/>
      <c r="Q7197" s="12"/>
      <c r="R7197" s="12"/>
      <c r="S7197" s="12"/>
      <c r="T7197" s="12"/>
      <c r="U7197" s="12"/>
      <c r="V7197" s="12"/>
      <c r="W7197" s="12"/>
      <c r="X7197" s="12"/>
      <c r="Y7197" s="12"/>
      <c r="Z7197" s="12"/>
      <c r="AA7197" s="12"/>
      <c r="AB7197" s="12"/>
      <c r="AC7197" s="12"/>
      <c r="AD7197" s="12"/>
      <c r="AE7197" s="12"/>
      <c r="AF7197" s="12"/>
      <c r="AG7197" s="12"/>
      <c r="AH7197" s="12"/>
      <c r="AI7197" s="12"/>
      <c r="AJ7197" s="12"/>
      <c r="AK7197" s="12"/>
      <c r="AL7197" s="12"/>
      <c r="AM7197" s="12"/>
      <c r="AN7197" s="12"/>
      <c r="AO7197" s="12"/>
      <c r="AP7197" s="12"/>
      <c r="AQ7197" s="12"/>
      <c r="AR7197" s="12"/>
      <c r="AS7197" s="12"/>
      <c r="AT7197" s="12"/>
      <c r="AU7197" s="12"/>
      <c r="AV7197" s="12"/>
      <c r="AW7197" s="12"/>
      <c r="AX7197" s="12"/>
      <c r="AY7197" s="12"/>
      <c r="AZ7197" s="12"/>
      <c r="BA7197" s="12"/>
      <c r="BB7197" s="12"/>
      <c r="BC7197" s="12"/>
      <c r="BD7197" s="12"/>
      <c r="BE7197" s="12"/>
      <c r="BF7197" s="12"/>
      <c r="BG7197" s="12"/>
      <c r="BH7197" s="12"/>
      <c r="BI7197" s="12"/>
      <c r="BJ7197" s="13"/>
      <c r="BK7197" s="13"/>
      <c r="BL7197" s="13"/>
      <c r="BM7197" s="13"/>
      <c r="BN7197" s="13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1"/>
      <c r="L7198" s="11"/>
      <c r="M7198" s="12"/>
      <c r="N7198" s="12"/>
      <c r="O7198" s="12"/>
      <c r="P7198" s="12"/>
      <c r="Q7198" s="12"/>
      <c r="R7198" s="12"/>
      <c r="S7198" s="12"/>
      <c r="T7198" s="12"/>
      <c r="U7198" s="12"/>
      <c r="V7198" s="12"/>
      <c r="W7198" s="12"/>
      <c r="X7198" s="12"/>
      <c r="Y7198" s="12"/>
      <c r="Z7198" s="12"/>
      <c r="AA7198" s="12"/>
      <c r="AB7198" s="12"/>
      <c r="AC7198" s="12"/>
      <c r="AD7198" s="12"/>
      <c r="AE7198" s="12"/>
      <c r="AF7198" s="12"/>
      <c r="AG7198" s="12"/>
      <c r="AH7198" s="12"/>
      <c r="AI7198" s="12"/>
      <c r="AJ7198" s="12"/>
      <c r="AK7198" s="12"/>
      <c r="AL7198" s="12"/>
      <c r="AM7198" s="12"/>
      <c r="AN7198" s="12"/>
      <c r="AO7198" s="12"/>
      <c r="AP7198" s="12"/>
      <c r="AQ7198" s="12"/>
      <c r="AR7198" s="12"/>
      <c r="AS7198" s="12"/>
      <c r="AT7198" s="12"/>
      <c r="AU7198" s="12"/>
      <c r="AV7198" s="12"/>
      <c r="AW7198" s="12"/>
      <c r="AX7198" s="12"/>
      <c r="AY7198" s="12"/>
      <c r="AZ7198" s="12"/>
      <c r="BA7198" s="12"/>
      <c r="BB7198" s="12"/>
      <c r="BC7198" s="12"/>
      <c r="BD7198" s="12"/>
      <c r="BE7198" s="12"/>
      <c r="BF7198" s="12"/>
      <c r="BG7198" s="12"/>
      <c r="BH7198" s="12"/>
      <c r="BI7198" s="12"/>
      <c r="BJ7198" s="13"/>
      <c r="BK7198" s="13"/>
      <c r="BL7198" s="13"/>
      <c r="BM7198" s="13"/>
      <c r="BN7198" s="13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1"/>
      <c r="L7199" s="11"/>
      <c r="M7199" s="12"/>
      <c r="N7199" s="12"/>
      <c r="O7199" s="12"/>
      <c r="P7199" s="12"/>
      <c r="Q7199" s="12"/>
      <c r="R7199" s="12"/>
      <c r="S7199" s="12"/>
      <c r="T7199" s="12"/>
      <c r="U7199" s="12"/>
      <c r="V7199" s="12"/>
      <c r="W7199" s="12"/>
      <c r="X7199" s="12"/>
      <c r="Y7199" s="12"/>
      <c r="Z7199" s="12"/>
      <c r="AA7199" s="12"/>
      <c r="AB7199" s="12"/>
      <c r="AC7199" s="12"/>
      <c r="AD7199" s="12"/>
      <c r="AE7199" s="12"/>
      <c r="AF7199" s="12"/>
      <c r="AG7199" s="12"/>
      <c r="AH7199" s="12"/>
      <c r="AI7199" s="12"/>
      <c r="AJ7199" s="12"/>
      <c r="AK7199" s="12"/>
      <c r="AL7199" s="12"/>
      <c r="AM7199" s="12"/>
      <c r="AN7199" s="12"/>
      <c r="AO7199" s="12"/>
      <c r="AP7199" s="12"/>
      <c r="AQ7199" s="12"/>
      <c r="AR7199" s="12"/>
      <c r="AS7199" s="12"/>
      <c r="AT7199" s="12"/>
      <c r="AU7199" s="12"/>
      <c r="AV7199" s="12"/>
      <c r="AW7199" s="12"/>
      <c r="AX7199" s="12"/>
      <c r="AY7199" s="12"/>
      <c r="AZ7199" s="12"/>
      <c r="BA7199" s="12"/>
      <c r="BB7199" s="12"/>
      <c r="BC7199" s="12"/>
      <c r="BD7199" s="12"/>
      <c r="BE7199" s="12"/>
      <c r="BF7199" s="12"/>
      <c r="BG7199" s="12"/>
      <c r="BH7199" s="12"/>
      <c r="BI7199" s="12"/>
      <c r="BJ7199" s="13"/>
      <c r="BK7199" s="13"/>
      <c r="BL7199" s="13"/>
      <c r="BM7199" s="13"/>
      <c r="BN7199" s="13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1"/>
      <c r="L7200" s="11"/>
      <c r="M7200" s="12"/>
      <c r="N7200" s="12"/>
      <c r="O7200" s="12"/>
      <c r="P7200" s="12"/>
      <c r="Q7200" s="12"/>
      <c r="R7200" s="12"/>
      <c r="S7200" s="12"/>
      <c r="T7200" s="12"/>
      <c r="U7200" s="12"/>
      <c r="V7200" s="12"/>
      <c r="W7200" s="12"/>
      <c r="X7200" s="12"/>
      <c r="Y7200" s="12"/>
      <c r="Z7200" s="12"/>
      <c r="AA7200" s="12"/>
      <c r="AB7200" s="12"/>
      <c r="AC7200" s="12"/>
      <c r="AD7200" s="12"/>
      <c r="AE7200" s="12"/>
      <c r="AF7200" s="12"/>
      <c r="AG7200" s="12"/>
      <c r="AH7200" s="12"/>
      <c r="AI7200" s="12"/>
      <c r="AJ7200" s="12"/>
      <c r="AK7200" s="12"/>
      <c r="AL7200" s="12"/>
      <c r="AM7200" s="12"/>
      <c r="AN7200" s="12"/>
      <c r="AO7200" s="12"/>
      <c r="AP7200" s="12"/>
      <c r="AQ7200" s="12"/>
      <c r="AR7200" s="12"/>
      <c r="AS7200" s="12"/>
      <c r="AT7200" s="12"/>
      <c r="AU7200" s="12"/>
      <c r="AV7200" s="12"/>
      <c r="AW7200" s="12"/>
      <c r="AX7200" s="12"/>
      <c r="AY7200" s="12"/>
      <c r="AZ7200" s="12"/>
      <c r="BA7200" s="12"/>
      <c r="BB7200" s="12"/>
      <c r="BC7200" s="12"/>
      <c r="BD7200" s="12"/>
      <c r="BE7200" s="12"/>
      <c r="BF7200" s="12"/>
      <c r="BG7200" s="12"/>
      <c r="BH7200" s="12"/>
      <c r="BI7200" s="12"/>
      <c r="BJ7200" s="13"/>
      <c r="BK7200" s="13"/>
      <c r="BL7200" s="13"/>
      <c r="BM7200" s="13"/>
      <c r="BN7200" s="13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1"/>
      <c r="L7201" s="11"/>
      <c r="M7201" s="12"/>
      <c r="N7201" s="12"/>
      <c r="O7201" s="12"/>
      <c r="P7201" s="12"/>
      <c r="Q7201" s="12"/>
      <c r="R7201" s="12"/>
      <c r="S7201" s="12"/>
      <c r="T7201" s="12"/>
      <c r="U7201" s="12"/>
      <c r="V7201" s="12"/>
      <c r="W7201" s="12"/>
      <c r="X7201" s="12"/>
      <c r="Y7201" s="12"/>
      <c r="Z7201" s="12"/>
      <c r="AA7201" s="12"/>
      <c r="AB7201" s="12"/>
      <c r="AC7201" s="12"/>
      <c r="AD7201" s="12"/>
      <c r="AE7201" s="12"/>
      <c r="AF7201" s="12"/>
      <c r="AG7201" s="12"/>
      <c r="AH7201" s="12"/>
      <c r="AI7201" s="12"/>
      <c r="AJ7201" s="12"/>
      <c r="AK7201" s="12"/>
      <c r="AL7201" s="12"/>
      <c r="AM7201" s="12"/>
      <c r="AN7201" s="12"/>
      <c r="AO7201" s="12"/>
      <c r="AP7201" s="12"/>
      <c r="AQ7201" s="12"/>
      <c r="AR7201" s="12"/>
      <c r="AS7201" s="12"/>
      <c r="AT7201" s="12"/>
      <c r="AU7201" s="12"/>
      <c r="AV7201" s="12"/>
      <c r="AW7201" s="12"/>
      <c r="AX7201" s="12"/>
      <c r="AY7201" s="12"/>
      <c r="AZ7201" s="12"/>
      <c r="BA7201" s="12"/>
      <c r="BB7201" s="12"/>
      <c r="BC7201" s="12"/>
      <c r="BD7201" s="12"/>
      <c r="BE7201" s="12"/>
      <c r="BF7201" s="12"/>
      <c r="BG7201" s="12"/>
      <c r="BH7201" s="12"/>
      <c r="BI7201" s="12"/>
      <c r="BJ7201" s="13"/>
      <c r="BK7201" s="13"/>
      <c r="BL7201" s="13"/>
      <c r="BM7201" s="13"/>
      <c r="BN7201" s="13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1"/>
      <c r="L7202" s="11"/>
      <c r="M7202" s="12"/>
      <c r="N7202" s="12"/>
      <c r="O7202" s="12"/>
      <c r="P7202" s="12"/>
      <c r="Q7202" s="12"/>
      <c r="R7202" s="12"/>
      <c r="S7202" s="12"/>
      <c r="T7202" s="12"/>
      <c r="U7202" s="12"/>
      <c r="V7202" s="12"/>
      <c r="W7202" s="12"/>
      <c r="X7202" s="12"/>
      <c r="Y7202" s="12"/>
      <c r="Z7202" s="12"/>
      <c r="AA7202" s="12"/>
      <c r="AB7202" s="12"/>
      <c r="AC7202" s="12"/>
      <c r="AD7202" s="12"/>
      <c r="AE7202" s="12"/>
      <c r="AF7202" s="12"/>
      <c r="AG7202" s="12"/>
      <c r="AH7202" s="12"/>
      <c r="AI7202" s="12"/>
      <c r="AJ7202" s="12"/>
      <c r="AK7202" s="12"/>
      <c r="AL7202" s="12"/>
      <c r="AM7202" s="12"/>
      <c r="AN7202" s="12"/>
      <c r="AO7202" s="12"/>
      <c r="AP7202" s="12"/>
      <c r="AQ7202" s="12"/>
      <c r="AR7202" s="12"/>
      <c r="AS7202" s="12"/>
      <c r="AT7202" s="12"/>
      <c r="AU7202" s="12"/>
      <c r="AV7202" s="12"/>
      <c r="AW7202" s="12"/>
      <c r="AX7202" s="12"/>
      <c r="AY7202" s="12"/>
      <c r="AZ7202" s="12"/>
      <c r="BA7202" s="12"/>
      <c r="BB7202" s="12"/>
      <c r="BC7202" s="12"/>
      <c r="BD7202" s="12"/>
      <c r="BE7202" s="12"/>
      <c r="BF7202" s="12"/>
      <c r="BG7202" s="12"/>
      <c r="BH7202" s="12"/>
      <c r="BI7202" s="12"/>
      <c r="BJ7202" s="13"/>
      <c r="BK7202" s="13"/>
      <c r="BL7202" s="13"/>
      <c r="BM7202" s="13"/>
      <c r="BN7202" s="13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1"/>
      <c r="L7203" s="11"/>
      <c r="M7203" s="12"/>
      <c r="N7203" s="12"/>
      <c r="O7203" s="12"/>
      <c r="P7203" s="12"/>
      <c r="Q7203" s="12"/>
      <c r="R7203" s="12"/>
      <c r="S7203" s="12"/>
      <c r="T7203" s="12"/>
      <c r="U7203" s="12"/>
      <c r="V7203" s="12"/>
      <c r="W7203" s="12"/>
      <c r="X7203" s="12"/>
      <c r="Y7203" s="12"/>
      <c r="Z7203" s="12"/>
      <c r="AA7203" s="12"/>
      <c r="AB7203" s="12"/>
      <c r="AC7203" s="12"/>
      <c r="AD7203" s="12"/>
      <c r="AE7203" s="12"/>
      <c r="AF7203" s="12"/>
      <c r="AG7203" s="12"/>
      <c r="AH7203" s="12"/>
      <c r="AI7203" s="12"/>
      <c r="AJ7203" s="12"/>
      <c r="AK7203" s="12"/>
      <c r="AL7203" s="12"/>
      <c r="AM7203" s="12"/>
      <c r="AN7203" s="12"/>
      <c r="AO7203" s="12"/>
      <c r="AP7203" s="12"/>
      <c r="AQ7203" s="12"/>
      <c r="AR7203" s="12"/>
      <c r="AS7203" s="12"/>
      <c r="AT7203" s="12"/>
      <c r="AU7203" s="12"/>
      <c r="AV7203" s="12"/>
      <c r="AW7203" s="12"/>
      <c r="AX7203" s="12"/>
      <c r="AY7203" s="12"/>
      <c r="AZ7203" s="12"/>
      <c r="BA7203" s="12"/>
      <c r="BB7203" s="12"/>
      <c r="BC7203" s="12"/>
      <c r="BD7203" s="12"/>
      <c r="BE7203" s="12"/>
      <c r="BF7203" s="12"/>
      <c r="BG7203" s="12"/>
      <c r="BH7203" s="12"/>
      <c r="BI7203" s="12"/>
      <c r="BJ7203" s="13"/>
      <c r="BK7203" s="13"/>
      <c r="BL7203" s="13"/>
      <c r="BM7203" s="13"/>
      <c r="BN7203" s="13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1"/>
      <c r="L7204" s="11"/>
      <c r="M7204" s="12"/>
      <c r="N7204" s="12"/>
      <c r="O7204" s="12"/>
      <c r="P7204" s="12"/>
      <c r="Q7204" s="12"/>
      <c r="R7204" s="12"/>
      <c r="S7204" s="12"/>
      <c r="T7204" s="12"/>
      <c r="U7204" s="12"/>
      <c r="V7204" s="12"/>
      <c r="W7204" s="12"/>
      <c r="X7204" s="12"/>
      <c r="Y7204" s="12"/>
      <c r="Z7204" s="12"/>
      <c r="AA7204" s="12"/>
      <c r="AB7204" s="12"/>
      <c r="AC7204" s="12"/>
      <c r="AD7204" s="12"/>
      <c r="AE7204" s="12"/>
      <c r="AF7204" s="12"/>
      <c r="AG7204" s="12"/>
      <c r="AH7204" s="12"/>
      <c r="AI7204" s="12"/>
      <c r="AJ7204" s="12"/>
      <c r="AK7204" s="12"/>
      <c r="AL7204" s="12"/>
      <c r="AM7204" s="12"/>
      <c r="AN7204" s="12"/>
      <c r="AO7204" s="12"/>
      <c r="AP7204" s="12"/>
      <c r="AQ7204" s="12"/>
      <c r="AR7204" s="12"/>
      <c r="AS7204" s="12"/>
      <c r="AT7204" s="12"/>
      <c r="AU7204" s="12"/>
      <c r="AV7204" s="12"/>
      <c r="AW7204" s="12"/>
      <c r="AX7204" s="12"/>
      <c r="AY7204" s="12"/>
      <c r="AZ7204" s="12"/>
      <c r="BA7204" s="12"/>
      <c r="BB7204" s="12"/>
      <c r="BC7204" s="12"/>
      <c r="BD7204" s="12"/>
      <c r="BE7204" s="12"/>
      <c r="BF7204" s="12"/>
      <c r="BG7204" s="12"/>
      <c r="BH7204" s="12"/>
      <c r="BI7204" s="12"/>
      <c r="BJ7204" s="13"/>
      <c r="BK7204" s="13"/>
      <c r="BL7204" s="13"/>
      <c r="BM7204" s="13"/>
      <c r="BN7204" s="13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1"/>
      <c r="L7205" s="11"/>
      <c r="M7205" s="12"/>
      <c r="N7205" s="12"/>
      <c r="O7205" s="12"/>
      <c r="P7205" s="12"/>
      <c r="Q7205" s="12"/>
      <c r="R7205" s="12"/>
      <c r="S7205" s="12"/>
      <c r="T7205" s="12"/>
      <c r="U7205" s="12"/>
      <c r="V7205" s="12"/>
      <c r="W7205" s="12"/>
      <c r="X7205" s="12"/>
      <c r="Y7205" s="12"/>
      <c r="Z7205" s="12"/>
      <c r="AA7205" s="12"/>
      <c r="AB7205" s="12"/>
      <c r="AC7205" s="12"/>
      <c r="AD7205" s="12"/>
      <c r="AE7205" s="12"/>
      <c r="AF7205" s="12"/>
      <c r="AG7205" s="12"/>
      <c r="AH7205" s="12"/>
      <c r="AI7205" s="12"/>
      <c r="AJ7205" s="12"/>
      <c r="AK7205" s="12"/>
      <c r="AL7205" s="12"/>
      <c r="AM7205" s="12"/>
      <c r="AN7205" s="12"/>
      <c r="AO7205" s="12"/>
      <c r="AP7205" s="12"/>
      <c r="AQ7205" s="12"/>
      <c r="AR7205" s="12"/>
      <c r="AS7205" s="12"/>
      <c r="AT7205" s="12"/>
      <c r="AU7205" s="12"/>
      <c r="AV7205" s="12"/>
      <c r="AW7205" s="12"/>
      <c r="AX7205" s="12"/>
      <c r="AY7205" s="12"/>
      <c r="AZ7205" s="12"/>
      <c r="BA7205" s="12"/>
      <c r="BB7205" s="12"/>
      <c r="BC7205" s="12"/>
      <c r="BD7205" s="12"/>
      <c r="BE7205" s="12"/>
      <c r="BF7205" s="12"/>
      <c r="BG7205" s="12"/>
      <c r="BH7205" s="12"/>
      <c r="BI7205" s="12"/>
      <c r="BJ7205" s="13"/>
      <c r="BK7205" s="13"/>
      <c r="BL7205" s="13"/>
      <c r="BM7205" s="13"/>
      <c r="BN7205" s="13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1"/>
      <c r="L7206" s="11"/>
      <c r="M7206" s="12"/>
      <c r="N7206" s="12"/>
      <c r="O7206" s="12"/>
      <c r="P7206" s="12"/>
      <c r="Q7206" s="12"/>
      <c r="R7206" s="12"/>
      <c r="S7206" s="12"/>
      <c r="T7206" s="12"/>
      <c r="U7206" s="12"/>
      <c r="V7206" s="12"/>
      <c r="W7206" s="12"/>
      <c r="X7206" s="12"/>
      <c r="Y7206" s="12"/>
      <c r="Z7206" s="12"/>
      <c r="AA7206" s="12"/>
      <c r="AB7206" s="12"/>
      <c r="AC7206" s="12"/>
      <c r="AD7206" s="12"/>
      <c r="AE7206" s="12"/>
      <c r="AF7206" s="12"/>
      <c r="AG7206" s="12"/>
      <c r="AH7206" s="12"/>
      <c r="AI7206" s="12"/>
      <c r="AJ7206" s="12"/>
      <c r="AK7206" s="12"/>
      <c r="AL7206" s="12"/>
      <c r="AM7206" s="12"/>
      <c r="AN7206" s="12"/>
      <c r="AO7206" s="12"/>
      <c r="AP7206" s="12"/>
      <c r="AQ7206" s="12"/>
      <c r="AR7206" s="12"/>
      <c r="AS7206" s="12"/>
      <c r="AT7206" s="12"/>
      <c r="AU7206" s="12"/>
      <c r="AV7206" s="12"/>
      <c r="AW7206" s="12"/>
      <c r="AX7206" s="12"/>
      <c r="AY7206" s="12"/>
      <c r="AZ7206" s="12"/>
      <c r="BA7206" s="12"/>
      <c r="BB7206" s="12"/>
      <c r="BC7206" s="12"/>
      <c r="BD7206" s="12"/>
      <c r="BE7206" s="12"/>
      <c r="BF7206" s="12"/>
      <c r="BG7206" s="12"/>
      <c r="BH7206" s="12"/>
      <c r="BI7206" s="12"/>
      <c r="BJ7206" s="13"/>
      <c r="BK7206" s="13"/>
      <c r="BL7206" s="13"/>
      <c r="BM7206" s="13"/>
      <c r="BN7206" s="13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1"/>
      <c r="L7207" s="11"/>
      <c r="M7207" s="12"/>
      <c r="N7207" s="12"/>
      <c r="O7207" s="12"/>
      <c r="P7207" s="12"/>
      <c r="Q7207" s="12"/>
      <c r="R7207" s="12"/>
      <c r="S7207" s="12"/>
      <c r="T7207" s="12"/>
      <c r="U7207" s="12"/>
      <c r="V7207" s="12"/>
      <c r="W7207" s="12"/>
      <c r="X7207" s="12"/>
      <c r="Y7207" s="12"/>
      <c r="Z7207" s="12"/>
      <c r="AA7207" s="12"/>
      <c r="AB7207" s="12"/>
      <c r="AC7207" s="12"/>
      <c r="AD7207" s="12"/>
      <c r="AE7207" s="12"/>
      <c r="AF7207" s="12"/>
      <c r="AG7207" s="12"/>
      <c r="AH7207" s="12"/>
      <c r="AI7207" s="12"/>
      <c r="AJ7207" s="12"/>
      <c r="AK7207" s="12"/>
      <c r="AL7207" s="12"/>
      <c r="AM7207" s="12"/>
      <c r="AN7207" s="12"/>
      <c r="AO7207" s="12"/>
      <c r="AP7207" s="12"/>
      <c r="AQ7207" s="12"/>
      <c r="AR7207" s="12"/>
      <c r="AS7207" s="12"/>
      <c r="AT7207" s="12"/>
      <c r="AU7207" s="12"/>
      <c r="AV7207" s="12"/>
      <c r="AW7207" s="12"/>
      <c r="AX7207" s="12"/>
      <c r="AY7207" s="12"/>
      <c r="AZ7207" s="12"/>
      <c r="BA7207" s="12"/>
      <c r="BB7207" s="12"/>
      <c r="BC7207" s="12"/>
      <c r="BD7207" s="12"/>
      <c r="BE7207" s="12"/>
      <c r="BF7207" s="12"/>
      <c r="BG7207" s="12"/>
      <c r="BH7207" s="12"/>
      <c r="BI7207" s="12"/>
      <c r="BJ7207" s="13"/>
      <c r="BK7207" s="13"/>
      <c r="BL7207" s="13"/>
      <c r="BM7207" s="13"/>
      <c r="BN7207" s="13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1"/>
      <c r="L7208" s="11"/>
      <c r="M7208" s="12"/>
      <c r="N7208" s="12"/>
      <c r="O7208" s="12"/>
      <c r="P7208" s="12"/>
      <c r="Q7208" s="12"/>
      <c r="R7208" s="12"/>
      <c r="S7208" s="12"/>
      <c r="T7208" s="12"/>
      <c r="U7208" s="12"/>
      <c r="V7208" s="12"/>
      <c r="W7208" s="12"/>
      <c r="X7208" s="12"/>
      <c r="Y7208" s="12"/>
      <c r="Z7208" s="12"/>
      <c r="AA7208" s="12"/>
      <c r="AB7208" s="12"/>
      <c r="AC7208" s="12"/>
      <c r="AD7208" s="12"/>
      <c r="AE7208" s="12"/>
      <c r="AF7208" s="12"/>
      <c r="AG7208" s="12"/>
      <c r="AH7208" s="12"/>
      <c r="AI7208" s="12"/>
      <c r="AJ7208" s="12"/>
      <c r="AK7208" s="12"/>
      <c r="AL7208" s="12"/>
      <c r="AM7208" s="12"/>
      <c r="AN7208" s="12"/>
      <c r="AO7208" s="12"/>
      <c r="AP7208" s="12"/>
      <c r="AQ7208" s="12"/>
      <c r="AR7208" s="12"/>
      <c r="AS7208" s="12"/>
      <c r="AT7208" s="12"/>
      <c r="AU7208" s="12"/>
      <c r="AV7208" s="12"/>
      <c r="AW7208" s="12"/>
      <c r="AX7208" s="12"/>
      <c r="AY7208" s="12"/>
      <c r="AZ7208" s="12"/>
      <c r="BA7208" s="12"/>
      <c r="BB7208" s="12"/>
      <c r="BC7208" s="12"/>
      <c r="BD7208" s="12"/>
      <c r="BE7208" s="12"/>
      <c r="BF7208" s="12"/>
      <c r="BG7208" s="12"/>
      <c r="BH7208" s="12"/>
      <c r="BI7208" s="12"/>
      <c r="BJ7208" s="13"/>
      <c r="BK7208" s="13"/>
      <c r="BL7208" s="13"/>
      <c r="BM7208" s="13"/>
      <c r="BN7208" s="13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1"/>
      <c r="L7209" s="11"/>
      <c r="M7209" s="12"/>
      <c r="N7209" s="12"/>
      <c r="O7209" s="12"/>
      <c r="P7209" s="12"/>
      <c r="Q7209" s="12"/>
      <c r="R7209" s="12"/>
      <c r="S7209" s="12"/>
      <c r="T7209" s="12"/>
      <c r="U7209" s="12"/>
      <c r="V7209" s="12"/>
      <c r="W7209" s="12"/>
      <c r="X7209" s="12"/>
      <c r="Y7209" s="12"/>
      <c r="Z7209" s="12"/>
      <c r="AA7209" s="12"/>
      <c r="AB7209" s="12"/>
      <c r="AC7209" s="12"/>
      <c r="AD7209" s="12"/>
      <c r="AE7209" s="12"/>
      <c r="AF7209" s="12"/>
      <c r="AG7209" s="12"/>
      <c r="AH7209" s="12"/>
      <c r="AI7209" s="12"/>
      <c r="AJ7209" s="12"/>
      <c r="AK7209" s="12"/>
      <c r="AL7209" s="12"/>
      <c r="AM7209" s="12"/>
      <c r="AN7209" s="12"/>
      <c r="AO7209" s="12"/>
      <c r="AP7209" s="12"/>
      <c r="AQ7209" s="12"/>
      <c r="AR7209" s="12"/>
      <c r="AS7209" s="12"/>
      <c r="AT7209" s="12"/>
      <c r="AU7209" s="12"/>
      <c r="AV7209" s="12"/>
      <c r="AW7209" s="12"/>
      <c r="AX7209" s="12"/>
      <c r="AY7209" s="12"/>
      <c r="AZ7209" s="12"/>
      <c r="BA7209" s="12"/>
      <c r="BB7209" s="12"/>
      <c r="BC7209" s="12"/>
      <c r="BD7209" s="12"/>
      <c r="BE7209" s="12"/>
      <c r="BF7209" s="12"/>
      <c r="BG7209" s="12"/>
      <c r="BH7209" s="12"/>
      <c r="BI7209" s="12"/>
      <c r="BJ7209" s="13"/>
      <c r="BK7209" s="13"/>
      <c r="BL7209" s="13"/>
      <c r="BM7209" s="13"/>
      <c r="BN7209" s="13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1"/>
      <c r="L7210" s="11"/>
      <c r="M7210" s="12"/>
      <c r="N7210" s="12"/>
      <c r="O7210" s="12"/>
      <c r="P7210" s="12"/>
      <c r="Q7210" s="12"/>
      <c r="R7210" s="12"/>
      <c r="S7210" s="12"/>
      <c r="T7210" s="12"/>
      <c r="U7210" s="12"/>
      <c r="V7210" s="12"/>
      <c r="W7210" s="12"/>
      <c r="X7210" s="12"/>
      <c r="Y7210" s="12"/>
      <c r="Z7210" s="12"/>
      <c r="AA7210" s="12"/>
      <c r="AB7210" s="12"/>
      <c r="AC7210" s="12"/>
      <c r="AD7210" s="12"/>
      <c r="AE7210" s="12"/>
      <c r="AF7210" s="12"/>
      <c r="AG7210" s="12"/>
      <c r="AH7210" s="12"/>
      <c r="AI7210" s="12"/>
      <c r="AJ7210" s="12"/>
      <c r="AK7210" s="12"/>
      <c r="AL7210" s="12"/>
      <c r="AM7210" s="12"/>
      <c r="AN7210" s="12"/>
      <c r="AO7210" s="12"/>
      <c r="AP7210" s="12"/>
      <c r="AQ7210" s="12"/>
      <c r="AR7210" s="12"/>
      <c r="AS7210" s="12"/>
      <c r="AT7210" s="12"/>
      <c r="AU7210" s="12"/>
      <c r="AV7210" s="12"/>
      <c r="AW7210" s="12"/>
      <c r="AX7210" s="12"/>
      <c r="AY7210" s="12"/>
      <c r="AZ7210" s="12"/>
      <c r="BA7210" s="12"/>
      <c r="BB7210" s="12"/>
      <c r="BC7210" s="12"/>
      <c r="BD7210" s="12"/>
      <c r="BE7210" s="12"/>
      <c r="BF7210" s="12"/>
      <c r="BG7210" s="12"/>
      <c r="BH7210" s="12"/>
      <c r="BI7210" s="12"/>
      <c r="BJ7210" s="13"/>
      <c r="BK7210" s="13"/>
      <c r="BL7210" s="13"/>
      <c r="BM7210" s="13"/>
      <c r="BN7210" s="13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1"/>
      <c r="L7211" s="11"/>
      <c r="M7211" s="12"/>
      <c r="N7211" s="12"/>
      <c r="O7211" s="12"/>
      <c r="P7211" s="12"/>
      <c r="Q7211" s="12"/>
      <c r="R7211" s="12"/>
      <c r="S7211" s="12"/>
      <c r="T7211" s="12"/>
      <c r="U7211" s="12"/>
      <c r="V7211" s="12"/>
      <c r="W7211" s="12"/>
      <c r="X7211" s="12"/>
      <c r="Y7211" s="12"/>
      <c r="Z7211" s="12"/>
      <c r="AA7211" s="12"/>
      <c r="AB7211" s="12"/>
      <c r="AC7211" s="12"/>
      <c r="AD7211" s="12"/>
      <c r="AE7211" s="12"/>
      <c r="AF7211" s="12"/>
      <c r="AG7211" s="12"/>
      <c r="AH7211" s="12"/>
      <c r="AI7211" s="12"/>
      <c r="AJ7211" s="12"/>
      <c r="AK7211" s="12"/>
      <c r="AL7211" s="12"/>
      <c r="AM7211" s="12"/>
      <c r="AN7211" s="12"/>
      <c r="AO7211" s="12"/>
      <c r="AP7211" s="12"/>
      <c r="AQ7211" s="12"/>
      <c r="AR7211" s="12"/>
      <c r="AS7211" s="12"/>
      <c r="AT7211" s="12"/>
      <c r="AU7211" s="12"/>
      <c r="AV7211" s="12"/>
      <c r="AW7211" s="12"/>
      <c r="AX7211" s="12"/>
      <c r="AY7211" s="12"/>
      <c r="AZ7211" s="12"/>
      <c r="BA7211" s="12"/>
      <c r="BB7211" s="12"/>
      <c r="BC7211" s="12"/>
      <c r="BD7211" s="12"/>
      <c r="BE7211" s="12"/>
      <c r="BF7211" s="12"/>
      <c r="BG7211" s="12"/>
      <c r="BH7211" s="12"/>
      <c r="BI7211" s="12"/>
      <c r="BJ7211" s="13"/>
      <c r="BK7211" s="13"/>
      <c r="BL7211" s="13"/>
      <c r="BM7211" s="13"/>
      <c r="BN7211" s="13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1"/>
      <c r="L7212" s="11"/>
      <c r="M7212" s="12"/>
      <c r="N7212" s="12"/>
      <c r="O7212" s="12"/>
      <c r="P7212" s="12"/>
      <c r="Q7212" s="12"/>
      <c r="R7212" s="12"/>
      <c r="S7212" s="12"/>
      <c r="T7212" s="12"/>
      <c r="U7212" s="12"/>
      <c r="V7212" s="12"/>
      <c r="W7212" s="12"/>
      <c r="X7212" s="12"/>
      <c r="Y7212" s="12"/>
      <c r="Z7212" s="12"/>
      <c r="AA7212" s="12"/>
      <c r="AB7212" s="12"/>
      <c r="AC7212" s="12"/>
      <c r="AD7212" s="12"/>
      <c r="AE7212" s="12"/>
      <c r="AF7212" s="12"/>
      <c r="AG7212" s="12"/>
      <c r="AH7212" s="12"/>
      <c r="AI7212" s="12"/>
      <c r="AJ7212" s="12"/>
      <c r="AK7212" s="12"/>
      <c r="AL7212" s="12"/>
      <c r="AM7212" s="12"/>
      <c r="AN7212" s="12"/>
      <c r="AO7212" s="12"/>
      <c r="AP7212" s="12"/>
      <c r="AQ7212" s="12"/>
      <c r="AR7212" s="12"/>
      <c r="AS7212" s="12"/>
      <c r="AT7212" s="12"/>
      <c r="AU7212" s="12"/>
      <c r="AV7212" s="12"/>
      <c r="AW7212" s="12"/>
      <c r="AX7212" s="12"/>
      <c r="AY7212" s="12"/>
      <c r="AZ7212" s="12"/>
      <c r="BA7212" s="12"/>
      <c r="BB7212" s="12"/>
      <c r="BC7212" s="12"/>
      <c r="BD7212" s="12"/>
      <c r="BE7212" s="12"/>
      <c r="BF7212" s="12"/>
      <c r="BG7212" s="12"/>
      <c r="BH7212" s="12"/>
      <c r="BI7212" s="12"/>
      <c r="BJ7212" s="13"/>
      <c r="BK7212" s="13"/>
      <c r="BL7212" s="13"/>
      <c r="BM7212" s="13"/>
      <c r="BN7212" s="13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1"/>
      <c r="L7213" s="11"/>
      <c r="M7213" s="12"/>
      <c r="N7213" s="12"/>
      <c r="O7213" s="12"/>
      <c r="P7213" s="12"/>
      <c r="Q7213" s="12"/>
      <c r="R7213" s="12"/>
      <c r="S7213" s="12"/>
      <c r="T7213" s="12"/>
      <c r="U7213" s="12"/>
      <c r="V7213" s="12"/>
      <c r="W7213" s="12"/>
      <c r="X7213" s="12"/>
      <c r="Y7213" s="12"/>
      <c r="Z7213" s="12"/>
      <c r="AA7213" s="12"/>
      <c r="AB7213" s="12"/>
      <c r="AC7213" s="12"/>
      <c r="AD7213" s="12"/>
      <c r="AE7213" s="12"/>
      <c r="AF7213" s="12"/>
      <c r="AG7213" s="12"/>
      <c r="AH7213" s="12"/>
      <c r="AI7213" s="12"/>
      <c r="AJ7213" s="12"/>
      <c r="AK7213" s="12"/>
      <c r="AL7213" s="12"/>
      <c r="AM7213" s="12"/>
      <c r="AN7213" s="12"/>
      <c r="AO7213" s="12"/>
      <c r="AP7213" s="12"/>
      <c r="AQ7213" s="12"/>
      <c r="AR7213" s="12"/>
      <c r="AS7213" s="12"/>
      <c r="AT7213" s="12"/>
      <c r="AU7213" s="12"/>
      <c r="AV7213" s="12"/>
      <c r="AW7213" s="12"/>
      <c r="AX7213" s="12"/>
      <c r="AY7213" s="12"/>
      <c r="AZ7213" s="12"/>
      <c r="BA7213" s="12"/>
      <c r="BB7213" s="12"/>
      <c r="BC7213" s="12"/>
      <c r="BD7213" s="12"/>
      <c r="BE7213" s="12"/>
      <c r="BF7213" s="12"/>
      <c r="BG7213" s="12"/>
      <c r="BH7213" s="12"/>
      <c r="BI7213" s="12"/>
      <c r="BJ7213" s="13"/>
      <c r="BK7213" s="13"/>
      <c r="BL7213" s="13"/>
      <c r="BM7213" s="13"/>
      <c r="BN7213" s="13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1"/>
      <c r="L7214" s="11"/>
      <c r="M7214" s="12"/>
      <c r="N7214" s="12"/>
      <c r="O7214" s="12"/>
      <c r="P7214" s="12"/>
      <c r="Q7214" s="12"/>
      <c r="R7214" s="12"/>
      <c r="S7214" s="12"/>
      <c r="T7214" s="12"/>
      <c r="U7214" s="12"/>
      <c r="V7214" s="12"/>
      <c r="W7214" s="12"/>
      <c r="X7214" s="12"/>
      <c r="Y7214" s="12"/>
      <c r="Z7214" s="12"/>
      <c r="AA7214" s="12"/>
      <c r="AB7214" s="12"/>
      <c r="AC7214" s="12"/>
      <c r="AD7214" s="12"/>
      <c r="AE7214" s="12"/>
      <c r="AF7214" s="12"/>
      <c r="AG7214" s="12"/>
      <c r="AH7214" s="12"/>
      <c r="AI7214" s="12"/>
      <c r="AJ7214" s="12"/>
      <c r="AK7214" s="12"/>
      <c r="AL7214" s="12"/>
      <c r="AM7214" s="12"/>
      <c r="AN7214" s="12"/>
      <c r="AO7214" s="12"/>
      <c r="AP7214" s="12"/>
      <c r="AQ7214" s="12"/>
      <c r="AR7214" s="12"/>
      <c r="AS7214" s="12"/>
      <c r="AT7214" s="12"/>
      <c r="AU7214" s="12"/>
      <c r="AV7214" s="12"/>
      <c r="AW7214" s="12"/>
      <c r="AX7214" s="12"/>
      <c r="AY7214" s="12"/>
      <c r="AZ7214" s="12"/>
      <c r="BA7214" s="12"/>
      <c r="BB7214" s="12"/>
      <c r="BC7214" s="12"/>
      <c r="BD7214" s="12"/>
      <c r="BE7214" s="12"/>
      <c r="BF7214" s="12"/>
      <c r="BG7214" s="12"/>
      <c r="BH7214" s="12"/>
      <c r="BI7214" s="12"/>
      <c r="BJ7214" s="13"/>
      <c r="BK7214" s="13"/>
      <c r="BL7214" s="13"/>
      <c r="BM7214" s="13"/>
      <c r="BN7214" s="13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1"/>
      <c r="L7215" s="11"/>
      <c r="M7215" s="12"/>
      <c r="N7215" s="12"/>
      <c r="O7215" s="12"/>
      <c r="P7215" s="12"/>
      <c r="Q7215" s="12"/>
      <c r="R7215" s="12"/>
      <c r="S7215" s="12"/>
      <c r="T7215" s="12"/>
      <c r="U7215" s="12"/>
      <c r="V7215" s="12"/>
      <c r="W7215" s="12"/>
      <c r="X7215" s="12"/>
      <c r="Y7215" s="12"/>
      <c r="Z7215" s="12"/>
      <c r="AA7215" s="12"/>
      <c r="AB7215" s="12"/>
      <c r="AC7215" s="12"/>
      <c r="AD7215" s="12"/>
      <c r="AE7215" s="12"/>
      <c r="AF7215" s="12"/>
      <c r="AG7215" s="12"/>
      <c r="AH7215" s="12"/>
      <c r="AI7215" s="12"/>
      <c r="AJ7215" s="12"/>
      <c r="AK7215" s="12"/>
      <c r="AL7215" s="12"/>
      <c r="AM7215" s="12"/>
      <c r="AN7215" s="12"/>
      <c r="AO7215" s="12"/>
      <c r="AP7215" s="12"/>
      <c r="AQ7215" s="12"/>
      <c r="AR7215" s="12"/>
      <c r="AS7215" s="12"/>
      <c r="AT7215" s="12"/>
      <c r="AU7215" s="12"/>
      <c r="AV7215" s="12"/>
      <c r="AW7215" s="12"/>
      <c r="AX7215" s="12"/>
      <c r="AY7215" s="12"/>
      <c r="AZ7215" s="12"/>
      <c r="BA7215" s="12"/>
      <c r="BB7215" s="12"/>
      <c r="BC7215" s="12"/>
      <c r="BD7215" s="12"/>
      <c r="BE7215" s="12"/>
      <c r="BF7215" s="12"/>
      <c r="BG7215" s="12"/>
      <c r="BH7215" s="12"/>
      <c r="BI7215" s="12"/>
      <c r="BJ7215" s="13"/>
      <c r="BK7215" s="13"/>
      <c r="BL7215" s="13"/>
      <c r="BM7215" s="13"/>
      <c r="BN7215" s="13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1"/>
      <c r="L7216" s="11"/>
      <c r="M7216" s="12"/>
      <c r="N7216" s="12"/>
      <c r="O7216" s="12"/>
      <c r="P7216" s="12"/>
      <c r="Q7216" s="12"/>
      <c r="R7216" s="12"/>
      <c r="S7216" s="12"/>
      <c r="T7216" s="12"/>
      <c r="U7216" s="12"/>
      <c r="V7216" s="12"/>
      <c r="W7216" s="12"/>
      <c r="X7216" s="12"/>
      <c r="Y7216" s="12"/>
      <c r="Z7216" s="12"/>
      <c r="AA7216" s="12"/>
      <c r="AB7216" s="12"/>
      <c r="AC7216" s="12"/>
      <c r="AD7216" s="12"/>
      <c r="AE7216" s="12"/>
      <c r="AF7216" s="12"/>
      <c r="AG7216" s="12"/>
      <c r="AH7216" s="12"/>
      <c r="AI7216" s="12"/>
      <c r="AJ7216" s="12"/>
      <c r="AK7216" s="12"/>
      <c r="AL7216" s="12"/>
      <c r="AM7216" s="12"/>
      <c r="AN7216" s="12"/>
      <c r="AO7216" s="12"/>
      <c r="AP7216" s="12"/>
      <c r="AQ7216" s="12"/>
      <c r="AR7216" s="12"/>
      <c r="AS7216" s="12"/>
      <c r="AT7216" s="12"/>
      <c r="AU7216" s="12"/>
      <c r="AV7216" s="12"/>
      <c r="AW7216" s="12"/>
      <c r="AX7216" s="12"/>
      <c r="AY7216" s="12"/>
      <c r="AZ7216" s="12"/>
      <c r="BA7216" s="12"/>
      <c r="BB7216" s="12"/>
      <c r="BC7216" s="12"/>
      <c r="BD7216" s="12"/>
      <c r="BE7216" s="12"/>
      <c r="BF7216" s="12"/>
      <c r="BG7216" s="12"/>
      <c r="BH7216" s="12"/>
      <c r="BI7216" s="12"/>
      <c r="BJ7216" s="13"/>
      <c r="BK7216" s="13"/>
      <c r="BL7216" s="13"/>
      <c r="BM7216" s="13"/>
      <c r="BN7216" s="13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1"/>
      <c r="L7217" s="11"/>
      <c r="M7217" s="12"/>
      <c r="N7217" s="12"/>
      <c r="O7217" s="12"/>
      <c r="P7217" s="12"/>
      <c r="Q7217" s="12"/>
      <c r="R7217" s="12"/>
      <c r="S7217" s="12"/>
      <c r="T7217" s="12"/>
      <c r="U7217" s="12"/>
      <c r="V7217" s="12"/>
      <c r="W7217" s="12"/>
      <c r="X7217" s="12"/>
      <c r="Y7217" s="12"/>
      <c r="Z7217" s="12"/>
      <c r="AA7217" s="12"/>
      <c r="AB7217" s="12"/>
      <c r="AC7217" s="12"/>
      <c r="AD7217" s="12"/>
      <c r="AE7217" s="12"/>
      <c r="AF7217" s="12"/>
      <c r="AG7217" s="12"/>
      <c r="AH7217" s="12"/>
      <c r="AI7217" s="12"/>
      <c r="AJ7217" s="12"/>
      <c r="AK7217" s="12"/>
      <c r="AL7217" s="12"/>
      <c r="AM7217" s="12"/>
      <c r="AN7217" s="12"/>
      <c r="AO7217" s="12"/>
      <c r="AP7217" s="12"/>
      <c r="AQ7217" s="12"/>
      <c r="AR7217" s="12"/>
      <c r="AS7217" s="12"/>
      <c r="AT7217" s="12"/>
      <c r="AU7217" s="12"/>
      <c r="AV7217" s="12"/>
      <c r="AW7217" s="12"/>
      <c r="AX7217" s="12"/>
      <c r="AY7217" s="12"/>
      <c r="AZ7217" s="12"/>
      <c r="BA7217" s="12"/>
      <c r="BB7217" s="12"/>
      <c r="BC7217" s="12"/>
      <c r="BD7217" s="12"/>
      <c r="BE7217" s="12"/>
      <c r="BF7217" s="12"/>
      <c r="BG7217" s="12"/>
      <c r="BH7217" s="12"/>
      <c r="BI7217" s="12"/>
      <c r="BJ7217" s="13"/>
      <c r="BK7217" s="13"/>
      <c r="BL7217" s="13"/>
      <c r="BM7217" s="13"/>
      <c r="BN7217" s="13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1"/>
      <c r="L7218" s="11"/>
      <c r="M7218" s="12"/>
      <c r="N7218" s="12"/>
      <c r="O7218" s="12"/>
      <c r="P7218" s="12"/>
      <c r="Q7218" s="12"/>
      <c r="R7218" s="12"/>
      <c r="S7218" s="12"/>
      <c r="T7218" s="12"/>
      <c r="U7218" s="12"/>
      <c r="V7218" s="12"/>
      <c r="W7218" s="12"/>
      <c r="X7218" s="12"/>
      <c r="Y7218" s="12"/>
      <c r="Z7218" s="12"/>
      <c r="AA7218" s="12"/>
      <c r="AB7218" s="12"/>
      <c r="AC7218" s="12"/>
      <c r="AD7218" s="12"/>
      <c r="AE7218" s="12"/>
      <c r="AF7218" s="12"/>
      <c r="AG7218" s="12"/>
      <c r="AH7218" s="12"/>
      <c r="AI7218" s="12"/>
      <c r="AJ7218" s="12"/>
      <c r="AK7218" s="12"/>
      <c r="AL7218" s="12"/>
      <c r="AM7218" s="12"/>
      <c r="AN7218" s="12"/>
      <c r="AO7218" s="12"/>
      <c r="AP7218" s="12"/>
      <c r="AQ7218" s="12"/>
      <c r="AR7218" s="12"/>
      <c r="AS7218" s="12"/>
      <c r="AT7218" s="12"/>
      <c r="AU7218" s="12"/>
      <c r="AV7218" s="12"/>
      <c r="AW7218" s="12"/>
      <c r="AX7218" s="12"/>
      <c r="AY7218" s="12"/>
      <c r="AZ7218" s="12"/>
      <c r="BA7218" s="12"/>
      <c r="BB7218" s="12"/>
      <c r="BC7218" s="12"/>
      <c r="BD7218" s="12"/>
      <c r="BE7218" s="12"/>
      <c r="BF7218" s="12"/>
      <c r="BG7218" s="12"/>
      <c r="BH7218" s="12"/>
      <c r="BI7218" s="12"/>
      <c r="BJ7218" s="13"/>
      <c r="BK7218" s="13"/>
      <c r="BL7218" s="13"/>
      <c r="BM7218" s="13"/>
      <c r="BN7218" s="13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1"/>
      <c r="L7219" s="11"/>
      <c r="M7219" s="12"/>
      <c r="N7219" s="12"/>
      <c r="O7219" s="12"/>
      <c r="P7219" s="12"/>
      <c r="Q7219" s="12"/>
      <c r="R7219" s="12"/>
      <c r="S7219" s="12"/>
      <c r="T7219" s="12"/>
      <c r="U7219" s="12"/>
      <c r="V7219" s="12"/>
      <c r="W7219" s="12"/>
      <c r="X7219" s="12"/>
      <c r="Y7219" s="12"/>
      <c r="Z7219" s="12"/>
      <c r="AA7219" s="12"/>
      <c r="AB7219" s="12"/>
      <c r="AC7219" s="12"/>
      <c r="AD7219" s="12"/>
      <c r="AE7219" s="12"/>
      <c r="AF7219" s="12"/>
      <c r="AG7219" s="12"/>
      <c r="AH7219" s="12"/>
      <c r="AI7219" s="12"/>
      <c r="AJ7219" s="12"/>
      <c r="AK7219" s="12"/>
      <c r="AL7219" s="12"/>
      <c r="AM7219" s="12"/>
      <c r="AN7219" s="12"/>
      <c r="AO7219" s="12"/>
      <c r="AP7219" s="12"/>
      <c r="AQ7219" s="12"/>
      <c r="AR7219" s="12"/>
      <c r="AS7219" s="12"/>
      <c r="AT7219" s="12"/>
      <c r="AU7219" s="12"/>
      <c r="AV7219" s="12"/>
      <c r="AW7219" s="12"/>
      <c r="AX7219" s="12"/>
      <c r="AY7219" s="12"/>
      <c r="AZ7219" s="12"/>
      <c r="BA7219" s="12"/>
      <c r="BB7219" s="12"/>
      <c r="BC7219" s="12"/>
      <c r="BD7219" s="12"/>
      <c r="BE7219" s="12"/>
      <c r="BF7219" s="12"/>
      <c r="BG7219" s="12"/>
      <c r="BH7219" s="12"/>
      <c r="BI7219" s="12"/>
      <c r="BJ7219" s="13"/>
      <c r="BK7219" s="13"/>
      <c r="BL7219" s="13"/>
      <c r="BM7219" s="13"/>
      <c r="BN7219" s="13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1"/>
      <c r="L7220" s="11"/>
      <c r="M7220" s="12"/>
      <c r="N7220" s="12"/>
      <c r="O7220" s="12"/>
      <c r="P7220" s="12"/>
      <c r="Q7220" s="12"/>
      <c r="R7220" s="12"/>
      <c r="S7220" s="12"/>
      <c r="T7220" s="12"/>
      <c r="U7220" s="12"/>
      <c r="V7220" s="12"/>
      <c r="W7220" s="12"/>
      <c r="X7220" s="12"/>
      <c r="Y7220" s="12"/>
      <c r="Z7220" s="12"/>
      <c r="AA7220" s="12"/>
      <c r="AB7220" s="12"/>
      <c r="AC7220" s="12"/>
      <c r="AD7220" s="12"/>
      <c r="AE7220" s="12"/>
      <c r="AF7220" s="12"/>
      <c r="AG7220" s="12"/>
      <c r="AH7220" s="12"/>
      <c r="AI7220" s="12"/>
      <c r="AJ7220" s="12"/>
      <c r="AK7220" s="12"/>
      <c r="AL7220" s="12"/>
      <c r="AM7220" s="12"/>
      <c r="AN7220" s="12"/>
      <c r="AO7220" s="12"/>
      <c r="AP7220" s="12"/>
      <c r="AQ7220" s="12"/>
      <c r="AR7220" s="12"/>
      <c r="AS7220" s="12"/>
      <c r="AT7220" s="12"/>
      <c r="AU7220" s="12"/>
      <c r="AV7220" s="12"/>
      <c r="AW7220" s="12"/>
      <c r="AX7220" s="12"/>
      <c r="AY7220" s="12"/>
      <c r="AZ7220" s="12"/>
      <c r="BA7220" s="12"/>
      <c r="BB7220" s="12"/>
      <c r="BC7220" s="12"/>
      <c r="BD7220" s="12"/>
      <c r="BE7220" s="12"/>
      <c r="BF7220" s="12"/>
      <c r="BG7220" s="12"/>
      <c r="BH7220" s="12"/>
      <c r="BI7220" s="12"/>
      <c r="BJ7220" s="13"/>
      <c r="BK7220" s="13"/>
      <c r="BL7220" s="13"/>
      <c r="BM7220" s="13"/>
      <c r="BN7220" s="13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1"/>
      <c r="L7221" s="11"/>
      <c r="M7221" s="12"/>
      <c r="N7221" s="12"/>
      <c r="O7221" s="12"/>
      <c r="P7221" s="12"/>
      <c r="Q7221" s="12"/>
      <c r="R7221" s="12"/>
      <c r="S7221" s="12"/>
      <c r="T7221" s="12"/>
      <c r="U7221" s="12"/>
      <c r="V7221" s="12"/>
      <c r="W7221" s="12"/>
      <c r="X7221" s="12"/>
      <c r="Y7221" s="12"/>
      <c r="Z7221" s="12"/>
      <c r="AA7221" s="12"/>
      <c r="AB7221" s="12"/>
      <c r="AC7221" s="12"/>
      <c r="AD7221" s="12"/>
      <c r="AE7221" s="12"/>
      <c r="AF7221" s="12"/>
      <c r="AG7221" s="12"/>
      <c r="AH7221" s="12"/>
      <c r="AI7221" s="12"/>
      <c r="AJ7221" s="12"/>
      <c r="AK7221" s="12"/>
      <c r="AL7221" s="12"/>
      <c r="AM7221" s="12"/>
      <c r="AN7221" s="12"/>
      <c r="AO7221" s="12"/>
      <c r="AP7221" s="12"/>
      <c r="AQ7221" s="12"/>
      <c r="AR7221" s="12"/>
      <c r="AS7221" s="12"/>
      <c r="AT7221" s="12"/>
      <c r="AU7221" s="12"/>
      <c r="AV7221" s="12"/>
      <c r="AW7221" s="12"/>
      <c r="AX7221" s="12"/>
      <c r="AY7221" s="12"/>
      <c r="AZ7221" s="12"/>
      <c r="BA7221" s="12"/>
      <c r="BB7221" s="12"/>
      <c r="BC7221" s="12"/>
      <c r="BD7221" s="12"/>
      <c r="BE7221" s="12"/>
      <c r="BF7221" s="12"/>
      <c r="BG7221" s="12"/>
      <c r="BH7221" s="12"/>
      <c r="BI7221" s="12"/>
      <c r="BJ7221" s="13"/>
      <c r="BK7221" s="13"/>
      <c r="BL7221" s="13"/>
      <c r="BM7221" s="13"/>
      <c r="BN7221" s="13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1"/>
      <c r="L7222" s="11"/>
      <c r="M7222" s="12"/>
      <c r="N7222" s="12"/>
      <c r="O7222" s="12"/>
      <c r="P7222" s="12"/>
      <c r="Q7222" s="12"/>
      <c r="R7222" s="12"/>
      <c r="S7222" s="12"/>
      <c r="T7222" s="12"/>
      <c r="U7222" s="12"/>
      <c r="V7222" s="12"/>
      <c r="W7222" s="12"/>
      <c r="X7222" s="12"/>
      <c r="Y7222" s="12"/>
      <c r="Z7222" s="12"/>
      <c r="AA7222" s="12"/>
      <c r="AB7222" s="12"/>
      <c r="AC7222" s="12"/>
      <c r="AD7222" s="12"/>
      <c r="AE7222" s="12"/>
      <c r="AF7222" s="12"/>
      <c r="AG7222" s="12"/>
      <c r="AH7222" s="12"/>
      <c r="AI7222" s="12"/>
      <c r="AJ7222" s="12"/>
      <c r="AK7222" s="12"/>
      <c r="AL7222" s="12"/>
      <c r="AM7222" s="12"/>
      <c r="AN7222" s="12"/>
      <c r="AO7222" s="12"/>
      <c r="AP7222" s="12"/>
      <c r="AQ7222" s="12"/>
      <c r="AR7222" s="12"/>
      <c r="AS7222" s="12"/>
      <c r="AT7222" s="12"/>
      <c r="AU7222" s="12"/>
      <c r="AV7222" s="12"/>
      <c r="AW7222" s="12"/>
      <c r="AX7222" s="12"/>
      <c r="AY7222" s="12"/>
      <c r="AZ7222" s="12"/>
      <c r="BA7222" s="12"/>
      <c r="BB7222" s="12"/>
      <c r="BC7222" s="12"/>
      <c r="BD7222" s="12"/>
      <c r="BE7222" s="12"/>
      <c r="BF7222" s="12"/>
      <c r="BG7222" s="12"/>
      <c r="BH7222" s="12"/>
      <c r="BI7222" s="12"/>
      <c r="BJ7222" s="13"/>
      <c r="BK7222" s="13"/>
      <c r="BL7222" s="13"/>
      <c r="BM7222" s="13"/>
      <c r="BN7222" s="13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1"/>
      <c r="L7223" s="11"/>
      <c r="M7223" s="12"/>
      <c r="N7223" s="12"/>
      <c r="O7223" s="12"/>
      <c r="P7223" s="12"/>
      <c r="Q7223" s="12"/>
      <c r="R7223" s="12"/>
      <c r="S7223" s="12"/>
      <c r="T7223" s="12"/>
      <c r="U7223" s="12"/>
      <c r="V7223" s="12"/>
      <c r="W7223" s="12"/>
      <c r="X7223" s="12"/>
      <c r="Y7223" s="12"/>
      <c r="Z7223" s="12"/>
      <c r="AA7223" s="12"/>
      <c r="AB7223" s="12"/>
      <c r="AC7223" s="12"/>
      <c r="AD7223" s="12"/>
      <c r="AE7223" s="12"/>
      <c r="AF7223" s="12"/>
      <c r="AG7223" s="12"/>
      <c r="AH7223" s="12"/>
      <c r="AI7223" s="12"/>
      <c r="AJ7223" s="12"/>
      <c r="AK7223" s="12"/>
      <c r="AL7223" s="12"/>
      <c r="AM7223" s="12"/>
      <c r="AN7223" s="12"/>
      <c r="AO7223" s="12"/>
      <c r="AP7223" s="12"/>
      <c r="AQ7223" s="12"/>
      <c r="AR7223" s="12"/>
      <c r="AS7223" s="12"/>
      <c r="AT7223" s="12"/>
      <c r="AU7223" s="12"/>
      <c r="AV7223" s="12"/>
      <c r="AW7223" s="12"/>
      <c r="AX7223" s="12"/>
      <c r="AY7223" s="12"/>
      <c r="AZ7223" s="12"/>
      <c r="BA7223" s="12"/>
      <c r="BB7223" s="12"/>
      <c r="BC7223" s="12"/>
      <c r="BD7223" s="12"/>
      <c r="BE7223" s="12"/>
      <c r="BF7223" s="12"/>
      <c r="BG7223" s="12"/>
      <c r="BH7223" s="12"/>
      <c r="BI7223" s="12"/>
      <c r="BJ7223" s="13"/>
      <c r="BK7223" s="13"/>
      <c r="BL7223" s="13"/>
      <c r="BM7223" s="13"/>
      <c r="BN7223" s="13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1"/>
      <c r="L7224" s="11"/>
      <c r="M7224" s="12"/>
      <c r="N7224" s="12"/>
      <c r="O7224" s="12"/>
      <c r="P7224" s="12"/>
      <c r="Q7224" s="12"/>
      <c r="R7224" s="12"/>
      <c r="S7224" s="12"/>
      <c r="T7224" s="12"/>
      <c r="U7224" s="12"/>
      <c r="V7224" s="12"/>
      <c r="W7224" s="12"/>
      <c r="X7224" s="12"/>
      <c r="Y7224" s="12"/>
      <c r="Z7224" s="12"/>
      <c r="AA7224" s="12"/>
      <c r="AB7224" s="12"/>
      <c r="AC7224" s="12"/>
      <c r="AD7224" s="12"/>
      <c r="AE7224" s="12"/>
      <c r="AF7224" s="12"/>
      <c r="AG7224" s="12"/>
      <c r="AH7224" s="12"/>
      <c r="AI7224" s="12"/>
      <c r="AJ7224" s="12"/>
      <c r="AK7224" s="12"/>
      <c r="AL7224" s="12"/>
      <c r="AM7224" s="12"/>
      <c r="AN7224" s="12"/>
      <c r="AO7224" s="12"/>
      <c r="AP7224" s="12"/>
      <c r="AQ7224" s="12"/>
      <c r="AR7224" s="12"/>
      <c r="AS7224" s="12"/>
      <c r="AT7224" s="12"/>
      <c r="AU7224" s="12"/>
      <c r="AV7224" s="12"/>
      <c r="AW7224" s="12"/>
      <c r="AX7224" s="12"/>
      <c r="AY7224" s="12"/>
      <c r="AZ7224" s="12"/>
      <c r="BA7224" s="12"/>
      <c r="BB7224" s="12"/>
      <c r="BC7224" s="12"/>
      <c r="BD7224" s="12"/>
      <c r="BE7224" s="12"/>
      <c r="BF7224" s="12"/>
      <c r="BG7224" s="12"/>
      <c r="BH7224" s="12"/>
      <c r="BI7224" s="12"/>
      <c r="BJ7224" s="13"/>
      <c r="BK7224" s="13"/>
      <c r="BL7224" s="13"/>
      <c r="BM7224" s="13"/>
      <c r="BN7224" s="13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1"/>
      <c r="L7225" s="11"/>
      <c r="M7225" s="12"/>
      <c r="N7225" s="12"/>
      <c r="O7225" s="12"/>
      <c r="P7225" s="12"/>
      <c r="Q7225" s="12"/>
      <c r="R7225" s="12"/>
      <c r="S7225" s="12"/>
      <c r="T7225" s="12"/>
      <c r="U7225" s="12"/>
      <c r="V7225" s="12"/>
      <c r="W7225" s="12"/>
      <c r="X7225" s="12"/>
      <c r="Y7225" s="12"/>
      <c r="Z7225" s="12"/>
      <c r="AA7225" s="12"/>
      <c r="AB7225" s="12"/>
      <c r="AC7225" s="12"/>
      <c r="AD7225" s="12"/>
      <c r="AE7225" s="12"/>
      <c r="AF7225" s="12"/>
      <c r="AG7225" s="12"/>
      <c r="AH7225" s="12"/>
      <c r="AI7225" s="12"/>
      <c r="AJ7225" s="12"/>
      <c r="AK7225" s="12"/>
      <c r="AL7225" s="12"/>
      <c r="AM7225" s="12"/>
      <c r="AN7225" s="12"/>
      <c r="AO7225" s="12"/>
      <c r="AP7225" s="12"/>
      <c r="AQ7225" s="12"/>
      <c r="AR7225" s="12"/>
      <c r="AS7225" s="12"/>
      <c r="AT7225" s="12"/>
      <c r="AU7225" s="12"/>
      <c r="AV7225" s="12"/>
      <c r="AW7225" s="12"/>
      <c r="AX7225" s="12"/>
      <c r="AY7225" s="12"/>
      <c r="AZ7225" s="12"/>
      <c r="BA7225" s="12"/>
      <c r="BB7225" s="12"/>
      <c r="BC7225" s="12"/>
      <c r="BD7225" s="12"/>
      <c r="BE7225" s="12"/>
      <c r="BF7225" s="12"/>
      <c r="BG7225" s="12"/>
      <c r="BH7225" s="12"/>
      <c r="BI7225" s="12"/>
      <c r="BJ7225" s="13"/>
      <c r="BK7225" s="13"/>
      <c r="BL7225" s="13"/>
      <c r="BM7225" s="13"/>
      <c r="BN7225" s="13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1"/>
      <c r="L7226" s="11"/>
      <c r="M7226" s="12"/>
      <c r="N7226" s="12"/>
      <c r="O7226" s="12"/>
      <c r="P7226" s="12"/>
      <c r="Q7226" s="12"/>
      <c r="R7226" s="12"/>
      <c r="S7226" s="12"/>
      <c r="T7226" s="12"/>
      <c r="U7226" s="12"/>
      <c r="V7226" s="12"/>
      <c r="W7226" s="12"/>
      <c r="X7226" s="12"/>
      <c r="Y7226" s="12"/>
      <c r="Z7226" s="12"/>
      <c r="AA7226" s="12"/>
      <c r="AB7226" s="12"/>
      <c r="AC7226" s="12"/>
      <c r="AD7226" s="12"/>
      <c r="AE7226" s="12"/>
      <c r="AF7226" s="12"/>
      <c r="AG7226" s="12"/>
      <c r="AH7226" s="12"/>
      <c r="AI7226" s="12"/>
      <c r="AJ7226" s="12"/>
      <c r="AK7226" s="12"/>
      <c r="AL7226" s="12"/>
      <c r="AM7226" s="12"/>
      <c r="AN7226" s="12"/>
      <c r="AO7226" s="12"/>
      <c r="AP7226" s="12"/>
      <c r="AQ7226" s="12"/>
      <c r="AR7226" s="12"/>
      <c r="AS7226" s="12"/>
      <c r="AT7226" s="12"/>
      <c r="AU7226" s="12"/>
      <c r="AV7226" s="12"/>
      <c r="AW7226" s="12"/>
      <c r="AX7226" s="12"/>
      <c r="AY7226" s="12"/>
      <c r="AZ7226" s="12"/>
      <c r="BA7226" s="12"/>
      <c r="BB7226" s="12"/>
      <c r="BC7226" s="12"/>
      <c r="BD7226" s="12"/>
      <c r="BE7226" s="12"/>
      <c r="BF7226" s="12"/>
      <c r="BG7226" s="12"/>
      <c r="BH7226" s="12"/>
      <c r="BI7226" s="12"/>
      <c r="BJ7226" s="13"/>
      <c r="BK7226" s="13"/>
      <c r="BL7226" s="13"/>
      <c r="BM7226" s="13"/>
      <c r="BN7226" s="13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1"/>
      <c r="L7227" s="11"/>
      <c r="M7227" s="12"/>
      <c r="N7227" s="12"/>
      <c r="O7227" s="12"/>
      <c r="P7227" s="12"/>
      <c r="Q7227" s="12"/>
      <c r="R7227" s="12"/>
      <c r="S7227" s="12"/>
      <c r="T7227" s="12"/>
      <c r="U7227" s="12"/>
      <c r="V7227" s="12"/>
      <c r="W7227" s="12"/>
      <c r="X7227" s="12"/>
      <c r="Y7227" s="12"/>
      <c r="Z7227" s="12"/>
      <c r="AA7227" s="12"/>
      <c r="AB7227" s="12"/>
      <c r="AC7227" s="12"/>
      <c r="AD7227" s="12"/>
      <c r="AE7227" s="12"/>
      <c r="AF7227" s="12"/>
      <c r="AG7227" s="12"/>
      <c r="AH7227" s="12"/>
      <c r="AI7227" s="12"/>
      <c r="AJ7227" s="12"/>
      <c r="AK7227" s="12"/>
      <c r="AL7227" s="12"/>
      <c r="AM7227" s="12"/>
      <c r="AN7227" s="12"/>
      <c r="AO7227" s="12"/>
      <c r="AP7227" s="12"/>
      <c r="AQ7227" s="12"/>
      <c r="AR7227" s="12"/>
      <c r="AS7227" s="12"/>
      <c r="AT7227" s="12"/>
      <c r="AU7227" s="12"/>
      <c r="AV7227" s="12"/>
      <c r="AW7227" s="12"/>
      <c r="AX7227" s="12"/>
      <c r="AY7227" s="12"/>
      <c r="AZ7227" s="12"/>
      <c r="BA7227" s="12"/>
      <c r="BB7227" s="12"/>
      <c r="BC7227" s="12"/>
      <c r="BD7227" s="12"/>
      <c r="BE7227" s="12"/>
      <c r="BF7227" s="12"/>
      <c r="BG7227" s="12"/>
      <c r="BH7227" s="12"/>
      <c r="BI7227" s="12"/>
      <c r="BJ7227" s="13"/>
      <c r="BK7227" s="13"/>
      <c r="BL7227" s="13"/>
      <c r="BM7227" s="13"/>
      <c r="BN7227" s="13"/>
    </row>
    <row r="7228" spans="4:66" s="14" customFormat="1" x14ac:dyDescent="0.25">
      <c r="K7228" s="15"/>
      <c r="L7228" s="15"/>
      <c r="M7228" s="16"/>
      <c r="N7228" s="16"/>
      <c r="O7228" s="16"/>
      <c r="P7228" s="16"/>
      <c r="Q7228" s="16"/>
      <c r="R7228" s="16"/>
      <c r="S7228" s="16"/>
      <c r="T7228" s="16"/>
      <c r="U7228" s="16"/>
      <c r="V7228" s="16"/>
      <c r="W7228" s="16"/>
      <c r="X7228" s="16"/>
      <c r="Y7228" s="16"/>
      <c r="Z7228" s="16"/>
      <c r="AA7228" s="16"/>
      <c r="AB7228" s="16"/>
      <c r="AC7228" s="16"/>
      <c r="AD7228" s="16"/>
      <c r="AE7228" s="16"/>
      <c r="AF7228" s="16"/>
      <c r="AG7228" s="16"/>
      <c r="AH7228" s="16"/>
      <c r="AI7228" s="16"/>
      <c r="AJ7228" s="16"/>
      <c r="AK7228" s="16"/>
      <c r="AL7228" s="16"/>
      <c r="AM7228" s="16"/>
      <c r="AN7228" s="16"/>
      <c r="AO7228" s="16"/>
      <c r="AP7228" s="16"/>
      <c r="AQ7228" s="16"/>
      <c r="AR7228" s="16"/>
      <c r="AS7228" s="16"/>
      <c r="AT7228" s="16"/>
      <c r="AU7228" s="16"/>
      <c r="AV7228" s="16"/>
      <c r="AW7228" s="16"/>
      <c r="AX7228" s="16"/>
      <c r="AY7228" s="16"/>
      <c r="AZ7228" s="16"/>
      <c r="BA7228" s="16"/>
      <c r="BB7228" s="16"/>
      <c r="BC7228" s="16"/>
      <c r="BD7228" s="16"/>
      <c r="BE7228" s="16"/>
      <c r="BF7228" s="16"/>
      <c r="BG7228" s="16"/>
      <c r="BH7228" s="16"/>
      <c r="BI7228" s="16"/>
      <c r="BJ7228" s="17"/>
      <c r="BK7228" s="17"/>
      <c r="BL7228" s="17"/>
      <c r="BM7228" s="17"/>
      <c r="BN7228" s="17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1"/>
      <c r="L7229" s="11"/>
      <c r="M7229" s="12"/>
      <c r="N7229" s="12"/>
      <c r="O7229" s="12"/>
      <c r="P7229" s="12"/>
      <c r="Q7229" s="12"/>
      <c r="R7229" s="12"/>
      <c r="S7229" s="12"/>
      <c r="T7229" s="12"/>
      <c r="U7229" s="12"/>
      <c r="V7229" s="12"/>
      <c r="W7229" s="12"/>
      <c r="X7229" s="12"/>
      <c r="Y7229" s="12"/>
      <c r="Z7229" s="12"/>
      <c r="AA7229" s="12"/>
      <c r="AB7229" s="12"/>
      <c r="AC7229" s="12"/>
      <c r="AD7229" s="12"/>
      <c r="AE7229" s="12"/>
      <c r="AF7229" s="12"/>
      <c r="AG7229" s="12"/>
      <c r="AH7229" s="12"/>
      <c r="AI7229" s="12"/>
      <c r="AJ7229" s="12"/>
      <c r="AK7229" s="12"/>
      <c r="AL7229" s="12"/>
      <c r="AM7229" s="12"/>
      <c r="AN7229" s="12"/>
      <c r="AO7229" s="12"/>
      <c r="AP7229" s="12"/>
      <c r="AQ7229" s="12"/>
      <c r="AR7229" s="12"/>
      <c r="AS7229" s="12"/>
      <c r="AT7229" s="12"/>
      <c r="AU7229" s="12"/>
      <c r="AV7229" s="12"/>
      <c r="AW7229" s="12"/>
      <c r="AX7229" s="12"/>
      <c r="AY7229" s="12"/>
      <c r="AZ7229" s="12"/>
      <c r="BA7229" s="12"/>
      <c r="BB7229" s="12"/>
      <c r="BC7229" s="12"/>
      <c r="BD7229" s="12"/>
      <c r="BE7229" s="12"/>
      <c r="BF7229" s="12"/>
      <c r="BG7229" s="12"/>
      <c r="BH7229" s="12"/>
      <c r="BI7229" s="12"/>
      <c r="BJ7229" s="13"/>
      <c r="BK7229" s="13"/>
      <c r="BL7229" s="13"/>
      <c r="BM7229" s="13"/>
      <c r="BN7229" s="13"/>
    </row>
    <row r="7230" spans="4:66" x14ac:dyDescent="0.25">
      <c r="D7230"/>
      <c r="E7230" s="10"/>
      <c r="F7230" s="10"/>
      <c r="G7230" s="10"/>
      <c r="H7230" s="10"/>
      <c r="I7230" s="10"/>
      <c r="J7230" s="10"/>
      <c r="K7230" s="11"/>
      <c r="L7230" s="11"/>
      <c r="M7230" s="12"/>
      <c r="N7230" s="12"/>
      <c r="O7230" s="12"/>
      <c r="P7230" s="12"/>
      <c r="Q7230" s="12"/>
      <c r="R7230" s="12"/>
      <c r="S7230" s="12"/>
      <c r="T7230" s="12"/>
      <c r="U7230" s="12"/>
      <c r="V7230" s="12"/>
      <c r="W7230" s="12"/>
      <c r="X7230" s="12"/>
      <c r="Y7230" s="12"/>
      <c r="Z7230" s="12"/>
      <c r="AA7230" s="12"/>
      <c r="AB7230" s="12"/>
      <c r="AC7230" s="12"/>
      <c r="AD7230" s="12"/>
      <c r="AE7230" s="12"/>
      <c r="AF7230" s="12"/>
      <c r="AG7230" s="12"/>
      <c r="AH7230" s="12"/>
      <c r="AI7230" s="12"/>
      <c r="AJ7230" s="12"/>
      <c r="AK7230" s="12"/>
      <c r="AL7230" s="12"/>
      <c r="AM7230" s="12"/>
      <c r="AN7230" s="12"/>
      <c r="AO7230" s="12"/>
      <c r="AP7230" s="12"/>
      <c r="AQ7230" s="12"/>
      <c r="AR7230" s="12"/>
      <c r="AS7230" s="12"/>
      <c r="AT7230" s="12"/>
      <c r="AU7230" s="12"/>
      <c r="AV7230" s="12"/>
      <c r="AW7230" s="12"/>
      <c r="AX7230" s="12"/>
      <c r="AY7230" s="12"/>
      <c r="AZ7230" s="12"/>
      <c r="BA7230" s="12"/>
      <c r="BB7230" s="12"/>
      <c r="BC7230" s="12"/>
      <c r="BD7230" s="12"/>
      <c r="BE7230" s="12"/>
      <c r="BF7230" s="12"/>
      <c r="BG7230" s="12"/>
      <c r="BH7230" s="12"/>
      <c r="BI7230" s="12"/>
      <c r="BJ7230" s="13"/>
      <c r="BK7230" s="13"/>
      <c r="BL7230" s="13"/>
      <c r="BM7230" s="13"/>
      <c r="BN7230" s="13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1"/>
      <c r="L7231" s="11"/>
      <c r="M7231" s="12"/>
      <c r="N7231" s="12"/>
      <c r="O7231" s="12"/>
      <c r="P7231" s="12"/>
      <c r="Q7231" s="12"/>
      <c r="R7231" s="12"/>
      <c r="S7231" s="12"/>
      <c r="T7231" s="12"/>
      <c r="U7231" s="12"/>
      <c r="V7231" s="12"/>
      <c r="W7231" s="12"/>
      <c r="X7231" s="12"/>
      <c r="Y7231" s="12"/>
      <c r="Z7231" s="12"/>
      <c r="AA7231" s="12"/>
      <c r="AB7231" s="12"/>
      <c r="AC7231" s="12"/>
      <c r="AD7231" s="12"/>
      <c r="AE7231" s="12"/>
      <c r="AF7231" s="12"/>
      <c r="AG7231" s="12"/>
      <c r="AH7231" s="12"/>
      <c r="AI7231" s="12"/>
      <c r="AJ7231" s="12"/>
      <c r="AK7231" s="12"/>
      <c r="AL7231" s="12"/>
      <c r="AM7231" s="12"/>
      <c r="AN7231" s="12"/>
      <c r="AO7231" s="12"/>
      <c r="AP7231" s="12"/>
      <c r="AQ7231" s="12"/>
      <c r="AR7231" s="12"/>
      <c r="AS7231" s="12"/>
      <c r="AT7231" s="12"/>
      <c r="AU7231" s="12"/>
      <c r="AV7231" s="12"/>
      <c r="AW7231" s="12"/>
      <c r="AX7231" s="12"/>
      <c r="AY7231" s="12"/>
      <c r="AZ7231" s="12"/>
      <c r="BA7231" s="12"/>
      <c r="BB7231" s="12"/>
      <c r="BC7231" s="12"/>
      <c r="BD7231" s="12"/>
      <c r="BE7231" s="12"/>
      <c r="BF7231" s="12"/>
      <c r="BG7231" s="12"/>
      <c r="BH7231" s="12"/>
      <c r="BI7231" s="12"/>
      <c r="BJ7231" s="13"/>
      <c r="BK7231" s="13"/>
      <c r="BL7231" s="13"/>
      <c r="BM7231" s="13"/>
      <c r="BN7231" s="13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1"/>
      <c r="L7232" s="11"/>
      <c r="M7232" s="12"/>
      <c r="N7232" s="12"/>
      <c r="O7232" s="12"/>
      <c r="P7232" s="12"/>
      <c r="Q7232" s="12"/>
      <c r="R7232" s="12"/>
      <c r="S7232" s="12"/>
      <c r="T7232" s="12"/>
      <c r="U7232" s="12"/>
      <c r="V7232" s="12"/>
      <c r="W7232" s="12"/>
      <c r="X7232" s="12"/>
      <c r="Y7232" s="12"/>
      <c r="Z7232" s="12"/>
      <c r="AA7232" s="12"/>
      <c r="AB7232" s="12"/>
      <c r="AC7232" s="12"/>
      <c r="AD7232" s="12"/>
      <c r="AE7232" s="12"/>
      <c r="AF7232" s="12"/>
      <c r="AG7232" s="12"/>
      <c r="AH7232" s="12"/>
      <c r="AI7232" s="12"/>
      <c r="AJ7232" s="12"/>
      <c r="AK7232" s="12"/>
      <c r="AL7232" s="12"/>
      <c r="AM7232" s="12"/>
      <c r="AN7232" s="12"/>
      <c r="AO7232" s="12"/>
      <c r="AP7232" s="12"/>
      <c r="AQ7232" s="12"/>
      <c r="AR7232" s="12"/>
      <c r="AS7232" s="12"/>
      <c r="AT7232" s="12"/>
      <c r="AU7232" s="12"/>
      <c r="AV7232" s="12"/>
      <c r="AW7232" s="12"/>
      <c r="AX7232" s="12"/>
      <c r="AY7232" s="12"/>
      <c r="AZ7232" s="12"/>
      <c r="BA7232" s="12"/>
      <c r="BB7232" s="12"/>
      <c r="BC7232" s="12"/>
      <c r="BD7232" s="12"/>
      <c r="BE7232" s="12"/>
      <c r="BF7232" s="12"/>
      <c r="BG7232" s="12"/>
      <c r="BH7232" s="12"/>
      <c r="BI7232" s="12"/>
      <c r="BJ7232" s="13"/>
      <c r="BK7232" s="13"/>
      <c r="BL7232" s="13"/>
      <c r="BM7232" s="13"/>
      <c r="BN7232" s="13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1"/>
      <c r="L7233" s="11"/>
      <c r="M7233" s="12"/>
      <c r="N7233" s="12"/>
      <c r="O7233" s="12"/>
      <c r="P7233" s="12"/>
      <c r="Q7233" s="12"/>
      <c r="R7233" s="12"/>
      <c r="S7233" s="12"/>
      <c r="T7233" s="12"/>
      <c r="U7233" s="12"/>
      <c r="V7233" s="12"/>
      <c r="W7233" s="12"/>
      <c r="X7233" s="12"/>
      <c r="Y7233" s="12"/>
      <c r="Z7233" s="12"/>
      <c r="AA7233" s="12"/>
      <c r="AB7233" s="12"/>
      <c r="AC7233" s="12"/>
      <c r="AD7233" s="12"/>
      <c r="AE7233" s="12"/>
      <c r="AF7233" s="12"/>
      <c r="AG7233" s="12"/>
      <c r="AH7233" s="12"/>
      <c r="AI7233" s="12"/>
      <c r="AJ7233" s="12"/>
      <c r="AK7233" s="12"/>
      <c r="AL7233" s="12"/>
      <c r="AM7233" s="12"/>
      <c r="AN7233" s="12"/>
      <c r="AO7233" s="12"/>
      <c r="AP7233" s="12"/>
      <c r="AQ7233" s="12"/>
      <c r="AR7233" s="12"/>
      <c r="AS7233" s="12"/>
      <c r="AT7233" s="12"/>
      <c r="AU7233" s="12"/>
      <c r="AV7233" s="12"/>
      <c r="AW7233" s="12"/>
      <c r="AX7233" s="12"/>
      <c r="AY7233" s="12"/>
      <c r="AZ7233" s="12"/>
      <c r="BA7233" s="12"/>
      <c r="BB7233" s="12"/>
      <c r="BC7233" s="12"/>
      <c r="BD7233" s="12"/>
      <c r="BE7233" s="12"/>
      <c r="BF7233" s="12"/>
      <c r="BG7233" s="12"/>
      <c r="BH7233" s="12"/>
      <c r="BI7233" s="12"/>
      <c r="BJ7233" s="13"/>
      <c r="BK7233" s="13"/>
      <c r="BL7233" s="13"/>
      <c r="BM7233" s="13"/>
      <c r="BN7233" s="13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1"/>
      <c r="L7234" s="11"/>
      <c r="M7234" s="12"/>
      <c r="N7234" s="12"/>
      <c r="O7234" s="12"/>
      <c r="P7234" s="12"/>
      <c r="Q7234" s="12"/>
      <c r="R7234" s="12"/>
      <c r="S7234" s="12"/>
      <c r="T7234" s="12"/>
      <c r="U7234" s="12"/>
      <c r="V7234" s="12"/>
      <c r="W7234" s="12"/>
      <c r="X7234" s="12"/>
      <c r="Y7234" s="12"/>
      <c r="Z7234" s="12"/>
      <c r="AA7234" s="12"/>
      <c r="AB7234" s="12"/>
      <c r="AC7234" s="12"/>
      <c r="AD7234" s="12"/>
      <c r="AE7234" s="12"/>
      <c r="AF7234" s="12"/>
      <c r="AG7234" s="12"/>
      <c r="AH7234" s="12"/>
      <c r="AI7234" s="12"/>
      <c r="AJ7234" s="12"/>
      <c r="AK7234" s="12"/>
      <c r="AL7234" s="12"/>
      <c r="AM7234" s="12"/>
      <c r="AN7234" s="12"/>
      <c r="AO7234" s="12"/>
      <c r="AP7234" s="12"/>
      <c r="AQ7234" s="12"/>
      <c r="AR7234" s="12"/>
      <c r="AS7234" s="12"/>
      <c r="AT7234" s="12"/>
      <c r="AU7234" s="12"/>
      <c r="AV7234" s="12"/>
      <c r="AW7234" s="12"/>
      <c r="AX7234" s="12"/>
      <c r="AY7234" s="12"/>
      <c r="AZ7234" s="12"/>
      <c r="BA7234" s="12"/>
      <c r="BB7234" s="12"/>
      <c r="BC7234" s="12"/>
      <c r="BD7234" s="12"/>
      <c r="BE7234" s="12"/>
      <c r="BF7234" s="12"/>
      <c r="BG7234" s="12"/>
      <c r="BH7234" s="12"/>
      <c r="BI7234" s="12"/>
      <c r="BJ7234" s="13"/>
      <c r="BK7234" s="13"/>
      <c r="BL7234" s="13"/>
      <c r="BM7234" s="13"/>
      <c r="BN7234" s="13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1"/>
      <c r="L7235" s="11"/>
      <c r="M7235" s="12"/>
      <c r="N7235" s="12"/>
      <c r="O7235" s="12"/>
      <c r="P7235" s="12"/>
      <c r="Q7235" s="12"/>
      <c r="R7235" s="12"/>
      <c r="S7235" s="12"/>
      <c r="T7235" s="12"/>
      <c r="U7235" s="12"/>
      <c r="V7235" s="12"/>
      <c r="W7235" s="12"/>
      <c r="X7235" s="12"/>
      <c r="Y7235" s="12"/>
      <c r="Z7235" s="12"/>
      <c r="AA7235" s="12"/>
      <c r="AB7235" s="12"/>
      <c r="AC7235" s="12"/>
      <c r="AD7235" s="12"/>
      <c r="AE7235" s="12"/>
      <c r="AF7235" s="12"/>
      <c r="AG7235" s="12"/>
      <c r="AH7235" s="12"/>
      <c r="AI7235" s="12"/>
      <c r="AJ7235" s="12"/>
      <c r="AK7235" s="12"/>
      <c r="AL7235" s="12"/>
      <c r="AM7235" s="12"/>
      <c r="AN7235" s="12"/>
      <c r="AO7235" s="12"/>
      <c r="AP7235" s="12"/>
      <c r="AQ7235" s="12"/>
      <c r="AR7235" s="12"/>
      <c r="AS7235" s="12"/>
      <c r="AT7235" s="12"/>
      <c r="AU7235" s="12"/>
      <c r="AV7235" s="12"/>
      <c r="AW7235" s="12"/>
      <c r="AX7235" s="12"/>
      <c r="AY7235" s="12"/>
      <c r="AZ7235" s="12"/>
      <c r="BA7235" s="12"/>
      <c r="BB7235" s="12"/>
      <c r="BC7235" s="12"/>
      <c r="BD7235" s="12"/>
      <c r="BE7235" s="12"/>
      <c r="BF7235" s="12"/>
      <c r="BG7235" s="12"/>
      <c r="BH7235" s="12"/>
      <c r="BI7235" s="12"/>
      <c r="BJ7235" s="13"/>
      <c r="BK7235" s="13"/>
      <c r="BL7235" s="13"/>
      <c r="BM7235" s="13"/>
      <c r="BN7235" s="13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1"/>
      <c r="L7236" s="11"/>
      <c r="M7236" s="12"/>
      <c r="N7236" s="12"/>
      <c r="O7236" s="12"/>
      <c r="P7236" s="12"/>
      <c r="Q7236" s="12"/>
      <c r="R7236" s="12"/>
      <c r="S7236" s="12"/>
      <c r="T7236" s="12"/>
      <c r="U7236" s="12"/>
      <c r="V7236" s="12"/>
      <c r="W7236" s="12"/>
      <c r="X7236" s="12"/>
      <c r="Y7236" s="12"/>
      <c r="Z7236" s="12"/>
      <c r="AA7236" s="12"/>
      <c r="AB7236" s="12"/>
      <c r="AC7236" s="12"/>
      <c r="AD7236" s="12"/>
      <c r="AE7236" s="12"/>
      <c r="AF7236" s="12"/>
      <c r="AG7236" s="12"/>
      <c r="AH7236" s="12"/>
      <c r="AI7236" s="12"/>
      <c r="AJ7236" s="12"/>
      <c r="AK7236" s="12"/>
      <c r="AL7236" s="12"/>
      <c r="AM7236" s="12"/>
      <c r="AN7236" s="12"/>
      <c r="AO7236" s="12"/>
      <c r="AP7236" s="12"/>
      <c r="AQ7236" s="12"/>
      <c r="AR7236" s="12"/>
      <c r="AS7236" s="12"/>
      <c r="AT7236" s="12"/>
      <c r="AU7236" s="12"/>
      <c r="AV7236" s="12"/>
      <c r="AW7236" s="12"/>
      <c r="AX7236" s="12"/>
      <c r="AY7236" s="12"/>
      <c r="AZ7236" s="12"/>
      <c r="BA7236" s="12"/>
      <c r="BB7236" s="12"/>
      <c r="BC7236" s="12"/>
      <c r="BD7236" s="12"/>
      <c r="BE7236" s="12"/>
      <c r="BF7236" s="12"/>
      <c r="BG7236" s="12"/>
      <c r="BH7236" s="12"/>
      <c r="BI7236" s="12"/>
      <c r="BJ7236" s="13"/>
      <c r="BK7236" s="13"/>
      <c r="BL7236" s="13"/>
      <c r="BM7236" s="13"/>
      <c r="BN7236" s="13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1"/>
      <c r="L7237" s="11"/>
      <c r="M7237" s="12"/>
      <c r="N7237" s="12"/>
      <c r="O7237" s="12"/>
      <c r="P7237" s="12"/>
      <c r="Q7237" s="12"/>
      <c r="R7237" s="12"/>
      <c r="S7237" s="12"/>
      <c r="T7237" s="12"/>
      <c r="U7237" s="12"/>
      <c r="V7237" s="12"/>
      <c r="W7237" s="12"/>
      <c r="X7237" s="12"/>
      <c r="Y7237" s="12"/>
      <c r="Z7237" s="12"/>
      <c r="AA7237" s="12"/>
      <c r="AB7237" s="12"/>
      <c r="AC7237" s="12"/>
      <c r="AD7237" s="12"/>
      <c r="AE7237" s="12"/>
      <c r="AF7237" s="12"/>
      <c r="AG7237" s="12"/>
      <c r="AH7237" s="12"/>
      <c r="AI7237" s="12"/>
      <c r="AJ7237" s="12"/>
      <c r="AK7237" s="12"/>
      <c r="AL7237" s="12"/>
      <c r="AM7237" s="12"/>
      <c r="AN7237" s="12"/>
      <c r="AO7237" s="12"/>
      <c r="AP7237" s="12"/>
      <c r="AQ7237" s="12"/>
      <c r="AR7237" s="12"/>
      <c r="AS7237" s="12"/>
      <c r="AT7237" s="12"/>
      <c r="AU7237" s="12"/>
      <c r="AV7237" s="12"/>
      <c r="AW7237" s="12"/>
      <c r="AX7237" s="12"/>
      <c r="AY7237" s="12"/>
      <c r="AZ7237" s="12"/>
      <c r="BA7237" s="12"/>
      <c r="BB7237" s="12"/>
      <c r="BC7237" s="12"/>
      <c r="BD7237" s="12"/>
      <c r="BE7237" s="12"/>
      <c r="BF7237" s="12"/>
      <c r="BG7237" s="12"/>
      <c r="BH7237" s="12"/>
      <c r="BI7237" s="12"/>
      <c r="BJ7237" s="13"/>
      <c r="BK7237" s="13"/>
      <c r="BL7237" s="13"/>
      <c r="BM7237" s="13"/>
      <c r="BN7237" s="13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1"/>
      <c r="L7238" s="11"/>
      <c r="M7238" s="12"/>
      <c r="N7238" s="12"/>
      <c r="O7238" s="12"/>
      <c r="P7238" s="12"/>
      <c r="Q7238" s="12"/>
      <c r="R7238" s="12"/>
      <c r="S7238" s="12"/>
      <c r="T7238" s="12"/>
      <c r="U7238" s="12"/>
      <c r="V7238" s="12"/>
      <c r="W7238" s="12"/>
      <c r="X7238" s="12"/>
      <c r="Y7238" s="12"/>
      <c r="Z7238" s="12"/>
      <c r="AA7238" s="12"/>
      <c r="AB7238" s="12"/>
      <c r="AC7238" s="12"/>
      <c r="AD7238" s="12"/>
      <c r="AE7238" s="12"/>
      <c r="AF7238" s="12"/>
      <c r="AG7238" s="12"/>
      <c r="AH7238" s="12"/>
      <c r="AI7238" s="12"/>
      <c r="AJ7238" s="12"/>
      <c r="AK7238" s="12"/>
      <c r="AL7238" s="12"/>
      <c r="AM7238" s="12"/>
      <c r="AN7238" s="12"/>
      <c r="AO7238" s="12"/>
      <c r="AP7238" s="12"/>
      <c r="AQ7238" s="12"/>
      <c r="AR7238" s="12"/>
      <c r="AS7238" s="12"/>
      <c r="AT7238" s="12"/>
      <c r="AU7238" s="12"/>
      <c r="AV7238" s="12"/>
      <c r="AW7238" s="12"/>
      <c r="AX7238" s="12"/>
      <c r="AY7238" s="12"/>
      <c r="AZ7238" s="12"/>
      <c r="BA7238" s="12"/>
      <c r="BB7238" s="12"/>
      <c r="BC7238" s="12"/>
      <c r="BD7238" s="12"/>
      <c r="BE7238" s="12"/>
      <c r="BF7238" s="12"/>
      <c r="BG7238" s="12"/>
      <c r="BH7238" s="12"/>
      <c r="BI7238" s="12"/>
      <c r="BJ7238" s="13"/>
      <c r="BK7238" s="13"/>
      <c r="BL7238" s="13"/>
      <c r="BM7238" s="13"/>
      <c r="BN7238" s="13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1"/>
      <c r="L7239" s="11"/>
      <c r="M7239" s="12"/>
      <c r="N7239" s="12"/>
      <c r="O7239" s="12"/>
      <c r="P7239" s="12"/>
      <c r="Q7239" s="12"/>
      <c r="R7239" s="12"/>
      <c r="S7239" s="12"/>
      <c r="T7239" s="12"/>
      <c r="U7239" s="12"/>
      <c r="V7239" s="12"/>
      <c r="W7239" s="12"/>
      <c r="X7239" s="12"/>
      <c r="Y7239" s="12"/>
      <c r="Z7239" s="12"/>
      <c r="AA7239" s="12"/>
      <c r="AB7239" s="12"/>
      <c r="AC7239" s="12"/>
      <c r="AD7239" s="12"/>
      <c r="AE7239" s="12"/>
      <c r="AF7239" s="12"/>
      <c r="AG7239" s="12"/>
      <c r="AH7239" s="12"/>
      <c r="AI7239" s="12"/>
      <c r="AJ7239" s="12"/>
      <c r="AK7239" s="12"/>
      <c r="AL7239" s="12"/>
      <c r="AM7239" s="12"/>
      <c r="AN7239" s="12"/>
      <c r="AO7239" s="12"/>
      <c r="AP7239" s="12"/>
      <c r="AQ7239" s="12"/>
      <c r="AR7239" s="12"/>
      <c r="AS7239" s="12"/>
      <c r="AT7239" s="12"/>
      <c r="AU7239" s="12"/>
      <c r="AV7239" s="12"/>
      <c r="AW7239" s="12"/>
      <c r="AX7239" s="12"/>
      <c r="AY7239" s="12"/>
      <c r="AZ7239" s="12"/>
      <c r="BA7239" s="12"/>
      <c r="BB7239" s="12"/>
      <c r="BC7239" s="12"/>
      <c r="BD7239" s="12"/>
      <c r="BE7239" s="12"/>
      <c r="BF7239" s="12"/>
      <c r="BG7239" s="12"/>
      <c r="BH7239" s="12"/>
      <c r="BI7239" s="12"/>
      <c r="BJ7239" s="13"/>
      <c r="BK7239" s="13"/>
      <c r="BL7239" s="13"/>
      <c r="BM7239" s="13"/>
      <c r="BN7239" s="13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1"/>
      <c r="L7240" s="11"/>
      <c r="M7240" s="12"/>
      <c r="N7240" s="12"/>
      <c r="O7240" s="12"/>
      <c r="P7240" s="12"/>
      <c r="Q7240" s="12"/>
      <c r="R7240" s="12"/>
      <c r="S7240" s="12"/>
      <c r="T7240" s="12"/>
      <c r="U7240" s="12"/>
      <c r="V7240" s="12"/>
      <c r="W7240" s="12"/>
      <c r="X7240" s="12"/>
      <c r="Y7240" s="12"/>
      <c r="Z7240" s="12"/>
      <c r="AA7240" s="12"/>
      <c r="AB7240" s="12"/>
      <c r="AC7240" s="12"/>
      <c r="AD7240" s="12"/>
      <c r="AE7240" s="12"/>
      <c r="AF7240" s="12"/>
      <c r="AG7240" s="12"/>
      <c r="AH7240" s="12"/>
      <c r="AI7240" s="12"/>
      <c r="AJ7240" s="12"/>
      <c r="AK7240" s="12"/>
      <c r="AL7240" s="12"/>
      <c r="AM7240" s="12"/>
      <c r="AN7240" s="12"/>
      <c r="AO7240" s="12"/>
      <c r="AP7240" s="12"/>
      <c r="AQ7240" s="12"/>
      <c r="AR7240" s="12"/>
      <c r="AS7240" s="12"/>
      <c r="AT7240" s="12"/>
      <c r="AU7240" s="12"/>
      <c r="AV7240" s="12"/>
      <c r="AW7240" s="12"/>
      <c r="AX7240" s="12"/>
      <c r="AY7240" s="12"/>
      <c r="AZ7240" s="12"/>
      <c r="BA7240" s="12"/>
      <c r="BB7240" s="12"/>
      <c r="BC7240" s="12"/>
      <c r="BD7240" s="12"/>
      <c r="BE7240" s="12"/>
      <c r="BF7240" s="12"/>
      <c r="BG7240" s="12"/>
      <c r="BH7240" s="12"/>
      <c r="BI7240" s="12"/>
      <c r="BJ7240" s="13"/>
      <c r="BK7240" s="13"/>
      <c r="BL7240" s="13"/>
      <c r="BM7240" s="13"/>
      <c r="BN7240" s="13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1"/>
      <c r="L7241" s="11"/>
      <c r="M7241" s="12"/>
      <c r="N7241" s="12"/>
      <c r="O7241" s="12"/>
      <c r="P7241" s="12"/>
      <c r="Q7241" s="12"/>
      <c r="R7241" s="12"/>
      <c r="S7241" s="12"/>
      <c r="T7241" s="12"/>
      <c r="U7241" s="12"/>
      <c r="V7241" s="12"/>
      <c r="W7241" s="12"/>
      <c r="X7241" s="12"/>
      <c r="Y7241" s="12"/>
      <c r="Z7241" s="12"/>
      <c r="AA7241" s="12"/>
      <c r="AB7241" s="12"/>
      <c r="AC7241" s="12"/>
      <c r="AD7241" s="12"/>
      <c r="AE7241" s="12"/>
      <c r="AF7241" s="12"/>
      <c r="AG7241" s="12"/>
      <c r="AH7241" s="12"/>
      <c r="AI7241" s="12"/>
      <c r="AJ7241" s="12"/>
      <c r="AK7241" s="12"/>
      <c r="AL7241" s="12"/>
      <c r="AM7241" s="12"/>
      <c r="AN7241" s="12"/>
      <c r="AO7241" s="12"/>
      <c r="AP7241" s="12"/>
      <c r="AQ7241" s="12"/>
      <c r="AR7241" s="12"/>
      <c r="AS7241" s="12"/>
      <c r="AT7241" s="12"/>
      <c r="AU7241" s="12"/>
      <c r="AV7241" s="12"/>
      <c r="AW7241" s="12"/>
      <c r="AX7241" s="12"/>
      <c r="AY7241" s="12"/>
      <c r="AZ7241" s="12"/>
      <c r="BA7241" s="12"/>
      <c r="BB7241" s="12"/>
      <c r="BC7241" s="12"/>
      <c r="BD7241" s="12"/>
      <c r="BE7241" s="12"/>
      <c r="BF7241" s="12"/>
      <c r="BG7241" s="12"/>
      <c r="BH7241" s="12"/>
      <c r="BI7241" s="12"/>
      <c r="BJ7241" s="13"/>
      <c r="BK7241" s="13"/>
      <c r="BL7241" s="13"/>
      <c r="BM7241" s="13"/>
      <c r="BN7241" s="13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1"/>
      <c r="L7242" s="11"/>
      <c r="M7242" s="12"/>
      <c r="N7242" s="12"/>
      <c r="O7242" s="12"/>
      <c r="P7242" s="12"/>
      <c r="Q7242" s="12"/>
      <c r="R7242" s="12"/>
      <c r="S7242" s="12"/>
      <c r="T7242" s="12"/>
      <c r="U7242" s="12"/>
      <c r="V7242" s="12"/>
      <c r="W7242" s="12"/>
      <c r="X7242" s="12"/>
      <c r="Y7242" s="12"/>
      <c r="Z7242" s="12"/>
      <c r="AA7242" s="12"/>
      <c r="AB7242" s="12"/>
      <c r="AC7242" s="12"/>
      <c r="AD7242" s="12"/>
      <c r="AE7242" s="12"/>
      <c r="AF7242" s="12"/>
      <c r="AG7242" s="12"/>
      <c r="AH7242" s="12"/>
      <c r="AI7242" s="12"/>
      <c r="AJ7242" s="12"/>
      <c r="AK7242" s="12"/>
      <c r="AL7242" s="12"/>
      <c r="AM7242" s="12"/>
      <c r="AN7242" s="12"/>
      <c r="AO7242" s="12"/>
      <c r="AP7242" s="12"/>
      <c r="AQ7242" s="12"/>
      <c r="AR7242" s="12"/>
      <c r="AS7242" s="12"/>
      <c r="AT7242" s="12"/>
      <c r="AU7242" s="12"/>
      <c r="AV7242" s="12"/>
      <c r="AW7242" s="12"/>
      <c r="AX7242" s="12"/>
      <c r="AY7242" s="12"/>
      <c r="AZ7242" s="12"/>
      <c r="BA7242" s="12"/>
      <c r="BB7242" s="12"/>
      <c r="BC7242" s="12"/>
      <c r="BD7242" s="12"/>
      <c r="BE7242" s="12"/>
      <c r="BF7242" s="12"/>
      <c r="BG7242" s="12"/>
      <c r="BH7242" s="12"/>
      <c r="BI7242" s="12"/>
      <c r="BJ7242" s="13"/>
      <c r="BK7242" s="13"/>
      <c r="BL7242" s="13"/>
      <c r="BM7242" s="13"/>
      <c r="BN7242" s="13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1"/>
      <c r="L7243" s="11"/>
      <c r="M7243" s="12"/>
      <c r="N7243" s="12"/>
      <c r="O7243" s="12"/>
      <c r="P7243" s="12"/>
      <c r="Q7243" s="12"/>
      <c r="R7243" s="12"/>
      <c r="S7243" s="12"/>
      <c r="T7243" s="12"/>
      <c r="U7243" s="12"/>
      <c r="V7243" s="12"/>
      <c r="W7243" s="12"/>
      <c r="X7243" s="12"/>
      <c r="Y7243" s="12"/>
      <c r="Z7243" s="12"/>
      <c r="AA7243" s="12"/>
      <c r="AB7243" s="12"/>
      <c r="AC7243" s="12"/>
      <c r="AD7243" s="12"/>
      <c r="AE7243" s="12"/>
      <c r="AF7243" s="12"/>
      <c r="AG7243" s="12"/>
      <c r="AH7243" s="12"/>
      <c r="AI7243" s="12"/>
      <c r="AJ7243" s="12"/>
      <c r="AK7243" s="12"/>
      <c r="AL7243" s="12"/>
      <c r="AM7243" s="12"/>
      <c r="AN7243" s="12"/>
      <c r="AO7243" s="12"/>
      <c r="AP7243" s="12"/>
      <c r="AQ7243" s="12"/>
      <c r="AR7243" s="12"/>
      <c r="AS7243" s="12"/>
      <c r="AT7243" s="12"/>
      <c r="AU7243" s="12"/>
      <c r="AV7243" s="12"/>
      <c r="AW7243" s="12"/>
      <c r="AX7243" s="12"/>
      <c r="AY7243" s="12"/>
      <c r="AZ7243" s="12"/>
      <c r="BA7243" s="12"/>
      <c r="BB7243" s="12"/>
      <c r="BC7243" s="12"/>
      <c r="BD7243" s="12"/>
      <c r="BE7243" s="12"/>
      <c r="BF7243" s="12"/>
      <c r="BG7243" s="12"/>
      <c r="BH7243" s="12"/>
      <c r="BI7243" s="12"/>
      <c r="BJ7243" s="13"/>
      <c r="BK7243" s="13"/>
      <c r="BL7243" s="13"/>
      <c r="BM7243" s="13"/>
      <c r="BN7243" s="13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1"/>
      <c r="L7244" s="11"/>
      <c r="M7244" s="12"/>
      <c r="N7244" s="12"/>
      <c r="O7244" s="12"/>
      <c r="P7244" s="12"/>
      <c r="Q7244" s="12"/>
      <c r="R7244" s="12"/>
      <c r="S7244" s="12"/>
      <c r="T7244" s="12"/>
      <c r="U7244" s="12"/>
      <c r="V7244" s="12"/>
      <c r="W7244" s="12"/>
      <c r="X7244" s="12"/>
      <c r="Y7244" s="12"/>
      <c r="Z7244" s="12"/>
      <c r="AA7244" s="12"/>
      <c r="AB7244" s="12"/>
      <c r="AC7244" s="12"/>
      <c r="AD7244" s="12"/>
      <c r="AE7244" s="12"/>
      <c r="AF7244" s="12"/>
      <c r="AG7244" s="12"/>
      <c r="AH7244" s="12"/>
      <c r="AI7244" s="12"/>
      <c r="AJ7244" s="12"/>
      <c r="AK7244" s="12"/>
      <c r="AL7244" s="12"/>
      <c r="AM7244" s="12"/>
      <c r="AN7244" s="12"/>
      <c r="AO7244" s="12"/>
      <c r="AP7244" s="12"/>
      <c r="AQ7244" s="12"/>
      <c r="AR7244" s="12"/>
      <c r="AS7244" s="12"/>
      <c r="AT7244" s="12"/>
      <c r="AU7244" s="12"/>
      <c r="AV7244" s="12"/>
      <c r="AW7244" s="12"/>
      <c r="AX7244" s="12"/>
      <c r="AY7244" s="12"/>
      <c r="AZ7244" s="12"/>
      <c r="BA7244" s="12"/>
      <c r="BB7244" s="12"/>
      <c r="BC7244" s="12"/>
      <c r="BD7244" s="12"/>
      <c r="BE7244" s="12"/>
      <c r="BF7244" s="12"/>
      <c r="BG7244" s="12"/>
      <c r="BH7244" s="12"/>
      <c r="BI7244" s="12"/>
      <c r="BJ7244" s="13"/>
      <c r="BK7244" s="13"/>
      <c r="BL7244" s="13"/>
      <c r="BM7244" s="13"/>
      <c r="BN7244" s="13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1"/>
      <c r="L7245" s="11"/>
      <c r="M7245" s="12"/>
      <c r="N7245" s="12"/>
      <c r="O7245" s="12"/>
      <c r="P7245" s="12"/>
      <c r="Q7245" s="12"/>
      <c r="R7245" s="12"/>
      <c r="S7245" s="12"/>
      <c r="T7245" s="12"/>
      <c r="U7245" s="12"/>
      <c r="V7245" s="12"/>
      <c r="W7245" s="12"/>
      <c r="X7245" s="12"/>
      <c r="Y7245" s="12"/>
      <c r="Z7245" s="12"/>
      <c r="AA7245" s="12"/>
      <c r="AB7245" s="12"/>
      <c r="AC7245" s="12"/>
      <c r="AD7245" s="12"/>
      <c r="AE7245" s="12"/>
      <c r="AF7245" s="12"/>
      <c r="AG7245" s="12"/>
      <c r="AH7245" s="12"/>
      <c r="AI7245" s="12"/>
      <c r="AJ7245" s="12"/>
      <c r="AK7245" s="12"/>
      <c r="AL7245" s="12"/>
      <c r="AM7245" s="12"/>
      <c r="AN7245" s="12"/>
      <c r="AO7245" s="12"/>
      <c r="AP7245" s="12"/>
      <c r="AQ7245" s="12"/>
      <c r="AR7245" s="12"/>
      <c r="AS7245" s="12"/>
      <c r="AT7245" s="12"/>
      <c r="AU7245" s="12"/>
      <c r="AV7245" s="12"/>
      <c r="AW7245" s="12"/>
      <c r="AX7245" s="12"/>
      <c r="AY7245" s="12"/>
      <c r="AZ7245" s="12"/>
      <c r="BA7245" s="12"/>
      <c r="BB7245" s="12"/>
      <c r="BC7245" s="12"/>
      <c r="BD7245" s="12"/>
      <c r="BE7245" s="12"/>
      <c r="BF7245" s="12"/>
      <c r="BG7245" s="12"/>
      <c r="BH7245" s="12"/>
      <c r="BI7245" s="12"/>
      <c r="BJ7245" s="13"/>
      <c r="BK7245" s="13"/>
      <c r="BL7245" s="13"/>
      <c r="BM7245" s="13"/>
      <c r="BN7245" s="13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1"/>
      <c r="L7246" s="11"/>
      <c r="M7246" s="12"/>
      <c r="N7246" s="12"/>
      <c r="O7246" s="12"/>
      <c r="P7246" s="12"/>
      <c r="Q7246" s="12"/>
      <c r="R7246" s="12"/>
      <c r="S7246" s="12"/>
      <c r="T7246" s="12"/>
      <c r="U7246" s="12"/>
      <c r="V7246" s="12"/>
      <c r="W7246" s="12"/>
      <c r="X7246" s="12"/>
      <c r="Y7246" s="12"/>
      <c r="Z7246" s="12"/>
      <c r="AA7246" s="12"/>
      <c r="AB7246" s="12"/>
      <c r="AC7246" s="12"/>
      <c r="AD7246" s="12"/>
      <c r="AE7246" s="12"/>
      <c r="AF7246" s="12"/>
      <c r="AG7246" s="12"/>
      <c r="AH7246" s="12"/>
      <c r="AI7246" s="12"/>
      <c r="AJ7246" s="12"/>
      <c r="AK7246" s="12"/>
      <c r="AL7246" s="12"/>
      <c r="AM7246" s="12"/>
      <c r="AN7246" s="12"/>
      <c r="AO7246" s="12"/>
      <c r="AP7246" s="12"/>
      <c r="AQ7246" s="12"/>
      <c r="AR7246" s="12"/>
      <c r="AS7246" s="12"/>
      <c r="AT7246" s="12"/>
      <c r="AU7246" s="12"/>
      <c r="AV7246" s="12"/>
      <c r="AW7246" s="12"/>
      <c r="AX7246" s="12"/>
      <c r="AY7246" s="12"/>
      <c r="AZ7246" s="12"/>
      <c r="BA7246" s="12"/>
      <c r="BB7246" s="12"/>
      <c r="BC7246" s="12"/>
      <c r="BD7246" s="12"/>
      <c r="BE7246" s="12"/>
      <c r="BF7246" s="12"/>
      <c r="BG7246" s="12"/>
      <c r="BH7246" s="12"/>
      <c r="BI7246" s="12"/>
      <c r="BJ7246" s="13"/>
      <c r="BK7246" s="13"/>
      <c r="BL7246" s="13"/>
      <c r="BM7246" s="13"/>
      <c r="BN7246" s="13"/>
    </row>
    <row r="7247" spans="4:66" s="14" customFormat="1" x14ac:dyDescent="0.25">
      <c r="K7247" s="15"/>
      <c r="L7247" s="15"/>
      <c r="M7247" s="16"/>
      <c r="N7247" s="16"/>
      <c r="O7247" s="16"/>
      <c r="P7247" s="16"/>
      <c r="Q7247" s="16"/>
      <c r="R7247" s="16"/>
      <c r="S7247" s="16"/>
      <c r="T7247" s="16"/>
      <c r="U7247" s="16"/>
      <c r="V7247" s="16"/>
      <c r="W7247" s="16"/>
      <c r="X7247" s="16"/>
      <c r="Y7247" s="16"/>
      <c r="Z7247" s="16"/>
      <c r="AA7247" s="16"/>
      <c r="AB7247" s="16"/>
      <c r="AC7247" s="16"/>
      <c r="AD7247" s="16"/>
      <c r="AE7247" s="16"/>
      <c r="AF7247" s="16"/>
      <c r="AG7247" s="16"/>
      <c r="AH7247" s="16"/>
      <c r="AI7247" s="16"/>
      <c r="AJ7247" s="16"/>
      <c r="AK7247" s="16"/>
      <c r="AL7247" s="16"/>
      <c r="AM7247" s="16"/>
      <c r="AN7247" s="16"/>
      <c r="AO7247" s="16"/>
      <c r="AP7247" s="16"/>
      <c r="AQ7247" s="16"/>
      <c r="AR7247" s="16"/>
      <c r="AS7247" s="16"/>
      <c r="AT7247" s="16"/>
      <c r="AU7247" s="16"/>
      <c r="AV7247" s="16"/>
      <c r="AW7247" s="16"/>
      <c r="AX7247" s="16"/>
      <c r="AY7247" s="16"/>
      <c r="AZ7247" s="16"/>
      <c r="BA7247" s="16"/>
      <c r="BB7247" s="16"/>
      <c r="BC7247" s="16"/>
      <c r="BD7247" s="16"/>
      <c r="BE7247" s="16"/>
      <c r="BF7247" s="16"/>
      <c r="BG7247" s="16"/>
      <c r="BH7247" s="16"/>
      <c r="BI7247" s="16"/>
      <c r="BJ7247" s="17"/>
      <c r="BK7247" s="17"/>
      <c r="BL7247" s="17"/>
      <c r="BM7247" s="17"/>
      <c r="BN7247" s="17"/>
    </row>
    <row r="7248" spans="4:66" x14ac:dyDescent="0.25">
      <c r="D7248" s="7"/>
      <c r="E7248" s="10"/>
      <c r="F7248" s="10"/>
      <c r="G7248" s="10"/>
      <c r="H7248" s="10"/>
      <c r="I7248" s="10"/>
      <c r="J7248" s="10"/>
      <c r="K7248" s="11"/>
      <c r="L7248" s="11"/>
      <c r="M7248" s="12"/>
      <c r="N7248" s="12"/>
      <c r="O7248" s="12"/>
      <c r="P7248" s="12"/>
      <c r="Q7248" s="12"/>
      <c r="R7248" s="12"/>
      <c r="S7248" s="12"/>
      <c r="T7248" s="12"/>
      <c r="U7248" s="12"/>
      <c r="V7248" s="12"/>
      <c r="W7248" s="12"/>
      <c r="X7248" s="12"/>
      <c r="Y7248" s="12"/>
      <c r="Z7248" s="12"/>
      <c r="AA7248" s="12"/>
      <c r="AB7248" s="12"/>
      <c r="AC7248" s="12"/>
      <c r="AD7248" s="12"/>
      <c r="AE7248" s="12"/>
      <c r="AF7248" s="12"/>
      <c r="AG7248" s="12"/>
      <c r="AH7248" s="12"/>
      <c r="AI7248" s="12"/>
      <c r="AJ7248" s="12"/>
      <c r="AK7248" s="12"/>
      <c r="AL7248" s="12"/>
      <c r="AM7248" s="12"/>
      <c r="AN7248" s="12"/>
      <c r="AO7248" s="12"/>
      <c r="AP7248" s="12"/>
      <c r="AQ7248" s="12"/>
      <c r="AR7248" s="12"/>
      <c r="AS7248" s="12"/>
      <c r="AT7248" s="12"/>
      <c r="AU7248" s="12"/>
      <c r="AV7248" s="12"/>
      <c r="AW7248" s="12"/>
      <c r="AX7248" s="12"/>
      <c r="AY7248" s="12"/>
      <c r="AZ7248" s="12"/>
      <c r="BA7248" s="12"/>
      <c r="BB7248" s="12"/>
      <c r="BC7248" s="12"/>
      <c r="BD7248" s="12"/>
      <c r="BE7248" s="12"/>
      <c r="BF7248" s="12"/>
      <c r="BG7248" s="12"/>
      <c r="BH7248" s="12"/>
      <c r="BI7248" s="12"/>
      <c r="BJ7248" s="13"/>
      <c r="BK7248" s="13"/>
      <c r="BL7248" s="13"/>
      <c r="BM7248" s="13"/>
      <c r="BN7248" s="13"/>
    </row>
    <row r="7249" spans="4:66" x14ac:dyDescent="0.25">
      <c r="D7249" s="7"/>
      <c r="E7249" s="10"/>
      <c r="F7249" s="10"/>
      <c r="G7249" s="10"/>
      <c r="H7249" s="10"/>
      <c r="I7249" s="10"/>
      <c r="J7249" s="10"/>
      <c r="K7249" s="11"/>
      <c r="L7249" s="11"/>
      <c r="M7249" s="12"/>
      <c r="N7249" s="12"/>
      <c r="O7249" s="12"/>
      <c r="P7249" s="12"/>
      <c r="Q7249" s="12"/>
      <c r="R7249" s="12"/>
      <c r="S7249" s="12"/>
      <c r="T7249" s="12"/>
      <c r="U7249" s="12"/>
      <c r="V7249" s="12"/>
      <c r="W7249" s="12"/>
      <c r="X7249" s="12"/>
      <c r="Y7249" s="12"/>
      <c r="Z7249" s="12"/>
      <c r="AA7249" s="12"/>
      <c r="AB7249" s="12"/>
      <c r="AC7249" s="12"/>
      <c r="AD7249" s="12"/>
      <c r="AE7249" s="12"/>
      <c r="AF7249" s="12"/>
      <c r="AG7249" s="12"/>
      <c r="AH7249" s="12"/>
      <c r="AI7249" s="12"/>
      <c r="AJ7249" s="12"/>
      <c r="AK7249" s="12"/>
      <c r="AL7249" s="12"/>
      <c r="AM7249" s="12"/>
      <c r="AN7249" s="12"/>
      <c r="AO7249" s="12"/>
      <c r="AP7249" s="12"/>
      <c r="AQ7249" s="12"/>
      <c r="AR7249" s="12"/>
      <c r="AS7249" s="12"/>
      <c r="AT7249" s="12"/>
      <c r="AU7249" s="12"/>
      <c r="AV7249" s="12"/>
      <c r="AW7249" s="12"/>
      <c r="AX7249" s="12"/>
      <c r="AY7249" s="12"/>
      <c r="AZ7249" s="12"/>
      <c r="BA7249" s="12"/>
      <c r="BB7249" s="12"/>
      <c r="BC7249" s="12"/>
      <c r="BD7249" s="12"/>
      <c r="BE7249" s="12"/>
      <c r="BF7249" s="12"/>
      <c r="BG7249" s="12"/>
      <c r="BH7249" s="12"/>
      <c r="BI7249" s="12"/>
      <c r="BJ7249" s="13"/>
      <c r="BK7249" s="13"/>
      <c r="BL7249" s="13"/>
      <c r="BM7249" s="13"/>
      <c r="BN7249" s="13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1"/>
      <c r="L7250" s="11"/>
      <c r="M7250" s="12"/>
      <c r="N7250" s="12"/>
      <c r="O7250" s="12"/>
      <c r="P7250" s="12"/>
      <c r="Q7250" s="12"/>
      <c r="R7250" s="12"/>
      <c r="S7250" s="12"/>
      <c r="T7250" s="12"/>
      <c r="U7250" s="12"/>
      <c r="V7250" s="12"/>
      <c r="W7250" s="12"/>
      <c r="X7250" s="12"/>
      <c r="Y7250" s="12"/>
      <c r="Z7250" s="12"/>
      <c r="AA7250" s="12"/>
      <c r="AB7250" s="12"/>
      <c r="AC7250" s="12"/>
      <c r="AD7250" s="12"/>
      <c r="AE7250" s="12"/>
      <c r="AF7250" s="12"/>
      <c r="AG7250" s="12"/>
      <c r="AH7250" s="12"/>
      <c r="AI7250" s="12"/>
      <c r="AJ7250" s="12"/>
      <c r="AK7250" s="12"/>
      <c r="AL7250" s="12"/>
      <c r="AM7250" s="12"/>
      <c r="AN7250" s="12"/>
      <c r="AO7250" s="12"/>
      <c r="AP7250" s="12"/>
      <c r="AQ7250" s="12"/>
      <c r="AR7250" s="12"/>
      <c r="AS7250" s="12"/>
      <c r="AT7250" s="12"/>
      <c r="AU7250" s="12"/>
      <c r="AV7250" s="12"/>
      <c r="AW7250" s="12"/>
      <c r="AX7250" s="12"/>
      <c r="AY7250" s="12"/>
      <c r="AZ7250" s="12"/>
      <c r="BA7250" s="12"/>
      <c r="BB7250" s="12"/>
      <c r="BC7250" s="12"/>
      <c r="BD7250" s="12"/>
      <c r="BE7250" s="12"/>
      <c r="BF7250" s="12"/>
      <c r="BG7250" s="12"/>
      <c r="BH7250" s="12"/>
      <c r="BI7250" s="12"/>
      <c r="BJ7250" s="13"/>
      <c r="BK7250" s="13"/>
      <c r="BL7250" s="13"/>
      <c r="BM7250" s="13"/>
      <c r="BN7250" s="13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1"/>
      <c r="L7251" s="11"/>
      <c r="M7251" s="12"/>
      <c r="N7251" s="12"/>
      <c r="O7251" s="12"/>
      <c r="P7251" s="12"/>
      <c r="Q7251" s="12"/>
      <c r="R7251" s="12"/>
      <c r="S7251" s="12"/>
      <c r="T7251" s="12"/>
      <c r="U7251" s="12"/>
      <c r="V7251" s="12"/>
      <c r="W7251" s="12"/>
      <c r="X7251" s="12"/>
      <c r="Y7251" s="12"/>
      <c r="Z7251" s="12"/>
      <c r="AA7251" s="12"/>
      <c r="AB7251" s="12"/>
      <c r="AC7251" s="12"/>
      <c r="AD7251" s="12"/>
      <c r="AE7251" s="12"/>
      <c r="AF7251" s="12"/>
      <c r="AG7251" s="12"/>
      <c r="AH7251" s="12"/>
      <c r="AI7251" s="12"/>
      <c r="AJ7251" s="12"/>
      <c r="AK7251" s="12"/>
      <c r="AL7251" s="12"/>
      <c r="AM7251" s="12"/>
      <c r="AN7251" s="12"/>
      <c r="AO7251" s="12"/>
      <c r="AP7251" s="12"/>
      <c r="AQ7251" s="12"/>
      <c r="AR7251" s="12"/>
      <c r="AS7251" s="12"/>
      <c r="AT7251" s="12"/>
      <c r="AU7251" s="12"/>
      <c r="AV7251" s="12"/>
      <c r="AW7251" s="12"/>
      <c r="AX7251" s="12"/>
      <c r="AY7251" s="12"/>
      <c r="AZ7251" s="12"/>
      <c r="BA7251" s="12"/>
      <c r="BB7251" s="12"/>
      <c r="BC7251" s="12"/>
      <c r="BD7251" s="12"/>
      <c r="BE7251" s="12"/>
      <c r="BF7251" s="12"/>
      <c r="BG7251" s="12"/>
      <c r="BH7251" s="12"/>
      <c r="BI7251" s="12"/>
      <c r="BJ7251" s="13"/>
      <c r="BK7251" s="13"/>
      <c r="BL7251" s="13"/>
      <c r="BM7251" s="13"/>
      <c r="BN7251" s="13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1"/>
      <c r="L7252" s="11"/>
      <c r="M7252" s="12"/>
      <c r="N7252" s="12"/>
      <c r="O7252" s="12"/>
      <c r="P7252" s="12"/>
      <c r="Q7252" s="12"/>
      <c r="R7252" s="12"/>
      <c r="S7252" s="12"/>
      <c r="T7252" s="12"/>
      <c r="U7252" s="12"/>
      <c r="V7252" s="12"/>
      <c r="W7252" s="12"/>
      <c r="X7252" s="12"/>
      <c r="Y7252" s="12"/>
      <c r="Z7252" s="12"/>
      <c r="AA7252" s="12"/>
      <c r="AB7252" s="12"/>
      <c r="AC7252" s="12"/>
      <c r="AD7252" s="12"/>
      <c r="AE7252" s="12"/>
      <c r="AF7252" s="12"/>
      <c r="AG7252" s="12"/>
      <c r="AH7252" s="12"/>
      <c r="AI7252" s="12"/>
      <c r="AJ7252" s="12"/>
      <c r="AK7252" s="12"/>
      <c r="AL7252" s="12"/>
      <c r="AM7252" s="12"/>
      <c r="AN7252" s="12"/>
      <c r="AO7252" s="12"/>
      <c r="AP7252" s="12"/>
      <c r="AQ7252" s="12"/>
      <c r="AR7252" s="12"/>
      <c r="AS7252" s="12"/>
      <c r="AT7252" s="12"/>
      <c r="AU7252" s="12"/>
      <c r="AV7252" s="12"/>
      <c r="AW7252" s="12"/>
      <c r="AX7252" s="12"/>
      <c r="AY7252" s="12"/>
      <c r="AZ7252" s="12"/>
      <c r="BA7252" s="12"/>
      <c r="BB7252" s="12"/>
      <c r="BC7252" s="12"/>
      <c r="BD7252" s="12"/>
      <c r="BE7252" s="12"/>
      <c r="BF7252" s="12"/>
      <c r="BG7252" s="12"/>
      <c r="BH7252" s="12"/>
      <c r="BI7252" s="12"/>
      <c r="BJ7252" s="13"/>
      <c r="BK7252" s="13"/>
      <c r="BL7252" s="13"/>
      <c r="BM7252" s="13"/>
      <c r="BN7252" s="13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1"/>
      <c r="L7253" s="11"/>
      <c r="M7253" s="12"/>
      <c r="N7253" s="12"/>
      <c r="O7253" s="12"/>
      <c r="P7253" s="12"/>
      <c r="Q7253" s="12"/>
      <c r="R7253" s="12"/>
      <c r="S7253" s="12"/>
      <c r="T7253" s="12"/>
      <c r="U7253" s="12"/>
      <c r="V7253" s="12"/>
      <c r="W7253" s="12"/>
      <c r="X7253" s="12"/>
      <c r="Y7253" s="12"/>
      <c r="Z7253" s="12"/>
      <c r="AA7253" s="12"/>
      <c r="AB7253" s="12"/>
      <c r="AC7253" s="12"/>
      <c r="AD7253" s="12"/>
      <c r="AE7253" s="12"/>
      <c r="AF7253" s="12"/>
      <c r="AG7253" s="12"/>
      <c r="AH7253" s="12"/>
      <c r="AI7253" s="12"/>
      <c r="AJ7253" s="12"/>
      <c r="AK7253" s="12"/>
      <c r="AL7253" s="12"/>
      <c r="AM7253" s="12"/>
      <c r="AN7253" s="12"/>
      <c r="AO7253" s="12"/>
      <c r="AP7253" s="12"/>
      <c r="AQ7253" s="12"/>
      <c r="AR7253" s="12"/>
      <c r="AS7253" s="12"/>
      <c r="AT7253" s="12"/>
      <c r="AU7253" s="12"/>
      <c r="AV7253" s="12"/>
      <c r="AW7253" s="12"/>
      <c r="AX7253" s="12"/>
      <c r="AY7253" s="12"/>
      <c r="AZ7253" s="12"/>
      <c r="BA7253" s="12"/>
      <c r="BB7253" s="12"/>
      <c r="BC7253" s="12"/>
      <c r="BD7253" s="12"/>
      <c r="BE7253" s="12"/>
      <c r="BF7253" s="12"/>
      <c r="BG7253" s="12"/>
      <c r="BH7253" s="12"/>
      <c r="BI7253" s="12"/>
      <c r="BJ7253" s="13"/>
      <c r="BK7253" s="13"/>
      <c r="BL7253" s="13"/>
      <c r="BM7253" s="13"/>
      <c r="BN7253" s="13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1"/>
      <c r="L7254" s="11"/>
      <c r="M7254" s="12"/>
      <c r="N7254" s="12"/>
      <c r="O7254" s="12"/>
      <c r="P7254" s="12"/>
      <c r="Q7254" s="12"/>
      <c r="R7254" s="12"/>
      <c r="S7254" s="12"/>
      <c r="T7254" s="12"/>
      <c r="U7254" s="12"/>
      <c r="V7254" s="12"/>
      <c r="W7254" s="12"/>
      <c r="X7254" s="12"/>
      <c r="Y7254" s="12"/>
      <c r="Z7254" s="12"/>
      <c r="AA7254" s="12"/>
      <c r="AB7254" s="12"/>
      <c r="AC7254" s="12"/>
      <c r="AD7254" s="12"/>
      <c r="AE7254" s="12"/>
      <c r="AF7254" s="12"/>
      <c r="AG7254" s="12"/>
      <c r="AH7254" s="12"/>
      <c r="AI7254" s="12"/>
      <c r="AJ7254" s="12"/>
      <c r="AK7254" s="12"/>
      <c r="AL7254" s="12"/>
      <c r="AM7254" s="12"/>
      <c r="AN7254" s="12"/>
      <c r="AO7254" s="12"/>
      <c r="AP7254" s="12"/>
      <c r="AQ7254" s="12"/>
      <c r="AR7254" s="12"/>
      <c r="AS7254" s="12"/>
      <c r="AT7254" s="12"/>
      <c r="AU7254" s="12"/>
      <c r="AV7254" s="12"/>
      <c r="AW7254" s="12"/>
      <c r="AX7254" s="12"/>
      <c r="AY7254" s="12"/>
      <c r="AZ7254" s="12"/>
      <c r="BA7254" s="12"/>
      <c r="BB7254" s="12"/>
      <c r="BC7254" s="12"/>
      <c r="BD7254" s="12"/>
      <c r="BE7254" s="12"/>
      <c r="BF7254" s="12"/>
      <c r="BG7254" s="12"/>
      <c r="BH7254" s="12"/>
      <c r="BI7254" s="12"/>
      <c r="BJ7254" s="13"/>
      <c r="BK7254" s="13"/>
      <c r="BL7254" s="13"/>
      <c r="BM7254" s="13"/>
      <c r="BN7254" s="13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1"/>
      <c r="L7255" s="11"/>
      <c r="M7255" s="12"/>
      <c r="N7255" s="12"/>
      <c r="O7255" s="12"/>
      <c r="P7255" s="12"/>
      <c r="Q7255" s="12"/>
      <c r="R7255" s="12"/>
      <c r="S7255" s="12"/>
      <c r="T7255" s="12"/>
      <c r="U7255" s="12"/>
      <c r="V7255" s="12"/>
      <c r="W7255" s="12"/>
      <c r="X7255" s="12"/>
      <c r="Y7255" s="12"/>
      <c r="Z7255" s="12"/>
      <c r="AA7255" s="12"/>
      <c r="AB7255" s="12"/>
      <c r="AC7255" s="12"/>
      <c r="AD7255" s="12"/>
      <c r="AE7255" s="12"/>
      <c r="AF7255" s="12"/>
      <c r="AG7255" s="12"/>
      <c r="AH7255" s="12"/>
      <c r="AI7255" s="12"/>
      <c r="AJ7255" s="12"/>
      <c r="AK7255" s="12"/>
      <c r="AL7255" s="12"/>
      <c r="AM7255" s="12"/>
      <c r="AN7255" s="12"/>
      <c r="AO7255" s="12"/>
      <c r="AP7255" s="12"/>
      <c r="AQ7255" s="12"/>
      <c r="AR7255" s="12"/>
      <c r="AS7255" s="12"/>
      <c r="AT7255" s="12"/>
      <c r="AU7255" s="12"/>
      <c r="AV7255" s="12"/>
      <c r="AW7255" s="12"/>
      <c r="AX7255" s="12"/>
      <c r="AY7255" s="12"/>
      <c r="AZ7255" s="12"/>
      <c r="BA7255" s="12"/>
      <c r="BB7255" s="12"/>
      <c r="BC7255" s="12"/>
      <c r="BD7255" s="12"/>
      <c r="BE7255" s="12"/>
      <c r="BF7255" s="12"/>
      <c r="BG7255" s="12"/>
      <c r="BH7255" s="12"/>
      <c r="BI7255" s="12"/>
      <c r="BJ7255" s="13"/>
      <c r="BK7255" s="13"/>
      <c r="BL7255" s="13"/>
      <c r="BM7255" s="13"/>
      <c r="BN7255" s="13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1"/>
      <c r="L7256" s="11"/>
      <c r="M7256" s="12"/>
      <c r="N7256" s="12"/>
      <c r="O7256" s="12"/>
      <c r="P7256" s="12"/>
      <c r="Q7256" s="12"/>
      <c r="R7256" s="12"/>
      <c r="S7256" s="12"/>
      <c r="T7256" s="12"/>
      <c r="U7256" s="12"/>
      <c r="V7256" s="12"/>
      <c r="W7256" s="12"/>
      <c r="X7256" s="12"/>
      <c r="Y7256" s="12"/>
      <c r="Z7256" s="12"/>
      <c r="AA7256" s="12"/>
      <c r="AB7256" s="12"/>
      <c r="AC7256" s="12"/>
      <c r="AD7256" s="12"/>
      <c r="AE7256" s="12"/>
      <c r="AF7256" s="12"/>
      <c r="AG7256" s="12"/>
      <c r="AH7256" s="12"/>
      <c r="AI7256" s="12"/>
      <c r="AJ7256" s="12"/>
      <c r="AK7256" s="12"/>
      <c r="AL7256" s="12"/>
      <c r="AM7256" s="12"/>
      <c r="AN7256" s="12"/>
      <c r="AO7256" s="12"/>
      <c r="AP7256" s="12"/>
      <c r="AQ7256" s="12"/>
      <c r="AR7256" s="12"/>
      <c r="AS7256" s="12"/>
      <c r="AT7256" s="12"/>
      <c r="AU7256" s="12"/>
      <c r="AV7256" s="12"/>
      <c r="AW7256" s="12"/>
      <c r="AX7256" s="12"/>
      <c r="AY7256" s="12"/>
      <c r="AZ7256" s="12"/>
      <c r="BA7256" s="12"/>
      <c r="BB7256" s="12"/>
      <c r="BC7256" s="12"/>
      <c r="BD7256" s="12"/>
      <c r="BE7256" s="12"/>
      <c r="BF7256" s="12"/>
      <c r="BG7256" s="12"/>
      <c r="BH7256" s="12"/>
      <c r="BI7256" s="12"/>
      <c r="BJ7256" s="13"/>
      <c r="BK7256" s="13"/>
      <c r="BL7256" s="13"/>
      <c r="BM7256" s="13"/>
      <c r="BN7256" s="13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1"/>
      <c r="L7257" s="11"/>
      <c r="M7257" s="12"/>
      <c r="N7257" s="12"/>
      <c r="O7257" s="12"/>
      <c r="P7257" s="12"/>
      <c r="Q7257" s="12"/>
      <c r="R7257" s="12"/>
      <c r="S7257" s="12"/>
      <c r="T7257" s="12"/>
      <c r="U7257" s="12"/>
      <c r="V7257" s="12"/>
      <c r="W7257" s="12"/>
      <c r="X7257" s="12"/>
      <c r="Y7257" s="12"/>
      <c r="Z7257" s="12"/>
      <c r="AA7257" s="12"/>
      <c r="AB7257" s="12"/>
      <c r="AC7257" s="12"/>
      <c r="AD7257" s="12"/>
      <c r="AE7257" s="12"/>
      <c r="AF7257" s="12"/>
      <c r="AG7257" s="12"/>
      <c r="AH7257" s="12"/>
      <c r="AI7257" s="12"/>
      <c r="AJ7257" s="12"/>
      <c r="AK7257" s="12"/>
      <c r="AL7257" s="12"/>
      <c r="AM7257" s="12"/>
      <c r="AN7257" s="12"/>
      <c r="AO7257" s="12"/>
      <c r="AP7257" s="12"/>
      <c r="AQ7257" s="12"/>
      <c r="AR7257" s="12"/>
      <c r="AS7257" s="12"/>
      <c r="AT7257" s="12"/>
      <c r="AU7257" s="12"/>
      <c r="AV7257" s="12"/>
      <c r="AW7257" s="12"/>
      <c r="AX7257" s="12"/>
      <c r="AY7257" s="12"/>
      <c r="AZ7257" s="12"/>
      <c r="BA7257" s="12"/>
      <c r="BB7257" s="12"/>
      <c r="BC7257" s="12"/>
      <c r="BD7257" s="12"/>
      <c r="BE7257" s="12"/>
      <c r="BF7257" s="12"/>
      <c r="BG7257" s="12"/>
      <c r="BH7257" s="12"/>
      <c r="BI7257" s="12"/>
      <c r="BJ7257" s="13"/>
      <c r="BK7257" s="13"/>
      <c r="BL7257" s="13"/>
      <c r="BM7257" s="13"/>
      <c r="BN7257" s="13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1"/>
      <c r="L7258" s="11"/>
      <c r="M7258" s="12"/>
      <c r="N7258" s="12"/>
      <c r="O7258" s="12"/>
      <c r="P7258" s="12"/>
      <c r="Q7258" s="12"/>
      <c r="R7258" s="12"/>
      <c r="S7258" s="12"/>
      <c r="T7258" s="12"/>
      <c r="U7258" s="12"/>
      <c r="V7258" s="12"/>
      <c r="W7258" s="12"/>
      <c r="X7258" s="12"/>
      <c r="Y7258" s="12"/>
      <c r="Z7258" s="12"/>
      <c r="AA7258" s="12"/>
      <c r="AB7258" s="12"/>
      <c r="AC7258" s="12"/>
      <c r="AD7258" s="12"/>
      <c r="AE7258" s="12"/>
      <c r="AF7258" s="12"/>
      <c r="AG7258" s="12"/>
      <c r="AH7258" s="12"/>
      <c r="AI7258" s="12"/>
      <c r="AJ7258" s="12"/>
      <c r="AK7258" s="12"/>
      <c r="AL7258" s="12"/>
      <c r="AM7258" s="12"/>
      <c r="AN7258" s="12"/>
      <c r="AO7258" s="12"/>
      <c r="AP7258" s="12"/>
      <c r="AQ7258" s="12"/>
      <c r="AR7258" s="12"/>
      <c r="AS7258" s="12"/>
      <c r="AT7258" s="12"/>
      <c r="AU7258" s="12"/>
      <c r="AV7258" s="12"/>
      <c r="AW7258" s="12"/>
      <c r="AX7258" s="12"/>
      <c r="AY7258" s="12"/>
      <c r="AZ7258" s="12"/>
      <c r="BA7258" s="12"/>
      <c r="BB7258" s="12"/>
      <c r="BC7258" s="12"/>
      <c r="BD7258" s="12"/>
      <c r="BE7258" s="12"/>
      <c r="BF7258" s="12"/>
      <c r="BG7258" s="12"/>
      <c r="BH7258" s="12"/>
      <c r="BI7258" s="12"/>
      <c r="BJ7258" s="13"/>
      <c r="BK7258" s="13"/>
      <c r="BL7258" s="13"/>
      <c r="BM7258" s="13"/>
      <c r="BN7258" s="13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1"/>
      <c r="L7259" s="11"/>
      <c r="M7259" s="12"/>
      <c r="N7259" s="12"/>
      <c r="O7259" s="12"/>
      <c r="P7259" s="12"/>
      <c r="Q7259" s="12"/>
      <c r="R7259" s="12"/>
      <c r="S7259" s="12"/>
      <c r="T7259" s="12"/>
      <c r="U7259" s="12"/>
      <c r="V7259" s="12"/>
      <c r="W7259" s="12"/>
      <c r="X7259" s="12"/>
      <c r="Y7259" s="12"/>
      <c r="Z7259" s="12"/>
      <c r="AA7259" s="12"/>
      <c r="AB7259" s="12"/>
      <c r="AC7259" s="12"/>
      <c r="AD7259" s="12"/>
      <c r="AE7259" s="12"/>
      <c r="AF7259" s="12"/>
      <c r="AG7259" s="12"/>
      <c r="AH7259" s="12"/>
      <c r="AI7259" s="12"/>
      <c r="AJ7259" s="12"/>
      <c r="AK7259" s="12"/>
      <c r="AL7259" s="12"/>
      <c r="AM7259" s="12"/>
      <c r="AN7259" s="12"/>
      <c r="AO7259" s="12"/>
      <c r="AP7259" s="12"/>
      <c r="AQ7259" s="12"/>
      <c r="AR7259" s="12"/>
      <c r="AS7259" s="12"/>
      <c r="AT7259" s="12"/>
      <c r="AU7259" s="12"/>
      <c r="AV7259" s="12"/>
      <c r="AW7259" s="12"/>
      <c r="AX7259" s="12"/>
      <c r="AY7259" s="12"/>
      <c r="AZ7259" s="12"/>
      <c r="BA7259" s="12"/>
      <c r="BB7259" s="12"/>
      <c r="BC7259" s="12"/>
      <c r="BD7259" s="12"/>
      <c r="BE7259" s="12"/>
      <c r="BF7259" s="12"/>
      <c r="BG7259" s="12"/>
      <c r="BH7259" s="12"/>
      <c r="BI7259" s="12"/>
      <c r="BJ7259" s="13"/>
      <c r="BK7259" s="13"/>
      <c r="BL7259" s="13"/>
      <c r="BM7259" s="13"/>
      <c r="BN7259" s="13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1"/>
      <c r="L7260" s="11"/>
      <c r="M7260" s="12"/>
      <c r="N7260" s="12"/>
      <c r="O7260" s="12"/>
      <c r="P7260" s="12"/>
      <c r="Q7260" s="12"/>
      <c r="R7260" s="12"/>
      <c r="S7260" s="12"/>
      <c r="T7260" s="12"/>
      <c r="U7260" s="12"/>
      <c r="V7260" s="12"/>
      <c r="W7260" s="12"/>
      <c r="X7260" s="12"/>
      <c r="Y7260" s="12"/>
      <c r="Z7260" s="12"/>
      <c r="AA7260" s="12"/>
      <c r="AB7260" s="12"/>
      <c r="AC7260" s="12"/>
      <c r="AD7260" s="12"/>
      <c r="AE7260" s="12"/>
      <c r="AF7260" s="12"/>
      <c r="AG7260" s="12"/>
      <c r="AH7260" s="12"/>
      <c r="AI7260" s="12"/>
      <c r="AJ7260" s="12"/>
      <c r="AK7260" s="12"/>
      <c r="AL7260" s="12"/>
      <c r="AM7260" s="12"/>
      <c r="AN7260" s="12"/>
      <c r="AO7260" s="12"/>
      <c r="AP7260" s="12"/>
      <c r="AQ7260" s="12"/>
      <c r="AR7260" s="12"/>
      <c r="AS7260" s="12"/>
      <c r="AT7260" s="12"/>
      <c r="AU7260" s="12"/>
      <c r="AV7260" s="12"/>
      <c r="AW7260" s="12"/>
      <c r="AX7260" s="12"/>
      <c r="AY7260" s="12"/>
      <c r="AZ7260" s="12"/>
      <c r="BA7260" s="12"/>
      <c r="BB7260" s="12"/>
      <c r="BC7260" s="12"/>
      <c r="BD7260" s="12"/>
      <c r="BE7260" s="12"/>
      <c r="BF7260" s="12"/>
      <c r="BG7260" s="12"/>
      <c r="BH7260" s="12"/>
      <c r="BI7260" s="12"/>
      <c r="BJ7260" s="13"/>
      <c r="BK7260" s="13"/>
      <c r="BL7260" s="13"/>
      <c r="BM7260" s="13"/>
      <c r="BN7260" s="13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1"/>
      <c r="L7261" s="11"/>
      <c r="M7261" s="12"/>
      <c r="N7261" s="12"/>
      <c r="O7261" s="12"/>
      <c r="P7261" s="12"/>
      <c r="Q7261" s="12"/>
      <c r="R7261" s="12"/>
      <c r="S7261" s="12"/>
      <c r="T7261" s="12"/>
      <c r="U7261" s="12"/>
      <c r="V7261" s="12"/>
      <c r="W7261" s="12"/>
      <c r="X7261" s="12"/>
      <c r="Y7261" s="12"/>
      <c r="Z7261" s="12"/>
      <c r="AA7261" s="12"/>
      <c r="AB7261" s="12"/>
      <c r="AC7261" s="12"/>
      <c r="AD7261" s="12"/>
      <c r="AE7261" s="12"/>
      <c r="AF7261" s="12"/>
      <c r="AG7261" s="12"/>
      <c r="AH7261" s="12"/>
      <c r="AI7261" s="12"/>
      <c r="AJ7261" s="12"/>
      <c r="AK7261" s="12"/>
      <c r="AL7261" s="12"/>
      <c r="AM7261" s="12"/>
      <c r="AN7261" s="12"/>
      <c r="AO7261" s="12"/>
      <c r="AP7261" s="12"/>
      <c r="AQ7261" s="12"/>
      <c r="AR7261" s="12"/>
      <c r="AS7261" s="12"/>
      <c r="AT7261" s="12"/>
      <c r="AU7261" s="12"/>
      <c r="AV7261" s="12"/>
      <c r="AW7261" s="12"/>
      <c r="AX7261" s="12"/>
      <c r="AY7261" s="12"/>
      <c r="AZ7261" s="12"/>
      <c r="BA7261" s="12"/>
      <c r="BB7261" s="12"/>
      <c r="BC7261" s="12"/>
      <c r="BD7261" s="12"/>
      <c r="BE7261" s="12"/>
      <c r="BF7261" s="12"/>
      <c r="BG7261" s="12"/>
      <c r="BH7261" s="12"/>
      <c r="BI7261" s="12"/>
      <c r="BJ7261" s="13"/>
      <c r="BK7261" s="13"/>
      <c r="BL7261" s="13"/>
      <c r="BM7261" s="13"/>
      <c r="BN7261" s="13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1"/>
      <c r="L7262" s="11"/>
      <c r="M7262" s="12"/>
      <c r="N7262" s="12"/>
      <c r="O7262" s="12"/>
      <c r="P7262" s="12"/>
      <c r="Q7262" s="12"/>
      <c r="R7262" s="12"/>
      <c r="S7262" s="12"/>
      <c r="T7262" s="12"/>
      <c r="U7262" s="12"/>
      <c r="V7262" s="12"/>
      <c r="W7262" s="12"/>
      <c r="X7262" s="12"/>
      <c r="Y7262" s="12"/>
      <c r="Z7262" s="12"/>
      <c r="AA7262" s="12"/>
      <c r="AB7262" s="12"/>
      <c r="AC7262" s="12"/>
      <c r="AD7262" s="12"/>
      <c r="AE7262" s="12"/>
      <c r="AF7262" s="12"/>
      <c r="AG7262" s="12"/>
      <c r="AH7262" s="12"/>
      <c r="AI7262" s="12"/>
      <c r="AJ7262" s="12"/>
      <c r="AK7262" s="12"/>
      <c r="AL7262" s="12"/>
      <c r="AM7262" s="12"/>
      <c r="AN7262" s="12"/>
      <c r="AO7262" s="12"/>
      <c r="AP7262" s="12"/>
      <c r="AQ7262" s="12"/>
      <c r="AR7262" s="12"/>
      <c r="AS7262" s="12"/>
      <c r="AT7262" s="12"/>
      <c r="AU7262" s="12"/>
      <c r="AV7262" s="12"/>
      <c r="AW7262" s="12"/>
      <c r="AX7262" s="12"/>
      <c r="AY7262" s="12"/>
      <c r="AZ7262" s="12"/>
      <c r="BA7262" s="12"/>
      <c r="BB7262" s="12"/>
      <c r="BC7262" s="12"/>
      <c r="BD7262" s="12"/>
      <c r="BE7262" s="12"/>
      <c r="BF7262" s="12"/>
      <c r="BG7262" s="12"/>
      <c r="BH7262" s="12"/>
      <c r="BI7262" s="12"/>
      <c r="BJ7262" s="13"/>
      <c r="BK7262" s="13"/>
      <c r="BL7262" s="13"/>
      <c r="BM7262" s="13"/>
      <c r="BN7262" s="13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1"/>
      <c r="L7263" s="11"/>
      <c r="M7263" s="12"/>
      <c r="N7263" s="12"/>
      <c r="O7263" s="12"/>
      <c r="P7263" s="12"/>
      <c r="Q7263" s="12"/>
      <c r="R7263" s="12"/>
      <c r="S7263" s="12"/>
      <c r="T7263" s="12"/>
      <c r="U7263" s="12"/>
      <c r="V7263" s="12"/>
      <c r="W7263" s="12"/>
      <c r="X7263" s="12"/>
      <c r="Y7263" s="12"/>
      <c r="Z7263" s="12"/>
      <c r="AA7263" s="12"/>
      <c r="AB7263" s="12"/>
      <c r="AC7263" s="12"/>
      <c r="AD7263" s="12"/>
      <c r="AE7263" s="12"/>
      <c r="AF7263" s="12"/>
      <c r="AG7263" s="12"/>
      <c r="AH7263" s="12"/>
      <c r="AI7263" s="12"/>
      <c r="AJ7263" s="12"/>
      <c r="AK7263" s="12"/>
      <c r="AL7263" s="12"/>
      <c r="AM7263" s="12"/>
      <c r="AN7263" s="12"/>
      <c r="AO7263" s="12"/>
      <c r="AP7263" s="12"/>
      <c r="AQ7263" s="12"/>
      <c r="AR7263" s="12"/>
      <c r="AS7263" s="12"/>
      <c r="AT7263" s="12"/>
      <c r="AU7263" s="12"/>
      <c r="AV7263" s="12"/>
      <c r="AW7263" s="12"/>
      <c r="AX7263" s="12"/>
      <c r="AY7263" s="12"/>
      <c r="AZ7263" s="12"/>
      <c r="BA7263" s="12"/>
      <c r="BB7263" s="12"/>
      <c r="BC7263" s="12"/>
      <c r="BD7263" s="12"/>
      <c r="BE7263" s="12"/>
      <c r="BF7263" s="12"/>
      <c r="BG7263" s="12"/>
      <c r="BH7263" s="12"/>
      <c r="BI7263" s="12"/>
      <c r="BJ7263" s="13"/>
      <c r="BK7263" s="13"/>
      <c r="BL7263" s="13"/>
      <c r="BM7263" s="13"/>
      <c r="BN7263" s="13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1"/>
      <c r="L7264" s="11"/>
      <c r="M7264" s="12"/>
      <c r="N7264" s="12"/>
      <c r="O7264" s="12"/>
      <c r="P7264" s="12"/>
      <c r="Q7264" s="12"/>
      <c r="R7264" s="12"/>
      <c r="S7264" s="12"/>
      <c r="T7264" s="12"/>
      <c r="U7264" s="12"/>
      <c r="V7264" s="12"/>
      <c r="W7264" s="12"/>
      <c r="X7264" s="12"/>
      <c r="Y7264" s="12"/>
      <c r="Z7264" s="12"/>
      <c r="AA7264" s="12"/>
      <c r="AB7264" s="12"/>
      <c r="AC7264" s="12"/>
      <c r="AD7264" s="12"/>
      <c r="AE7264" s="12"/>
      <c r="AF7264" s="12"/>
      <c r="AG7264" s="12"/>
      <c r="AH7264" s="12"/>
      <c r="AI7264" s="12"/>
      <c r="AJ7264" s="12"/>
      <c r="AK7264" s="12"/>
      <c r="AL7264" s="12"/>
      <c r="AM7264" s="12"/>
      <c r="AN7264" s="12"/>
      <c r="AO7264" s="12"/>
      <c r="AP7264" s="12"/>
      <c r="AQ7264" s="12"/>
      <c r="AR7264" s="12"/>
      <c r="AS7264" s="12"/>
      <c r="AT7264" s="12"/>
      <c r="AU7264" s="12"/>
      <c r="AV7264" s="12"/>
      <c r="AW7264" s="12"/>
      <c r="AX7264" s="12"/>
      <c r="AY7264" s="12"/>
      <c r="AZ7264" s="12"/>
      <c r="BA7264" s="12"/>
      <c r="BB7264" s="12"/>
      <c r="BC7264" s="12"/>
      <c r="BD7264" s="12"/>
      <c r="BE7264" s="12"/>
      <c r="BF7264" s="12"/>
      <c r="BG7264" s="12"/>
      <c r="BH7264" s="12"/>
      <c r="BI7264" s="12"/>
      <c r="BJ7264" s="13"/>
      <c r="BK7264" s="13"/>
      <c r="BL7264" s="13"/>
      <c r="BM7264" s="13"/>
      <c r="BN7264" s="13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1"/>
      <c r="L7265" s="11"/>
      <c r="M7265" s="12"/>
      <c r="N7265" s="12"/>
      <c r="O7265" s="12"/>
      <c r="P7265" s="12"/>
      <c r="Q7265" s="12"/>
      <c r="R7265" s="12"/>
      <c r="S7265" s="12"/>
      <c r="T7265" s="12"/>
      <c r="U7265" s="12"/>
      <c r="V7265" s="12"/>
      <c r="W7265" s="12"/>
      <c r="X7265" s="12"/>
      <c r="Y7265" s="12"/>
      <c r="Z7265" s="12"/>
      <c r="AA7265" s="12"/>
      <c r="AB7265" s="12"/>
      <c r="AC7265" s="12"/>
      <c r="AD7265" s="12"/>
      <c r="AE7265" s="12"/>
      <c r="AF7265" s="12"/>
      <c r="AG7265" s="12"/>
      <c r="AH7265" s="12"/>
      <c r="AI7265" s="12"/>
      <c r="AJ7265" s="12"/>
      <c r="AK7265" s="12"/>
      <c r="AL7265" s="12"/>
      <c r="AM7265" s="12"/>
      <c r="AN7265" s="12"/>
      <c r="AO7265" s="12"/>
      <c r="AP7265" s="12"/>
      <c r="AQ7265" s="12"/>
      <c r="AR7265" s="12"/>
      <c r="AS7265" s="12"/>
      <c r="AT7265" s="12"/>
      <c r="AU7265" s="12"/>
      <c r="AV7265" s="12"/>
      <c r="AW7265" s="12"/>
      <c r="AX7265" s="12"/>
      <c r="AY7265" s="12"/>
      <c r="AZ7265" s="12"/>
      <c r="BA7265" s="12"/>
      <c r="BB7265" s="12"/>
      <c r="BC7265" s="12"/>
      <c r="BD7265" s="12"/>
      <c r="BE7265" s="12"/>
      <c r="BF7265" s="12"/>
      <c r="BG7265" s="12"/>
      <c r="BH7265" s="12"/>
      <c r="BI7265" s="12"/>
      <c r="BJ7265" s="13"/>
      <c r="BK7265" s="13"/>
      <c r="BL7265" s="13"/>
      <c r="BM7265" s="13"/>
      <c r="BN7265" s="13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1"/>
      <c r="L7266" s="11"/>
      <c r="M7266" s="12"/>
      <c r="N7266" s="12"/>
      <c r="O7266" s="12"/>
      <c r="P7266" s="12"/>
      <c r="Q7266" s="12"/>
      <c r="R7266" s="12"/>
      <c r="S7266" s="12"/>
      <c r="T7266" s="12"/>
      <c r="U7266" s="12"/>
      <c r="V7266" s="12"/>
      <c r="W7266" s="12"/>
      <c r="X7266" s="12"/>
      <c r="Y7266" s="12"/>
      <c r="Z7266" s="12"/>
      <c r="AA7266" s="12"/>
      <c r="AB7266" s="12"/>
      <c r="AC7266" s="12"/>
      <c r="AD7266" s="12"/>
      <c r="AE7266" s="12"/>
      <c r="AF7266" s="12"/>
      <c r="AG7266" s="12"/>
      <c r="AH7266" s="12"/>
      <c r="AI7266" s="12"/>
      <c r="AJ7266" s="12"/>
      <c r="AK7266" s="12"/>
      <c r="AL7266" s="12"/>
      <c r="AM7266" s="12"/>
      <c r="AN7266" s="12"/>
      <c r="AO7266" s="12"/>
      <c r="AP7266" s="12"/>
      <c r="AQ7266" s="12"/>
      <c r="AR7266" s="12"/>
      <c r="AS7266" s="12"/>
      <c r="AT7266" s="12"/>
      <c r="AU7266" s="12"/>
      <c r="AV7266" s="12"/>
      <c r="AW7266" s="12"/>
      <c r="AX7266" s="12"/>
      <c r="AY7266" s="12"/>
      <c r="AZ7266" s="12"/>
      <c r="BA7266" s="12"/>
      <c r="BB7266" s="12"/>
      <c r="BC7266" s="12"/>
      <c r="BD7266" s="12"/>
      <c r="BE7266" s="12"/>
      <c r="BF7266" s="12"/>
      <c r="BG7266" s="12"/>
      <c r="BH7266" s="12"/>
      <c r="BI7266" s="12"/>
      <c r="BJ7266" s="13"/>
      <c r="BK7266" s="13"/>
      <c r="BL7266" s="13"/>
      <c r="BM7266" s="13"/>
      <c r="BN7266" s="13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1"/>
      <c r="L7267" s="11"/>
      <c r="M7267" s="12"/>
      <c r="N7267" s="12"/>
      <c r="O7267" s="12"/>
      <c r="P7267" s="12"/>
      <c r="Q7267" s="12"/>
      <c r="R7267" s="12"/>
      <c r="S7267" s="12"/>
      <c r="T7267" s="12"/>
      <c r="U7267" s="12"/>
      <c r="V7267" s="12"/>
      <c r="W7267" s="12"/>
      <c r="X7267" s="12"/>
      <c r="Y7267" s="12"/>
      <c r="Z7267" s="12"/>
      <c r="AA7267" s="12"/>
      <c r="AB7267" s="12"/>
      <c r="AC7267" s="12"/>
      <c r="AD7267" s="12"/>
      <c r="AE7267" s="12"/>
      <c r="AF7267" s="12"/>
      <c r="AG7267" s="12"/>
      <c r="AH7267" s="12"/>
      <c r="AI7267" s="12"/>
      <c r="AJ7267" s="12"/>
      <c r="AK7267" s="12"/>
      <c r="AL7267" s="12"/>
      <c r="AM7267" s="12"/>
      <c r="AN7267" s="12"/>
      <c r="AO7267" s="12"/>
      <c r="AP7267" s="12"/>
      <c r="AQ7267" s="12"/>
      <c r="AR7267" s="12"/>
      <c r="AS7267" s="12"/>
      <c r="AT7267" s="12"/>
      <c r="AU7267" s="12"/>
      <c r="AV7267" s="12"/>
      <c r="AW7267" s="12"/>
      <c r="AX7267" s="12"/>
      <c r="AY7267" s="12"/>
      <c r="AZ7267" s="12"/>
      <c r="BA7267" s="12"/>
      <c r="BB7267" s="12"/>
      <c r="BC7267" s="12"/>
      <c r="BD7267" s="12"/>
      <c r="BE7267" s="12"/>
      <c r="BF7267" s="12"/>
      <c r="BG7267" s="12"/>
      <c r="BH7267" s="12"/>
      <c r="BI7267" s="12"/>
      <c r="BJ7267" s="13"/>
      <c r="BK7267" s="13"/>
      <c r="BL7267" s="13"/>
      <c r="BM7267" s="13"/>
      <c r="BN7267" s="13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1"/>
      <c r="L7268" s="11"/>
      <c r="M7268" s="12"/>
      <c r="N7268" s="12"/>
      <c r="O7268" s="12"/>
      <c r="P7268" s="12"/>
      <c r="Q7268" s="12"/>
      <c r="R7268" s="12"/>
      <c r="S7268" s="12"/>
      <c r="T7268" s="12"/>
      <c r="U7268" s="12"/>
      <c r="V7268" s="12"/>
      <c r="W7268" s="12"/>
      <c r="X7268" s="12"/>
      <c r="Y7268" s="12"/>
      <c r="Z7268" s="12"/>
      <c r="AA7268" s="12"/>
      <c r="AB7268" s="12"/>
      <c r="AC7268" s="12"/>
      <c r="AD7268" s="12"/>
      <c r="AE7268" s="12"/>
      <c r="AF7268" s="12"/>
      <c r="AG7268" s="12"/>
      <c r="AH7268" s="12"/>
      <c r="AI7268" s="12"/>
      <c r="AJ7268" s="12"/>
      <c r="AK7268" s="12"/>
      <c r="AL7268" s="12"/>
      <c r="AM7268" s="12"/>
      <c r="AN7268" s="12"/>
      <c r="AO7268" s="12"/>
      <c r="AP7268" s="12"/>
      <c r="AQ7268" s="12"/>
      <c r="AR7268" s="12"/>
      <c r="AS7268" s="12"/>
      <c r="AT7268" s="12"/>
      <c r="AU7268" s="12"/>
      <c r="AV7268" s="12"/>
      <c r="AW7268" s="12"/>
      <c r="AX7268" s="12"/>
      <c r="AY7268" s="12"/>
      <c r="AZ7268" s="12"/>
      <c r="BA7268" s="12"/>
      <c r="BB7268" s="12"/>
      <c r="BC7268" s="12"/>
      <c r="BD7268" s="12"/>
      <c r="BE7268" s="12"/>
      <c r="BF7268" s="12"/>
      <c r="BG7268" s="12"/>
      <c r="BH7268" s="12"/>
      <c r="BI7268" s="12"/>
      <c r="BJ7268" s="13"/>
      <c r="BK7268" s="13"/>
      <c r="BL7268" s="13"/>
      <c r="BM7268" s="13"/>
      <c r="BN7268" s="13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1"/>
      <c r="L7269" s="11"/>
      <c r="M7269" s="12"/>
      <c r="N7269" s="12"/>
      <c r="O7269" s="12"/>
      <c r="P7269" s="12"/>
      <c r="Q7269" s="12"/>
      <c r="R7269" s="12"/>
      <c r="S7269" s="12"/>
      <c r="T7269" s="12"/>
      <c r="U7269" s="12"/>
      <c r="V7269" s="12"/>
      <c r="W7269" s="12"/>
      <c r="X7269" s="12"/>
      <c r="Y7269" s="12"/>
      <c r="Z7269" s="12"/>
      <c r="AA7269" s="12"/>
      <c r="AB7269" s="12"/>
      <c r="AC7269" s="12"/>
      <c r="AD7269" s="12"/>
      <c r="AE7269" s="12"/>
      <c r="AF7269" s="12"/>
      <c r="AG7269" s="12"/>
      <c r="AH7269" s="12"/>
      <c r="AI7269" s="12"/>
      <c r="AJ7269" s="12"/>
      <c r="AK7269" s="12"/>
      <c r="AL7269" s="12"/>
      <c r="AM7269" s="12"/>
      <c r="AN7269" s="12"/>
      <c r="AO7269" s="12"/>
      <c r="AP7269" s="12"/>
      <c r="AQ7269" s="12"/>
      <c r="AR7269" s="12"/>
      <c r="AS7269" s="12"/>
      <c r="AT7269" s="12"/>
      <c r="AU7269" s="12"/>
      <c r="AV7269" s="12"/>
      <c r="AW7269" s="12"/>
      <c r="AX7269" s="12"/>
      <c r="AY7269" s="12"/>
      <c r="AZ7269" s="12"/>
      <c r="BA7269" s="12"/>
      <c r="BB7269" s="12"/>
      <c r="BC7269" s="12"/>
      <c r="BD7269" s="12"/>
      <c r="BE7269" s="12"/>
      <c r="BF7269" s="12"/>
      <c r="BG7269" s="12"/>
      <c r="BH7269" s="12"/>
      <c r="BI7269" s="12"/>
      <c r="BJ7269" s="13"/>
      <c r="BK7269" s="13"/>
      <c r="BL7269" s="13"/>
      <c r="BM7269" s="13"/>
      <c r="BN7269" s="13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1"/>
      <c r="L7270" s="11"/>
      <c r="M7270" s="12"/>
      <c r="N7270" s="12"/>
      <c r="O7270" s="12"/>
      <c r="P7270" s="12"/>
      <c r="Q7270" s="12"/>
      <c r="R7270" s="12"/>
      <c r="S7270" s="12"/>
      <c r="T7270" s="12"/>
      <c r="U7270" s="12"/>
      <c r="V7270" s="12"/>
      <c r="W7270" s="12"/>
      <c r="X7270" s="12"/>
      <c r="Y7270" s="12"/>
      <c r="Z7270" s="12"/>
      <c r="AA7270" s="12"/>
      <c r="AB7270" s="12"/>
      <c r="AC7270" s="12"/>
      <c r="AD7270" s="12"/>
      <c r="AE7270" s="12"/>
      <c r="AF7270" s="12"/>
      <c r="AG7270" s="12"/>
      <c r="AH7270" s="12"/>
      <c r="AI7270" s="12"/>
      <c r="AJ7270" s="12"/>
      <c r="AK7270" s="12"/>
      <c r="AL7270" s="12"/>
      <c r="AM7270" s="12"/>
      <c r="AN7270" s="12"/>
      <c r="AO7270" s="12"/>
      <c r="AP7270" s="12"/>
      <c r="AQ7270" s="12"/>
      <c r="AR7270" s="12"/>
      <c r="AS7270" s="12"/>
      <c r="AT7270" s="12"/>
      <c r="AU7270" s="12"/>
      <c r="AV7270" s="12"/>
      <c r="AW7270" s="12"/>
      <c r="AX7270" s="12"/>
      <c r="AY7270" s="12"/>
      <c r="AZ7270" s="12"/>
      <c r="BA7270" s="12"/>
      <c r="BB7270" s="12"/>
      <c r="BC7270" s="12"/>
      <c r="BD7270" s="12"/>
      <c r="BE7270" s="12"/>
      <c r="BF7270" s="12"/>
      <c r="BG7270" s="12"/>
      <c r="BH7270" s="12"/>
      <c r="BI7270" s="12"/>
      <c r="BJ7270" s="13"/>
      <c r="BK7270" s="13"/>
      <c r="BL7270" s="13"/>
      <c r="BM7270" s="13"/>
      <c r="BN7270" s="13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1"/>
      <c r="L7271" s="11"/>
      <c r="M7271" s="12"/>
      <c r="N7271" s="12"/>
      <c r="O7271" s="12"/>
      <c r="P7271" s="12"/>
      <c r="Q7271" s="12"/>
      <c r="R7271" s="12"/>
      <c r="S7271" s="12"/>
      <c r="T7271" s="12"/>
      <c r="U7271" s="12"/>
      <c r="V7271" s="12"/>
      <c r="W7271" s="12"/>
      <c r="X7271" s="12"/>
      <c r="Y7271" s="12"/>
      <c r="Z7271" s="12"/>
      <c r="AA7271" s="12"/>
      <c r="AB7271" s="12"/>
      <c r="AC7271" s="12"/>
      <c r="AD7271" s="12"/>
      <c r="AE7271" s="12"/>
      <c r="AF7271" s="12"/>
      <c r="AG7271" s="12"/>
      <c r="AH7271" s="12"/>
      <c r="AI7271" s="12"/>
      <c r="AJ7271" s="12"/>
      <c r="AK7271" s="12"/>
      <c r="AL7271" s="12"/>
      <c r="AM7271" s="12"/>
      <c r="AN7271" s="12"/>
      <c r="AO7271" s="12"/>
      <c r="AP7271" s="12"/>
      <c r="AQ7271" s="12"/>
      <c r="AR7271" s="12"/>
      <c r="AS7271" s="12"/>
      <c r="AT7271" s="12"/>
      <c r="AU7271" s="12"/>
      <c r="AV7271" s="12"/>
      <c r="AW7271" s="12"/>
      <c r="AX7271" s="12"/>
      <c r="AY7271" s="12"/>
      <c r="AZ7271" s="12"/>
      <c r="BA7271" s="12"/>
      <c r="BB7271" s="12"/>
      <c r="BC7271" s="12"/>
      <c r="BD7271" s="12"/>
      <c r="BE7271" s="12"/>
      <c r="BF7271" s="12"/>
      <c r="BG7271" s="12"/>
      <c r="BH7271" s="12"/>
      <c r="BI7271" s="12"/>
      <c r="BJ7271" s="13"/>
      <c r="BK7271" s="13"/>
      <c r="BL7271" s="13"/>
      <c r="BM7271" s="13"/>
      <c r="BN7271" s="13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1"/>
      <c r="L7272" s="11"/>
      <c r="M7272" s="12"/>
      <c r="N7272" s="12"/>
      <c r="O7272" s="12"/>
      <c r="P7272" s="12"/>
      <c r="Q7272" s="12"/>
      <c r="R7272" s="12"/>
      <c r="S7272" s="12"/>
      <c r="T7272" s="12"/>
      <c r="U7272" s="12"/>
      <c r="V7272" s="12"/>
      <c r="W7272" s="12"/>
      <c r="X7272" s="12"/>
      <c r="Y7272" s="12"/>
      <c r="Z7272" s="12"/>
      <c r="AA7272" s="12"/>
      <c r="AB7272" s="12"/>
      <c r="AC7272" s="12"/>
      <c r="AD7272" s="12"/>
      <c r="AE7272" s="12"/>
      <c r="AF7272" s="12"/>
      <c r="AG7272" s="12"/>
      <c r="AH7272" s="12"/>
      <c r="AI7272" s="12"/>
      <c r="AJ7272" s="12"/>
      <c r="AK7272" s="12"/>
      <c r="AL7272" s="12"/>
      <c r="AM7272" s="12"/>
      <c r="AN7272" s="12"/>
      <c r="AO7272" s="12"/>
      <c r="AP7272" s="12"/>
      <c r="AQ7272" s="12"/>
      <c r="AR7272" s="12"/>
      <c r="AS7272" s="12"/>
      <c r="AT7272" s="12"/>
      <c r="AU7272" s="12"/>
      <c r="AV7272" s="12"/>
      <c r="AW7272" s="12"/>
      <c r="AX7272" s="12"/>
      <c r="AY7272" s="12"/>
      <c r="AZ7272" s="12"/>
      <c r="BA7272" s="12"/>
      <c r="BB7272" s="12"/>
      <c r="BC7272" s="12"/>
      <c r="BD7272" s="12"/>
      <c r="BE7272" s="12"/>
      <c r="BF7272" s="12"/>
      <c r="BG7272" s="12"/>
      <c r="BH7272" s="12"/>
      <c r="BI7272" s="12"/>
      <c r="BJ7272" s="13"/>
      <c r="BK7272" s="13"/>
      <c r="BL7272" s="13"/>
      <c r="BM7272" s="13"/>
      <c r="BN7272" s="13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1"/>
      <c r="L7273" s="11"/>
      <c r="M7273" s="12"/>
      <c r="N7273" s="12"/>
      <c r="O7273" s="12"/>
      <c r="P7273" s="12"/>
      <c r="Q7273" s="12"/>
      <c r="R7273" s="12"/>
      <c r="S7273" s="12"/>
      <c r="T7273" s="12"/>
      <c r="U7273" s="12"/>
      <c r="V7273" s="12"/>
      <c r="W7273" s="12"/>
      <c r="X7273" s="12"/>
      <c r="Y7273" s="12"/>
      <c r="Z7273" s="12"/>
      <c r="AA7273" s="12"/>
      <c r="AB7273" s="12"/>
      <c r="AC7273" s="12"/>
      <c r="AD7273" s="12"/>
      <c r="AE7273" s="12"/>
      <c r="AF7273" s="12"/>
      <c r="AG7273" s="12"/>
      <c r="AH7273" s="12"/>
      <c r="AI7273" s="12"/>
      <c r="AJ7273" s="12"/>
      <c r="AK7273" s="12"/>
      <c r="AL7273" s="12"/>
      <c r="AM7273" s="12"/>
      <c r="AN7273" s="12"/>
      <c r="AO7273" s="12"/>
      <c r="AP7273" s="12"/>
      <c r="AQ7273" s="12"/>
      <c r="AR7273" s="12"/>
      <c r="AS7273" s="12"/>
      <c r="AT7273" s="12"/>
      <c r="AU7273" s="12"/>
      <c r="AV7273" s="12"/>
      <c r="AW7273" s="12"/>
      <c r="AX7273" s="12"/>
      <c r="AY7273" s="12"/>
      <c r="AZ7273" s="12"/>
      <c r="BA7273" s="12"/>
      <c r="BB7273" s="12"/>
      <c r="BC7273" s="12"/>
      <c r="BD7273" s="12"/>
      <c r="BE7273" s="12"/>
      <c r="BF7273" s="12"/>
      <c r="BG7273" s="12"/>
      <c r="BH7273" s="12"/>
      <c r="BI7273" s="12"/>
      <c r="BJ7273" s="13"/>
      <c r="BK7273" s="13"/>
      <c r="BL7273" s="13"/>
      <c r="BM7273" s="13"/>
      <c r="BN7273" s="13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1"/>
      <c r="L7274" s="11"/>
      <c r="M7274" s="12"/>
      <c r="N7274" s="12"/>
      <c r="O7274" s="12"/>
      <c r="P7274" s="12"/>
      <c r="Q7274" s="12"/>
      <c r="R7274" s="12"/>
      <c r="S7274" s="12"/>
      <c r="T7274" s="12"/>
      <c r="U7274" s="12"/>
      <c r="V7274" s="12"/>
      <c r="W7274" s="12"/>
      <c r="X7274" s="12"/>
      <c r="Y7274" s="12"/>
      <c r="Z7274" s="12"/>
      <c r="AA7274" s="12"/>
      <c r="AB7274" s="12"/>
      <c r="AC7274" s="12"/>
      <c r="AD7274" s="12"/>
      <c r="AE7274" s="12"/>
      <c r="AF7274" s="12"/>
      <c r="AG7274" s="12"/>
      <c r="AH7274" s="12"/>
      <c r="AI7274" s="12"/>
      <c r="AJ7274" s="12"/>
      <c r="AK7274" s="12"/>
      <c r="AL7274" s="12"/>
      <c r="AM7274" s="12"/>
      <c r="AN7274" s="12"/>
      <c r="AO7274" s="12"/>
      <c r="AP7274" s="12"/>
      <c r="AQ7274" s="12"/>
      <c r="AR7274" s="12"/>
      <c r="AS7274" s="12"/>
      <c r="AT7274" s="12"/>
      <c r="AU7274" s="12"/>
      <c r="AV7274" s="12"/>
      <c r="AW7274" s="12"/>
      <c r="AX7274" s="12"/>
      <c r="AY7274" s="12"/>
      <c r="AZ7274" s="12"/>
      <c r="BA7274" s="12"/>
      <c r="BB7274" s="12"/>
      <c r="BC7274" s="12"/>
      <c r="BD7274" s="12"/>
      <c r="BE7274" s="12"/>
      <c r="BF7274" s="12"/>
      <c r="BG7274" s="12"/>
      <c r="BH7274" s="12"/>
      <c r="BI7274" s="12"/>
      <c r="BJ7274" s="13"/>
      <c r="BK7274" s="13"/>
      <c r="BL7274" s="13"/>
      <c r="BM7274" s="13"/>
      <c r="BN7274" s="13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1"/>
      <c r="L7275" s="11"/>
      <c r="M7275" s="12"/>
      <c r="N7275" s="12"/>
      <c r="O7275" s="12"/>
      <c r="P7275" s="12"/>
      <c r="Q7275" s="12"/>
      <c r="R7275" s="12"/>
      <c r="S7275" s="12"/>
      <c r="T7275" s="12"/>
      <c r="U7275" s="12"/>
      <c r="V7275" s="12"/>
      <c r="W7275" s="12"/>
      <c r="X7275" s="12"/>
      <c r="Y7275" s="12"/>
      <c r="Z7275" s="12"/>
      <c r="AA7275" s="12"/>
      <c r="AB7275" s="12"/>
      <c r="AC7275" s="12"/>
      <c r="AD7275" s="12"/>
      <c r="AE7275" s="12"/>
      <c r="AF7275" s="12"/>
      <c r="AG7275" s="12"/>
      <c r="AH7275" s="12"/>
      <c r="AI7275" s="12"/>
      <c r="AJ7275" s="12"/>
      <c r="AK7275" s="12"/>
      <c r="AL7275" s="12"/>
      <c r="AM7275" s="12"/>
      <c r="AN7275" s="12"/>
      <c r="AO7275" s="12"/>
      <c r="AP7275" s="12"/>
      <c r="AQ7275" s="12"/>
      <c r="AR7275" s="12"/>
      <c r="AS7275" s="12"/>
      <c r="AT7275" s="12"/>
      <c r="AU7275" s="12"/>
      <c r="AV7275" s="12"/>
      <c r="AW7275" s="12"/>
      <c r="AX7275" s="12"/>
      <c r="AY7275" s="12"/>
      <c r="AZ7275" s="12"/>
      <c r="BA7275" s="12"/>
      <c r="BB7275" s="12"/>
      <c r="BC7275" s="12"/>
      <c r="BD7275" s="12"/>
      <c r="BE7275" s="12"/>
      <c r="BF7275" s="12"/>
      <c r="BG7275" s="12"/>
      <c r="BH7275" s="12"/>
      <c r="BI7275" s="12"/>
      <c r="BJ7275" s="13"/>
      <c r="BK7275" s="13"/>
      <c r="BL7275" s="13"/>
      <c r="BM7275" s="13"/>
      <c r="BN7275" s="13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1"/>
      <c r="L7276" s="11"/>
      <c r="M7276" s="12"/>
      <c r="N7276" s="12"/>
      <c r="O7276" s="12"/>
      <c r="P7276" s="12"/>
      <c r="Q7276" s="12"/>
      <c r="R7276" s="12"/>
      <c r="S7276" s="12"/>
      <c r="T7276" s="12"/>
      <c r="U7276" s="12"/>
      <c r="V7276" s="12"/>
      <c r="W7276" s="12"/>
      <c r="X7276" s="12"/>
      <c r="Y7276" s="12"/>
      <c r="Z7276" s="12"/>
      <c r="AA7276" s="12"/>
      <c r="AB7276" s="12"/>
      <c r="AC7276" s="12"/>
      <c r="AD7276" s="12"/>
      <c r="AE7276" s="12"/>
      <c r="AF7276" s="12"/>
      <c r="AG7276" s="12"/>
      <c r="AH7276" s="12"/>
      <c r="AI7276" s="12"/>
      <c r="AJ7276" s="12"/>
      <c r="AK7276" s="12"/>
      <c r="AL7276" s="12"/>
      <c r="AM7276" s="12"/>
      <c r="AN7276" s="12"/>
      <c r="AO7276" s="12"/>
      <c r="AP7276" s="12"/>
      <c r="AQ7276" s="12"/>
      <c r="AR7276" s="12"/>
      <c r="AS7276" s="12"/>
      <c r="AT7276" s="12"/>
      <c r="AU7276" s="12"/>
      <c r="AV7276" s="12"/>
      <c r="AW7276" s="12"/>
      <c r="AX7276" s="12"/>
      <c r="AY7276" s="12"/>
      <c r="AZ7276" s="12"/>
      <c r="BA7276" s="12"/>
      <c r="BB7276" s="12"/>
      <c r="BC7276" s="12"/>
      <c r="BD7276" s="12"/>
      <c r="BE7276" s="12"/>
      <c r="BF7276" s="12"/>
      <c r="BG7276" s="12"/>
      <c r="BH7276" s="12"/>
      <c r="BI7276" s="12"/>
      <c r="BJ7276" s="13"/>
      <c r="BK7276" s="13"/>
      <c r="BL7276" s="13"/>
      <c r="BM7276" s="13"/>
      <c r="BN7276" s="13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1"/>
      <c r="L7277" s="11"/>
      <c r="M7277" s="12"/>
      <c r="N7277" s="12"/>
      <c r="O7277" s="12"/>
      <c r="P7277" s="12"/>
      <c r="Q7277" s="12"/>
      <c r="R7277" s="12"/>
      <c r="S7277" s="12"/>
      <c r="T7277" s="12"/>
      <c r="U7277" s="12"/>
      <c r="V7277" s="12"/>
      <c r="W7277" s="12"/>
      <c r="X7277" s="12"/>
      <c r="Y7277" s="12"/>
      <c r="Z7277" s="12"/>
      <c r="AA7277" s="12"/>
      <c r="AB7277" s="12"/>
      <c r="AC7277" s="12"/>
      <c r="AD7277" s="12"/>
      <c r="AE7277" s="12"/>
      <c r="AF7277" s="12"/>
      <c r="AG7277" s="12"/>
      <c r="AH7277" s="12"/>
      <c r="AI7277" s="12"/>
      <c r="AJ7277" s="12"/>
      <c r="AK7277" s="12"/>
      <c r="AL7277" s="12"/>
      <c r="AM7277" s="12"/>
      <c r="AN7277" s="12"/>
      <c r="AO7277" s="12"/>
      <c r="AP7277" s="12"/>
      <c r="AQ7277" s="12"/>
      <c r="AR7277" s="12"/>
      <c r="AS7277" s="12"/>
      <c r="AT7277" s="12"/>
      <c r="AU7277" s="12"/>
      <c r="AV7277" s="12"/>
      <c r="AW7277" s="12"/>
      <c r="AX7277" s="12"/>
      <c r="AY7277" s="12"/>
      <c r="AZ7277" s="12"/>
      <c r="BA7277" s="12"/>
      <c r="BB7277" s="12"/>
      <c r="BC7277" s="12"/>
      <c r="BD7277" s="12"/>
      <c r="BE7277" s="12"/>
      <c r="BF7277" s="12"/>
      <c r="BG7277" s="12"/>
      <c r="BH7277" s="12"/>
      <c r="BI7277" s="12"/>
      <c r="BJ7277" s="13"/>
      <c r="BK7277" s="13"/>
      <c r="BL7277" s="13"/>
      <c r="BM7277" s="13"/>
      <c r="BN7277" s="13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1"/>
      <c r="L7278" s="11"/>
      <c r="M7278" s="12"/>
      <c r="N7278" s="12"/>
      <c r="O7278" s="12"/>
      <c r="P7278" s="12"/>
      <c r="Q7278" s="12"/>
      <c r="R7278" s="12"/>
      <c r="S7278" s="12"/>
      <c r="T7278" s="12"/>
      <c r="U7278" s="12"/>
      <c r="V7278" s="12"/>
      <c r="W7278" s="12"/>
      <c r="X7278" s="12"/>
      <c r="Y7278" s="12"/>
      <c r="Z7278" s="12"/>
      <c r="AA7278" s="12"/>
      <c r="AB7278" s="12"/>
      <c r="AC7278" s="12"/>
      <c r="AD7278" s="12"/>
      <c r="AE7278" s="12"/>
      <c r="AF7278" s="12"/>
      <c r="AG7278" s="12"/>
      <c r="AH7278" s="12"/>
      <c r="AI7278" s="12"/>
      <c r="AJ7278" s="12"/>
      <c r="AK7278" s="12"/>
      <c r="AL7278" s="12"/>
      <c r="AM7278" s="12"/>
      <c r="AN7278" s="12"/>
      <c r="AO7278" s="12"/>
      <c r="AP7278" s="12"/>
      <c r="AQ7278" s="12"/>
      <c r="AR7278" s="12"/>
      <c r="AS7278" s="12"/>
      <c r="AT7278" s="12"/>
      <c r="AU7278" s="12"/>
      <c r="AV7278" s="12"/>
      <c r="AW7278" s="12"/>
      <c r="AX7278" s="12"/>
      <c r="AY7278" s="12"/>
      <c r="AZ7278" s="12"/>
      <c r="BA7278" s="12"/>
      <c r="BB7278" s="12"/>
      <c r="BC7278" s="12"/>
      <c r="BD7278" s="12"/>
      <c r="BE7278" s="12"/>
      <c r="BF7278" s="12"/>
      <c r="BG7278" s="12"/>
      <c r="BH7278" s="12"/>
      <c r="BI7278" s="12"/>
      <c r="BJ7278" s="13"/>
      <c r="BK7278" s="13"/>
      <c r="BL7278" s="13"/>
      <c r="BM7278" s="13"/>
      <c r="BN7278" s="13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1"/>
      <c r="L7279" s="11"/>
      <c r="M7279" s="12"/>
      <c r="N7279" s="12"/>
      <c r="O7279" s="12"/>
      <c r="P7279" s="12"/>
      <c r="Q7279" s="12"/>
      <c r="R7279" s="12"/>
      <c r="S7279" s="12"/>
      <c r="T7279" s="12"/>
      <c r="U7279" s="12"/>
      <c r="V7279" s="12"/>
      <c r="W7279" s="12"/>
      <c r="X7279" s="12"/>
      <c r="Y7279" s="12"/>
      <c r="Z7279" s="12"/>
      <c r="AA7279" s="12"/>
      <c r="AB7279" s="12"/>
      <c r="AC7279" s="12"/>
      <c r="AD7279" s="12"/>
      <c r="AE7279" s="12"/>
      <c r="AF7279" s="12"/>
      <c r="AG7279" s="12"/>
      <c r="AH7279" s="12"/>
      <c r="AI7279" s="12"/>
      <c r="AJ7279" s="12"/>
      <c r="AK7279" s="12"/>
      <c r="AL7279" s="12"/>
      <c r="AM7279" s="12"/>
      <c r="AN7279" s="12"/>
      <c r="AO7279" s="12"/>
      <c r="AP7279" s="12"/>
      <c r="AQ7279" s="12"/>
      <c r="AR7279" s="12"/>
      <c r="AS7279" s="12"/>
      <c r="AT7279" s="12"/>
      <c r="AU7279" s="12"/>
      <c r="AV7279" s="12"/>
      <c r="AW7279" s="12"/>
      <c r="AX7279" s="12"/>
      <c r="AY7279" s="12"/>
      <c r="AZ7279" s="12"/>
      <c r="BA7279" s="12"/>
      <c r="BB7279" s="12"/>
      <c r="BC7279" s="12"/>
      <c r="BD7279" s="12"/>
      <c r="BE7279" s="12"/>
      <c r="BF7279" s="12"/>
      <c r="BG7279" s="12"/>
      <c r="BH7279" s="12"/>
      <c r="BI7279" s="12"/>
      <c r="BJ7279" s="13"/>
      <c r="BK7279" s="13"/>
      <c r="BL7279" s="13"/>
      <c r="BM7279" s="13"/>
      <c r="BN7279" s="13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1"/>
      <c r="L7280" s="11"/>
      <c r="M7280" s="12"/>
      <c r="N7280" s="12"/>
      <c r="O7280" s="12"/>
      <c r="P7280" s="12"/>
      <c r="Q7280" s="12"/>
      <c r="R7280" s="12"/>
      <c r="S7280" s="12"/>
      <c r="T7280" s="12"/>
      <c r="U7280" s="12"/>
      <c r="V7280" s="12"/>
      <c r="W7280" s="12"/>
      <c r="X7280" s="12"/>
      <c r="Y7280" s="12"/>
      <c r="Z7280" s="12"/>
      <c r="AA7280" s="12"/>
      <c r="AB7280" s="12"/>
      <c r="AC7280" s="12"/>
      <c r="AD7280" s="12"/>
      <c r="AE7280" s="12"/>
      <c r="AF7280" s="12"/>
      <c r="AG7280" s="12"/>
      <c r="AH7280" s="12"/>
      <c r="AI7280" s="12"/>
      <c r="AJ7280" s="12"/>
      <c r="AK7280" s="12"/>
      <c r="AL7280" s="12"/>
      <c r="AM7280" s="12"/>
      <c r="AN7280" s="12"/>
      <c r="AO7280" s="12"/>
      <c r="AP7280" s="12"/>
      <c r="AQ7280" s="12"/>
      <c r="AR7280" s="12"/>
      <c r="AS7280" s="12"/>
      <c r="AT7280" s="12"/>
      <c r="AU7280" s="12"/>
      <c r="AV7280" s="12"/>
      <c r="AW7280" s="12"/>
      <c r="AX7280" s="12"/>
      <c r="AY7280" s="12"/>
      <c r="AZ7280" s="12"/>
      <c r="BA7280" s="12"/>
      <c r="BB7280" s="12"/>
      <c r="BC7280" s="12"/>
      <c r="BD7280" s="12"/>
      <c r="BE7280" s="12"/>
      <c r="BF7280" s="12"/>
      <c r="BG7280" s="12"/>
      <c r="BH7280" s="12"/>
      <c r="BI7280" s="12"/>
      <c r="BJ7280" s="13"/>
      <c r="BK7280" s="13"/>
      <c r="BL7280" s="13"/>
      <c r="BM7280" s="13"/>
      <c r="BN7280" s="13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1"/>
      <c r="L7281" s="11"/>
      <c r="M7281" s="12"/>
      <c r="N7281" s="12"/>
      <c r="O7281" s="12"/>
      <c r="P7281" s="12"/>
      <c r="Q7281" s="12"/>
      <c r="R7281" s="12"/>
      <c r="S7281" s="12"/>
      <c r="T7281" s="12"/>
      <c r="U7281" s="12"/>
      <c r="V7281" s="12"/>
      <c r="W7281" s="12"/>
      <c r="X7281" s="12"/>
      <c r="Y7281" s="12"/>
      <c r="Z7281" s="12"/>
      <c r="AA7281" s="12"/>
      <c r="AB7281" s="12"/>
      <c r="AC7281" s="12"/>
      <c r="AD7281" s="12"/>
      <c r="AE7281" s="12"/>
      <c r="AF7281" s="12"/>
      <c r="AG7281" s="12"/>
      <c r="AH7281" s="12"/>
      <c r="AI7281" s="12"/>
      <c r="AJ7281" s="12"/>
      <c r="AK7281" s="12"/>
      <c r="AL7281" s="12"/>
      <c r="AM7281" s="12"/>
      <c r="AN7281" s="12"/>
      <c r="AO7281" s="12"/>
      <c r="AP7281" s="12"/>
      <c r="AQ7281" s="12"/>
      <c r="AR7281" s="12"/>
      <c r="AS7281" s="12"/>
      <c r="AT7281" s="12"/>
      <c r="AU7281" s="12"/>
      <c r="AV7281" s="12"/>
      <c r="AW7281" s="12"/>
      <c r="AX7281" s="12"/>
      <c r="AY7281" s="12"/>
      <c r="AZ7281" s="12"/>
      <c r="BA7281" s="12"/>
      <c r="BB7281" s="12"/>
      <c r="BC7281" s="12"/>
      <c r="BD7281" s="12"/>
      <c r="BE7281" s="12"/>
      <c r="BF7281" s="12"/>
      <c r="BG7281" s="12"/>
      <c r="BH7281" s="12"/>
      <c r="BI7281" s="12"/>
      <c r="BJ7281" s="13"/>
      <c r="BK7281" s="13"/>
      <c r="BL7281" s="13"/>
      <c r="BM7281" s="13"/>
      <c r="BN7281" s="13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1"/>
      <c r="L7282" s="11"/>
      <c r="M7282" s="12"/>
      <c r="N7282" s="12"/>
      <c r="O7282" s="12"/>
      <c r="P7282" s="12"/>
      <c r="Q7282" s="12"/>
      <c r="R7282" s="12"/>
      <c r="S7282" s="12"/>
      <c r="T7282" s="12"/>
      <c r="U7282" s="12"/>
      <c r="V7282" s="12"/>
      <c r="W7282" s="12"/>
      <c r="X7282" s="12"/>
      <c r="Y7282" s="12"/>
      <c r="Z7282" s="12"/>
      <c r="AA7282" s="12"/>
      <c r="AB7282" s="12"/>
      <c r="AC7282" s="12"/>
      <c r="AD7282" s="12"/>
      <c r="AE7282" s="12"/>
      <c r="AF7282" s="12"/>
      <c r="AG7282" s="12"/>
      <c r="AH7282" s="12"/>
      <c r="AI7282" s="12"/>
      <c r="AJ7282" s="12"/>
      <c r="AK7282" s="12"/>
      <c r="AL7282" s="12"/>
      <c r="AM7282" s="12"/>
      <c r="AN7282" s="12"/>
      <c r="AO7282" s="12"/>
      <c r="AP7282" s="12"/>
      <c r="AQ7282" s="12"/>
      <c r="AR7282" s="12"/>
      <c r="AS7282" s="12"/>
      <c r="AT7282" s="12"/>
      <c r="AU7282" s="12"/>
      <c r="AV7282" s="12"/>
      <c r="AW7282" s="12"/>
      <c r="AX7282" s="12"/>
      <c r="AY7282" s="12"/>
      <c r="AZ7282" s="12"/>
      <c r="BA7282" s="12"/>
      <c r="BB7282" s="12"/>
      <c r="BC7282" s="12"/>
      <c r="BD7282" s="12"/>
      <c r="BE7282" s="12"/>
      <c r="BF7282" s="12"/>
      <c r="BG7282" s="12"/>
      <c r="BH7282" s="12"/>
      <c r="BI7282" s="12"/>
      <c r="BJ7282" s="13"/>
      <c r="BK7282" s="13"/>
      <c r="BL7282" s="13"/>
      <c r="BM7282" s="13"/>
      <c r="BN7282" s="13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1"/>
      <c r="L7283" s="11"/>
      <c r="M7283" s="12"/>
      <c r="N7283" s="12"/>
      <c r="O7283" s="12"/>
      <c r="P7283" s="12"/>
      <c r="Q7283" s="12"/>
      <c r="R7283" s="12"/>
      <c r="S7283" s="12"/>
      <c r="T7283" s="12"/>
      <c r="U7283" s="12"/>
      <c r="V7283" s="12"/>
      <c r="W7283" s="12"/>
      <c r="X7283" s="12"/>
      <c r="Y7283" s="12"/>
      <c r="Z7283" s="12"/>
      <c r="AA7283" s="12"/>
      <c r="AB7283" s="12"/>
      <c r="AC7283" s="12"/>
      <c r="AD7283" s="12"/>
      <c r="AE7283" s="12"/>
      <c r="AF7283" s="12"/>
      <c r="AG7283" s="12"/>
      <c r="AH7283" s="12"/>
      <c r="AI7283" s="12"/>
      <c r="AJ7283" s="12"/>
      <c r="AK7283" s="12"/>
      <c r="AL7283" s="12"/>
      <c r="AM7283" s="12"/>
      <c r="AN7283" s="12"/>
      <c r="AO7283" s="12"/>
      <c r="AP7283" s="12"/>
      <c r="AQ7283" s="12"/>
      <c r="AR7283" s="12"/>
      <c r="AS7283" s="12"/>
      <c r="AT7283" s="12"/>
      <c r="AU7283" s="12"/>
      <c r="AV7283" s="12"/>
      <c r="AW7283" s="12"/>
      <c r="AX7283" s="12"/>
      <c r="AY7283" s="12"/>
      <c r="AZ7283" s="12"/>
      <c r="BA7283" s="12"/>
      <c r="BB7283" s="12"/>
      <c r="BC7283" s="12"/>
      <c r="BD7283" s="12"/>
      <c r="BE7283" s="12"/>
      <c r="BF7283" s="12"/>
      <c r="BG7283" s="12"/>
      <c r="BH7283" s="12"/>
      <c r="BI7283" s="12"/>
      <c r="BJ7283" s="13"/>
      <c r="BK7283" s="13"/>
      <c r="BL7283" s="13"/>
      <c r="BM7283" s="13"/>
      <c r="BN7283" s="13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1"/>
      <c r="L7284" s="11"/>
      <c r="M7284" s="12"/>
      <c r="N7284" s="12"/>
      <c r="O7284" s="12"/>
      <c r="P7284" s="12"/>
      <c r="Q7284" s="12"/>
      <c r="R7284" s="12"/>
      <c r="S7284" s="12"/>
      <c r="T7284" s="12"/>
      <c r="U7284" s="12"/>
      <c r="V7284" s="12"/>
      <c r="W7284" s="12"/>
      <c r="X7284" s="12"/>
      <c r="Y7284" s="12"/>
      <c r="Z7284" s="12"/>
      <c r="AA7284" s="12"/>
      <c r="AB7284" s="12"/>
      <c r="AC7284" s="12"/>
      <c r="AD7284" s="12"/>
      <c r="AE7284" s="12"/>
      <c r="AF7284" s="12"/>
      <c r="AG7284" s="12"/>
      <c r="AH7284" s="12"/>
      <c r="AI7284" s="12"/>
      <c r="AJ7284" s="12"/>
      <c r="AK7284" s="12"/>
      <c r="AL7284" s="12"/>
      <c r="AM7284" s="12"/>
      <c r="AN7284" s="12"/>
      <c r="AO7284" s="12"/>
      <c r="AP7284" s="12"/>
      <c r="AQ7284" s="12"/>
      <c r="AR7284" s="12"/>
      <c r="AS7284" s="12"/>
      <c r="AT7284" s="12"/>
      <c r="AU7284" s="12"/>
      <c r="AV7284" s="12"/>
      <c r="AW7284" s="12"/>
      <c r="AX7284" s="12"/>
      <c r="AY7284" s="12"/>
      <c r="AZ7284" s="12"/>
      <c r="BA7284" s="12"/>
      <c r="BB7284" s="12"/>
      <c r="BC7284" s="12"/>
      <c r="BD7284" s="12"/>
      <c r="BE7284" s="12"/>
      <c r="BF7284" s="12"/>
      <c r="BG7284" s="12"/>
      <c r="BH7284" s="12"/>
      <c r="BI7284" s="12"/>
      <c r="BJ7284" s="13"/>
      <c r="BK7284" s="13"/>
      <c r="BL7284" s="13"/>
      <c r="BM7284" s="13"/>
      <c r="BN7284" s="13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1"/>
      <c r="L7285" s="11"/>
      <c r="M7285" s="12"/>
      <c r="N7285" s="12"/>
      <c r="O7285" s="12"/>
      <c r="P7285" s="12"/>
      <c r="Q7285" s="12"/>
      <c r="R7285" s="12"/>
      <c r="S7285" s="12"/>
      <c r="T7285" s="12"/>
      <c r="U7285" s="12"/>
      <c r="V7285" s="12"/>
      <c r="W7285" s="12"/>
      <c r="X7285" s="12"/>
      <c r="Y7285" s="12"/>
      <c r="Z7285" s="12"/>
      <c r="AA7285" s="12"/>
      <c r="AB7285" s="12"/>
      <c r="AC7285" s="12"/>
      <c r="AD7285" s="12"/>
      <c r="AE7285" s="12"/>
      <c r="AF7285" s="12"/>
      <c r="AG7285" s="12"/>
      <c r="AH7285" s="12"/>
      <c r="AI7285" s="12"/>
      <c r="AJ7285" s="12"/>
      <c r="AK7285" s="12"/>
      <c r="AL7285" s="12"/>
      <c r="AM7285" s="12"/>
      <c r="AN7285" s="12"/>
      <c r="AO7285" s="12"/>
      <c r="AP7285" s="12"/>
      <c r="AQ7285" s="12"/>
      <c r="AR7285" s="12"/>
      <c r="AS7285" s="12"/>
      <c r="AT7285" s="12"/>
      <c r="AU7285" s="12"/>
      <c r="AV7285" s="12"/>
      <c r="AW7285" s="12"/>
      <c r="AX7285" s="12"/>
      <c r="AY7285" s="12"/>
      <c r="AZ7285" s="12"/>
      <c r="BA7285" s="12"/>
      <c r="BB7285" s="12"/>
      <c r="BC7285" s="12"/>
      <c r="BD7285" s="12"/>
      <c r="BE7285" s="12"/>
      <c r="BF7285" s="12"/>
      <c r="BG7285" s="12"/>
      <c r="BH7285" s="12"/>
      <c r="BI7285" s="12"/>
      <c r="BJ7285" s="13"/>
      <c r="BK7285" s="13"/>
      <c r="BL7285" s="13"/>
      <c r="BM7285" s="13"/>
      <c r="BN7285" s="13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1"/>
      <c r="L7286" s="11"/>
      <c r="M7286" s="12"/>
      <c r="N7286" s="12"/>
      <c r="O7286" s="12"/>
      <c r="P7286" s="12"/>
      <c r="Q7286" s="12"/>
      <c r="R7286" s="12"/>
      <c r="S7286" s="12"/>
      <c r="T7286" s="12"/>
      <c r="U7286" s="12"/>
      <c r="V7286" s="12"/>
      <c r="W7286" s="12"/>
      <c r="X7286" s="12"/>
      <c r="Y7286" s="12"/>
      <c r="Z7286" s="12"/>
      <c r="AA7286" s="12"/>
      <c r="AB7286" s="12"/>
      <c r="AC7286" s="12"/>
      <c r="AD7286" s="12"/>
      <c r="AE7286" s="12"/>
      <c r="AF7286" s="12"/>
      <c r="AG7286" s="12"/>
      <c r="AH7286" s="12"/>
      <c r="AI7286" s="12"/>
      <c r="AJ7286" s="12"/>
      <c r="AK7286" s="12"/>
      <c r="AL7286" s="12"/>
      <c r="AM7286" s="12"/>
      <c r="AN7286" s="12"/>
      <c r="AO7286" s="12"/>
      <c r="AP7286" s="12"/>
      <c r="AQ7286" s="12"/>
      <c r="AR7286" s="12"/>
      <c r="AS7286" s="12"/>
      <c r="AT7286" s="12"/>
      <c r="AU7286" s="12"/>
      <c r="AV7286" s="12"/>
      <c r="AW7286" s="12"/>
      <c r="AX7286" s="12"/>
      <c r="AY7286" s="12"/>
      <c r="AZ7286" s="12"/>
      <c r="BA7286" s="12"/>
      <c r="BB7286" s="12"/>
      <c r="BC7286" s="12"/>
      <c r="BD7286" s="12"/>
      <c r="BE7286" s="12"/>
      <c r="BF7286" s="12"/>
      <c r="BG7286" s="12"/>
      <c r="BH7286" s="12"/>
      <c r="BI7286" s="12"/>
      <c r="BJ7286" s="13"/>
      <c r="BK7286" s="13"/>
      <c r="BL7286" s="13"/>
      <c r="BM7286" s="13"/>
      <c r="BN7286" s="13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1"/>
      <c r="L7287" s="11"/>
      <c r="M7287" s="12"/>
      <c r="N7287" s="12"/>
      <c r="O7287" s="12"/>
      <c r="P7287" s="12"/>
      <c r="Q7287" s="12"/>
      <c r="R7287" s="12"/>
      <c r="S7287" s="12"/>
      <c r="T7287" s="12"/>
      <c r="U7287" s="12"/>
      <c r="V7287" s="12"/>
      <c r="W7287" s="12"/>
      <c r="X7287" s="12"/>
      <c r="Y7287" s="12"/>
      <c r="Z7287" s="12"/>
      <c r="AA7287" s="12"/>
      <c r="AB7287" s="12"/>
      <c r="AC7287" s="12"/>
      <c r="AD7287" s="12"/>
      <c r="AE7287" s="12"/>
      <c r="AF7287" s="12"/>
      <c r="AG7287" s="12"/>
      <c r="AH7287" s="12"/>
      <c r="AI7287" s="12"/>
      <c r="AJ7287" s="12"/>
      <c r="AK7287" s="12"/>
      <c r="AL7287" s="12"/>
      <c r="AM7287" s="12"/>
      <c r="AN7287" s="12"/>
      <c r="AO7287" s="12"/>
      <c r="AP7287" s="12"/>
      <c r="AQ7287" s="12"/>
      <c r="AR7287" s="12"/>
      <c r="AS7287" s="12"/>
      <c r="AT7287" s="12"/>
      <c r="AU7287" s="12"/>
      <c r="AV7287" s="12"/>
      <c r="AW7287" s="12"/>
      <c r="AX7287" s="12"/>
      <c r="AY7287" s="12"/>
      <c r="AZ7287" s="12"/>
      <c r="BA7287" s="12"/>
      <c r="BB7287" s="12"/>
      <c r="BC7287" s="12"/>
      <c r="BD7287" s="12"/>
      <c r="BE7287" s="12"/>
      <c r="BF7287" s="12"/>
      <c r="BG7287" s="12"/>
      <c r="BH7287" s="12"/>
      <c r="BI7287" s="12"/>
      <c r="BJ7287" s="13"/>
      <c r="BK7287" s="13"/>
      <c r="BL7287" s="13"/>
      <c r="BM7287" s="13"/>
      <c r="BN7287" s="13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1"/>
      <c r="L7288" s="11"/>
      <c r="M7288" s="12"/>
      <c r="N7288" s="12"/>
      <c r="O7288" s="12"/>
      <c r="P7288" s="12"/>
      <c r="Q7288" s="12"/>
      <c r="R7288" s="12"/>
      <c r="S7288" s="12"/>
      <c r="T7288" s="12"/>
      <c r="U7288" s="12"/>
      <c r="V7288" s="12"/>
      <c r="W7288" s="12"/>
      <c r="X7288" s="12"/>
      <c r="Y7288" s="12"/>
      <c r="Z7288" s="12"/>
      <c r="AA7288" s="12"/>
      <c r="AB7288" s="12"/>
      <c r="AC7288" s="12"/>
      <c r="AD7288" s="12"/>
      <c r="AE7288" s="12"/>
      <c r="AF7288" s="12"/>
      <c r="AG7288" s="12"/>
      <c r="AH7288" s="12"/>
      <c r="AI7288" s="12"/>
      <c r="AJ7288" s="12"/>
      <c r="AK7288" s="12"/>
      <c r="AL7288" s="12"/>
      <c r="AM7288" s="12"/>
      <c r="AN7288" s="12"/>
      <c r="AO7288" s="12"/>
      <c r="AP7288" s="12"/>
      <c r="AQ7288" s="12"/>
      <c r="AR7288" s="12"/>
      <c r="AS7288" s="12"/>
      <c r="AT7288" s="12"/>
      <c r="AU7288" s="12"/>
      <c r="AV7288" s="12"/>
      <c r="AW7288" s="12"/>
      <c r="AX7288" s="12"/>
      <c r="AY7288" s="12"/>
      <c r="AZ7288" s="12"/>
      <c r="BA7288" s="12"/>
      <c r="BB7288" s="12"/>
      <c r="BC7288" s="12"/>
      <c r="BD7288" s="12"/>
      <c r="BE7288" s="12"/>
      <c r="BF7288" s="12"/>
      <c r="BG7288" s="12"/>
      <c r="BH7288" s="12"/>
      <c r="BI7288" s="12"/>
      <c r="BJ7288" s="13"/>
      <c r="BK7288" s="13"/>
      <c r="BL7288" s="13"/>
      <c r="BM7288" s="13"/>
      <c r="BN7288" s="13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1"/>
      <c r="L7289" s="11"/>
      <c r="M7289" s="12"/>
      <c r="N7289" s="12"/>
      <c r="O7289" s="12"/>
      <c r="P7289" s="12"/>
      <c r="Q7289" s="12"/>
      <c r="R7289" s="12"/>
      <c r="S7289" s="12"/>
      <c r="T7289" s="12"/>
      <c r="U7289" s="12"/>
      <c r="V7289" s="12"/>
      <c r="W7289" s="12"/>
      <c r="X7289" s="12"/>
      <c r="Y7289" s="12"/>
      <c r="Z7289" s="12"/>
      <c r="AA7289" s="12"/>
      <c r="AB7289" s="12"/>
      <c r="AC7289" s="12"/>
      <c r="AD7289" s="12"/>
      <c r="AE7289" s="12"/>
      <c r="AF7289" s="12"/>
      <c r="AG7289" s="12"/>
      <c r="AH7289" s="12"/>
      <c r="AI7289" s="12"/>
      <c r="AJ7289" s="12"/>
      <c r="AK7289" s="12"/>
      <c r="AL7289" s="12"/>
      <c r="AM7289" s="12"/>
      <c r="AN7289" s="12"/>
      <c r="AO7289" s="12"/>
      <c r="AP7289" s="12"/>
      <c r="AQ7289" s="12"/>
      <c r="AR7289" s="12"/>
      <c r="AS7289" s="12"/>
      <c r="AT7289" s="12"/>
      <c r="AU7289" s="12"/>
      <c r="AV7289" s="12"/>
      <c r="AW7289" s="12"/>
      <c r="AX7289" s="12"/>
      <c r="AY7289" s="12"/>
      <c r="AZ7289" s="12"/>
      <c r="BA7289" s="12"/>
      <c r="BB7289" s="12"/>
      <c r="BC7289" s="12"/>
      <c r="BD7289" s="12"/>
      <c r="BE7289" s="12"/>
      <c r="BF7289" s="12"/>
      <c r="BG7289" s="12"/>
      <c r="BH7289" s="12"/>
      <c r="BI7289" s="12"/>
      <c r="BJ7289" s="13"/>
      <c r="BK7289" s="13"/>
      <c r="BL7289" s="13"/>
      <c r="BM7289" s="13"/>
      <c r="BN7289" s="13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1"/>
      <c r="L7290" s="11"/>
      <c r="M7290" s="12"/>
      <c r="N7290" s="12"/>
      <c r="O7290" s="12"/>
      <c r="P7290" s="12"/>
      <c r="Q7290" s="12"/>
      <c r="R7290" s="12"/>
      <c r="S7290" s="12"/>
      <c r="T7290" s="12"/>
      <c r="U7290" s="12"/>
      <c r="V7290" s="12"/>
      <c r="W7290" s="12"/>
      <c r="X7290" s="12"/>
      <c r="Y7290" s="12"/>
      <c r="Z7290" s="12"/>
      <c r="AA7290" s="12"/>
      <c r="AB7290" s="12"/>
      <c r="AC7290" s="12"/>
      <c r="AD7290" s="12"/>
      <c r="AE7290" s="12"/>
      <c r="AF7290" s="12"/>
      <c r="AG7290" s="12"/>
      <c r="AH7290" s="12"/>
      <c r="AI7290" s="12"/>
      <c r="AJ7290" s="12"/>
      <c r="AK7290" s="12"/>
      <c r="AL7290" s="12"/>
      <c r="AM7290" s="12"/>
      <c r="AN7290" s="12"/>
      <c r="AO7290" s="12"/>
      <c r="AP7290" s="12"/>
      <c r="AQ7290" s="12"/>
      <c r="AR7290" s="12"/>
      <c r="AS7290" s="12"/>
      <c r="AT7290" s="12"/>
      <c r="AU7290" s="12"/>
      <c r="AV7290" s="12"/>
      <c r="AW7290" s="12"/>
      <c r="AX7290" s="12"/>
      <c r="AY7290" s="12"/>
      <c r="AZ7290" s="12"/>
      <c r="BA7290" s="12"/>
      <c r="BB7290" s="12"/>
      <c r="BC7290" s="12"/>
      <c r="BD7290" s="12"/>
      <c r="BE7290" s="12"/>
      <c r="BF7290" s="12"/>
      <c r="BG7290" s="12"/>
      <c r="BH7290" s="12"/>
      <c r="BI7290" s="12"/>
      <c r="BJ7290" s="13"/>
      <c r="BK7290" s="13"/>
      <c r="BL7290" s="13"/>
      <c r="BM7290" s="13"/>
      <c r="BN7290" s="13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1"/>
      <c r="L7291" s="11"/>
      <c r="M7291" s="12"/>
      <c r="N7291" s="12"/>
      <c r="O7291" s="12"/>
      <c r="P7291" s="12"/>
      <c r="Q7291" s="12"/>
      <c r="R7291" s="12"/>
      <c r="S7291" s="12"/>
      <c r="T7291" s="12"/>
      <c r="U7291" s="12"/>
      <c r="V7291" s="12"/>
      <c r="W7291" s="12"/>
      <c r="X7291" s="12"/>
      <c r="Y7291" s="12"/>
      <c r="Z7291" s="12"/>
      <c r="AA7291" s="12"/>
      <c r="AB7291" s="12"/>
      <c r="AC7291" s="12"/>
      <c r="AD7291" s="12"/>
      <c r="AE7291" s="12"/>
      <c r="AF7291" s="12"/>
      <c r="AG7291" s="12"/>
      <c r="AH7291" s="12"/>
      <c r="AI7291" s="12"/>
      <c r="AJ7291" s="12"/>
      <c r="AK7291" s="12"/>
      <c r="AL7291" s="12"/>
      <c r="AM7291" s="12"/>
      <c r="AN7291" s="12"/>
      <c r="AO7291" s="12"/>
      <c r="AP7291" s="12"/>
      <c r="AQ7291" s="12"/>
      <c r="AR7291" s="12"/>
      <c r="AS7291" s="12"/>
      <c r="AT7291" s="12"/>
      <c r="AU7291" s="12"/>
      <c r="AV7291" s="12"/>
      <c r="AW7291" s="12"/>
      <c r="AX7291" s="12"/>
      <c r="AY7291" s="12"/>
      <c r="AZ7291" s="12"/>
      <c r="BA7291" s="12"/>
      <c r="BB7291" s="12"/>
      <c r="BC7291" s="12"/>
      <c r="BD7291" s="12"/>
      <c r="BE7291" s="12"/>
      <c r="BF7291" s="12"/>
      <c r="BG7291" s="12"/>
      <c r="BH7291" s="12"/>
      <c r="BI7291" s="12"/>
      <c r="BJ7291" s="13"/>
      <c r="BK7291" s="13"/>
      <c r="BL7291" s="13"/>
      <c r="BM7291" s="13"/>
      <c r="BN7291" s="13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1"/>
      <c r="L7292" s="11"/>
      <c r="M7292" s="12"/>
      <c r="N7292" s="12"/>
      <c r="O7292" s="12"/>
      <c r="P7292" s="12"/>
      <c r="Q7292" s="12"/>
      <c r="R7292" s="12"/>
      <c r="S7292" s="12"/>
      <c r="T7292" s="12"/>
      <c r="U7292" s="12"/>
      <c r="V7292" s="12"/>
      <c r="W7292" s="12"/>
      <c r="X7292" s="12"/>
      <c r="Y7292" s="12"/>
      <c r="Z7292" s="12"/>
      <c r="AA7292" s="12"/>
      <c r="AB7292" s="12"/>
      <c r="AC7292" s="12"/>
      <c r="AD7292" s="12"/>
      <c r="AE7292" s="12"/>
      <c r="AF7292" s="12"/>
      <c r="AG7292" s="12"/>
      <c r="AH7292" s="12"/>
      <c r="AI7292" s="12"/>
      <c r="AJ7292" s="12"/>
      <c r="AK7292" s="12"/>
      <c r="AL7292" s="12"/>
      <c r="AM7292" s="12"/>
      <c r="AN7292" s="12"/>
      <c r="AO7292" s="12"/>
      <c r="AP7292" s="12"/>
      <c r="AQ7292" s="12"/>
      <c r="AR7292" s="12"/>
      <c r="AS7292" s="12"/>
      <c r="AT7292" s="12"/>
      <c r="AU7292" s="12"/>
      <c r="AV7292" s="12"/>
      <c r="AW7292" s="12"/>
      <c r="AX7292" s="12"/>
      <c r="AY7292" s="12"/>
      <c r="AZ7292" s="12"/>
      <c r="BA7292" s="12"/>
      <c r="BB7292" s="12"/>
      <c r="BC7292" s="12"/>
      <c r="BD7292" s="12"/>
      <c r="BE7292" s="12"/>
      <c r="BF7292" s="12"/>
      <c r="BG7292" s="12"/>
      <c r="BH7292" s="12"/>
      <c r="BI7292" s="12"/>
      <c r="BJ7292" s="13"/>
      <c r="BK7292" s="13"/>
      <c r="BL7292" s="13"/>
      <c r="BM7292" s="13"/>
      <c r="BN7292" s="13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1"/>
      <c r="L7293" s="11"/>
      <c r="M7293" s="12"/>
      <c r="N7293" s="12"/>
      <c r="O7293" s="12"/>
      <c r="P7293" s="12"/>
      <c r="Q7293" s="12"/>
      <c r="R7293" s="12"/>
      <c r="S7293" s="12"/>
      <c r="T7293" s="12"/>
      <c r="U7293" s="12"/>
      <c r="V7293" s="12"/>
      <c r="W7293" s="12"/>
      <c r="X7293" s="12"/>
      <c r="Y7293" s="12"/>
      <c r="Z7293" s="12"/>
      <c r="AA7293" s="12"/>
      <c r="AB7293" s="12"/>
      <c r="AC7293" s="12"/>
      <c r="AD7293" s="12"/>
      <c r="AE7293" s="12"/>
      <c r="AF7293" s="12"/>
      <c r="AG7293" s="12"/>
      <c r="AH7293" s="12"/>
      <c r="AI7293" s="12"/>
      <c r="AJ7293" s="12"/>
      <c r="AK7293" s="12"/>
      <c r="AL7293" s="12"/>
      <c r="AM7293" s="12"/>
      <c r="AN7293" s="12"/>
      <c r="AO7293" s="12"/>
      <c r="AP7293" s="12"/>
      <c r="AQ7293" s="12"/>
      <c r="AR7293" s="12"/>
      <c r="AS7293" s="12"/>
      <c r="AT7293" s="12"/>
      <c r="AU7293" s="12"/>
      <c r="AV7293" s="12"/>
      <c r="AW7293" s="12"/>
      <c r="AX7293" s="12"/>
      <c r="AY7293" s="12"/>
      <c r="AZ7293" s="12"/>
      <c r="BA7293" s="12"/>
      <c r="BB7293" s="12"/>
      <c r="BC7293" s="12"/>
      <c r="BD7293" s="12"/>
      <c r="BE7293" s="12"/>
      <c r="BF7293" s="12"/>
      <c r="BG7293" s="12"/>
      <c r="BH7293" s="12"/>
      <c r="BI7293" s="12"/>
      <c r="BJ7293" s="13"/>
      <c r="BK7293" s="13"/>
      <c r="BL7293" s="13"/>
      <c r="BM7293" s="13"/>
      <c r="BN7293" s="13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1"/>
      <c r="L7294" s="11"/>
      <c r="M7294" s="12"/>
      <c r="N7294" s="12"/>
      <c r="O7294" s="12"/>
      <c r="P7294" s="12"/>
      <c r="Q7294" s="12"/>
      <c r="R7294" s="12"/>
      <c r="S7294" s="12"/>
      <c r="T7294" s="12"/>
      <c r="U7294" s="12"/>
      <c r="V7294" s="12"/>
      <c r="W7294" s="12"/>
      <c r="X7294" s="12"/>
      <c r="Y7294" s="12"/>
      <c r="Z7294" s="12"/>
      <c r="AA7294" s="12"/>
      <c r="AB7294" s="12"/>
      <c r="AC7294" s="12"/>
      <c r="AD7294" s="12"/>
      <c r="AE7294" s="12"/>
      <c r="AF7294" s="12"/>
      <c r="AG7294" s="12"/>
      <c r="AH7294" s="12"/>
      <c r="AI7294" s="12"/>
      <c r="AJ7294" s="12"/>
      <c r="AK7294" s="12"/>
      <c r="AL7294" s="12"/>
      <c r="AM7294" s="12"/>
      <c r="AN7294" s="12"/>
      <c r="AO7294" s="12"/>
      <c r="AP7294" s="12"/>
      <c r="AQ7294" s="12"/>
      <c r="AR7294" s="12"/>
      <c r="AS7294" s="12"/>
      <c r="AT7294" s="12"/>
      <c r="AU7294" s="12"/>
      <c r="AV7294" s="12"/>
      <c r="AW7294" s="12"/>
      <c r="AX7294" s="12"/>
      <c r="AY7294" s="12"/>
      <c r="AZ7294" s="12"/>
      <c r="BA7294" s="12"/>
      <c r="BB7294" s="12"/>
      <c r="BC7294" s="12"/>
      <c r="BD7294" s="12"/>
      <c r="BE7294" s="12"/>
      <c r="BF7294" s="12"/>
      <c r="BG7294" s="12"/>
      <c r="BH7294" s="12"/>
      <c r="BI7294" s="12"/>
      <c r="BJ7294" s="13"/>
      <c r="BK7294" s="13"/>
      <c r="BL7294" s="13"/>
      <c r="BM7294" s="13"/>
      <c r="BN7294" s="13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1"/>
      <c r="L7295" s="11"/>
      <c r="M7295" s="12"/>
      <c r="N7295" s="12"/>
      <c r="O7295" s="12"/>
      <c r="P7295" s="12"/>
      <c r="Q7295" s="12"/>
      <c r="R7295" s="12"/>
      <c r="S7295" s="12"/>
      <c r="T7295" s="12"/>
      <c r="U7295" s="12"/>
      <c r="V7295" s="12"/>
      <c r="W7295" s="12"/>
      <c r="X7295" s="12"/>
      <c r="Y7295" s="12"/>
      <c r="Z7295" s="12"/>
      <c r="AA7295" s="12"/>
      <c r="AB7295" s="12"/>
      <c r="AC7295" s="12"/>
      <c r="AD7295" s="12"/>
      <c r="AE7295" s="12"/>
      <c r="AF7295" s="12"/>
      <c r="AG7295" s="12"/>
      <c r="AH7295" s="12"/>
      <c r="AI7295" s="12"/>
      <c r="AJ7295" s="12"/>
      <c r="AK7295" s="12"/>
      <c r="AL7295" s="12"/>
      <c r="AM7295" s="12"/>
      <c r="AN7295" s="12"/>
      <c r="AO7295" s="12"/>
      <c r="AP7295" s="12"/>
      <c r="AQ7295" s="12"/>
      <c r="AR7295" s="12"/>
      <c r="AS7295" s="12"/>
      <c r="AT7295" s="12"/>
      <c r="AU7295" s="12"/>
      <c r="AV7295" s="12"/>
      <c r="AW7295" s="12"/>
      <c r="AX7295" s="12"/>
      <c r="AY7295" s="12"/>
      <c r="AZ7295" s="12"/>
      <c r="BA7295" s="12"/>
      <c r="BB7295" s="12"/>
      <c r="BC7295" s="12"/>
      <c r="BD7295" s="12"/>
      <c r="BE7295" s="12"/>
      <c r="BF7295" s="12"/>
      <c r="BG7295" s="12"/>
      <c r="BH7295" s="12"/>
      <c r="BI7295" s="12"/>
      <c r="BJ7295" s="13"/>
      <c r="BK7295" s="13"/>
      <c r="BL7295" s="13"/>
      <c r="BM7295" s="13"/>
      <c r="BN7295" s="13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1"/>
      <c r="L7296" s="11"/>
      <c r="M7296" s="12"/>
      <c r="N7296" s="12"/>
      <c r="O7296" s="12"/>
      <c r="P7296" s="12"/>
      <c r="Q7296" s="12"/>
      <c r="R7296" s="12"/>
      <c r="S7296" s="12"/>
      <c r="T7296" s="12"/>
      <c r="U7296" s="12"/>
      <c r="V7296" s="12"/>
      <c r="W7296" s="12"/>
      <c r="X7296" s="12"/>
      <c r="Y7296" s="12"/>
      <c r="Z7296" s="12"/>
      <c r="AA7296" s="12"/>
      <c r="AB7296" s="12"/>
      <c r="AC7296" s="12"/>
      <c r="AD7296" s="12"/>
      <c r="AE7296" s="12"/>
      <c r="AF7296" s="12"/>
      <c r="AG7296" s="12"/>
      <c r="AH7296" s="12"/>
      <c r="AI7296" s="12"/>
      <c r="AJ7296" s="12"/>
      <c r="AK7296" s="12"/>
      <c r="AL7296" s="12"/>
      <c r="AM7296" s="12"/>
      <c r="AN7296" s="12"/>
      <c r="AO7296" s="12"/>
      <c r="AP7296" s="12"/>
      <c r="AQ7296" s="12"/>
      <c r="AR7296" s="12"/>
      <c r="AS7296" s="12"/>
      <c r="AT7296" s="12"/>
      <c r="AU7296" s="12"/>
      <c r="AV7296" s="12"/>
      <c r="AW7296" s="12"/>
      <c r="AX7296" s="12"/>
      <c r="AY7296" s="12"/>
      <c r="AZ7296" s="12"/>
      <c r="BA7296" s="12"/>
      <c r="BB7296" s="12"/>
      <c r="BC7296" s="12"/>
      <c r="BD7296" s="12"/>
      <c r="BE7296" s="12"/>
      <c r="BF7296" s="12"/>
      <c r="BG7296" s="12"/>
      <c r="BH7296" s="12"/>
      <c r="BI7296" s="12"/>
      <c r="BJ7296" s="13"/>
      <c r="BK7296" s="13"/>
      <c r="BL7296" s="13"/>
      <c r="BM7296" s="13"/>
      <c r="BN7296" s="13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1"/>
      <c r="L7297" s="11"/>
      <c r="M7297" s="12"/>
      <c r="N7297" s="12"/>
      <c r="O7297" s="12"/>
      <c r="P7297" s="12"/>
      <c r="Q7297" s="12"/>
      <c r="R7297" s="12"/>
      <c r="S7297" s="12"/>
      <c r="T7297" s="12"/>
      <c r="U7297" s="12"/>
      <c r="V7297" s="12"/>
      <c r="W7297" s="12"/>
      <c r="X7297" s="12"/>
      <c r="Y7297" s="12"/>
      <c r="Z7297" s="12"/>
      <c r="AA7297" s="12"/>
      <c r="AB7297" s="12"/>
      <c r="AC7297" s="12"/>
      <c r="AD7297" s="12"/>
      <c r="AE7297" s="12"/>
      <c r="AF7297" s="12"/>
      <c r="AG7297" s="12"/>
      <c r="AH7297" s="12"/>
      <c r="AI7297" s="12"/>
      <c r="AJ7297" s="12"/>
      <c r="AK7297" s="12"/>
      <c r="AL7297" s="12"/>
      <c r="AM7297" s="12"/>
      <c r="AN7297" s="12"/>
      <c r="AO7297" s="12"/>
      <c r="AP7297" s="12"/>
      <c r="AQ7297" s="12"/>
      <c r="AR7297" s="12"/>
      <c r="AS7297" s="12"/>
      <c r="AT7297" s="12"/>
      <c r="AU7297" s="12"/>
      <c r="AV7297" s="12"/>
      <c r="AW7297" s="12"/>
      <c r="AX7297" s="12"/>
      <c r="AY7297" s="12"/>
      <c r="AZ7297" s="12"/>
      <c r="BA7297" s="12"/>
      <c r="BB7297" s="12"/>
      <c r="BC7297" s="12"/>
      <c r="BD7297" s="12"/>
      <c r="BE7297" s="12"/>
      <c r="BF7297" s="12"/>
      <c r="BG7297" s="12"/>
      <c r="BH7297" s="12"/>
      <c r="BI7297" s="12"/>
      <c r="BJ7297" s="13"/>
      <c r="BK7297" s="13"/>
      <c r="BL7297" s="13"/>
      <c r="BM7297" s="13"/>
      <c r="BN7297" s="13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1"/>
      <c r="L7298" s="11"/>
      <c r="M7298" s="12"/>
      <c r="N7298" s="12"/>
      <c r="O7298" s="12"/>
      <c r="P7298" s="12"/>
      <c r="Q7298" s="12"/>
      <c r="R7298" s="12"/>
      <c r="S7298" s="12"/>
      <c r="T7298" s="12"/>
      <c r="U7298" s="12"/>
      <c r="V7298" s="12"/>
      <c r="W7298" s="12"/>
      <c r="X7298" s="12"/>
      <c r="Y7298" s="12"/>
      <c r="Z7298" s="12"/>
      <c r="AA7298" s="12"/>
      <c r="AB7298" s="12"/>
      <c r="AC7298" s="12"/>
      <c r="AD7298" s="12"/>
      <c r="AE7298" s="12"/>
      <c r="AF7298" s="12"/>
      <c r="AG7298" s="12"/>
      <c r="AH7298" s="12"/>
      <c r="AI7298" s="12"/>
      <c r="AJ7298" s="12"/>
      <c r="AK7298" s="12"/>
      <c r="AL7298" s="12"/>
      <c r="AM7298" s="12"/>
      <c r="AN7298" s="12"/>
      <c r="AO7298" s="12"/>
      <c r="AP7298" s="12"/>
      <c r="AQ7298" s="12"/>
      <c r="AR7298" s="12"/>
      <c r="AS7298" s="12"/>
      <c r="AT7298" s="12"/>
      <c r="AU7298" s="12"/>
      <c r="AV7298" s="12"/>
      <c r="AW7298" s="12"/>
      <c r="AX7298" s="12"/>
      <c r="AY7298" s="12"/>
      <c r="AZ7298" s="12"/>
      <c r="BA7298" s="12"/>
      <c r="BB7298" s="12"/>
      <c r="BC7298" s="12"/>
      <c r="BD7298" s="12"/>
      <c r="BE7298" s="12"/>
      <c r="BF7298" s="12"/>
      <c r="BG7298" s="12"/>
      <c r="BH7298" s="12"/>
      <c r="BI7298" s="12"/>
      <c r="BJ7298" s="13"/>
      <c r="BK7298" s="13"/>
      <c r="BL7298" s="13"/>
      <c r="BM7298" s="13"/>
      <c r="BN7298" s="13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1"/>
      <c r="L7299" s="11"/>
      <c r="M7299" s="12"/>
      <c r="N7299" s="12"/>
      <c r="O7299" s="12"/>
      <c r="P7299" s="12"/>
      <c r="Q7299" s="12"/>
      <c r="R7299" s="12"/>
      <c r="S7299" s="12"/>
      <c r="T7299" s="12"/>
      <c r="U7299" s="12"/>
      <c r="V7299" s="12"/>
      <c r="W7299" s="12"/>
      <c r="X7299" s="12"/>
      <c r="Y7299" s="12"/>
      <c r="Z7299" s="12"/>
      <c r="AA7299" s="12"/>
      <c r="AB7299" s="12"/>
      <c r="AC7299" s="12"/>
      <c r="AD7299" s="12"/>
      <c r="AE7299" s="12"/>
      <c r="AF7299" s="12"/>
      <c r="AG7299" s="12"/>
      <c r="AH7299" s="12"/>
      <c r="AI7299" s="12"/>
      <c r="AJ7299" s="12"/>
      <c r="AK7299" s="12"/>
      <c r="AL7299" s="12"/>
      <c r="AM7299" s="12"/>
      <c r="AN7299" s="12"/>
      <c r="AO7299" s="12"/>
      <c r="AP7299" s="12"/>
      <c r="AQ7299" s="12"/>
      <c r="AR7299" s="12"/>
      <c r="AS7299" s="12"/>
      <c r="AT7299" s="12"/>
      <c r="AU7299" s="12"/>
      <c r="AV7299" s="12"/>
      <c r="AW7299" s="12"/>
      <c r="AX7299" s="12"/>
      <c r="AY7299" s="12"/>
      <c r="AZ7299" s="12"/>
      <c r="BA7299" s="12"/>
      <c r="BB7299" s="12"/>
      <c r="BC7299" s="12"/>
      <c r="BD7299" s="12"/>
      <c r="BE7299" s="12"/>
      <c r="BF7299" s="12"/>
      <c r="BG7299" s="12"/>
      <c r="BH7299" s="12"/>
      <c r="BI7299" s="12"/>
      <c r="BJ7299" s="13"/>
      <c r="BK7299" s="13"/>
      <c r="BL7299" s="13"/>
      <c r="BM7299" s="13"/>
      <c r="BN7299" s="13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1"/>
      <c r="L7300" s="11"/>
      <c r="M7300" s="12"/>
      <c r="N7300" s="12"/>
      <c r="O7300" s="12"/>
      <c r="P7300" s="12"/>
      <c r="Q7300" s="12"/>
      <c r="R7300" s="12"/>
      <c r="S7300" s="12"/>
      <c r="T7300" s="12"/>
      <c r="U7300" s="12"/>
      <c r="V7300" s="12"/>
      <c r="W7300" s="12"/>
      <c r="X7300" s="12"/>
      <c r="Y7300" s="12"/>
      <c r="Z7300" s="12"/>
      <c r="AA7300" s="12"/>
      <c r="AB7300" s="12"/>
      <c r="AC7300" s="12"/>
      <c r="AD7300" s="12"/>
      <c r="AE7300" s="12"/>
      <c r="AF7300" s="12"/>
      <c r="AG7300" s="12"/>
      <c r="AH7300" s="12"/>
      <c r="AI7300" s="12"/>
      <c r="AJ7300" s="12"/>
      <c r="AK7300" s="12"/>
      <c r="AL7300" s="12"/>
      <c r="AM7300" s="12"/>
      <c r="AN7300" s="12"/>
      <c r="AO7300" s="12"/>
      <c r="AP7300" s="12"/>
      <c r="AQ7300" s="12"/>
      <c r="AR7300" s="12"/>
      <c r="AS7300" s="12"/>
      <c r="AT7300" s="12"/>
      <c r="AU7300" s="12"/>
      <c r="AV7300" s="12"/>
      <c r="AW7300" s="12"/>
      <c r="AX7300" s="12"/>
      <c r="AY7300" s="12"/>
      <c r="AZ7300" s="12"/>
      <c r="BA7300" s="12"/>
      <c r="BB7300" s="12"/>
      <c r="BC7300" s="12"/>
      <c r="BD7300" s="12"/>
      <c r="BE7300" s="12"/>
      <c r="BF7300" s="12"/>
      <c r="BG7300" s="12"/>
      <c r="BH7300" s="12"/>
      <c r="BI7300" s="12"/>
      <c r="BJ7300" s="13"/>
      <c r="BK7300" s="13"/>
      <c r="BL7300" s="13"/>
      <c r="BM7300" s="13"/>
      <c r="BN7300" s="13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1"/>
      <c r="L7301" s="11"/>
      <c r="M7301" s="12"/>
      <c r="N7301" s="12"/>
      <c r="O7301" s="12"/>
      <c r="P7301" s="12"/>
      <c r="Q7301" s="12"/>
      <c r="R7301" s="12"/>
      <c r="S7301" s="12"/>
      <c r="T7301" s="12"/>
      <c r="U7301" s="12"/>
      <c r="V7301" s="12"/>
      <c r="W7301" s="12"/>
      <c r="X7301" s="12"/>
      <c r="Y7301" s="12"/>
      <c r="Z7301" s="12"/>
      <c r="AA7301" s="12"/>
      <c r="AB7301" s="12"/>
      <c r="AC7301" s="12"/>
      <c r="AD7301" s="12"/>
      <c r="AE7301" s="12"/>
      <c r="AF7301" s="12"/>
      <c r="AG7301" s="12"/>
      <c r="AH7301" s="12"/>
      <c r="AI7301" s="12"/>
      <c r="AJ7301" s="12"/>
      <c r="AK7301" s="12"/>
      <c r="AL7301" s="12"/>
      <c r="AM7301" s="12"/>
      <c r="AN7301" s="12"/>
      <c r="AO7301" s="12"/>
      <c r="AP7301" s="12"/>
      <c r="AQ7301" s="12"/>
      <c r="AR7301" s="12"/>
      <c r="AS7301" s="12"/>
      <c r="AT7301" s="12"/>
      <c r="AU7301" s="12"/>
      <c r="AV7301" s="12"/>
      <c r="AW7301" s="12"/>
      <c r="AX7301" s="12"/>
      <c r="AY7301" s="12"/>
      <c r="AZ7301" s="12"/>
      <c r="BA7301" s="12"/>
      <c r="BB7301" s="12"/>
      <c r="BC7301" s="12"/>
      <c r="BD7301" s="12"/>
      <c r="BE7301" s="12"/>
      <c r="BF7301" s="12"/>
      <c r="BG7301" s="12"/>
      <c r="BH7301" s="12"/>
      <c r="BI7301" s="12"/>
      <c r="BJ7301" s="13"/>
      <c r="BK7301" s="13"/>
      <c r="BL7301" s="13"/>
      <c r="BM7301" s="13"/>
      <c r="BN7301" s="13"/>
    </row>
    <row r="7302" spans="4:66" x14ac:dyDescent="0.25">
      <c r="D7302"/>
      <c r="E7302" s="10"/>
      <c r="F7302" s="10"/>
      <c r="G7302" s="10"/>
      <c r="H7302" s="10"/>
      <c r="I7302" s="10"/>
      <c r="J7302" s="10"/>
      <c r="K7302" s="11"/>
      <c r="L7302" s="11"/>
      <c r="M7302" s="12"/>
      <c r="N7302" s="12"/>
      <c r="O7302" s="12"/>
      <c r="P7302" s="12"/>
      <c r="Q7302" s="12"/>
      <c r="R7302" s="12"/>
      <c r="S7302" s="12"/>
      <c r="T7302" s="12"/>
      <c r="U7302" s="12"/>
      <c r="V7302" s="12"/>
      <c r="W7302" s="12"/>
      <c r="X7302" s="12"/>
      <c r="Y7302" s="12"/>
      <c r="Z7302" s="12"/>
      <c r="AA7302" s="12"/>
      <c r="AB7302" s="12"/>
      <c r="AC7302" s="12"/>
      <c r="AD7302" s="12"/>
      <c r="AE7302" s="12"/>
      <c r="AF7302" s="12"/>
      <c r="AG7302" s="12"/>
      <c r="AH7302" s="12"/>
      <c r="AI7302" s="12"/>
      <c r="AJ7302" s="12"/>
      <c r="AK7302" s="12"/>
      <c r="AL7302" s="12"/>
      <c r="AM7302" s="12"/>
      <c r="AN7302" s="12"/>
      <c r="AO7302" s="12"/>
      <c r="AP7302" s="12"/>
      <c r="AQ7302" s="12"/>
      <c r="AR7302" s="12"/>
      <c r="AS7302" s="12"/>
      <c r="AT7302" s="12"/>
      <c r="AU7302" s="12"/>
      <c r="AV7302" s="12"/>
      <c r="AW7302" s="12"/>
      <c r="AX7302" s="12"/>
      <c r="AY7302" s="12"/>
      <c r="AZ7302" s="12"/>
      <c r="BA7302" s="12"/>
      <c r="BB7302" s="12"/>
      <c r="BC7302" s="12"/>
      <c r="BD7302" s="12"/>
      <c r="BE7302" s="12"/>
      <c r="BF7302" s="12"/>
      <c r="BG7302" s="12"/>
      <c r="BH7302" s="12"/>
      <c r="BI7302" s="12"/>
      <c r="BJ7302" s="13"/>
      <c r="BK7302" s="13"/>
      <c r="BL7302" s="13"/>
      <c r="BM7302" s="13"/>
      <c r="BN7302" s="13"/>
    </row>
    <row r="7303" spans="4:66" x14ac:dyDescent="0.25">
      <c r="D7303"/>
      <c r="E7303" s="10"/>
      <c r="F7303" s="10"/>
      <c r="G7303" s="10"/>
      <c r="H7303" s="10"/>
      <c r="I7303" s="10"/>
      <c r="J7303" s="10"/>
      <c r="K7303" s="11"/>
      <c r="L7303" s="11"/>
      <c r="M7303" s="12"/>
      <c r="N7303" s="12"/>
      <c r="O7303" s="12"/>
      <c r="P7303" s="12"/>
      <c r="Q7303" s="12"/>
      <c r="R7303" s="12"/>
      <c r="S7303" s="12"/>
      <c r="T7303" s="12"/>
      <c r="U7303" s="12"/>
      <c r="V7303" s="12"/>
      <c r="W7303" s="12"/>
      <c r="X7303" s="12"/>
      <c r="Y7303" s="12"/>
      <c r="Z7303" s="12"/>
      <c r="AA7303" s="12"/>
      <c r="AB7303" s="12"/>
      <c r="AC7303" s="12"/>
      <c r="AD7303" s="12"/>
      <c r="AE7303" s="12"/>
      <c r="AF7303" s="12"/>
      <c r="AG7303" s="12"/>
      <c r="AH7303" s="12"/>
      <c r="AI7303" s="12"/>
      <c r="AJ7303" s="12"/>
      <c r="AK7303" s="12"/>
      <c r="AL7303" s="12"/>
      <c r="AM7303" s="12"/>
      <c r="AN7303" s="12"/>
      <c r="AO7303" s="12"/>
      <c r="AP7303" s="12"/>
      <c r="AQ7303" s="12"/>
      <c r="AR7303" s="12"/>
      <c r="AS7303" s="12"/>
      <c r="AT7303" s="12"/>
      <c r="AU7303" s="12"/>
      <c r="AV7303" s="12"/>
      <c r="AW7303" s="12"/>
      <c r="AX7303" s="12"/>
      <c r="AY7303" s="12"/>
      <c r="AZ7303" s="12"/>
      <c r="BA7303" s="12"/>
      <c r="BB7303" s="12"/>
      <c r="BC7303" s="12"/>
      <c r="BD7303" s="12"/>
      <c r="BE7303" s="12"/>
      <c r="BF7303" s="12"/>
      <c r="BG7303" s="12"/>
      <c r="BH7303" s="12"/>
      <c r="BI7303" s="12"/>
      <c r="BJ7303" s="13"/>
      <c r="BK7303" s="13"/>
      <c r="BL7303" s="13"/>
      <c r="BM7303" s="13"/>
      <c r="BN7303" s="13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1"/>
      <c r="L7304" s="11"/>
      <c r="M7304" s="12"/>
      <c r="N7304" s="12"/>
      <c r="O7304" s="12"/>
      <c r="P7304" s="12"/>
      <c r="Q7304" s="12"/>
      <c r="R7304" s="12"/>
      <c r="S7304" s="12"/>
      <c r="T7304" s="12"/>
      <c r="U7304" s="12"/>
      <c r="V7304" s="12"/>
      <c r="W7304" s="12"/>
      <c r="X7304" s="12"/>
      <c r="Y7304" s="12"/>
      <c r="Z7304" s="12"/>
      <c r="AA7304" s="12"/>
      <c r="AB7304" s="12"/>
      <c r="AC7304" s="12"/>
      <c r="AD7304" s="12"/>
      <c r="AE7304" s="12"/>
      <c r="AF7304" s="12"/>
      <c r="AG7304" s="12"/>
      <c r="AH7304" s="12"/>
      <c r="AI7304" s="12"/>
      <c r="AJ7304" s="12"/>
      <c r="AK7304" s="12"/>
      <c r="AL7304" s="12"/>
      <c r="AM7304" s="12"/>
      <c r="AN7304" s="12"/>
      <c r="AO7304" s="12"/>
      <c r="AP7304" s="12"/>
      <c r="AQ7304" s="12"/>
      <c r="AR7304" s="12"/>
      <c r="AS7304" s="12"/>
      <c r="AT7304" s="12"/>
      <c r="AU7304" s="12"/>
      <c r="AV7304" s="12"/>
      <c r="AW7304" s="12"/>
      <c r="AX7304" s="12"/>
      <c r="AY7304" s="12"/>
      <c r="AZ7304" s="12"/>
      <c r="BA7304" s="12"/>
      <c r="BB7304" s="12"/>
      <c r="BC7304" s="12"/>
      <c r="BD7304" s="12"/>
      <c r="BE7304" s="12"/>
      <c r="BF7304" s="12"/>
      <c r="BG7304" s="12"/>
      <c r="BH7304" s="12"/>
      <c r="BI7304" s="12"/>
      <c r="BJ7304" s="13"/>
      <c r="BK7304" s="13"/>
      <c r="BL7304" s="13"/>
      <c r="BM7304" s="13"/>
      <c r="BN7304" s="13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1"/>
      <c r="L7305" s="11"/>
      <c r="M7305" s="12"/>
      <c r="N7305" s="12"/>
      <c r="O7305" s="12"/>
      <c r="P7305" s="12"/>
      <c r="Q7305" s="12"/>
      <c r="R7305" s="12"/>
      <c r="S7305" s="12"/>
      <c r="T7305" s="12"/>
      <c r="U7305" s="12"/>
      <c r="V7305" s="12"/>
      <c r="W7305" s="12"/>
      <c r="X7305" s="12"/>
      <c r="Y7305" s="12"/>
      <c r="Z7305" s="12"/>
      <c r="AA7305" s="12"/>
      <c r="AB7305" s="12"/>
      <c r="AC7305" s="12"/>
      <c r="AD7305" s="12"/>
      <c r="AE7305" s="12"/>
      <c r="AF7305" s="12"/>
      <c r="AG7305" s="12"/>
      <c r="AH7305" s="12"/>
      <c r="AI7305" s="12"/>
      <c r="AJ7305" s="12"/>
      <c r="AK7305" s="12"/>
      <c r="AL7305" s="12"/>
      <c r="AM7305" s="12"/>
      <c r="AN7305" s="12"/>
      <c r="AO7305" s="12"/>
      <c r="AP7305" s="12"/>
      <c r="AQ7305" s="12"/>
      <c r="AR7305" s="12"/>
      <c r="AS7305" s="12"/>
      <c r="AT7305" s="12"/>
      <c r="AU7305" s="12"/>
      <c r="AV7305" s="12"/>
      <c r="AW7305" s="12"/>
      <c r="AX7305" s="12"/>
      <c r="AY7305" s="12"/>
      <c r="AZ7305" s="12"/>
      <c r="BA7305" s="12"/>
      <c r="BB7305" s="12"/>
      <c r="BC7305" s="12"/>
      <c r="BD7305" s="12"/>
      <c r="BE7305" s="12"/>
      <c r="BF7305" s="12"/>
      <c r="BG7305" s="12"/>
      <c r="BH7305" s="12"/>
      <c r="BI7305" s="12"/>
      <c r="BJ7305" s="13"/>
      <c r="BK7305" s="13"/>
      <c r="BL7305" s="13"/>
      <c r="BM7305" s="13"/>
      <c r="BN7305" s="13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1"/>
      <c r="L7306" s="11"/>
      <c r="M7306" s="12"/>
      <c r="N7306" s="12"/>
      <c r="O7306" s="12"/>
      <c r="P7306" s="12"/>
      <c r="Q7306" s="12"/>
      <c r="R7306" s="12"/>
      <c r="S7306" s="12"/>
      <c r="T7306" s="12"/>
      <c r="U7306" s="12"/>
      <c r="V7306" s="12"/>
      <c r="W7306" s="12"/>
      <c r="X7306" s="12"/>
      <c r="Y7306" s="12"/>
      <c r="Z7306" s="12"/>
      <c r="AA7306" s="12"/>
      <c r="AB7306" s="12"/>
      <c r="AC7306" s="12"/>
      <c r="AD7306" s="12"/>
      <c r="AE7306" s="12"/>
      <c r="AF7306" s="12"/>
      <c r="AG7306" s="12"/>
      <c r="AH7306" s="12"/>
      <c r="AI7306" s="12"/>
      <c r="AJ7306" s="12"/>
      <c r="AK7306" s="12"/>
      <c r="AL7306" s="12"/>
      <c r="AM7306" s="12"/>
      <c r="AN7306" s="12"/>
      <c r="AO7306" s="12"/>
      <c r="AP7306" s="12"/>
      <c r="AQ7306" s="12"/>
      <c r="AR7306" s="12"/>
      <c r="AS7306" s="12"/>
      <c r="AT7306" s="12"/>
      <c r="AU7306" s="12"/>
      <c r="AV7306" s="12"/>
      <c r="AW7306" s="12"/>
      <c r="AX7306" s="12"/>
      <c r="AY7306" s="12"/>
      <c r="AZ7306" s="12"/>
      <c r="BA7306" s="12"/>
      <c r="BB7306" s="12"/>
      <c r="BC7306" s="12"/>
      <c r="BD7306" s="12"/>
      <c r="BE7306" s="12"/>
      <c r="BF7306" s="12"/>
      <c r="BG7306" s="12"/>
      <c r="BH7306" s="12"/>
      <c r="BI7306" s="12"/>
      <c r="BJ7306" s="13"/>
      <c r="BK7306" s="13"/>
      <c r="BL7306" s="13"/>
      <c r="BM7306" s="13"/>
      <c r="BN7306" s="13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1"/>
      <c r="L7307" s="11"/>
      <c r="M7307" s="12"/>
      <c r="N7307" s="12"/>
      <c r="O7307" s="12"/>
      <c r="P7307" s="12"/>
      <c r="Q7307" s="12"/>
      <c r="R7307" s="12"/>
      <c r="S7307" s="12"/>
      <c r="T7307" s="12"/>
      <c r="U7307" s="12"/>
      <c r="V7307" s="12"/>
      <c r="W7307" s="12"/>
      <c r="X7307" s="12"/>
      <c r="Y7307" s="12"/>
      <c r="Z7307" s="12"/>
      <c r="AA7307" s="12"/>
      <c r="AB7307" s="12"/>
      <c r="AC7307" s="12"/>
      <c r="AD7307" s="12"/>
      <c r="AE7307" s="12"/>
      <c r="AF7307" s="12"/>
      <c r="AG7307" s="12"/>
      <c r="AH7307" s="12"/>
      <c r="AI7307" s="12"/>
      <c r="AJ7307" s="12"/>
      <c r="AK7307" s="12"/>
      <c r="AL7307" s="12"/>
      <c r="AM7307" s="12"/>
      <c r="AN7307" s="12"/>
      <c r="AO7307" s="12"/>
      <c r="AP7307" s="12"/>
      <c r="AQ7307" s="12"/>
      <c r="AR7307" s="12"/>
      <c r="AS7307" s="12"/>
      <c r="AT7307" s="12"/>
      <c r="AU7307" s="12"/>
      <c r="AV7307" s="12"/>
      <c r="AW7307" s="12"/>
      <c r="AX7307" s="12"/>
      <c r="AY7307" s="12"/>
      <c r="AZ7307" s="12"/>
      <c r="BA7307" s="12"/>
      <c r="BB7307" s="12"/>
      <c r="BC7307" s="12"/>
      <c r="BD7307" s="12"/>
      <c r="BE7307" s="12"/>
      <c r="BF7307" s="12"/>
      <c r="BG7307" s="12"/>
      <c r="BH7307" s="12"/>
      <c r="BI7307" s="12"/>
      <c r="BJ7307" s="13"/>
      <c r="BK7307" s="13"/>
      <c r="BL7307" s="13"/>
      <c r="BM7307" s="13"/>
      <c r="BN7307" s="13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1"/>
      <c r="L7308" s="11"/>
      <c r="M7308" s="12"/>
      <c r="N7308" s="12"/>
      <c r="O7308" s="12"/>
      <c r="P7308" s="12"/>
      <c r="Q7308" s="12"/>
      <c r="R7308" s="12"/>
      <c r="S7308" s="12"/>
      <c r="T7308" s="12"/>
      <c r="U7308" s="12"/>
      <c r="V7308" s="12"/>
      <c r="W7308" s="12"/>
      <c r="X7308" s="12"/>
      <c r="Y7308" s="12"/>
      <c r="Z7308" s="12"/>
      <c r="AA7308" s="12"/>
      <c r="AB7308" s="12"/>
      <c r="AC7308" s="12"/>
      <c r="AD7308" s="12"/>
      <c r="AE7308" s="12"/>
      <c r="AF7308" s="12"/>
      <c r="AG7308" s="12"/>
      <c r="AH7308" s="12"/>
      <c r="AI7308" s="12"/>
      <c r="AJ7308" s="12"/>
      <c r="AK7308" s="12"/>
      <c r="AL7308" s="12"/>
      <c r="AM7308" s="12"/>
      <c r="AN7308" s="12"/>
      <c r="AO7308" s="12"/>
      <c r="AP7308" s="12"/>
      <c r="AQ7308" s="12"/>
      <c r="AR7308" s="12"/>
      <c r="AS7308" s="12"/>
      <c r="AT7308" s="12"/>
      <c r="AU7308" s="12"/>
      <c r="AV7308" s="12"/>
      <c r="AW7308" s="12"/>
      <c r="AX7308" s="12"/>
      <c r="AY7308" s="12"/>
      <c r="AZ7308" s="12"/>
      <c r="BA7308" s="12"/>
      <c r="BB7308" s="12"/>
      <c r="BC7308" s="12"/>
      <c r="BD7308" s="12"/>
      <c r="BE7308" s="12"/>
      <c r="BF7308" s="12"/>
      <c r="BG7308" s="12"/>
      <c r="BH7308" s="12"/>
      <c r="BI7308" s="12"/>
      <c r="BJ7308" s="13"/>
      <c r="BK7308" s="13"/>
      <c r="BL7308" s="13"/>
      <c r="BM7308" s="13"/>
      <c r="BN7308" s="13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1"/>
      <c r="L7309" s="11"/>
      <c r="M7309" s="12"/>
      <c r="N7309" s="12"/>
      <c r="O7309" s="12"/>
      <c r="P7309" s="12"/>
      <c r="Q7309" s="12"/>
      <c r="R7309" s="12"/>
      <c r="S7309" s="12"/>
      <c r="T7309" s="12"/>
      <c r="U7309" s="12"/>
      <c r="V7309" s="12"/>
      <c r="W7309" s="12"/>
      <c r="X7309" s="12"/>
      <c r="Y7309" s="12"/>
      <c r="Z7309" s="12"/>
      <c r="AA7309" s="12"/>
      <c r="AB7309" s="12"/>
      <c r="AC7309" s="12"/>
      <c r="AD7309" s="12"/>
      <c r="AE7309" s="12"/>
      <c r="AF7309" s="12"/>
      <c r="AG7309" s="12"/>
      <c r="AH7309" s="12"/>
      <c r="AI7309" s="12"/>
      <c r="AJ7309" s="12"/>
      <c r="AK7309" s="12"/>
      <c r="AL7309" s="12"/>
      <c r="AM7309" s="12"/>
      <c r="AN7309" s="12"/>
      <c r="AO7309" s="12"/>
      <c r="AP7309" s="12"/>
      <c r="AQ7309" s="12"/>
      <c r="AR7309" s="12"/>
      <c r="AS7309" s="12"/>
      <c r="AT7309" s="12"/>
      <c r="AU7309" s="12"/>
      <c r="AV7309" s="12"/>
      <c r="AW7309" s="12"/>
      <c r="AX7309" s="12"/>
      <c r="AY7309" s="12"/>
      <c r="AZ7309" s="12"/>
      <c r="BA7309" s="12"/>
      <c r="BB7309" s="12"/>
      <c r="BC7309" s="12"/>
      <c r="BD7309" s="12"/>
      <c r="BE7309" s="12"/>
      <c r="BF7309" s="12"/>
      <c r="BG7309" s="12"/>
      <c r="BH7309" s="12"/>
      <c r="BI7309" s="12"/>
      <c r="BJ7309" s="13"/>
      <c r="BK7309" s="13"/>
      <c r="BL7309" s="13"/>
      <c r="BM7309" s="13"/>
      <c r="BN7309" s="13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1"/>
      <c r="L7310" s="11"/>
      <c r="M7310" s="12"/>
      <c r="N7310" s="12"/>
      <c r="O7310" s="12"/>
      <c r="P7310" s="12"/>
      <c r="Q7310" s="12"/>
      <c r="R7310" s="12"/>
      <c r="S7310" s="12"/>
      <c r="T7310" s="12"/>
      <c r="U7310" s="12"/>
      <c r="V7310" s="12"/>
      <c r="W7310" s="12"/>
      <c r="X7310" s="12"/>
      <c r="Y7310" s="12"/>
      <c r="Z7310" s="12"/>
      <c r="AA7310" s="12"/>
      <c r="AB7310" s="12"/>
      <c r="AC7310" s="12"/>
      <c r="AD7310" s="12"/>
      <c r="AE7310" s="12"/>
      <c r="AF7310" s="12"/>
      <c r="AG7310" s="12"/>
      <c r="AH7310" s="12"/>
      <c r="AI7310" s="12"/>
      <c r="AJ7310" s="12"/>
      <c r="AK7310" s="12"/>
      <c r="AL7310" s="12"/>
      <c r="AM7310" s="12"/>
      <c r="AN7310" s="12"/>
      <c r="AO7310" s="12"/>
      <c r="AP7310" s="12"/>
      <c r="AQ7310" s="12"/>
      <c r="AR7310" s="12"/>
      <c r="AS7310" s="12"/>
      <c r="AT7310" s="12"/>
      <c r="AU7310" s="12"/>
      <c r="AV7310" s="12"/>
      <c r="AW7310" s="12"/>
      <c r="AX7310" s="12"/>
      <c r="AY7310" s="12"/>
      <c r="AZ7310" s="12"/>
      <c r="BA7310" s="12"/>
      <c r="BB7310" s="12"/>
      <c r="BC7310" s="12"/>
      <c r="BD7310" s="12"/>
      <c r="BE7310" s="12"/>
      <c r="BF7310" s="12"/>
      <c r="BG7310" s="12"/>
      <c r="BH7310" s="12"/>
      <c r="BI7310" s="12"/>
      <c r="BJ7310" s="13"/>
      <c r="BK7310" s="13"/>
      <c r="BL7310" s="13"/>
      <c r="BM7310" s="13"/>
      <c r="BN7310" s="13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1"/>
      <c r="L7311" s="11"/>
      <c r="M7311" s="12"/>
      <c r="N7311" s="12"/>
      <c r="O7311" s="12"/>
      <c r="P7311" s="12"/>
      <c r="Q7311" s="12"/>
      <c r="R7311" s="12"/>
      <c r="S7311" s="12"/>
      <c r="T7311" s="12"/>
      <c r="U7311" s="12"/>
      <c r="V7311" s="12"/>
      <c r="W7311" s="12"/>
      <c r="X7311" s="12"/>
      <c r="Y7311" s="12"/>
      <c r="Z7311" s="12"/>
      <c r="AA7311" s="12"/>
      <c r="AB7311" s="12"/>
      <c r="AC7311" s="12"/>
      <c r="AD7311" s="12"/>
      <c r="AE7311" s="12"/>
      <c r="AF7311" s="12"/>
      <c r="AG7311" s="12"/>
      <c r="AH7311" s="12"/>
      <c r="AI7311" s="12"/>
      <c r="AJ7311" s="12"/>
      <c r="AK7311" s="12"/>
      <c r="AL7311" s="12"/>
      <c r="AM7311" s="12"/>
      <c r="AN7311" s="12"/>
      <c r="AO7311" s="12"/>
      <c r="AP7311" s="12"/>
      <c r="AQ7311" s="12"/>
      <c r="AR7311" s="12"/>
      <c r="AS7311" s="12"/>
      <c r="AT7311" s="12"/>
      <c r="AU7311" s="12"/>
      <c r="AV7311" s="12"/>
      <c r="AW7311" s="12"/>
      <c r="AX7311" s="12"/>
      <c r="AY7311" s="12"/>
      <c r="AZ7311" s="12"/>
      <c r="BA7311" s="12"/>
      <c r="BB7311" s="12"/>
      <c r="BC7311" s="12"/>
      <c r="BD7311" s="12"/>
      <c r="BE7311" s="12"/>
      <c r="BF7311" s="12"/>
      <c r="BG7311" s="12"/>
      <c r="BH7311" s="12"/>
      <c r="BI7311" s="12"/>
      <c r="BJ7311" s="13"/>
      <c r="BK7311" s="13"/>
      <c r="BL7311" s="13"/>
      <c r="BM7311" s="13"/>
      <c r="BN7311" s="13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1"/>
      <c r="L7312" s="11"/>
      <c r="M7312" s="12"/>
      <c r="N7312" s="12"/>
      <c r="O7312" s="12"/>
      <c r="P7312" s="12"/>
      <c r="Q7312" s="12"/>
      <c r="R7312" s="12"/>
      <c r="S7312" s="12"/>
      <c r="T7312" s="12"/>
      <c r="U7312" s="12"/>
      <c r="V7312" s="12"/>
      <c r="W7312" s="12"/>
      <c r="X7312" s="12"/>
      <c r="Y7312" s="12"/>
      <c r="Z7312" s="12"/>
      <c r="AA7312" s="12"/>
      <c r="AB7312" s="12"/>
      <c r="AC7312" s="12"/>
      <c r="AD7312" s="12"/>
      <c r="AE7312" s="12"/>
      <c r="AF7312" s="12"/>
      <c r="AG7312" s="12"/>
      <c r="AH7312" s="12"/>
      <c r="AI7312" s="12"/>
      <c r="AJ7312" s="12"/>
      <c r="AK7312" s="12"/>
      <c r="AL7312" s="12"/>
      <c r="AM7312" s="12"/>
      <c r="AN7312" s="12"/>
      <c r="AO7312" s="12"/>
      <c r="AP7312" s="12"/>
      <c r="AQ7312" s="12"/>
      <c r="AR7312" s="12"/>
      <c r="AS7312" s="12"/>
      <c r="AT7312" s="12"/>
      <c r="AU7312" s="12"/>
      <c r="AV7312" s="12"/>
      <c r="AW7312" s="12"/>
      <c r="AX7312" s="12"/>
      <c r="AY7312" s="12"/>
      <c r="AZ7312" s="12"/>
      <c r="BA7312" s="12"/>
      <c r="BB7312" s="12"/>
      <c r="BC7312" s="12"/>
      <c r="BD7312" s="12"/>
      <c r="BE7312" s="12"/>
      <c r="BF7312" s="12"/>
      <c r="BG7312" s="12"/>
      <c r="BH7312" s="12"/>
      <c r="BI7312" s="12"/>
      <c r="BJ7312" s="13"/>
      <c r="BK7312" s="13"/>
      <c r="BL7312" s="13"/>
      <c r="BM7312" s="13"/>
      <c r="BN7312" s="13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1"/>
      <c r="L7313" s="11"/>
      <c r="M7313" s="12"/>
      <c r="N7313" s="12"/>
      <c r="O7313" s="12"/>
      <c r="P7313" s="12"/>
      <c r="Q7313" s="12"/>
      <c r="R7313" s="12"/>
      <c r="S7313" s="12"/>
      <c r="T7313" s="12"/>
      <c r="U7313" s="12"/>
      <c r="V7313" s="12"/>
      <c r="W7313" s="12"/>
      <c r="X7313" s="12"/>
      <c r="Y7313" s="12"/>
      <c r="Z7313" s="12"/>
      <c r="AA7313" s="12"/>
      <c r="AB7313" s="12"/>
      <c r="AC7313" s="12"/>
      <c r="AD7313" s="12"/>
      <c r="AE7313" s="12"/>
      <c r="AF7313" s="12"/>
      <c r="AG7313" s="12"/>
      <c r="AH7313" s="12"/>
      <c r="AI7313" s="12"/>
      <c r="AJ7313" s="12"/>
      <c r="AK7313" s="12"/>
      <c r="AL7313" s="12"/>
      <c r="AM7313" s="12"/>
      <c r="AN7313" s="12"/>
      <c r="AO7313" s="12"/>
      <c r="AP7313" s="12"/>
      <c r="AQ7313" s="12"/>
      <c r="AR7313" s="12"/>
      <c r="AS7313" s="12"/>
      <c r="AT7313" s="12"/>
      <c r="AU7313" s="12"/>
      <c r="AV7313" s="12"/>
      <c r="AW7313" s="12"/>
      <c r="AX7313" s="12"/>
      <c r="AY7313" s="12"/>
      <c r="AZ7313" s="12"/>
      <c r="BA7313" s="12"/>
      <c r="BB7313" s="12"/>
      <c r="BC7313" s="12"/>
      <c r="BD7313" s="12"/>
      <c r="BE7313" s="12"/>
      <c r="BF7313" s="12"/>
      <c r="BG7313" s="12"/>
      <c r="BH7313" s="12"/>
      <c r="BI7313" s="12"/>
      <c r="BJ7313" s="13"/>
      <c r="BK7313" s="13"/>
      <c r="BL7313" s="13"/>
      <c r="BM7313" s="13"/>
      <c r="BN7313" s="13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1"/>
      <c r="L7314" s="11"/>
      <c r="M7314" s="12"/>
      <c r="N7314" s="12"/>
      <c r="O7314" s="12"/>
      <c r="P7314" s="12"/>
      <c r="Q7314" s="12"/>
      <c r="R7314" s="12"/>
      <c r="S7314" s="12"/>
      <c r="T7314" s="12"/>
      <c r="U7314" s="12"/>
      <c r="V7314" s="12"/>
      <c r="W7314" s="12"/>
      <c r="X7314" s="12"/>
      <c r="Y7314" s="12"/>
      <c r="Z7314" s="12"/>
      <c r="AA7314" s="12"/>
      <c r="AB7314" s="12"/>
      <c r="AC7314" s="12"/>
      <c r="AD7314" s="12"/>
      <c r="AE7314" s="12"/>
      <c r="AF7314" s="12"/>
      <c r="AG7314" s="12"/>
      <c r="AH7314" s="12"/>
      <c r="AI7314" s="12"/>
      <c r="AJ7314" s="12"/>
      <c r="AK7314" s="12"/>
      <c r="AL7314" s="12"/>
      <c r="AM7314" s="12"/>
      <c r="AN7314" s="12"/>
      <c r="AO7314" s="12"/>
      <c r="AP7314" s="12"/>
      <c r="AQ7314" s="12"/>
      <c r="AR7314" s="12"/>
      <c r="AS7314" s="12"/>
      <c r="AT7314" s="12"/>
      <c r="AU7314" s="12"/>
      <c r="AV7314" s="12"/>
      <c r="AW7314" s="12"/>
      <c r="AX7314" s="12"/>
      <c r="AY7314" s="12"/>
      <c r="AZ7314" s="12"/>
      <c r="BA7314" s="12"/>
      <c r="BB7314" s="12"/>
      <c r="BC7314" s="12"/>
      <c r="BD7314" s="12"/>
      <c r="BE7314" s="12"/>
      <c r="BF7314" s="12"/>
      <c r="BG7314" s="12"/>
      <c r="BH7314" s="12"/>
      <c r="BI7314" s="12"/>
      <c r="BJ7314" s="13"/>
      <c r="BK7314" s="13"/>
      <c r="BL7314" s="13"/>
      <c r="BM7314" s="13"/>
      <c r="BN7314" s="13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1"/>
      <c r="L7315" s="11"/>
      <c r="M7315" s="12"/>
      <c r="N7315" s="12"/>
      <c r="O7315" s="12"/>
      <c r="P7315" s="12"/>
      <c r="Q7315" s="12"/>
      <c r="R7315" s="12"/>
      <c r="S7315" s="12"/>
      <c r="T7315" s="12"/>
      <c r="U7315" s="12"/>
      <c r="V7315" s="12"/>
      <c r="W7315" s="12"/>
      <c r="X7315" s="12"/>
      <c r="Y7315" s="12"/>
      <c r="Z7315" s="12"/>
      <c r="AA7315" s="12"/>
      <c r="AB7315" s="12"/>
      <c r="AC7315" s="12"/>
      <c r="AD7315" s="12"/>
      <c r="AE7315" s="12"/>
      <c r="AF7315" s="12"/>
      <c r="AG7315" s="12"/>
      <c r="AH7315" s="12"/>
      <c r="AI7315" s="12"/>
      <c r="AJ7315" s="12"/>
      <c r="AK7315" s="12"/>
      <c r="AL7315" s="12"/>
      <c r="AM7315" s="12"/>
      <c r="AN7315" s="12"/>
      <c r="AO7315" s="12"/>
      <c r="AP7315" s="12"/>
      <c r="AQ7315" s="12"/>
      <c r="AR7315" s="12"/>
      <c r="AS7315" s="12"/>
      <c r="AT7315" s="12"/>
      <c r="AU7315" s="12"/>
      <c r="AV7315" s="12"/>
      <c r="AW7315" s="12"/>
      <c r="AX7315" s="12"/>
      <c r="AY7315" s="12"/>
      <c r="AZ7315" s="12"/>
      <c r="BA7315" s="12"/>
      <c r="BB7315" s="12"/>
      <c r="BC7315" s="12"/>
      <c r="BD7315" s="12"/>
      <c r="BE7315" s="12"/>
      <c r="BF7315" s="12"/>
      <c r="BG7315" s="12"/>
      <c r="BH7315" s="12"/>
      <c r="BI7315" s="12"/>
      <c r="BJ7315" s="13"/>
      <c r="BK7315" s="13"/>
      <c r="BL7315" s="13"/>
      <c r="BM7315" s="13"/>
      <c r="BN7315" s="13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1"/>
      <c r="L7316" s="11"/>
      <c r="M7316" s="12"/>
      <c r="N7316" s="12"/>
      <c r="O7316" s="12"/>
      <c r="P7316" s="12"/>
      <c r="Q7316" s="12"/>
      <c r="R7316" s="12"/>
      <c r="S7316" s="12"/>
      <c r="T7316" s="12"/>
      <c r="U7316" s="12"/>
      <c r="V7316" s="12"/>
      <c r="W7316" s="12"/>
      <c r="X7316" s="12"/>
      <c r="Y7316" s="12"/>
      <c r="Z7316" s="12"/>
      <c r="AA7316" s="12"/>
      <c r="AB7316" s="12"/>
      <c r="AC7316" s="12"/>
      <c r="AD7316" s="12"/>
      <c r="AE7316" s="12"/>
      <c r="AF7316" s="12"/>
      <c r="AG7316" s="12"/>
      <c r="AH7316" s="12"/>
      <c r="AI7316" s="12"/>
      <c r="AJ7316" s="12"/>
      <c r="AK7316" s="12"/>
      <c r="AL7316" s="12"/>
      <c r="AM7316" s="12"/>
      <c r="AN7316" s="12"/>
      <c r="AO7316" s="12"/>
      <c r="AP7316" s="12"/>
      <c r="AQ7316" s="12"/>
      <c r="AR7316" s="12"/>
      <c r="AS7316" s="12"/>
      <c r="AT7316" s="12"/>
      <c r="AU7316" s="12"/>
      <c r="AV7316" s="12"/>
      <c r="AW7316" s="12"/>
      <c r="AX7316" s="12"/>
      <c r="AY7316" s="12"/>
      <c r="AZ7316" s="12"/>
      <c r="BA7316" s="12"/>
      <c r="BB7316" s="12"/>
      <c r="BC7316" s="12"/>
      <c r="BD7316" s="12"/>
      <c r="BE7316" s="12"/>
      <c r="BF7316" s="12"/>
      <c r="BG7316" s="12"/>
      <c r="BH7316" s="12"/>
      <c r="BI7316" s="12"/>
      <c r="BJ7316" s="13"/>
      <c r="BK7316" s="13"/>
      <c r="BL7316" s="13"/>
      <c r="BM7316" s="13"/>
      <c r="BN7316" s="13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1"/>
      <c r="L7317" s="11"/>
      <c r="M7317" s="12"/>
      <c r="N7317" s="12"/>
      <c r="O7317" s="12"/>
      <c r="P7317" s="12"/>
      <c r="Q7317" s="12"/>
      <c r="R7317" s="12"/>
      <c r="S7317" s="12"/>
      <c r="T7317" s="12"/>
      <c r="U7317" s="12"/>
      <c r="V7317" s="12"/>
      <c r="W7317" s="12"/>
      <c r="X7317" s="12"/>
      <c r="Y7317" s="12"/>
      <c r="Z7317" s="12"/>
      <c r="AA7317" s="12"/>
      <c r="AB7317" s="12"/>
      <c r="AC7317" s="12"/>
      <c r="AD7317" s="12"/>
      <c r="AE7317" s="12"/>
      <c r="AF7317" s="12"/>
      <c r="AG7317" s="12"/>
      <c r="AH7317" s="12"/>
      <c r="AI7317" s="12"/>
      <c r="AJ7317" s="12"/>
      <c r="AK7317" s="12"/>
      <c r="AL7317" s="12"/>
      <c r="AM7317" s="12"/>
      <c r="AN7317" s="12"/>
      <c r="AO7317" s="12"/>
      <c r="AP7317" s="12"/>
      <c r="AQ7317" s="12"/>
      <c r="AR7317" s="12"/>
      <c r="AS7317" s="12"/>
      <c r="AT7317" s="12"/>
      <c r="AU7317" s="12"/>
      <c r="AV7317" s="12"/>
      <c r="AW7317" s="12"/>
      <c r="AX7317" s="12"/>
      <c r="AY7317" s="12"/>
      <c r="AZ7317" s="12"/>
      <c r="BA7317" s="12"/>
      <c r="BB7317" s="12"/>
      <c r="BC7317" s="12"/>
      <c r="BD7317" s="12"/>
      <c r="BE7317" s="12"/>
      <c r="BF7317" s="12"/>
      <c r="BG7317" s="12"/>
      <c r="BH7317" s="12"/>
      <c r="BI7317" s="12"/>
      <c r="BJ7317" s="13"/>
      <c r="BK7317" s="13"/>
      <c r="BL7317" s="13"/>
      <c r="BM7317" s="13"/>
      <c r="BN7317" s="13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1"/>
      <c r="L7318" s="11"/>
      <c r="M7318" s="12"/>
      <c r="N7318" s="12"/>
      <c r="O7318" s="12"/>
      <c r="P7318" s="12"/>
      <c r="Q7318" s="12"/>
      <c r="R7318" s="12"/>
      <c r="S7318" s="12"/>
      <c r="T7318" s="12"/>
      <c r="U7318" s="12"/>
      <c r="V7318" s="12"/>
      <c r="W7318" s="12"/>
      <c r="X7318" s="12"/>
      <c r="Y7318" s="12"/>
      <c r="Z7318" s="12"/>
      <c r="AA7318" s="12"/>
      <c r="AB7318" s="12"/>
      <c r="AC7318" s="12"/>
      <c r="AD7318" s="12"/>
      <c r="AE7318" s="12"/>
      <c r="AF7318" s="12"/>
      <c r="AG7318" s="12"/>
      <c r="AH7318" s="12"/>
      <c r="AI7318" s="12"/>
      <c r="AJ7318" s="12"/>
      <c r="AK7318" s="12"/>
      <c r="AL7318" s="12"/>
      <c r="AM7318" s="12"/>
      <c r="AN7318" s="12"/>
      <c r="AO7318" s="12"/>
      <c r="AP7318" s="12"/>
      <c r="AQ7318" s="12"/>
      <c r="AR7318" s="12"/>
      <c r="AS7318" s="12"/>
      <c r="AT7318" s="12"/>
      <c r="AU7318" s="12"/>
      <c r="AV7318" s="12"/>
      <c r="AW7318" s="12"/>
      <c r="AX7318" s="12"/>
      <c r="AY7318" s="12"/>
      <c r="AZ7318" s="12"/>
      <c r="BA7318" s="12"/>
      <c r="BB7318" s="12"/>
      <c r="BC7318" s="12"/>
      <c r="BD7318" s="12"/>
      <c r="BE7318" s="12"/>
      <c r="BF7318" s="12"/>
      <c r="BG7318" s="12"/>
      <c r="BH7318" s="12"/>
      <c r="BI7318" s="12"/>
      <c r="BJ7318" s="13"/>
      <c r="BK7318" s="13"/>
      <c r="BL7318" s="13"/>
      <c r="BM7318" s="13"/>
      <c r="BN7318" s="13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1"/>
      <c r="L7319" s="11"/>
      <c r="M7319" s="12"/>
      <c r="N7319" s="12"/>
      <c r="O7319" s="12"/>
      <c r="P7319" s="12"/>
      <c r="Q7319" s="12"/>
      <c r="R7319" s="12"/>
      <c r="S7319" s="12"/>
      <c r="T7319" s="12"/>
      <c r="U7319" s="12"/>
      <c r="V7319" s="12"/>
      <c r="W7319" s="12"/>
      <c r="X7319" s="12"/>
      <c r="Y7319" s="12"/>
      <c r="Z7319" s="12"/>
      <c r="AA7319" s="12"/>
      <c r="AB7319" s="12"/>
      <c r="AC7319" s="12"/>
      <c r="AD7319" s="12"/>
      <c r="AE7319" s="12"/>
      <c r="AF7319" s="12"/>
      <c r="AG7319" s="12"/>
      <c r="AH7319" s="12"/>
      <c r="AI7319" s="12"/>
      <c r="AJ7319" s="12"/>
      <c r="AK7319" s="12"/>
      <c r="AL7319" s="12"/>
      <c r="AM7319" s="12"/>
      <c r="AN7319" s="12"/>
      <c r="AO7319" s="12"/>
      <c r="AP7319" s="12"/>
      <c r="AQ7319" s="12"/>
      <c r="AR7319" s="12"/>
      <c r="AS7319" s="12"/>
      <c r="AT7319" s="12"/>
      <c r="AU7319" s="12"/>
      <c r="AV7319" s="12"/>
      <c r="AW7319" s="12"/>
      <c r="AX7319" s="12"/>
      <c r="AY7319" s="12"/>
      <c r="AZ7319" s="12"/>
      <c r="BA7319" s="12"/>
      <c r="BB7319" s="12"/>
      <c r="BC7319" s="12"/>
      <c r="BD7319" s="12"/>
      <c r="BE7319" s="12"/>
      <c r="BF7319" s="12"/>
      <c r="BG7319" s="12"/>
      <c r="BH7319" s="12"/>
      <c r="BI7319" s="12"/>
      <c r="BJ7319" s="13"/>
      <c r="BK7319" s="13"/>
      <c r="BL7319" s="13"/>
      <c r="BM7319" s="13"/>
      <c r="BN7319" s="13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1"/>
      <c r="L7320" s="11"/>
      <c r="M7320" s="12"/>
      <c r="N7320" s="12"/>
      <c r="O7320" s="12"/>
      <c r="P7320" s="12"/>
      <c r="Q7320" s="12"/>
      <c r="R7320" s="12"/>
      <c r="S7320" s="12"/>
      <c r="T7320" s="12"/>
      <c r="U7320" s="12"/>
      <c r="V7320" s="12"/>
      <c r="W7320" s="12"/>
      <c r="X7320" s="12"/>
      <c r="Y7320" s="12"/>
      <c r="Z7320" s="12"/>
      <c r="AA7320" s="12"/>
      <c r="AB7320" s="12"/>
      <c r="AC7320" s="12"/>
      <c r="AD7320" s="12"/>
      <c r="AE7320" s="12"/>
      <c r="AF7320" s="12"/>
      <c r="AG7320" s="12"/>
      <c r="AH7320" s="12"/>
      <c r="AI7320" s="12"/>
      <c r="AJ7320" s="12"/>
      <c r="AK7320" s="12"/>
      <c r="AL7320" s="12"/>
      <c r="AM7320" s="12"/>
      <c r="AN7320" s="12"/>
      <c r="AO7320" s="12"/>
      <c r="AP7320" s="12"/>
      <c r="AQ7320" s="12"/>
      <c r="AR7320" s="12"/>
      <c r="AS7320" s="12"/>
      <c r="AT7320" s="12"/>
      <c r="AU7320" s="12"/>
      <c r="AV7320" s="12"/>
      <c r="AW7320" s="12"/>
      <c r="AX7320" s="12"/>
      <c r="AY7320" s="12"/>
      <c r="AZ7320" s="12"/>
      <c r="BA7320" s="12"/>
      <c r="BB7320" s="12"/>
      <c r="BC7320" s="12"/>
      <c r="BD7320" s="12"/>
      <c r="BE7320" s="12"/>
      <c r="BF7320" s="12"/>
      <c r="BG7320" s="12"/>
      <c r="BH7320" s="12"/>
      <c r="BI7320" s="12"/>
      <c r="BJ7320" s="13"/>
      <c r="BK7320" s="13"/>
      <c r="BL7320" s="13"/>
      <c r="BM7320" s="13"/>
      <c r="BN7320" s="13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1"/>
      <c r="L7321" s="11"/>
      <c r="M7321" s="12"/>
      <c r="N7321" s="12"/>
      <c r="O7321" s="12"/>
      <c r="P7321" s="12"/>
      <c r="Q7321" s="12"/>
      <c r="R7321" s="12"/>
      <c r="S7321" s="12"/>
      <c r="T7321" s="12"/>
      <c r="U7321" s="12"/>
      <c r="V7321" s="12"/>
      <c r="W7321" s="12"/>
      <c r="X7321" s="12"/>
      <c r="Y7321" s="12"/>
      <c r="Z7321" s="12"/>
      <c r="AA7321" s="12"/>
      <c r="AB7321" s="12"/>
      <c r="AC7321" s="12"/>
      <c r="AD7321" s="12"/>
      <c r="AE7321" s="12"/>
      <c r="AF7321" s="12"/>
      <c r="AG7321" s="12"/>
      <c r="AH7321" s="12"/>
      <c r="AI7321" s="12"/>
      <c r="AJ7321" s="12"/>
      <c r="AK7321" s="12"/>
      <c r="AL7321" s="12"/>
      <c r="AM7321" s="12"/>
      <c r="AN7321" s="12"/>
      <c r="AO7321" s="12"/>
      <c r="AP7321" s="12"/>
      <c r="AQ7321" s="12"/>
      <c r="AR7321" s="12"/>
      <c r="AS7321" s="12"/>
      <c r="AT7321" s="12"/>
      <c r="AU7321" s="12"/>
      <c r="AV7321" s="12"/>
      <c r="AW7321" s="12"/>
      <c r="AX7321" s="12"/>
      <c r="AY7321" s="12"/>
      <c r="AZ7321" s="12"/>
      <c r="BA7321" s="12"/>
      <c r="BB7321" s="12"/>
      <c r="BC7321" s="12"/>
      <c r="BD7321" s="12"/>
      <c r="BE7321" s="12"/>
      <c r="BF7321" s="12"/>
      <c r="BG7321" s="12"/>
      <c r="BH7321" s="12"/>
      <c r="BI7321" s="12"/>
      <c r="BJ7321" s="13"/>
      <c r="BK7321" s="13"/>
      <c r="BL7321" s="13"/>
      <c r="BM7321" s="13"/>
      <c r="BN7321" s="13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1"/>
      <c r="L7322" s="11"/>
      <c r="M7322" s="12"/>
      <c r="N7322" s="12"/>
      <c r="O7322" s="12"/>
      <c r="P7322" s="12"/>
      <c r="Q7322" s="12"/>
      <c r="R7322" s="12"/>
      <c r="S7322" s="12"/>
      <c r="T7322" s="12"/>
      <c r="U7322" s="12"/>
      <c r="V7322" s="12"/>
      <c r="W7322" s="12"/>
      <c r="X7322" s="12"/>
      <c r="Y7322" s="12"/>
      <c r="Z7322" s="12"/>
      <c r="AA7322" s="12"/>
      <c r="AB7322" s="12"/>
      <c r="AC7322" s="12"/>
      <c r="AD7322" s="12"/>
      <c r="AE7322" s="12"/>
      <c r="AF7322" s="12"/>
      <c r="AG7322" s="12"/>
      <c r="AH7322" s="12"/>
      <c r="AI7322" s="12"/>
      <c r="AJ7322" s="12"/>
      <c r="AK7322" s="12"/>
      <c r="AL7322" s="12"/>
      <c r="AM7322" s="12"/>
      <c r="AN7322" s="12"/>
      <c r="AO7322" s="12"/>
      <c r="AP7322" s="12"/>
      <c r="AQ7322" s="12"/>
      <c r="AR7322" s="12"/>
      <c r="AS7322" s="12"/>
      <c r="AT7322" s="12"/>
      <c r="AU7322" s="12"/>
      <c r="AV7322" s="12"/>
      <c r="AW7322" s="12"/>
      <c r="AX7322" s="12"/>
      <c r="AY7322" s="12"/>
      <c r="AZ7322" s="12"/>
      <c r="BA7322" s="12"/>
      <c r="BB7322" s="12"/>
      <c r="BC7322" s="12"/>
      <c r="BD7322" s="12"/>
      <c r="BE7322" s="12"/>
      <c r="BF7322" s="12"/>
      <c r="BG7322" s="12"/>
      <c r="BH7322" s="12"/>
      <c r="BI7322" s="12"/>
      <c r="BJ7322" s="13"/>
      <c r="BK7322" s="13"/>
      <c r="BL7322" s="13"/>
      <c r="BM7322" s="13"/>
      <c r="BN7322" s="13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1"/>
      <c r="L7323" s="11"/>
      <c r="M7323" s="12"/>
      <c r="N7323" s="12"/>
      <c r="O7323" s="12"/>
      <c r="P7323" s="12"/>
      <c r="Q7323" s="12"/>
      <c r="R7323" s="12"/>
      <c r="S7323" s="12"/>
      <c r="T7323" s="12"/>
      <c r="U7323" s="12"/>
      <c r="V7323" s="12"/>
      <c r="W7323" s="12"/>
      <c r="X7323" s="12"/>
      <c r="Y7323" s="12"/>
      <c r="Z7323" s="12"/>
      <c r="AA7323" s="12"/>
      <c r="AB7323" s="12"/>
      <c r="AC7323" s="12"/>
      <c r="AD7323" s="12"/>
      <c r="AE7323" s="12"/>
      <c r="AF7323" s="12"/>
      <c r="AG7323" s="12"/>
      <c r="AH7323" s="12"/>
      <c r="AI7323" s="12"/>
      <c r="AJ7323" s="12"/>
      <c r="AK7323" s="12"/>
      <c r="AL7323" s="12"/>
      <c r="AM7323" s="12"/>
      <c r="AN7323" s="12"/>
      <c r="AO7323" s="12"/>
      <c r="AP7323" s="12"/>
      <c r="AQ7323" s="12"/>
      <c r="AR7323" s="12"/>
      <c r="AS7323" s="12"/>
      <c r="AT7323" s="12"/>
      <c r="AU7323" s="12"/>
      <c r="AV7323" s="12"/>
      <c r="AW7323" s="12"/>
      <c r="AX7323" s="12"/>
      <c r="AY7323" s="12"/>
      <c r="AZ7323" s="12"/>
      <c r="BA7323" s="12"/>
      <c r="BB7323" s="12"/>
      <c r="BC7323" s="12"/>
      <c r="BD7323" s="12"/>
      <c r="BE7323" s="12"/>
      <c r="BF7323" s="12"/>
      <c r="BG7323" s="12"/>
      <c r="BH7323" s="12"/>
      <c r="BI7323" s="12"/>
      <c r="BJ7323" s="13"/>
      <c r="BK7323" s="13"/>
      <c r="BL7323" s="13"/>
      <c r="BM7323" s="13"/>
      <c r="BN7323" s="13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1"/>
      <c r="L7324" s="11"/>
      <c r="M7324" s="12"/>
      <c r="N7324" s="12"/>
      <c r="O7324" s="12"/>
      <c r="P7324" s="12"/>
      <c r="Q7324" s="12"/>
      <c r="R7324" s="12"/>
      <c r="S7324" s="12"/>
      <c r="T7324" s="12"/>
      <c r="U7324" s="12"/>
      <c r="V7324" s="12"/>
      <c r="W7324" s="12"/>
      <c r="X7324" s="12"/>
      <c r="Y7324" s="12"/>
      <c r="Z7324" s="12"/>
      <c r="AA7324" s="12"/>
      <c r="AB7324" s="12"/>
      <c r="AC7324" s="12"/>
      <c r="AD7324" s="12"/>
      <c r="AE7324" s="12"/>
      <c r="AF7324" s="12"/>
      <c r="AG7324" s="12"/>
      <c r="AH7324" s="12"/>
      <c r="AI7324" s="12"/>
      <c r="AJ7324" s="12"/>
      <c r="AK7324" s="12"/>
      <c r="AL7324" s="12"/>
      <c r="AM7324" s="12"/>
      <c r="AN7324" s="12"/>
      <c r="AO7324" s="12"/>
      <c r="AP7324" s="12"/>
      <c r="AQ7324" s="12"/>
      <c r="AR7324" s="12"/>
      <c r="AS7324" s="12"/>
      <c r="AT7324" s="12"/>
      <c r="AU7324" s="12"/>
      <c r="AV7324" s="12"/>
      <c r="AW7324" s="12"/>
      <c r="AX7324" s="12"/>
      <c r="AY7324" s="12"/>
      <c r="AZ7324" s="12"/>
      <c r="BA7324" s="12"/>
      <c r="BB7324" s="12"/>
      <c r="BC7324" s="12"/>
      <c r="BD7324" s="12"/>
      <c r="BE7324" s="12"/>
      <c r="BF7324" s="12"/>
      <c r="BG7324" s="12"/>
      <c r="BH7324" s="12"/>
      <c r="BI7324" s="12"/>
      <c r="BJ7324" s="13"/>
      <c r="BK7324" s="13"/>
      <c r="BL7324" s="13"/>
      <c r="BM7324" s="13"/>
      <c r="BN7324" s="13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1"/>
      <c r="L7325" s="11"/>
      <c r="M7325" s="12"/>
      <c r="N7325" s="12"/>
      <c r="O7325" s="12"/>
      <c r="P7325" s="12"/>
      <c r="Q7325" s="12"/>
      <c r="R7325" s="12"/>
      <c r="S7325" s="12"/>
      <c r="T7325" s="12"/>
      <c r="U7325" s="12"/>
      <c r="V7325" s="12"/>
      <c r="W7325" s="12"/>
      <c r="X7325" s="12"/>
      <c r="Y7325" s="12"/>
      <c r="Z7325" s="12"/>
      <c r="AA7325" s="12"/>
      <c r="AB7325" s="12"/>
      <c r="AC7325" s="12"/>
      <c r="AD7325" s="12"/>
      <c r="AE7325" s="12"/>
      <c r="AF7325" s="12"/>
      <c r="AG7325" s="12"/>
      <c r="AH7325" s="12"/>
      <c r="AI7325" s="12"/>
      <c r="AJ7325" s="12"/>
      <c r="AK7325" s="12"/>
      <c r="AL7325" s="12"/>
      <c r="AM7325" s="12"/>
      <c r="AN7325" s="12"/>
      <c r="AO7325" s="12"/>
      <c r="AP7325" s="12"/>
      <c r="AQ7325" s="12"/>
      <c r="AR7325" s="12"/>
      <c r="AS7325" s="12"/>
      <c r="AT7325" s="12"/>
      <c r="AU7325" s="12"/>
      <c r="AV7325" s="12"/>
      <c r="AW7325" s="12"/>
      <c r="AX7325" s="12"/>
      <c r="AY7325" s="12"/>
      <c r="AZ7325" s="12"/>
      <c r="BA7325" s="12"/>
      <c r="BB7325" s="12"/>
      <c r="BC7325" s="12"/>
      <c r="BD7325" s="12"/>
      <c r="BE7325" s="12"/>
      <c r="BF7325" s="12"/>
      <c r="BG7325" s="12"/>
      <c r="BH7325" s="12"/>
      <c r="BI7325" s="12"/>
      <c r="BJ7325" s="13"/>
      <c r="BK7325" s="13"/>
      <c r="BL7325" s="13"/>
      <c r="BM7325" s="13"/>
      <c r="BN7325" s="13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1"/>
      <c r="L7326" s="11"/>
      <c r="M7326" s="12"/>
      <c r="N7326" s="12"/>
      <c r="O7326" s="12"/>
      <c r="P7326" s="12"/>
      <c r="Q7326" s="12"/>
      <c r="R7326" s="12"/>
      <c r="S7326" s="12"/>
      <c r="T7326" s="12"/>
      <c r="U7326" s="12"/>
      <c r="V7326" s="12"/>
      <c r="W7326" s="12"/>
      <c r="X7326" s="12"/>
      <c r="Y7326" s="12"/>
      <c r="Z7326" s="12"/>
      <c r="AA7326" s="12"/>
      <c r="AB7326" s="12"/>
      <c r="AC7326" s="12"/>
      <c r="AD7326" s="12"/>
      <c r="AE7326" s="12"/>
      <c r="AF7326" s="12"/>
      <c r="AG7326" s="12"/>
      <c r="AH7326" s="12"/>
      <c r="AI7326" s="12"/>
      <c r="AJ7326" s="12"/>
      <c r="AK7326" s="12"/>
      <c r="AL7326" s="12"/>
      <c r="AM7326" s="12"/>
      <c r="AN7326" s="12"/>
      <c r="AO7326" s="12"/>
      <c r="AP7326" s="12"/>
      <c r="AQ7326" s="12"/>
      <c r="AR7326" s="12"/>
      <c r="AS7326" s="12"/>
      <c r="AT7326" s="12"/>
      <c r="AU7326" s="12"/>
      <c r="AV7326" s="12"/>
      <c r="AW7326" s="12"/>
      <c r="AX7326" s="12"/>
      <c r="AY7326" s="12"/>
      <c r="AZ7326" s="12"/>
      <c r="BA7326" s="12"/>
      <c r="BB7326" s="12"/>
      <c r="BC7326" s="12"/>
      <c r="BD7326" s="12"/>
      <c r="BE7326" s="12"/>
      <c r="BF7326" s="12"/>
      <c r="BG7326" s="12"/>
      <c r="BH7326" s="12"/>
      <c r="BI7326" s="12"/>
      <c r="BJ7326" s="13"/>
      <c r="BK7326" s="13"/>
      <c r="BL7326" s="13"/>
      <c r="BM7326" s="13"/>
      <c r="BN7326" s="13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1"/>
      <c r="L7327" s="11"/>
      <c r="M7327" s="12"/>
      <c r="N7327" s="12"/>
      <c r="O7327" s="12"/>
      <c r="P7327" s="12"/>
      <c r="Q7327" s="12"/>
      <c r="R7327" s="12"/>
      <c r="S7327" s="12"/>
      <c r="T7327" s="12"/>
      <c r="U7327" s="12"/>
      <c r="V7327" s="12"/>
      <c r="W7327" s="12"/>
      <c r="X7327" s="12"/>
      <c r="Y7327" s="12"/>
      <c r="Z7327" s="12"/>
      <c r="AA7327" s="12"/>
      <c r="AB7327" s="12"/>
      <c r="AC7327" s="12"/>
      <c r="AD7327" s="12"/>
      <c r="AE7327" s="12"/>
      <c r="AF7327" s="12"/>
      <c r="AG7327" s="12"/>
      <c r="AH7327" s="12"/>
      <c r="AI7327" s="12"/>
      <c r="AJ7327" s="12"/>
      <c r="AK7327" s="12"/>
      <c r="AL7327" s="12"/>
      <c r="AM7327" s="12"/>
      <c r="AN7327" s="12"/>
      <c r="AO7327" s="12"/>
      <c r="AP7327" s="12"/>
      <c r="AQ7327" s="12"/>
      <c r="AR7327" s="12"/>
      <c r="AS7327" s="12"/>
      <c r="AT7327" s="12"/>
      <c r="AU7327" s="12"/>
      <c r="AV7327" s="12"/>
      <c r="AW7327" s="12"/>
      <c r="AX7327" s="12"/>
      <c r="AY7327" s="12"/>
      <c r="AZ7327" s="12"/>
      <c r="BA7327" s="12"/>
      <c r="BB7327" s="12"/>
      <c r="BC7327" s="12"/>
      <c r="BD7327" s="12"/>
      <c r="BE7327" s="12"/>
      <c r="BF7327" s="12"/>
      <c r="BG7327" s="12"/>
      <c r="BH7327" s="12"/>
      <c r="BI7327" s="12"/>
      <c r="BJ7327" s="13"/>
      <c r="BK7327" s="13"/>
      <c r="BL7327" s="13"/>
      <c r="BM7327" s="13"/>
      <c r="BN7327" s="13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1"/>
      <c r="L7328" s="11"/>
      <c r="M7328" s="12"/>
      <c r="N7328" s="12"/>
      <c r="O7328" s="12"/>
      <c r="P7328" s="12"/>
      <c r="Q7328" s="12"/>
      <c r="R7328" s="12"/>
      <c r="S7328" s="12"/>
      <c r="T7328" s="12"/>
      <c r="U7328" s="12"/>
      <c r="V7328" s="12"/>
      <c r="W7328" s="12"/>
      <c r="X7328" s="12"/>
      <c r="Y7328" s="12"/>
      <c r="Z7328" s="12"/>
      <c r="AA7328" s="12"/>
      <c r="AB7328" s="12"/>
      <c r="AC7328" s="12"/>
      <c r="AD7328" s="12"/>
      <c r="AE7328" s="12"/>
      <c r="AF7328" s="12"/>
      <c r="AG7328" s="12"/>
      <c r="AH7328" s="12"/>
      <c r="AI7328" s="12"/>
      <c r="AJ7328" s="12"/>
      <c r="AK7328" s="12"/>
      <c r="AL7328" s="12"/>
      <c r="AM7328" s="12"/>
      <c r="AN7328" s="12"/>
      <c r="AO7328" s="12"/>
      <c r="AP7328" s="12"/>
      <c r="AQ7328" s="12"/>
      <c r="AR7328" s="12"/>
      <c r="AS7328" s="12"/>
      <c r="AT7328" s="12"/>
      <c r="AU7328" s="12"/>
      <c r="AV7328" s="12"/>
      <c r="AW7328" s="12"/>
      <c r="AX7328" s="12"/>
      <c r="AY7328" s="12"/>
      <c r="AZ7328" s="12"/>
      <c r="BA7328" s="12"/>
      <c r="BB7328" s="12"/>
      <c r="BC7328" s="12"/>
      <c r="BD7328" s="12"/>
      <c r="BE7328" s="12"/>
      <c r="BF7328" s="12"/>
      <c r="BG7328" s="12"/>
      <c r="BH7328" s="12"/>
      <c r="BI7328" s="12"/>
      <c r="BJ7328" s="13"/>
      <c r="BK7328" s="13"/>
      <c r="BL7328" s="13"/>
      <c r="BM7328" s="13"/>
      <c r="BN7328" s="13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1"/>
      <c r="L7329" s="11"/>
      <c r="M7329" s="12"/>
      <c r="N7329" s="12"/>
      <c r="O7329" s="12"/>
      <c r="P7329" s="12"/>
      <c r="Q7329" s="12"/>
      <c r="R7329" s="12"/>
      <c r="S7329" s="12"/>
      <c r="T7329" s="12"/>
      <c r="U7329" s="12"/>
      <c r="V7329" s="12"/>
      <c r="W7329" s="12"/>
      <c r="X7329" s="12"/>
      <c r="Y7329" s="12"/>
      <c r="Z7329" s="12"/>
      <c r="AA7329" s="12"/>
      <c r="AB7329" s="12"/>
      <c r="AC7329" s="12"/>
      <c r="AD7329" s="12"/>
      <c r="AE7329" s="12"/>
      <c r="AF7329" s="12"/>
      <c r="AG7329" s="12"/>
      <c r="AH7329" s="12"/>
      <c r="AI7329" s="12"/>
      <c r="AJ7329" s="12"/>
      <c r="AK7329" s="12"/>
      <c r="AL7329" s="12"/>
      <c r="AM7329" s="12"/>
      <c r="AN7329" s="12"/>
      <c r="AO7329" s="12"/>
      <c r="AP7329" s="12"/>
      <c r="AQ7329" s="12"/>
      <c r="AR7329" s="12"/>
      <c r="AS7329" s="12"/>
      <c r="AT7329" s="12"/>
      <c r="AU7329" s="12"/>
      <c r="AV7329" s="12"/>
      <c r="AW7329" s="12"/>
      <c r="AX7329" s="12"/>
      <c r="AY7329" s="12"/>
      <c r="AZ7329" s="12"/>
      <c r="BA7329" s="12"/>
      <c r="BB7329" s="12"/>
      <c r="BC7329" s="12"/>
      <c r="BD7329" s="12"/>
      <c r="BE7329" s="12"/>
      <c r="BF7329" s="12"/>
      <c r="BG7329" s="12"/>
      <c r="BH7329" s="12"/>
      <c r="BI7329" s="12"/>
      <c r="BJ7329" s="13"/>
      <c r="BK7329" s="13"/>
      <c r="BL7329" s="13"/>
      <c r="BM7329" s="13"/>
      <c r="BN7329" s="13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1"/>
      <c r="L7330" s="11"/>
      <c r="M7330" s="12"/>
      <c r="N7330" s="12"/>
      <c r="O7330" s="12"/>
      <c r="P7330" s="12"/>
      <c r="Q7330" s="12"/>
      <c r="R7330" s="12"/>
      <c r="S7330" s="12"/>
      <c r="T7330" s="12"/>
      <c r="U7330" s="12"/>
      <c r="V7330" s="12"/>
      <c r="W7330" s="12"/>
      <c r="X7330" s="12"/>
      <c r="Y7330" s="12"/>
      <c r="Z7330" s="12"/>
      <c r="AA7330" s="12"/>
      <c r="AB7330" s="12"/>
      <c r="AC7330" s="12"/>
      <c r="AD7330" s="12"/>
      <c r="AE7330" s="12"/>
      <c r="AF7330" s="12"/>
      <c r="AG7330" s="12"/>
      <c r="AH7330" s="12"/>
      <c r="AI7330" s="12"/>
      <c r="AJ7330" s="12"/>
      <c r="AK7330" s="12"/>
      <c r="AL7330" s="12"/>
      <c r="AM7330" s="12"/>
      <c r="AN7330" s="12"/>
      <c r="AO7330" s="12"/>
      <c r="AP7330" s="12"/>
      <c r="AQ7330" s="12"/>
      <c r="AR7330" s="12"/>
      <c r="AS7330" s="12"/>
      <c r="AT7330" s="12"/>
      <c r="AU7330" s="12"/>
      <c r="AV7330" s="12"/>
      <c r="AW7330" s="12"/>
      <c r="AX7330" s="12"/>
      <c r="AY7330" s="12"/>
      <c r="AZ7330" s="12"/>
      <c r="BA7330" s="12"/>
      <c r="BB7330" s="12"/>
      <c r="BC7330" s="12"/>
      <c r="BD7330" s="12"/>
      <c r="BE7330" s="12"/>
      <c r="BF7330" s="12"/>
      <c r="BG7330" s="12"/>
      <c r="BH7330" s="12"/>
      <c r="BI7330" s="12"/>
      <c r="BJ7330" s="13"/>
      <c r="BK7330" s="13"/>
      <c r="BL7330" s="13"/>
      <c r="BM7330" s="13"/>
      <c r="BN7330" s="13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1"/>
      <c r="L7331" s="11"/>
      <c r="M7331" s="12"/>
      <c r="N7331" s="12"/>
      <c r="O7331" s="12"/>
      <c r="P7331" s="12"/>
      <c r="Q7331" s="12"/>
      <c r="R7331" s="12"/>
      <c r="S7331" s="12"/>
      <c r="T7331" s="12"/>
      <c r="U7331" s="12"/>
      <c r="V7331" s="12"/>
      <c r="W7331" s="12"/>
      <c r="X7331" s="12"/>
      <c r="Y7331" s="12"/>
      <c r="Z7331" s="12"/>
      <c r="AA7331" s="12"/>
      <c r="AB7331" s="12"/>
      <c r="AC7331" s="12"/>
      <c r="AD7331" s="12"/>
      <c r="AE7331" s="12"/>
      <c r="AF7331" s="12"/>
      <c r="AG7331" s="12"/>
      <c r="AH7331" s="12"/>
      <c r="AI7331" s="12"/>
      <c r="AJ7331" s="12"/>
      <c r="AK7331" s="12"/>
      <c r="AL7331" s="12"/>
      <c r="AM7331" s="12"/>
      <c r="AN7331" s="12"/>
      <c r="AO7331" s="12"/>
      <c r="AP7331" s="12"/>
      <c r="AQ7331" s="12"/>
      <c r="AR7331" s="12"/>
      <c r="AS7331" s="12"/>
      <c r="AT7331" s="12"/>
      <c r="AU7331" s="12"/>
      <c r="AV7331" s="12"/>
      <c r="AW7331" s="12"/>
      <c r="AX7331" s="12"/>
      <c r="AY7331" s="12"/>
      <c r="AZ7331" s="12"/>
      <c r="BA7331" s="12"/>
      <c r="BB7331" s="12"/>
      <c r="BC7331" s="12"/>
      <c r="BD7331" s="12"/>
      <c r="BE7331" s="12"/>
      <c r="BF7331" s="12"/>
      <c r="BG7331" s="12"/>
      <c r="BH7331" s="12"/>
      <c r="BI7331" s="12"/>
      <c r="BJ7331" s="13"/>
      <c r="BK7331" s="13"/>
      <c r="BL7331" s="13"/>
      <c r="BM7331" s="13"/>
      <c r="BN7331" s="13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1"/>
      <c r="L7332" s="11"/>
      <c r="M7332" s="12"/>
      <c r="N7332" s="12"/>
      <c r="O7332" s="12"/>
      <c r="P7332" s="12"/>
      <c r="Q7332" s="12"/>
      <c r="R7332" s="12"/>
      <c r="S7332" s="12"/>
      <c r="T7332" s="12"/>
      <c r="U7332" s="12"/>
      <c r="V7332" s="12"/>
      <c r="W7332" s="12"/>
      <c r="X7332" s="12"/>
      <c r="Y7332" s="12"/>
      <c r="Z7332" s="12"/>
      <c r="AA7332" s="12"/>
      <c r="AB7332" s="12"/>
      <c r="AC7332" s="12"/>
      <c r="AD7332" s="12"/>
      <c r="AE7332" s="12"/>
      <c r="AF7332" s="12"/>
      <c r="AG7332" s="12"/>
      <c r="AH7332" s="12"/>
      <c r="AI7332" s="12"/>
      <c r="AJ7332" s="12"/>
      <c r="AK7332" s="12"/>
      <c r="AL7332" s="12"/>
      <c r="AM7332" s="12"/>
      <c r="AN7332" s="12"/>
      <c r="AO7332" s="12"/>
      <c r="AP7332" s="12"/>
      <c r="AQ7332" s="12"/>
      <c r="AR7332" s="12"/>
      <c r="AS7332" s="12"/>
      <c r="AT7332" s="12"/>
      <c r="AU7332" s="12"/>
      <c r="AV7332" s="12"/>
      <c r="AW7332" s="12"/>
      <c r="AX7332" s="12"/>
      <c r="AY7332" s="12"/>
      <c r="AZ7332" s="12"/>
      <c r="BA7332" s="12"/>
      <c r="BB7332" s="12"/>
      <c r="BC7332" s="12"/>
      <c r="BD7332" s="12"/>
      <c r="BE7332" s="12"/>
      <c r="BF7332" s="12"/>
      <c r="BG7332" s="12"/>
      <c r="BH7332" s="12"/>
      <c r="BI7332" s="12"/>
      <c r="BJ7332" s="13"/>
      <c r="BK7332" s="13"/>
      <c r="BL7332" s="13"/>
      <c r="BM7332" s="13"/>
      <c r="BN7332" s="13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1"/>
      <c r="L7333" s="11"/>
      <c r="M7333" s="12"/>
      <c r="N7333" s="12"/>
      <c r="O7333" s="12"/>
      <c r="P7333" s="12"/>
      <c r="Q7333" s="12"/>
      <c r="R7333" s="12"/>
      <c r="S7333" s="12"/>
      <c r="T7333" s="12"/>
      <c r="U7333" s="12"/>
      <c r="V7333" s="12"/>
      <c r="W7333" s="12"/>
      <c r="X7333" s="12"/>
      <c r="Y7333" s="12"/>
      <c r="Z7333" s="12"/>
      <c r="AA7333" s="12"/>
      <c r="AB7333" s="12"/>
      <c r="AC7333" s="12"/>
      <c r="AD7333" s="12"/>
      <c r="AE7333" s="12"/>
      <c r="AF7333" s="12"/>
      <c r="AG7333" s="12"/>
      <c r="AH7333" s="12"/>
      <c r="AI7333" s="12"/>
      <c r="AJ7333" s="12"/>
      <c r="AK7333" s="12"/>
      <c r="AL7333" s="12"/>
      <c r="AM7333" s="12"/>
      <c r="AN7333" s="12"/>
      <c r="AO7333" s="12"/>
      <c r="AP7333" s="12"/>
      <c r="AQ7333" s="12"/>
      <c r="AR7333" s="12"/>
      <c r="AS7333" s="12"/>
      <c r="AT7333" s="12"/>
      <c r="AU7333" s="12"/>
      <c r="AV7333" s="12"/>
      <c r="AW7333" s="12"/>
      <c r="AX7333" s="12"/>
      <c r="AY7333" s="12"/>
      <c r="AZ7333" s="12"/>
      <c r="BA7333" s="12"/>
      <c r="BB7333" s="12"/>
      <c r="BC7333" s="12"/>
      <c r="BD7333" s="12"/>
      <c r="BE7333" s="12"/>
      <c r="BF7333" s="12"/>
      <c r="BG7333" s="12"/>
      <c r="BH7333" s="12"/>
      <c r="BI7333" s="12"/>
      <c r="BJ7333" s="13"/>
      <c r="BK7333" s="13"/>
      <c r="BL7333" s="13"/>
      <c r="BM7333" s="13"/>
      <c r="BN7333" s="13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1"/>
      <c r="L7334" s="11"/>
      <c r="M7334" s="12"/>
      <c r="N7334" s="12"/>
      <c r="O7334" s="12"/>
      <c r="P7334" s="12"/>
      <c r="Q7334" s="12"/>
      <c r="R7334" s="12"/>
      <c r="S7334" s="12"/>
      <c r="T7334" s="12"/>
      <c r="U7334" s="12"/>
      <c r="V7334" s="12"/>
      <c r="W7334" s="12"/>
      <c r="X7334" s="12"/>
      <c r="Y7334" s="12"/>
      <c r="Z7334" s="12"/>
      <c r="AA7334" s="12"/>
      <c r="AB7334" s="12"/>
      <c r="AC7334" s="12"/>
      <c r="AD7334" s="12"/>
      <c r="AE7334" s="12"/>
      <c r="AF7334" s="12"/>
      <c r="AG7334" s="12"/>
      <c r="AH7334" s="12"/>
      <c r="AI7334" s="12"/>
      <c r="AJ7334" s="12"/>
      <c r="AK7334" s="12"/>
      <c r="AL7334" s="12"/>
      <c r="AM7334" s="12"/>
      <c r="AN7334" s="12"/>
      <c r="AO7334" s="12"/>
      <c r="AP7334" s="12"/>
      <c r="AQ7334" s="12"/>
      <c r="AR7334" s="12"/>
      <c r="AS7334" s="12"/>
      <c r="AT7334" s="12"/>
      <c r="AU7334" s="12"/>
      <c r="AV7334" s="12"/>
      <c r="AW7334" s="12"/>
      <c r="AX7334" s="12"/>
      <c r="AY7334" s="12"/>
      <c r="AZ7334" s="12"/>
      <c r="BA7334" s="12"/>
      <c r="BB7334" s="12"/>
      <c r="BC7334" s="12"/>
      <c r="BD7334" s="12"/>
      <c r="BE7334" s="12"/>
      <c r="BF7334" s="12"/>
      <c r="BG7334" s="12"/>
      <c r="BH7334" s="12"/>
      <c r="BI7334" s="12"/>
      <c r="BJ7334" s="13"/>
      <c r="BK7334" s="13"/>
      <c r="BL7334" s="13"/>
      <c r="BM7334" s="13"/>
      <c r="BN7334" s="13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1"/>
      <c r="L7335" s="11"/>
      <c r="M7335" s="12"/>
      <c r="N7335" s="12"/>
      <c r="O7335" s="12"/>
      <c r="P7335" s="12"/>
      <c r="Q7335" s="12"/>
      <c r="R7335" s="12"/>
      <c r="S7335" s="12"/>
      <c r="T7335" s="12"/>
      <c r="U7335" s="12"/>
      <c r="V7335" s="12"/>
      <c r="W7335" s="12"/>
      <c r="X7335" s="12"/>
      <c r="Y7335" s="12"/>
      <c r="Z7335" s="12"/>
      <c r="AA7335" s="12"/>
      <c r="AB7335" s="12"/>
      <c r="AC7335" s="12"/>
      <c r="AD7335" s="12"/>
      <c r="AE7335" s="12"/>
      <c r="AF7335" s="12"/>
      <c r="AG7335" s="12"/>
      <c r="AH7335" s="12"/>
      <c r="AI7335" s="12"/>
      <c r="AJ7335" s="12"/>
      <c r="AK7335" s="12"/>
      <c r="AL7335" s="12"/>
      <c r="AM7335" s="12"/>
      <c r="AN7335" s="12"/>
      <c r="AO7335" s="12"/>
      <c r="AP7335" s="12"/>
      <c r="AQ7335" s="12"/>
      <c r="AR7335" s="12"/>
      <c r="AS7335" s="12"/>
      <c r="AT7335" s="12"/>
      <c r="AU7335" s="12"/>
      <c r="AV7335" s="12"/>
      <c r="AW7335" s="12"/>
      <c r="AX7335" s="12"/>
      <c r="AY7335" s="12"/>
      <c r="AZ7335" s="12"/>
      <c r="BA7335" s="12"/>
      <c r="BB7335" s="12"/>
      <c r="BC7335" s="12"/>
      <c r="BD7335" s="12"/>
      <c r="BE7335" s="12"/>
      <c r="BF7335" s="12"/>
      <c r="BG7335" s="12"/>
      <c r="BH7335" s="12"/>
      <c r="BI7335" s="12"/>
      <c r="BJ7335" s="13"/>
      <c r="BK7335" s="13"/>
      <c r="BL7335" s="13"/>
      <c r="BM7335" s="13"/>
      <c r="BN7335" s="13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1"/>
      <c r="L7336" s="11"/>
      <c r="M7336" s="12"/>
      <c r="N7336" s="12"/>
      <c r="O7336" s="12"/>
      <c r="P7336" s="12"/>
      <c r="Q7336" s="12"/>
      <c r="R7336" s="12"/>
      <c r="S7336" s="12"/>
      <c r="T7336" s="12"/>
      <c r="U7336" s="12"/>
      <c r="V7336" s="12"/>
      <c r="W7336" s="12"/>
      <c r="X7336" s="12"/>
      <c r="Y7336" s="12"/>
      <c r="Z7336" s="12"/>
      <c r="AA7336" s="12"/>
      <c r="AB7336" s="12"/>
      <c r="AC7336" s="12"/>
      <c r="AD7336" s="12"/>
      <c r="AE7336" s="12"/>
      <c r="AF7336" s="12"/>
      <c r="AG7336" s="12"/>
      <c r="AH7336" s="12"/>
      <c r="AI7336" s="12"/>
      <c r="AJ7336" s="12"/>
      <c r="AK7336" s="12"/>
      <c r="AL7336" s="12"/>
      <c r="AM7336" s="12"/>
      <c r="AN7336" s="12"/>
      <c r="AO7336" s="12"/>
      <c r="AP7336" s="12"/>
      <c r="AQ7336" s="12"/>
      <c r="AR7336" s="12"/>
      <c r="AS7336" s="12"/>
      <c r="AT7336" s="12"/>
      <c r="AU7336" s="12"/>
      <c r="AV7336" s="12"/>
      <c r="AW7336" s="12"/>
      <c r="AX7336" s="12"/>
      <c r="AY7336" s="12"/>
      <c r="AZ7336" s="12"/>
      <c r="BA7336" s="12"/>
      <c r="BB7336" s="12"/>
      <c r="BC7336" s="12"/>
      <c r="BD7336" s="12"/>
      <c r="BE7336" s="12"/>
      <c r="BF7336" s="12"/>
      <c r="BG7336" s="12"/>
      <c r="BH7336" s="12"/>
      <c r="BI7336" s="12"/>
      <c r="BJ7336" s="13"/>
      <c r="BK7336" s="13"/>
      <c r="BL7336" s="13"/>
      <c r="BM7336" s="13"/>
      <c r="BN7336" s="13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1"/>
      <c r="L7337" s="11"/>
      <c r="M7337" s="12"/>
      <c r="N7337" s="12"/>
      <c r="O7337" s="12"/>
      <c r="P7337" s="12"/>
      <c r="Q7337" s="12"/>
      <c r="R7337" s="12"/>
      <c r="S7337" s="12"/>
      <c r="T7337" s="12"/>
      <c r="U7337" s="12"/>
      <c r="V7337" s="12"/>
      <c r="W7337" s="12"/>
      <c r="X7337" s="12"/>
      <c r="Y7337" s="12"/>
      <c r="Z7337" s="12"/>
      <c r="AA7337" s="12"/>
      <c r="AB7337" s="12"/>
      <c r="AC7337" s="12"/>
      <c r="AD7337" s="12"/>
      <c r="AE7337" s="12"/>
      <c r="AF7337" s="12"/>
      <c r="AG7337" s="12"/>
      <c r="AH7337" s="12"/>
      <c r="AI7337" s="12"/>
      <c r="AJ7337" s="12"/>
      <c r="AK7337" s="12"/>
      <c r="AL7337" s="12"/>
      <c r="AM7337" s="12"/>
      <c r="AN7337" s="12"/>
      <c r="AO7337" s="12"/>
      <c r="AP7337" s="12"/>
      <c r="AQ7337" s="12"/>
      <c r="AR7337" s="12"/>
      <c r="AS7337" s="12"/>
      <c r="AT7337" s="12"/>
      <c r="AU7337" s="12"/>
      <c r="AV7337" s="12"/>
      <c r="AW7337" s="12"/>
      <c r="AX7337" s="12"/>
      <c r="AY7337" s="12"/>
      <c r="AZ7337" s="12"/>
      <c r="BA7337" s="12"/>
      <c r="BB7337" s="12"/>
      <c r="BC7337" s="12"/>
      <c r="BD7337" s="12"/>
      <c r="BE7337" s="12"/>
      <c r="BF7337" s="12"/>
      <c r="BG7337" s="12"/>
      <c r="BH7337" s="12"/>
      <c r="BI7337" s="12"/>
      <c r="BJ7337" s="13"/>
      <c r="BK7337" s="13"/>
      <c r="BL7337" s="13"/>
      <c r="BM7337" s="13"/>
      <c r="BN7337" s="13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1"/>
      <c r="L7338" s="11"/>
      <c r="M7338" s="12"/>
      <c r="N7338" s="12"/>
      <c r="O7338" s="12"/>
      <c r="P7338" s="12"/>
      <c r="Q7338" s="12"/>
      <c r="R7338" s="12"/>
      <c r="S7338" s="12"/>
      <c r="T7338" s="12"/>
      <c r="U7338" s="12"/>
      <c r="V7338" s="12"/>
      <c r="W7338" s="12"/>
      <c r="X7338" s="12"/>
      <c r="Y7338" s="12"/>
      <c r="Z7338" s="12"/>
      <c r="AA7338" s="12"/>
      <c r="AB7338" s="12"/>
      <c r="AC7338" s="12"/>
      <c r="AD7338" s="12"/>
      <c r="AE7338" s="12"/>
      <c r="AF7338" s="12"/>
      <c r="AG7338" s="12"/>
      <c r="AH7338" s="12"/>
      <c r="AI7338" s="12"/>
      <c r="AJ7338" s="12"/>
      <c r="AK7338" s="12"/>
      <c r="AL7338" s="12"/>
      <c r="AM7338" s="12"/>
      <c r="AN7338" s="12"/>
      <c r="AO7338" s="12"/>
      <c r="AP7338" s="12"/>
      <c r="AQ7338" s="12"/>
      <c r="AR7338" s="12"/>
      <c r="AS7338" s="12"/>
      <c r="AT7338" s="12"/>
      <c r="AU7338" s="12"/>
      <c r="AV7338" s="12"/>
      <c r="AW7338" s="12"/>
      <c r="AX7338" s="12"/>
      <c r="AY7338" s="12"/>
      <c r="AZ7338" s="12"/>
      <c r="BA7338" s="12"/>
      <c r="BB7338" s="12"/>
      <c r="BC7338" s="12"/>
      <c r="BD7338" s="12"/>
      <c r="BE7338" s="12"/>
      <c r="BF7338" s="12"/>
      <c r="BG7338" s="12"/>
      <c r="BH7338" s="12"/>
      <c r="BI7338" s="12"/>
      <c r="BJ7338" s="13"/>
      <c r="BK7338" s="13"/>
      <c r="BL7338" s="13"/>
      <c r="BM7338" s="13"/>
      <c r="BN7338" s="13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1"/>
      <c r="L7339" s="11"/>
      <c r="M7339" s="12"/>
      <c r="N7339" s="12"/>
      <c r="O7339" s="12"/>
      <c r="P7339" s="12"/>
      <c r="Q7339" s="12"/>
      <c r="R7339" s="12"/>
      <c r="S7339" s="12"/>
      <c r="T7339" s="12"/>
      <c r="U7339" s="12"/>
      <c r="V7339" s="12"/>
      <c r="W7339" s="12"/>
      <c r="X7339" s="12"/>
      <c r="Y7339" s="12"/>
      <c r="Z7339" s="12"/>
      <c r="AA7339" s="12"/>
      <c r="AB7339" s="12"/>
      <c r="AC7339" s="12"/>
      <c r="AD7339" s="12"/>
      <c r="AE7339" s="12"/>
      <c r="AF7339" s="12"/>
      <c r="AG7339" s="12"/>
      <c r="AH7339" s="12"/>
      <c r="AI7339" s="12"/>
      <c r="AJ7339" s="12"/>
      <c r="AK7339" s="12"/>
      <c r="AL7339" s="12"/>
      <c r="AM7339" s="12"/>
      <c r="AN7339" s="12"/>
      <c r="AO7339" s="12"/>
      <c r="AP7339" s="12"/>
      <c r="AQ7339" s="12"/>
      <c r="AR7339" s="12"/>
      <c r="AS7339" s="12"/>
      <c r="AT7339" s="12"/>
      <c r="AU7339" s="12"/>
      <c r="AV7339" s="12"/>
      <c r="AW7339" s="12"/>
      <c r="AX7339" s="12"/>
      <c r="AY7339" s="12"/>
      <c r="AZ7339" s="12"/>
      <c r="BA7339" s="12"/>
      <c r="BB7339" s="12"/>
      <c r="BC7339" s="12"/>
      <c r="BD7339" s="12"/>
      <c r="BE7339" s="12"/>
      <c r="BF7339" s="12"/>
      <c r="BG7339" s="12"/>
      <c r="BH7339" s="12"/>
      <c r="BI7339" s="12"/>
      <c r="BJ7339" s="13"/>
      <c r="BK7339" s="13"/>
      <c r="BL7339" s="13"/>
      <c r="BM7339" s="13"/>
      <c r="BN7339" s="13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1"/>
      <c r="L7340" s="11"/>
      <c r="M7340" s="12"/>
      <c r="N7340" s="12"/>
      <c r="O7340" s="12"/>
      <c r="P7340" s="12"/>
      <c r="Q7340" s="12"/>
      <c r="R7340" s="12"/>
      <c r="S7340" s="12"/>
      <c r="T7340" s="12"/>
      <c r="U7340" s="12"/>
      <c r="V7340" s="12"/>
      <c r="W7340" s="12"/>
      <c r="X7340" s="12"/>
      <c r="Y7340" s="12"/>
      <c r="Z7340" s="12"/>
      <c r="AA7340" s="12"/>
      <c r="AB7340" s="12"/>
      <c r="AC7340" s="12"/>
      <c r="AD7340" s="12"/>
      <c r="AE7340" s="12"/>
      <c r="AF7340" s="12"/>
      <c r="AG7340" s="12"/>
      <c r="AH7340" s="12"/>
      <c r="AI7340" s="12"/>
      <c r="AJ7340" s="12"/>
      <c r="AK7340" s="12"/>
      <c r="AL7340" s="12"/>
      <c r="AM7340" s="12"/>
      <c r="AN7340" s="12"/>
      <c r="AO7340" s="12"/>
      <c r="AP7340" s="12"/>
      <c r="AQ7340" s="12"/>
      <c r="AR7340" s="12"/>
      <c r="AS7340" s="12"/>
      <c r="AT7340" s="12"/>
      <c r="AU7340" s="12"/>
      <c r="AV7340" s="12"/>
      <c r="AW7340" s="12"/>
      <c r="AX7340" s="12"/>
      <c r="AY7340" s="12"/>
      <c r="AZ7340" s="12"/>
      <c r="BA7340" s="12"/>
      <c r="BB7340" s="12"/>
      <c r="BC7340" s="12"/>
      <c r="BD7340" s="12"/>
      <c r="BE7340" s="12"/>
      <c r="BF7340" s="12"/>
      <c r="BG7340" s="12"/>
      <c r="BH7340" s="12"/>
      <c r="BI7340" s="12"/>
      <c r="BJ7340" s="13"/>
      <c r="BK7340" s="13"/>
      <c r="BL7340" s="13"/>
      <c r="BM7340" s="13"/>
      <c r="BN7340" s="13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1"/>
      <c r="L7341" s="11"/>
      <c r="M7341" s="12"/>
      <c r="N7341" s="12"/>
      <c r="O7341" s="12"/>
      <c r="P7341" s="12"/>
      <c r="Q7341" s="12"/>
      <c r="R7341" s="12"/>
      <c r="S7341" s="12"/>
      <c r="T7341" s="12"/>
      <c r="U7341" s="12"/>
      <c r="V7341" s="12"/>
      <c r="W7341" s="12"/>
      <c r="X7341" s="12"/>
      <c r="Y7341" s="12"/>
      <c r="Z7341" s="12"/>
      <c r="AA7341" s="12"/>
      <c r="AB7341" s="12"/>
      <c r="AC7341" s="12"/>
      <c r="AD7341" s="12"/>
      <c r="AE7341" s="12"/>
      <c r="AF7341" s="12"/>
      <c r="AG7341" s="12"/>
      <c r="AH7341" s="12"/>
      <c r="AI7341" s="12"/>
      <c r="AJ7341" s="12"/>
      <c r="AK7341" s="12"/>
      <c r="AL7341" s="12"/>
      <c r="AM7341" s="12"/>
      <c r="AN7341" s="12"/>
      <c r="AO7341" s="12"/>
      <c r="AP7341" s="12"/>
      <c r="AQ7341" s="12"/>
      <c r="AR7341" s="12"/>
      <c r="AS7341" s="12"/>
      <c r="AT7341" s="12"/>
      <c r="AU7341" s="12"/>
      <c r="AV7341" s="12"/>
      <c r="AW7341" s="12"/>
      <c r="AX7341" s="12"/>
      <c r="AY7341" s="12"/>
      <c r="AZ7341" s="12"/>
      <c r="BA7341" s="12"/>
      <c r="BB7341" s="12"/>
      <c r="BC7341" s="12"/>
      <c r="BD7341" s="12"/>
      <c r="BE7341" s="12"/>
      <c r="BF7341" s="12"/>
      <c r="BG7341" s="12"/>
      <c r="BH7341" s="12"/>
      <c r="BI7341" s="12"/>
      <c r="BJ7341" s="13"/>
      <c r="BK7341" s="13"/>
      <c r="BL7341" s="13"/>
      <c r="BM7341" s="13"/>
      <c r="BN7341" s="13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1"/>
      <c r="L7342" s="11"/>
      <c r="M7342" s="12"/>
      <c r="N7342" s="12"/>
      <c r="O7342" s="12"/>
      <c r="P7342" s="12"/>
      <c r="Q7342" s="12"/>
      <c r="R7342" s="12"/>
      <c r="S7342" s="12"/>
      <c r="T7342" s="12"/>
      <c r="U7342" s="12"/>
      <c r="V7342" s="12"/>
      <c r="W7342" s="12"/>
      <c r="X7342" s="12"/>
      <c r="Y7342" s="12"/>
      <c r="Z7342" s="12"/>
      <c r="AA7342" s="12"/>
      <c r="AB7342" s="12"/>
      <c r="AC7342" s="12"/>
      <c r="AD7342" s="12"/>
      <c r="AE7342" s="12"/>
      <c r="AF7342" s="12"/>
      <c r="AG7342" s="12"/>
      <c r="AH7342" s="12"/>
      <c r="AI7342" s="12"/>
      <c r="AJ7342" s="12"/>
      <c r="AK7342" s="12"/>
      <c r="AL7342" s="12"/>
      <c r="AM7342" s="12"/>
      <c r="AN7342" s="12"/>
      <c r="AO7342" s="12"/>
      <c r="AP7342" s="12"/>
      <c r="AQ7342" s="12"/>
      <c r="AR7342" s="12"/>
      <c r="AS7342" s="12"/>
      <c r="AT7342" s="12"/>
      <c r="AU7342" s="12"/>
      <c r="AV7342" s="12"/>
      <c r="AW7342" s="12"/>
      <c r="AX7342" s="12"/>
      <c r="AY7342" s="12"/>
      <c r="AZ7342" s="12"/>
      <c r="BA7342" s="12"/>
      <c r="BB7342" s="12"/>
      <c r="BC7342" s="12"/>
      <c r="BD7342" s="12"/>
      <c r="BE7342" s="12"/>
      <c r="BF7342" s="12"/>
      <c r="BG7342" s="12"/>
      <c r="BH7342" s="12"/>
      <c r="BI7342" s="12"/>
      <c r="BJ7342" s="13"/>
      <c r="BK7342" s="13"/>
      <c r="BL7342" s="13"/>
      <c r="BM7342" s="13"/>
      <c r="BN7342" s="13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1"/>
      <c r="L7343" s="11"/>
      <c r="M7343" s="12"/>
      <c r="N7343" s="12"/>
      <c r="O7343" s="12"/>
      <c r="P7343" s="12"/>
      <c r="Q7343" s="12"/>
      <c r="R7343" s="12"/>
      <c r="S7343" s="12"/>
      <c r="T7343" s="12"/>
      <c r="U7343" s="12"/>
      <c r="V7343" s="12"/>
      <c r="W7343" s="12"/>
      <c r="X7343" s="12"/>
      <c r="Y7343" s="12"/>
      <c r="Z7343" s="12"/>
      <c r="AA7343" s="12"/>
      <c r="AB7343" s="12"/>
      <c r="AC7343" s="12"/>
      <c r="AD7343" s="12"/>
      <c r="AE7343" s="12"/>
      <c r="AF7343" s="12"/>
      <c r="AG7343" s="12"/>
      <c r="AH7343" s="12"/>
      <c r="AI7343" s="12"/>
      <c r="AJ7343" s="12"/>
      <c r="AK7343" s="12"/>
      <c r="AL7343" s="12"/>
      <c r="AM7343" s="12"/>
      <c r="AN7343" s="12"/>
      <c r="AO7343" s="12"/>
      <c r="AP7343" s="12"/>
      <c r="AQ7343" s="12"/>
      <c r="AR7343" s="12"/>
      <c r="AS7343" s="12"/>
      <c r="AT7343" s="12"/>
      <c r="AU7343" s="12"/>
      <c r="AV7343" s="12"/>
      <c r="AW7343" s="12"/>
      <c r="AX7343" s="12"/>
      <c r="AY7343" s="12"/>
      <c r="AZ7343" s="12"/>
      <c r="BA7343" s="12"/>
      <c r="BB7343" s="12"/>
      <c r="BC7343" s="12"/>
      <c r="BD7343" s="12"/>
      <c r="BE7343" s="12"/>
      <c r="BF7343" s="12"/>
      <c r="BG7343" s="12"/>
      <c r="BH7343" s="12"/>
      <c r="BI7343" s="12"/>
      <c r="BJ7343" s="13"/>
      <c r="BK7343" s="13"/>
      <c r="BL7343" s="13"/>
      <c r="BM7343" s="13"/>
      <c r="BN7343" s="13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1"/>
      <c r="L7344" s="11"/>
      <c r="M7344" s="12"/>
      <c r="N7344" s="12"/>
      <c r="O7344" s="12"/>
      <c r="P7344" s="12"/>
      <c r="Q7344" s="12"/>
      <c r="R7344" s="12"/>
      <c r="S7344" s="12"/>
      <c r="T7344" s="12"/>
      <c r="U7344" s="12"/>
      <c r="V7344" s="12"/>
      <c r="W7344" s="12"/>
      <c r="X7344" s="12"/>
      <c r="Y7344" s="12"/>
      <c r="Z7344" s="12"/>
      <c r="AA7344" s="12"/>
      <c r="AB7344" s="12"/>
      <c r="AC7344" s="12"/>
      <c r="AD7344" s="12"/>
      <c r="AE7344" s="12"/>
      <c r="AF7344" s="12"/>
      <c r="AG7344" s="12"/>
      <c r="AH7344" s="12"/>
      <c r="AI7344" s="12"/>
      <c r="AJ7344" s="12"/>
      <c r="AK7344" s="12"/>
      <c r="AL7344" s="12"/>
      <c r="AM7344" s="12"/>
      <c r="AN7344" s="12"/>
      <c r="AO7344" s="12"/>
      <c r="AP7344" s="12"/>
      <c r="AQ7344" s="12"/>
      <c r="AR7344" s="12"/>
      <c r="AS7344" s="12"/>
      <c r="AT7344" s="12"/>
      <c r="AU7344" s="12"/>
      <c r="AV7344" s="12"/>
      <c r="AW7344" s="12"/>
      <c r="AX7344" s="12"/>
      <c r="AY7344" s="12"/>
      <c r="AZ7344" s="12"/>
      <c r="BA7344" s="12"/>
      <c r="BB7344" s="12"/>
      <c r="BC7344" s="12"/>
      <c r="BD7344" s="12"/>
      <c r="BE7344" s="12"/>
      <c r="BF7344" s="12"/>
      <c r="BG7344" s="12"/>
      <c r="BH7344" s="12"/>
      <c r="BI7344" s="12"/>
      <c r="BJ7344" s="13"/>
      <c r="BK7344" s="13"/>
      <c r="BL7344" s="13"/>
      <c r="BM7344" s="13"/>
      <c r="BN7344" s="13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1"/>
      <c r="L7345" s="11"/>
      <c r="M7345" s="12"/>
      <c r="N7345" s="12"/>
      <c r="O7345" s="12"/>
      <c r="P7345" s="12"/>
      <c r="Q7345" s="12"/>
      <c r="R7345" s="12"/>
      <c r="S7345" s="12"/>
      <c r="T7345" s="12"/>
      <c r="U7345" s="12"/>
      <c r="V7345" s="12"/>
      <c r="W7345" s="12"/>
      <c r="X7345" s="12"/>
      <c r="Y7345" s="12"/>
      <c r="Z7345" s="12"/>
      <c r="AA7345" s="12"/>
      <c r="AB7345" s="12"/>
      <c r="AC7345" s="12"/>
      <c r="AD7345" s="12"/>
      <c r="AE7345" s="12"/>
      <c r="AF7345" s="12"/>
      <c r="AG7345" s="12"/>
      <c r="AH7345" s="12"/>
      <c r="AI7345" s="12"/>
      <c r="AJ7345" s="12"/>
      <c r="AK7345" s="12"/>
      <c r="AL7345" s="12"/>
      <c r="AM7345" s="12"/>
      <c r="AN7345" s="12"/>
      <c r="AO7345" s="12"/>
      <c r="AP7345" s="12"/>
      <c r="AQ7345" s="12"/>
      <c r="AR7345" s="12"/>
      <c r="AS7345" s="12"/>
      <c r="AT7345" s="12"/>
      <c r="AU7345" s="12"/>
      <c r="AV7345" s="12"/>
      <c r="AW7345" s="12"/>
      <c r="AX7345" s="12"/>
      <c r="AY7345" s="12"/>
      <c r="AZ7345" s="12"/>
      <c r="BA7345" s="12"/>
      <c r="BB7345" s="12"/>
      <c r="BC7345" s="12"/>
      <c r="BD7345" s="12"/>
      <c r="BE7345" s="12"/>
      <c r="BF7345" s="12"/>
      <c r="BG7345" s="12"/>
      <c r="BH7345" s="12"/>
      <c r="BI7345" s="12"/>
      <c r="BJ7345" s="13"/>
      <c r="BK7345" s="13"/>
      <c r="BL7345" s="13"/>
      <c r="BM7345" s="13"/>
      <c r="BN7345" s="13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1"/>
      <c r="L7346" s="11"/>
      <c r="M7346" s="12"/>
      <c r="N7346" s="12"/>
      <c r="O7346" s="12"/>
      <c r="P7346" s="12"/>
      <c r="Q7346" s="12"/>
      <c r="R7346" s="12"/>
      <c r="S7346" s="12"/>
      <c r="T7346" s="12"/>
      <c r="U7346" s="12"/>
      <c r="V7346" s="12"/>
      <c r="W7346" s="12"/>
      <c r="X7346" s="12"/>
      <c r="Y7346" s="12"/>
      <c r="Z7346" s="12"/>
      <c r="AA7346" s="12"/>
      <c r="AB7346" s="12"/>
      <c r="AC7346" s="12"/>
      <c r="AD7346" s="12"/>
      <c r="AE7346" s="12"/>
      <c r="AF7346" s="12"/>
      <c r="AG7346" s="12"/>
      <c r="AH7346" s="12"/>
      <c r="AI7346" s="12"/>
      <c r="AJ7346" s="12"/>
      <c r="AK7346" s="12"/>
      <c r="AL7346" s="12"/>
      <c r="AM7346" s="12"/>
      <c r="AN7346" s="12"/>
      <c r="AO7346" s="12"/>
      <c r="AP7346" s="12"/>
      <c r="AQ7346" s="12"/>
      <c r="AR7346" s="12"/>
      <c r="AS7346" s="12"/>
      <c r="AT7346" s="12"/>
      <c r="AU7346" s="12"/>
      <c r="AV7346" s="12"/>
      <c r="AW7346" s="12"/>
      <c r="AX7346" s="12"/>
      <c r="AY7346" s="12"/>
      <c r="AZ7346" s="12"/>
      <c r="BA7346" s="12"/>
      <c r="BB7346" s="12"/>
      <c r="BC7346" s="12"/>
      <c r="BD7346" s="12"/>
      <c r="BE7346" s="12"/>
      <c r="BF7346" s="12"/>
      <c r="BG7346" s="12"/>
      <c r="BH7346" s="12"/>
      <c r="BI7346" s="12"/>
      <c r="BJ7346" s="13"/>
      <c r="BK7346" s="13"/>
      <c r="BL7346" s="13"/>
      <c r="BM7346" s="13"/>
      <c r="BN7346" s="13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1"/>
      <c r="L7347" s="11"/>
      <c r="M7347" s="12"/>
      <c r="N7347" s="12"/>
      <c r="O7347" s="12"/>
      <c r="P7347" s="12"/>
      <c r="Q7347" s="12"/>
      <c r="R7347" s="12"/>
      <c r="S7347" s="12"/>
      <c r="T7347" s="12"/>
      <c r="U7347" s="12"/>
      <c r="V7347" s="12"/>
      <c r="W7347" s="12"/>
      <c r="X7347" s="12"/>
      <c r="Y7347" s="12"/>
      <c r="Z7347" s="12"/>
      <c r="AA7347" s="12"/>
      <c r="AB7347" s="12"/>
      <c r="AC7347" s="12"/>
      <c r="AD7347" s="12"/>
      <c r="AE7347" s="12"/>
      <c r="AF7347" s="12"/>
      <c r="AG7347" s="12"/>
      <c r="AH7347" s="12"/>
      <c r="AI7347" s="12"/>
      <c r="AJ7347" s="12"/>
      <c r="AK7347" s="12"/>
      <c r="AL7347" s="12"/>
      <c r="AM7347" s="12"/>
      <c r="AN7347" s="12"/>
      <c r="AO7347" s="12"/>
      <c r="AP7347" s="12"/>
      <c r="AQ7347" s="12"/>
      <c r="AR7347" s="12"/>
      <c r="AS7347" s="12"/>
      <c r="AT7347" s="12"/>
      <c r="AU7347" s="12"/>
      <c r="AV7347" s="12"/>
      <c r="AW7347" s="12"/>
      <c r="AX7347" s="12"/>
      <c r="AY7347" s="12"/>
      <c r="AZ7347" s="12"/>
      <c r="BA7347" s="12"/>
      <c r="BB7347" s="12"/>
      <c r="BC7347" s="12"/>
      <c r="BD7347" s="12"/>
      <c r="BE7347" s="12"/>
      <c r="BF7347" s="12"/>
      <c r="BG7347" s="12"/>
      <c r="BH7347" s="12"/>
      <c r="BI7347" s="12"/>
      <c r="BJ7347" s="13"/>
      <c r="BK7347" s="13"/>
      <c r="BL7347" s="13"/>
      <c r="BM7347" s="13"/>
      <c r="BN7347" s="13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1"/>
      <c r="L7348" s="11"/>
      <c r="M7348" s="12"/>
      <c r="N7348" s="12"/>
      <c r="O7348" s="12"/>
      <c r="P7348" s="12"/>
      <c r="Q7348" s="12"/>
      <c r="R7348" s="12"/>
      <c r="S7348" s="12"/>
      <c r="T7348" s="12"/>
      <c r="U7348" s="12"/>
      <c r="V7348" s="12"/>
      <c r="W7348" s="12"/>
      <c r="X7348" s="12"/>
      <c r="Y7348" s="12"/>
      <c r="Z7348" s="12"/>
      <c r="AA7348" s="12"/>
      <c r="AB7348" s="12"/>
      <c r="AC7348" s="12"/>
      <c r="AD7348" s="12"/>
      <c r="AE7348" s="12"/>
      <c r="AF7348" s="12"/>
      <c r="AG7348" s="12"/>
      <c r="AH7348" s="12"/>
      <c r="AI7348" s="12"/>
      <c r="AJ7348" s="12"/>
      <c r="AK7348" s="12"/>
      <c r="AL7348" s="12"/>
      <c r="AM7348" s="12"/>
      <c r="AN7348" s="12"/>
      <c r="AO7348" s="12"/>
      <c r="AP7348" s="12"/>
      <c r="AQ7348" s="12"/>
      <c r="AR7348" s="12"/>
      <c r="AS7348" s="12"/>
      <c r="AT7348" s="12"/>
      <c r="AU7348" s="12"/>
      <c r="AV7348" s="12"/>
      <c r="AW7348" s="12"/>
      <c r="AX7348" s="12"/>
      <c r="AY7348" s="12"/>
      <c r="AZ7348" s="12"/>
      <c r="BA7348" s="12"/>
      <c r="BB7348" s="12"/>
      <c r="BC7348" s="12"/>
      <c r="BD7348" s="12"/>
      <c r="BE7348" s="12"/>
      <c r="BF7348" s="12"/>
      <c r="BG7348" s="12"/>
      <c r="BH7348" s="12"/>
      <c r="BI7348" s="12"/>
      <c r="BJ7348" s="13"/>
      <c r="BK7348" s="13"/>
      <c r="BL7348" s="13"/>
      <c r="BM7348" s="13"/>
      <c r="BN7348" s="13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1"/>
      <c r="L7349" s="11"/>
      <c r="M7349" s="12"/>
      <c r="N7349" s="12"/>
      <c r="O7349" s="12"/>
      <c r="P7349" s="12"/>
      <c r="Q7349" s="12"/>
      <c r="R7349" s="12"/>
      <c r="S7349" s="12"/>
      <c r="T7349" s="12"/>
      <c r="U7349" s="12"/>
      <c r="V7349" s="12"/>
      <c r="W7349" s="12"/>
      <c r="X7349" s="12"/>
      <c r="Y7349" s="12"/>
      <c r="Z7349" s="12"/>
      <c r="AA7349" s="12"/>
      <c r="AB7349" s="12"/>
      <c r="AC7349" s="12"/>
      <c r="AD7349" s="12"/>
      <c r="AE7349" s="12"/>
      <c r="AF7349" s="12"/>
      <c r="AG7349" s="12"/>
      <c r="AH7349" s="12"/>
      <c r="AI7349" s="12"/>
      <c r="AJ7349" s="12"/>
      <c r="AK7349" s="12"/>
      <c r="AL7349" s="12"/>
      <c r="AM7349" s="12"/>
      <c r="AN7349" s="12"/>
      <c r="AO7349" s="12"/>
      <c r="AP7349" s="12"/>
      <c r="AQ7349" s="12"/>
      <c r="AR7349" s="12"/>
      <c r="AS7349" s="12"/>
      <c r="AT7349" s="12"/>
      <c r="AU7349" s="12"/>
      <c r="AV7349" s="12"/>
      <c r="AW7349" s="12"/>
      <c r="AX7349" s="12"/>
      <c r="AY7349" s="12"/>
      <c r="AZ7349" s="12"/>
      <c r="BA7349" s="12"/>
      <c r="BB7349" s="12"/>
      <c r="BC7349" s="12"/>
      <c r="BD7349" s="12"/>
      <c r="BE7349" s="12"/>
      <c r="BF7349" s="12"/>
      <c r="BG7349" s="12"/>
      <c r="BH7349" s="12"/>
      <c r="BI7349" s="12"/>
      <c r="BJ7349" s="13"/>
      <c r="BK7349" s="13"/>
      <c r="BL7349" s="13"/>
      <c r="BM7349" s="13"/>
      <c r="BN7349" s="13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1"/>
      <c r="L7350" s="11"/>
      <c r="M7350" s="12"/>
      <c r="N7350" s="12"/>
      <c r="O7350" s="12"/>
      <c r="P7350" s="12"/>
      <c r="Q7350" s="12"/>
      <c r="R7350" s="12"/>
      <c r="S7350" s="12"/>
      <c r="T7350" s="12"/>
      <c r="U7350" s="12"/>
      <c r="V7350" s="12"/>
      <c r="W7350" s="12"/>
      <c r="X7350" s="12"/>
      <c r="Y7350" s="12"/>
      <c r="Z7350" s="12"/>
      <c r="AA7350" s="12"/>
      <c r="AB7350" s="12"/>
      <c r="AC7350" s="12"/>
      <c r="AD7350" s="12"/>
      <c r="AE7350" s="12"/>
      <c r="AF7350" s="12"/>
      <c r="AG7350" s="12"/>
      <c r="AH7350" s="12"/>
      <c r="AI7350" s="12"/>
      <c r="AJ7350" s="12"/>
      <c r="AK7350" s="12"/>
      <c r="AL7350" s="12"/>
      <c r="AM7350" s="12"/>
      <c r="AN7350" s="12"/>
      <c r="AO7350" s="12"/>
      <c r="AP7350" s="12"/>
      <c r="AQ7350" s="12"/>
      <c r="AR7350" s="12"/>
      <c r="AS7350" s="12"/>
      <c r="AT7350" s="12"/>
      <c r="AU7350" s="12"/>
      <c r="AV7350" s="12"/>
      <c r="AW7350" s="12"/>
      <c r="AX7350" s="12"/>
      <c r="AY7350" s="12"/>
      <c r="AZ7350" s="12"/>
      <c r="BA7350" s="12"/>
      <c r="BB7350" s="12"/>
      <c r="BC7350" s="12"/>
      <c r="BD7350" s="12"/>
      <c r="BE7350" s="12"/>
      <c r="BF7350" s="12"/>
      <c r="BG7350" s="12"/>
      <c r="BH7350" s="12"/>
      <c r="BI7350" s="12"/>
      <c r="BJ7350" s="13"/>
      <c r="BK7350" s="13"/>
      <c r="BL7350" s="13"/>
      <c r="BM7350" s="13"/>
      <c r="BN7350" s="13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1"/>
      <c r="L7351" s="11"/>
      <c r="M7351" s="12"/>
      <c r="N7351" s="12"/>
      <c r="O7351" s="12"/>
      <c r="P7351" s="12"/>
      <c r="Q7351" s="12"/>
      <c r="R7351" s="12"/>
      <c r="S7351" s="12"/>
      <c r="T7351" s="12"/>
      <c r="U7351" s="12"/>
      <c r="V7351" s="12"/>
      <c r="W7351" s="12"/>
      <c r="X7351" s="12"/>
      <c r="Y7351" s="12"/>
      <c r="Z7351" s="12"/>
      <c r="AA7351" s="12"/>
      <c r="AB7351" s="12"/>
      <c r="AC7351" s="12"/>
      <c r="AD7351" s="12"/>
      <c r="AE7351" s="12"/>
      <c r="AF7351" s="12"/>
      <c r="AG7351" s="12"/>
      <c r="AH7351" s="12"/>
      <c r="AI7351" s="12"/>
      <c r="AJ7351" s="12"/>
      <c r="AK7351" s="12"/>
      <c r="AL7351" s="12"/>
      <c r="AM7351" s="12"/>
      <c r="AN7351" s="12"/>
      <c r="AO7351" s="12"/>
      <c r="AP7351" s="12"/>
      <c r="AQ7351" s="12"/>
      <c r="AR7351" s="12"/>
      <c r="AS7351" s="12"/>
      <c r="AT7351" s="12"/>
      <c r="AU7351" s="12"/>
      <c r="AV7351" s="12"/>
      <c r="AW7351" s="12"/>
      <c r="AX7351" s="12"/>
      <c r="AY7351" s="12"/>
      <c r="AZ7351" s="12"/>
      <c r="BA7351" s="12"/>
      <c r="BB7351" s="12"/>
      <c r="BC7351" s="12"/>
      <c r="BD7351" s="12"/>
      <c r="BE7351" s="12"/>
      <c r="BF7351" s="12"/>
      <c r="BG7351" s="12"/>
      <c r="BH7351" s="12"/>
      <c r="BI7351" s="12"/>
      <c r="BJ7351" s="13"/>
      <c r="BK7351" s="13"/>
      <c r="BL7351" s="13"/>
      <c r="BM7351" s="13"/>
      <c r="BN7351" s="13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1"/>
      <c r="L7352" s="11"/>
      <c r="M7352" s="12"/>
      <c r="N7352" s="12"/>
      <c r="O7352" s="12"/>
      <c r="P7352" s="12"/>
      <c r="Q7352" s="12"/>
      <c r="R7352" s="12"/>
      <c r="S7352" s="12"/>
      <c r="T7352" s="12"/>
      <c r="U7352" s="12"/>
      <c r="V7352" s="12"/>
      <c r="W7352" s="12"/>
      <c r="X7352" s="12"/>
      <c r="Y7352" s="12"/>
      <c r="Z7352" s="12"/>
      <c r="AA7352" s="12"/>
      <c r="AB7352" s="12"/>
      <c r="AC7352" s="12"/>
      <c r="AD7352" s="12"/>
      <c r="AE7352" s="12"/>
      <c r="AF7352" s="12"/>
      <c r="AG7352" s="12"/>
      <c r="AH7352" s="12"/>
      <c r="AI7352" s="12"/>
      <c r="AJ7352" s="12"/>
      <c r="AK7352" s="12"/>
      <c r="AL7352" s="12"/>
      <c r="AM7352" s="12"/>
      <c r="AN7352" s="12"/>
      <c r="AO7352" s="12"/>
      <c r="AP7352" s="12"/>
      <c r="AQ7352" s="12"/>
      <c r="AR7352" s="12"/>
      <c r="AS7352" s="12"/>
      <c r="AT7352" s="12"/>
      <c r="AU7352" s="12"/>
      <c r="AV7352" s="12"/>
      <c r="AW7352" s="12"/>
      <c r="AX7352" s="12"/>
      <c r="AY7352" s="12"/>
      <c r="AZ7352" s="12"/>
      <c r="BA7352" s="12"/>
      <c r="BB7352" s="12"/>
      <c r="BC7352" s="12"/>
      <c r="BD7352" s="12"/>
      <c r="BE7352" s="12"/>
      <c r="BF7352" s="12"/>
      <c r="BG7352" s="12"/>
      <c r="BH7352" s="12"/>
      <c r="BI7352" s="12"/>
      <c r="BJ7352" s="13"/>
      <c r="BK7352" s="13"/>
      <c r="BL7352" s="13"/>
      <c r="BM7352" s="13"/>
      <c r="BN7352" s="13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1"/>
      <c r="L7353" s="11"/>
      <c r="M7353" s="12"/>
      <c r="N7353" s="12"/>
      <c r="O7353" s="12"/>
      <c r="P7353" s="12"/>
      <c r="Q7353" s="12"/>
      <c r="R7353" s="12"/>
      <c r="S7353" s="12"/>
      <c r="T7353" s="12"/>
      <c r="U7353" s="12"/>
      <c r="V7353" s="12"/>
      <c r="W7353" s="12"/>
      <c r="X7353" s="12"/>
      <c r="Y7353" s="12"/>
      <c r="Z7353" s="12"/>
      <c r="AA7353" s="12"/>
      <c r="AB7353" s="12"/>
      <c r="AC7353" s="12"/>
      <c r="AD7353" s="12"/>
      <c r="AE7353" s="12"/>
      <c r="AF7353" s="12"/>
      <c r="AG7353" s="12"/>
      <c r="AH7353" s="12"/>
      <c r="AI7353" s="12"/>
      <c r="AJ7353" s="12"/>
      <c r="AK7353" s="12"/>
      <c r="AL7353" s="12"/>
      <c r="AM7353" s="12"/>
      <c r="AN7353" s="12"/>
      <c r="AO7353" s="12"/>
      <c r="AP7353" s="12"/>
      <c r="AQ7353" s="12"/>
      <c r="AR7353" s="12"/>
      <c r="AS7353" s="12"/>
      <c r="AT7353" s="12"/>
      <c r="AU7353" s="12"/>
      <c r="AV7353" s="12"/>
      <c r="AW7353" s="12"/>
      <c r="AX7353" s="12"/>
      <c r="AY7353" s="12"/>
      <c r="AZ7353" s="12"/>
      <c r="BA7353" s="12"/>
      <c r="BB7353" s="12"/>
      <c r="BC7353" s="12"/>
      <c r="BD7353" s="12"/>
      <c r="BE7353" s="12"/>
      <c r="BF7353" s="12"/>
      <c r="BG7353" s="12"/>
      <c r="BH7353" s="12"/>
      <c r="BI7353" s="12"/>
      <c r="BJ7353" s="13"/>
      <c r="BK7353" s="13"/>
      <c r="BL7353" s="13"/>
      <c r="BM7353" s="13"/>
      <c r="BN7353" s="13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1"/>
      <c r="L7354" s="11"/>
      <c r="M7354" s="12"/>
      <c r="N7354" s="12"/>
      <c r="O7354" s="12"/>
      <c r="P7354" s="12"/>
      <c r="Q7354" s="12"/>
      <c r="R7354" s="12"/>
      <c r="S7354" s="12"/>
      <c r="T7354" s="12"/>
      <c r="U7354" s="12"/>
      <c r="V7354" s="12"/>
      <c r="W7354" s="12"/>
      <c r="X7354" s="12"/>
      <c r="Y7354" s="12"/>
      <c r="Z7354" s="12"/>
      <c r="AA7354" s="12"/>
      <c r="AB7354" s="12"/>
      <c r="AC7354" s="12"/>
      <c r="AD7354" s="12"/>
      <c r="AE7354" s="12"/>
      <c r="AF7354" s="12"/>
      <c r="AG7354" s="12"/>
      <c r="AH7354" s="12"/>
      <c r="AI7354" s="12"/>
      <c r="AJ7354" s="12"/>
      <c r="AK7354" s="12"/>
      <c r="AL7354" s="12"/>
      <c r="AM7354" s="12"/>
      <c r="AN7354" s="12"/>
      <c r="AO7354" s="12"/>
      <c r="AP7354" s="12"/>
      <c r="AQ7354" s="12"/>
      <c r="AR7354" s="12"/>
      <c r="AS7354" s="12"/>
      <c r="AT7354" s="12"/>
      <c r="AU7354" s="12"/>
      <c r="AV7354" s="12"/>
      <c r="AW7354" s="12"/>
      <c r="AX7354" s="12"/>
      <c r="AY7354" s="12"/>
      <c r="AZ7354" s="12"/>
      <c r="BA7354" s="12"/>
      <c r="BB7354" s="12"/>
      <c r="BC7354" s="12"/>
      <c r="BD7354" s="12"/>
      <c r="BE7354" s="12"/>
      <c r="BF7354" s="12"/>
      <c r="BG7354" s="12"/>
      <c r="BH7354" s="12"/>
      <c r="BI7354" s="12"/>
      <c r="BJ7354" s="13"/>
      <c r="BK7354" s="13"/>
      <c r="BL7354" s="13"/>
      <c r="BM7354" s="13"/>
      <c r="BN7354" s="13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1"/>
      <c r="L7355" s="11"/>
      <c r="M7355" s="12"/>
      <c r="N7355" s="12"/>
      <c r="O7355" s="12"/>
      <c r="P7355" s="12"/>
      <c r="Q7355" s="12"/>
      <c r="R7355" s="12"/>
      <c r="S7355" s="12"/>
      <c r="T7355" s="12"/>
      <c r="U7355" s="12"/>
      <c r="V7355" s="12"/>
      <c r="W7355" s="12"/>
      <c r="X7355" s="12"/>
      <c r="Y7355" s="12"/>
      <c r="Z7355" s="12"/>
      <c r="AA7355" s="12"/>
      <c r="AB7355" s="12"/>
      <c r="AC7355" s="12"/>
      <c r="AD7355" s="12"/>
      <c r="AE7355" s="12"/>
      <c r="AF7355" s="12"/>
      <c r="AG7355" s="12"/>
      <c r="AH7355" s="12"/>
      <c r="AI7355" s="12"/>
      <c r="AJ7355" s="12"/>
      <c r="AK7355" s="12"/>
      <c r="AL7355" s="12"/>
      <c r="AM7355" s="12"/>
      <c r="AN7355" s="12"/>
      <c r="AO7355" s="12"/>
      <c r="AP7355" s="12"/>
      <c r="AQ7355" s="12"/>
      <c r="AR7355" s="12"/>
      <c r="AS7355" s="12"/>
      <c r="AT7355" s="12"/>
      <c r="AU7355" s="12"/>
      <c r="AV7355" s="12"/>
      <c r="AW7355" s="12"/>
      <c r="AX7355" s="12"/>
      <c r="AY7355" s="12"/>
      <c r="AZ7355" s="12"/>
      <c r="BA7355" s="12"/>
      <c r="BB7355" s="12"/>
      <c r="BC7355" s="12"/>
      <c r="BD7355" s="12"/>
      <c r="BE7355" s="12"/>
      <c r="BF7355" s="12"/>
      <c r="BG7355" s="12"/>
      <c r="BH7355" s="12"/>
      <c r="BI7355" s="12"/>
      <c r="BJ7355" s="13"/>
      <c r="BK7355" s="13"/>
      <c r="BL7355" s="13"/>
      <c r="BM7355" s="13"/>
      <c r="BN7355" s="13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1"/>
      <c r="L7356" s="11"/>
      <c r="M7356" s="12"/>
      <c r="N7356" s="12"/>
      <c r="O7356" s="12"/>
      <c r="P7356" s="12"/>
      <c r="Q7356" s="12"/>
      <c r="R7356" s="12"/>
      <c r="S7356" s="12"/>
      <c r="T7356" s="12"/>
      <c r="U7356" s="12"/>
      <c r="V7356" s="12"/>
      <c r="W7356" s="12"/>
      <c r="X7356" s="12"/>
      <c r="Y7356" s="12"/>
      <c r="Z7356" s="12"/>
      <c r="AA7356" s="12"/>
      <c r="AB7356" s="12"/>
      <c r="AC7356" s="12"/>
      <c r="AD7356" s="12"/>
      <c r="AE7356" s="12"/>
      <c r="AF7356" s="12"/>
      <c r="AG7356" s="12"/>
      <c r="AH7356" s="12"/>
      <c r="AI7356" s="12"/>
      <c r="AJ7356" s="12"/>
      <c r="AK7356" s="12"/>
      <c r="AL7356" s="12"/>
      <c r="AM7356" s="12"/>
      <c r="AN7356" s="12"/>
      <c r="AO7356" s="12"/>
      <c r="AP7356" s="12"/>
      <c r="AQ7356" s="12"/>
      <c r="AR7356" s="12"/>
      <c r="AS7356" s="12"/>
      <c r="AT7356" s="12"/>
      <c r="AU7356" s="12"/>
      <c r="AV7356" s="12"/>
      <c r="AW7356" s="12"/>
      <c r="AX7356" s="12"/>
      <c r="AY7356" s="12"/>
      <c r="AZ7356" s="12"/>
      <c r="BA7356" s="12"/>
      <c r="BB7356" s="12"/>
      <c r="BC7356" s="12"/>
      <c r="BD7356" s="12"/>
      <c r="BE7356" s="12"/>
      <c r="BF7356" s="12"/>
      <c r="BG7356" s="12"/>
      <c r="BH7356" s="12"/>
      <c r="BI7356" s="12"/>
      <c r="BJ7356" s="13"/>
      <c r="BK7356" s="13"/>
      <c r="BL7356" s="13"/>
      <c r="BM7356" s="13"/>
      <c r="BN7356" s="13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1"/>
      <c r="L7357" s="11"/>
      <c r="M7357" s="12"/>
      <c r="N7357" s="12"/>
      <c r="O7357" s="12"/>
      <c r="P7357" s="12"/>
      <c r="Q7357" s="12"/>
      <c r="R7357" s="12"/>
      <c r="S7357" s="12"/>
      <c r="T7357" s="12"/>
      <c r="U7357" s="12"/>
      <c r="V7357" s="12"/>
      <c r="W7357" s="12"/>
      <c r="X7357" s="12"/>
      <c r="Y7357" s="12"/>
      <c r="Z7357" s="12"/>
      <c r="AA7357" s="12"/>
      <c r="AB7357" s="12"/>
      <c r="AC7357" s="12"/>
      <c r="AD7357" s="12"/>
      <c r="AE7357" s="12"/>
      <c r="AF7357" s="12"/>
      <c r="AG7357" s="12"/>
      <c r="AH7357" s="12"/>
      <c r="AI7357" s="12"/>
      <c r="AJ7357" s="12"/>
      <c r="AK7357" s="12"/>
      <c r="AL7357" s="12"/>
      <c r="AM7357" s="12"/>
      <c r="AN7357" s="12"/>
      <c r="AO7357" s="12"/>
      <c r="AP7357" s="12"/>
      <c r="AQ7357" s="12"/>
      <c r="AR7357" s="12"/>
      <c r="AS7357" s="12"/>
      <c r="AT7357" s="12"/>
      <c r="AU7357" s="12"/>
      <c r="AV7357" s="12"/>
      <c r="AW7357" s="12"/>
      <c r="AX7357" s="12"/>
      <c r="AY7357" s="12"/>
      <c r="AZ7357" s="12"/>
      <c r="BA7357" s="12"/>
      <c r="BB7357" s="12"/>
      <c r="BC7357" s="12"/>
      <c r="BD7357" s="12"/>
      <c r="BE7357" s="12"/>
      <c r="BF7357" s="12"/>
      <c r="BG7357" s="12"/>
      <c r="BH7357" s="12"/>
      <c r="BI7357" s="12"/>
      <c r="BJ7357" s="13"/>
      <c r="BK7357" s="13"/>
      <c r="BL7357" s="13"/>
      <c r="BM7357" s="13"/>
      <c r="BN7357" s="13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1"/>
      <c r="L7358" s="11"/>
      <c r="M7358" s="12"/>
      <c r="N7358" s="12"/>
      <c r="O7358" s="12"/>
      <c r="P7358" s="12"/>
      <c r="Q7358" s="12"/>
      <c r="R7358" s="12"/>
      <c r="S7358" s="12"/>
      <c r="T7358" s="12"/>
      <c r="U7358" s="12"/>
      <c r="V7358" s="12"/>
      <c r="W7358" s="12"/>
      <c r="X7358" s="12"/>
      <c r="Y7358" s="12"/>
      <c r="Z7358" s="12"/>
      <c r="AA7358" s="12"/>
      <c r="AB7358" s="12"/>
      <c r="AC7358" s="12"/>
      <c r="AD7358" s="12"/>
      <c r="AE7358" s="12"/>
      <c r="AF7358" s="12"/>
      <c r="AG7358" s="12"/>
      <c r="AH7358" s="12"/>
      <c r="AI7358" s="12"/>
      <c r="AJ7358" s="12"/>
      <c r="AK7358" s="12"/>
      <c r="AL7358" s="12"/>
      <c r="AM7358" s="12"/>
      <c r="AN7358" s="12"/>
      <c r="AO7358" s="12"/>
      <c r="AP7358" s="12"/>
      <c r="AQ7358" s="12"/>
      <c r="AR7358" s="12"/>
      <c r="AS7358" s="12"/>
      <c r="AT7358" s="12"/>
      <c r="AU7358" s="12"/>
      <c r="AV7358" s="12"/>
      <c r="AW7358" s="12"/>
      <c r="AX7358" s="12"/>
      <c r="AY7358" s="12"/>
      <c r="AZ7358" s="12"/>
      <c r="BA7358" s="12"/>
      <c r="BB7358" s="12"/>
      <c r="BC7358" s="12"/>
      <c r="BD7358" s="12"/>
      <c r="BE7358" s="12"/>
      <c r="BF7358" s="12"/>
      <c r="BG7358" s="12"/>
      <c r="BH7358" s="12"/>
      <c r="BI7358" s="12"/>
      <c r="BJ7358" s="13"/>
      <c r="BK7358" s="13"/>
      <c r="BL7358" s="13"/>
      <c r="BM7358" s="13"/>
      <c r="BN7358" s="13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1"/>
      <c r="L7359" s="11"/>
      <c r="M7359" s="12"/>
      <c r="N7359" s="12"/>
      <c r="O7359" s="12"/>
      <c r="P7359" s="12"/>
      <c r="Q7359" s="12"/>
      <c r="R7359" s="12"/>
      <c r="S7359" s="12"/>
      <c r="T7359" s="12"/>
      <c r="U7359" s="12"/>
      <c r="V7359" s="12"/>
      <c r="W7359" s="12"/>
      <c r="X7359" s="12"/>
      <c r="Y7359" s="12"/>
      <c r="Z7359" s="12"/>
      <c r="AA7359" s="12"/>
      <c r="AB7359" s="12"/>
      <c r="AC7359" s="12"/>
      <c r="AD7359" s="12"/>
      <c r="AE7359" s="12"/>
      <c r="AF7359" s="12"/>
      <c r="AG7359" s="12"/>
      <c r="AH7359" s="12"/>
      <c r="AI7359" s="12"/>
      <c r="AJ7359" s="12"/>
      <c r="AK7359" s="12"/>
      <c r="AL7359" s="12"/>
      <c r="AM7359" s="12"/>
      <c r="AN7359" s="12"/>
      <c r="AO7359" s="12"/>
      <c r="AP7359" s="12"/>
      <c r="AQ7359" s="12"/>
      <c r="AR7359" s="12"/>
      <c r="AS7359" s="12"/>
      <c r="AT7359" s="12"/>
      <c r="AU7359" s="12"/>
      <c r="AV7359" s="12"/>
      <c r="AW7359" s="12"/>
      <c r="AX7359" s="12"/>
      <c r="AY7359" s="12"/>
      <c r="AZ7359" s="12"/>
      <c r="BA7359" s="12"/>
      <c r="BB7359" s="12"/>
      <c r="BC7359" s="12"/>
      <c r="BD7359" s="12"/>
      <c r="BE7359" s="12"/>
      <c r="BF7359" s="12"/>
      <c r="BG7359" s="12"/>
      <c r="BH7359" s="12"/>
      <c r="BI7359" s="12"/>
      <c r="BJ7359" s="13"/>
      <c r="BK7359" s="13"/>
      <c r="BL7359" s="13"/>
      <c r="BM7359" s="13"/>
      <c r="BN7359" s="13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1"/>
      <c r="L7360" s="11"/>
      <c r="M7360" s="12"/>
      <c r="N7360" s="12"/>
      <c r="O7360" s="12"/>
      <c r="P7360" s="12"/>
      <c r="Q7360" s="12"/>
      <c r="R7360" s="12"/>
      <c r="S7360" s="12"/>
      <c r="T7360" s="12"/>
      <c r="U7360" s="12"/>
      <c r="V7360" s="12"/>
      <c r="W7360" s="12"/>
      <c r="X7360" s="12"/>
      <c r="Y7360" s="12"/>
      <c r="Z7360" s="12"/>
      <c r="AA7360" s="12"/>
      <c r="AB7360" s="12"/>
      <c r="AC7360" s="12"/>
      <c r="AD7360" s="12"/>
      <c r="AE7360" s="12"/>
      <c r="AF7360" s="12"/>
      <c r="AG7360" s="12"/>
      <c r="AH7360" s="12"/>
      <c r="AI7360" s="12"/>
      <c r="AJ7360" s="12"/>
      <c r="AK7360" s="12"/>
      <c r="AL7360" s="12"/>
      <c r="AM7360" s="12"/>
      <c r="AN7360" s="12"/>
      <c r="AO7360" s="12"/>
      <c r="AP7360" s="12"/>
      <c r="AQ7360" s="12"/>
      <c r="AR7360" s="12"/>
      <c r="AS7360" s="12"/>
      <c r="AT7360" s="12"/>
      <c r="AU7360" s="12"/>
      <c r="AV7360" s="12"/>
      <c r="AW7360" s="12"/>
      <c r="AX7360" s="12"/>
      <c r="AY7360" s="12"/>
      <c r="AZ7360" s="12"/>
      <c r="BA7360" s="12"/>
      <c r="BB7360" s="12"/>
      <c r="BC7360" s="12"/>
      <c r="BD7360" s="12"/>
      <c r="BE7360" s="12"/>
      <c r="BF7360" s="12"/>
      <c r="BG7360" s="12"/>
      <c r="BH7360" s="12"/>
      <c r="BI7360" s="12"/>
      <c r="BJ7360" s="13"/>
      <c r="BK7360" s="13"/>
      <c r="BL7360" s="13"/>
      <c r="BM7360" s="13"/>
      <c r="BN7360" s="13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1"/>
      <c r="L7361" s="11"/>
      <c r="M7361" s="12"/>
      <c r="N7361" s="12"/>
      <c r="O7361" s="12"/>
      <c r="P7361" s="12"/>
      <c r="Q7361" s="12"/>
      <c r="R7361" s="12"/>
      <c r="S7361" s="12"/>
      <c r="T7361" s="12"/>
      <c r="U7361" s="12"/>
      <c r="V7361" s="12"/>
      <c r="W7361" s="12"/>
      <c r="X7361" s="12"/>
      <c r="Y7361" s="12"/>
      <c r="Z7361" s="12"/>
      <c r="AA7361" s="12"/>
      <c r="AB7361" s="12"/>
      <c r="AC7361" s="12"/>
      <c r="AD7361" s="12"/>
      <c r="AE7361" s="12"/>
      <c r="AF7361" s="12"/>
      <c r="AG7361" s="12"/>
      <c r="AH7361" s="12"/>
      <c r="AI7361" s="12"/>
      <c r="AJ7361" s="12"/>
      <c r="AK7361" s="12"/>
      <c r="AL7361" s="12"/>
      <c r="AM7361" s="12"/>
      <c r="AN7361" s="12"/>
      <c r="AO7361" s="12"/>
      <c r="AP7361" s="12"/>
      <c r="AQ7361" s="12"/>
      <c r="AR7361" s="12"/>
      <c r="AS7361" s="12"/>
      <c r="AT7361" s="12"/>
      <c r="AU7361" s="12"/>
      <c r="AV7361" s="12"/>
      <c r="AW7361" s="12"/>
      <c r="AX7361" s="12"/>
      <c r="AY7361" s="12"/>
      <c r="AZ7361" s="12"/>
      <c r="BA7361" s="12"/>
      <c r="BB7361" s="12"/>
      <c r="BC7361" s="12"/>
      <c r="BD7361" s="12"/>
      <c r="BE7361" s="12"/>
      <c r="BF7361" s="12"/>
      <c r="BG7361" s="12"/>
      <c r="BH7361" s="12"/>
      <c r="BI7361" s="12"/>
      <c r="BJ7361" s="13"/>
      <c r="BK7361" s="13"/>
      <c r="BL7361" s="13"/>
      <c r="BM7361" s="13"/>
      <c r="BN7361" s="13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1"/>
      <c r="L7362" s="11"/>
      <c r="M7362" s="12"/>
      <c r="N7362" s="12"/>
      <c r="O7362" s="12"/>
      <c r="P7362" s="12"/>
      <c r="Q7362" s="12"/>
      <c r="R7362" s="12"/>
      <c r="S7362" s="12"/>
      <c r="T7362" s="12"/>
      <c r="U7362" s="12"/>
      <c r="V7362" s="12"/>
      <c r="W7362" s="12"/>
      <c r="X7362" s="12"/>
      <c r="Y7362" s="12"/>
      <c r="Z7362" s="12"/>
      <c r="AA7362" s="12"/>
      <c r="AB7362" s="12"/>
      <c r="AC7362" s="12"/>
      <c r="AD7362" s="12"/>
      <c r="AE7362" s="12"/>
      <c r="AF7362" s="12"/>
      <c r="AG7362" s="12"/>
      <c r="AH7362" s="12"/>
      <c r="AI7362" s="12"/>
      <c r="AJ7362" s="12"/>
      <c r="AK7362" s="12"/>
      <c r="AL7362" s="12"/>
      <c r="AM7362" s="12"/>
      <c r="AN7362" s="12"/>
      <c r="AO7362" s="12"/>
      <c r="AP7362" s="12"/>
      <c r="AQ7362" s="12"/>
      <c r="AR7362" s="12"/>
      <c r="AS7362" s="12"/>
      <c r="AT7362" s="12"/>
      <c r="AU7362" s="12"/>
      <c r="AV7362" s="12"/>
      <c r="AW7362" s="12"/>
      <c r="AX7362" s="12"/>
      <c r="AY7362" s="12"/>
      <c r="AZ7362" s="12"/>
      <c r="BA7362" s="12"/>
      <c r="BB7362" s="12"/>
      <c r="BC7362" s="12"/>
      <c r="BD7362" s="12"/>
      <c r="BE7362" s="12"/>
      <c r="BF7362" s="12"/>
      <c r="BG7362" s="12"/>
      <c r="BH7362" s="12"/>
      <c r="BI7362" s="12"/>
      <c r="BJ7362" s="13"/>
      <c r="BK7362" s="13"/>
      <c r="BL7362" s="13"/>
      <c r="BM7362" s="13"/>
      <c r="BN7362" s="13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1"/>
      <c r="L7363" s="11"/>
      <c r="M7363" s="12"/>
      <c r="N7363" s="12"/>
      <c r="O7363" s="12"/>
      <c r="P7363" s="12"/>
      <c r="Q7363" s="12"/>
      <c r="R7363" s="12"/>
      <c r="S7363" s="12"/>
      <c r="T7363" s="12"/>
      <c r="U7363" s="12"/>
      <c r="V7363" s="12"/>
      <c r="W7363" s="12"/>
      <c r="X7363" s="12"/>
      <c r="Y7363" s="12"/>
      <c r="Z7363" s="12"/>
      <c r="AA7363" s="12"/>
      <c r="AB7363" s="12"/>
      <c r="AC7363" s="12"/>
      <c r="AD7363" s="12"/>
      <c r="AE7363" s="12"/>
      <c r="AF7363" s="12"/>
      <c r="AG7363" s="12"/>
      <c r="AH7363" s="12"/>
      <c r="AI7363" s="12"/>
      <c r="AJ7363" s="12"/>
      <c r="AK7363" s="12"/>
      <c r="AL7363" s="12"/>
      <c r="AM7363" s="12"/>
      <c r="AN7363" s="12"/>
      <c r="AO7363" s="12"/>
      <c r="AP7363" s="12"/>
      <c r="AQ7363" s="12"/>
      <c r="AR7363" s="12"/>
      <c r="AS7363" s="12"/>
      <c r="AT7363" s="12"/>
      <c r="AU7363" s="12"/>
      <c r="AV7363" s="12"/>
      <c r="AW7363" s="12"/>
      <c r="AX7363" s="12"/>
      <c r="AY7363" s="12"/>
      <c r="AZ7363" s="12"/>
      <c r="BA7363" s="12"/>
      <c r="BB7363" s="12"/>
      <c r="BC7363" s="12"/>
      <c r="BD7363" s="12"/>
      <c r="BE7363" s="12"/>
      <c r="BF7363" s="12"/>
      <c r="BG7363" s="12"/>
      <c r="BH7363" s="12"/>
      <c r="BI7363" s="12"/>
      <c r="BJ7363" s="13"/>
      <c r="BK7363" s="13"/>
      <c r="BL7363" s="13"/>
      <c r="BM7363" s="13"/>
      <c r="BN7363" s="13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1"/>
      <c r="L7364" s="11"/>
      <c r="M7364" s="12"/>
      <c r="N7364" s="12"/>
      <c r="O7364" s="12"/>
      <c r="P7364" s="12"/>
      <c r="Q7364" s="12"/>
      <c r="R7364" s="12"/>
      <c r="S7364" s="12"/>
      <c r="T7364" s="12"/>
      <c r="U7364" s="12"/>
      <c r="V7364" s="12"/>
      <c r="W7364" s="12"/>
      <c r="X7364" s="12"/>
      <c r="Y7364" s="12"/>
      <c r="Z7364" s="12"/>
      <c r="AA7364" s="12"/>
      <c r="AB7364" s="12"/>
      <c r="AC7364" s="12"/>
      <c r="AD7364" s="12"/>
      <c r="AE7364" s="12"/>
      <c r="AF7364" s="12"/>
      <c r="AG7364" s="12"/>
      <c r="AH7364" s="12"/>
      <c r="AI7364" s="12"/>
      <c r="AJ7364" s="12"/>
      <c r="AK7364" s="12"/>
      <c r="AL7364" s="12"/>
      <c r="AM7364" s="12"/>
      <c r="AN7364" s="12"/>
      <c r="AO7364" s="12"/>
      <c r="AP7364" s="12"/>
      <c r="AQ7364" s="12"/>
      <c r="AR7364" s="12"/>
      <c r="AS7364" s="12"/>
      <c r="AT7364" s="12"/>
      <c r="AU7364" s="12"/>
      <c r="AV7364" s="12"/>
      <c r="AW7364" s="12"/>
      <c r="AX7364" s="12"/>
      <c r="AY7364" s="12"/>
      <c r="AZ7364" s="12"/>
      <c r="BA7364" s="12"/>
      <c r="BB7364" s="12"/>
      <c r="BC7364" s="12"/>
      <c r="BD7364" s="12"/>
      <c r="BE7364" s="12"/>
      <c r="BF7364" s="12"/>
      <c r="BG7364" s="12"/>
      <c r="BH7364" s="12"/>
      <c r="BI7364" s="12"/>
      <c r="BJ7364" s="13"/>
      <c r="BK7364" s="13"/>
      <c r="BL7364" s="13"/>
      <c r="BM7364" s="13"/>
      <c r="BN7364" s="13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1"/>
      <c r="L7365" s="11"/>
      <c r="M7365" s="12"/>
      <c r="N7365" s="12"/>
      <c r="O7365" s="12"/>
      <c r="P7365" s="12"/>
      <c r="Q7365" s="12"/>
      <c r="R7365" s="12"/>
      <c r="S7365" s="12"/>
      <c r="T7365" s="12"/>
      <c r="U7365" s="12"/>
      <c r="V7365" s="12"/>
      <c r="W7365" s="12"/>
      <c r="X7365" s="12"/>
      <c r="Y7365" s="12"/>
      <c r="Z7365" s="12"/>
      <c r="AA7365" s="12"/>
      <c r="AB7365" s="12"/>
      <c r="AC7365" s="12"/>
      <c r="AD7365" s="12"/>
      <c r="AE7365" s="12"/>
      <c r="AF7365" s="12"/>
      <c r="AG7365" s="12"/>
      <c r="AH7365" s="12"/>
      <c r="AI7365" s="12"/>
      <c r="AJ7365" s="12"/>
      <c r="AK7365" s="12"/>
      <c r="AL7365" s="12"/>
      <c r="AM7365" s="12"/>
      <c r="AN7365" s="12"/>
      <c r="AO7365" s="12"/>
      <c r="AP7365" s="12"/>
      <c r="AQ7365" s="12"/>
      <c r="AR7365" s="12"/>
      <c r="AS7365" s="12"/>
      <c r="AT7365" s="12"/>
      <c r="AU7365" s="12"/>
      <c r="AV7365" s="12"/>
      <c r="AW7365" s="12"/>
      <c r="AX7365" s="12"/>
      <c r="AY7365" s="12"/>
      <c r="AZ7365" s="12"/>
      <c r="BA7365" s="12"/>
      <c r="BB7365" s="12"/>
      <c r="BC7365" s="12"/>
      <c r="BD7365" s="12"/>
      <c r="BE7365" s="12"/>
      <c r="BF7365" s="12"/>
      <c r="BG7365" s="12"/>
      <c r="BH7365" s="12"/>
      <c r="BI7365" s="12"/>
      <c r="BJ7365" s="13"/>
      <c r="BK7365" s="13"/>
      <c r="BL7365" s="13"/>
      <c r="BM7365" s="13"/>
      <c r="BN7365" s="13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1"/>
      <c r="L7366" s="11"/>
      <c r="M7366" s="12"/>
      <c r="N7366" s="12"/>
      <c r="O7366" s="12"/>
      <c r="P7366" s="12"/>
      <c r="Q7366" s="12"/>
      <c r="R7366" s="12"/>
      <c r="S7366" s="12"/>
      <c r="T7366" s="12"/>
      <c r="U7366" s="12"/>
      <c r="V7366" s="12"/>
      <c r="W7366" s="12"/>
      <c r="X7366" s="12"/>
      <c r="Y7366" s="12"/>
      <c r="Z7366" s="12"/>
      <c r="AA7366" s="12"/>
      <c r="AB7366" s="12"/>
      <c r="AC7366" s="12"/>
      <c r="AD7366" s="12"/>
      <c r="AE7366" s="12"/>
      <c r="AF7366" s="12"/>
      <c r="AG7366" s="12"/>
      <c r="AH7366" s="12"/>
      <c r="AI7366" s="12"/>
      <c r="AJ7366" s="12"/>
      <c r="AK7366" s="12"/>
      <c r="AL7366" s="12"/>
      <c r="AM7366" s="12"/>
      <c r="AN7366" s="12"/>
      <c r="AO7366" s="12"/>
      <c r="AP7366" s="12"/>
      <c r="AQ7366" s="12"/>
      <c r="AR7366" s="12"/>
      <c r="AS7366" s="12"/>
      <c r="AT7366" s="12"/>
      <c r="AU7366" s="12"/>
      <c r="AV7366" s="12"/>
      <c r="AW7366" s="12"/>
      <c r="AX7366" s="12"/>
      <c r="AY7366" s="12"/>
      <c r="AZ7366" s="12"/>
      <c r="BA7366" s="12"/>
      <c r="BB7366" s="12"/>
      <c r="BC7366" s="12"/>
      <c r="BD7366" s="12"/>
      <c r="BE7366" s="12"/>
      <c r="BF7366" s="12"/>
      <c r="BG7366" s="12"/>
      <c r="BH7366" s="12"/>
      <c r="BI7366" s="12"/>
      <c r="BJ7366" s="13"/>
      <c r="BK7366" s="13"/>
      <c r="BL7366" s="13"/>
      <c r="BM7366" s="13"/>
      <c r="BN7366" s="13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1"/>
      <c r="L7367" s="11"/>
      <c r="M7367" s="12"/>
      <c r="N7367" s="12"/>
      <c r="O7367" s="12"/>
      <c r="P7367" s="12"/>
      <c r="Q7367" s="12"/>
      <c r="R7367" s="12"/>
      <c r="S7367" s="12"/>
      <c r="T7367" s="12"/>
      <c r="U7367" s="12"/>
      <c r="V7367" s="12"/>
      <c r="W7367" s="12"/>
      <c r="X7367" s="12"/>
      <c r="Y7367" s="12"/>
      <c r="Z7367" s="12"/>
      <c r="AA7367" s="12"/>
      <c r="AB7367" s="12"/>
      <c r="AC7367" s="12"/>
      <c r="AD7367" s="12"/>
      <c r="AE7367" s="12"/>
      <c r="AF7367" s="12"/>
      <c r="AG7367" s="12"/>
      <c r="AH7367" s="12"/>
      <c r="AI7367" s="12"/>
      <c r="AJ7367" s="12"/>
      <c r="AK7367" s="12"/>
      <c r="AL7367" s="12"/>
      <c r="AM7367" s="12"/>
      <c r="AN7367" s="12"/>
      <c r="AO7367" s="12"/>
      <c r="AP7367" s="12"/>
      <c r="AQ7367" s="12"/>
      <c r="AR7367" s="12"/>
      <c r="AS7367" s="12"/>
      <c r="AT7367" s="12"/>
      <c r="AU7367" s="12"/>
      <c r="AV7367" s="12"/>
      <c r="AW7367" s="12"/>
      <c r="AX7367" s="12"/>
      <c r="AY7367" s="12"/>
      <c r="AZ7367" s="12"/>
      <c r="BA7367" s="12"/>
      <c r="BB7367" s="12"/>
      <c r="BC7367" s="12"/>
      <c r="BD7367" s="12"/>
      <c r="BE7367" s="12"/>
      <c r="BF7367" s="12"/>
      <c r="BG7367" s="12"/>
      <c r="BH7367" s="12"/>
      <c r="BI7367" s="12"/>
      <c r="BJ7367" s="13"/>
      <c r="BK7367" s="13"/>
      <c r="BL7367" s="13"/>
      <c r="BM7367" s="13"/>
      <c r="BN7367" s="13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1"/>
      <c r="L7368" s="11"/>
      <c r="M7368" s="12"/>
      <c r="N7368" s="12"/>
      <c r="O7368" s="12"/>
      <c r="P7368" s="12"/>
      <c r="Q7368" s="12"/>
      <c r="R7368" s="12"/>
      <c r="S7368" s="12"/>
      <c r="T7368" s="12"/>
      <c r="U7368" s="12"/>
      <c r="V7368" s="12"/>
      <c r="W7368" s="12"/>
      <c r="X7368" s="12"/>
      <c r="Y7368" s="12"/>
      <c r="Z7368" s="12"/>
      <c r="AA7368" s="12"/>
      <c r="AB7368" s="12"/>
      <c r="AC7368" s="12"/>
      <c r="AD7368" s="12"/>
      <c r="AE7368" s="12"/>
      <c r="AF7368" s="12"/>
      <c r="AG7368" s="12"/>
      <c r="AH7368" s="12"/>
      <c r="AI7368" s="12"/>
      <c r="AJ7368" s="12"/>
      <c r="AK7368" s="12"/>
      <c r="AL7368" s="12"/>
      <c r="AM7368" s="12"/>
      <c r="AN7368" s="12"/>
      <c r="AO7368" s="12"/>
      <c r="AP7368" s="12"/>
      <c r="AQ7368" s="12"/>
      <c r="AR7368" s="12"/>
      <c r="AS7368" s="12"/>
      <c r="AT7368" s="12"/>
      <c r="AU7368" s="12"/>
      <c r="AV7368" s="12"/>
      <c r="AW7368" s="12"/>
      <c r="AX7368" s="12"/>
      <c r="AY7368" s="12"/>
      <c r="AZ7368" s="12"/>
      <c r="BA7368" s="12"/>
      <c r="BB7368" s="12"/>
      <c r="BC7368" s="12"/>
      <c r="BD7368" s="12"/>
      <c r="BE7368" s="12"/>
      <c r="BF7368" s="12"/>
      <c r="BG7368" s="12"/>
      <c r="BH7368" s="12"/>
      <c r="BI7368" s="12"/>
      <c r="BJ7368" s="13"/>
      <c r="BK7368" s="13"/>
      <c r="BL7368" s="13"/>
      <c r="BM7368" s="13"/>
      <c r="BN7368" s="13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1"/>
      <c r="L7369" s="11"/>
      <c r="M7369" s="12"/>
      <c r="N7369" s="12"/>
      <c r="O7369" s="12"/>
      <c r="P7369" s="12"/>
      <c r="Q7369" s="12"/>
      <c r="R7369" s="12"/>
      <c r="S7369" s="12"/>
      <c r="T7369" s="12"/>
      <c r="U7369" s="12"/>
      <c r="V7369" s="12"/>
      <c r="W7369" s="12"/>
      <c r="X7369" s="12"/>
      <c r="Y7369" s="12"/>
      <c r="Z7369" s="12"/>
      <c r="AA7369" s="12"/>
      <c r="AB7369" s="12"/>
      <c r="AC7369" s="12"/>
      <c r="AD7369" s="12"/>
      <c r="AE7369" s="12"/>
      <c r="AF7369" s="12"/>
      <c r="AG7369" s="12"/>
      <c r="AH7369" s="12"/>
      <c r="AI7369" s="12"/>
      <c r="AJ7369" s="12"/>
      <c r="AK7369" s="12"/>
      <c r="AL7369" s="12"/>
      <c r="AM7369" s="12"/>
      <c r="AN7369" s="12"/>
      <c r="AO7369" s="12"/>
      <c r="AP7369" s="12"/>
      <c r="AQ7369" s="12"/>
      <c r="AR7369" s="12"/>
      <c r="AS7369" s="12"/>
      <c r="AT7369" s="12"/>
      <c r="AU7369" s="12"/>
      <c r="AV7369" s="12"/>
      <c r="AW7369" s="12"/>
      <c r="AX7369" s="12"/>
      <c r="AY7369" s="12"/>
      <c r="AZ7369" s="12"/>
      <c r="BA7369" s="12"/>
      <c r="BB7369" s="12"/>
      <c r="BC7369" s="12"/>
      <c r="BD7369" s="12"/>
      <c r="BE7369" s="12"/>
      <c r="BF7369" s="12"/>
      <c r="BG7369" s="12"/>
      <c r="BH7369" s="12"/>
      <c r="BI7369" s="12"/>
      <c r="BJ7369" s="13"/>
      <c r="BK7369" s="13"/>
      <c r="BL7369" s="13"/>
      <c r="BM7369" s="13"/>
      <c r="BN7369" s="13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1"/>
      <c r="L7370" s="11"/>
      <c r="M7370" s="12"/>
      <c r="N7370" s="12"/>
      <c r="O7370" s="12"/>
      <c r="P7370" s="12"/>
      <c r="Q7370" s="12"/>
      <c r="R7370" s="12"/>
      <c r="S7370" s="12"/>
      <c r="T7370" s="12"/>
      <c r="U7370" s="12"/>
      <c r="V7370" s="12"/>
      <c r="W7370" s="12"/>
      <c r="X7370" s="12"/>
      <c r="Y7370" s="12"/>
      <c r="Z7370" s="12"/>
      <c r="AA7370" s="12"/>
      <c r="AB7370" s="12"/>
      <c r="AC7370" s="12"/>
      <c r="AD7370" s="12"/>
      <c r="AE7370" s="12"/>
      <c r="AF7370" s="12"/>
      <c r="AG7370" s="12"/>
      <c r="AH7370" s="12"/>
      <c r="AI7370" s="12"/>
      <c r="AJ7370" s="12"/>
      <c r="AK7370" s="12"/>
      <c r="AL7370" s="12"/>
      <c r="AM7370" s="12"/>
      <c r="AN7370" s="12"/>
      <c r="AO7370" s="12"/>
      <c r="AP7370" s="12"/>
      <c r="AQ7370" s="12"/>
      <c r="AR7370" s="12"/>
      <c r="AS7370" s="12"/>
      <c r="AT7370" s="12"/>
      <c r="AU7370" s="12"/>
      <c r="AV7370" s="12"/>
      <c r="AW7370" s="12"/>
      <c r="AX7370" s="12"/>
      <c r="AY7370" s="12"/>
      <c r="AZ7370" s="12"/>
      <c r="BA7370" s="12"/>
      <c r="BB7370" s="12"/>
      <c r="BC7370" s="12"/>
      <c r="BD7370" s="12"/>
      <c r="BE7370" s="12"/>
      <c r="BF7370" s="12"/>
      <c r="BG7370" s="12"/>
      <c r="BH7370" s="12"/>
      <c r="BI7370" s="12"/>
      <c r="BJ7370" s="13"/>
      <c r="BK7370" s="13"/>
      <c r="BL7370" s="13"/>
      <c r="BM7370" s="13"/>
      <c r="BN7370" s="13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1"/>
      <c r="L7371" s="11"/>
      <c r="M7371" s="12"/>
      <c r="N7371" s="12"/>
      <c r="O7371" s="12"/>
      <c r="P7371" s="12"/>
      <c r="Q7371" s="12"/>
      <c r="R7371" s="12"/>
      <c r="S7371" s="12"/>
      <c r="T7371" s="12"/>
      <c r="U7371" s="12"/>
      <c r="V7371" s="12"/>
      <c r="W7371" s="12"/>
      <c r="X7371" s="12"/>
      <c r="Y7371" s="12"/>
      <c r="Z7371" s="12"/>
      <c r="AA7371" s="12"/>
      <c r="AB7371" s="12"/>
      <c r="AC7371" s="12"/>
      <c r="AD7371" s="12"/>
      <c r="AE7371" s="12"/>
      <c r="AF7371" s="12"/>
      <c r="AG7371" s="12"/>
      <c r="AH7371" s="12"/>
      <c r="AI7371" s="12"/>
      <c r="AJ7371" s="12"/>
      <c r="AK7371" s="12"/>
      <c r="AL7371" s="12"/>
      <c r="AM7371" s="12"/>
      <c r="AN7371" s="12"/>
      <c r="AO7371" s="12"/>
      <c r="AP7371" s="12"/>
      <c r="AQ7371" s="12"/>
      <c r="AR7371" s="12"/>
      <c r="AS7371" s="12"/>
      <c r="AT7371" s="12"/>
      <c r="AU7371" s="12"/>
      <c r="AV7371" s="12"/>
      <c r="AW7371" s="12"/>
      <c r="AX7371" s="12"/>
      <c r="AY7371" s="12"/>
      <c r="AZ7371" s="12"/>
      <c r="BA7371" s="12"/>
      <c r="BB7371" s="12"/>
      <c r="BC7371" s="12"/>
      <c r="BD7371" s="12"/>
      <c r="BE7371" s="12"/>
      <c r="BF7371" s="12"/>
      <c r="BG7371" s="12"/>
      <c r="BH7371" s="12"/>
      <c r="BI7371" s="12"/>
      <c r="BJ7371" s="13"/>
      <c r="BK7371" s="13"/>
      <c r="BL7371" s="13"/>
      <c r="BM7371" s="13"/>
      <c r="BN7371" s="13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1"/>
      <c r="L7372" s="11"/>
      <c r="M7372" s="12"/>
      <c r="N7372" s="12"/>
      <c r="O7372" s="12"/>
      <c r="P7372" s="12"/>
      <c r="Q7372" s="12"/>
      <c r="R7372" s="12"/>
      <c r="S7372" s="12"/>
      <c r="T7372" s="12"/>
      <c r="U7372" s="12"/>
      <c r="V7372" s="12"/>
      <c r="W7372" s="12"/>
      <c r="X7372" s="12"/>
      <c r="Y7372" s="12"/>
      <c r="Z7372" s="12"/>
      <c r="AA7372" s="12"/>
      <c r="AB7372" s="12"/>
      <c r="AC7372" s="12"/>
      <c r="AD7372" s="12"/>
      <c r="AE7372" s="12"/>
      <c r="AF7372" s="12"/>
      <c r="AG7372" s="12"/>
      <c r="AH7372" s="12"/>
      <c r="AI7372" s="12"/>
      <c r="AJ7372" s="12"/>
      <c r="AK7372" s="12"/>
      <c r="AL7372" s="12"/>
      <c r="AM7372" s="12"/>
      <c r="AN7372" s="12"/>
      <c r="AO7372" s="12"/>
      <c r="AP7372" s="12"/>
      <c r="AQ7372" s="12"/>
      <c r="AR7372" s="12"/>
      <c r="AS7372" s="12"/>
      <c r="AT7372" s="12"/>
      <c r="AU7372" s="12"/>
      <c r="AV7372" s="12"/>
      <c r="AW7372" s="12"/>
      <c r="AX7372" s="12"/>
      <c r="AY7372" s="12"/>
      <c r="AZ7372" s="12"/>
      <c r="BA7372" s="12"/>
      <c r="BB7372" s="12"/>
      <c r="BC7372" s="12"/>
      <c r="BD7372" s="12"/>
      <c r="BE7372" s="12"/>
      <c r="BF7372" s="12"/>
      <c r="BG7372" s="12"/>
      <c r="BH7372" s="12"/>
      <c r="BI7372" s="12"/>
      <c r="BJ7372" s="13"/>
      <c r="BK7372" s="13"/>
      <c r="BL7372" s="13"/>
      <c r="BM7372" s="13"/>
      <c r="BN7372" s="13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1"/>
      <c r="L7373" s="11"/>
      <c r="M7373" s="12"/>
      <c r="N7373" s="12"/>
      <c r="O7373" s="12"/>
      <c r="P7373" s="12"/>
      <c r="Q7373" s="12"/>
      <c r="R7373" s="12"/>
      <c r="S7373" s="12"/>
      <c r="T7373" s="12"/>
      <c r="U7373" s="12"/>
      <c r="V7373" s="12"/>
      <c r="W7373" s="12"/>
      <c r="X7373" s="12"/>
      <c r="Y7373" s="12"/>
      <c r="Z7373" s="12"/>
      <c r="AA7373" s="12"/>
      <c r="AB7373" s="12"/>
      <c r="AC7373" s="12"/>
      <c r="AD7373" s="12"/>
      <c r="AE7373" s="12"/>
      <c r="AF7373" s="12"/>
      <c r="AG7373" s="12"/>
      <c r="AH7373" s="12"/>
      <c r="AI7373" s="12"/>
      <c r="AJ7373" s="12"/>
      <c r="AK7373" s="12"/>
      <c r="AL7373" s="12"/>
      <c r="AM7373" s="12"/>
      <c r="AN7373" s="12"/>
      <c r="AO7373" s="12"/>
      <c r="AP7373" s="12"/>
      <c r="AQ7373" s="12"/>
      <c r="AR7373" s="12"/>
      <c r="AS7373" s="12"/>
      <c r="AT7373" s="12"/>
      <c r="AU7373" s="12"/>
      <c r="AV7373" s="12"/>
      <c r="AW7373" s="12"/>
      <c r="AX7373" s="12"/>
      <c r="AY7373" s="12"/>
      <c r="AZ7373" s="12"/>
      <c r="BA7373" s="12"/>
      <c r="BB7373" s="12"/>
      <c r="BC7373" s="12"/>
      <c r="BD7373" s="12"/>
      <c r="BE7373" s="12"/>
      <c r="BF7373" s="12"/>
      <c r="BG7373" s="12"/>
      <c r="BH7373" s="12"/>
      <c r="BI7373" s="12"/>
      <c r="BJ7373" s="13"/>
      <c r="BK7373" s="13"/>
      <c r="BL7373" s="13"/>
      <c r="BM7373" s="13"/>
      <c r="BN7373" s="13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1"/>
      <c r="L7374" s="11"/>
      <c r="M7374" s="12"/>
      <c r="N7374" s="12"/>
      <c r="O7374" s="12"/>
      <c r="P7374" s="12"/>
      <c r="Q7374" s="12"/>
      <c r="R7374" s="12"/>
      <c r="S7374" s="12"/>
      <c r="T7374" s="12"/>
      <c r="U7374" s="12"/>
      <c r="V7374" s="12"/>
      <c r="W7374" s="12"/>
      <c r="X7374" s="12"/>
      <c r="Y7374" s="12"/>
      <c r="Z7374" s="12"/>
      <c r="AA7374" s="12"/>
      <c r="AB7374" s="12"/>
      <c r="AC7374" s="12"/>
      <c r="AD7374" s="12"/>
      <c r="AE7374" s="12"/>
      <c r="AF7374" s="12"/>
      <c r="AG7374" s="12"/>
      <c r="AH7374" s="12"/>
      <c r="AI7374" s="12"/>
      <c r="AJ7374" s="12"/>
      <c r="AK7374" s="12"/>
      <c r="AL7374" s="12"/>
      <c r="AM7374" s="12"/>
      <c r="AN7374" s="12"/>
      <c r="AO7374" s="12"/>
      <c r="AP7374" s="12"/>
      <c r="AQ7374" s="12"/>
      <c r="AR7374" s="12"/>
      <c r="AS7374" s="12"/>
      <c r="AT7374" s="12"/>
      <c r="AU7374" s="12"/>
      <c r="AV7374" s="12"/>
      <c r="AW7374" s="12"/>
      <c r="AX7374" s="12"/>
      <c r="AY7374" s="12"/>
      <c r="AZ7374" s="12"/>
      <c r="BA7374" s="12"/>
      <c r="BB7374" s="12"/>
      <c r="BC7374" s="12"/>
      <c r="BD7374" s="12"/>
      <c r="BE7374" s="12"/>
      <c r="BF7374" s="12"/>
      <c r="BG7374" s="12"/>
      <c r="BH7374" s="12"/>
      <c r="BI7374" s="12"/>
      <c r="BJ7374" s="13"/>
      <c r="BK7374" s="13"/>
      <c r="BL7374" s="13"/>
      <c r="BM7374" s="13"/>
      <c r="BN7374" s="13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1"/>
      <c r="L7375" s="11"/>
      <c r="M7375" s="12"/>
      <c r="N7375" s="12"/>
      <c r="O7375" s="12"/>
      <c r="P7375" s="12"/>
      <c r="Q7375" s="12"/>
      <c r="R7375" s="12"/>
      <c r="S7375" s="12"/>
      <c r="T7375" s="12"/>
      <c r="U7375" s="12"/>
      <c r="V7375" s="12"/>
      <c r="W7375" s="12"/>
      <c r="X7375" s="12"/>
      <c r="Y7375" s="12"/>
      <c r="Z7375" s="12"/>
      <c r="AA7375" s="12"/>
      <c r="AB7375" s="12"/>
      <c r="AC7375" s="12"/>
      <c r="AD7375" s="12"/>
      <c r="AE7375" s="12"/>
      <c r="AF7375" s="12"/>
      <c r="AG7375" s="12"/>
      <c r="AH7375" s="12"/>
      <c r="AI7375" s="12"/>
      <c r="AJ7375" s="12"/>
      <c r="AK7375" s="12"/>
      <c r="AL7375" s="12"/>
      <c r="AM7375" s="12"/>
      <c r="AN7375" s="12"/>
      <c r="AO7375" s="12"/>
      <c r="AP7375" s="12"/>
      <c r="AQ7375" s="12"/>
      <c r="AR7375" s="12"/>
      <c r="AS7375" s="12"/>
      <c r="AT7375" s="12"/>
      <c r="AU7375" s="12"/>
      <c r="AV7375" s="12"/>
      <c r="AW7375" s="12"/>
      <c r="AX7375" s="12"/>
      <c r="AY7375" s="12"/>
      <c r="AZ7375" s="12"/>
      <c r="BA7375" s="12"/>
      <c r="BB7375" s="12"/>
      <c r="BC7375" s="12"/>
      <c r="BD7375" s="12"/>
      <c r="BE7375" s="12"/>
      <c r="BF7375" s="12"/>
      <c r="BG7375" s="12"/>
      <c r="BH7375" s="12"/>
      <c r="BI7375" s="12"/>
      <c r="BJ7375" s="13"/>
      <c r="BK7375" s="13"/>
      <c r="BL7375" s="13"/>
      <c r="BM7375" s="13"/>
      <c r="BN7375" s="13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1"/>
      <c r="L7376" s="11"/>
      <c r="M7376" s="12"/>
      <c r="N7376" s="12"/>
      <c r="O7376" s="12"/>
      <c r="P7376" s="12"/>
      <c r="Q7376" s="12"/>
      <c r="R7376" s="12"/>
      <c r="S7376" s="12"/>
      <c r="T7376" s="12"/>
      <c r="U7376" s="12"/>
      <c r="V7376" s="12"/>
      <c r="W7376" s="12"/>
      <c r="X7376" s="12"/>
      <c r="Y7376" s="12"/>
      <c r="Z7376" s="12"/>
      <c r="AA7376" s="12"/>
      <c r="AB7376" s="12"/>
      <c r="AC7376" s="12"/>
      <c r="AD7376" s="12"/>
      <c r="AE7376" s="12"/>
      <c r="AF7376" s="12"/>
      <c r="AG7376" s="12"/>
      <c r="AH7376" s="12"/>
      <c r="AI7376" s="12"/>
      <c r="AJ7376" s="12"/>
      <c r="AK7376" s="12"/>
      <c r="AL7376" s="12"/>
      <c r="AM7376" s="12"/>
      <c r="AN7376" s="12"/>
      <c r="AO7376" s="12"/>
      <c r="AP7376" s="12"/>
      <c r="AQ7376" s="12"/>
      <c r="AR7376" s="12"/>
      <c r="AS7376" s="12"/>
      <c r="AT7376" s="12"/>
      <c r="AU7376" s="12"/>
      <c r="AV7376" s="12"/>
      <c r="AW7376" s="12"/>
      <c r="AX7376" s="12"/>
      <c r="AY7376" s="12"/>
      <c r="AZ7376" s="12"/>
      <c r="BA7376" s="12"/>
      <c r="BB7376" s="12"/>
      <c r="BC7376" s="12"/>
      <c r="BD7376" s="12"/>
      <c r="BE7376" s="12"/>
      <c r="BF7376" s="12"/>
      <c r="BG7376" s="12"/>
      <c r="BH7376" s="12"/>
      <c r="BI7376" s="12"/>
      <c r="BJ7376" s="13"/>
      <c r="BK7376" s="13"/>
      <c r="BL7376" s="13"/>
      <c r="BM7376" s="13"/>
      <c r="BN7376" s="13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1"/>
      <c r="L7377" s="11"/>
      <c r="M7377" s="12"/>
      <c r="N7377" s="12"/>
      <c r="O7377" s="12"/>
      <c r="P7377" s="12"/>
      <c r="Q7377" s="12"/>
      <c r="R7377" s="12"/>
      <c r="S7377" s="12"/>
      <c r="T7377" s="12"/>
      <c r="U7377" s="12"/>
      <c r="V7377" s="12"/>
      <c r="W7377" s="12"/>
      <c r="X7377" s="12"/>
      <c r="Y7377" s="12"/>
      <c r="Z7377" s="12"/>
      <c r="AA7377" s="12"/>
      <c r="AB7377" s="12"/>
      <c r="AC7377" s="12"/>
      <c r="AD7377" s="12"/>
      <c r="AE7377" s="12"/>
      <c r="AF7377" s="12"/>
      <c r="AG7377" s="12"/>
      <c r="AH7377" s="12"/>
      <c r="AI7377" s="12"/>
      <c r="AJ7377" s="12"/>
      <c r="AK7377" s="12"/>
      <c r="AL7377" s="12"/>
      <c r="AM7377" s="12"/>
      <c r="AN7377" s="12"/>
      <c r="AO7377" s="12"/>
      <c r="AP7377" s="12"/>
      <c r="AQ7377" s="12"/>
      <c r="AR7377" s="12"/>
      <c r="AS7377" s="12"/>
      <c r="AT7377" s="12"/>
      <c r="AU7377" s="12"/>
      <c r="AV7377" s="12"/>
      <c r="AW7377" s="12"/>
      <c r="AX7377" s="12"/>
      <c r="AY7377" s="12"/>
      <c r="AZ7377" s="12"/>
      <c r="BA7377" s="12"/>
      <c r="BB7377" s="12"/>
      <c r="BC7377" s="12"/>
      <c r="BD7377" s="12"/>
      <c r="BE7377" s="12"/>
      <c r="BF7377" s="12"/>
      <c r="BG7377" s="12"/>
      <c r="BH7377" s="12"/>
      <c r="BI7377" s="12"/>
      <c r="BJ7377" s="13"/>
      <c r="BK7377" s="13"/>
      <c r="BL7377" s="13"/>
      <c r="BM7377" s="13"/>
      <c r="BN7377" s="13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1"/>
      <c r="L7378" s="11"/>
      <c r="M7378" s="12"/>
      <c r="N7378" s="12"/>
      <c r="O7378" s="12"/>
      <c r="P7378" s="12"/>
      <c r="Q7378" s="12"/>
      <c r="R7378" s="12"/>
      <c r="S7378" s="12"/>
      <c r="T7378" s="12"/>
      <c r="U7378" s="12"/>
      <c r="V7378" s="12"/>
      <c r="W7378" s="12"/>
      <c r="X7378" s="12"/>
      <c r="Y7378" s="12"/>
      <c r="Z7378" s="12"/>
      <c r="AA7378" s="12"/>
      <c r="AB7378" s="12"/>
      <c r="AC7378" s="12"/>
      <c r="AD7378" s="12"/>
      <c r="AE7378" s="12"/>
      <c r="AF7378" s="12"/>
      <c r="AG7378" s="12"/>
      <c r="AH7378" s="12"/>
      <c r="AI7378" s="12"/>
      <c r="AJ7378" s="12"/>
      <c r="AK7378" s="12"/>
      <c r="AL7378" s="12"/>
      <c r="AM7378" s="12"/>
      <c r="AN7378" s="12"/>
      <c r="AO7378" s="12"/>
      <c r="AP7378" s="12"/>
      <c r="AQ7378" s="12"/>
      <c r="AR7378" s="12"/>
      <c r="AS7378" s="12"/>
      <c r="AT7378" s="12"/>
      <c r="AU7378" s="12"/>
      <c r="AV7378" s="12"/>
      <c r="AW7378" s="12"/>
      <c r="AX7378" s="12"/>
      <c r="AY7378" s="12"/>
      <c r="AZ7378" s="12"/>
      <c r="BA7378" s="12"/>
      <c r="BB7378" s="12"/>
      <c r="BC7378" s="12"/>
      <c r="BD7378" s="12"/>
      <c r="BE7378" s="12"/>
      <c r="BF7378" s="12"/>
      <c r="BG7378" s="12"/>
      <c r="BH7378" s="12"/>
      <c r="BI7378" s="12"/>
      <c r="BJ7378" s="13"/>
      <c r="BK7378" s="13"/>
      <c r="BL7378" s="13"/>
      <c r="BM7378" s="13"/>
      <c r="BN7378" s="13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1"/>
      <c r="L7379" s="11"/>
      <c r="M7379" s="12"/>
      <c r="N7379" s="12"/>
      <c r="O7379" s="12"/>
      <c r="P7379" s="12"/>
      <c r="Q7379" s="12"/>
      <c r="R7379" s="12"/>
      <c r="S7379" s="12"/>
      <c r="T7379" s="12"/>
      <c r="U7379" s="12"/>
      <c r="V7379" s="12"/>
      <c r="W7379" s="12"/>
      <c r="X7379" s="12"/>
      <c r="Y7379" s="12"/>
      <c r="Z7379" s="12"/>
      <c r="AA7379" s="12"/>
      <c r="AB7379" s="12"/>
      <c r="AC7379" s="12"/>
      <c r="AD7379" s="12"/>
      <c r="AE7379" s="12"/>
      <c r="AF7379" s="12"/>
      <c r="AG7379" s="12"/>
      <c r="AH7379" s="12"/>
      <c r="AI7379" s="12"/>
      <c r="AJ7379" s="12"/>
      <c r="AK7379" s="12"/>
      <c r="AL7379" s="12"/>
      <c r="AM7379" s="12"/>
      <c r="AN7379" s="12"/>
      <c r="AO7379" s="12"/>
      <c r="AP7379" s="12"/>
      <c r="AQ7379" s="12"/>
      <c r="AR7379" s="12"/>
      <c r="AS7379" s="12"/>
      <c r="AT7379" s="12"/>
      <c r="AU7379" s="12"/>
      <c r="AV7379" s="12"/>
      <c r="AW7379" s="12"/>
      <c r="AX7379" s="12"/>
      <c r="AY7379" s="12"/>
      <c r="AZ7379" s="12"/>
      <c r="BA7379" s="12"/>
      <c r="BB7379" s="12"/>
      <c r="BC7379" s="12"/>
      <c r="BD7379" s="12"/>
      <c r="BE7379" s="12"/>
      <c r="BF7379" s="12"/>
      <c r="BG7379" s="12"/>
      <c r="BH7379" s="12"/>
      <c r="BI7379" s="12"/>
      <c r="BJ7379" s="13"/>
      <c r="BK7379" s="13"/>
      <c r="BL7379" s="13"/>
      <c r="BM7379" s="13"/>
      <c r="BN7379" s="13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1"/>
      <c r="L7380" s="11"/>
      <c r="M7380" s="12"/>
      <c r="N7380" s="12"/>
      <c r="O7380" s="12"/>
      <c r="P7380" s="12"/>
      <c r="Q7380" s="12"/>
      <c r="R7380" s="12"/>
      <c r="S7380" s="12"/>
      <c r="T7380" s="12"/>
      <c r="U7380" s="12"/>
      <c r="V7380" s="12"/>
      <c r="W7380" s="12"/>
      <c r="X7380" s="12"/>
      <c r="Y7380" s="12"/>
      <c r="Z7380" s="12"/>
      <c r="AA7380" s="12"/>
      <c r="AB7380" s="12"/>
      <c r="AC7380" s="12"/>
      <c r="AD7380" s="12"/>
      <c r="AE7380" s="12"/>
      <c r="AF7380" s="12"/>
      <c r="AG7380" s="12"/>
      <c r="AH7380" s="12"/>
      <c r="AI7380" s="12"/>
      <c r="AJ7380" s="12"/>
      <c r="AK7380" s="12"/>
      <c r="AL7380" s="12"/>
      <c r="AM7380" s="12"/>
      <c r="AN7380" s="12"/>
      <c r="AO7380" s="12"/>
      <c r="AP7380" s="12"/>
      <c r="AQ7380" s="12"/>
      <c r="AR7380" s="12"/>
      <c r="AS7380" s="12"/>
      <c r="AT7380" s="12"/>
      <c r="AU7380" s="12"/>
      <c r="AV7380" s="12"/>
      <c r="AW7380" s="12"/>
      <c r="AX7380" s="12"/>
      <c r="AY7380" s="12"/>
      <c r="AZ7380" s="12"/>
      <c r="BA7380" s="12"/>
      <c r="BB7380" s="12"/>
      <c r="BC7380" s="12"/>
      <c r="BD7380" s="12"/>
      <c r="BE7380" s="12"/>
      <c r="BF7380" s="12"/>
      <c r="BG7380" s="12"/>
      <c r="BH7380" s="12"/>
      <c r="BI7380" s="12"/>
      <c r="BJ7380" s="13"/>
      <c r="BK7380" s="13"/>
      <c r="BL7380" s="13"/>
      <c r="BM7380" s="13"/>
      <c r="BN7380" s="13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1"/>
      <c r="L7381" s="11"/>
      <c r="M7381" s="12"/>
      <c r="N7381" s="12"/>
      <c r="O7381" s="12"/>
      <c r="P7381" s="12"/>
      <c r="Q7381" s="12"/>
      <c r="R7381" s="12"/>
      <c r="S7381" s="12"/>
      <c r="T7381" s="12"/>
      <c r="U7381" s="12"/>
      <c r="V7381" s="12"/>
      <c r="W7381" s="12"/>
      <c r="X7381" s="12"/>
      <c r="Y7381" s="12"/>
      <c r="Z7381" s="12"/>
      <c r="AA7381" s="12"/>
      <c r="AB7381" s="12"/>
      <c r="AC7381" s="12"/>
      <c r="AD7381" s="12"/>
      <c r="AE7381" s="12"/>
      <c r="AF7381" s="12"/>
      <c r="AG7381" s="12"/>
      <c r="AH7381" s="12"/>
      <c r="AI7381" s="12"/>
      <c r="AJ7381" s="12"/>
      <c r="AK7381" s="12"/>
      <c r="AL7381" s="12"/>
      <c r="AM7381" s="12"/>
      <c r="AN7381" s="12"/>
      <c r="AO7381" s="12"/>
      <c r="AP7381" s="12"/>
      <c r="AQ7381" s="12"/>
      <c r="AR7381" s="12"/>
      <c r="AS7381" s="12"/>
      <c r="AT7381" s="12"/>
      <c r="AU7381" s="12"/>
      <c r="AV7381" s="12"/>
      <c r="AW7381" s="12"/>
      <c r="AX7381" s="12"/>
      <c r="AY7381" s="12"/>
      <c r="AZ7381" s="12"/>
      <c r="BA7381" s="12"/>
      <c r="BB7381" s="12"/>
      <c r="BC7381" s="12"/>
      <c r="BD7381" s="12"/>
      <c r="BE7381" s="12"/>
      <c r="BF7381" s="12"/>
      <c r="BG7381" s="12"/>
      <c r="BH7381" s="12"/>
      <c r="BI7381" s="12"/>
      <c r="BJ7381" s="13"/>
      <c r="BK7381" s="13"/>
      <c r="BL7381" s="13"/>
      <c r="BM7381" s="13"/>
      <c r="BN7381" s="13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1"/>
      <c r="L7382" s="11"/>
      <c r="M7382" s="12"/>
      <c r="N7382" s="12"/>
      <c r="O7382" s="12"/>
      <c r="P7382" s="12"/>
      <c r="Q7382" s="12"/>
      <c r="R7382" s="12"/>
      <c r="S7382" s="12"/>
      <c r="T7382" s="12"/>
      <c r="U7382" s="12"/>
      <c r="V7382" s="12"/>
      <c r="W7382" s="12"/>
      <c r="X7382" s="12"/>
      <c r="Y7382" s="12"/>
      <c r="Z7382" s="12"/>
      <c r="AA7382" s="12"/>
      <c r="AB7382" s="12"/>
      <c r="AC7382" s="12"/>
      <c r="AD7382" s="12"/>
      <c r="AE7382" s="12"/>
      <c r="AF7382" s="12"/>
      <c r="AG7382" s="12"/>
      <c r="AH7382" s="12"/>
      <c r="AI7382" s="12"/>
      <c r="AJ7382" s="12"/>
      <c r="AK7382" s="12"/>
      <c r="AL7382" s="12"/>
      <c r="AM7382" s="12"/>
      <c r="AN7382" s="12"/>
      <c r="AO7382" s="12"/>
      <c r="AP7382" s="12"/>
      <c r="AQ7382" s="12"/>
      <c r="AR7382" s="12"/>
      <c r="AS7382" s="12"/>
      <c r="AT7382" s="12"/>
      <c r="AU7382" s="12"/>
      <c r="AV7382" s="12"/>
      <c r="AW7382" s="12"/>
      <c r="AX7382" s="12"/>
      <c r="AY7382" s="12"/>
      <c r="AZ7382" s="12"/>
      <c r="BA7382" s="12"/>
      <c r="BB7382" s="12"/>
      <c r="BC7382" s="12"/>
      <c r="BD7382" s="12"/>
      <c r="BE7382" s="12"/>
      <c r="BF7382" s="12"/>
      <c r="BG7382" s="12"/>
      <c r="BH7382" s="12"/>
      <c r="BI7382" s="12"/>
      <c r="BJ7382" s="13"/>
      <c r="BK7382" s="13"/>
      <c r="BL7382" s="13"/>
      <c r="BM7382" s="13"/>
      <c r="BN7382" s="13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1"/>
      <c r="L7383" s="11"/>
      <c r="M7383" s="12"/>
      <c r="N7383" s="12"/>
      <c r="O7383" s="12"/>
      <c r="P7383" s="12"/>
      <c r="Q7383" s="12"/>
      <c r="R7383" s="12"/>
      <c r="S7383" s="12"/>
      <c r="T7383" s="12"/>
      <c r="U7383" s="12"/>
      <c r="V7383" s="12"/>
      <c r="W7383" s="12"/>
      <c r="X7383" s="12"/>
      <c r="Y7383" s="12"/>
      <c r="Z7383" s="12"/>
      <c r="AA7383" s="12"/>
      <c r="AB7383" s="12"/>
      <c r="AC7383" s="12"/>
      <c r="AD7383" s="12"/>
      <c r="AE7383" s="12"/>
      <c r="AF7383" s="12"/>
      <c r="AG7383" s="12"/>
      <c r="AH7383" s="12"/>
      <c r="AI7383" s="12"/>
      <c r="AJ7383" s="12"/>
      <c r="AK7383" s="12"/>
      <c r="AL7383" s="12"/>
      <c r="AM7383" s="12"/>
      <c r="AN7383" s="12"/>
      <c r="AO7383" s="12"/>
      <c r="AP7383" s="12"/>
      <c r="AQ7383" s="12"/>
      <c r="AR7383" s="12"/>
      <c r="AS7383" s="12"/>
      <c r="AT7383" s="12"/>
      <c r="AU7383" s="12"/>
      <c r="AV7383" s="12"/>
      <c r="AW7383" s="12"/>
      <c r="AX7383" s="12"/>
      <c r="AY7383" s="12"/>
      <c r="AZ7383" s="12"/>
      <c r="BA7383" s="12"/>
      <c r="BB7383" s="12"/>
      <c r="BC7383" s="12"/>
      <c r="BD7383" s="12"/>
      <c r="BE7383" s="12"/>
      <c r="BF7383" s="12"/>
      <c r="BG7383" s="12"/>
      <c r="BH7383" s="12"/>
      <c r="BI7383" s="12"/>
      <c r="BJ7383" s="13"/>
      <c r="BK7383" s="13"/>
      <c r="BL7383" s="13"/>
      <c r="BM7383" s="13"/>
      <c r="BN7383" s="13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1"/>
      <c r="L7384" s="11"/>
      <c r="M7384" s="12"/>
      <c r="N7384" s="12"/>
      <c r="O7384" s="12"/>
      <c r="P7384" s="12"/>
      <c r="Q7384" s="12"/>
      <c r="R7384" s="12"/>
      <c r="S7384" s="12"/>
      <c r="T7384" s="12"/>
      <c r="U7384" s="12"/>
      <c r="V7384" s="12"/>
      <c r="W7384" s="12"/>
      <c r="X7384" s="12"/>
      <c r="Y7384" s="12"/>
      <c r="Z7384" s="12"/>
      <c r="AA7384" s="12"/>
      <c r="AB7384" s="12"/>
      <c r="AC7384" s="12"/>
      <c r="AD7384" s="12"/>
      <c r="AE7384" s="12"/>
      <c r="AF7384" s="12"/>
      <c r="AG7384" s="12"/>
      <c r="AH7384" s="12"/>
      <c r="AI7384" s="12"/>
      <c r="AJ7384" s="12"/>
      <c r="AK7384" s="12"/>
      <c r="AL7384" s="12"/>
      <c r="AM7384" s="12"/>
      <c r="AN7384" s="12"/>
      <c r="AO7384" s="12"/>
      <c r="AP7384" s="12"/>
      <c r="AQ7384" s="12"/>
      <c r="AR7384" s="12"/>
      <c r="AS7384" s="12"/>
      <c r="AT7384" s="12"/>
      <c r="AU7384" s="12"/>
      <c r="AV7384" s="12"/>
      <c r="AW7384" s="12"/>
      <c r="AX7384" s="12"/>
      <c r="AY7384" s="12"/>
      <c r="AZ7384" s="12"/>
      <c r="BA7384" s="12"/>
      <c r="BB7384" s="12"/>
      <c r="BC7384" s="12"/>
      <c r="BD7384" s="12"/>
      <c r="BE7384" s="12"/>
      <c r="BF7384" s="12"/>
      <c r="BG7384" s="12"/>
      <c r="BH7384" s="12"/>
      <c r="BI7384" s="12"/>
      <c r="BJ7384" s="13"/>
      <c r="BK7384" s="13"/>
      <c r="BL7384" s="13"/>
      <c r="BM7384" s="13"/>
      <c r="BN7384" s="13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1"/>
      <c r="L7385" s="11"/>
      <c r="M7385" s="12"/>
      <c r="N7385" s="12"/>
      <c r="O7385" s="12"/>
      <c r="P7385" s="12"/>
      <c r="Q7385" s="12"/>
      <c r="R7385" s="12"/>
      <c r="S7385" s="12"/>
      <c r="T7385" s="12"/>
      <c r="U7385" s="12"/>
      <c r="V7385" s="12"/>
      <c r="W7385" s="12"/>
      <c r="X7385" s="12"/>
      <c r="Y7385" s="12"/>
      <c r="Z7385" s="12"/>
      <c r="AA7385" s="12"/>
      <c r="AB7385" s="12"/>
      <c r="AC7385" s="12"/>
      <c r="AD7385" s="12"/>
      <c r="AE7385" s="12"/>
      <c r="AF7385" s="12"/>
      <c r="AG7385" s="12"/>
      <c r="AH7385" s="12"/>
      <c r="AI7385" s="12"/>
      <c r="AJ7385" s="12"/>
      <c r="AK7385" s="12"/>
      <c r="AL7385" s="12"/>
      <c r="AM7385" s="12"/>
      <c r="AN7385" s="12"/>
      <c r="AO7385" s="12"/>
      <c r="AP7385" s="12"/>
      <c r="AQ7385" s="12"/>
      <c r="AR7385" s="12"/>
      <c r="AS7385" s="12"/>
      <c r="AT7385" s="12"/>
      <c r="AU7385" s="12"/>
      <c r="AV7385" s="12"/>
      <c r="AW7385" s="12"/>
      <c r="AX7385" s="12"/>
      <c r="AY7385" s="12"/>
      <c r="AZ7385" s="12"/>
      <c r="BA7385" s="12"/>
      <c r="BB7385" s="12"/>
      <c r="BC7385" s="12"/>
      <c r="BD7385" s="12"/>
      <c r="BE7385" s="12"/>
      <c r="BF7385" s="12"/>
      <c r="BG7385" s="12"/>
      <c r="BH7385" s="12"/>
      <c r="BI7385" s="12"/>
      <c r="BJ7385" s="13"/>
      <c r="BK7385" s="13"/>
      <c r="BL7385" s="13"/>
      <c r="BM7385" s="13"/>
      <c r="BN7385" s="13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1"/>
      <c r="L7386" s="11"/>
      <c r="M7386" s="12"/>
      <c r="N7386" s="12"/>
      <c r="O7386" s="12"/>
      <c r="P7386" s="12"/>
      <c r="Q7386" s="12"/>
      <c r="R7386" s="12"/>
      <c r="S7386" s="12"/>
      <c r="T7386" s="12"/>
      <c r="U7386" s="12"/>
      <c r="V7386" s="12"/>
      <c r="W7386" s="12"/>
      <c r="X7386" s="12"/>
      <c r="Y7386" s="12"/>
      <c r="Z7386" s="12"/>
      <c r="AA7386" s="12"/>
      <c r="AB7386" s="12"/>
      <c r="AC7386" s="12"/>
      <c r="AD7386" s="12"/>
      <c r="AE7386" s="12"/>
      <c r="AF7386" s="12"/>
      <c r="AG7386" s="12"/>
      <c r="AH7386" s="12"/>
      <c r="AI7386" s="12"/>
      <c r="AJ7386" s="12"/>
      <c r="AK7386" s="12"/>
      <c r="AL7386" s="12"/>
      <c r="AM7386" s="12"/>
      <c r="AN7386" s="12"/>
      <c r="AO7386" s="12"/>
      <c r="AP7386" s="12"/>
      <c r="AQ7386" s="12"/>
      <c r="AR7386" s="12"/>
      <c r="AS7386" s="12"/>
      <c r="AT7386" s="12"/>
      <c r="AU7386" s="12"/>
      <c r="AV7386" s="12"/>
      <c r="AW7386" s="12"/>
      <c r="AX7386" s="12"/>
      <c r="AY7386" s="12"/>
      <c r="AZ7386" s="12"/>
      <c r="BA7386" s="12"/>
      <c r="BB7386" s="12"/>
      <c r="BC7386" s="12"/>
      <c r="BD7386" s="12"/>
      <c r="BE7386" s="12"/>
      <c r="BF7386" s="12"/>
      <c r="BG7386" s="12"/>
      <c r="BH7386" s="12"/>
      <c r="BI7386" s="12"/>
      <c r="BJ7386" s="13"/>
      <c r="BK7386" s="13"/>
      <c r="BL7386" s="13"/>
      <c r="BM7386" s="13"/>
      <c r="BN7386" s="13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1"/>
      <c r="L7387" s="11"/>
      <c r="M7387" s="12"/>
      <c r="N7387" s="12"/>
      <c r="O7387" s="12"/>
      <c r="P7387" s="12"/>
      <c r="Q7387" s="12"/>
      <c r="R7387" s="12"/>
      <c r="S7387" s="12"/>
      <c r="T7387" s="12"/>
      <c r="U7387" s="12"/>
      <c r="V7387" s="12"/>
      <c r="W7387" s="12"/>
      <c r="X7387" s="12"/>
      <c r="Y7387" s="12"/>
      <c r="Z7387" s="12"/>
      <c r="AA7387" s="12"/>
      <c r="AB7387" s="12"/>
      <c r="AC7387" s="12"/>
      <c r="AD7387" s="12"/>
      <c r="AE7387" s="12"/>
      <c r="AF7387" s="12"/>
      <c r="AG7387" s="12"/>
      <c r="AH7387" s="12"/>
      <c r="AI7387" s="12"/>
      <c r="AJ7387" s="12"/>
      <c r="AK7387" s="12"/>
      <c r="AL7387" s="12"/>
      <c r="AM7387" s="12"/>
      <c r="AN7387" s="12"/>
      <c r="AO7387" s="12"/>
      <c r="AP7387" s="12"/>
      <c r="AQ7387" s="12"/>
      <c r="AR7387" s="12"/>
      <c r="AS7387" s="12"/>
      <c r="AT7387" s="12"/>
      <c r="AU7387" s="12"/>
      <c r="AV7387" s="12"/>
      <c r="AW7387" s="12"/>
      <c r="AX7387" s="12"/>
      <c r="AY7387" s="12"/>
      <c r="AZ7387" s="12"/>
      <c r="BA7387" s="12"/>
      <c r="BB7387" s="12"/>
      <c r="BC7387" s="12"/>
      <c r="BD7387" s="12"/>
      <c r="BE7387" s="12"/>
      <c r="BF7387" s="12"/>
      <c r="BG7387" s="12"/>
      <c r="BH7387" s="12"/>
      <c r="BI7387" s="12"/>
      <c r="BJ7387" s="13"/>
      <c r="BK7387" s="13"/>
      <c r="BL7387" s="13"/>
      <c r="BM7387" s="13"/>
      <c r="BN7387" s="13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1"/>
      <c r="L7388" s="11"/>
      <c r="M7388" s="12"/>
      <c r="N7388" s="12"/>
      <c r="O7388" s="12"/>
      <c r="P7388" s="12"/>
      <c r="Q7388" s="12"/>
      <c r="R7388" s="12"/>
      <c r="S7388" s="12"/>
      <c r="T7388" s="12"/>
      <c r="U7388" s="12"/>
      <c r="V7388" s="12"/>
      <c r="W7388" s="12"/>
      <c r="X7388" s="12"/>
      <c r="Y7388" s="12"/>
      <c r="Z7388" s="12"/>
      <c r="AA7388" s="12"/>
      <c r="AB7388" s="12"/>
      <c r="AC7388" s="12"/>
      <c r="AD7388" s="12"/>
      <c r="AE7388" s="12"/>
      <c r="AF7388" s="12"/>
      <c r="AG7388" s="12"/>
      <c r="AH7388" s="12"/>
      <c r="AI7388" s="12"/>
      <c r="AJ7388" s="12"/>
      <c r="AK7388" s="12"/>
      <c r="AL7388" s="12"/>
      <c r="AM7388" s="12"/>
      <c r="AN7388" s="12"/>
      <c r="AO7388" s="12"/>
      <c r="AP7388" s="12"/>
      <c r="AQ7388" s="12"/>
      <c r="AR7388" s="12"/>
      <c r="AS7388" s="12"/>
      <c r="AT7388" s="12"/>
      <c r="AU7388" s="12"/>
      <c r="AV7388" s="12"/>
      <c r="AW7388" s="12"/>
      <c r="AX7388" s="12"/>
      <c r="AY7388" s="12"/>
      <c r="AZ7388" s="12"/>
      <c r="BA7388" s="12"/>
      <c r="BB7388" s="12"/>
      <c r="BC7388" s="12"/>
      <c r="BD7388" s="12"/>
      <c r="BE7388" s="12"/>
      <c r="BF7388" s="12"/>
      <c r="BG7388" s="12"/>
      <c r="BH7388" s="12"/>
      <c r="BI7388" s="12"/>
      <c r="BJ7388" s="13"/>
      <c r="BK7388" s="13"/>
      <c r="BL7388" s="13"/>
      <c r="BM7388" s="13"/>
      <c r="BN7388" s="13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1"/>
      <c r="L7389" s="11"/>
      <c r="M7389" s="12"/>
      <c r="N7389" s="12"/>
      <c r="O7389" s="12"/>
      <c r="P7389" s="12"/>
      <c r="Q7389" s="12"/>
      <c r="R7389" s="12"/>
      <c r="S7389" s="12"/>
      <c r="T7389" s="12"/>
      <c r="U7389" s="12"/>
      <c r="V7389" s="12"/>
      <c r="W7389" s="12"/>
      <c r="X7389" s="12"/>
      <c r="Y7389" s="12"/>
      <c r="Z7389" s="12"/>
      <c r="AA7389" s="12"/>
      <c r="AB7389" s="12"/>
      <c r="AC7389" s="12"/>
      <c r="AD7389" s="12"/>
      <c r="AE7389" s="12"/>
      <c r="AF7389" s="12"/>
      <c r="AG7389" s="12"/>
      <c r="AH7389" s="12"/>
      <c r="AI7389" s="12"/>
      <c r="AJ7389" s="12"/>
      <c r="AK7389" s="12"/>
      <c r="AL7389" s="12"/>
      <c r="AM7389" s="12"/>
      <c r="AN7389" s="12"/>
      <c r="AO7389" s="12"/>
      <c r="AP7389" s="12"/>
      <c r="AQ7389" s="12"/>
      <c r="AR7389" s="12"/>
      <c r="AS7389" s="12"/>
      <c r="AT7389" s="12"/>
      <c r="AU7389" s="12"/>
      <c r="AV7389" s="12"/>
      <c r="AW7389" s="12"/>
      <c r="AX7389" s="12"/>
      <c r="AY7389" s="12"/>
      <c r="AZ7389" s="12"/>
      <c r="BA7389" s="12"/>
      <c r="BB7389" s="12"/>
      <c r="BC7389" s="12"/>
      <c r="BD7389" s="12"/>
      <c r="BE7389" s="12"/>
      <c r="BF7389" s="12"/>
      <c r="BG7389" s="12"/>
      <c r="BH7389" s="12"/>
      <c r="BI7389" s="12"/>
      <c r="BJ7389" s="13"/>
      <c r="BK7389" s="13"/>
      <c r="BL7389" s="13"/>
      <c r="BM7389" s="13"/>
      <c r="BN7389" s="13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1"/>
      <c r="L7390" s="11"/>
      <c r="M7390" s="12"/>
      <c r="N7390" s="12"/>
      <c r="O7390" s="12"/>
      <c r="P7390" s="12"/>
      <c r="Q7390" s="12"/>
      <c r="R7390" s="12"/>
      <c r="S7390" s="12"/>
      <c r="T7390" s="12"/>
      <c r="U7390" s="12"/>
      <c r="V7390" s="12"/>
      <c r="W7390" s="12"/>
      <c r="X7390" s="12"/>
      <c r="Y7390" s="12"/>
      <c r="Z7390" s="12"/>
      <c r="AA7390" s="12"/>
      <c r="AB7390" s="12"/>
      <c r="AC7390" s="12"/>
      <c r="AD7390" s="12"/>
      <c r="AE7390" s="12"/>
      <c r="AF7390" s="12"/>
      <c r="AG7390" s="12"/>
      <c r="AH7390" s="12"/>
      <c r="AI7390" s="12"/>
      <c r="AJ7390" s="12"/>
      <c r="AK7390" s="12"/>
      <c r="AL7390" s="12"/>
      <c r="AM7390" s="12"/>
      <c r="AN7390" s="12"/>
      <c r="AO7390" s="12"/>
      <c r="AP7390" s="12"/>
      <c r="AQ7390" s="12"/>
      <c r="AR7390" s="12"/>
      <c r="AS7390" s="12"/>
      <c r="AT7390" s="12"/>
      <c r="AU7390" s="12"/>
      <c r="AV7390" s="12"/>
      <c r="AW7390" s="12"/>
      <c r="AX7390" s="12"/>
      <c r="AY7390" s="12"/>
      <c r="AZ7390" s="12"/>
      <c r="BA7390" s="12"/>
      <c r="BB7390" s="12"/>
      <c r="BC7390" s="12"/>
      <c r="BD7390" s="12"/>
      <c r="BE7390" s="12"/>
      <c r="BF7390" s="12"/>
      <c r="BG7390" s="12"/>
      <c r="BH7390" s="12"/>
      <c r="BI7390" s="12"/>
      <c r="BJ7390" s="13"/>
      <c r="BK7390" s="13"/>
      <c r="BL7390" s="13"/>
      <c r="BM7390" s="13"/>
      <c r="BN7390" s="13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1"/>
      <c r="L7391" s="11"/>
      <c r="M7391" s="12"/>
      <c r="N7391" s="12"/>
      <c r="O7391" s="12"/>
      <c r="P7391" s="12"/>
      <c r="Q7391" s="12"/>
      <c r="R7391" s="12"/>
      <c r="S7391" s="12"/>
      <c r="T7391" s="12"/>
      <c r="U7391" s="12"/>
      <c r="V7391" s="12"/>
      <c r="W7391" s="12"/>
      <c r="X7391" s="12"/>
      <c r="Y7391" s="12"/>
      <c r="Z7391" s="12"/>
      <c r="AA7391" s="12"/>
      <c r="AB7391" s="12"/>
      <c r="AC7391" s="12"/>
      <c r="AD7391" s="12"/>
      <c r="AE7391" s="12"/>
      <c r="AF7391" s="12"/>
      <c r="AG7391" s="12"/>
      <c r="AH7391" s="12"/>
      <c r="AI7391" s="12"/>
      <c r="AJ7391" s="12"/>
      <c r="AK7391" s="12"/>
      <c r="AL7391" s="12"/>
      <c r="AM7391" s="12"/>
      <c r="AN7391" s="12"/>
      <c r="AO7391" s="12"/>
      <c r="AP7391" s="12"/>
      <c r="AQ7391" s="12"/>
      <c r="AR7391" s="12"/>
      <c r="AS7391" s="12"/>
      <c r="AT7391" s="12"/>
      <c r="AU7391" s="12"/>
      <c r="AV7391" s="12"/>
      <c r="AW7391" s="12"/>
      <c r="AX7391" s="12"/>
      <c r="AY7391" s="12"/>
      <c r="AZ7391" s="12"/>
      <c r="BA7391" s="12"/>
      <c r="BB7391" s="12"/>
      <c r="BC7391" s="12"/>
      <c r="BD7391" s="12"/>
      <c r="BE7391" s="12"/>
      <c r="BF7391" s="12"/>
      <c r="BG7391" s="12"/>
      <c r="BH7391" s="12"/>
      <c r="BI7391" s="12"/>
      <c r="BJ7391" s="13"/>
      <c r="BK7391" s="13"/>
      <c r="BL7391" s="13"/>
      <c r="BM7391" s="13"/>
      <c r="BN7391" s="13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1"/>
      <c r="L7392" s="11"/>
      <c r="M7392" s="12"/>
      <c r="N7392" s="12"/>
      <c r="O7392" s="12"/>
      <c r="P7392" s="12"/>
      <c r="Q7392" s="12"/>
      <c r="R7392" s="12"/>
      <c r="S7392" s="12"/>
      <c r="T7392" s="12"/>
      <c r="U7392" s="12"/>
      <c r="V7392" s="12"/>
      <c r="W7392" s="12"/>
      <c r="X7392" s="12"/>
      <c r="Y7392" s="12"/>
      <c r="Z7392" s="12"/>
      <c r="AA7392" s="12"/>
      <c r="AB7392" s="12"/>
      <c r="AC7392" s="12"/>
      <c r="AD7392" s="12"/>
      <c r="AE7392" s="12"/>
      <c r="AF7392" s="12"/>
      <c r="AG7392" s="12"/>
      <c r="AH7392" s="12"/>
      <c r="AI7392" s="12"/>
      <c r="AJ7392" s="12"/>
      <c r="AK7392" s="12"/>
      <c r="AL7392" s="12"/>
      <c r="AM7392" s="12"/>
      <c r="AN7392" s="12"/>
      <c r="AO7392" s="12"/>
      <c r="AP7392" s="12"/>
      <c r="AQ7392" s="12"/>
      <c r="AR7392" s="12"/>
      <c r="AS7392" s="12"/>
      <c r="AT7392" s="12"/>
      <c r="AU7392" s="12"/>
      <c r="AV7392" s="12"/>
      <c r="AW7392" s="12"/>
      <c r="AX7392" s="12"/>
      <c r="AY7392" s="12"/>
      <c r="AZ7392" s="12"/>
      <c r="BA7392" s="12"/>
      <c r="BB7392" s="12"/>
      <c r="BC7392" s="12"/>
      <c r="BD7392" s="12"/>
      <c r="BE7392" s="12"/>
      <c r="BF7392" s="12"/>
      <c r="BG7392" s="12"/>
      <c r="BH7392" s="12"/>
      <c r="BI7392" s="12"/>
      <c r="BJ7392" s="13"/>
      <c r="BK7392" s="13"/>
      <c r="BL7392" s="13"/>
      <c r="BM7392" s="13"/>
      <c r="BN7392" s="13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1"/>
      <c r="L7393" s="11"/>
      <c r="M7393" s="12"/>
      <c r="N7393" s="12"/>
      <c r="O7393" s="12"/>
      <c r="P7393" s="12"/>
      <c r="Q7393" s="12"/>
      <c r="R7393" s="12"/>
      <c r="S7393" s="12"/>
      <c r="T7393" s="12"/>
      <c r="U7393" s="12"/>
      <c r="V7393" s="12"/>
      <c r="W7393" s="12"/>
      <c r="X7393" s="12"/>
      <c r="Y7393" s="12"/>
      <c r="Z7393" s="12"/>
      <c r="AA7393" s="12"/>
      <c r="AB7393" s="12"/>
      <c r="AC7393" s="12"/>
      <c r="AD7393" s="12"/>
      <c r="AE7393" s="12"/>
      <c r="AF7393" s="12"/>
      <c r="AG7393" s="12"/>
      <c r="AH7393" s="12"/>
      <c r="AI7393" s="12"/>
      <c r="AJ7393" s="12"/>
      <c r="AK7393" s="12"/>
      <c r="AL7393" s="12"/>
      <c r="AM7393" s="12"/>
      <c r="AN7393" s="12"/>
      <c r="AO7393" s="12"/>
      <c r="AP7393" s="12"/>
      <c r="AQ7393" s="12"/>
      <c r="AR7393" s="12"/>
      <c r="AS7393" s="12"/>
      <c r="AT7393" s="12"/>
      <c r="AU7393" s="12"/>
      <c r="AV7393" s="12"/>
      <c r="AW7393" s="12"/>
      <c r="AX7393" s="12"/>
      <c r="AY7393" s="12"/>
      <c r="AZ7393" s="12"/>
      <c r="BA7393" s="12"/>
      <c r="BB7393" s="12"/>
      <c r="BC7393" s="12"/>
      <c r="BD7393" s="12"/>
      <c r="BE7393" s="12"/>
      <c r="BF7393" s="12"/>
      <c r="BG7393" s="12"/>
      <c r="BH7393" s="12"/>
      <c r="BI7393" s="12"/>
      <c r="BJ7393" s="13"/>
      <c r="BK7393" s="13"/>
      <c r="BL7393" s="13"/>
      <c r="BM7393" s="13"/>
      <c r="BN7393" s="13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1"/>
      <c r="L7394" s="11"/>
      <c r="M7394" s="12"/>
      <c r="N7394" s="12"/>
      <c r="O7394" s="12"/>
      <c r="P7394" s="12"/>
      <c r="Q7394" s="12"/>
      <c r="R7394" s="12"/>
      <c r="S7394" s="12"/>
      <c r="T7394" s="12"/>
      <c r="U7394" s="12"/>
      <c r="V7394" s="12"/>
      <c r="W7394" s="12"/>
      <c r="X7394" s="12"/>
      <c r="Y7394" s="12"/>
      <c r="Z7394" s="12"/>
      <c r="AA7394" s="12"/>
      <c r="AB7394" s="12"/>
      <c r="AC7394" s="12"/>
      <c r="AD7394" s="12"/>
      <c r="AE7394" s="12"/>
      <c r="AF7394" s="12"/>
      <c r="AG7394" s="12"/>
      <c r="AH7394" s="12"/>
      <c r="AI7394" s="12"/>
      <c r="AJ7394" s="12"/>
      <c r="AK7394" s="12"/>
      <c r="AL7394" s="12"/>
      <c r="AM7394" s="12"/>
      <c r="AN7394" s="12"/>
      <c r="AO7394" s="12"/>
      <c r="AP7394" s="12"/>
      <c r="AQ7394" s="12"/>
      <c r="AR7394" s="12"/>
      <c r="AS7394" s="12"/>
      <c r="AT7394" s="12"/>
      <c r="AU7394" s="12"/>
      <c r="AV7394" s="12"/>
      <c r="AW7394" s="12"/>
      <c r="AX7394" s="12"/>
      <c r="AY7394" s="12"/>
      <c r="AZ7394" s="12"/>
      <c r="BA7394" s="12"/>
      <c r="BB7394" s="12"/>
      <c r="BC7394" s="12"/>
      <c r="BD7394" s="12"/>
      <c r="BE7394" s="12"/>
      <c r="BF7394" s="12"/>
      <c r="BG7394" s="12"/>
      <c r="BH7394" s="12"/>
      <c r="BI7394" s="12"/>
      <c r="BJ7394" s="13"/>
      <c r="BK7394" s="13"/>
      <c r="BL7394" s="13"/>
      <c r="BM7394" s="13"/>
      <c r="BN7394" s="13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1"/>
      <c r="L7395" s="11"/>
      <c r="M7395" s="12"/>
      <c r="N7395" s="12"/>
      <c r="O7395" s="12"/>
      <c r="P7395" s="12"/>
      <c r="Q7395" s="12"/>
      <c r="R7395" s="12"/>
      <c r="S7395" s="12"/>
      <c r="T7395" s="12"/>
      <c r="U7395" s="12"/>
      <c r="V7395" s="12"/>
      <c r="W7395" s="12"/>
      <c r="X7395" s="12"/>
      <c r="Y7395" s="12"/>
      <c r="Z7395" s="12"/>
      <c r="AA7395" s="12"/>
      <c r="AB7395" s="12"/>
      <c r="AC7395" s="12"/>
      <c r="AD7395" s="12"/>
      <c r="AE7395" s="12"/>
      <c r="AF7395" s="12"/>
      <c r="AG7395" s="12"/>
      <c r="AH7395" s="12"/>
      <c r="AI7395" s="12"/>
      <c r="AJ7395" s="12"/>
      <c r="AK7395" s="12"/>
      <c r="AL7395" s="12"/>
      <c r="AM7395" s="12"/>
      <c r="AN7395" s="12"/>
      <c r="AO7395" s="12"/>
      <c r="AP7395" s="12"/>
      <c r="AQ7395" s="12"/>
      <c r="AR7395" s="12"/>
      <c r="AS7395" s="12"/>
      <c r="AT7395" s="12"/>
      <c r="AU7395" s="12"/>
      <c r="AV7395" s="12"/>
      <c r="AW7395" s="12"/>
      <c r="AX7395" s="12"/>
      <c r="AY7395" s="12"/>
      <c r="AZ7395" s="12"/>
      <c r="BA7395" s="12"/>
      <c r="BB7395" s="12"/>
      <c r="BC7395" s="12"/>
      <c r="BD7395" s="12"/>
      <c r="BE7395" s="12"/>
      <c r="BF7395" s="12"/>
      <c r="BG7395" s="12"/>
      <c r="BH7395" s="12"/>
      <c r="BI7395" s="12"/>
      <c r="BJ7395" s="13"/>
      <c r="BK7395" s="13"/>
      <c r="BL7395" s="13"/>
      <c r="BM7395" s="13"/>
      <c r="BN7395" s="13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1"/>
      <c r="L7396" s="11"/>
      <c r="M7396" s="12"/>
      <c r="N7396" s="12"/>
      <c r="O7396" s="12"/>
      <c r="P7396" s="12"/>
      <c r="Q7396" s="12"/>
      <c r="R7396" s="12"/>
      <c r="S7396" s="12"/>
      <c r="T7396" s="12"/>
      <c r="U7396" s="12"/>
      <c r="V7396" s="12"/>
      <c r="W7396" s="12"/>
      <c r="X7396" s="12"/>
      <c r="Y7396" s="12"/>
      <c r="Z7396" s="12"/>
      <c r="AA7396" s="12"/>
      <c r="AB7396" s="12"/>
      <c r="AC7396" s="12"/>
      <c r="AD7396" s="12"/>
      <c r="AE7396" s="12"/>
      <c r="AF7396" s="12"/>
      <c r="AG7396" s="12"/>
      <c r="AH7396" s="12"/>
      <c r="AI7396" s="12"/>
      <c r="AJ7396" s="12"/>
      <c r="AK7396" s="12"/>
      <c r="AL7396" s="12"/>
      <c r="AM7396" s="12"/>
      <c r="AN7396" s="12"/>
      <c r="AO7396" s="12"/>
      <c r="AP7396" s="12"/>
      <c r="AQ7396" s="12"/>
      <c r="AR7396" s="12"/>
      <c r="AS7396" s="12"/>
      <c r="AT7396" s="12"/>
      <c r="AU7396" s="12"/>
      <c r="AV7396" s="12"/>
      <c r="AW7396" s="12"/>
      <c r="AX7396" s="12"/>
      <c r="AY7396" s="12"/>
      <c r="AZ7396" s="12"/>
      <c r="BA7396" s="12"/>
      <c r="BB7396" s="12"/>
      <c r="BC7396" s="12"/>
      <c r="BD7396" s="12"/>
      <c r="BE7396" s="12"/>
      <c r="BF7396" s="12"/>
      <c r="BG7396" s="12"/>
      <c r="BH7396" s="12"/>
      <c r="BI7396" s="12"/>
      <c r="BJ7396" s="13"/>
      <c r="BK7396" s="13"/>
      <c r="BL7396" s="13"/>
      <c r="BM7396" s="13"/>
      <c r="BN7396" s="13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1"/>
      <c r="L7397" s="11"/>
      <c r="M7397" s="12"/>
      <c r="N7397" s="12"/>
      <c r="O7397" s="12"/>
      <c r="P7397" s="12"/>
      <c r="Q7397" s="12"/>
      <c r="R7397" s="12"/>
      <c r="S7397" s="12"/>
      <c r="T7397" s="12"/>
      <c r="U7397" s="12"/>
      <c r="V7397" s="12"/>
      <c r="W7397" s="12"/>
      <c r="X7397" s="12"/>
      <c r="Y7397" s="12"/>
      <c r="Z7397" s="12"/>
      <c r="AA7397" s="12"/>
      <c r="AB7397" s="12"/>
      <c r="AC7397" s="12"/>
      <c r="AD7397" s="12"/>
      <c r="AE7397" s="12"/>
      <c r="AF7397" s="12"/>
      <c r="AG7397" s="12"/>
      <c r="AH7397" s="12"/>
      <c r="AI7397" s="12"/>
      <c r="AJ7397" s="12"/>
      <c r="AK7397" s="12"/>
      <c r="AL7397" s="12"/>
      <c r="AM7397" s="12"/>
      <c r="AN7397" s="12"/>
      <c r="AO7397" s="12"/>
      <c r="AP7397" s="12"/>
      <c r="AQ7397" s="12"/>
      <c r="AR7397" s="12"/>
      <c r="AS7397" s="12"/>
      <c r="AT7397" s="12"/>
      <c r="AU7397" s="12"/>
      <c r="AV7397" s="12"/>
      <c r="AW7397" s="12"/>
      <c r="AX7397" s="12"/>
      <c r="AY7397" s="12"/>
      <c r="AZ7397" s="12"/>
      <c r="BA7397" s="12"/>
      <c r="BB7397" s="12"/>
      <c r="BC7397" s="12"/>
      <c r="BD7397" s="12"/>
      <c r="BE7397" s="12"/>
      <c r="BF7397" s="12"/>
      <c r="BG7397" s="12"/>
      <c r="BH7397" s="12"/>
      <c r="BI7397" s="12"/>
      <c r="BJ7397" s="13"/>
      <c r="BK7397" s="13"/>
      <c r="BL7397" s="13"/>
      <c r="BM7397" s="13"/>
      <c r="BN7397" s="13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1"/>
      <c r="L7398" s="11"/>
      <c r="M7398" s="12"/>
      <c r="N7398" s="12"/>
      <c r="O7398" s="12"/>
      <c r="P7398" s="12"/>
      <c r="Q7398" s="12"/>
      <c r="R7398" s="12"/>
      <c r="S7398" s="12"/>
      <c r="T7398" s="12"/>
      <c r="U7398" s="12"/>
      <c r="V7398" s="12"/>
      <c r="W7398" s="12"/>
      <c r="X7398" s="12"/>
      <c r="Y7398" s="12"/>
      <c r="Z7398" s="12"/>
      <c r="AA7398" s="12"/>
      <c r="AB7398" s="12"/>
      <c r="AC7398" s="12"/>
      <c r="AD7398" s="12"/>
      <c r="AE7398" s="12"/>
      <c r="AF7398" s="12"/>
      <c r="AG7398" s="12"/>
      <c r="AH7398" s="12"/>
      <c r="AI7398" s="12"/>
      <c r="AJ7398" s="12"/>
      <c r="AK7398" s="12"/>
      <c r="AL7398" s="12"/>
      <c r="AM7398" s="12"/>
      <c r="AN7398" s="12"/>
      <c r="AO7398" s="12"/>
      <c r="AP7398" s="12"/>
      <c r="AQ7398" s="12"/>
      <c r="AR7398" s="12"/>
      <c r="AS7398" s="12"/>
      <c r="AT7398" s="12"/>
      <c r="AU7398" s="12"/>
      <c r="AV7398" s="12"/>
      <c r="AW7398" s="12"/>
      <c r="AX7398" s="12"/>
      <c r="AY7398" s="12"/>
      <c r="AZ7398" s="12"/>
      <c r="BA7398" s="12"/>
      <c r="BB7398" s="12"/>
      <c r="BC7398" s="12"/>
      <c r="BD7398" s="12"/>
      <c r="BE7398" s="12"/>
      <c r="BF7398" s="12"/>
      <c r="BG7398" s="12"/>
      <c r="BH7398" s="12"/>
      <c r="BI7398" s="12"/>
      <c r="BJ7398" s="13"/>
      <c r="BK7398" s="13"/>
      <c r="BL7398" s="13"/>
      <c r="BM7398" s="13"/>
      <c r="BN7398" s="13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1"/>
      <c r="L7399" s="11"/>
      <c r="M7399" s="12"/>
      <c r="N7399" s="12"/>
      <c r="O7399" s="12"/>
      <c r="P7399" s="12"/>
      <c r="Q7399" s="12"/>
      <c r="R7399" s="12"/>
      <c r="S7399" s="12"/>
      <c r="T7399" s="12"/>
      <c r="U7399" s="12"/>
      <c r="V7399" s="12"/>
      <c r="W7399" s="12"/>
      <c r="X7399" s="12"/>
      <c r="Y7399" s="12"/>
      <c r="Z7399" s="12"/>
      <c r="AA7399" s="12"/>
      <c r="AB7399" s="12"/>
      <c r="AC7399" s="12"/>
      <c r="AD7399" s="12"/>
      <c r="AE7399" s="12"/>
      <c r="AF7399" s="12"/>
      <c r="AG7399" s="12"/>
      <c r="AH7399" s="12"/>
      <c r="AI7399" s="12"/>
      <c r="AJ7399" s="12"/>
      <c r="AK7399" s="12"/>
      <c r="AL7399" s="12"/>
      <c r="AM7399" s="12"/>
      <c r="AN7399" s="12"/>
      <c r="AO7399" s="12"/>
      <c r="AP7399" s="12"/>
      <c r="AQ7399" s="12"/>
      <c r="AR7399" s="12"/>
      <c r="AS7399" s="12"/>
      <c r="AT7399" s="12"/>
      <c r="AU7399" s="12"/>
      <c r="AV7399" s="12"/>
      <c r="AW7399" s="12"/>
      <c r="AX7399" s="12"/>
      <c r="AY7399" s="12"/>
      <c r="AZ7399" s="12"/>
      <c r="BA7399" s="12"/>
      <c r="BB7399" s="12"/>
      <c r="BC7399" s="12"/>
      <c r="BD7399" s="12"/>
      <c r="BE7399" s="12"/>
      <c r="BF7399" s="12"/>
      <c r="BG7399" s="12"/>
      <c r="BH7399" s="12"/>
      <c r="BI7399" s="12"/>
      <c r="BJ7399" s="13"/>
      <c r="BK7399" s="13"/>
      <c r="BL7399" s="13"/>
      <c r="BM7399" s="13"/>
      <c r="BN7399" s="13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1"/>
      <c r="L7400" s="11"/>
      <c r="M7400" s="12"/>
      <c r="N7400" s="12"/>
      <c r="O7400" s="12"/>
      <c r="P7400" s="12"/>
      <c r="Q7400" s="12"/>
      <c r="R7400" s="12"/>
      <c r="S7400" s="12"/>
      <c r="T7400" s="12"/>
      <c r="U7400" s="12"/>
      <c r="V7400" s="12"/>
      <c r="W7400" s="12"/>
      <c r="X7400" s="12"/>
      <c r="Y7400" s="12"/>
      <c r="Z7400" s="12"/>
      <c r="AA7400" s="12"/>
      <c r="AB7400" s="12"/>
      <c r="AC7400" s="12"/>
      <c r="AD7400" s="12"/>
      <c r="AE7400" s="12"/>
      <c r="AF7400" s="12"/>
      <c r="AG7400" s="12"/>
      <c r="AH7400" s="12"/>
      <c r="AI7400" s="12"/>
      <c r="AJ7400" s="12"/>
      <c r="AK7400" s="12"/>
      <c r="AL7400" s="12"/>
      <c r="AM7400" s="12"/>
      <c r="AN7400" s="12"/>
      <c r="AO7400" s="12"/>
      <c r="AP7400" s="12"/>
      <c r="AQ7400" s="12"/>
      <c r="AR7400" s="12"/>
      <c r="AS7400" s="12"/>
      <c r="AT7400" s="12"/>
      <c r="AU7400" s="12"/>
      <c r="AV7400" s="12"/>
      <c r="AW7400" s="12"/>
      <c r="AX7400" s="12"/>
      <c r="AY7400" s="12"/>
      <c r="AZ7400" s="12"/>
      <c r="BA7400" s="12"/>
      <c r="BB7400" s="12"/>
      <c r="BC7400" s="12"/>
      <c r="BD7400" s="12"/>
      <c r="BE7400" s="12"/>
      <c r="BF7400" s="12"/>
      <c r="BG7400" s="12"/>
      <c r="BH7400" s="12"/>
      <c r="BI7400" s="12"/>
      <c r="BJ7400" s="13"/>
      <c r="BK7400" s="13"/>
      <c r="BL7400" s="13"/>
      <c r="BM7400" s="13"/>
      <c r="BN7400" s="13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1"/>
      <c r="L7401" s="11"/>
      <c r="M7401" s="12"/>
      <c r="N7401" s="12"/>
      <c r="O7401" s="12"/>
      <c r="P7401" s="12"/>
      <c r="Q7401" s="12"/>
      <c r="R7401" s="12"/>
      <c r="S7401" s="12"/>
      <c r="T7401" s="12"/>
      <c r="U7401" s="12"/>
      <c r="V7401" s="12"/>
      <c r="W7401" s="12"/>
      <c r="X7401" s="12"/>
      <c r="Y7401" s="12"/>
      <c r="Z7401" s="12"/>
      <c r="AA7401" s="12"/>
      <c r="AB7401" s="12"/>
      <c r="AC7401" s="12"/>
      <c r="AD7401" s="12"/>
      <c r="AE7401" s="12"/>
      <c r="AF7401" s="12"/>
      <c r="AG7401" s="12"/>
      <c r="AH7401" s="12"/>
      <c r="AI7401" s="12"/>
      <c r="AJ7401" s="12"/>
      <c r="AK7401" s="12"/>
      <c r="AL7401" s="12"/>
      <c r="AM7401" s="12"/>
      <c r="AN7401" s="12"/>
      <c r="AO7401" s="12"/>
      <c r="AP7401" s="12"/>
      <c r="AQ7401" s="12"/>
      <c r="AR7401" s="12"/>
      <c r="AS7401" s="12"/>
      <c r="AT7401" s="12"/>
      <c r="AU7401" s="12"/>
      <c r="AV7401" s="12"/>
      <c r="AW7401" s="12"/>
      <c r="AX7401" s="12"/>
      <c r="AY7401" s="12"/>
      <c r="AZ7401" s="12"/>
      <c r="BA7401" s="12"/>
      <c r="BB7401" s="12"/>
      <c r="BC7401" s="12"/>
      <c r="BD7401" s="12"/>
      <c r="BE7401" s="12"/>
      <c r="BF7401" s="12"/>
      <c r="BG7401" s="12"/>
      <c r="BH7401" s="12"/>
      <c r="BI7401" s="12"/>
      <c r="BJ7401" s="13"/>
      <c r="BK7401" s="13"/>
      <c r="BL7401" s="13"/>
      <c r="BM7401" s="13"/>
      <c r="BN7401" s="13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1"/>
      <c r="L7402" s="11"/>
      <c r="M7402" s="12"/>
      <c r="N7402" s="12"/>
      <c r="O7402" s="12"/>
      <c r="P7402" s="12"/>
      <c r="Q7402" s="12"/>
      <c r="R7402" s="12"/>
      <c r="S7402" s="12"/>
      <c r="T7402" s="12"/>
      <c r="U7402" s="12"/>
      <c r="V7402" s="12"/>
      <c r="W7402" s="12"/>
      <c r="X7402" s="12"/>
      <c r="Y7402" s="12"/>
      <c r="Z7402" s="12"/>
      <c r="AA7402" s="12"/>
      <c r="AB7402" s="12"/>
      <c r="AC7402" s="12"/>
      <c r="AD7402" s="12"/>
      <c r="AE7402" s="12"/>
      <c r="AF7402" s="12"/>
      <c r="AG7402" s="12"/>
      <c r="AH7402" s="12"/>
      <c r="AI7402" s="12"/>
      <c r="AJ7402" s="12"/>
      <c r="AK7402" s="12"/>
      <c r="AL7402" s="12"/>
      <c r="AM7402" s="12"/>
      <c r="AN7402" s="12"/>
      <c r="AO7402" s="12"/>
      <c r="AP7402" s="12"/>
      <c r="AQ7402" s="12"/>
      <c r="AR7402" s="12"/>
      <c r="AS7402" s="12"/>
      <c r="AT7402" s="12"/>
      <c r="AU7402" s="12"/>
      <c r="AV7402" s="12"/>
      <c r="AW7402" s="12"/>
      <c r="AX7402" s="12"/>
      <c r="AY7402" s="12"/>
      <c r="AZ7402" s="12"/>
      <c r="BA7402" s="12"/>
      <c r="BB7402" s="12"/>
      <c r="BC7402" s="12"/>
      <c r="BD7402" s="12"/>
      <c r="BE7402" s="12"/>
      <c r="BF7402" s="12"/>
      <c r="BG7402" s="12"/>
      <c r="BH7402" s="12"/>
      <c r="BI7402" s="12"/>
      <c r="BJ7402" s="13"/>
      <c r="BK7402" s="13"/>
      <c r="BL7402" s="13"/>
      <c r="BM7402" s="13"/>
      <c r="BN7402" s="13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1"/>
      <c r="L7403" s="11"/>
      <c r="M7403" s="12"/>
      <c r="N7403" s="12"/>
      <c r="O7403" s="12"/>
      <c r="P7403" s="12"/>
      <c r="Q7403" s="12"/>
      <c r="R7403" s="12"/>
      <c r="S7403" s="12"/>
      <c r="T7403" s="12"/>
      <c r="U7403" s="12"/>
      <c r="V7403" s="12"/>
      <c r="W7403" s="12"/>
      <c r="X7403" s="12"/>
      <c r="Y7403" s="12"/>
      <c r="Z7403" s="12"/>
      <c r="AA7403" s="12"/>
      <c r="AB7403" s="12"/>
      <c r="AC7403" s="12"/>
      <c r="AD7403" s="12"/>
      <c r="AE7403" s="12"/>
      <c r="AF7403" s="12"/>
      <c r="AG7403" s="12"/>
      <c r="AH7403" s="12"/>
      <c r="AI7403" s="12"/>
      <c r="AJ7403" s="12"/>
      <c r="AK7403" s="12"/>
      <c r="AL7403" s="12"/>
      <c r="AM7403" s="12"/>
      <c r="AN7403" s="12"/>
      <c r="AO7403" s="12"/>
      <c r="AP7403" s="12"/>
      <c r="AQ7403" s="12"/>
      <c r="AR7403" s="12"/>
      <c r="AS7403" s="12"/>
      <c r="AT7403" s="12"/>
      <c r="AU7403" s="12"/>
      <c r="AV7403" s="12"/>
      <c r="AW7403" s="12"/>
      <c r="AX7403" s="12"/>
      <c r="AY7403" s="12"/>
      <c r="AZ7403" s="12"/>
      <c r="BA7403" s="12"/>
      <c r="BB7403" s="12"/>
      <c r="BC7403" s="12"/>
      <c r="BD7403" s="12"/>
      <c r="BE7403" s="12"/>
      <c r="BF7403" s="12"/>
      <c r="BG7403" s="12"/>
      <c r="BH7403" s="12"/>
      <c r="BI7403" s="12"/>
      <c r="BJ7403" s="13"/>
      <c r="BK7403" s="13"/>
      <c r="BL7403" s="13"/>
      <c r="BM7403" s="13"/>
      <c r="BN7403" s="13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1"/>
      <c r="L7404" s="11"/>
      <c r="M7404" s="12"/>
      <c r="N7404" s="12"/>
      <c r="O7404" s="12"/>
      <c r="P7404" s="12"/>
      <c r="Q7404" s="12"/>
      <c r="R7404" s="12"/>
      <c r="S7404" s="12"/>
      <c r="T7404" s="12"/>
      <c r="U7404" s="12"/>
      <c r="V7404" s="12"/>
      <c r="W7404" s="12"/>
      <c r="X7404" s="12"/>
      <c r="Y7404" s="12"/>
      <c r="Z7404" s="12"/>
      <c r="AA7404" s="12"/>
      <c r="AB7404" s="12"/>
      <c r="AC7404" s="12"/>
      <c r="AD7404" s="12"/>
      <c r="AE7404" s="12"/>
      <c r="AF7404" s="12"/>
      <c r="AG7404" s="12"/>
      <c r="AH7404" s="12"/>
      <c r="AI7404" s="12"/>
      <c r="AJ7404" s="12"/>
      <c r="AK7404" s="12"/>
      <c r="AL7404" s="12"/>
      <c r="AM7404" s="12"/>
      <c r="AN7404" s="12"/>
      <c r="AO7404" s="12"/>
      <c r="AP7404" s="12"/>
      <c r="AQ7404" s="12"/>
      <c r="AR7404" s="12"/>
      <c r="AS7404" s="12"/>
      <c r="AT7404" s="12"/>
      <c r="AU7404" s="12"/>
      <c r="AV7404" s="12"/>
      <c r="AW7404" s="12"/>
      <c r="AX7404" s="12"/>
      <c r="AY7404" s="12"/>
      <c r="AZ7404" s="12"/>
      <c r="BA7404" s="12"/>
      <c r="BB7404" s="12"/>
      <c r="BC7404" s="12"/>
      <c r="BD7404" s="12"/>
      <c r="BE7404" s="12"/>
      <c r="BF7404" s="12"/>
      <c r="BG7404" s="12"/>
      <c r="BH7404" s="12"/>
      <c r="BI7404" s="12"/>
      <c r="BJ7404" s="13"/>
      <c r="BK7404" s="13"/>
      <c r="BL7404" s="13"/>
      <c r="BM7404" s="13"/>
      <c r="BN7404" s="13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1"/>
      <c r="L7405" s="11"/>
      <c r="M7405" s="12"/>
      <c r="N7405" s="12"/>
      <c r="O7405" s="12"/>
      <c r="P7405" s="12"/>
      <c r="Q7405" s="12"/>
      <c r="R7405" s="12"/>
      <c r="S7405" s="12"/>
      <c r="T7405" s="12"/>
      <c r="U7405" s="12"/>
      <c r="V7405" s="12"/>
      <c r="W7405" s="12"/>
      <c r="X7405" s="12"/>
      <c r="Y7405" s="12"/>
      <c r="Z7405" s="12"/>
      <c r="AA7405" s="12"/>
      <c r="AB7405" s="12"/>
      <c r="AC7405" s="12"/>
      <c r="AD7405" s="12"/>
      <c r="AE7405" s="12"/>
      <c r="AF7405" s="12"/>
      <c r="AG7405" s="12"/>
      <c r="AH7405" s="12"/>
      <c r="AI7405" s="12"/>
      <c r="AJ7405" s="12"/>
      <c r="AK7405" s="12"/>
      <c r="AL7405" s="12"/>
      <c r="AM7405" s="12"/>
      <c r="AN7405" s="12"/>
      <c r="AO7405" s="12"/>
      <c r="AP7405" s="12"/>
      <c r="AQ7405" s="12"/>
      <c r="AR7405" s="12"/>
      <c r="AS7405" s="12"/>
      <c r="AT7405" s="12"/>
      <c r="AU7405" s="12"/>
      <c r="AV7405" s="12"/>
      <c r="AW7405" s="12"/>
      <c r="AX7405" s="12"/>
      <c r="AY7405" s="12"/>
      <c r="AZ7405" s="12"/>
      <c r="BA7405" s="12"/>
      <c r="BB7405" s="12"/>
      <c r="BC7405" s="12"/>
      <c r="BD7405" s="12"/>
      <c r="BE7405" s="12"/>
      <c r="BF7405" s="12"/>
      <c r="BG7405" s="12"/>
      <c r="BH7405" s="12"/>
      <c r="BI7405" s="12"/>
      <c r="BJ7405" s="13"/>
      <c r="BK7405" s="13"/>
      <c r="BL7405" s="13"/>
      <c r="BM7405" s="13"/>
      <c r="BN7405" s="13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1"/>
      <c r="L7406" s="11"/>
      <c r="M7406" s="12"/>
      <c r="N7406" s="12"/>
      <c r="O7406" s="12"/>
      <c r="P7406" s="12"/>
      <c r="Q7406" s="12"/>
      <c r="R7406" s="12"/>
      <c r="S7406" s="12"/>
      <c r="T7406" s="12"/>
      <c r="U7406" s="12"/>
      <c r="V7406" s="12"/>
      <c r="W7406" s="12"/>
      <c r="X7406" s="12"/>
      <c r="Y7406" s="12"/>
      <c r="Z7406" s="12"/>
      <c r="AA7406" s="12"/>
      <c r="AB7406" s="12"/>
      <c r="AC7406" s="12"/>
      <c r="AD7406" s="12"/>
      <c r="AE7406" s="12"/>
      <c r="AF7406" s="12"/>
      <c r="AG7406" s="12"/>
      <c r="AH7406" s="12"/>
      <c r="AI7406" s="12"/>
      <c r="AJ7406" s="12"/>
      <c r="AK7406" s="12"/>
      <c r="AL7406" s="12"/>
      <c r="AM7406" s="12"/>
      <c r="AN7406" s="12"/>
      <c r="AO7406" s="12"/>
      <c r="AP7406" s="12"/>
      <c r="AQ7406" s="12"/>
      <c r="AR7406" s="12"/>
      <c r="AS7406" s="12"/>
      <c r="AT7406" s="12"/>
      <c r="AU7406" s="12"/>
      <c r="AV7406" s="12"/>
      <c r="AW7406" s="12"/>
      <c r="AX7406" s="12"/>
      <c r="AY7406" s="12"/>
      <c r="AZ7406" s="12"/>
      <c r="BA7406" s="12"/>
      <c r="BB7406" s="12"/>
      <c r="BC7406" s="12"/>
      <c r="BD7406" s="12"/>
      <c r="BE7406" s="12"/>
      <c r="BF7406" s="12"/>
      <c r="BG7406" s="12"/>
      <c r="BH7406" s="12"/>
      <c r="BI7406" s="12"/>
      <c r="BJ7406" s="13"/>
      <c r="BK7406" s="13"/>
      <c r="BL7406" s="13"/>
      <c r="BM7406" s="13"/>
      <c r="BN7406" s="13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1"/>
      <c r="L7407" s="11"/>
      <c r="M7407" s="12"/>
      <c r="N7407" s="12"/>
      <c r="O7407" s="12"/>
      <c r="P7407" s="12"/>
      <c r="Q7407" s="12"/>
      <c r="R7407" s="12"/>
      <c r="S7407" s="12"/>
      <c r="T7407" s="12"/>
      <c r="U7407" s="12"/>
      <c r="V7407" s="12"/>
      <c r="W7407" s="12"/>
      <c r="X7407" s="12"/>
      <c r="Y7407" s="12"/>
      <c r="Z7407" s="12"/>
      <c r="AA7407" s="12"/>
      <c r="AB7407" s="12"/>
      <c r="AC7407" s="12"/>
      <c r="AD7407" s="12"/>
      <c r="AE7407" s="12"/>
      <c r="AF7407" s="12"/>
      <c r="AG7407" s="12"/>
      <c r="AH7407" s="12"/>
      <c r="AI7407" s="12"/>
      <c r="AJ7407" s="12"/>
      <c r="AK7407" s="12"/>
      <c r="AL7407" s="12"/>
      <c r="AM7407" s="12"/>
      <c r="AN7407" s="12"/>
      <c r="AO7407" s="12"/>
      <c r="AP7407" s="12"/>
      <c r="AQ7407" s="12"/>
      <c r="AR7407" s="12"/>
      <c r="AS7407" s="12"/>
      <c r="AT7407" s="12"/>
      <c r="AU7407" s="12"/>
      <c r="AV7407" s="12"/>
      <c r="AW7407" s="12"/>
      <c r="AX7407" s="12"/>
      <c r="AY7407" s="12"/>
      <c r="AZ7407" s="12"/>
      <c r="BA7407" s="12"/>
      <c r="BB7407" s="12"/>
      <c r="BC7407" s="12"/>
      <c r="BD7407" s="12"/>
      <c r="BE7407" s="12"/>
      <c r="BF7407" s="12"/>
      <c r="BG7407" s="12"/>
      <c r="BH7407" s="12"/>
      <c r="BI7407" s="12"/>
      <c r="BJ7407" s="13"/>
      <c r="BK7407" s="13"/>
      <c r="BL7407" s="13"/>
      <c r="BM7407" s="13"/>
      <c r="BN7407" s="13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1"/>
      <c r="L7408" s="11"/>
      <c r="M7408" s="12"/>
      <c r="N7408" s="12"/>
      <c r="O7408" s="12"/>
      <c r="P7408" s="12"/>
      <c r="Q7408" s="12"/>
      <c r="R7408" s="12"/>
      <c r="S7408" s="12"/>
      <c r="T7408" s="12"/>
      <c r="U7408" s="12"/>
      <c r="V7408" s="12"/>
      <c r="W7408" s="12"/>
      <c r="X7408" s="12"/>
      <c r="Y7408" s="12"/>
      <c r="Z7408" s="12"/>
      <c r="AA7408" s="12"/>
      <c r="AB7408" s="12"/>
      <c r="AC7408" s="12"/>
      <c r="AD7408" s="12"/>
      <c r="AE7408" s="12"/>
      <c r="AF7408" s="12"/>
      <c r="AG7408" s="12"/>
      <c r="AH7408" s="12"/>
      <c r="AI7408" s="12"/>
      <c r="AJ7408" s="12"/>
      <c r="AK7408" s="12"/>
      <c r="AL7408" s="12"/>
      <c r="AM7408" s="12"/>
      <c r="AN7408" s="12"/>
      <c r="AO7408" s="12"/>
      <c r="AP7408" s="12"/>
      <c r="AQ7408" s="12"/>
      <c r="AR7408" s="12"/>
      <c r="AS7408" s="12"/>
      <c r="AT7408" s="12"/>
      <c r="AU7408" s="12"/>
      <c r="AV7408" s="12"/>
      <c r="AW7408" s="12"/>
      <c r="AX7408" s="12"/>
      <c r="AY7408" s="12"/>
      <c r="AZ7408" s="12"/>
      <c r="BA7408" s="12"/>
      <c r="BB7408" s="12"/>
      <c r="BC7408" s="12"/>
      <c r="BD7408" s="12"/>
      <c r="BE7408" s="12"/>
      <c r="BF7408" s="12"/>
      <c r="BG7408" s="12"/>
      <c r="BH7408" s="12"/>
      <c r="BI7408" s="12"/>
      <c r="BJ7408" s="13"/>
      <c r="BK7408" s="13"/>
      <c r="BL7408" s="13"/>
      <c r="BM7408" s="13"/>
      <c r="BN7408" s="13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1"/>
      <c r="L7409" s="11"/>
      <c r="M7409" s="12"/>
      <c r="N7409" s="12"/>
      <c r="O7409" s="12"/>
      <c r="P7409" s="12"/>
      <c r="Q7409" s="12"/>
      <c r="R7409" s="12"/>
      <c r="S7409" s="12"/>
      <c r="T7409" s="12"/>
      <c r="U7409" s="12"/>
      <c r="V7409" s="12"/>
      <c r="W7409" s="12"/>
      <c r="X7409" s="12"/>
      <c r="Y7409" s="12"/>
      <c r="Z7409" s="12"/>
      <c r="AA7409" s="12"/>
      <c r="AB7409" s="12"/>
      <c r="AC7409" s="12"/>
      <c r="AD7409" s="12"/>
      <c r="AE7409" s="12"/>
      <c r="AF7409" s="12"/>
      <c r="AG7409" s="12"/>
      <c r="AH7409" s="12"/>
      <c r="AI7409" s="12"/>
      <c r="AJ7409" s="12"/>
      <c r="AK7409" s="12"/>
      <c r="AL7409" s="12"/>
      <c r="AM7409" s="12"/>
      <c r="AN7409" s="12"/>
      <c r="AO7409" s="12"/>
      <c r="AP7409" s="12"/>
      <c r="AQ7409" s="12"/>
      <c r="AR7409" s="12"/>
      <c r="AS7409" s="12"/>
      <c r="AT7409" s="12"/>
      <c r="AU7409" s="12"/>
      <c r="AV7409" s="12"/>
      <c r="AW7409" s="12"/>
      <c r="AX7409" s="12"/>
      <c r="AY7409" s="12"/>
      <c r="AZ7409" s="12"/>
      <c r="BA7409" s="12"/>
      <c r="BB7409" s="12"/>
      <c r="BC7409" s="12"/>
      <c r="BD7409" s="12"/>
      <c r="BE7409" s="12"/>
      <c r="BF7409" s="12"/>
      <c r="BG7409" s="12"/>
      <c r="BH7409" s="12"/>
      <c r="BI7409" s="12"/>
      <c r="BJ7409" s="13"/>
      <c r="BK7409" s="13"/>
      <c r="BL7409" s="13"/>
      <c r="BM7409" s="13"/>
      <c r="BN7409" s="13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1"/>
      <c r="L7410" s="11"/>
      <c r="M7410" s="12"/>
      <c r="N7410" s="12"/>
      <c r="O7410" s="12"/>
      <c r="P7410" s="12"/>
      <c r="Q7410" s="12"/>
      <c r="R7410" s="12"/>
      <c r="S7410" s="12"/>
      <c r="T7410" s="12"/>
      <c r="U7410" s="12"/>
      <c r="V7410" s="12"/>
      <c r="W7410" s="12"/>
      <c r="X7410" s="12"/>
      <c r="Y7410" s="12"/>
      <c r="Z7410" s="12"/>
      <c r="AA7410" s="12"/>
      <c r="AB7410" s="12"/>
      <c r="AC7410" s="12"/>
      <c r="AD7410" s="12"/>
      <c r="AE7410" s="12"/>
      <c r="AF7410" s="12"/>
      <c r="AG7410" s="12"/>
      <c r="AH7410" s="12"/>
      <c r="AI7410" s="12"/>
      <c r="AJ7410" s="12"/>
      <c r="AK7410" s="12"/>
      <c r="AL7410" s="12"/>
      <c r="AM7410" s="12"/>
      <c r="AN7410" s="12"/>
      <c r="AO7410" s="12"/>
      <c r="AP7410" s="12"/>
      <c r="AQ7410" s="12"/>
      <c r="AR7410" s="12"/>
      <c r="AS7410" s="12"/>
      <c r="AT7410" s="12"/>
      <c r="AU7410" s="12"/>
      <c r="AV7410" s="12"/>
      <c r="AW7410" s="12"/>
      <c r="AX7410" s="12"/>
      <c r="AY7410" s="12"/>
      <c r="AZ7410" s="12"/>
      <c r="BA7410" s="12"/>
      <c r="BB7410" s="12"/>
      <c r="BC7410" s="12"/>
      <c r="BD7410" s="12"/>
      <c r="BE7410" s="12"/>
      <c r="BF7410" s="12"/>
      <c r="BG7410" s="12"/>
      <c r="BH7410" s="12"/>
      <c r="BI7410" s="12"/>
      <c r="BJ7410" s="13"/>
      <c r="BK7410" s="13"/>
      <c r="BL7410" s="13"/>
      <c r="BM7410" s="13"/>
      <c r="BN7410" s="13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1"/>
      <c r="L7411" s="11"/>
      <c r="M7411" s="12"/>
      <c r="N7411" s="12"/>
      <c r="O7411" s="12"/>
      <c r="P7411" s="12"/>
      <c r="Q7411" s="12"/>
      <c r="R7411" s="12"/>
      <c r="S7411" s="12"/>
      <c r="T7411" s="12"/>
      <c r="U7411" s="12"/>
      <c r="V7411" s="12"/>
      <c r="W7411" s="12"/>
      <c r="X7411" s="12"/>
      <c r="Y7411" s="12"/>
      <c r="Z7411" s="12"/>
      <c r="AA7411" s="12"/>
      <c r="AB7411" s="12"/>
      <c r="AC7411" s="12"/>
      <c r="AD7411" s="12"/>
      <c r="AE7411" s="12"/>
      <c r="AF7411" s="12"/>
      <c r="AG7411" s="12"/>
      <c r="AH7411" s="12"/>
      <c r="AI7411" s="12"/>
      <c r="AJ7411" s="12"/>
      <c r="AK7411" s="12"/>
      <c r="AL7411" s="12"/>
      <c r="AM7411" s="12"/>
      <c r="AN7411" s="12"/>
      <c r="AO7411" s="12"/>
      <c r="AP7411" s="12"/>
      <c r="AQ7411" s="12"/>
      <c r="AR7411" s="12"/>
      <c r="AS7411" s="12"/>
      <c r="AT7411" s="12"/>
      <c r="AU7411" s="12"/>
      <c r="AV7411" s="12"/>
      <c r="AW7411" s="12"/>
      <c r="AX7411" s="12"/>
      <c r="AY7411" s="12"/>
      <c r="AZ7411" s="12"/>
      <c r="BA7411" s="12"/>
      <c r="BB7411" s="12"/>
      <c r="BC7411" s="12"/>
      <c r="BD7411" s="12"/>
      <c r="BE7411" s="12"/>
      <c r="BF7411" s="12"/>
      <c r="BG7411" s="12"/>
      <c r="BH7411" s="12"/>
      <c r="BI7411" s="12"/>
      <c r="BJ7411" s="13"/>
      <c r="BK7411" s="13"/>
      <c r="BL7411" s="13"/>
      <c r="BM7411" s="13"/>
      <c r="BN7411" s="13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1"/>
      <c r="L7412" s="11"/>
      <c r="M7412" s="12"/>
      <c r="N7412" s="12"/>
      <c r="O7412" s="12"/>
      <c r="P7412" s="12"/>
      <c r="Q7412" s="12"/>
      <c r="R7412" s="12"/>
      <c r="S7412" s="12"/>
      <c r="T7412" s="12"/>
      <c r="U7412" s="12"/>
      <c r="V7412" s="12"/>
      <c r="W7412" s="12"/>
      <c r="X7412" s="12"/>
      <c r="Y7412" s="12"/>
      <c r="Z7412" s="12"/>
      <c r="AA7412" s="12"/>
      <c r="AB7412" s="12"/>
      <c r="AC7412" s="12"/>
      <c r="AD7412" s="12"/>
      <c r="AE7412" s="12"/>
      <c r="AF7412" s="12"/>
      <c r="AG7412" s="12"/>
      <c r="AH7412" s="12"/>
      <c r="AI7412" s="12"/>
      <c r="AJ7412" s="12"/>
      <c r="AK7412" s="12"/>
      <c r="AL7412" s="12"/>
      <c r="AM7412" s="12"/>
      <c r="AN7412" s="12"/>
      <c r="AO7412" s="12"/>
      <c r="AP7412" s="12"/>
      <c r="AQ7412" s="12"/>
      <c r="AR7412" s="12"/>
      <c r="AS7412" s="12"/>
      <c r="AT7412" s="12"/>
      <c r="AU7412" s="12"/>
      <c r="AV7412" s="12"/>
      <c r="AW7412" s="12"/>
      <c r="AX7412" s="12"/>
      <c r="AY7412" s="12"/>
      <c r="AZ7412" s="12"/>
      <c r="BA7412" s="12"/>
      <c r="BB7412" s="12"/>
      <c r="BC7412" s="12"/>
      <c r="BD7412" s="12"/>
      <c r="BE7412" s="12"/>
      <c r="BF7412" s="12"/>
      <c r="BG7412" s="12"/>
      <c r="BH7412" s="12"/>
      <c r="BI7412" s="12"/>
      <c r="BJ7412" s="13"/>
      <c r="BK7412" s="13"/>
      <c r="BL7412" s="13"/>
      <c r="BM7412" s="13"/>
      <c r="BN7412" s="13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1"/>
      <c r="L7413" s="11"/>
      <c r="M7413" s="12"/>
      <c r="N7413" s="12"/>
      <c r="O7413" s="12"/>
      <c r="P7413" s="12"/>
      <c r="Q7413" s="12"/>
      <c r="R7413" s="12"/>
      <c r="S7413" s="12"/>
      <c r="T7413" s="12"/>
      <c r="U7413" s="12"/>
      <c r="V7413" s="12"/>
      <c r="W7413" s="12"/>
      <c r="X7413" s="12"/>
      <c r="Y7413" s="12"/>
      <c r="Z7413" s="12"/>
      <c r="AA7413" s="12"/>
      <c r="AB7413" s="12"/>
      <c r="AC7413" s="12"/>
      <c r="AD7413" s="12"/>
      <c r="AE7413" s="12"/>
      <c r="AF7413" s="12"/>
      <c r="AG7413" s="12"/>
      <c r="AH7413" s="12"/>
      <c r="AI7413" s="12"/>
      <c r="AJ7413" s="12"/>
      <c r="AK7413" s="12"/>
      <c r="AL7413" s="12"/>
      <c r="AM7413" s="12"/>
      <c r="AN7413" s="12"/>
      <c r="AO7413" s="12"/>
      <c r="AP7413" s="12"/>
      <c r="AQ7413" s="12"/>
      <c r="AR7413" s="12"/>
      <c r="AS7413" s="12"/>
      <c r="AT7413" s="12"/>
      <c r="AU7413" s="12"/>
      <c r="AV7413" s="12"/>
      <c r="AW7413" s="12"/>
      <c r="AX7413" s="12"/>
      <c r="AY7413" s="12"/>
      <c r="AZ7413" s="12"/>
      <c r="BA7413" s="12"/>
      <c r="BB7413" s="12"/>
      <c r="BC7413" s="12"/>
      <c r="BD7413" s="12"/>
      <c r="BE7413" s="12"/>
      <c r="BF7413" s="12"/>
      <c r="BG7413" s="12"/>
      <c r="BH7413" s="12"/>
      <c r="BI7413" s="12"/>
      <c r="BJ7413" s="13"/>
      <c r="BK7413" s="13"/>
      <c r="BL7413" s="13"/>
      <c r="BM7413" s="13"/>
      <c r="BN7413" s="13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1"/>
      <c r="L7414" s="11"/>
      <c r="M7414" s="12"/>
      <c r="N7414" s="12"/>
      <c r="O7414" s="12"/>
      <c r="P7414" s="12"/>
      <c r="Q7414" s="12"/>
      <c r="R7414" s="12"/>
      <c r="S7414" s="12"/>
      <c r="T7414" s="12"/>
      <c r="U7414" s="12"/>
      <c r="V7414" s="12"/>
      <c r="W7414" s="12"/>
      <c r="X7414" s="12"/>
      <c r="Y7414" s="12"/>
      <c r="Z7414" s="12"/>
      <c r="AA7414" s="12"/>
      <c r="AB7414" s="12"/>
      <c r="AC7414" s="12"/>
      <c r="AD7414" s="12"/>
      <c r="AE7414" s="12"/>
      <c r="AF7414" s="12"/>
      <c r="AG7414" s="12"/>
      <c r="AH7414" s="12"/>
      <c r="AI7414" s="12"/>
      <c r="AJ7414" s="12"/>
      <c r="AK7414" s="12"/>
      <c r="AL7414" s="12"/>
      <c r="AM7414" s="12"/>
      <c r="AN7414" s="12"/>
      <c r="AO7414" s="12"/>
      <c r="AP7414" s="12"/>
      <c r="AQ7414" s="12"/>
      <c r="AR7414" s="12"/>
      <c r="AS7414" s="12"/>
      <c r="AT7414" s="12"/>
      <c r="AU7414" s="12"/>
      <c r="AV7414" s="12"/>
      <c r="AW7414" s="12"/>
      <c r="AX7414" s="12"/>
      <c r="AY7414" s="12"/>
      <c r="AZ7414" s="12"/>
      <c r="BA7414" s="12"/>
      <c r="BB7414" s="12"/>
      <c r="BC7414" s="12"/>
      <c r="BD7414" s="12"/>
      <c r="BE7414" s="12"/>
      <c r="BF7414" s="12"/>
      <c r="BG7414" s="12"/>
      <c r="BH7414" s="12"/>
      <c r="BI7414" s="12"/>
      <c r="BJ7414" s="13"/>
      <c r="BK7414" s="13"/>
      <c r="BL7414" s="13"/>
      <c r="BM7414" s="13"/>
      <c r="BN7414" s="13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1"/>
      <c r="L7415" s="11"/>
      <c r="M7415" s="12"/>
      <c r="N7415" s="12"/>
      <c r="O7415" s="12"/>
      <c r="P7415" s="12"/>
      <c r="Q7415" s="12"/>
      <c r="R7415" s="12"/>
      <c r="S7415" s="12"/>
      <c r="T7415" s="12"/>
      <c r="U7415" s="12"/>
      <c r="V7415" s="12"/>
      <c r="W7415" s="12"/>
      <c r="X7415" s="12"/>
      <c r="Y7415" s="12"/>
      <c r="Z7415" s="12"/>
      <c r="AA7415" s="12"/>
      <c r="AB7415" s="12"/>
      <c r="AC7415" s="12"/>
      <c r="AD7415" s="12"/>
      <c r="AE7415" s="12"/>
      <c r="AF7415" s="12"/>
      <c r="AG7415" s="12"/>
      <c r="AH7415" s="12"/>
      <c r="AI7415" s="12"/>
      <c r="AJ7415" s="12"/>
      <c r="AK7415" s="12"/>
      <c r="AL7415" s="12"/>
      <c r="AM7415" s="12"/>
      <c r="AN7415" s="12"/>
      <c r="AO7415" s="12"/>
      <c r="AP7415" s="12"/>
      <c r="AQ7415" s="12"/>
      <c r="AR7415" s="12"/>
      <c r="AS7415" s="12"/>
      <c r="AT7415" s="12"/>
      <c r="AU7415" s="12"/>
      <c r="AV7415" s="12"/>
      <c r="AW7415" s="12"/>
      <c r="AX7415" s="12"/>
      <c r="AY7415" s="12"/>
      <c r="AZ7415" s="12"/>
      <c r="BA7415" s="12"/>
      <c r="BB7415" s="12"/>
      <c r="BC7415" s="12"/>
      <c r="BD7415" s="12"/>
      <c r="BE7415" s="12"/>
      <c r="BF7415" s="12"/>
      <c r="BG7415" s="12"/>
      <c r="BH7415" s="12"/>
      <c r="BI7415" s="12"/>
      <c r="BJ7415" s="13"/>
      <c r="BK7415" s="13"/>
      <c r="BL7415" s="13"/>
      <c r="BM7415" s="13"/>
      <c r="BN7415" s="13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1"/>
      <c r="L7416" s="11"/>
      <c r="M7416" s="12"/>
      <c r="N7416" s="12"/>
      <c r="O7416" s="12"/>
      <c r="P7416" s="12"/>
      <c r="Q7416" s="12"/>
      <c r="R7416" s="12"/>
      <c r="S7416" s="12"/>
      <c r="T7416" s="12"/>
      <c r="U7416" s="12"/>
      <c r="V7416" s="12"/>
      <c r="W7416" s="12"/>
      <c r="X7416" s="12"/>
      <c r="Y7416" s="12"/>
      <c r="Z7416" s="12"/>
      <c r="AA7416" s="12"/>
      <c r="AB7416" s="12"/>
      <c r="AC7416" s="12"/>
      <c r="AD7416" s="12"/>
      <c r="AE7416" s="12"/>
      <c r="AF7416" s="12"/>
      <c r="AG7416" s="12"/>
      <c r="AH7416" s="12"/>
      <c r="AI7416" s="12"/>
      <c r="AJ7416" s="12"/>
      <c r="AK7416" s="12"/>
      <c r="AL7416" s="12"/>
      <c r="AM7416" s="12"/>
      <c r="AN7416" s="12"/>
      <c r="AO7416" s="12"/>
      <c r="AP7416" s="12"/>
      <c r="AQ7416" s="12"/>
      <c r="AR7416" s="12"/>
      <c r="AS7416" s="12"/>
      <c r="AT7416" s="12"/>
      <c r="AU7416" s="12"/>
      <c r="AV7416" s="12"/>
      <c r="AW7416" s="12"/>
      <c r="AX7416" s="12"/>
      <c r="AY7416" s="12"/>
      <c r="AZ7416" s="12"/>
      <c r="BA7416" s="12"/>
      <c r="BB7416" s="12"/>
      <c r="BC7416" s="12"/>
      <c r="BD7416" s="12"/>
      <c r="BE7416" s="12"/>
      <c r="BF7416" s="12"/>
      <c r="BG7416" s="12"/>
      <c r="BH7416" s="12"/>
      <c r="BI7416" s="12"/>
      <c r="BJ7416" s="13"/>
      <c r="BK7416" s="13"/>
      <c r="BL7416" s="13"/>
      <c r="BM7416" s="13"/>
      <c r="BN7416" s="13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1"/>
      <c r="L7417" s="11"/>
      <c r="M7417" s="12"/>
      <c r="N7417" s="12"/>
      <c r="O7417" s="12"/>
      <c r="P7417" s="12"/>
      <c r="Q7417" s="12"/>
      <c r="R7417" s="12"/>
      <c r="S7417" s="12"/>
      <c r="T7417" s="12"/>
      <c r="U7417" s="12"/>
      <c r="V7417" s="12"/>
      <c r="W7417" s="12"/>
      <c r="X7417" s="12"/>
      <c r="Y7417" s="12"/>
      <c r="Z7417" s="12"/>
      <c r="AA7417" s="12"/>
      <c r="AB7417" s="12"/>
      <c r="AC7417" s="12"/>
      <c r="AD7417" s="12"/>
      <c r="AE7417" s="12"/>
      <c r="AF7417" s="12"/>
      <c r="AG7417" s="12"/>
      <c r="AH7417" s="12"/>
      <c r="AI7417" s="12"/>
      <c r="AJ7417" s="12"/>
      <c r="AK7417" s="12"/>
      <c r="AL7417" s="12"/>
      <c r="AM7417" s="12"/>
      <c r="AN7417" s="12"/>
      <c r="AO7417" s="12"/>
      <c r="AP7417" s="12"/>
      <c r="AQ7417" s="12"/>
      <c r="AR7417" s="12"/>
      <c r="AS7417" s="12"/>
      <c r="AT7417" s="12"/>
      <c r="AU7417" s="12"/>
      <c r="AV7417" s="12"/>
      <c r="AW7417" s="12"/>
      <c r="AX7417" s="12"/>
      <c r="AY7417" s="12"/>
      <c r="AZ7417" s="12"/>
      <c r="BA7417" s="12"/>
      <c r="BB7417" s="12"/>
      <c r="BC7417" s="12"/>
      <c r="BD7417" s="12"/>
      <c r="BE7417" s="12"/>
      <c r="BF7417" s="12"/>
      <c r="BG7417" s="12"/>
      <c r="BH7417" s="12"/>
      <c r="BI7417" s="12"/>
      <c r="BJ7417" s="13"/>
      <c r="BK7417" s="13"/>
      <c r="BL7417" s="13"/>
      <c r="BM7417" s="13"/>
      <c r="BN7417" s="13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1"/>
      <c r="L7418" s="11"/>
      <c r="M7418" s="12"/>
      <c r="N7418" s="12"/>
      <c r="O7418" s="12"/>
      <c r="P7418" s="12"/>
      <c r="Q7418" s="12"/>
      <c r="R7418" s="12"/>
      <c r="S7418" s="12"/>
      <c r="T7418" s="12"/>
      <c r="U7418" s="12"/>
      <c r="V7418" s="12"/>
      <c r="W7418" s="12"/>
      <c r="X7418" s="12"/>
      <c r="Y7418" s="12"/>
      <c r="Z7418" s="12"/>
      <c r="AA7418" s="12"/>
      <c r="AB7418" s="12"/>
      <c r="AC7418" s="12"/>
      <c r="AD7418" s="12"/>
      <c r="AE7418" s="12"/>
      <c r="AF7418" s="12"/>
      <c r="AG7418" s="12"/>
      <c r="AH7418" s="12"/>
      <c r="AI7418" s="12"/>
      <c r="AJ7418" s="12"/>
      <c r="AK7418" s="12"/>
      <c r="AL7418" s="12"/>
      <c r="AM7418" s="12"/>
      <c r="AN7418" s="12"/>
      <c r="AO7418" s="12"/>
      <c r="AP7418" s="12"/>
      <c r="AQ7418" s="12"/>
      <c r="AR7418" s="12"/>
      <c r="AS7418" s="12"/>
      <c r="AT7418" s="12"/>
      <c r="AU7418" s="12"/>
      <c r="AV7418" s="12"/>
      <c r="AW7418" s="12"/>
      <c r="AX7418" s="12"/>
      <c r="AY7418" s="12"/>
      <c r="AZ7418" s="12"/>
      <c r="BA7418" s="12"/>
      <c r="BB7418" s="12"/>
      <c r="BC7418" s="12"/>
      <c r="BD7418" s="12"/>
      <c r="BE7418" s="12"/>
      <c r="BF7418" s="12"/>
      <c r="BG7418" s="12"/>
      <c r="BH7418" s="12"/>
      <c r="BI7418" s="12"/>
      <c r="BJ7418" s="13"/>
      <c r="BK7418" s="13"/>
      <c r="BL7418" s="13"/>
      <c r="BM7418" s="13"/>
      <c r="BN7418" s="13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1"/>
      <c r="L7419" s="11"/>
      <c r="M7419" s="12"/>
      <c r="N7419" s="12"/>
      <c r="O7419" s="12"/>
      <c r="P7419" s="12"/>
      <c r="Q7419" s="12"/>
      <c r="R7419" s="12"/>
      <c r="S7419" s="12"/>
      <c r="T7419" s="12"/>
      <c r="U7419" s="12"/>
      <c r="V7419" s="12"/>
      <c r="W7419" s="12"/>
      <c r="X7419" s="12"/>
      <c r="Y7419" s="12"/>
      <c r="Z7419" s="12"/>
      <c r="AA7419" s="12"/>
      <c r="AB7419" s="12"/>
      <c r="AC7419" s="12"/>
      <c r="AD7419" s="12"/>
      <c r="AE7419" s="12"/>
      <c r="AF7419" s="12"/>
      <c r="AG7419" s="12"/>
      <c r="AH7419" s="12"/>
      <c r="AI7419" s="12"/>
      <c r="AJ7419" s="12"/>
      <c r="AK7419" s="12"/>
      <c r="AL7419" s="12"/>
      <c r="AM7419" s="12"/>
      <c r="AN7419" s="12"/>
      <c r="AO7419" s="12"/>
      <c r="AP7419" s="12"/>
      <c r="AQ7419" s="12"/>
      <c r="AR7419" s="12"/>
      <c r="AS7419" s="12"/>
      <c r="AT7419" s="12"/>
      <c r="AU7419" s="12"/>
      <c r="AV7419" s="12"/>
      <c r="AW7419" s="12"/>
      <c r="AX7419" s="12"/>
      <c r="AY7419" s="12"/>
      <c r="AZ7419" s="12"/>
      <c r="BA7419" s="12"/>
      <c r="BB7419" s="12"/>
      <c r="BC7419" s="12"/>
      <c r="BD7419" s="12"/>
      <c r="BE7419" s="12"/>
      <c r="BF7419" s="12"/>
      <c r="BG7419" s="12"/>
      <c r="BH7419" s="12"/>
      <c r="BI7419" s="12"/>
      <c r="BJ7419" s="13"/>
      <c r="BK7419" s="13"/>
      <c r="BL7419" s="13"/>
      <c r="BM7419" s="13"/>
      <c r="BN7419" s="13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1"/>
      <c r="L7420" s="11"/>
      <c r="M7420" s="12"/>
      <c r="N7420" s="12"/>
      <c r="O7420" s="12"/>
      <c r="P7420" s="12"/>
      <c r="Q7420" s="12"/>
      <c r="R7420" s="12"/>
      <c r="S7420" s="12"/>
      <c r="T7420" s="12"/>
      <c r="U7420" s="12"/>
      <c r="V7420" s="12"/>
      <c r="W7420" s="12"/>
      <c r="X7420" s="12"/>
      <c r="Y7420" s="12"/>
      <c r="Z7420" s="12"/>
      <c r="AA7420" s="12"/>
      <c r="AB7420" s="12"/>
      <c r="AC7420" s="12"/>
      <c r="AD7420" s="12"/>
      <c r="AE7420" s="12"/>
      <c r="AF7420" s="12"/>
      <c r="AG7420" s="12"/>
      <c r="AH7420" s="12"/>
      <c r="AI7420" s="12"/>
      <c r="AJ7420" s="12"/>
      <c r="AK7420" s="12"/>
      <c r="AL7420" s="12"/>
      <c r="AM7420" s="12"/>
      <c r="AN7420" s="12"/>
      <c r="AO7420" s="12"/>
      <c r="AP7420" s="12"/>
      <c r="AQ7420" s="12"/>
      <c r="AR7420" s="12"/>
      <c r="AS7420" s="12"/>
      <c r="AT7420" s="12"/>
      <c r="AU7420" s="12"/>
      <c r="AV7420" s="12"/>
      <c r="AW7420" s="12"/>
      <c r="AX7420" s="12"/>
      <c r="AY7420" s="12"/>
      <c r="AZ7420" s="12"/>
      <c r="BA7420" s="12"/>
      <c r="BB7420" s="12"/>
      <c r="BC7420" s="12"/>
      <c r="BD7420" s="12"/>
      <c r="BE7420" s="12"/>
      <c r="BF7420" s="12"/>
      <c r="BG7420" s="12"/>
      <c r="BH7420" s="12"/>
      <c r="BI7420" s="12"/>
      <c r="BJ7420" s="13"/>
      <c r="BK7420" s="13"/>
      <c r="BL7420" s="13"/>
      <c r="BM7420" s="13"/>
      <c r="BN7420" s="13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1"/>
      <c r="L7421" s="11"/>
      <c r="M7421" s="12"/>
      <c r="N7421" s="12"/>
      <c r="O7421" s="12"/>
      <c r="P7421" s="12"/>
      <c r="Q7421" s="12"/>
      <c r="R7421" s="12"/>
      <c r="S7421" s="12"/>
      <c r="T7421" s="12"/>
      <c r="U7421" s="12"/>
      <c r="V7421" s="12"/>
      <c r="W7421" s="12"/>
      <c r="X7421" s="12"/>
      <c r="Y7421" s="12"/>
      <c r="Z7421" s="12"/>
      <c r="AA7421" s="12"/>
      <c r="AB7421" s="12"/>
      <c r="AC7421" s="12"/>
      <c r="AD7421" s="12"/>
      <c r="AE7421" s="12"/>
      <c r="AF7421" s="12"/>
      <c r="AG7421" s="12"/>
      <c r="AH7421" s="12"/>
      <c r="AI7421" s="12"/>
      <c r="AJ7421" s="12"/>
      <c r="AK7421" s="12"/>
      <c r="AL7421" s="12"/>
      <c r="AM7421" s="12"/>
      <c r="AN7421" s="12"/>
      <c r="AO7421" s="12"/>
      <c r="AP7421" s="12"/>
      <c r="AQ7421" s="12"/>
      <c r="AR7421" s="12"/>
      <c r="AS7421" s="12"/>
      <c r="AT7421" s="12"/>
      <c r="AU7421" s="12"/>
      <c r="AV7421" s="12"/>
      <c r="AW7421" s="12"/>
      <c r="AX7421" s="12"/>
      <c r="AY7421" s="12"/>
      <c r="AZ7421" s="12"/>
      <c r="BA7421" s="12"/>
      <c r="BB7421" s="12"/>
      <c r="BC7421" s="12"/>
      <c r="BD7421" s="12"/>
      <c r="BE7421" s="12"/>
      <c r="BF7421" s="12"/>
      <c r="BG7421" s="12"/>
      <c r="BH7421" s="12"/>
      <c r="BI7421" s="12"/>
      <c r="BJ7421" s="13"/>
      <c r="BK7421" s="13"/>
      <c r="BL7421" s="13"/>
      <c r="BM7421" s="13"/>
      <c r="BN7421" s="13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1"/>
      <c r="L7422" s="11"/>
      <c r="M7422" s="12"/>
      <c r="N7422" s="12"/>
      <c r="O7422" s="12"/>
      <c r="P7422" s="12"/>
      <c r="Q7422" s="12"/>
      <c r="R7422" s="12"/>
      <c r="S7422" s="12"/>
      <c r="T7422" s="12"/>
      <c r="U7422" s="12"/>
      <c r="V7422" s="12"/>
      <c r="W7422" s="12"/>
      <c r="X7422" s="12"/>
      <c r="Y7422" s="12"/>
      <c r="Z7422" s="12"/>
      <c r="AA7422" s="12"/>
      <c r="AB7422" s="12"/>
      <c r="AC7422" s="12"/>
      <c r="AD7422" s="12"/>
      <c r="AE7422" s="12"/>
      <c r="AF7422" s="12"/>
      <c r="AG7422" s="12"/>
      <c r="AH7422" s="12"/>
      <c r="AI7422" s="12"/>
      <c r="AJ7422" s="12"/>
      <c r="AK7422" s="12"/>
      <c r="AL7422" s="12"/>
      <c r="AM7422" s="12"/>
      <c r="AN7422" s="12"/>
      <c r="AO7422" s="12"/>
      <c r="AP7422" s="12"/>
      <c r="AQ7422" s="12"/>
      <c r="AR7422" s="12"/>
      <c r="AS7422" s="12"/>
      <c r="AT7422" s="12"/>
      <c r="AU7422" s="12"/>
      <c r="AV7422" s="12"/>
      <c r="AW7422" s="12"/>
      <c r="AX7422" s="12"/>
      <c r="AY7422" s="12"/>
      <c r="AZ7422" s="12"/>
      <c r="BA7422" s="12"/>
      <c r="BB7422" s="12"/>
      <c r="BC7422" s="12"/>
      <c r="BD7422" s="12"/>
      <c r="BE7422" s="12"/>
      <c r="BF7422" s="12"/>
      <c r="BG7422" s="12"/>
      <c r="BH7422" s="12"/>
      <c r="BI7422" s="12"/>
      <c r="BJ7422" s="13"/>
      <c r="BK7422" s="13"/>
      <c r="BL7422" s="13"/>
      <c r="BM7422" s="13"/>
      <c r="BN7422" s="13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1"/>
      <c r="L7423" s="11"/>
      <c r="M7423" s="12"/>
      <c r="N7423" s="12"/>
      <c r="O7423" s="12"/>
      <c r="P7423" s="12"/>
      <c r="Q7423" s="12"/>
      <c r="R7423" s="12"/>
      <c r="S7423" s="12"/>
      <c r="T7423" s="12"/>
      <c r="U7423" s="12"/>
      <c r="V7423" s="12"/>
      <c r="W7423" s="12"/>
      <c r="X7423" s="12"/>
      <c r="Y7423" s="12"/>
      <c r="Z7423" s="12"/>
      <c r="AA7423" s="12"/>
      <c r="AB7423" s="12"/>
      <c r="AC7423" s="12"/>
      <c r="AD7423" s="12"/>
      <c r="AE7423" s="12"/>
      <c r="AF7423" s="12"/>
      <c r="AG7423" s="12"/>
      <c r="AH7423" s="12"/>
      <c r="AI7423" s="12"/>
      <c r="AJ7423" s="12"/>
      <c r="AK7423" s="12"/>
      <c r="AL7423" s="12"/>
      <c r="AM7423" s="12"/>
      <c r="AN7423" s="12"/>
      <c r="AO7423" s="12"/>
      <c r="AP7423" s="12"/>
      <c r="AQ7423" s="12"/>
      <c r="AR7423" s="12"/>
      <c r="AS7423" s="12"/>
      <c r="AT7423" s="12"/>
      <c r="AU7423" s="12"/>
      <c r="AV7423" s="12"/>
      <c r="AW7423" s="12"/>
      <c r="AX7423" s="12"/>
      <c r="AY7423" s="12"/>
      <c r="AZ7423" s="12"/>
      <c r="BA7423" s="12"/>
      <c r="BB7423" s="12"/>
      <c r="BC7423" s="12"/>
      <c r="BD7423" s="12"/>
      <c r="BE7423" s="12"/>
      <c r="BF7423" s="12"/>
      <c r="BG7423" s="12"/>
      <c r="BH7423" s="12"/>
      <c r="BI7423" s="12"/>
      <c r="BJ7423" s="13"/>
      <c r="BK7423" s="13"/>
      <c r="BL7423" s="13"/>
      <c r="BM7423" s="13"/>
      <c r="BN7423" s="13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1"/>
      <c r="L7424" s="11"/>
      <c r="M7424" s="12"/>
      <c r="N7424" s="12"/>
      <c r="O7424" s="12"/>
      <c r="P7424" s="12"/>
      <c r="Q7424" s="12"/>
      <c r="R7424" s="12"/>
      <c r="S7424" s="12"/>
      <c r="T7424" s="12"/>
      <c r="U7424" s="12"/>
      <c r="V7424" s="12"/>
      <c r="W7424" s="12"/>
      <c r="X7424" s="12"/>
      <c r="Y7424" s="12"/>
      <c r="Z7424" s="12"/>
      <c r="AA7424" s="12"/>
      <c r="AB7424" s="12"/>
      <c r="AC7424" s="12"/>
      <c r="AD7424" s="12"/>
      <c r="AE7424" s="12"/>
      <c r="AF7424" s="12"/>
      <c r="AG7424" s="12"/>
      <c r="AH7424" s="12"/>
      <c r="AI7424" s="12"/>
      <c r="AJ7424" s="12"/>
      <c r="AK7424" s="12"/>
      <c r="AL7424" s="12"/>
      <c r="AM7424" s="12"/>
      <c r="AN7424" s="12"/>
      <c r="AO7424" s="12"/>
      <c r="AP7424" s="12"/>
      <c r="AQ7424" s="12"/>
      <c r="AR7424" s="12"/>
      <c r="AS7424" s="12"/>
      <c r="AT7424" s="12"/>
      <c r="AU7424" s="12"/>
      <c r="AV7424" s="12"/>
      <c r="AW7424" s="12"/>
      <c r="AX7424" s="12"/>
      <c r="AY7424" s="12"/>
      <c r="AZ7424" s="12"/>
      <c r="BA7424" s="12"/>
      <c r="BB7424" s="12"/>
      <c r="BC7424" s="12"/>
      <c r="BD7424" s="12"/>
      <c r="BE7424" s="12"/>
      <c r="BF7424" s="12"/>
      <c r="BG7424" s="12"/>
      <c r="BH7424" s="12"/>
      <c r="BI7424" s="12"/>
      <c r="BJ7424" s="13"/>
      <c r="BK7424" s="13"/>
      <c r="BL7424" s="13"/>
      <c r="BM7424" s="13"/>
      <c r="BN7424" s="13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1"/>
      <c r="L7425" s="11"/>
      <c r="M7425" s="12"/>
      <c r="N7425" s="12"/>
      <c r="O7425" s="12"/>
      <c r="P7425" s="12"/>
      <c r="Q7425" s="12"/>
      <c r="R7425" s="12"/>
      <c r="S7425" s="12"/>
      <c r="T7425" s="12"/>
      <c r="U7425" s="12"/>
      <c r="V7425" s="12"/>
      <c r="W7425" s="12"/>
      <c r="X7425" s="12"/>
      <c r="Y7425" s="12"/>
      <c r="Z7425" s="12"/>
      <c r="AA7425" s="12"/>
      <c r="AB7425" s="12"/>
      <c r="AC7425" s="12"/>
      <c r="AD7425" s="12"/>
      <c r="AE7425" s="12"/>
      <c r="AF7425" s="12"/>
      <c r="AG7425" s="12"/>
      <c r="AH7425" s="12"/>
      <c r="AI7425" s="12"/>
      <c r="AJ7425" s="12"/>
      <c r="AK7425" s="12"/>
      <c r="AL7425" s="12"/>
      <c r="AM7425" s="12"/>
      <c r="AN7425" s="12"/>
      <c r="AO7425" s="12"/>
      <c r="AP7425" s="12"/>
      <c r="AQ7425" s="12"/>
      <c r="AR7425" s="12"/>
      <c r="AS7425" s="12"/>
      <c r="AT7425" s="12"/>
      <c r="AU7425" s="12"/>
      <c r="AV7425" s="12"/>
      <c r="AW7425" s="12"/>
      <c r="AX7425" s="12"/>
      <c r="AY7425" s="12"/>
      <c r="AZ7425" s="12"/>
      <c r="BA7425" s="12"/>
      <c r="BB7425" s="12"/>
      <c r="BC7425" s="12"/>
      <c r="BD7425" s="12"/>
      <c r="BE7425" s="12"/>
      <c r="BF7425" s="12"/>
      <c r="BG7425" s="12"/>
      <c r="BH7425" s="12"/>
      <c r="BI7425" s="12"/>
      <c r="BJ7425" s="13"/>
      <c r="BK7425" s="13"/>
      <c r="BL7425" s="13"/>
      <c r="BM7425" s="13"/>
      <c r="BN7425" s="13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1"/>
      <c r="L7426" s="11"/>
      <c r="M7426" s="12"/>
      <c r="N7426" s="12"/>
      <c r="O7426" s="12"/>
      <c r="P7426" s="12"/>
      <c r="Q7426" s="12"/>
      <c r="R7426" s="12"/>
      <c r="S7426" s="12"/>
      <c r="T7426" s="12"/>
      <c r="U7426" s="12"/>
      <c r="V7426" s="12"/>
      <c r="W7426" s="12"/>
      <c r="X7426" s="12"/>
      <c r="Y7426" s="12"/>
      <c r="Z7426" s="12"/>
      <c r="AA7426" s="12"/>
      <c r="AB7426" s="12"/>
      <c r="AC7426" s="12"/>
      <c r="AD7426" s="12"/>
      <c r="AE7426" s="12"/>
      <c r="AF7426" s="12"/>
      <c r="AG7426" s="12"/>
      <c r="AH7426" s="12"/>
      <c r="AI7426" s="12"/>
      <c r="AJ7426" s="12"/>
      <c r="AK7426" s="12"/>
      <c r="AL7426" s="12"/>
      <c r="AM7426" s="12"/>
      <c r="AN7426" s="12"/>
      <c r="AO7426" s="12"/>
      <c r="AP7426" s="12"/>
      <c r="AQ7426" s="12"/>
      <c r="AR7426" s="12"/>
      <c r="AS7426" s="12"/>
      <c r="AT7426" s="12"/>
      <c r="AU7426" s="12"/>
      <c r="AV7426" s="12"/>
      <c r="AW7426" s="12"/>
      <c r="AX7426" s="12"/>
      <c r="AY7426" s="12"/>
      <c r="AZ7426" s="12"/>
      <c r="BA7426" s="12"/>
      <c r="BB7426" s="12"/>
      <c r="BC7426" s="12"/>
      <c r="BD7426" s="12"/>
      <c r="BE7426" s="12"/>
      <c r="BF7426" s="12"/>
      <c r="BG7426" s="12"/>
      <c r="BH7426" s="12"/>
      <c r="BI7426" s="12"/>
      <c r="BJ7426" s="13"/>
      <c r="BK7426" s="13"/>
      <c r="BL7426" s="13"/>
      <c r="BM7426" s="13"/>
      <c r="BN7426" s="13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1"/>
      <c r="L7427" s="11"/>
      <c r="M7427" s="12"/>
      <c r="N7427" s="12"/>
      <c r="O7427" s="12"/>
      <c r="P7427" s="12"/>
      <c r="Q7427" s="12"/>
      <c r="R7427" s="12"/>
      <c r="S7427" s="12"/>
      <c r="T7427" s="12"/>
      <c r="U7427" s="12"/>
      <c r="V7427" s="12"/>
      <c r="W7427" s="12"/>
      <c r="X7427" s="12"/>
      <c r="Y7427" s="12"/>
      <c r="Z7427" s="12"/>
      <c r="AA7427" s="12"/>
      <c r="AB7427" s="12"/>
      <c r="AC7427" s="12"/>
      <c r="AD7427" s="12"/>
      <c r="AE7427" s="12"/>
      <c r="AF7427" s="12"/>
      <c r="AG7427" s="12"/>
      <c r="AH7427" s="12"/>
      <c r="AI7427" s="12"/>
      <c r="AJ7427" s="12"/>
      <c r="AK7427" s="12"/>
      <c r="AL7427" s="12"/>
      <c r="AM7427" s="12"/>
      <c r="AN7427" s="12"/>
      <c r="AO7427" s="12"/>
      <c r="AP7427" s="12"/>
      <c r="AQ7427" s="12"/>
      <c r="AR7427" s="12"/>
      <c r="AS7427" s="12"/>
      <c r="AT7427" s="12"/>
      <c r="AU7427" s="12"/>
      <c r="AV7427" s="12"/>
      <c r="AW7427" s="12"/>
      <c r="AX7427" s="12"/>
      <c r="AY7427" s="12"/>
      <c r="AZ7427" s="12"/>
      <c r="BA7427" s="12"/>
      <c r="BB7427" s="12"/>
      <c r="BC7427" s="12"/>
      <c r="BD7427" s="12"/>
      <c r="BE7427" s="12"/>
      <c r="BF7427" s="12"/>
      <c r="BG7427" s="12"/>
      <c r="BH7427" s="12"/>
      <c r="BI7427" s="12"/>
      <c r="BJ7427" s="13"/>
      <c r="BK7427" s="13"/>
      <c r="BL7427" s="13"/>
      <c r="BM7427" s="13"/>
      <c r="BN7427" s="13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1"/>
      <c r="L7428" s="11"/>
      <c r="M7428" s="12"/>
      <c r="N7428" s="12"/>
      <c r="O7428" s="12"/>
      <c r="P7428" s="12"/>
      <c r="Q7428" s="12"/>
      <c r="R7428" s="12"/>
      <c r="S7428" s="12"/>
      <c r="T7428" s="12"/>
      <c r="U7428" s="12"/>
      <c r="V7428" s="12"/>
      <c r="W7428" s="12"/>
      <c r="X7428" s="12"/>
      <c r="Y7428" s="12"/>
      <c r="Z7428" s="12"/>
      <c r="AA7428" s="12"/>
      <c r="AB7428" s="12"/>
      <c r="AC7428" s="12"/>
      <c r="AD7428" s="12"/>
      <c r="AE7428" s="12"/>
      <c r="AF7428" s="12"/>
      <c r="AG7428" s="12"/>
      <c r="AH7428" s="12"/>
      <c r="AI7428" s="12"/>
      <c r="AJ7428" s="12"/>
      <c r="AK7428" s="12"/>
      <c r="AL7428" s="12"/>
      <c r="AM7428" s="12"/>
      <c r="AN7428" s="12"/>
      <c r="AO7428" s="12"/>
      <c r="AP7428" s="12"/>
      <c r="AQ7428" s="12"/>
      <c r="AR7428" s="12"/>
      <c r="AS7428" s="12"/>
      <c r="AT7428" s="12"/>
      <c r="AU7428" s="12"/>
      <c r="AV7428" s="12"/>
      <c r="AW7428" s="12"/>
      <c r="AX7428" s="12"/>
      <c r="AY7428" s="12"/>
      <c r="AZ7428" s="12"/>
      <c r="BA7428" s="12"/>
      <c r="BB7428" s="12"/>
      <c r="BC7428" s="12"/>
      <c r="BD7428" s="12"/>
      <c r="BE7428" s="12"/>
      <c r="BF7428" s="12"/>
      <c r="BG7428" s="12"/>
      <c r="BH7428" s="12"/>
      <c r="BI7428" s="12"/>
      <c r="BJ7428" s="13"/>
      <c r="BK7428" s="13"/>
      <c r="BL7428" s="13"/>
      <c r="BM7428" s="13"/>
      <c r="BN7428" s="13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1"/>
      <c r="L7429" s="11"/>
      <c r="M7429" s="12"/>
      <c r="N7429" s="12"/>
      <c r="O7429" s="12"/>
      <c r="P7429" s="12"/>
      <c r="Q7429" s="12"/>
      <c r="R7429" s="12"/>
      <c r="S7429" s="12"/>
      <c r="T7429" s="12"/>
      <c r="U7429" s="12"/>
      <c r="V7429" s="12"/>
      <c r="W7429" s="12"/>
      <c r="X7429" s="12"/>
      <c r="Y7429" s="12"/>
      <c r="Z7429" s="12"/>
      <c r="AA7429" s="12"/>
      <c r="AB7429" s="12"/>
      <c r="AC7429" s="12"/>
      <c r="AD7429" s="12"/>
      <c r="AE7429" s="12"/>
      <c r="AF7429" s="12"/>
      <c r="AG7429" s="12"/>
      <c r="AH7429" s="12"/>
      <c r="AI7429" s="12"/>
      <c r="AJ7429" s="12"/>
      <c r="AK7429" s="12"/>
      <c r="AL7429" s="12"/>
      <c r="AM7429" s="12"/>
      <c r="AN7429" s="12"/>
      <c r="AO7429" s="12"/>
      <c r="AP7429" s="12"/>
      <c r="AQ7429" s="12"/>
      <c r="AR7429" s="12"/>
      <c r="AS7429" s="12"/>
      <c r="AT7429" s="12"/>
      <c r="AU7429" s="12"/>
      <c r="AV7429" s="12"/>
      <c r="AW7429" s="12"/>
      <c r="AX7429" s="12"/>
      <c r="AY7429" s="12"/>
      <c r="AZ7429" s="12"/>
      <c r="BA7429" s="12"/>
      <c r="BB7429" s="12"/>
      <c r="BC7429" s="12"/>
      <c r="BD7429" s="12"/>
      <c r="BE7429" s="12"/>
      <c r="BF7429" s="12"/>
      <c r="BG7429" s="12"/>
      <c r="BH7429" s="12"/>
      <c r="BI7429" s="12"/>
      <c r="BJ7429" s="13"/>
      <c r="BK7429" s="13"/>
      <c r="BL7429" s="13"/>
      <c r="BM7429" s="13"/>
      <c r="BN7429" s="13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1"/>
      <c r="L7430" s="11"/>
      <c r="M7430" s="12"/>
      <c r="N7430" s="12"/>
      <c r="O7430" s="12"/>
      <c r="P7430" s="12"/>
      <c r="Q7430" s="12"/>
      <c r="R7430" s="12"/>
      <c r="S7430" s="12"/>
      <c r="T7430" s="12"/>
      <c r="U7430" s="12"/>
      <c r="V7430" s="12"/>
      <c r="W7430" s="12"/>
      <c r="X7430" s="12"/>
      <c r="Y7430" s="12"/>
      <c r="Z7430" s="12"/>
      <c r="AA7430" s="12"/>
      <c r="AB7430" s="12"/>
      <c r="AC7430" s="12"/>
      <c r="AD7430" s="12"/>
      <c r="AE7430" s="12"/>
      <c r="AF7430" s="12"/>
      <c r="AG7430" s="12"/>
      <c r="AH7430" s="12"/>
      <c r="AI7430" s="12"/>
      <c r="AJ7430" s="12"/>
      <c r="AK7430" s="12"/>
      <c r="AL7430" s="12"/>
      <c r="AM7430" s="12"/>
      <c r="AN7430" s="12"/>
      <c r="AO7430" s="12"/>
      <c r="AP7430" s="12"/>
      <c r="AQ7430" s="12"/>
      <c r="AR7430" s="12"/>
      <c r="AS7430" s="12"/>
      <c r="AT7430" s="12"/>
      <c r="AU7430" s="12"/>
      <c r="AV7430" s="12"/>
      <c r="AW7430" s="12"/>
      <c r="AX7430" s="12"/>
      <c r="AY7430" s="12"/>
      <c r="AZ7430" s="12"/>
      <c r="BA7430" s="12"/>
      <c r="BB7430" s="12"/>
      <c r="BC7430" s="12"/>
      <c r="BD7430" s="12"/>
      <c r="BE7430" s="12"/>
      <c r="BF7430" s="12"/>
      <c r="BG7430" s="12"/>
      <c r="BH7430" s="12"/>
      <c r="BI7430" s="12"/>
      <c r="BJ7430" s="13"/>
      <c r="BK7430" s="13"/>
      <c r="BL7430" s="13"/>
      <c r="BM7430" s="13"/>
      <c r="BN7430" s="13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1"/>
      <c r="L7431" s="11"/>
      <c r="M7431" s="12"/>
      <c r="N7431" s="12"/>
      <c r="O7431" s="12"/>
      <c r="P7431" s="12"/>
      <c r="Q7431" s="12"/>
      <c r="R7431" s="12"/>
      <c r="S7431" s="12"/>
      <c r="T7431" s="12"/>
      <c r="U7431" s="12"/>
      <c r="V7431" s="12"/>
      <c r="W7431" s="12"/>
      <c r="X7431" s="12"/>
      <c r="Y7431" s="12"/>
      <c r="Z7431" s="12"/>
      <c r="AA7431" s="12"/>
      <c r="AB7431" s="12"/>
      <c r="AC7431" s="12"/>
      <c r="AD7431" s="12"/>
      <c r="AE7431" s="12"/>
      <c r="AF7431" s="12"/>
      <c r="AG7431" s="12"/>
      <c r="AH7431" s="12"/>
      <c r="AI7431" s="12"/>
      <c r="AJ7431" s="12"/>
      <c r="AK7431" s="12"/>
      <c r="AL7431" s="12"/>
      <c r="AM7431" s="12"/>
      <c r="AN7431" s="12"/>
      <c r="AO7431" s="12"/>
      <c r="AP7431" s="12"/>
      <c r="AQ7431" s="12"/>
      <c r="AR7431" s="12"/>
      <c r="AS7431" s="12"/>
      <c r="AT7431" s="12"/>
      <c r="AU7431" s="12"/>
      <c r="AV7431" s="12"/>
      <c r="AW7431" s="12"/>
      <c r="AX7431" s="12"/>
      <c r="AY7431" s="12"/>
      <c r="AZ7431" s="12"/>
      <c r="BA7431" s="12"/>
      <c r="BB7431" s="12"/>
      <c r="BC7431" s="12"/>
      <c r="BD7431" s="12"/>
      <c r="BE7431" s="12"/>
      <c r="BF7431" s="12"/>
      <c r="BG7431" s="12"/>
      <c r="BH7431" s="12"/>
      <c r="BI7431" s="12"/>
      <c r="BJ7431" s="13"/>
      <c r="BK7431" s="13"/>
      <c r="BL7431" s="13"/>
      <c r="BM7431" s="13"/>
      <c r="BN7431" s="13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1"/>
      <c r="L7432" s="11"/>
      <c r="M7432" s="12"/>
      <c r="N7432" s="12"/>
      <c r="O7432" s="12"/>
      <c r="P7432" s="12"/>
      <c r="Q7432" s="12"/>
      <c r="R7432" s="12"/>
      <c r="S7432" s="12"/>
      <c r="T7432" s="12"/>
      <c r="U7432" s="12"/>
      <c r="V7432" s="12"/>
      <c r="W7432" s="12"/>
      <c r="X7432" s="12"/>
      <c r="Y7432" s="12"/>
      <c r="Z7432" s="12"/>
      <c r="AA7432" s="12"/>
      <c r="AB7432" s="12"/>
      <c r="AC7432" s="12"/>
      <c r="AD7432" s="12"/>
      <c r="AE7432" s="12"/>
      <c r="AF7432" s="12"/>
      <c r="AG7432" s="12"/>
      <c r="AH7432" s="12"/>
      <c r="AI7432" s="12"/>
      <c r="AJ7432" s="12"/>
      <c r="AK7432" s="12"/>
      <c r="AL7432" s="12"/>
      <c r="AM7432" s="12"/>
      <c r="AN7432" s="12"/>
      <c r="AO7432" s="12"/>
      <c r="AP7432" s="12"/>
      <c r="AQ7432" s="12"/>
      <c r="AR7432" s="12"/>
      <c r="AS7432" s="12"/>
      <c r="AT7432" s="12"/>
      <c r="AU7432" s="12"/>
      <c r="AV7432" s="12"/>
      <c r="AW7432" s="12"/>
      <c r="AX7432" s="12"/>
      <c r="AY7432" s="12"/>
      <c r="AZ7432" s="12"/>
      <c r="BA7432" s="12"/>
      <c r="BB7432" s="12"/>
      <c r="BC7432" s="12"/>
      <c r="BD7432" s="12"/>
      <c r="BE7432" s="12"/>
      <c r="BF7432" s="12"/>
      <c r="BG7432" s="12"/>
      <c r="BH7432" s="12"/>
      <c r="BI7432" s="12"/>
      <c r="BJ7432" s="13"/>
      <c r="BK7432" s="13"/>
      <c r="BL7432" s="13"/>
      <c r="BM7432" s="13"/>
      <c r="BN7432" s="13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1"/>
      <c r="L7433" s="11"/>
      <c r="M7433" s="12"/>
      <c r="N7433" s="12"/>
      <c r="O7433" s="12"/>
      <c r="P7433" s="12"/>
      <c r="Q7433" s="12"/>
      <c r="R7433" s="12"/>
      <c r="S7433" s="12"/>
      <c r="T7433" s="12"/>
      <c r="U7433" s="12"/>
      <c r="V7433" s="12"/>
      <c r="W7433" s="12"/>
      <c r="X7433" s="12"/>
      <c r="Y7433" s="12"/>
      <c r="Z7433" s="12"/>
      <c r="AA7433" s="12"/>
      <c r="AB7433" s="12"/>
      <c r="AC7433" s="12"/>
      <c r="AD7433" s="12"/>
      <c r="AE7433" s="12"/>
      <c r="AF7433" s="12"/>
      <c r="AG7433" s="12"/>
      <c r="AH7433" s="12"/>
      <c r="AI7433" s="12"/>
      <c r="AJ7433" s="12"/>
      <c r="AK7433" s="12"/>
      <c r="AL7433" s="12"/>
      <c r="AM7433" s="12"/>
      <c r="AN7433" s="12"/>
      <c r="AO7433" s="12"/>
      <c r="AP7433" s="12"/>
      <c r="AQ7433" s="12"/>
      <c r="AR7433" s="12"/>
      <c r="AS7433" s="12"/>
      <c r="AT7433" s="12"/>
      <c r="AU7433" s="12"/>
      <c r="AV7433" s="12"/>
      <c r="AW7433" s="12"/>
      <c r="AX7433" s="12"/>
      <c r="AY7433" s="12"/>
      <c r="AZ7433" s="12"/>
      <c r="BA7433" s="12"/>
      <c r="BB7433" s="12"/>
      <c r="BC7433" s="12"/>
      <c r="BD7433" s="12"/>
      <c r="BE7433" s="12"/>
      <c r="BF7433" s="12"/>
      <c r="BG7433" s="12"/>
      <c r="BH7433" s="12"/>
      <c r="BI7433" s="12"/>
      <c r="BJ7433" s="13"/>
      <c r="BK7433" s="13"/>
      <c r="BL7433" s="13"/>
      <c r="BM7433" s="13"/>
      <c r="BN7433" s="13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1"/>
      <c r="L7434" s="11"/>
      <c r="M7434" s="12"/>
      <c r="N7434" s="12"/>
      <c r="O7434" s="12"/>
      <c r="P7434" s="12"/>
      <c r="Q7434" s="12"/>
      <c r="R7434" s="12"/>
      <c r="S7434" s="12"/>
      <c r="T7434" s="12"/>
      <c r="U7434" s="12"/>
      <c r="V7434" s="12"/>
      <c r="W7434" s="12"/>
      <c r="X7434" s="12"/>
      <c r="Y7434" s="12"/>
      <c r="Z7434" s="12"/>
      <c r="AA7434" s="12"/>
      <c r="AB7434" s="12"/>
      <c r="AC7434" s="12"/>
      <c r="AD7434" s="12"/>
      <c r="AE7434" s="12"/>
      <c r="AF7434" s="12"/>
      <c r="AG7434" s="12"/>
      <c r="AH7434" s="12"/>
      <c r="AI7434" s="12"/>
      <c r="AJ7434" s="12"/>
      <c r="AK7434" s="12"/>
      <c r="AL7434" s="12"/>
      <c r="AM7434" s="12"/>
      <c r="AN7434" s="12"/>
      <c r="AO7434" s="12"/>
      <c r="AP7434" s="12"/>
      <c r="AQ7434" s="12"/>
      <c r="AR7434" s="12"/>
      <c r="AS7434" s="12"/>
      <c r="AT7434" s="12"/>
      <c r="AU7434" s="12"/>
      <c r="AV7434" s="12"/>
      <c r="AW7434" s="12"/>
      <c r="AX7434" s="12"/>
      <c r="AY7434" s="12"/>
      <c r="AZ7434" s="12"/>
      <c r="BA7434" s="12"/>
      <c r="BB7434" s="12"/>
      <c r="BC7434" s="12"/>
      <c r="BD7434" s="12"/>
      <c r="BE7434" s="12"/>
      <c r="BF7434" s="12"/>
      <c r="BG7434" s="12"/>
      <c r="BH7434" s="12"/>
      <c r="BI7434" s="12"/>
      <c r="BJ7434" s="13"/>
      <c r="BK7434" s="13"/>
      <c r="BL7434" s="13"/>
      <c r="BM7434" s="13"/>
      <c r="BN7434" s="13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1"/>
      <c r="L7435" s="11"/>
      <c r="M7435" s="12"/>
      <c r="N7435" s="12"/>
      <c r="O7435" s="12"/>
      <c r="P7435" s="12"/>
      <c r="Q7435" s="12"/>
      <c r="R7435" s="12"/>
      <c r="S7435" s="12"/>
      <c r="T7435" s="12"/>
      <c r="U7435" s="12"/>
      <c r="V7435" s="12"/>
      <c r="W7435" s="12"/>
      <c r="X7435" s="12"/>
      <c r="Y7435" s="12"/>
      <c r="Z7435" s="12"/>
      <c r="AA7435" s="12"/>
      <c r="AB7435" s="12"/>
      <c r="AC7435" s="12"/>
      <c r="AD7435" s="12"/>
      <c r="AE7435" s="12"/>
      <c r="AF7435" s="12"/>
      <c r="AG7435" s="12"/>
      <c r="AH7435" s="12"/>
      <c r="AI7435" s="12"/>
      <c r="AJ7435" s="12"/>
      <c r="AK7435" s="12"/>
      <c r="AL7435" s="12"/>
      <c r="AM7435" s="12"/>
      <c r="AN7435" s="12"/>
      <c r="AO7435" s="12"/>
      <c r="AP7435" s="12"/>
      <c r="AQ7435" s="12"/>
      <c r="AR7435" s="12"/>
      <c r="AS7435" s="12"/>
      <c r="AT7435" s="12"/>
      <c r="AU7435" s="12"/>
      <c r="AV7435" s="12"/>
      <c r="AW7435" s="12"/>
      <c r="AX7435" s="12"/>
      <c r="AY7435" s="12"/>
      <c r="AZ7435" s="12"/>
      <c r="BA7435" s="12"/>
      <c r="BB7435" s="12"/>
      <c r="BC7435" s="12"/>
      <c r="BD7435" s="12"/>
      <c r="BE7435" s="12"/>
      <c r="BF7435" s="12"/>
      <c r="BG7435" s="12"/>
      <c r="BH7435" s="12"/>
      <c r="BI7435" s="12"/>
      <c r="BJ7435" s="13"/>
      <c r="BK7435" s="13"/>
      <c r="BL7435" s="13"/>
      <c r="BM7435" s="13"/>
      <c r="BN7435" s="13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1"/>
      <c r="L7436" s="11"/>
      <c r="M7436" s="12"/>
      <c r="N7436" s="12"/>
      <c r="O7436" s="12"/>
      <c r="P7436" s="12"/>
      <c r="Q7436" s="12"/>
      <c r="R7436" s="12"/>
      <c r="S7436" s="12"/>
      <c r="T7436" s="12"/>
      <c r="U7436" s="12"/>
      <c r="V7436" s="12"/>
      <c r="W7436" s="12"/>
      <c r="X7436" s="12"/>
      <c r="Y7436" s="12"/>
      <c r="Z7436" s="12"/>
      <c r="AA7436" s="12"/>
      <c r="AB7436" s="12"/>
      <c r="AC7436" s="12"/>
      <c r="AD7436" s="12"/>
      <c r="AE7436" s="12"/>
      <c r="AF7436" s="12"/>
      <c r="AG7436" s="12"/>
      <c r="AH7436" s="12"/>
      <c r="AI7436" s="12"/>
      <c r="AJ7436" s="12"/>
      <c r="AK7436" s="12"/>
      <c r="AL7436" s="12"/>
      <c r="AM7436" s="12"/>
      <c r="AN7436" s="12"/>
      <c r="AO7436" s="12"/>
      <c r="AP7436" s="12"/>
      <c r="AQ7436" s="12"/>
      <c r="AR7436" s="12"/>
      <c r="AS7436" s="12"/>
      <c r="AT7436" s="12"/>
      <c r="AU7436" s="12"/>
      <c r="AV7436" s="12"/>
      <c r="AW7436" s="12"/>
      <c r="AX7436" s="12"/>
      <c r="AY7436" s="12"/>
      <c r="AZ7436" s="12"/>
      <c r="BA7436" s="12"/>
      <c r="BB7436" s="12"/>
      <c r="BC7436" s="12"/>
      <c r="BD7436" s="12"/>
      <c r="BE7436" s="12"/>
      <c r="BF7436" s="12"/>
      <c r="BG7436" s="12"/>
      <c r="BH7436" s="12"/>
      <c r="BI7436" s="12"/>
      <c r="BJ7436" s="13"/>
      <c r="BK7436" s="13"/>
      <c r="BL7436" s="13"/>
      <c r="BM7436" s="13"/>
      <c r="BN7436" s="13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1"/>
      <c r="L7437" s="11"/>
      <c r="M7437" s="12"/>
      <c r="N7437" s="12"/>
      <c r="O7437" s="12"/>
      <c r="P7437" s="12"/>
      <c r="Q7437" s="12"/>
      <c r="R7437" s="12"/>
      <c r="S7437" s="12"/>
      <c r="T7437" s="12"/>
      <c r="U7437" s="12"/>
      <c r="V7437" s="12"/>
      <c r="W7437" s="12"/>
      <c r="X7437" s="12"/>
      <c r="Y7437" s="12"/>
      <c r="Z7437" s="12"/>
      <c r="AA7437" s="12"/>
      <c r="AB7437" s="12"/>
      <c r="AC7437" s="12"/>
      <c r="AD7437" s="12"/>
      <c r="AE7437" s="12"/>
      <c r="AF7437" s="12"/>
      <c r="AG7437" s="12"/>
      <c r="AH7437" s="12"/>
      <c r="AI7437" s="12"/>
      <c r="AJ7437" s="12"/>
      <c r="AK7437" s="12"/>
      <c r="AL7437" s="12"/>
      <c r="AM7437" s="12"/>
      <c r="AN7437" s="12"/>
      <c r="AO7437" s="12"/>
      <c r="AP7437" s="12"/>
      <c r="AQ7437" s="12"/>
      <c r="AR7437" s="12"/>
      <c r="AS7437" s="12"/>
      <c r="AT7437" s="12"/>
      <c r="AU7437" s="12"/>
      <c r="AV7437" s="12"/>
      <c r="AW7437" s="12"/>
      <c r="AX7437" s="12"/>
      <c r="AY7437" s="12"/>
      <c r="AZ7437" s="12"/>
      <c r="BA7437" s="12"/>
      <c r="BB7437" s="12"/>
      <c r="BC7437" s="12"/>
      <c r="BD7437" s="12"/>
      <c r="BE7437" s="12"/>
      <c r="BF7437" s="12"/>
      <c r="BG7437" s="12"/>
      <c r="BH7437" s="12"/>
      <c r="BI7437" s="12"/>
      <c r="BJ7437" s="13"/>
      <c r="BK7437" s="13"/>
      <c r="BL7437" s="13"/>
      <c r="BM7437" s="13"/>
      <c r="BN7437" s="13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1"/>
      <c r="L7438" s="11"/>
      <c r="M7438" s="12"/>
      <c r="N7438" s="12"/>
      <c r="O7438" s="12"/>
      <c r="P7438" s="12"/>
      <c r="Q7438" s="12"/>
      <c r="R7438" s="12"/>
      <c r="S7438" s="12"/>
      <c r="T7438" s="12"/>
      <c r="U7438" s="12"/>
      <c r="V7438" s="12"/>
      <c r="W7438" s="12"/>
      <c r="X7438" s="12"/>
      <c r="Y7438" s="12"/>
      <c r="Z7438" s="12"/>
      <c r="AA7438" s="12"/>
      <c r="AB7438" s="12"/>
      <c r="AC7438" s="12"/>
      <c r="AD7438" s="12"/>
      <c r="AE7438" s="12"/>
      <c r="AF7438" s="12"/>
      <c r="AG7438" s="12"/>
      <c r="AH7438" s="12"/>
      <c r="AI7438" s="12"/>
      <c r="AJ7438" s="12"/>
      <c r="AK7438" s="12"/>
      <c r="AL7438" s="12"/>
      <c r="AM7438" s="12"/>
      <c r="AN7438" s="12"/>
      <c r="AO7438" s="12"/>
      <c r="AP7438" s="12"/>
      <c r="AQ7438" s="12"/>
      <c r="AR7438" s="12"/>
      <c r="AS7438" s="12"/>
      <c r="AT7438" s="12"/>
      <c r="AU7438" s="12"/>
      <c r="AV7438" s="12"/>
      <c r="AW7438" s="12"/>
      <c r="AX7438" s="12"/>
      <c r="AY7438" s="12"/>
      <c r="AZ7438" s="12"/>
      <c r="BA7438" s="12"/>
      <c r="BB7438" s="12"/>
      <c r="BC7438" s="12"/>
      <c r="BD7438" s="12"/>
      <c r="BE7438" s="12"/>
      <c r="BF7438" s="12"/>
      <c r="BG7438" s="12"/>
      <c r="BH7438" s="12"/>
      <c r="BI7438" s="12"/>
      <c r="BJ7438" s="13"/>
      <c r="BK7438" s="13"/>
      <c r="BL7438" s="13"/>
      <c r="BM7438" s="13"/>
      <c r="BN7438" s="13"/>
    </row>
    <row r="7439" spans="4:66" s="14" customFormat="1" x14ac:dyDescent="0.25">
      <c r="K7439" s="15"/>
      <c r="L7439" s="15"/>
      <c r="M7439" s="16"/>
      <c r="N7439" s="16"/>
      <c r="O7439" s="16"/>
      <c r="P7439" s="16"/>
      <c r="Q7439" s="16"/>
      <c r="R7439" s="16"/>
      <c r="S7439" s="16"/>
      <c r="T7439" s="16"/>
      <c r="U7439" s="16"/>
      <c r="V7439" s="16"/>
      <c r="W7439" s="16"/>
      <c r="X7439" s="16"/>
      <c r="Y7439" s="16"/>
      <c r="Z7439" s="16"/>
      <c r="AA7439" s="16"/>
      <c r="AB7439" s="16"/>
      <c r="AC7439" s="16"/>
      <c r="AD7439" s="16"/>
      <c r="AE7439" s="16"/>
      <c r="AF7439" s="16"/>
      <c r="AG7439" s="16"/>
      <c r="AH7439" s="16"/>
      <c r="AI7439" s="16"/>
      <c r="AJ7439" s="16"/>
      <c r="AK7439" s="16"/>
      <c r="AL7439" s="16"/>
      <c r="AM7439" s="16"/>
      <c r="AN7439" s="16"/>
      <c r="AO7439" s="16"/>
      <c r="AP7439" s="16"/>
      <c r="AQ7439" s="16"/>
      <c r="AR7439" s="16"/>
      <c r="AS7439" s="16"/>
      <c r="AT7439" s="16"/>
      <c r="AU7439" s="16"/>
      <c r="AV7439" s="16"/>
      <c r="AW7439" s="16"/>
      <c r="AX7439" s="16"/>
      <c r="AY7439" s="16"/>
      <c r="AZ7439" s="16"/>
      <c r="BA7439" s="16"/>
      <c r="BB7439" s="16"/>
      <c r="BC7439" s="16"/>
      <c r="BD7439" s="16"/>
      <c r="BE7439" s="16"/>
      <c r="BF7439" s="16"/>
      <c r="BG7439" s="16"/>
      <c r="BH7439" s="16"/>
      <c r="BI7439" s="16"/>
      <c r="BJ7439" s="17"/>
      <c r="BK7439" s="17"/>
      <c r="BL7439" s="17"/>
      <c r="BM7439" s="17"/>
      <c r="BN7439" s="17"/>
    </row>
    <row r="7440" spans="4:66" x14ac:dyDescent="0.25">
      <c r="D7440" s="7"/>
      <c r="E7440" s="10"/>
      <c r="F7440" s="10"/>
      <c r="G7440" s="10"/>
      <c r="H7440" s="10"/>
      <c r="I7440" s="10"/>
      <c r="J7440" s="10"/>
      <c r="K7440" s="11"/>
      <c r="L7440" s="11"/>
      <c r="M7440" s="12"/>
      <c r="N7440" s="12"/>
      <c r="O7440" s="12"/>
      <c r="P7440" s="12"/>
      <c r="Q7440" s="12"/>
      <c r="R7440" s="12"/>
      <c r="S7440" s="12"/>
      <c r="T7440" s="12"/>
      <c r="U7440" s="12"/>
      <c r="V7440" s="12"/>
      <c r="W7440" s="12"/>
      <c r="X7440" s="12"/>
      <c r="Y7440" s="12"/>
      <c r="Z7440" s="12"/>
      <c r="AA7440" s="12"/>
      <c r="AB7440" s="12"/>
      <c r="AC7440" s="12"/>
      <c r="AD7440" s="12"/>
      <c r="AE7440" s="12"/>
      <c r="AF7440" s="12"/>
      <c r="AG7440" s="12"/>
      <c r="AH7440" s="12"/>
      <c r="AI7440" s="12"/>
      <c r="AJ7440" s="12"/>
      <c r="AK7440" s="12"/>
      <c r="AL7440" s="12"/>
      <c r="AM7440" s="12"/>
      <c r="AN7440" s="12"/>
      <c r="AO7440" s="12"/>
      <c r="AP7440" s="12"/>
      <c r="AQ7440" s="12"/>
      <c r="AR7440" s="12"/>
      <c r="AS7440" s="12"/>
      <c r="AT7440" s="12"/>
      <c r="AU7440" s="12"/>
      <c r="AV7440" s="12"/>
      <c r="AW7440" s="12"/>
      <c r="AX7440" s="12"/>
      <c r="AY7440" s="12"/>
      <c r="AZ7440" s="12"/>
      <c r="BA7440" s="12"/>
      <c r="BB7440" s="12"/>
      <c r="BC7440" s="12"/>
      <c r="BD7440" s="12"/>
      <c r="BE7440" s="12"/>
      <c r="BF7440" s="12"/>
      <c r="BG7440" s="12"/>
      <c r="BH7440" s="12"/>
      <c r="BI7440" s="12"/>
      <c r="BJ7440" s="13"/>
      <c r="BK7440" s="13"/>
      <c r="BL7440" s="13"/>
      <c r="BM7440" s="13"/>
      <c r="BN7440" s="13"/>
    </row>
    <row r="7441" spans="4:66" x14ac:dyDescent="0.25">
      <c r="D7441" s="7"/>
      <c r="E7441" s="10"/>
      <c r="F7441" s="10"/>
      <c r="G7441" s="10"/>
      <c r="H7441" s="10"/>
      <c r="I7441" s="10"/>
      <c r="J7441" s="10"/>
      <c r="K7441" s="11"/>
      <c r="L7441" s="11"/>
      <c r="M7441" s="12"/>
      <c r="N7441" s="12"/>
      <c r="O7441" s="12"/>
      <c r="P7441" s="12"/>
      <c r="Q7441" s="12"/>
      <c r="R7441" s="12"/>
      <c r="S7441" s="12"/>
      <c r="T7441" s="12"/>
      <c r="U7441" s="12"/>
      <c r="V7441" s="12"/>
      <c r="W7441" s="12"/>
      <c r="X7441" s="12"/>
      <c r="Y7441" s="12"/>
      <c r="Z7441" s="12"/>
      <c r="AA7441" s="12"/>
      <c r="AB7441" s="12"/>
      <c r="AC7441" s="12"/>
      <c r="AD7441" s="12"/>
      <c r="AE7441" s="12"/>
      <c r="AF7441" s="12"/>
      <c r="AG7441" s="12"/>
      <c r="AH7441" s="12"/>
      <c r="AI7441" s="12"/>
      <c r="AJ7441" s="12"/>
      <c r="AK7441" s="12"/>
      <c r="AL7441" s="12"/>
      <c r="AM7441" s="12"/>
      <c r="AN7441" s="12"/>
      <c r="AO7441" s="12"/>
      <c r="AP7441" s="12"/>
      <c r="AQ7441" s="12"/>
      <c r="AR7441" s="12"/>
      <c r="AS7441" s="12"/>
      <c r="AT7441" s="12"/>
      <c r="AU7441" s="12"/>
      <c r="AV7441" s="12"/>
      <c r="AW7441" s="12"/>
      <c r="AX7441" s="12"/>
      <c r="AY7441" s="12"/>
      <c r="AZ7441" s="12"/>
      <c r="BA7441" s="12"/>
      <c r="BB7441" s="12"/>
      <c r="BC7441" s="12"/>
      <c r="BD7441" s="12"/>
      <c r="BE7441" s="12"/>
      <c r="BF7441" s="12"/>
      <c r="BG7441" s="12"/>
      <c r="BH7441" s="12"/>
      <c r="BI7441" s="12"/>
      <c r="BJ7441" s="13"/>
      <c r="BK7441" s="13"/>
      <c r="BL7441" s="13"/>
      <c r="BM7441" s="13"/>
      <c r="BN7441" s="13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1"/>
      <c r="L7442" s="11"/>
      <c r="M7442" s="12"/>
      <c r="N7442" s="12"/>
      <c r="O7442" s="12"/>
      <c r="P7442" s="12"/>
      <c r="Q7442" s="12"/>
      <c r="R7442" s="12"/>
      <c r="S7442" s="12"/>
      <c r="T7442" s="12"/>
      <c r="U7442" s="12"/>
      <c r="V7442" s="12"/>
      <c r="W7442" s="12"/>
      <c r="X7442" s="12"/>
      <c r="Y7442" s="12"/>
      <c r="Z7442" s="12"/>
      <c r="AA7442" s="12"/>
      <c r="AB7442" s="12"/>
      <c r="AC7442" s="12"/>
      <c r="AD7442" s="12"/>
      <c r="AE7442" s="12"/>
      <c r="AF7442" s="12"/>
      <c r="AG7442" s="12"/>
      <c r="AH7442" s="12"/>
      <c r="AI7442" s="12"/>
      <c r="AJ7442" s="12"/>
      <c r="AK7442" s="12"/>
      <c r="AL7442" s="12"/>
      <c r="AM7442" s="12"/>
      <c r="AN7442" s="12"/>
      <c r="AO7442" s="12"/>
      <c r="AP7442" s="12"/>
      <c r="AQ7442" s="12"/>
      <c r="AR7442" s="12"/>
      <c r="AS7442" s="12"/>
      <c r="AT7442" s="12"/>
      <c r="AU7442" s="12"/>
      <c r="AV7442" s="12"/>
      <c r="AW7442" s="12"/>
      <c r="AX7442" s="12"/>
      <c r="AY7442" s="12"/>
      <c r="AZ7442" s="12"/>
      <c r="BA7442" s="12"/>
      <c r="BB7442" s="12"/>
      <c r="BC7442" s="12"/>
      <c r="BD7442" s="12"/>
      <c r="BE7442" s="12"/>
      <c r="BF7442" s="12"/>
      <c r="BG7442" s="12"/>
      <c r="BH7442" s="12"/>
      <c r="BI7442" s="12"/>
      <c r="BJ7442" s="13"/>
      <c r="BK7442" s="13"/>
      <c r="BL7442" s="13"/>
      <c r="BM7442" s="13"/>
      <c r="BN7442" s="13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1"/>
      <c r="L7443" s="11"/>
      <c r="M7443" s="12"/>
      <c r="N7443" s="12"/>
      <c r="O7443" s="12"/>
      <c r="P7443" s="12"/>
      <c r="Q7443" s="12"/>
      <c r="R7443" s="12"/>
      <c r="S7443" s="12"/>
      <c r="T7443" s="12"/>
      <c r="U7443" s="12"/>
      <c r="V7443" s="12"/>
      <c r="W7443" s="12"/>
      <c r="X7443" s="12"/>
      <c r="Y7443" s="12"/>
      <c r="Z7443" s="12"/>
      <c r="AA7443" s="12"/>
      <c r="AB7443" s="12"/>
      <c r="AC7443" s="12"/>
      <c r="AD7443" s="12"/>
      <c r="AE7443" s="12"/>
      <c r="AF7443" s="12"/>
      <c r="AG7443" s="12"/>
      <c r="AH7443" s="12"/>
      <c r="AI7443" s="12"/>
      <c r="AJ7443" s="12"/>
      <c r="AK7443" s="12"/>
      <c r="AL7443" s="12"/>
      <c r="AM7443" s="12"/>
      <c r="AN7443" s="12"/>
      <c r="AO7443" s="12"/>
      <c r="AP7443" s="12"/>
      <c r="AQ7443" s="12"/>
      <c r="AR7443" s="12"/>
      <c r="AS7443" s="12"/>
      <c r="AT7443" s="12"/>
      <c r="AU7443" s="12"/>
      <c r="AV7443" s="12"/>
      <c r="AW7443" s="12"/>
      <c r="AX7443" s="12"/>
      <c r="AY7443" s="12"/>
      <c r="AZ7443" s="12"/>
      <c r="BA7443" s="12"/>
      <c r="BB7443" s="12"/>
      <c r="BC7443" s="12"/>
      <c r="BD7443" s="12"/>
      <c r="BE7443" s="12"/>
      <c r="BF7443" s="12"/>
      <c r="BG7443" s="12"/>
      <c r="BH7443" s="12"/>
      <c r="BI7443" s="12"/>
      <c r="BJ7443" s="13"/>
      <c r="BK7443" s="13"/>
      <c r="BL7443" s="13"/>
      <c r="BM7443" s="13"/>
      <c r="BN7443" s="13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1"/>
      <c r="L7444" s="11"/>
      <c r="M7444" s="12"/>
      <c r="N7444" s="12"/>
      <c r="O7444" s="12"/>
      <c r="P7444" s="12"/>
      <c r="Q7444" s="12"/>
      <c r="R7444" s="12"/>
      <c r="S7444" s="12"/>
      <c r="T7444" s="12"/>
      <c r="U7444" s="12"/>
      <c r="V7444" s="12"/>
      <c r="W7444" s="12"/>
      <c r="X7444" s="12"/>
      <c r="Y7444" s="12"/>
      <c r="Z7444" s="12"/>
      <c r="AA7444" s="12"/>
      <c r="AB7444" s="12"/>
      <c r="AC7444" s="12"/>
      <c r="AD7444" s="12"/>
      <c r="AE7444" s="12"/>
      <c r="AF7444" s="12"/>
      <c r="AG7444" s="12"/>
      <c r="AH7444" s="12"/>
      <c r="AI7444" s="12"/>
      <c r="AJ7444" s="12"/>
      <c r="AK7444" s="12"/>
      <c r="AL7444" s="12"/>
      <c r="AM7444" s="12"/>
      <c r="AN7444" s="12"/>
      <c r="AO7444" s="12"/>
      <c r="AP7444" s="12"/>
      <c r="AQ7444" s="12"/>
      <c r="AR7444" s="12"/>
      <c r="AS7444" s="12"/>
      <c r="AT7444" s="12"/>
      <c r="AU7444" s="12"/>
      <c r="AV7444" s="12"/>
      <c r="AW7444" s="12"/>
      <c r="AX7444" s="12"/>
      <c r="AY7444" s="12"/>
      <c r="AZ7444" s="12"/>
      <c r="BA7444" s="12"/>
      <c r="BB7444" s="12"/>
      <c r="BC7444" s="12"/>
      <c r="BD7444" s="12"/>
      <c r="BE7444" s="12"/>
      <c r="BF7444" s="12"/>
      <c r="BG7444" s="12"/>
      <c r="BH7444" s="12"/>
      <c r="BI7444" s="12"/>
      <c r="BJ7444" s="13"/>
      <c r="BK7444" s="13"/>
      <c r="BL7444" s="13"/>
      <c r="BM7444" s="13"/>
      <c r="BN7444" s="13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1"/>
      <c r="L7445" s="11"/>
      <c r="M7445" s="12"/>
      <c r="N7445" s="12"/>
      <c r="O7445" s="12"/>
      <c r="P7445" s="12"/>
      <c r="Q7445" s="12"/>
      <c r="R7445" s="12"/>
      <c r="S7445" s="12"/>
      <c r="T7445" s="12"/>
      <c r="U7445" s="12"/>
      <c r="V7445" s="12"/>
      <c r="W7445" s="12"/>
      <c r="X7445" s="12"/>
      <c r="Y7445" s="12"/>
      <c r="Z7445" s="12"/>
      <c r="AA7445" s="12"/>
      <c r="AB7445" s="12"/>
      <c r="AC7445" s="12"/>
      <c r="AD7445" s="12"/>
      <c r="AE7445" s="12"/>
      <c r="AF7445" s="12"/>
      <c r="AG7445" s="12"/>
      <c r="AH7445" s="12"/>
      <c r="AI7445" s="12"/>
      <c r="AJ7445" s="12"/>
      <c r="AK7445" s="12"/>
      <c r="AL7445" s="12"/>
      <c r="AM7445" s="12"/>
      <c r="AN7445" s="12"/>
      <c r="AO7445" s="12"/>
      <c r="AP7445" s="12"/>
      <c r="AQ7445" s="12"/>
      <c r="AR7445" s="12"/>
      <c r="AS7445" s="12"/>
      <c r="AT7445" s="12"/>
      <c r="AU7445" s="12"/>
      <c r="AV7445" s="12"/>
      <c r="AW7445" s="12"/>
      <c r="AX7445" s="12"/>
      <c r="AY7445" s="12"/>
      <c r="AZ7445" s="12"/>
      <c r="BA7445" s="12"/>
      <c r="BB7445" s="12"/>
      <c r="BC7445" s="12"/>
      <c r="BD7445" s="12"/>
      <c r="BE7445" s="12"/>
      <c r="BF7445" s="12"/>
      <c r="BG7445" s="12"/>
      <c r="BH7445" s="12"/>
      <c r="BI7445" s="12"/>
      <c r="BJ7445" s="13"/>
      <c r="BK7445" s="13"/>
      <c r="BL7445" s="13"/>
      <c r="BM7445" s="13"/>
      <c r="BN7445" s="13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1"/>
      <c r="L7446" s="11"/>
      <c r="M7446" s="12"/>
      <c r="N7446" s="12"/>
      <c r="O7446" s="12"/>
      <c r="P7446" s="12"/>
      <c r="Q7446" s="12"/>
      <c r="R7446" s="12"/>
      <c r="S7446" s="12"/>
      <c r="T7446" s="12"/>
      <c r="U7446" s="12"/>
      <c r="V7446" s="12"/>
      <c r="W7446" s="12"/>
      <c r="X7446" s="12"/>
      <c r="Y7446" s="12"/>
      <c r="Z7446" s="12"/>
      <c r="AA7446" s="12"/>
      <c r="AB7446" s="12"/>
      <c r="AC7446" s="12"/>
      <c r="AD7446" s="12"/>
      <c r="AE7446" s="12"/>
      <c r="AF7446" s="12"/>
      <c r="AG7446" s="12"/>
      <c r="AH7446" s="12"/>
      <c r="AI7446" s="12"/>
      <c r="AJ7446" s="12"/>
      <c r="AK7446" s="12"/>
      <c r="AL7446" s="12"/>
      <c r="AM7446" s="12"/>
      <c r="AN7446" s="12"/>
      <c r="AO7446" s="12"/>
      <c r="AP7446" s="12"/>
      <c r="AQ7446" s="12"/>
      <c r="AR7446" s="12"/>
      <c r="AS7446" s="12"/>
      <c r="AT7446" s="12"/>
      <c r="AU7446" s="12"/>
      <c r="AV7446" s="12"/>
      <c r="AW7446" s="12"/>
      <c r="AX7446" s="12"/>
      <c r="AY7446" s="12"/>
      <c r="AZ7446" s="12"/>
      <c r="BA7446" s="12"/>
      <c r="BB7446" s="12"/>
      <c r="BC7446" s="12"/>
      <c r="BD7446" s="12"/>
      <c r="BE7446" s="12"/>
      <c r="BF7446" s="12"/>
      <c r="BG7446" s="12"/>
      <c r="BH7446" s="12"/>
      <c r="BI7446" s="12"/>
      <c r="BJ7446" s="13"/>
      <c r="BK7446" s="13"/>
      <c r="BL7446" s="13"/>
      <c r="BM7446" s="13"/>
      <c r="BN7446" s="13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1"/>
      <c r="L7447" s="11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  <c r="W7447" s="12"/>
      <c r="X7447" s="12"/>
      <c r="Y7447" s="12"/>
      <c r="Z7447" s="12"/>
      <c r="AA7447" s="12"/>
      <c r="AB7447" s="12"/>
      <c r="AC7447" s="12"/>
      <c r="AD7447" s="12"/>
      <c r="AE7447" s="12"/>
      <c r="AF7447" s="12"/>
      <c r="AG7447" s="12"/>
      <c r="AH7447" s="12"/>
      <c r="AI7447" s="12"/>
      <c r="AJ7447" s="12"/>
      <c r="AK7447" s="12"/>
      <c r="AL7447" s="12"/>
      <c r="AM7447" s="12"/>
      <c r="AN7447" s="12"/>
      <c r="AO7447" s="12"/>
      <c r="AP7447" s="12"/>
      <c r="AQ7447" s="12"/>
      <c r="AR7447" s="12"/>
      <c r="AS7447" s="12"/>
      <c r="AT7447" s="12"/>
      <c r="AU7447" s="12"/>
      <c r="AV7447" s="12"/>
      <c r="AW7447" s="12"/>
      <c r="AX7447" s="12"/>
      <c r="AY7447" s="12"/>
      <c r="AZ7447" s="12"/>
      <c r="BA7447" s="12"/>
      <c r="BB7447" s="12"/>
      <c r="BC7447" s="12"/>
      <c r="BD7447" s="12"/>
      <c r="BE7447" s="12"/>
      <c r="BF7447" s="12"/>
      <c r="BG7447" s="12"/>
      <c r="BH7447" s="12"/>
      <c r="BI7447" s="12"/>
      <c r="BJ7447" s="13"/>
      <c r="BK7447" s="13"/>
      <c r="BL7447" s="13"/>
      <c r="BM7447" s="13"/>
      <c r="BN7447" s="13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1"/>
      <c r="L7448" s="11"/>
      <c r="M7448" s="12"/>
      <c r="N7448" s="12"/>
      <c r="O7448" s="12"/>
      <c r="P7448" s="12"/>
      <c r="Q7448" s="12"/>
      <c r="R7448" s="12"/>
      <c r="S7448" s="12"/>
      <c r="T7448" s="12"/>
      <c r="U7448" s="12"/>
      <c r="V7448" s="12"/>
      <c r="W7448" s="12"/>
      <c r="X7448" s="12"/>
      <c r="Y7448" s="12"/>
      <c r="Z7448" s="12"/>
      <c r="AA7448" s="12"/>
      <c r="AB7448" s="12"/>
      <c r="AC7448" s="12"/>
      <c r="AD7448" s="12"/>
      <c r="AE7448" s="12"/>
      <c r="AF7448" s="12"/>
      <c r="AG7448" s="12"/>
      <c r="AH7448" s="12"/>
      <c r="AI7448" s="12"/>
      <c r="AJ7448" s="12"/>
      <c r="AK7448" s="12"/>
      <c r="AL7448" s="12"/>
      <c r="AM7448" s="12"/>
      <c r="AN7448" s="12"/>
      <c r="AO7448" s="12"/>
      <c r="AP7448" s="12"/>
      <c r="AQ7448" s="12"/>
      <c r="AR7448" s="12"/>
      <c r="AS7448" s="12"/>
      <c r="AT7448" s="12"/>
      <c r="AU7448" s="12"/>
      <c r="AV7448" s="12"/>
      <c r="AW7448" s="12"/>
      <c r="AX7448" s="12"/>
      <c r="AY7448" s="12"/>
      <c r="AZ7448" s="12"/>
      <c r="BA7448" s="12"/>
      <c r="BB7448" s="12"/>
      <c r="BC7448" s="12"/>
      <c r="BD7448" s="12"/>
      <c r="BE7448" s="12"/>
      <c r="BF7448" s="12"/>
      <c r="BG7448" s="12"/>
      <c r="BH7448" s="12"/>
      <c r="BI7448" s="12"/>
      <c r="BJ7448" s="13"/>
      <c r="BK7448" s="13"/>
      <c r="BL7448" s="13"/>
      <c r="BM7448" s="13"/>
      <c r="BN7448" s="13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1"/>
      <c r="L7449" s="11"/>
      <c r="M7449" s="12"/>
      <c r="N7449" s="12"/>
      <c r="O7449" s="12"/>
      <c r="P7449" s="12"/>
      <c r="Q7449" s="12"/>
      <c r="R7449" s="12"/>
      <c r="S7449" s="12"/>
      <c r="T7449" s="12"/>
      <c r="U7449" s="12"/>
      <c r="V7449" s="12"/>
      <c r="W7449" s="12"/>
      <c r="X7449" s="12"/>
      <c r="Y7449" s="12"/>
      <c r="Z7449" s="12"/>
      <c r="AA7449" s="12"/>
      <c r="AB7449" s="12"/>
      <c r="AC7449" s="12"/>
      <c r="AD7449" s="12"/>
      <c r="AE7449" s="12"/>
      <c r="AF7449" s="12"/>
      <c r="AG7449" s="12"/>
      <c r="AH7449" s="12"/>
      <c r="AI7449" s="12"/>
      <c r="AJ7449" s="12"/>
      <c r="AK7449" s="12"/>
      <c r="AL7449" s="12"/>
      <c r="AM7449" s="12"/>
      <c r="AN7449" s="12"/>
      <c r="AO7449" s="12"/>
      <c r="AP7449" s="12"/>
      <c r="AQ7449" s="12"/>
      <c r="AR7449" s="12"/>
      <c r="AS7449" s="12"/>
      <c r="AT7449" s="12"/>
      <c r="AU7449" s="12"/>
      <c r="AV7449" s="12"/>
      <c r="AW7449" s="12"/>
      <c r="AX7449" s="12"/>
      <c r="AY7449" s="12"/>
      <c r="AZ7449" s="12"/>
      <c r="BA7449" s="12"/>
      <c r="BB7449" s="12"/>
      <c r="BC7449" s="12"/>
      <c r="BD7449" s="12"/>
      <c r="BE7449" s="12"/>
      <c r="BF7449" s="12"/>
      <c r="BG7449" s="12"/>
      <c r="BH7449" s="12"/>
      <c r="BI7449" s="12"/>
      <c r="BJ7449" s="13"/>
      <c r="BK7449" s="13"/>
      <c r="BL7449" s="13"/>
      <c r="BM7449" s="13"/>
      <c r="BN7449" s="13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1"/>
      <c r="L7450" s="11"/>
      <c r="M7450" s="12"/>
      <c r="N7450" s="12"/>
      <c r="O7450" s="12"/>
      <c r="P7450" s="12"/>
      <c r="Q7450" s="12"/>
      <c r="R7450" s="12"/>
      <c r="S7450" s="12"/>
      <c r="T7450" s="12"/>
      <c r="U7450" s="12"/>
      <c r="V7450" s="12"/>
      <c r="W7450" s="12"/>
      <c r="X7450" s="12"/>
      <c r="Y7450" s="12"/>
      <c r="Z7450" s="12"/>
      <c r="AA7450" s="12"/>
      <c r="AB7450" s="12"/>
      <c r="AC7450" s="12"/>
      <c r="AD7450" s="12"/>
      <c r="AE7450" s="12"/>
      <c r="AF7450" s="12"/>
      <c r="AG7450" s="12"/>
      <c r="AH7450" s="12"/>
      <c r="AI7450" s="12"/>
      <c r="AJ7450" s="12"/>
      <c r="AK7450" s="12"/>
      <c r="AL7450" s="12"/>
      <c r="AM7450" s="12"/>
      <c r="AN7450" s="12"/>
      <c r="AO7450" s="12"/>
      <c r="AP7450" s="12"/>
      <c r="AQ7450" s="12"/>
      <c r="AR7450" s="12"/>
      <c r="AS7450" s="12"/>
      <c r="AT7450" s="12"/>
      <c r="AU7450" s="12"/>
      <c r="AV7450" s="12"/>
      <c r="AW7450" s="12"/>
      <c r="AX7450" s="12"/>
      <c r="AY7450" s="12"/>
      <c r="AZ7450" s="12"/>
      <c r="BA7450" s="12"/>
      <c r="BB7450" s="12"/>
      <c r="BC7450" s="12"/>
      <c r="BD7450" s="12"/>
      <c r="BE7450" s="12"/>
      <c r="BF7450" s="12"/>
      <c r="BG7450" s="12"/>
      <c r="BH7450" s="12"/>
      <c r="BI7450" s="12"/>
      <c r="BJ7450" s="13"/>
      <c r="BK7450" s="13"/>
      <c r="BL7450" s="13"/>
      <c r="BM7450" s="13"/>
      <c r="BN7450" s="13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1"/>
      <c r="L7451" s="11"/>
      <c r="M7451" s="12"/>
      <c r="N7451" s="12"/>
      <c r="O7451" s="12"/>
      <c r="P7451" s="12"/>
      <c r="Q7451" s="12"/>
      <c r="R7451" s="12"/>
      <c r="S7451" s="12"/>
      <c r="T7451" s="12"/>
      <c r="U7451" s="12"/>
      <c r="V7451" s="12"/>
      <c r="W7451" s="12"/>
      <c r="X7451" s="12"/>
      <c r="Y7451" s="12"/>
      <c r="Z7451" s="12"/>
      <c r="AA7451" s="12"/>
      <c r="AB7451" s="12"/>
      <c r="AC7451" s="12"/>
      <c r="AD7451" s="12"/>
      <c r="AE7451" s="12"/>
      <c r="AF7451" s="12"/>
      <c r="AG7451" s="12"/>
      <c r="AH7451" s="12"/>
      <c r="AI7451" s="12"/>
      <c r="AJ7451" s="12"/>
      <c r="AK7451" s="12"/>
      <c r="AL7451" s="12"/>
      <c r="AM7451" s="12"/>
      <c r="AN7451" s="12"/>
      <c r="AO7451" s="12"/>
      <c r="AP7451" s="12"/>
      <c r="AQ7451" s="12"/>
      <c r="AR7451" s="12"/>
      <c r="AS7451" s="12"/>
      <c r="AT7451" s="12"/>
      <c r="AU7451" s="12"/>
      <c r="AV7451" s="12"/>
      <c r="AW7451" s="12"/>
      <c r="AX7451" s="12"/>
      <c r="AY7451" s="12"/>
      <c r="AZ7451" s="12"/>
      <c r="BA7451" s="12"/>
      <c r="BB7451" s="12"/>
      <c r="BC7451" s="12"/>
      <c r="BD7451" s="12"/>
      <c r="BE7451" s="12"/>
      <c r="BF7451" s="12"/>
      <c r="BG7451" s="12"/>
      <c r="BH7451" s="12"/>
      <c r="BI7451" s="12"/>
      <c r="BJ7451" s="13"/>
      <c r="BK7451" s="13"/>
      <c r="BL7451" s="13"/>
      <c r="BM7451" s="13"/>
      <c r="BN7451" s="13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1"/>
      <c r="L7452" s="11"/>
      <c r="M7452" s="12"/>
      <c r="N7452" s="12"/>
      <c r="O7452" s="12"/>
      <c r="P7452" s="12"/>
      <c r="Q7452" s="12"/>
      <c r="R7452" s="12"/>
      <c r="S7452" s="12"/>
      <c r="T7452" s="12"/>
      <c r="U7452" s="12"/>
      <c r="V7452" s="12"/>
      <c r="W7452" s="12"/>
      <c r="X7452" s="12"/>
      <c r="Y7452" s="12"/>
      <c r="Z7452" s="12"/>
      <c r="AA7452" s="12"/>
      <c r="AB7452" s="12"/>
      <c r="AC7452" s="12"/>
      <c r="AD7452" s="12"/>
      <c r="AE7452" s="12"/>
      <c r="AF7452" s="12"/>
      <c r="AG7452" s="12"/>
      <c r="AH7452" s="12"/>
      <c r="AI7452" s="12"/>
      <c r="AJ7452" s="12"/>
      <c r="AK7452" s="12"/>
      <c r="AL7452" s="12"/>
      <c r="AM7452" s="12"/>
      <c r="AN7452" s="12"/>
      <c r="AO7452" s="12"/>
      <c r="AP7452" s="12"/>
      <c r="AQ7452" s="12"/>
      <c r="AR7452" s="12"/>
      <c r="AS7452" s="12"/>
      <c r="AT7452" s="12"/>
      <c r="AU7452" s="12"/>
      <c r="AV7452" s="12"/>
      <c r="AW7452" s="12"/>
      <c r="AX7452" s="12"/>
      <c r="AY7452" s="12"/>
      <c r="AZ7452" s="12"/>
      <c r="BA7452" s="12"/>
      <c r="BB7452" s="12"/>
      <c r="BC7452" s="12"/>
      <c r="BD7452" s="12"/>
      <c r="BE7452" s="12"/>
      <c r="BF7452" s="12"/>
      <c r="BG7452" s="12"/>
      <c r="BH7452" s="12"/>
      <c r="BI7452" s="12"/>
      <c r="BJ7452" s="13"/>
      <c r="BK7452" s="13"/>
      <c r="BL7452" s="13"/>
      <c r="BM7452" s="13"/>
      <c r="BN7452" s="13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1"/>
      <c r="L7453" s="11"/>
      <c r="M7453" s="12"/>
      <c r="N7453" s="12"/>
      <c r="O7453" s="12"/>
      <c r="P7453" s="12"/>
      <c r="Q7453" s="12"/>
      <c r="R7453" s="12"/>
      <c r="S7453" s="12"/>
      <c r="T7453" s="12"/>
      <c r="U7453" s="12"/>
      <c r="V7453" s="12"/>
      <c r="W7453" s="12"/>
      <c r="X7453" s="12"/>
      <c r="Y7453" s="12"/>
      <c r="Z7453" s="12"/>
      <c r="AA7453" s="12"/>
      <c r="AB7453" s="12"/>
      <c r="AC7453" s="12"/>
      <c r="AD7453" s="12"/>
      <c r="AE7453" s="12"/>
      <c r="AF7453" s="12"/>
      <c r="AG7453" s="12"/>
      <c r="AH7453" s="12"/>
      <c r="AI7453" s="12"/>
      <c r="AJ7453" s="12"/>
      <c r="AK7453" s="12"/>
      <c r="AL7453" s="12"/>
      <c r="AM7453" s="12"/>
      <c r="AN7453" s="12"/>
      <c r="AO7453" s="12"/>
      <c r="AP7453" s="12"/>
      <c r="AQ7453" s="12"/>
      <c r="AR7453" s="12"/>
      <c r="AS7453" s="12"/>
      <c r="AT7453" s="12"/>
      <c r="AU7453" s="12"/>
      <c r="AV7453" s="12"/>
      <c r="AW7453" s="12"/>
      <c r="AX7453" s="12"/>
      <c r="AY7453" s="12"/>
      <c r="AZ7453" s="12"/>
      <c r="BA7453" s="12"/>
      <c r="BB7453" s="12"/>
      <c r="BC7453" s="12"/>
      <c r="BD7453" s="12"/>
      <c r="BE7453" s="12"/>
      <c r="BF7453" s="12"/>
      <c r="BG7453" s="12"/>
      <c r="BH7453" s="12"/>
      <c r="BI7453" s="12"/>
      <c r="BJ7453" s="13"/>
      <c r="BK7453" s="13"/>
      <c r="BL7453" s="13"/>
      <c r="BM7453" s="13"/>
      <c r="BN7453" s="13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1"/>
      <c r="L7454" s="11"/>
      <c r="M7454" s="12"/>
      <c r="N7454" s="12"/>
      <c r="O7454" s="12"/>
      <c r="P7454" s="12"/>
      <c r="Q7454" s="12"/>
      <c r="R7454" s="12"/>
      <c r="S7454" s="12"/>
      <c r="T7454" s="12"/>
      <c r="U7454" s="12"/>
      <c r="V7454" s="12"/>
      <c r="W7454" s="12"/>
      <c r="X7454" s="12"/>
      <c r="Y7454" s="12"/>
      <c r="Z7454" s="12"/>
      <c r="AA7454" s="12"/>
      <c r="AB7454" s="12"/>
      <c r="AC7454" s="12"/>
      <c r="AD7454" s="12"/>
      <c r="AE7454" s="12"/>
      <c r="AF7454" s="12"/>
      <c r="AG7454" s="12"/>
      <c r="AH7454" s="12"/>
      <c r="AI7454" s="12"/>
      <c r="AJ7454" s="12"/>
      <c r="AK7454" s="12"/>
      <c r="AL7454" s="12"/>
      <c r="AM7454" s="12"/>
      <c r="AN7454" s="12"/>
      <c r="AO7454" s="12"/>
      <c r="AP7454" s="12"/>
      <c r="AQ7454" s="12"/>
      <c r="AR7454" s="12"/>
      <c r="AS7454" s="12"/>
      <c r="AT7454" s="12"/>
      <c r="AU7454" s="12"/>
      <c r="AV7454" s="12"/>
      <c r="AW7454" s="12"/>
      <c r="AX7454" s="12"/>
      <c r="AY7454" s="12"/>
      <c r="AZ7454" s="12"/>
      <c r="BA7454" s="12"/>
      <c r="BB7454" s="12"/>
      <c r="BC7454" s="12"/>
      <c r="BD7454" s="12"/>
      <c r="BE7454" s="12"/>
      <c r="BF7454" s="12"/>
      <c r="BG7454" s="12"/>
      <c r="BH7454" s="12"/>
      <c r="BI7454" s="12"/>
      <c r="BJ7454" s="13"/>
      <c r="BK7454" s="13"/>
      <c r="BL7454" s="13"/>
      <c r="BM7454" s="13"/>
      <c r="BN7454" s="13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1"/>
      <c r="L7455" s="11"/>
      <c r="M7455" s="12"/>
      <c r="N7455" s="12"/>
      <c r="O7455" s="12"/>
      <c r="P7455" s="12"/>
      <c r="Q7455" s="12"/>
      <c r="R7455" s="12"/>
      <c r="S7455" s="12"/>
      <c r="T7455" s="12"/>
      <c r="U7455" s="12"/>
      <c r="V7455" s="12"/>
      <c r="W7455" s="12"/>
      <c r="X7455" s="12"/>
      <c r="Y7455" s="12"/>
      <c r="Z7455" s="12"/>
      <c r="AA7455" s="12"/>
      <c r="AB7455" s="12"/>
      <c r="AC7455" s="12"/>
      <c r="AD7455" s="12"/>
      <c r="AE7455" s="12"/>
      <c r="AF7455" s="12"/>
      <c r="AG7455" s="12"/>
      <c r="AH7455" s="12"/>
      <c r="AI7455" s="12"/>
      <c r="AJ7455" s="12"/>
      <c r="AK7455" s="12"/>
      <c r="AL7455" s="12"/>
      <c r="AM7455" s="12"/>
      <c r="AN7455" s="12"/>
      <c r="AO7455" s="12"/>
      <c r="AP7455" s="12"/>
      <c r="AQ7455" s="12"/>
      <c r="AR7455" s="12"/>
      <c r="AS7455" s="12"/>
      <c r="AT7455" s="12"/>
      <c r="AU7455" s="12"/>
      <c r="AV7455" s="12"/>
      <c r="AW7455" s="12"/>
      <c r="AX7455" s="12"/>
      <c r="AY7455" s="12"/>
      <c r="AZ7455" s="12"/>
      <c r="BA7455" s="12"/>
      <c r="BB7455" s="12"/>
      <c r="BC7455" s="12"/>
      <c r="BD7455" s="12"/>
      <c r="BE7455" s="12"/>
      <c r="BF7455" s="12"/>
      <c r="BG7455" s="12"/>
      <c r="BH7455" s="12"/>
      <c r="BI7455" s="12"/>
      <c r="BJ7455" s="13"/>
      <c r="BK7455" s="13"/>
      <c r="BL7455" s="13"/>
      <c r="BM7455" s="13"/>
      <c r="BN7455" s="13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1"/>
      <c r="L7456" s="11"/>
      <c r="M7456" s="12"/>
      <c r="N7456" s="12"/>
      <c r="O7456" s="12"/>
      <c r="P7456" s="12"/>
      <c r="Q7456" s="12"/>
      <c r="R7456" s="12"/>
      <c r="S7456" s="12"/>
      <c r="T7456" s="12"/>
      <c r="U7456" s="12"/>
      <c r="V7456" s="12"/>
      <c r="W7456" s="12"/>
      <c r="X7456" s="12"/>
      <c r="Y7456" s="12"/>
      <c r="Z7456" s="12"/>
      <c r="AA7456" s="12"/>
      <c r="AB7456" s="12"/>
      <c r="AC7456" s="12"/>
      <c r="AD7456" s="12"/>
      <c r="AE7456" s="12"/>
      <c r="AF7456" s="12"/>
      <c r="AG7456" s="12"/>
      <c r="AH7456" s="12"/>
      <c r="AI7456" s="12"/>
      <c r="AJ7456" s="12"/>
      <c r="AK7456" s="12"/>
      <c r="AL7456" s="12"/>
      <c r="AM7456" s="12"/>
      <c r="AN7456" s="12"/>
      <c r="AO7456" s="12"/>
      <c r="AP7456" s="12"/>
      <c r="AQ7456" s="12"/>
      <c r="AR7456" s="12"/>
      <c r="AS7456" s="12"/>
      <c r="AT7456" s="12"/>
      <c r="AU7456" s="12"/>
      <c r="AV7456" s="12"/>
      <c r="AW7456" s="12"/>
      <c r="AX7456" s="12"/>
      <c r="AY7456" s="12"/>
      <c r="AZ7456" s="12"/>
      <c r="BA7456" s="12"/>
      <c r="BB7456" s="12"/>
      <c r="BC7456" s="12"/>
      <c r="BD7456" s="12"/>
      <c r="BE7456" s="12"/>
      <c r="BF7456" s="12"/>
      <c r="BG7456" s="12"/>
      <c r="BH7456" s="12"/>
      <c r="BI7456" s="12"/>
      <c r="BJ7456" s="13"/>
      <c r="BK7456" s="13"/>
      <c r="BL7456" s="13"/>
      <c r="BM7456" s="13"/>
      <c r="BN7456" s="13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1"/>
      <c r="L7457" s="11"/>
      <c r="M7457" s="12"/>
      <c r="N7457" s="12"/>
      <c r="O7457" s="12"/>
      <c r="P7457" s="12"/>
      <c r="Q7457" s="12"/>
      <c r="R7457" s="12"/>
      <c r="S7457" s="12"/>
      <c r="T7457" s="12"/>
      <c r="U7457" s="12"/>
      <c r="V7457" s="12"/>
      <c r="W7457" s="12"/>
      <c r="X7457" s="12"/>
      <c r="Y7457" s="12"/>
      <c r="Z7457" s="12"/>
      <c r="AA7457" s="12"/>
      <c r="AB7457" s="12"/>
      <c r="AC7457" s="12"/>
      <c r="AD7457" s="12"/>
      <c r="AE7457" s="12"/>
      <c r="AF7457" s="12"/>
      <c r="AG7457" s="12"/>
      <c r="AH7457" s="12"/>
      <c r="AI7457" s="12"/>
      <c r="AJ7457" s="12"/>
      <c r="AK7457" s="12"/>
      <c r="AL7457" s="12"/>
      <c r="AM7457" s="12"/>
      <c r="AN7457" s="12"/>
      <c r="AO7457" s="12"/>
      <c r="AP7457" s="12"/>
      <c r="AQ7457" s="12"/>
      <c r="AR7457" s="12"/>
      <c r="AS7457" s="12"/>
      <c r="AT7457" s="12"/>
      <c r="AU7457" s="12"/>
      <c r="AV7457" s="12"/>
      <c r="AW7457" s="12"/>
      <c r="AX7457" s="12"/>
      <c r="AY7457" s="12"/>
      <c r="AZ7457" s="12"/>
      <c r="BA7457" s="12"/>
      <c r="BB7457" s="12"/>
      <c r="BC7457" s="12"/>
      <c r="BD7457" s="12"/>
      <c r="BE7457" s="12"/>
      <c r="BF7457" s="12"/>
      <c r="BG7457" s="12"/>
      <c r="BH7457" s="12"/>
      <c r="BI7457" s="12"/>
      <c r="BJ7457" s="13"/>
      <c r="BK7457" s="13"/>
      <c r="BL7457" s="13"/>
      <c r="BM7457" s="13"/>
      <c r="BN7457" s="13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1"/>
      <c r="L7458" s="11"/>
      <c r="M7458" s="12"/>
      <c r="N7458" s="12"/>
      <c r="O7458" s="12"/>
      <c r="P7458" s="12"/>
      <c r="Q7458" s="12"/>
      <c r="R7458" s="12"/>
      <c r="S7458" s="12"/>
      <c r="T7458" s="12"/>
      <c r="U7458" s="12"/>
      <c r="V7458" s="12"/>
      <c r="W7458" s="12"/>
      <c r="X7458" s="12"/>
      <c r="Y7458" s="12"/>
      <c r="Z7458" s="12"/>
      <c r="AA7458" s="12"/>
      <c r="AB7458" s="12"/>
      <c r="AC7458" s="12"/>
      <c r="AD7458" s="12"/>
      <c r="AE7458" s="12"/>
      <c r="AF7458" s="12"/>
      <c r="AG7458" s="12"/>
      <c r="AH7458" s="12"/>
      <c r="AI7458" s="12"/>
      <c r="AJ7458" s="12"/>
      <c r="AK7458" s="12"/>
      <c r="AL7458" s="12"/>
      <c r="AM7458" s="12"/>
      <c r="AN7458" s="12"/>
      <c r="AO7458" s="12"/>
      <c r="AP7458" s="12"/>
      <c r="AQ7458" s="12"/>
      <c r="AR7458" s="12"/>
      <c r="AS7458" s="12"/>
      <c r="AT7458" s="12"/>
      <c r="AU7458" s="12"/>
      <c r="AV7458" s="12"/>
      <c r="AW7458" s="12"/>
      <c r="AX7458" s="12"/>
      <c r="AY7458" s="12"/>
      <c r="AZ7458" s="12"/>
      <c r="BA7458" s="12"/>
      <c r="BB7458" s="12"/>
      <c r="BC7458" s="12"/>
      <c r="BD7458" s="12"/>
      <c r="BE7458" s="12"/>
      <c r="BF7458" s="12"/>
      <c r="BG7458" s="12"/>
      <c r="BH7458" s="12"/>
      <c r="BI7458" s="12"/>
      <c r="BJ7458" s="13"/>
      <c r="BK7458" s="13"/>
      <c r="BL7458" s="13"/>
      <c r="BM7458" s="13"/>
      <c r="BN7458" s="13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1"/>
      <c r="L7459" s="11"/>
      <c r="M7459" s="12"/>
      <c r="N7459" s="12"/>
      <c r="O7459" s="12"/>
      <c r="P7459" s="12"/>
      <c r="Q7459" s="12"/>
      <c r="R7459" s="12"/>
      <c r="S7459" s="12"/>
      <c r="T7459" s="12"/>
      <c r="U7459" s="12"/>
      <c r="V7459" s="12"/>
      <c r="W7459" s="12"/>
      <c r="X7459" s="12"/>
      <c r="Y7459" s="12"/>
      <c r="Z7459" s="12"/>
      <c r="AA7459" s="12"/>
      <c r="AB7459" s="12"/>
      <c r="AC7459" s="12"/>
      <c r="AD7459" s="12"/>
      <c r="AE7459" s="12"/>
      <c r="AF7459" s="12"/>
      <c r="AG7459" s="12"/>
      <c r="AH7459" s="12"/>
      <c r="AI7459" s="12"/>
      <c r="AJ7459" s="12"/>
      <c r="AK7459" s="12"/>
      <c r="AL7459" s="12"/>
      <c r="AM7459" s="12"/>
      <c r="AN7459" s="12"/>
      <c r="AO7459" s="12"/>
      <c r="AP7459" s="12"/>
      <c r="AQ7459" s="12"/>
      <c r="AR7459" s="12"/>
      <c r="AS7459" s="12"/>
      <c r="AT7459" s="12"/>
      <c r="AU7459" s="12"/>
      <c r="AV7459" s="12"/>
      <c r="AW7459" s="12"/>
      <c r="AX7459" s="12"/>
      <c r="AY7459" s="12"/>
      <c r="AZ7459" s="12"/>
      <c r="BA7459" s="12"/>
      <c r="BB7459" s="12"/>
      <c r="BC7459" s="12"/>
      <c r="BD7459" s="12"/>
      <c r="BE7459" s="12"/>
      <c r="BF7459" s="12"/>
      <c r="BG7459" s="12"/>
      <c r="BH7459" s="12"/>
      <c r="BI7459" s="12"/>
      <c r="BJ7459" s="13"/>
      <c r="BK7459" s="13"/>
      <c r="BL7459" s="13"/>
      <c r="BM7459" s="13"/>
      <c r="BN7459" s="13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1"/>
      <c r="L7460" s="11"/>
      <c r="M7460" s="12"/>
      <c r="N7460" s="12"/>
      <c r="O7460" s="12"/>
      <c r="P7460" s="12"/>
      <c r="Q7460" s="12"/>
      <c r="R7460" s="12"/>
      <c r="S7460" s="12"/>
      <c r="T7460" s="12"/>
      <c r="U7460" s="12"/>
      <c r="V7460" s="12"/>
      <c r="W7460" s="12"/>
      <c r="X7460" s="12"/>
      <c r="Y7460" s="12"/>
      <c r="Z7460" s="12"/>
      <c r="AA7460" s="12"/>
      <c r="AB7460" s="12"/>
      <c r="AC7460" s="12"/>
      <c r="AD7460" s="12"/>
      <c r="AE7460" s="12"/>
      <c r="AF7460" s="12"/>
      <c r="AG7460" s="12"/>
      <c r="AH7460" s="12"/>
      <c r="AI7460" s="12"/>
      <c r="AJ7460" s="12"/>
      <c r="AK7460" s="12"/>
      <c r="AL7460" s="12"/>
      <c r="AM7460" s="12"/>
      <c r="AN7460" s="12"/>
      <c r="AO7460" s="12"/>
      <c r="AP7460" s="12"/>
      <c r="AQ7460" s="12"/>
      <c r="AR7460" s="12"/>
      <c r="AS7460" s="12"/>
      <c r="AT7460" s="12"/>
      <c r="AU7460" s="12"/>
      <c r="AV7460" s="12"/>
      <c r="AW7460" s="12"/>
      <c r="AX7460" s="12"/>
      <c r="AY7460" s="12"/>
      <c r="AZ7460" s="12"/>
      <c r="BA7460" s="12"/>
      <c r="BB7460" s="12"/>
      <c r="BC7460" s="12"/>
      <c r="BD7460" s="12"/>
      <c r="BE7460" s="12"/>
      <c r="BF7460" s="12"/>
      <c r="BG7460" s="12"/>
      <c r="BH7460" s="12"/>
      <c r="BI7460" s="12"/>
      <c r="BJ7460" s="13"/>
      <c r="BK7460" s="13"/>
      <c r="BL7460" s="13"/>
      <c r="BM7460" s="13"/>
      <c r="BN7460" s="13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1"/>
      <c r="L7461" s="11"/>
      <c r="M7461" s="12"/>
      <c r="N7461" s="12"/>
      <c r="O7461" s="12"/>
      <c r="P7461" s="12"/>
      <c r="Q7461" s="12"/>
      <c r="R7461" s="12"/>
      <c r="S7461" s="12"/>
      <c r="T7461" s="12"/>
      <c r="U7461" s="12"/>
      <c r="V7461" s="12"/>
      <c r="W7461" s="12"/>
      <c r="X7461" s="12"/>
      <c r="Y7461" s="12"/>
      <c r="Z7461" s="12"/>
      <c r="AA7461" s="12"/>
      <c r="AB7461" s="12"/>
      <c r="AC7461" s="12"/>
      <c r="AD7461" s="12"/>
      <c r="AE7461" s="12"/>
      <c r="AF7461" s="12"/>
      <c r="AG7461" s="12"/>
      <c r="AH7461" s="12"/>
      <c r="AI7461" s="12"/>
      <c r="AJ7461" s="12"/>
      <c r="AK7461" s="12"/>
      <c r="AL7461" s="12"/>
      <c r="AM7461" s="12"/>
      <c r="AN7461" s="12"/>
      <c r="AO7461" s="12"/>
      <c r="AP7461" s="12"/>
      <c r="AQ7461" s="12"/>
      <c r="AR7461" s="12"/>
      <c r="AS7461" s="12"/>
      <c r="AT7461" s="12"/>
      <c r="AU7461" s="12"/>
      <c r="AV7461" s="12"/>
      <c r="AW7461" s="12"/>
      <c r="AX7461" s="12"/>
      <c r="AY7461" s="12"/>
      <c r="AZ7461" s="12"/>
      <c r="BA7461" s="12"/>
      <c r="BB7461" s="12"/>
      <c r="BC7461" s="12"/>
      <c r="BD7461" s="12"/>
      <c r="BE7461" s="12"/>
      <c r="BF7461" s="12"/>
      <c r="BG7461" s="12"/>
      <c r="BH7461" s="12"/>
      <c r="BI7461" s="12"/>
      <c r="BJ7461" s="13"/>
      <c r="BK7461" s="13"/>
      <c r="BL7461" s="13"/>
      <c r="BM7461" s="13"/>
      <c r="BN7461" s="13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1"/>
      <c r="L7462" s="11"/>
      <c r="M7462" s="12"/>
      <c r="N7462" s="12"/>
      <c r="O7462" s="12"/>
      <c r="P7462" s="12"/>
      <c r="Q7462" s="12"/>
      <c r="R7462" s="12"/>
      <c r="S7462" s="12"/>
      <c r="T7462" s="12"/>
      <c r="U7462" s="12"/>
      <c r="V7462" s="12"/>
      <c r="W7462" s="12"/>
      <c r="X7462" s="12"/>
      <c r="Y7462" s="12"/>
      <c r="Z7462" s="12"/>
      <c r="AA7462" s="12"/>
      <c r="AB7462" s="12"/>
      <c r="AC7462" s="12"/>
      <c r="AD7462" s="12"/>
      <c r="AE7462" s="12"/>
      <c r="AF7462" s="12"/>
      <c r="AG7462" s="12"/>
      <c r="AH7462" s="12"/>
      <c r="AI7462" s="12"/>
      <c r="AJ7462" s="12"/>
      <c r="AK7462" s="12"/>
      <c r="AL7462" s="12"/>
      <c r="AM7462" s="12"/>
      <c r="AN7462" s="12"/>
      <c r="AO7462" s="12"/>
      <c r="AP7462" s="12"/>
      <c r="AQ7462" s="12"/>
      <c r="AR7462" s="12"/>
      <c r="AS7462" s="12"/>
      <c r="AT7462" s="12"/>
      <c r="AU7462" s="12"/>
      <c r="AV7462" s="12"/>
      <c r="AW7462" s="12"/>
      <c r="AX7462" s="12"/>
      <c r="AY7462" s="12"/>
      <c r="AZ7462" s="12"/>
      <c r="BA7462" s="12"/>
      <c r="BB7462" s="12"/>
      <c r="BC7462" s="12"/>
      <c r="BD7462" s="12"/>
      <c r="BE7462" s="12"/>
      <c r="BF7462" s="12"/>
      <c r="BG7462" s="12"/>
      <c r="BH7462" s="12"/>
      <c r="BI7462" s="12"/>
      <c r="BJ7462" s="13"/>
      <c r="BK7462" s="13"/>
      <c r="BL7462" s="13"/>
      <c r="BM7462" s="13"/>
      <c r="BN7462" s="13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1"/>
      <c r="L7463" s="11"/>
      <c r="M7463" s="12"/>
      <c r="N7463" s="12"/>
      <c r="O7463" s="12"/>
      <c r="P7463" s="12"/>
      <c r="Q7463" s="12"/>
      <c r="R7463" s="12"/>
      <c r="S7463" s="12"/>
      <c r="T7463" s="12"/>
      <c r="U7463" s="12"/>
      <c r="V7463" s="12"/>
      <c r="W7463" s="12"/>
      <c r="X7463" s="12"/>
      <c r="Y7463" s="12"/>
      <c r="Z7463" s="12"/>
      <c r="AA7463" s="12"/>
      <c r="AB7463" s="12"/>
      <c r="AC7463" s="12"/>
      <c r="AD7463" s="12"/>
      <c r="AE7463" s="12"/>
      <c r="AF7463" s="12"/>
      <c r="AG7463" s="12"/>
      <c r="AH7463" s="12"/>
      <c r="AI7463" s="12"/>
      <c r="AJ7463" s="12"/>
      <c r="AK7463" s="12"/>
      <c r="AL7463" s="12"/>
      <c r="AM7463" s="12"/>
      <c r="AN7463" s="12"/>
      <c r="AO7463" s="12"/>
      <c r="AP7463" s="12"/>
      <c r="AQ7463" s="12"/>
      <c r="AR7463" s="12"/>
      <c r="AS7463" s="12"/>
      <c r="AT7463" s="12"/>
      <c r="AU7463" s="12"/>
      <c r="AV7463" s="12"/>
      <c r="AW7463" s="12"/>
      <c r="AX7463" s="12"/>
      <c r="AY7463" s="12"/>
      <c r="AZ7463" s="12"/>
      <c r="BA7463" s="12"/>
      <c r="BB7463" s="12"/>
      <c r="BC7463" s="12"/>
      <c r="BD7463" s="12"/>
      <c r="BE7463" s="12"/>
      <c r="BF7463" s="12"/>
      <c r="BG7463" s="12"/>
      <c r="BH7463" s="12"/>
      <c r="BI7463" s="12"/>
      <c r="BJ7463" s="13"/>
      <c r="BK7463" s="13"/>
      <c r="BL7463" s="13"/>
      <c r="BM7463" s="13"/>
      <c r="BN7463" s="13"/>
    </row>
    <row r="7464" spans="4:66" s="14" customFormat="1" x14ac:dyDescent="0.25">
      <c r="D7464" s="20"/>
      <c r="K7464" s="15"/>
      <c r="L7464" s="15"/>
      <c r="M7464" s="16"/>
      <c r="N7464" s="16"/>
      <c r="O7464" s="16"/>
      <c r="P7464" s="16"/>
      <c r="Q7464" s="16"/>
      <c r="R7464" s="16"/>
      <c r="S7464" s="16"/>
      <c r="T7464" s="16"/>
      <c r="U7464" s="16"/>
      <c r="V7464" s="16"/>
      <c r="W7464" s="16"/>
      <c r="X7464" s="16"/>
      <c r="Y7464" s="16"/>
      <c r="Z7464" s="16"/>
      <c r="AA7464" s="16"/>
      <c r="AB7464" s="16"/>
      <c r="AC7464" s="16"/>
      <c r="AD7464" s="16"/>
      <c r="AE7464" s="16"/>
      <c r="AF7464" s="16"/>
      <c r="AG7464" s="16"/>
      <c r="AH7464" s="16"/>
      <c r="AI7464" s="16"/>
      <c r="AJ7464" s="16"/>
      <c r="AK7464" s="16"/>
      <c r="AL7464" s="16"/>
      <c r="AM7464" s="16"/>
      <c r="AN7464" s="16"/>
      <c r="AO7464" s="16"/>
      <c r="AP7464" s="16"/>
      <c r="AQ7464" s="16"/>
      <c r="AR7464" s="16"/>
      <c r="AS7464" s="16"/>
      <c r="AT7464" s="16"/>
      <c r="AU7464" s="16"/>
      <c r="AV7464" s="16"/>
      <c r="AW7464" s="16"/>
      <c r="AX7464" s="16"/>
      <c r="AY7464" s="16"/>
      <c r="AZ7464" s="16"/>
      <c r="BA7464" s="16"/>
      <c r="BB7464" s="16"/>
      <c r="BC7464" s="16"/>
      <c r="BD7464" s="16"/>
      <c r="BE7464" s="16"/>
      <c r="BF7464" s="16"/>
      <c r="BG7464" s="16"/>
      <c r="BH7464" s="16"/>
      <c r="BI7464" s="16"/>
      <c r="BJ7464" s="17"/>
      <c r="BK7464" s="17"/>
      <c r="BL7464" s="17"/>
      <c r="BM7464" s="17"/>
      <c r="BN7464" s="17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1"/>
      <c r="L7465" s="11"/>
      <c r="M7465" s="12"/>
      <c r="N7465" s="12"/>
      <c r="O7465" s="12"/>
      <c r="P7465" s="12"/>
      <c r="Q7465" s="12"/>
      <c r="R7465" s="12"/>
      <c r="S7465" s="12"/>
      <c r="T7465" s="12"/>
      <c r="U7465" s="12"/>
      <c r="V7465" s="12"/>
      <c r="W7465" s="12"/>
      <c r="X7465" s="12"/>
      <c r="Y7465" s="12"/>
      <c r="Z7465" s="12"/>
      <c r="AA7465" s="12"/>
      <c r="AB7465" s="12"/>
      <c r="AC7465" s="12"/>
      <c r="AD7465" s="12"/>
      <c r="AE7465" s="12"/>
      <c r="AF7465" s="12"/>
      <c r="AG7465" s="12"/>
      <c r="AH7465" s="12"/>
      <c r="AI7465" s="12"/>
      <c r="AJ7465" s="12"/>
      <c r="AK7465" s="12"/>
      <c r="AL7465" s="12"/>
      <c r="AM7465" s="12"/>
      <c r="AN7465" s="12"/>
      <c r="AO7465" s="12"/>
      <c r="AP7465" s="12"/>
      <c r="AQ7465" s="12"/>
      <c r="AR7465" s="12"/>
      <c r="AS7465" s="12"/>
      <c r="AT7465" s="12"/>
      <c r="AU7465" s="12"/>
      <c r="AV7465" s="12"/>
      <c r="AW7465" s="12"/>
      <c r="AX7465" s="12"/>
      <c r="AY7465" s="12"/>
      <c r="AZ7465" s="12"/>
      <c r="BA7465" s="12"/>
      <c r="BB7465" s="12"/>
      <c r="BC7465" s="12"/>
      <c r="BD7465" s="12"/>
      <c r="BE7465" s="12"/>
      <c r="BF7465" s="12"/>
      <c r="BG7465" s="12"/>
      <c r="BH7465" s="12"/>
      <c r="BI7465" s="12"/>
      <c r="BJ7465" s="13"/>
      <c r="BK7465" s="13"/>
      <c r="BL7465" s="13"/>
      <c r="BM7465" s="13"/>
      <c r="BN7465" s="13"/>
    </row>
    <row r="7466" spans="4:66" x14ac:dyDescent="0.25">
      <c r="D7466" s="7"/>
      <c r="E7466" s="10"/>
      <c r="F7466" s="10"/>
      <c r="G7466" s="10"/>
      <c r="H7466" s="10"/>
      <c r="I7466" s="10"/>
      <c r="J7466" s="10"/>
      <c r="K7466" s="11"/>
      <c r="L7466" s="11"/>
      <c r="M7466" s="12"/>
      <c r="N7466" s="12"/>
      <c r="O7466" s="12"/>
      <c r="P7466" s="12"/>
      <c r="Q7466" s="12"/>
      <c r="R7466" s="12"/>
      <c r="S7466" s="12"/>
      <c r="T7466" s="12"/>
      <c r="U7466" s="12"/>
      <c r="V7466" s="12"/>
      <c r="W7466" s="12"/>
      <c r="X7466" s="12"/>
      <c r="Y7466" s="12"/>
      <c r="Z7466" s="12"/>
      <c r="AA7466" s="12"/>
      <c r="AB7466" s="12"/>
      <c r="AC7466" s="12"/>
      <c r="AD7466" s="12"/>
      <c r="AE7466" s="12"/>
      <c r="AF7466" s="12"/>
      <c r="AG7466" s="12"/>
      <c r="AH7466" s="12"/>
      <c r="AI7466" s="12"/>
      <c r="AJ7466" s="12"/>
      <c r="AK7466" s="12"/>
      <c r="AL7466" s="12"/>
      <c r="AM7466" s="12"/>
      <c r="AN7466" s="12"/>
      <c r="AO7466" s="12"/>
      <c r="AP7466" s="12"/>
      <c r="AQ7466" s="12"/>
      <c r="AR7466" s="12"/>
      <c r="AS7466" s="12"/>
      <c r="AT7466" s="12"/>
      <c r="AU7466" s="12"/>
      <c r="AV7466" s="12"/>
      <c r="AW7466" s="12"/>
      <c r="AX7466" s="12"/>
      <c r="AY7466" s="12"/>
      <c r="AZ7466" s="12"/>
      <c r="BA7466" s="12"/>
      <c r="BB7466" s="12"/>
      <c r="BC7466" s="12"/>
      <c r="BD7466" s="12"/>
      <c r="BE7466" s="12"/>
      <c r="BF7466" s="12"/>
      <c r="BG7466" s="12"/>
      <c r="BH7466" s="12"/>
      <c r="BI7466" s="12"/>
      <c r="BJ7466" s="13"/>
      <c r="BK7466" s="13"/>
      <c r="BL7466" s="13"/>
      <c r="BM7466" s="13"/>
      <c r="BN7466" s="13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1"/>
      <c r="L7467" s="11"/>
      <c r="M7467" s="12"/>
      <c r="N7467" s="12"/>
      <c r="O7467" s="12"/>
      <c r="P7467" s="12"/>
      <c r="Q7467" s="12"/>
      <c r="R7467" s="12"/>
      <c r="S7467" s="12"/>
      <c r="T7467" s="12"/>
      <c r="U7467" s="12"/>
      <c r="V7467" s="12"/>
      <c r="W7467" s="12"/>
      <c r="X7467" s="12"/>
      <c r="Y7467" s="12"/>
      <c r="Z7467" s="12"/>
      <c r="AA7467" s="12"/>
      <c r="AB7467" s="12"/>
      <c r="AC7467" s="12"/>
      <c r="AD7467" s="12"/>
      <c r="AE7467" s="12"/>
      <c r="AF7467" s="12"/>
      <c r="AG7467" s="12"/>
      <c r="AH7467" s="12"/>
      <c r="AI7467" s="12"/>
      <c r="AJ7467" s="12"/>
      <c r="AK7467" s="12"/>
      <c r="AL7467" s="12"/>
      <c r="AM7467" s="12"/>
      <c r="AN7467" s="12"/>
      <c r="AO7467" s="12"/>
      <c r="AP7467" s="12"/>
      <c r="AQ7467" s="12"/>
      <c r="AR7467" s="12"/>
      <c r="AS7467" s="12"/>
      <c r="AT7467" s="12"/>
      <c r="AU7467" s="12"/>
      <c r="AV7467" s="12"/>
      <c r="AW7467" s="12"/>
      <c r="AX7467" s="12"/>
      <c r="AY7467" s="12"/>
      <c r="AZ7467" s="12"/>
      <c r="BA7467" s="12"/>
      <c r="BB7467" s="12"/>
      <c r="BC7467" s="12"/>
      <c r="BD7467" s="12"/>
      <c r="BE7467" s="12"/>
      <c r="BF7467" s="12"/>
      <c r="BG7467" s="12"/>
      <c r="BH7467" s="12"/>
      <c r="BI7467" s="12"/>
      <c r="BJ7467" s="13"/>
      <c r="BK7467" s="13"/>
      <c r="BL7467" s="13"/>
      <c r="BM7467" s="13"/>
      <c r="BN7467" s="13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1"/>
      <c r="L7468" s="11"/>
      <c r="M7468" s="12"/>
      <c r="N7468" s="12"/>
      <c r="O7468" s="12"/>
      <c r="P7468" s="12"/>
      <c r="Q7468" s="12"/>
      <c r="R7468" s="12"/>
      <c r="S7468" s="12"/>
      <c r="T7468" s="12"/>
      <c r="U7468" s="12"/>
      <c r="V7468" s="12"/>
      <c r="W7468" s="12"/>
      <c r="X7468" s="12"/>
      <c r="Y7468" s="12"/>
      <c r="Z7468" s="12"/>
      <c r="AA7468" s="12"/>
      <c r="AB7468" s="12"/>
      <c r="AC7468" s="12"/>
      <c r="AD7468" s="12"/>
      <c r="AE7468" s="12"/>
      <c r="AF7468" s="12"/>
      <c r="AG7468" s="12"/>
      <c r="AH7468" s="12"/>
      <c r="AI7468" s="12"/>
      <c r="AJ7468" s="12"/>
      <c r="AK7468" s="12"/>
      <c r="AL7468" s="12"/>
      <c r="AM7468" s="12"/>
      <c r="AN7468" s="12"/>
      <c r="AO7468" s="12"/>
      <c r="AP7468" s="12"/>
      <c r="AQ7468" s="12"/>
      <c r="AR7468" s="12"/>
      <c r="AS7468" s="12"/>
      <c r="AT7468" s="12"/>
      <c r="AU7468" s="12"/>
      <c r="AV7468" s="12"/>
      <c r="AW7468" s="12"/>
      <c r="AX7468" s="12"/>
      <c r="AY7468" s="12"/>
      <c r="AZ7468" s="12"/>
      <c r="BA7468" s="12"/>
      <c r="BB7468" s="12"/>
      <c r="BC7468" s="12"/>
      <c r="BD7468" s="12"/>
      <c r="BE7468" s="12"/>
      <c r="BF7468" s="12"/>
      <c r="BG7468" s="12"/>
      <c r="BH7468" s="12"/>
      <c r="BI7468" s="12"/>
      <c r="BJ7468" s="13"/>
      <c r="BK7468" s="13"/>
      <c r="BL7468" s="13"/>
      <c r="BM7468" s="13"/>
      <c r="BN7468" s="13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1"/>
      <c r="L7469" s="11"/>
      <c r="M7469" s="12"/>
      <c r="N7469" s="12"/>
      <c r="O7469" s="12"/>
      <c r="P7469" s="12"/>
      <c r="Q7469" s="12"/>
      <c r="R7469" s="12"/>
      <c r="S7469" s="12"/>
      <c r="T7469" s="12"/>
      <c r="U7469" s="12"/>
      <c r="V7469" s="12"/>
      <c r="W7469" s="12"/>
      <c r="X7469" s="12"/>
      <c r="Y7469" s="12"/>
      <c r="Z7469" s="12"/>
      <c r="AA7469" s="12"/>
      <c r="AB7469" s="12"/>
      <c r="AC7469" s="12"/>
      <c r="AD7469" s="12"/>
      <c r="AE7469" s="12"/>
      <c r="AF7469" s="12"/>
      <c r="AG7469" s="12"/>
      <c r="AH7469" s="12"/>
      <c r="AI7469" s="12"/>
      <c r="AJ7469" s="12"/>
      <c r="AK7469" s="12"/>
      <c r="AL7469" s="12"/>
      <c r="AM7469" s="12"/>
      <c r="AN7469" s="12"/>
      <c r="AO7469" s="12"/>
      <c r="AP7469" s="12"/>
      <c r="AQ7469" s="12"/>
      <c r="AR7469" s="12"/>
      <c r="AS7469" s="12"/>
      <c r="AT7469" s="12"/>
      <c r="AU7469" s="12"/>
      <c r="AV7469" s="12"/>
      <c r="AW7469" s="12"/>
      <c r="AX7469" s="12"/>
      <c r="AY7469" s="12"/>
      <c r="AZ7469" s="12"/>
      <c r="BA7469" s="12"/>
      <c r="BB7469" s="12"/>
      <c r="BC7469" s="12"/>
      <c r="BD7469" s="12"/>
      <c r="BE7469" s="12"/>
      <c r="BF7469" s="12"/>
      <c r="BG7469" s="12"/>
      <c r="BH7469" s="12"/>
      <c r="BI7469" s="12"/>
      <c r="BJ7469" s="13"/>
      <c r="BK7469" s="13"/>
      <c r="BL7469" s="13"/>
      <c r="BM7469" s="13"/>
      <c r="BN7469" s="13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1"/>
      <c r="L7470" s="11"/>
      <c r="M7470" s="12"/>
      <c r="N7470" s="12"/>
      <c r="O7470" s="12"/>
      <c r="P7470" s="12"/>
      <c r="Q7470" s="12"/>
      <c r="R7470" s="12"/>
      <c r="S7470" s="12"/>
      <c r="T7470" s="12"/>
      <c r="U7470" s="12"/>
      <c r="V7470" s="12"/>
      <c r="W7470" s="12"/>
      <c r="X7470" s="12"/>
      <c r="Y7470" s="12"/>
      <c r="Z7470" s="12"/>
      <c r="AA7470" s="12"/>
      <c r="AB7470" s="12"/>
      <c r="AC7470" s="12"/>
      <c r="AD7470" s="12"/>
      <c r="AE7470" s="12"/>
      <c r="AF7470" s="12"/>
      <c r="AG7470" s="12"/>
      <c r="AH7470" s="12"/>
      <c r="AI7470" s="12"/>
      <c r="AJ7470" s="12"/>
      <c r="AK7470" s="12"/>
      <c r="AL7470" s="12"/>
      <c r="AM7470" s="12"/>
      <c r="AN7470" s="12"/>
      <c r="AO7470" s="12"/>
      <c r="AP7470" s="12"/>
      <c r="AQ7470" s="12"/>
      <c r="AR7470" s="12"/>
      <c r="AS7470" s="12"/>
      <c r="AT7470" s="12"/>
      <c r="AU7470" s="12"/>
      <c r="AV7470" s="12"/>
      <c r="AW7470" s="12"/>
      <c r="AX7470" s="12"/>
      <c r="AY7470" s="12"/>
      <c r="AZ7470" s="12"/>
      <c r="BA7470" s="12"/>
      <c r="BB7470" s="12"/>
      <c r="BC7470" s="12"/>
      <c r="BD7470" s="12"/>
      <c r="BE7470" s="12"/>
      <c r="BF7470" s="12"/>
      <c r="BG7470" s="12"/>
      <c r="BH7470" s="12"/>
      <c r="BI7470" s="12"/>
      <c r="BJ7470" s="13"/>
      <c r="BK7470" s="13"/>
      <c r="BL7470" s="13"/>
      <c r="BM7470" s="13"/>
      <c r="BN7470" s="13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1"/>
      <c r="L7471" s="11"/>
      <c r="M7471" s="12"/>
      <c r="N7471" s="12"/>
      <c r="O7471" s="12"/>
      <c r="P7471" s="12"/>
      <c r="Q7471" s="12"/>
      <c r="R7471" s="12"/>
      <c r="S7471" s="12"/>
      <c r="T7471" s="12"/>
      <c r="U7471" s="12"/>
      <c r="V7471" s="12"/>
      <c r="W7471" s="12"/>
      <c r="X7471" s="12"/>
      <c r="Y7471" s="12"/>
      <c r="Z7471" s="12"/>
      <c r="AA7471" s="12"/>
      <c r="AB7471" s="12"/>
      <c r="AC7471" s="12"/>
      <c r="AD7471" s="12"/>
      <c r="AE7471" s="12"/>
      <c r="AF7471" s="12"/>
      <c r="AG7471" s="12"/>
      <c r="AH7471" s="12"/>
      <c r="AI7471" s="12"/>
      <c r="AJ7471" s="12"/>
      <c r="AK7471" s="12"/>
      <c r="AL7471" s="12"/>
      <c r="AM7471" s="12"/>
      <c r="AN7471" s="12"/>
      <c r="AO7471" s="12"/>
      <c r="AP7471" s="12"/>
      <c r="AQ7471" s="12"/>
      <c r="AR7471" s="12"/>
      <c r="AS7471" s="12"/>
      <c r="AT7471" s="12"/>
      <c r="AU7471" s="12"/>
      <c r="AV7471" s="12"/>
      <c r="AW7471" s="12"/>
      <c r="AX7471" s="12"/>
      <c r="AY7471" s="12"/>
      <c r="AZ7471" s="12"/>
      <c r="BA7471" s="12"/>
      <c r="BB7471" s="12"/>
      <c r="BC7471" s="12"/>
      <c r="BD7471" s="12"/>
      <c r="BE7471" s="12"/>
      <c r="BF7471" s="12"/>
      <c r="BG7471" s="12"/>
      <c r="BH7471" s="12"/>
      <c r="BI7471" s="12"/>
      <c r="BJ7471" s="13"/>
      <c r="BK7471" s="13"/>
      <c r="BL7471" s="13"/>
      <c r="BM7471" s="13"/>
      <c r="BN7471" s="13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1"/>
      <c r="L7472" s="11"/>
      <c r="M7472" s="12"/>
      <c r="N7472" s="12"/>
      <c r="O7472" s="12"/>
      <c r="P7472" s="12"/>
      <c r="Q7472" s="12"/>
      <c r="R7472" s="12"/>
      <c r="S7472" s="12"/>
      <c r="T7472" s="12"/>
      <c r="U7472" s="12"/>
      <c r="V7472" s="12"/>
      <c r="W7472" s="12"/>
      <c r="X7472" s="12"/>
      <c r="Y7472" s="12"/>
      <c r="Z7472" s="12"/>
      <c r="AA7472" s="12"/>
      <c r="AB7472" s="12"/>
      <c r="AC7472" s="12"/>
      <c r="AD7472" s="12"/>
      <c r="AE7472" s="12"/>
      <c r="AF7472" s="12"/>
      <c r="AG7472" s="12"/>
      <c r="AH7472" s="12"/>
      <c r="AI7472" s="12"/>
      <c r="AJ7472" s="12"/>
      <c r="AK7472" s="12"/>
      <c r="AL7472" s="12"/>
      <c r="AM7472" s="12"/>
      <c r="AN7472" s="12"/>
      <c r="AO7472" s="12"/>
      <c r="AP7472" s="12"/>
      <c r="AQ7472" s="12"/>
      <c r="AR7472" s="12"/>
      <c r="AS7472" s="12"/>
      <c r="AT7472" s="12"/>
      <c r="AU7472" s="12"/>
      <c r="AV7472" s="12"/>
      <c r="AW7472" s="12"/>
      <c r="AX7472" s="12"/>
      <c r="AY7472" s="12"/>
      <c r="AZ7472" s="12"/>
      <c r="BA7472" s="12"/>
      <c r="BB7472" s="12"/>
      <c r="BC7472" s="12"/>
      <c r="BD7472" s="12"/>
      <c r="BE7472" s="12"/>
      <c r="BF7472" s="12"/>
      <c r="BG7472" s="12"/>
      <c r="BH7472" s="12"/>
      <c r="BI7472" s="12"/>
      <c r="BJ7472" s="13"/>
      <c r="BK7472" s="13"/>
      <c r="BL7472" s="13"/>
      <c r="BM7472" s="13"/>
      <c r="BN7472" s="13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1"/>
      <c r="L7473" s="11"/>
      <c r="M7473" s="12"/>
      <c r="N7473" s="12"/>
      <c r="O7473" s="12"/>
      <c r="P7473" s="12"/>
      <c r="Q7473" s="12"/>
      <c r="R7473" s="12"/>
      <c r="S7473" s="12"/>
      <c r="T7473" s="12"/>
      <c r="U7473" s="12"/>
      <c r="V7473" s="12"/>
      <c r="W7473" s="12"/>
      <c r="X7473" s="12"/>
      <c r="Y7473" s="12"/>
      <c r="Z7473" s="12"/>
      <c r="AA7473" s="12"/>
      <c r="AB7473" s="12"/>
      <c r="AC7473" s="12"/>
      <c r="AD7473" s="12"/>
      <c r="AE7473" s="12"/>
      <c r="AF7473" s="12"/>
      <c r="AG7473" s="12"/>
      <c r="AH7473" s="12"/>
      <c r="AI7473" s="12"/>
      <c r="AJ7473" s="12"/>
      <c r="AK7473" s="12"/>
      <c r="AL7473" s="12"/>
      <c r="AM7473" s="12"/>
      <c r="AN7473" s="12"/>
      <c r="AO7473" s="12"/>
      <c r="AP7473" s="12"/>
      <c r="AQ7473" s="12"/>
      <c r="AR7473" s="12"/>
      <c r="AS7473" s="12"/>
      <c r="AT7473" s="12"/>
      <c r="AU7473" s="12"/>
      <c r="AV7473" s="12"/>
      <c r="AW7473" s="12"/>
      <c r="AX7473" s="12"/>
      <c r="AY7473" s="12"/>
      <c r="AZ7473" s="12"/>
      <c r="BA7473" s="12"/>
      <c r="BB7473" s="12"/>
      <c r="BC7473" s="12"/>
      <c r="BD7473" s="12"/>
      <c r="BE7473" s="12"/>
      <c r="BF7473" s="12"/>
      <c r="BG7473" s="12"/>
      <c r="BH7473" s="12"/>
      <c r="BI7473" s="12"/>
      <c r="BJ7473" s="13"/>
      <c r="BK7473" s="13"/>
      <c r="BL7473" s="13"/>
      <c r="BM7473" s="13"/>
      <c r="BN7473" s="13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1"/>
      <c r="L7474" s="11"/>
      <c r="M7474" s="12"/>
      <c r="N7474" s="12"/>
      <c r="O7474" s="12"/>
      <c r="P7474" s="12"/>
      <c r="Q7474" s="12"/>
      <c r="R7474" s="12"/>
      <c r="S7474" s="12"/>
      <c r="T7474" s="12"/>
      <c r="U7474" s="12"/>
      <c r="V7474" s="12"/>
      <c r="W7474" s="12"/>
      <c r="X7474" s="12"/>
      <c r="Y7474" s="12"/>
      <c r="Z7474" s="12"/>
      <c r="AA7474" s="12"/>
      <c r="AB7474" s="12"/>
      <c r="AC7474" s="12"/>
      <c r="AD7474" s="12"/>
      <c r="AE7474" s="12"/>
      <c r="AF7474" s="12"/>
      <c r="AG7474" s="12"/>
      <c r="AH7474" s="12"/>
      <c r="AI7474" s="12"/>
      <c r="AJ7474" s="12"/>
      <c r="AK7474" s="12"/>
      <c r="AL7474" s="12"/>
      <c r="AM7474" s="12"/>
      <c r="AN7474" s="12"/>
      <c r="AO7474" s="12"/>
      <c r="AP7474" s="12"/>
      <c r="AQ7474" s="12"/>
      <c r="AR7474" s="12"/>
      <c r="AS7474" s="12"/>
      <c r="AT7474" s="12"/>
      <c r="AU7474" s="12"/>
      <c r="AV7474" s="12"/>
      <c r="AW7474" s="12"/>
      <c r="AX7474" s="12"/>
      <c r="AY7474" s="12"/>
      <c r="AZ7474" s="12"/>
      <c r="BA7474" s="12"/>
      <c r="BB7474" s="12"/>
      <c r="BC7474" s="12"/>
      <c r="BD7474" s="12"/>
      <c r="BE7474" s="12"/>
      <c r="BF7474" s="12"/>
      <c r="BG7474" s="12"/>
      <c r="BH7474" s="12"/>
      <c r="BI7474" s="12"/>
      <c r="BJ7474" s="13"/>
      <c r="BK7474" s="13"/>
      <c r="BL7474" s="13"/>
      <c r="BM7474" s="13"/>
      <c r="BN7474" s="13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1"/>
      <c r="L7475" s="11"/>
      <c r="M7475" s="12"/>
      <c r="N7475" s="12"/>
      <c r="O7475" s="12"/>
      <c r="P7475" s="12"/>
      <c r="Q7475" s="12"/>
      <c r="R7475" s="12"/>
      <c r="S7475" s="12"/>
      <c r="T7475" s="12"/>
      <c r="U7475" s="12"/>
      <c r="V7475" s="12"/>
      <c r="W7475" s="12"/>
      <c r="X7475" s="12"/>
      <c r="Y7475" s="12"/>
      <c r="Z7475" s="12"/>
      <c r="AA7475" s="12"/>
      <c r="AB7475" s="12"/>
      <c r="AC7475" s="12"/>
      <c r="AD7475" s="12"/>
      <c r="AE7475" s="12"/>
      <c r="AF7475" s="12"/>
      <c r="AG7475" s="12"/>
      <c r="AH7475" s="12"/>
      <c r="AI7475" s="12"/>
      <c r="AJ7475" s="12"/>
      <c r="AK7475" s="12"/>
      <c r="AL7475" s="12"/>
      <c r="AM7475" s="12"/>
      <c r="AN7475" s="12"/>
      <c r="AO7475" s="12"/>
      <c r="AP7475" s="12"/>
      <c r="AQ7475" s="12"/>
      <c r="AR7475" s="12"/>
      <c r="AS7475" s="12"/>
      <c r="AT7475" s="12"/>
      <c r="AU7475" s="12"/>
      <c r="AV7475" s="12"/>
      <c r="AW7475" s="12"/>
      <c r="AX7475" s="12"/>
      <c r="AY7475" s="12"/>
      <c r="AZ7475" s="12"/>
      <c r="BA7475" s="12"/>
      <c r="BB7475" s="12"/>
      <c r="BC7475" s="12"/>
      <c r="BD7475" s="12"/>
      <c r="BE7475" s="12"/>
      <c r="BF7475" s="12"/>
      <c r="BG7475" s="12"/>
      <c r="BH7475" s="12"/>
      <c r="BI7475" s="12"/>
      <c r="BJ7475" s="13"/>
      <c r="BK7475" s="13"/>
      <c r="BL7475" s="13"/>
      <c r="BM7475" s="13"/>
      <c r="BN7475" s="13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1"/>
      <c r="L7476" s="11"/>
      <c r="M7476" s="12"/>
      <c r="N7476" s="12"/>
      <c r="O7476" s="12"/>
      <c r="P7476" s="12"/>
      <c r="Q7476" s="12"/>
      <c r="R7476" s="12"/>
      <c r="S7476" s="12"/>
      <c r="T7476" s="12"/>
      <c r="U7476" s="12"/>
      <c r="V7476" s="12"/>
      <c r="W7476" s="12"/>
      <c r="X7476" s="12"/>
      <c r="Y7476" s="12"/>
      <c r="Z7476" s="12"/>
      <c r="AA7476" s="12"/>
      <c r="AB7476" s="12"/>
      <c r="AC7476" s="12"/>
      <c r="AD7476" s="12"/>
      <c r="AE7476" s="12"/>
      <c r="AF7476" s="12"/>
      <c r="AG7476" s="12"/>
      <c r="AH7476" s="12"/>
      <c r="AI7476" s="12"/>
      <c r="AJ7476" s="12"/>
      <c r="AK7476" s="12"/>
      <c r="AL7476" s="12"/>
      <c r="AM7476" s="12"/>
      <c r="AN7476" s="12"/>
      <c r="AO7476" s="12"/>
      <c r="AP7476" s="12"/>
      <c r="AQ7476" s="12"/>
      <c r="AR7476" s="12"/>
      <c r="AS7476" s="12"/>
      <c r="AT7476" s="12"/>
      <c r="AU7476" s="12"/>
      <c r="AV7476" s="12"/>
      <c r="AW7476" s="12"/>
      <c r="AX7476" s="12"/>
      <c r="AY7476" s="12"/>
      <c r="AZ7476" s="12"/>
      <c r="BA7476" s="12"/>
      <c r="BB7476" s="12"/>
      <c r="BC7476" s="12"/>
      <c r="BD7476" s="12"/>
      <c r="BE7476" s="12"/>
      <c r="BF7476" s="12"/>
      <c r="BG7476" s="12"/>
      <c r="BH7476" s="12"/>
      <c r="BI7476" s="12"/>
      <c r="BJ7476" s="13"/>
      <c r="BK7476" s="13"/>
      <c r="BL7476" s="13"/>
      <c r="BM7476" s="13"/>
      <c r="BN7476" s="13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1"/>
      <c r="L7477" s="11"/>
      <c r="M7477" s="12"/>
      <c r="N7477" s="12"/>
      <c r="O7477" s="12"/>
      <c r="P7477" s="12"/>
      <c r="Q7477" s="12"/>
      <c r="R7477" s="12"/>
      <c r="S7477" s="12"/>
      <c r="T7477" s="12"/>
      <c r="U7477" s="12"/>
      <c r="V7477" s="12"/>
      <c r="W7477" s="12"/>
      <c r="X7477" s="12"/>
      <c r="Y7477" s="12"/>
      <c r="Z7477" s="12"/>
      <c r="AA7477" s="12"/>
      <c r="AB7477" s="12"/>
      <c r="AC7477" s="12"/>
      <c r="AD7477" s="12"/>
      <c r="AE7477" s="12"/>
      <c r="AF7477" s="12"/>
      <c r="AG7477" s="12"/>
      <c r="AH7477" s="12"/>
      <c r="AI7477" s="12"/>
      <c r="AJ7477" s="12"/>
      <c r="AK7477" s="12"/>
      <c r="AL7477" s="12"/>
      <c r="AM7477" s="12"/>
      <c r="AN7477" s="12"/>
      <c r="AO7477" s="12"/>
      <c r="AP7477" s="12"/>
      <c r="AQ7477" s="12"/>
      <c r="AR7477" s="12"/>
      <c r="AS7477" s="12"/>
      <c r="AT7477" s="12"/>
      <c r="AU7477" s="12"/>
      <c r="AV7477" s="12"/>
      <c r="AW7477" s="12"/>
      <c r="AX7477" s="12"/>
      <c r="AY7477" s="12"/>
      <c r="AZ7477" s="12"/>
      <c r="BA7477" s="12"/>
      <c r="BB7477" s="12"/>
      <c r="BC7477" s="12"/>
      <c r="BD7477" s="12"/>
      <c r="BE7477" s="12"/>
      <c r="BF7477" s="12"/>
      <c r="BG7477" s="12"/>
      <c r="BH7477" s="12"/>
      <c r="BI7477" s="12"/>
      <c r="BJ7477" s="13"/>
      <c r="BK7477" s="13"/>
      <c r="BL7477" s="13"/>
      <c r="BM7477" s="13"/>
      <c r="BN7477" s="13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1"/>
      <c r="L7478" s="11"/>
      <c r="M7478" s="12"/>
      <c r="N7478" s="12"/>
      <c r="O7478" s="12"/>
      <c r="P7478" s="12"/>
      <c r="Q7478" s="12"/>
      <c r="R7478" s="12"/>
      <c r="S7478" s="12"/>
      <c r="T7478" s="12"/>
      <c r="U7478" s="12"/>
      <c r="V7478" s="12"/>
      <c r="W7478" s="12"/>
      <c r="X7478" s="12"/>
      <c r="Y7478" s="12"/>
      <c r="Z7478" s="12"/>
      <c r="AA7478" s="12"/>
      <c r="AB7478" s="12"/>
      <c r="AC7478" s="12"/>
      <c r="AD7478" s="12"/>
      <c r="AE7478" s="12"/>
      <c r="AF7478" s="12"/>
      <c r="AG7478" s="12"/>
      <c r="AH7478" s="12"/>
      <c r="AI7478" s="12"/>
      <c r="AJ7478" s="12"/>
      <c r="AK7478" s="12"/>
      <c r="AL7478" s="12"/>
      <c r="AM7478" s="12"/>
      <c r="AN7478" s="12"/>
      <c r="AO7478" s="12"/>
      <c r="AP7478" s="12"/>
      <c r="AQ7478" s="12"/>
      <c r="AR7478" s="12"/>
      <c r="AS7478" s="12"/>
      <c r="AT7478" s="12"/>
      <c r="AU7478" s="12"/>
      <c r="AV7478" s="12"/>
      <c r="AW7478" s="12"/>
      <c r="AX7478" s="12"/>
      <c r="AY7478" s="12"/>
      <c r="AZ7478" s="12"/>
      <c r="BA7478" s="12"/>
      <c r="BB7478" s="12"/>
      <c r="BC7478" s="12"/>
      <c r="BD7478" s="12"/>
      <c r="BE7478" s="12"/>
      <c r="BF7478" s="12"/>
      <c r="BG7478" s="12"/>
      <c r="BH7478" s="12"/>
      <c r="BI7478" s="12"/>
      <c r="BJ7478" s="13"/>
      <c r="BK7478" s="13"/>
      <c r="BL7478" s="13"/>
      <c r="BM7478" s="13"/>
      <c r="BN7478" s="13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1"/>
      <c r="L7479" s="11"/>
      <c r="M7479" s="12"/>
      <c r="N7479" s="12"/>
      <c r="O7479" s="12"/>
      <c r="P7479" s="12"/>
      <c r="Q7479" s="12"/>
      <c r="R7479" s="12"/>
      <c r="S7479" s="12"/>
      <c r="T7479" s="12"/>
      <c r="U7479" s="12"/>
      <c r="V7479" s="12"/>
      <c r="W7479" s="12"/>
      <c r="X7479" s="12"/>
      <c r="Y7479" s="12"/>
      <c r="Z7479" s="12"/>
      <c r="AA7479" s="12"/>
      <c r="AB7479" s="12"/>
      <c r="AC7479" s="12"/>
      <c r="AD7479" s="12"/>
      <c r="AE7479" s="12"/>
      <c r="AF7479" s="12"/>
      <c r="AG7479" s="12"/>
      <c r="AH7479" s="12"/>
      <c r="AI7479" s="12"/>
      <c r="AJ7479" s="12"/>
      <c r="AK7479" s="12"/>
      <c r="AL7479" s="12"/>
      <c r="AM7479" s="12"/>
      <c r="AN7479" s="12"/>
      <c r="AO7479" s="12"/>
      <c r="AP7479" s="12"/>
      <c r="AQ7479" s="12"/>
      <c r="AR7479" s="12"/>
      <c r="AS7479" s="12"/>
      <c r="AT7479" s="12"/>
      <c r="AU7479" s="12"/>
      <c r="AV7479" s="12"/>
      <c r="AW7479" s="12"/>
      <c r="AX7479" s="12"/>
      <c r="AY7479" s="12"/>
      <c r="AZ7479" s="12"/>
      <c r="BA7479" s="12"/>
      <c r="BB7479" s="12"/>
      <c r="BC7479" s="12"/>
      <c r="BD7479" s="12"/>
      <c r="BE7479" s="12"/>
      <c r="BF7479" s="12"/>
      <c r="BG7479" s="12"/>
      <c r="BH7479" s="12"/>
      <c r="BI7479" s="12"/>
      <c r="BJ7479" s="13"/>
      <c r="BK7479" s="13"/>
      <c r="BL7479" s="13"/>
      <c r="BM7479" s="13"/>
      <c r="BN7479" s="13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1"/>
      <c r="L7480" s="11"/>
      <c r="M7480" s="12"/>
      <c r="N7480" s="12"/>
      <c r="O7480" s="12"/>
      <c r="P7480" s="12"/>
      <c r="Q7480" s="12"/>
      <c r="R7480" s="12"/>
      <c r="S7480" s="12"/>
      <c r="T7480" s="12"/>
      <c r="U7480" s="12"/>
      <c r="V7480" s="12"/>
      <c r="W7480" s="12"/>
      <c r="X7480" s="12"/>
      <c r="Y7480" s="12"/>
      <c r="Z7480" s="12"/>
      <c r="AA7480" s="12"/>
      <c r="AB7480" s="12"/>
      <c r="AC7480" s="12"/>
      <c r="AD7480" s="12"/>
      <c r="AE7480" s="12"/>
      <c r="AF7480" s="12"/>
      <c r="AG7480" s="12"/>
      <c r="AH7480" s="12"/>
      <c r="AI7480" s="12"/>
      <c r="AJ7480" s="12"/>
      <c r="AK7480" s="12"/>
      <c r="AL7480" s="12"/>
      <c r="AM7480" s="12"/>
      <c r="AN7480" s="12"/>
      <c r="AO7480" s="12"/>
      <c r="AP7480" s="12"/>
      <c r="AQ7480" s="12"/>
      <c r="AR7480" s="12"/>
      <c r="AS7480" s="12"/>
      <c r="AT7480" s="12"/>
      <c r="AU7480" s="12"/>
      <c r="AV7480" s="12"/>
      <c r="AW7480" s="12"/>
      <c r="AX7480" s="12"/>
      <c r="AY7480" s="12"/>
      <c r="AZ7480" s="12"/>
      <c r="BA7480" s="12"/>
      <c r="BB7480" s="12"/>
      <c r="BC7480" s="12"/>
      <c r="BD7480" s="12"/>
      <c r="BE7480" s="12"/>
      <c r="BF7480" s="12"/>
      <c r="BG7480" s="12"/>
      <c r="BH7480" s="12"/>
      <c r="BI7480" s="12"/>
      <c r="BJ7480" s="13"/>
      <c r="BK7480" s="13"/>
      <c r="BL7480" s="13"/>
      <c r="BM7480" s="13"/>
      <c r="BN7480" s="13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1"/>
      <c r="L7481" s="11"/>
      <c r="M7481" s="12"/>
      <c r="N7481" s="12"/>
      <c r="O7481" s="12"/>
      <c r="P7481" s="12"/>
      <c r="Q7481" s="12"/>
      <c r="R7481" s="12"/>
      <c r="S7481" s="12"/>
      <c r="T7481" s="12"/>
      <c r="U7481" s="12"/>
      <c r="V7481" s="12"/>
      <c r="W7481" s="12"/>
      <c r="X7481" s="12"/>
      <c r="Y7481" s="12"/>
      <c r="Z7481" s="12"/>
      <c r="AA7481" s="12"/>
      <c r="AB7481" s="12"/>
      <c r="AC7481" s="12"/>
      <c r="AD7481" s="12"/>
      <c r="AE7481" s="12"/>
      <c r="AF7481" s="12"/>
      <c r="AG7481" s="12"/>
      <c r="AH7481" s="12"/>
      <c r="AI7481" s="12"/>
      <c r="AJ7481" s="12"/>
      <c r="AK7481" s="12"/>
      <c r="AL7481" s="12"/>
      <c r="AM7481" s="12"/>
      <c r="AN7481" s="12"/>
      <c r="AO7481" s="12"/>
      <c r="AP7481" s="12"/>
      <c r="AQ7481" s="12"/>
      <c r="AR7481" s="12"/>
      <c r="AS7481" s="12"/>
      <c r="AT7481" s="12"/>
      <c r="AU7481" s="12"/>
      <c r="AV7481" s="12"/>
      <c r="AW7481" s="12"/>
      <c r="AX7481" s="12"/>
      <c r="AY7481" s="12"/>
      <c r="AZ7481" s="12"/>
      <c r="BA7481" s="12"/>
      <c r="BB7481" s="12"/>
      <c r="BC7481" s="12"/>
      <c r="BD7481" s="12"/>
      <c r="BE7481" s="12"/>
      <c r="BF7481" s="12"/>
      <c r="BG7481" s="12"/>
      <c r="BH7481" s="12"/>
      <c r="BI7481" s="12"/>
      <c r="BJ7481" s="13"/>
      <c r="BK7481" s="13"/>
      <c r="BL7481" s="13"/>
      <c r="BM7481" s="13"/>
      <c r="BN7481" s="13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1"/>
      <c r="L7482" s="11"/>
      <c r="M7482" s="12"/>
      <c r="N7482" s="12"/>
      <c r="O7482" s="12"/>
      <c r="P7482" s="12"/>
      <c r="Q7482" s="12"/>
      <c r="R7482" s="12"/>
      <c r="S7482" s="12"/>
      <c r="T7482" s="12"/>
      <c r="U7482" s="12"/>
      <c r="V7482" s="12"/>
      <c r="W7482" s="12"/>
      <c r="X7482" s="12"/>
      <c r="Y7482" s="12"/>
      <c r="Z7482" s="12"/>
      <c r="AA7482" s="12"/>
      <c r="AB7482" s="12"/>
      <c r="AC7482" s="12"/>
      <c r="AD7482" s="12"/>
      <c r="AE7482" s="12"/>
      <c r="AF7482" s="12"/>
      <c r="AG7482" s="12"/>
      <c r="AH7482" s="12"/>
      <c r="AI7482" s="12"/>
      <c r="AJ7482" s="12"/>
      <c r="AK7482" s="12"/>
      <c r="AL7482" s="12"/>
      <c r="AM7482" s="12"/>
      <c r="AN7482" s="12"/>
      <c r="AO7482" s="12"/>
      <c r="AP7482" s="12"/>
      <c r="AQ7482" s="12"/>
      <c r="AR7482" s="12"/>
      <c r="AS7482" s="12"/>
      <c r="AT7482" s="12"/>
      <c r="AU7482" s="12"/>
      <c r="AV7482" s="12"/>
      <c r="AW7482" s="12"/>
      <c r="AX7482" s="12"/>
      <c r="AY7482" s="12"/>
      <c r="AZ7482" s="12"/>
      <c r="BA7482" s="12"/>
      <c r="BB7482" s="12"/>
      <c r="BC7482" s="12"/>
      <c r="BD7482" s="12"/>
      <c r="BE7482" s="12"/>
      <c r="BF7482" s="12"/>
      <c r="BG7482" s="12"/>
      <c r="BH7482" s="12"/>
      <c r="BI7482" s="12"/>
      <c r="BJ7482" s="13"/>
      <c r="BK7482" s="13"/>
      <c r="BL7482" s="13"/>
      <c r="BM7482" s="13"/>
      <c r="BN7482" s="13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1"/>
      <c r="L7483" s="11"/>
      <c r="M7483" s="12"/>
      <c r="N7483" s="12"/>
      <c r="O7483" s="12"/>
      <c r="P7483" s="12"/>
      <c r="Q7483" s="12"/>
      <c r="R7483" s="12"/>
      <c r="S7483" s="12"/>
      <c r="T7483" s="12"/>
      <c r="U7483" s="12"/>
      <c r="V7483" s="12"/>
      <c r="W7483" s="12"/>
      <c r="X7483" s="12"/>
      <c r="Y7483" s="12"/>
      <c r="Z7483" s="12"/>
      <c r="AA7483" s="12"/>
      <c r="AB7483" s="12"/>
      <c r="AC7483" s="12"/>
      <c r="AD7483" s="12"/>
      <c r="AE7483" s="12"/>
      <c r="AF7483" s="12"/>
      <c r="AG7483" s="12"/>
      <c r="AH7483" s="12"/>
      <c r="AI7483" s="12"/>
      <c r="AJ7483" s="12"/>
      <c r="AK7483" s="12"/>
      <c r="AL7483" s="12"/>
      <c r="AM7483" s="12"/>
      <c r="AN7483" s="12"/>
      <c r="AO7483" s="12"/>
      <c r="AP7483" s="12"/>
      <c r="AQ7483" s="12"/>
      <c r="AR7483" s="12"/>
      <c r="AS7483" s="12"/>
      <c r="AT7483" s="12"/>
      <c r="AU7483" s="12"/>
      <c r="AV7483" s="12"/>
      <c r="AW7483" s="12"/>
      <c r="AX7483" s="12"/>
      <c r="AY7483" s="12"/>
      <c r="AZ7483" s="12"/>
      <c r="BA7483" s="12"/>
      <c r="BB7483" s="12"/>
      <c r="BC7483" s="12"/>
      <c r="BD7483" s="12"/>
      <c r="BE7483" s="12"/>
      <c r="BF7483" s="12"/>
      <c r="BG7483" s="12"/>
      <c r="BH7483" s="12"/>
      <c r="BI7483" s="12"/>
      <c r="BJ7483" s="13"/>
      <c r="BK7483" s="13"/>
      <c r="BL7483" s="13"/>
      <c r="BM7483" s="13"/>
      <c r="BN7483" s="13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1"/>
      <c r="L7484" s="11"/>
      <c r="M7484" s="12"/>
      <c r="N7484" s="12"/>
      <c r="O7484" s="12"/>
      <c r="P7484" s="12"/>
      <c r="Q7484" s="12"/>
      <c r="R7484" s="12"/>
      <c r="S7484" s="12"/>
      <c r="T7484" s="12"/>
      <c r="U7484" s="12"/>
      <c r="V7484" s="12"/>
      <c r="W7484" s="12"/>
      <c r="X7484" s="12"/>
      <c r="Y7484" s="12"/>
      <c r="Z7484" s="12"/>
      <c r="AA7484" s="12"/>
      <c r="AB7484" s="12"/>
      <c r="AC7484" s="12"/>
      <c r="AD7484" s="12"/>
      <c r="AE7484" s="12"/>
      <c r="AF7484" s="12"/>
      <c r="AG7484" s="12"/>
      <c r="AH7484" s="12"/>
      <c r="AI7484" s="12"/>
      <c r="AJ7484" s="12"/>
      <c r="AK7484" s="12"/>
      <c r="AL7484" s="12"/>
      <c r="AM7484" s="12"/>
      <c r="AN7484" s="12"/>
      <c r="AO7484" s="12"/>
      <c r="AP7484" s="12"/>
      <c r="AQ7484" s="12"/>
      <c r="AR7484" s="12"/>
      <c r="AS7484" s="12"/>
      <c r="AT7484" s="12"/>
      <c r="AU7484" s="12"/>
      <c r="AV7484" s="12"/>
      <c r="AW7484" s="12"/>
      <c r="AX7484" s="12"/>
      <c r="AY7484" s="12"/>
      <c r="AZ7484" s="12"/>
      <c r="BA7484" s="12"/>
      <c r="BB7484" s="12"/>
      <c r="BC7484" s="12"/>
      <c r="BD7484" s="12"/>
      <c r="BE7484" s="12"/>
      <c r="BF7484" s="12"/>
      <c r="BG7484" s="12"/>
      <c r="BH7484" s="12"/>
      <c r="BI7484" s="12"/>
      <c r="BJ7484" s="13"/>
      <c r="BK7484" s="13"/>
      <c r="BL7484" s="13"/>
      <c r="BM7484" s="13"/>
      <c r="BN7484" s="13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1"/>
      <c r="L7485" s="11"/>
      <c r="M7485" s="12"/>
      <c r="N7485" s="12"/>
      <c r="O7485" s="12"/>
      <c r="P7485" s="12"/>
      <c r="Q7485" s="12"/>
      <c r="R7485" s="12"/>
      <c r="S7485" s="12"/>
      <c r="T7485" s="12"/>
      <c r="U7485" s="12"/>
      <c r="V7485" s="12"/>
      <c r="W7485" s="12"/>
      <c r="X7485" s="12"/>
      <c r="Y7485" s="12"/>
      <c r="Z7485" s="12"/>
      <c r="AA7485" s="12"/>
      <c r="AB7485" s="12"/>
      <c r="AC7485" s="12"/>
      <c r="AD7485" s="12"/>
      <c r="AE7485" s="12"/>
      <c r="AF7485" s="12"/>
      <c r="AG7485" s="12"/>
      <c r="AH7485" s="12"/>
      <c r="AI7485" s="12"/>
      <c r="AJ7485" s="12"/>
      <c r="AK7485" s="12"/>
      <c r="AL7485" s="12"/>
      <c r="AM7485" s="12"/>
      <c r="AN7485" s="12"/>
      <c r="AO7485" s="12"/>
      <c r="AP7485" s="12"/>
      <c r="AQ7485" s="12"/>
      <c r="AR7485" s="12"/>
      <c r="AS7485" s="12"/>
      <c r="AT7485" s="12"/>
      <c r="AU7485" s="12"/>
      <c r="AV7485" s="12"/>
      <c r="AW7485" s="12"/>
      <c r="AX7485" s="12"/>
      <c r="AY7485" s="12"/>
      <c r="AZ7485" s="12"/>
      <c r="BA7485" s="12"/>
      <c r="BB7485" s="12"/>
      <c r="BC7485" s="12"/>
      <c r="BD7485" s="12"/>
      <c r="BE7485" s="12"/>
      <c r="BF7485" s="12"/>
      <c r="BG7485" s="12"/>
      <c r="BH7485" s="12"/>
      <c r="BI7485" s="12"/>
      <c r="BJ7485" s="13"/>
      <c r="BK7485" s="13"/>
      <c r="BL7485" s="13"/>
      <c r="BM7485" s="13"/>
      <c r="BN7485" s="13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1"/>
      <c r="L7486" s="11"/>
      <c r="M7486" s="12"/>
      <c r="N7486" s="12"/>
      <c r="O7486" s="12"/>
      <c r="P7486" s="12"/>
      <c r="Q7486" s="12"/>
      <c r="R7486" s="12"/>
      <c r="S7486" s="12"/>
      <c r="T7486" s="12"/>
      <c r="U7486" s="12"/>
      <c r="V7486" s="12"/>
      <c r="W7486" s="12"/>
      <c r="X7486" s="12"/>
      <c r="Y7486" s="12"/>
      <c r="Z7486" s="12"/>
      <c r="AA7486" s="12"/>
      <c r="AB7486" s="12"/>
      <c r="AC7486" s="12"/>
      <c r="AD7486" s="12"/>
      <c r="AE7486" s="12"/>
      <c r="AF7486" s="12"/>
      <c r="AG7486" s="12"/>
      <c r="AH7486" s="12"/>
      <c r="AI7486" s="12"/>
      <c r="AJ7486" s="12"/>
      <c r="AK7486" s="12"/>
      <c r="AL7486" s="12"/>
      <c r="AM7486" s="12"/>
      <c r="AN7486" s="12"/>
      <c r="AO7486" s="12"/>
      <c r="AP7486" s="12"/>
      <c r="AQ7486" s="12"/>
      <c r="AR7486" s="12"/>
      <c r="AS7486" s="12"/>
      <c r="AT7486" s="12"/>
      <c r="AU7486" s="12"/>
      <c r="AV7486" s="12"/>
      <c r="AW7486" s="12"/>
      <c r="AX7486" s="12"/>
      <c r="AY7486" s="12"/>
      <c r="AZ7486" s="12"/>
      <c r="BA7486" s="12"/>
      <c r="BB7486" s="12"/>
      <c r="BC7486" s="12"/>
      <c r="BD7486" s="12"/>
      <c r="BE7486" s="12"/>
      <c r="BF7486" s="12"/>
      <c r="BG7486" s="12"/>
      <c r="BH7486" s="12"/>
      <c r="BI7486" s="12"/>
      <c r="BJ7486" s="13"/>
      <c r="BK7486" s="13"/>
      <c r="BL7486" s="13"/>
      <c r="BM7486" s="13"/>
      <c r="BN7486" s="13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1"/>
      <c r="L7487" s="11"/>
      <c r="M7487" s="12"/>
      <c r="N7487" s="12"/>
      <c r="O7487" s="12"/>
      <c r="P7487" s="12"/>
      <c r="Q7487" s="12"/>
      <c r="R7487" s="12"/>
      <c r="S7487" s="12"/>
      <c r="T7487" s="12"/>
      <c r="U7487" s="12"/>
      <c r="V7487" s="12"/>
      <c r="W7487" s="12"/>
      <c r="X7487" s="12"/>
      <c r="Y7487" s="12"/>
      <c r="Z7487" s="12"/>
      <c r="AA7487" s="12"/>
      <c r="AB7487" s="12"/>
      <c r="AC7487" s="12"/>
      <c r="AD7487" s="12"/>
      <c r="AE7487" s="12"/>
      <c r="AF7487" s="12"/>
      <c r="AG7487" s="12"/>
      <c r="AH7487" s="12"/>
      <c r="AI7487" s="12"/>
      <c r="AJ7487" s="12"/>
      <c r="AK7487" s="12"/>
      <c r="AL7487" s="12"/>
      <c r="AM7487" s="12"/>
      <c r="AN7487" s="12"/>
      <c r="AO7487" s="12"/>
      <c r="AP7487" s="12"/>
      <c r="AQ7487" s="12"/>
      <c r="AR7487" s="12"/>
      <c r="AS7487" s="12"/>
      <c r="AT7487" s="12"/>
      <c r="AU7487" s="12"/>
      <c r="AV7487" s="12"/>
      <c r="AW7487" s="12"/>
      <c r="AX7487" s="12"/>
      <c r="AY7487" s="12"/>
      <c r="AZ7487" s="12"/>
      <c r="BA7487" s="12"/>
      <c r="BB7487" s="12"/>
      <c r="BC7487" s="12"/>
      <c r="BD7487" s="12"/>
      <c r="BE7487" s="12"/>
      <c r="BF7487" s="12"/>
      <c r="BG7487" s="12"/>
      <c r="BH7487" s="12"/>
      <c r="BI7487" s="12"/>
      <c r="BJ7487" s="13"/>
      <c r="BK7487" s="13"/>
      <c r="BL7487" s="13"/>
      <c r="BM7487" s="13"/>
      <c r="BN7487" s="13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1"/>
      <c r="L7488" s="11"/>
      <c r="M7488" s="12"/>
      <c r="N7488" s="12"/>
      <c r="O7488" s="12"/>
      <c r="P7488" s="12"/>
      <c r="Q7488" s="12"/>
      <c r="R7488" s="12"/>
      <c r="S7488" s="12"/>
      <c r="T7488" s="12"/>
      <c r="U7488" s="12"/>
      <c r="V7488" s="12"/>
      <c r="W7488" s="12"/>
      <c r="X7488" s="12"/>
      <c r="Y7488" s="12"/>
      <c r="Z7488" s="12"/>
      <c r="AA7488" s="12"/>
      <c r="AB7488" s="12"/>
      <c r="AC7488" s="12"/>
      <c r="AD7488" s="12"/>
      <c r="AE7488" s="12"/>
      <c r="AF7488" s="12"/>
      <c r="AG7488" s="12"/>
      <c r="AH7488" s="12"/>
      <c r="AI7488" s="12"/>
      <c r="AJ7488" s="12"/>
      <c r="AK7488" s="12"/>
      <c r="AL7488" s="12"/>
      <c r="AM7488" s="12"/>
      <c r="AN7488" s="12"/>
      <c r="AO7488" s="12"/>
      <c r="AP7488" s="12"/>
      <c r="AQ7488" s="12"/>
      <c r="AR7488" s="12"/>
      <c r="AS7488" s="12"/>
      <c r="AT7488" s="12"/>
      <c r="AU7488" s="12"/>
      <c r="AV7488" s="12"/>
      <c r="AW7488" s="12"/>
      <c r="AX7488" s="12"/>
      <c r="AY7488" s="12"/>
      <c r="AZ7488" s="12"/>
      <c r="BA7488" s="12"/>
      <c r="BB7488" s="12"/>
      <c r="BC7488" s="12"/>
      <c r="BD7488" s="12"/>
      <c r="BE7488" s="12"/>
      <c r="BF7488" s="12"/>
      <c r="BG7488" s="12"/>
      <c r="BH7488" s="12"/>
      <c r="BI7488" s="12"/>
      <c r="BJ7488" s="13"/>
      <c r="BK7488" s="13"/>
      <c r="BL7488" s="13"/>
      <c r="BM7488" s="13"/>
      <c r="BN7488" s="13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1"/>
      <c r="L7489" s="11"/>
      <c r="M7489" s="12"/>
      <c r="N7489" s="12"/>
      <c r="O7489" s="12"/>
      <c r="P7489" s="12"/>
      <c r="Q7489" s="12"/>
      <c r="R7489" s="12"/>
      <c r="S7489" s="12"/>
      <c r="T7489" s="12"/>
      <c r="U7489" s="12"/>
      <c r="V7489" s="12"/>
      <c r="W7489" s="12"/>
      <c r="X7489" s="12"/>
      <c r="Y7489" s="12"/>
      <c r="Z7489" s="12"/>
      <c r="AA7489" s="12"/>
      <c r="AB7489" s="12"/>
      <c r="AC7489" s="12"/>
      <c r="AD7489" s="12"/>
      <c r="AE7489" s="12"/>
      <c r="AF7489" s="12"/>
      <c r="AG7489" s="12"/>
      <c r="AH7489" s="12"/>
      <c r="AI7489" s="12"/>
      <c r="AJ7489" s="12"/>
      <c r="AK7489" s="12"/>
      <c r="AL7489" s="12"/>
      <c r="AM7489" s="12"/>
      <c r="AN7489" s="12"/>
      <c r="AO7489" s="12"/>
      <c r="AP7489" s="12"/>
      <c r="AQ7489" s="12"/>
      <c r="AR7489" s="12"/>
      <c r="AS7489" s="12"/>
      <c r="AT7489" s="12"/>
      <c r="AU7489" s="12"/>
      <c r="AV7489" s="12"/>
      <c r="AW7489" s="12"/>
      <c r="AX7489" s="12"/>
      <c r="AY7489" s="12"/>
      <c r="AZ7489" s="12"/>
      <c r="BA7489" s="12"/>
      <c r="BB7489" s="12"/>
      <c r="BC7489" s="12"/>
      <c r="BD7489" s="12"/>
      <c r="BE7489" s="12"/>
      <c r="BF7489" s="12"/>
      <c r="BG7489" s="12"/>
      <c r="BH7489" s="12"/>
      <c r="BI7489" s="12"/>
      <c r="BJ7489" s="13"/>
      <c r="BK7489" s="13"/>
      <c r="BL7489" s="13"/>
      <c r="BM7489" s="13"/>
      <c r="BN7489" s="13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1"/>
      <c r="L7490" s="11"/>
      <c r="M7490" s="12"/>
      <c r="N7490" s="12"/>
      <c r="O7490" s="12"/>
      <c r="P7490" s="12"/>
      <c r="Q7490" s="12"/>
      <c r="R7490" s="12"/>
      <c r="S7490" s="12"/>
      <c r="T7490" s="12"/>
      <c r="U7490" s="12"/>
      <c r="V7490" s="12"/>
      <c r="W7490" s="12"/>
      <c r="X7490" s="12"/>
      <c r="Y7490" s="12"/>
      <c r="Z7490" s="12"/>
      <c r="AA7490" s="12"/>
      <c r="AB7490" s="12"/>
      <c r="AC7490" s="12"/>
      <c r="AD7490" s="12"/>
      <c r="AE7490" s="12"/>
      <c r="AF7490" s="12"/>
      <c r="AG7490" s="12"/>
      <c r="AH7490" s="12"/>
      <c r="AI7490" s="12"/>
      <c r="AJ7490" s="12"/>
      <c r="AK7490" s="12"/>
      <c r="AL7490" s="12"/>
      <c r="AM7490" s="12"/>
      <c r="AN7490" s="12"/>
      <c r="AO7490" s="12"/>
      <c r="AP7490" s="12"/>
      <c r="AQ7490" s="12"/>
      <c r="AR7490" s="12"/>
      <c r="AS7490" s="12"/>
      <c r="AT7490" s="12"/>
      <c r="AU7490" s="12"/>
      <c r="AV7490" s="12"/>
      <c r="AW7490" s="12"/>
      <c r="AX7490" s="12"/>
      <c r="AY7490" s="12"/>
      <c r="AZ7490" s="12"/>
      <c r="BA7490" s="12"/>
      <c r="BB7490" s="12"/>
      <c r="BC7490" s="12"/>
      <c r="BD7490" s="12"/>
      <c r="BE7490" s="12"/>
      <c r="BF7490" s="12"/>
      <c r="BG7490" s="12"/>
      <c r="BH7490" s="12"/>
      <c r="BI7490" s="12"/>
      <c r="BJ7490" s="13"/>
      <c r="BK7490" s="13"/>
      <c r="BL7490" s="13"/>
      <c r="BM7490" s="13"/>
      <c r="BN7490" s="13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1"/>
      <c r="L7491" s="11"/>
      <c r="M7491" s="12"/>
      <c r="N7491" s="12"/>
      <c r="O7491" s="12"/>
      <c r="P7491" s="12"/>
      <c r="Q7491" s="12"/>
      <c r="R7491" s="12"/>
      <c r="S7491" s="12"/>
      <c r="T7491" s="12"/>
      <c r="U7491" s="12"/>
      <c r="V7491" s="12"/>
      <c r="W7491" s="12"/>
      <c r="X7491" s="12"/>
      <c r="Y7491" s="12"/>
      <c r="Z7491" s="12"/>
      <c r="AA7491" s="12"/>
      <c r="AB7491" s="12"/>
      <c r="AC7491" s="12"/>
      <c r="AD7491" s="12"/>
      <c r="AE7491" s="12"/>
      <c r="AF7491" s="12"/>
      <c r="AG7491" s="12"/>
      <c r="AH7491" s="12"/>
      <c r="AI7491" s="12"/>
      <c r="AJ7491" s="12"/>
      <c r="AK7491" s="12"/>
      <c r="AL7491" s="12"/>
      <c r="AM7491" s="12"/>
      <c r="AN7491" s="12"/>
      <c r="AO7491" s="12"/>
      <c r="AP7491" s="12"/>
      <c r="AQ7491" s="12"/>
      <c r="AR7491" s="12"/>
      <c r="AS7491" s="12"/>
      <c r="AT7491" s="12"/>
      <c r="AU7491" s="12"/>
      <c r="AV7491" s="12"/>
      <c r="AW7491" s="12"/>
      <c r="AX7491" s="12"/>
      <c r="AY7491" s="12"/>
      <c r="AZ7491" s="12"/>
      <c r="BA7491" s="12"/>
      <c r="BB7491" s="12"/>
      <c r="BC7491" s="12"/>
      <c r="BD7491" s="12"/>
      <c r="BE7491" s="12"/>
      <c r="BF7491" s="12"/>
      <c r="BG7491" s="12"/>
      <c r="BH7491" s="12"/>
      <c r="BI7491" s="12"/>
      <c r="BJ7491" s="13"/>
      <c r="BK7491" s="13"/>
      <c r="BL7491" s="13"/>
      <c r="BM7491" s="13"/>
      <c r="BN7491" s="13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1"/>
      <c r="L7492" s="11"/>
      <c r="M7492" s="12"/>
      <c r="N7492" s="12"/>
      <c r="O7492" s="12"/>
      <c r="P7492" s="12"/>
      <c r="Q7492" s="12"/>
      <c r="R7492" s="12"/>
      <c r="S7492" s="12"/>
      <c r="T7492" s="12"/>
      <c r="U7492" s="12"/>
      <c r="V7492" s="12"/>
      <c r="W7492" s="12"/>
      <c r="X7492" s="12"/>
      <c r="Y7492" s="12"/>
      <c r="Z7492" s="12"/>
      <c r="AA7492" s="12"/>
      <c r="AB7492" s="12"/>
      <c r="AC7492" s="12"/>
      <c r="AD7492" s="12"/>
      <c r="AE7492" s="12"/>
      <c r="AF7492" s="12"/>
      <c r="AG7492" s="12"/>
      <c r="AH7492" s="12"/>
      <c r="AI7492" s="12"/>
      <c r="AJ7492" s="12"/>
      <c r="AK7492" s="12"/>
      <c r="AL7492" s="12"/>
      <c r="AM7492" s="12"/>
      <c r="AN7492" s="12"/>
      <c r="AO7492" s="12"/>
      <c r="AP7492" s="12"/>
      <c r="AQ7492" s="12"/>
      <c r="AR7492" s="12"/>
      <c r="AS7492" s="12"/>
      <c r="AT7492" s="12"/>
      <c r="AU7492" s="12"/>
      <c r="AV7492" s="12"/>
      <c r="AW7492" s="12"/>
      <c r="AX7492" s="12"/>
      <c r="AY7492" s="12"/>
      <c r="AZ7492" s="12"/>
      <c r="BA7492" s="12"/>
      <c r="BB7492" s="12"/>
      <c r="BC7492" s="12"/>
      <c r="BD7492" s="12"/>
      <c r="BE7492" s="12"/>
      <c r="BF7492" s="12"/>
      <c r="BG7492" s="12"/>
      <c r="BH7492" s="12"/>
      <c r="BI7492" s="12"/>
      <c r="BJ7492" s="13"/>
      <c r="BK7492" s="13"/>
      <c r="BL7492" s="13"/>
      <c r="BM7492" s="13"/>
      <c r="BN7492" s="13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1"/>
      <c r="L7493" s="11"/>
      <c r="M7493" s="12"/>
      <c r="N7493" s="12"/>
      <c r="O7493" s="12"/>
      <c r="P7493" s="12"/>
      <c r="Q7493" s="12"/>
      <c r="R7493" s="12"/>
      <c r="S7493" s="12"/>
      <c r="T7493" s="12"/>
      <c r="U7493" s="12"/>
      <c r="V7493" s="12"/>
      <c r="W7493" s="12"/>
      <c r="X7493" s="12"/>
      <c r="Y7493" s="12"/>
      <c r="Z7493" s="12"/>
      <c r="AA7493" s="12"/>
      <c r="AB7493" s="12"/>
      <c r="AC7493" s="12"/>
      <c r="AD7493" s="12"/>
      <c r="AE7493" s="12"/>
      <c r="AF7493" s="12"/>
      <c r="AG7493" s="12"/>
      <c r="AH7493" s="12"/>
      <c r="AI7493" s="12"/>
      <c r="AJ7493" s="12"/>
      <c r="AK7493" s="12"/>
      <c r="AL7493" s="12"/>
      <c r="AM7493" s="12"/>
      <c r="AN7493" s="12"/>
      <c r="AO7493" s="12"/>
      <c r="AP7493" s="12"/>
      <c r="AQ7493" s="12"/>
      <c r="AR7493" s="12"/>
      <c r="AS7493" s="12"/>
      <c r="AT7493" s="12"/>
      <c r="AU7493" s="12"/>
      <c r="AV7493" s="12"/>
      <c r="AW7493" s="12"/>
      <c r="AX7493" s="12"/>
      <c r="AY7493" s="12"/>
      <c r="AZ7493" s="12"/>
      <c r="BA7493" s="12"/>
      <c r="BB7493" s="12"/>
      <c r="BC7493" s="12"/>
      <c r="BD7493" s="12"/>
      <c r="BE7493" s="12"/>
      <c r="BF7493" s="12"/>
      <c r="BG7493" s="12"/>
      <c r="BH7493" s="12"/>
      <c r="BI7493" s="12"/>
      <c r="BJ7493" s="13"/>
      <c r="BK7493" s="13"/>
      <c r="BL7493" s="13"/>
      <c r="BM7493" s="13"/>
      <c r="BN7493" s="13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1"/>
      <c r="L7494" s="11"/>
      <c r="M7494" s="12"/>
      <c r="N7494" s="12"/>
      <c r="O7494" s="12"/>
      <c r="P7494" s="12"/>
      <c r="Q7494" s="12"/>
      <c r="R7494" s="12"/>
      <c r="S7494" s="12"/>
      <c r="T7494" s="12"/>
      <c r="U7494" s="12"/>
      <c r="V7494" s="12"/>
      <c r="W7494" s="12"/>
      <c r="X7494" s="12"/>
      <c r="Y7494" s="12"/>
      <c r="Z7494" s="12"/>
      <c r="AA7494" s="12"/>
      <c r="AB7494" s="12"/>
      <c r="AC7494" s="12"/>
      <c r="AD7494" s="12"/>
      <c r="AE7494" s="12"/>
      <c r="AF7494" s="12"/>
      <c r="AG7494" s="12"/>
      <c r="AH7494" s="12"/>
      <c r="AI7494" s="12"/>
      <c r="AJ7494" s="12"/>
      <c r="AK7494" s="12"/>
      <c r="AL7494" s="12"/>
      <c r="AM7494" s="12"/>
      <c r="AN7494" s="12"/>
      <c r="AO7494" s="12"/>
      <c r="AP7494" s="12"/>
      <c r="AQ7494" s="12"/>
      <c r="AR7494" s="12"/>
      <c r="AS7494" s="12"/>
      <c r="AT7494" s="12"/>
      <c r="AU7494" s="12"/>
      <c r="AV7494" s="12"/>
      <c r="AW7494" s="12"/>
      <c r="AX7494" s="12"/>
      <c r="AY7494" s="12"/>
      <c r="AZ7494" s="12"/>
      <c r="BA7494" s="12"/>
      <c r="BB7494" s="12"/>
      <c r="BC7494" s="12"/>
      <c r="BD7494" s="12"/>
      <c r="BE7494" s="12"/>
      <c r="BF7494" s="12"/>
      <c r="BG7494" s="12"/>
      <c r="BH7494" s="12"/>
      <c r="BI7494" s="12"/>
      <c r="BJ7494" s="13"/>
      <c r="BK7494" s="13"/>
      <c r="BL7494" s="13"/>
      <c r="BM7494" s="13"/>
      <c r="BN7494" s="13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1"/>
      <c r="L7495" s="11"/>
      <c r="M7495" s="12"/>
      <c r="N7495" s="12"/>
      <c r="O7495" s="12"/>
      <c r="P7495" s="12"/>
      <c r="Q7495" s="12"/>
      <c r="R7495" s="12"/>
      <c r="S7495" s="12"/>
      <c r="T7495" s="12"/>
      <c r="U7495" s="12"/>
      <c r="V7495" s="12"/>
      <c r="W7495" s="12"/>
      <c r="X7495" s="12"/>
      <c r="Y7495" s="12"/>
      <c r="Z7495" s="12"/>
      <c r="AA7495" s="12"/>
      <c r="AB7495" s="12"/>
      <c r="AC7495" s="12"/>
      <c r="AD7495" s="12"/>
      <c r="AE7495" s="12"/>
      <c r="AF7495" s="12"/>
      <c r="AG7495" s="12"/>
      <c r="AH7495" s="12"/>
      <c r="AI7495" s="12"/>
      <c r="AJ7495" s="12"/>
      <c r="AK7495" s="12"/>
      <c r="AL7495" s="12"/>
      <c r="AM7495" s="12"/>
      <c r="AN7495" s="12"/>
      <c r="AO7495" s="12"/>
      <c r="AP7495" s="12"/>
      <c r="AQ7495" s="12"/>
      <c r="AR7495" s="12"/>
      <c r="AS7495" s="12"/>
      <c r="AT7495" s="12"/>
      <c r="AU7495" s="12"/>
      <c r="AV7495" s="12"/>
      <c r="AW7495" s="12"/>
      <c r="AX7495" s="12"/>
      <c r="AY7495" s="12"/>
      <c r="AZ7495" s="12"/>
      <c r="BA7495" s="12"/>
      <c r="BB7495" s="12"/>
      <c r="BC7495" s="12"/>
      <c r="BD7495" s="12"/>
      <c r="BE7495" s="12"/>
      <c r="BF7495" s="12"/>
      <c r="BG7495" s="12"/>
      <c r="BH7495" s="12"/>
      <c r="BI7495" s="12"/>
      <c r="BJ7495" s="13"/>
      <c r="BK7495" s="13"/>
      <c r="BL7495" s="13"/>
      <c r="BM7495" s="13"/>
      <c r="BN7495" s="13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1"/>
      <c r="L7496" s="11"/>
      <c r="M7496" s="12"/>
      <c r="N7496" s="12"/>
      <c r="O7496" s="12"/>
      <c r="P7496" s="12"/>
      <c r="Q7496" s="12"/>
      <c r="R7496" s="12"/>
      <c r="S7496" s="12"/>
      <c r="T7496" s="12"/>
      <c r="U7496" s="12"/>
      <c r="V7496" s="12"/>
      <c r="W7496" s="12"/>
      <c r="X7496" s="12"/>
      <c r="Y7496" s="12"/>
      <c r="Z7496" s="12"/>
      <c r="AA7496" s="12"/>
      <c r="AB7496" s="12"/>
      <c r="AC7496" s="12"/>
      <c r="AD7496" s="12"/>
      <c r="AE7496" s="12"/>
      <c r="AF7496" s="12"/>
      <c r="AG7496" s="12"/>
      <c r="AH7496" s="12"/>
      <c r="AI7496" s="12"/>
      <c r="AJ7496" s="12"/>
      <c r="AK7496" s="12"/>
      <c r="AL7496" s="12"/>
      <c r="AM7496" s="12"/>
      <c r="AN7496" s="12"/>
      <c r="AO7496" s="12"/>
      <c r="AP7496" s="12"/>
      <c r="AQ7496" s="12"/>
      <c r="AR7496" s="12"/>
      <c r="AS7496" s="12"/>
      <c r="AT7496" s="12"/>
      <c r="AU7496" s="12"/>
      <c r="AV7496" s="12"/>
      <c r="AW7496" s="12"/>
      <c r="AX7496" s="12"/>
      <c r="AY7496" s="12"/>
      <c r="AZ7496" s="12"/>
      <c r="BA7496" s="12"/>
      <c r="BB7496" s="12"/>
      <c r="BC7496" s="12"/>
      <c r="BD7496" s="12"/>
      <c r="BE7496" s="12"/>
      <c r="BF7496" s="12"/>
      <c r="BG7496" s="12"/>
      <c r="BH7496" s="12"/>
      <c r="BI7496" s="12"/>
      <c r="BJ7496" s="13"/>
      <c r="BK7496" s="13"/>
      <c r="BL7496" s="13"/>
      <c r="BM7496" s="13"/>
      <c r="BN7496" s="13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1"/>
      <c r="L7497" s="11"/>
      <c r="M7497" s="12"/>
      <c r="N7497" s="12"/>
      <c r="O7497" s="12"/>
      <c r="P7497" s="12"/>
      <c r="Q7497" s="12"/>
      <c r="R7497" s="12"/>
      <c r="S7497" s="12"/>
      <c r="T7497" s="12"/>
      <c r="U7497" s="12"/>
      <c r="V7497" s="12"/>
      <c r="W7497" s="12"/>
      <c r="X7497" s="12"/>
      <c r="Y7497" s="12"/>
      <c r="Z7497" s="12"/>
      <c r="AA7497" s="12"/>
      <c r="AB7497" s="12"/>
      <c r="AC7497" s="12"/>
      <c r="AD7497" s="12"/>
      <c r="AE7497" s="12"/>
      <c r="AF7497" s="12"/>
      <c r="AG7497" s="12"/>
      <c r="AH7497" s="12"/>
      <c r="AI7497" s="12"/>
      <c r="AJ7497" s="12"/>
      <c r="AK7497" s="12"/>
      <c r="AL7497" s="12"/>
      <c r="AM7497" s="12"/>
      <c r="AN7497" s="12"/>
      <c r="AO7497" s="12"/>
      <c r="AP7497" s="12"/>
      <c r="AQ7497" s="12"/>
      <c r="AR7497" s="12"/>
      <c r="AS7497" s="12"/>
      <c r="AT7497" s="12"/>
      <c r="AU7497" s="12"/>
      <c r="AV7497" s="12"/>
      <c r="AW7497" s="12"/>
      <c r="AX7497" s="12"/>
      <c r="AY7497" s="12"/>
      <c r="AZ7497" s="12"/>
      <c r="BA7497" s="12"/>
      <c r="BB7497" s="12"/>
      <c r="BC7497" s="12"/>
      <c r="BD7497" s="12"/>
      <c r="BE7497" s="12"/>
      <c r="BF7497" s="12"/>
      <c r="BG7497" s="12"/>
      <c r="BH7497" s="12"/>
      <c r="BI7497" s="12"/>
      <c r="BJ7497" s="13"/>
      <c r="BK7497" s="13"/>
      <c r="BL7497" s="13"/>
      <c r="BM7497" s="13"/>
      <c r="BN7497" s="13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1"/>
      <c r="L7498" s="11"/>
      <c r="M7498" s="12"/>
      <c r="N7498" s="12"/>
      <c r="O7498" s="12"/>
      <c r="P7498" s="12"/>
      <c r="Q7498" s="12"/>
      <c r="R7498" s="12"/>
      <c r="S7498" s="12"/>
      <c r="T7498" s="12"/>
      <c r="U7498" s="12"/>
      <c r="V7498" s="12"/>
      <c r="W7498" s="12"/>
      <c r="X7498" s="12"/>
      <c r="Y7498" s="12"/>
      <c r="Z7498" s="12"/>
      <c r="AA7498" s="12"/>
      <c r="AB7498" s="12"/>
      <c r="AC7498" s="12"/>
      <c r="AD7498" s="12"/>
      <c r="AE7498" s="12"/>
      <c r="AF7498" s="12"/>
      <c r="AG7498" s="12"/>
      <c r="AH7498" s="12"/>
      <c r="AI7498" s="12"/>
      <c r="AJ7498" s="12"/>
      <c r="AK7498" s="12"/>
      <c r="AL7498" s="12"/>
      <c r="AM7498" s="12"/>
      <c r="AN7498" s="12"/>
      <c r="AO7498" s="12"/>
      <c r="AP7498" s="12"/>
      <c r="AQ7498" s="12"/>
      <c r="AR7498" s="12"/>
      <c r="AS7498" s="12"/>
      <c r="AT7498" s="12"/>
      <c r="AU7498" s="12"/>
      <c r="AV7498" s="12"/>
      <c r="AW7498" s="12"/>
      <c r="AX7498" s="12"/>
      <c r="AY7498" s="12"/>
      <c r="AZ7498" s="12"/>
      <c r="BA7498" s="12"/>
      <c r="BB7498" s="12"/>
      <c r="BC7498" s="12"/>
      <c r="BD7498" s="12"/>
      <c r="BE7498" s="12"/>
      <c r="BF7498" s="12"/>
      <c r="BG7498" s="12"/>
      <c r="BH7498" s="12"/>
      <c r="BI7498" s="12"/>
      <c r="BJ7498" s="13"/>
      <c r="BK7498" s="13"/>
      <c r="BL7498" s="13"/>
      <c r="BM7498" s="13"/>
      <c r="BN7498" s="13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1"/>
      <c r="L7499" s="11"/>
      <c r="M7499" s="12"/>
      <c r="N7499" s="12"/>
      <c r="O7499" s="12"/>
      <c r="P7499" s="12"/>
      <c r="Q7499" s="12"/>
      <c r="R7499" s="12"/>
      <c r="S7499" s="12"/>
      <c r="T7499" s="12"/>
      <c r="U7499" s="12"/>
      <c r="V7499" s="12"/>
      <c r="W7499" s="12"/>
      <c r="X7499" s="12"/>
      <c r="Y7499" s="12"/>
      <c r="Z7499" s="12"/>
      <c r="AA7499" s="12"/>
      <c r="AB7499" s="12"/>
      <c r="AC7499" s="12"/>
      <c r="AD7499" s="12"/>
      <c r="AE7499" s="12"/>
      <c r="AF7499" s="12"/>
      <c r="AG7499" s="12"/>
      <c r="AH7499" s="12"/>
      <c r="AI7499" s="12"/>
      <c r="AJ7499" s="12"/>
      <c r="AK7499" s="12"/>
      <c r="AL7499" s="12"/>
      <c r="AM7499" s="12"/>
      <c r="AN7499" s="12"/>
      <c r="AO7499" s="12"/>
      <c r="AP7499" s="12"/>
      <c r="AQ7499" s="12"/>
      <c r="AR7499" s="12"/>
      <c r="AS7499" s="12"/>
      <c r="AT7499" s="12"/>
      <c r="AU7499" s="12"/>
      <c r="AV7499" s="12"/>
      <c r="AW7499" s="12"/>
      <c r="AX7499" s="12"/>
      <c r="AY7499" s="12"/>
      <c r="AZ7499" s="12"/>
      <c r="BA7499" s="12"/>
      <c r="BB7499" s="12"/>
      <c r="BC7499" s="12"/>
      <c r="BD7499" s="12"/>
      <c r="BE7499" s="12"/>
      <c r="BF7499" s="12"/>
      <c r="BG7499" s="12"/>
      <c r="BH7499" s="12"/>
      <c r="BI7499" s="12"/>
      <c r="BJ7499" s="13"/>
      <c r="BK7499" s="13"/>
      <c r="BL7499" s="13"/>
      <c r="BM7499" s="13"/>
      <c r="BN7499" s="13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1"/>
      <c r="L7500" s="11"/>
      <c r="M7500" s="12"/>
      <c r="N7500" s="12"/>
      <c r="O7500" s="12"/>
      <c r="P7500" s="12"/>
      <c r="Q7500" s="12"/>
      <c r="R7500" s="12"/>
      <c r="S7500" s="12"/>
      <c r="T7500" s="12"/>
      <c r="U7500" s="12"/>
      <c r="V7500" s="12"/>
      <c r="W7500" s="12"/>
      <c r="X7500" s="12"/>
      <c r="Y7500" s="12"/>
      <c r="Z7500" s="12"/>
      <c r="AA7500" s="12"/>
      <c r="AB7500" s="12"/>
      <c r="AC7500" s="12"/>
      <c r="AD7500" s="12"/>
      <c r="AE7500" s="12"/>
      <c r="AF7500" s="12"/>
      <c r="AG7500" s="12"/>
      <c r="AH7500" s="12"/>
      <c r="AI7500" s="12"/>
      <c r="AJ7500" s="12"/>
      <c r="AK7500" s="12"/>
      <c r="AL7500" s="12"/>
      <c r="AM7500" s="12"/>
      <c r="AN7500" s="12"/>
      <c r="AO7500" s="12"/>
      <c r="AP7500" s="12"/>
      <c r="AQ7500" s="12"/>
      <c r="AR7500" s="12"/>
      <c r="AS7500" s="12"/>
      <c r="AT7500" s="12"/>
      <c r="AU7500" s="12"/>
      <c r="AV7500" s="12"/>
      <c r="AW7500" s="12"/>
      <c r="AX7500" s="12"/>
      <c r="AY7500" s="12"/>
      <c r="AZ7500" s="12"/>
      <c r="BA7500" s="12"/>
      <c r="BB7500" s="12"/>
      <c r="BC7500" s="12"/>
      <c r="BD7500" s="12"/>
      <c r="BE7500" s="12"/>
      <c r="BF7500" s="12"/>
      <c r="BG7500" s="12"/>
      <c r="BH7500" s="12"/>
      <c r="BI7500" s="12"/>
      <c r="BJ7500" s="13"/>
      <c r="BK7500" s="13"/>
      <c r="BL7500" s="13"/>
      <c r="BM7500" s="13"/>
      <c r="BN7500" s="13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1"/>
      <c r="L7501" s="11"/>
      <c r="M7501" s="12"/>
      <c r="N7501" s="12"/>
      <c r="O7501" s="12"/>
      <c r="P7501" s="12"/>
      <c r="Q7501" s="12"/>
      <c r="R7501" s="12"/>
      <c r="S7501" s="12"/>
      <c r="T7501" s="12"/>
      <c r="U7501" s="12"/>
      <c r="V7501" s="12"/>
      <c r="W7501" s="12"/>
      <c r="X7501" s="12"/>
      <c r="Y7501" s="12"/>
      <c r="Z7501" s="12"/>
      <c r="AA7501" s="12"/>
      <c r="AB7501" s="12"/>
      <c r="AC7501" s="12"/>
      <c r="AD7501" s="12"/>
      <c r="AE7501" s="12"/>
      <c r="AF7501" s="12"/>
      <c r="AG7501" s="12"/>
      <c r="AH7501" s="12"/>
      <c r="AI7501" s="12"/>
      <c r="AJ7501" s="12"/>
      <c r="AK7501" s="12"/>
      <c r="AL7501" s="12"/>
      <c r="AM7501" s="12"/>
      <c r="AN7501" s="12"/>
      <c r="AO7501" s="12"/>
      <c r="AP7501" s="12"/>
      <c r="AQ7501" s="12"/>
      <c r="AR7501" s="12"/>
      <c r="AS7501" s="12"/>
      <c r="AT7501" s="12"/>
      <c r="AU7501" s="12"/>
      <c r="AV7501" s="12"/>
      <c r="AW7501" s="12"/>
      <c r="AX7501" s="12"/>
      <c r="AY7501" s="12"/>
      <c r="AZ7501" s="12"/>
      <c r="BA7501" s="12"/>
      <c r="BB7501" s="12"/>
      <c r="BC7501" s="12"/>
      <c r="BD7501" s="12"/>
      <c r="BE7501" s="12"/>
      <c r="BF7501" s="12"/>
      <c r="BG7501" s="12"/>
      <c r="BH7501" s="12"/>
      <c r="BI7501" s="12"/>
      <c r="BJ7501" s="13"/>
      <c r="BK7501" s="13"/>
      <c r="BL7501" s="13"/>
      <c r="BM7501" s="13"/>
      <c r="BN7501" s="13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1"/>
      <c r="L7502" s="11"/>
      <c r="M7502" s="12"/>
      <c r="N7502" s="12"/>
      <c r="O7502" s="12"/>
      <c r="P7502" s="12"/>
      <c r="Q7502" s="12"/>
      <c r="R7502" s="12"/>
      <c r="S7502" s="12"/>
      <c r="T7502" s="12"/>
      <c r="U7502" s="12"/>
      <c r="V7502" s="12"/>
      <c r="W7502" s="12"/>
      <c r="X7502" s="12"/>
      <c r="Y7502" s="12"/>
      <c r="Z7502" s="12"/>
      <c r="AA7502" s="12"/>
      <c r="AB7502" s="12"/>
      <c r="AC7502" s="12"/>
      <c r="AD7502" s="12"/>
      <c r="AE7502" s="12"/>
      <c r="AF7502" s="12"/>
      <c r="AG7502" s="12"/>
      <c r="AH7502" s="12"/>
      <c r="AI7502" s="12"/>
      <c r="AJ7502" s="12"/>
      <c r="AK7502" s="12"/>
      <c r="AL7502" s="12"/>
      <c r="AM7502" s="12"/>
      <c r="AN7502" s="12"/>
      <c r="AO7502" s="12"/>
      <c r="AP7502" s="12"/>
      <c r="AQ7502" s="12"/>
      <c r="AR7502" s="12"/>
      <c r="AS7502" s="12"/>
      <c r="AT7502" s="12"/>
      <c r="AU7502" s="12"/>
      <c r="AV7502" s="12"/>
      <c r="AW7502" s="12"/>
      <c r="AX7502" s="12"/>
      <c r="AY7502" s="12"/>
      <c r="AZ7502" s="12"/>
      <c r="BA7502" s="12"/>
      <c r="BB7502" s="12"/>
      <c r="BC7502" s="12"/>
      <c r="BD7502" s="12"/>
      <c r="BE7502" s="12"/>
      <c r="BF7502" s="12"/>
      <c r="BG7502" s="12"/>
      <c r="BH7502" s="12"/>
      <c r="BI7502" s="12"/>
      <c r="BJ7502" s="13"/>
      <c r="BK7502" s="13"/>
      <c r="BL7502" s="13"/>
      <c r="BM7502" s="13"/>
      <c r="BN7502" s="13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1"/>
      <c r="L7503" s="11"/>
      <c r="M7503" s="12"/>
      <c r="N7503" s="12"/>
      <c r="O7503" s="12"/>
      <c r="P7503" s="12"/>
      <c r="Q7503" s="12"/>
      <c r="R7503" s="12"/>
      <c r="S7503" s="12"/>
      <c r="T7503" s="12"/>
      <c r="U7503" s="12"/>
      <c r="V7503" s="12"/>
      <c r="W7503" s="12"/>
      <c r="X7503" s="12"/>
      <c r="Y7503" s="12"/>
      <c r="Z7503" s="12"/>
      <c r="AA7503" s="12"/>
      <c r="AB7503" s="12"/>
      <c r="AC7503" s="12"/>
      <c r="AD7503" s="12"/>
      <c r="AE7503" s="12"/>
      <c r="AF7503" s="12"/>
      <c r="AG7503" s="12"/>
      <c r="AH7503" s="12"/>
      <c r="AI7503" s="12"/>
      <c r="AJ7503" s="12"/>
      <c r="AK7503" s="12"/>
      <c r="AL7503" s="12"/>
      <c r="AM7503" s="12"/>
      <c r="AN7503" s="12"/>
      <c r="AO7503" s="12"/>
      <c r="AP7503" s="12"/>
      <c r="AQ7503" s="12"/>
      <c r="AR7503" s="12"/>
      <c r="AS7503" s="12"/>
      <c r="AT7503" s="12"/>
      <c r="AU7503" s="12"/>
      <c r="AV7503" s="12"/>
      <c r="AW7503" s="12"/>
      <c r="AX7503" s="12"/>
      <c r="AY7503" s="12"/>
      <c r="AZ7503" s="12"/>
      <c r="BA7503" s="12"/>
      <c r="BB7503" s="12"/>
      <c r="BC7503" s="12"/>
      <c r="BD7503" s="12"/>
      <c r="BE7503" s="12"/>
      <c r="BF7503" s="12"/>
      <c r="BG7503" s="12"/>
      <c r="BH7503" s="12"/>
      <c r="BI7503" s="12"/>
      <c r="BJ7503" s="13"/>
      <c r="BK7503" s="13"/>
      <c r="BL7503" s="13"/>
      <c r="BM7503" s="13"/>
      <c r="BN7503" s="13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1"/>
      <c r="L7504" s="11"/>
      <c r="M7504" s="12"/>
      <c r="N7504" s="12"/>
      <c r="O7504" s="12"/>
      <c r="P7504" s="12"/>
      <c r="Q7504" s="12"/>
      <c r="R7504" s="12"/>
      <c r="S7504" s="12"/>
      <c r="T7504" s="12"/>
      <c r="U7504" s="12"/>
      <c r="V7504" s="12"/>
      <c r="W7504" s="12"/>
      <c r="X7504" s="12"/>
      <c r="Y7504" s="12"/>
      <c r="Z7504" s="12"/>
      <c r="AA7504" s="12"/>
      <c r="AB7504" s="12"/>
      <c r="AC7504" s="12"/>
      <c r="AD7504" s="12"/>
      <c r="AE7504" s="12"/>
      <c r="AF7504" s="12"/>
      <c r="AG7504" s="12"/>
      <c r="AH7504" s="12"/>
      <c r="AI7504" s="12"/>
      <c r="AJ7504" s="12"/>
      <c r="AK7504" s="12"/>
      <c r="AL7504" s="12"/>
      <c r="AM7504" s="12"/>
      <c r="AN7504" s="12"/>
      <c r="AO7504" s="12"/>
      <c r="AP7504" s="12"/>
      <c r="AQ7504" s="12"/>
      <c r="AR7504" s="12"/>
      <c r="AS7504" s="12"/>
      <c r="AT7504" s="12"/>
      <c r="AU7504" s="12"/>
      <c r="AV7504" s="12"/>
      <c r="AW7504" s="12"/>
      <c r="AX7504" s="12"/>
      <c r="AY7504" s="12"/>
      <c r="AZ7504" s="12"/>
      <c r="BA7504" s="12"/>
      <c r="BB7504" s="12"/>
      <c r="BC7504" s="12"/>
      <c r="BD7504" s="12"/>
      <c r="BE7504" s="12"/>
      <c r="BF7504" s="12"/>
      <c r="BG7504" s="12"/>
      <c r="BH7504" s="12"/>
      <c r="BI7504" s="12"/>
      <c r="BJ7504" s="13"/>
      <c r="BK7504" s="13"/>
      <c r="BL7504" s="13"/>
      <c r="BM7504" s="13"/>
      <c r="BN7504" s="13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1"/>
      <c r="L7505" s="11"/>
      <c r="M7505" s="12"/>
      <c r="N7505" s="12"/>
      <c r="O7505" s="12"/>
      <c r="P7505" s="12"/>
      <c r="Q7505" s="12"/>
      <c r="R7505" s="12"/>
      <c r="S7505" s="12"/>
      <c r="T7505" s="12"/>
      <c r="U7505" s="12"/>
      <c r="V7505" s="12"/>
      <c r="W7505" s="12"/>
      <c r="X7505" s="12"/>
      <c r="Y7505" s="12"/>
      <c r="Z7505" s="12"/>
      <c r="AA7505" s="12"/>
      <c r="AB7505" s="12"/>
      <c r="AC7505" s="12"/>
      <c r="AD7505" s="12"/>
      <c r="AE7505" s="12"/>
      <c r="AF7505" s="12"/>
      <c r="AG7505" s="12"/>
      <c r="AH7505" s="12"/>
      <c r="AI7505" s="12"/>
      <c r="AJ7505" s="12"/>
      <c r="AK7505" s="12"/>
      <c r="AL7505" s="12"/>
      <c r="AM7505" s="12"/>
      <c r="AN7505" s="12"/>
      <c r="AO7505" s="12"/>
      <c r="AP7505" s="12"/>
      <c r="AQ7505" s="12"/>
      <c r="AR7505" s="12"/>
      <c r="AS7505" s="12"/>
      <c r="AT7505" s="12"/>
      <c r="AU7505" s="12"/>
      <c r="AV7505" s="12"/>
      <c r="AW7505" s="12"/>
      <c r="AX7505" s="12"/>
      <c r="AY7505" s="12"/>
      <c r="AZ7505" s="12"/>
      <c r="BA7505" s="12"/>
      <c r="BB7505" s="12"/>
      <c r="BC7505" s="12"/>
      <c r="BD7505" s="12"/>
      <c r="BE7505" s="12"/>
      <c r="BF7505" s="12"/>
      <c r="BG7505" s="12"/>
      <c r="BH7505" s="12"/>
      <c r="BI7505" s="12"/>
      <c r="BJ7505" s="13"/>
      <c r="BK7505" s="13"/>
      <c r="BL7505" s="13"/>
      <c r="BM7505" s="13"/>
      <c r="BN7505" s="13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1"/>
      <c r="L7506" s="11"/>
      <c r="M7506" s="12"/>
      <c r="N7506" s="12"/>
      <c r="O7506" s="12"/>
      <c r="P7506" s="12"/>
      <c r="Q7506" s="12"/>
      <c r="R7506" s="12"/>
      <c r="S7506" s="12"/>
      <c r="T7506" s="12"/>
      <c r="U7506" s="12"/>
      <c r="V7506" s="12"/>
      <c r="W7506" s="12"/>
      <c r="X7506" s="12"/>
      <c r="Y7506" s="12"/>
      <c r="Z7506" s="12"/>
      <c r="AA7506" s="12"/>
      <c r="AB7506" s="12"/>
      <c r="AC7506" s="12"/>
      <c r="AD7506" s="12"/>
      <c r="AE7506" s="12"/>
      <c r="AF7506" s="12"/>
      <c r="AG7506" s="12"/>
      <c r="AH7506" s="12"/>
      <c r="AI7506" s="12"/>
      <c r="AJ7506" s="12"/>
      <c r="AK7506" s="12"/>
      <c r="AL7506" s="12"/>
      <c r="AM7506" s="12"/>
      <c r="AN7506" s="12"/>
      <c r="AO7506" s="12"/>
      <c r="AP7506" s="12"/>
      <c r="AQ7506" s="12"/>
      <c r="AR7506" s="12"/>
      <c r="AS7506" s="12"/>
      <c r="AT7506" s="12"/>
      <c r="AU7506" s="12"/>
      <c r="AV7506" s="12"/>
      <c r="AW7506" s="12"/>
      <c r="AX7506" s="12"/>
      <c r="AY7506" s="12"/>
      <c r="AZ7506" s="12"/>
      <c r="BA7506" s="12"/>
      <c r="BB7506" s="12"/>
      <c r="BC7506" s="12"/>
      <c r="BD7506" s="12"/>
      <c r="BE7506" s="12"/>
      <c r="BF7506" s="12"/>
      <c r="BG7506" s="12"/>
      <c r="BH7506" s="12"/>
      <c r="BI7506" s="12"/>
      <c r="BJ7506" s="13"/>
      <c r="BK7506" s="13"/>
      <c r="BL7506" s="13"/>
      <c r="BM7506" s="13"/>
      <c r="BN7506" s="13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1"/>
      <c r="L7507" s="11"/>
      <c r="M7507" s="12"/>
      <c r="N7507" s="12"/>
      <c r="O7507" s="12"/>
      <c r="P7507" s="12"/>
      <c r="Q7507" s="12"/>
      <c r="R7507" s="12"/>
      <c r="S7507" s="12"/>
      <c r="T7507" s="12"/>
      <c r="U7507" s="12"/>
      <c r="V7507" s="12"/>
      <c r="W7507" s="12"/>
      <c r="X7507" s="12"/>
      <c r="Y7507" s="12"/>
      <c r="Z7507" s="12"/>
      <c r="AA7507" s="12"/>
      <c r="AB7507" s="12"/>
      <c r="AC7507" s="12"/>
      <c r="AD7507" s="12"/>
      <c r="AE7507" s="12"/>
      <c r="AF7507" s="12"/>
      <c r="AG7507" s="12"/>
      <c r="AH7507" s="12"/>
      <c r="AI7507" s="12"/>
      <c r="AJ7507" s="12"/>
      <c r="AK7507" s="12"/>
      <c r="AL7507" s="12"/>
      <c r="AM7507" s="12"/>
      <c r="AN7507" s="12"/>
      <c r="AO7507" s="12"/>
      <c r="AP7507" s="12"/>
      <c r="AQ7507" s="12"/>
      <c r="AR7507" s="12"/>
      <c r="AS7507" s="12"/>
      <c r="AT7507" s="12"/>
      <c r="AU7507" s="12"/>
      <c r="AV7507" s="12"/>
      <c r="AW7507" s="12"/>
      <c r="AX7507" s="12"/>
      <c r="AY7507" s="12"/>
      <c r="AZ7507" s="12"/>
      <c r="BA7507" s="12"/>
      <c r="BB7507" s="12"/>
      <c r="BC7507" s="12"/>
      <c r="BD7507" s="12"/>
      <c r="BE7507" s="12"/>
      <c r="BF7507" s="12"/>
      <c r="BG7507" s="12"/>
      <c r="BH7507" s="12"/>
      <c r="BI7507" s="12"/>
      <c r="BJ7507" s="13"/>
      <c r="BK7507" s="13"/>
      <c r="BL7507" s="13"/>
      <c r="BM7507" s="13"/>
      <c r="BN7507" s="13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1"/>
      <c r="L7508" s="11"/>
      <c r="M7508" s="12"/>
      <c r="N7508" s="12"/>
      <c r="O7508" s="12"/>
      <c r="P7508" s="12"/>
      <c r="Q7508" s="12"/>
      <c r="R7508" s="12"/>
      <c r="S7508" s="12"/>
      <c r="T7508" s="12"/>
      <c r="U7508" s="12"/>
      <c r="V7508" s="12"/>
      <c r="W7508" s="12"/>
      <c r="X7508" s="12"/>
      <c r="Y7508" s="12"/>
      <c r="Z7508" s="12"/>
      <c r="AA7508" s="12"/>
      <c r="AB7508" s="12"/>
      <c r="AC7508" s="12"/>
      <c r="AD7508" s="12"/>
      <c r="AE7508" s="12"/>
      <c r="AF7508" s="12"/>
      <c r="AG7508" s="12"/>
      <c r="AH7508" s="12"/>
      <c r="AI7508" s="12"/>
      <c r="AJ7508" s="12"/>
      <c r="AK7508" s="12"/>
      <c r="AL7508" s="12"/>
      <c r="AM7508" s="12"/>
      <c r="AN7508" s="12"/>
      <c r="AO7508" s="12"/>
      <c r="AP7508" s="12"/>
      <c r="AQ7508" s="12"/>
      <c r="AR7508" s="12"/>
      <c r="AS7508" s="12"/>
      <c r="AT7508" s="12"/>
      <c r="AU7508" s="12"/>
      <c r="AV7508" s="12"/>
      <c r="AW7508" s="12"/>
      <c r="AX7508" s="12"/>
      <c r="AY7508" s="12"/>
      <c r="AZ7508" s="12"/>
      <c r="BA7508" s="12"/>
      <c r="BB7508" s="12"/>
      <c r="BC7508" s="12"/>
      <c r="BD7508" s="12"/>
      <c r="BE7508" s="12"/>
      <c r="BF7508" s="12"/>
      <c r="BG7508" s="12"/>
      <c r="BH7508" s="12"/>
      <c r="BI7508" s="12"/>
      <c r="BJ7508" s="13"/>
      <c r="BK7508" s="13"/>
      <c r="BL7508" s="13"/>
      <c r="BM7508" s="13"/>
      <c r="BN7508" s="13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1"/>
      <c r="L7509" s="11"/>
      <c r="M7509" s="12"/>
      <c r="N7509" s="12"/>
      <c r="O7509" s="12"/>
      <c r="P7509" s="12"/>
      <c r="Q7509" s="12"/>
      <c r="R7509" s="12"/>
      <c r="S7509" s="12"/>
      <c r="T7509" s="12"/>
      <c r="U7509" s="12"/>
      <c r="V7509" s="12"/>
      <c r="W7509" s="12"/>
      <c r="X7509" s="12"/>
      <c r="Y7509" s="12"/>
      <c r="Z7509" s="12"/>
      <c r="AA7509" s="12"/>
      <c r="AB7509" s="12"/>
      <c r="AC7509" s="12"/>
      <c r="AD7509" s="12"/>
      <c r="AE7509" s="12"/>
      <c r="AF7509" s="12"/>
      <c r="AG7509" s="12"/>
      <c r="AH7509" s="12"/>
      <c r="AI7509" s="12"/>
      <c r="AJ7509" s="12"/>
      <c r="AK7509" s="12"/>
      <c r="AL7509" s="12"/>
      <c r="AM7509" s="12"/>
      <c r="AN7509" s="12"/>
      <c r="AO7509" s="12"/>
      <c r="AP7509" s="12"/>
      <c r="AQ7509" s="12"/>
      <c r="AR7509" s="12"/>
      <c r="AS7509" s="12"/>
      <c r="AT7509" s="12"/>
      <c r="AU7509" s="12"/>
      <c r="AV7509" s="12"/>
      <c r="AW7509" s="12"/>
      <c r="AX7509" s="12"/>
      <c r="AY7509" s="12"/>
      <c r="AZ7509" s="12"/>
      <c r="BA7509" s="12"/>
      <c r="BB7509" s="12"/>
      <c r="BC7509" s="12"/>
      <c r="BD7509" s="12"/>
      <c r="BE7509" s="12"/>
      <c r="BF7509" s="12"/>
      <c r="BG7509" s="12"/>
      <c r="BH7509" s="12"/>
      <c r="BI7509" s="12"/>
      <c r="BJ7509" s="13"/>
      <c r="BK7509" s="13"/>
      <c r="BL7509" s="13"/>
      <c r="BM7509" s="13"/>
      <c r="BN7509" s="13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1"/>
      <c r="L7510" s="11"/>
      <c r="M7510" s="12"/>
      <c r="N7510" s="12"/>
      <c r="O7510" s="12"/>
      <c r="P7510" s="12"/>
      <c r="Q7510" s="12"/>
      <c r="R7510" s="12"/>
      <c r="S7510" s="12"/>
      <c r="T7510" s="12"/>
      <c r="U7510" s="12"/>
      <c r="V7510" s="12"/>
      <c r="W7510" s="12"/>
      <c r="X7510" s="12"/>
      <c r="Y7510" s="12"/>
      <c r="Z7510" s="12"/>
      <c r="AA7510" s="12"/>
      <c r="AB7510" s="12"/>
      <c r="AC7510" s="12"/>
      <c r="AD7510" s="12"/>
      <c r="AE7510" s="12"/>
      <c r="AF7510" s="12"/>
      <c r="AG7510" s="12"/>
      <c r="AH7510" s="12"/>
      <c r="AI7510" s="12"/>
      <c r="AJ7510" s="12"/>
      <c r="AK7510" s="12"/>
      <c r="AL7510" s="12"/>
      <c r="AM7510" s="12"/>
      <c r="AN7510" s="12"/>
      <c r="AO7510" s="12"/>
      <c r="AP7510" s="12"/>
      <c r="AQ7510" s="12"/>
      <c r="AR7510" s="12"/>
      <c r="AS7510" s="12"/>
      <c r="AT7510" s="12"/>
      <c r="AU7510" s="12"/>
      <c r="AV7510" s="12"/>
      <c r="AW7510" s="12"/>
      <c r="AX7510" s="12"/>
      <c r="AY7510" s="12"/>
      <c r="AZ7510" s="12"/>
      <c r="BA7510" s="12"/>
      <c r="BB7510" s="12"/>
      <c r="BC7510" s="12"/>
      <c r="BD7510" s="12"/>
      <c r="BE7510" s="12"/>
      <c r="BF7510" s="12"/>
      <c r="BG7510" s="12"/>
      <c r="BH7510" s="12"/>
      <c r="BI7510" s="12"/>
      <c r="BJ7510" s="13"/>
      <c r="BK7510" s="13"/>
      <c r="BL7510" s="13"/>
      <c r="BM7510" s="13"/>
      <c r="BN7510" s="13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1"/>
      <c r="L7511" s="11"/>
      <c r="M7511" s="12"/>
      <c r="N7511" s="12"/>
      <c r="O7511" s="12"/>
      <c r="P7511" s="12"/>
      <c r="Q7511" s="12"/>
      <c r="R7511" s="12"/>
      <c r="S7511" s="12"/>
      <c r="T7511" s="12"/>
      <c r="U7511" s="12"/>
      <c r="V7511" s="12"/>
      <c r="W7511" s="12"/>
      <c r="X7511" s="12"/>
      <c r="Y7511" s="12"/>
      <c r="Z7511" s="12"/>
      <c r="AA7511" s="12"/>
      <c r="AB7511" s="12"/>
      <c r="AC7511" s="12"/>
      <c r="AD7511" s="12"/>
      <c r="AE7511" s="12"/>
      <c r="AF7511" s="12"/>
      <c r="AG7511" s="12"/>
      <c r="AH7511" s="12"/>
      <c r="AI7511" s="12"/>
      <c r="AJ7511" s="12"/>
      <c r="AK7511" s="12"/>
      <c r="AL7511" s="12"/>
      <c r="AM7511" s="12"/>
      <c r="AN7511" s="12"/>
      <c r="AO7511" s="12"/>
      <c r="AP7511" s="12"/>
      <c r="AQ7511" s="12"/>
      <c r="AR7511" s="12"/>
      <c r="AS7511" s="12"/>
      <c r="AT7511" s="12"/>
      <c r="AU7511" s="12"/>
      <c r="AV7511" s="12"/>
      <c r="AW7511" s="12"/>
      <c r="AX7511" s="12"/>
      <c r="AY7511" s="12"/>
      <c r="AZ7511" s="12"/>
      <c r="BA7511" s="12"/>
      <c r="BB7511" s="12"/>
      <c r="BC7511" s="12"/>
      <c r="BD7511" s="12"/>
      <c r="BE7511" s="12"/>
      <c r="BF7511" s="12"/>
      <c r="BG7511" s="12"/>
      <c r="BH7511" s="12"/>
      <c r="BI7511" s="12"/>
      <c r="BJ7511" s="13"/>
      <c r="BK7511" s="13"/>
      <c r="BL7511" s="13"/>
      <c r="BM7511" s="13"/>
      <c r="BN7511" s="13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1"/>
      <c r="L7512" s="11"/>
      <c r="M7512" s="12"/>
      <c r="N7512" s="12"/>
      <c r="O7512" s="12"/>
      <c r="P7512" s="12"/>
      <c r="Q7512" s="12"/>
      <c r="R7512" s="12"/>
      <c r="S7512" s="12"/>
      <c r="T7512" s="12"/>
      <c r="U7512" s="12"/>
      <c r="V7512" s="12"/>
      <c r="W7512" s="12"/>
      <c r="X7512" s="12"/>
      <c r="Y7512" s="12"/>
      <c r="Z7512" s="12"/>
      <c r="AA7512" s="12"/>
      <c r="AB7512" s="12"/>
      <c r="AC7512" s="12"/>
      <c r="AD7512" s="12"/>
      <c r="AE7512" s="12"/>
      <c r="AF7512" s="12"/>
      <c r="AG7512" s="12"/>
      <c r="AH7512" s="12"/>
      <c r="AI7512" s="12"/>
      <c r="AJ7512" s="12"/>
      <c r="AK7512" s="12"/>
      <c r="AL7512" s="12"/>
      <c r="AM7512" s="12"/>
      <c r="AN7512" s="12"/>
      <c r="AO7512" s="12"/>
      <c r="AP7512" s="12"/>
      <c r="AQ7512" s="12"/>
      <c r="AR7512" s="12"/>
      <c r="AS7512" s="12"/>
      <c r="AT7512" s="12"/>
      <c r="AU7512" s="12"/>
      <c r="AV7512" s="12"/>
      <c r="AW7512" s="12"/>
      <c r="AX7512" s="12"/>
      <c r="AY7512" s="12"/>
      <c r="AZ7512" s="12"/>
      <c r="BA7512" s="12"/>
      <c r="BB7512" s="12"/>
      <c r="BC7512" s="12"/>
      <c r="BD7512" s="12"/>
      <c r="BE7512" s="12"/>
      <c r="BF7512" s="12"/>
      <c r="BG7512" s="12"/>
      <c r="BH7512" s="12"/>
      <c r="BI7512" s="12"/>
      <c r="BJ7512" s="13"/>
      <c r="BK7512" s="13"/>
      <c r="BL7512" s="13"/>
      <c r="BM7512" s="13"/>
      <c r="BN7512" s="13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1"/>
      <c r="L7513" s="11"/>
      <c r="M7513" s="12"/>
      <c r="N7513" s="12"/>
      <c r="O7513" s="12"/>
      <c r="P7513" s="12"/>
      <c r="Q7513" s="12"/>
      <c r="R7513" s="12"/>
      <c r="S7513" s="12"/>
      <c r="T7513" s="12"/>
      <c r="U7513" s="12"/>
      <c r="V7513" s="12"/>
      <c r="W7513" s="12"/>
      <c r="X7513" s="12"/>
      <c r="Y7513" s="12"/>
      <c r="Z7513" s="12"/>
      <c r="AA7513" s="12"/>
      <c r="AB7513" s="12"/>
      <c r="AC7513" s="12"/>
      <c r="AD7513" s="12"/>
      <c r="AE7513" s="12"/>
      <c r="AF7513" s="12"/>
      <c r="AG7513" s="12"/>
      <c r="AH7513" s="12"/>
      <c r="AI7513" s="12"/>
      <c r="AJ7513" s="12"/>
      <c r="AK7513" s="12"/>
      <c r="AL7513" s="12"/>
      <c r="AM7513" s="12"/>
      <c r="AN7513" s="12"/>
      <c r="AO7513" s="12"/>
      <c r="AP7513" s="12"/>
      <c r="AQ7513" s="12"/>
      <c r="AR7513" s="12"/>
      <c r="AS7513" s="12"/>
      <c r="AT7513" s="12"/>
      <c r="AU7513" s="12"/>
      <c r="AV7513" s="12"/>
      <c r="AW7513" s="12"/>
      <c r="AX7513" s="12"/>
      <c r="AY7513" s="12"/>
      <c r="AZ7513" s="12"/>
      <c r="BA7513" s="12"/>
      <c r="BB7513" s="12"/>
      <c r="BC7513" s="12"/>
      <c r="BD7513" s="12"/>
      <c r="BE7513" s="12"/>
      <c r="BF7513" s="12"/>
      <c r="BG7513" s="12"/>
      <c r="BH7513" s="12"/>
      <c r="BI7513" s="12"/>
      <c r="BJ7513" s="13"/>
      <c r="BK7513" s="13"/>
      <c r="BL7513" s="13"/>
      <c r="BM7513" s="13"/>
      <c r="BN7513" s="13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1"/>
      <c r="L7514" s="11"/>
      <c r="M7514" s="12"/>
      <c r="N7514" s="12"/>
      <c r="O7514" s="12"/>
      <c r="P7514" s="12"/>
      <c r="Q7514" s="12"/>
      <c r="R7514" s="12"/>
      <c r="S7514" s="12"/>
      <c r="T7514" s="12"/>
      <c r="U7514" s="12"/>
      <c r="V7514" s="12"/>
      <c r="W7514" s="12"/>
      <c r="X7514" s="12"/>
      <c r="Y7514" s="12"/>
      <c r="Z7514" s="12"/>
      <c r="AA7514" s="12"/>
      <c r="AB7514" s="12"/>
      <c r="AC7514" s="12"/>
      <c r="AD7514" s="12"/>
      <c r="AE7514" s="12"/>
      <c r="AF7514" s="12"/>
      <c r="AG7514" s="12"/>
      <c r="AH7514" s="12"/>
      <c r="AI7514" s="12"/>
      <c r="AJ7514" s="12"/>
      <c r="AK7514" s="12"/>
      <c r="AL7514" s="12"/>
      <c r="AM7514" s="12"/>
      <c r="AN7514" s="12"/>
      <c r="AO7514" s="12"/>
      <c r="AP7514" s="12"/>
      <c r="AQ7514" s="12"/>
      <c r="AR7514" s="12"/>
      <c r="AS7514" s="12"/>
      <c r="AT7514" s="12"/>
      <c r="AU7514" s="12"/>
      <c r="AV7514" s="12"/>
      <c r="AW7514" s="12"/>
      <c r="AX7514" s="12"/>
      <c r="AY7514" s="12"/>
      <c r="AZ7514" s="12"/>
      <c r="BA7514" s="12"/>
      <c r="BB7514" s="12"/>
      <c r="BC7514" s="12"/>
      <c r="BD7514" s="12"/>
      <c r="BE7514" s="12"/>
      <c r="BF7514" s="12"/>
      <c r="BG7514" s="12"/>
      <c r="BH7514" s="12"/>
      <c r="BI7514" s="12"/>
      <c r="BJ7514" s="13"/>
      <c r="BK7514" s="13"/>
      <c r="BL7514" s="13"/>
      <c r="BM7514" s="13"/>
      <c r="BN7514" s="13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1"/>
      <c r="L7515" s="11"/>
      <c r="M7515" s="12"/>
      <c r="N7515" s="12"/>
      <c r="O7515" s="12"/>
      <c r="P7515" s="12"/>
      <c r="Q7515" s="12"/>
      <c r="R7515" s="12"/>
      <c r="S7515" s="12"/>
      <c r="T7515" s="12"/>
      <c r="U7515" s="12"/>
      <c r="V7515" s="12"/>
      <c r="W7515" s="12"/>
      <c r="X7515" s="12"/>
      <c r="Y7515" s="12"/>
      <c r="Z7515" s="12"/>
      <c r="AA7515" s="12"/>
      <c r="AB7515" s="12"/>
      <c r="AC7515" s="12"/>
      <c r="AD7515" s="12"/>
      <c r="AE7515" s="12"/>
      <c r="AF7515" s="12"/>
      <c r="AG7515" s="12"/>
      <c r="AH7515" s="12"/>
      <c r="AI7515" s="12"/>
      <c r="AJ7515" s="12"/>
      <c r="AK7515" s="12"/>
      <c r="AL7515" s="12"/>
      <c r="AM7515" s="12"/>
      <c r="AN7515" s="12"/>
      <c r="AO7515" s="12"/>
      <c r="AP7515" s="12"/>
      <c r="AQ7515" s="12"/>
      <c r="AR7515" s="12"/>
      <c r="AS7515" s="12"/>
      <c r="AT7515" s="12"/>
      <c r="AU7515" s="12"/>
      <c r="AV7515" s="12"/>
      <c r="AW7515" s="12"/>
      <c r="AX7515" s="12"/>
      <c r="AY7515" s="12"/>
      <c r="AZ7515" s="12"/>
      <c r="BA7515" s="12"/>
      <c r="BB7515" s="12"/>
      <c r="BC7515" s="12"/>
      <c r="BD7515" s="12"/>
      <c r="BE7515" s="12"/>
      <c r="BF7515" s="12"/>
      <c r="BG7515" s="12"/>
      <c r="BH7515" s="12"/>
      <c r="BI7515" s="12"/>
      <c r="BJ7515" s="13"/>
      <c r="BK7515" s="13"/>
      <c r="BL7515" s="13"/>
      <c r="BM7515" s="13"/>
      <c r="BN7515" s="13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1"/>
      <c r="L7516" s="11"/>
      <c r="M7516" s="12"/>
      <c r="N7516" s="12"/>
      <c r="O7516" s="12"/>
      <c r="P7516" s="12"/>
      <c r="Q7516" s="12"/>
      <c r="R7516" s="12"/>
      <c r="S7516" s="12"/>
      <c r="T7516" s="12"/>
      <c r="U7516" s="12"/>
      <c r="V7516" s="12"/>
      <c r="W7516" s="12"/>
      <c r="X7516" s="12"/>
      <c r="Y7516" s="12"/>
      <c r="Z7516" s="12"/>
      <c r="AA7516" s="12"/>
      <c r="AB7516" s="12"/>
      <c r="AC7516" s="12"/>
      <c r="AD7516" s="12"/>
      <c r="AE7516" s="12"/>
      <c r="AF7516" s="12"/>
      <c r="AG7516" s="12"/>
      <c r="AH7516" s="12"/>
      <c r="AI7516" s="12"/>
      <c r="AJ7516" s="12"/>
      <c r="AK7516" s="12"/>
      <c r="AL7516" s="12"/>
      <c r="AM7516" s="12"/>
      <c r="AN7516" s="12"/>
      <c r="AO7516" s="12"/>
      <c r="AP7516" s="12"/>
      <c r="AQ7516" s="12"/>
      <c r="AR7516" s="12"/>
      <c r="AS7516" s="12"/>
      <c r="AT7516" s="12"/>
      <c r="AU7516" s="12"/>
      <c r="AV7516" s="12"/>
      <c r="AW7516" s="12"/>
      <c r="AX7516" s="12"/>
      <c r="AY7516" s="12"/>
      <c r="AZ7516" s="12"/>
      <c r="BA7516" s="12"/>
      <c r="BB7516" s="12"/>
      <c r="BC7516" s="12"/>
      <c r="BD7516" s="12"/>
      <c r="BE7516" s="12"/>
      <c r="BF7516" s="12"/>
      <c r="BG7516" s="12"/>
      <c r="BH7516" s="12"/>
      <c r="BI7516" s="12"/>
      <c r="BJ7516" s="13"/>
      <c r="BK7516" s="13"/>
      <c r="BL7516" s="13"/>
      <c r="BM7516" s="13"/>
      <c r="BN7516" s="13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1"/>
      <c r="L7517" s="11"/>
      <c r="M7517" s="12"/>
      <c r="N7517" s="12"/>
      <c r="O7517" s="12"/>
      <c r="P7517" s="12"/>
      <c r="Q7517" s="12"/>
      <c r="R7517" s="12"/>
      <c r="S7517" s="12"/>
      <c r="T7517" s="12"/>
      <c r="U7517" s="12"/>
      <c r="V7517" s="12"/>
      <c r="W7517" s="12"/>
      <c r="X7517" s="12"/>
      <c r="Y7517" s="12"/>
      <c r="Z7517" s="12"/>
      <c r="AA7517" s="12"/>
      <c r="AB7517" s="12"/>
      <c r="AC7517" s="12"/>
      <c r="AD7517" s="12"/>
      <c r="AE7517" s="12"/>
      <c r="AF7517" s="12"/>
      <c r="AG7517" s="12"/>
      <c r="AH7517" s="12"/>
      <c r="AI7517" s="12"/>
      <c r="AJ7517" s="12"/>
      <c r="AK7517" s="12"/>
      <c r="AL7517" s="12"/>
      <c r="AM7517" s="12"/>
      <c r="AN7517" s="12"/>
      <c r="AO7517" s="12"/>
      <c r="AP7517" s="12"/>
      <c r="AQ7517" s="12"/>
      <c r="AR7517" s="12"/>
      <c r="AS7517" s="12"/>
      <c r="AT7517" s="12"/>
      <c r="AU7517" s="12"/>
      <c r="AV7517" s="12"/>
      <c r="AW7517" s="12"/>
      <c r="AX7517" s="12"/>
      <c r="AY7517" s="12"/>
      <c r="AZ7517" s="12"/>
      <c r="BA7517" s="12"/>
      <c r="BB7517" s="12"/>
      <c r="BC7517" s="12"/>
      <c r="BD7517" s="12"/>
      <c r="BE7517" s="12"/>
      <c r="BF7517" s="12"/>
      <c r="BG7517" s="12"/>
      <c r="BH7517" s="12"/>
      <c r="BI7517" s="12"/>
      <c r="BJ7517" s="13"/>
      <c r="BK7517" s="13"/>
      <c r="BL7517" s="13"/>
      <c r="BM7517" s="13"/>
      <c r="BN7517" s="13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1"/>
      <c r="L7518" s="11"/>
      <c r="M7518" s="12"/>
      <c r="N7518" s="12"/>
      <c r="O7518" s="12"/>
      <c r="P7518" s="12"/>
      <c r="Q7518" s="12"/>
      <c r="R7518" s="12"/>
      <c r="S7518" s="12"/>
      <c r="T7518" s="12"/>
      <c r="U7518" s="12"/>
      <c r="V7518" s="12"/>
      <c r="W7518" s="12"/>
      <c r="X7518" s="12"/>
      <c r="Y7518" s="12"/>
      <c r="Z7518" s="12"/>
      <c r="AA7518" s="12"/>
      <c r="AB7518" s="12"/>
      <c r="AC7518" s="12"/>
      <c r="AD7518" s="12"/>
      <c r="AE7518" s="12"/>
      <c r="AF7518" s="12"/>
      <c r="AG7518" s="12"/>
      <c r="AH7518" s="12"/>
      <c r="AI7518" s="12"/>
      <c r="AJ7518" s="12"/>
      <c r="AK7518" s="12"/>
      <c r="AL7518" s="12"/>
      <c r="AM7518" s="12"/>
      <c r="AN7518" s="12"/>
      <c r="AO7518" s="12"/>
      <c r="AP7518" s="12"/>
      <c r="AQ7518" s="12"/>
      <c r="AR7518" s="12"/>
      <c r="AS7518" s="12"/>
      <c r="AT7518" s="12"/>
      <c r="AU7518" s="12"/>
      <c r="AV7518" s="12"/>
      <c r="AW7518" s="12"/>
      <c r="AX7518" s="12"/>
      <c r="AY7518" s="12"/>
      <c r="AZ7518" s="12"/>
      <c r="BA7518" s="12"/>
      <c r="BB7518" s="12"/>
      <c r="BC7518" s="12"/>
      <c r="BD7518" s="12"/>
      <c r="BE7518" s="12"/>
      <c r="BF7518" s="12"/>
      <c r="BG7518" s="12"/>
      <c r="BH7518" s="12"/>
      <c r="BI7518" s="12"/>
      <c r="BJ7518" s="13"/>
      <c r="BK7518" s="13"/>
      <c r="BL7518" s="13"/>
      <c r="BM7518" s="13"/>
      <c r="BN7518" s="13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1"/>
      <c r="L7519" s="11"/>
      <c r="M7519" s="12"/>
      <c r="N7519" s="12"/>
      <c r="O7519" s="12"/>
      <c r="P7519" s="12"/>
      <c r="Q7519" s="12"/>
      <c r="R7519" s="12"/>
      <c r="S7519" s="12"/>
      <c r="T7519" s="12"/>
      <c r="U7519" s="12"/>
      <c r="V7519" s="12"/>
      <c r="W7519" s="12"/>
      <c r="X7519" s="12"/>
      <c r="Y7519" s="12"/>
      <c r="Z7519" s="12"/>
      <c r="AA7519" s="12"/>
      <c r="AB7519" s="12"/>
      <c r="AC7519" s="12"/>
      <c r="AD7519" s="12"/>
      <c r="AE7519" s="12"/>
      <c r="AF7519" s="12"/>
      <c r="AG7519" s="12"/>
      <c r="AH7519" s="12"/>
      <c r="AI7519" s="12"/>
      <c r="AJ7519" s="12"/>
      <c r="AK7519" s="12"/>
      <c r="AL7519" s="12"/>
      <c r="AM7519" s="12"/>
      <c r="AN7519" s="12"/>
      <c r="AO7519" s="12"/>
      <c r="AP7519" s="12"/>
      <c r="AQ7519" s="12"/>
      <c r="AR7519" s="12"/>
      <c r="AS7519" s="12"/>
      <c r="AT7519" s="12"/>
      <c r="AU7519" s="12"/>
      <c r="AV7519" s="12"/>
      <c r="AW7519" s="12"/>
      <c r="AX7519" s="12"/>
      <c r="AY7519" s="12"/>
      <c r="AZ7519" s="12"/>
      <c r="BA7519" s="12"/>
      <c r="BB7519" s="12"/>
      <c r="BC7519" s="12"/>
      <c r="BD7519" s="12"/>
      <c r="BE7519" s="12"/>
      <c r="BF7519" s="12"/>
      <c r="BG7519" s="12"/>
      <c r="BH7519" s="12"/>
      <c r="BI7519" s="12"/>
      <c r="BJ7519" s="13"/>
      <c r="BK7519" s="13"/>
      <c r="BL7519" s="13"/>
      <c r="BM7519" s="13"/>
      <c r="BN7519" s="13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1"/>
      <c r="L7520" s="11"/>
      <c r="M7520" s="12"/>
      <c r="N7520" s="12"/>
      <c r="O7520" s="12"/>
      <c r="P7520" s="12"/>
      <c r="Q7520" s="12"/>
      <c r="R7520" s="12"/>
      <c r="S7520" s="12"/>
      <c r="T7520" s="12"/>
      <c r="U7520" s="12"/>
      <c r="V7520" s="12"/>
      <c r="W7520" s="12"/>
      <c r="X7520" s="12"/>
      <c r="Y7520" s="12"/>
      <c r="Z7520" s="12"/>
      <c r="AA7520" s="12"/>
      <c r="AB7520" s="12"/>
      <c r="AC7520" s="12"/>
      <c r="AD7520" s="12"/>
      <c r="AE7520" s="12"/>
      <c r="AF7520" s="12"/>
      <c r="AG7520" s="12"/>
      <c r="AH7520" s="12"/>
      <c r="AI7520" s="12"/>
      <c r="AJ7520" s="12"/>
      <c r="AK7520" s="12"/>
      <c r="AL7520" s="12"/>
      <c r="AM7520" s="12"/>
      <c r="AN7520" s="12"/>
      <c r="AO7520" s="12"/>
      <c r="AP7520" s="12"/>
      <c r="AQ7520" s="12"/>
      <c r="AR7520" s="12"/>
      <c r="AS7520" s="12"/>
      <c r="AT7520" s="12"/>
      <c r="AU7520" s="12"/>
      <c r="AV7520" s="12"/>
      <c r="AW7520" s="12"/>
      <c r="AX7520" s="12"/>
      <c r="AY7520" s="12"/>
      <c r="AZ7520" s="12"/>
      <c r="BA7520" s="12"/>
      <c r="BB7520" s="12"/>
      <c r="BC7520" s="12"/>
      <c r="BD7520" s="12"/>
      <c r="BE7520" s="12"/>
      <c r="BF7520" s="12"/>
      <c r="BG7520" s="12"/>
      <c r="BH7520" s="12"/>
      <c r="BI7520" s="12"/>
      <c r="BJ7520" s="13"/>
      <c r="BK7520" s="13"/>
      <c r="BL7520" s="13"/>
      <c r="BM7520" s="13"/>
      <c r="BN7520" s="13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1"/>
      <c r="L7521" s="11"/>
      <c r="M7521" s="12"/>
      <c r="N7521" s="12"/>
      <c r="O7521" s="12"/>
      <c r="P7521" s="12"/>
      <c r="Q7521" s="12"/>
      <c r="R7521" s="12"/>
      <c r="S7521" s="12"/>
      <c r="T7521" s="12"/>
      <c r="U7521" s="12"/>
      <c r="V7521" s="12"/>
      <c r="W7521" s="12"/>
      <c r="X7521" s="12"/>
      <c r="Y7521" s="12"/>
      <c r="Z7521" s="12"/>
      <c r="AA7521" s="12"/>
      <c r="AB7521" s="12"/>
      <c r="AC7521" s="12"/>
      <c r="AD7521" s="12"/>
      <c r="AE7521" s="12"/>
      <c r="AF7521" s="12"/>
      <c r="AG7521" s="12"/>
      <c r="AH7521" s="12"/>
      <c r="AI7521" s="12"/>
      <c r="AJ7521" s="12"/>
      <c r="AK7521" s="12"/>
      <c r="AL7521" s="12"/>
      <c r="AM7521" s="12"/>
      <c r="AN7521" s="12"/>
      <c r="AO7521" s="12"/>
      <c r="AP7521" s="12"/>
      <c r="AQ7521" s="12"/>
      <c r="AR7521" s="12"/>
      <c r="AS7521" s="12"/>
      <c r="AT7521" s="12"/>
      <c r="AU7521" s="12"/>
      <c r="AV7521" s="12"/>
      <c r="AW7521" s="12"/>
      <c r="AX7521" s="12"/>
      <c r="AY7521" s="12"/>
      <c r="AZ7521" s="12"/>
      <c r="BA7521" s="12"/>
      <c r="BB7521" s="12"/>
      <c r="BC7521" s="12"/>
      <c r="BD7521" s="12"/>
      <c r="BE7521" s="12"/>
      <c r="BF7521" s="12"/>
      <c r="BG7521" s="12"/>
      <c r="BH7521" s="12"/>
      <c r="BI7521" s="12"/>
      <c r="BJ7521" s="13"/>
      <c r="BK7521" s="13"/>
      <c r="BL7521" s="13"/>
      <c r="BM7521" s="13"/>
      <c r="BN7521" s="13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1"/>
      <c r="L7522" s="11"/>
      <c r="M7522" s="12"/>
      <c r="N7522" s="12"/>
      <c r="O7522" s="12"/>
      <c r="P7522" s="12"/>
      <c r="Q7522" s="12"/>
      <c r="R7522" s="12"/>
      <c r="S7522" s="12"/>
      <c r="T7522" s="12"/>
      <c r="U7522" s="12"/>
      <c r="V7522" s="12"/>
      <c r="W7522" s="12"/>
      <c r="X7522" s="12"/>
      <c r="Y7522" s="12"/>
      <c r="Z7522" s="12"/>
      <c r="AA7522" s="12"/>
      <c r="AB7522" s="12"/>
      <c r="AC7522" s="12"/>
      <c r="AD7522" s="12"/>
      <c r="AE7522" s="12"/>
      <c r="AF7522" s="12"/>
      <c r="AG7522" s="12"/>
      <c r="AH7522" s="12"/>
      <c r="AI7522" s="12"/>
      <c r="AJ7522" s="12"/>
      <c r="AK7522" s="12"/>
      <c r="AL7522" s="12"/>
      <c r="AM7522" s="12"/>
      <c r="AN7522" s="12"/>
      <c r="AO7522" s="12"/>
      <c r="AP7522" s="12"/>
      <c r="AQ7522" s="12"/>
      <c r="AR7522" s="12"/>
      <c r="AS7522" s="12"/>
      <c r="AT7522" s="12"/>
      <c r="AU7522" s="12"/>
      <c r="AV7522" s="12"/>
      <c r="AW7522" s="12"/>
      <c r="AX7522" s="12"/>
      <c r="AY7522" s="12"/>
      <c r="AZ7522" s="12"/>
      <c r="BA7522" s="12"/>
      <c r="BB7522" s="12"/>
      <c r="BC7522" s="12"/>
      <c r="BD7522" s="12"/>
      <c r="BE7522" s="12"/>
      <c r="BF7522" s="12"/>
      <c r="BG7522" s="12"/>
      <c r="BH7522" s="12"/>
      <c r="BI7522" s="12"/>
      <c r="BJ7522" s="13"/>
      <c r="BK7522" s="13"/>
      <c r="BL7522" s="13"/>
      <c r="BM7522" s="13"/>
      <c r="BN7522" s="13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1"/>
      <c r="L7523" s="11"/>
      <c r="M7523" s="12"/>
      <c r="N7523" s="12"/>
      <c r="O7523" s="12"/>
      <c r="P7523" s="12"/>
      <c r="Q7523" s="12"/>
      <c r="R7523" s="12"/>
      <c r="S7523" s="12"/>
      <c r="T7523" s="12"/>
      <c r="U7523" s="12"/>
      <c r="V7523" s="12"/>
      <c r="W7523" s="12"/>
      <c r="X7523" s="12"/>
      <c r="Y7523" s="12"/>
      <c r="Z7523" s="12"/>
      <c r="AA7523" s="12"/>
      <c r="AB7523" s="12"/>
      <c r="AC7523" s="12"/>
      <c r="AD7523" s="12"/>
      <c r="AE7523" s="12"/>
      <c r="AF7523" s="12"/>
      <c r="AG7523" s="12"/>
      <c r="AH7523" s="12"/>
      <c r="AI7523" s="12"/>
      <c r="AJ7523" s="12"/>
      <c r="AK7523" s="12"/>
      <c r="AL7523" s="12"/>
      <c r="AM7523" s="12"/>
      <c r="AN7523" s="12"/>
      <c r="AO7523" s="12"/>
      <c r="AP7523" s="12"/>
      <c r="AQ7523" s="12"/>
      <c r="AR7523" s="12"/>
      <c r="AS7523" s="12"/>
      <c r="AT7523" s="12"/>
      <c r="AU7523" s="12"/>
      <c r="AV7523" s="12"/>
      <c r="AW7523" s="12"/>
      <c r="AX7523" s="12"/>
      <c r="AY7523" s="12"/>
      <c r="AZ7523" s="12"/>
      <c r="BA7523" s="12"/>
      <c r="BB7523" s="12"/>
      <c r="BC7523" s="12"/>
      <c r="BD7523" s="12"/>
      <c r="BE7523" s="12"/>
      <c r="BF7523" s="12"/>
      <c r="BG7523" s="12"/>
      <c r="BH7523" s="12"/>
      <c r="BI7523" s="12"/>
      <c r="BJ7523" s="13"/>
      <c r="BK7523" s="13"/>
      <c r="BL7523" s="13"/>
      <c r="BM7523" s="13"/>
      <c r="BN7523" s="13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1"/>
      <c r="L7524" s="11"/>
      <c r="M7524" s="12"/>
      <c r="N7524" s="12"/>
      <c r="O7524" s="12"/>
      <c r="P7524" s="12"/>
      <c r="Q7524" s="12"/>
      <c r="R7524" s="12"/>
      <c r="S7524" s="12"/>
      <c r="T7524" s="12"/>
      <c r="U7524" s="12"/>
      <c r="V7524" s="12"/>
      <c r="W7524" s="12"/>
      <c r="X7524" s="12"/>
      <c r="Y7524" s="12"/>
      <c r="Z7524" s="12"/>
      <c r="AA7524" s="12"/>
      <c r="AB7524" s="12"/>
      <c r="AC7524" s="12"/>
      <c r="AD7524" s="12"/>
      <c r="AE7524" s="12"/>
      <c r="AF7524" s="12"/>
      <c r="AG7524" s="12"/>
      <c r="AH7524" s="12"/>
      <c r="AI7524" s="12"/>
      <c r="AJ7524" s="12"/>
      <c r="AK7524" s="12"/>
      <c r="AL7524" s="12"/>
      <c r="AM7524" s="12"/>
      <c r="AN7524" s="12"/>
      <c r="AO7524" s="12"/>
      <c r="AP7524" s="12"/>
      <c r="AQ7524" s="12"/>
      <c r="AR7524" s="12"/>
      <c r="AS7524" s="12"/>
      <c r="AT7524" s="12"/>
      <c r="AU7524" s="12"/>
      <c r="AV7524" s="12"/>
      <c r="AW7524" s="12"/>
      <c r="AX7524" s="12"/>
      <c r="AY7524" s="12"/>
      <c r="AZ7524" s="12"/>
      <c r="BA7524" s="12"/>
      <c r="BB7524" s="12"/>
      <c r="BC7524" s="12"/>
      <c r="BD7524" s="12"/>
      <c r="BE7524" s="12"/>
      <c r="BF7524" s="12"/>
      <c r="BG7524" s="12"/>
      <c r="BH7524" s="12"/>
      <c r="BI7524" s="12"/>
      <c r="BJ7524" s="13"/>
      <c r="BK7524" s="13"/>
      <c r="BL7524" s="13"/>
      <c r="BM7524" s="13"/>
      <c r="BN7524" s="13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1"/>
      <c r="L7525" s="11"/>
      <c r="M7525" s="12"/>
      <c r="N7525" s="12"/>
      <c r="O7525" s="12"/>
      <c r="P7525" s="12"/>
      <c r="Q7525" s="12"/>
      <c r="R7525" s="12"/>
      <c r="S7525" s="12"/>
      <c r="T7525" s="12"/>
      <c r="U7525" s="12"/>
      <c r="V7525" s="12"/>
      <c r="W7525" s="12"/>
      <c r="X7525" s="12"/>
      <c r="Y7525" s="12"/>
      <c r="Z7525" s="12"/>
      <c r="AA7525" s="12"/>
      <c r="AB7525" s="12"/>
      <c r="AC7525" s="12"/>
      <c r="AD7525" s="12"/>
      <c r="AE7525" s="12"/>
      <c r="AF7525" s="12"/>
      <c r="AG7525" s="12"/>
      <c r="AH7525" s="12"/>
      <c r="AI7525" s="12"/>
      <c r="AJ7525" s="12"/>
      <c r="AK7525" s="12"/>
      <c r="AL7525" s="12"/>
      <c r="AM7525" s="12"/>
      <c r="AN7525" s="12"/>
      <c r="AO7525" s="12"/>
      <c r="AP7525" s="12"/>
      <c r="AQ7525" s="12"/>
      <c r="AR7525" s="12"/>
      <c r="AS7525" s="12"/>
      <c r="AT7525" s="12"/>
      <c r="AU7525" s="12"/>
      <c r="AV7525" s="12"/>
      <c r="AW7525" s="12"/>
      <c r="AX7525" s="12"/>
      <c r="AY7525" s="12"/>
      <c r="AZ7525" s="12"/>
      <c r="BA7525" s="12"/>
      <c r="BB7525" s="12"/>
      <c r="BC7525" s="12"/>
      <c r="BD7525" s="12"/>
      <c r="BE7525" s="12"/>
      <c r="BF7525" s="12"/>
      <c r="BG7525" s="12"/>
      <c r="BH7525" s="12"/>
      <c r="BI7525" s="12"/>
      <c r="BJ7525" s="13"/>
      <c r="BK7525" s="13"/>
      <c r="BL7525" s="13"/>
      <c r="BM7525" s="13"/>
      <c r="BN7525" s="13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1"/>
      <c r="L7526" s="11"/>
      <c r="M7526" s="12"/>
      <c r="N7526" s="12"/>
      <c r="O7526" s="12"/>
      <c r="P7526" s="12"/>
      <c r="Q7526" s="12"/>
      <c r="R7526" s="12"/>
      <c r="S7526" s="12"/>
      <c r="T7526" s="12"/>
      <c r="U7526" s="12"/>
      <c r="V7526" s="12"/>
      <c r="W7526" s="12"/>
      <c r="X7526" s="12"/>
      <c r="Y7526" s="12"/>
      <c r="Z7526" s="12"/>
      <c r="AA7526" s="12"/>
      <c r="AB7526" s="12"/>
      <c r="AC7526" s="12"/>
      <c r="AD7526" s="12"/>
      <c r="AE7526" s="12"/>
      <c r="AF7526" s="12"/>
      <c r="AG7526" s="12"/>
      <c r="AH7526" s="12"/>
      <c r="AI7526" s="12"/>
      <c r="AJ7526" s="12"/>
      <c r="AK7526" s="12"/>
      <c r="AL7526" s="12"/>
      <c r="AM7526" s="12"/>
      <c r="AN7526" s="12"/>
      <c r="AO7526" s="12"/>
      <c r="AP7526" s="12"/>
      <c r="AQ7526" s="12"/>
      <c r="AR7526" s="12"/>
      <c r="AS7526" s="12"/>
      <c r="AT7526" s="12"/>
      <c r="AU7526" s="12"/>
      <c r="AV7526" s="12"/>
      <c r="AW7526" s="12"/>
      <c r="AX7526" s="12"/>
      <c r="AY7526" s="12"/>
      <c r="AZ7526" s="12"/>
      <c r="BA7526" s="12"/>
      <c r="BB7526" s="12"/>
      <c r="BC7526" s="12"/>
      <c r="BD7526" s="12"/>
      <c r="BE7526" s="12"/>
      <c r="BF7526" s="12"/>
      <c r="BG7526" s="12"/>
      <c r="BH7526" s="12"/>
      <c r="BI7526" s="12"/>
      <c r="BJ7526" s="13"/>
      <c r="BK7526" s="13"/>
      <c r="BL7526" s="13"/>
      <c r="BM7526" s="13"/>
      <c r="BN7526" s="13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1"/>
      <c r="L7527" s="11"/>
      <c r="M7527" s="12"/>
      <c r="N7527" s="12"/>
      <c r="O7527" s="12"/>
      <c r="P7527" s="12"/>
      <c r="Q7527" s="12"/>
      <c r="R7527" s="12"/>
      <c r="S7527" s="12"/>
      <c r="T7527" s="12"/>
      <c r="U7527" s="12"/>
      <c r="V7527" s="12"/>
      <c r="W7527" s="12"/>
      <c r="X7527" s="12"/>
      <c r="Y7527" s="12"/>
      <c r="Z7527" s="12"/>
      <c r="AA7527" s="12"/>
      <c r="AB7527" s="12"/>
      <c r="AC7527" s="12"/>
      <c r="AD7527" s="12"/>
      <c r="AE7527" s="12"/>
      <c r="AF7527" s="12"/>
      <c r="AG7527" s="12"/>
      <c r="AH7527" s="12"/>
      <c r="AI7527" s="12"/>
      <c r="AJ7527" s="12"/>
      <c r="AK7527" s="12"/>
      <c r="AL7527" s="12"/>
      <c r="AM7527" s="12"/>
      <c r="AN7527" s="12"/>
      <c r="AO7527" s="12"/>
      <c r="AP7527" s="12"/>
      <c r="AQ7527" s="12"/>
      <c r="AR7527" s="12"/>
      <c r="AS7527" s="12"/>
      <c r="AT7527" s="12"/>
      <c r="AU7527" s="12"/>
      <c r="AV7527" s="12"/>
      <c r="AW7527" s="12"/>
      <c r="AX7527" s="12"/>
      <c r="AY7527" s="12"/>
      <c r="AZ7527" s="12"/>
      <c r="BA7527" s="12"/>
      <c r="BB7527" s="12"/>
      <c r="BC7527" s="12"/>
      <c r="BD7527" s="12"/>
      <c r="BE7527" s="12"/>
      <c r="BF7527" s="12"/>
      <c r="BG7527" s="12"/>
      <c r="BH7527" s="12"/>
      <c r="BI7527" s="12"/>
      <c r="BJ7527" s="13"/>
      <c r="BK7527" s="13"/>
      <c r="BL7527" s="13"/>
      <c r="BM7527" s="13"/>
      <c r="BN7527" s="13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1"/>
      <c r="L7528" s="11"/>
      <c r="M7528" s="12"/>
      <c r="N7528" s="12"/>
      <c r="O7528" s="12"/>
      <c r="P7528" s="12"/>
      <c r="Q7528" s="12"/>
      <c r="R7528" s="12"/>
      <c r="S7528" s="12"/>
      <c r="T7528" s="12"/>
      <c r="U7528" s="12"/>
      <c r="V7528" s="12"/>
      <c r="W7528" s="12"/>
      <c r="X7528" s="12"/>
      <c r="Y7528" s="12"/>
      <c r="Z7528" s="12"/>
      <c r="AA7528" s="12"/>
      <c r="AB7528" s="12"/>
      <c r="AC7528" s="12"/>
      <c r="AD7528" s="12"/>
      <c r="AE7528" s="12"/>
      <c r="AF7528" s="12"/>
      <c r="AG7528" s="12"/>
      <c r="AH7528" s="12"/>
      <c r="AI7528" s="12"/>
      <c r="AJ7528" s="12"/>
      <c r="AK7528" s="12"/>
      <c r="AL7528" s="12"/>
      <c r="AM7528" s="12"/>
      <c r="AN7528" s="12"/>
      <c r="AO7528" s="12"/>
      <c r="AP7528" s="12"/>
      <c r="AQ7528" s="12"/>
      <c r="AR7528" s="12"/>
      <c r="AS7528" s="12"/>
      <c r="AT7528" s="12"/>
      <c r="AU7528" s="12"/>
      <c r="AV7528" s="12"/>
      <c r="AW7528" s="12"/>
      <c r="AX7528" s="12"/>
      <c r="AY7528" s="12"/>
      <c r="AZ7528" s="12"/>
      <c r="BA7528" s="12"/>
      <c r="BB7528" s="12"/>
      <c r="BC7528" s="12"/>
      <c r="BD7528" s="12"/>
      <c r="BE7528" s="12"/>
      <c r="BF7528" s="12"/>
      <c r="BG7528" s="12"/>
      <c r="BH7528" s="12"/>
      <c r="BI7528" s="12"/>
      <c r="BJ7528" s="13"/>
      <c r="BK7528" s="13"/>
      <c r="BL7528" s="13"/>
      <c r="BM7528" s="13"/>
      <c r="BN7528" s="13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1"/>
      <c r="L7529" s="11"/>
      <c r="M7529" s="12"/>
      <c r="N7529" s="12"/>
      <c r="O7529" s="12"/>
      <c r="P7529" s="12"/>
      <c r="Q7529" s="12"/>
      <c r="R7529" s="12"/>
      <c r="S7529" s="12"/>
      <c r="T7529" s="12"/>
      <c r="U7529" s="12"/>
      <c r="V7529" s="12"/>
      <c r="W7529" s="12"/>
      <c r="X7529" s="12"/>
      <c r="Y7529" s="12"/>
      <c r="Z7529" s="12"/>
      <c r="AA7529" s="12"/>
      <c r="AB7529" s="12"/>
      <c r="AC7529" s="12"/>
      <c r="AD7529" s="12"/>
      <c r="AE7529" s="12"/>
      <c r="AF7529" s="12"/>
      <c r="AG7529" s="12"/>
      <c r="AH7529" s="12"/>
      <c r="AI7529" s="12"/>
      <c r="AJ7529" s="12"/>
      <c r="AK7529" s="12"/>
      <c r="AL7529" s="12"/>
      <c r="AM7529" s="12"/>
      <c r="AN7529" s="12"/>
      <c r="AO7529" s="12"/>
      <c r="AP7529" s="12"/>
      <c r="AQ7529" s="12"/>
      <c r="AR7529" s="12"/>
      <c r="AS7529" s="12"/>
      <c r="AT7529" s="12"/>
      <c r="AU7529" s="12"/>
      <c r="AV7529" s="12"/>
      <c r="AW7529" s="12"/>
      <c r="AX7529" s="12"/>
      <c r="AY7529" s="12"/>
      <c r="AZ7529" s="12"/>
      <c r="BA7529" s="12"/>
      <c r="BB7529" s="12"/>
      <c r="BC7529" s="12"/>
      <c r="BD7529" s="12"/>
      <c r="BE7529" s="12"/>
      <c r="BF7529" s="12"/>
      <c r="BG7529" s="12"/>
      <c r="BH7529" s="12"/>
      <c r="BI7529" s="12"/>
      <c r="BJ7529" s="13"/>
      <c r="BK7529" s="13"/>
      <c r="BL7529" s="13"/>
      <c r="BM7529" s="13"/>
      <c r="BN7529" s="13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1"/>
      <c r="L7530" s="11"/>
      <c r="M7530" s="12"/>
      <c r="N7530" s="12"/>
      <c r="O7530" s="12"/>
      <c r="P7530" s="12"/>
      <c r="Q7530" s="12"/>
      <c r="R7530" s="12"/>
      <c r="S7530" s="12"/>
      <c r="T7530" s="12"/>
      <c r="U7530" s="12"/>
      <c r="V7530" s="12"/>
      <c r="W7530" s="12"/>
      <c r="X7530" s="12"/>
      <c r="Y7530" s="12"/>
      <c r="Z7530" s="12"/>
      <c r="AA7530" s="12"/>
      <c r="AB7530" s="12"/>
      <c r="AC7530" s="12"/>
      <c r="AD7530" s="12"/>
      <c r="AE7530" s="12"/>
      <c r="AF7530" s="12"/>
      <c r="AG7530" s="12"/>
      <c r="AH7530" s="12"/>
      <c r="AI7530" s="12"/>
      <c r="AJ7530" s="12"/>
      <c r="AK7530" s="12"/>
      <c r="AL7530" s="12"/>
      <c r="AM7530" s="12"/>
      <c r="AN7530" s="12"/>
      <c r="AO7530" s="12"/>
      <c r="AP7530" s="12"/>
      <c r="AQ7530" s="12"/>
      <c r="AR7530" s="12"/>
      <c r="AS7530" s="12"/>
      <c r="AT7530" s="12"/>
      <c r="AU7530" s="12"/>
      <c r="AV7530" s="12"/>
      <c r="AW7530" s="12"/>
      <c r="AX7530" s="12"/>
      <c r="AY7530" s="12"/>
      <c r="AZ7530" s="12"/>
      <c r="BA7530" s="12"/>
      <c r="BB7530" s="12"/>
      <c r="BC7530" s="12"/>
      <c r="BD7530" s="12"/>
      <c r="BE7530" s="12"/>
      <c r="BF7530" s="12"/>
      <c r="BG7530" s="12"/>
      <c r="BH7530" s="12"/>
      <c r="BI7530" s="12"/>
      <c r="BJ7530" s="13"/>
      <c r="BK7530" s="13"/>
      <c r="BL7530" s="13"/>
      <c r="BM7530" s="13"/>
      <c r="BN7530" s="13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1"/>
      <c r="L7531" s="11"/>
      <c r="M7531" s="12"/>
      <c r="N7531" s="12"/>
      <c r="O7531" s="12"/>
      <c r="P7531" s="12"/>
      <c r="Q7531" s="12"/>
      <c r="R7531" s="12"/>
      <c r="S7531" s="12"/>
      <c r="T7531" s="12"/>
      <c r="U7531" s="12"/>
      <c r="V7531" s="12"/>
      <c r="W7531" s="12"/>
      <c r="X7531" s="12"/>
      <c r="Y7531" s="12"/>
      <c r="Z7531" s="12"/>
      <c r="AA7531" s="12"/>
      <c r="AB7531" s="12"/>
      <c r="AC7531" s="12"/>
      <c r="AD7531" s="12"/>
      <c r="AE7531" s="12"/>
      <c r="AF7531" s="12"/>
      <c r="AG7531" s="12"/>
      <c r="AH7531" s="12"/>
      <c r="AI7531" s="12"/>
      <c r="AJ7531" s="12"/>
      <c r="AK7531" s="12"/>
      <c r="AL7531" s="12"/>
      <c r="AM7531" s="12"/>
      <c r="AN7531" s="12"/>
      <c r="AO7531" s="12"/>
      <c r="AP7531" s="12"/>
      <c r="AQ7531" s="12"/>
      <c r="AR7531" s="12"/>
      <c r="AS7531" s="12"/>
      <c r="AT7531" s="12"/>
      <c r="AU7531" s="12"/>
      <c r="AV7531" s="12"/>
      <c r="AW7531" s="12"/>
      <c r="AX7531" s="12"/>
      <c r="AY7531" s="12"/>
      <c r="AZ7531" s="12"/>
      <c r="BA7531" s="12"/>
      <c r="BB7531" s="12"/>
      <c r="BC7531" s="12"/>
      <c r="BD7531" s="12"/>
      <c r="BE7531" s="12"/>
      <c r="BF7531" s="12"/>
      <c r="BG7531" s="12"/>
      <c r="BH7531" s="12"/>
      <c r="BI7531" s="12"/>
      <c r="BJ7531" s="13"/>
      <c r="BK7531" s="13"/>
      <c r="BL7531" s="13"/>
      <c r="BM7531" s="13"/>
      <c r="BN7531" s="13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1"/>
      <c r="L7532" s="11"/>
      <c r="M7532" s="12"/>
      <c r="N7532" s="12"/>
      <c r="O7532" s="12"/>
      <c r="P7532" s="12"/>
      <c r="Q7532" s="12"/>
      <c r="R7532" s="12"/>
      <c r="S7532" s="12"/>
      <c r="T7532" s="12"/>
      <c r="U7532" s="12"/>
      <c r="V7532" s="12"/>
      <c r="W7532" s="12"/>
      <c r="X7532" s="12"/>
      <c r="Y7532" s="12"/>
      <c r="Z7532" s="12"/>
      <c r="AA7532" s="12"/>
      <c r="AB7532" s="12"/>
      <c r="AC7532" s="12"/>
      <c r="AD7532" s="12"/>
      <c r="AE7532" s="12"/>
      <c r="AF7532" s="12"/>
      <c r="AG7532" s="12"/>
      <c r="AH7532" s="12"/>
      <c r="AI7532" s="12"/>
      <c r="AJ7532" s="12"/>
      <c r="AK7532" s="12"/>
      <c r="AL7532" s="12"/>
      <c r="AM7532" s="12"/>
      <c r="AN7532" s="12"/>
      <c r="AO7532" s="12"/>
      <c r="AP7532" s="12"/>
      <c r="AQ7532" s="12"/>
      <c r="AR7532" s="12"/>
      <c r="AS7532" s="12"/>
      <c r="AT7532" s="12"/>
      <c r="AU7532" s="12"/>
      <c r="AV7532" s="12"/>
      <c r="AW7532" s="12"/>
      <c r="AX7532" s="12"/>
      <c r="AY7532" s="12"/>
      <c r="AZ7532" s="12"/>
      <c r="BA7532" s="12"/>
      <c r="BB7532" s="12"/>
      <c r="BC7532" s="12"/>
      <c r="BD7532" s="12"/>
      <c r="BE7532" s="12"/>
      <c r="BF7532" s="12"/>
      <c r="BG7532" s="12"/>
      <c r="BH7532" s="12"/>
      <c r="BI7532" s="12"/>
      <c r="BJ7532" s="13"/>
      <c r="BK7532" s="13"/>
      <c r="BL7532" s="13"/>
      <c r="BM7532" s="13"/>
      <c r="BN7532" s="13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1"/>
      <c r="L7533" s="11"/>
      <c r="M7533" s="12"/>
      <c r="N7533" s="12"/>
      <c r="O7533" s="12"/>
      <c r="P7533" s="12"/>
      <c r="Q7533" s="12"/>
      <c r="R7533" s="12"/>
      <c r="S7533" s="12"/>
      <c r="T7533" s="12"/>
      <c r="U7533" s="12"/>
      <c r="V7533" s="12"/>
      <c r="W7533" s="12"/>
      <c r="X7533" s="12"/>
      <c r="Y7533" s="12"/>
      <c r="Z7533" s="12"/>
      <c r="AA7533" s="12"/>
      <c r="AB7533" s="12"/>
      <c r="AC7533" s="12"/>
      <c r="AD7533" s="12"/>
      <c r="AE7533" s="12"/>
      <c r="AF7533" s="12"/>
      <c r="AG7533" s="12"/>
      <c r="AH7533" s="12"/>
      <c r="AI7533" s="12"/>
      <c r="AJ7533" s="12"/>
      <c r="AK7533" s="12"/>
      <c r="AL7533" s="12"/>
      <c r="AM7533" s="12"/>
      <c r="AN7533" s="12"/>
      <c r="AO7533" s="12"/>
      <c r="AP7533" s="12"/>
      <c r="AQ7533" s="12"/>
      <c r="AR7533" s="12"/>
      <c r="AS7533" s="12"/>
      <c r="AT7533" s="12"/>
      <c r="AU7533" s="12"/>
      <c r="AV7533" s="12"/>
      <c r="AW7533" s="12"/>
      <c r="AX7533" s="12"/>
      <c r="AY7533" s="12"/>
      <c r="AZ7533" s="12"/>
      <c r="BA7533" s="12"/>
      <c r="BB7533" s="12"/>
      <c r="BC7533" s="12"/>
      <c r="BD7533" s="12"/>
      <c r="BE7533" s="12"/>
      <c r="BF7533" s="12"/>
      <c r="BG7533" s="12"/>
      <c r="BH7533" s="12"/>
      <c r="BI7533" s="12"/>
      <c r="BJ7533" s="13"/>
      <c r="BK7533" s="13"/>
      <c r="BL7533" s="13"/>
      <c r="BM7533" s="13"/>
      <c r="BN7533" s="13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1"/>
      <c r="L7534" s="11"/>
      <c r="M7534" s="12"/>
      <c r="N7534" s="12"/>
      <c r="O7534" s="12"/>
      <c r="P7534" s="12"/>
      <c r="Q7534" s="12"/>
      <c r="R7534" s="12"/>
      <c r="S7534" s="12"/>
      <c r="T7534" s="12"/>
      <c r="U7534" s="12"/>
      <c r="V7534" s="12"/>
      <c r="W7534" s="12"/>
      <c r="X7534" s="12"/>
      <c r="Y7534" s="12"/>
      <c r="Z7534" s="12"/>
      <c r="AA7534" s="12"/>
      <c r="AB7534" s="12"/>
      <c r="AC7534" s="12"/>
      <c r="AD7534" s="12"/>
      <c r="AE7534" s="12"/>
      <c r="AF7534" s="12"/>
      <c r="AG7534" s="12"/>
      <c r="AH7534" s="12"/>
      <c r="AI7534" s="12"/>
      <c r="AJ7534" s="12"/>
      <c r="AK7534" s="12"/>
      <c r="AL7534" s="12"/>
      <c r="AM7534" s="12"/>
      <c r="AN7534" s="12"/>
      <c r="AO7534" s="12"/>
      <c r="AP7534" s="12"/>
      <c r="AQ7534" s="12"/>
      <c r="AR7534" s="12"/>
      <c r="AS7534" s="12"/>
      <c r="AT7534" s="12"/>
      <c r="AU7534" s="12"/>
      <c r="AV7534" s="12"/>
      <c r="AW7534" s="12"/>
      <c r="AX7534" s="12"/>
      <c r="AY7534" s="12"/>
      <c r="AZ7534" s="12"/>
      <c r="BA7534" s="12"/>
      <c r="BB7534" s="12"/>
      <c r="BC7534" s="12"/>
      <c r="BD7534" s="12"/>
      <c r="BE7534" s="12"/>
      <c r="BF7534" s="12"/>
      <c r="BG7534" s="12"/>
      <c r="BH7534" s="12"/>
      <c r="BI7534" s="12"/>
      <c r="BJ7534" s="13"/>
      <c r="BK7534" s="13"/>
      <c r="BL7534" s="13"/>
      <c r="BM7534" s="13"/>
      <c r="BN7534" s="13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1"/>
      <c r="L7535" s="11"/>
      <c r="M7535" s="12"/>
      <c r="N7535" s="12"/>
      <c r="O7535" s="12"/>
      <c r="P7535" s="12"/>
      <c r="Q7535" s="12"/>
      <c r="R7535" s="12"/>
      <c r="S7535" s="12"/>
      <c r="T7535" s="12"/>
      <c r="U7535" s="12"/>
      <c r="V7535" s="12"/>
      <c r="W7535" s="12"/>
      <c r="X7535" s="12"/>
      <c r="Y7535" s="12"/>
      <c r="Z7535" s="12"/>
      <c r="AA7535" s="12"/>
      <c r="AB7535" s="12"/>
      <c r="AC7535" s="12"/>
      <c r="AD7535" s="12"/>
      <c r="AE7535" s="12"/>
      <c r="AF7535" s="12"/>
      <c r="AG7535" s="12"/>
      <c r="AH7535" s="12"/>
      <c r="AI7535" s="12"/>
      <c r="AJ7535" s="12"/>
      <c r="AK7535" s="12"/>
      <c r="AL7535" s="12"/>
      <c r="AM7535" s="12"/>
      <c r="AN7535" s="12"/>
      <c r="AO7535" s="12"/>
      <c r="AP7535" s="12"/>
      <c r="AQ7535" s="12"/>
      <c r="AR7535" s="12"/>
      <c r="AS7535" s="12"/>
      <c r="AT7535" s="12"/>
      <c r="AU7535" s="12"/>
      <c r="AV7535" s="12"/>
      <c r="AW7535" s="12"/>
      <c r="AX7535" s="12"/>
      <c r="AY7535" s="12"/>
      <c r="AZ7535" s="12"/>
      <c r="BA7535" s="12"/>
      <c r="BB7535" s="12"/>
      <c r="BC7535" s="12"/>
      <c r="BD7535" s="12"/>
      <c r="BE7535" s="12"/>
      <c r="BF7535" s="12"/>
      <c r="BG7535" s="12"/>
      <c r="BH7535" s="12"/>
      <c r="BI7535" s="12"/>
      <c r="BJ7535" s="13"/>
      <c r="BK7535" s="13"/>
      <c r="BL7535" s="13"/>
      <c r="BM7535" s="13"/>
      <c r="BN7535" s="13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1"/>
      <c r="L7536" s="11"/>
      <c r="M7536" s="12"/>
      <c r="N7536" s="12"/>
      <c r="O7536" s="12"/>
      <c r="P7536" s="12"/>
      <c r="Q7536" s="12"/>
      <c r="R7536" s="12"/>
      <c r="S7536" s="12"/>
      <c r="T7536" s="12"/>
      <c r="U7536" s="12"/>
      <c r="V7536" s="12"/>
      <c r="W7536" s="12"/>
      <c r="X7536" s="12"/>
      <c r="Y7536" s="12"/>
      <c r="Z7536" s="12"/>
      <c r="AA7536" s="12"/>
      <c r="AB7536" s="12"/>
      <c r="AC7536" s="12"/>
      <c r="AD7536" s="12"/>
      <c r="AE7536" s="12"/>
      <c r="AF7536" s="12"/>
      <c r="AG7536" s="12"/>
      <c r="AH7536" s="12"/>
      <c r="AI7536" s="12"/>
      <c r="AJ7536" s="12"/>
      <c r="AK7536" s="12"/>
      <c r="AL7536" s="12"/>
      <c r="AM7536" s="12"/>
      <c r="AN7536" s="12"/>
      <c r="AO7536" s="12"/>
      <c r="AP7536" s="12"/>
      <c r="AQ7536" s="12"/>
      <c r="AR7536" s="12"/>
      <c r="AS7536" s="12"/>
      <c r="AT7536" s="12"/>
      <c r="AU7536" s="12"/>
      <c r="AV7536" s="12"/>
      <c r="AW7536" s="12"/>
      <c r="AX7536" s="12"/>
      <c r="AY7536" s="12"/>
      <c r="AZ7536" s="12"/>
      <c r="BA7536" s="12"/>
      <c r="BB7536" s="12"/>
      <c r="BC7536" s="12"/>
      <c r="BD7536" s="12"/>
      <c r="BE7536" s="12"/>
      <c r="BF7536" s="12"/>
      <c r="BG7536" s="12"/>
      <c r="BH7536" s="12"/>
      <c r="BI7536" s="12"/>
      <c r="BJ7536" s="13"/>
      <c r="BK7536" s="13"/>
      <c r="BL7536" s="13"/>
      <c r="BM7536" s="13"/>
      <c r="BN7536" s="13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1"/>
      <c r="L7537" s="11"/>
      <c r="M7537" s="12"/>
      <c r="N7537" s="12"/>
      <c r="O7537" s="12"/>
      <c r="P7537" s="12"/>
      <c r="Q7537" s="12"/>
      <c r="R7537" s="12"/>
      <c r="S7537" s="12"/>
      <c r="T7537" s="12"/>
      <c r="U7537" s="12"/>
      <c r="V7537" s="12"/>
      <c r="W7537" s="12"/>
      <c r="X7537" s="12"/>
      <c r="Y7537" s="12"/>
      <c r="Z7537" s="12"/>
      <c r="AA7537" s="12"/>
      <c r="AB7537" s="12"/>
      <c r="AC7537" s="12"/>
      <c r="AD7537" s="12"/>
      <c r="AE7537" s="12"/>
      <c r="AF7537" s="12"/>
      <c r="AG7537" s="12"/>
      <c r="AH7537" s="12"/>
      <c r="AI7537" s="12"/>
      <c r="AJ7537" s="12"/>
      <c r="AK7537" s="12"/>
      <c r="AL7537" s="12"/>
      <c r="AM7537" s="12"/>
      <c r="AN7537" s="12"/>
      <c r="AO7537" s="12"/>
      <c r="AP7537" s="12"/>
      <c r="AQ7537" s="12"/>
      <c r="AR7537" s="12"/>
      <c r="AS7537" s="12"/>
      <c r="AT7537" s="12"/>
      <c r="AU7537" s="12"/>
      <c r="AV7537" s="12"/>
      <c r="AW7537" s="12"/>
      <c r="AX7537" s="12"/>
      <c r="AY7537" s="12"/>
      <c r="AZ7537" s="12"/>
      <c r="BA7537" s="12"/>
      <c r="BB7537" s="12"/>
      <c r="BC7537" s="12"/>
      <c r="BD7537" s="12"/>
      <c r="BE7537" s="12"/>
      <c r="BF7537" s="12"/>
      <c r="BG7537" s="12"/>
      <c r="BH7537" s="12"/>
      <c r="BI7537" s="12"/>
      <c r="BJ7537" s="13"/>
      <c r="BK7537" s="13"/>
      <c r="BL7537" s="13"/>
      <c r="BM7537" s="13"/>
      <c r="BN7537" s="13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1"/>
      <c r="L7538" s="11"/>
      <c r="M7538" s="12"/>
      <c r="N7538" s="12"/>
      <c r="O7538" s="12"/>
      <c r="P7538" s="12"/>
      <c r="Q7538" s="12"/>
      <c r="R7538" s="12"/>
      <c r="S7538" s="12"/>
      <c r="T7538" s="12"/>
      <c r="U7538" s="12"/>
      <c r="V7538" s="12"/>
      <c r="W7538" s="12"/>
      <c r="X7538" s="12"/>
      <c r="Y7538" s="12"/>
      <c r="Z7538" s="12"/>
      <c r="AA7538" s="12"/>
      <c r="AB7538" s="12"/>
      <c r="AC7538" s="12"/>
      <c r="AD7538" s="12"/>
      <c r="AE7538" s="12"/>
      <c r="AF7538" s="12"/>
      <c r="AG7538" s="12"/>
      <c r="AH7538" s="12"/>
      <c r="AI7538" s="12"/>
      <c r="AJ7538" s="12"/>
      <c r="AK7538" s="12"/>
      <c r="AL7538" s="12"/>
      <c r="AM7538" s="12"/>
      <c r="AN7538" s="12"/>
      <c r="AO7538" s="12"/>
      <c r="AP7538" s="12"/>
      <c r="AQ7538" s="12"/>
      <c r="AR7538" s="12"/>
      <c r="AS7538" s="12"/>
      <c r="AT7538" s="12"/>
      <c r="AU7538" s="12"/>
      <c r="AV7538" s="12"/>
      <c r="AW7538" s="12"/>
      <c r="AX7538" s="12"/>
      <c r="AY7538" s="12"/>
      <c r="AZ7538" s="12"/>
      <c r="BA7538" s="12"/>
      <c r="BB7538" s="12"/>
      <c r="BC7538" s="12"/>
      <c r="BD7538" s="12"/>
      <c r="BE7538" s="12"/>
      <c r="BF7538" s="12"/>
      <c r="BG7538" s="12"/>
      <c r="BH7538" s="12"/>
      <c r="BI7538" s="12"/>
      <c r="BJ7538" s="13"/>
      <c r="BK7538" s="13"/>
      <c r="BL7538" s="13"/>
      <c r="BM7538" s="13"/>
      <c r="BN7538" s="13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1"/>
      <c r="L7539" s="11"/>
      <c r="M7539" s="12"/>
      <c r="N7539" s="12"/>
      <c r="O7539" s="12"/>
      <c r="P7539" s="12"/>
      <c r="Q7539" s="12"/>
      <c r="R7539" s="12"/>
      <c r="S7539" s="12"/>
      <c r="T7539" s="12"/>
      <c r="U7539" s="12"/>
      <c r="V7539" s="12"/>
      <c r="W7539" s="12"/>
      <c r="X7539" s="12"/>
      <c r="Y7539" s="12"/>
      <c r="Z7539" s="12"/>
      <c r="AA7539" s="12"/>
      <c r="AB7539" s="12"/>
      <c r="AC7539" s="12"/>
      <c r="AD7539" s="12"/>
      <c r="AE7539" s="12"/>
      <c r="AF7539" s="12"/>
      <c r="AG7539" s="12"/>
      <c r="AH7539" s="12"/>
      <c r="AI7539" s="12"/>
      <c r="AJ7539" s="12"/>
      <c r="AK7539" s="12"/>
      <c r="AL7539" s="12"/>
      <c r="AM7539" s="12"/>
      <c r="AN7539" s="12"/>
      <c r="AO7539" s="12"/>
      <c r="AP7539" s="12"/>
      <c r="AQ7539" s="12"/>
      <c r="AR7539" s="12"/>
      <c r="AS7539" s="12"/>
      <c r="AT7539" s="12"/>
      <c r="AU7539" s="12"/>
      <c r="AV7539" s="12"/>
      <c r="AW7539" s="12"/>
      <c r="AX7539" s="12"/>
      <c r="AY7539" s="12"/>
      <c r="AZ7539" s="12"/>
      <c r="BA7539" s="12"/>
      <c r="BB7539" s="12"/>
      <c r="BC7539" s="12"/>
      <c r="BD7539" s="12"/>
      <c r="BE7539" s="12"/>
      <c r="BF7539" s="12"/>
      <c r="BG7539" s="12"/>
      <c r="BH7539" s="12"/>
      <c r="BI7539" s="12"/>
      <c r="BJ7539" s="13"/>
      <c r="BK7539" s="13"/>
      <c r="BL7539" s="13"/>
      <c r="BM7539" s="13"/>
      <c r="BN7539" s="13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1"/>
      <c r="L7540" s="11"/>
      <c r="M7540" s="12"/>
      <c r="N7540" s="12"/>
      <c r="O7540" s="12"/>
      <c r="P7540" s="12"/>
      <c r="Q7540" s="12"/>
      <c r="R7540" s="12"/>
      <c r="S7540" s="12"/>
      <c r="T7540" s="12"/>
      <c r="U7540" s="12"/>
      <c r="V7540" s="12"/>
      <c r="W7540" s="12"/>
      <c r="X7540" s="12"/>
      <c r="Y7540" s="12"/>
      <c r="Z7540" s="12"/>
      <c r="AA7540" s="12"/>
      <c r="AB7540" s="12"/>
      <c r="AC7540" s="12"/>
      <c r="AD7540" s="12"/>
      <c r="AE7540" s="12"/>
      <c r="AF7540" s="12"/>
      <c r="AG7540" s="12"/>
      <c r="AH7540" s="12"/>
      <c r="AI7540" s="12"/>
      <c r="AJ7540" s="12"/>
      <c r="AK7540" s="12"/>
      <c r="AL7540" s="12"/>
      <c r="AM7540" s="12"/>
      <c r="AN7540" s="12"/>
      <c r="AO7540" s="12"/>
      <c r="AP7540" s="12"/>
      <c r="AQ7540" s="12"/>
      <c r="AR7540" s="12"/>
      <c r="AS7540" s="12"/>
      <c r="AT7540" s="12"/>
      <c r="AU7540" s="12"/>
      <c r="AV7540" s="12"/>
      <c r="AW7540" s="12"/>
      <c r="AX7540" s="12"/>
      <c r="AY7540" s="12"/>
      <c r="AZ7540" s="12"/>
      <c r="BA7540" s="12"/>
      <c r="BB7540" s="12"/>
      <c r="BC7540" s="12"/>
      <c r="BD7540" s="12"/>
      <c r="BE7540" s="12"/>
      <c r="BF7540" s="12"/>
      <c r="BG7540" s="12"/>
      <c r="BH7540" s="12"/>
      <c r="BI7540" s="12"/>
      <c r="BJ7540" s="13"/>
      <c r="BK7540" s="13"/>
      <c r="BL7540" s="13"/>
      <c r="BM7540" s="13"/>
      <c r="BN7540" s="13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1"/>
      <c r="L7541" s="11"/>
      <c r="M7541" s="12"/>
      <c r="N7541" s="12"/>
      <c r="O7541" s="12"/>
      <c r="P7541" s="12"/>
      <c r="Q7541" s="12"/>
      <c r="R7541" s="12"/>
      <c r="S7541" s="12"/>
      <c r="T7541" s="12"/>
      <c r="U7541" s="12"/>
      <c r="V7541" s="12"/>
      <c r="W7541" s="12"/>
      <c r="X7541" s="12"/>
      <c r="Y7541" s="12"/>
      <c r="Z7541" s="12"/>
      <c r="AA7541" s="12"/>
      <c r="AB7541" s="12"/>
      <c r="AC7541" s="12"/>
      <c r="AD7541" s="12"/>
      <c r="AE7541" s="12"/>
      <c r="AF7541" s="12"/>
      <c r="AG7541" s="12"/>
      <c r="AH7541" s="12"/>
      <c r="AI7541" s="12"/>
      <c r="AJ7541" s="12"/>
      <c r="AK7541" s="12"/>
      <c r="AL7541" s="12"/>
      <c r="AM7541" s="12"/>
      <c r="AN7541" s="12"/>
      <c r="AO7541" s="12"/>
      <c r="AP7541" s="12"/>
      <c r="AQ7541" s="12"/>
      <c r="AR7541" s="12"/>
      <c r="AS7541" s="12"/>
      <c r="AT7541" s="12"/>
      <c r="AU7541" s="12"/>
      <c r="AV7541" s="12"/>
      <c r="AW7541" s="12"/>
      <c r="AX7541" s="12"/>
      <c r="AY7541" s="12"/>
      <c r="AZ7541" s="12"/>
      <c r="BA7541" s="12"/>
      <c r="BB7541" s="12"/>
      <c r="BC7541" s="12"/>
      <c r="BD7541" s="12"/>
      <c r="BE7541" s="12"/>
      <c r="BF7541" s="12"/>
      <c r="BG7541" s="12"/>
      <c r="BH7541" s="12"/>
      <c r="BI7541" s="12"/>
      <c r="BJ7541" s="13"/>
      <c r="BK7541" s="13"/>
      <c r="BL7541" s="13"/>
      <c r="BM7541" s="13"/>
      <c r="BN7541" s="13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1"/>
      <c r="L7542" s="11"/>
      <c r="M7542" s="12"/>
      <c r="N7542" s="12"/>
      <c r="O7542" s="12"/>
      <c r="P7542" s="12"/>
      <c r="Q7542" s="12"/>
      <c r="R7542" s="12"/>
      <c r="S7542" s="12"/>
      <c r="T7542" s="12"/>
      <c r="U7542" s="12"/>
      <c r="V7542" s="12"/>
      <c r="W7542" s="12"/>
      <c r="X7542" s="12"/>
      <c r="Y7542" s="12"/>
      <c r="Z7542" s="12"/>
      <c r="AA7542" s="12"/>
      <c r="AB7542" s="12"/>
      <c r="AC7542" s="12"/>
      <c r="AD7542" s="12"/>
      <c r="AE7542" s="12"/>
      <c r="AF7542" s="12"/>
      <c r="AG7542" s="12"/>
      <c r="AH7542" s="12"/>
      <c r="AI7542" s="12"/>
      <c r="AJ7542" s="12"/>
      <c r="AK7542" s="12"/>
      <c r="AL7542" s="12"/>
      <c r="AM7542" s="12"/>
      <c r="AN7542" s="12"/>
      <c r="AO7542" s="12"/>
      <c r="AP7542" s="12"/>
      <c r="AQ7542" s="12"/>
      <c r="AR7542" s="12"/>
      <c r="AS7542" s="12"/>
      <c r="AT7542" s="12"/>
      <c r="AU7542" s="12"/>
      <c r="AV7542" s="12"/>
      <c r="AW7542" s="12"/>
      <c r="AX7542" s="12"/>
      <c r="AY7542" s="12"/>
      <c r="AZ7542" s="12"/>
      <c r="BA7542" s="12"/>
      <c r="BB7542" s="12"/>
      <c r="BC7542" s="12"/>
      <c r="BD7542" s="12"/>
      <c r="BE7542" s="12"/>
      <c r="BF7542" s="12"/>
      <c r="BG7542" s="12"/>
      <c r="BH7542" s="12"/>
      <c r="BI7542" s="12"/>
      <c r="BJ7542" s="13"/>
      <c r="BK7542" s="13"/>
      <c r="BL7542" s="13"/>
      <c r="BM7542" s="13"/>
      <c r="BN7542" s="13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1"/>
      <c r="L7543" s="11"/>
      <c r="M7543" s="12"/>
      <c r="N7543" s="12"/>
      <c r="O7543" s="12"/>
      <c r="P7543" s="12"/>
      <c r="Q7543" s="12"/>
      <c r="R7543" s="12"/>
      <c r="S7543" s="12"/>
      <c r="T7543" s="12"/>
      <c r="U7543" s="12"/>
      <c r="V7543" s="12"/>
      <c r="W7543" s="12"/>
      <c r="X7543" s="12"/>
      <c r="Y7543" s="12"/>
      <c r="Z7543" s="12"/>
      <c r="AA7543" s="12"/>
      <c r="AB7543" s="12"/>
      <c r="AC7543" s="12"/>
      <c r="AD7543" s="12"/>
      <c r="AE7543" s="12"/>
      <c r="AF7543" s="12"/>
      <c r="AG7543" s="12"/>
      <c r="AH7543" s="12"/>
      <c r="AI7543" s="12"/>
      <c r="AJ7543" s="12"/>
      <c r="AK7543" s="12"/>
      <c r="AL7543" s="12"/>
      <c r="AM7543" s="12"/>
      <c r="AN7543" s="12"/>
      <c r="AO7543" s="12"/>
      <c r="AP7543" s="12"/>
      <c r="AQ7543" s="12"/>
      <c r="AR7543" s="12"/>
      <c r="AS7543" s="12"/>
      <c r="AT7543" s="12"/>
      <c r="AU7543" s="12"/>
      <c r="AV7543" s="12"/>
      <c r="AW7543" s="12"/>
      <c r="AX7543" s="12"/>
      <c r="AY7543" s="12"/>
      <c r="AZ7543" s="12"/>
      <c r="BA7543" s="12"/>
      <c r="BB7543" s="12"/>
      <c r="BC7543" s="12"/>
      <c r="BD7543" s="12"/>
      <c r="BE7543" s="12"/>
      <c r="BF7543" s="12"/>
      <c r="BG7543" s="12"/>
      <c r="BH7543" s="12"/>
      <c r="BI7543" s="12"/>
      <c r="BJ7543" s="13"/>
      <c r="BK7543" s="13"/>
      <c r="BL7543" s="13"/>
      <c r="BM7543" s="13"/>
      <c r="BN7543" s="13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1"/>
      <c r="L7544" s="11"/>
      <c r="M7544" s="12"/>
      <c r="N7544" s="12"/>
      <c r="O7544" s="12"/>
      <c r="P7544" s="12"/>
      <c r="Q7544" s="12"/>
      <c r="R7544" s="12"/>
      <c r="S7544" s="12"/>
      <c r="T7544" s="12"/>
      <c r="U7544" s="12"/>
      <c r="V7544" s="12"/>
      <c r="W7544" s="12"/>
      <c r="X7544" s="12"/>
      <c r="Y7544" s="12"/>
      <c r="Z7544" s="12"/>
      <c r="AA7544" s="12"/>
      <c r="AB7544" s="12"/>
      <c r="AC7544" s="12"/>
      <c r="AD7544" s="12"/>
      <c r="AE7544" s="12"/>
      <c r="AF7544" s="12"/>
      <c r="AG7544" s="12"/>
      <c r="AH7544" s="12"/>
      <c r="AI7544" s="12"/>
      <c r="AJ7544" s="12"/>
      <c r="AK7544" s="12"/>
      <c r="AL7544" s="12"/>
      <c r="AM7544" s="12"/>
      <c r="AN7544" s="12"/>
      <c r="AO7544" s="12"/>
      <c r="AP7544" s="12"/>
      <c r="AQ7544" s="12"/>
      <c r="AR7544" s="12"/>
      <c r="AS7544" s="12"/>
      <c r="AT7544" s="12"/>
      <c r="AU7544" s="12"/>
      <c r="AV7544" s="12"/>
      <c r="AW7544" s="12"/>
      <c r="AX7544" s="12"/>
      <c r="AY7544" s="12"/>
      <c r="AZ7544" s="12"/>
      <c r="BA7544" s="12"/>
      <c r="BB7544" s="12"/>
      <c r="BC7544" s="12"/>
      <c r="BD7544" s="12"/>
      <c r="BE7544" s="12"/>
      <c r="BF7544" s="12"/>
      <c r="BG7544" s="12"/>
      <c r="BH7544" s="12"/>
      <c r="BI7544" s="12"/>
      <c r="BJ7544" s="13"/>
      <c r="BK7544" s="13"/>
      <c r="BL7544" s="13"/>
      <c r="BM7544" s="13"/>
      <c r="BN7544" s="13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1"/>
      <c r="L7545" s="11"/>
      <c r="M7545" s="12"/>
      <c r="N7545" s="12"/>
      <c r="O7545" s="12"/>
      <c r="P7545" s="12"/>
      <c r="Q7545" s="12"/>
      <c r="R7545" s="12"/>
      <c r="S7545" s="12"/>
      <c r="T7545" s="12"/>
      <c r="U7545" s="12"/>
      <c r="V7545" s="12"/>
      <c r="W7545" s="12"/>
      <c r="X7545" s="12"/>
      <c r="Y7545" s="12"/>
      <c r="Z7545" s="12"/>
      <c r="AA7545" s="12"/>
      <c r="AB7545" s="12"/>
      <c r="AC7545" s="12"/>
      <c r="AD7545" s="12"/>
      <c r="AE7545" s="12"/>
      <c r="AF7545" s="12"/>
      <c r="AG7545" s="12"/>
      <c r="AH7545" s="12"/>
      <c r="AI7545" s="12"/>
      <c r="AJ7545" s="12"/>
      <c r="AK7545" s="12"/>
      <c r="AL7545" s="12"/>
      <c r="AM7545" s="12"/>
      <c r="AN7545" s="12"/>
      <c r="AO7545" s="12"/>
      <c r="AP7545" s="12"/>
      <c r="AQ7545" s="12"/>
      <c r="AR7545" s="12"/>
      <c r="AS7545" s="12"/>
      <c r="AT7545" s="12"/>
      <c r="AU7545" s="12"/>
      <c r="AV7545" s="12"/>
      <c r="AW7545" s="12"/>
      <c r="AX7545" s="12"/>
      <c r="AY7545" s="12"/>
      <c r="AZ7545" s="12"/>
      <c r="BA7545" s="12"/>
      <c r="BB7545" s="12"/>
      <c r="BC7545" s="12"/>
      <c r="BD7545" s="12"/>
      <c r="BE7545" s="12"/>
      <c r="BF7545" s="12"/>
      <c r="BG7545" s="12"/>
      <c r="BH7545" s="12"/>
      <c r="BI7545" s="12"/>
      <c r="BJ7545" s="13"/>
      <c r="BK7545" s="13"/>
      <c r="BL7545" s="13"/>
      <c r="BM7545" s="13"/>
      <c r="BN7545" s="13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1"/>
      <c r="L7546" s="11"/>
      <c r="M7546" s="12"/>
      <c r="N7546" s="12"/>
      <c r="O7546" s="12"/>
      <c r="P7546" s="12"/>
      <c r="Q7546" s="12"/>
      <c r="R7546" s="12"/>
      <c r="S7546" s="12"/>
      <c r="T7546" s="12"/>
      <c r="U7546" s="12"/>
      <c r="V7546" s="12"/>
      <c r="W7546" s="12"/>
      <c r="X7546" s="12"/>
      <c r="Y7546" s="12"/>
      <c r="Z7546" s="12"/>
      <c r="AA7546" s="12"/>
      <c r="AB7546" s="12"/>
      <c r="AC7546" s="12"/>
      <c r="AD7546" s="12"/>
      <c r="AE7546" s="12"/>
      <c r="AF7546" s="12"/>
      <c r="AG7546" s="12"/>
      <c r="AH7546" s="12"/>
      <c r="AI7546" s="12"/>
      <c r="AJ7546" s="12"/>
      <c r="AK7546" s="12"/>
      <c r="AL7546" s="12"/>
      <c r="AM7546" s="12"/>
      <c r="AN7546" s="12"/>
      <c r="AO7546" s="12"/>
      <c r="AP7546" s="12"/>
      <c r="AQ7546" s="12"/>
      <c r="AR7546" s="12"/>
      <c r="AS7546" s="12"/>
      <c r="AT7546" s="12"/>
      <c r="AU7546" s="12"/>
      <c r="AV7546" s="12"/>
      <c r="AW7546" s="12"/>
      <c r="AX7546" s="12"/>
      <c r="AY7546" s="12"/>
      <c r="AZ7546" s="12"/>
      <c r="BA7546" s="12"/>
      <c r="BB7546" s="12"/>
      <c r="BC7546" s="12"/>
      <c r="BD7546" s="12"/>
      <c r="BE7546" s="12"/>
      <c r="BF7546" s="12"/>
      <c r="BG7546" s="12"/>
      <c r="BH7546" s="12"/>
      <c r="BI7546" s="12"/>
      <c r="BJ7546" s="13"/>
      <c r="BK7546" s="13"/>
      <c r="BL7546" s="13"/>
      <c r="BM7546" s="13"/>
      <c r="BN7546" s="13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1"/>
      <c r="L7547" s="11"/>
      <c r="M7547" s="12"/>
      <c r="N7547" s="12"/>
      <c r="O7547" s="12"/>
      <c r="P7547" s="12"/>
      <c r="Q7547" s="12"/>
      <c r="R7547" s="12"/>
      <c r="S7547" s="12"/>
      <c r="T7547" s="12"/>
      <c r="U7547" s="12"/>
      <c r="V7547" s="12"/>
      <c r="W7547" s="12"/>
      <c r="X7547" s="12"/>
      <c r="Y7547" s="12"/>
      <c r="Z7547" s="12"/>
      <c r="AA7547" s="12"/>
      <c r="AB7547" s="12"/>
      <c r="AC7547" s="12"/>
      <c r="AD7547" s="12"/>
      <c r="AE7547" s="12"/>
      <c r="AF7547" s="12"/>
      <c r="AG7547" s="12"/>
      <c r="AH7547" s="12"/>
      <c r="AI7547" s="12"/>
      <c r="AJ7547" s="12"/>
      <c r="AK7547" s="12"/>
      <c r="AL7547" s="12"/>
      <c r="AM7547" s="12"/>
      <c r="AN7547" s="12"/>
      <c r="AO7547" s="12"/>
      <c r="AP7547" s="12"/>
      <c r="AQ7547" s="12"/>
      <c r="AR7547" s="12"/>
      <c r="AS7547" s="12"/>
      <c r="AT7547" s="12"/>
      <c r="AU7547" s="12"/>
      <c r="AV7547" s="12"/>
      <c r="AW7547" s="12"/>
      <c r="AX7547" s="12"/>
      <c r="AY7547" s="12"/>
      <c r="AZ7547" s="12"/>
      <c r="BA7547" s="12"/>
      <c r="BB7547" s="12"/>
      <c r="BC7547" s="12"/>
      <c r="BD7547" s="12"/>
      <c r="BE7547" s="12"/>
      <c r="BF7547" s="12"/>
      <c r="BG7547" s="12"/>
      <c r="BH7547" s="12"/>
      <c r="BI7547" s="12"/>
      <c r="BJ7547" s="13"/>
      <c r="BK7547" s="13"/>
      <c r="BL7547" s="13"/>
      <c r="BM7547" s="13"/>
      <c r="BN7547" s="13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1"/>
      <c r="L7548" s="11"/>
      <c r="M7548" s="12"/>
      <c r="N7548" s="12"/>
      <c r="O7548" s="12"/>
      <c r="P7548" s="12"/>
      <c r="Q7548" s="12"/>
      <c r="R7548" s="12"/>
      <c r="S7548" s="12"/>
      <c r="T7548" s="12"/>
      <c r="U7548" s="12"/>
      <c r="V7548" s="12"/>
      <c r="W7548" s="12"/>
      <c r="X7548" s="12"/>
      <c r="Y7548" s="12"/>
      <c r="Z7548" s="12"/>
      <c r="AA7548" s="12"/>
      <c r="AB7548" s="12"/>
      <c r="AC7548" s="12"/>
      <c r="AD7548" s="12"/>
      <c r="AE7548" s="12"/>
      <c r="AF7548" s="12"/>
      <c r="AG7548" s="12"/>
      <c r="AH7548" s="12"/>
      <c r="AI7548" s="12"/>
      <c r="AJ7548" s="12"/>
      <c r="AK7548" s="12"/>
      <c r="AL7548" s="12"/>
      <c r="AM7548" s="12"/>
      <c r="AN7548" s="12"/>
      <c r="AO7548" s="12"/>
      <c r="AP7548" s="12"/>
      <c r="AQ7548" s="12"/>
      <c r="AR7548" s="12"/>
      <c r="AS7548" s="12"/>
      <c r="AT7548" s="12"/>
      <c r="AU7548" s="12"/>
      <c r="AV7548" s="12"/>
      <c r="AW7548" s="12"/>
      <c r="AX7548" s="12"/>
      <c r="AY7548" s="12"/>
      <c r="AZ7548" s="12"/>
      <c r="BA7548" s="12"/>
      <c r="BB7548" s="12"/>
      <c r="BC7548" s="12"/>
      <c r="BD7548" s="12"/>
      <c r="BE7548" s="12"/>
      <c r="BF7548" s="12"/>
      <c r="BG7548" s="12"/>
      <c r="BH7548" s="12"/>
      <c r="BI7548" s="12"/>
      <c r="BJ7548" s="13"/>
      <c r="BK7548" s="13"/>
      <c r="BL7548" s="13"/>
      <c r="BM7548" s="13"/>
      <c r="BN7548" s="13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1"/>
      <c r="L7549" s="11"/>
      <c r="M7549" s="12"/>
      <c r="N7549" s="12"/>
      <c r="O7549" s="12"/>
      <c r="P7549" s="12"/>
      <c r="Q7549" s="12"/>
      <c r="R7549" s="12"/>
      <c r="S7549" s="12"/>
      <c r="T7549" s="12"/>
      <c r="U7549" s="12"/>
      <c r="V7549" s="12"/>
      <c r="W7549" s="12"/>
      <c r="X7549" s="12"/>
      <c r="Y7549" s="12"/>
      <c r="Z7549" s="12"/>
      <c r="AA7549" s="12"/>
      <c r="AB7549" s="12"/>
      <c r="AC7549" s="12"/>
      <c r="AD7549" s="12"/>
      <c r="AE7549" s="12"/>
      <c r="AF7549" s="12"/>
      <c r="AG7549" s="12"/>
      <c r="AH7549" s="12"/>
      <c r="AI7549" s="12"/>
      <c r="AJ7549" s="12"/>
      <c r="AK7549" s="12"/>
      <c r="AL7549" s="12"/>
      <c r="AM7549" s="12"/>
      <c r="AN7549" s="12"/>
      <c r="AO7549" s="12"/>
      <c r="AP7549" s="12"/>
      <c r="AQ7549" s="12"/>
      <c r="AR7549" s="12"/>
      <c r="AS7549" s="12"/>
      <c r="AT7549" s="12"/>
      <c r="AU7549" s="12"/>
      <c r="AV7549" s="12"/>
      <c r="AW7549" s="12"/>
      <c r="AX7549" s="12"/>
      <c r="AY7549" s="12"/>
      <c r="AZ7549" s="12"/>
      <c r="BA7549" s="12"/>
      <c r="BB7549" s="12"/>
      <c r="BC7549" s="12"/>
      <c r="BD7549" s="12"/>
      <c r="BE7549" s="12"/>
      <c r="BF7549" s="12"/>
      <c r="BG7549" s="12"/>
      <c r="BH7549" s="12"/>
      <c r="BI7549" s="12"/>
      <c r="BJ7549" s="13"/>
      <c r="BK7549" s="13"/>
      <c r="BL7549" s="13"/>
      <c r="BM7549" s="13"/>
      <c r="BN7549" s="13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1"/>
      <c r="L7550" s="11"/>
      <c r="M7550" s="12"/>
      <c r="N7550" s="12"/>
      <c r="O7550" s="12"/>
      <c r="P7550" s="12"/>
      <c r="Q7550" s="12"/>
      <c r="R7550" s="12"/>
      <c r="S7550" s="12"/>
      <c r="T7550" s="12"/>
      <c r="U7550" s="12"/>
      <c r="V7550" s="12"/>
      <c r="W7550" s="12"/>
      <c r="X7550" s="12"/>
      <c r="Y7550" s="12"/>
      <c r="Z7550" s="12"/>
      <c r="AA7550" s="12"/>
      <c r="AB7550" s="12"/>
      <c r="AC7550" s="12"/>
      <c r="AD7550" s="12"/>
      <c r="AE7550" s="12"/>
      <c r="AF7550" s="12"/>
      <c r="AG7550" s="12"/>
      <c r="AH7550" s="12"/>
      <c r="AI7550" s="12"/>
      <c r="AJ7550" s="12"/>
      <c r="AK7550" s="12"/>
      <c r="AL7550" s="12"/>
      <c r="AM7550" s="12"/>
      <c r="AN7550" s="12"/>
      <c r="AO7550" s="12"/>
      <c r="AP7550" s="12"/>
      <c r="AQ7550" s="12"/>
      <c r="AR7550" s="12"/>
      <c r="AS7550" s="12"/>
      <c r="AT7550" s="12"/>
      <c r="AU7550" s="12"/>
      <c r="AV7550" s="12"/>
      <c r="AW7550" s="12"/>
      <c r="AX7550" s="12"/>
      <c r="AY7550" s="12"/>
      <c r="AZ7550" s="12"/>
      <c r="BA7550" s="12"/>
      <c r="BB7550" s="12"/>
      <c r="BC7550" s="12"/>
      <c r="BD7550" s="12"/>
      <c r="BE7550" s="12"/>
      <c r="BF7550" s="12"/>
      <c r="BG7550" s="12"/>
      <c r="BH7550" s="12"/>
      <c r="BI7550" s="12"/>
      <c r="BJ7550" s="13"/>
      <c r="BK7550" s="13"/>
      <c r="BL7550" s="13"/>
      <c r="BM7550" s="13"/>
      <c r="BN7550" s="13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1"/>
      <c r="L7551" s="11"/>
      <c r="M7551" s="12"/>
      <c r="N7551" s="12"/>
      <c r="O7551" s="12"/>
      <c r="P7551" s="12"/>
      <c r="Q7551" s="12"/>
      <c r="R7551" s="12"/>
      <c r="S7551" s="12"/>
      <c r="T7551" s="12"/>
      <c r="U7551" s="12"/>
      <c r="V7551" s="12"/>
      <c r="W7551" s="12"/>
      <c r="X7551" s="12"/>
      <c r="Y7551" s="12"/>
      <c r="Z7551" s="12"/>
      <c r="AA7551" s="12"/>
      <c r="AB7551" s="12"/>
      <c r="AC7551" s="12"/>
      <c r="AD7551" s="12"/>
      <c r="AE7551" s="12"/>
      <c r="AF7551" s="12"/>
      <c r="AG7551" s="12"/>
      <c r="AH7551" s="12"/>
      <c r="AI7551" s="12"/>
      <c r="AJ7551" s="12"/>
      <c r="AK7551" s="12"/>
      <c r="AL7551" s="12"/>
      <c r="AM7551" s="12"/>
      <c r="AN7551" s="12"/>
      <c r="AO7551" s="12"/>
      <c r="AP7551" s="12"/>
      <c r="AQ7551" s="12"/>
      <c r="AR7551" s="12"/>
      <c r="AS7551" s="12"/>
      <c r="AT7551" s="12"/>
      <c r="AU7551" s="12"/>
      <c r="AV7551" s="12"/>
      <c r="AW7551" s="12"/>
      <c r="AX7551" s="12"/>
      <c r="AY7551" s="12"/>
      <c r="AZ7551" s="12"/>
      <c r="BA7551" s="12"/>
      <c r="BB7551" s="12"/>
      <c r="BC7551" s="12"/>
      <c r="BD7551" s="12"/>
      <c r="BE7551" s="12"/>
      <c r="BF7551" s="12"/>
      <c r="BG7551" s="12"/>
      <c r="BH7551" s="12"/>
      <c r="BI7551" s="12"/>
      <c r="BJ7551" s="13"/>
      <c r="BK7551" s="13"/>
      <c r="BL7551" s="13"/>
      <c r="BM7551" s="13"/>
      <c r="BN7551" s="13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1"/>
      <c r="L7552" s="11"/>
      <c r="M7552" s="12"/>
      <c r="N7552" s="12"/>
      <c r="O7552" s="12"/>
      <c r="P7552" s="12"/>
      <c r="Q7552" s="12"/>
      <c r="R7552" s="12"/>
      <c r="S7552" s="12"/>
      <c r="T7552" s="12"/>
      <c r="U7552" s="12"/>
      <c r="V7552" s="12"/>
      <c r="W7552" s="12"/>
      <c r="X7552" s="12"/>
      <c r="Y7552" s="12"/>
      <c r="Z7552" s="12"/>
      <c r="AA7552" s="12"/>
      <c r="AB7552" s="12"/>
      <c r="AC7552" s="12"/>
      <c r="AD7552" s="12"/>
      <c r="AE7552" s="12"/>
      <c r="AF7552" s="12"/>
      <c r="AG7552" s="12"/>
      <c r="AH7552" s="12"/>
      <c r="AI7552" s="12"/>
      <c r="AJ7552" s="12"/>
      <c r="AK7552" s="12"/>
      <c r="AL7552" s="12"/>
      <c r="AM7552" s="12"/>
      <c r="AN7552" s="12"/>
      <c r="AO7552" s="12"/>
      <c r="AP7552" s="12"/>
      <c r="AQ7552" s="12"/>
      <c r="AR7552" s="12"/>
      <c r="AS7552" s="12"/>
      <c r="AT7552" s="12"/>
      <c r="AU7552" s="12"/>
      <c r="AV7552" s="12"/>
      <c r="AW7552" s="12"/>
      <c r="AX7552" s="12"/>
      <c r="AY7552" s="12"/>
      <c r="AZ7552" s="12"/>
      <c r="BA7552" s="12"/>
      <c r="BB7552" s="12"/>
      <c r="BC7552" s="12"/>
      <c r="BD7552" s="12"/>
      <c r="BE7552" s="12"/>
      <c r="BF7552" s="12"/>
      <c r="BG7552" s="12"/>
      <c r="BH7552" s="12"/>
      <c r="BI7552" s="12"/>
      <c r="BJ7552" s="13"/>
      <c r="BK7552" s="13"/>
      <c r="BL7552" s="13"/>
      <c r="BM7552" s="13"/>
      <c r="BN7552" s="13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1"/>
      <c r="L7553" s="11"/>
      <c r="M7553" s="12"/>
      <c r="N7553" s="12"/>
      <c r="O7553" s="12"/>
      <c r="P7553" s="12"/>
      <c r="Q7553" s="12"/>
      <c r="R7553" s="12"/>
      <c r="S7553" s="12"/>
      <c r="T7553" s="12"/>
      <c r="U7553" s="12"/>
      <c r="V7553" s="12"/>
      <c r="W7553" s="12"/>
      <c r="X7553" s="12"/>
      <c r="Y7553" s="12"/>
      <c r="Z7553" s="12"/>
      <c r="AA7553" s="12"/>
      <c r="AB7553" s="12"/>
      <c r="AC7553" s="12"/>
      <c r="AD7553" s="12"/>
      <c r="AE7553" s="12"/>
      <c r="AF7553" s="12"/>
      <c r="AG7553" s="12"/>
      <c r="AH7553" s="12"/>
      <c r="AI7553" s="12"/>
      <c r="AJ7553" s="12"/>
      <c r="AK7553" s="12"/>
      <c r="AL7553" s="12"/>
      <c r="AM7553" s="12"/>
      <c r="AN7553" s="12"/>
      <c r="AO7553" s="12"/>
      <c r="AP7553" s="12"/>
      <c r="AQ7553" s="12"/>
      <c r="AR7553" s="12"/>
      <c r="AS7553" s="12"/>
      <c r="AT7553" s="12"/>
      <c r="AU7553" s="12"/>
      <c r="AV7553" s="12"/>
      <c r="AW7553" s="12"/>
      <c r="AX7553" s="12"/>
      <c r="AY7553" s="12"/>
      <c r="AZ7553" s="12"/>
      <c r="BA7553" s="12"/>
      <c r="BB7553" s="12"/>
      <c r="BC7553" s="12"/>
      <c r="BD7553" s="12"/>
      <c r="BE7553" s="12"/>
      <c r="BF7553" s="12"/>
      <c r="BG7553" s="12"/>
      <c r="BH7553" s="12"/>
      <c r="BI7553" s="12"/>
      <c r="BJ7553" s="13"/>
      <c r="BK7553" s="13"/>
      <c r="BL7553" s="13"/>
      <c r="BM7553" s="13"/>
      <c r="BN7553" s="13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1"/>
      <c r="L7554" s="11"/>
      <c r="M7554" s="12"/>
      <c r="N7554" s="12"/>
      <c r="O7554" s="12"/>
      <c r="P7554" s="12"/>
      <c r="Q7554" s="12"/>
      <c r="R7554" s="12"/>
      <c r="S7554" s="12"/>
      <c r="T7554" s="12"/>
      <c r="U7554" s="12"/>
      <c r="V7554" s="12"/>
      <c r="W7554" s="12"/>
      <c r="X7554" s="12"/>
      <c r="Y7554" s="12"/>
      <c r="Z7554" s="12"/>
      <c r="AA7554" s="12"/>
      <c r="AB7554" s="12"/>
      <c r="AC7554" s="12"/>
      <c r="AD7554" s="12"/>
      <c r="AE7554" s="12"/>
      <c r="AF7554" s="12"/>
      <c r="AG7554" s="12"/>
      <c r="AH7554" s="12"/>
      <c r="AI7554" s="12"/>
      <c r="AJ7554" s="12"/>
      <c r="AK7554" s="12"/>
      <c r="AL7554" s="12"/>
      <c r="AM7554" s="12"/>
      <c r="AN7554" s="12"/>
      <c r="AO7554" s="12"/>
      <c r="AP7554" s="12"/>
      <c r="AQ7554" s="12"/>
      <c r="AR7554" s="12"/>
      <c r="AS7554" s="12"/>
      <c r="AT7554" s="12"/>
      <c r="AU7554" s="12"/>
      <c r="AV7554" s="12"/>
      <c r="AW7554" s="12"/>
      <c r="AX7554" s="12"/>
      <c r="AY7554" s="12"/>
      <c r="AZ7554" s="12"/>
      <c r="BA7554" s="12"/>
      <c r="BB7554" s="12"/>
      <c r="BC7554" s="12"/>
      <c r="BD7554" s="12"/>
      <c r="BE7554" s="12"/>
      <c r="BF7554" s="12"/>
      <c r="BG7554" s="12"/>
      <c r="BH7554" s="12"/>
      <c r="BI7554" s="12"/>
      <c r="BJ7554" s="13"/>
      <c r="BK7554" s="13"/>
      <c r="BL7554" s="13"/>
      <c r="BM7554" s="13"/>
      <c r="BN7554" s="13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1"/>
      <c r="L7555" s="11"/>
      <c r="M7555" s="12"/>
      <c r="N7555" s="12"/>
      <c r="O7555" s="12"/>
      <c r="P7555" s="12"/>
      <c r="Q7555" s="12"/>
      <c r="R7555" s="12"/>
      <c r="S7555" s="12"/>
      <c r="T7555" s="12"/>
      <c r="U7555" s="12"/>
      <c r="V7555" s="12"/>
      <c r="W7555" s="12"/>
      <c r="X7555" s="12"/>
      <c r="Y7555" s="12"/>
      <c r="Z7555" s="12"/>
      <c r="AA7555" s="12"/>
      <c r="AB7555" s="12"/>
      <c r="AC7555" s="12"/>
      <c r="AD7555" s="12"/>
      <c r="AE7555" s="12"/>
      <c r="AF7555" s="12"/>
      <c r="AG7555" s="12"/>
      <c r="AH7555" s="12"/>
      <c r="AI7555" s="12"/>
      <c r="AJ7555" s="12"/>
      <c r="AK7555" s="12"/>
      <c r="AL7555" s="12"/>
      <c r="AM7555" s="12"/>
      <c r="AN7555" s="12"/>
      <c r="AO7555" s="12"/>
      <c r="AP7555" s="12"/>
      <c r="AQ7555" s="12"/>
      <c r="AR7555" s="12"/>
      <c r="AS7555" s="12"/>
      <c r="AT7555" s="12"/>
      <c r="AU7555" s="12"/>
      <c r="AV7555" s="12"/>
      <c r="AW7555" s="12"/>
      <c r="AX7555" s="12"/>
      <c r="AY7555" s="12"/>
      <c r="AZ7555" s="12"/>
      <c r="BA7555" s="12"/>
      <c r="BB7555" s="12"/>
      <c r="BC7555" s="12"/>
      <c r="BD7555" s="12"/>
      <c r="BE7555" s="12"/>
      <c r="BF7555" s="12"/>
      <c r="BG7555" s="12"/>
      <c r="BH7555" s="12"/>
      <c r="BI7555" s="12"/>
      <c r="BJ7555" s="13"/>
      <c r="BK7555" s="13"/>
      <c r="BL7555" s="13"/>
      <c r="BM7555" s="13"/>
      <c r="BN7555" s="13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1"/>
      <c r="L7556" s="11"/>
      <c r="M7556" s="12"/>
      <c r="N7556" s="12"/>
      <c r="O7556" s="12"/>
      <c r="P7556" s="12"/>
      <c r="Q7556" s="12"/>
      <c r="R7556" s="12"/>
      <c r="S7556" s="12"/>
      <c r="T7556" s="12"/>
      <c r="U7556" s="12"/>
      <c r="V7556" s="12"/>
      <c r="W7556" s="12"/>
      <c r="X7556" s="12"/>
      <c r="Y7556" s="12"/>
      <c r="Z7556" s="12"/>
      <c r="AA7556" s="12"/>
      <c r="AB7556" s="12"/>
      <c r="AC7556" s="12"/>
      <c r="AD7556" s="12"/>
      <c r="AE7556" s="12"/>
      <c r="AF7556" s="12"/>
      <c r="AG7556" s="12"/>
      <c r="AH7556" s="12"/>
      <c r="AI7556" s="12"/>
      <c r="AJ7556" s="12"/>
      <c r="AK7556" s="12"/>
      <c r="AL7556" s="12"/>
      <c r="AM7556" s="12"/>
      <c r="AN7556" s="12"/>
      <c r="AO7556" s="12"/>
      <c r="AP7556" s="12"/>
      <c r="AQ7556" s="12"/>
      <c r="AR7556" s="12"/>
      <c r="AS7556" s="12"/>
      <c r="AT7556" s="12"/>
      <c r="AU7556" s="12"/>
      <c r="AV7556" s="12"/>
      <c r="AW7556" s="12"/>
      <c r="AX7556" s="12"/>
      <c r="AY7556" s="12"/>
      <c r="AZ7556" s="12"/>
      <c r="BA7556" s="12"/>
      <c r="BB7556" s="12"/>
      <c r="BC7556" s="12"/>
      <c r="BD7556" s="12"/>
      <c r="BE7556" s="12"/>
      <c r="BF7556" s="12"/>
      <c r="BG7556" s="12"/>
      <c r="BH7556" s="12"/>
      <c r="BI7556" s="12"/>
      <c r="BJ7556" s="13"/>
      <c r="BK7556" s="13"/>
      <c r="BL7556" s="13"/>
      <c r="BM7556" s="13"/>
      <c r="BN7556" s="13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1"/>
      <c r="L7557" s="11"/>
      <c r="M7557" s="12"/>
      <c r="N7557" s="12"/>
      <c r="O7557" s="12"/>
      <c r="P7557" s="12"/>
      <c r="Q7557" s="12"/>
      <c r="R7557" s="12"/>
      <c r="S7557" s="12"/>
      <c r="T7557" s="12"/>
      <c r="U7557" s="12"/>
      <c r="V7557" s="12"/>
      <c r="W7557" s="12"/>
      <c r="X7557" s="12"/>
      <c r="Y7557" s="12"/>
      <c r="Z7557" s="12"/>
      <c r="AA7557" s="12"/>
      <c r="AB7557" s="12"/>
      <c r="AC7557" s="12"/>
      <c r="AD7557" s="12"/>
      <c r="AE7557" s="12"/>
      <c r="AF7557" s="12"/>
      <c r="AG7557" s="12"/>
      <c r="AH7557" s="12"/>
      <c r="AI7557" s="12"/>
      <c r="AJ7557" s="12"/>
      <c r="AK7557" s="12"/>
      <c r="AL7557" s="12"/>
      <c r="AM7557" s="12"/>
      <c r="AN7557" s="12"/>
      <c r="AO7557" s="12"/>
      <c r="AP7557" s="12"/>
      <c r="AQ7557" s="12"/>
      <c r="AR7557" s="12"/>
      <c r="AS7557" s="12"/>
      <c r="AT7557" s="12"/>
      <c r="AU7557" s="12"/>
      <c r="AV7557" s="12"/>
      <c r="AW7557" s="12"/>
      <c r="AX7557" s="12"/>
      <c r="AY7557" s="12"/>
      <c r="AZ7557" s="12"/>
      <c r="BA7557" s="12"/>
      <c r="BB7557" s="12"/>
      <c r="BC7557" s="12"/>
      <c r="BD7557" s="12"/>
      <c r="BE7557" s="12"/>
      <c r="BF7557" s="12"/>
      <c r="BG7557" s="12"/>
      <c r="BH7557" s="12"/>
      <c r="BI7557" s="12"/>
      <c r="BJ7557" s="13"/>
      <c r="BK7557" s="13"/>
      <c r="BL7557" s="13"/>
      <c r="BM7557" s="13"/>
      <c r="BN7557" s="13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1"/>
      <c r="L7558" s="11"/>
      <c r="M7558" s="12"/>
      <c r="N7558" s="12"/>
      <c r="O7558" s="12"/>
      <c r="P7558" s="12"/>
      <c r="Q7558" s="12"/>
      <c r="R7558" s="12"/>
      <c r="S7558" s="12"/>
      <c r="T7558" s="12"/>
      <c r="U7558" s="12"/>
      <c r="V7558" s="12"/>
      <c r="W7558" s="12"/>
      <c r="X7558" s="12"/>
      <c r="Y7558" s="12"/>
      <c r="Z7558" s="12"/>
      <c r="AA7558" s="12"/>
      <c r="AB7558" s="12"/>
      <c r="AC7558" s="12"/>
      <c r="AD7558" s="12"/>
      <c r="AE7558" s="12"/>
      <c r="AF7558" s="12"/>
      <c r="AG7558" s="12"/>
      <c r="AH7558" s="12"/>
      <c r="AI7558" s="12"/>
      <c r="AJ7558" s="12"/>
      <c r="AK7558" s="12"/>
      <c r="AL7558" s="12"/>
      <c r="AM7558" s="12"/>
      <c r="AN7558" s="12"/>
      <c r="AO7558" s="12"/>
      <c r="AP7558" s="12"/>
      <c r="AQ7558" s="12"/>
      <c r="AR7558" s="12"/>
      <c r="AS7558" s="12"/>
      <c r="AT7558" s="12"/>
      <c r="AU7558" s="12"/>
      <c r="AV7558" s="12"/>
      <c r="AW7558" s="12"/>
      <c r="AX7558" s="12"/>
      <c r="AY7558" s="12"/>
      <c r="AZ7558" s="12"/>
      <c r="BA7558" s="12"/>
      <c r="BB7558" s="12"/>
      <c r="BC7558" s="12"/>
      <c r="BD7558" s="12"/>
      <c r="BE7558" s="12"/>
      <c r="BF7558" s="12"/>
      <c r="BG7558" s="12"/>
      <c r="BH7558" s="12"/>
      <c r="BI7558" s="12"/>
      <c r="BJ7558" s="13"/>
      <c r="BK7558" s="13"/>
      <c r="BL7558" s="13"/>
      <c r="BM7558" s="13"/>
      <c r="BN7558" s="13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1"/>
      <c r="L7559" s="11"/>
      <c r="M7559" s="12"/>
      <c r="N7559" s="12"/>
      <c r="O7559" s="12"/>
      <c r="P7559" s="12"/>
      <c r="Q7559" s="12"/>
      <c r="R7559" s="12"/>
      <c r="S7559" s="12"/>
      <c r="T7559" s="12"/>
      <c r="U7559" s="12"/>
      <c r="V7559" s="12"/>
      <c r="W7559" s="12"/>
      <c r="X7559" s="12"/>
      <c r="Y7559" s="12"/>
      <c r="Z7559" s="12"/>
      <c r="AA7559" s="12"/>
      <c r="AB7559" s="12"/>
      <c r="AC7559" s="12"/>
      <c r="AD7559" s="12"/>
      <c r="AE7559" s="12"/>
      <c r="AF7559" s="12"/>
      <c r="AG7559" s="12"/>
      <c r="AH7559" s="12"/>
      <c r="AI7559" s="12"/>
      <c r="AJ7559" s="12"/>
      <c r="AK7559" s="12"/>
      <c r="AL7559" s="12"/>
      <c r="AM7559" s="12"/>
      <c r="AN7559" s="12"/>
      <c r="AO7559" s="12"/>
      <c r="AP7559" s="12"/>
      <c r="AQ7559" s="12"/>
      <c r="AR7559" s="12"/>
      <c r="AS7559" s="12"/>
      <c r="AT7559" s="12"/>
      <c r="AU7559" s="12"/>
      <c r="AV7559" s="12"/>
      <c r="AW7559" s="12"/>
      <c r="AX7559" s="12"/>
      <c r="AY7559" s="12"/>
      <c r="AZ7559" s="12"/>
      <c r="BA7559" s="12"/>
      <c r="BB7559" s="12"/>
      <c r="BC7559" s="12"/>
      <c r="BD7559" s="12"/>
      <c r="BE7559" s="12"/>
      <c r="BF7559" s="12"/>
      <c r="BG7559" s="12"/>
      <c r="BH7559" s="12"/>
      <c r="BI7559" s="12"/>
      <c r="BJ7559" s="13"/>
      <c r="BK7559" s="13"/>
      <c r="BL7559" s="13"/>
      <c r="BM7559" s="13"/>
      <c r="BN7559" s="13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1"/>
      <c r="L7560" s="11"/>
      <c r="M7560" s="12"/>
      <c r="N7560" s="12"/>
      <c r="O7560" s="12"/>
      <c r="P7560" s="12"/>
      <c r="Q7560" s="12"/>
      <c r="R7560" s="12"/>
      <c r="S7560" s="12"/>
      <c r="T7560" s="12"/>
      <c r="U7560" s="12"/>
      <c r="V7560" s="12"/>
      <c r="W7560" s="12"/>
      <c r="X7560" s="12"/>
      <c r="Y7560" s="12"/>
      <c r="Z7560" s="12"/>
      <c r="AA7560" s="12"/>
      <c r="AB7560" s="12"/>
      <c r="AC7560" s="12"/>
      <c r="AD7560" s="12"/>
      <c r="AE7560" s="12"/>
      <c r="AF7560" s="12"/>
      <c r="AG7560" s="12"/>
      <c r="AH7560" s="12"/>
      <c r="AI7560" s="12"/>
      <c r="AJ7560" s="12"/>
      <c r="AK7560" s="12"/>
      <c r="AL7560" s="12"/>
      <c r="AM7560" s="12"/>
      <c r="AN7560" s="12"/>
      <c r="AO7560" s="12"/>
      <c r="AP7560" s="12"/>
      <c r="AQ7560" s="12"/>
      <c r="AR7560" s="12"/>
      <c r="AS7560" s="12"/>
      <c r="AT7560" s="12"/>
      <c r="AU7560" s="12"/>
      <c r="AV7560" s="12"/>
      <c r="AW7560" s="12"/>
      <c r="AX7560" s="12"/>
      <c r="AY7560" s="12"/>
      <c r="AZ7560" s="12"/>
      <c r="BA7560" s="12"/>
      <c r="BB7560" s="12"/>
      <c r="BC7560" s="12"/>
      <c r="BD7560" s="12"/>
      <c r="BE7560" s="12"/>
      <c r="BF7560" s="12"/>
      <c r="BG7560" s="12"/>
      <c r="BH7560" s="12"/>
      <c r="BI7560" s="12"/>
      <c r="BJ7560" s="13"/>
      <c r="BK7560" s="13"/>
      <c r="BL7560" s="13"/>
      <c r="BM7560" s="13"/>
      <c r="BN7560" s="13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1"/>
      <c r="L7561" s="11"/>
      <c r="M7561" s="12"/>
      <c r="N7561" s="12"/>
      <c r="O7561" s="12"/>
      <c r="P7561" s="12"/>
      <c r="Q7561" s="12"/>
      <c r="R7561" s="12"/>
      <c r="S7561" s="12"/>
      <c r="T7561" s="12"/>
      <c r="U7561" s="12"/>
      <c r="V7561" s="12"/>
      <c r="W7561" s="12"/>
      <c r="X7561" s="12"/>
      <c r="Y7561" s="12"/>
      <c r="Z7561" s="12"/>
      <c r="AA7561" s="12"/>
      <c r="AB7561" s="12"/>
      <c r="AC7561" s="12"/>
      <c r="AD7561" s="12"/>
      <c r="AE7561" s="12"/>
      <c r="AF7561" s="12"/>
      <c r="AG7561" s="12"/>
      <c r="AH7561" s="12"/>
      <c r="AI7561" s="12"/>
      <c r="AJ7561" s="12"/>
      <c r="AK7561" s="12"/>
      <c r="AL7561" s="12"/>
      <c r="AM7561" s="12"/>
      <c r="AN7561" s="12"/>
      <c r="AO7561" s="12"/>
      <c r="AP7561" s="12"/>
      <c r="AQ7561" s="12"/>
      <c r="AR7561" s="12"/>
      <c r="AS7561" s="12"/>
      <c r="AT7561" s="12"/>
      <c r="AU7561" s="12"/>
      <c r="AV7561" s="12"/>
      <c r="AW7561" s="12"/>
      <c r="AX7561" s="12"/>
      <c r="AY7561" s="12"/>
      <c r="AZ7561" s="12"/>
      <c r="BA7561" s="12"/>
      <c r="BB7561" s="12"/>
      <c r="BC7561" s="12"/>
      <c r="BD7561" s="12"/>
      <c r="BE7561" s="12"/>
      <c r="BF7561" s="12"/>
      <c r="BG7561" s="12"/>
      <c r="BH7561" s="12"/>
      <c r="BI7561" s="12"/>
      <c r="BJ7561" s="13"/>
      <c r="BK7561" s="13"/>
      <c r="BL7561" s="13"/>
      <c r="BM7561" s="13"/>
      <c r="BN7561" s="13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1"/>
      <c r="L7562" s="11"/>
      <c r="M7562" s="12"/>
      <c r="N7562" s="12"/>
      <c r="O7562" s="12"/>
      <c r="P7562" s="12"/>
      <c r="Q7562" s="12"/>
      <c r="R7562" s="12"/>
      <c r="S7562" s="12"/>
      <c r="T7562" s="12"/>
      <c r="U7562" s="12"/>
      <c r="V7562" s="12"/>
      <c r="W7562" s="12"/>
      <c r="X7562" s="12"/>
      <c r="Y7562" s="12"/>
      <c r="Z7562" s="12"/>
      <c r="AA7562" s="12"/>
      <c r="AB7562" s="12"/>
      <c r="AC7562" s="12"/>
      <c r="AD7562" s="12"/>
      <c r="AE7562" s="12"/>
      <c r="AF7562" s="12"/>
      <c r="AG7562" s="12"/>
      <c r="AH7562" s="12"/>
      <c r="AI7562" s="12"/>
      <c r="AJ7562" s="12"/>
      <c r="AK7562" s="12"/>
      <c r="AL7562" s="12"/>
      <c r="AM7562" s="12"/>
      <c r="AN7562" s="12"/>
      <c r="AO7562" s="12"/>
      <c r="AP7562" s="12"/>
      <c r="AQ7562" s="12"/>
      <c r="AR7562" s="12"/>
      <c r="AS7562" s="12"/>
      <c r="AT7562" s="12"/>
      <c r="AU7562" s="12"/>
      <c r="AV7562" s="12"/>
      <c r="AW7562" s="12"/>
      <c r="AX7562" s="12"/>
      <c r="AY7562" s="12"/>
      <c r="AZ7562" s="12"/>
      <c r="BA7562" s="12"/>
      <c r="BB7562" s="12"/>
      <c r="BC7562" s="12"/>
      <c r="BD7562" s="12"/>
      <c r="BE7562" s="12"/>
      <c r="BF7562" s="12"/>
      <c r="BG7562" s="12"/>
      <c r="BH7562" s="12"/>
      <c r="BI7562" s="12"/>
      <c r="BJ7562" s="13"/>
      <c r="BK7562" s="13"/>
      <c r="BL7562" s="13"/>
      <c r="BM7562" s="13"/>
      <c r="BN7562" s="13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1"/>
      <c r="L7563" s="11"/>
      <c r="M7563" s="12"/>
      <c r="N7563" s="12"/>
      <c r="O7563" s="12"/>
      <c r="P7563" s="12"/>
      <c r="Q7563" s="12"/>
      <c r="R7563" s="12"/>
      <c r="S7563" s="12"/>
      <c r="T7563" s="12"/>
      <c r="U7563" s="12"/>
      <c r="V7563" s="12"/>
      <c r="W7563" s="12"/>
      <c r="X7563" s="12"/>
      <c r="Y7563" s="12"/>
      <c r="Z7563" s="12"/>
      <c r="AA7563" s="12"/>
      <c r="AB7563" s="12"/>
      <c r="AC7563" s="12"/>
      <c r="AD7563" s="12"/>
      <c r="AE7563" s="12"/>
      <c r="AF7563" s="12"/>
      <c r="AG7563" s="12"/>
      <c r="AH7563" s="12"/>
      <c r="AI7563" s="12"/>
      <c r="AJ7563" s="12"/>
      <c r="AK7563" s="12"/>
      <c r="AL7563" s="12"/>
      <c r="AM7563" s="12"/>
      <c r="AN7563" s="12"/>
      <c r="AO7563" s="12"/>
      <c r="AP7563" s="12"/>
      <c r="AQ7563" s="12"/>
      <c r="AR7563" s="12"/>
      <c r="AS7563" s="12"/>
      <c r="AT7563" s="12"/>
      <c r="AU7563" s="12"/>
      <c r="AV7563" s="12"/>
      <c r="AW7563" s="12"/>
      <c r="AX7563" s="12"/>
      <c r="AY7563" s="12"/>
      <c r="AZ7563" s="12"/>
      <c r="BA7563" s="12"/>
      <c r="BB7563" s="12"/>
      <c r="BC7563" s="12"/>
      <c r="BD7563" s="12"/>
      <c r="BE7563" s="12"/>
      <c r="BF7563" s="12"/>
      <c r="BG7563" s="12"/>
      <c r="BH7563" s="12"/>
      <c r="BI7563" s="12"/>
      <c r="BJ7563" s="13"/>
      <c r="BK7563" s="13"/>
      <c r="BL7563" s="13"/>
      <c r="BM7563" s="13"/>
      <c r="BN7563" s="13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1"/>
      <c r="L7564" s="11"/>
      <c r="M7564" s="12"/>
      <c r="N7564" s="12"/>
      <c r="O7564" s="12"/>
      <c r="P7564" s="12"/>
      <c r="Q7564" s="12"/>
      <c r="R7564" s="12"/>
      <c r="S7564" s="12"/>
      <c r="T7564" s="12"/>
      <c r="U7564" s="12"/>
      <c r="V7564" s="12"/>
      <c r="W7564" s="12"/>
      <c r="X7564" s="12"/>
      <c r="Y7564" s="12"/>
      <c r="Z7564" s="12"/>
      <c r="AA7564" s="12"/>
      <c r="AB7564" s="12"/>
      <c r="AC7564" s="12"/>
      <c r="AD7564" s="12"/>
      <c r="AE7564" s="12"/>
      <c r="AF7564" s="12"/>
      <c r="AG7564" s="12"/>
      <c r="AH7564" s="12"/>
      <c r="AI7564" s="12"/>
      <c r="AJ7564" s="12"/>
      <c r="AK7564" s="12"/>
      <c r="AL7564" s="12"/>
      <c r="AM7564" s="12"/>
      <c r="AN7564" s="12"/>
      <c r="AO7564" s="12"/>
      <c r="AP7564" s="12"/>
      <c r="AQ7564" s="12"/>
      <c r="AR7564" s="12"/>
      <c r="AS7564" s="12"/>
      <c r="AT7564" s="12"/>
      <c r="AU7564" s="12"/>
      <c r="AV7564" s="12"/>
      <c r="AW7564" s="12"/>
      <c r="AX7564" s="12"/>
      <c r="AY7564" s="12"/>
      <c r="AZ7564" s="12"/>
      <c r="BA7564" s="12"/>
      <c r="BB7564" s="12"/>
      <c r="BC7564" s="12"/>
      <c r="BD7564" s="12"/>
      <c r="BE7564" s="12"/>
      <c r="BF7564" s="12"/>
      <c r="BG7564" s="12"/>
      <c r="BH7564" s="12"/>
      <c r="BI7564" s="12"/>
      <c r="BJ7564" s="13"/>
      <c r="BK7564" s="13"/>
      <c r="BL7564" s="13"/>
      <c r="BM7564" s="13"/>
      <c r="BN7564" s="13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1"/>
      <c r="L7565" s="11"/>
      <c r="M7565" s="12"/>
      <c r="N7565" s="12"/>
      <c r="O7565" s="12"/>
      <c r="P7565" s="12"/>
      <c r="Q7565" s="12"/>
      <c r="R7565" s="12"/>
      <c r="S7565" s="12"/>
      <c r="T7565" s="12"/>
      <c r="U7565" s="12"/>
      <c r="V7565" s="12"/>
      <c r="W7565" s="12"/>
      <c r="X7565" s="12"/>
      <c r="Y7565" s="12"/>
      <c r="Z7565" s="12"/>
      <c r="AA7565" s="12"/>
      <c r="AB7565" s="12"/>
      <c r="AC7565" s="12"/>
      <c r="AD7565" s="12"/>
      <c r="AE7565" s="12"/>
      <c r="AF7565" s="12"/>
      <c r="AG7565" s="12"/>
      <c r="AH7565" s="12"/>
      <c r="AI7565" s="12"/>
      <c r="AJ7565" s="12"/>
      <c r="AK7565" s="12"/>
      <c r="AL7565" s="12"/>
      <c r="AM7565" s="12"/>
      <c r="AN7565" s="12"/>
      <c r="AO7565" s="12"/>
      <c r="AP7565" s="12"/>
      <c r="AQ7565" s="12"/>
      <c r="AR7565" s="12"/>
      <c r="AS7565" s="12"/>
      <c r="AT7565" s="12"/>
      <c r="AU7565" s="12"/>
      <c r="AV7565" s="12"/>
      <c r="AW7565" s="12"/>
      <c r="AX7565" s="12"/>
      <c r="AY7565" s="12"/>
      <c r="AZ7565" s="12"/>
      <c r="BA7565" s="12"/>
      <c r="BB7565" s="12"/>
      <c r="BC7565" s="12"/>
      <c r="BD7565" s="12"/>
      <c r="BE7565" s="12"/>
      <c r="BF7565" s="12"/>
      <c r="BG7565" s="12"/>
      <c r="BH7565" s="12"/>
      <c r="BI7565" s="12"/>
      <c r="BJ7565" s="13"/>
      <c r="BK7565" s="13"/>
      <c r="BL7565" s="13"/>
      <c r="BM7565" s="13"/>
      <c r="BN7565" s="13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1"/>
      <c r="L7566" s="11"/>
      <c r="M7566" s="12"/>
      <c r="N7566" s="12"/>
      <c r="O7566" s="12"/>
      <c r="P7566" s="12"/>
      <c r="Q7566" s="12"/>
      <c r="R7566" s="12"/>
      <c r="S7566" s="12"/>
      <c r="T7566" s="12"/>
      <c r="U7566" s="12"/>
      <c r="V7566" s="12"/>
      <c r="W7566" s="12"/>
      <c r="X7566" s="12"/>
      <c r="Y7566" s="12"/>
      <c r="Z7566" s="12"/>
      <c r="AA7566" s="12"/>
      <c r="AB7566" s="12"/>
      <c r="AC7566" s="12"/>
      <c r="AD7566" s="12"/>
      <c r="AE7566" s="12"/>
      <c r="AF7566" s="12"/>
      <c r="AG7566" s="12"/>
      <c r="AH7566" s="12"/>
      <c r="AI7566" s="12"/>
      <c r="AJ7566" s="12"/>
      <c r="AK7566" s="12"/>
      <c r="AL7566" s="12"/>
      <c r="AM7566" s="12"/>
      <c r="AN7566" s="12"/>
      <c r="AO7566" s="12"/>
      <c r="AP7566" s="12"/>
      <c r="AQ7566" s="12"/>
      <c r="AR7566" s="12"/>
      <c r="AS7566" s="12"/>
      <c r="AT7566" s="12"/>
      <c r="AU7566" s="12"/>
      <c r="AV7566" s="12"/>
      <c r="AW7566" s="12"/>
      <c r="AX7566" s="12"/>
      <c r="AY7566" s="12"/>
      <c r="AZ7566" s="12"/>
      <c r="BA7566" s="12"/>
      <c r="BB7566" s="12"/>
      <c r="BC7566" s="12"/>
      <c r="BD7566" s="12"/>
      <c r="BE7566" s="12"/>
      <c r="BF7566" s="12"/>
      <c r="BG7566" s="12"/>
      <c r="BH7566" s="12"/>
      <c r="BI7566" s="12"/>
      <c r="BJ7566" s="13"/>
      <c r="BK7566" s="13"/>
      <c r="BL7566" s="13"/>
      <c r="BM7566" s="13"/>
      <c r="BN7566" s="13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1"/>
      <c r="L7567" s="11"/>
      <c r="M7567" s="12"/>
      <c r="N7567" s="12"/>
      <c r="O7567" s="12"/>
      <c r="P7567" s="12"/>
      <c r="Q7567" s="12"/>
      <c r="R7567" s="12"/>
      <c r="S7567" s="12"/>
      <c r="T7567" s="12"/>
      <c r="U7567" s="12"/>
      <c r="V7567" s="12"/>
      <c r="W7567" s="12"/>
      <c r="X7567" s="12"/>
      <c r="Y7567" s="12"/>
      <c r="Z7567" s="12"/>
      <c r="AA7567" s="12"/>
      <c r="AB7567" s="12"/>
      <c r="AC7567" s="12"/>
      <c r="AD7567" s="12"/>
      <c r="AE7567" s="12"/>
      <c r="AF7567" s="12"/>
      <c r="AG7567" s="12"/>
      <c r="AH7567" s="12"/>
      <c r="AI7567" s="12"/>
      <c r="AJ7567" s="12"/>
      <c r="AK7567" s="12"/>
      <c r="AL7567" s="12"/>
      <c r="AM7567" s="12"/>
      <c r="AN7567" s="12"/>
      <c r="AO7567" s="12"/>
      <c r="AP7567" s="12"/>
      <c r="AQ7567" s="12"/>
      <c r="AR7567" s="12"/>
      <c r="AS7567" s="12"/>
      <c r="AT7567" s="12"/>
      <c r="AU7567" s="12"/>
      <c r="AV7567" s="12"/>
      <c r="AW7567" s="12"/>
      <c r="AX7567" s="12"/>
      <c r="AY7567" s="12"/>
      <c r="AZ7567" s="12"/>
      <c r="BA7567" s="12"/>
      <c r="BB7567" s="12"/>
      <c r="BC7567" s="12"/>
      <c r="BD7567" s="12"/>
      <c r="BE7567" s="12"/>
      <c r="BF7567" s="12"/>
      <c r="BG7567" s="12"/>
      <c r="BH7567" s="12"/>
      <c r="BI7567" s="12"/>
      <c r="BJ7567" s="13"/>
      <c r="BK7567" s="13"/>
      <c r="BL7567" s="13"/>
      <c r="BM7567" s="13"/>
      <c r="BN7567" s="13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1"/>
      <c r="L7568" s="11"/>
      <c r="M7568" s="12"/>
      <c r="N7568" s="12"/>
      <c r="O7568" s="12"/>
      <c r="P7568" s="12"/>
      <c r="Q7568" s="12"/>
      <c r="R7568" s="12"/>
      <c r="S7568" s="12"/>
      <c r="T7568" s="12"/>
      <c r="U7568" s="12"/>
      <c r="V7568" s="12"/>
      <c r="W7568" s="12"/>
      <c r="X7568" s="12"/>
      <c r="Y7568" s="12"/>
      <c r="Z7568" s="12"/>
      <c r="AA7568" s="12"/>
      <c r="AB7568" s="12"/>
      <c r="AC7568" s="12"/>
      <c r="AD7568" s="12"/>
      <c r="AE7568" s="12"/>
      <c r="AF7568" s="12"/>
      <c r="AG7568" s="12"/>
      <c r="AH7568" s="12"/>
      <c r="AI7568" s="12"/>
      <c r="AJ7568" s="12"/>
      <c r="AK7568" s="12"/>
      <c r="AL7568" s="12"/>
      <c r="AM7568" s="12"/>
      <c r="AN7568" s="12"/>
      <c r="AO7568" s="12"/>
      <c r="AP7568" s="12"/>
      <c r="AQ7568" s="12"/>
      <c r="AR7568" s="12"/>
      <c r="AS7568" s="12"/>
      <c r="AT7568" s="12"/>
      <c r="AU7568" s="12"/>
      <c r="AV7568" s="12"/>
      <c r="AW7568" s="12"/>
      <c r="AX7568" s="12"/>
      <c r="AY7568" s="12"/>
      <c r="AZ7568" s="12"/>
      <c r="BA7568" s="12"/>
      <c r="BB7568" s="12"/>
      <c r="BC7568" s="12"/>
      <c r="BD7568" s="12"/>
      <c r="BE7568" s="12"/>
      <c r="BF7568" s="12"/>
      <c r="BG7568" s="12"/>
      <c r="BH7568" s="12"/>
      <c r="BI7568" s="12"/>
      <c r="BJ7568" s="13"/>
      <c r="BK7568" s="13"/>
      <c r="BL7568" s="13"/>
      <c r="BM7568" s="13"/>
      <c r="BN7568" s="13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1"/>
      <c r="L7569" s="11"/>
      <c r="M7569" s="12"/>
      <c r="N7569" s="12"/>
      <c r="O7569" s="12"/>
      <c r="P7569" s="12"/>
      <c r="Q7569" s="12"/>
      <c r="R7569" s="12"/>
      <c r="S7569" s="12"/>
      <c r="T7569" s="12"/>
      <c r="U7569" s="12"/>
      <c r="V7569" s="12"/>
      <c r="W7569" s="12"/>
      <c r="X7569" s="12"/>
      <c r="Y7569" s="12"/>
      <c r="Z7569" s="12"/>
      <c r="AA7569" s="12"/>
      <c r="AB7569" s="12"/>
      <c r="AC7569" s="12"/>
      <c r="AD7569" s="12"/>
      <c r="AE7569" s="12"/>
      <c r="AF7569" s="12"/>
      <c r="AG7569" s="12"/>
      <c r="AH7569" s="12"/>
      <c r="AI7569" s="12"/>
      <c r="AJ7569" s="12"/>
      <c r="AK7569" s="12"/>
      <c r="AL7569" s="12"/>
      <c r="AM7569" s="12"/>
      <c r="AN7569" s="12"/>
      <c r="AO7569" s="12"/>
      <c r="AP7569" s="12"/>
      <c r="AQ7569" s="12"/>
      <c r="AR7569" s="12"/>
      <c r="AS7569" s="12"/>
      <c r="AT7569" s="12"/>
      <c r="AU7569" s="12"/>
      <c r="AV7569" s="12"/>
      <c r="AW7569" s="12"/>
      <c r="AX7569" s="12"/>
      <c r="AY7569" s="12"/>
      <c r="AZ7569" s="12"/>
      <c r="BA7569" s="12"/>
      <c r="BB7569" s="12"/>
      <c r="BC7569" s="12"/>
      <c r="BD7569" s="12"/>
      <c r="BE7569" s="12"/>
      <c r="BF7569" s="12"/>
      <c r="BG7569" s="12"/>
      <c r="BH7569" s="12"/>
      <c r="BI7569" s="12"/>
      <c r="BJ7569" s="13"/>
      <c r="BK7569" s="13"/>
      <c r="BL7569" s="13"/>
      <c r="BM7569" s="13"/>
      <c r="BN7569" s="13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1"/>
      <c r="L7570" s="11"/>
      <c r="M7570" s="12"/>
      <c r="N7570" s="12"/>
      <c r="O7570" s="12"/>
      <c r="P7570" s="12"/>
      <c r="Q7570" s="12"/>
      <c r="R7570" s="12"/>
      <c r="S7570" s="12"/>
      <c r="T7570" s="12"/>
      <c r="U7570" s="12"/>
      <c r="V7570" s="12"/>
      <c r="W7570" s="12"/>
      <c r="X7570" s="12"/>
      <c r="Y7570" s="12"/>
      <c r="Z7570" s="12"/>
      <c r="AA7570" s="12"/>
      <c r="AB7570" s="12"/>
      <c r="AC7570" s="12"/>
      <c r="AD7570" s="12"/>
      <c r="AE7570" s="12"/>
      <c r="AF7570" s="12"/>
      <c r="AG7570" s="12"/>
      <c r="AH7570" s="12"/>
      <c r="AI7570" s="12"/>
      <c r="AJ7570" s="12"/>
      <c r="AK7570" s="12"/>
      <c r="AL7570" s="12"/>
      <c r="AM7570" s="12"/>
      <c r="AN7570" s="12"/>
      <c r="AO7570" s="12"/>
      <c r="AP7570" s="12"/>
      <c r="AQ7570" s="12"/>
      <c r="AR7570" s="12"/>
      <c r="AS7570" s="12"/>
      <c r="AT7570" s="12"/>
      <c r="AU7570" s="12"/>
      <c r="AV7570" s="12"/>
      <c r="AW7570" s="12"/>
      <c r="AX7570" s="12"/>
      <c r="AY7570" s="12"/>
      <c r="AZ7570" s="12"/>
      <c r="BA7570" s="12"/>
      <c r="BB7570" s="12"/>
      <c r="BC7570" s="12"/>
      <c r="BD7570" s="12"/>
      <c r="BE7570" s="12"/>
      <c r="BF7570" s="12"/>
      <c r="BG7570" s="12"/>
      <c r="BH7570" s="12"/>
      <c r="BI7570" s="12"/>
      <c r="BJ7570" s="13"/>
      <c r="BK7570" s="13"/>
      <c r="BL7570" s="13"/>
      <c r="BM7570" s="13"/>
      <c r="BN7570" s="13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1"/>
      <c r="L7571" s="11"/>
      <c r="M7571" s="12"/>
      <c r="N7571" s="12"/>
      <c r="O7571" s="12"/>
      <c r="P7571" s="12"/>
      <c r="Q7571" s="12"/>
      <c r="R7571" s="12"/>
      <c r="S7571" s="12"/>
      <c r="T7571" s="12"/>
      <c r="U7571" s="12"/>
      <c r="V7571" s="12"/>
      <c r="W7571" s="12"/>
      <c r="X7571" s="12"/>
      <c r="Y7571" s="12"/>
      <c r="Z7571" s="12"/>
      <c r="AA7571" s="12"/>
      <c r="AB7571" s="12"/>
      <c r="AC7571" s="12"/>
      <c r="AD7571" s="12"/>
      <c r="AE7571" s="12"/>
      <c r="AF7571" s="12"/>
      <c r="AG7571" s="12"/>
      <c r="AH7571" s="12"/>
      <c r="AI7571" s="12"/>
      <c r="AJ7571" s="12"/>
      <c r="AK7571" s="12"/>
      <c r="AL7571" s="12"/>
      <c r="AM7571" s="12"/>
      <c r="AN7571" s="12"/>
      <c r="AO7571" s="12"/>
      <c r="AP7571" s="12"/>
      <c r="AQ7571" s="12"/>
      <c r="AR7571" s="12"/>
      <c r="AS7571" s="12"/>
      <c r="AT7571" s="12"/>
      <c r="AU7571" s="12"/>
      <c r="AV7571" s="12"/>
      <c r="AW7571" s="12"/>
      <c r="AX7571" s="12"/>
      <c r="AY7571" s="12"/>
      <c r="AZ7571" s="12"/>
      <c r="BA7571" s="12"/>
      <c r="BB7571" s="12"/>
      <c r="BC7571" s="12"/>
      <c r="BD7571" s="12"/>
      <c r="BE7571" s="12"/>
      <c r="BF7571" s="12"/>
      <c r="BG7571" s="12"/>
      <c r="BH7571" s="12"/>
      <c r="BI7571" s="12"/>
      <c r="BJ7571" s="13"/>
      <c r="BK7571" s="13"/>
      <c r="BL7571" s="13"/>
      <c r="BM7571" s="13"/>
      <c r="BN7571" s="13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1"/>
      <c r="L7572" s="11"/>
      <c r="M7572" s="12"/>
      <c r="N7572" s="12"/>
      <c r="O7572" s="12"/>
      <c r="P7572" s="12"/>
      <c r="Q7572" s="12"/>
      <c r="R7572" s="12"/>
      <c r="S7572" s="12"/>
      <c r="T7572" s="12"/>
      <c r="U7572" s="12"/>
      <c r="V7572" s="12"/>
      <c r="W7572" s="12"/>
      <c r="X7572" s="12"/>
      <c r="Y7572" s="12"/>
      <c r="Z7572" s="12"/>
      <c r="AA7572" s="12"/>
      <c r="AB7572" s="12"/>
      <c r="AC7572" s="12"/>
      <c r="AD7572" s="12"/>
      <c r="AE7572" s="12"/>
      <c r="AF7572" s="12"/>
      <c r="AG7572" s="12"/>
      <c r="AH7572" s="12"/>
      <c r="AI7572" s="12"/>
      <c r="AJ7572" s="12"/>
      <c r="AK7572" s="12"/>
      <c r="AL7572" s="12"/>
      <c r="AM7572" s="12"/>
      <c r="AN7572" s="12"/>
      <c r="AO7572" s="12"/>
      <c r="AP7572" s="12"/>
      <c r="AQ7572" s="12"/>
      <c r="AR7572" s="12"/>
      <c r="AS7572" s="12"/>
      <c r="AT7572" s="12"/>
      <c r="AU7572" s="12"/>
      <c r="AV7572" s="12"/>
      <c r="AW7572" s="12"/>
      <c r="AX7572" s="12"/>
      <c r="AY7572" s="12"/>
      <c r="AZ7572" s="12"/>
      <c r="BA7572" s="12"/>
      <c r="BB7572" s="12"/>
      <c r="BC7572" s="12"/>
      <c r="BD7572" s="12"/>
      <c r="BE7572" s="12"/>
      <c r="BF7572" s="12"/>
      <c r="BG7572" s="12"/>
      <c r="BH7572" s="12"/>
      <c r="BI7572" s="12"/>
      <c r="BJ7572" s="13"/>
      <c r="BK7572" s="13"/>
      <c r="BL7572" s="13"/>
      <c r="BM7572" s="13"/>
      <c r="BN7572" s="13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1"/>
      <c r="L7573" s="11"/>
      <c r="M7573" s="12"/>
      <c r="N7573" s="12"/>
      <c r="O7573" s="12"/>
      <c r="P7573" s="12"/>
      <c r="Q7573" s="12"/>
      <c r="R7573" s="12"/>
      <c r="S7573" s="12"/>
      <c r="T7573" s="12"/>
      <c r="U7573" s="12"/>
      <c r="V7573" s="12"/>
      <c r="W7573" s="12"/>
      <c r="X7573" s="12"/>
      <c r="Y7573" s="12"/>
      <c r="Z7573" s="12"/>
      <c r="AA7573" s="12"/>
      <c r="AB7573" s="12"/>
      <c r="AC7573" s="12"/>
      <c r="AD7573" s="12"/>
      <c r="AE7573" s="12"/>
      <c r="AF7573" s="12"/>
      <c r="AG7573" s="12"/>
      <c r="AH7573" s="12"/>
      <c r="AI7573" s="12"/>
      <c r="AJ7573" s="12"/>
      <c r="AK7573" s="12"/>
      <c r="AL7573" s="12"/>
      <c r="AM7573" s="12"/>
      <c r="AN7573" s="12"/>
      <c r="AO7573" s="12"/>
      <c r="AP7573" s="12"/>
      <c r="AQ7573" s="12"/>
      <c r="AR7573" s="12"/>
      <c r="AS7573" s="12"/>
      <c r="AT7573" s="12"/>
      <c r="AU7573" s="12"/>
      <c r="AV7573" s="12"/>
      <c r="AW7573" s="12"/>
      <c r="AX7573" s="12"/>
      <c r="AY7573" s="12"/>
      <c r="AZ7573" s="12"/>
      <c r="BA7573" s="12"/>
      <c r="BB7573" s="12"/>
      <c r="BC7573" s="12"/>
      <c r="BD7573" s="12"/>
      <c r="BE7573" s="12"/>
      <c r="BF7573" s="12"/>
      <c r="BG7573" s="12"/>
      <c r="BH7573" s="12"/>
      <c r="BI7573" s="12"/>
      <c r="BJ7573" s="13"/>
      <c r="BK7573" s="13"/>
      <c r="BL7573" s="13"/>
      <c r="BM7573" s="13"/>
      <c r="BN7573" s="13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1"/>
      <c r="L7574" s="11"/>
      <c r="M7574" s="12"/>
      <c r="N7574" s="12"/>
      <c r="O7574" s="12"/>
      <c r="P7574" s="12"/>
      <c r="Q7574" s="12"/>
      <c r="R7574" s="12"/>
      <c r="S7574" s="12"/>
      <c r="T7574" s="12"/>
      <c r="U7574" s="12"/>
      <c r="V7574" s="12"/>
      <c r="W7574" s="12"/>
      <c r="X7574" s="12"/>
      <c r="Y7574" s="12"/>
      <c r="Z7574" s="12"/>
      <c r="AA7574" s="12"/>
      <c r="AB7574" s="12"/>
      <c r="AC7574" s="12"/>
      <c r="AD7574" s="12"/>
      <c r="AE7574" s="12"/>
      <c r="AF7574" s="12"/>
      <c r="AG7574" s="12"/>
      <c r="AH7574" s="12"/>
      <c r="AI7574" s="12"/>
      <c r="AJ7574" s="12"/>
      <c r="AK7574" s="12"/>
      <c r="AL7574" s="12"/>
      <c r="AM7574" s="12"/>
      <c r="AN7574" s="12"/>
      <c r="AO7574" s="12"/>
      <c r="AP7574" s="12"/>
      <c r="AQ7574" s="12"/>
      <c r="AR7574" s="12"/>
      <c r="AS7574" s="12"/>
      <c r="AT7574" s="12"/>
      <c r="AU7574" s="12"/>
      <c r="AV7574" s="12"/>
      <c r="AW7574" s="12"/>
      <c r="AX7574" s="12"/>
      <c r="AY7574" s="12"/>
      <c r="AZ7574" s="12"/>
      <c r="BA7574" s="12"/>
      <c r="BB7574" s="12"/>
      <c r="BC7574" s="12"/>
      <c r="BD7574" s="12"/>
      <c r="BE7574" s="12"/>
      <c r="BF7574" s="12"/>
      <c r="BG7574" s="12"/>
      <c r="BH7574" s="12"/>
      <c r="BI7574" s="12"/>
      <c r="BJ7574" s="13"/>
      <c r="BK7574" s="13"/>
      <c r="BL7574" s="13"/>
      <c r="BM7574" s="13"/>
      <c r="BN7574" s="13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1"/>
      <c r="L7575" s="11"/>
      <c r="M7575" s="12"/>
      <c r="N7575" s="12"/>
      <c r="O7575" s="12"/>
      <c r="P7575" s="12"/>
      <c r="Q7575" s="12"/>
      <c r="R7575" s="12"/>
      <c r="S7575" s="12"/>
      <c r="T7575" s="12"/>
      <c r="U7575" s="12"/>
      <c r="V7575" s="12"/>
      <c r="W7575" s="12"/>
      <c r="X7575" s="12"/>
      <c r="Y7575" s="12"/>
      <c r="Z7575" s="12"/>
      <c r="AA7575" s="12"/>
      <c r="AB7575" s="12"/>
      <c r="AC7575" s="12"/>
      <c r="AD7575" s="12"/>
      <c r="AE7575" s="12"/>
      <c r="AF7575" s="12"/>
      <c r="AG7575" s="12"/>
      <c r="AH7575" s="12"/>
      <c r="AI7575" s="12"/>
      <c r="AJ7575" s="12"/>
      <c r="AK7575" s="12"/>
      <c r="AL7575" s="12"/>
      <c r="AM7575" s="12"/>
      <c r="AN7575" s="12"/>
      <c r="AO7575" s="12"/>
      <c r="AP7575" s="12"/>
      <c r="AQ7575" s="12"/>
      <c r="AR7575" s="12"/>
      <c r="AS7575" s="12"/>
      <c r="AT7575" s="12"/>
      <c r="AU7575" s="12"/>
      <c r="AV7575" s="12"/>
      <c r="AW7575" s="12"/>
      <c r="AX7575" s="12"/>
      <c r="AY7575" s="12"/>
      <c r="AZ7575" s="12"/>
      <c r="BA7575" s="12"/>
      <c r="BB7575" s="12"/>
      <c r="BC7575" s="12"/>
      <c r="BD7575" s="12"/>
      <c r="BE7575" s="12"/>
      <c r="BF7575" s="12"/>
      <c r="BG7575" s="12"/>
      <c r="BH7575" s="12"/>
      <c r="BI7575" s="12"/>
      <c r="BJ7575" s="13"/>
      <c r="BK7575" s="13"/>
      <c r="BL7575" s="13"/>
      <c r="BM7575" s="13"/>
      <c r="BN7575" s="13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1"/>
      <c r="L7576" s="11"/>
      <c r="M7576" s="12"/>
      <c r="N7576" s="12"/>
      <c r="O7576" s="12"/>
      <c r="P7576" s="12"/>
      <c r="Q7576" s="12"/>
      <c r="R7576" s="12"/>
      <c r="S7576" s="12"/>
      <c r="T7576" s="12"/>
      <c r="U7576" s="12"/>
      <c r="V7576" s="12"/>
      <c r="W7576" s="12"/>
      <c r="X7576" s="12"/>
      <c r="Y7576" s="12"/>
      <c r="Z7576" s="12"/>
      <c r="AA7576" s="12"/>
      <c r="AB7576" s="12"/>
      <c r="AC7576" s="12"/>
      <c r="AD7576" s="12"/>
      <c r="AE7576" s="12"/>
      <c r="AF7576" s="12"/>
      <c r="AG7576" s="12"/>
      <c r="AH7576" s="12"/>
      <c r="AI7576" s="12"/>
      <c r="AJ7576" s="12"/>
      <c r="AK7576" s="12"/>
      <c r="AL7576" s="12"/>
      <c r="AM7576" s="12"/>
      <c r="AN7576" s="12"/>
      <c r="AO7576" s="12"/>
      <c r="AP7576" s="12"/>
      <c r="AQ7576" s="12"/>
      <c r="AR7576" s="12"/>
      <c r="AS7576" s="12"/>
      <c r="AT7576" s="12"/>
      <c r="AU7576" s="12"/>
      <c r="AV7576" s="12"/>
      <c r="AW7576" s="12"/>
      <c r="AX7576" s="12"/>
      <c r="AY7576" s="12"/>
      <c r="AZ7576" s="12"/>
      <c r="BA7576" s="12"/>
      <c r="BB7576" s="12"/>
      <c r="BC7576" s="12"/>
      <c r="BD7576" s="12"/>
      <c r="BE7576" s="12"/>
      <c r="BF7576" s="12"/>
      <c r="BG7576" s="12"/>
      <c r="BH7576" s="12"/>
      <c r="BI7576" s="12"/>
      <c r="BJ7576" s="13"/>
      <c r="BK7576" s="13"/>
      <c r="BL7576" s="13"/>
      <c r="BM7576" s="13"/>
      <c r="BN7576" s="13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1"/>
      <c r="L7577" s="11"/>
      <c r="M7577" s="12"/>
      <c r="N7577" s="12"/>
      <c r="O7577" s="12"/>
      <c r="P7577" s="12"/>
      <c r="Q7577" s="12"/>
      <c r="R7577" s="12"/>
      <c r="S7577" s="12"/>
      <c r="T7577" s="12"/>
      <c r="U7577" s="12"/>
      <c r="V7577" s="12"/>
      <c r="W7577" s="12"/>
      <c r="X7577" s="12"/>
      <c r="Y7577" s="12"/>
      <c r="Z7577" s="12"/>
      <c r="AA7577" s="12"/>
      <c r="AB7577" s="12"/>
      <c r="AC7577" s="12"/>
      <c r="AD7577" s="12"/>
      <c r="AE7577" s="12"/>
      <c r="AF7577" s="12"/>
      <c r="AG7577" s="12"/>
      <c r="AH7577" s="12"/>
      <c r="AI7577" s="12"/>
      <c r="AJ7577" s="12"/>
      <c r="AK7577" s="12"/>
      <c r="AL7577" s="12"/>
      <c r="AM7577" s="12"/>
      <c r="AN7577" s="12"/>
      <c r="AO7577" s="12"/>
      <c r="AP7577" s="12"/>
      <c r="AQ7577" s="12"/>
      <c r="AR7577" s="12"/>
      <c r="AS7577" s="12"/>
      <c r="AT7577" s="12"/>
      <c r="AU7577" s="12"/>
      <c r="AV7577" s="12"/>
      <c r="AW7577" s="12"/>
      <c r="AX7577" s="12"/>
      <c r="AY7577" s="12"/>
      <c r="AZ7577" s="12"/>
      <c r="BA7577" s="12"/>
      <c r="BB7577" s="12"/>
      <c r="BC7577" s="12"/>
      <c r="BD7577" s="12"/>
      <c r="BE7577" s="12"/>
      <c r="BF7577" s="12"/>
      <c r="BG7577" s="12"/>
      <c r="BH7577" s="12"/>
      <c r="BI7577" s="12"/>
      <c r="BJ7577" s="13"/>
      <c r="BK7577" s="13"/>
      <c r="BL7577" s="13"/>
      <c r="BM7577" s="13"/>
      <c r="BN7577" s="13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1"/>
      <c r="L7578" s="11"/>
      <c r="M7578" s="12"/>
      <c r="N7578" s="12"/>
      <c r="O7578" s="12"/>
      <c r="P7578" s="12"/>
      <c r="Q7578" s="12"/>
      <c r="R7578" s="12"/>
      <c r="S7578" s="12"/>
      <c r="T7578" s="12"/>
      <c r="U7578" s="12"/>
      <c r="V7578" s="12"/>
      <c r="W7578" s="12"/>
      <c r="X7578" s="12"/>
      <c r="Y7578" s="12"/>
      <c r="Z7578" s="12"/>
      <c r="AA7578" s="12"/>
      <c r="AB7578" s="12"/>
      <c r="AC7578" s="12"/>
      <c r="AD7578" s="12"/>
      <c r="AE7578" s="12"/>
      <c r="AF7578" s="12"/>
      <c r="AG7578" s="12"/>
      <c r="AH7578" s="12"/>
      <c r="AI7578" s="12"/>
      <c r="AJ7578" s="12"/>
      <c r="AK7578" s="12"/>
      <c r="AL7578" s="12"/>
      <c r="AM7578" s="12"/>
      <c r="AN7578" s="12"/>
      <c r="AO7578" s="12"/>
      <c r="AP7578" s="12"/>
      <c r="AQ7578" s="12"/>
      <c r="AR7578" s="12"/>
      <c r="AS7578" s="12"/>
      <c r="AT7578" s="12"/>
      <c r="AU7578" s="12"/>
      <c r="AV7578" s="12"/>
      <c r="AW7578" s="12"/>
      <c r="AX7578" s="12"/>
      <c r="AY7578" s="12"/>
      <c r="AZ7578" s="12"/>
      <c r="BA7578" s="12"/>
      <c r="BB7578" s="12"/>
      <c r="BC7578" s="12"/>
      <c r="BD7578" s="12"/>
      <c r="BE7578" s="12"/>
      <c r="BF7578" s="12"/>
      <c r="BG7578" s="12"/>
      <c r="BH7578" s="12"/>
      <c r="BI7578" s="12"/>
      <c r="BJ7578" s="13"/>
      <c r="BK7578" s="13"/>
      <c r="BL7578" s="13"/>
      <c r="BM7578" s="13"/>
      <c r="BN7578" s="13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1"/>
      <c r="L7579" s="11"/>
      <c r="M7579" s="12"/>
      <c r="N7579" s="12"/>
      <c r="O7579" s="12"/>
      <c r="P7579" s="12"/>
      <c r="Q7579" s="12"/>
      <c r="R7579" s="12"/>
      <c r="S7579" s="12"/>
      <c r="T7579" s="12"/>
      <c r="U7579" s="12"/>
      <c r="V7579" s="12"/>
      <c r="W7579" s="12"/>
      <c r="X7579" s="12"/>
      <c r="Y7579" s="12"/>
      <c r="Z7579" s="12"/>
      <c r="AA7579" s="12"/>
      <c r="AB7579" s="12"/>
      <c r="AC7579" s="12"/>
      <c r="AD7579" s="12"/>
      <c r="AE7579" s="12"/>
      <c r="AF7579" s="12"/>
      <c r="AG7579" s="12"/>
      <c r="AH7579" s="12"/>
      <c r="AI7579" s="12"/>
      <c r="AJ7579" s="12"/>
      <c r="AK7579" s="12"/>
      <c r="AL7579" s="12"/>
      <c r="AM7579" s="12"/>
      <c r="AN7579" s="12"/>
      <c r="AO7579" s="12"/>
      <c r="AP7579" s="12"/>
      <c r="AQ7579" s="12"/>
      <c r="AR7579" s="12"/>
      <c r="AS7579" s="12"/>
      <c r="AT7579" s="12"/>
      <c r="AU7579" s="12"/>
      <c r="AV7579" s="12"/>
      <c r="AW7579" s="12"/>
      <c r="AX7579" s="12"/>
      <c r="AY7579" s="12"/>
      <c r="AZ7579" s="12"/>
      <c r="BA7579" s="12"/>
      <c r="BB7579" s="12"/>
      <c r="BC7579" s="12"/>
      <c r="BD7579" s="12"/>
      <c r="BE7579" s="12"/>
      <c r="BF7579" s="12"/>
      <c r="BG7579" s="12"/>
      <c r="BH7579" s="12"/>
      <c r="BI7579" s="12"/>
      <c r="BJ7579" s="13"/>
      <c r="BK7579" s="13"/>
      <c r="BL7579" s="13"/>
      <c r="BM7579" s="13"/>
      <c r="BN7579" s="13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1"/>
      <c r="L7580" s="11"/>
      <c r="M7580" s="12"/>
      <c r="N7580" s="12"/>
      <c r="O7580" s="12"/>
      <c r="P7580" s="12"/>
      <c r="Q7580" s="12"/>
      <c r="R7580" s="12"/>
      <c r="S7580" s="12"/>
      <c r="T7580" s="12"/>
      <c r="U7580" s="12"/>
      <c r="V7580" s="12"/>
      <c r="W7580" s="12"/>
      <c r="X7580" s="12"/>
      <c r="Y7580" s="12"/>
      <c r="Z7580" s="12"/>
      <c r="AA7580" s="12"/>
      <c r="AB7580" s="12"/>
      <c r="AC7580" s="12"/>
      <c r="AD7580" s="12"/>
      <c r="AE7580" s="12"/>
      <c r="AF7580" s="12"/>
      <c r="AG7580" s="12"/>
      <c r="AH7580" s="12"/>
      <c r="AI7580" s="12"/>
      <c r="AJ7580" s="12"/>
      <c r="AK7580" s="12"/>
      <c r="AL7580" s="12"/>
      <c r="AM7580" s="12"/>
      <c r="AN7580" s="12"/>
      <c r="AO7580" s="12"/>
      <c r="AP7580" s="12"/>
      <c r="AQ7580" s="12"/>
      <c r="AR7580" s="12"/>
      <c r="AS7580" s="12"/>
      <c r="AT7580" s="12"/>
      <c r="AU7580" s="12"/>
      <c r="AV7580" s="12"/>
      <c r="AW7580" s="12"/>
      <c r="AX7580" s="12"/>
      <c r="AY7580" s="12"/>
      <c r="AZ7580" s="12"/>
      <c r="BA7580" s="12"/>
      <c r="BB7580" s="12"/>
      <c r="BC7580" s="12"/>
      <c r="BD7580" s="12"/>
      <c r="BE7580" s="12"/>
      <c r="BF7580" s="12"/>
      <c r="BG7580" s="12"/>
      <c r="BH7580" s="12"/>
      <c r="BI7580" s="12"/>
      <c r="BJ7580" s="13"/>
      <c r="BK7580" s="13"/>
      <c r="BL7580" s="13"/>
      <c r="BM7580" s="13"/>
      <c r="BN7580" s="13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1"/>
      <c r="L7581" s="11"/>
      <c r="M7581" s="12"/>
      <c r="N7581" s="12"/>
      <c r="O7581" s="12"/>
      <c r="P7581" s="12"/>
      <c r="Q7581" s="12"/>
      <c r="R7581" s="12"/>
      <c r="S7581" s="12"/>
      <c r="T7581" s="12"/>
      <c r="U7581" s="12"/>
      <c r="V7581" s="12"/>
      <c r="W7581" s="12"/>
      <c r="X7581" s="12"/>
      <c r="Y7581" s="12"/>
      <c r="Z7581" s="12"/>
      <c r="AA7581" s="12"/>
      <c r="AB7581" s="12"/>
      <c r="AC7581" s="12"/>
      <c r="AD7581" s="12"/>
      <c r="AE7581" s="12"/>
      <c r="AF7581" s="12"/>
      <c r="AG7581" s="12"/>
      <c r="AH7581" s="12"/>
      <c r="AI7581" s="12"/>
      <c r="AJ7581" s="12"/>
      <c r="AK7581" s="12"/>
      <c r="AL7581" s="12"/>
      <c r="AM7581" s="12"/>
      <c r="AN7581" s="12"/>
      <c r="AO7581" s="12"/>
      <c r="AP7581" s="12"/>
      <c r="AQ7581" s="12"/>
      <c r="AR7581" s="12"/>
      <c r="AS7581" s="12"/>
      <c r="AT7581" s="12"/>
      <c r="AU7581" s="12"/>
      <c r="AV7581" s="12"/>
      <c r="AW7581" s="12"/>
      <c r="AX7581" s="12"/>
      <c r="AY7581" s="12"/>
      <c r="AZ7581" s="12"/>
      <c r="BA7581" s="12"/>
      <c r="BB7581" s="12"/>
      <c r="BC7581" s="12"/>
      <c r="BD7581" s="12"/>
      <c r="BE7581" s="12"/>
      <c r="BF7581" s="12"/>
      <c r="BG7581" s="12"/>
      <c r="BH7581" s="12"/>
      <c r="BI7581" s="12"/>
      <c r="BJ7581" s="13"/>
      <c r="BK7581" s="13"/>
      <c r="BL7581" s="13"/>
      <c r="BM7581" s="13"/>
      <c r="BN7581" s="13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1"/>
      <c r="L7582" s="11"/>
      <c r="M7582" s="12"/>
      <c r="N7582" s="12"/>
      <c r="O7582" s="12"/>
      <c r="P7582" s="12"/>
      <c r="Q7582" s="12"/>
      <c r="R7582" s="12"/>
      <c r="S7582" s="12"/>
      <c r="T7582" s="12"/>
      <c r="U7582" s="12"/>
      <c r="V7582" s="12"/>
      <c r="W7582" s="12"/>
      <c r="X7582" s="12"/>
      <c r="Y7582" s="12"/>
      <c r="Z7582" s="12"/>
      <c r="AA7582" s="12"/>
      <c r="AB7582" s="12"/>
      <c r="AC7582" s="12"/>
      <c r="AD7582" s="12"/>
      <c r="AE7582" s="12"/>
      <c r="AF7582" s="12"/>
      <c r="AG7582" s="12"/>
      <c r="AH7582" s="12"/>
      <c r="AI7582" s="12"/>
      <c r="AJ7582" s="12"/>
      <c r="AK7582" s="12"/>
      <c r="AL7582" s="12"/>
      <c r="AM7582" s="12"/>
      <c r="AN7582" s="12"/>
      <c r="AO7582" s="12"/>
      <c r="AP7582" s="12"/>
      <c r="AQ7582" s="12"/>
      <c r="AR7582" s="12"/>
      <c r="AS7582" s="12"/>
      <c r="AT7582" s="12"/>
      <c r="AU7582" s="12"/>
      <c r="AV7582" s="12"/>
      <c r="AW7582" s="12"/>
      <c r="AX7582" s="12"/>
      <c r="AY7582" s="12"/>
      <c r="AZ7582" s="12"/>
      <c r="BA7582" s="12"/>
      <c r="BB7582" s="12"/>
      <c r="BC7582" s="12"/>
      <c r="BD7582" s="12"/>
      <c r="BE7582" s="12"/>
      <c r="BF7582" s="12"/>
      <c r="BG7582" s="12"/>
      <c r="BH7582" s="12"/>
      <c r="BI7582" s="12"/>
      <c r="BJ7582" s="13"/>
      <c r="BK7582" s="13"/>
      <c r="BL7582" s="13"/>
      <c r="BM7582" s="13"/>
      <c r="BN7582" s="13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1"/>
      <c r="L7583" s="11"/>
      <c r="M7583" s="12"/>
      <c r="N7583" s="12"/>
      <c r="O7583" s="12"/>
      <c r="P7583" s="12"/>
      <c r="Q7583" s="12"/>
      <c r="R7583" s="12"/>
      <c r="S7583" s="12"/>
      <c r="T7583" s="12"/>
      <c r="U7583" s="12"/>
      <c r="V7583" s="12"/>
      <c r="W7583" s="12"/>
      <c r="X7583" s="12"/>
      <c r="Y7583" s="12"/>
      <c r="Z7583" s="12"/>
      <c r="AA7583" s="12"/>
      <c r="AB7583" s="12"/>
      <c r="AC7583" s="12"/>
      <c r="AD7583" s="12"/>
      <c r="AE7583" s="12"/>
      <c r="AF7583" s="12"/>
      <c r="AG7583" s="12"/>
      <c r="AH7583" s="12"/>
      <c r="AI7583" s="12"/>
      <c r="AJ7583" s="12"/>
      <c r="AK7583" s="12"/>
      <c r="AL7583" s="12"/>
      <c r="AM7583" s="12"/>
      <c r="AN7583" s="12"/>
      <c r="AO7583" s="12"/>
      <c r="AP7583" s="12"/>
      <c r="AQ7583" s="12"/>
      <c r="AR7583" s="12"/>
      <c r="AS7583" s="12"/>
      <c r="AT7583" s="12"/>
      <c r="AU7583" s="12"/>
      <c r="AV7583" s="12"/>
      <c r="AW7583" s="12"/>
      <c r="AX7583" s="12"/>
      <c r="AY7583" s="12"/>
      <c r="AZ7583" s="12"/>
      <c r="BA7583" s="12"/>
      <c r="BB7583" s="12"/>
      <c r="BC7583" s="12"/>
      <c r="BD7583" s="12"/>
      <c r="BE7583" s="12"/>
      <c r="BF7583" s="12"/>
      <c r="BG7583" s="12"/>
      <c r="BH7583" s="12"/>
      <c r="BI7583" s="12"/>
      <c r="BJ7583" s="13"/>
      <c r="BK7583" s="13"/>
      <c r="BL7583" s="13"/>
      <c r="BM7583" s="13"/>
      <c r="BN7583" s="13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1"/>
      <c r="L7584" s="11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  <c r="W7584" s="12"/>
      <c r="X7584" s="12"/>
      <c r="Y7584" s="12"/>
      <c r="Z7584" s="12"/>
      <c r="AA7584" s="12"/>
      <c r="AB7584" s="12"/>
      <c r="AC7584" s="12"/>
      <c r="AD7584" s="12"/>
      <c r="AE7584" s="12"/>
      <c r="AF7584" s="12"/>
      <c r="AG7584" s="12"/>
      <c r="AH7584" s="12"/>
      <c r="AI7584" s="12"/>
      <c r="AJ7584" s="12"/>
      <c r="AK7584" s="12"/>
      <c r="AL7584" s="12"/>
      <c r="AM7584" s="12"/>
      <c r="AN7584" s="12"/>
      <c r="AO7584" s="12"/>
      <c r="AP7584" s="12"/>
      <c r="AQ7584" s="12"/>
      <c r="AR7584" s="12"/>
      <c r="AS7584" s="12"/>
      <c r="AT7584" s="12"/>
      <c r="AU7584" s="12"/>
      <c r="AV7584" s="12"/>
      <c r="AW7584" s="12"/>
      <c r="AX7584" s="12"/>
      <c r="AY7584" s="12"/>
      <c r="AZ7584" s="12"/>
      <c r="BA7584" s="12"/>
      <c r="BB7584" s="12"/>
      <c r="BC7584" s="12"/>
      <c r="BD7584" s="12"/>
      <c r="BE7584" s="12"/>
      <c r="BF7584" s="12"/>
      <c r="BG7584" s="12"/>
      <c r="BH7584" s="12"/>
      <c r="BI7584" s="12"/>
      <c r="BJ7584" s="13"/>
      <c r="BK7584" s="13"/>
      <c r="BL7584" s="13"/>
      <c r="BM7584" s="13"/>
      <c r="BN7584" s="13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1"/>
      <c r="L7585" s="11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  <c r="W7585" s="12"/>
      <c r="X7585" s="12"/>
      <c r="Y7585" s="12"/>
      <c r="Z7585" s="12"/>
      <c r="AA7585" s="12"/>
      <c r="AB7585" s="12"/>
      <c r="AC7585" s="12"/>
      <c r="AD7585" s="12"/>
      <c r="AE7585" s="12"/>
      <c r="AF7585" s="12"/>
      <c r="AG7585" s="12"/>
      <c r="AH7585" s="12"/>
      <c r="AI7585" s="12"/>
      <c r="AJ7585" s="12"/>
      <c r="AK7585" s="12"/>
      <c r="AL7585" s="12"/>
      <c r="AM7585" s="12"/>
      <c r="AN7585" s="12"/>
      <c r="AO7585" s="12"/>
      <c r="AP7585" s="12"/>
      <c r="AQ7585" s="12"/>
      <c r="AR7585" s="12"/>
      <c r="AS7585" s="12"/>
      <c r="AT7585" s="12"/>
      <c r="AU7585" s="12"/>
      <c r="AV7585" s="12"/>
      <c r="AW7585" s="12"/>
      <c r="AX7585" s="12"/>
      <c r="AY7585" s="12"/>
      <c r="AZ7585" s="12"/>
      <c r="BA7585" s="12"/>
      <c r="BB7585" s="12"/>
      <c r="BC7585" s="12"/>
      <c r="BD7585" s="12"/>
      <c r="BE7585" s="12"/>
      <c r="BF7585" s="12"/>
      <c r="BG7585" s="12"/>
      <c r="BH7585" s="12"/>
      <c r="BI7585" s="12"/>
      <c r="BJ7585" s="13"/>
      <c r="BK7585" s="13"/>
      <c r="BL7585" s="13"/>
      <c r="BM7585" s="13"/>
      <c r="BN7585" s="13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1"/>
      <c r="L7586" s="11"/>
      <c r="M7586" s="12"/>
      <c r="N7586" s="12"/>
      <c r="O7586" s="12"/>
      <c r="P7586" s="12"/>
      <c r="Q7586" s="12"/>
      <c r="R7586" s="12"/>
      <c r="S7586" s="12"/>
      <c r="T7586" s="12"/>
      <c r="U7586" s="12"/>
      <c r="V7586" s="12"/>
      <c r="W7586" s="12"/>
      <c r="X7586" s="12"/>
      <c r="Y7586" s="12"/>
      <c r="Z7586" s="12"/>
      <c r="AA7586" s="12"/>
      <c r="AB7586" s="12"/>
      <c r="AC7586" s="12"/>
      <c r="AD7586" s="12"/>
      <c r="AE7586" s="12"/>
      <c r="AF7586" s="12"/>
      <c r="AG7586" s="12"/>
      <c r="AH7586" s="12"/>
      <c r="AI7586" s="12"/>
      <c r="AJ7586" s="12"/>
      <c r="AK7586" s="12"/>
      <c r="AL7586" s="12"/>
      <c r="AM7586" s="12"/>
      <c r="AN7586" s="12"/>
      <c r="AO7586" s="12"/>
      <c r="AP7586" s="12"/>
      <c r="AQ7586" s="12"/>
      <c r="AR7586" s="12"/>
      <c r="AS7586" s="12"/>
      <c r="AT7586" s="12"/>
      <c r="AU7586" s="12"/>
      <c r="AV7586" s="12"/>
      <c r="AW7586" s="12"/>
      <c r="AX7586" s="12"/>
      <c r="AY7586" s="12"/>
      <c r="AZ7586" s="12"/>
      <c r="BA7586" s="12"/>
      <c r="BB7586" s="12"/>
      <c r="BC7586" s="12"/>
      <c r="BD7586" s="12"/>
      <c r="BE7586" s="12"/>
      <c r="BF7586" s="12"/>
      <c r="BG7586" s="12"/>
      <c r="BH7586" s="12"/>
      <c r="BI7586" s="12"/>
      <c r="BJ7586" s="13"/>
      <c r="BK7586" s="13"/>
      <c r="BL7586" s="13"/>
      <c r="BM7586" s="13"/>
      <c r="BN7586" s="13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1"/>
      <c r="L7587" s="11"/>
      <c r="M7587" s="12"/>
      <c r="N7587" s="12"/>
      <c r="O7587" s="12"/>
      <c r="P7587" s="12"/>
      <c r="Q7587" s="12"/>
      <c r="R7587" s="12"/>
      <c r="S7587" s="12"/>
      <c r="T7587" s="12"/>
      <c r="U7587" s="12"/>
      <c r="V7587" s="12"/>
      <c r="W7587" s="12"/>
      <c r="X7587" s="12"/>
      <c r="Y7587" s="12"/>
      <c r="Z7587" s="12"/>
      <c r="AA7587" s="12"/>
      <c r="AB7587" s="12"/>
      <c r="AC7587" s="12"/>
      <c r="AD7587" s="12"/>
      <c r="AE7587" s="12"/>
      <c r="AF7587" s="12"/>
      <c r="AG7587" s="12"/>
      <c r="AH7587" s="12"/>
      <c r="AI7587" s="12"/>
      <c r="AJ7587" s="12"/>
      <c r="AK7587" s="12"/>
      <c r="AL7587" s="12"/>
      <c r="AM7587" s="12"/>
      <c r="AN7587" s="12"/>
      <c r="AO7587" s="12"/>
      <c r="AP7587" s="12"/>
      <c r="AQ7587" s="12"/>
      <c r="AR7587" s="12"/>
      <c r="AS7587" s="12"/>
      <c r="AT7587" s="12"/>
      <c r="AU7587" s="12"/>
      <c r="AV7587" s="12"/>
      <c r="AW7587" s="12"/>
      <c r="AX7587" s="12"/>
      <c r="AY7587" s="12"/>
      <c r="AZ7587" s="12"/>
      <c r="BA7587" s="12"/>
      <c r="BB7587" s="12"/>
      <c r="BC7587" s="12"/>
      <c r="BD7587" s="12"/>
      <c r="BE7587" s="12"/>
      <c r="BF7587" s="12"/>
      <c r="BG7587" s="12"/>
      <c r="BH7587" s="12"/>
      <c r="BI7587" s="12"/>
      <c r="BJ7587" s="13"/>
      <c r="BK7587" s="13"/>
      <c r="BL7587" s="13"/>
      <c r="BM7587" s="13"/>
      <c r="BN7587" s="13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1"/>
      <c r="L7588" s="11"/>
      <c r="M7588" s="12"/>
      <c r="N7588" s="12"/>
      <c r="O7588" s="12"/>
      <c r="P7588" s="12"/>
      <c r="Q7588" s="12"/>
      <c r="R7588" s="12"/>
      <c r="S7588" s="12"/>
      <c r="T7588" s="12"/>
      <c r="U7588" s="12"/>
      <c r="V7588" s="12"/>
      <c r="W7588" s="12"/>
      <c r="X7588" s="12"/>
      <c r="Y7588" s="12"/>
      <c r="Z7588" s="12"/>
      <c r="AA7588" s="12"/>
      <c r="AB7588" s="12"/>
      <c r="AC7588" s="12"/>
      <c r="AD7588" s="12"/>
      <c r="AE7588" s="12"/>
      <c r="AF7588" s="12"/>
      <c r="AG7588" s="12"/>
      <c r="AH7588" s="12"/>
      <c r="AI7588" s="12"/>
      <c r="AJ7588" s="12"/>
      <c r="AK7588" s="12"/>
      <c r="AL7588" s="12"/>
      <c r="AM7588" s="12"/>
      <c r="AN7588" s="12"/>
      <c r="AO7588" s="12"/>
      <c r="AP7588" s="12"/>
      <c r="AQ7588" s="12"/>
      <c r="AR7588" s="12"/>
      <c r="AS7588" s="12"/>
      <c r="AT7588" s="12"/>
      <c r="AU7588" s="12"/>
      <c r="AV7588" s="12"/>
      <c r="AW7588" s="12"/>
      <c r="AX7588" s="12"/>
      <c r="AY7588" s="12"/>
      <c r="AZ7588" s="12"/>
      <c r="BA7588" s="12"/>
      <c r="BB7588" s="12"/>
      <c r="BC7588" s="12"/>
      <c r="BD7588" s="12"/>
      <c r="BE7588" s="12"/>
      <c r="BF7588" s="12"/>
      <c r="BG7588" s="12"/>
      <c r="BH7588" s="12"/>
      <c r="BI7588" s="12"/>
      <c r="BJ7588" s="13"/>
      <c r="BK7588" s="13"/>
      <c r="BL7588" s="13"/>
      <c r="BM7588" s="13"/>
      <c r="BN7588" s="13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1"/>
      <c r="L7589" s="11"/>
      <c r="M7589" s="12"/>
      <c r="N7589" s="12"/>
      <c r="O7589" s="12"/>
      <c r="P7589" s="12"/>
      <c r="Q7589" s="12"/>
      <c r="R7589" s="12"/>
      <c r="S7589" s="12"/>
      <c r="T7589" s="12"/>
      <c r="U7589" s="12"/>
      <c r="V7589" s="12"/>
      <c r="W7589" s="12"/>
      <c r="X7589" s="12"/>
      <c r="Y7589" s="12"/>
      <c r="Z7589" s="12"/>
      <c r="AA7589" s="12"/>
      <c r="AB7589" s="12"/>
      <c r="AC7589" s="12"/>
      <c r="AD7589" s="12"/>
      <c r="AE7589" s="12"/>
      <c r="AF7589" s="12"/>
      <c r="AG7589" s="12"/>
      <c r="AH7589" s="12"/>
      <c r="AI7589" s="12"/>
      <c r="AJ7589" s="12"/>
      <c r="AK7589" s="12"/>
      <c r="AL7589" s="12"/>
      <c r="AM7589" s="12"/>
      <c r="AN7589" s="12"/>
      <c r="AO7589" s="12"/>
      <c r="AP7589" s="12"/>
      <c r="AQ7589" s="12"/>
      <c r="AR7589" s="12"/>
      <c r="AS7589" s="12"/>
      <c r="AT7589" s="12"/>
      <c r="AU7589" s="12"/>
      <c r="AV7589" s="12"/>
      <c r="AW7589" s="12"/>
      <c r="AX7589" s="12"/>
      <c r="AY7589" s="12"/>
      <c r="AZ7589" s="12"/>
      <c r="BA7589" s="12"/>
      <c r="BB7589" s="12"/>
      <c r="BC7589" s="12"/>
      <c r="BD7589" s="12"/>
      <c r="BE7589" s="12"/>
      <c r="BF7589" s="12"/>
      <c r="BG7589" s="12"/>
      <c r="BH7589" s="12"/>
      <c r="BI7589" s="12"/>
      <c r="BJ7589" s="13"/>
      <c r="BK7589" s="13"/>
      <c r="BL7589" s="13"/>
      <c r="BM7589" s="13"/>
      <c r="BN7589" s="13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1"/>
      <c r="L7590" s="11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  <c r="AD7590" s="12"/>
      <c r="AE7590" s="12"/>
      <c r="AF7590" s="12"/>
      <c r="AG7590" s="12"/>
      <c r="AH7590" s="12"/>
      <c r="AI7590" s="12"/>
      <c r="AJ7590" s="12"/>
      <c r="AK7590" s="12"/>
      <c r="AL7590" s="12"/>
      <c r="AM7590" s="12"/>
      <c r="AN7590" s="12"/>
      <c r="AO7590" s="12"/>
      <c r="AP7590" s="12"/>
      <c r="AQ7590" s="12"/>
      <c r="AR7590" s="12"/>
      <c r="AS7590" s="12"/>
      <c r="AT7590" s="12"/>
      <c r="AU7590" s="12"/>
      <c r="AV7590" s="12"/>
      <c r="AW7590" s="12"/>
      <c r="AX7590" s="12"/>
      <c r="AY7590" s="12"/>
      <c r="AZ7590" s="12"/>
      <c r="BA7590" s="12"/>
      <c r="BB7590" s="12"/>
      <c r="BC7590" s="12"/>
      <c r="BD7590" s="12"/>
      <c r="BE7590" s="12"/>
      <c r="BF7590" s="12"/>
      <c r="BG7590" s="12"/>
      <c r="BH7590" s="12"/>
      <c r="BI7590" s="12"/>
      <c r="BJ7590" s="13"/>
      <c r="BK7590" s="13"/>
      <c r="BL7590" s="13"/>
      <c r="BM7590" s="13"/>
      <c r="BN7590" s="13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1"/>
      <c r="L7591" s="11"/>
      <c r="M7591" s="12"/>
      <c r="N7591" s="12"/>
      <c r="O7591" s="12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  <c r="AD7591" s="12"/>
      <c r="AE7591" s="12"/>
      <c r="AF7591" s="12"/>
      <c r="AG7591" s="12"/>
      <c r="AH7591" s="12"/>
      <c r="AI7591" s="12"/>
      <c r="AJ7591" s="12"/>
      <c r="AK7591" s="12"/>
      <c r="AL7591" s="12"/>
      <c r="AM7591" s="12"/>
      <c r="AN7591" s="12"/>
      <c r="AO7591" s="12"/>
      <c r="AP7591" s="12"/>
      <c r="AQ7591" s="12"/>
      <c r="AR7591" s="12"/>
      <c r="AS7591" s="12"/>
      <c r="AT7591" s="12"/>
      <c r="AU7591" s="12"/>
      <c r="AV7591" s="12"/>
      <c r="AW7591" s="12"/>
      <c r="AX7591" s="12"/>
      <c r="AY7591" s="12"/>
      <c r="AZ7591" s="12"/>
      <c r="BA7591" s="12"/>
      <c r="BB7591" s="12"/>
      <c r="BC7591" s="12"/>
      <c r="BD7591" s="12"/>
      <c r="BE7591" s="12"/>
      <c r="BF7591" s="12"/>
      <c r="BG7591" s="12"/>
      <c r="BH7591" s="12"/>
      <c r="BI7591" s="12"/>
      <c r="BJ7591" s="13"/>
      <c r="BK7591" s="13"/>
      <c r="BL7591" s="13"/>
      <c r="BM7591" s="13"/>
      <c r="BN7591" s="13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1"/>
      <c r="L7592" s="11"/>
      <c r="M7592" s="12"/>
      <c r="N7592" s="12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  <c r="AE7592" s="12"/>
      <c r="AF7592" s="12"/>
      <c r="AG7592" s="12"/>
      <c r="AH7592" s="12"/>
      <c r="AI7592" s="12"/>
      <c r="AJ7592" s="12"/>
      <c r="AK7592" s="12"/>
      <c r="AL7592" s="12"/>
      <c r="AM7592" s="12"/>
      <c r="AN7592" s="12"/>
      <c r="AO7592" s="12"/>
      <c r="AP7592" s="12"/>
      <c r="AQ7592" s="12"/>
      <c r="AR7592" s="12"/>
      <c r="AS7592" s="12"/>
      <c r="AT7592" s="12"/>
      <c r="AU7592" s="12"/>
      <c r="AV7592" s="12"/>
      <c r="AW7592" s="12"/>
      <c r="AX7592" s="12"/>
      <c r="AY7592" s="12"/>
      <c r="AZ7592" s="12"/>
      <c r="BA7592" s="12"/>
      <c r="BB7592" s="12"/>
      <c r="BC7592" s="12"/>
      <c r="BD7592" s="12"/>
      <c r="BE7592" s="12"/>
      <c r="BF7592" s="12"/>
      <c r="BG7592" s="12"/>
      <c r="BH7592" s="12"/>
      <c r="BI7592" s="12"/>
      <c r="BJ7592" s="13"/>
      <c r="BK7592" s="13"/>
      <c r="BL7592" s="13"/>
      <c r="BM7592" s="13"/>
      <c r="BN7592" s="13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1"/>
      <c r="L7593" s="11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  <c r="AD7593" s="12"/>
      <c r="AE7593" s="12"/>
      <c r="AF7593" s="12"/>
      <c r="AG7593" s="12"/>
      <c r="AH7593" s="12"/>
      <c r="AI7593" s="12"/>
      <c r="AJ7593" s="12"/>
      <c r="AK7593" s="12"/>
      <c r="AL7593" s="12"/>
      <c r="AM7593" s="12"/>
      <c r="AN7593" s="12"/>
      <c r="AO7593" s="12"/>
      <c r="AP7593" s="12"/>
      <c r="AQ7593" s="12"/>
      <c r="AR7593" s="12"/>
      <c r="AS7593" s="12"/>
      <c r="AT7593" s="12"/>
      <c r="AU7593" s="12"/>
      <c r="AV7593" s="12"/>
      <c r="AW7593" s="12"/>
      <c r="AX7593" s="12"/>
      <c r="AY7593" s="12"/>
      <c r="AZ7593" s="12"/>
      <c r="BA7593" s="12"/>
      <c r="BB7593" s="12"/>
      <c r="BC7593" s="12"/>
      <c r="BD7593" s="12"/>
      <c r="BE7593" s="12"/>
      <c r="BF7593" s="12"/>
      <c r="BG7593" s="12"/>
      <c r="BH7593" s="12"/>
      <c r="BI7593" s="12"/>
      <c r="BJ7593" s="13"/>
      <c r="BK7593" s="13"/>
      <c r="BL7593" s="13"/>
      <c r="BM7593" s="13"/>
      <c r="BN7593" s="13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1"/>
      <c r="L7594" s="11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  <c r="AD7594" s="12"/>
      <c r="AE7594" s="12"/>
      <c r="AF7594" s="12"/>
      <c r="AG7594" s="12"/>
      <c r="AH7594" s="12"/>
      <c r="AI7594" s="12"/>
      <c r="AJ7594" s="12"/>
      <c r="AK7594" s="12"/>
      <c r="AL7594" s="12"/>
      <c r="AM7594" s="12"/>
      <c r="AN7594" s="12"/>
      <c r="AO7594" s="12"/>
      <c r="AP7594" s="12"/>
      <c r="AQ7594" s="12"/>
      <c r="AR7594" s="12"/>
      <c r="AS7594" s="12"/>
      <c r="AT7594" s="12"/>
      <c r="AU7594" s="12"/>
      <c r="AV7594" s="12"/>
      <c r="AW7594" s="12"/>
      <c r="AX7594" s="12"/>
      <c r="AY7594" s="12"/>
      <c r="AZ7594" s="12"/>
      <c r="BA7594" s="12"/>
      <c r="BB7594" s="12"/>
      <c r="BC7594" s="12"/>
      <c r="BD7594" s="12"/>
      <c r="BE7594" s="12"/>
      <c r="BF7594" s="12"/>
      <c r="BG7594" s="12"/>
      <c r="BH7594" s="12"/>
      <c r="BI7594" s="12"/>
      <c r="BJ7594" s="13"/>
      <c r="BK7594" s="13"/>
      <c r="BL7594" s="13"/>
      <c r="BM7594" s="13"/>
      <c r="BN7594" s="13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1"/>
      <c r="L7595" s="11"/>
      <c r="M7595" s="12"/>
      <c r="N7595" s="12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  <c r="AD7595" s="12"/>
      <c r="AE7595" s="12"/>
      <c r="AF7595" s="12"/>
      <c r="AG7595" s="12"/>
      <c r="AH7595" s="12"/>
      <c r="AI7595" s="12"/>
      <c r="AJ7595" s="12"/>
      <c r="AK7595" s="12"/>
      <c r="AL7595" s="12"/>
      <c r="AM7595" s="12"/>
      <c r="AN7595" s="12"/>
      <c r="AO7595" s="12"/>
      <c r="AP7595" s="12"/>
      <c r="AQ7595" s="12"/>
      <c r="AR7595" s="12"/>
      <c r="AS7595" s="12"/>
      <c r="AT7595" s="12"/>
      <c r="AU7595" s="12"/>
      <c r="AV7595" s="12"/>
      <c r="AW7595" s="12"/>
      <c r="AX7595" s="12"/>
      <c r="AY7595" s="12"/>
      <c r="AZ7595" s="12"/>
      <c r="BA7595" s="12"/>
      <c r="BB7595" s="12"/>
      <c r="BC7595" s="12"/>
      <c r="BD7595" s="12"/>
      <c r="BE7595" s="12"/>
      <c r="BF7595" s="12"/>
      <c r="BG7595" s="12"/>
      <c r="BH7595" s="12"/>
      <c r="BI7595" s="12"/>
      <c r="BJ7595" s="13"/>
      <c r="BK7595" s="13"/>
      <c r="BL7595" s="13"/>
      <c r="BM7595" s="13"/>
      <c r="BN7595" s="13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1"/>
      <c r="L7596" s="11"/>
      <c r="M7596" s="12"/>
      <c r="N7596" s="12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  <c r="AE7596" s="12"/>
      <c r="AF7596" s="12"/>
      <c r="AG7596" s="12"/>
      <c r="AH7596" s="12"/>
      <c r="AI7596" s="12"/>
      <c r="AJ7596" s="12"/>
      <c r="AK7596" s="12"/>
      <c r="AL7596" s="12"/>
      <c r="AM7596" s="12"/>
      <c r="AN7596" s="12"/>
      <c r="AO7596" s="12"/>
      <c r="AP7596" s="12"/>
      <c r="AQ7596" s="12"/>
      <c r="AR7596" s="12"/>
      <c r="AS7596" s="12"/>
      <c r="AT7596" s="12"/>
      <c r="AU7596" s="12"/>
      <c r="AV7596" s="12"/>
      <c r="AW7596" s="12"/>
      <c r="AX7596" s="12"/>
      <c r="AY7596" s="12"/>
      <c r="AZ7596" s="12"/>
      <c r="BA7596" s="12"/>
      <c r="BB7596" s="12"/>
      <c r="BC7596" s="12"/>
      <c r="BD7596" s="12"/>
      <c r="BE7596" s="12"/>
      <c r="BF7596" s="12"/>
      <c r="BG7596" s="12"/>
      <c r="BH7596" s="12"/>
      <c r="BI7596" s="12"/>
      <c r="BJ7596" s="13"/>
      <c r="BK7596" s="13"/>
      <c r="BL7596" s="13"/>
      <c r="BM7596" s="13"/>
      <c r="BN7596" s="13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1"/>
      <c r="L7597" s="11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  <c r="AE7597" s="12"/>
      <c r="AF7597" s="12"/>
      <c r="AG7597" s="12"/>
      <c r="AH7597" s="12"/>
      <c r="AI7597" s="12"/>
      <c r="AJ7597" s="12"/>
      <c r="AK7597" s="12"/>
      <c r="AL7597" s="12"/>
      <c r="AM7597" s="12"/>
      <c r="AN7597" s="12"/>
      <c r="AO7597" s="12"/>
      <c r="AP7597" s="12"/>
      <c r="AQ7597" s="12"/>
      <c r="AR7597" s="12"/>
      <c r="AS7597" s="12"/>
      <c r="AT7597" s="12"/>
      <c r="AU7597" s="12"/>
      <c r="AV7597" s="12"/>
      <c r="AW7597" s="12"/>
      <c r="AX7597" s="12"/>
      <c r="AY7597" s="12"/>
      <c r="AZ7597" s="12"/>
      <c r="BA7597" s="12"/>
      <c r="BB7597" s="12"/>
      <c r="BC7597" s="12"/>
      <c r="BD7597" s="12"/>
      <c r="BE7597" s="12"/>
      <c r="BF7597" s="12"/>
      <c r="BG7597" s="12"/>
      <c r="BH7597" s="12"/>
      <c r="BI7597" s="12"/>
      <c r="BJ7597" s="13"/>
      <c r="BK7597" s="13"/>
      <c r="BL7597" s="13"/>
      <c r="BM7597" s="13"/>
      <c r="BN7597" s="13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1"/>
      <c r="L7598" s="11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  <c r="AD7598" s="12"/>
      <c r="AE7598" s="12"/>
      <c r="AF7598" s="12"/>
      <c r="AG7598" s="12"/>
      <c r="AH7598" s="12"/>
      <c r="AI7598" s="12"/>
      <c r="AJ7598" s="12"/>
      <c r="AK7598" s="12"/>
      <c r="AL7598" s="12"/>
      <c r="AM7598" s="12"/>
      <c r="AN7598" s="12"/>
      <c r="AO7598" s="12"/>
      <c r="AP7598" s="12"/>
      <c r="AQ7598" s="12"/>
      <c r="AR7598" s="12"/>
      <c r="AS7598" s="12"/>
      <c r="AT7598" s="12"/>
      <c r="AU7598" s="12"/>
      <c r="AV7598" s="12"/>
      <c r="AW7598" s="12"/>
      <c r="AX7598" s="12"/>
      <c r="AY7598" s="12"/>
      <c r="AZ7598" s="12"/>
      <c r="BA7598" s="12"/>
      <c r="BB7598" s="12"/>
      <c r="BC7598" s="12"/>
      <c r="BD7598" s="12"/>
      <c r="BE7598" s="12"/>
      <c r="BF7598" s="12"/>
      <c r="BG7598" s="12"/>
      <c r="BH7598" s="12"/>
      <c r="BI7598" s="12"/>
      <c r="BJ7598" s="13"/>
      <c r="BK7598" s="13"/>
      <c r="BL7598" s="13"/>
      <c r="BM7598" s="13"/>
      <c r="BN7598" s="13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1"/>
      <c r="L7599" s="11"/>
      <c r="M7599" s="12"/>
      <c r="N7599" s="12"/>
      <c r="O7599" s="12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  <c r="AD7599" s="12"/>
      <c r="AE7599" s="12"/>
      <c r="AF7599" s="12"/>
      <c r="AG7599" s="12"/>
      <c r="AH7599" s="12"/>
      <c r="AI7599" s="12"/>
      <c r="AJ7599" s="12"/>
      <c r="AK7599" s="12"/>
      <c r="AL7599" s="12"/>
      <c r="AM7599" s="12"/>
      <c r="AN7599" s="12"/>
      <c r="AO7599" s="12"/>
      <c r="AP7599" s="12"/>
      <c r="AQ7599" s="12"/>
      <c r="AR7599" s="12"/>
      <c r="AS7599" s="12"/>
      <c r="AT7599" s="12"/>
      <c r="AU7599" s="12"/>
      <c r="AV7599" s="12"/>
      <c r="AW7599" s="12"/>
      <c r="AX7599" s="12"/>
      <c r="AY7599" s="12"/>
      <c r="AZ7599" s="12"/>
      <c r="BA7599" s="12"/>
      <c r="BB7599" s="12"/>
      <c r="BC7599" s="12"/>
      <c r="BD7599" s="12"/>
      <c r="BE7599" s="12"/>
      <c r="BF7599" s="12"/>
      <c r="BG7599" s="12"/>
      <c r="BH7599" s="12"/>
      <c r="BI7599" s="12"/>
      <c r="BJ7599" s="13"/>
      <c r="BK7599" s="13"/>
      <c r="BL7599" s="13"/>
      <c r="BM7599" s="13"/>
      <c r="BN7599" s="13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1"/>
      <c r="L7600" s="11"/>
      <c r="M7600" s="12"/>
      <c r="N7600" s="12"/>
      <c r="O7600" s="12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  <c r="AD7600" s="12"/>
      <c r="AE7600" s="12"/>
      <c r="AF7600" s="12"/>
      <c r="AG7600" s="12"/>
      <c r="AH7600" s="12"/>
      <c r="AI7600" s="12"/>
      <c r="AJ7600" s="12"/>
      <c r="AK7600" s="12"/>
      <c r="AL7600" s="12"/>
      <c r="AM7600" s="12"/>
      <c r="AN7600" s="12"/>
      <c r="AO7600" s="12"/>
      <c r="AP7600" s="12"/>
      <c r="AQ7600" s="12"/>
      <c r="AR7600" s="12"/>
      <c r="AS7600" s="12"/>
      <c r="AT7600" s="12"/>
      <c r="AU7600" s="12"/>
      <c r="AV7600" s="12"/>
      <c r="AW7600" s="12"/>
      <c r="AX7600" s="12"/>
      <c r="AY7600" s="12"/>
      <c r="AZ7600" s="12"/>
      <c r="BA7600" s="12"/>
      <c r="BB7600" s="12"/>
      <c r="BC7600" s="12"/>
      <c r="BD7600" s="12"/>
      <c r="BE7600" s="12"/>
      <c r="BF7600" s="12"/>
      <c r="BG7600" s="12"/>
      <c r="BH7600" s="12"/>
      <c r="BI7600" s="12"/>
      <c r="BJ7600" s="13"/>
      <c r="BK7600" s="13"/>
      <c r="BL7600" s="13"/>
      <c r="BM7600" s="13"/>
      <c r="BN7600" s="13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1"/>
      <c r="L7601" s="11"/>
      <c r="M7601" s="12"/>
      <c r="N7601" s="12"/>
      <c r="O7601" s="12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  <c r="AE7601" s="12"/>
      <c r="AF7601" s="12"/>
      <c r="AG7601" s="12"/>
      <c r="AH7601" s="12"/>
      <c r="AI7601" s="12"/>
      <c r="AJ7601" s="12"/>
      <c r="AK7601" s="12"/>
      <c r="AL7601" s="12"/>
      <c r="AM7601" s="12"/>
      <c r="AN7601" s="12"/>
      <c r="AO7601" s="12"/>
      <c r="AP7601" s="12"/>
      <c r="AQ7601" s="12"/>
      <c r="AR7601" s="12"/>
      <c r="AS7601" s="12"/>
      <c r="AT7601" s="12"/>
      <c r="AU7601" s="12"/>
      <c r="AV7601" s="12"/>
      <c r="AW7601" s="12"/>
      <c r="AX7601" s="12"/>
      <c r="AY7601" s="12"/>
      <c r="AZ7601" s="12"/>
      <c r="BA7601" s="12"/>
      <c r="BB7601" s="12"/>
      <c r="BC7601" s="12"/>
      <c r="BD7601" s="12"/>
      <c r="BE7601" s="12"/>
      <c r="BF7601" s="12"/>
      <c r="BG7601" s="12"/>
      <c r="BH7601" s="12"/>
      <c r="BI7601" s="12"/>
      <c r="BJ7601" s="13"/>
      <c r="BK7601" s="13"/>
      <c r="BL7601" s="13"/>
      <c r="BM7601" s="13"/>
      <c r="BN7601" s="13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1"/>
      <c r="L7602" s="11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  <c r="AE7602" s="12"/>
      <c r="AF7602" s="12"/>
      <c r="AG7602" s="12"/>
      <c r="AH7602" s="12"/>
      <c r="AI7602" s="12"/>
      <c r="AJ7602" s="12"/>
      <c r="AK7602" s="12"/>
      <c r="AL7602" s="12"/>
      <c r="AM7602" s="12"/>
      <c r="AN7602" s="12"/>
      <c r="AO7602" s="12"/>
      <c r="AP7602" s="12"/>
      <c r="AQ7602" s="12"/>
      <c r="AR7602" s="12"/>
      <c r="AS7602" s="12"/>
      <c r="AT7602" s="12"/>
      <c r="AU7602" s="12"/>
      <c r="AV7602" s="12"/>
      <c r="AW7602" s="12"/>
      <c r="AX7602" s="12"/>
      <c r="AY7602" s="12"/>
      <c r="AZ7602" s="12"/>
      <c r="BA7602" s="12"/>
      <c r="BB7602" s="12"/>
      <c r="BC7602" s="12"/>
      <c r="BD7602" s="12"/>
      <c r="BE7602" s="12"/>
      <c r="BF7602" s="12"/>
      <c r="BG7602" s="12"/>
      <c r="BH7602" s="12"/>
      <c r="BI7602" s="12"/>
      <c r="BJ7602" s="13"/>
      <c r="BK7602" s="13"/>
      <c r="BL7602" s="13"/>
      <c r="BM7602" s="13"/>
      <c r="BN7602" s="13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1"/>
      <c r="L7603" s="11"/>
      <c r="M7603" s="12"/>
      <c r="N7603" s="12"/>
      <c r="O7603" s="12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  <c r="AD7603" s="12"/>
      <c r="AE7603" s="12"/>
      <c r="AF7603" s="12"/>
      <c r="AG7603" s="12"/>
      <c r="AH7603" s="12"/>
      <c r="AI7603" s="12"/>
      <c r="AJ7603" s="12"/>
      <c r="AK7603" s="12"/>
      <c r="AL7603" s="12"/>
      <c r="AM7603" s="12"/>
      <c r="AN7603" s="12"/>
      <c r="AO7603" s="12"/>
      <c r="AP7603" s="12"/>
      <c r="AQ7603" s="12"/>
      <c r="AR7603" s="12"/>
      <c r="AS7603" s="12"/>
      <c r="AT7603" s="12"/>
      <c r="AU7603" s="12"/>
      <c r="AV7603" s="12"/>
      <c r="AW7603" s="12"/>
      <c r="AX7603" s="12"/>
      <c r="AY7603" s="12"/>
      <c r="AZ7603" s="12"/>
      <c r="BA7603" s="12"/>
      <c r="BB7603" s="12"/>
      <c r="BC7603" s="12"/>
      <c r="BD7603" s="12"/>
      <c r="BE7603" s="12"/>
      <c r="BF7603" s="12"/>
      <c r="BG7603" s="12"/>
      <c r="BH7603" s="12"/>
      <c r="BI7603" s="12"/>
      <c r="BJ7603" s="13"/>
      <c r="BK7603" s="13"/>
      <c r="BL7603" s="13"/>
      <c r="BM7603" s="13"/>
      <c r="BN7603" s="13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1"/>
      <c r="L7604" s="11"/>
      <c r="M7604" s="12"/>
      <c r="N7604" s="12"/>
      <c r="O7604" s="12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  <c r="AD7604" s="12"/>
      <c r="AE7604" s="12"/>
      <c r="AF7604" s="12"/>
      <c r="AG7604" s="12"/>
      <c r="AH7604" s="12"/>
      <c r="AI7604" s="12"/>
      <c r="AJ7604" s="12"/>
      <c r="AK7604" s="12"/>
      <c r="AL7604" s="12"/>
      <c r="AM7604" s="12"/>
      <c r="AN7604" s="12"/>
      <c r="AO7604" s="12"/>
      <c r="AP7604" s="12"/>
      <c r="AQ7604" s="12"/>
      <c r="AR7604" s="12"/>
      <c r="AS7604" s="12"/>
      <c r="AT7604" s="12"/>
      <c r="AU7604" s="12"/>
      <c r="AV7604" s="12"/>
      <c r="AW7604" s="12"/>
      <c r="AX7604" s="12"/>
      <c r="AY7604" s="12"/>
      <c r="AZ7604" s="12"/>
      <c r="BA7604" s="12"/>
      <c r="BB7604" s="12"/>
      <c r="BC7604" s="12"/>
      <c r="BD7604" s="12"/>
      <c r="BE7604" s="12"/>
      <c r="BF7604" s="12"/>
      <c r="BG7604" s="12"/>
      <c r="BH7604" s="12"/>
      <c r="BI7604" s="12"/>
      <c r="BJ7604" s="13"/>
      <c r="BK7604" s="13"/>
      <c r="BL7604" s="13"/>
      <c r="BM7604" s="13"/>
      <c r="BN7604" s="13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1"/>
      <c r="L7605" s="11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  <c r="AD7605" s="12"/>
      <c r="AE7605" s="12"/>
      <c r="AF7605" s="12"/>
      <c r="AG7605" s="12"/>
      <c r="AH7605" s="12"/>
      <c r="AI7605" s="12"/>
      <c r="AJ7605" s="12"/>
      <c r="AK7605" s="12"/>
      <c r="AL7605" s="12"/>
      <c r="AM7605" s="12"/>
      <c r="AN7605" s="12"/>
      <c r="AO7605" s="12"/>
      <c r="AP7605" s="12"/>
      <c r="AQ7605" s="12"/>
      <c r="AR7605" s="12"/>
      <c r="AS7605" s="12"/>
      <c r="AT7605" s="12"/>
      <c r="AU7605" s="12"/>
      <c r="AV7605" s="12"/>
      <c r="AW7605" s="12"/>
      <c r="AX7605" s="12"/>
      <c r="AY7605" s="12"/>
      <c r="AZ7605" s="12"/>
      <c r="BA7605" s="12"/>
      <c r="BB7605" s="12"/>
      <c r="BC7605" s="12"/>
      <c r="BD7605" s="12"/>
      <c r="BE7605" s="12"/>
      <c r="BF7605" s="12"/>
      <c r="BG7605" s="12"/>
      <c r="BH7605" s="12"/>
      <c r="BI7605" s="12"/>
      <c r="BJ7605" s="13"/>
      <c r="BK7605" s="13"/>
      <c r="BL7605" s="13"/>
      <c r="BM7605" s="13"/>
      <c r="BN7605" s="13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1"/>
      <c r="L7606" s="11"/>
      <c r="M7606" s="12"/>
      <c r="N7606" s="12"/>
      <c r="O7606" s="12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  <c r="AD7606" s="12"/>
      <c r="AE7606" s="12"/>
      <c r="AF7606" s="12"/>
      <c r="AG7606" s="12"/>
      <c r="AH7606" s="12"/>
      <c r="AI7606" s="12"/>
      <c r="AJ7606" s="12"/>
      <c r="AK7606" s="12"/>
      <c r="AL7606" s="12"/>
      <c r="AM7606" s="12"/>
      <c r="AN7606" s="12"/>
      <c r="AO7606" s="12"/>
      <c r="AP7606" s="12"/>
      <c r="AQ7606" s="12"/>
      <c r="AR7606" s="12"/>
      <c r="AS7606" s="12"/>
      <c r="AT7606" s="12"/>
      <c r="AU7606" s="12"/>
      <c r="AV7606" s="12"/>
      <c r="AW7606" s="12"/>
      <c r="AX7606" s="12"/>
      <c r="AY7606" s="12"/>
      <c r="AZ7606" s="12"/>
      <c r="BA7606" s="12"/>
      <c r="BB7606" s="12"/>
      <c r="BC7606" s="12"/>
      <c r="BD7606" s="12"/>
      <c r="BE7606" s="12"/>
      <c r="BF7606" s="12"/>
      <c r="BG7606" s="12"/>
      <c r="BH7606" s="12"/>
      <c r="BI7606" s="12"/>
      <c r="BJ7606" s="13"/>
      <c r="BK7606" s="13"/>
      <c r="BL7606" s="13"/>
      <c r="BM7606" s="13"/>
      <c r="BN7606" s="13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1"/>
      <c r="L7607" s="11"/>
      <c r="M7607" s="12"/>
      <c r="N7607" s="12"/>
      <c r="O7607" s="12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  <c r="AD7607" s="12"/>
      <c r="AE7607" s="12"/>
      <c r="AF7607" s="12"/>
      <c r="AG7607" s="12"/>
      <c r="AH7607" s="12"/>
      <c r="AI7607" s="12"/>
      <c r="AJ7607" s="12"/>
      <c r="AK7607" s="12"/>
      <c r="AL7607" s="12"/>
      <c r="AM7607" s="12"/>
      <c r="AN7607" s="12"/>
      <c r="AO7607" s="12"/>
      <c r="AP7607" s="12"/>
      <c r="AQ7607" s="12"/>
      <c r="AR7607" s="12"/>
      <c r="AS7607" s="12"/>
      <c r="AT7607" s="12"/>
      <c r="AU7607" s="12"/>
      <c r="AV7607" s="12"/>
      <c r="AW7607" s="12"/>
      <c r="AX7607" s="12"/>
      <c r="AY7607" s="12"/>
      <c r="AZ7607" s="12"/>
      <c r="BA7607" s="12"/>
      <c r="BB7607" s="12"/>
      <c r="BC7607" s="12"/>
      <c r="BD7607" s="12"/>
      <c r="BE7607" s="12"/>
      <c r="BF7607" s="12"/>
      <c r="BG7607" s="12"/>
      <c r="BH7607" s="12"/>
      <c r="BI7607" s="12"/>
      <c r="BJ7607" s="13"/>
      <c r="BK7607" s="13"/>
      <c r="BL7607" s="13"/>
      <c r="BM7607" s="13"/>
      <c r="BN7607" s="13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1"/>
      <c r="L7608" s="11"/>
      <c r="M7608" s="12"/>
      <c r="N7608" s="12"/>
      <c r="O7608" s="12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  <c r="AD7608" s="12"/>
      <c r="AE7608" s="12"/>
      <c r="AF7608" s="12"/>
      <c r="AG7608" s="12"/>
      <c r="AH7608" s="12"/>
      <c r="AI7608" s="12"/>
      <c r="AJ7608" s="12"/>
      <c r="AK7608" s="12"/>
      <c r="AL7608" s="12"/>
      <c r="AM7608" s="12"/>
      <c r="AN7608" s="12"/>
      <c r="AO7608" s="12"/>
      <c r="AP7608" s="12"/>
      <c r="AQ7608" s="12"/>
      <c r="AR7608" s="12"/>
      <c r="AS7608" s="12"/>
      <c r="AT7608" s="12"/>
      <c r="AU7608" s="12"/>
      <c r="AV7608" s="12"/>
      <c r="AW7608" s="12"/>
      <c r="AX7608" s="12"/>
      <c r="AY7608" s="12"/>
      <c r="AZ7608" s="12"/>
      <c r="BA7608" s="12"/>
      <c r="BB7608" s="12"/>
      <c r="BC7608" s="12"/>
      <c r="BD7608" s="12"/>
      <c r="BE7608" s="12"/>
      <c r="BF7608" s="12"/>
      <c r="BG7608" s="12"/>
      <c r="BH7608" s="12"/>
      <c r="BI7608" s="12"/>
      <c r="BJ7608" s="13"/>
      <c r="BK7608" s="13"/>
      <c r="BL7608" s="13"/>
      <c r="BM7608" s="13"/>
      <c r="BN7608" s="13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1"/>
      <c r="L7609" s="11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  <c r="AD7609" s="12"/>
      <c r="AE7609" s="12"/>
      <c r="AF7609" s="12"/>
      <c r="AG7609" s="12"/>
      <c r="AH7609" s="12"/>
      <c r="AI7609" s="12"/>
      <c r="AJ7609" s="12"/>
      <c r="AK7609" s="12"/>
      <c r="AL7609" s="12"/>
      <c r="AM7609" s="12"/>
      <c r="AN7609" s="12"/>
      <c r="AO7609" s="12"/>
      <c r="AP7609" s="12"/>
      <c r="AQ7609" s="12"/>
      <c r="AR7609" s="12"/>
      <c r="AS7609" s="12"/>
      <c r="AT7609" s="12"/>
      <c r="AU7609" s="12"/>
      <c r="AV7609" s="12"/>
      <c r="AW7609" s="12"/>
      <c r="AX7609" s="12"/>
      <c r="AY7609" s="12"/>
      <c r="AZ7609" s="12"/>
      <c r="BA7609" s="12"/>
      <c r="BB7609" s="12"/>
      <c r="BC7609" s="12"/>
      <c r="BD7609" s="12"/>
      <c r="BE7609" s="12"/>
      <c r="BF7609" s="12"/>
      <c r="BG7609" s="12"/>
      <c r="BH7609" s="12"/>
      <c r="BI7609" s="12"/>
      <c r="BJ7609" s="13"/>
      <c r="BK7609" s="13"/>
      <c r="BL7609" s="13"/>
      <c r="BM7609" s="13"/>
      <c r="BN7609" s="13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1"/>
      <c r="L7610" s="11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  <c r="AD7610" s="12"/>
      <c r="AE7610" s="12"/>
      <c r="AF7610" s="12"/>
      <c r="AG7610" s="12"/>
      <c r="AH7610" s="12"/>
      <c r="AI7610" s="12"/>
      <c r="AJ7610" s="12"/>
      <c r="AK7610" s="12"/>
      <c r="AL7610" s="12"/>
      <c r="AM7610" s="12"/>
      <c r="AN7610" s="12"/>
      <c r="AO7610" s="12"/>
      <c r="AP7610" s="12"/>
      <c r="AQ7610" s="12"/>
      <c r="AR7610" s="12"/>
      <c r="AS7610" s="12"/>
      <c r="AT7610" s="12"/>
      <c r="AU7610" s="12"/>
      <c r="AV7610" s="12"/>
      <c r="AW7610" s="12"/>
      <c r="AX7610" s="12"/>
      <c r="AY7610" s="12"/>
      <c r="AZ7610" s="12"/>
      <c r="BA7610" s="12"/>
      <c r="BB7610" s="12"/>
      <c r="BC7610" s="12"/>
      <c r="BD7610" s="12"/>
      <c r="BE7610" s="12"/>
      <c r="BF7610" s="12"/>
      <c r="BG7610" s="12"/>
      <c r="BH7610" s="12"/>
      <c r="BI7610" s="12"/>
      <c r="BJ7610" s="13"/>
      <c r="BK7610" s="13"/>
      <c r="BL7610" s="13"/>
      <c r="BM7610" s="13"/>
      <c r="BN7610" s="13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1"/>
      <c r="L7611" s="11"/>
      <c r="M7611" s="12"/>
      <c r="N7611" s="12"/>
      <c r="O7611" s="12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  <c r="AD7611" s="12"/>
      <c r="AE7611" s="12"/>
      <c r="AF7611" s="12"/>
      <c r="AG7611" s="12"/>
      <c r="AH7611" s="12"/>
      <c r="AI7611" s="12"/>
      <c r="AJ7611" s="12"/>
      <c r="AK7611" s="12"/>
      <c r="AL7611" s="12"/>
      <c r="AM7611" s="12"/>
      <c r="AN7611" s="12"/>
      <c r="AO7611" s="12"/>
      <c r="AP7611" s="12"/>
      <c r="AQ7611" s="12"/>
      <c r="AR7611" s="12"/>
      <c r="AS7611" s="12"/>
      <c r="AT7611" s="12"/>
      <c r="AU7611" s="12"/>
      <c r="AV7611" s="12"/>
      <c r="AW7611" s="12"/>
      <c r="AX7611" s="12"/>
      <c r="AY7611" s="12"/>
      <c r="AZ7611" s="12"/>
      <c r="BA7611" s="12"/>
      <c r="BB7611" s="12"/>
      <c r="BC7611" s="12"/>
      <c r="BD7611" s="12"/>
      <c r="BE7611" s="12"/>
      <c r="BF7611" s="12"/>
      <c r="BG7611" s="12"/>
      <c r="BH7611" s="12"/>
      <c r="BI7611" s="12"/>
      <c r="BJ7611" s="13"/>
      <c r="BK7611" s="13"/>
      <c r="BL7611" s="13"/>
      <c r="BM7611" s="13"/>
      <c r="BN7611" s="13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1"/>
      <c r="L7612" s="11"/>
      <c r="M7612" s="12"/>
      <c r="N7612" s="12"/>
      <c r="O7612" s="12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  <c r="AD7612" s="12"/>
      <c r="AE7612" s="12"/>
      <c r="AF7612" s="12"/>
      <c r="AG7612" s="12"/>
      <c r="AH7612" s="12"/>
      <c r="AI7612" s="12"/>
      <c r="AJ7612" s="12"/>
      <c r="AK7612" s="12"/>
      <c r="AL7612" s="12"/>
      <c r="AM7612" s="12"/>
      <c r="AN7612" s="12"/>
      <c r="AO7612" s="12"/>
      <c r="AP7612" s="12"/>
      <c r="AQ7612" s="12"/>
      <c r="AR7612" s="12"/>
      <c r="AS7612" s="12"/>
      <c r="AT7612" s="12"/>
      <c r="AU7612" s="12"/>
      <c r="AV7612" s="12"/>
      <c r="AW7612" s="12"/>
      <c r="AX7612" s="12"/>
      <c r="AY7612" s="12"/>
      <c r="AZ7612" s="12"/>
      <c r="BA7612" s="12"/>
      <c r="BB7612" s="12"/>
      <c r="BC7612" s="12"/>
      <c r="BD7612" s="12"/>
      <c r="BE7612" s="12"/>
      <c r="BF7612" s="12"/>
      <c r="BG7612" s="12"/>
      <c r="BH7612" s="12"/>
      <c r="BI7612" s="12"/>
      <c r="BJ7612" s="13"/>
      <c r="BK7612" s="13"/>
      <c r="BL7612" s="13"/>
      <c r="BM7612" s="13"/>
      <c r="BN7612" s="13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1"/>
      <c r="L7613" s="11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  <c r="AD7613" s="12"/>
      <c r="AE7613" s="12"/>
      <c r="AF7613" s="12"/>
      <c r="AG7613" s="12"/>
      <c r="AH7613" s="12"/>
      <c r="AI7613" s="12"/>
      <c r="AJ7613" s="12"/>
      <c r="AK7613" s="12"/>
      <c r="AL7613" s="12"/>
      <c r="AM7613" s="12"/>
      <c r="AN7613" s="12"/>
      <c r="AO7613" s="12"/>
      <c r="AP7613" s="12"/>
      <c r="AQ7613" s="12"/>
      <c r="AR7613" s="12"/>
      <c r="AS7613" s="12"/>
      <c r="AT7613" s="12"/>
      <c r="AU7613" s="12"/>
      <c r="AV7613" s="12"/>
      <c r="AW7613" s="12"/>
      <c r="AX7613" s="12"/>
      <c r="AY7613" s="12"/>
      <c r="AZ7613" s="12"/>
      <c r="BA7613" s="12"/>
      <c r="BB7613" s="12"/>
      <c r="BC7613" s="12"/>
      <c r="BD7613" s="12"/>
      <c r="BE7613" s="12"/>
      <c r="BF7613" s="12"/>
      <c r="BG7613" s="12"/>
      <c r="BH7613" s="12"/>
      <c r="BI7613" s="12"/>
      <c r="BJ7613" s="13"/>
      <c r="BK7613" s="13"/>
      <c r="BL7613" s="13"/>
      <c r="BM7613" s="13"/>
      <c r="BN7613" s="13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1"/>
      <c r="L7614" s="11"/>
      <c r="M7614" s="12"/>
      <c r="N7614" s="12"/>
      <c r="O7614" s="12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  <c r="AD7614" s="12"/>
      <c r="AE7614" s="12"/>
      <c r="AF7614" s="12"/>
      <c r="AG7614" s="12"/>
      <c r="AH7614" s="12"/>
      <c r="AI7614" s="12"/>
      <c r="AJ7614" s="12"/>
      <c r="AK7614" s="12"/>
      <c r="AL7614" s="12"/>
      <c r="AM7614" s="12"/>
      <c r="AN7614" s="12"/>
      <c r="AO7614" s="12"/>
      <c r="AP7614" s="12"/>
      <c r="AQ7614" s="12"/>
      <c r="AR7614" s="12"/>
      <c r="AS7614" s="12"/>
      <c r="AT7614" s="12"/>
      <c r="AU7614" s="12"/>
      <c r="AV7614" s="12"/>
      <c r="AW7614" s="12"/>
      <c r="AX7614" s="12"/>
      <c r="AY7614" s="12"/>
      <c r="AZ7614" s="12"/>
      <c r="BA7614" s="12"/>
      <c r="BB7614" s="12"/>
      <c r="BC7614" s="12"/>
      <c r="BD7614" s="12"/>
      <c r="BE7614" s="12"/>
      <c r="BF7614" s="12"/>
      <c r="BG7614" s="12"/>
      <c r="BH7614" s="12"/>
      <c r="BI7614" s="12"/>
      <c r="BJ7614" s="13"/>
      <c r="BK7614" s="13"/>
      <c r="BL7614" s="13"/>
      <c r="BM7614" s="13"/>
      <c r="BN7614" s="13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1"/>
      <c r="L7615" s="11"/>
      <c r="M7615" s="12"/>
      <c r="N7615" s="12"/>
      <c r="O7615" s="12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  <c r="AD7615" s="12"/>
      <c r="AE7615" s="12"/>
      <c r="AF7615" s="12"/>
      <c r="AG7615" s="12"/>
      <c r="AH7615" s="12"/>
      <c r="AI7615" s="12"/>
      <c r="AJ7615" s="12"/>
      <c r="AK7615" s="12"/>
      <c r="AL7615" s="12"/>
      <c r="AM7615" s="12"/>
      <c r="AN7615" s="12"/>
      <c r="AO7615" s="12"/>
      <c r="AP7615" s="12"/>
      <c r="AQ7615" s="12"/>
      <c r="AR7615" s="12"/>
      <c r="AS7615" s="12"/>
      <c r="AT7615" s="12"/>
      <c r="AU7615" s="12"/>
      <c r="AV7615" s="12"/>
      <c r="AW7615" s="12"/>
      <c r="AX7615" s="12"/>
      <c r="AY7615" s="12"/>
      <c r="AZ7615" s="12"/>
      <c r="BA7615" s="12"/>
      <c r="BB7615" s="12"/>
      <c r="BC7615" s="12"/>
      <c r="BD7615" s="12"/>
      <c r="BE7615" s="12"/>
      <c r="BF7615" s="12"/>
      <c r="BG7615" s="12"/>
      <c r="BH7615" s="12"/>
      <c r="BI7615" s="12"/>
      <c r="BJ7615" s="13"/>
      <c r="BK7615" s="13"/>
      <c r="BL7615" s="13"/>
      <c r="BM7615" s="13"/>
      <c r="BN7615" s="13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1"/>
      <c r="L7616" s="11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  <c r="AD7616" s="12"/>
      <c r="AE7616" s="12"/>
      <c r="AF7616" s="12"/>
      <c r="AG7616" s="12"/>
      <c r="AH7616" s="12"/>
      <c r="AI7616" s="12"/>
      <c r="AJ7616" s="12"/>
      <c r="AK7616" s="12"/>
      <c r="AL7616" s="12"/>
      <c r="AM7616" s="12"/>
      <c r="AN7616" s="12"/>
      <c r="AO7616" s="12"/>
      <c r="AP7616" s="12"/>
      <c r="AQ7616" s="12"/>
      <c r="AR7616" s="12"/>
      <c r="AS7616" s="12"/>
      <c r="AT7616" s="12"/>
      <c r="AU7616" s="12"/>
      <c r="AV7616" s="12"/>
      <c r="AW7616" s="12"/>
      <c r="AX7616" s="12"/>
      <c r="AY7616" s="12"/>
      <c r="AZ7616" s="12"/>
      <c r="BA7616" s="12"/>
      <c r="BB7616" s="12"/>
      <c r="BC7616" s="12"/>
      <c r="BD7616" s="12"/>
      <c r="BE7616" s="12"/>
      <c r="BF7616" s="12"/>
      <c r="BG7616" s="12"/>
      <c r="BH7616" s="12"/>
      <c r="BI7616" s="12"/>
      <c r="BJ7616" s="13"/>
      <c r="BK7616" s="13"/>
      <c r="BL7616" s="13"/>
      <c r="BM7616" s="13"/>
      <c r="BN7616" s="13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1"/>
      <c r="L7617" s="11"/>
      <c r="M7617" s="12"/>
      <c r="N7617" s="12"/>
      <c r="O7617" s="12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  <c r="AD7617" s="12"/>
      <c r="AE7617" s="12"/>
      <c r="AF7617" s="12"/>
      <c r="AG7617" s="12"/>
      <c r="AH7617" s="12"/>
      <c r="AI7617" s="12"/>
      <c r="AJ7617" s="12"/>
      <c r="AK7617" s="12"/>
      <c r="AL7617" s="12"/>
      <c r="AM7617" s="12"/>
      <c r="AN7617" s="12"/>
      <c r="AO7617" s="12"/>
      <c r="AP7617" s="12"/>
      <c r="AQ7617" s="12"/>
      <c r="AR7617" s="12"/>
      <c r="AS7617" s="12"/>
      <c r="AT7617" s="12"/>
      <c r="AU7617" s="12"/>
      <c r="AV7617" s="12"/>
      <c r="AW7617" s="12"/>
      <c r="AX7617" s="12"/>
      <c r="AY7617" s="12"/>
      <c r="AZ7617" s="12"/>
      <c r="BA7617" s="12"/>
      <c r="BB7617" s="12"/>
      <c r="BC7617" s="12"/>
      <c r="BD7617" s="12"/>
      <c r="BE7617" s="12"/>
      <c r="BF7617" s="12"/>
      <c r="BG7617" s="12"/>
      <c r="BH7617" s="12"/>
      <c r="BI7617" s="12"/>
      <c r="BJ7617" s="13"/>
      <c r="BK7617" s="13"/>
      <c r="BL7617" s="13"/>
      <c r="BM7617" s="13"/>
      <c r="BN7617" s="13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1"/>
      <c r="L7618" s="11"/>
      <c r="M7618" s="12"/>
      <c r="N7618" s="12"/>
      <c r="O7618" s="12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  <c r="AD7618" s="12"/>
      <c r="AE7618" s="12"/>
      <c r="AF7618" s="12"/>
      <c r="AG7618" s="12"/>
      <c r="AH7618" s="12"/>
      <c r="AI7618" s="12"/>
      <c r="AJ7618" s="12"/>
      <c r="AK7618" s="12"/>
      <c r="AL7618" s="12"/>
      <c r="AM7618" s="12"/>
      <c r="AN7618" s="12"/>
      <c r="AO7618" s="12"/>
      <c r="AP7618" s="12"/>
      <c r="AQ7618" s="12"/>
      <c r="AR7618" s="12"/>
      <c r="AS7618" s="12"/>
      <c r="AT7618" s="12"/>
      <c r="AU7618" s="12"/>
      <c r="AV7618" s="12"/>
      <c r="AW7618" s="12"/>
      <c r="AX7618" s="12"/>
      <c r="AY7618" s="12"/>
      <c r="AZ7618" s="12"/>
      <c r="BA7618" s="12"/>
      <c r="BB7618" s="12"/>
      <c r="BC7618" s="12"/>
      <c r="BD7618" s="12"/>
      <c r="BE7618" s="12"/>
      <c r="BF7618" s="12"/>
      <c r="BG7618" s="12"/>
      <c r="BH7618" s="12"/>
      <c r="BI7618" s="12"/>
      <c r="BJ7618" s="13"/>
      <c r="BK7618" s="13"/>
      <c r="BL7618" s="13"/>
      <c r="BM7618" s="13"/>
      <c r="BN7618" s="13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1"/>
      <c r="L7619" s="11"/>
      <c r="M7619" s="12"/>
      <c r="N7619" s="12"/>
      <c r="O7619" s="12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  <c r="AD7619" s="12"/>
      <c r="AE7619" s="12"/>
      <c r="AF7619" s="12"/>
      <c r="AG7619" s="12"/>
      <c r="AH7619" s="12"/>
      <c r="AI7619" s="12"/>
      <c r="AJ7619" s="12"/>
      <c r="AK7619" s="12"/>
      <c r="AL7619" s="12"/>
      <c r="AM7619" s="12"/>
      <c r="AN7619" s="12"/>
      <c r="AO7619" s="12"/>
      <c r="AP7619" s="12"/>
      <c r="AQ7619" s="12"/>
      <c r="AR7619" s="12"/>
      <c r="AS7619" s="12"/>
      <c r="AT7619" s="12"/>
      <c r="AU7619" s="12"/>
      <c r="AV7619" s="12"/>
      <c r="AW7619" s="12"/>
      <c r="AX7619" s="12"/>
      <c r="AY7619" s="12"/>
      <c r="AZ7619" s="12"/>
      <c r="BA7619" s="12"/>
      <c r="BB7619" s="12"/>
      <c r="BC7619" s="12"/>
      <c r="BD7619" s="12"/>
      <c r="BE7619" s="12"/>
      <c r="BF7619" s="12"/>
      <c r="BG7619" s="12"/>
      <c r="BH7619" s="12"/>
      <c r="BI7619" s="12"/>
      <c r="BJ7619" s="13"/>
      <c r="BK7619" s="13"/>
      <c r="BL7619" s="13"/>
      <c r="BM7619" s="13"/>
      <c r="BN7619" s="13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1"/>
      <c r="L7620" s="11"/>
      <c r="M7620" s="12"/>
      <c r="N7620" s="12"/>
      <c r="O7620" s="12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  <c r="AD7620" s="12"/>
      <c r="AE7620" s="12"/>
      <c r="AF7620" s="12"/>
      <c r="AG7620" s="12"/>
      <c r="AH7620" s="12"/>
      <c r="AI7620" s="12"/>
      <c r="AJ7620" s="12"/>
      <c r="AK7620" s="12"/>
      <c r="AL7620" s="12"/>
      <c r="AM7620" s="12"/>
      <c r="AN7620" s="12"/>
      <c r="AO7620" s="12"/>
      <c r="AP7620" s="12"/>
      <c r="AQ7620" s="12"/>
      <c r="AR7620" s="12"/>
      <c r="AS7620" s="12"/>
      <c r="AT7620" s="12"/>
      <c r="AU7620" s="12"/>
      <c r="AV7620" s="12"/>
      <c r="AW7620" s="12"/>
      <c r="AX7620" s="12"/>
      <c r="AY7620" s="12"/>
      <c r="AZ7620" s="12"/>
      <c r="BA7620" s="12"/>
      <c r="BB7620" s="12"/>
      <c r="BC7620" s="12"/>
      <c r="BD7620" s="12"/>
      <c r="BE7620" s="12"/>
      <c r="BF7620" s="12"/>
      <c r="BG7620" s="12"/>
      <c r="BH7620" s="12"/>
      <c r="BI7620" s="12"/>
      <c r="BJ7620" s="13"/>
      <c r="BK7620" s="13"/>
      <c r="BL7620" s="13"/>
      <c r="BM7620" s="13"/>
      <c r="BN7620" s="13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1"/>
      <c r="L7621" s="11"/>
      <c r="M7621" s="12"/>
      <c r="N7621" s="12"/>
      <c r="O7621" s="12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  <c r="AD7621" s="12"/>
      <c r="AE7621" s="12"/>
      <c r="AF7621" s="12"/>
      <c r="AG7621" s="12"/>
      <c r="AH7621" s="12"/>
      <c r="AI7621" s="12"/>
      <c r="AJ7621" s="12"/>
      <c r="AK7621" s="12"/>
      <c r="AL7621" s="12"/>
      <c r="AM7621" s="12"/>
      <c r="AN7621" s="12"/>
      <c r="AO7621" s="12"/>
      <c r="AP7621" s="12"/>
      <c r="AQ7621" s="12"/>
      <c r="AR7621" s="12"/>
      <c r="AS7621" s="12"/>
      <c r="AT7621" s="12"/>
      <c r="AU7621" s="12"/>
      <c r="AV7621" s="12"/>
      <c r="AW7621" s="12"/>
      <c r="AX7621" s="12"/>
      <c r="AY7621" s="12"/>
      <c r="AZ7621" s="12"/>
      <c r="BA7621" s="12"/>
      <c r="BB7621" s="12"/>
      <c r="BC7621" s="12"/>
      <c r="BD7621" s="12"/>
      <c r="BE7621" s="12"/>
      <c r="BF7621" s="12"/>
      <c r="BG7621" s="12"/>
      <c r="BH7621" s="12"/>
      <c r="BI7621" s="12"/>
      <c r="BJ7621" s="13"/>
      <c r="BK7621" s="13"/>
      <c r="BL7621" s="13"/>
      <c r="BM7621" s="13"/>
      <c r="BN7621" s="13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1"/>
      <c r="L7622" s="11"/>
      <c r="M7622" s="12"/>
      <c r="N7622" s="12"/>
      <c r="O7622" s="12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  <c r="AD7622" s="12"/>
      <c r="AE7622" s="12"/>
      <c r="AF7622" s="12"/>
      <c r="AG7622" s="12"/>
      <c r="AH7622" s="12"/>
      <c r="AI7622" s="12"/>
      <c r="AJ7622" s="12"/>
      <c r="AK7622" s="12"/>
      <c r="AL7622" s="12"/>
      <c r="AM7622" s="12"/>
      <c r="AN7622" s="12"/>
      <c r="AO7622" s="12"/>
      <c r="AP7622" s="12"/>
      <c r="AQ7622" s="12"/>
      <c r="AR7622" s="12"/>
      <c r="AS7622" s="12"/>
      <c r="AT7622" s="12"/>
      <c r="AU7622" s="12"/>
      <c r="AV7622" s="12"/>
      <c r="AW7622" s="12"/>
      <c r="AX7622" s="12"/>
      <c r="AY7622" s="12"/>
      <c r="AZ7622" s="12"/>
      <c r="BA7622" s="12"/>
      <c r="BB7622" s="12"/>
      <c r="BC7622" s="12"/>
      <c r="BD7622" s="12"/>
      <c r="BE7622" s="12"/>
      <c r="BF7622" s="12"/>
      <c r="BG7622" s="12"/>
      <c r="BH7622" s="12"/>
      <c r="BI7622" s="12"/>
      <c r="BJ7622" s="13"/>
      <c r="BK7622" s="13"/>
      <c r="BL7622" s="13"/>
      <c r="BM7622" s="13"/>
      <c r="BN7622" s="13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1"/>
      <c r="L7623" s="11"/>
      <c r="M7623" s="12"/>
      <c r="N7623" s="12"/>
      <c r="O7623" s="12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  <c r="AD7623" s="12"/>
      <c r="AE7623" s="12"/>
      <c r="AF7623" s="12"/>
      <c r="AG7623" s="12"/>
      <c r="AH7623" s="12"/>
      <c r="AI7623" s="12"/>
      <c r="AJ7623" s="12"/>
      <c r="AK7623" s="12"/>
      <c r="AL7623" s="12"/>
      <c r="AM7623" s="12"/>
      <c r="AN7623" s="12"/>
      <c r="AO7623" s="12"/>
      <c r="AP7623" s="12"/>
      <c r="AQ7623" s="12"/>
      <c r="AR7623" s="12"/>
      <c r="AS7623" s="12"/>
      <c r="AT7623" s="12"/>
      <c r="AU7623" s="12"/>
      <c r="AV7623" s="12"/>
      <c r="AW7623" s="12"/>
      <c r="AX7623" s="12"/>
      <c r="AY7623" s="12"/>
      <c r="AZ7623" s="12"/>
      <c r="BA7623" s="12"/>
      <c r="BB7623" s="12"/>
      <c r="BC7623" s="12"/>
      <c r="BD7623" s="12"/>
      <c r="BE7623" s="12"/>
      <c r="BF7623" s="12"/>
      <c r="BG7623" s="12"/>
      <c r="BH7623" s="12"/>
      <c r="BI7623" s="12"/>
      <c r="BJ7623" s="13"/>
      <c r="BK7623" s="13"/>
      <c r="BL7623" s="13"/>
      <c r="BM7623" s="13"/>
      <c r="BN7623" s="13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1"/>
      <c r="L7624" s="11"/>
      <c r="M7624" s="12"/>
      <c r="N7624" s="12"/>
      <c r="O7624" s="12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  <c r="AD7624" s="12"/>
      <c r="AE7624" s="12"/>
      <c r="AF7624" s="12"/>
      <c r="AG7624" s="12"/>
      <c r="AH7624" s="12"/>
      <c r="AI7624" s="12"/>
      <c r="AJ7624" s="12"/>
      <c r="AK7624" s="12"/>
      <c r="AL7624" s="12"/>
      <c r="AM7624" s="12"/>
      <c r="AN7624" s="12"/>
      <c r="AO7624" s="12"/>
      <c r="AP7624" s="12"/>
      <c r="AQ7624" s="12"/>
      <c r="AR7624" s="12"/>
      <c r="AS7624" s="12"/>
      <c r="AT7624" s="12"/>
      <c r="AU7624" s="12"/>
      <c r="AV7624" s="12"/>
      <c r="AW7624" s="12"/>
      <c r="AX7624" s="12"/>
      <c r="AY7624" s="12"/>
      <c r="AZ7624" s="12"/>
      <c r="BA7624" s="12"/>
      <c r="BB7624" s="12"/>
      <c r="BC7624" s="12"/>
      <c r="BD7624" s="12"/>
      <c r="BE7624" s="12"/>
      <c r="BF7624" s="12"/>
      <c r="BG7624" s="12"/>
      <c r="BH7624" s="12"/>
      <c r="BI7624" s="12"/>
      <c r="BJ7624" s="13"/>
      <c r="BK7624" s="13"/>
      <c r="BL7624" s="13"/>
      <c r="BM7624" s="13"/>
      <c r="BN7624" s="13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1"/>
      <c r="L7625" s="11"/>
      <c r="M7625" s="12"/>
      <c r="N7625" s="12"/>
      <c r="O7625" s="12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  <c r="AD7625" s="12"/>
      <c r="AE7625" s="12"/>
      <c r="AF7625" s="12"/>
      <c r="AG7625" s="12"/>
      <c r="AH7625" s="12"/>
      <c r="AI7625" s="12"/>
      <c r="AJ7625" s="12"/>
      <c r="AK7625" s="12"/>
      <c r="AL7625" s="12"/>
      <c r="AM7625" s="12"/>
      <c r="AN7625" s="12"/>
      <c r="AO7625" s="12"/>
      <c r="AP7625" s="12"/>
      <c r="AQ7625" s="12"/>
      <c r="AR7625" s="12"/>
      <c r="AS7625" s="12"/>
      <c r="AT7625" s="12"/>
      <c r="AU7625" s="12"/>
      <c r="AV7625" s="12"/>
      <c r="AW7625" s="12"/>
      <c r="AX7625" s="12"/>
      <c r="AY7625" s="12"/>
      <c r="AZ7625" s="12"/>
      <c r="BA7625" s="12"/>
      <c r="BB7625" s="12"/>
      <c r="BC7625" s="12"/>
      <c r="BD7625" s="12"/>
      <c r="BE7625" s="12"/>
      <c r="BF7625" s="12"/>
      <c r="BG7625" s="12"/>
      <c r="BH7625" s="12"/>
      <c r="BI7625" s="12"/>
      <c r="BJ7625" s="13"/>
      <c r="BK7625" s="13"/>
      <c r="BL7625" s="13"/>
      <c r="BM7625" s="13"/>
      <c r="BN7625" s="13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1"/>
      <c r="L7626" s="11"/>
      <c r="M7626" s="12"/>
      <c r="N7626" s="12"/>
      <c r="O7626" s="12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  <c r="AD7626" s="12"/>
      <c r="AE7626" s="12"/>
      <c r="AF7626" s="12"/>
      <c r="AG7626" s="12"/>
      <c r="AH7626" s="12"/>
      <c r="AI7626" s="12"/>
      <c r="AJ7626" s="12"/>
      <c r="AK7626" s="12"/>
      <c r="AL7626" s="12"/>
      <c r="AM7626" s="12"/>
      <c r="AN7626" s="12"/>
      <c r="AO7626" s="12"/>
      <c r="AP7626" s="12"/>
      <c r="AQ7626" s="12"/>
      <c r="AR7626" s="12"/>
      <c r="AS7626" s="12"/>
      <c r="AT7626" s="12"/>
      <c r="AU7626" s="12"/>
      <c r="AV7626" s="12"/>
      <c r="AW7626" s="12"/>
      <c r="AX7626" s="12"/>
      <c r="AY7626" s="12"/>
      <c r="AZ7626" s="12"/>
      <c r="BA7626" s="12"/>
      <c r="BB7626" s="12"/>
      <c r="BC7626" s="12"/>
      <c r="BD7626" s="12"/>
      <c r="BE7626" s="12"/>
      <c r="BF7626" s="12"/>
      <c r="BG7626" s="12"/>
      <c r="BH7626" s="12"/>
      <c r="BI7626" s="12"/>
      <c r="BJ7626" s="13"/>
      <c r="BK7626" s="13"/>
      <c r="BL7626" s="13"/>
      <c r="BM7626" s="13"/>
      <c r="BN7626" s="13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1"/>
      <c r="L7627" s="11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  <c r="AD7627" s="12"/>
      <c r="AE7627" s="12"/>
      <c r="AF7627" s="12"/>
      <c r="AG7627" s="12"/>
      <c r="AH7627" s="12"/>
      <c r="AI7627" s="12"/>
      <c r="AJ7627" s="12"/>
      <c r="AK7627" s="12"/>
      <c r="AL7627" s="12"/>
      <c r="AM7627" s="12"/>
      <c r="AN7627" s="12"/>
      <c r="AO7627" s="12"/>
      <c r="AP7627" s="12"/>
      <c r="AQ7627" s="12"/>
      <c r="AR7627" s="12"/>
      <c r="AS7627" s="12"/>
      <c r="AT7627" s="12"/>
      <c r="AU7627" s="12"/>
      <c r="AV7627" s="12"/>
      <c r="AW7627" s="12"/>
      <c r="AX7627" s="12"/>
      <c r="AY7627" s="12"/>
      <c r="AZ7627" s="12"/>
      <c r="BA7627" s="12"/>
      <c r="BB7627" s="12"/>
      <c r="BC7627" s="12"/>
      <c r="BD7627" s="12"/>
      <c r="BE7627" s="12"/>
      <c r="BF7627" s="12"/>
      <c r="BG7627" s="12"/>
      <c r="BH7627" s="12"/>
      <c r="BI7627" s="12"/>
      <c r="BJ7627" s="13"/>
      <c r="BK7627" s="13"/>
      <c r="BL7627" s="13"/>
      <c r="BM7627" s="13"/>
      <c r="BN7627" s="13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1"/>
      <c r="L7628" s="11"/>
      <c r="M7628" s="12"/>
      <c r="N7628" s="12"/>
      <c r="O7628" s="12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  <c r="AD7628" s="12"/>
      <c r="AE7628" s="12"/>
      <c r="AF7628" s="12"/>
      <c r="AG7628" s="12"/>
      <c r="AH7628" s="12"/>
      <c r="AI7628" s="12"/>
      <c r="AJ7628" s="12"/>
      <c r="AK7628" s="12"/>
      <c r="AL7628" s="12"/>
      <c r="AM7628" s="12"/>
      <c r="AN7628" s="12"/>
      <c r="AO7628" s="12"/>
      <c r="AP7628" s="12"/>
      <c r="AQ7628" s="12"/>
      <c r="AR7628" s="12"/>
      <c r="AS7628" s="12"/>
      <c r="AT7628" s="12"/>
      <c r="AU7628" s="12"/>
      <c r="AV7628" s="12"/>
      <c r="AW7628" s="12"/>
      <c r="AX7628" s="12"/>
      <c r="AY7628" s="12"/>
      <c r="AZ7628" s="12"/>
      <c r="BA7628" s="12"/>
      <c r="BB7628" s="12"/>
      <c r="BC7628" s="12"/>
      <c r="BD7628" s="12"/>
      <c r="BE7628" s="12"/>
      <c r="BF7628" s="12"/>
      <c r="BG7628" s="12"/>
      <c r="BH7628" s="12"/>
      <c r="BI7628" s="12"/>
      <c r="BJ7628" s="13"/>
      <c r="BK7628" s="13"/>
      <c r="BL7628" s="13"/>
      <c r="BM7628" s="13"/>
      <c r="BN7628" s="13"/>
    </row>
    <row r="7629" spans="4:66" s="14" customFormat="1" x14ac:dyDescent="0.25">
      <c r="D7629" s="20"/>
      <c r="K7629" s="15"/>
      <c r="L7629" s="15"/>
      <c r="M7629" s="16"/>
      <c r="N7629" s="16"/>
      <c r="O7629" s="16"/>
      <c r="P7629" s="16"/>
      <c r="Q7629" s="16"/>
      <c r="R7629" s="16"/>
      <c r="S7629" s="16"/>
      <c r="T7629" s="16"/>
      <c r="U7629" s="16"/>
      <c r="V7629" s="16"/>
      <c r="W7629" s="16"/>
      <c r="X7629" s="16"/>
      <c r="Y7629" s="16"/>
      <c r="Z7629" s="16"/>
      <c r="AA7629" s="16"/>
      <c r="AB7629" s="16"/>
      <c r="AC7629" s="16"/>
      <c r="AD7629" s="16"/>
      <c r="AE7629" s="16"/>
      <c r="AF7629" s="16"/>
      <c r="AG7629" s="16"/>
      <c r="AH7629" s="16"/>
      <c r="AI7629" s="16"/>
      <c r="AJ7629" s="16"/>
      <c r="AK7629" s="16"/>
      <c r="AL7629" s="16"/>
      <c r="AM7629" s="16"/>
      <c r="AN7629" s="16"/>
      <c r="AO7629" s="16"/>
      <c r="AP7629" s="16"/>
      <c r="AQ7629" s="16"/>
      <c r="AR7629" s="16"/>
      <c r="AS7629" s="16"/>
      <c r="AT7629" s="16"/>
      <c r="AU7629" s="16"/>
      <c r="AV7629" s="16"/>
      <c r="AW7629" s="16"/>
      <c r="AX7629" s="16"/>
      <c r="AY7629" s="16"/>
      <c r="AZ7629" s="16"/>
      <c r="BA7629" s="16"/>
      <c r="BB7629" s="16"/>
      <c r="BC7629" s="16"/>
      <c r="BD7629" s="16"/>
      <c r="BE7629" s="16"/>
      <c r="BF7629" s="16"/>
      <c r="BG7629" s="16"/>
      <c r="BH7629" s="16"/>
      <c r="BI7629" s="16"/>
      <c r="BJ7629" s="17"/>
      <c r="BK7629" s="17"/>
      <c r="BL7629" s="17"/>
      <c r="BM7629" s="17"/>
      <c r="BN7629" s="17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1"/>
      <c r="L7630" s="11"/>
      <c r="M7630" s="12"/>
      <c r="N7630" s="12"/>
      <c r="O7630" s="12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  <c r="AE7630" s="12"/>
      <c r="AF7630" s="12"/>
      <c r="AG7630" s="12"/>
      <c r="AH7630" s="12"/>
      <c r="AI7630" s="12"/>
      <c r="AJ7630" s="12"/>
      <c r="AK7630" s="12"/>
      <c r="AL7630" s="12"/>
      <c r="AM7630" s="12"/>
      <c r="AN7630" s="12"/>
      <c r="AO7630" s="12"/>
      <c r="AP7630" s="12"/>
      <c r="AQ7630" s="12"/>
      <c r="AR7630" s="12"/>
      <c r="AS7630" s="12"/>
      <c r="AT7630" s="12"/>
      <c r="AU7630" s="12"/>
      <c r="AV7630" s="12"/>
      <c r="AW7630" s="12"/>
      <c r="AX7630" s="12"/>
      <c r="AY7630" s="12"/>
      <c r="AZ7630" s="12"/>
      <c r="BA7630" s="12"/>
      <c r="BB7630" s="12"/>
      <c r="BC7630" s="12"/>
      <c r="BD7630" s="12"/>
      <c r="BE7630" s="12"/>
      <c r="BF7630" s="12"/>
      <c r="BG7630" s="12"/>
      <c r="BH7630" s="12"/>
      <c r="BI7630" s="12"/>
      <c r="BJ7630" s="13"/>
      <c r="BK7630" s="13"/>
      <c r="BL7630" s="13"/>
      <c r="BM7630" s="13"/>
      <c r="BN7630" s="13"/>
    </row>
    <row r="7631" spans="4:66" x14ac:dyDescent="0.25">
      <c r="D7631" s="7"/>
      <c r="E7631" s="10"/>
      <c r="F7631" s="10"/>
      <c r="G7631" s="10"/>
      <c r="H7631" s="10"/>
      <c r="I7631" s="10"/>
      <c r="J7631" s="10"/>
      <c r="K7631" s="11"/>
      <c r="L7631" s="11"/>
      <c r="M7631" s="12"/>
      <c r="N7631" s="12"/>
      <c r="O7631" s="12"/>
      <c r="P7631" s="12"/>
      <c r="Q7631" s="12"/>
      <c r="R7631" s="12"/>
      <c r="S7631" s="12"/>
      <c r="T7631" s="12"/>
      <c r="U7631" s="12"/>
      <c r="V7631" s="12"/>
      <c r="W7631" s="12"/>
      <c r="X7631" s="12"/>
      <c r="Y7631" s="12"/>
      <c r="Z7631" s="12"/>
      <c r="AA7631" s="12"/>
      <c r="AB7631" s="12"/>
      <c r="AC7631" s="12"/>
      <c r="AD7631" s="12"/>
      <c r="AE7631" s="12"/>
      <c r="AF7631" s="12"/>
      <c r="AG7631" s="12"/>
      <c r="AH7631" s="12"/>
      <c r="AI7631" s="12"/>
      <c r="AJ7631" s="12"/>
      <c r="AK7631" s="12"/>
      <c r="AL7631" s="12"/>
      <c r="AM7631" s="12"/>
      <c r="AN7631" s="12"/>
      <c r="AO7631" s="12"/>
      <c r="AP7631" s="12"/>
      <c r="AQ7631" s="12"/>
      <c r="AR7631" s="12"/>
      <c r="AS7631" s="12"/>
      <c r="AT7631" s="12"/>
      <c r="AU7631" s="12"/>
      <c r="AV7631" s="12"/>
      <c r="AW7631" s="12"/>
      <c r="AX7631" s="12"/>
      <c r="AY7631" s="12"/>
      <c r="AZ7631" s="12"/>
      <c r="BA7631" s="12"/>
      <c r="BB7631" s="12"/>
      <c r="BC7631" s="12"/>
      <c r="BD7631" s="12"/>
      <c r="BE7631" s="12"/>
      <c r="BF7631" s="12"/>
      <c r="BG7631" s="12"/>
      <c r="BH7631" s="12"/>
      <c r="BI7631" s="12"/>
      <c r="BJ7631" s="13"/>
      <c r="BK7631" s="13"/>
      <c r="BL7631" s="13"/>
      <c r="BM7631" s="13"/>
      <c r="BN7631" s="13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1"/>
      <c r="L7632" s="11"/>
      <c r="M7632" s="12"/>
      <c r="N7632" s="12"/>
      <c r="O7632" s="12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  <c r="AD7632" s="12"/>
      <c r="AE7632" s="12"/>
      <c r="AF7632" s="12"/>
      <c r="AG7632" s="12"/>
      <c r="AH7632" s="12"/>
      <c r="AI7632" s="12"/>
      <c r="AJ7632" s="12"/>
      <c r="AK7632" s="12"/>
      <c r="AL7632" s="12"/>
      <c r="AM7632" s="12"/>
      <c r="AN7632" s="12"/>
      <c r="AO7632" s="12"/>
      <c r="AP7632" s="12"/>
      <c r="AQ7632" s="12"/>
      <c r="AR7632" s="12"/>
      <c r="AS7632" s="12"/>
      <c r="AT7632" s="12"/>
      <c r="AU7632" s="12"/>
      <c r="AV7632" s="12"/>
      <c r="AW7632" s="12"/>
      <c r="AX7632" s="12"/>
      <c r="AY7632" s="12"/>
      <c r="AZ7632" s="12"/>
      <c r="BA7632" s="12"/>
      <c r="BB7632" s="12"/>
      <c r="BC7632" s="12"/>
      <c r="BD7632" s="12"/>
      <c r="BE7632" s="12"/>
      <c r="BF7632" s="12"/>
      <c r="BG7632" s="12"/>
      <c r="BH7632" s="12"/>
      <c r="BI7632" s="12"/>
      <c r="BJ7632" s="13"/>
      <c r="BK7632" s="13"/>
      <c r="BL7632" s="13"/>
      <c r="BM7632" s="13"/>
      <c r="BN7632" s="13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1"/>
      <c r="L7633" s="11"/>
      <c r="M7633" s="12"/>
      <c r="N7633" s="12"/>
      <c r="O7633" s="12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  <c r="AD7633" s="12"/>
      <c r="AE7633" s="12"/>
      <c r="AF7633" s="12"/>
      <c r="AG7633" s="12"/>
      <c r="AH7633" s="12"/>
      <c r="AI7633" s="12"/>
      <c r="AJ7633" s="12"/>
      <c r="AK7633" s="12"/>
      <c r="AL7633" s="12"/>
      <c r="AM7633" s="12"/>
      <c r="AN7633" s="12"/>
      <c r="AO7633" s="12"/>
      <c r="AP7633" s="12"/>
      <c r="AQ7633" s="12"/>
      <c r="AR7633" s="12"/>
      <c r="AS7633" s="12"/>
      <c r="AT7633" s="12"/>
      <c r="AU7633" s="12"/>
      <c r="AV7633" s="12"/>
      <c r="AW7633" s="12"/>
      <c r="AX7633" s="12"/>
      <c r="AY7633" s="12"/>
      <c r="AZ7633" s="12"/>
      <c r="BA7633" s="12"/>
      <c r="BB7633" s="12"/>
      <c r="BC7633" s="12"/>
      <c r="BD7633" s="12"/>
      <c r="BE7633" s="12"/>
      <c r="BF7633" s="12"/>
      <c r="BG7633" s="12"/>
      <c r="BH7633" s="12"/>
      <c r="BI7633" s="12"/>
      <c r="BJ7633" s="13"/>
      <c r="BK7633" s="13"/>
      <c r="BL7633" s="13"/>
      <c r="BM7633" s="13"/>
      <c r="BN7633" s="13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1"/>
      <c r="L7634" s="11"/>
      <c r="M7634" s="12"/>
      <c r="N7634" s="12"/>
      <c r="O7634" s="12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  <c r="AD7634" s="12"/>
      <c r="AE7634" s="12"/>
      <c r="AF7634" s="12"/>
      <c r="AG7634" s="12"/>
      <c r="AH7634" s="12"/>
      <c r="AI7634" s="12"/>
      <c r="AJ7634" s="12"/>
      <c r="AK7634" s="12"/>
      <c r="AL7634" s="12"/>
      <c r="AM7634" s="12"/>
      <c r="AN7634" s="12"/>
      <c r="AO7634" s="12"/>
      <c r="AP7634" s="12"/>
      <c r="AQ7634" s="12"/>
      <c r="AR7634" s="12"/>
      <c r="AS7634" s="12"/>
      <c r="AT7634" s="12"/>
      <c r="AU7634" s="12"/>
      <c r="AV7634" s="12"/>
      <c r="AW7634" s="12"/>
      <c r="AX7634" s="12"/>
      <c r="AY7634" s="12"/>
      <c r="AZ7634" s="12"/>
      <c r="BA7634" s="12"/>
      <c r="BB7634" s="12"/>
      <c r="BC7634" s="12"/>
      <c r="BD7634" s="12"/>
      <c r="BE7634" s="12"/>
      <c r="BF7634" s="12"/>
      <c r="BG7634" s="12"/>
      <c r="BH7634" s="12"/>
      <c r="BI7634" s="12"/>
      <c r="BJ7634" s="13"/>
      <c r="BK7634" s="13"/>
      <c r="BL7634" s="13"/>
      <c r="BM7634" s="13"/>
      <c r="BN7634" s="13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1"/>
      <c r="L7635" s="11"/>
      <c r="M7635" s="12"/>
      <c r="N7635" s="12"/>
      <c r="O7635" s="12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  <c r="AD7635" s="12"/>
      <c r="AE7635" s="12"/>
      <c r="AF7635" s="12"/>
      <c r="AG7635" s="12"/>
      <c r="AH7635" s="12"/>
      <c r="AI7635" s="12"/>
      <c r="AJ7635" s="12"/>
      <c r="AK7635" s="12"/>
      <c r="AL7635" s="12"/>
      <c r="AM7635" s="12"/>
      <c r="AN7635" s="12"/>
      <c r="AO7635" s="12"/>
      <c r="AP7635" s="12"/>
      <c r="AQ7635" s="12"/>
      <c r="AR7635" s="12"/>
      <c r="AS7635" s="12"/>
      <c r="AT7635" s="12"/>
      <c r="AU7635" s="12"/>
      <c r="AV7635" s="12"/>
      <c r="AW7635" s="12"/>
      <c r="AX7635" s="12"/>
      <c r="AY7635" s="12"/>
      <c r="AZ7635" s="12"/>
      <c r="BA7635" s="12"/>
      <c r="BB7635" s="12"/>
      <c r="BC7635" s="12"/>
      <c r="BD7635" s="12"/>
      <c r="BE7635" s="12"/>
      <c r="BF7635" s="12"/>
      <c r="BG7635" s="12"/>
      <c r="BH7635" s="12"/>
      <c r="BI7635" s="12"/>
      <c r="BJ7635" s="13"/>
      <c r="BK7635" s="13"/>
      <c r="BL7635" s="13"/>
      <c r="BM7635" s="13"/>
      <c r="BN7635" s="13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1"/>
      <c r="L7636" s="11"/>
      <c r="M7636" s="12"/>
      <c r="N7636" s="12"/>
      <c r="O7636" s="12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  <c r="AD7636" s="12"/>
      <c r="AE7636" s="12"/>
      <c r="AF7636" s="12"/>
      <c r="AG7636" s="12"/>
      <c r="AH7636" s="12"/>
      <c r="AI7636" s="12"/>
      <c r="AJ7636" s="12"/>
      <c r="AK7636" s="12"/>
      <c r="AL7636" s="12"/>
      <c r="AM7636" s="12"/>
      <c r="AN7636" s="12"/>
      <c r="AO7636" s="12"/>
      <c r="AP7636" s="12"/>
      <c r="AQ7636" s="12"/>
      <c r="AR7636" s="12"/>
      <c r="AS7636" s="12"/>
      <c r="AT7636" s="12"/>
      <c r="AU7636" s="12"/>
      <c r="AV7636" s="12"/>
      <c r="AW7636" s="12"/>
      <c r="AX7636" s="12"/>
      <c r="AY7636" s="12"/>
      <c r="AZ7636" s="12"/>
      <c r="BA7636" s="12"/>
      <c r="BB7636" s="12"/>
      <c r="BC7636" s="12"/>
      <c r="BD7636" s="12"/>
      <c r="BE7636" s="12"/>
      <c r="BF7636" s="12"/>
      <c r="BG7636" s="12"/>
      <c r="BH7636" s="12"/>
      <c r="BI7636" s="12"/>
      <c r="BJ7636" s="13"/>
      <c r="BK7636" s="13"/>
      <c r="BL7636" s="13"/>
      <c r="BM7636" s="13"/>
      <c r="BN7636" s="13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1"/>
      <c r="L7637" s="11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  <c r="AE7637" s="12"/>
      <c r="AF7637" s="12"/>
      <c r="AG7637" s="12"/>
      <c r="AH7637" s="12"/>
      <c r="AI7637" s="12"/>
      <c r="AJ7637" s="12"/>
      <c r="AK7637" s="12"/>
      <c r="AL7637" s="12"/>
      <c r="AM7637" s="12"/>
      <c r="AN7637" s="12"/>
      <c r="AO7637" s="12"/>
      <c r="AP7637" s="12"/>
      <c r="AQ7637" s="12"/>
      <c r="AR7637" s="12"/>
      <c r="AS7637" s="12"/>
      <c r="AT7637" s="12"/>
      <c r="AU7637" s="12"/>
      <c r="AV7637" s="12"/>
      <c r="AW7637" s="12"/>
      <c r="AX7637" s="12"/>
      <c r="AY7637" s="12"/>
      <c r="AZ7637" s="12"/>
      <c r="BA7637" s="12"/>
      <c r="BB7637" s="12"/>
      <c r="BC7637" s="12"/>
      <c r="BD7637" s="12"/>
      <c r="BE7637" s="12"/>
      <c r="BF7637" s="12"/>
      <c r="BG7637" s="12"/>
      <c r="BH7637" s="12"/>
      <c r="BI7637" s="12"/>
      <c r="BJ7637" s="13"/>
      <c r="BK7637" s="13"/>
      <c r="BL7637" s="13"/>
      <c r="BM7637" s="13"/>
      <c r="BN7637" s="13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1"/>
      <c r="L7638" s="11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  <c r="AD7638" s="12"/>
      <c r="AE7638" s="12"/>
      <c r="AF7638" s="12"/>
      <c r="AG7638" s="12"/>
      <c r="AH7638" s="12"/>
      <c r="AI7638" s="12"/>
      <c r="AJ7638" s="12"/>
      <c r="AK7638" s="12"/>
      <c r="AL7638" s="12"/>
      <c r="AM7638" s="12"/>
      <c r="AN7638" s="12"/>
      <c r="AO7638" s="12"/>
      <c r="AP7638" s="12"/>
      <c r="AQ7638" s="12"/>
      <c r="AR7638" s="12"/>
      <c r="AS7638" s="12"/>
      <c r="AT7638" s="12"/>
      <c r="AU7638" s="12"/>
      <c r="AV7638" s="12"/>
      <c r="AW7638" s="12"/>
      <c r="AX7638" s="12"/>
      <c r="AY7638" s="12"/>
      <c r="AZ7638" s="12"/>
      <c r="BA7638" s="12"/>
      <c r="BB7638" s="12"/>
      <c r="BC7638" s="12"/>
      <c r="BD7638" s="12"/>
      <c r="BE7638" s="12"/>
      <c r="BF7638" s="12"/>
      <c r="BG7638" s="12"/>
      <c r="BH7638" s="12"/>
      <c r="BI7638" s="12"/>
      <c r="BJ7638" s="13"/>
      <c r="BK7638" s="13"/>
      <c r="BL7638" s="13"/>
      <c r="BM7638" s="13"/>
      <c r="BN7638" s="13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1"/>
      <c r="L7639" s="11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  <c r="AE7639" s="12"/>
      <c r="AF7639" s="12"/>
      <c r="AG7639" s="12"/>
      <c r="AH7639" s="12"/>
      <c r="AI7639" s="12"/>
      <c r="AJ7639" s="12"/>
      <c r="AK7639" s="12"/>
      <c r="AL7639" s="12"/>
      <c r="AM7639" s="12"/>
      <c r="AN7639" s="12"/>
      <c r="AO7639" s="12"/>
      <c r="AP7639" s="12"/>
      <c r="AQ7639" s="12"/>
      <c r="AR7639" s="12"/>
      <c r="AS7639" s="12"/>
      <c r="AT7639" s="12"/>
      <c r="AU7639" s="12"/>
      <c r="AV7639" s="12"/>
      <c r="AW7639" s="12"/>
      <c r="AX7639" s="12"/>
      <c r="AY7639" s="12"/>
      <c r="AZ7639" s="12"/>
      <c r="BA7639" s="12"/>
      <c r="BB7639" s="12"/>
      <c r="BC7639" s="12"/>
      <c r="BD7639" s="12"/>
      <c r="BE7639" s="12"/>
      <c r="BF7639" s="12"/>
      <c r="BG7639" s="12"/>
      <c r="BH7639" s="12"/>
      <c r="BI7639" s="12"/>
      <c r="BJ7639" s="13"/>
      <c r="BK7639" s="13"/>
      <c r="BL7639" s="13"/>
      <c r="BM7639" s="13"/>
      <c r="BN7639" s="13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1"/>
      <c r="L7640" s="11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  <c r="AE7640" s="12"/>
      <c r="AF7640" s="12"/>
      <c r="AG7640" s="12"/>
      <c r="AH7640" s="12"/>
      <c r="AI7640" s="12"/>
      <c r="AJ7640" s="12"/>
      <c r="AK7640" s="12"/>
      <c r="AL7640" s="12"/>
      <c r="AM7640" s="12"/>
      <c r="AN7640" s="12"/>
      <c r="AO7640" s="12"/>
      <c r="AP7640" s="12"/>
      <c r="AQ7640" s="12"/>
      <c r="AR7640" s="12"/>
      <c r="AS7640" s="12"/>
      <c r="AT7640" s="12"/>
      <c r="AU7640" s="12"/>
      <c r="AV7640" s="12"/>
      <c r="AW7640" s="12"/>
      <c r="AX7640" s="12"/>
      <c r="AY7640" s="12"/>
      <c r="AZ7640" s="12"/>
      <c r="BA7640" s="12"/>
      <c r="BB7640" s="12"/>
      <c r="BC7640" s="12"/>
      <c r="BD7640" s="12"/>
      <c r="BE7640" s="12"/>
      <c r="BF7640" s="12"/>
      <c r="BG7640" s="12"/>
      <c r="BH7640" s="12"/>
      <c r="BI7640" s="12"/>
      <c r="BJ7640" s="13"/>
      <c r="BK7640" s="13"/>
      <c r="BL7640" s="13"/>
      <c r="BM7640" s="13"/>
      <c r="BN7640" s="13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1"/>
      <c r="L7641" s="11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  <c r="AE7641" s="12"/>
      <c r="AF7641" s="12"/>
      <c r="AG7641" s="12"/>
      <c r="AH7641" s="12"/>
      <c r="AI7641" s="12"/>
      <c r="AJ7641" s="12"/>
      <c r="AK7641" s="12"/>
      <c r="AL7641" s="12"/>
      <c r="AM7641" s="12"/>
      <c r="AN7641" s="12"/>
      <c r="AO7641" s="12"/>
      <c r="AP7641" s="12"/>
      <c r="AQ7641" s="12"/>
      <c r="AR7641" s="12"/>
      <c r="AS7641" s="12"/>
      <c r="AT7641" s="12"/>
      <c r="AU7641" s="12"/>
      <c r="AV7641" s="12"/>
      <c r="AW7641" s="12"/>
      <c r="AX7641" s="12"/>
      <c r="AY7641" s="12"/>
      <c r="AZ7641" s="12"/>
      <c r="BA7641" s="12"/>
      <c r="BB7641" s="12"/>
      <c r="BC7641" s="12"/>
      <c r="BD7641" s="12"/>
      <c r="BE7641" s="12"/>
      <c r="BF7641" s="12"/>
      <c r="BG7641" s="12"/>
      <c r="BH7641" s="12"/>
      <c r="BI7641" s="12"/>
      <c r="BJ7641" s="13"/>
      <c r="BK7641" s="13"/>
      <c r="BL7641" s="13"/>
      <c r="BM7641" s="13"/>
      <c r="BN7641" s="13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1"/>
      <c r="L7642" s="11"/>
      <c r="M7642" s="12"/>
      <c r="N7642" s="12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  <c r="AD7642" s="12"/>
      <c r="AE7642" s="12"/>
      <c r="AF7642" s="12"/>
      <c r="AG7642" s="12"/>
      <c r="AH7642" s="12"/>
      <c r="AI7642" s="12"/>
      <c r="AJ7642" s="12"/>
      <c r="AK7642" s="12"/>
      <c r="AL7642" s="12"/>
      <c r="AM7642" s="12"/>
      <c r="AN7642" s="12"/>
      <c r="AO7642" s="12"/>
      <c r="AP7642" s="12"/>
      <c r="AQ7642" s="12"/>
      <c r="AR7642" s="12"/>
      <c r="AS7642" s="12"/>
      <c r="AT7642" s="12"/>
      <c r="AU7642" s="12"/>
      <c r="AV7642" s="12"/>
      <c r="AW7642" s="12"/>
      <c r="AX7642" s="12"/>
      <c r="AY7642" s="12"/>
      <c r="AZ7642" s="12"/>
      <c r="BA7642" s="12"/>
      <c r="BB7642" s="12"/>
      <c r="BC7642" s="12"/>
      <c r="BD7642" s="12"/>
      <c r="BE7642" s="12"/>
      <c r="BF7642" s="12"/>
      <c r="BG7642" s="12"/>
      <c r="BH7642" s="12"/>
      <c r="BI7642" s="12"/>
      <c r="BJ7642" s="13"/>
      <c r="BK7642" s="13"/>
      <c r="BL7642" s="13"/>
      <c r="BM7642" s="13"/>
      <c r="BN7642" s="13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1"/>
      <c r="L7643" s="11"/>
      <c r="M7643" s="12"/>
      <c r="N7643" s="12"/>
      <c r="O7643" s="12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  <c r="AD7643" s="12"/>
      <c r="AE7643" s="12"/>
      <c r="AF7643" s="12"/>
      <c r="AG7643" s="12"/>
      <c r="AH7643" s="12"/>
      <c r="AI7643" s="12"/>
      <c r="AJ7643" s="12"/>
      <c r="AK7643" s="12"/>
      <c r="AL7643" s="12"/>
      <c r="AM7643" s="12"/>
      <c r="AN7643" s="12"/>
      <c r="AO7643" s="12"/>
      <c r="AP7643" s="12"/>
      <c r="AQ7643" s="12"/>
      <c r="AR7643" s="12"/>
      <c r="AS7643" s="12"/>
      <c r="AT7643" s="12"/>
      <c r="AU7643" s="12"/>
      <c r="AV7643" s="12"/>
      <c r="AW7643" s="12"/>
      <c r="AX7643" s="12"/>
      <c r="AY7643" s="12"/>
      <c r="AZ7643" s="12"/>
      <c r="BA7643" s="12"/>
      <c r="BB7643" s="12"/>
      <c r="BC7643" s="12"/>
      <c r="BD7643" s="12"/>
      <c r="BE7643" s="12"/>
      <c r="BF7643" s="12"/>
      <c r="BG7643" s="12"/>
      <c r="BH7643" s="12"/>
      <c r="BI7643" s="12"/>
      <c r="BJ7643" s="13"/>
      <c r="BK7643" s="13"/>
      <c r="BL7643" s="13"/>
      <c r="BM7643" s="13"/>
      <c r="BN7643" s="13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1"/>
      <c r="L7644" s="11"/>
      <c r="M7644" s="12"/>
      <c r="N7644" s="12"/>
      <c r="O7644" s="12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  <c r="AD7644" s="12"/>
      <c r="AE7644" s="12"/>
      <c r="AF7644" s="12"/>
      <c r="AG7644" s="12"/>
      <c r="AH7644" s="12"/>
      <c r="AI7644" s="12"/>
      <c r="AJ7644" s="12"/>
      <c r="AK7644" s="12"/>
      <c r="AL7644" s="12"/>
      <c r="AM7644" s="12"/>
      <c r="AN7644" s="12"/>
      <c r="AO7644" s="12"/>
      <c r="AP7644" s="12"/>
      <c r="AQ7644" s="12"/>
      <c r="AR7644" s="12"/>
      <c r="AS7644" s="12"/>
      <c r="AT7644" s="12"/>
      <c r="AU7644" s="12"/>
      <c r="AV7644" s="12"/>
      <c r="AW7644" s="12"/>
      <c r="AX7644" s="12"/>
      <c r="AY7644" s="12"/>
      <c r="AZ7644" s="12"/>
      <c r="BA7644" s="12"/>
      <c r="BB7644" s="12"/>
      <c r="BC7644" s="12"/>
      <c r="BD7644" s="12"/>
      <c r="BE7644" s="12"/>
      <c r="BF7644" s="12"/>
      <c r="BG7644" s="12"/>
      <c r="BH7644" s="12"/>
      <c r="BI7644" s="12"/>
      <c r="BJ7644" s="13"/>
      <c r="BK7644" s="13"/>
      <c r="BL7644" s="13"/>
      <c r="BM7644" s="13"/>
      <c r="BN7644" s="13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1"/>
      <c r="L7645" s="11"/>
      <c r="M7645" s="12"/>
      <c r="N7645" s="12"/>
      <c r="O7645" s="12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  <c r="AD7645" s="12"/>
      <c r="AE7645" s="12"/>
      <c r="AF7645" s="12"/>
      <c r="AG7645" s="12"/>
      <c r="AH7645" s="12"/>
      <c r="AI7645" s="12"/>
      <c r="AJ7645" s="12"/>
      <c r="AK7645" s="12"/>
      <c r="AL7645" s="12"/>
      <c r="AM7645" s="12"/>
      <c r="AN7645" s="12"/>
      <c r="AO7645" s="12"/>
      <c r="AP7645" s="12"/>
      <c r="AQ7645" s="12"/>
      <c r="AR7645" s="12"/>
      <c r="AS7645" s="12"/>
      <c r="AT7645" s="12"/>
      <c r="AU7645" s="12"/>
      <c r="AV7645" s="12"/>
      <c r="AW7645" s="12"/>
      <c r="AX7645" s="12"/>
      <c r="AY7645" s="12"/>
      <c r="AZ7645" s="12"/>
      <c r="BA7645" s="12"/>
      <c r="BB7645" s="12"/>
      <c r="BC7645" s="12"/>
      <c r="BD7645" s="12"/>
      <c r="BE7645" s="12"/>
      <c r="BF7645" s="12"/>
      <c r="BG7645" s="12"/>
      <c r="BH7645" s="12"/>
      <c r="BI7645" s="12"/>
      <c r="BJ7645" s="13"/>
      <c r="BK7645" s="13"/>
      <c r="BL7645" s="13"/>
      <c r="BM7645" s="13"/>
      <c r="BN7645" s="13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1"/>
      <c r="L7646" s="11"/>
      <c r="M7646" s="12"/>
      <c r="N7646" s="12"/>
      <c r="O7646" s="12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  <c r="AD7646" s="12"/>
      <c r="AE7646" s="12"/>
      <c r="AF7646" s="12"/>
      <c r="AG7646" s="12"/>
      <c r="AH7646" s="12"/>
      <c r="AI7646" s="12"/>
      <c r="AJ7646" s="12"/>
      <c r="AK7646" s="12"/>
      <c r="AL7646" s="12"/>
      <c r="AM7646" s="12"/>
      <c r="AN7646" s="12"/>
      <c r="AO7646" s="12"/>
      <c r="AP7646" s="12"/>
      <c r="AQ7646" s="12"/>
      <c r="AR7646" s="12"/>
      <c r="AS7646" s="12"/>
      <c r="AT7646" s="12"/>
      <c r="AU7646" s="12"/>
      <c r="AV7646" s="12"/>
      <c r="AW7646" s="12"/>
      <c r="AX7646" s="12"/>
      <c r="AY7646" s="12"/>
      <c r="AZ7646" s="12"/>
      <c r="BA7646" s="12"/>
      <c r="BB7646" s="12"/>
      <c r="BC7646" s="12"/>
      <c r="BD7646" s="12"/>
      <c r="BE7646" s="12"/>
      <c r="BF7646" s="12"/>
      <c r="BG7646" s="12"/>
      <c r="BH7646" s="12"/>
      <c r="BI7646" s="12"/>
      <c r="BJ7646" s="13"/>
      <c r="BK7646" s="13"/>
      <c r="BL7646" s="13"/>
      <c r="BM7646" s="13"/>
      <c r="BN7646" s="13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1"/>
      <c r="L7647" s="11"/>
      <c r="M7647" s="12"/>
      <c r="N7647" s="12"/>
      <c r="O7647" s="12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  <c r="AD7647" s="12"/>
      <c r="AE7647" s="12"/>
      <c r="AF7647" s="12"/>
      <c r="AG7647" s="12"/>
      <c r="AH7647" s="12"/>
      <c r="AI7647" s="12"/>
      <c r="AJ7647" s="12"/>
      <c r="AK7647" s="12"/>
      <c r="AL7647" s="12"/>
      <c r="AM7647" s="12"/>
      <c r="AN7647" s="12"/>
      <c r="AO7647" s="12"/>
      <c r="AP7647" s="12"/>
      <c r="AQ7647" s="12"/>
      <c r="AR7647" s="12"/>
      <c r="AS7647" s="12"/>
      <c r="AT7647" s="12"/>
      <c r="AU7647" s="12"/>
      <c r="AV7647" s="12"/>
      <c r="AW7647" s="12"/>
      <c r="AX7647" s="12"/>
      <c r="AY7647" s="12"/>
      <c r="AZ7647" s="12"/>
      <c r="BA7647" s="12"/>
      <c r="BB7647" s="12"/>
      <c r="BC7647" s="12"/>
      <c r="BD7647" s="12"/>
      <c r="BE7647" s="12"/>
      <c r="BF7647" s="12"/>
      <c r="BG7647" s="12"/>
      <c r="BH7647" s="12"/>
      <c r="BI7647" s="12"/>
      <c r="BJ7647" s="13"/>
      <c r="BK7647" s="13"/>
      <c r="BL7647" s="13"/>
      <c r="BM7647" s="13"/>
      <c r="BN7647" s="13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1"/>
      <c r="L7648" s="11"/>
      <c r="M7648" s="12"/>
      <c r="N7648" s="12"/>
      <c r="O7648" s="12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  <c r="AD7648" s="12"/>
      <c r="AE7648" s="12"/>
      <c r="AF7648" s="12"/>
      <c r="AG7648" s="12"/>
      <c r="AH7648" s="12"/>
      <c r="AI7648" s="12"/>
      <c r="AJ7648" s="12"/>
      <c r="AK7648" s="12"/>
      <c r="AL7648" s="12"/>
      <c r="AM7648" s="12"/>
      <c r="AN7648" s="12"/>
      <c r="AO7648" s="12"/>
      <c r="AP7648" s="12"/>
      <c r="AQ7648" s="12"/>
      <c r="AR7648" s="12"/>
      <c r="AS7648" s="12"/>
      <c r="AT7648" s="12"/>
      <c r="AU7648" s="12"/>
      <c r="AV7648" s="12"/>
      <c r="AW7648" s="12"/>
      <c r="AX7648" s="12"/>
      <c r="AY7648" s="12"/>
      <c r="AZ7648" s="12"/>
      <c r="BA7648" s="12"/>
      <c r="BB7648" s="12"/>
      <c r="BC7648" s="12"/>
      <c r="BD7648" s="12"/>
      <c r="BE7648" s="12"/>
      <c r="BF7648" s="12"/>
      <c r="BG7648" s="12"/>
      <c r="BH7648" s="12"/>
      <c r="BI7648" s="12"/>
      <c r="BJ7648" s="13"/>
      <c r="BK7648" s="13"/>
      <c r="BL7648" s="13"/>
      <c r="BM7648" s="13"/>
      <c r="BN7648" s="13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1"/>
      <c r="L7649" s="11"/>
      <c r="M7649" s="12"/>
      <c r="N7649" s="12"/>
      <c r="O7649" s="12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  <c r="AD7649" s="12"/>
      <c r="AE7649" s="12"/>
      <c r="AF7649" s="12"/>
      <c r="AG7649" s="12"/>
      <c r="AH7649" s="12"/>
      <c r="AI7649" s="12"/>
      <c r="AJ7649" s="12"/>
      <c r="AK7649" s="12"/>
      <c r="AL7649" s="12"/>
      <c r="AM7649" s="12"/>
      <c r="AN7649" s="12"/>
      <c r="AO7649" s="12"/>
      <c r="AP7649" s="12"/>
      <c r="AQ7649" s="12"/>
      <c r="AR7649" s="12"/>
      <c r="AS7649" s="12"/>
      <c r="AT7649" s="12"/>
      <c r="AU7649" s="12"/>
      <c r="AV7649" s="12"/>
      <c r="AW7649" s="12"/>
      <c r="AX7649" s="12"/>
      <c r="AY7649" s="12"/>
      <c r="AZ7649" s="12"/>
      <c r="BA7649" s="12"/>
      <c r="BB7649" s="12"/>
      <c r="BC7649" s="12"/>
      <c r="BD7649" s="12"/>
      <c r="BE7649" s="12"/>
      <c r="BF7649" s="12"/>
      <c r="BG7649" s="12"/>
      <c r="BH7649" s="12"/>
      <c r="BI7649" s="12"/>
      <c r="BJ7649" s="13"/>
      <c r="BK7649" s="13"/>
      <c r="BL7649" s="13"/>
      <c r="BM7649" s="13"/>
      <c r="BN7649" s="13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1"/>
      <c r="L7650" s="11"/>
      <c r="M7650" s="12"/>
      <c r="N7650" s="12"/>
      <c r="O7650" s="12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  <c r="AD7650" s="12"/>
      <c r="AE7650" s="12"/>
      <c r="AF7650" s="12"/>
      <c r="AG7650" s="12"/>
      <c r="AH7650" s="12"/>
      <c r="AI7650" s="12"/>
      <c r="AJ7650" s="12"/>
      <c r="AK7650" s="12"/>
      <c r="AL7650" s="12"/>
      <c r="AM7650" s="12"/>
      <c r="AN7650" s="12"/>
      <c r="AO7650" s="12"/>
      <c r="AP7650" s="12"/>
      <c r="AQ7650" s="12"/>
      <c r="AR7650" s="12"/>
      <c r="AS7650" s="12"/>
      <c r="AT7650" s="12"/>
      <c r="AU7650" s="12"/>
      <c r="AV7650" s="12"/>
      <c r="AW7650" s="12"/>
      <c r="AX7650" s="12"/>
      <c r="AY7650" s="12"/>
      <c r="AZ7650" s="12"/>
      <c r="BA7650" s="12"/>
      <c r="BB7650" s="12"/>
      <c r="BC7650" s="12"/>
      <c r="BD7650" s="12"/>
      <c r="BE7650" s="12"/>
      <c r="BF7650" s="12"/>
      <c r="BG7650" s="12"/>
      <c r="BH7650" s="12"/>
      <c r="BI7650" s="12"/>
      <c r="BJ7650" s="13"/>
      <c r="BK7650" s="13"/>
      <c r="BL7650" s="13"/>
      <c r="BM7650" s="13"/>
      <c r="BN7650" s="13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1"/>
      <c r="L7651" s="11"/>
      <c r="M7651" s="12"/>
      <c r="N7651" s="12"/>
      <c r="O7651" s="12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  <c r="AD7651" s="12"/>
      <c r="AE7651" s="12"/>
      <c r="AF7651" s="12"/>
      <c r="AG7651" s="12"/>
      <c r="AH7651" s="12"/>
      <c r="AI7651" s="12"/>
      <c r="AJ7651" s="12"/>
      <c r="AK7651" s="12"/>
      <c r="AL7651" s="12"/>
      <c r="AM7651" s="12"/>
      <c r="AN7651" s="12"/>
      <c r="AO7651" s="12"/>
      <c r="AP7651" s="12"/>
      <c r="AQ7651" s="12"/>
      <c r="AR7651" s="12"/>
      <c r="AS7651" s="12"/>
      <c r="AT7651" s="12"/>
      <c r="AU7651" s="12"/>
      <c r="AV7651" s="12"/>
      <c r="AW7651" s="12"/>
      <c r="AX7651" s="12"/>
      <c r="AY7651" s="12"/>
      <c r="AZ7651" s="12"/>
      <c r="BA7651" s="12"/>
      <c r="BB7651" s="12"/>
      <c r="BC7651" s="12"/>
      <c r="BD7651" s="12"/>
      <c r="BE7651" s="12"/>
      <c r="BF7651" s="12"/>
      <c r="BG7651" s="12"/>
      <c r="BH7651" s="12"/>
      <c r="BI7651" s="12"/>
      <c r="BJ7651" s="13"/>
      <c r="BK7651" s="13"/>
      <c r="BL7651" s="13"/>
      <c r="BM7651" s="13"/>
      <c r="BN7651" s="13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1"/>
      <c r="L7652" s="11"/>
      <c r="M7652" s="12"/>
      <c r="N7652" s="12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  <c r="AD7652" s="12"/>
      <c r="AE7652" s="12"/>
      <c r="AF7652" s="12"/>
      <c r="AG7652" s="12"/>
      <c r="AH7652" s="12"/>
      <c r="AI7652" s="12"/>
      <c r="AJ7652" s="12"/>
      <c r="AK7652" s="12"/>
      <c r="AL7652" s="12"/>
      <c r="AM7652" s="12"/>
      <c r="AN7652" s="12"/>
      <c r="AO7652" s="12"/>
      <c r="AP7652" s="12"/>
      <c r="AQ7652" s="12"/>
      <c r="AR7652" s="12"/>
      <c r="AS7652" s="12"/>
      <c r="AT7652" s="12"/>
      <c r="AU7652" s="12"/>
      <c r="AV7652" s="12"/>
      <c r="AW7652" s="12"/>
      <c r="AX7652" s="12"/>
      <c r="AY7652" s="12"/>
      <c r="AZ7652" s="12"/>
      <c r="BA7652" s="12"/>
      <c r="BB7652" s="12"/>
      <c r="BC7652" s="12"/>
      <c r="BD7652" s="12"/>
      <c r="BE7652" s="12"/>
      <c r="BF7652" s="12"/>
      <c r="BG7652" s="12"/>
      <c r="BH7652" s="12"/>
      <c r="BI7652" s="12"/>
      <c r="BJ7652" s="13"/>
      <c r="BK7652" s="13"/>
      <c r="BL7652" s="13"/>
      <c r="BM7652" s="13"/>
      <c r="BN7652" s="13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1"/>
      <c r="L7653" s="11"/>
      <c r="M7653" s="12"/>
      <c r="N7653" s="12"/>
      <c r="O7653" s="12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  <c r="AD7653" s="12"/>
      <c r="AE7653" s="12"/>
      <c r="AF7653" s="12"/>
      <c r="AG7653" s="12"/>
      <c r="AH7653" s="12"/>
      <c r="AI7653" s="12"/>
      <c r="AJ7653" s="12"/>
      <c r="AK7653" s="12"/>
      <c r="AL7653" s="12"/>
      <c r="AM7653" s="12"/>
      <c r="AN7653" s="12"/>
      <c r="AO7653" s="12"/>
      <c r="AP7653" s="12"/>
      <c r="AQ7653" s="12"/>
      <c r="AR7653" s="12"/>
      <c r="AS7653" s="12"/>
      <c r="AT7653" s="12"/>
      <c r="AU7653" s="12"/>
      <c r="AV7653" s="12"/>
      <c r="AW7653" s="12"/>
      <c r="AX7653" s="12"/>
      <c r="AY7653" s="12"/>
      <c r="AZ7653" s="12"/>
      <c r="BA7653" s="12"/>
      <c r="BB7653" s="12"/>
      <c r="BC7653" s="12"/>
      <c r="BD7653" s="12"/>
      <c r="BE7653" s="12"/>
      <c r="BF7653" s="12"/>
      <c r="BG7653" s="12"/>
      <c r="BH7653" s="12"/>
      <c r="BI7653" s="12"/>
      <c r="BJ7653" s="13"/>
      <c r="BK7653" s="13"/>
      <c r="BL7653" s="13"/>
      <c r="BM7653" s="13"/>
      <c r="BN7653" s="13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1"/>
      <c r="L7654" s="11"/>
      <c r="M7654" s="12"/>
      <c r="N7654" s="12"/>
      <c r="O7654" s="12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  <c r="AD7654" s="12"/>
      <c r="AE7654" s="12"/>
      <c r="AF7654" s="12"/>
      <c r="AG7654" s="12"/>
      <c r="AH7654" s="12"/>
      <c r="AI7654" s="12"/>
      <c r="AJ7654" s="12"/>
      <c r="AK7654" s="12"/>
      <c r="AL7654" s="12"/>
      <c r="AM7654" s="12"/>
      <c r="AN7654" s="12"/>
      <c r="AO7654" s="12"/>
      <c r="AP7654" s="12"/>
      <c r="AQ7654" s="12"/>
      <c r="AR7654" s="12"/>
      <c r="AS7654" s="12"/>
      <c r="AT7654" s="12"/>
      <c r="AU7654" s="12"/>
      <c r="AV7654" s="12"/>
      <c r="AW7654" s="12"/>
      <c r="AX7654" s="12"/>
      <c r="AY7654" s="12"/>
      <c r="AZ7654" s="12"/>
      <c r="BA7654" s="12"/>
      <c r="BB7654" s="12"/>
      <c r="BC7654" s="12"/>
      <c r="BD7654" s="12"/>
      <c r="BE7654" s="12"/>
      <c r="BF7654" s="12"/>
      <c r="BG7654" s="12"/>
      <c r="BH7654" s="12"/>
      <c r="BI7654" s="12"/>
      <c r="BJ7654" s="13"/>
      <c r="BK7654" s="13"/>
      <c r="BL7654" s="13"/>
      <c r="BM7654" s="13"/>
      <c r="BN7654" s="13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1"/>
      <c r="L7655" s="11"/>
      <c r="M7655" s="12"/>
      <c r="N7655" s="12"/>
      <c r="O7655" s="12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  <c r="AD7655" s="12"/>
      <c r="AE7655" s="12"/>
      <c r="AF7655" s="12"/>
      <c r="AG7655" s="12"/>
      <c r="AH7655" s="12"/>
      <c r="AI7655" s="12"/>
      <c r="AJ7655" s="12"/>
      <c r="AK7655" s="12"/>
      <c r="AL7655" s="12"/>
      <c r="AM7655" s="12"/>
      <c r="AN7655" s="12"/>
      <c r="AO7655" s="12"/>
      <c r="AP7655" s="12"/>
      <c r="AQ7655" s="12"/>
      <c r="AR7655" s="12"/>
      <c r="AS7655" s="12"/>
      <c r="AT7655" s="12"/>
      <c r="AU7655" s="12"/>
      <c r="AV7655" s="12"/>
      <c r="AW7655" s="12"/>
      <c r="AX7655" s="12"/>
      <c r="AY7655" s="12"/>
      <c r="AZ7655" s="12"/>
      <c r="BA7655" s="12"/>
      <c r="BB7655" s="12"/>
      <c r="BC7655" s="12"/>
      <c r="BD7655" s="12"/>
      <c r="BE7655" s="12"/>
      <c r="BF7655" s="12"/>
      <c r="BG7655" s="12"/>
      <c r="BH7655" s="12"/>
      <c r="BI7655" s="12"/>
      <c r="BJ7655" s="13"/>
      <c r="BK7655" s="13"/>
      <c r="BL7655" s="13"/>
      <c r="BM7655" s="13"/>
      <c r="BN7655" s="13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1"/>
      <c r="L7656" s="11"/>
      <c r="M7656" s="12"/>
      <c r="N7656" s="12"/>
      <c r="O7656" s="12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  <c r="AD7656" s="12"/>
      <c r="AE7656" s="12"/>
      <c r="AF7656" s="12"/>
      <c r="AG7656" s="12"/>
      <c r="AH7656" s="12"/>
      <c r="AI7656" s="12"/>
      <c r="AJ7656" s="12"/>
      <c r="AK7656" s="12"/>
      <c r="AL7656" s="12"/>
      <c r="AM7656" s="12"/>
      <c r="AN7656" s="12"/>
      <c r="AO7656" s="12"/>
      <c r="AP7656" s="12"/>
      <c r="AQ7656" s="12"/>
      <c r="AR7656" s="12"/>
      <c r="AS7656" s="12"/>
      <c r="AT7656" s="12"/>
      <c r="AU7656" s="12"/>
      <c r="AV7656" s="12"/>
      <c r="AW7656" s="12"/>
      <c r="AX7656" s="12"/>
      <c r="AY7656" s="12"/>
      <c r="AZ7656" s="12"/>
      <c r="BA7656" s="12"/>
      <c r="BB7656" s="12"/>
      <c r="BC7656" s="12"/>
      <c r="BD7656" s="12"/>
      <c r="BE7656" s="12"/>
      <c r="BF7656" s="12"/>
      <c r="BG7656" s="12"/>
      <c r="BH7656" s="12"/>
      <c r="BI7656" s="12"/>
      <c r="BJ7656" s="13"/>
      <c r="BK7656" s="13"/>
      <c r="BL7656" s="13"/>
      <c r="BM7656" s="13"/>
      <c r="BN7656" s="13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1"/>
      <c r="L7657" s="11"/>
      <c r="M7657" s="12"/>
      <c r="N7657" s="12"/>
      <c r="O7657" s="12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  <c r="AD7657" s="12"/>
      <c r="AE7657" s="12"/>
      <c r="AF7657" s="12"/>
      <c r="AG7657" s="12"/>
      <c r="AH7657" s="12"/>
      <c r="AI7657" s="12"/>
      <c r="AJ7657" s="12"/>
      <c r="AK7657" s="12"/>
      <c r="AL7657" s="12"/>
      <c r="AM7657" s="12"/>
      <c r="AN7657" s="12"/>
      <c r="AO7657" s="12"/>
      <c r="AP7657" s="12"/>
      <c r="AQ7657" s="12"/>
      <c r="AR7657" s="12"/>
      <c r="AS7657" s="12"/>
      <c r="AT7657" s="12"/>
      <c r="AU7657" s="12"/>
      <c r="AV7657" s="12"/>
      <c r="AW7657" s="12"/>
      <c r="AX7657" s="12"/>
      <c r="AY7657" s="12"/>
      <c r="AZ7657" s="12"/>
      <c r="BA7657" s="12"/>
      <c r="BB7657" s="12"/>
      <c r="BC7657" s="12"/>
      <c r="BD7657" s="12"/>
      <c r="BE7657" s="12"/>
      <c r="BF7657" s="12"/>
      <c r="BG7657" s="12"/>
      <c r="BH7657" s="12"/>
      <c r="BI7657" s="12"/>
      <c r="BJ7657" s="13"/>
      <c r="BK7657" s="13"/>
      <c r="BL7657" s="13"/>
      <c r="BM7657" s="13"/>
      <c r="BN7657" s="13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1"/>
      <c r="L7658" s="11"/>
      <c r="M7658" s="12"/>
      <c r="N7658" s="12"/>
      <c r="O7658" s="12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  <c r="AD7658" s="12"/>
      <c r="AE7658" s="12"/>
      <c r="AF7658" s="12"/>
      <c r="AG7658" s="12"/>
      <c r="AH7658" s="12"/>
      <c r="AI7658" s="12"/>
      <c r="AJ7658" s="12"/>
      <c r="AK7658" s="12"/>
      <c r="AL7658" s="12"/>
      <c r="AM7658" s="12"/>
      <c r="AN7658" s="12"/>
      <c r="AO7658" s="12"/>
      <c r="AP7658" s="12"/>
      <c r="AQ7658" s="12"/>
      <c r="AR7658" s="12"/>
      <c r="AS7658" s="12"/>
      <c r="AT7658" s="12"/>
      <c r="AU7658" s="12"/>
      <c r="AV7658" s="12"/>
      <c r="AW7658" s="12"/>
      <c r="AX7658" s="12"/>
      <c r="AY7658" s="12"/>
      <c r="AZ7658" s="12"/>
      <c r="BA7658" s="12"/>
      <c r="BB7658" s="12"/>
      <c r="BC7658" s="12"/>
      <c r="BD7658" s="12"/>
      <c r="BE7658" s="12"/>
      <c r="BF7658" s="12"/>
      <c r="BG7658" s="12"/>
      <c r="BH7658" s="12"/>
      <c r="BI7658" s="12"/>
      <c r="BJ7658" s="13"/>
      <c r="BK7658" s="13"/>
      <c r="BL7658" s="13"/>
      <c r="BM7658" s="13"/>
      <c r="BN7658" s="13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1"/>
      <c r="L7659" s="11"/>
      <c r="M7659" s="12"/>
      <c r="N7659" s="12"/>
      <c r="O7659" s="12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  <c r="AD7659" s="12"/>
      <c r="AE7659" s="12"/>
      <c r="AF7659" s="12"/>
      <c r="AG7659" s="12"/>
      <c r="AH7659" s="12"/>
      <c r="AI7659" s="12"/>
      <c r="AJ7659" s="12"/>
      <c r="AK7659" s="12"/>
      <c r="AL7659" s="12"/>
      <c r="AM7659" s="12"/>
      <c r="AN7659" s="12"/>
      <c r="AO7659" s="12"/>
      <c r="AP7659" s="12"/>
      <c r="AQ7659" s="12"/>
      <c r="AR7659" s="12"/>
      <c r="AS7659" s="12"/>
      <c r="AT7659" s="12"/>
      <c r="AU7659" s="12"/>
      <c r="AV7659" s="12"/>
      <c r="AW7659" s="12"/>
      <c r="AX7659" s="12"/>
      <c r="AY7659" s="12"/>
      <c r="AZ7659" s="12"/>
      <c r="BA7659" s="12"/>
      <c r="BB7659" s="12"/>
      <c r="BC7659" s="12"/>
      <c r="BD7659" s="12"/>
      <c r="BE7659" s="12"/>
      <c r="BF7659" s="12"/>
      <c r="BG7659" s="12"/>
      <c r="BH7659" s="12"/>
      <c r="BI7659" s="12"/>
      <c r="BJ7659" s="13"/>
      <c r="BK7659" s="13"/>
      <c r="BL7659" s="13"/>
      <c r="BM7659" s="13"/>
      <c r="BN7659" s="13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1"/>
      <c r="L7660" s="11"/>
      <c r="M7660" s="12"/>
      <c r="N7660" s="12"/>
      <c r="O7660" s="12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  <c r="AD7660" s="12"/>
      <c r="AE7660" s="12"/>
      <c r="AF7660" s="12"/>
      <c r="AG7660" s="12"/>
      <c r="AH7660" s="12"/>
      <c r="AI7660" s="12"/>
      <c r="AJ7660" s="12"/>
      <c r="AK7660" s="12"/>
      <c r="AL7660" s="12"/>
      <c r="AM7660" s="12"/>
      <c r="AN7660" s="12"/>
      <c r="AO7660" s="12"/>
      <c r="AP7660" s="12"/>
      <c r="AQ7660" s="12"/>
      <c r="AR7660" s="12"/>
      <c r="AS7660" s="12"/>
      <c r="AT7660" s="12"/>
      <c r="AU7660" s="12"/>
      <c r="AV7660" s="12"/>
      <c r="AW7660" s="12"/>
      <c r="AX7660" s="12"/>
      <c r="AY7660" s="12"/>
      <c r="AZ7660" s="12"/>
      <c r="BA7660" s="12"/>
      <c r="BB7660" s="12"/>
      <c r="BC7660" s="12"/>
      <c r="BD7660" s="12"/>
      <c r="BE7660" s="12"/>
      <c r="BF7660" s="12"/>
      <c r="BG7660" s="12"/>
      <c r="BH7660" s="12"/>
      <c r="BI7660" s="12"/>
      <c r="BJ7660" s="13"/>
      <c r="BK7660" s="13"/>
      <c r="BL7660" s="13"/>
      <c r="BM7660" s="13"/>
      <c r="BN7660" s="13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1"/>
      <c r="L7661" s="11"/>
      <c r="M7661" s="12"/>
      <c r="N7661" s="12"/>
      <c r="O7661" s="12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  <c r="AD7661" s="12"/>
      <c r="AE7661" s="12"/>
      <c r="AF7661" s="12"/>
      <c r="AG7661" s="12"/>
      <c r="AH7661" s="12"/>
      <c r="AI7661" s="12"/>
      <c r="AJ7661" s="12"/>
      <c r="AK7661" s="12"/>
      <c r="AL7661" s="12"/>
      <c r="AM7661" s="12"/>
      <c r="AN7661" s="12"/>
      <c r="AO7661" s="12"/>
      <c r="AP7661" s="12"/>
      <c r="AQ7661" s="12"/>
      <c r="AR7661" s="12"/>
      <c r="AS7661" s="12"/>
      <c r="AT7661" s="12"/>
      <c r="AU7661" s="12"/>
      <c r="AV7661" s="12"/>
      <c r="AW7661" s="12"/>
      <c r="AX7661" s="12"/>
      <c r="AY7661" s="12"/>
      <c r="AZ7661" s="12"/>
      <c r="BA7661" s="12"/>
      <c r="BB7661" s="12"/>
      <c r="BC7661" s="12"/>
      <c r="BD7661" s="12"/>
      <c r="BE7661" s="12"/>
      <c r="BF7661" s="12"/>
      <c r="BG7661" s="12"/>
      <c r="BH7661" s="12"/>
      <c r="BI7661" s="12"/>
      <c r="BJ7661" s="13"/>
      <c r="BK7661" s="13"/>
      <c r="BL7661" s="13"/>
      <c r="BM7661" s="13"/>
      <c r="BN7661" s="13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1"/>
      <c r="L7662" s="11"/>
      <c r="M7662" s="12"/>
      <c r="N7662" s="12"/>
      <c r="O7662" s="12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  <c r="AD7662" s="12"/>
      <c r="AE7662" s="12"/>
      <c r="AF7662" s="12"/>
      <c r="AG7662" s="12"/>
      <c r="AH7662" s="12"/>
      <c r="AI7662" s="12"/>
      <c r="AJ7662" s="12"/>
      <c r="AK7662" s="12"/>
      <c r="AL7662" s="12"/>
      <c r="AM7662" s="12"/>
      <c r="AN7662" s="12"/>
      <c r="AO7662" s="12"/>
      <c r="AP7662" s="12"/>
      <c r="AQ7662" s="12"/>
      <c r="AR7662" s="12"/>
      <c r="AS7662" s="12"/>
      <c r="AT7662" s="12"/>
      <c r="AU7662" s="12"/>
      <c r="AV7662" s="12"/>
      <c r="AW7662" s="12"/>
      <c r="AX7662" s="12"/>
      <c r="AY7662" s="12"/>
      <c r="AZ7662" s="12"/>
      <c r="BA7662" s="12"/>
      <c r="BB7662" s="12"/>
      <c r="BC7662" s="12"/>
      <c r="BD7662" s="12"/>
      <c r="BE7662" s="12"/>
      <c r="BF7662" s="12"/>
      <c r="BG7662" s="12"/>
      <c r="BH7662" s="12"/>
      <c r="BI7662" s="12"/>
      <c r="BJ7662" s="13"/>
      <c r="BK7662" s="13"/>
      <c r="BL7662" s="13"/>
      <c r="BM7662" s="13"/>
      <c r="BN7662" s="13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1"/>
      <c r="L7663" s="11"/>
      <c r="M7663" s="12"/>
      <c r="N7663" s="12"/>
      <c r="O7663" s="12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  <c r="AC7663" s="12"/>
      <c r="AD7663" s="12"/>
      <c r="AE7663" s="12"/>
      <c r="AF7663" s="12"/>
      <c r="AG7663" s="12"/>
      <c r="AH7663" s="12"/>
      <c r="AI7663" s="12"/>
      <c r="AJ7663" s="12"/>
      <c r="AK7663" s="12"/>
      <c r="AL7663" s="12"/>
      <c r="AM7663" s="12"/>
      <c r="AN7663" s="12"/>
      <c r="AO7663" s="12"/>
      <c r="AP7663" s="12"/>
      <c r="AQ7663" s="12"/>
      <c r="AR7663" s="12"/>
      <c r="AS7663" s="12"/>
      <c r="AT7663" s="12"/>
      <c r="AU7663" s="12"/>
      <c r="AV7663" s="12"/>
      <c r="AW7663" s="12"/>
      <c r="AX7663" s="12"/>
      <c r="AY7663" s="12"/>
      <c r="AZ7663" s="12"/>
      <c r="BA7663" s="12"/>
      <c r="BB7663" s="12"/>
      <c r="BC7663" s="12"/>
      <c r="BD7663" s="12"/>
      <c r="BE7663" s="12"/>
      <c r="BF7663" s="12"/>
      <c r="BG7663" s="12"/>
      <c r="BH7663" s="12"/>
      <c r="BI7663" s="12"/>
      <c r="BJ7663" s="13"/>
      <c r="BK7663" s="13"/>
      <c r="BL7663" s="13"/>
      <c r="BM7663" s="13"/>
      <c r="BN7663" s="13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1"/>
      <c r="L7664" s="11"/>
      <c r="M7664" s="12"/>
      <c r="N7664" s="12"/>
      <c r="O7664" s="12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  <c r="AD7664" s="12"/>
      <c r="AE7664" s="12"/>
      <c r="AF7664" s="12"/>
      <c r="AG7664" s="12"/>
      <c r="AH7664" s="12"/>
      <c r="AI7664" s="12"/>
      <c r="AJ7664" s="12"/>
      <c r="AK7664" s="12"/>
      <c r="AL7664" s="12"/>
      <c r="AM7664" s="12"/>
      <c r="AN7664" s="12"/>
      <c r="AO7664" s="12"/>
      <c r="AP7664" s="12"/>
      <c r="AQ7664" s="12"/>
      <c r="AR7664" s="12"/>
      <c r="AS7664" s="12"/>
      <c r="AT7664" s="12"/>
      <c r="AU7664" s="12"/>
      <c r="AV7664" s="12"/>
      <c r="AW7664" s="12"/>
      <c r="AX7664" s="12"/>
      <c r="AY7664" s="12"/>
      <c r="AZ7664" s="12"/>
      <c r="BA7664" s="12"/>
      <c r="BB7664" s="12"/>
      <c r="BC7664" s="12"/>
      <c r="BD7664" s="12"/>
      <c r="BE7664" s="12"/>
      <c r="BF7664" s="12"/>
      <c r="BG7664" s="12"/>
      <c r="BH7664" s="12"/>
      <c r="BI7664" s="12"/>
      <c r="BJ7664" s="13"/>
      <c r="BK7664" s="13"/>
      <c r="BL7664" s="13"/>
      <c r="BM7664" s="13"/>
      <c r="BN7664" s="13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1"/>
      <c r="L7665" s="11"/>
      <c r="M7665" s="12"/>
      <c r="N7665" s="12"/>
      <c r="O7665" s="12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  <c r="AD7665" s="12"/>
      <c r="AE7665" s="12"/>
      <c r="AF7665" s="12"/>
      <c r="AG7665" s="12"/>
      <c r="AH7665" s="12"/>
      <c r="AI7665" s="12"/>
      <c r="AJ7665" s="12"/>
      <c r="AK7665" s="12"/>
      <c r="AL7665" s="12"/>
      <c r="AM7665" s="12"/>
      <c r="AN7665" s="12"/>
      <c r="AO7665" s="12"/>
      <c r="AP7665" s="12"/>
      <c r="AQ7665" s="12"/>
      <c r="AR7665" s="12"/>
      <c r="AS7665" s="12"/>
      <c r="AT7665" s="12"/>
      <c r="AU7665" s="12"/>
      <c r="AV7665" s="12"/>
      <c r="AW7665" s="12"/>
      <c r="AX7665" s="12"/>
      <c r="AY7665" s="12"/>
      <c r="AZ7665" s="12"/>
      <c r="BA7665" s="12"/>
      <c r="BB7665" s="12"/>
      <c r="BC7665" s="12"/>
      <c r="BD7665" s="12"/>
      <c r="BE7665" s="12"/>
      <c r="BF7665" s="12"/>
      <c r="BG7665" s="12"/>
      <c r="BH7665" s="12"/>
      <c r="BI7665" s="12"/>
      <c r="BJ7665" s="13"/>
      <c r="BK7665" s="13"/>
      <c r="BL7665" s="13"/>
      <c r="BM7665" s="13"/>
      <c r="BN7665" s="13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1"/>
      <c r="L7666" s="11"/>
      <c r="M7666" s="12"/>
      <c r="N7666" s="12"/>
      <c r="O7666" s="12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  <c r="AD7666" s="12"/>
      <c r="AE7666" s="12"/>
      <c r="AF7666" s="12"/>
      <c r="AG7666" s="12"/>
      <c r="AH7666" s="12"/>
      <c r="AI7666" s="12"/>
      <c r="AJ7666" s="12"/>
      <c r="AK7666" s="12"/>
      <c r="AL7666" s="12"/>
      <c r="AM7666" s="12"/>
      <c r="AN7666" s="12"/>
      <c r="AO7666" s="12"/>
      <c r="AP7666" s="12"/>
      <c r="AQ7666" s="12"/>
      <c r="AR7666" s="12"/>
      <c r="AS7666" s="12"/>
      <c r="AT7666" s="12"/>
      <c r="AU7666" s="12"/>
      <c r="AV7666" s="12"/>
      <c r="AW7666" s="12"/>
      <c r="AX7666" s="12"/>
      <c r="AY7666" s="12"/>
      <c r="AZ7666" s="12"/>
      <c r="BA7666" s="12"/>
      <c r="BB7666" s="12"/>
      <c r="BC7666" s="12"/>
      <c r="BD7666" s="12"/>
      <c r="BE7666" s="12"/>
      <c r="BF7666" s="12"/>
      <c r="BG7666" s="12"/>
      <c r="BH7666" s="12"/>
      <c r="BI7666" s="12"/>
      <c r="BJ7666" s="13"/>
      <c r="BK7666" s="13"/>
      <c r="BL7666" s="13"/>
      <c r="BM7666" s="13"/>
      <c r="BN7666" s="13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1"/>
      <c r="L7667" s="11"/>
      <c r="M7667" s="12"/>
      <c r="N7667" s="12"/>
      <c r="O7667" s="12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  <c r="AD7667" s="12"/>
      <c r="AE7667" s="12"/>
      <c r="AF7667" s="12"/>
      <c r="AG7667" s="12"/>
      <c r="AH7667" s="12"/>
      <c r="AI7667" s="12"/>
      <c r="AJ7667" s="12"/>
      <c r="AK7667" s="12"/>
      <c r="AL7667" s="12"/>
      <c r="AM7667" s="12"/>
      <c r="AN7667" s="12"/>
      <c r="AO7667" s="12"/>
      <c r="AP7667" s="12"/>
      <c r="AQ7667" s="12"/>
      <c r="AR7667" s="12"/>
      <c r="AS7667" s="12"/>
      <c r="AT7667" s="12"/>
      <c r="AU7667" s="12"/>
      <c r="AV7667" s="12"/>
      <c r="AW7667" s="12"/>
      <c r="AX7667" s="12"/>
      <c r="AY7667" s="12"/>
      <c r="AZ7667" s="12"/>
      <c r="BA7667" s="12"/>
      <c r="BB7667" s="12"/>
      <c r="BC7667" s="12"/>
      <c r="BD7667" s="12"/>
      <c r="BE7667" s="12"/>
      <c r="BF7667" s="12"/>
      <c r="BG7667" s="12"/>
      <c r="BH7667" s="12"/>
      <c r="BI7667" s="12"/>
      <c r="BJ7667" s="13"/>
      <c r="BK7667" s="13"/>
      <c r="BL7667" s="13"/>
      <c r="BM7667" s="13"/>
      <c r="BN7667" s="13"/>
    </row>
    <row r="7668" spans="1:66" s="14" customFormat="1" x14ac:dyDescent="0.25">
      <c r="D7668" s="20"/>
      <c r="K7668" s="15"/>
      <c r="L7668" s="15"/>
      <c r="M7668" s="16"/>
      <c r="N7668" s="16"/>
      <c r="O7668" s="16"/>
      <c r="P7668" s="16"/>
      <c r="Q7668" s="16"/>
      <c r="R7668" s="16"/>
      <c r="S7668" s="16"/>
      <c r="T7668" s="16"/>
      <c r="U7668" s="16"/>
      <c r="V7668" s="16"/>
      <c r="W7668" s="16"/>
      <c r="X7668" s="16"/>
      <c r="Y7668" s="16"/>
      <c r="Z7668" s="16"/>
      <c r="AA7668" s="16"/>
      <c r="AB7668" s="16"/>
      <c r="AC7668" s="16"/>
      <c r="AD7668" s="16"/>
      <c r="AE7668" s="16"/>
      <c r="AF7668" s="16"/>
      <c r="AG7668" s="16"/>
      <c r="AH7668" s="16"/>
      <c r="AI7668" s="16"/>
      <c r="AJ7668" s="16"/>
      <c r="AK7668" s="16"/>
      <c r="AL7668" s="16"/>
      <c r="AM7668" s="16"/>
      <c r="AN7668" s="16"/>
      <c r="AO7668" s="16"/>
      <c r="AP7668" s="16"/>
      <c r="AQ7668" s="16"/>
      <c r="AR7668" s="16"/>
      <c r="AS7668" s="16"/>
      <c r="AT7668" s="16"/>
      <c r="AU7668" s="16"/>
      <c r="AV7668" s="16"/>
      <c r="AW7668" s="16"/>
      <c r="AX7668" s="16"/>
      <c r="AY7668" s="16"/>
      <c r="AZ7668" s="16"/>
      <c r="BA7668" s="16"/>
      <c r="BB7668" s="16"/>
      <c r="BC7668" s="16"/>
      <c r="BD7668" s="16"/>
      <c r="BE7668" s="16"/>
      <c r="BF7668" s="16"/>
      <c r="BG7668" s="16"/>
      <c r="BH7668" s="16"/>
      <c r="BI7668" s="16"/>
      <c r="BJ7668" s="17"/>
      <c r="BK7668" s="17"/>
      <c r="BL7668" s="17"/>
      <c r="BM7668" s="17"/>
      <c r="BN7668" s="17"/>
    </row>
    <row r="7669" spans="1:66" x14ac:dyDescent="0.25">
      <c r="A7669" s="2"/>
      <c r="D7669"/>
      <c r="E7669" s="10"/>
      <c r="F7669" s="10"/>
      <c r="G7669" s="10"/>
      <c r="H7669" s="10"/>
      <c r="I7669" s="10"/>
      <c r="J7669" s="10"/>
      <c r="K7669" s="11"/>
      <c r="L7669" s="11"/>
      <c r="M7669" s="12"/>
      <c r="N7669" s="12"/>
      <c r="O7669" s="12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  <c r="AD7669" s="12"/>
      <c r="AE7669" s="12"/>
      <c r="AF7669" s="12"/>
      <c r="AG7669" s="12"/>
      <c r="AH7669" s="12"/>
      <c r="AI7669" s="12"/>
      <c r="AJ7669" s="12"/>
      <c r="AK7669" s="12"/>
      <c r="AL7669" s="12"/>
      <c r="AM7669" s="12"/>
      <c r="AN7669" s="12"/>
      <c r="AO7669" s="12"/>
      <c r="AP7669" s="12"/>
      <c r="AQ7669" s="12"/>
      <c r="AR7669" s="12"/>
      <c r="AS7669" s="12"/>
      <c r="AT7669" s="12"/>
      <c r="AU7669" s="12"/>
      <c r="AV7669" s="12"/>
      <c r="AW7669" s="12"/>
      <c r="AX7669" s="12"/>
      <c r="AY7669" s="12"/>
      <c r="AZ7669" s="12"/>
      <c r="BA7669" s="12"/>
      <c r="BB7669" s="12"/>
      <c r="BC7669" s="12"/>
      <c r="BD7669" s="12"/>
      <c r="BE7669" s="12"/>
      <c r="BF7669" s="12"/>
      <c r="BG7669" s="12"/>
      <c r="BH7669" s="12"/>
      <c r="BI7669" s="12"/>
      <c r="BJ7669" s="13"/>
      <c r="BK7669" s="13"/>
      <c r="BL7669" s="13"/>
      <c r="BM7669" s="13"/>
      <c r="BN7669" s="13"/>
    </row>
    <row r="7670" spans="1:66" x14ac:dyDescent="0.25">
      <c r="A7670" s="2"/>
      <c r="D7670"/>
      <c r="E7670" s="10"/>
      <c r="F7670" s="10"/>
      <c r="G7670" s="10"/>
      <c r="H7670" s="10"/>
      <c r="I7670" s="10"/>
      <c r="J7670" s="10"/>
      <c r="K7670" s="11"/>
      <c r="L7670" s="11"/>
      <c r="M7670" s="12"/>
      <c r="N7670" s="12"/>
      <c r="O7670" s="12"/>
      <c r="P7670" s="12"/>
      <c r="Q7670" s="12"/>
      <c r="R7670" s="12"/>
      <c r="S7670" s="12"/>
      <c r="T7670" s="12"/>
      <c r="U7670" s="12"/>
      <c r="V7670" s="12"/>
      <c r="W7670" s="12"/>
      <c r="X7670" s="12"/>
      <c r="Y7670" s="12"/>
      <c r="Z7670" s="12"/>
      <c r="AA7670" s="12"/>
      <c r="AB7670" s="12"/>
      <c r="AC7670" s="12"/>
      <c r="AD7670" s="12"/>
      <c r="AE7670" s="12"/>
      <c r="AF7670" s="12"/>
      <c r="AG7670" s="12"/>
      <c r="AH7670" s="12"/>
      <c r="AI7670" s="12"/>
      <c r="AJ7670" s="12"/>
      <c r="AK7670" s="12"/>
      <c r="AL7670" s="12"/>
      <c r="AM7670" s="12"/>
      <c r="AN7670" s="12"/>
      <c r="AO7670" s="12"/>
      <c r="AP7670" s="12"/>
      <c r="AQ7670" s="12"/>
      <c r="AR7670" s="12"/>
      <c r="AS7670" s="12"/>
      <c r="AT7670" s="12"/>
      <c r="AU7670" s="12"/>
      <c r="AV7670" s="12"/>
      <c r="AW7670" s="12"/>
      <c r="AX7670" s="12"/>
      <c r="AY7670" s="12"/>
      <c r="AZ7670" s="12"/>
      <c r="BA7670" s="12"/>
      <c r="BB7670" s="12"/>
      <c r="BC7670" s="12"/>
      <c r="BD7670" s="12"/>
      <c r="BE7670" s="12"/>
      <c r="BF7670" s="12"/>
      <c r="BG7670" s="12"/>
      <c r="BH7670" s="12"/>
      <c r="BI7670" s="12"/>
      <c r="BJ7670" s="13"/>
      <c r="BK7670" s="13"/>
      <c r="BL7670" s="13"/>
      <c r="BM7670" s="13"/>
      <c r="BN7670" s="13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1"/>
      <c r="L7671" s="11"/>
      <c r="M7671" s="12"/>
      <c r="N7671" s="12"/>
      <c r="O7671" s="12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  <c r="AD7671" s="12"/>
      <c r="AE7671" s="12"/>
      <c r="AF7671" s="12"/>
      <c r="AG7671" s="12"/>
      <c r="AH7671" s="12"/>
      <c r="AI7671" s="12"/>
      <c r="AJ7671" s="12"/>
      <c r="AK7671" s="12"/>
      <c r="AL7671" s="12"/>
      <c r="AM7671" s="12"/>
      <c r="AN7671" s="12"/>
      <c r="AO7671" s="12"/>
      <c r="AP7671" s="12"/>
      <c r="AQ7671" s="12"/>
      <c r="AR7671" s="12"/>
      <c r="AS7671" s="12"/>
      <c r="AT7671" s="12"/>
      <c r="AU7671" s="12"/>
      <c r="AV7671" s="12"/>
      <c r="AW7671" s="12"/>
      <c r="AX7671" s="12"/>
      <c r="AY7671" s="12"/>
      <c r="AZ7671" s="12"/>
      <c r="BA7671" s="12"/>
      <c r="BB7671" s="12"/>
      <c r="BC7671" s="12"/>
      <c r="BD7671" s="12"/>
      <c r="BE7671" s="12"/>
      <c r="BF7671" s="12"/>
      <c r="BG7671" s="12"/>
      <c r="BH7671" s="12"/>
      <c r="BI7671" s="12"/>
      <c r="BJ7671" s="13"/>
      <c r="BK7671" s="13"/>
      <c r="BL7671" s="13"/>
      <c r="BM7671" s="13"/>
      <c r="BN7671" s="13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1"/>
      <c r="L7672" s="11"/>
      <c r="M7672" s="12"/>
      <c r="N7672" s="12"/>
      <c r="O7672" s="12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  <c r="AD7672" s="12"/>
      <c r="AE7672" s="12"/>
      <c r="AF7672" s="12"/>
      <c r="AG7672" s="12"/>
      <c r="AH7672" s="12"/>
      <c r="AI7672" s="12"/>
      <c r="AJ7672" s="12"/>
      <c r="AK7672" s="12"/>
      <c r="AL7672" s="12"/>
      <c r="AM7672" s="12"/>
      <c r="AN7672" s="12"/>
      <c r="AO7672" s="12"/>
      <c r="AP7672" s="12"/>
      <c r="AQ7672" s="12"/>
      <c r="AR7672" s="12"/>
      <c r="AS7672" s="12"/>
      <c r="AT7672" s="12"/>
      <c r="AU7672" s="12"/>
      <c r="AV7672" s="12"/>
      <c r="AW7672" s="12"/>
      <c r="AX7672" s="12"/>
      <c r="AY7672" s="12"/>
      <c r="AZ7672" s="12"/>
      <c r="BA7672" s="12"/>
      <c r="BB7672" s="12"/>
      <c r="BC7672" s="12"/>
      <c r="BD7672" s="12"/>
      <c r="BE7672" s="12"/>
      <c r="BF7672" s="12"/>
      <c r="BG7672" s="12"/>
      <c r="BH7672" s="12"/>
      <c r="BI7672" s="12"/>
      <c r="BJ7672" s="13"/>
      <c r="BK7672" s="13"/>
      <c r="BL7672" s="13"/>
      <c r="BM7672" s="13"/>
      <c r="BN7672" s="13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1"/>
      <c r="L7673" s="11"/>
      <c r="M7673" s="12"/>
      <c r="N7673" s="12"/>
      <c r="O7673" s="12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  <c r="AD7673" s="12"/>
      <c r="AE7673" s="12"/>
      <c r="AF7673" s="12"/>
      <c r="AG7673" s="12"/>
      <c r="AH7673" s="12"/>
      <c r="AI7673" s="12"/>
      <c r="AJ7673" s="12"/>
      <c r="AK7673" s="12"/>
      <c r="AL7673" s="12"/>
      <c r="AM7673" s="12"/>
      <c r="AN7673" s="12"/>
      <c r="AO7673" s="12"/>
      <c r="AP7673" s="12"/>
      <c r="AQ7673" s="12"/>
      <c r="AR7673" s="12"/>
      <c r="AS7673" s="12"/>
      <c r="AT7673" s="12"/>
      <c r="AU7673" s="12"/>
      <c r="AV7673" s="12"/>
      <c r="AW7673" s="12"/>
      <c r="AX7673" s="12"/>
      <c r="AY7673" s="12"/>
      <c r="AZ7673" s="12"/>
      <c r="BA7673" s="12"/>
      <c r="BB7673" s="12"/>
      <c r="BC7673" s="12"/>
      <c r="BD7673" s="12"/>
      <c r="BE7673" s="12"/>
      <c r="BF7673" s="12"/>
      <c r="BG7673" s="12"/>
      <c r="BH7673" s="12"/>
      <c r="BI7673" s="12"/>
      <c r="BJ7673" s="13"/>
      <c r="BK7673" s="13"/>
      <c r="BL7673" s="13"/>
      <c r="BM7673" s="13"/>
      <c r="BN7673" s="13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1"/>
      <c r="L7674" s="11"/>
      <c r="M7674" s="12"/>
      <c r="N7674" s="12"/>
      <c r="O7674" s="12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  <c r="AD7674" s="12"/>
      <c r="AE7674" s="12"/>
      <c r="AF7674" s="12"/>
      <c r="AG7674" s="12"/>
      <c r="AH7674" s="12"/>
      <c r="AI7674" s="12"/>
      <c r="AJ7674" s="12"/>
      <c r="AK7674" s="12"/>
      <c r="AL7674" s="12"/>
      <c r="AM7674" s="12"/>
      <c r="AN7674" s="12"/>
      <c r="AO7674" s="12"/>
      <c r="AP7674" s="12"/>
      <c r="AQ7674" s="12"/>
      <c r="AR7674" s="12"/>
      <c r="AS7674" s="12"/>
      <c r="AT7674" s="12"/>
      <c r="AU7674" s="12"/>
      <c r="AV7674" s="12"/>
      <c r="AW7674" s="12"/>
      <c r="AX7674" s="12"/>
      <c r="AY7674" s="12"/>
      <c r="AZ7674" s="12"/>
      <c r="BA7674" s="12"/>
      <c r="BB7674" s="12"/>
      <c r="BC7674" s="12"/>
      <c r="BD7674" s="12"/>
      <c r="BE7674" s="12"/>
      <c r="BF7674" s="12"/>
      <c r="BG7674" s="12"/>
      <c r="BH7674" s="12"/>
      <c r="BI7674" s="12"/>
      <c r="BJ7674" s="13"/>
      <c r="BK7674" s="13"/>
      <c r="BL7674" s="13"/>
      <c r="BM7674" s="13"/>
      <c r="BN7674" s="13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1"/>
      <c r="L7675" s="11"/>
      <c r="M7675" s="12"/>
      <c r="N7675" s="12"/>
      <c r="O7675" s="12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  <c r="AD7675" s="12"/>
      <c r="AE7675" s="12"/>
      <c r="AF7675" s="12"/>
      <c r="AG7675" s="12"/>
      <c r="AH7675" s="12"/>
      <c r="AI7675" s="12"/>
      <c r="AJ7675" s="12"/>
      <c r="AK7675" s="12"/>
      <c r="AL7675" s="12"/>
      <c r="AM7675" s="12"/>
      <c r="AN7675" s="12"/>
      <c r="AO7675" s="12"/>
      <c r="AP7675" s="12"/>
      <c r="AQ7675" s="12"/>
      <c r="AR7675" s="12"/>
      <c r="AS7675" s="12"/>
      <c r="AT7675" s="12"/>
      <c r="AU7675" s="12"/>
      <c r="AV7675" s="12"/>
      <c r="AW7675" s="12"/>
      <c r="AX7675" s="12"/>
      <c r="AY7675" s="12"/>
      <c r="AZ7675" s="12"/>
      <c r="BA7675" s="12"/>
      <c r="BB7675" s="12"/>
      <c r="BC7675" s="12"/>
      <c r="BD7675" s="12"/>
      <c r="BE7675" s="12"/>
      <c r="BF7675" s="12"/>
      <c r="BG7675" s="12"/>
      <c r="BH7675" s="12"/>
      <c r="BI7675" s="12"/>
      <c r="BJ7675" s="13"/>
      <c r="BK7675" s="13"/>
      <c r="BL7675" s="13"/>
      <c r="BM7675" s="13"/>
      <c r="BN7675" s="13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1"/>
      <c r="L7676" s="11"/>
      <c r="M7676" s="12"/>
      <c r="N7676" s="12"/>
      <c r="O7676" s="12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  <c r="AD7676" s="12"/>
      <c r="AE7676" s="12"/>
      <c r="AF7676" s="12"/>
      <c r="AG7676" s="12"/>
      <c r="AH7676" s="12"/>
      <c r="AI7676" s="12"/>
      <c r="AJ7676" s="12"/>
      <c r="AK7676" s="12"/>
      <c r="AL7676" s="12"/>
      <c r="AM7676" s="12"/>
      <c r="AN7676" s="12"/>
      <c r="AO7676" s="12"/>
      <c r="AP7676" s="12"/>
      <c r="AQ7676" s="12"/>
      <c r="AR7676" s="12"/>
      <c r="AS7676" s="12"/>
      <c r="AT7676" s="12"/>
      <c r="AU7676" s="12"/>
      <c r="AV7676" s="12"/>
      <c r="AW7676" s="12"/>
      <c r="AX7676" s="12"/>
      <c r="AY7676" s="12"/>
      <c r="AZ7676" s="12"/>
      <c r="BA7676" s="12"/>
      <c r="BB7676" s="12"/>
      <c r="BC7676" s="12"/>
      <c r="BD7676" s="12"/>
      <c r="BE7676" s="12"/>
      <c r="BF7676" s="12"/>
      <c r="BG7676" s="12"/>
      <c r="BH7676" s="12"/>
      <c r="BI7676" s="12"/>
      <c r="BJ7676" s="13"/>
      <c r="BK7676" s="13"/>
      <c r="BL7676" s="13"/>
      <c r="BM7676" s="13"/>
      <c r="BN7676" s="13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1"/>
      <c r="L7677" s="11"/>
      <c r="M7677" s="12"/>
      <c r="N7677" s="12"/>
      <c r="O7677" s="12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  <c r="AD7677" s="12"/>
      <c r="AE7677" s="12"/>
      <c r="AF7677" s="12"/>
      <c r="AG7677" s="12"/>
      <c r="AH7677" s="12"/>
      <c r="AI7677" s="12"/>
      <c r="AJ7677" s="12"/>
      <c r="AK7677" s="12"/>
      <c r="AL7677" s="12"/>
      <c r="AM7677" s="12"/>
      <c r="AN7677" s="12"/>
      <c r="AO7677" s="12"/>
      <c r="AP7677" s="12"/>
      <c r="AQ7677" s="12"/>
      <c r="AR7677" s="12"/>
      <c r="AS7677" s="12"/>
      <c r="AT7677" s="12"/>
      <c r="AU7677" s="12"/>
      <c r="AV7677" s="12"/>
      <c r="AW7677" s="12"/>
      <c r="AX7677" s="12"/>
      <c r="AY7677" s="12"/>
      <c r="AZ7677" s="12"/>
      <c r="BA7677" s="12"/>
      <c r="BB7677" s="12"/>
      <c r="BC7677" s="12"/>
      <c r="BD7677" s="12"/>
      <c r="BE7677" s="12"/>
      <c r="BF7677" s="12"/>
      <c r="BG7677" s="12"/>
      <c r="BH7677" s="12"/>
      <c r="BI7677" s="12"/>
      <c r="BJ7677" s="13"/>
      <c r="BK7677" s="13"/>
      <c r="BL7677" s="13"/>
      <c r="BM7677" s="13"/>
      <c r="BN7677" s="13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1"/>
      <c r="L7678" s="11"/>
      <c r="M7678" s="12"/>
      <c r="N7678" s="12"/>
      <c r="O7678" s="12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  <c r="AD7678" s="12"/>
      <c r="AE7678" s="12"/>
      <c r="AF7678" s="12"/>
      <c r="AG7678" s="12"/>
      <c r="AH7678" s="12"/>
      <c r="AI7678" s="12"/>
      <c r="AJ7678" s="12"/>
      <c r="AK7678" s="12"/>
      <c r="AL7678" s="12"/>
      <c r="AM7678" s="12"/>
      <c r="AN7678" s="12"/>
      <c r="AO7678" s="12"/>
      <c r="AP7678" s="12"/>
      <c r="AQ7678" s="12"/>
      <c r="AR7678" s="12"/>
      <c r="AS7678" s="12"/>
      <c r="AT7678" s="12"/>
      <c r="AU7678" s="12"/>
      <c r="AV7678" s="12"/>
      <c r="AW7678" s="12"/>
      <c r="AX7678" s="12"/>
      <c r="AY7678" s="12"/>
      <c r="AZ7678" s="12"/>
      <c r="BA7678" s="12"/>
      <c r="BB7678" s="12"/>
      <c r="BC7678" s="12"/>
      <c r="BD7678" s="12"/>
      <c r="BE7678" s="12"/>
      <c r="BF7678" s="12"/>
      <c r="BG7678" s="12"/>
      <c r="BH7678" s="12"/>
      <c r="BI7678" s="12"/>
      <c r="BJ7678" s="13"/>
      <c r="BK7678" s="13"/>
      <c r="BL7678" s="13"/>
      <c r="BM7678" s="13"/>
      <c r="BN7678" s="13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1"/>
      <c r="L7679" s="11"/>
      <c r="M7679" s="12"/>
      <c r="N7679" s="12"/>
      <c r="O7679" s="12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  <c r="AD7679" s="12"/>
      <c r="AE7679" s="12"/>
      <c r="AF7679" s="12"/>
      <c r="AG7679" s="12"/>
      <c r="AH7679" s="12"/>
      <c r="AI7679" s="12"/>
      <c r="AJ7679" s="12"/>
      <c r="AK7679" s="12"/>
      <c r="AL7679" s="12"/>
      <c r="AM7679" s="12"/>
      <c r="AN7679" s="12"/>
      <c r="AO7679" s="12"/>
      <c r="AP7679" s="12"/>
      <c r="AQ7679" s="12"/>
      <c r="AR7679" s="12"/>
      <c r="AS7679" s="12"/>
      <c r="AT7679" s="12"/>
      <c r="AU7679" s="12"/>
      <c r="AV7679" s="12"/>
      <c r="AW7679" s="12"/>
      <c r="AX7679" s="12"/>
      <c r="AY7679" s="12"/>
      <c r="AZ7679" s="12"/>
      <c r="BA7679" s="12"/>
      <c r="BB7679" s="12"/>
      <c r="BC7679" s="12"/>
      <c r="BD7679" s="12"/>
      <c r="BE7679" s="12"/>
      <c r="BF7679" s="12"/>
      <c r="BG7679" s="12"/>
      <c r="BH7679" s="12"/>
      <c r="BI7679" s="12"/>
      <c r="BJ7679" s="13"/>
      <c r="BK7679" s="13"/>
      <c r="BL7679" s="13"/>
      <c r="BM7679" s="13"/>
      <c r="BN7679" s="13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1"/>
      <c r="L7680" s="11"/>
      <c r="M7680" s="12"/>
      <c r="N7680" s="12"/>
      <c r="O7680" s="12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  <c r="AD7680" s="12"/>
      <c r="AE7680" s="12"/>
      <c r="AF7680" s="12"/>
      <c r="AG7680" s="12"/>
      <c r="AH7680" s="12"/>
      <c r="AI7680" s="12"/>
      <c r="AJ7680" s="12"/>
      <c r="AK7680" s="12"/>
      <c r="AL7680" s="12"/>
      <c r="AM7680" s="12"/>
      <c r="AN7680" s="12"/>
      <c r="AO7680" s="12"/>
      <c r="AP7680" s="12"/>
      <c r="AQ7680" s="12"/>
      <c r="AR7680" s="12"/>
      <c r="AS7680" s="12"/>
      <c r="AT7680" s="12"/>
      <c r="AU7680" s="12"/>
      <c r="AV7680" s="12"/>
      <c r="AW7680" s="12"/>
      <c r="AX7680" s="12"/>
      <c r="AY7680" s="12"/>
      <c r="AZ7680" s="12"/>
      <c r="BA7680" s="12"/>
      <c r="BB7680" s="12"/>
      <c r="BC7680" s="12"/>
      <c r="BD7680" s="12"/>
      <c r="BE7680" s="12"/>
      <c r="BF7680" s="12"/>
      <c r="BG7680" s="12"/>
      <c r="BH7680" s="12"/>
      <c r="BI7680" s="12"/>
      <c r="BJ7680" s="13"/>
      <c r="BK7680" s="13"/>
      <c r="BL7680" s="13"/>
      <c r="BM7680" s="13"/>
      <c r="BN7680" s="13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1"/>
      <c r="L7681" s="11"/>
      <c r="M7681" s="12"/>
      <c r="N7681" s="12"/>
      <c r="O7681" s="12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  <c r="AD7681" s="12"/>
      <c r="AE7681" s="12"/>
      <c r="AF7681" s="12"/>
      <c r="AG7681" s="12"/>
      <c r="AH7681" s="12"/>
      <c r="AI7681" s="12"/>
      <c r="AJ7681" s="12"/>
      <c r="AK7681" s="12"/>
      <c r="AL7681" s="12"/>
      <c r="AM7681" s="12"/>
      <c r="AN7681" s="12"/>
      <c r="AO7681" s="12"/>
      <c r="AP7681" s="12"/>
      <c r="AQ7681" s="12"/>
      <c r="AR7681" s="12"/>
      <c r="AS7681" s="12"/>
      <c r="AT7681" s="12"/>
      <c r="AU7681" s="12"/>
      <c r="AV7681" s="12"/>
      <c r="AW7681" s="12"/>
      <c r="AX7681" s="12"/>
      <c r="AY7681" s="12"/>
      <c r="AZ7681" s="12"/>
      <c r="BA7681" s="12"/>
      <c r="BB7681" s="12"/>
      <c r="BC7681" s="12"/>
      <c r="BD7681" s="12"/>
      <c r="BE7681" s="12"/>
      <c r="BF7681" s="12"/>
      <c r="BG7681" s="12"/>
      <c r="BH7681" s="12"/>
      <c r="BI7681" s="12"/>
      <c r="BJ7681" s="13"/>
      <c r="BK7681" s="13"/>
      <c r="BL7681" s="13"/>
      <c r="BM7681" s="13"/>
      <c r="BN7681" s="13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1"/>
      <c r="L7682" s="11"/>
      <c r="M7682" s="12"/>
      <c r="N7682" s="12"/>
      <c r="O7682" s="12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  <c r="AD7682" s="12"/>
      <c r="AE7682" s="12"/>
      <c r="AF7682" s="12"/>
      <c r="AG7682" s="12"/>
      <c r="AH7682" s="12"/>
      <c r="AI7682" s="12"/>
      <c r="AJ7682" s="12"/>
      <c r="AK7682" s="12"/>
      <c r="AL7682" s="12"/>
      <c r="AM7682" s="12"/>
      <c r="AN7682" s="12"/>
      <c r="AO7682" s="12"/>
      <c r="AP7682" s="12"/>
      <c r="AQ7682" s="12"/>
      <c r="AR7682" s="12"/>
      <c r="AS7682" s="12"/>
      <c r="AT7682" s="12"/>
      <c r="AU7682" s="12"/>
      <c r="AV7682" s="12"/>
      <c r="AW7682" s="12"/>
      <c r="AX7682" s="12"/>
      <c r="AY7682" s="12"/>
      <c r="AZ7682" s="12"/>
      <c r="BA7682" s="12"/>
      <c r="BB7682" s="12"/>
      <c r="BC7682" s="12"/>
      <c r="BD7682" s="12"/>
      <c r="BE7682" s="12"/>
      <c r="BF7682" s="12"/>
      <c r="BG7682" s="12"/>
      <c r="BH7682" s="12"/>
      <c r="BI7682" s="12"/>
      <c r="BJ7682" s="13"/>
      <c r="BK7682" s="13"/>
      <c r="BL7682" s="13"/>
      <c r="BM7682" s="13"/>
      <c r="BN7682" s="13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1"/>
      <c r="L7683" s="11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  <c r="AD7683" s="12"/>
      <c r="AE7683" s="12"/>
      <c r="AF7683" s="12"/>
      <c r="AG7683" s="12"/>
      <c r="AH7683" s="12"/>
      <c r="AI7683" s="12"/>
      <c r="AJ7683" s="12"/>
      <c r="AK7683" s="12"/>
      <c r="AL7683" s="12"/>
      <c r="AM7683" s="12"/>
      <c r="AN7683" s="12"/>
      <c r="AO7683" s="12"/>
      <c r="AP7683" s="12"/>
      <c r="AQ7683" s="12"/>
      <c r="AR7683" s="12"/>
      <c r="AS7683" s="12"/>
      <c r="AT7683" s="12"/>
      <c r="AU7683" s="12"/>
      <c r="AV7683" s="12"/>
      <c r="AW7683" s="12"/>
      <c r="AX7683" s="12"/>
      <c r="AY7683" s="12"/>
      <c r="AZ7683" s="12"/>
      <c r="BA7683" s="12"/>
      <c r="BB7683" s="12"/>
      <c r="BC7683" s="12"/>
      <c r="BD7683" s="12"/>
      <c r="BE7683" s="12"/>
      <c r="BF7683" s="12"/>
      <c r="BG7683" s="12"/>
      <c r="BH7683" s="12"/>
      <c r="BI7683" s="12"/>
      <c r="BJ7683" s="13"/>
      <c r="BK7683" s="13"/>
      <c r="BL7683" s="13"/>
      <c r="BM7683" s="13"/>
      <c r="BN7683" s="13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1"/>
      <c r="L7684" s="11"/>
      <c r="M7684" s="12"/>
      <c r="N7684" s="12"/>
      <c r="O7684" s="12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  <c r="AD7684" s="12"/>
      <c r="AE7684" s="12"/>
      <c r="AF7684" s="12"/>
      <c r="AG7684" s="12"/>
      <c r="AH7684" s="12"/>
      <c r="AI7684" s="12"/>
      <c r="AJ7684" s="12"/>
      <c r="AK7684" s="12"/>
      <c r="AL7684" s="12"/>
      <c r="AM7684" s="12"/>
      <c r="AN7684" s="12"/>
      <c r="AO7684" s="12"/>
      <c r="AP7684" s="12"/>
      <c r="AQ7684" s="12"/>
      <c r="AR7684" s="12"/>
      <c r="AS7684" s="12"/>
      <c r="AT7684" s="12"/>
      <c r="AU7684" s="12"/>
      <c r="AV7684" s="12"/>
      <c r="AW7684" s="12"/>
      <c r="AX7684" s="12"/>
      <c r="AY7684" s="12"/>
      <c r="AZ7684" s="12"/>
      <c r="BA7684" s="12"/>
      <c r="BB7684" s="12"/>
      <c r="BC7684" s="12"/>
      <c r="BD7684" s="12"/>
      <c r="BE7684" s="12"/>
      <c r="BF7684" s="12"/>
      <c r="BG7684" s="12"/>
      <c r="BH7684" s="12"/>
      <c r="BI7684" s="12"/>
      <c r="BJ7684" s="13"/>
      <c r="BK7684" s="13"/>
      <c r="BL7684" s="13"/>
      <c r="BM7684" s="13"/>
      <c r="BN7684" s="13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1"/>
      <c r="L7685" s="11"/>
      <c r="M7685" s="12"/>
      <c r="N7685" s="12"/>
      <c r="O7685" s="12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  <c r="AD7685" s="12"/>
      <c r="AE7685" s="12"/>
      <c r="AF7685" s="12"/>
      <c r="AG7685" s="12"/>
      <c r="AH7685" s="12"/>
      <c r="AI7685" s="12"/>
      <c r="AJ7685" s="12"/>
      <c r="AK7685" s="12"/>
      <c r="AL7685" s="12"/>
      <c r="AM7685" s="12"/>
      <c r="AN7685" s="12"/>
      <c r="AO7685" s="12"/>
      <c r="AP7685" s="12"/>
      <c r="AQ7685" s="12"/>
      <c r="AR7685" s="12"/>
      <c r="AS7685" s="12"/>
      <c r="AT7685" s="12"/>
      <c r="AU7685" s="12"/>
      <c r="AV7685" s="12"/>
      <c r="AW7685" s="12"/>
      <c r="AX7685" s="12"/>
      <c r="AY7685" s="12"/>
      <c r="AZ7685" s="12"/>
      <c r="BA7685" s="12"/>
      <c r="BB7685" s="12"/>
      <c r="BC7685" s="12"/>
      <c r="BD7685" s="12"/>
      <c r="BE7685" s="12"/>
      <c r="BF7685" s="12"/>
      <c r="BG7685" s="12"/>
      <c r="BH7685" s="12"/>
      <c r="BI7685" s="12"/>
      <c r="BJ7685" s="13"/>
      <c r="BK7685" s="13"/>
      <c r="BL7685" s="13"/>
      <c r="BM7685" s="13"/>
      <c r="BN7685" s="13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1"/>
      <c r="L7686" s="11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  <c r="AD7686" s="12"/>
      <c r="AE7686" s="12"/>
      <c r="AF7686" s="12"/>
      <c r="AG7686" s="12"/>
      <c r="AH7686" s="12"/>
      <c r="AI7686" s="12"/>
      <c r="AJ7686" s="12"/>
      <c r="AK7686" s="12"/>
      <c r="AL7686" s="12"/>
      <c r="AM7686" s="12"/>
      <c r="AN7686" s="12"/>
      <c r="AO7686" s="12"/>
      <c r="AP7686" s="12"/>
      <c r="AQ7686" s="12"/>
      <c r="AR7686" s="12"/>
      <c r="AS7686" s="12"/>
      <c r="AT7686" s="12"/>
      <c r="AU7686" s="12"/>
      <c r="AV7686" s="12"/>
      <c r="AW7686" s="12"/>
      <c r="AX7686" s="12"/>
      <c r="AY7686" s="12"/>
      <c r="AZ7686" s="12"/>
      <c r="BA7686" s="12"/>
      <c r="BB7686" s="12"/>
      <c r="BC7686" s="12"/>
      <c r="BD7686" s="12"/>
      <c r="BE7686" s="12"/>
      <c r="BF7686" s="12"/>
      <c r="BG7686" s="12"/>
      <c r="BH7686" s="12"/>
      <c r="BI7686" s="12"/>
      <c r="BJ7686" s="13"/>
      <c r="BK7686" s="13"/>
      <c r="BL7686" s="13"/>
      <c r="BM7686" s="13"/>
      <c r="BN7686" s="13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1"/>
      <c r="L7687" s="11"/>
      <c r="M7687" s="12"/>
      <c r="N7687" s="12"/>
      <c r="O7687" s="12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  <c r="AD7687" s="12"/>
      <c r="AE7687" s="12"/>
      <c r="AF7687" s="12"/>
      <c r="AG7687" s="12"/>
      <c r="AH7687" s="12"/>
      <c r="AI7687" s="12"/>
      <c r="AJ7687" s="12"/>
      <c r="AK7687" s="12"/>
      <c r="AL7687" s="12"/>
      <c r="AM7687" s="12"/>
      <c r="AN7687" s="12"/>
      <c r="AO7687" s="12"/>
      <c r="AP7687" s="12"/>
      <c r="AQ7687" s="12"/>
      <c r="AR7687" s="12"/>
      <c r="AS7687" s="12"/>
      <c r="AT7687" s="12"/>
      <c r="AU7687" s="12"/>
      <c r="AV7687" s="12"/>
      <c r="AW7687" s="12"/>
      <c r="AX7687" s="12"/>
      <c r="AY7687" s="12"/>
      <c r="AZ7687" s="12"/>
      <c r="BA7687" s="12"/>
      <c r="BB7687" s="12"/>
      <c r="BC7687" s="12"/>
      <c r="BD7687" s="12"/>
      <c r="BE7687" s="12"/>
      <c r="BF7687" s="12"/>
      <c r="BG7687" s="12"/>
      <c r="BH7687" s="12"/>
      <c r="BI7687" s="12"/>
      <c r="BJ7687" s="13"/>
      <c r="BK7687" s="13"/>
      <c r="BL7687" s="13"/>
      <c r="BM7687" s="13"/>
      <c r="BN7687" s="13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1"/>
      <c r="L7688" s="11"/>
      <c r="M7688" s="12"/>
      <c r="N7688" s="12"/>
      <c r="O7688" s="12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  <c r="AD7688" s="12"/>
      <c r="AE7688" s="12"/>
      <c r="AF7688" s="12"/>
      <c r="AG7688" s="12"/>
      <c r="AH7688" s="12"/>
      <c r="AI7688" s="12"/>
      <c r="AJ7688" s="12"/>
      <c r="AK7688" s="12"/>
      <c r="AL7688" s="12"/>
      <c r="AM7688" s="12"/>
      <c r="AN7688" s="12"/>
      <c r="AO7688" s="12"/>
      <c r="AP7688" s="12"/>
      <c r="AQ7688" s="12"/>
      <c r="AR7688" s="12"/>
      <c r="AS7688" s="12"/>
      <c r="AT7688" s="12"/>
      <c r="AU7688" s="12"/>
      <c r="AV7688" s="12"/>
      <c r="AW7688" s="12"/>
      <c r="AX7688" s="12"/>
      <c r="AY7688" s="12"/>
      <c r="AZ7688" s="12"/>
      <c r="BA7688" s="12"/>
      <c r="BB7688" s="12"/>
      <c r="BC7688" s="12"/>
      <c r="BD7688" s="12"/>
      <c r="BE7688" s="12"/>
      <c r="BF7688" s="12"/>
      <c r="BG7688" s="12"/>
      <c r="BH7688" s="12"/>
      <c r="BI7688" s="12"/>
      <c r="BJ7688" s="13"/>
      <c r="BK7688" s="13"/>
      <c r="BL7688" s="13"/>
      <c r="BM7688" s="13"/>
      <c r="BN7688" s="13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1"/>
      <c r="L7689" s="11"/>
      <c r="M7689" s="12"/>
      <c r="N7689" s="12"/>
      <c r="O7689" s="12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  <c r="AD7689" s="12"/>
      <c r="AE7689" s="12"/>
      <c r="AF7689" s="12"/>
      <c r="AG7689" s="12"/>
      <c r="AH7689" s="12"/>
      <c r="AI7689" s="12"/>
      <c r="AJ7689" s="12"/>
      <c r="AK7689" s="12"/>
      <c r="AL7689" s="12"/>
      <c r="AM7689" s="12"/>
      <c r="AN7689" s="12"/>
      <c r="AO7689" s="12"/>
      <c r="AP7689" s="12"/>
      <c r="AQ7689" s="12"/>
      <c r="AR7689" s="12"/>
      <c r="AS7689" s="12"/>
      <c r="AT7689" s="12"/>
      <c r="AU7689" s="12"/>
      <c r="AV7689" s="12"/>
      <c r="AW7689" s="12"/>
      <c r="AX7689" s="12"/>
      <c r="AY7689" s="12"/>
      <c r="AZ7689" s="12"/>
      <c r="BA7689" s="12"/>
      <c r="BB7689" s="12"/>
      <c r="BC7689" s="12"/>
      <c r="BD7689" s="12"/>
      <c r="BE7689" s="12"/>
      <c r="BF7689" s="12"/>
      <c r="BG7689" s="12"/>
      <c r="BH7689" s="12"/>
      <c r="BI7689" s="12"/>
      <c r="BJ7689" s="13"/>
      <c r="BK7689" s="13"/>
      <c r="BL7689" s="13"/>
      <c r="BM7689" s="13"/>
      <c r="BN7689" s="13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1"/>
      <c r="L7690" s="11"/>
      <c r="M7690" s="12"/>
      <c r="N7690" s="12"/>
      <c r="O7690" s="12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  <c r="AD7690" s="12"/>
      <c r="AE7690" s="12"/>
      <c r="AF7690" s="12"/>
      <c r="AG7690" s="12"/>
      <c r="AH7690" s="12"/>
      <c r="AI7690" s="12"/>
      <c r="AJ7690" s="12"/>
      <c r="AK7690" s="12"/>
      <c r="AL7690" s="12"/>
      <c r="AM7690" s="12"/>
      <c r="AN7690" s="12"/>
      <c r="AO7690" s="12"/>
      <c r="AP7690" s="12"/>
      <c r="AQ7690" s="12"/>
      <c r="AR7690" s="12"/>
      <c r="AS7690" s="12"/>
      <c r="AT7690" s="12"/>
      <c r="AU7690" s="12"/>
      <c r="AV7690" s="12"/>
      <c r="AW7690" s="12"/>
      <c r="AX7690" s="12"/>
      <c r="AY7690" s="12"/>
      <c r="AZ7690" s="12"/>
      <c r="BA7690" s="12"/>
      <c r="BB7690" s="12"/>
      <c r="BC7690" s="12"/>
      <c r="BD7690" s="12"/>
      <c r="BE7690" s="12"/>
      <c r="BF7690" s="12"/>
      <c r="BG7690" s="12"/>
      <c r="BH7690" s="12"/>
      <c r="BI7690" s="12"/>
      <c r="BJ7690" s="13"/>
      <c r="BK7690" s="13"/>
      <c r="BL7690" s="13"/>
      <c r="BM7690" s="13"/>
      <c r="BN7690" s="13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1"/>
      <c r="L7691" s="11"/>
      <c r="M7691" s="12"/>
      <c r="N7691" s="12"/>
      <c r="O7691" s="12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  <c r="AD7691" s="12"/>
      <c r="AE7691" s="12"/>
      <c r="AF7691" s="12"/>
      <c r="AG7691" s="12"/>
      <c r="AH7691" s="12"/>
      <c r="AI7691" s="12"/>
      <c r="AJ7691" s="12"/>
      <c r="AK7691" s="12"/>
      <c r="AL7691" s="12"/>
      <c r="AM7691" s="12"/>
      <c r="AN7691" s="12"/>
      <c r="AO7691" s="12"/>
      <c r="AP7691" s="12"/>
      <c r="AQ7691" s="12"/>
      <c r="AR7691" s="12"/>
      <c r="AS7691" s="12"/>
      <c r="AT7691" s="12"/>
      <c r="AU7691" s="12"/>
      <c r="AV7691" s="12"/>
      <c r="AW7691" s="12"/>
      <c r="AX7691" s="12"/>
      <c r="AY7691" s="12"/>
      <c r="AZ7691" s="12"/>
      <c r="BA7691" s="12"/>
      <c r="BB7691" s="12"/>
      <c r="BC7691" s="12"/>
      <c r="BD7691" s="12"/>
      <c r="BE7691" s="12"/>
      <c r="BF7691" s="12"/>
      <c r="BG7691" s="12"/>
      <c r="BH7691" s="12"/>
      <c r="BI7691" s="12"/>
      <c r="BJ7691" s="13"/>
      <c r="BK7691" s="13"/>
      <c r="BL7691" s="13"/>
      <c r="BM7691" s="13"/>
      <c r="BN7691" s="13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1"/>
      <c r="L7692" s="11"/>
      <c r="M7692" s="12"/>
      <c r="N7692" s="12"/>
      <c r="O7692" s="12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  <c r="AD7692" s="12"/>
      <c r="AE7692" s="12"/>
      <c r="AF7692" s="12"/>
      <c r="AG7692" s="12"/>
      <c r="AH7692" s="12"/>
      <c r="AI7692" s="12"/>
      <c r="AJ7692" s="12"/>
      <c r="AK7692" s="12"/>
      <c r="AL7692" s="12"/>
      <c r="AM7692" s="12"/>
      <c r="AN7692" s="12"/>
      <c r="AO7692" s="12"/>
      <c r="AP7692" s="12"/>
      <c r="AQ7692" s="12"/>
      <c r="AR7692" s="12"/>
      <c r="AS7692" s="12"/>
      <c r="AT7692" s="12"/>
      <c r="AU7692" s="12"/>
      <c r="AV7692" s="12"/>
      <c r="AW7692" s="12"/>
      <c r="AX7692" s="12"/>
      <c r="AY7692" s="12"/>
      <c r="AZ7692" s="12"/>
      <c r="BA7692" s="12"/>
      <c r="BB7692" s="12"/>
      <c r="BC7692" s="12"/>
      <c r="BD7692" s="12"/>
      <c r="BE7692" s="12"/>
      <c r="BF7692" s="12"/>
      <c r="BG7692" s="12"/>
      <c r="BH7692" s="12"/>
      <c r="BI7692" s="12"/>
      <c r="BJ7692" s="13"/>
      <c r="BK7692" s="13"/>
      <c r="BL7692" s="13"/>
      <c r="BM7692" s="13"/>
      <c r="BN7692" s="13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1"/>
      <c r="L7693" s="11"/>
      <c r="M7693" s="12"/>
      <c r="N7693" s="12"/>
      <c r="O7693" s="12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  <c r="AD7693" s="12"/>
      <c r="AE7693" s="12"/>
      <c r="AF7693" s="12"/>
      <c r="AG7693" s="12"/>
      <c r="AH7693" s="12"/>
      <c r="AI7693" s="12"/>
      <c r="AJ7693" s="12"/>
      <c r="AK7693" s="12"/>
      <c r="AL7693" s="12"/>
      <c r="AM7693" s="12"/>
      <c r="AN7693" s="12"/>
      <c r="AO7693" s="12"/>
      <c r="AP7693" s="12"/>
      <c r="AQ7693" s="12"/>
      <c r="AR7693" s="12"/>
      <c r="AS7693" s="12"/>
      <c r="AT7693" s="12"/>
      <c r="AU7693" s="12"/>
      <c r="AV7693" s="12"/>
      <c r="AW7693" s="12"/>
      <c r="AX7693" s="12"/>
      <c r="AY7693" s="12"/>
      <c r="AZ7693" s="12"/>
      <c r="BA7693" s="12"/>
      <c r="BB7693" s="12"/>
      <c r="BC7693" s="12"/>
      <c r="BD7693" s="12"/>
      <c r="BE7693" s="12"/>
      <c r="BF7693" s="12"/>
      <c r="BG7693" s="12"/>
      <c r="BH7693" s="12"/>
      <c r="BI7693" s="12"/>
      <c r="BJ7693" s="13"/>
      <c r="BK7693" s="13"/>
      <c r="BL7693" s="13"/>
      <c r="BM7693" s="13"/>
      <c r="BN7693" s="13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1"/>
      <c r="L7694" s="11"/>
      <c r="M7694" s="12"/>
      <c r="N7694" s="12"/>
      <c r="O7694" s="12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  <c r="AE7694" s="12"/>
      <c r="AF7694" s="12"/>
      <c r="AG7694" s="12"/>
      <c r="AH7694" s="12"/>
      <c r="AI7694" s="12"/>
      <c r="AJ7694" s="12"/>
      <c r="AK7694" s="12"/>
      <c r="AL7694" s="12"/>
      <c r="AM7694" s="12"/>
      <c r="AN7694" s="12"/>
      <c r="AO7694" s="12"/>
      <c r="AP7694" s="12"/>
      <c r="AQ7694" s="12"/>
      <c r="AR7694" s="12"/>
      <c r="AS7694" s="12"/>
      <c r="AT7694" s="12"/>
      <c r="AU7694" s="12"/>
      <c r="AV7694" s="12"/>
      <c r="AW7694" s="12"/>
      <c r="AX7694" s="12"/>
      <c r="AY7694" s="12"/>
      <c r="AZ7694" s="12"/>
      <c r="BA7694" s="12"/>
      <c r="BB7694" s="12"/>
      <c r="BC7694" s="12"/>
      <c r="BD7694" s="12"/>
      <c r="BE7694" s="12"/>
      <c r="BF7694" s="12"/>
      <c r="BG7694" s="12"/>
      <c r="BH7694" s="12"/>
      <c r="BI7694" s="12"/>
      <c r="BJ7694" s="13"/>
      <c r="BK7694" s="13"/>
      <c r="BL7694" s="13"/>
      <c r="BM7694" s="13"/>
      <c r="BN7694" s="13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1"/>
      <c r="L7695" s="11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  <c r="AE7695" s="12"/>
      <c r="AF7695" s="12"/>
      <c r="AG7695" s="12"/>
      <c r="AH7695" s="12"/>
      <c r="AI7695" s="12"/>
      <c r="AJ7695" s="12"/>
      <c r="AK7695" s="12"/>
      <c r="AL7695" s="12"/>
      <c r="AM7695" s="12"/>
      <c r="AN7695" s="12"/>
      <c r="AO7695" s="12"/>
      <c r="AP7695" s="12"/>
      <c r="AQ7695" s="12"/>
      <c r="AR7695" s="12"/>
      <c r="AS7695" s="12"/>
      <c r="AT7695" s="12"/>
      <c r="AU7695" s="12"/>
      <c r="AV7695" s="12"/>
      <c r="AW7695" s="12"/>
      <c r="AX7695" s="12"/>
      <c r="AY7695" s="12"/>
      <c r="AZ7695" s="12"/>
      <c r="BA7695" s="12"/>
      <c r="BB7695" s="12"/>
      <c r="BC7695" s="12"/>
      <c r="BD7695" s="12"/>
      <c r="BE7695" s="12"/>
      <c r="BF7695" s="12"/>
      <c r="BG7695" s="12"/>
      <c r="BH7695" s="12"/>
      <c r="BI7695" s="12"/>
      <c r="BJ7695" s="13"/>
      <c r="BK7695" s="13"/>
      <c r="BL7695" s="13"/>
      <c r="BM7695" s="13"/>
      <c r="BN7695" s="13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1"/>
      <c r="L7696" s="11"/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  <c r="AD7696" s="12"/>
      <c r="AE7696" s="12"/>
      <c r="AF7696" s="12"/>
      <c r="AG7696" s="12"/>
      <c r="AH7696" s="12"/>
      <c r="AI7696" s="12"/>
      <c r="AJ7696" s="12"/>
      <c r="AK7696" s="12"/>
      <c r="AL7696" s="12"/>
      <c r="AM7696" s="12"/>
      <c r="AN7696" s="12"/>
      <c r="AO7696" s="12"/>
      <c r="AP7696" s="12"/>
      <c r="AQ7696" s="12"/>
      <c r="AR7696" s="12"/>
      <c r="AS7696" s="12"/>
      <c r="AT7696" s="12"/>
      <c r="AU7696" s="12"/>
      <c r="AV7696" s="12"/>
      <c r="AW7696" s="12"/>
      <c r="AX7696" s="12"/>
      <c r="AY7696" s="12"/>
      <c r="AZ7696" s="12"/>
      <c r="BA7696" s="12"/>
      <c r="BB7696" s="12"/>
      <c r="BC7696" s="12"/>
      <c r="BD7696" s="12"/>
      <c r="BE7696" s="12"/>
      <c r="BF7696" s="12"/>
      <c r="BG7696" s="12"/>
      <c r="BH7696" s="12"/>
      <c r="BI7696" s="12"/>
      <c r="BJ7696" s="13"/>
      <c r="BK7696" s="13"/>
      <c r="BL7696" s="13"/>
      <c r="BM7696" s="13"/>
      <c r="BN7696" s="13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1"/>
      <c r="L7697" s="11"/>
      <c r="M7697" s="12"/>
      <c r="N7697" s="12"/>
      <c r="O7697" s="12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  <c r="AD7697" s="12"/>
      <c r="AE7697" s="12"/>
      <c r="AF7697" s="12"/>
      <c r="AG7697" s="12"/>
      <c r="AH7697" s="12"/>
      <c r="AI7697" s="12"/>
      <c r="AJ7697" s="12"/>
      <c r="AK7697" s="12"/>
      <c r="AL7697" s="12"/>
      <c r="AM7697" s="12"/>
      <c r="AN7697" s="12"/>
      <c r="AO7697" s="12"/>
      <c r="AP7697" s="12"/>
      <c r="AQ7697" s="12"/>
      <c r="AR7697" s="12"/>
      <c r="AS7697" s="12"/>
      <c r="AT7697" s="12"/>
      <c r="AU7697" s="12"/>
      <c r="AV7697" s="12"/>
      <c r="AW7697" s="12"/>
      <c r="AX7697" s="12"/>
      <c r="AY7697" s="12"/>
      <c r="AZ7697" s="12"/>
      <c r="BA7697" s="12"/>
      <c r="BB7697" s="12"/>
      <c r="BC7697" s="12"/>
      <c r="BD7697" s="12"/>
      <c r="BE7697" s="12"/>
      <c r="BF7697" s="12"/>
      <c r="BG7697" s="12"/>
      <c r="BH7697" s="12"/>
      <c r="BI7697" s="12"/>
      <c r="BJ7697" s="13"/>
      <c r="BK7697" s="13"/>
      <c r="BL7697" s="13"/>
      <c r="BM7697" s="13"/>
      <c r="BN7697" s="13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1"/>
      <c r="L7698" s="11"/>
      <c r="M7698" s="12"/>
      <c r="N7698" s="12"/>
      <c r="O7698" s="12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  <c r="AD7698" s="12"/>
      <c r="AE7698" s="12"/>
      <c r="AF7698" s="12"/>
      <c r="AG7698" s="12"/>
      <c r="AH7698" s="12"/>
      <c r="AI7698" s="12"/>
      <c r="AJ7698" s="12"/>
      <c r="AK7698" s="12"/>
      <c r="AL7698" s="12"/>
      <c r="AM7698" s="12"/>
      <c r="AN7698" s="12"/>
      <c r="AO7698" s="12"/>
      <c r="AP7698" s="12"/>
      <c r="AQ7698" s="12"/>
      <c r="AR7698" s="12"/>
      <c r="AS7698" s="12"/>
      <c r="AT7698" s="12"/>
      <c r="AU7698" s="12"/>
      <c r="AV7698" s="12"/>
      <c r="AW7698" s="12"/>
      <c r="AX7698" s="12"/>
      <c r="AY7698" s="12"/>
      <c r="AZ7698" s="12"/>
      <c r="BA7698" s="12"/>
      <c r="BB7698" s="12"/>
      <c r="BC7698" s="12"/>
      <c r="BD7698" s="12"/>
      <c r="BE7698" s="12"/>
      <c r="BF7698" s="12"/>
      <c r="BG7698" s="12"/>
      <c r="BH7698" s="12"/>
      <c r="BI7698" s="12"/>
      <c r="BJ7698" s="13"/>
      <c r="BK7698" s="13"/>
      <c r="BL7698" s="13"/>
      <c r="BM7698" s="13"/>
      <c r="BN7698" s="13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1"/>
      <c r="L7699" s="11"/>
      <c r="M7699" s="12"/>
      <c r="N7699" s="12"/>
      <c r="O7699" s="12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  <c r="AD7699" s="12"/>
      <c r="AE7699" s="12"/>
      <c r="AF7699" s="12"/>
      <c r="AG7699" s="12"/>
      <c r="AH7699" s="12"/>
      <c r="AI7699" s="12"/>
      <c r="AJ7699" s="12"/>
      <c r="AK7699" s="12"/>
      <c r="AL7699" s="12"/>
      <c r="AM7699" s="12"/>
      <c r="AN7699" s="12"/>
      <c r="AO7699" s="12"/>
      <c r="AP7699" s="12"/>
      <c r="AQ7699" s="12"/>
      <c r="AR7699" s="12"/>
      <c r="AS7699" s="12"/>
      <c r="AT7699" s="12"/>
      <c r="AU7699" s="12"/>
      <c r="AV7699" s="12"/>
      <c r="AW7699" s="12"/>
      <c r="AX7699" s="12"/>
      <c r="AY7699" s="12"/>
      <c r="AZ7699" s="12"/>
      <c r="BA7699" s="12"/>
      <c r="BB7699" s="12"/>
      <c r="BC7699" s="12"/>
      <c r="BD7699" s="12"/>
      <c r="BE7699" s="12"/>
      <c r="BF7699" s="12"/>
      <c r="BG7699" s="12"/>
      <c r="BH7699" s="12"/>
      <c r="BI7699" s="12"/>
      <c r="BJ7699" s="13"/>
      <c r="BK7699" s="13"/>
      <c r="BL7699" s="13"/>
      <c r="BM7699" s="13"/>
      <c r="BN7699" s="13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1"/>
      <c r="L7700" s="11"/>
      <c r="M7700" s="12"/>
      <c r="N7700" s="12"/>
      <c r="O7700" s="12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  <c r="AD7700" s="12"/>
      <c r="AE7700" s="12"/>
      <c r="AF7700" s="12"/>
      <c r="AG7700" s="12"/>
      <c r="AH7700" s="12"/>
      <c r="AI7700" s="12"/>
      <c r="AJ7700" s="12"/>
      <c r="AK7700" s="12"/>
      <c r="AL7700" s="12"/>
      <c r="AM7700" s="12"/>
      <c r="AN7700" s="12"/>
      <c r="AO7700" s="12"/>
      <c r="AP7700" s="12"/>
      <c r="AQ7700" s="12"/>
      <c r="AR7700" s="12"/>
      <c r="AS7700" s="12"/>
      <c r="AT7700" s="12"/>
      <c r="AU7700" s="12"/>
      <c r="AV7700" s="12"/>
      <c r="AW7700" s="12"/>
      <c r="AX7700" s="12"/>
      <c r="AY7700" s="12"/>
      <c r="AZ7700" s="12"/>
      <c r="BA7700" s="12"/>
      <c r="BB7700" s="12"/>
      <c r="BC7700" s="12"/>
      <c r="BD7700" s="12"/>
      <c r="BE7700" s="12"/>
      <c r="BF7700" s="12"/>
      <c r="BG7700" s="12"/>
      <c r="BH7700" s="12"/>
      <c r="BI7700" s="12"/>
      <c r="BJ7700" s="13"/>
      <c r="BK7700" s="13"/>
      <c r="BL7700" s="13"/>
      <c r="BM7700" s="13"/>
      <c r="BN7700" s="13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1"/>
      <c r="L7701" s="11"/>
      <c r="M7701" s="12"/>
      <c r="N7701" s="12"/>
      <c r="O7701" s="12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  <c r="AD7701" s="12"/>
      <c r="AE7701" s="12"/>
      <c r="AF7701" s="12"/>
      <c r="AG7701" s="12"/>
      <c r="AH7701" s="12"/>
      <c r="AI7701" s="12"/>
      <c r="AJ7701" s="12"/>
      <c r="AK7701" s="12"/>
      <c r="AL7701" s="12"/>
      <c r="AM7701" s="12"/>
      <c r="AN7701" s="12"/>
      <c r="AO7701" s="12"/>
      <c r="AP7701" s="12"/>
      <c r="AQ7701" s="12"/>
      <c r="AR7701" s="12"/>
      <c r="AS7701" s="12"/>
      <c r="AT7701" s="12"/>
      <c r="AU7701" s="12"/>
      <c r="AV7701" s="12"/>
      <c r="AW7701" s="12"/>
      <c r="AX7701" s="12"/>
      <c r="AY7701" s="12"/>
      <c r="AZ7701" s="12"/>
      <c r="BA7701" s="12"/>
      <c r="BB7701" s="12"/>
      <c r="BC7701" s="12"/>
      <c r="BD7701" s="12"/>
      <c r="BE7701" s="12"/>
      <c r="BF7701" s="12"/>
      <c r="BG7701" s="12"/>
      <c r="BH7701" s="12"/>
      <c r="BI7701" s="12"/>
      <c r="BJ7701" s="13"/>
      <c r="BK7701" s="13"/>
      <c r="BL7701" s="13"/>
      <c r="BM7701" s="13"/>
      <c r="BN7701" s="13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1"/>
      <c r="L7702" s="11"/>
      <c r="M7702" s="12"/>
      <c r="N7702" s="12"/>
      <c r="O7702" s="12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  <c r="AD7702" s="12"/>
      <c r="AE7702" s="12"/>
      <c r="AF7702" s="12"/>
      <c r="AG7702" s="12"/>
      <c r="AH7702" s="12"/>
      <c r="AI7702" s="12"/>
      <c r="AJ7702" s="12"/>
      <c r="AK7702" s="12"/>
      <c r="AL7702" s="12"/>
      <c r="AM7702" s="12"/>
      <c r="AN7702" s="12"/>
      <c r="AO7702" s="12"/>
      <c r="AP7702" s="12"/>
      <c r="AQ7702" s="12"/>
      <c r="AR7702" s="12"/>
      <c r="AS7702" s="12"/>
      <c r="AT7702" s="12"/>
      <c r="AU7702" s="12"/>
      <c r="AV7702" s="12"/>
      <c r="AW7702" s="12"/>
      <c r="AX7702" s="12"/>
      <c r="AY7702" s="12"/>
      <c r="AZ7702" s="12"/>
      <c r="BA7702" s="12"/>
      <c r="BB7702" s="12"/>
      <c r="BC7702" s="12"/>
      <c r="BD7702" s="12"/>
      <c r="BE7702" s="12"/>
      <c r="BF7702" s="12"/>
      <c r="BG7702" s="12"/>
      <c r="BH7702" s="12"/>
      <c r="BI7702" s="12"/>
      <c r="BJ7702" s="13"/>
      <c r="BK7702" s="13"/>
      <c r="BL7702" s="13"/>
      <c r="BM7702" s="13"/>
      <c r="BN7702" s="13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1"/>
      <c r="L7703" s="11"/>
      <c r="M7703" s="12"/>
      <c r="N7703" s="12"/>
      <c r="O7703" s="12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  <c r="AD7703" s="12"/>
      <c r="AE7703" s="12"/>
      <c r="AF7703" s="12"/>
      <c r="AG7703" s="12"/>
      <c r="AH7703" s="12"/>
      <c r="AI7703" s="12"/>
      <c r="AJ7703" s="12"/>
      <c r="AK7703" s="12"/>
      <c r="AL7703" s="12"/>
      <c r="AM7703" s="12"/>
      <c r="AN7703" s="12"/>
      <c r="AO7703" s="12"/>
      <c r="AP7703" s="12"/>
      <c r="AQ7703" s="12"/>
      <c r="AR7703" s="12"/>
      <c r="AS7703" s="12"/>
      <c r="AT7703" s="12"/>
      <c r="AU7703" s="12"/>
      <c r="AV7703" s="12"/>
      <c r="AW7703" s="12"/>
      <c r="AX7703" s="12"/>
      <c r="AY7703" s="12"/>
      <c r="AZ7703" s="12"/>
      <c r="BA7703" s="12"/>
      <c r="BB7703" s="12"/>
      <c r="BC7703" s="12"/>
      <c r="BD7703" s="12"/>
      <c r="BE7703" s="12"/>
      <c r="BF7703" s="12"/>
      <c r="BG7703" s="12"/>
      <c r="BH7703" s="12"/>
      <c r="BI7703" s="12"/>
      <c r="BJ7703" s="13"/>
      <c r="BK7703" s="13"/>
      <c r="BL7703" s="13"/>
      <c r="BM7703" s="13"/>
      <c r="BN7703" s="13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1"/>
      <c r="L7704" s="11"/>
      <c r="M7704" s="12"/>
      <c r="N7704" s="12"/>
      <c r="O7704" s="12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  <c r="AD7704" s="12"/>
      <c r="AE7704" s="12"/>
      <c r="AF7704" s="12"/>
      <c r="AG7704" s="12"/>
      <c r="AH7704" s="12"/>
      <c r="AI7704" s="12"/>
      <c r="AJ7704" s="12"/>
      <c r="AK7704" s="12"/>
      <c r="AL7704" s="12"/>
      <c r="AM7704" s="12"/>
      <c r="AN7704" s="12"/>
      <c r="AO7704" s="12"/>
      <c r="AP7704" s="12"/>
      <c r="AQ7704" s="12"/>
      <c r="AR7704" s="12"/>
      <c r="AS7704" s="12"/>
      <c r="AT7704" s="12"/>
      <c r="AU7704" s="12"/>
      <c r="AV7704" s="12"/>
      <c r="AW7704" s="12"/>
      <c r="AX7704" s="12"/>
      <c r="AY7704" s="12"/>
      <c r="AZ7704" s="12"/>
      <c r="BA7704" s="12"/>
      <c r="BB7704" s="12"/>
      <c r="BC7704" s="12"/>
      <c r="BD7704" s="12"/>
      <c r="BE7704" s="12"/>
      <c r="BF7704" s="12"/>
      <c r="BG7704" s="12"/>
      <c r="BH7704" s="12"/>
      <c r="BI7704" s="12"/>
      <c r="BJ7704" s="13"/>
      <c r="BK7704" s="13"/>
      <c r="BL7704" s="13"/>
      <c r="BM7704" s="13"/>
      <c r="BN7704" s="13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1"/>
      <c r="L7705" s="11"/>
      <c r="M7705" s="12"/>
      <c r="N7705" s="12"/>
      <c r="O7705" s="12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  <c r="AD7705" s="12"/>
      <c r="AE7705" s="12"/>
      <c r="AF7705" s="12"/>
      <c r="AG7705" s="12"/>
      <c r="AH7705" s="12"/>
      <c r="AI7705" s="12"/>
      <c r="AJ7705" s="12"/>
      <c r="AK7705" s="12"/>
      <c r="AL7705" s="12"/>
      <c r="AM7705" s="12"/>
      <c r="AN7705" s="12"/>
      <c r="AO7705" s="12"/>
      <c r="AP7705" s="12"/>
      <c r="AQ7705" s="12"/>
      <c r="AR7705" s="12"/>
      <c r="AS7705" s="12"/>
      <c r="AT7705" s="12"/>
      <c r="AU7705" s="12"/>
      <c r="AV7705" s="12"/>
      <c r="AW7705" s="12"/>
      <c r="AX7705" s="12"/>
      <c r="AY7705" s="12"/>
      <c r="AZ7705" s="12"/>
      <c r="BA7705" s="12"/>
      <c r="BB7705" s="12"/>
      <c r="BC7705" s="12"/>
      <c r="BD7705" s="12"/>
      <c r="BE7705" s="12"/>
      <c r="BF7705" s="12"/>
      <c r="BG7705" s="12"/>
      <c r="BH7705" s="12"/>
      <c r="BI7705" s="12"/>
      <c r="BJ7705" s="13"/>
      <c r="BK7705" s="13"/>
      <c r="BL7705" s="13"/>
      <c r="BM7705" s="13"/>
      <c r="BN7705" s="13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1"/>
      <c r="L7706" s="11"/>
      <c r="M7706" s="12"/>
      <c r="N7706" s="12"/>
      <c r="O7706" s="12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  <c r="AD7706" s="12"/>
      <c r="AE7706" s="12"/>
      <c r="AF7706" s="12"/>
      <c r="AG7706" s="12"/>
      <c r="AH7706" s="12"/>
      <c r="AI7706" s="12"/>
      <c r="AJ7706" s="12"/>
      <c r="AK7706" s="12"/>
      <c r="AL7706" s="12"/>
      <c r="AM7706" s="12"/>
      <c r="AN7706" s="12"/>
      <c r="AO7706" s="12"/>
      <c r="AP7706" s="12"/>
      <c r="AQ7706" s="12"/>
      <c r="AR7706" s="12"/>
      <c r="AS7706" s="12"/>
      <c r="AT7706" s="12"/>
      <c r="AU7706" s="12"/>
      <c r="AV7706" s="12"/>
      <c r="AW7706" s="12"/>
      <c r="AX7706" s="12"/>
      <c r="AY7706" s="12"/>
      <c r="AZ7706" s="12"/>
      <c r="BA7706" s="12"/>
      <c r="BB7706" s="12"/>
      <c r="BC7706" s="12"/>
      <c r="BD7706" s="12"/>
      <c r="BE7706" s="12"/>
      <c r="BF7706" s="12"/>
      <c r="BG7706" s="12"/>
      <c r="BH7706" s="12"/>
      <c r="BI7706" s="12"/>
      <c r="BJ7706" s="13"/>
      <c r="BK7706" s="13"/>
      <c r="BL7706" s="13"/>
      <c r="BM7706" s="13"/>
      <c r="BN7706" s="13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1"/>
      <c r="L7707" s="11"/>
      <c r="M7707" s="12"/>
      <c r="N7707" s="12"/>
      <c r="O7707" s="12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  <c r="AD7707" s="12"/>
      <c r="AE7707" s="12"/>
      <c r="AF7707" s="12"/>
      <c r="AG7707" s="12"/>
      <c r="AH7707" s="12"/>
      <c r="AI7707" s="12"/>
      <c r="AJ7707" s="12"/>
      <c r="AK7707" s="12"/>
      <c r="AL7707" s="12"/>
      <c r="AM7707" s="12"/>
      <c r="AN7707" s="12"/>
      <c r="AO7707" s="12"/>
      <c r="AP7707" s="12"/>
      <c r="AQ7707" s="12"/>
      <c r="AR7707" s="12"/>
      <c r="AS7707" s="12"/>
      <c r="AT7707" s="12"/>
      <c r="AU7707" s="12"/>
      <c r="AV7707" s="12"/>
      <c r="AW7707" s="12"/>
      <c r="AX7707" s="12"/>
      <c r="AY7707" s="12"/>
      <c r="AZ7707" s="12"/>
      <c r="BA7707" s="12"/>
      <c r="BB7707" s="12"/>
      <c r="BC7707" s="12"/>
      <c r="BD7707" s="12"/>
      <c r="BE7707" s="12"/>
      <c r="BF7707" s="12"/>
      <c r="BG7707" s="12"/>
      <c r="BH7707" s="12"/>
      <c r="BI7707" s="12"/>
      <c r="BJ7707" s="13"/>
      <c r="BK7707" s="13"/>
      <c r="BL7707" s="13"/>
      <c r="BM7707" s="13"/>
      <c r="BN7707" s="13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1"/>
      <c r="L7708" s="11"/>
      <c r="M7708" s="12"/>
      <c r="N7708" s="12"/>
      <c r="O7708" s="12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  <c r="AD7708" s="12"/>
      <c r="AE7708" s="12"/>
      <c r="AF7708" s="12"/>
      <c r="AG7708" s="12"/>
      <c r="AH7708" s="12"/>
      <c r="AI7708" s="12"/>
      <c r="AJ7708" s="12"/>
      <c r="AK7708" s="12"/>
      <c r="AL7708" s="12"/>
      <c r="AM7708" s="12"/>
      <c r="AN7708" s="12"/>
      <c r="AO7708" s="12"/>
      <c r="AP7708" s="12"/>
      <c r="AQ7708" s="12"/>
      <c r="AR7708" s="12"/>
      <c r="AS7708" s="12"/>
      <c r="AT7708" s="12"/>
      <c r="AU7708" s="12"/>
      <c r="AV7708" s="12"/>
      <c r="AW7708" s="12"/>
      <c r="AX7708" s="12"/>
      <c r="AY7708" s="12"/>
      <c r="AZ7708" s="12"/>
      <c r="BA7708" s="12"/>
      <c r="BB7708" s="12"/>
      <c r="BC7708" s="12"/>
      <c r="BD7708" s="12"/>
      <c r="BE7708" s="12"/>
      <c r="BF7708" s="12"/>
      <c r="BG7708" s="12"/>
      <c r="BH7708" s="12"/>
      <c r="BI7708" s="12"/>
      <c r="BJ7708" s="13"/>
      <c r="BK7708" s="13"/>
      <c r="BL7708" s="13"/>
      <c r="BM7708" s="13"/>
      <c r="BN7708" s="13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1"/>
      <c r="L7709" s="11"/>
      <c r="M7709" s="12"/>
      <c r="N7709" s="12"/>
      <c r="O7709" s="12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  <c r="AD7709" s="12"/>
      <c r="AE7709" s="12"/>
      <c r="AF7709" s="12"/>
      <c r="AG7709" s="12"/>
      <c r="AH7709" s="12"/>
      <c r="AI7709" s="12"/>
      <c r="AJ7709" s="12"/>
      <c r="AK7709" s="12"/>
      <c r="AL7709" s="12"/>
      <c r="AM7709" s="12"/>
      <c r="AN7709" s="12"/>
      <c r="AO7709" s="12"/>
      <c r="AP7709" s="12"/>
      <c r="AQ7709" s="12"/>
      <c r="AR7709" s="12"/>
      <c r="AS7709" s="12"/>
      <c r="AT7709" s="12"/>
      <c r="AU7709" s="12"/>
      <c r="AV7709" s="12"/>
      <c r="AW7709" s="12"/>
      <c r="AX7709" s="12"/>
      <c r="AY7709" s="12"/>
      <c r="AZ7709" s="12"/>
      <c r="BA7709" s="12"/>
      <c r="BB7709" s="12"/>
      <c r="BC7709" s="12"/>
      <c r="BD7709" s="12"/>
      <c r="BE7709" s="12"/>
      <c r="BF7709" s="12"/>
      <c r="BG7709" s="12"/>
      <c r="BH7709" s="12"/>
      <c r="BI7709" s="12"/>
      <c r="BJ7709" s="13"/>
      <c r="BK7709" s="13"/>
      <c r="BL7709" s="13"/>
      <c r="BM7709" s="13"/>
      <c r="BN7709" s="13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1"/>
      <c r="L7710" s="11"/>
      <c r="M7710" s="12"/>
      <c r="N7710" s="12"/>
      <c r="O7710" s="12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  <c r="AD7710" s="12"/>
      <c r="AE7710" s="12"/>
      <c r="AF7710" s="12"/>
      <c r="AG7710" s="12"/>
      <c r="AH7710" s="12"/>
      <c r="AI7710" s="12"/>
      <c r="AJ7710" s="12"/>
      <c r="AK7710" s="12"/>
      <c r="AL7710" s="12"/>
      <c r="AM7710" s="12"/>
      <c r="AN7710" s="12"/>
      <c r="AO7710" s="12"/>
      <c r="AP7710" s="12"/>
      <c r="AQ7710" s="12"/>
      <c r="AR7710" s="12"/>
      <c r="AS7710" s="12"/>
      <c r="AT7710" s="12"/>
      <c r="AU7710" s="12"/>
      <c r="AV7710" s="12"/>
      <c r="AW7710" s="12"/>
      <c r="AX7710" s="12"/>
      <c r="AY7710" s="12"/>
      <c r="AZ7710" s="12"/>
      <c r="BA7710" s="12"/>
      <c r="BB7710" s="12"/>
      <c r="BC7710" s="12"/>
      <c r="BD7710" s="12"/>
      <c r="BE7710" s="12"/>
      <c r="BF7710" s="12"/>
      <c r="BG7710" s="12"/>
      <c r="BH7710" s="12"/>
      <c r="BI7710" s="12"/>
      <c r="BJ7710" s="13"/>
      <c r="BK7710" s="13"/>
      <c r="BL7710" s="13"/>
      <c r="BM7710" s="13"/>
      <c r="BN7710" s="13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1"/>
      <c r="L7711" s="11"/>
      <c r="M7711" s="12"/>
      <c r="N7711" s="12"/>
      <c r="O7711" s="12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  <c r="AD7711" s="12"/>
      <c r="AE7711" s="12"/>
      <c r="AF7711" s="12"/>
      <c r="AG7711" s="12"/>
      <c r="AH7711" s="12"/>
      <c r="AI7711" s="12"/>
      <c r="AJ7711" s="12"/>
      <c r="AK7711" s="12"/>
      <c r="AL7711" s="12"/>
      <c r="AM7711" s="12"/>
      <c r="AN7711" s="12"/>
      <c r="AO7711" s="12"/>
      <c r="AP7711" s="12"/>
      <c r="AQ7711" s="12"/>
      <c r="AR7711" s="12"/>
      <c r="AS7711" s="12"/>
      <c r="AT7711" s="12"/>
      <c r="AU7711" s="12"/>
      <c r="AV7711" s="12"/>
      <c r="AW7711" s="12"/>
      <c r="AX7711" s="12"/>
      <c r="AY7711" s="12"/>
      <c r="AZ7711" s="12"/>
      <c r="BA7711" s="12"/>
      <c r="BB7711" s="12"/>
      <c r="BC7711" s="12"/>
      <c r="BD7711" s="12"/>
      <c r="BE7711" s="12"/>
      <c r="BF7711" s="12"/>
      <c r="BG7711" s="12"/>
      <c r="BH7711" s="12"/>
      <c r="BI7711" s="12"/>
      <c r="BJ7711" s="13"/>
      <c r="BK7711" s="13"/>
      <c r="BL7711" s="13"/>
      <c r="BM7711" s="13"/>
      <c r="BN7711" s="13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1"/>
      <c r="L7712" s="11"/>
      <c r="M7712" s="12"/>
      <c r="N7712" s="12"/>
      <c r="O7712" s="12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  <c r="AD7712" s="12"/>
      <c r="AE7712" s="12"/>
      <c r="AF7712" s="12"/>
      <c r="AG7712" s="12"/>
      <c r="AH7712" s="12"/>
      <c r="AI7712" s="12"/>
      <c r="AJ7712" s="12"/>
      <c r="AK7712" s="12"/>
      <c r="AL7712" s="12"/>
      <c r="AM7712" s="12"/>
      <c r="AN7712" s="12"/>
      <c r="AO7712" s="12"/>
      <c r="AP7712" s="12"/>
      <c r="AQ7712" s="12"/>
      <c r="AR7712" s="12"/>
      <c r="AS7712" s="12"/>
      <c r="AT7712" s="12"/>
      <c r="AU7712" s="12"/>
      <c r="AV7712" s="12"/>
      <c r="AW7712" s="12"/>
      <c r="AX7712" s="12"/>
      <c r="AY7712" s="12"/>
      <c r="AZ7712" s="12"/>
      <c r="BA7712" s="12"/>
      <c r="BB7712" s="12"/>
      <c r="BC7712" s="12"/>
      <c r="BD7712" s="12"/>
      <c r="BE7712" s="12"/>
      <c r="BF7712" s="12"/>
      <c r="BG7712" s="12"/>
      <c r="BH7712" s="12"/>
      <c r="BI7712" s="12"/>
      <c r="BJ7712" s="13"/>
      <c r="BK7712" s="13"/>
      <c r="BL7712" s="13"/>
      <c r="BM7712" s="13"/>
      <c r="BN7712" s="13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1"/>
      <c r="L7713" s="11"/>
      <c r="M7713" s="12"/>
      <c r="N7713" s="12"/>
      <c r="O7713" s="12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  <c r="AD7713" s="12"/>
      <c r="AE7713" s="12"/>
      <c r="AF7713" s="12"/>
      <c r="AG7713" s="12"/>
      <c r="AH7713" s="12"/>
      <c r="AI7713" s="12"/>
      <c r="AJ7713" s="12"/>
      <c r="AK7713" s="12"/>
      <c r="AL7713" s="12"/>
      <c r="AM7713" s="12"/>
      <c r="AN7713" s="12"/>
      <c r="AO7713" s="12"/>
      <c r="AP7713" s="12"/>
      <c r="AQ7713" s="12"/>
      <c r="AR7713" s="12"/>
      <c r="AS7713" s="12"/>
      <c r="AT7713" s="12"/>
      <c r="AU7713" s="12"/>
      <c r="AV7713" s="12"/>
      <c r="AW7713" s="12"/>
      <c r="AX7713" s="12"/>
      <c r="AY7713" s="12"/>
      <c r="AZ7713" s="12"/>
      <c r="BA7713" s="12"/>
      <c r="BB7713" s="12"/>
      <c r="BC7713" s="12"/>
      <c r="BD7713" s="12"/>
      <c r="BE7713" s="12"/>
      <c r="BF7713" s="12"/>
      <c r="BG7713" s="12"/>
      <c r="BH7713" s="12"/>
      <c r="BI7713" s="12"/>
      <c r="BJ7713" s="13"/>
      <c r="BK7713" s="13"/>
      <c r="BL7713" s="13"/>
      <c r="BM7713" s="13"/>
      <c r="BN7713" s="13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1"/>
      <c r="L7714" s="11"/>
      <c r="M7714" s="12"/>
      <c r="N7714" s="12"/>
      <c r="O7714" s="12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  <c r="AD7714" s="12"/>
      <c r="AE7714" s="12"/>
      <c r="AF7714" s="12"/>
      <c r="AG7714" s="12"/>
      <c r="AH7714" s="12"/>
      <c r="AI7714" s="12"/>
      <c r="AJ7714" s="12"/>
      <c r="AK7714" s="12"/>
      <c r="AL7714" s="12"/>
      <c r="AM7714" s="12"/>
      <c r="AN7714" s="12"/>
      <c r="AO7714" s="12"/>
      <c r="AP7714" s="12"/>
      <c r="AQ7714" s="12"/>
      <c r="AR7714" s="12"/>
      <c r="AS7714" s="12"/>
      <c r="AT7714" s="12"/>
      <c r="AU7714" s="12"/>
      <c r="AV7714" s="12"/>
      <c r="AW7714" s="12"/>
      <c r="AX7714" s="12"/>
      <c r="AY7714" s="12"/>
      <c r="AZ7714" s="12"/>
      <c r="BA7714" s="12"/>
      <c r="BB7714" s="12"/>
      <c r="BC7714" s="12"/>
      <c r="BD7714" s="12"/>
      <c r="BE7714" s="12"/>
      <c r="BF7714" s="12"/>
      <c r="BG7714" s="12"/>
      <c r="BH7714" s="12"/>
      <c r="BI7714" s="12"/>
      <c r="BJ7714" s="13"/>
      <c r="BK7714" s="13"/>
      <c r="BL7714" s="13"/>
      <c r="BM7714" s="13"/>
      <c r="BN7714" s="13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1"/>
      <c r="L7715" s="11"/>
      <c r="M7715" s="12"/>
      <c r="N7715" s="12"/>
      <c r="O7715" s="12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  <c r="AD7715" s="12"/>
      <c r="AE7715" s="12"/>
      <c r="AF7715" s="12"/>
      <c r="AG7715" s="12"/>
      <c r="AH7715" s="12"/>
      <c r="AI7715" s="12"/>
      <c r="AJ7715" s="12"/>
      <c r="AK7715" s="12"/>
      <c r="AL7715" s="12"/>
      <c r="AM7715" s="12"/>
      <c r="AN7715" s="12"/>
      <c r="AO7715" s="12"/>
      <c r="AP7715" s="12"/>
      <c r="AQ7715" s="12"/>
      <c r="AR7715" s="12"/>
      <c r="AS7715" s="12"/>
      <c r="AT7715" s="12"/>
      <c r="AU7715" s="12"/>
      <c r="AV7715" s="12"/>
      <c r="AW7715" s="12"/>
      <c r="AX7715" s="12"/>
      <c r="AY7715" s="12"/>
      <c r="AZ7715" s="12"/>
      <c r="BA7715" s="12"/>
      <c r="BB7715" s="12"/>
      <c r="BC7715" s="12"/>
      <c r="BD7715" s="12"/>
      <c r="BE7715" s="12"/>
      <c r="BF7715" s="12"/>
      <c r="BG7715" s="12"/>
      <c r="BH7715" s="12"/>
      <c r="BI7715" s="12"/>
      <c r="BJ7715" s="13"/>
      <c r="BK7715" s="13"/>
      <c r="BL7715" s="13"/>
      <c r="BM7715" s="13"/>
      <c r="BN7715" s="13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1"/>
      <c r="L7716" s="11"/>
      <c r="M7716" s="12"/>
      <c r="N7716" s="12"/>
      <c r="O7716" s="12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  <c r="AD7716" s="12"/>
      <c r="AE7716" s="12"/>
      <c r="AF7716" s="12"/>
      <c r="AG7716" s="12"/>
      <c r="AH7716" s="12"/>
      <c r="AI7716" s="12"/>
      <c r="AJ7716" s="12"/>
      <c r="AK7716" s="12"/>
      <c r="AL7716" s="12"/>
      <c r="AM7716" s="12"/>
      <c r="AN7716" s="12"/>
      <c r="AO7716" s="12"/>
      <c r="AP7716" s="12"/>
      <c r="AQ7716" s="12"/>
      <c r="AR7716" s="12"/>
      <c r="AS7716" s="12"/>
      <c r="AT7716" s="12"/>
      <c r="AU7716" s="12"/>
      <c r="AV7716" s="12"/>
      <c r="AW7716" s="12"/>
      <c r="AX7716" s="12"/>
      <c r="AY7716" s="12"/>
      <c r="AZ7716" s="12"/>
      <c r="BA7716" s="12"/>
      <c r="BB7716" s="12"/>
      <c r="BC7716" s="12"/>
      <c r="BD7716" s="12"/>
      <c r="BE7716" s="12"/>
      <c r="BF7716" s="12"/>
      <c r="BG7716" s="12"/>
      <c r="BH7716" s="12"/>
      <c r="BI7716" s="12"/>
      <c r="BJ7716" s="13"/>
      <c r="BK7716" s="13"/>
      <c r="BL7716" s="13"/>
      <c r="BM7716" s="13"/>
      <c r="BN7716" s="13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1"/>
      <c r="L7717" s="11"/>
      <c r="M7717" s="12"/>
      <c r="N7717" s="12"/>
      <c r="O7717" s="12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  <c r="AD7717" s="12"/>
      <c r="AE7717" s="12"/>
      <c r="AF7717" s="12"/>
      <c r="AG7717" s="12"/>
      <c r="AH7717" s="12"/>
      <c r="AI7717" s="12"/>
      <c r="AJ7717" s="12"/>
      <c r="AK7717" s="12"/>
      <c r="AL7717" s="12"/>
      <c r="AM7717" s="12"/>
      <c r="AN7717" s="12"/>
      <c r="AO7717" s="12"/>
      <c r="AP7717" s="12"/>
      <c r="AQ7717" s="12"/>
      <c r="AR7717" s="12"/>
      <c r="AS7717" s="12"/>
      <c r="AT7717" s="12"/>
      <c r="AU7717" s="12"/>
      <c r="AV7717" s="12"/>
      <c r="AW7717" s="12"/>
      <c r="AX7717" s="12"/>
      <c r="AY7717" s="12"/>
      <c r="AZ7717" s="12"/>
      <c r="BA7717" s="12"/>
      <c r="BB7717" s="12"/>
      <c r="BC7717" s="12"/>
      <c r="BD7717" s="12"/>
      <c r="BE7717" s="12"/>
      <c r="BF7717" s="12"/>
      <c r="BG7717" s="12"/>
      <c r="BH7717" s="12"/>
      <c r="BI7717" s="12"/>
      <c r="BJ7717" s="13"/>
      <c r="BK7717" s="13"/>
      <c r="BL7717" s="13"/>
      <c r="BM7717" s="13"/>
      <c r="BN7717" s="13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1"/>
      <c r="L7718" s="11"/>
      <c r="M7718" s="12"/>
      <c r="N7718" s="12"/>
      <c r="O7718" s="12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  <c r="AD7718" s="12"/>
      <c r="AE7718" s="12"/>
      <c r="AF7718" s="12"/>
      <c r="AG7718" s="12"/>
      <c r="AH7718" s="12"/>
      <c r="AI7718" s="12"/>
      <c r="AJ7718" s="12"/>
      <c r="AK7718" s="12"/>
      <c r="AL7718" s="12"/>
      <c r="AM7718" s="12"/>
      <c r="AN7718" s="12"/>
      <c r="AO7718" s="12"/>
      <c r="AP7718" s="12"/>
      <c r="AQ7718" s="12"/>
      <c r="AR7718" s="12"/>
      <c r="AS7718" s="12"/>
      <c r="AT7718" s="12"/>
      <c r="AU7718" s="12"/>
      <c r="AV7718" s="12"/>
      <c r="AW7718" s="12"/>
      <c r="AX7718" s="12"/>
      <c r="AY7718" s="12"/>
      <c r="AZ7718" s="12"/>
      <c r="BA7718" s="12"/>
      <c r="BB7718" s="12"/>
      <c r="BC7718" s="12"/>
      <c r="BD7718" s="12"/>
      <c r="BE7718" s="12"/>
      <c r="BF7718" s="12"/>
      <c r="BG7718" s="12"/>
      <c r="BH7718" s="12"/>
      <c r="BI7718" s="12"/>
      <c r="BJ7718" s="13"/>
      <c r="BK7718" s="13"/>
      <c r="BL7718" s="13"/>
      <c r="BM7718" s="13"/>
      <c r="BN7718" s="13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1"/>
      <c r="L7719" s="11"/>
      <c r="M7719" s="12"/>
      <c r="N7719" s="12"/>
      <c r="O7719" s="12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  <c r="AD7719" s="12"/>
      <c r="AE7719" s="12"/>
      <c r="AF7719" s="12"/>
      <c r="AG7719" s="12"/>
      <c r="AH7719" s="12"/>
      <c r="AI7719" s="12"/>
      <c r="AJ7719" s="12"/>
      <c r="AK7719" s="12"/>
      <c r="AL7719" s="12"/>
      <c r="AM7719" s="12"/>
      <c r="AN7719" s="12"/>
      <c r="AO7719" s="12"/>
      <c r="AP7719" s="12"/>
      <c r="AQ7719" s="12"/>
      <c r="AR7719" s="12"/>
      <c r="AS7719" s="12"/>
      <c r="AT7719" s="12"/>
      <c r="AU7719" s="12"/>
      <c r="AV7719" s="12"/>
      <c r="AW7719" s="12"/>
      <c r="AX7719" s="12"/>
      <c r="AY7719" s="12"/>
      <c r="AZ7719" s="12"/>
      <c r="BA7719" s="12"/>
      <c r="BB7719" s="12"/>
      <c r="BC7719" s="12"/>
      <c r="BD7719" s="12"/>
      <c r="BE7719" s="12"/>
      <c r="BF7719" s="12"/>
      <c r="BG7719" s="12"/>
      <c r="BH7719" s="12"/>
      <c r="BI7719" s="12"/>
      <c r="BJ7719" s="13"/>
      <c r="BK7719" s="13"/>
      <c r="BL7719" s="13"/>
      <c r="BM7719" s="13"/>
      <c r="BN7719" s="13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1"/>
      <c r="L7720" s="11"/>
      <c r="M7720" s="12"/>
      <c r="N7720" s="12"/>
      <c r="O7720" s="12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  <c r="AD7720" s="12"/>
      <c r="AE7720" s="12"/>
      <c r="AF7720" s="12"/>
      <c r="AG7720" s="12"/>
      <c r="AH7720" s="12"/>
      <c r="AI7720" s="12"/>
      <c r="AJ7720" s="12"/>
      <c r="AK7720" s="12"/>
      <c r="AL7720" s="12"/>
      <c r="AM7720" s="12"/>
      <c r="AN7720" s="12"/>
      <c r="AO7720" s="12"/>
      <c r="AP7720" s="12"/>
      <c r="AQ7720" s="12"/>
      <c r="AR7720" s="12"/>
      <c r="AS7720" s="12"/>
      <c r="AT7720" s="12"/>
      <c r="AU7720" s="12"/>
      <c r="AV7720" s="12"/>
      <c r="AW7720" s="12"/>
      <c r="AX7720" s="12"/>
      <c r="AY7720" s="12"/>
      <c r="AZ7720" s="12"/>
      <c r="BA7720" s="12"/>
      <c r="BB7720" s="12"/>
      <c r="BC7720" s="12"/>
      <c r="BD7720" s="12"/>
      <c r="BE7720" s="12"/>
      <c r="BF7720" s="12"/>
      <c r="BG7720" s="12"/>
      <c r="BH7720" s="12"/>
      <c r="BI7720" s="12"/>
      <c r="BJ7720" s="13"/>
      <c r="BK7720" s="13"/>
      <c r="BL7720" s="13"/>
      <c r="BM7720" s="13"/>
      <c r="BN7720" s="13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1"/>
      <c r="L7721" s="11"/>
      <c r="M7721" s="12"/>
      <c r="N7721" s="12"/>
      <c r="O7721" s="12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  <c r="AD7721" s="12"/>
      <c r="AE7721" s="12"/>
      <c r="AF7721" s="12"/>
      <c r="AG7721" s="12"/>
      <c r="AH7721" s="12"/>
      <c r="AI7721" s="12"/>
      <c r="AJ7721" s="12"/>
      <c r="AK7721" s="12"/>
      <c r="AL7721" s="12"/>
      <c r="AM7721" s="12"/>
      <c r="AN7721" s="12"/>
      <c r="AO7721" s="12"/>
      <c r="AP7721" s="12"/>
      <c r="AQ7721" s="12"/>
      <c r="AR7721" s="12"/>
      <c r="AS7721" s="12"/>
      <c r="AT7721" s="12"/>
      <c r="AU7721" s="12"/>
      <c r="AV7721" s="12"/>
      <c r="AW7721" s="12"/>
      <c r="AX7721" s="12"/>
      <c r="AY7721" s="12"/>
      <c r="AZ7721" s="12"/>
      <c r="BA7721" s="12"/>
      <c r="BB7721" s="12"/>
      <c r="BC7721" s="12"/>
      <c r="BD7721" s="12"/>
      <c r="BE7721" s="12"/>
      <c r="BF7721" s="12"/>
      <c r="BG7721" s="12"/>
      <c r="BH7721" s="12"/>
      <c r="BI7721" s="12"/>
      <c r="BJ7721" s="13"/>
      <c r="BK7721" s="13"/>
      <c r="BL7721" s="13"/>
      <c r="BM7721" s="13"/>
      <c r="BN7721" s="13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1"/>
      <c r="L7722" s="11"/>
      <c r="M7722" s="12"/>
      <c r="N7722" s="12"/>
      <c r="O7722" s="12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  <c r="AD7722" s="12"/>
      <c r="AE7722" s="12"/>
      <c r="AF7722" s="12"/>
      <c r="AG7722" s="12"/>
      <c r="AH7722" s="12"/>
      <c r="AI7722" s="12"/>
      <c r="AJ7722" s="12"/>
      <c r="AK7722" s="12"/>
      <c r="AL7722" s="12"/>
      <c r="AM7722" s="12"/>
      <c r="AN7722" s="12"/>
      <c r="AO7722" s="12"/>
      <c r="AP7722" s="12"/>
      <c r="AQ7722" s="12"/>
      <c r="AR7722" s="12"/>
      <c r="AS7722" s="12"/>
      <c r="AT7722" s="12"/>
      <c r="AU7722" s="12"/>
      <c r="AV7722" s="12"/>
      <c r="AW7722" s="12"/>
      <c r="AX7722" s="12"/>
      <c r="AY7722" s="12"/>
      <c r="AZ7722" s="12"/>
      <c r="BA7722" s="12"/>
      <c r="BB7722" s="12"/>
      <c r="BC7722" s="12"/>
      <c r="BD7722" s="12"/>
      <c r="BE7722" s="12"/>
      <c r="BF7722" s="12"/>
      <c r="BG7722" s="12"/>
      <c r="BH7722" s="12"/>
      <c r="BI7722" s="12"/>
      <c r="BJ7722" s="13"/>
      <c r="BK7722" s="13"/>
      <c r="BL7722" s="13"/>
      <c r="BM7722" s="13"/>
      <c r="BN7722" s="13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1"/>
      <c r="L7723" s="11"/>
      <c r="M7723" s="12"/>
      <c r="N7723" s="12"/>
      <c r="O7723" s="12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  <c r="AD7723" s="12"/>
      <c r="AE7723" s="12"/>
      <c r="AF7723" s="12"/>
      <c r="AG7723" s="12"/>
      <c r="AH7723" s="12"/>
      <c r="AI7723" s="12"/>
      <c r="AJ7723" s="12"/>
      <c r="AK7723" s="12"/>
      <c r="AL7723" s="12"/>
      <c r="AM7723" s="12"/>
      <c r="AN7723" s="12"/>
      <c r="AO7723" s="12"/>
      <c r="AP7723" s="12"/>
      <c r="AQ7723" s="12"/>
      <c r="AR7723" s="12"/>
      <c r="AS7723" s="12"/>
      <c r="AT7723" s="12"/>
      <c r="AU7723" s="12"/>
      <c r="AV7723" s="12"/>
      <c r="AW7723" s="12"/>
      <c r="AX7723" s="12"/>
      <c r="AY7723" s="12"/>
      <c r="AZ7723" s="12"/>
      <c r="BA7723" s="12"/>
      <c r="BB7723" s="12"/>
      <c r="BC7723" s="12"/>
      <c r="BD7723" s="12"/>
      <c r="BE7723" s="12"/>
      <c r="BF7723" s="12"/>
      <c r="BG7723" s="12"/>
      <c r="BH7723" s="12"/>
      <c r="BI7723" s="12"/>
      <c r="BJ7723" s="13"/>
      <c r="BK7723" s="13"/>
      <c r="BL7723" s="13"/>
      <c r="BM7723" s="13"/>
      <c r="BN7723" s="13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1"/>
      <c r="L7724" s="11"/>
      <c r="M7724" s="12"/>
      <c r="N7724" s="12"/>
      <c r="O7724" s="12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  <c r="AD7724" s="12"/>
      <c r="AE7724" s="12"/>
      <c r="AF7724" s="12"/>
      <c r="AG7724" s="12"/>
      <c r="AH7724" s="12"/>
      <c r="AI7724" s="12"/>
      <c r="AJ7724" s="12"/>
      <c r="AK7724" s="12"/>
      <c r="AL7724" s="12"/>
      <c r="AM7724" s="12"/>
      <c r="AN7724" s="12"/>
      <c r="AO7724" s="12"/>
      <c r="AP7724" s="12"/>
      <c r="AQ7724" s="12"/>
      <c r="AR7724" s="12"/>
      <c r="AS7724" s="12"/>
      <c r="AT7724" s="12"/>
      <c r="AU7724" s="12"/>
      <c r="AV7724" s="12"/>
      <c r="AW7724" s="12"/>
      <c r="AX7724" s="12"/>
      <c r="AY7724" s="12"/>
      <c r="AZ7724" s="12"/>
      <c r="BA7724" s="12"/>
      <c r="BB7724" s="12"/>
      <c r="BC7724" s="12"/>
      <c r="BD7724" s="12"/>
      <c r="BE7724" s="12"/>
      <c r="BF7724" s="12"/>
      <c r="BG7724" s="12"/>
      <c r="BH7724" s="12"/>
      <c r="BI7724" s="12"/>
      <c r="BJ7724" s="13"/>
      <c r="BK7724" s="13"/>
      <c r="BL7724" s="13"/>
      <c r="BM7724" s="13"/>
      <c r="BN7724" s="13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1"/>
      <c r="L7725" s="11"/>
      <c r="M7725" s="12"/>
      <c r="N7725" s="12"/>
      <c r="O7725" s="12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  <c r="AE7725" s="12"/>
      <c r="AF7725" s="12"/>
      <c r="AG7725" s="12"/>
      <c r="AH7725" s="12"/>
      <c r="AI7725" s="12"/>
      <c r="AJ7725" s="12"/>
      <c r="AK7725" s="12"/>
      <c r="AL7725" s="12"/>
      <c r="AM7725" s="12"/>
      <c r="AN7725" s="12"/>
      <c r="AO7725" s="12"/>
      <c r="AP7725" s="12"/>
      <c r="AQ7725" s="12"/>
      <c r="AR7725" s="12"/>
      <c r="AS7725" s="12"/>
      <c r="AT7725" s="12"/>
      <c r="AU7725" s="12"/>
      <c r="AV7725" s="12"/>
      <c r="AW7725" s="12"/>
      <c r="AX7725" s="12"/>
      <c r="AY7725" s="12"/>
      <c r="AZ7725" s="12"/>
      <c r="BA7725" s="12"/>
      <c r="BB7725" s="12"/>
      <c r="BC7725" s="12"/>
      <c r="BD7725" s="12"/>
      <c r="BE7725" s="12"/>
      <c r="BF7725" s="12"/>
      <c r="BG7725" s="12"/>
      <c r="BH7725" s="12"/>
      <c r="BI7725" s="12"/>
      <c r="BJ7725" s="13"/>
      <c r="BK7725" s="13"/>
      <c r="BL7725" s="13"/>
      <c r="BM7725" s="13"/>
      <c r="BN7725" s="13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1"/>
      <c r="L7726" s="11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  <c r="AE7726" s="12"/>
      <c r="AF7726" s="12"/>
      <c r="AG7726" s="12"/>
      <c r="AH7726" s="12"/>
      <c r="AI7726" s="12"/>
      <c r="AJ7726" s="12"/>
      <c r="AK7726" s="12"/>
      <c r="AL7726" s="12"/>
      <c r="AM7726" s="12"/>
      <c r="AN7726" s="12"/>
      <c r="AO7726" s="12"/>
      <c r="AP7726" s="12"/>
      <c r="AQ7726" s="12"/>
      <c r="AR7726" s="12"/>
      <c r="AS7726" s="12"/>
      <c r="AT7726" s="12"/>
      <c r="AU7726" s="12"/>
      <c r="AV7726" s="12"/>
      <c r="AW7726" s="12"/>
      <c r="AX7726" s="12"/>
      <c r="AY7726" s="12"/>
      <c r="AZ7726" s="12"/>
      <c r="BA7726" s="12"/>
      <c r="BB7726" s="12"/>
      <c r="BC7726" s="12"/>
      <c r="BD7726" s="12"/>
      <c r="BE7726" s="12"/>
      <c r="BF7726" s="12"/>
      <c r="BG7726" s="12"/>
      <c r="BH7726" s="12"/>
      <c r="BI7726" s="12"/>
      <c r="BJ7726" s="13"/>
      <c r="BK7726" s="13"/>
      <c r="BL7726" s="13"/>
      <c r="BM7726" s="13"/>
      <c r="BN7726" s="13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1"/>
      <c r="L7727" s="11"/>
      <c r="M7727" s="12"/>
      <c r="N7727" s="12"/>
      <c r="O7727" s="12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  <c r="AD7727" s="12"/>
      <c r="AE7727" s="12"/>
      <c r="AF7727" s="12"/>
      <c r="AG7727" s="12"/>
      <c r="AH7727" s="12"/>
      <c r="AI7727" s="12"/>
      <c r="AJ7727" s="12"/>
      <c r="AK7727" s="12"/>
      <c r="AL7727" s="12"/>
      <c r="AM7727" s="12"/>
      <c r="AN7727" s="12"/>
      <c r="AO7727" s="12"/>
      <c r="AP7727" s="12"/>
      <c r="AQ7727" s="12"/>
      <c r="AR7727" s="12"/>
      <c r="AS7727" s="12"/>
      <c r="AT7727" s="12"/>
      <c r="AU7727" s="12"/>
      <c r="AV7727" s="12"/>
      <c r="AW7727" s="12"/>
      <c r="AX7727" s="12"/>
      <c r="AY7727" s="12"/>
      <c r="AZ7727" s="12"/>
      <c r="BA7727" s="12"/>
      <c r="BB7727" s="12"/>
      <c r="BC7727" s="12"/>
      <c r="BD7727" s="12"/>
      <c r="BE7727" s="12"/>
      <c r="BF7727" s="12"/>
      <c r="BG7727" s="12"/>
      <c r="BH7727" s="12"/>
      <c r="BI7727" s="12"/>
      <c r="BJ7727" s="13"/>
      <c r="BK7727" s="13"/>
      <c r="BL7727" s="13"/>
      <c r="BM7727" s="13"/>
      <c r="BN7727" s="13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1"/>
      <c r="L7728" s="11"/>
      <c r="M7728" s="12"/>
      <c r="N7728" s="12"/>
      <c r="O7728" s="12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  <c r="AD7728" s="12"/>
      <c r="AE7728" s="12"/>
      <c r="AF7728" s="12"/>
      <c r="AG7728" s="12"/>
      <c r="AH7728" s="12"/>
      <c r="AI7728" s="12"/>
      <c r="AJ7728" s="12"/>
      <c r="AK7728" s="12"/>
      <c r="AL7728" s="12"/>
      <c r="AM7728" s="12"/>
      <c r="AN7728" s="12"/>
      <c r="AO7728" s="12"/>
      <c r="AP7728" s="12"/>
      <c r="AQ7728" s="12"/>
      <c r="AR7728" s="12"/>
      <c r="AS7728" s="12"/>
      <c r="AT7728" s="12"/>
      <c r="AU7728" s="12"/>
      <c r="AV7728" s="12"/>
      <c r="AW7728" s="12"/>
      <c r="AX7728" s="12"/>
      <c r="AY7728" s="12"/>
      <c r="AZ7728" s="12"/>
      <c r="BA7728" s="12"/>
      <c r="BB7728" s="12"/>
      <c r="BC7728" s="12"/>
      <c r="BD7728" s="12"/>
      <c r="BE7728" s="12"/>
      <c r="BF7728" s="12"/>
      <c r="BG7728" s="12"/>
      <c r="BH7728" s="12"/>
      <c r="BI7728" s="12"/>
      <c r="BJ7728" s="13"/>
      <c r="BK7728" s="13"/>
      <c r="BL7728" s="13"/>
      <c r="BM7728" s="13"/>
      <c r="BN7728" s="13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1"/>
      <c r="L7729" s="11"/>
      <c r="M7729" s="12"/>
      <c r="N7729" s="12"/>
      <c r="O7729" s="12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  <c r="AD7729" s="12"/>
      <c r="AE7729" s="12"/>
      <c r="AF7729" s="12"/>
      <c r="AG7729" s="12"/>
      <c r="AH7729" s="12"/>
      <c r="AI7729" s="12"/>
      <c r="AJ7729" s="12"/>
      <c r="AK7729" s="12"/>
      <c r="AL7729" s="12"/>
      <c r="AM7729" s="12"/>
      <c r="AN7729" s="12"/>
      <c r="AO7729" s="12"/>
      <c r="AP7729" s="12"/>
      <c r="AQ7729" s="12"/>
      <c r="AR7729" s="12"/>
      <c r="AS7729" s="12"/>
      <c r="AT7729" s="12"/>
      <c r="AU7729" s="12"/>
      <c r="AV7729" s="12"/>
      <c r="AW7729" s="12"/>
      <c r="AX7729" s="12"/>
      <c r="AY7729" s="12"/>
      <c r="AZ7729" s="12"/>
      <c r="BA7729" s="12"/>
      <c r="BB7729" s="12"/>
      <c r="BC7729" s="12"/>
      <c r="BD7729" s="12"/>
      <c r="BE7729" s="12"/>
      <c r="BF7729" s="12"/>
      <c r="BG7729" s="12"/>
      <c r="BH7729" s="12"/>
      <c r="BI7729" s="12"/>
      <c r="BJ7729" s="13"/>
      <c r="BK7729" s="13"/>
      <c r="BL7729" s="13"/>
      <c r="BM7729" s="13"/>
      <c r="BN7729" s="13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1"/>
      <c r="L7730" s="11"/>
      <c r="M7730" s="12"/>
      <c r="N7730" s="12"/>
      <c r="O7730" s="12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  <c r="AD7730" s="12"/>
      <c r="AE7730" s="12"/>
      <c r="AF7730" s="12"/>
      <c r="AG7730" s="12"/>
      <c r="AH7730" s="12"/>
      <c r="AI7730" s="12"/>
      <c r="AJ7730" s="12"/>
      <c r="AK7730" s="12"/>
      <c r="AL7730" s="12"/>
      <c r="AM7730" s="12"/>
      <c r="AN7730" s="12"/>
      <c r="AO7730" s="12"/>
      <c r="AP7730" s="12"/>
      <c r="AQ7730" s="12"/>
      <c r="AR7730" s="12"/>
      <c r="AS7730" s="12"/>
      <c r="AT7730" s="12"/>
      <c r="AU7730" s="12"/>
      <c r="AV7730" s="12"/>
      <c r="AW7730" s="12"/>
      <c r="AX7730" s="12"/>
      <c r="AY7730" s="12"/>
      <c r="AZ7730" s="12"/>
      <c r="BA7730" s="12"/>
      <c r="BB7730" s="12"/>
      <c r="BC7730" s="12"/>
      <c r="BD7730" s="12"/>
      <c r="BE7730" s="12"/>
      <c r="BF7730" s="12"/>
      <c r="BG7730" s="12"/>
      <c r="BH7730" s="12"/>
      <c r="BI7730" s="12"/>
      <c r="BJ7730" s="13"/>
      <c r="BK7730" s="13"/>
      <c r="BL7730" s="13"/>
      <c r="BM7730" s="13"/>
      <c r="BN7730" s="13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1"/>
      <c r="L7731" s="11"/>
      <c r="M7731" s="12"/>
      <c r="N7731" s="12"/>
      <c r="O7731" s="12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  <c r="AD7731" s="12"/>
      <c r="AE7731" s="12"/>
      <c r="AF7731" s="12"/>
      <c r="AG7731" s="12"/>
      <c r="AH7731" s="12"/>
      <c r="AI7731" s="12"/>
      <c r="AJ7731" s="12"/>
      <c r="AK7731" s="12"/>
      <c r="AL7731" s="12"/>
      <c r="AM7731" s="12"/>
      <c r="AN7731" s="12"/>
      <c r="AO7731" s="12"/>
      <c r="AP7731" s="12"/>
      <c r="AQ7731" s="12"/>
      <c r="AR7731" s="12"/>
      <c r="AS7731" s="12"/>
      <c r="AT7731" s="12"/>
      <c r="AU7731" s="12"/>
      <c r="AV7731" s="12"/>
      <c r="AW7731" s="12"/>
      <c r="AX7731" s="12"/>
      <c r="AY7731" s="12"/>
      <c r="AZ7731" s="12"/>
      <c r="BA7731" s="12"/>
      <c r="BB7731" s="12"/>
      <c r="BC7731" s="12"/>
      <c r="BD7731" s="12"/>
      <c r="BE7731" s="12"/>
      <c r="BF7731" s="12"/>
      <c r="BG7731" s="12"/>
      <c r="BH7731" s="12"/>
      <c r="BI7731" s="12"/>
      <c r="BJ7731" s="13"/>
      <c r="BK7731" s="13"/>
      <c r="BL7731" s="13"/>
      <c r="BM7731" s="13"/>
      <c r="BN7731" s="13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1"/>
      <c r="L7732" s="11"/>
      <c r="M7732" s="12"/>
      <c r="N7732" s="12"/>
      <c r="O7732" s="12"/>
      <c r="P7732" s="12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  <c r="AC7732" s="12"/>
      <c r="AD7732" s="12"/>
      <c r="AE7732" s="12"/>
      <c r="AF7732" s="12"/>
      <c r="AG7732" s="12"/>
      <c r="AH7732" s="12"/>
      <c r="AI7732" s="12"/>
      <c r="AJ7732" s="12"/>
      <c r="AK7732" s="12"/>
      <c r="AL7732" s="12"/>
      <c r="AM7732" s="12"/>
      <c r="AN7732" s="12"/>
      <c r="AO7732" s="12"/>
      <c r="AP7732" s="12"/>
      <c r="AQ7732" s="12"/>
      <c r="AR7732" s="12"/>
      <c r="AS7732" s="12"/>
      <c r="AT7732" s="12"/>
      <c r="AU7732" s="12"/>
      <c r="AV7732" s="12"/>
      <c r="AW7732" s="12"/>
      <c r="AX7732" s="12"/>
      <c r="AY7732" s="12"/>
      <c r="AZ7732" s="12"/>
      <c r="BA7732" s="12"/>
      <c r="BB7732" s="12"/>
      <c r="BC7732" s="12"/>
      <c r="BD7732" s="12"/>
      <c r="BE7732" s="12"/>
      <c r="BF7732" s="12"/>
      <c r="BG7732" s="12"/>
      <c r="BH7732" s="12"/>
      <c r="BI7732" s="12"/>
      <c r="BJ7732" s="13"/>
      <c r="BK7732" s="13"/>
      <c r="BL7732" s="13"/>
      <c r="BM7732" s="13"/>
      <c r="BN7732" s="13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1"/>
      <c r="L7733" s="11"/>
      <c r="M7733" s="12"/>
      <c r="N7733" s="12"/>
      <c r="O7733" s="12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  <c r="AD7733" s="12"/>
      <c r="AE7733" s="12"/>
      <c r="AF7733" s="12"/>
      <c r="AG7733" s="12"/>
      <c r="AH7733" s="12"/>
      <c r="AI7733" s="12"/>
      <c r="AJ7733" s="12"/>
      <c r="AK7733" s="12"/>
      <c r="AL7733" s="12"/>
      <c r="AM7733" s="12"/>
      <c r="AN7733" s="12"/>
      <c r="AO7733" s="12"/>
      <c r="AP7733" s="12"/>
      <c r="AQ7733" s="12"/>
      <c r="AR7733" s="12"/>
      <c r="AS7733" s="12"/>
      <c r="AT7733" s="12"/>
      <c r="AU7733" s="12"/>
      <c r="AV7733" s="12"/>
      <c r="AW7733" s="12"/>
      <c r="AX7733" s="12"/>
      <c r="AY7733" s="12"/>
      <c r="AZ7733" s="12"/>
      <c r="BA7733" s="12"/>
      <c r="BB7733" s="12"/>
      <c r="BC7733" s="12"/>
      <c r="BD7733" s="12"/>
      <c r="BE7733" s="12"/>
      <c r="BF7733" s="12"/>
      <c r="BG7733" s="12"/>
      <c r="BH7733" s="12"/>
      <c r="BI7733" s="12"/>
      <c r="BJ7733" s="13"/>
      <c r="BK7733" s="13"/>
      <c r="BL7733" s="13"/>
      <c r="BM7733" s="13"/>
      <c r="BN7733" s="13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1"/>
      <c r="L7734" s="11"/>
      <c r="M7734" s="12"/>
      <c r="N7734" s="12"/>
      <c r="O7734" s="12"/>
      <c r="P7734" s="12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  <c r="AC7734" s="12"/>
      <c r="AD7734" s="12"/>
      <c r="AE7734" s="12"/>
      <c r="AF7734" s="12"/>
      <c r="AG7734" s="12"/>
      <c r="AH7734" s="12"/>
      <c r="AI7734" s="12"/>
      <c r="AJ7734" s="12"/>
      <c r="AK7734" s="12"/>
      <c r="AL7734" s="12"/>
      <c r="AM7734" s="12"/>
      <c r="AN7734" s="12"/>
      <c r="AO7734" s="12"/>
      <c r="AP7734" s="12"/>
      <c r="AQ7734" s="12"/>
      <c r="AR7734" s="12"/>
      <c r="AS7734" s="12"/>
      <c r="AT7734" s="12"/>
      <c r="AU7734" s="12"/>
      <c r="AV7734" s="12"/>
      <c r="AW7734" s="12"/>
      <c r="AX7734" s="12"/>
      <c r="AY7734" s="12"/>
      <c r="AZ7734" s="12"/>
      <c r="BA7734" s="12"/>
      <c r="BB7734" s="12"/>
      <c r="BC7734" s="12"/>
      <c r="BD7734" s="12"/>
      <c r="BE7734" s="12"/>
      <c r="BF7734" s="12"/>
      <c r="BG7734" s="12"/>
      <c r="BH7734" s="12"/>
      <c r="BI7734" s="12"/>
      <c r="BJ7734" s="13"/>
      <c r="BK7734" s="13"/>
      <c r="BL7734" s="13"/>
      <c r="BM7734" s="13"/>
      <c r="BN7734" s="13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1"/>
      <c r="L7735" s="11"/>
      <c r="M7735" s="12"/>
      <c r="N7735" s="12"/>
      <c r="O7735" s="12"/>
      <c r="P7735" s="12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  <c r="AC7735" s="12"/>
      <c r="AD7735" s="12"/>
      <c r="AE7735" s="12"/>
      <c r="AF7735" s="12"/>
      <c r="AG7735" s="12"/>
      <c r="AH7735" s="12"/>
      <c r="AI7735" s="12"/>
      <c r="AJ7735" s="12"/>
      <c r="AK7735" s="12"/>
      <c r="AL7735" s="12"/>
      <c r="AM7735" s="12"/>
      <c r="AN7735" s="12"/>
      <c r="AO7735" s="12"/>
      <c r="AP7735" s="12"/>
      <c r="AQ7735" s="12"/>
      <c r="AR7735" s="12"/>
      <c r="AS7735" s="12"/>
      <c r="AT7735" s="12"/>
      <c r="AU7735" s="12"/>
      <c r="AV7735" s="12"/>
      <c r="AW7735" s="12"/>
      <c r="AX7735" s="12"/>
      <c r="AY7735" s="12"/>
      <c r="AZ7735" s="12"/>
      <c r="BA7735" s="12"/>
      <c r="BB7735" s="12"/>
      <c r="BC7735" s="12"/>
      <c r="BD7735" s="12"/>
      <c r="BE7735" s="12"/>
      <c r="BF7735" s="12"/>
      <c r="BG7735" s="12"/>
      <c r="BH7735" s="12"/>
      <c r="BI7735" s="12"/>
      <c r="BJ7735" s="13"/>
      <c r="BK7735" s="13"/>
      <c r="BL7735" s="13"/>
      <c r="BM7735" s="13"/>
      <c r="BN7735" s="13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1"/>
      <c r="L7736" s="11"/>
      <c r="M7736" s="12"/>
      <c r="N7736" s="12"/>
      <c r="O7736" s="12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  <c r="AD7736" s="12"/>
      <c r="AE7736" s="12"/>
      <c r="AF7736" s="12"/>
      <c r="AG7736" s="12"/>
      <c r="AH7736" s="12"/>
      <c r="AI7736" s="12"/>
      <c r="AJ7736" s="12"/>
      <c r="AK7736" s="12"/>
      <c r="AL7736" s="12"/>
      <c r="AM7736" s="12"/>
      <c r="AN7736" s="12"/>
      <c r="AO7736" s="12"/>
      <c r="AP7736" s="12"/>
      <c r="AQ7736" s="12"/>
      <c r="AR7736" s="12"/>
      <c r="AS7736" s="12"/>
      <c r="AT7736" s="12"/>
      <c r="AU7736" s="12"/>
      <c r="AV7736" s="12"/>
      <c r="AW7736" s="12"/>
      <c r="AX7736" s="12"/>
      <c r="AY7736" s="12"/>
      <c r="AZ7736" s="12"/>
      <c r="BA7736" s="12"/>
      <c r="BB7736" s="12"/>
      <c r="BC7736" s="12"/>
      <c r="BD7736" s="12"/>
      <c r="BE7736" s="12"/>
      <c r="BF7736" s="12"/>
      <c r="BG7736" s="12"/>
      <c r="BH7736" s="12"/>
      <c r="BI7736" s="12"/>
      <c r="BJ7736" s="13"/>
      <c r="BK7736" s="13"/>
      <c r="BL7736" s="13"/>
      <c r="BM7736" s="13"/>
      <c r="BN7736" s="13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1"/>
      <c r="L7737" s="11"/>
      <c r="M7737" s="12"/>
      <c r="N7737" s="12"/>
      <c r="O7737" s="12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  <c r="AD7737" s="12"/>
      <c r="AE7737" s="12"/>
      <c r="AF7737" s="12"/>
      <c r="AG7737" s="12"/>
      <c r="AH7737" s="12"/>
      <c r="AI7737" s="12"/>
      <c r="AJ7737" s="12"/>
      <c r="AK7737" s="12"/>
      <c r="AL7737" s="12"/>
      <c r="AM7737" s="12"/>
      <c r="AN7737" s="12"/>
      <c r="AO7737" s="12"/>
      <c r="AP7737" s="12"/>
      <c r="AQ7737" s="12"/>
      <c r="AR7737" s="12"/>
      <c r="AS7737" s="12"/>
      <c r="AT7737" s="12"/>
      <c r="AU7737" s="12"/>
      <c r="AV7737" s="12"/>
      <c r="AW7737" s="12"/>
      <c r="AX7737" s="12"/>
      <c r="AY7737" s="12"/>
      <c r="AZ7737" s="12"/>
      <c r="BA7737" s="12"/>
      <c r="BB7737" s="12"/>
      <c r="BC7737" s="12"/>
      <c r="BD7737" s="12"/>
      <c r="BE7737" s="12"/>
      <c r="BF7737" s="12"/>
      <c r="BG7737" s="12"/>
      <c r="BH7737" s="12"/>
      <c r="BI7737" s="12"/>
      <c r="BJ7737" s="13"/>
      <c r="BK7737" s="13"/>
      <c r="BL7737" s="13"/>
      <c r="BM7737" s="13"/>
      <c r="BN7737" s="13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1"/>
      <c r="L7738" s="11"/>
      <c r="M7738" s="12"/>
      <c r="N7738" s="12"/>
      <c r="O7738" s="12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  <c r="AD7738" s="12"/>
      <c r="AE7738" s="12"/>
      <c r="AF7738" s="12"/>
      <c r="AG7738" s="12"/>
      <c r="AH7738" s="12"/>
      <c r="AI7738" s="12"/>
      <c r="AJ7738" s="12"/>
      <c r="AK7738" s="12"/>
      <c r="AL7738" s="12"/>
      <c r="AM7738" s="12"/>
      <c r="AN7738" s="12"/>
      <c r="AO7738" s="12"/>
      <c r="AP7738" s="12"/>
      <c r="AQ7738" s="12"/>
      <c r="AR7738" s="12"/>
      <c r="AS7738" s="12"/>
      <c r="AT7738" s="12"/>
      <c r="AU7738" s="12"/>
      <c r="AV7738" s="12"/>
      <c r="AW7738" s="12"/>
      <c r="AX7738" s="12"/>
      <c r="AY7738" s="12"/>
      <c r="AZ7738" s="12"/>
      <c r="BA7738" s="12"/>
      <c r="BB7738" s="12"/>
      <c r="BC7738" s="12"/>
      <c r="BD7738" s="12"/>
      <c r="BE7738" s="12"/>
      <c r="BF7738" s="12"/>
      <c r="BG7738" s="12"/>
      <c r="BH7738" s="12"/>
      <c r="BI7738" s="12"/>
      <c r="BJ7738" s="13"/>
      <c r="BK7738" s="13"/>
      <c r="BL7738" s="13"/>
      <c r="BM7738" s="13"/>
      <c r="BN7738" s="13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1"/>
      <c r="L7739" s="11"/>
      <c r="M7739" s="12"/>
      <c r="N7739" s="12"/>
      <c r="O7739" s="12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  <c r="AD7739" s="12"/>
      <c r="AE7739" s="12"/>
      <c r="AF7739" s="12"/>
      <c r="AG7739" s="12"/>
      <c r="AH7739" s="12"/>
      <c r="AI7739" s="12"/>
      <c r="AJ7739" s="12"/>
      <c r="AK7739" s="12"/>
      <c r="AL7739" s="12"/>
      <c r="AM7739" s="12"/>
      <c r="AN7739" s="12"/>
      <c r="AO7739" s="12"/>
      <c r="AP7739" s="12"/>
      <c r="AQ7739" s="12"/>
      <c r="AR7739" s="12"/>
      <c r="AS7739" s="12"/>
      <c r="AT7739" s="12"/>
      <c r="AU7739" s="12"/>
      <c r="AV7739" s="12"/>
      <c r="AW7739" s="12"/>
      <c r="AX7739" s="12"/>
      <c r="AY7739" s="12"/>
      <c r="AZ7739" s="12"/>
      <c r="BA7739" s="12"/>
      <c r="BB7739" s="12"/>
      <c r="BC7739" s="12"/>
      <c r="BD7739" s="12"/>
      <c r="BE7739" s="12"/>
      <c r="BF7739" s="12"/>
      <c r="BG7739" s="12"/>
      <c r="BH7739" s="12"/>
      <c r="BI7739" s="12"/>
      <c r="BJ7739" s="13"/>
      <c r="BK7739" s="13"/>
      <c r="BL7739" s="13"/>
      <c r="BM7739" s="13"/>
      <c r="BN7739" s="13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1"/>
      <c r="L7740" s="11"/>
      <c r="M7740" s="12"/>
      <c r="N7740" s="12"/>
      <c r="O7740" s="12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  <c r="AD7740" s="12"/>
      <c r="AE7740" s="12"/>
      <c r="AF7740" s="12"/>
      <c r="AG7740" s="12"/>
      <c r="AH7740" s="12"/>
      <c r="AI7740" s="12"/>
      <c r="AJ7740" s="12"/>
      <c r="AK7740" s="12"/>
      <c r="AL7740" s="12"/>
      <c r="AM7740" s="12"/>
      <c r="AN7740" s="12"/>
      <c r="AO7740" s="12"/>
      <c r="AP7740" s="12"/>
      <c r="AQ7740" s="12"/>
      <c r="AR7740" s="12"/>
      <c r="AS7740" s="12"/>
      <c r="AT7740" s="12"/>
      <c r="AU7740" s="12"/>
      <c r="AV7740" s="12"/>
      <c r="AW7740" s="12"/>
      <c r="AX7740" s="12"/>
      <c r="AY7740" s="12"/>
      <c r="AZ7740" s="12"/>
      <c r="BA7740" s="12"/>
      <c r="BB7740" s="12"/>
      <c r="BC7740" s="12"/>
      <c r="BD7740" s="12"/>
      <c r="BE7740" s="12"/>
      <c r="BF7740" s="12"/>
      <c r="BG7740" s="12"/>
      <c r="BH7740" s="12"/>
      <c r="BI7740" s="12"/>
      <c r="BJ7740" s="13"/>
      <c r="BK7740" s="13"/>
      <c r="BL7740" s="13"/>
      <c r="BM7740" s="13"/>
      <c r="BN7740" s="13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1"/>
      <c r="L7741" s="11"/>
      <c r="M7741" s="12"/>
      <c r="N7741" s="12"/>
      <c r="O7741" s="12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  <c r="AD7741" s="12"/>
      <c r="AE7741" s="12"/>
      <c r="AF7741" s="12"/>
      <c r="AG7741" s="12"/>
      <c r="AH7741" s="12"/>
      <c r="AI7741" s="12"/>
      <c r="AJ7741" s="12"/>
      <c r="AK7741" s="12"/>
      <c r="AL7741" s="12"/>
      <c r="AM7741" s="12"/>
      <c r="AN7741" s="12"/>
      <c r="AO7741" s="12"/>
      <c r="AP7741" s="12"/>
      <c r="AQ7741" s="12"/>
      <c r="AR7741" s="12"/>
      <c r="AS7741" s="12"/>
      <c r="AT7741" s="12"/>
      <c r="AU7741" s="12"/>
      <c r="AV7741" s="12"/>
      <c r="AW7741" s="12"/>
      <c r="AX7741" s="12"/>
      <c r="AY7741" s="12"/>
      <c r="AZ7741" s="12"/>
      <c r="BA7741" s="12"/>
      <c r="BB7741" s="12"/>
      <c r="BC7741" s="12"/>
      <c r="BD7741" s="12"/>
      <c r="BE7741" s="12"/>
      <c r="BF7741" s="12"/>
      <c r="BG7741" s="12"/>
      <c r="BH7741" s="12"/>
      <c r="BI7741" s="12"/>
      <c r="BJ7741" s="13"/>
      <c r="BK7741" s="13"/>
      <c r="BL7741" s="13"/>
      <c r="BM7741" s="13"/>
      <c r="BN7741" s="13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1"/>
      <c r="L7742" s="11"/>
      <c r="M7742" s="12"/>
      <c r="N7742" s="12"/>
      <c r="O7742" s="12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  <c r="AD7742" s="12"/>
      <c r="AE7742" s="12"/>
      <c r="AF7742" s="12"/>
      <c r="AG7742" s="12"/>
      <c r="AH7742" s="12"/>
      <c r="AI7742" s="12"/>
      <c r="AJ7742" s="12"/>
      <c r="AK7742" s="12"/>
      <c r="AL7742" s="12"/>
      <c r="AM7742" s="12"/>
      <c r="AN7742" s="12"/>
      <c r="AO7742" s="12"/>
      <c r="AP7742" s="12"/>
      <c r="AQ7742" s="12"/>
      <c r="AR7742" s="12"/>
      <c r="AS7742" s="12"/>
      <c r="AT7742" s="12"/>
      <c r="AU7742" s="12"/>
      <c r="AV7742" s="12"/>
      <c r="AW7742" s="12"/>
      <c r="AX7742" s="12"/>
      <c r="AY7742" s="12"/>
      <c r="AZ7742" s="12"/>
      <c r="BA7742" s="12"/>
      <c r="BB7742" s="12"/>
      <c r="BC7742" s="12"/>
      <c r="BD7742" s="12"/>
      <c r="BE7742" s="12"/>
      <c r="BF7742" s="12"/>
      <c r="BG7742" s="12"/>
      <c r="BH7742" s="12"/>
      <c r="BI7742" s="12"/>
      <c r="BJ7742" s="13"/>
      <c r="BK7742" s="13"/>
      <c r="BL7742" s="13"/>
      <c r="BM7742" s="13"/>
      <c r="BN7742" s="13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1"/>
      <c r="L7743" s="11"/>
      <c r="M7743" s="12"/>
      <c r="N7743" s="12"/>
      <c r="O7743" s="12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  <c r="AD7743" s="12"/>
      <c r="AE7743" s="12"/>
      <c r="AF7743" s="12"/>
      <c r="AG7743" s="12"/>
      <c r="AH7743" s="12"/>
      <c r="AI7743" s="12"/>
      <c r="AJ7743" s="12"/>
      <c r="AK7743" s="12"/>
      <c r="AL7743" s="12"/>
      <c r="AM7743" s="12"/>
      <c r="AN7743" s="12"/>
      <c r="AO7743" s="12"/>
      <c r="AP7743" s="12"/>
      <c r="AQ7743" s="12"/>
      <c r="AR7743" s="12"/>
      <c r="AS7743" s="12"/>
      <c r="AT7743" s="12"/>
      <c r="AU7743" s="12"/>
      <c r="AV7743" s="12"/>
      <c r="AW7743" s="12"/>
      <c r="AX7743" s="12"/>
      <c r="AY7743" s="12"/>
      <c r="AZ7743" s="12"/>
      <c r="BA7743" s="12"/>
      <c r="BB7743" s="12"/>
      <c r="BC7743" s="12"/>
      <c r="BD7743" s="12"/>
      <c r="BE7743" s="12"/>
      <c r="BF7743" s="12"/>
      <c r="BG7743" s="12"/>
      <c r="BH7743" s="12"/>
      <c r="BI7743" s="12"/>
      <c r="BJ7743" s="13"/>
      <c r="BK7743" s="13"/>
      <c r="BL7743" s="13"/>
      <c r="BM7743" s="13"/>
      <c r="BN7743" s="13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1"/>
      <c r="L7744" s="11"/>
      <c r="M7744" s="12"/>
      <c r="N7744" s="12"/>
      <c r="O7744" s="12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  <c r="AD7744" s="12"/>
      <c r="AE7744" s="12"/>
      <c r="AF7744" s="12"/>
      <c r="AG7744" s="12"/>
      <c r="AH7744" s="12"/>
      <c r="AI7744" s="12"/>
      <c r="AJ7744" s="12"/>
      <c r="AK7744" s="12"/>
      <c r="AL7744" s="12"/>
      <c r="AM7744" s="12"/>
      <c r="AN7744" s="12"/>
      <c r="AO7744" s="12"/>
      <c r="AP7744" s="12"/>
      <c r="AQ7744" s="12"/>
      <c r="AR7744" s="12"/>
      <c r="AS7744" s="12"/>
      <c r="AT7744" s="12"/>
      <c r="AU7744" s="12"/>
      <c r="AV7744" s="12"/>
      <c r="AW7744" s="12"/>
      <c r="AX7744" s="12"/>
      <c r="AY7744" s="12"/>
      <c r="AZ7744" s="12"/>
      <c r="BA7744" s="12"/>
      <c r="BB7744" s="12"/>
      <c r="BC7744" s="12"/>
      <c r="BD7744" s="12"/>
      <c r="BE7744" s="12"/>
      <c r="BF7744" s="12"/>
      <c r="BG7744" s="12"/>
      <c r="BH7744" s="12"/>
      <c r="BI7744" s="12"/>
      <c r="BJ7744" s="13"/>
      <c r="BK7744" s="13"/>
      <c r="BL7744" s="13"/>
      <c r="BM7744" s="13"/>
      <c r="BN7744" s="13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1"/>
      <c r="L7745" s="11"/>
      <c r="M7745" s="12"/>
      <c r="N7745" s="12"/>
      <c r="O7745" s="12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  <c r="AD7745" s="12"/>
      <c r="AE7745" s="12"/>
      <c r="AF7745" s="12"/>
      <c r="AG7745" s="12"/>
      <c r="AH7745" s="12"/>
      <c r="AI7745" s="12"/>
      <c r="AJ7745" s="12"/>
      <c r="AK7745" s="12"/>
      <c r="AL7745" s="12"/>
      <c r="AM7745" s="12"/>
      <c r="AN7745" s="12"/>
      <c r="AO7745" s="12"/>
      <c r="AP7745" s="12"/>
      <c r="AQ7745" s="12"/>
      <c r="AR7745" s="12"/>
      <c r="AS7745" s="12"/>
      <c r="AT7745" s="12"/>
      <c r="AU7745" s="12"/>
      <c r="AV7745" s="12"/>
      <c r="AW7745" s="12"/>
      <c r="AX7745" s="12"/>
      <c r="AY7745" s="12"/>
      <c r="AZ7745" s="12"/>
      <c r="BA7745" s="12"/>
      <c r="BB7745" s="12"/>
      <c r="BC7745" s="12"/>
      <c r="BD7745" s="12"/>
      <c r="BE7745" s="12"/>
      <c r="BF7745" s="12"/>
      <c r="BG7745" s="12"/>
      <c r="BH7745" s="12"/>
      <c r="BI7745" s="12"/>
      <c r="BJ7745" s="13"/>
      <c r="BK7745" s="13"/>
      <c r="BL7745" s="13"/>
      <c r="BM7745" s="13"/>
      <c r="BN7745" s="13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1"/>
      <c r="L7746" s="11"/>
      <c r="M7746" s="12"/>
      <c r="N7746" s="12"/>
      <c r="O7746" s="12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  <c r="AD7746" s="12"/>
      <c r="AE7746" s="12"/>
      <c r="AF7746" s="12"/>
      <c r="AG7746" s="12"/>
      <c r="AH7746" s="12"/>
      <c r="AI7746" s="12"/>
      <c r="AJ7746" s="12"/>
      <c r="AK7746" s="12"/>
      <c r="AL7746" s="12"/>
      <c r="AM7746" s="12"/>
      <c r="AN7746" s="12"/>
      <c r="AO7746" s="12"/>
      <c r="AP7746" s="12"/>
      <c r="AQ7746" s="12"/>
      <c r="AR7746" s="12"/>
      <c r="AS7746" s="12"/>
      <c r="AT7746" s="12"/>
      <c r="AU7746" s="12"/>
      <c r="AV7746" s="12"/>
      <c r="AW7746" s="12"/>
      <c r="AX7746" s="12"/>
      <c r="AY7746" s="12"/>
      <c r="AZ7746" s="12"/>
      <c r="BA7746" s="12"/>
      <c r="BB7746" s="12"/>
      <c r="BC7746" s="12"/>
      <c r="BD7746" s="12"/>
      <c r="BE7746" s="12"/>
      <c r="BF7746" s="12"/>
      <c r="BG7746" s="12"/>
      <c r="BH7746" s="12"/>
      <c r="BI7746" s="12"/>
      <c r="BJ7746" s="13"/>
      <c r="BK7746" s="13"/>
      <c r="BL7746" s="13"/>
      <c r="BM7746" s="13"/>
      <c r="BN7746" s="13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1"/>
      <c r="L7747" s="11"/>
      <c r="M7747" s="12"/>
      <c r="N7747" s="12"/>
      <c r="O7747" s="12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  <c r="AD7747" s="12"/>
      <c r="AE7747" s="12"/>
      <c r="AF7747" s="12"/>
      <c r="AG7747" s="12"/>
      <c r="AH7747" s="12"/>
      <c r="AI7747" s="12"/>
      <c r="AJ7747" s="12"/>
      <c r="AK7747" s="12"/>
      <c r="AL7747" s="12"/>
      <c r="AM7747" s="12"/>
      <c r="AN7747" s="12"/>
      <c r="AO7747" s="12"/>
      <c r="AP7747" s="12"/>
      <c r="AQ7747" s="12"/>
      <c r="AR7747" s="12"/>
      <c r="AS7747" s="12"/>
      <c r="AT7747" s="12"/>
      <c r="AU7747" s="12"/>
      <c r="AV7747" s="12"/>
      <c r="AW7747" s="12"/>
      <c r="AX7747" s="12"/>
      <c r="AY7747" s="12"/>
      <c r="AZ7747" s="12"/>
      <c r="BA7747" s="12"/>
      <c r="BB7747" s="12"/>
      <c r="BC7747" s="12"/>
      <c r="BD7747" s="12"/>
      <c r="BE7747" s="12"/>
      <c r="BF7747" s="12"/>
      <c r="BG7747" s="12"/>
      <c r="BH7747" s="12"/>
      <c r="BI7747" s="12"/>
      <c r="BJ7747" s="13"/>
      <c r="BK7747" s="13"/>
      <c r="BL7747" s="13"/>
      <c r="BM7747" s="13"/>
      <c r="BN7747" s="13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1"/>
      <c r="L7748" s="11"/>
      <c r="M7748" s="12"/>
      <c r="N7748" s="12"/>
      <c r="O7748" s="12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  <c r="AD7748" s="12"/>
      <c r="AE7748" s="12"/>
      <c r="AF7748" s="12"/>
      <c r="AG7748" s="12"/>
      <c r="AH7748" s="12"/>
      <c r="AI7748" s="12"/>
      <c r="AJ7748" s="12"/>
      <c r="AK7748" s="12"/>
      <c r="AL7748" s="12"/>
      <c r="AM7748" s="12"/>
      <c r="AN7748" s="12"/>
      <c r="AO7748" s="12"/>
      <c r="AP7748" s="12"/>
      <c r="AQ7748" s="12"/>
      <c r="AR7748" s="12"/>
      <c r="AS7748" s="12"/>
      <c r="AT7748" s="12"/>
      <c r="AU7748" s="12"/>
      <c r="AV7748" s="12"/>
      <c r="AW7748" s="12"/>
      <c r="AX7748" s="12"/>
      <c r="AY7748" s="12"/>
      <c r="AZ7748" s="12"/>
      <c r="BA7748" s="12"/>
      <c r="BB7748" s="12"/>
      <c r="BC7748" s="12"/>
      <c r="BD7748" s="12"/>
      <c r="BE7748" s="12"/>
      <c r="BF7748" s="12"/>
      <c r="BG7748" s="12"/>
      <c r="BH7748" s="12"/>
      <c r="BI7748" s="12"/>
      <c r="BJ7748" s="13"/>
      <c r="BK7748" s="13"/>
      <c r="BL7748" s="13"/>
      <c r="BM7748" s="13"/>
      <c r="BN7748" s="13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1"/>
      <c r="L7749" s="11"/>
      <c r="M7749" s="12"/>
      <c r="N7749" s="12"/>
      <c r="O7749" s="12"/>
      <c r="P7749" s="12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  <c r="AC7749" s="12"/>
      <c r="AD7749" s="12"/>
      <c r="AE7749" s="12"/>
      <c r="AF7749" s="12"/>
      <c r="AG7749" s="12"/>
      <c r="AH7749" s="12"/>
      <c r="AI7749" s="12"/>
      <c r="AJ7749" s="12"/>
      <c r="AK7749" s="12"/>
      <c r="AL7749" s="12"/>
      <c r="AM7749" s="12"/>
      <c r="AN7749" s="12"/>
      <c r="AO7749" s="12"/>
      <c r="AP7749" s="12"/>
      <c r="AQ7749" s="12"/>
      <c r="AR7749" s="12"/>
      <c r="AS7749" s="12"/>
      <c r="AT7749" s="12"/>
      <c r="AU7749" s="12"/>
      <c r="AV7749" s="12"/>
      <c r="AW7749" s="12"/>
      <c r="AX7749" s="12"/>
      <c r="AY7749" s="12"/>
      <c r="AZ7749" s="12"/>
      <c r="BA7749" s="12"/>
      <c r="BB7749" s="12"/>
      <c r="BC7749" s="12"/>
      <c r="BD7749" s="12"/>
      <c r="BE7749" s="12"/>
      <c r="BF7749" s="12"/>
      <c r="BG7749" s="12"/>
      <c r="BH7749" s="12"/>
      <c r="BI7749" s="12"/>
      <c r="BJ7749" s="13"/>
      <c r="BK7749" s="13"/>
      <c r="BL7749" s="13"/>
      <c r="BM7749" s="13"/>
      <c r="BN7749" s="13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1"/>
      <c r="L7750" s="11"/>
      <c r="M7750" s="12"/>
      <c r="N7750" s="12"/>
      <c r="O7750" s="12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  <c r="AD7750" s="12"/>
      <c r="AE7750" s="12"/>
      <c r="AF7750" s="12"/>
      <c r="AG7750" s="12"/>
      <c r="AH7750" s="12"/>
      <c r="AI7750" s="12"/>
      <c r="AJ7750" s="12"/>
      <c r="AK7750" s="12"/>
      <c r="AL7750" s="12"/>
      <c r="AM7750" s="12"/>
      <c r="AN7750" s="12"/>
      <c r="AO7750" s="12"/>
      <c r="AP7750" s="12"/>
      <c r="AQ7750" s="12"/>
      <c r="AR7750" s="12"/>
      <c r="AS7750" s="12"/>
      <c r="AT7750" s="12"/>
      <c r="AU7750" s="12"/>
      <c r="AV7750" s="12"/>
      <c r="AW7750" s="12"/>
      <c r="AX7750" s="12"/>
      <c r="AY7750" s="12"/>
      <c r="AZ7750" s="12"/>
      <c r="BA7750" s="12"/>
      <c r="BB7750" s="12"/>
      <c r="BC7750" s="12"/>
      <c r="BD7750" s="12"/>
      <c r="BE7750" s="12"/>
      <c r="BF7750" s="12"/>
      <c r="BG7750" s="12"/>
      <c r="BH7750" s="12"/>
      <c r="BI7750" s="12"/>
      <c r="BJ7750" s="13"/>
      <c r="BK7750" s="13"/>
      <c r="BL7750" s="13"/>
      <c r="BM7750" s="13"/>
      <c r="BN7750" s="13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1"/>
      <c r="L7751" s="11"/>
      <c r="M7751" s="12"/>
      <c r="N7751" s="12"/>
      <c r="O7751" s="12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  <c r="AD7751" s="12"/>
      <c r="AE7751" s="12"/>
      <c r="AF7751" s="12"/>
      <c r="AG7751" s="12"/>
      <c r="AH7751" s="12"/>
      <c r="AI7751" s="12"/>
      <c r="AJ7751" s="12"/>
      <c r="AK7751" s="12"/>
      <c r="AL7751" s="12"/>
      <c r="AM7751" s="12"/>
      <c r="AN7751" s="12"/>
      <c r="AO7751" s="12"/>
      <c r="AP7751" s="12"/>
      <c r="AQ7751" s="12"/>
      <c r="AR7751" s="12"/>
      <c r="AS7751" s="12"/>
      <c r="AT7751" s="12"/>
      <c r="AU7751" s="12"/>
      <c r="AV7751" s="12"/>
      <c r="AW7751" s="12"/>
      <c r="AX7751" s="12"/>
      <c r="AY7751" s="12"/>
      <c r="AZ7751" s="12"/>
      <c r="BA7751" s="12"/>
      <c r="BB7751" s="12"/>
      <c r="BC7751" s="12"/>
      <c r="BD7751" s="12"/>
      <c r="BE7751" s="12"/>
      <c r="BF7751" s="12"/>
      <c r="BG7751" s="12"/>
      <c r="BH7751" s="12"/>
      <c r="BI7751" s="12"/>
      <c r="BJ7751" s="13"/>
      <c r="BK7751" s="13"/>
      <c r="BL7751" s="13"/>
      <c r="BM7751" s="13"/>
      <c r="BN7751" s="13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1"/>
      <c r="L7752" s="11"/>
      <c r="M7752" s="12"/>
      <c r="N7752" s="12"/>
      <c r="O7752" s="12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  <c r="AD7752" s="12"/>
      <c r="AE7752" s="12"/>
      <c r="AF7752" s="12"/>
      <c r="AG7752" s="12"/>
      <c r="AH7752" s="12"/>
      <c r="AI7752" s="12"/>
      <c r="AJ7752" s="12"/>
      <c r="AK7752" s="12"/>
      <c r="AL7752" s="12"/>
      <c r="AM7752" s="12"/>
      <c r="AN7752" s="12"/>
      <c r="AO7752" s="12"/>
      <c r="AP7752" s="12"/>
      <c r="AQ7752" s="12"/>
      <c r="AR7752" s="12"/>
      <c r="AS7752" s="12"/>
      <c r="AT7752" s="12"/>
      <c r="AU7752" s="12"/>
      <c r="AV7752" s="12"/>
      <c r="AW7752" s="12"/>
      <c r="AX7752" s="12"/>
      <c r="AY7752" s="12"/>
      <c r="AZ7752" s="12"/>
      <c r="BA7752" s="12"/>
      <c r="BB7752" s="12"/>
      <c r="BC7752" s="12"/>
      <c r="BD7752" s="12"/>
      <c r="BE7752" s="12"/>
      <c r="BF7752" s="12"/>
      <c r="BG7752" s="12"/>
      <c r="BH7752" s="12"/>
      <c r="BI7752" s="12"/>
      <c r="BJ7752" s="13"/>
      <c r="BK7752" s="13"/>
      <c r="BL7752" s="13"/>
      <c r="BM7752" s="13"/>
      <c r="BN7752" s="13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1"/>
      <c r="L7753" s="11"/>
      <c r="M7753" s="12"/>
      <c r="N7753" s="12"/>
      <c r="O7753" s="12"/>
      <c r="P7753" s="12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  <c r="AC7753" s="12"/>
      <c r="AD7753" s="12"/>
      <c r="AE7753" s="12"/>
      <c r="AF7753" s="12"/>
      <c r="AG7753" s="12"/>
      <c r="AH7753" s="12"/>
      <c r="AI7753" s="12"/>
      <c r="AJ7753" s="12"/>
      <c r="AK7753" s="12"/>
      <c r="AL7753" s="12"/>
      <c r="AM7753" s="12"/>
      <c r="AN7753" s="12"/>
      <c r="AO7753" s="12"/>
      <c r="AP7753" s="12"/>
      <c r="AQ7753" s="12"/>
      <c r="AR7753" s="12"/>
      <c r="AS7753" s="12"/>
      <c r="AT7753" s="12"/>
      <c r="AU7753" s="12"/>
      <c r="AV7753" s="12"/>
      <c r="AW7753" s="12"/>
      <c r="AX7753" s="12"/>
      <c r="AY7753" s="12"/>
      <c r="AZ7753" s="12"/>
      <c r="BA7753" s="12"/>
      <c r="BB7753" s="12"/>
      <c r="BC7753" s="12"/>
      <c r="BD7753" s="12"/>
      <c r="BE7753" s="12"/>
      <c r="BF7753" s="12"/>
      <c r="BG7753" s="12"/>
      <c r="BH7753" s="12"/>
      <c r="BI7753" s="12"/>
      <c r="BJ7753" s="13"/>
      <c r="BK7753" s="13"/>
      <c r="BL7753" s="13"/>
      <c r="BM7753" s="13"/>
      <c r="BN7753" s="13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1"/>
      <c r="L7754" s="11"/>
      <c r="M7754" s="12"/>
      <c r="N7754" s="12"/>
      <c r="O7754" s="12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  <c r="AD7754" s="12"/>
      <c r="AE7754" s="12"/>
      <c r="AF7754" s="12"/>
      <c r="AG7754" s="12"/>
      <c r="AH7754" s="12"/>
      <c r="AI7754" s="12"/>
      <c r="AJ7754" s="12"/>
      <c r="AK7754" s="12"/>
      <c r="AL7754" s="12"/>
      <c r="AM7754" s="12"/>
      <c r="AN7754" s="12"/>
      <c r="AO7754" s="12"/>
      <c r="AP7754" s="12"/>
      <c r="AQ7754" s="12"/>
      <c r="AR7754" s="12"/>
      <c r="AS7754" s="12"/>
      <c r="AT7754" s="12"/>
      <c r="AU7754" s="12"/>
      <c r="AV7754" s="12"/>
      <c r="AW7754" s="12"/>
      <c r="AX7754" s="12"/>
      <c r="AY7754" s="12"/>
      <c r="AZ7754" s="12"/>
      <c r="BA7754" s="12"/>
      <c r="BB7754" s="12"/>
      <c r="BC7754" s="12"/>
      <c r="BD7754" s="12"/>
      <c r="BE7754" s="12"/>
      <c r="BF7754" s="12"/>
      <c r="BG7754" s="12"/>
      <c r="BH7754" s="12"/>
      <c r="BI7754" s="12"/>
      <c r="BJ7754" s="13"/>
      <c r="BK7754" s="13"/>
      <c r="BL7754" s="13"/>
      <c r="BM7754" s="13"/>
      <c r="BN7754" s="13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1"/>
      <c r="L7755" s="11"/>
      <c r="M7755" s="12"/>
      <c r="N7755" s="12"/>
      <c r="O7755" s="12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  <c r="AD7755" s="12"/>
      <c r="AE7755" s="12"/>
      <c r="AF7755" s="12"/>
      <c r="AG7755" s="12"/>
      <c r="AH7755" s="12"/>
      <c r="AI7755" s="12"/>
      <c r="AJ7755" s="12"/>
      <c r="AK7755" s="12"/>
      <c r="AL7755" s="12"/>
      <c r="AM7755" s="12"/>
      <c r="AN7755" s="12"/>
      <c r="AO7755" s="12"/>
      <c r="AP7755" s="12"/>
      <c r="AQ7755" s="12"/>
      <c r="AR7755" s="12"/>
      <c r="AS7755" s="12"/>
      <c r="AT7755" s="12"/>
      <c r="AU7755" s="12"/>
      <c r="AV7755" s="12"/>
      <c r="AW7755" s="12"/>
      <c r="AX7755" s="12"/>
      <c r="AY7755" s="12"/>
      <c r="AZ7755" s="12"/>
      <c r="BA7755" s="12"/>
      <c r="BB7755" s="12"/>
      <c r="BC7755" s="12"/>
      <c r="BD7755" s="12"/>
      <c r="BE7755" s="12"/>
      <c r="BF7755" s="12"/>
      <c r="BG7755" s="12"/>
      <c r="BH7755" s="12"/>
      <c r="BI7755" s="12"/>
      <c r="BJ7755" s="13"/>
      <c r="BK7755" s="13"/>
      <c r="BL7755" s="13"/>
      <c r="BM7755" s="13"/>
      <c r="BN7755" s="13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1"/>
      <c r="L7756" s="11"/>
      <c r="M7756" s="12"/>
      <c r="N7756" s="12"/>
      <c r="O7756" s="12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  <c r="AE7756" s="12"/>
      <c r="AF7756" s="12"/>
      <c r="AG7756" s="12"/>
      <c r="AH7756" s="12"/>
      <c r="AI7756" s="12"/>
      <c r="AJ7756" s="12"/>
      <c r="AK7756" s="12"/>
      <c r="AL7756" s="12"/>
      <c r="AM7756" s="12"/>
      <c r="AN7756" s="12"/>
      <c r="AO7756" s="12"/>
      <c r="AP7756" s="12"/>
      <c r="AQ7756" s="12"/>
      <c r="AR7756" s="12"/>
      <c r="AS7756" s="12"/>
      <c r="AT7756" s="12"/>
      <c r="AU7756" s="12"/>
      <c r="AV7756" s="12"/>
      <c r="AW7756" s="12"/>
      <c r="AX7756" s="12"/>
      <c r="AY7756" s="12"/>
      <c r="AZ7756" s="12"/>
      <c r="BA7756" s="12"/>
      <c r="BB7756" s="12"/>
      <c r="BC7756" s="12"/>
      <c r="BD7756" s="12"/>
      <c r="BE7756" s="12"/>
      <c r="BF7756" s="12"/>
      <c r="BG7756" s="12"/>
      <c r="BH7756" s="12"/>
      <c r="BI7756" s="12"/>
      <c r="BJ7756" s="13"/>
      <c r="BK7756" s="13"/>
      <c r="BL7756" s="13"/>
      <c r="BM7756" s="13"/>
      <c r="BN7756" s="13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1"/>
      <c r="L7757" s="11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  <c r="AD7757" s="12"/>
      <c r="AE7757" s="12"/>
      <c r="AF7757" s="12"/>
      <c r="AG7757" s="12"/>
      <c r="AH7757" s="12"/>
      <c r="AI7757" s="12"/>
      <c r="AJ7757" s="12"/>
      <c r="AK7757" s="12"/>
      <c r="AL7757" s="12"/>
      <c r="AM7757" s="12"/>
      <c r="AN7757" s="12"/>
      <c r="AO7757" s="12"/>
      <c r="AP7757" s="12"/>
      <c r="AQ7757" s="12"/>
      <c r="AR7757" s="12"/>
      <c r="AS7757" s="12"/>
      <c r="AT7757" s="12"/>
      <c r="AU7757" s="12"/>
      <c r="AV7757" s="12"/>
      <c r="AW7757" s="12"/>
      <c r="AX7757" s="12"/>
      <c r="AY7757" s="12"/>
      <c r="AZ7757" s="12"/>
      <c r="BA7757" s="12"/>
      <c r="BB7757" s="12"/>
      <c r="BC7757" s="12"/>
      <c r="BD7757" s="12"/>
      <c r="BE7757" s="12"/>
      <c r="BF7757" s="12"/>
      <c r="BG7757" s="12"/>
      <c r="BH7757" s="12"/>
      <c r="BI7757" s="12"/>
      <c r="BJ7757" s="13"/>
      <c r="BK7757" s="13"/>
      <c r="BL7757" s="13"/>
      <c r="BM7757" s="13"/>
      <c r="BN7757" s="13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1"/>
      <c r="L7758" s="11"/>
      <c r="M7758" s="12"/>
      <c r="N7758" s="12"/>
      <c r="O7758" s="12"/>
      <c r="P7758" s="12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  <c r="AC7758" s="12"/>
      <c r="AD7758" s="12"/>
      <c r="AE7758" s="12"/>
      <c r="AF7758" s="12"/>
      <c r="AG7758" s="12"/>
      <c r="AH7758" s="12"/>
      <c r="AI7758" s="12"/>
      <c r="AJ7758" s="12"/>
      <c r="AK7758" s="12"/>
      <c r="AL7758" s="12"/>
      <c r="AM7758" s="12"/>
      <c r="AN7758" s="12"/>
      <c r="AO7758" s="12"/>
      <c r="AP7758" s="12"/>
      <c r="AQ7758" s="12"/>
      <c r="AR7758" s="12"/>
      <c r="AS7758" s="12"/>
      <c r="AT7758" s="12"/>
      <c r="AU7758" s="12"/>
      <c r="AV7758" s="12"/>
      <c r="AW7758" s="12"/>
      <c r="AX7758" s="12"/>
      <c r="AY7758" s="12"/>
      <c r="AZ7758" s="12"/>
      <c r="BA7758" s="12"/>
      <c r="BB7758" s="12"/>
      <c r="BC7758" s="12"/>
      <c r="BD7758" s="12"/>
      <c r="BE7758" s="12"/>
      <c r="BF7758" s="12"/>
      <c r="BG7758" s="12"/>
      <c r="BH7758" s="12"/>
      <c r="BI7758" s="12"/>
      <c r="BJ7758" s="13"/>
      <c r="BK7758" s="13"/>
      <c r="BL7758" s="13"/>
      <c r="BM7758" s="13"/>
      <c r="BN7758" s="13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1"/>
      <c r="L7759" s="11"/>
      <c r="M7759" s="12"/>
      <c r="N7759" s="12"/>
      <c r="O7759" s="12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  <c r="AD7759" s="12"/>
      <c r="AE7759" s="12"/>
      <c r="AF7759" s="12"/>
      <c r="AG7759" s="12"/>
      <c r="AH7759" s="12"/>
      <c r="AI7759" s="12"/>
      <c r="AJ7759" s="12"/>
      <c r="AK7759" s="12"/>
      <c r="AL7759" s="12"/>
      <c r="AM7759" s="12"/>
      <c r="AN7759" s="12"/>
      <c r="AO7759" s="12"/>
      <c r="AP7759" s="12"/>
      <c r="AQ7759" s="12"/>
      <c r="AR7759" s="12"/>
      <c r="AS7759" s="12"/>
      <c r="AT7759" s="12"/>
      <c r="AU7759" s="12"/>
      <c r="AV7759" s="12"/>
      <c r="AW7759" s="12"/>
      <c r="AX7759" s="12"/>
      <c r="AY7759" s="12"/>
      <c r="AZ7759" s="12"/>
      <c r="BA7759" s="12"/>
      <c r="BB7759" s="12"/>
      <c r="BC7759" s="12"/>
      <c r="BD7759" s="12"/>
      <c r="BE7759" s="12"/>
      <c r="BF7759" s="12"/>
      <c r="BG7759" s="12"/>
      <c r="BH7759" s="12"/>
      <c r="BI7759" s="12"/>
      <c r="BJ7759" s="13"/>
      <c r="BK7759" s="13"/>
      <c r="BL7759" s="13"/>
      <c r="BM7759" s="13"/>
      <c r="BN7759" s="13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1"/>
      <c r="L7760" s="11"/>
      <c r="M7760" s="12"/>
      <c r="N7760" s="12"/>
      <c r="O7760" s="12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  <c r="AD7760" s="12"/>
      <c r="AE7760" s="12"/>
      <c r="AF7760" s="12"/>
      <c r="AG7760" s="12"/>
      <c r="AH7760" s="12"/>
      <c r="AI7760" s="12"/>
      <c r="AJ7760" s="12"/>
      <c r="AK7760" s="12"/>
      <c r="AL7760" s="12"/>
      <c r="AM7760" s="12"/>
      <c r="AN7760" s="12"/>
      <c r="AO7760" s="12"/>
      <c r="AP7760" s="12"/>
      <c r="AQ7760" s="12"/>
      <c r="AR7760" s="12"/>
      <c r="AS7760" s="12"/>
      <c r="AT7760" s="12"/>
      <c r="AU7760" s="12"/>
      <c r="AV7760" s="12"/>
      <c r="AW7760" s="12"/>
      <c r="AX7760" s="12"/>
      <c r="AY7760" s="12"/>
      <c r="AZ7760" s="12"/>
      <c r="BA7760" s="12"/>
      <c r="BB7760" s="12"/>
      <c r="BC7760" s="12"/>
      <c r="BD7760" s="12"/>
      <c r="BE7760" s="12"/>
      <c r="BF7760" s="12"/>
      <c r="BG7760" s="12"/>
      <c r="BH7760" s="12"/>
      <c r="BI7760" s="12"/>
      <c r="BJ7760" s="13"/>
      <c r="BK7760" s="13"/>
      <c r="BL7760" s="13"/>
      <c r="BM7760" s="13"/>
      <c r="BN7760" s="13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1"/>
      <c r="L7761" s="11"/>
      <c r="M7761" s="12"/>
      <c r="N7761" s="12"/>
      <c r="O7761" s="12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  <c r="AD7761" s="12"/>
      <c r="AE7761" s="12"/>
      <c r="AF7761" s="12"/>
      <c r="AG7761" s="12"/>
      <c r="AH7761" s="12"/>
      <c r="AI7761" s="12"/>
      <c r="AJ7761" s="12"/>
      <c r="AK7761" s="12"/>
      <c r="AL7761" s="12"/>
      <c r="AM7761" s="12"/>
      <c r="AN7761" s="12"/>
      <c r="AO7761" s="12"/>
      <c r="AP7761" s="12"/>
      <c r="AQ7761" s="12"/>
      <c r="AR7761" s="12"/>
      <c r="AS7761" s="12"/>
      <c r="AT7761" s="12"/>
      <c r="AU7761" s="12"/>
      <c r="AV7761" s="12"/>
      <c r="AW7761" s="12"/>
      <c r="AX7761" s="12"/>
      <c r="AY7761" s="12"/>
      <c r="AZ7761" s="12"/>
      <c r="BA7761" s="12"/>
      <c r="BB7761" s="12"/>
      <c r="BC7761" s="12"/>
      <c r="BD7761" s="12"/>
      <c r="BE7761" s="12"/>
      <c r="BF7761" s="12"/>
      <c r="BG7761" s="12"/>
      <c r="BH7761" s="12"/>
      <c r="BI7761" s="12"/>
      <c r="BJ7761" s="13"/>
      <c r="BK7761" s="13"/>
      <c r="BL7761" s="13"/>
      <c r="BM7761" s="13"/>
      <c r="BN7761" s="13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1"/>
      <c r="L7762" s="11"/>
      <c r="M7762" s="12"/>
      <c r="N7762" s="12"/>
      <c r="O7762" s="12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  <c r="AD7762" s="12"/>
      <c r="AE7762" s="12"/>
      <c r="AF7762" s="12"/>
      <c r="AG7762" s="12"/>
      <c r="AH7762" s="12"/>
      <c r="AI7762" s="12"/>
      <c r="AJ7762" s="12"/>
      <c r="AK7762" s="12"/>
      <c r="AL7762" s="12"/>
      <c r="AM7762" s="12"/>
      <c r="AN7762" s="12"/>
      <c r="AO7762" s="12"/>
      <c r="AP7762" s="12"/>
      <c r="AQ7762" s="12"/>
      <c r="AR7762" s="12"/>
      <c r="AS7762" s="12"/>
      <c r="AT7762" s="12"/>
      <c r="AU7762" s="12"/>
      <c r="AV7762" s="12"/>
      <c r="AW7762" s="12"/>
      <c r="AX7762" s="12"/>
      <c r="AY7762" s="12"/>
      <c r="AZ7762" s="12"/>
      <c r="BA7762" s="12"/>
      <c r="BB7762" s="12"/>
      <c r="BC7762" s="12"/>
      <c r="BD7762" s="12"/>
      <c r="BE7762" s="12"/>
      <c r="BF7762" s="12"/>
      <c r="BG7762" s="12"/>
      <c r="BH7762" s="12"/>
      <c r="BI7762" s="12"/>
      <c r="BJ7762" s="13"/>
      <c r="BK7762" s="13"/>
      <c r="BL7762" s="13"/>
      <c r="BM7762" s="13"/>
      <c r="BN7762" s="13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1"/>
      <c r="L7763" s="11"/>
      <c r="M7763" s="12"/>
      <c r="N7763" s="12"/>
      <c r="O7763" s="12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  <c r="AD7763" s="12"/>
      <c r="AE7763" s="12"/>
      <c r="AF7763" s="12"/>
      <c r="AG7763" s="12"/>
      <c r="AH7763" s="12"/>
      <c r="AI7763" s="12"/>
      <c r="AJ7763" s="12"/>
      <c r="AK7763" s="12"/>
      <c r="AL7763" s="12"/>
      <c r="AM7763" s="12"/>
      <c r="AN7763" s="12"/>
      <c r="AO7763" s="12"/>
      <c r="AP7763" s="12"/>
      <c r="AQ7763" s="12"/>
      <c r="AR7763" s="12"/>
      <c r="AS7763" s="12"/>
      <c r="AT7763" s="12"/>
      <c r="AU7763" s="12"/>
      <c r="AV7763" s="12"/>
      <c r="AW7763" s="12"/>
      <c r="AX7763" s="12"/>
      <c r="AY7763" s="12"/>
      <c r="AZ7763" s="12"/>
      <c r="BA7763" s="12"/>
      <c r="BB7763" s="12"/>
      <c r="BC7763" s="12"/>
      <c r="BD7763" s="12"/>
      <c r="BE7763" s="12"/>
      <c r="BF7763" s="12"/>
      <c r="BG7763" s="12"/>
      <c r="BH7763" s="12"/>
      <c r="BI7763" s="12"/>
      <c r="BJ7763" s="13"/>
      <c r="BK7763" s="13"/>
      <c r="BL7763" s="13"/>
      <c r="BM7763" s="13"/>
      <c r="BN7763" s="13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1"/>
      <c r="L7764" s="11"/>
      <c r="M7764" s="12"/>
      <c r="N7764" s="12"/>
      <c r="O7764" s="12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  <c r="AC7764" s="12"/>
      <c r="AD7764" s="12"/>
      <c r="AE7764" s="12"/>
      <c r="AF7764" s="12"/>
      <c r="AG7764" s="12"/>
      <c r="AH7764" s="12"/>
      <c r="AI7764" s="12"/>
      <c r="AJ7764" s="12"/>
      <c r="AK7764" s="12"/>
      <c r="AL7764" s="12"/>
      <c r="AM7764" s="12"/>
      <c r="AN7764" s="12"/>
      <c r="AO7764" s="12"/>
      <c r="AP7764" s="12"/>
      <c r="AQ7764" s="12"/>
      <c r="AR7764" s="12"/>
      <c r="AS7764" s="12"/>
      <c r="AT7764" s="12"/>
      <c r="AU7764" s="12"/>
      <c r="AV7764" s="12"/>
      <c r="AW7764" s="12"/>
      <c r="AX7764" s="12"/>
      <c r="AY7764" s="12"/>
      <c r="AZ7764" s="12"/>
      <c r="BA7764" s="12"/>
      <c r="BB7764" s="12"/>
      <c r="BC7764" s="12"/>
      <c r="BD7764" s="12"/>
      <c r="BE7764" s="12"/>
      <c r="BF7764" s="12"/>
      <c r="BG7764" s="12"/>
      <c r="BH7764" s="12"/>
      <c r="BI7764" s="12"/>
      <c r="BJ7764" s="13"/>
      <c r="BK7764" s="13"/>
      <c r="BL7764" s="13"/>
      <c r="BM7764" s="13"/>
      <c r="BN7764" s="13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1"/>
      <c r="L7765" s="11"/>
      <c r="M7765" s="12"/>
      <c r="N7765" s="12"/>
      <c r="O7765" s="12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  <c r="AD7765" s="12"/>
      <c r="AE7765" s="12"/>
      <c r="AF7765" s="12"/>
      <c r="AG7765" s="12"/>
      <c r="AH7765" s="12"/>
      <c r="AI7765" s="12"/>
      <c r="AJ7765" s="12"/>
      <c r="AK7765" s="12"/>
      <c r="AL7765" s="12"/>
      <c r="AM7765" s="12"/>
      <c r="AN7765" s="12"/>
      <c r="AO7765" s="12"/>
      <c r="AP7765" s="12"/>
      <c r="AQ7765" s="12"/>
      <c r="AR7765" s="12"/>
      <c r="AS7765" s="12"/>
      <c r="AT7765" s="12"/>
      <c r="AU7765" s="12"/>
      <c r="AV7765" s="12"/>
      <c r="AW7765" s="12"/>
      <c r="AX7765" s="12"/>
      <c r="AY7765" s="12"/>
      <c r="AZ7765" s="12"/>
      <c r="BA7765" s="12"/>
      <c r="BB7765" s="12"/>
      <c r="BC7765" s="12"/>
      <c r="BD7765" s="12"/>
      <c r="BE7765" s="12"/>
      <c r="BF7765" s="12"/>
      <c r="BG7765" s="12"/>
      <c r="BH7765" s="12"/>
      <c r="BI7765" s="12"/>
      <c r="BJ7765" s="13"/>
      <c r="BK7765" s="13"/>
      <c r="BL7765" s="13"/>
      <c r="BM7765" s="13"/>
      <c r="BN7765" s="13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1"/>
      <c r="L7766" s="11"/>
      <c r="M7766" s="12"/>
      <c r="N7766" s="12"/>
      <c r="O7766" s="12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  <c r="AD7766" s="12"/>
      <c r="AE7766" s="12"/>
      <c r="AF7766" s="12"/>
      <c r="AG7766" s="12"/>
      <c r="AH7766" s="12"/>
      <c r="AI7766" s="12"/>
      <c r="AJ7766" s="12"/>
      <c r="AK7766" s="12"/>
      <c r="AL7766" s="12"/>
      <c r="AM7766" s="12"/>
      <c r="AN7766" s="12"/>
      <c r="AO7766" s="12"/>
      <c r="AP7766" s="12"/>
      <c r="AQ7766" s="12"/>
      <c r="AR7766" s="12"/>
      <c r="AS7766" s="12"/>
      <c r="AT7766" s="12"/>
      <c r="AU7766" s="12"/>
      <c r="AV7766" s="12"/>
      <c r="AW7766" s="12"/>
      <c r="AX7766" s="12"/>
      <c r="AY7766" s="12"/>
      <c r="AZ7766" s="12"/>
      <c r="BA7766" s="12"/>
      <c r="BB7766" s="12"/>
      <c r="BC7766" s="12"/>
      <c r="BD7766" s="12"/>
      <c r="BE7766" s="12"/>
      <c r="BF7766" s="12"/>
      <c r="BG7766" s="12"/>
      <c r="BH7766" s="12"/>
      <c r="BI7766" s="12"/>
      <c r="BJ7766" s="13"/>
      <c r="BK7766" s="13"/>
      <c r="BL7766" s="13"/>
      <c r="BM7766" s="13"/>
      <c r="BN7766" s="13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1"/>
      <c r="L7767" s="11"/>
      <c r="M7767" s="12"/>
      <c r="N7767" s="12"/>
      <c r="O7767" s="12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  <c r="AD7767" s="12"/>
      <c r="AE7767" s="12"/>
      <c r="AF7767" s="12"/>
      <c r="AG7767" s="12"/>
      <c r="AH7767" s="12"/>
      <c r="AI7767" s="12"/>
      <c r="AJ7767" s="12"/>
      <c r="AK7767" s="12"/>
      <c r="AL7767" s="12"/>
      <c r="AM7767" s="12"/>
      <c r="AN7767" s="12"/>
      <c r="AO7767" s="12"/>
      <c r="AP7767" s="12"/>
      <c r="AQ7767" s="12"/>
      <c r="AR7767" s="12"/>
      <c r="AS7767" s="12"/>
      <c r="AT7767" s="12"/>
      <c r="AU7767" s="12"/>
      <c r="AV7767" s="12"/>
      <c r="AW7767" s="12"/>
      <c r="AX7767" s="12"/>
      <c r="AY7767" s="12"/>
      <c r="AZ7767" s="12"/>
      <c r="BA7767" s="12"/>
      <c r="BB7767" s="12"/>
      <c r="BC7767" s="12"/>
      <c r="BD7767" s="12"/>
      <c r="BE7767" s="12"/>
      <c r="BF7767" s="12"/>
      <c r="BG7767" s="12"/>
      <c r="BH7767" s="12"/>
      <c r="BI7767" s="12"/>
      <c r="BJ7767" s="13"/>
      <c r="BK7767" s="13"/>
      <c r="BL7767" s="13"/>
      <c r="BM7767" s="13"/>
      <c r="BN7767" s="13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1"/>
      <c r="L7768" s="11"/>
      <c r="M7768" s="12"/>
      <c r="N7768" s="12"/>
      <c r="O7768" s="12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  <c r="AD7768" s="12"/>
      <c r="AE7768" s="12"/>
      <c r="AF7768" s="12"/>
      <c r="AG7768" s="12"/>
      <c r="AH7768" s="12"/>
      <c r="AI7768" s="12"/>
      <c r="AJ7768" s="12"/>
      <c r="AK7768" s="12"/>
      <c r="AL7768" s="12"/>
      <c r="AM7768" s="12"/>
      <c r="AN7768" s="12"/>
      <c r="AO7768" s="12"/>
      <c r="AP7768" s="12"/>
      <c r="AQ7768" s="12"/>
      <c r="AR7768" s="12"/>
      <c r="AS7768" s="12"/>
      <c r="AT7768" s="12"/>
      <c r="AU7768" s="12"/>
      <c r="AV7768" s="12"/>
      <c r="AW7768" s="12"/>
      <c r="AX7768" s="12"/>
      <c r="AY7768" s="12"/>
      <c r="AZ7768" s="12"/>
      <c r="BA7768" s="12"/>
      <c r="BB7768" s="12"/>
      <c r="BC7768" s="12"/>
      <c r="BD7768" s="12"/>
      <c r="BE7768" s="12"/>
      <c r="BF7768" s="12"/>
      <c r="BG7768" s="12"/>
      <c r="BH7768" s="12"/>
      <c r="BI7768" s="12"/>
      <c r="BJ7768" s="13"/>
      <c r="BK7768" s="13"/>
      <c r="BL7768" s="13"/>
      <c r="BM7768" s="13"/>
      <c r="BN7768" s="13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1"/>
      <c r="L7769" s="11"/>
      <c r="M7769" s="12"/>
      <c r="N7769" s="12"/>
      <c r="O7769" s="12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  <c r="AD7769" s="12"/>
      <c r="AE7769" s="12"/>
      <c r="AF7769" s="12"/>
      <c r="AG7769" s="12"/>
      <c r="AH7769" s="12"/>
      <c r="AI7769" s="12"/>
      <c r="AJ7769" s="12"/>
      <c r="AK7769" s="12"/>
      <c r="AL7769" s="12"/>
      <c r="AM7769" s="12"/>
      <c r="AN7769" s="12"/>
      <c r="AO7769" s="12"/>
      <c r="AP7769" s="12"/>
      <c r="AQ7769" s="12"/>
      <c r="AR7769" s="12"/>
      <c r="AS7769" s="12"/>
      <c r="AT7769" s="12"/>
      <c r="AU7769" s="12"/>
      <c r="AV7769" s="12"/>
      <c r="AW7769" s="12"/>
      <c r="AX7769" s="12"/>
      <c r="AY7769" s="12"/>
      <c r="AZ7769" s="12"/>
      <c r="BA7769" s="12"/>
      <c r="BB7769" s="12"/>
      <c r="BC7769" s="12"/>
      <c r="BD7769" s="12"/>
      <c r="BE7769" s="12"/>
      <c r="BF7769" s="12"/>
      <c r="BG7769" s="12"/>
      <c r="BH7769" s="12"/>
      <c r="BI7769" s="12"/>
      <c r="BJ7769" s="13"/>
      <c r="BK7769" s="13"/>
      <c r="BL7769" s="13"/>
      <c r="BM7769" s="13"/>
      <c r="BN7769" s="13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1"/>
      <c r="L7770" s="11"/>
      <c r="M7770" s="12"/>
      <c r="N7770" s="12"/>
      <c r="O7770" s="12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  <c r="AD7770" s="12"/>
      <c r="AE7770" s="12"/>
      <c r="AF7770" s="12"/>
      <c r="AG7770" s="12"/>
      <c r="AH7770" s="12"/>
      <c r="AI7770" s="12"/>
      <c r="AJ7770" s="12"/>
      <c r="AK7770" s="12"/>
      <c r="AL7770" s="12"/>
      <c r="AM7770" s="12"/>
      <c r="AN7770" s="12"/>
      <c r="AO7770" s="12"/>
      <c r="AP7770" s="12"/>
      <c r="AQ7770" s="12"/>
      <c r="AR7770" s="12"/>
      <c r="AS7770" s="12"/>
      <c r="AT7770" s="12"/>
      <c r="AU7770" s="12"/>
      <c r="AV7770" s="12"/>
      <c r="AW7770" s="12"/>
      <c r="AX7770" s="12"/>
      <c r="AY7770" s="12"/>
      <c r="AZ7770" s="12"/>
      <c r="BA7770" s="12"/>
      <c r="BB7770" s="12"/>
      <c r="BC7770" s="12"/>
      <c r="BD7770" s="12"/>
      <c r="BE7770" s="12"/>
      <c r="BF7770" s="12"/>
      <c r="BG7770" s="12"/>
      <c r="BH7770" s="12"/>
      <c r="BI7770" s="12"/>
      <c r="BJ7770" s="13"/>
      <c r="BK7770" s="13"/>
      <c r="BL7770" s="13"/>
      <c r="BM7770" s="13"/>
      <c r="BN7770" s="13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1"/>
      <c r="L7771" s="11"/>
      <c r="M7771" s="12"/>
      <c r="N7771" s="12"/>
      <c r="O7771" s="12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  <c r="AD7771" s="12"/>
      <c r="AE7771" s="12"/>
      <c r="AF7771" s="12"/>
      <c r="AG7771" s="12"/>
      <c r="AH7771" s="12"/>
      <c r="AI7771" s="12"/>
      <c r="AJ7771" s="12"/>
      <c r="AK7771" s="12"/>
      <c r="AL7771" s="12"/>
      <c r="AM7771" s="12"/>
      <c r="AN7771" s="12"/>
      <c r="AO7771" s="12"/>
      <c r="AP7771" s="12"/>
      <c r="AQ7771" s="12"/>
      <c r="AR7771" s="12"/>
      <c r="AS7771" s="12"/>
      <c r="AT7771" s="12"/>
      <c r="AU7771" s="12"/>
      <c r="AV7771" s="12"/>
      <c r="AW7771" s="12"/>
      <c r="AX7771" s="12"/>
      <c r="AY7771" s="12"/>
      <c r="AZ7771" s="12"/>
      <c r="BA7771" s="12"/>
      <c r="BB7771" s="12"/>
      <c r="BC7771" s="12"/>
      <c r="BD7771" s="12"/>
      <c r="BE7771" s="12"/>
      <c r="BF7771" s="12"/>
      <c r="BG7771" s="12"/>
      <c r="BH7771" s="12"/>
      <c r="BI7771" s="12"/>
      <c r="BJ7771" s="13"/>
      <c r="BK7771" s="13"/>
      <c r="BL7771" s="13"/>
      <c r="BM7771" s="13"/>
      <c r="BN7771" s="13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1"/>
      <c r="L7772" s="11"/>
      <c r="M7772" s="12"/>
      <c r="N7772" s="12"/>
      <c r="O7772" s="12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  <c r="AD7772" s="12"/>
      <c r="AE7772" s="12"/>
      <c r="AF7772" s="12"/>
      <c r="AG7772" s="12"/>
      <c r="AH7772" s="12"/>
      <c r="AI7772" s="12"/>
      <c r="AJ7772" s="12"/>
      <c r="AK7772" s="12"/>
      <c r="AL7772" s="12"/>
      <c r="AM7772" s="12"/>
      <c r="AN7772" s="12"/>
      <c r="AO7772" s="12"/>
      <c r="AP7772" s="12"/>
      <c r="AQ7772" s="12"/>
      <c r="AR7772" s="12"/>
      <c r="AS7772" s="12"/>
      <c r="AT7772" s="12"/>
      <c r="AU7772" s="12"/>
      <c r="AV7772" s="12"/>
      <c r="AW7772" s="12"/>
      <c r="AX7772" s="12"/>
      <c r="AY7772" s="12"/>
      <c r="AZ7772" s="12"/>
      <c r="BA7772" s="12"/>
      <c r="BB7772" s="12"/>
      <c r="BC7772" s="12"/>
      <c r="BD7772" s="12"/>
      <c r="BE7772" s="12"/>
      <c r="BF7772" s="12"/>
      <c r="BG7772" s="12"/>
      <c r="BH7772" s="12"/>
      <c r="BI7772" s="12"/>
      <c r="BJ7772" s="13"/>
      <c r="BK7772" s="13"/>
      <c r="BL7772" s="13"/>
      <c r="BM7772" s="13"/>
      <c r="BN7772" s="13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1"/>
      <c r="L7773" s="11"/>
      <c r="M7773" s="12"/>
      <c r="N7773" s="12"/>
      <c r="O7773" s="12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  <c r="AD7773" s="12"/>
      <c r="AE7773" s="12"/>
      <c r="AF7773" s="12"/>
      <c r="AG7773" s="12"/>
      <c r="AH7773" s="12"/>
      <c r="AI7773" s="12"/>
      <c r="AJ7773" s="12"/>
      <c r="AK7773" s="12"/>
      <c r="AL7773" s="12"/>
      <c r="AM7773" s="12"/>
      <c r="AN7773" s="12"/>
      <c r="AO7773" s="12"/>
      <c r="AP7773" s="12"/>
      <c r="AQ7773" s="12"/>
      <c r="AR7773" s="12"/>
      <c r="AS7773" s="12"/>
      <c r="AT7773" s="12"/>
      <c r="AU7773" s="12"/>
      <c r="AV7773" s="12"/>
      <c r="AW7773" s="12"/>
      <c r="AX7773" s="12"/>
      <c r="AY7773" s="12"/>
      <c r="AZ7773" s="12"/>
      <c r="BA7773" s="12"/>
      <c r="BB7773" s="12"/>
      <c r="BC7773" s="12"/>
      <c r="BD7773" s="12"/>
      <c r="BE7773" s="12"/>
      <c r="BF7773" s="12"/>
      <c r="BG7773" s="12"/>
      <c r="BH7773" s="12"/>
      <c r="BI7773" s="12"/>
      <c r="BJ7773" s="13"/>
      <c r="BK7773" s="13"/>
      <c r="BL7773" s="13"/>
      <c r="BM7773" s="13"/>
      <c r="BN7773" s="13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1"/>
      <c r="L7774" s="11"/>
      <c r="M7774" s="12"/>
      <c r="N7774" s="12"/>
      <c r="O7774" s="12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  <c r="AD7774" s="12"/>
      <c r="AE7774" s="12"/>
      <c r="AF7774" s="12"/>
      <c r="AG7774" s="12"/>
      <c r="AH7774" s="12"/>
      <c r="AI7774" s="12"/>
      <c r="AJ7774" s="12"/>
      <c r="AK7774" s="12"/>
      <c r="AL7774" s="12"/>
      <c r="AM7774" s="12"/>
      <c r="AN7774" s="12"/>
      <c r="AO7774" s="12"/>
      <c r="AP7774" s="12"/>
      <c r="AQ7774" s="12"/>
      <c r="AR7774" s="12"/>
      <c r="AS7774" s="12"/>
      <c r="AT7774" s="12"/>
      <c r="AU7774" s="12"/>
      <c r="AV7774" s="12"/>
      <c r="AW7774" s="12"/>
      <c r="AX7774" s="12"/>
      <c r="AY7774" s="12"/>
      <c r="AZ7774" s="12"/>
      <c r="BA7774" s="12"/>
      <c r="BB7774" s="12"/>
      <c r="BC7774" s="12"/>
      <c r="BD7774" s="12"/>
      <c r="BE7774" s="12"/>
      <c r="BF7774" s="12"/>
      <c r="BG7774" s="12"/>
      <c r="BH7774" s="12"/>
      <c r="BI7774" s="12"/>
      <c r="BJ7774" s="13"/>
      <c r="BK7774" s="13"/>
      <c r="BL7774" s="13"/>
      <c r="BM7774" s="13"/>
      <c r="BN7774" s="13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1"/>
      <c r="L7775" s="11"/>
      <c r="M7775" s="12"/>
      <c r="N7775" s="12"/>
      <c r="O7775" s="12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  <c r="AC7775" s="12"/>
      <c r="AD7775" s="12"/>
      <c r="AE7775" s="12"/>
      <c r="AF7775" s="12"/>
      <c r="AG7775" s="12"/>
      <c r="AH7775" s="12"/>
      <c r="AI7775" s="12"/>
      <c r="AJ7775" s="12"/>
      <c r="AK7775" s="12"/>
      <c r="AL7775" s="12"/>
      <c r="AM7775" s="12"/>
      <c r="AN7775" s="12"/>
      <c r="AO7775" s="12"/>
      <c r="AP7775" s="12"/>
      <c r="AQ7775" s="12"/>
      <c r="AR7775" s="12"/>
      <c r="AS7775" s="12"/>
      <c r="AT7775" s="12"/>
      <c r="AU7775" s="12"/>
      <c r="AV7775" s="12"/>
      <c r="AW7775" s="12"/>
      <c r="AX7775" s="12"/>
      <c r="AY7775" s="12"/>
      <c r="AZ7775" s="12"/>
      <c r="BA7775" s="12"/>
      <c r="BB7775" s="12"/>
      <c r="BC7775" s="12"/>
      <c r="BD7775" s="12"/>
      <c r="BE7775" s="12"/>
      <c r="BF7775" s="12"/>
      <c r="BG7775" s="12"/>
      <c r="BH7775" s="12"/>
      <c r="BI7775" s="12"/>
      <c r="BJ7775" s="13"/>
      <c r="BK7775" s="13"/>
      <c r="BL7775" s="13"/>
      <c r="BM7775" s="13"/>
      <c r="BN7775" s="13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1"/>
      <c r="L7776" s="11"/>
      <c r="M7776" s="12"/>
      <c r="N7776" s="12"/>
      <c r="O7776" s="12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  <c r="AD7776" s="12"/>
      <c r="AE7776" s="12"/>
      <c r="AF7776" s="12"/>
      <c r="AG7776" s="12"/>
      <c r="AH7776" s="12"/>
      <c r="AI7776" s="12"/>
      <c r="AJ7776" s="12"/>
      <c r="AK7776" s="12"/>
      <c r="AL7776" s="12"/>
      <c r="AM7776" s="12"/>
      <c r="AN7776" s="12"/>
      <c r="AO7776" s="12"/>
      <c r="AP7776" s="12"/>
      <c r="AQ7776" s="12"/>
      <c r="AR7776" s="12"/>
      <c r="AS7776" s="12"/>
      <c r="AT7776" s="12"/>
      <c r="AU7776" s="12"/>
      <c r="AV7776" s="12"/>
      <c r="AW7776" s="12"/>
      <c r="AX7776" s="12"/>
      <c r="AY7776" s="12"/>
      <c r="AZ7776" s="12"/>
      <c r="BA7776" s="12"/>
      <c r="BB7776" s="12"/>
      <c r="BC7776" s="12"/>
      <c r="BD7776" s="12"/>
      <c r="BE7776" s="12"/>
      <c r="BF7776" s="12"/>
      <c r="BG7776" s="12"/>
      <c r="BH7776" s="12"/>
      <c r="BI7776" s="12"/>
      <c r="BJ7776" s="13"/>
      <c r="BK7776" s="13"/>
      <c r="BL7776" s="13"/>
      <c r="BM7776" s="13"/>
      <c r="BN7776" s="13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1"/>
      <c r="L7777" s="11"/>
      <c r="M7777" s="12"/>
      <c r="N7777" s="12"/>
      <c r="O7777" s="12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  <c r="AC7777" s="12"/>
      <c r="AD7777" s="12"/>
      <c r="AE7777" s="12"/>
      <c r="AF7777" s="12"/>
      <c r="AG7777" s="12"/>
      <c r="AH7777" s="12"/>
      <c r="AI7777" s="12"/>
      <c r="AJ7777" s="12"/>
      <c r="AK7777" s="12"/>
      <c r="AL7777" s="12"/>
      <c r="AM7777" s="12"/>
      <c r="AN7777" s="12"/>
      <c r="AO7777" s="12"/>
      <c r="AP7777" s="12"/>
      <c r="AQ7777" s="12"/>
      <c r="AR7777" s="12"/>
      <c r="AS7777" s="12"/>
      <c r="AT7777" s="12"/>
      <c r="AU7777" s="12"/>
      <c r="AV7777" s="12"/>
      <c r="AW7777" s="12"/>
      <c r="AX7777" s="12"/>
      <c r="AY7777" s="12"/>
      <c r="AZ7777" s="12"/>
      <c r="BA7777" s="12"/>
      <c r="BB7777" s="12"/>
      <c r="BC7777" s="12"/>
      <c r="BD7777" s="12"/>
      <c r="BE7777" s="12"/>
      <c r="BF7777" s="12"/>
      <c r="BG7777" s="12"/>
      <c r="BH7777" s="12"/>
      <c r="BI7777" s="12"/>
      <c r="BJ7777" s="13"/>
      <c r="BK7777" s="13"/>
      <c r="BL7777" s="13"/>
      <c r="BM7777" s="13"/>
      <c r="BN7777" s="13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1"/>
      <c r="L7778" s="11"/>
      <c r="M7778" s="12"/>
      <c r="N7778" s="12"/>
      <c r="O7778" s="12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  <c r="AD7778" s="12"/>
      <c r="AE7778" s="12"/>
      <c r="AF7778" s="12"/>
      <c r="AG7778" s="12"/>
      <c r="AH7778" s="12"/>
      <c r="AI7778" s="12"/>
      <c r="AJ7778" s="12"/>
      <c r="AK7778" s="12"/>
      <c r="AL7778" s="12"/>
      <c r="AM7778" s="12"/>
      <c r="AN7778" s="12"/>
      <c r="AO7778" s="12"/>
      <c r="AP7778" s="12"/>
      <c r="AQ7778" s="12"/>
      <c r="AR7778" s="12"/>
      <c r="AS7778" s="12"/>
      <c r="AT7778" s="12"/>
      <c r="AU7778" s="12"/>
      <c r="AV7778" s="12"/>
      <c r="AW7778" s="12"/>
      <c r="AX7778" s="12"/>
      <c r="AY7778" s="12"/>
      <c r="AZ7778" s="12"/>
      <c r="BA7778" s="12"/>
      <c r="BB7778" s="12"/>
      <c r="BC7778" s="12"/>
      <c r="BD7778" s="12"/>
      <c r="BE7778" s="12"/>
      <c r="BF7778" s="12"/>
      <c r="BG7778" s="12"/>
      <c r="BH7778" s="12"/>
      <c r="BI7778" s="12"/>
      <c r="BJ7778" s="13"/>
      <c r="BK7778" s="13"/>
      <c r="BL7778" s="13"/>
      <c r="BM7778" s="13"/>
      <c r="BN7778" s="13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1"/>
      <c r="L7779" s="11"/>
      <c r="M7779" s="12"/>
      <c r="N7779" s="12"/>
      <c r="O7779" s="12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  <c r="AD7779" s="12"/>
      <c r="AE7779" s="12"/>
      <c r="AF7779" s="12"/>
      <c r="AG7779" s="12"/>
      <c r="AH7779" s="12"/>
      <c r="AI7779" s="12"/>
      <c r="AJ7779" s="12"/>
      <c r="AK7779" s="12"/>
      <c r="AL7779" s="12"/>
      <c r="AM7779" s="12"/>
      <c r="AN7779" s="12"/>
      <c r="AO7779" s="12"/>
      <c r="AP7779" s="12"/>
      <c r="AQ7779" s="12"/>
      <c r="AR7779" s="12"/>
      <c r="AS7779" s="12"/>
      <c r="AT7779" s="12"/>
      <c r="AU7779" s="12"/>
      <c r="AV7779" s="12"/>
      <c r="AW7779" s="12"/>
      <c r="AX7779" s="12"/>
      <c r="AY7779" s="12"/>
      <c r="AZ7779" s="12"/>
      <c r="BA7779" s="12"/>
      <c r="BB7779" s="12"/>
      <c r="BC7779" s="12"/>
      <c r="BD7779" s="12"/>
      <c r="BE7779" s="12"/>
      <c r="BF7779" s="12"/>
      <c r="BG7779" s="12"/>
      <c r="BH7779" s="12"/>
      <c r="BI7779" s="12"/>
      <c r="BJ7779" s="13"/>
      <c r="BK7779" s="13"/>
      <c r="BL7779" s="13"/>
      <c r="BM7779" s="13"/>
      <c r="BN7779" s="13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1"/>
      <c r="L7780" s="11"/>
      <c r="M7780" s="12"/>
      <c r="N7780" s="12"/>
      <c r="O7780" s="12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  <c r="AD7780" s="12"/>
      <c r="AE7780" s="12"/>
      <c r="AF7780" s="12"/>
      <c r="AG7780" s="12"/>
      <c r="AH7780" s="12"/>
      <c r="AI7780" s="12"/>
      <c r="AJ7780" s="12"/>
      <c r="AK7780" s="12"/>
      <c r="AL7780" s="12"/>
      <c r="AM7780" s="12"/>
      <c r="AN7780" s="12"/>
      <c r="AO7780" s="12"/>
      <c r="AP7780" s="12"/>
      <c r="AQ7780" s="12"/>
      <c r="AR7780" s="12"/>
      <c r="AS7780" s="12"/>
      <c r="AT7780" s="12"/>
      <c r="AU7780" s="12"/>
      <c r="AV7780" s="12"/>
      <c r="AW7780" s="12"/>
      <c r="AX7780" s="12"/>
      <c r="AY7780" s="12"/>
      <c r="AZ7780" s="12"/>
      <c r="BA7780" s="12"/>
      <c r="BB7780" s="12"/>
      <c r="BC7780" s="12"/>
      <c r="BD7780" s="12"/>
      <c r="BE7780" s="12"/>
      <c r="BF7780" s="12"/>
      <c r="BG7780" s="12"/>
      <c r="BH7780" s="12"/>
      <c r="BI7780" s="12"/>
      <c r="BJ7780" s="13"/>
      <c r="BK7780" s="13"/>
      <c r="BL7780" s="13"/>
      <c r="BM7780" s="13"/>
      <c r="BN7780" s="13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1"/>
      <c r="L7781" s="11"/>
      <c r="M7781" s="12"/>
      <c r="N7781" s="12"/>
      <c r="O7781" s="12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  <c r="AD7781" s="12"/>
      <c r="AE7781" s="12"/>
      <c r="AF7781" s="12"/>
      <c r="AG7781" s="12"/>
      <c r="AH7781" s="12"/>
      <c r="AI7781" s="12"/>
      <c r="AJ7781" s="12"/>
      <c r="AK7781" s="12"/>
      <c r="AL7781" s="12"/>
      <c r="AM7781" s="12"/>
      <c r="AN7781" s="12"/>
      <c r="AO7781" s="12"/>
      <c r="AP7781" s="12"/>
      <c r="AQ7781" s="12"/>
      <c r="AR7781" s="12"/>
      <c r="AS7781" s="12"/>
      <c r="AT7781" s="12"/>
      <c r="AU7781" s="12"/>
      <c r="AV7781" s="12"/>
      <c r="AW7781" s="12"/>
      <c r="AX7781" s="12"/>
      <c r="AY7781" s="12"/>
      <c r="AZ7781" s="12"/>
      <c r="BA7781" s="12"/>
      <c r="BB7781" s="12"/>
      <c r="BC7781" s="12"/>
      <c r="BD7781" s="12"/>
      <c r="BE7781" s="12"/>
      <c r="BF7781" s="12"/>
      <c r="BG7781" s="12"/>
      <c r="BH7781" s="12"/>
      <c r="BI7781" s="12"/>
      <c r="BJ7781" s="13"/>
      <c r="BK7781" s="13"/>
      <c r="BL7781" s="13"/>
      <c r="BM7781" s="13"/>
      <c r="BN7781" s="13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1"/>
      <c r="L7782" s="11"/>
      <c r="M7782" s="12"/>
      <c r="N7782" s="12"/>
      <c r="O7782" s="12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  <c r="AD7782" s="12"/>
      <c r="AE7782" s="12"/>
      <c r="AF7782" s="12"/>
      <c r="AG7782" s="12"/>
      <c r="AH7782" s="12"/>
      <c r="AI7782" s="12"/>
      <c r="AJ7782" s="12"/>
      <c r="AK7782" s="12"/>
      <c r="AL7782" s="12"/>
      <c r="AM7782" s="12"/>
      <c r="AN7782" s="12"/>
      <c r="AO7782" s="12"/>
      <c r="AP7782" s="12"/>
      <c r="AQ7782" s="12"/>
      <c r="AR7782" s="12"/>
      <c r="AS7782" s="12"/>
      <c r="AT7782" s="12"/>
      <c r="AU7782" s="12"/>
      <c r="AV7782" s="12"/>
      <c r="AW7782" s="12"/>
      <c r="AX7782" s="12"/>
      <c r="AY7782" s="12"/>
      <c r="AZ7782" s="12"/>
      <c r="BA7782" s="12"/>
      <c r="BB7782" s="12"/>
      <c r="BC7782" s="12"/>
      <c r="BD7782" s="12"/>
      <c r="BE7782" s="12"/>
      <c r="BF7782" s="12"/>
      <c r="BG7782" s="12"/>
      <c r="BH7782" s="12"/>
      <c r="BI7782" s="12"/>
      <c r="BJ7782" s="13"/>
      <c r="BK7782" s="13"/>
      <c r="BL7782" s="13"/>
      <c r="BM7782" s="13"/>
      <c r="BN7782" s="13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1"/>
      <c r="L7783" s="11"/>
      <c r="M7783" s="12"/>
      <c r="N7783" s="12"/>
      <c r="O7783" s="12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  <c r="AD7783" s="12"/>
      <c r="AE7783" s="12"/>
      <c r="AF7783" s="12"/>
      <c r="AG7783" s="12"/>
      <c r="AH7783" s="12"/>
      <c r="AI7783" s="12"/>
      <c r="AJ7783" s="12"/>
      <c r="AK7783" s="12"/>
      <c r="AL7783" s="12"/>
      <c r="AM7783" s="12"/>
      <c r="AN7783" s="12"/>
      <c r="AO7783" s="12"/>
      <c r="AP7783" s="12"/>
      <c r="AQ7783" s="12"/>
      <c r="AR7783" s="12"/>
      <c r="AS7783" s="12"/>
      <c r="AT7783" s="12"/>
      <c r="AU7783" s="12"/>
      <c r="AV7783" s="12"/>
      <c r="AW7783" s="12"/>
      <c r="AX7783" s="12"/>
      <c r="AY7783" s="12"/>
      <c r="AZ7783" s="12"/>
      <c r="BA7783" s="12"/>
      <c r="BB7783" s="12"/>
      <c r="BC7783" s="12"/>
      <c r="BD7783" s="12"/>
      <c r="BE7783" s="12"/>
      <c r="BF7783" s="12"/>
      <c r="BG7783" s="12"/>
      <c r="BH7783" s="12"/>
      <c r="BI7783" s="12"/>
      <c r="BJ7783" s="13"/>
      <c r="BK7783" s="13"/>
      <c r="BL7783" s="13"/>
      <c r="BM7783" s="13"/>
      <c r="BN7783" s="13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1"/>
      <c r="L7784" s="11"/>
      <c r="M7784" s="12"/>
      <c r="N7784" s="12"/>
      <c r="O7784" s="12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  <c r="AD7784" s="12"/>
      <c r="AE7784" s="12"/>
      <c r="AF7784" s="12"/>
      <c r="AG7784" s="12"/>
      <c r="AH7784" s="12"/>
      <c r="AI7784" s="12"/>
      <c r="AJ7784" s="12"/>
      <c r="AK7784" s="12"/>
      <c r="AL7784" s="12"/>
      <c r="AM7784" s="12"/>
      <c r="AN7784" s="12"/>
      <c r="AO7784" s="12"/>
      <c r="AP7784" s="12"/>
      <c r="AQ7784" s="12"/>
      <c r="AR7784" s="12"/>
      <c r="AS7784" s="12"/>
      <c r="AT7784" s="12"/>
      <c r="AU7784" s="12"/>
      <c r="AV7784" s="12"/>
      <c r="AW7784" s="12"/>
      <c r="AX7784" s="12"/>
      <c r="AY7784" s="12"/>
      <c r="AZ7784" s="12"/>
      <c r="BA7784" s="12"/>
      <c r="BB7784" s="12"/>
      <c r="BC7784" s="12"/>
      <c r="BD7784" s="12"/>
      <c r="BE7784" s="12"/>
      <c r="BF7784" s="12"/>
      <c r="BG7784" s="12"/>
      <c r="BH7784" s="12"/>
      <c r="BI7784" s="12"/>
      <c r="BJ7784" s="13"/>
      <c r="BK7784" s="13"/>
      <c r="BL7784" s="13"/>
      <c r="BM7784" s="13"/>
      <c r="BN7784" s="13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1"/>
      <c r="L7785" s="11"/>
      <c r="M7785" s="12"/>
      <c r="N7785" s="12"/>
      <c r="O7785" s="12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  <c r="AD7785" s="12"/>
      <c r="AE7785" s="12"/>
      <c r="AF7785" s="12"/>
      <c r="AG7785" s="12"/>
      <c r="AH7785" s="12"/>
      <c r="AI7785" s="12"/>
      <c r="AJ7785" s="12"/>
      <c r="AK7785" s="12"/>
      <c r="AL7785" s="12"/>
      <c r="AM7785" s="12"/>
      <c r="AN7785" s="12"/>
      <c r="AO7785" s="12"/>
      <c r="AP7785" s="12"/>
      <c r="AQ7785" s="12"/>
      <c r="AR7785" s="12"/>
      <c r="AS7785" s="12"/>
      <c r="AT7785" s="12"/>
      <c r="AU7785" s="12"/>
      <c r="AV7785" s="12"/>
      <c r="AW7785" s="12"/>
      <c r="AX7785" s="12"/>
      <c r="AY7785" s="12"/>
      <c r="AZ7785" s="12"/>
      <c r="BA7785" s="12"/>
      <c r="BB7785" s="12"/>
      <c r="BC7785" s="12"/>
      <c r="BD7785" s="12"/>
      <c r="BE7785" s="12"/>
      <c r="BF7785" s="12"/>
      <c r="BG7785" s="12"/>
      <c r="BH7785" s="12"/>
      <c r="BI7785" s="12"/>
      <c r="BJ7785" s="13"/>
      <c r="BK7785" s="13"/>
      <c r="BL7785" s="13"/>
      <c r="BM7785" s="13"/>
      <c r="BN7785" s="13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1"/>
      <c r="L7786" s="11"/>
      <c r="M7786" s="12"/>
      <c r="N7786" s="12"/>
      <c r="O7786" s="12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  <c r="AD7786" s="12"/>
      <c r="AE7786" s="12"/>
      <c r="AF7786" s="12"/>
      <c r="AG7786" s="12"/>
      <c r="AH7786" s="12"/>
      <c r="AI7786" s="12"/>
      <c r="AJ7786" s="12"/>
      <c r="AK7786" s="12"/>
      <c r="AL7786" s="12"/>
      <c r="AM7786" s="12"/>
      <c r="AN7786" s="12"/>
      <c r="AO7786" s="12"/>
      <c r="AP7786" s="12"/>
      <c r="AQ7786" s="12"/>
      <c r="AR7786" s="12"/>
      <c r="AS7786" s="12"/>
      <c r="AT7786" s="12"/>
      <c r="AU7786" s="12"/>
      <c r="AV7786" s="12"/>
      <c r="AW7786" s="12"/>
      <c r="AX7786" s="12"/>
      <c r="AY7786" s="12"/>
      <c r="AZ7786" s="12"/>
      <c r="BA7786" s="12"/>
      <c r="BB7786" s="12"/>
      <c r="BC7786" s="12"/>
      <c r="BD7786" s="12"/>
      <c r="BE7786" s="12"/>
      <c r="BF7786" s="12"/>
      <c r="BG7786" s="12"/>
      <c r="BH7786" s="12"/>
      <c r="BI7786" s="12"/>
      <c r="BJ7786" s="13"/>
      <c r="BK7786" s="13"/>
      <c r="BL7786" s="13"/>
      <c r="BM7786" s="13"/>
      <c r="BN7786" s="13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1"/>
      <c r="L7787" s="11"/>
      <c r="M7787" s="12"/>
      <c r="N7787" s="12"/>
      <c r="O7787" s="12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  <c r="AD7787" s="12"/>
      <c r="AE7787" s="12"/>
      <c r="AF7787" s="12"/>
      <c r="AG7787" s="12"/>
      <c r="AH7787" s="12"/>
      <c r="AI7787" s="12"/>
      <c r="AJ7787" s="12"/>
      <c r="AK7787" s="12"/>
      <c r="AL7787" s="12"/>
      <c r="AM7787" s="12"/>
      <c r="AN7787" s="12"/>
      <c r="AO7787" s="12"/>
      <c r="AP7787" s="12"/>
      <c r="AQ7787" s="12"/>
      <c r="AR7787" s="12"/>
      <c r="AS7787" s="12"/>
      <c r="AT7787" s="12"/>
      <c r="AU7787" s="12"/>
      <c r="AV7787" s="12"/>
      <c r="AW7787" s="12"/>
      <c r="AX7787" s="12"/>
      <c r="AY7787" s="12"/>
      <c r="AZ7787" s="12"/>
      <c r="BA7787" s="12"/>
      <c r="BB7787" s="12"/>
      <c r="BC7787" s="12"/>
      <c r="BD7787" s="12"/>
      <c r="BE7787" s="12"/>
      <c r="BF7787" s="12"/>
      <c r="BG7787" s="12"/>
      <c r="BH7787" s="12"/>
      <c r="BI7787" s="12"/>
      <c r="BJ7787" s="13"/>
      <c r="BK7787" s="13"/>
      <c r="BL7787" s="13"/>
      <c r="BM7787" s="13"/>
      <c r="BN7787" s="13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1"/>
      <c r="L7788" s="11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  <c r="AE7788" s="12"/>
      <c r="AF7788" s="12"/>
      <c r="AG7788" s="12"/>
      <c r="AH7788" s="12"/>
      <c r="AI7788" s="12"/>
      <c r="AJ7788" s="12"/>
      <c r="AK7788" s="12"/>
      <c r="AL7788" s="12"/>
      <c r="AM7788" s="12"/>
      <c r="AN7788" s="12"/>
      <c r="AO7788" s="12"/>
      <c r="AP7788" s="12"/>
      <c r="AQ7788" s="12"/>
      <c r="AR7788" s="12"/>
      <c r="AS7788" s="12"/>
      <c r="AT7788" s="12"/>
      <c r="AU7788" s="12"/>
      <c r="AV7788" s="12"/>
      <c r="AW7788" s="12"/>
      <c r="AX7788" s="12"/>
      <c r="AY7788" s="12"/>
      <c r="AZ7788" s="12"/>
      <c r="BA7788" s="12"/>
      <c r="BB7788" s="12"/>
      <c r="BC7788" s="12"/>
      <c r="BD7788" s="12"/>
      <c r="BE7788" s="12"/>
      <c r="BF7788" s="12"/>
      <c r="BG7788" s="12"/>
      <c r="BH7788" s="12"/>
      <c r="BI7788" s="12"/>
      <c r="BJ7788" s="13"/>
      <c r="BK7788" s="13"/>
      <c r="BL7788" s="13"/>
      <c r="BM7788" s="13"/>
      <c r="BN7788" s="13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1"/>
      <c r="L7789" s="11"/>
      <c r="M7789" s="12"/>
      <c r="N7789" s="12"/>
      <c r="O7789" s="12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  <c r="AD7789" s="12"/>
      <c r="AE7789" s="12"/>
      <c r="AF7789" s="12"/>
      <c r="AG7789" s="12"/>
      <c r="AH7789" s="12"/>
      <c r="AI7789" s="12"/>
      <c r="AJ7789" s="12"/>
      <c r="AK7789" s="12"/>
      <c r="AL7789" s="12"/>
      <c r="AM7789" s="12"/>
      <c r="AN7789" s="12"/>
      <c r="AO7789" s="12"/>
      <c r="AP7789" s="12"/>
      <c r="AQ7789" s="12"/>
      <c r="AR7789" s="12"/>
      <c r="AS7789" s="12"/>
      <c r="AT7789" s="12"/>
      <c r="AU7789" s="12"/>
      <c r="AV7789" s="12"/>
      <c r="AW7789" s="12"/>
      <c r="AX7789" s="12"/>
      <c r="AY7789" s="12"/>
      <c r="AZ7789" s="12"/>
      <c r="BA7789" s="12"/>
      <c r="BB7789" s="12"/>
      <c r="BC7789" s="12"/>
      <c r="BD7789" s="12"/>
      <c r="BE7789" s="12"/>
      <c r="BF7789" s="12"/>
      <c r="BG7789" s="12"/>
      <c r="BH7789" s="12"/>
      <c r="BI7789" s="12"/>
      <c r="BJ7789" s="13"/>
      <c r="BK7789" s="13"/>
      <c r="BL7789" s="13"/>
      <c r="BM7789" s="13"/>
      <c r="BN7789" s="13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1"/>
      <c r="L7790" s="11"/>
      <c r="M7790" s="12"/>
      <c r="N7790" s="12"/>
      <c r="O7790" s="12"/>
      <c r="P7790" s="12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  <c r="AC7790" s="12"/>
      <c r="AD7790" s="12"/>
      <c r="AE7790" s="12"/>
      <c r="AF7790" s="12"/>
      <c r="AG7790" s="12"/>
      <c r="AH7790" s="12"/>
      <c r="AI7790" s="12"/>
      <c r="AJ7790" s="12"/>
      <c r="AK7790" s="12"/>
      <c r="AL7790" s="12"/>
      <c r="AM7790" s="12"/>
      <c r="AN7790" s="12"/>
      <c r="AO7790" s="12"/>
      <c r="AP7790" s="12"/>
      <c r="AQ7790" s="12"/>
      <c r="AR7790" s="12"/>
      <c r="AS7790" s="12"/>
      <c r="AT7790" s="12"/>
      <c r="AU7790" s="12"/>
      <c r="AV7790" s="12"/>
      <c r="AW7790" s="12"/>
      <c r="AX7790" s="12"/>
      <c r="AY7790" s="12"/>
      <c r="AZ7790" s="12"/>
      <c r="BA7790" s="12"/>
      <c r="BB7790" s="12"/>
      <c r="BC7790" s="12"/>
      <c r="BD7790" s="12"/>
      <c r="BE7790" s="12"/>
      <c r="BF7790" s="12"/>
      <c r="BG7790" s="12"/>
      <c r="BH7790" s="12"/>
      <c r="BI7790" s="12"/>
      <c r="BJ7790" s="13"/>
      <c r="BK7790" s="13"/>
      <c r="BL7790" s="13"/>
      <c r="BM7790" s="13"/>
      <c r="BN7790" s="13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1"/>
      <c r="L7791" s="11"/>
      <c r="M7791" s="12"/>
      <c r="N7791" s="12"/>
      <c r="O7791" s="12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  <c r="AD7791" s="12"/>
      <c r="AE7791" s="12"/>
      <c r="AF7791" s="12"/>
      <c r="AG7791" s="12"/>
      <c r="AH7791" s="12"/>
      <c r="AI7791" s="12"/>
      <c r="AJ7791" s="12"/>
      <c r="AK7791" s="12"/>
      <c r="AL7791" s="12"/>
      <c r="AM7791" s="12"/>
      <c r="AN7791" s="12"/>
      <c r="AO7791" s="12"/>
      <c r="AP7791" s="12"/>
      <c r="AQ7791" s="12"/>
      <c r="AR7791" s="12"/>
      <c r="AS7791" s="12"/>
      <c r="AT7791" s="12"/>
      <c r="AU7791" s="12"/>
      <c r="AV7791" s="12"/>
      <c r="AW7791" s="12"/>
      <c r="AX7791" s="12"/>
      <c r="AY7791" s="12"/>
      <c r="AZ7791" s="12"/>
      <c r="BA7791" s="12"/>
      <c r="BB7791" s="12"/>
      <c r="BC7791" s="12"/>
      <c r="BD7791" s="12"/>
      <c r="BE7791" s="12"/>
      <c r="BF7791" s="12"/>
      <c r="BG7791" s="12"/>
      <c r="BH7791" s="12"/>
      <c r="BI7791" s="12"/>
      <c r="BJ7791" s="13"/>
      <c r="BK7791" s="13"/>
      <c r="BL7791" s="13"/>
      <c r="BM7791" s="13"/>
      <c r="BN7791" s="13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1"/>
      <c r="L7792" s="11"/>
      <c r="M7792" s="12"/>
      <c r="N7792" s="12"/>
      <c r="O7792" s="12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  <c r="AD7792" s="12"/>
      <c r="AE7792" s="12"/>
      <c r="AF7792" s="12"/>
      <c r="AG7792" s="12"/>
      <c r="AH7792" s="12"/>
      <c r="AI7792" s="12"/>
      <c r="AJ7792" s="12"/>
      <c r="AK7792" s="12"/>
      <c r="AL7792" s="12"/>
      <c r="AM7792" s="12"/>
      <c r="AN7792" s="12"/>
      <c r="AO7792" s="12"/>
      <c r="AP7792" s="12"/>
      <c r="AQ7792" s="12"/>
      <c r="AR7792" s="12"/>
      <c r="AS7792" s="12"/>
      <c r="AT7792" s="12"/>
      <c r="AU7792" s="12"/>
      <c r="AV7792" s="12"/>
      <c r="AW7792" s="12"/>
      <c r="AX7792" s="12"/>
      <c r="AY7792" s="12"/>
      <c r="AZ7792" s="12"/>
      <c r="BA7792" s="12"/>
      <c r="BB7792" s="12"/>
      <c r="BC7792" s="12"/>
      <c r="BD7792" s="12"/>
      <c r="BE7792" s="12"/>
      <c r="BF7792" s="12"/>
      <c r="BG7792" s="12"/>
      <c r="BH7792" s="12"/>
      <c r="BI7792" s="12"/>
      <c r="BJ7792" s="13"/>
      <c r="BK7792" s="13"/>
      <c r="BL7792" s="13"/>
      <c r="BM7792" s="13"/>
      <c r="BN7792" s="13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1"/>
      <c r="L7793" s="11"/>
      <c r="M7793" s="12"/>
      <c r="N7793" s="12"/>
      <c r="O7793" s="12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  <c r="AD7793" s="12"/>
      <c r="AE7793" s="12"/>
      <c r="AF7793" s="12"/>
      <c r="AG7793" s="12"/>
      <c r="AH7793" s="12"/>
      <c r="AI7793" s="12"/>
      <c r="AJ7793" s="12"/>
      <c r="AK7793" s="12"/>
      <c r="AL7793" s="12"/>
      <c r="AM7793" s="12"/>
      <c r="AN7793" s="12"/>
      <c r="AO7793" s="12"/>
      <c r="AP7793" s="12"/>
      <c r="AQ7793" s="12"/>
      <c r="AR7793" s="12"/>
      <c r="AS7793" s="12"/>
      <c r="AT7793" s="12"/>
      <c r="AU7793" s="12"/>
      <c r="AV7793" s="12"/>
      <c r="AW7793" s="12"/>
      <c r="AX7793" s="12"/>
      <c r="AY7793" s="12"/>
      <c r="AZ7793" s="12"/>
      <c r="BA7793" s="12"/>
      <c r="BB7793" s="12"/>
      <c r="BC7793" s="12"/>
      <c r="BD7793" s="12"/>
      <c r="BE7793" s="12"/>
      <c r="BF7793" s="12"/>
      <c r="BG7793" s="12"/>
      <c r="BH7793" s="12"/>
      <c r="BI7793" s="12"/>
      <c r="BJ7793" s="13"/>
      <c r="BK7793" s="13"/>
      <c r="BL7793" s="13"/>
      <c r="BM7793" s="13"/>
      <c r="BN7793" s="13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1"/>
      <c r="L7794" s="11"/>
      <c r="M7794" s="12"/>
      <c r="N7794" s="12"/>
      <c r="O7794" s="12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  <c r="AD7794" s="12"/>
      <c r="AE7794" s="12"/>
      <c r="AF7794" s="12"/>
      <c r="AG7794" s="12"/>
      <c r="AH7794" s="12"/>
      <c r="AI7794" s="12"/>
      <c r="AJ7794" s="12"/>
      <c r="AK7794" s="12"/>
      <c r="AL7794" s="12"/>
      <c r="AM7794" s="12"/>
      <c r="AN7794" s="12"/>
      <c r="AO7794" s="12"/>
      <c r="AP7794" s="12"/>
      <c r="AQ7794" s="12"/>
      <c r="AR7794" s="12"/>
      <c r="AS7794" s="12"/>
      <c r="AT7794" s="12"/>
      <c r="AU7794" s="12"/>
      <c r="AV7794" s="12"/>
      <c r="AW7794" s="12"/>
      <c r="AX7794" s="12"/>
      <c r="AY7794" s="12"/>
      <c r="AZ7794" s="12"/>
      <c r="BA7794" s="12"/>
      <c r="BB7794" s="12"/>
      <c r="BC7794" s="12"/>
      <c r="BD7794" s="12"/>
      <c r="BE7794" s="12"/>
      <c r="BF7794" s="12"/>
      <c r="BG7794" s="12"/>
      <c r="BH7794" s="12"/>
      <c r="BI7794" s="12"/>
      <c r="BJ7794" s="13"/>
      <c r="BK7794" s="13"/>
      <c r="BL7794" s="13"/>
      <c r="BM7794" s="13"/>
      <c r="BN7794" s="13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1"/>
      <c r="L7795" s="11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  <c r="AD7795" s="12"/>
      <c r="AE7795" s="12"/>
      <c r="AF7795" s="12"/>
      <c r="AG7795" s="12"/>
      <c r="AH7795" s="12"/>
      <c r="AI7795" s="12"/>
      <c r="AJ7795" s="12"/>
      <c r="AK7795" s="12"/>
      <c r="AL7795" s="12"/>
      <c r="AM7795" s="12"/>
      <c r="AN7795" s="12"/>
      <c r="AO7795" s="12"/>
      <c r="AP7795" s="12"/>
      <c r="AQ7795" s="12"/>
      <c r="AR7795" s="12"/>
      <c r="AS7795" s="12"/>
      <c r="AT7795" s="12"/>
      <c r="AU7795" s="12"/>
      <c r="AV7795" s="12"/>
      <c r="AW7795" s="12"/>
      <c r="AX7795" s="12"/>
      <c r="AY7795" s="12"/>
      <c r="AZ7795" s="12"/>
      <c r="BA7795" s="12"/>
      <c r="BB7795" s="12"/>
      <c r="BC7795" s="12"/>
      <c r="BD7795" s="12"/>
      <c r="BE7795" s="12"/>
      <c r="BF7795" s="12"/>
      <c r="BG7795" s="12"/>
      <c r="BH7795" s="12"/>
      <c r="BI7795" s="12"/>
      <c r="BJ7795" s="13"/>
      <c r="BK7795" s="13"/>
      <c r="BL7795" s="13"/>
      <c r="BM7795" s="13"/>
      <c r="BN7795" s="13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1"/>
      <c r="L7796" s="11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  <c r="AD7796" s="12"/>
      <c r="AE7796" s="12"/>
      <c r="AF7796" s="12"/>
      <c r="AG7796" s="12"/>
      <c r="AH7796" s="12"/>
      <c r="AI7796" s="12"/>
      <c r="AJ7796" s="12"/>
      <c r="AK7796" s="12"/>
      <c r="AL7796" s="12"/>
      <c r="AM7796" s="12"/>
      <c r="AN7796" s="12"/>
      <c r="AO7796" s="12"/>
      <c r="AP7796" s="12"/>
      <c r="AQ7796" s="12"/>
      <c r="AR7796" s="12"/>
      <c r="AS7796" s="12"/>
      <c r="AT7796" s="12"/>
      <c r="AU7796" s="12"/>
      <c r="AV7796" s="12"/>
      <c r="AW7796" s="12"/>
      <c r="AX7796" s="12"/>
      <c r="AY7796" s="12"/>
      <c r="AZ7796" s="12"/>
      <c r="BA7796" s="12"/>
      <c r="BB7796" s="12"/>
      <c r="BC7796" s="12"/>
      <c r="BD7796" s="12"/>
      <c r="BE7796" s="12"/>
      <c r="BF7796" s="12"/>
      <c r="BG7796" s="12"/>
      <c r="BH7796" s="12"/>
      <c r="BI7796" s="12"/>
      <c r="BJ7796" s="13"/>
      <c r="BK7796" s="13"/>
      <c r="BL7796" s="13"/>
      <c r="BM7796" s="13"/>
      <c r="BN7796" s="13"/>
    </row>
    <row r="7797" spans="1:66" s="14" customFormat="1" x14ac:dyDescent="0.25">
      <c r="A7797" s="23"/>
      <c r="K7797" s="15"/>
      <c r="L7797" s="15"/>
      <c r="M7797" s="16"/>
      <c r="N7797" s="16"/>
      <c r="O7797" s="16"/>
      <c r="P7797" s="16"/>
      <c r="Q7797" s="16"/>
      <c r="R7797" s="16"/>
      <c r="S7797" s="16"/>
      <c r="T7797" s="16"/>
      <c r="U7797" s="16"/>
      <c r="V7797" s="16"/>
      <c r="W7797" s="16"/>
      <c r="X7797" s="16"/>
      <c r="Y7797" s="16"/>
      <c r="Z7797" s="16"/>
      <c r="AA7797" s="16"/>
      <c r="AB7797" s="16"/>
      <c r="AC7797" s="16"/>
      <c r="AD7797" s="16"/>
      <c r="AE7797" s="16"/>
      <c r="AF7797" s="16"/>
      <c r="AG7797" s="16"/>
      <c r="AH7797" s="16"/>
      <c r="AI7797" s="16"/>
      <c r="AJ7797" s="16"/>
      <c r="AK7797" s="16"/>
      <c r="AL7797" s="16"/>
      <c r="AM7797" s="16"/>
      <c r="AN7797" s="16"/>
      <c r="AO7797" s="16"/>
      <c r="AP7797" s="16"/>
      <c r="AQ7797" s="16"/>
      <c r="AR7797" s="16"/>
      <c r="AS7797" s="16"/>
      <c r="AT7797" s="16"/>
      <c r="AU7797" s="16"/>
      <c r="AV7797" s="16"/>
      <c r="AW7797" s="16"/>
      <c r="AX7797" s="16"/>
      <c r="AY7797" s="16"/>
      <c r="AZ7797" s="16"/>
      <c r="BA7797" s="16"/>
      <c r="BB7797" s="16"/>
      <c r="BC7797" s="16"/>
      <c r="BD7797" s="16"/>
      <c r="BE7797" s="16"/>
      <c r="BF7797" s="16"/>
      <c r="BG7797" s="16"/>
      <c r="BH7797" s="16"/>
      <c r="BI7797" s="16"/>
      <c r="BJ7797" s="17"/>
      <c r="BK7797" s="17"/>
      <c r="BL7797" s="17"/>
      <c r="BM7797" s="17"/>
      <c r="BN7797" s="17"/>
    </row>
    <row r="7798" spans="1:66" x14ac:dyDescent="0.25">
      <c r="D7798"/>
      <c r="E7798" s="10"/>
      <c r="F7798" s="10"/>
      <c r="G7798" s="10"/>
      <c r="H7798" s="10"/>
      <c r="I7798" s="10"/>
      <c r="J7798" s="10"/>
      <c r="K7798" s="11"/>
      <c r="L7798" s="11"/>
      <c r="M7798" s="12"/>
      <c r="N7798" s="12"/>
      <c r="O7798" s="12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  <c r="AE7798" s="12"/>
      <c r="AF7798" s="12"/>
      <c r="AG7798" s="12"/>
      <c r="AH7798" s="12"/>
      <c r="AI7798" s="12"/>
      <c r="AJ7798" s="12"/>
      <c r="AK7798" s="12"/>
      <c r="AL7798" s="12"/>
      <c r="AM7798" s="12"/>
      <c r="AN7798" s="12"/>
      <c r="AO7798" s="12"/>
      <c r="AP7798" s="12"/>
      <c r="AQ7798" s="12"/>
      <c r="AR7798" s="12"/>
      <c r="AS7798" s="12"/>
      <c r="AT7798" s="12"/>
      <c r="AU7798" s="12"/>
      <c r="AV7798" s="12"/>
      <c r="AW7798" s="12"/>
      <c r="AX7798" s="12"/>
      <c r="AY7798" s="12"/>
      <c r="AZ7798" s="12"/>
      <c r="BA7798" s="12"/>
      <c r="BB7798" s="12"/>
      <c r="BC7798" s="12"/>
      <c r="BD7798" s="12"/>
      <c r="BE7798" s="12"/>
      <c r="BF7798" s="12"/>
      <c r="BG7798" s="12"/>
      <c r="BH7798" s="12"/>
      <c r="BI7798" s="12"/>
      <c r="BJ7798" s="13"/>
      <c r="BK7798" s="13"/>
      <c r="BL7798" s="13"/>
      <c r="BM7798" s="13"/>
      <c r="BN7798" s="13"/>
    </row>
    <row r="7799" spans="1:66" x14ac:dyDescent="0.25">
      <c r="D7799"/>
      <c r="E7799" s="10"/>
      <c r="F7799" s="10"/>
      <c r="G7799" s="10"/>
      <c r="H7799" s="10"/>
      <c r="I7799" s="10"/>
      <c r="J7799" s="10"/>
      <c r="K7799" s="11"/>
      <c r="L7799" s="11"/>
      <c r="M7799" s="12"/>
      <c r="N7799" s="12"/>
      <c r="O7799" s="12"/>
      <c r="P7799" s="12"/>
      <c r="Q7799" s="12"/>
      <c r="R7799" s="12"/>
      <c r="S7799" s="12"/>
      <c r="T7799" s="12"/>
      <c r="U7799" s="12"/>
      <c r="V7799" s="12"/>
      <c r="W7799" s="12"/>
      <c r="X7799" s="12"/>
      <c r="Y7799" s="12"/>
      <c r="Z7799" s="12"/>
      <c r="AA7799" s="12"/>
      <c r="AB7799" s="12"/>
      <c r="AC7799" s="12"/>
      <c r="AD7799" s="12"/>
      <c r="AE7799" s="12"/>
      <c r="AF7799" s="12"/>
      <c r="AG7799" s="12"/>
      <c r="AH7799" s="12"/>
      <c r="AI7799" s="12"/>
      <c r="AJ7799" s="12"/>
      <c r="AK7799" s="12"/>
      <c r="AL7799" s="12"/>
      <c r="AM7799" s="12"/>
      <c r="AN7799" s="12"/>
      <c r="AO7799" s="12"/>
      <c r="AP7799" s="12"/>
      <c r="AQ7799" s="12"/>
      <c r="AR7799" s="12"/>
      <c r="AS7799" s="12"/>
      <c r="AT7799" s="12"/>
      <c r="AU7799" s="12"/>
      <c r="AV7799" s="12"/>
      <c r="AW7799" s="12"/>
      <c r="AX7799" s="12"/>
      <c r="AY7799" s="12"/>
      <c r="AZ7799" s="12"/>
      <c r="BA7799" s="12"/>
      <c r="BB7799" s="12"/>
      <c r="BC7799" s="12"/>
      <c r="BD7799" s="12"/>
      <c r="BE7799" s="12"/>
      <c r="BF7799" s="12"/>
      <c r="BG7799" s="12"/>
      <c r="BH7799" s="12"/>
      <c r="BI7799" s="12"/>
      <c r="BJ7799" s="13"/>
      <c r="BK7799" s="13"/>
      <c r="BL7799" s="13"/>
      <c r="BM7799" s="13"/>
      <c r="BN7799" s="13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1"/>
      <c r="L7800" s="11"/>
      <c r="M7800" s="12"/>
      <c r="N7800" s="12"/>
      <c r="O7800" s="12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  <c r="AD7800" s="12"/>
      <c r="AE7800" s="12"/>
      <c r="AF7800" s="12"/>
      <c r="AG7800" s="12"/>
      <c r="AH7800" s="12"/>
      <c r="AI7800" s="12"/>
      <c r="AJ7800" s="12"/>
      <c r="AK7800" s="12"/>
      <c r="AL7800" s="12"/>
      <c r="AM7800" s="12"/>
      <c r="AN7800" s="12"/>
      <c r="AO7800" s="12"/>
      <c r="AP7800" s="12"/>
      <c r="AQ7800" s="12"/>
      <c r="AR7800" s="12"/>
      <c r="AS7800" s="12"/>
      <c r="AT7800" s="12"/>
      <c r="AU7800" s="12"/>
      <c r="AV7800" s="12"/>
      <c r="AW7800" s="12"/>
      <c r="AX7800" s="12"/>
      <c r="AY7800" s="12"/>
      <c r="AZ7800" s="12"/>
      <c r="BA7800" s="12"/>
      <c r="BB7800" s="12"/>
      <c r="BC7800" s="12"/>
      <c r="BD7800" s="12"/>
      <c r="BE7800" s="12"/>
      <c r="BF7800" s="12"/>
      <c r="BG7800" s="12"/>
      <c r="BH7800" s="12"/>
      <c r="BI7800" s="12"/>
      <c r="BJ7800" s="13"/>
      <c r="BK7800" s="13"/>
      <c r="BL7800" s="13"/>
      <c r="BM7800" s="13"/>
      <c r="BN7800" s="13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1"/>
      <c r="L7801" s="11"/>
      <c r="M7801" s="12"/>
      <c r="N7801" s="12"/>
      <c r="O7801" s="12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  <c r="AD7801" s="12"/>
      <c r="AE7801" s="12"/>
      <c r="AF7801" s="12"/>
      <c r="AG7801" s="12"/>
      <c r="AH7801" s="12"/>
      <c r="AI7801" s="12"/>
      <c r="AJ7801" s="12"/>
      <c r="AK7801" s="12"/>
      <c r="AL7801" s="12"/>
      <c r="AM7801" s="12"/>
      <c r="AN7801" s="12"/>
      <c r="AO7801" s="12"/>
      <c r="AP7801" s="12"/>
      <c r="AQ7801" s="12"/>
      <c r="AR7801" s="12"/>
      <c r="AS7801" s="12"/>
      <c r="AT7801" s="12"/>
      <c r="AU7801" s="12"/>
      <c r="AV7801" s="12"/>
      <c r="AW7801" s="12"/>
      <c r="AX7801" s="12"/>
      <c r="AY7801" s="12"/>
      <c r="AZ7801" s="12"/>
      <c r="BA7801" s="12"/>
      <c r="BB7801" s="12"/>
      <c r="BC7801" s="12"/>
      <c r="BD7801" s="12"/>
      <c r="BE7801" s="12"/>
      <c r="BF7801" s="12"/>
      <c r="BG7801" s="12"/>
      <c r="BH7801" s="12"/>
      <c r="BI7801" s="12"/>
      <c r="BJ7801" s="13"/>
      <c r="BK7801" s="13"/>
      <c r="BL7801" s="13"/>
      <c r="BM7801" s="13"/>
      <c r="BN7801" s="13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1"/>
      <c r="L7802" s="11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  <c r="AE7802" s="12"/>
      <c r="AF7802" s="12"/>
      <c r="AG7802" s="12"/>
      <c r="AH7802" s="12"/>
      <c r="AI7802" s="12"/>
      <c r="AJ7802" s="12"/>
      <c r="AK7802" s="12"/>
      <c r="AL7802" s="12"/>
      <c r="AM7802" s="12"/>
      <c r="AN7802" s="12"/>
      <c r="AO7802" s="12"/>
      <c r="AP7802" s="12"/>
      <c r="AQ7802" s="12"/>
      <c r="AR7802" s="12"/>
      <c r="AS7802" s="12"/>
      <c r="AT7802" s="12"/>
      <c r="AU7802" s="12"/>
      <c r="AV7802" s="12"/>
      <c r="AW7802" s="12"/>
      <c r="AX7802" s="12"/>
      <c r="AY7802" s="12"/>
      <c r="AZ7802" s="12"/>
      <c r="BA7802" s="12"/>
      <c r="BB7802" s="12"/>
      <c r="BC7802" s="12"/>
      <c r="BD7802" s="12"/>
      <c r="BE7802" s="12"/>
      <c r="BF7802" s="12"/>
      <c r="BG7802" s="12"/>
      <c r="BH7802" s="12"/>
      <c r="BI7802" s="12"/>
      <c r="BJ7802" s="13"/>
      <c r="BK7802" s="13"/>
      <c r="BL7802" s="13"/>
      <c r="BM7802" s="13"/>
      <c r="BN7802" s="13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1"/>
      <c r="L7803" s="11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  <c r="AE7803" s="12"/>
      <c r="AF7803" s="12"/>
      <c r="AG7803" s="12"/>
      <c r="AH7803" s="12"/>
      <c r="AI7803" s="12"/>
      <c r="AJ7803" s="12"/>
      <c r="AK7803" s="12"/>
      <c r="AL7803" s="12"/>
      <c r="AM7803" s="12"/>
      <c r="AN7803" s="12"/>
      <c r="AO7803" s="12"/>
      <c r="AP7803" s="12"/>
      <c r="AQ7803" s="12"/>
      <c r="AR7803" s="12"/>
      <c r="AS7803" s="12"/>
      <c r="AT7803" s="12"/>
      <c r="AU7803" s="12"/>
      <c r="AV7803" s="12"/>
      <c r="AW7803" s="12"/>
      <c r="AX7803" s="12"/>
      <c r="AY7803" s="12"/>
      <c r="AZ7803" s="12"/>
      <c r="BA7803" s="12"/>
      <c r="BB7803" s="12"/>
      <c r="BC7803" s="12"/>
      <c r="BD7803" s="12"/>
      <c r="BE7803" s="12"/>
      <c r="BF7803" s="12"/>
      <c r="BG7803" s="12"/>
      <c r="BH7803" s="12"/>
      <c r="BI7803" s="12"/>
      <c r="BJ7803" s="13"/>
      <c r="BK7803" s="13"/>
      <c r="BL7803" s="13"/>
      <c r="BM7803" s="13"/>
      <c r="BN7803" s="13"/>
    </row>
    <row r="7804" spans="1:66" s="14" customFormat="1" x14ac:dyDescent="0.25">
      <c r="K7804" s="15"/>
      <c r="L7804" s="15"/>
      <c r="M7804" s="16"/>
      <c r="N7804" s="16"/>
      <c r="O7804" s="16"/>
      <c r="P7804" s="16"/>
      <c r="Q7804" s="16"/>
      <c r="R7804" s="16"/>
      <c r="S7804" s="16"/>
      <c r="T7804" s="16"/>
      <c r="U7804" s="16"/>
      <c r="V7804" s="16"/>
      <c r="W7804" s="16"/>
      <c r="X7804" s="16"/>
      <c r="Y7804" s="16"/>
      <c r="Z7804" s="16"/>
      <c r="AA7804" s="16"/>
      <c r="AB7804" s="16"/>
      <c r="AC7804" s="16"/>
      <c r="AD7804" s="16"/>
      <c r="AE7804" s="16"/>
      <c r="AF7804" s="16"/>
      <c r="AG7804" s="16"/>
      <c r="AH7804" s="16"/>
      <c r="AI7804" s="16"/>
      <c r="AJ7804" s="16"/>
      <c r="AK7804" s="16"/>
      <c r="AL7804" s="16"/>
      <c r="AM7804" s="16"/>
      <c r="AN7804" s="16"/>
      <c r="AO7804" s="16"/>
      <c r="AP7804" s="16"/>
      <c r="AQ7804" s="16"/>
      <c r="AR7804" s="16"/>
      <c r="AS7804" s="16"/>
      <c r="AT7804" s="16"/>
      <c r="AU7804" s="16"/>
      <c r="AV7804" s="16"/>
      <c r="AW7804" s="16"/>
      <c r="AX7804" s="16"/>
      <c r="AY7804" s="16"/>
      <c r="AZ7804" s="16"/>
      <c r="BA7804" s="16"/>
      <c r="BB7804" s="16"/>
      <c r="BC7804" s="16"/>
      <c r="BD7804" s="16"/>
      <c r="BE7804" s="16"/>
      <c r="BF7804" s="16"/>
      <c r="BG7804" s="16"/>
      <c r="BH7804" s="16"/>
      <c r="BI7804" s="16"/>
      <c r="BJ7804" s="17"/>
      <c r="BK7804" s="17"/>
      <c r="BL7804" s="17"/>
      <c r="BM7804" s="17"/>
      <c r="BN7804" s="17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1"/>
      <c r="L7805" s="11"/>
      <c r="M7805" s="12"/>
      <c r="N7805" s="12"/>
      <c r="O7805" s="12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  <c r="AD7805" s="12"/>
      <c r="AE7805" s="12"/>
      <c r="AF7805" s="12"/>
      <c r="AG7805" s="12"/>
      <c r="AH7805" s="12"/>
      <c r="AI7805" s="12"/>
      <c r="AJ7805" s="12"/>
      <c r="AK7805" s="12"/>
      <c r="AL7805" s="12"/>
      <c r="AM7805" s="12"/>
      <c r="AN7805" s="12"/>
      <c r="AO7805" s="12"/>
      <c r="AP7805" s="12"/>
      <c r="AQ7805" s="12"/>
      <c r="AR7805" s="12"/>
      <c r="AS7805" s="12"/>
      <c r="AT7805" s="12"/>
      <c r="AU7805" s="12"/>
      <c r="AV7805" s="12"/>
      <c r="AW7805" s="12"/>
      <c r="AX7805" s="12"/>
      <c r="AY7805" s="12"/>
      <c r="AZ7805" s="12"/>
      <c r="BA7805" s="12"/>
      <c r="BB7805" s="12"/>
      <c r="BC7805" s="12"/>
      <c r="BD7805" s="12"/>
      <c r="BE7805" s="12"/>
      <c r="BF7805" s="12"/>
      <c r="BG7805" s="12"/>
      <c r="BH7805" s="12"/>
      <c r="BI7805" s="12"/>
      <c r="BJ7805" s="13"/>
      <c r="BK7805" s="13"/>
      <c r="BL7805" s="13"/>
      <c r="BM7805" s="13"/>
      <c r="BN7805" s="13"/>
    </row>
    <row r="7806" spans="1:66" x14ac:dyDescent="0.25">
      <c r="D7806"/>
      <c r="E7806" s="10"/>
      <c r="F7806" s="10"/>
      <c r="G7806" s="10"/>
      <c r="H7806" s="10"/>
      <c r="I7806" s="10"/>
      <c r="J7806" s="10"/>
      <c r="K7806" s="11"/>
      <c r="L7806" s="11"/>
      <c r="M7806" s="12"/>
      <c r="N7806" s="12"/>
      <c r="O7806" s="12"/>
      <c r="P7806" s="12"/>
      <c r="Q7806" s="12"/>
      <c r="R7806" s="12"/>
      <c r="S7806" s="12"/>
      <c r="T7806" s="12"/>
      <c r="U7806" s="12"/>
      <c r="V7806" s="12"/>
      <c r="W7806" s="12"/>
      <c r="X7806" s="12"/>
      <c r="Y7806" s="12"/>
      <c r="Z7806" s="12"/>
      <c r="AA7806" s="12"/>
      <c r="AB7806" s="12"/>
      <c r="AC7806" s="12"/>
      <c r="AD7806" s="12"/>
      <c r="AE7806" s="12"/>
      <c r="AF7806" s="12"/>
      <c r="AG7806" s="12"/>
      <c r="AH7806" s="12"/>
      <c r="AI7806" s="12"/>
      <c r="AJ7806" s="12"/>
      <c r="AK7806" s="12"/>
      <c r="AL7806" s="12"/>
      <c r="AM7806" s="12"/>
      <c r="AN7806" s="12"/>
      <c r="AO7806" s="12"/>
      <c r="AP7806" s="12"/>
      <c r="AQ7806" s="12"/>
      <c r="AR7806" s="12"/>
      <c r="AS7806" s="12"/>
      <c r="AT7806" s="12"/>
      <c r="AU7806" s="12"/>
      <c r="AV7806" s="12"/>
      <c r="AW7806" s="12"/>
      <c r="AX7806" s="12"/>
      <c r="AY7806" s="12"/>
      <c r="AZ7806" s="12"/>
      <c r="BA7806" s="12"/>
      <c r="BB7806" s="12"/>
      <c r="BC7806" s="12"/>
      <c r="BD7806" s="12"/>
      <c r="BE7806" s="12"/>
      <c r="BF7806" s="12"/>
      <c r="BG7806" s="12"/>
      <c r="BH7806" s="12"/>
      <c r="BI7806" s="12"/>
      <c r="BJ7806" s="13"/>
      <c r="BK7806" s="13"/>
      <c r="BL7806" s="13"/>
      <c r="BM7806" s="13"/>
      <c r="BN7806" s="13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1"/>
      <c r="L7807" s="11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  <c r="AE7807" s="12"/>
      <c r="AF7807" s="12"/>
      <c r="AG7807" s="12"/>
      <c r="AH7807" s="12"/>
      <c r="AI7807" s="12"/>
      <c r="AJ7807" s="12"/>
      <c r="AK7807" s="12"/>
      <c r="AL7807" s="12"/>
      <c r="AM7807" s="12"/>
      <c r="AN7807" s="12"/>
      <c r="AO7807" s="12"/>
      <c r="AP7807" s="12"/>
      <c r="AQ7807" s="12"/>
      <c r="AR7807" s="12"/>
      <c r="AS7807" s="12"/>
      <c r="AT7807" s="12"/>
      <c r="AU7807" s="12"/>
      <c r="AV7807" s="12"/>
      <c r="AW7807" s="12"/>
      <c r="AX7807" s="12"/>
      <c r="AY7807" s="12"/>
      <c r="AZ7807" s="12"/>
      <c r="BA7807" s="12"/>
      <c r="BB7807" s="12"/>
      <c r="BC7807" s="12"/>
      <c r="BD7807" s="12"/>
      <c r="BE7807" s="12"/>
      <c r="BF7807" s="12"/>
      <c r="BG7807" s="12"/>
      <c r="BH7807" s="12"/>
      <c r="BI7807" s="12"/>
      <c r="BJ7807" s="13"/>
      <c r="BK7807" s="13"/>
      <c r="BL7807" s="13"/>
      <c r="BM7807" s="13"/>
      <c r="BN7807" s="13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1"/>
      <c r="L7808" s="11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  <c r="AE7808" s="12"/>
      <c r="AF7808" s="12"/>
      <c r="AG7808" s="12"/>
      <c r="AH7808" s="12"/>
      <c r="AI7808" s="12"/>
      <c r="AJ7808" s="12"/>
      <c r="AK7808" s="12"/>
      <c r="AL7808" s="12"/>
      <c r="AM7808" s="12"/>
      <c r="AN7808" s="12"/>
      <c r="AO7808" s="12"/>
      <c r="AP7808" s="12"/>
      <c r="AQ7808" s="12"/>
      <c r="AR7808" s="12"/>
      <c r="AS7808" s="12"/>
      <c r="AT7808" s="12"/>
      <c r="AU7808" s="12"/>
      <c r="AV7808" s="12"/>
      <c r="AW7808" s="12"/>
      <c r="AX7808" s="12"/>
      <c r="AY7808" s="12"/>
      <c r="AZ7808" s="12"/>
      <c r="BA7808" s="12"/>
      <c r="BB7808" s="12"/>
      <c r="BC7808" s="12"/>
      <c r="BD7808" s="12"/>
      <c r="BE7808" s="12"/>
      <c r="BF7808" s="12"/>
      <c r="BG7808" s="12"/>
      <c r="BH7808" s="12"/>
      <c r="BI7808" s="12"/>
      <c r="BJ7808" s="13"/>
      <c r="BK7808" s="13"/>
      <c r="BL7808" s="13"/>
      <c r="BM7808" s="13"/>
      <c r="BN7808" s="13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1"/>
      <c r="L7809" s="11"/>
      <c r="M7809" s="12"/>
      <c r="N7809" s="12"/>
      <c r="O7809" s="12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  <c r="AD7809" s="12"/>
      <c r="AE7809" s="12"/>
      <c r="AF7809" s="12"/>
      <c r="AG7809" s="12"/>
      <c r="AH7809" s="12"/>
      <c r="AI7809" s="12"/>
      <c r="AJ7809" s="12"/>
      <c r="AK7809" s="12"/>
      <c r="AL7809" s="12"/>
      <c r="AM7809" s="12"/>
      <c r="AN7809" s="12"/>
      <c r="AO7809" s="12"/>
      <c r="AP7809" s="12"/>
      <c r="AQ7809" s="12"/>
      <c r="AR7809" s="12"/>
      <c r="AS7809" s="12"/>
      <c r="AT7809" s="12"/>
      <c r="AU7809" s="12"/>
      <c r="AV7809" s="12"/>
      <c r="AW7809" s="12"/>
      <c r="AX7809" s="12"/>
      <c r="AY7809" s="12"/>
      <c r="AZ7809" s="12"/>
      <c r="BA7809" s="12"/>
      <c r="BB7809" s="12"/>
      <c r="BC7809" s="12"/>
      <c r="BD7809" s="12"/>
      <c r="BE7809" s="12"/>
      <c r="BF7809" s="12"/>
      <c r="BG7809" s="12"/>
      <c r="BH7809" s="12"/>
      <c r="BI7809" s="12"/>
      <c r="BJ7809" s="13"/>
      <c r="BK7809" s="13"/>
      <c r="BL7809" s="13"/>
      <c r="BM7809" s="13"/>
      <c r="BN7809" s="13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1"/>
      <c r="L7810" s="11"/>
      <c r="M7810" s="12"/>
      <c r="N7810" s="12"/>
      <c r="O7810" s="12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  <c r="AD7810" s="12"/>
      <c r="AE7810" s="12"/>
      <c r="AF7810" s="12"/>
      <c r="AG7810" s="12"/>
      <c r="AH7810" s="12"/>
      <c r="AI7810" s="12"/>
      <c r="AJ7810" s="12"/>
      <c r="AK7810" s="12"/>
      <c r="AL7810" s="12"/>
      <c r="AM7810" s="12"/>
      <c r="AN7810" s="12"/>
      <c r="AO7810" s="12"/>
      <c r="AP7810" s="12"/>
      <c r="AQ7810" s="12"/>
      <c r="AR7810" s="12"/>
      <c r="AS7810" s="12"/>
      <c r="AT7810" s="12"/>
      <c r="AU7810" s="12"/>
      <c r="AV7810" s="12"/>
      <c r="AW7810" s="12"/>
      <c r="AX7810" s="12"/>
      <c r="AY7810" s="12"/>
      <c r="AZ7810" s="12"/>
      <c r="BA7810" s="12"/>
      <c r="BB7810" s="12"/>
      <c r="BC7810" s="12"/>
      <c r="BD7810" s="12"/>
      <c r="BE7810" s="12"/>
      <c r="BF7810" s="12"/>
      <c r="BG7810" s="12"/>
      <c r="BH7810" s="12"/>
      <c r="BI7810" s="12"/>
      <c r="BJ7810" s="13"/>
      <c r="BK7810" s="13"/>
      <c r="BL7810" s="13"/>
      <c r="BM7810" s="13"/>
      <c r="BN7810" s="13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1"/>
      <c r="L7811" s="11"/>
      <c r="M7811" s="12"/>
      <c r="N7811" s="12"/>
      <c r="O7811" s="12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  <c r="AE7811" s="12"/>
      <c r="AF7811" s="12"/>
      <c r="AG7811" s="12"/>
      <c r="AH7811" s="12"/>
      <c r="AI7811" s="12"/>
      <c r="AJ7811" s="12"/>
      <c r="AK7811" s="12"/>
      <c r="AL7811" s="12"/>
      <c r="AM7811" s="12"/>
      <c r="AN7811" s="12"/>
      <c r="AO7811" s="12"/>
      <c r="AP7811" s="12"/>
      <c r="AQ7811" s="12"/>
      <c r="AR7811" s="12"/>
      <c r="AS7811" s="12"/>
      <c r="AT7811" s="12"/>
      <c r="AU7811" s="12"/>
      <c r="AV7811" s="12"/>
      <c r="AW7811" s="12"/>
      <c r="AX7811" s="12"/>
      <c r="AY7811" s="12"/>
      <c r="AZ7811" s="12"/>
      <c r="BA7811" s="12"/>
      <c r="BB7811" s="12"/>
      <c r="BC7811" s="12"/>
      <c r="BD7811" s="12"/>
      <c r="BE7811" s="12"/>
      <c r="BF7811" s="12"/>
      <c r="BG7811" s="12"/>
      <c r="BH7811" s="12"/>
      <c r="BI7811" s="12"/>
      <c r="BJ7811" s="13"/>
      <c r="BK7811" s="13"/>
      <c r="BL7811" s="13"/>
      <c r="BM7811" s="13"/>
      <c r="BN7811" s="13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1"/>
      <c r="L7812" s="11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  <c r="AD7812" s="12"/>
      <c r="AE7812" s="12"/>
      <c r="AF7812" s="12"/>
      <c r="AG7812" s="12"/>
      <c r="AH7812" s="12"/>
      <c r="AI7812" s="12"/>
      <c r="AJ7812" s="12"/>
      <c r="AK7812" s="12"/>
      <c r="AL7812" s="12"/>
      <c r="AM7812" s="12"/>
      <c r="AN7812" s="12"/>
      <c r="AO7812" s="12"/>
      <c r="AP7812" s="12"/>
      <c r="AQ7812" s="12"/>
      <c r="AR7812" s="12"/>
      <c r="AS7812" s="12"/>
      <c r="AT7812" s="12"/>
      <c r="AU7812" s="12"/>
      <c r="AV7812" s="12"/>
      <c r="AW7812" s="12"/>
      <c r="AX7812" s="12"/>
      <c r="AY7812" s="12"/>
      <c r="AZ7812" s="12"/>
      <c r="BA7812" s="12"/>
      <c r="BB7812" s="12"/>
      <c r="BC7812" s="12"/>
      <c r="BD7812" s="12"/>
      <c r="BE7812" s="12"/>
      <c r="BF7812" s="12"/>
      <c r="BG7812" s="12"/>
      <c r="BH7812" s="12"/>
      <c r="BI7812" s="12"/>
      <c r="BJ7812" s="13"/>
      <c r="BK7812" s="13"/>
      <c r="BL7812" s="13"/>
      <c r="BM7812" s="13"/>
      <c r="BN7812" s="13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1"/>
      <c r="L7813" s="11"/>
      <c r="M7813" s="12"/>
      <c r="N7813" s="12"/>
      <c r="O7813" s="12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  <c r="AD7813" s="12"/>
      <c r="AE7813" s="12"/>
      <c r="AF7813" s="12"/>
      <c r="AG7813" s="12"/>
      <c r="AH7813" s="12"/>
      <c r="AI7813" s="12"/>
      <c r="AJ7813" s="12"/>
      <c r="AK7813" s="12"/>
      <c r="AL7813" s="12"/>
      <c r="AM7813" s="12"/>
      <c r="AN7813" s="12"/>
      <c r="AO7813" s="12"/>
      <c r="AP7813" s="12"/>
      <c r="AQ7813" s="12"/>
      <c r="AR7813" s="12"/>
      <c r="AS7813" s="12"/>
      <c r="AT7813" s="12"/>
      <c r="AU7813" s="12"/>
      <c r="AV7813" s="12"/>
      <c r="AW7813" s="12"/>
      <c r="AX7813" s="12"/>
      <c r="AY7813" s="12"/>
      <c r="AZ7813" s="12"/>
      <c r="BA7813" s="12"/>
      <c r="BB7813" s="12"/>
      <c r="BC7813" s="12"/>
      <c r="BD7813" s="12"/>
      <c r="BE7813" s="12"/>
      <c r="BF7813" s="12"/>
      <c r="BG7813" s="12"/>
      <c r="BH7813" s="12"/>
      <c r="BI7813" s="12"/>
      <c r="BJ7813" s="13"/>
      <c r="BK7813" s="13"/>
      <c r="BL7813" s="13"/>
      <c r="BM7813" s="13"/>
      <c r="BN7813" s="13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1"/>
      <c r="L7814" s="11"/>
      <c r="M7814" s="12"/>
      <c r="N7814" s="12"/>
      <c r="O7814" s="12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  <c r="AD7814" s="12"/>
      <c r="AE7814" s="12"/>
      <c r="AF7814" s="12"/>
      <c r="AG7814" s="12"/>
      <c r="AH7814" s="12"/>
      <c r="AI7814" s="12"/>
      <c r="AJ7814" s="12"/>
      <c r="AK7814" s="12"/>
      <c r="AL7814" s="12"/>
      <c r="AM7814" s="12"/>
      <c r="AN7814" s="12"/>
      <c r="AO7814" s="12"/>
      <c r="AP7814" s="12"/>
      <c r="AQ7814" s="12"/>
      <c r="AR7814" s="12"/>
      <c r="AS7814" s="12"/>
      <c r="AT7814" s="12"/>
      <c r="AU7814" s="12"/>
      <c r="AV7814" s="12"/>
      <c r="AW7814" s="12"/>
      <c r="AX7814" s="12"/>
      <c r="AY7814" s="12"/>
      <c r="AZ7814" s="12"/>
      <c r="BA7814" s="12"/>
      <c r="BB7814" s="12"/>
      <c r="BC7814" s="12"/>
      <c r="BD7814" s="12"/>
      <c r="BE7814" s="12"/>
      <c r="BF7814" s="12"/>
      <c r="BG7814" s="12"/>
      <c r="BH7814" s="12"/>
      <c r="BI7814" s="12"/>
      <c r="BJ7814" s="13"/>
      <c r="BK7814" s="13"/>
      <c r="BL7814" s="13"/>
      <c r="BM7814" s="13"/>
      <c r="BN7814" s="13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1"/>
      <c r="L7815" s="11"/>
      <c r="M7815" s="12"/>
      <c r="N7815" s="12"/>
      <c r="O7815" s="12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  <c r="AE7815" s="12"/>
      <c r="AF7815" s="12"/>
      <c r="AG7815" s="12"/>
      <c r="AH7815" s="12"/>
      <c r="AI7815" s="12"/>
      <c r="AJ7815" s="12"/>
      <c r="AK7815" s="12"/>
      <c r="AL7815" s="12"/>
      <c r="AM7815" s="12"/>
      <c r="AN7815" s="12"/>
      <c r="AO7815" s="12"/>
      <c r="AP7815" s="12"/>
      <c r="AQ7815" s="12"/>
      <c r="AR7815" s="12"/>
      <c r="AS7815" s="12"/>
      <c r="AT7815" s="12"/>
      <c r="AU7815" s="12"/>
      <c r="AV7815" s="12"/>
      <c r="AW7815" s="12"/>
      <c r="AX7815" s="12"/>
      <c r="AY7815" s="12"/>
      <c r="AZ7815" s="12"/>
      <c r="BA7815" s="12"/>
      <c r="BB7815" s="12"/>
      <c r="BC7815" s="12"/>
      <c r="BD7815" s="12"/>
      <c r="BE7815" s="12"/>
      <c r="BF7815" s="12"/>
      <c r="BG7815" s="12"/>
      <c r="BH7815" s="12"/>
      <c r="BI7815" s="12"/>
      <c r="BJ7815" s="13"/>
      <c r="BK7815" s="13"/>
      <c r="BL7815" s="13"/>
      <c r="BM7815" s="13"/>
      <c r="BN7815" s="13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1"/>
      <c r="L7816" s="11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  <c r="AD7816" s="12"/>
      <c r="AE7816" s="12"/>
      <c r="AF7816" s="12"/>
      <c r="AG7816" s="12"/>
      <c r="AH7816" s="12"/>
      <c r="AI7816" s="12"/>
      <c r="AJ7816" s="12"/>
      <c r="AK7816" s="12"/>
      <c r="AL7816" s="12"/>
      <c r="AM7816" s="12"/>
      <c r="AN7816" s="12"/>
      <c r="AO7816" s="12"/>
      <c r="AP7816" s="12"/>
      <c r="AQ7816" s="12"/>
      <c r="AR7816" s="12"/>
      <c r="AS7816" s="12"/>
      <c r="AT7816" s="12"/>
      <c r="AU7816" s="12"/>
      <c r="AV7816" s="12"/>
      <c r="AW7816" s="12"/>
      <c r="AX7816" s="12"/>
      <c r="AY7816" s="12"/>
      <c r="AZ7816" s="12"/>
      <c r="BA7816" s="12"/>
      <c r="BB7816" s="12"/>
      <c r="BC7816" s="12"/>
      <c r="BD7816" s="12"/>
      <c r="BE7816" s="12"/>
      <c r="BF7816" s="12"/>
      <c r="BG7816" s="12"/>
      <c r="BH7816" s="12"/>
      <c r="BI7816" s="12"/>
      <c r="BJ7816" s="13"/>
      <c r="BK7816" s="13"/>
      <c r="BL7816" s="13"/>
      <c r="BM7816" s="13"/>
      <c r="BN7816" s="13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1"/>
      <c r="L7817" s="11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  <c r="AD7817" s="12"/>
      <c r="AE7817" s="12"/>
      <c r="AF7817" s="12"/>
      <c r="AG7817" s="12"/>
      <c r="AH7817" s="12"/>
      <c r="AI7817" s="12"/>
      <c r="AJ7817" s="12"/>
      <c r="AK7817" s="12"/>
      <c r="AL7817" s="12"/>
      <c r="AM7817" s="12"/>
      <c r="AN7817" s="12"/>
      <c r="AO7817" s="12"/>
      <c r="AP7817" s="12"/>
      <c r="AQ7817" s="12"/>
      <c r="AR7817" s="12"/>
      <c r="AS7817" s="12"/>
      <c r="AT7817" s="12"/>
      <c r="AU7817" s="12"/>
      <c r="AV7817" s="12"/>
      <c r="AW7817" s="12"/>
      <c r="AX7817" s="12"/>
      <c r="AY7817" s="12"/>
      <c r="AZ7817" s="12"/>
      <c r="BA7817" s="12"/>
      <c r="BB7817" s="12"/>
      <c r="BC7817" s="12"/>
      <c r="BD7817" s="12"/>
      <c r="BE7817" s="12"/>
      <c r="BF7817" s="12"/>
      <c r="BG7817" s="12"/>
      <c r="BH7817" s="12"/>
      <c r="BI7817" s="12"/>
      <c r="BJ7817" s="13"/>
      <c r="BK7817" s="13"/>
      <c r="BL7817" s="13"/>
      <c r="BM7817" s="13"/>
      <c r="BN7817" s="13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1"/>
      <c r="L7818" s="11"/>
      <c r="M7818" s="12"/>
      <c r="N7818" s="12"/>
      <c r="O7818" s="12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  <c r="AD7818" s="12"/>
      <c r="AE7818" s="12"/>
      <c r="AF7818" s="12"/>
      <c r="AG7818" s="12"/>
      <c r="AH7818" s="12"/>
      <c r="AI7818" s="12"/>
      <c r="AJ7818" s="12"/>
      <c r="AK7818" s="12"/>
      <c r="AL7818" s="12"/>
      <c r="AM7818" s="12"/>
      <c r="AN7818" s="12"/>
      <c r="AO7818" s="12"/>
      <c r="AP7818" s="12"/>
      <c r="AQ7818" s="12"/>
      <c r="AR7818" s="12"/>
      <c r="AS7818" s="12"/>
      <c r="AT7818" s="12"/>
      <c r="AU7818" s="12"/>
      <c r="AV7818" s="12"/>
      <c r="AW7818" s="12"/>
      <c r="AX7818" s="12"/>
      <c r="AY7818" s="12"/>
      <c r="AZ7818" s="12"/>
      <c r="BA7818" s="12"/>
      <c r="BB7818" s="12"/>
      <c r="BC7818" s="12"/>
      <c r="BD7818" s="12"/>
      <c r="BE7818" s="12"/>
      <c r="BF7818" s="12"/>
      <c r="BG7818" s="12"/>
      <c r="BH7818" s="12"/>
      <c r="BI7818" s="12"/>
      <c r="BJ7818" s="13"/>
      <c r="BK7818" s="13"/>
      <c r="BL7818" s="13"/>
      <c r="BM7818" s="13"/>
      <c r="BN7818" s="13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1"/>
      <c r="L7819" s="11"/>
      <c r="M7819" s="12"/>
      <c r="N7819" s="12"/>
      <c r="O7819" s="12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  <c r="AD7819" s="12"/>
      <c r="AE7819" s="12"/>
      <c r="AF7819" s="12"/>
      <c r="AG7819" s="12"/>
      <c r="AH7819" s="12"/>
      <c r="AI7819" s="12"/>
      <c r="AJ7819" s="12"/>
      <c r="AK7819" s="12"/>
      <c r="AL7819" s="12"/>
      <c r="AM7819" s="12"/>
      <c r="AN7819" s="12"/>
      <c r="AO7819" s="12"/>
      <c r="AP7819" s="12"/>
      <c r="AQ7819" s="12"/>
      <c r="AR7819" s="12"/>
      <c r="AS7819" s="12"/>
      <c r="AT7819" s="12"/>
      <c r="AU7819" s="12"/>
      <c r="AV7819" s="12"/>
      <c r="AW7819" s="12"/>
      <c r="AX7819" s="12"/>
      <c r="AY7819" s="12"/>
      <c r="AZ7819" s="12"/>
      <c r="BA7819" s="12"/>
      <c r="BB7819" s="12"/>
      <c r="BC7819" s="12"/>
      <c r="BD7819" s="12"/>
      <c r="BE7819" s="12"/>
      <c r="BF7819" s="12"/>
      <c r="BG7819" s="12"/>
      <c r="BH7819" s="12"/>
      <c r="BI7819" s="12"/>
      <c r="BJ7819" s="13"/>
      <c r="BK7819" s="13"/>
      <c r="BL7819" s="13"/>
      <c r="BM7819" s="13"/>
      <c r="BN7819" s="13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1"/>
      <c r="L7820" s="11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  <c r="AD7820" s="12"/>
      <c r="AE7820" s="12"/>
      <c r="AF7820" s="12"/>
      <c r="AG7820" s="12"/>
      <c r="AH7820" s="12"/>
      <c r="AI7820" s="12"/>
      <c r="AJ7820" s="12"/>
      <c r="AK7820" s="12"/>
      <c r="AL7820" s="12"/>
      <c r="AM7820" s="12"/>
      <c r="AN7820" s="12"/>
      <c r="AO7820" s="12"/>
      <c r="AP7820" s="12"/>
      <c r="AQ7820" s="12"/>
      <c r="AR7820" s="12"/>
      <c r="AS7820" s="12"/>
      <c r="AT7820" s="12"/>
      <c r="AU7820" s="12"/>
      <c r="AV7820" s="12"/>
      <c r="AW7820" s="12"/>
      <c r="AX7820" s="12"/>
      <c r="AY7820" s="12"/>
      <c r="AZ7820" s="12"/>
      <c r="BA7820" s="12"/>
      <c r="BB7820" s="12"/>
      <c r="BC7820" s="12"/>
      <c r="BD7820" s="12"/>
      <c r="BE7820" s="12"/>
      <c r="BF7820" s="12"/>
      <c r="BG7820" s="12"/>
      <c r="BH7820" s="12"/>
      <c r="BI7820" s="12"/>
      <c r="BJ7820" s="13"/>
      <c r="BK7820" s="13"/>
      <c r="BL7820" s="13"/>
      <c r="BM7820" s="13"/>
      <c r="BN7820" s="13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1"/>
      <c r="L7821" s="11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  <c r="AD7821" s="12"/>
      <c r="AE7821" s="12"/>
      <c r="AF7821" s="12"/>
      <c r="AG7821" s="12"/>
      <c r="AH7821" s="12"/>
      <c r="AI7821" s="12"/>
      <c r="AJ7821" s="12"/>
      <c r="AK7821" s="12"/>
      <c r="AL7821" s="12"/>
      <c r="AM7821" s="12"/>
      <c r="AN7821" s="12"/>
      <c r="AO7821" s="12"/>
      <c r="AP7821" s="12"/>
      <c r="AQ7821" s="12"/>
      <c r="AR7821" s="12"/>
      <c r="AS7821" s="12"/>
      <c r="AT7821" s="12"/>
      <c r="AU7821" s="12"/>
      <c r="AV7821" s="12"/>
      <c r="AW7821" s="12"/>
      <c r="AX7821" s="12"/>
      <c r="AY7821" s="12"/>
      <c r="AZ7821" s="12"/>
      <c r="BA7821" s="12"/>
      <c r="BB7821" s="12"/>
      <c r="BC7821" s="12"/>
      <c r="BD7821" s="12"/>
      <c r="BE7821" s="12"/>
      <c r="BF7821" s="12"/>
      <c r="BG7821" s="12"/>
      <c r="BH7821" s="12"/>
      <c r="BI7821" s="12"/>
      <c r="BJ7821" s="13"/>
      <c r="BK7821" s="13"/>
      <c r="BL7821" s="13"/>
      <c r="BM7821" s="13"/>
      <c r="BN7821" s="13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1"/>
      <c r="L7822" s="11"/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  <c r="AD7822" s="12"/>
      <c r="AE7822" s="12"/>
      <c r="AF7822" s="12"/>
      <c r="AG7822" s="12"/>
      <c r="AH7822" s="12"/>
      <c r="AI7822" s="12"/>
      <c r="AJ7822" s="12"/>
      <c r="AK7822" s="12"/>
      <c r="AL7822" s="12"/>
      <c r="AM7822" s="12"/>
      <c r="AN7822" s="12"/>
      <c r="AO7822" s="12"/>
      <c r="AP7822" s="12"/>
      <c r="AQ7822" s="12"/>
      <c r="AR7822" s="12"/>
      <c r="AS7822" s="12"/>
      <c r="AT7822" s="12"/>
      <c r="AU7822" s="12"/>
      <c r="AV7822" s="12"/>
      <c r="AW7822" s="12"/>
      <c r="AX7822" s="12"/>
      <c r="AY7822" s="12"/>
      <c r="AZ7822" s="12"/>
      <c r="BA7822" s="12"/>
      <c r="BB7822" s="12"/>
      <c r="BC7822" s="12"/>
      <c r="BD7822" s="12"/>
      <c r="BE7822" s="12"/>
      <c r="BF7822" s="12"/>
      <c r="BG7822" s="12"/>
      <c r="BH7822" s="12"/>
      <c r="BI7822" s="12"/>
      <c r="BJ7822" s="13"/>
      <c r="BK7822" s="13"/>
      <c r="BL7822" s="13"/>
      <c r="BM7822" s="13"/>
      <c r="BN7822" s="13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1"/>
      <c r="L7823" s="11"/>
      <c r="M7823" s="12"/>
      <c r="N7823" s="12"/>
      <c r="O7823" s="12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  <c r="AD7823" s="12"/>
      <c r="AE7823" s="12"/>
      <c r="AF7823" s="12"/>
      <c r="AG7823" s="12"/>
      <c r="AH7823" s="12"/>
      <c r="AI7823" s="12"/>
      <c r="AJ7823" s="12"/>
      <c r="AK7823" s="12"/>
      <c r="AL7823" s="12"/>
      <c r="AM7823" s="12"/>
      <c r="AN7823" s="12"/>
      <c r="AO7823" s="12"/>
      <c r="AP7823" s="12"/>
      <c r="AQ7823" s="12"/>
      <c r="AR7823" s="12"/>
      <c r="AS7823" s="12"/>
      <c r="AT7823" s="12"/>
      <c r="AU7823" s="12"/>
      <c r="AV7823" s="12"/>
      <c r="AW7823" s="12"/>
      <c r="AX7823" s="12"/>
      <c r="AY7823" s="12"/>
      <c r="AZ7823" s="12"/>
      <c r="BA7823" s="12"/>
      <c r="BB7823" s="12"/>
      <c r="BC7823" s="12"/>
      <c r="BD7823" s="12"/>
      <c r="BE7823" s="12"/>
      <c r="BF7823" s="12"/>
      <c r="BG7823" s="12"/>
      <c r="BH7823" s="12"/>
      <c r="BI7823" s="12"/>
      <c r="BJ7823" s="13"/>
      <c r="BK7823" s="13"/>
      <c r="BL7823" s="13"/>
      <c r="BM7823" s="13"/>
      <c r="BN7823" s="13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1"/>
      <c r="L7824" s="11"/>
      <c r="M7824" s="12"/>
      <c r="N7824" s="12"/>
      <c r="O7824" s="12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  <c r="AD7824" s="12"/>
      <c r="AE7824" s="12"/>
      <c r="AF7824" s="12"/>
      <c r="AG7824" s="12"/>
      <c r="AH7824" s="12"/>
      <c r="AI7824" s="12"/>
      <c r="AJ7824" s="12"/>
      <c r="AK7824" s="12"/>
      <c r="AL7824" s="12"/>
      <c r="AM7824" s="12"/>
      <c r="AN7824" s="12"/>
      <c r="AO7824" s="12"/>
      <c r="AP7824" s="12"/>
      <c r="AQ7824" s="12"/>
      <c r="AR7824" s="12"/>
      <c r="AS7824" s="12"/>
      <c r="AT7824" s="12"/>
      <c r="AU7824" s="12"/>
      <c r="AV7824" s="12"/>
      <c r="AW7824" s="12"/>
      <c r="AX7824" s="12"/>
      <c r="AY7824" s="12"/>
      <c r="AZ7824" s="12"/>
      <c r="BA7824" s="12"/>
      <c r="BB7824" s="12"/>
      <c r="BC7824" s="12"/>
      <c r="BD7824" s="12"/>
      <c r="BE7824" s="12"/>
      <c r="BF7824" s="12"/>
      <c r="BG7824" s="12"/>
      <c r="BH7824" s="12"/>
      <c r="BI7824" s="12"/>
      <c r="BJ7824" s="13"/>
      <c r="BK7824" s="13"/>
      <c r="BL7824" s="13"/>
      <c r="BM7824" s="13"/>
      <c r="BN7824" s="13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1"/>
      <c r="L7825" s="11"/>
      <c r="M7825" s="12"/>
      <c r="N7825" s="12"/>
      <c r="O7825" s="12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  <c r="AC7825" s="12"/>
      <c r="AD7825" s="12"/>
      <c r="AE7825" s="12"/>
      <c r="AF7825" s="12"/>
      <c r="AG7825" s="12"/>
      <c r="AH7825" s="12"/>
      <c r="AI7825" s="12"/>
      <c r="AJ7825" s="12"/>
      <c r="AK7825" s="12"/>
      <c r="AL7825" s="12"/>
      <c r="AM7825" s="12"/>
      <c r="AN7825" s="12"/>
      <c r="AO7825" s="12"/>
      <c r="AP7825" s="12"/>
      <c r="AQ7825" s="12"/>
      <c r="AR7825" s="12"/>
      <c r="AS7825" s="12"/>
      <c r="AT7825" s="12"/>
      <c r="AU7825" s="12"/>
      <c r="AV7825" s="12"/>
      <c r="AW7825" s="12"/>
      <c r="AX7825" s="12"/>
      <c r="AY7825" s="12"/>
      <c r="AZ7825" s="12"/>
      <c r="BA7825" s="12"/>
      <c r="BB7825" s="12"/>
      <c r="BC7825" s="12"/>
      <c r="BD7825" s="12"/>
      <c r="BE7825" s="12"/>
      <c r="BF7825" s="12"/>
      <c r="BG7825" s="12"/>
      <c r="BH7825" s="12"/>
      <c r="BI7825" s="12"/>
      <c r="BJ7825" s="13"/>
      <c r="BK7825" s="13"/>
      <c r="BL7825" s="13"/>
      <c r="BM7825" s="13"/>
      <c r="BN7825" s="13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1"/>
      <c r="L7826" s="11"/>
      <c r="M7826" s="12"/>
      <c r="N7826" s="12"/>
      <c r="O7826" s="12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  <c r="AC7826" s="12"/>
      <c r="AD7826" s="12"/>
      <c r="AE7826" s="12"/>
      <c r="AF7826" s="12"/>
      <c r="AG7826" s="12"/>
      <c r="AH7826" s="12"/>
      <c r="AI7826" s="12"/>
      <c r="AJ7826" s="12"/>
      <c r="AK7826" s="12"/>
      <c r="AL7826" s="12"/>
      <c r="AM7826" s="12"/>
      <c r="AN7826" s="12"/>
      <c r="AO7826" s="12"/>
      <c r="AP7826" s="12"/>
      <c r="AQ7826" s="12"/>
      <c r="AR7826" s="12"/>
      <c r="AS7826" s="12"/>
      <c r="AT7826" s="12"/>
      <c r="AU7826" s="12"/>
      <c r="AV7826" s="12"/>
      <c r="AW7826" s="12"/>
      <c r="AX7826" s="12"/>
      <c r="AY7826" s="12"/>
      <c r="AZ7826" s="12"/>
      <c r="BA7826" s="12"/>
      <c r="BB7826" s="12"/>
      <c r="BC7826" s="12"/>
      <c r="BD7826" s="12"/>
      <c r="BE7826" s="12"/>
      <c r="BF7826" s="12"/>
      <c r="BG7826" s="12"/>
      <c r="BH7826" s="12"/>
      <c r="BI7826" s="12"/>
      <c r="BJ7826" s="13"/>
      <c r="BK7826" s="13"/>
      <c r="BL7826" s="13"/>
      <c r="BM7826" s="13"/>
      <c r="BN7826" s="13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1"/>
      <c r="L7827" s="11"/>
      <c r="M7827" s="12"/>
      <c r="N7827" s="12"/>
      <c r="O7827" s="12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  <c r="AD7827" s="12"/>
      <c r="AE7827" s="12"/>
      <c r="AF7827" s="12"/>
      <c r="AG7827" s="12"/>
      <c r="AH7827" s="12"/>
      <c r="AI7827" s="12"/>
      <c r="AJ7827" s="12"/>
      <c r="AK7827" s="12"/>
      <c r="AL7827" s="12"/>
      <c r="AM7827" s="12"/>
      <c r="AN7827" s="12"/>
      <c r="AO7827" s="12"/>
      <c r="AP7827" s="12"/>
      <c r="AQ7827" s="12"/>
      <c r="AR7827" s="12"/>
      <c r="AS7827" s="12"/>
      <c r="AT7827" s="12"/>
      <c r="AU7827" s="12"/>
      <c r="AV7827" s="12"/>
      <c r="AW7827" s="12"/>
      <c r="AX7827" s="12"/>
      <c r="AY7827" s="12"/>
      <c r="AZ7827" s="12"/>
      <c r="BA7827" s="12"/>
      <c r="BB7827" s="12"/>
      <c r="BC7827" s="12"/>
      <c r="BD7827" s="12"/>
      <c r="BE7827" s="12"/>
      <c r="BF7827" s="12"/>
      <c r="BG7827" s="12"/>
      <c r="BH7827" s="12"/>
      <c r="BI7827" s="12"/>
      <c r="BJ7827" s="13"/>
      <c r="BK7827" s="13"/>
      <c r="BL7827" s="13"/>
      <c r="BM7827" s="13"/>
      <c r="BN7827" s="13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1"/>
      <c r="L7828" s="11"/>
      <c r="M7828" s="12"/>
      <c r="N7828" s="12"/>
      <c r="O7828" s="12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  <c r="AD7828" s="12"/>
      <c r="AE7828" s="12"/>
      <c r="AF7828" s="12"/>
      <c r="AG7828" s="12"/>
      <c r="AH7828" s="12"/>
      <c r="AI7828" s="12"/>
      <c r="AJ7828" s="12"/>
      <c r="AK7828" s="12"/>
      <c r="AL7828" s="12"/>
      <c r="AM7828" s="12"/>
      <c r="AN7828" s="12"/>
      <c r="AO7828" s="12"/>
      <c r="AP7828" s="12"/>
      <c r="AQ7828" s="12"/>
      <c r="AR7828" s="12"/>
      <c r="AS7828" s="12"/>
      <c r="AT7828" s="12"/>
      <c r="AU7828" s="12"/>
      <c r="AV7828" s="12"/>
      <c r="AW7828" s="12"/>
      <c r="AX7828" s="12"/>
      <c r="AY7828" s="12"/>
      <c r="AZ7828" s="12"/>
      <c r="BA7828" s="12"/>
      <c r="BB7828" s="12"/>
      <c r="BC7828" s="12"/>
      <c r="BD7828" s="12"/>
      <c r="BE7828" s="12"/>
      <c r="BF7828" s="12"/>
      <c r="BG7828" s="12"/>
      <c r="BH7828" s="12"/>
      <c r="BI7828" s="12"/>
      <c r="BJ7828" s="13"/>
      <c r="BK7828" s="13"/>
      <c r="BL7828" s="13"/>
      <c r="BM7828" s="13"/>
      <c r="BN7828" s="13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1"/>
      <c r="L7829" s="11"/>
      <c r="M7829" s="12"/>
      <c r="N7829" s="12"/>
      <c r="O7829" s="12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  <c r="AD7829" s="12"/>
      <c r="AE7829" s="12"/>
      <c r="AF7829" s="12"/>
      <c r="AG7829" s="12"/>
      <c r="AH7829" s="12"/>
      <c r="AI7829" s="12"/>
      <c r="AJ7829" s="12"/>
      <c r="AK7829" s="12"/>
      <c r="AL7829" s="12"/>
      <c r="AM7829" s="12"/>
      <c r="AN7829" s="12"/>
      <c r="AO7829" s="12"/>
      <c r="AP7829" s="12"/>
      <c r="AQ7829" s="12"/>
      <c r="AR7829" s="12"/>
      <c r="AS7829" s="12"/>
      <c r="AT7829" s="12"/>
      <c r="AU7829" s="12"/>
      <c r="AV7829" s="12"/>
      <c r="AW7829" s="12"/>
      <c r="AX7829" s="12"/>
      <c r="AY7829" s="12"/>
      <c r="AZ7829" s="12"/>
      <c r="BA7829" s="12"/>
      <c r="BB7829" s="12"/>
      <c r="BC7829" s="12"/>
      <c r="BD7829" s="12"/>
      <c r="BE7829" s="12"/>
      <c r="BF7829" s="12"/>
      <c r="BG7829" s="12"/>
      <c r="BH7829" s="12"/>
      <c r="BI7829" s="12"/>
      <c r="BJ7829" s="13"/>
      <c r="BK7829" s="13"/>
      <c r="BL7829" s="13"/>
      <c r="BM7829" s="13"/>
      <c r="BN7829" s="13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1"/>
      <c r="L7830" s="11"/>
      <c r="M7830" s="12"/>
      <c r="N7830" s="12"/>
      <c r="O7830" s="12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  <c r="AD7830" s="12"/>
      <c r="AE7830" s="12"/>
      <c r="AF7830" s="12"/>
      <c r="AG7830" s="12"/>
      <c r="AH7830" s="12"/>
      <c r="AI7830" s="12"/>
      <c r="AJ7830" s="12"/>
      <c r="AK7830" s="12"/>
      <c r="AL7830" s="12"/>
      <c r="AM7830" s="12"/>
      <c r="AN7830" s="12"/>
      <c r="AO7830" s="12"/>
      <c r="AP7830" s="12"/>
      <c r="AQ7830" s="12"/>
      <c r="AR7830" s="12"/>
      <c r="AS7830" s="12"/>
      <c r="AT7830" s="12"/>
      <c r="AU7830" s="12"/>
      <c r="AV7830" s="12"/>
      <c r="AW7830" s="12"/>
      <c r="AX7830" s="12"/>
      <c r="AY7830" s="12"/>
      <c r="AZ7830" s="12"/>
      <c r="BA7830" s="12"/>
      <c r="BB7830" s="12"/>
      <c r="BC7830" s="12"/>
      <c r="BD7830" s="12"/>
      <c r="BE7830" s="12"/>
      <c r="BF7830" s="12"/>
      <c r="BG7830" s="12"/>
      <c r="BH7830" s="12"/>
      <c r="BI7830" s="12"/>
      <c r="BJ7830" s="13"/>
      <c r="BK7830" s="13"/>
      <c r="BL7830" s="13"/>
      <c r="BM7830" s="13"/>
      <c r="BN7830" s="13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1"/>
      <c r="L7831" s="11"/>
      <c r="M7831" s="12"/>
      <c r="N7831" s="12"/>
      <c r="O7831" s="12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  <c r="AD7831" s="12"/>
      <c r="AE7831" s="12"/>
      <c r="AF7831" s="12"/>
      <c r="AG7831" s="12"/>
      <c r="AH7831" s="12"/>
      <c r="AI7831" s="12"/>
      <c r="AJ7831" s="12"/>
      <c r="AK7831" s="12"/>
      <c r="AL7831" s="12"/>
      <c r="AM7831" s="12"/>
      <c r="AN7831" s="12"/>
      <c r="AO7831" s="12"/>
      <c r="AP7831" s="12"/>
      <c r="AQ7831" s="12"/>
      <c r="AR7831" s="12"/>
      <c r="AS7831" s="12"/>
      <c r="AT7831" s="12"/>
      <c r="AU7831" s="12"/>
      <c r="AV7831" s="12"/>
      <c r="AW7831" s="12"/>
      <c r="AX7831" s="12"/>
      <c r="AY7831" s="12"/>
      <c r="AZ7831" s="12"/>
      <c r="BA7831" s="12"/>
      <c r="BB7831" s="12"/>
      <c r="BC7831" s="12"/>
      <c r="BD7831" s="12"/>
      <c r="BE7831" s="12"/>
      <c r="BF7831" s="12"/>
      <c r="BG7831" s="12"/>
      <c r="BH7831" s="12"/>
      <c r="BI7831" s="12"/>
      <c r="BJ7831" s="13"/>
      <c r="BK7831" s="13"/>
      <c r="BL7831" s="13"/>
      <c r="BM7831" s="13"/>
      <c r="BN7831" s="13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1"/>
      <c r="L7832" s="11"/>
      <c r="M7832" s="12"/>
      <c r="N7832" s="12"/>
      <c r="O7832" s="12"/>
      <c r="P7832" s="12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  <c r="AC7832" s="12"/>
      <c r="AD7832" s="12"/>
      <c r="AE7832" s="12"/>
      <c r="AF7832" s="12"/>
      <c r="AG7832" s="12"/>
      <c r="AH7832" s="12"/>
      <c r="AI7832" s="12"/>
      <c r="AJ7832" s="12"/>
      <c r="AK7832" s="12"/>
      <c r="AL7832" s="12"/>
      <c r="AM7832" s="12"/>
      <c r="AN7832" s="12"/>
      <c r="AO7832" s="12"/>
      <c r="AP7832" s="12"/>
      <c r="AQ7832" s="12"/>
      <c r="AR7832" s="12"/>
      <c r="AS7832" s="12"/>
      <c r="AT7832" s="12"/>
      <c r="AU7832" s="12"/>
      <c r="AV7832" s="12"/>
      <c r="AW7832" s="12"/>
      <c r="AX7832" s="12"/>
      <c r="AY7832" s="12"/>
      <c r="AZ7832" s="12"/>
      <c r="BA7832" s="12"/>
      <c r="BB7832" s="12"/>
      <c r="BC7832" s="12"/>
      <c r="BD7832" s="12"/>
      <c r="BE7832" s="12"/>
      <c r="BF7832" s="12"/>
      <c r="BG7832" s="12"/>
      <c r="BH7832" s="12"/>
      <c r="BI7832" s="12"/>
      <c r="BJ7832" s="13"/>
      <c r="BK7832" s="13"/>
      <c r="BL7832" s="13"/>
      <c r="BM7832" s="13"/>
      <c r="BN7832" s="13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1"/>
      <c r="L7833" s="11"/>
      <c r="M7833" s="12"/>
      <c r="N7833" s="12"/>
      <c r="O7833" s="12"/>
      <c r="P7833" s="12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  <c r="AC7833" s="12"/>
      <c r="AD7833" s="12"/>
      <c r="AE7833" s="12"/>
      <c r="AF7833" s="12"/>
      <c r="AG7833" s="12"/>
      <c r="AH7833" s="12"/>
      <c r="AI7833" s="12"/>
      <c r="AJ7833" s="12"/>
      <c r="AK7833" s="12"/>
      <c r="AL7833" s="12"/>
      <c r="AM7833" s="12"/>
      <c r="AN7833" s="12"/>
      <c r="AO7833" s="12"/>
      <c r="AP7833" s="12"/>
      <c r="AQ7833" s="12"/>
      <c r="AR7833" s="12"/>
      <c r="AS7833" s="12"/>
      <c r="AT7833" s="12"/>
      <c r="AU7833" s="12"/>
      <c r="AV7833" s="12"/>
      <c r="AW7833" s="12"/>
      <c r="AX7833" s="12"/>
      <c r="AY7833" s="12"/>
      <c r="AZ7833" s="12"/>
      <c r="BA7833" s="12"/>
      <c r="BB7833" s="12"/>
      <c r="BC7833" s="12"/>
      <c r="BD7833" s="12"/>
      <c r="BE7833" s="12"/>
      <c r="BF7833" s="12"/>
      <c r="BG7833" s="12"/>
      <c r="BH7833" s="12"/>
      <c r="BI7833" s="12"/>
      <c r="BJ7833" s="13"/>
      <c r="BK7833" s="13"/>
      <c r="BL7833" s="13"/>
      <c r="BM7833" s="13"/>
      <c r="BN7833" s="13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1"/>
      <c r="L7834" s="11"/>
      <c r="M7834" s="12"/>
      <c r="N7834" s="12"/>
      <c r="O7834" s="12"/>
      <c r="P7834" s="12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  <c r="AC7834" s="12"/>
      <c r="AD7834" s="12"/>
      <c r="AE7834" s="12"/>
      <c r="AF7834" s="12"/>
      <c r="AG7834" s="12"/>
      <c r="AH7834" s="12"/>
      <c r="AI7834" s="12"/>
      <c r="AJ7834" s="12"/>
      <c r="AK7834" s="12"/>
      <c r="AL7834" s="12"/>
      <c r="AM7834" s="12"/>
      <c r="AN7834" s="12"/>
      <c r="AO7834" s="12"/>
      <c r="AP7834" s="12"/>
      <c r="AQ7834" s="12"/>
      <c r="AR7834" s="12"/>
      <c r="AS7834" s="12"/>
      <c r="AT7834" s="12"/>
      <c r="AU7834" s="12"/>
      <c r="AV7834" s="12"/>
      <c r="AW7834" s="12"/>
      <c r="AX7834" s="12"/>
      <c r="AY7834" s="12"/>
      <c r="AZ7834" s="12"/>
      <c r="BA7834" s="12"/>
      <c r="BB7834" s="12"/>
      <c r="BC7834" s="12"/>
      <c r="BD7834" s="12"/>
      <c r="BE7834" s="12"/>
      <c r="BF7834" s="12"/>
      <c r="BG7834" s="12"/>
      <c r="BH7834" s="12"/>
      <c r="BI7834" s="12"/>
      <c r="BJ7834" s="13"/>
      <c r="BK7834" s="13"/>
      <c r="BL7834" s="13"/>
      <c r="BM7834" s="13"/>
      <c r="BN7834" s="13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1"/>
      <c r="L7835" s="11"/>
      <c r="M7835" s="12"/>
      <c r="N7835" s="12"/>
      <c r="O7835" s="12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  <c r="AC7835" s="12"/>
      <c r="AD7835" s="12"/>
      <c r="AE7835" s="12"/>
      <c r="AF7835" s="12"/>
      <c r="AG7835" s="12"/>
      <c r="AH7835" s="12"/>
      <c r="AI7835" s="12"/>
      <c r="AJ7835" s="12"/>
      <c r="AK7835" s="12"/>
      <c r="AL7835" s="12"/>
      <c r="AM7835" s="12"/>
      <c r="AN7835" s="12"/>
      <c r="AO7835" s="12"/>
      <c r="AP7835" s="12"/>
      <c r="AQ7835" s="12"/>
      <c r="AR7835" s="12"/>
      <c r="AS7835" s="12"/>
      <c r="AT7835" s="12"/>
      <c r="AU7835" s="12"/>
      <c r="AV7835" s="12"/>
      <c r="AW7835" s="12"/>
      <c r="AX7835" s="12"/>
      <c r="AY7835" s="12"/>
      <c r="AZ7835" s="12"/>
      <c r="BA7835" s="12"/>
      <c r="BB7835" s="12"/>
      <c r="BC7835" s="12"/>
      <c r="BD7835" s="12"/>
      <c r="BE7835" s="12"/>
      <c r="BF7835" s="12"/>
      <c r="BG7835" s="12"/>
      <c r="BH7835" s="12"/>
      <c r="BI7835" s="12"/>
      <c r="BJ7835" s="13"/>
      <c r="BK7835" s="13"/>
      <c r="BL7835" s="13"/>
      <c r="BM7835" s="13"/>
      <c r="BN7835" s="13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1"/>
      <c r="L7836" s="11"/>
      <c r="M7836" s="12"/>
      <c r="N7836" s="12"/>
      <c r="O7836" s="12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  <c r="AC7836" s="12"/>
      <c r="AD7836" s="12"/>
      <c r="AE7836" s="12"/>
      <c r="AF7836" s="12"/>
      <c r="AG7836" s="12"/>
      <c r="AH7836" s="12"/>
      <c r="AI7836" s="12"/>
      <c r="AJ7836" s="12"/>
      <c r="AK7836" s="12"/>
      <c r="AL7836" s="12"/>
      <c r="AM7836" s="12"/>
      <c r="AN7836" s="12"/>
      <c r="AO7836" s="12"/>
      <c r="AP7836" s="12"/>
      <c r="AQ7836" s="12"/>
      <c r="AR7836" s="12"/>
      <c r="AS7836" s="12"/>
      <c r="AT7836" s="12"/>
      <c r="AU7836" s="12"/>
      <c r="AV7836" s="12"/>
      <c r="AW7836" s="12"/>
      <c r="AX7836" s="12"/>
      <c r="AY7836" s="12"/>
      <c r="AZ7836" s="12"/>
      <c r="BA7836" s="12"/>
      <c r="BB7836" s="12"/>
      <c r="BC7836" s="12"/>
      <c r="BD7836" s="12"/>
      <c r="BE7836" s="12"/>
      <c r="BF7836" s="12"/>
      <c r="BG7836" s="12"/>
      <c r="BH7836" s="12"/>
      <c r="BI7836" s="12"/>
      <c r="BJ7836" s="13"/>
      <c r="BK7836" s="13"/>
      <c r="BL7836" s="13"/>
      <c r="BM7836" s="13"/>
      <c r="BN7836" s="13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1"/>
      <c r="L7837" s="11"/>
      <c r="M7837" s="12"/>
      <c r="N7837" s="12"/>
      <c r="O7837" s="12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  <c r="AD7837" s="12"/>
      <c r="AE7837" s="12"/>
      <c r="AF7837" s="12"/>
      <c r="AG7837" s="12"/>
      <c r="AH7837" s="12"/>
      <c r="AI7837" s="12"/>
      <c r="AJ7837" s="12"/>
      <c r="AK7837" s="12"/>
      <c r="AL7837" s="12"/>
      <c r="AM7837" s="12"/>
      <c r="AN7837" s="12"/>
      <c r="AO7837" s="12"/>
      <c r="AP7837" s="12"/>
      <c r="AQ7837" s="12"/>
      <c r="AR7837" s="12"/>
      <c r="AS7837" s="12"/>
      <c r="AT7837" s="12"/>
      <c r="AU7837" s="12"/>
      <c r="AV7837" s="12"/>
      <c r="AW7837" s="12"/>
      <c r="AX7837" s="12"/>
      <c r="AY7837" s="12"/>
      <c r="AZ7837" s="12"/>
      <c r="BA7837" s="12"/>
      <c r="BB7837" s="12"/>
      <c r="BC7837" s="12"/>
      <c r="BD7837" s="12"/>
      <c r="BE7837" s="12"/>
      <c r="BF7837" s="12"/>
      <c r="BG7837" s="12"/>
      <c r="BH7837" s="12"/>
      <c r="BI7837" s="12"/>
      <c r="BJ7837" s="13"/>
      <c r="BK7837" s="13"/>
      <c r="BL7837" s="13"/>
      <c r="BM7837" s="13"/>
      <c r="BN7837" s="13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1"/>
      <c r="L7838" s="11"/>
      <c r="M7838" s="12"/>
      <c r="N7838" s="12"/>
      <c r="O7838" s="12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  <c r="AC7838" s="12"/>
      <c r="AD7838" s="12"/>
      <c r="AE7838" s="12"/>
      <c r="AF7838" s="12"/>
      <c r="AG7838" s="12"/>
      <c r="AH7838" s="12"/>
      <c r="AI7838" s="12"/>
      <c r="AJ7838" s="12"/>
      <c r="AK7838" s="12"/>
      <c r="AL7838" s="12"/>
      <c r="AM7838" s="12"/>
      <c r="AN7838" s="12"/>
      <c r="AO7838" s="12"/>
      <c r="AP7838" s="12"/>
      <c r="AQ7838" s="12"/>
      <c r="AR7838" s="12"/>
      <c r="AS7838" s="12"/>
      <c r="AT7838" s="12"/>
      <c r="AU7838" s="12"/>
      <c r="AV7838" s="12"/>
      <c r="AW7838" s="12"/>
      <c r="AX7838" s="12"/>
      <c r="AY7838" s="12"/>
      <c r="AZ7838" s="12"/>
      <c r="BA7838" s="12"/>
      <c r="BB7838" s="12"/>
      <c r="BC7838" s="12"/>
      <c r="BD7838" s="12"/>
      <c r="BE7838" s="12"/>
      <c r="BF7838" s="12"/>
      <c r="BG7838" s="12"/>
      <c r="BH7838" s="12"/>
      <c r="BI7838" s="12"/>
      <c r="BJ7838" s="13"/>
      <c r="BK7838" s="13"/>
      <c r="BL7838" s="13"/>
      <c r="BM7838" s="13"/>
      <c r="BN7838" s="13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1"/>
      <c r="L7839" s="11"/>
      <c r="M7839" s="12"/>
      <c r="N7839" s="12"/>
      <c r="O7839" s="12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  <c r="AC7839" s="12"/>
      <c r="AD7839" s="12"/>
      <c r="AE7839" s="12"/>
      <c r="AF7839" s="12"/>
      <c r="AG7839" s="12"/>
      <c r="AH7839" s="12"/>
      <c r="AI7839" s="12"/>
      <c r="AJ7839" s="12"/>
      <c r="AK7839" s="12"/>
      <c r="AL7839" s="12"/>
      <c r="AM7839" s="12"/>
      <c r="AN7839" s="12"/>
      <c r="AO7839" s="12"/>
      <c r="AP7839" s="12"/>
      <c r="AQ7839" s="12"/>
      <c r="AR7839" s="12"/>
      <c r="AS7839" s="12"/>
      <c r="AT7839" s="12"/>
      <c r="AU7839" s="12"/>
      <c r="AV7839" s="12"/>
      <c r="AW7839" s="12"/>
      <c r="AX7839" s="12"/>
      <c r="AY7839" s="12"/>
      <c r="AZ7839" s="12"/>
      <c r="BA7839" s="12"/>
      <c r="BB7839" s="12"/>
      <c r="BC7839" s="12"/>
      <c r="BD7839" s="12"/>
      <c r="BE7839" s="12"/>
      <c r="BF7839" s="12"/>
      <c r="BG7839" s="12"/>
      <c r="BH7839" s="12"/>
      <c r="BI7839" s="12"/>
      <c r="BJ7839" s="13"/>
      <c r="BK7839" s="13"/>
      <c r="BL7839" s="13"/>
      <c r="BM7839" s="13"/>
      <c r="BN7839" s="13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1"/>
      <c r="L7840" s="11"/>
      <c r="M7840" s="12"/>
      <c r="N7840" s="12"/>
      <c r="O7840" s="12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  <c r="AD7840" s="12"/>
      <c r="AE7840" s="12"/>
      <c r="AF7840" s="12"/>
      <c r="AG7840" s="12"/>
      <c r="AH7840" s="12"/>
      <c r="AI7840" s="12"/>
      <c r="AJ7840" s="12"/>
      <c r="AK7840" s="12"/>
      <c r="AL7840" s="12"/>
      <c r="AM7840" s="12"/>
      <c r="AN7840" s="12"/>
      <c r="AO7840" s="12"/>
      <c r="AP7840" s="12"/>
      <c r="AQ7840" s="12"/>
      <c r="AR7840" s="12"/>
      <c r="AS7840" s="12"/>
      <c r="AT7840" s="12"/>
      <c r="AU7840" s="12"/>
      <c r="AV7840" s="12"/>
      <c r="AW7840" s="12"/>
      <c r="AX7840" s="12"/>
      <c r="AY7840" s="12"/>
      <c r="AZ7840" s="12"/>
      <c r="BA7840" s="12"/>
      <c r="BB7840" s="12"/>
      <c r="BC7840" s="12"/>
      <c r="BD7840" s="12"/>
      <c r="BE7840" s="12"/>
      <c r="BF7840" s="12"/>
      <c r="BG7840" s="12"/>
      <c r="BH7840" s="12"/>
      <c r="BI7840" s="12"/>
      <c r="BJ7840" s="13"/>
      <c r="BK7840" s="13"/>
      <c r="BL7840" s="13"/>
      <c r="BM7840" s="13"/>
      <c r="BN7840" s="13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1"/>
      <c r="L7841" s="11"/>
      <c r="M7841" s="12"/>
      <c r="N7841" s="12"/>
      <c r="O7841" s="12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  <c r="AD7841" s="12"/>
      <c r="AE7841" s="12"/>
      <c r="AF7841" s="12"/>
      <c r="AG7841" s="12"/>
      <c r="AH7841" s="12"/>
      <c r="AI7841" s="12"/>
      <c r="AJ7841" s="12"/>
      <c r="AK7841" s="12"/>
      <c r="AL7841" s="12"/>
      <c r="AM7841" s="12"/>
      <c r="AN7841" s="12"/>
      <c r="AO7841" s="12"/>
      <c r="AP7841" s="12"/>
      <c r="AQ7841" s="12"/>
      <c r="AR7841" s="12"/>
      <c r="AS7841" s="12"/>
      <c r="AT7841" s="12"/>
      <c r="AU7841" s="12"/>
      <c r="AV7841" s="12"/>
      <c r="AW7841" s="12"/>
      <c r="AX7841" s="12"/>
      <c r="AY7841" s="12"/>
      <c r="AZ7841" s="12"/>
      <c r="BA7841" s="12"/>
      <c r="BB7841" s="12"/>
      <c r="BC7841" s="12"/>
      <c r="BD7841" s="12"/>
      <c r="BE7841" s="12"/>
      <c r="BF7841" s="12"/>
      <c r="BG7841" s="12"/>
      <c r="BH7841" s="12"/>
      <c r="BI7841" s="12"/>
      <c r="BJ7841" s="13"/>
      <c r="BK7841" s="13"/>
      <c r="BL7841" s="13"/>
      <c r="BM7841" s="13"/>
      <c r="BN7841" s="13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1"/>
      <c r="L7842" s="11"/>
      <c r="M7842" s="12"/>
      <c r="N7842" s="12"/>
      <c r="O7842" s="12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  <c r="AC7842" s="12"/>
      <c r="AD7842" s="12"/>
      <c r="AE7842" s="12"/>
      <c r="AF7842" s="12"/>
      <c r="AG7842" s="12"/>
      <c r="AH7842" s="12"/>
      <c r="AI7842" s="12"/>
      <c r="AJ7842" s="12"/>
      <c r="AK7842" s="12"/>
      <c r="AL7842" s="12"/>
      <c r="AM7842" s="12"/>
      <c r="AN7842" s="12"/>
      <c r="AO7842" s="12"/>
      <c r="AP7842" s="12"/>
      <c r="AQ7842" s="12"/>
      <c r="AR7842" s="12"/>
      <c r="AS7842" s="12"/>
      <c r="AT7842" s="12"/>
      <c r="AU7842" s="12"/>
      <c r="AV7842" s="12"/>
      <c r="AW7842" s="12"/>
      <c r="AX7842" s="12"/>
      <c r="AY7842" s="12"/>
      <c r="AZ7842" s="12"/>
      <c r="BA7842" s="12"/>
      <c r="BB7842" s="12"/>
      <c r="BC7842" s="12"/>
      <c r="BD7842" s="12"/>
      <c r="BE7842" s="12"/>
      <c r="BF7842" s="12"/>
      <c r="BG7842" s="12"/>
      <c r="BH7842" s="12"/>
      <c r="BI7842" s="12"/>
      <c r="BJ7842" s="13"/>
      <c r="BK7842" s="13"/>
      <c r="BL7842" s="13"/>
      <c r="BM7842" s="13"/>
      <c r="BN7842" s="13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1"/>
      <c r="L7843" s="11"/>
      <c r="M7843" s="12"/>
      <c r="N7843" s="12"/>
      <c r="O7843" s="12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  <c r="AC7843" s="12"/>
      <c r="AD7843" s="12"/>
      <c r="AE7843" s="12"/>
      <c r="AF7843" s="12"/>
      <c r="AG7843" s="12"/>
      <c r="AH7843" s="12"/>
      <c r="AI7843" s="12"/>
      <c r="AJ7843" s="12"/>
      <c r="AK7843" s="12"/>
      <c r="AL7843" s="12"/>
      <c r="AM7843" s="12"/>
      <c r="AN7843" s="12"/>
      <c r="AO7843" s="12"/>
      <c r="AP7843" s="12"/>
      <c r="AQ7843" s="12"/>
      <c r="AR7843" s="12"/>
      <c r="AS7843" s="12"/>
      <c r="AT7843" s="12"/>
      <c r="AU7843" s="12"/>
      <c r="AV7843" s="12"/>
      <c r="AW7843" s="12"/>
      <c r="AX7843" s="12"/>
      <c r="AY7843" s="12"/>
      <c r="AZ7843" s="12"/>
      <c r="BA7843" s="12"/>
      <c r="BB7843" s="12"/>
      <c r="BC7843" s="12"/>
      <c r="BD7843" s="12"/>
      <c r="BE7843" s="12"/>
      <c r="BF7843" s="12"/>
      <c r="BG7843" s="12"/>
      <c r="BH7843" s="12"/>
      <c r="BI7843" s="12"/>
      <c r="BJ7843" s="13"/>
      <c r="BK7843" s="13"/>
      <c r="BL7843" s="13"/>
      <c r="BM7843" s="13"/>
      <c r="BN7843" s="13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1"/>
      <c r="L7844" s="11"/>
      <c r="M7844" s="12"/>
      <c r="N7844" s="12"/>
      <c r="O7844" s="12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  <c r="AC7844" s="12"/>
      <c r="AD7844" s="12"/>
      <c r="AE7844" s="12"/>
      <c r="AF7844" s="12"/>
      <c r="AG7844" s="12"/>
      <c r="AH7844" s="12"/>
      <c r="AI7844" s="12"/>
      <c r="AJ7844" s="12"/>
      <c r="AK7844" s="12"/>
      <c r="AL7844" s="12"/>
      <c r="AM7844" s="12"/>
      <c r="AN7844" s="12"/>
      <c r="AO7844" s="12"/>
      <c r="AP7844" s="12"/>
      <c r="AQ7844" s="12"/>
      <c r="AR7844" s="12"/>
      <c r="AS7844" s="12"/>
      <c r="AT7844" s="12"/>
      <c r="AU7844" s="12"/>
      <c r="AV7844" s="12"/>
      <c r="AW7844" s="12"/>
      <c r="AX7844" s="12"/>
      <c r="AY7844" s="12"/>
      <c r="AZ7844" s="12"/>
      <c r="BA7844" s="12"/>
      <c r="BB7844" s="12"/>
      <c r="BC7844" s="12"/>
      <c r="BD7844" s="12"/>
      <c r="BE7844" s="12"/>
      <c r="BF7844" s="12"/>
      <c r="BG7844" s="12"/>
      <c r="BH7844" s="12"/>
      <c r="BI7844" s="12"/>
      <c r="BJ7844" s="13"/>
      <c r="BK7844" s="13"/>
      <c r="BL7844" s="13"/>
      <c r="BM7844" s="13"/>
      <c r="BN7844" s="13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1"/>
      <c r="L7845" s="11"/>
      <c r="M7845" s="12"/>
      <c r="N7845" s="12"/>
      <c r="O7845" s="12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  <c r="AC7845" s="12"/>
      <c r="AD7845" s="12"/>
      <c r="AE7845" s="12"/>
      <c r="AF7845" s="12"/>
      <c r="AG7845" s="12"/>
      <c r="AH7845" s="12"/>
      <c r="AI7845" s="12"/>
      <c r="AJ7845" s="12"/>
      <c r="AK7845" s="12"/>
      <c r="AL7845" s="12"/>
      <c r="AM7845" s="12"/>
      <c r="AN7845" s="12"/>
      <c r="AO7845" s="12"/>
      <c r="AP7845" s="12"/>
      <c r="AQ7845" s="12"/>
      <c r="AR7845" s="12"/>
      <c r="AS7845" s="12"/>
      <c r="AT7845" s="12"/>
      <c r="AU7845" s="12"/>
      <c r="AV7845" s="12"/>
      <c r="AW7845" s="12"/>
      <c r="AX7845" s="12"/>
      <c r="AY7845" s="12"/>
      <c r="AZ7845" s="12"/>
      <c r="BA7845" s="12"/>
      <c r="BB7845" s="12"/>
      <c r="BC7845" s="12"/>
      <c r="BD7845" s="12"/>
      <c r="BE7845" s="12"/>
      <c r="BF7845" s="12"/>
      <c r="BG7845" s="12"/>
      <c r="BH7845" s="12"/>
      <c r="BI7845" s="12"/>
      <c r="BJ7845" s="13"/>
      <c r="BK7845" s="13"/>
      <c r="BL7845" s="13"/>
      <c r="BM7845" s="13"/>
      <c r="BN7845" s="13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1"/>
      <c r="L7846" s="11"/>
      <c r="M7846" s="12"/>
      <c r="N7846" s="12"/>
      <c r="O7846" s="12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  <c r="AC7846" s="12"/>
      <c r="AD7846" s="12"/>
      <c r="AE7846" s="12"/>
      <c r="AF7846" s="12"/>
      <c r="AG7846" s="12"/>
      <c r="AH7846" s="12"/>
      <c r="AI7846" s="12"/>
      <c r="AJ7846" s="12"/>
      <c r="AK7846" s="12"/>
      <c r="AL7846" s="12"/>
      <c r="AM7846" s="12"/>
      <c r="AN7846" s="12"/>
      <c r="AO7846" s="12"/>
      <c r="AP7846" s="12"/>
      <c r="AQ7846" s="12"/>
      <c r="AR7846" s="12"/>
      <c r="AS7846" s="12"/>
      <c r="AT7846" s="12"/>
      <c r="AU7846" s="12"/>
      <c r="AV7846" s="12"/>
      <c r="AW7846" s="12"/>
      <c r="AX7846" s="12"/>
      <c r="AY7846" s="12"/>
      <c r="AZ7846" s="12"/>
      <c r="BA7846" s="12"/>
      <c r="BB7846" s="12"/>
      <c r="BC7846" s="12"/>
      <c r="BD7846" s="12"/>
      <c r="BE7846" s="12"/>
      <c r="BF7846" s="12"/>
      <c r="BG7846" s="12"/>
      <c r="BH7846" s="12"/>
      <c r="BI7846" s="12"/>
      <c r="BJ7846" s="13"/>
      <c r="BK7846" s="13"/>
      <c r="BL7846" s="13"/>
      <c r="BM7846" s="13"/>
      <c r="BN7846" s="13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1"/>
      <c r="L7847" s="11"/>
      <c r="M7847" s="12"/>
      <c r="N7847" s="12"/>
      <c r="O7847" s="12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  <c r="AD7847" s="12"/>
      <c r="AE7847" s="12"/>
      <c r="AF7847" s="12"/>
      <c r="AG7847" s="12"/>
      <c r="AH7847" s="12"/>
      <c r="AI7847" s="12"/>
      <c r="AJ7847" s="12"/>
      <c r="AK7847" s="12"/>
      <c r="AL7847" s="12"/>
      <c r="AM7847" s="12"/>
      <c r="AN7847" s="12"/>
      <c r="AO7847" s="12"/>
      <c r="AP7847" s="12"/>
      <c r="AQ7847" s="12"/>
      <c r="AR7847" s="12"/>
      <c r="AS7847" s="12"/>
      <c r="AT7847" s="12"/>
      <c r="AU7847" s="12"/>
      <c r="AV7847" s="12"/>
      <c r="AW7847" s="12"/>
      <c r="AX7847" s="12"/>
      <c r="AY7847" s="12"/>
      <c r="AZ7847" s="12"/>
      <c r="BA7847" s="12"/>
      <c r="BB7847" s="12"/>
      <c r="BC7847" s="12"/>
      <c r="BD7847" s="12"/>
      <c r="BE7847" s="12"/>
      <c r="BF7847" s="12"/>
      <c r="BG7847" s="12"/>
      <c r="BH7847" s="12"/>
      <c r="BI7847" s="12"/>
      <c r="BJ7847" s="13"/>
      <c r="BK7847" s="13"/>
      <c r="BL7847" s="13"/>
      <c r="BM7847" s="13"/>
      <c r="BN7847" s="13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1"/>
      <c r="L7848" s="11"/>
      <c r="M7848" s="12"/>
      <c r="N7848" s="12"/>
      <c r="O7848" s="12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  <c r="AC7848" s="12"/>
      <c r="AD7848" s="12"/>
      <c r="AE7848" s="12"/>
      <c r="AF7848" s="12"/>
      <c r="AG7848" s="12"/>
      <c r="AH7848" s="12"/>
      <c r="AI7848" s="12"/>
      <c r="AJ7848" s="12"/>
      <c r="AK7848" s="12"/>
      <c r="AL7848" s="12"/>
      <c r="AM7848" s="12"/>
      <c r="AN7848" s="12"/>
      <c r="AO7848" s="12"/>
      <c r="AP7848" s="12"/>
      <c r="AQ7848" s="12"/>
      <c r="AR7848" s="12"/>
      <c r="AS7848" s="12"/>
      <c r="AT7848" s="12"/>
      <c r="AU7848" s="12"/>
      <c r="AV7848" s="12"/>
      <c r="AW7848" s="12"/>
      <c r="AX7848" s="12"/>
      <c r="AY7848" s="12"/>
      <c r="AZ7848" s="12"/>
      <c r="BA7848" s="12"/>
      <c r="BB7848" s="12"/>
      <c r="BC7848" s="12"/>
      <c r="BD7848" s="12"/>
      <c r="BE7848" s="12"/>
      <c r="BF7848" s="12"/>
      <c r="BG7848" s="12"/>
      <c r="BH7848" s="12"/>
      <c r="BI7848" s="12"/>
      <c r="BJ7848" s="13"/>
      <c r="BK7848" s="13"/>
      <c r="BL7848" s="13"/>
      <c r="BM7848" s="13"/>
      <c r="BN7848" s="13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1"/>
      <c r="L7849" s="11"/>
      <c r="M7849" s="12"/>
      <c r="N7849" s="12"/>
      <c r="O7849" s="12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  <c r="AC7849" s="12"/>
      <c r="AD7849" s="12"/>
      <c r="AE7849" s="12"/>
      <c r="AF7849" s="12"/>
      <c r="AG7849" s="12"/>
      <c r="AH7849" s="12"/>
      <c r="AI7849" s="12"/>
      <c r="AJ7849" s="12"/>
      <c r="AK7849" s="12"/>
      <c r="AL7849" s="12"/>
      <c r="AM7849" s="12"/>
      <c r="AN7849" s="12"/>
      <c r="AO7849" s="12"/>
      <c r="AP7849" s="12"/>
      <c r="AQ7849" s="12"/>
      <c r="AR7849" s="12"/>
      <c r="AS7849" s="12"/>
      <c r="AT7849" s="12"/>
      <c r="AU7849" s="12"/>
      <c r="AV7849" s="12"/>
      <c r="AW7849" s="12"/>
      <c r="AX7849" s="12"/>
      <c r="AY7849" s="12"/>
      <c r="AZ7849" s="12"/>
      <c r="BA7849" s="12"/>
      <c r="BB7849" s="12"/>
      <c r="BC7849" s="12"/>
      <c r="BD7849" s="12"/>
      <c r="BE7849" s="12"/>
      <c r="BF7849" s="12"/>
      <c r="BG7849" s="12"/>
      <c r="BH7849" s="12"/>
      <c r="BI7849" s="12"/>
      <c r="BJ7849" s="13"/>
      <c r="BK7849" s="13"/>
      <c r="BL7849" s="13"/>
      <c r="BM7849" s="13"/>
      <c r="BN7849" s="13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1"/>
      <c r="L7850" s="11"/>
      <c r="M7850" s="12"/>
      <c r="N7850" s="12"/>
      <c r="O7850" s="12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  <c r="AC7850" s="12"/>
      <c r="AD7850" s="12"/>
      <c r="AE7850" s="12"/>
      <c r="AF7850" s="12"/>
      <c r="AG7850" s="12"/>
      <c r="AH7850" s="12"/>
      <c r="AI7850" s="12"/>
      <c r="AJ7850" s="12"/>
      <c r="AK7850" s="12"/>
      <c r="AL7850" s="12"/>
      <c r="AM7850" s="12"/>
      <c r="AN7850" s="12"/>
      <c r="AO7850" s="12"/>
      <c r="AP7850" s="12"/>
      <c r="AQ7850" s="12"/>
      <c r="AR7850" s="12"/>
      <c r="AS7850" s="12"/>
      <c r="AT7850" s="12"/>
      <c r="AU7850" s="12"/>
      <c r="AV7850" s="12"/>
      <c r="AW7850" s="12"/>
      <c r="AX7850" s="12"/>
      <c r="AY7850" s="12"/>
      <c r="AZ7850" s="12"/>
      <c r="BA7850" s="12"/>
      <c r="BB7850" s="12"/>
      <c r="BC7850" s="12"/>
      <c r="BD7850" s="12"/>
      <c r="BE7850" s="12"/>
      <c r="BF7850" s="12"/>
      <c r="BG7850" s="12"/>
      <c r="BH7850" s="12"/>
      <c r="BI7850" s="12"/>
      <c r="BJ7850" s="13"/>
      <c r="BK7850" s="13"/>
      <c r="BL7850" s="13"/>
      <c r="BM7850" s="13"/>
      <c r="BN7850" s="13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1"/>
      <c r="L7851" s="11"/>
      <c r="M7851" s="12"/>
      <c r="N7851" s="12"/>
      <c r="O7851" s="12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  <c r="AD7851" s="12"/>
      <c r="AE7851" s="12"/>
      <c r="AF7851" s="12"/>
      <c r="AG7851" s="12"/>
      <c r="AH7851" s="12"/>
      <c r="AI7851" s="12"/>
      <c r="AJ7851" s="12"/>
      <c r="AK7851" s="12"/>
      <c r="AL7851" s="12"/>
      <c r="AM7851" s="12"/>
      <c r="AN7851" s="12"/>
      <c r="AO7851" s="12"/>
      <c r="AP7851" s="12"/>
      <c r="AQ7851" s="12"/>
      <c r="AR7851" s="12"/>
      <c r="AS7851" s="12"/>
      <c r="AT7851" s="12"/>
      <c r="AU7851" s="12"/>
      <c r="AV7851" s="12"/>
      <c r="AW7851" s="12"/>
      <c r="AX7851" s="12"/>
      <c r="AY7851" s="12"/>
      <c r="AZ7851" s="12"/>
      <c r="BA7851" s="12"/>
      <c r="BB7851" s="12"/>
      <c r="BC7851" s="12"/>
      <c r="BD7851" s="12"/>
      <c r="BE7851" s="12"/>
      <c r="BF7851" s="12"/>
      <c r="BG7851" s="12"/>
      <c r="BH7851" s="12"/>
      <c r="BI7851" s="12"/>
      <c r="BJ7851" s="13"/>
      <c r="BK7851" s="13"/>
      <c r="BL7851" s="13"/>
      <c r="BM7851" s="13"/>
      <c r="BN7851" s="13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1"/>
      <c r="L7852" s="11"/>
      <c r="M7852" s="12"/>
      <c r="N7852" s="12"/>
      <c r="O7852" s="12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  <c r="AD7852" s="12"/>
      <c r="AE7852" s="12"/>
      <c r="AF7852" s="12"/>
      <c r="AG7852" s="12"/>
      <c r="AH7852" s="12"/>
      <c r="AI7852" s="12"/>
      <c r="AJ7852" s="12"/>
      <c r="AK7852" s="12"/>
      <c r="AL7852" s="12"/>
      <c r="AM7852" s="12"/>
      <c r="AN7852" s="12"/>
      <c r="AO7852" s="12"/>
      <c r="AP7852" s="12"/>
      <c r="AQ7852" s="12"/>
      <c r="AR7852" s="12"/>
      <c r="AS7852" s="12"/>
      <c r="AT7852" s="12"/>
      <c r="AU7852" s="12"/>
      <c r="AV7852" s="12"/>
      <c r="AW7852" s="12"/>
      <c r="AX7852" s="12"/>
      <c r="AY7852" s="12"/>
      <c r="AZ7852" s="12"/>
      <c r="BA7852" s="12"/>
      <c r="BB7852" s="12"/>
      <c r="BC7852" s="12"/>
      <c r="BD7852" s="12"/>
      <c r="BE7852" s="12"/>
      <c r="BF7852" s="12"/>
      <c r="BG7852" s="12"/>
      <c r="BH7852" s="12"/>
      <c r="BI7852" s="12"/>
      <c r="BJ7852" s="13"/>
      <c r="BK7852" s="13"/>
      <c r="BL7852" s="13"/>
      <c r="BM7852" s="13"/>
      <c r="BN7852" s="13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1"/>
      <c r="L7853" s="11"/>
      <c r="M7853" s="12"/>
      <c r="N7853" s="12"/>
      <c r="O7853" s="12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  <c r="AC7853" s="12"/>
      <c r="AD7853" s="12"/>
      <c r="AE7853" s="12"/>
      <c r="AF7853" s="12"/>
      <c r="AG7853" s="12"/>
      <c r="AH7853" s="12"/>
      <c r="AI7853" s="12"/>
      <c r="AJ7853" s="12"/>
      <c r="AK7853" s="12"/>
      <c r="AL7853" s="12"/>
      <c r="AM7853" s="12"/>
      <c r="AN7853" s="12"/>
      <c r="AO7853" s="12"/>
      <c r="AP7853" s="12"/>
      <c r="AQ7853" s="12"/>
      <c r="AR7853" s="12"/>
      <c r="AS7853" s="12"/>
      <c r="AT7853" s="12"/>
      <c r="AU7853" s="12"/>
      <c r="AV7853" s="12"/>
      <c r="AW7853" s="12"/>
      <c r="AX7853" s="12"/>
      <c r="AY7853" s="12"/>
      <c r="AZ7853" s="12"/>
      <c r="BA7853" s="12"/>
      <c r="BB7853" s="12"/>
      <c r="BC7853" s="12"/>
      <c r="BD7853" s="12"/>
      <c r="BE7853" s="12"/>
      <c r="BF7853" s="12"/>
      <c r="BG7853" s="12"/>
      <c r="BH7853" s="12"/>
      <c r="BI7853" s="12"/>
      <c r="BJ7853" s="13"/>
      <c r="BK7853" s="13"/>
      <c r="BL7853" s="13"/>
      <c r="BM7853" s="13"/>
      <c r="BN7853" s="13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1"/>
      <c r="L7854" s="11"/>
      <c r="M7854" s="12"/>
      <c r="N7854" s="12"/>
      <c r="O7854" s="12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  <c r="AC7854" s="12"/>
      <c r="AD7854" s="12"/>
      <c r="AE7854" s="12"/>
      <c r="AF7854" s="12"/>
      <c r="AG7854" s="12"/>
      <c r="AH7854" s="12"/>
      <c r="AI7854" s="12"/>
      <c r="AJ7854" s="12"/>
      <c r="AK7854" s="12"/>
      <c r="AL7854" s="12"/>
      <c r="AM7854" s="12"/>
      <c r="AN7854" s="12"/>
      <c r="AO7854" s="12"/>
      <c r="AP7854" s="12"/>
      <c r="AQ7854" s="12"/>
      <c r="AR7854" s="12"/>
      <c r="AS7854" s="12"/>
      <c r="AT7854" s="12"/>
      <c r="AU7854" s="12"/>
      <c r="AV7854" s="12"/>
      <c r="AW7854" s="12"/>
      <c r="AX7854" s="12"/>
      <c r="AY7854" s="12"/>
      <c r="AZ7854" s="12"/>
      <c r="BA7854" s="12"/>
      <c r="BB7854" s="12"/>
      <c r="BC7854" s="12"/>
      <c r="BD7854" s="12"/>
      <c r="BE7854" s="12"/>
      <c r="BF7854" s="12"/>
      <c r="BG7854" s="12"/>
      <c r="BH7854" s="12"/>
      <c r="BI7854" s="12"/>
      <c r="BJ7854" s="13"/>
      <c r="BK7854" s="13"/>
      <c r="BL7854" s="13"/>
      <c r="BM7854" s="13"/>
      <c r="BN7854" s="13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1"/>
      <c r="L7855" s="11"/>
      <c r="M7855" s="12"/>
      <c r="N7855" s="12"/>
      <c r="O7855" s="12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  <c r="AC7855" s="12"/>
      <c r="AD7855" s="12"/>
      <c r="AE7855" s="12"/>
      <c r="AF7855" s="12"/>
      <c r="AG7855" s="12"/>
      <c r="AH7855" s="12"/>
      <c r="AI7855" s="12"/>
      <c r="AJ7855" s="12"/>
      <c r="AK7855" s="12"/>
      <c r="AL7855" s="12"/>
      <c r="AM7855" s="12"/>
      <c r="AN7855" s="12"/>
      <c r="AO7855" s="12"/>
      <c r="AP7855" s="12"/>
      <c r="AQ7855" s="12"/>
      <c r="AR7855" s="12"/>
      <c r="AS7855" s="12"/>
      <c r="AT7855" s="12"/>
      <c r="AU7855" s="12"/>
      <c r="AV7855" s="12"/>
      <c r="AW7855" s="12"/>
      <c r="AX7855" s="12"/>
      <c r="AY7855" s="12"/>
      <c r="AZ7855" s="12"/>
      <c r="BA7855" s="12"/>
      <c r="BB7855" s="12"/>
      <c r="BC7855" s="12"/>
      <c r="BD7855" s="12"/>
      <c r="BE7855" s="12"/>
      <c r="BF7855" s="12"/>
      <c r="BG7855" s="12"/>
      <c r="BH7855" s="12"/>
      <c r="BI7855" s="12"/>
      <c r="BJ7855" s="13"/>
      <c r="BK7855" s="13"/>
      <c r="BL7855" s="13"/>
      <c r="BM7855" s="13"/>
      <c r="BN7855" s="13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1"/>
      <c r="L7856" s="11"/>
      <c r="M7856" s="12"/>
      <c r="N7856" s="12"/>
      <c r="O7856" s="12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  <c r="AD7856" s="12"/>
      <c r="AE7856" s="12"/>
      <c r="AF7856" s="12"/>
      <c r="AG7856" s="12"/>
      <c r="AH7856" s="12"/>
      <c r="AI7856" s="12"/>
      <c r="AJ7856" s="12"/>
      <c r="AK7856" s="12"/>
      <c r="AL7856" s="12"/>
      <c r="AM7856" s="12"/>
      <c r="AN7856" s="12"/>
      <c r="AO7856" s="12"/>
      <c r="AP7856" s="12"/>
      <c r="AQ7856" s="12"/>
      <c r="AR7856" s="12"/>
      <c r="AS7856" s="12"/>
      <c r="AT7856" s="12"/>
      <c r="AU7856" s="12"/>
      <c r="AV7856" s="12"/>
      <c r="AW7856" s="12"/>
      <c r="AX7856" s="12"/>
      <c r="AY7856" s="12"/>
      <c r="AZ7856" s="12"/>
      <c r="BA7856" s="12"/>
      <c r="BB7856" s="12"/>
      <c r="BC7856" s="12"/>
      <c r="BD7856" s="12"/>
      <c r="BE7856" s="12"/>
      <c r="BF7856" s="12"/>
      <c r="BG7856" s="12"/>
      <c r="BH7856" s="12"/>
      <c r="BI7856" s="12"/>
      <c r="BJ7856" s="13"/>
      <c r="BK7856" s="13"/>
      <c r="BL7856" s="13"/>
      <c r="BM7856" s="13"/>
      <c r="BN7856" s="13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1"/>
      <c r="L7857" s="11"/>
      <c r="M7857" s="12"/>
      <c r="N7857" s="12"/>
      <c r="O7857" s="12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  <c r="AC7857" s="12"/>
      <c r="AD7857" s="12"/>
      <c r="AE7857" s="12"/>
      <c r="AF7857" s="12"/>
      <c r="AG7857" s="12"/>
      <c r="AH7857" s="12"/>
      <c r="AI7857" s="12"/>
      <c r="AJ7857" s="12"/>
      <c r="AK7857" s="12"/>
      <c r="AL7857" s="12"/>
      <c r="AM7857" s="12"/>
      <c r="AN7857" s="12"/>
      <c r="AO7857" s="12"/>
      <c r="AP7857" s="12"/>
      <c r="AQ7857" s="12"/>
      <c r="AR7857" s="12"/>
      <c r="AS7857" s="12"/>
      <c r="AT7857" s="12"/>
      <c r="AU7857" s="12"/>
      <c r="AV7857" s="12"/>
      <c r="AW7857" s="12"/>
      <c r="AX7857" s="12"/>
      <c r="AY7857" s="12"/>
      <c r="AZ7857" s="12"/>
      <c r="BA7857" s="12"/>
      <c r="BB7857" s="12"/>
      <c r="BC7857" s="12"/>
      <c r="BD7857" s="12"/>
      <c r="BE7857" s="12"/>
      <c r="BF7857" s="12"/>
      <c r="BG7857" s="12"/>
      <c r="BH7857" s="12"/>
      <c r="BI7857" s="12"/>
      <c r="BJ7857" s="13"/>
      <c r="BK7857" s="13"/>
      <c r="BL7857" s="13"/>
      <c r="BM7857" s="13"/>
      <c r="BN7857" s="13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1"/>
      <c r="L7858" s="11"/>
      <c r="M7858" s="12"/>
      <c r="N7858" s="12"/>
      <c r="O7858" s="12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  <c r="AC7858" s="12"/>
      <c r="AD7858" s="12"/>
      <c r="AE7858" s="12"/>
      <c r="AF7858" s="12"/>
      <c r="AG7858" s="12"/>
      <c r="AH7858" s="12"/>
      <c r="AI7858" s="12"/>
      <c r="AJ7858" s="12"/>
      <c r="AK7858" s="12"/>
      <c r="AL7858" s="12"/>
      <c r="AM7858" s="12"/>
      <c r="AN7858" s="12"/>
      <c r="AO7858" s="12"/>
      <c r="AP7858" s="12"/>
      <c r="AQ7858" s="12"/>
      <c r="AR7858" s="12"/>
      <c r="AS7858" s="12"/>
      <c r="AT7858" s="12"/>
      <c r="AU7858" s="12"/>
      <c r="AV7858" s="12"/>
      <c r="AW7858" s="12"/>
      <c r="AX7858" s="12"/>
      <c r="AY7858" s="12"/>
      <c r="AZ7858" s="12"/>
      <c r="BA7858" s="12"/>
      <c r="BB7858" s="12"/>
      <c r="BC7858" s="12"/>
      <c r="BD7858" s="12"/>
      <c r="BE7858" s="12"/>
      <c r="BF7858" s="12"/>
      <c r="BG7858" s="12"/>
      <c r="BH7858" s="12"/>
      <c r="BI7858" s="12"/>
      <c r="BJ7858" s="13"/>
      <c r="BK7858" s="13"/>
      <c r="BL7858" s="13"/>
      <c r="BM7858" s="13"/>
      <c r="BN7858" s="13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1"/>
      <c r="L7859" s="11"/>
      <c r="M7859" s="12"/>
      <c r="N7859" s="12"/>
      <c r="O7859" s="12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  <c r="AD7859" s="12"/>
      <c r="AE7859" s="12"/>
      <c r="AF7859" s="12"/>
      <c r="AG7859" s="12"/>
      <c r="AH7859" s="12"/>
      <c r="AI7859" s="12"/>
      <c r="AJ7859" s="12"/>
      <c r="AK7859" s="12"/>
      <c r="AL7859" s="12"/>
      <c r="AM7859" s="12"/>
      <c r="AN7859" s="12"/>
      <c r="AO7859" s="12"/>
      <c r="AP7859" s="12"/>
      <c r="AQ7859" s="12"/>
      <c r="AR7859" s="12"/>
      <c r="AS7859" s="12"/>
      <c r="AT7859" s="12"/>
      <c r="AU7859" s="12"/>
      <c r="AV7859" s="12"/>
      <c r="AW7859" s="12"/>
      <c r="AX7859" s="12"/>
      <c r="AY7859" s="12"/>
      <c r="AZ7859" s="12"/>
      <c r="BA7859" s="12"/>
      <c r="BB7859" s="12"/>
      <c r="BC7859" s="12"/>
      <c r="BD7859" s="12"/>
      <c r="BE7859" s="12"/>
      <c r="BF7859" s="12"/>
      <c r="BG7859" s="12"/>
      <c r="BH7859" s="12"/>
      <c r="BI7859" s="12"/>
      <c r="BJ7859" s="13"/>
      <c r="BK7859" s="13"/>
      <c r="BL7859" s="13"/>
      <c r="BM7859" s="13"/>
      <c r="BN7859" s="13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1"/>
      <c r="L7860" s="11"/>
      <c r="M7860" s="12"/>
      <c r="N7860" s="12"/>
      <c r="O7860" s="12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  <c r="AD7860" s="12"/>
      <c r="AE7860" s="12"/>
      <c r="AF7860" s="12"/>
      <c r="AG7860" s="12"/>
      <c r="AH7860" s="12"/>
      <c r="AI7860" s="12"/>
      <c r="AJ7860" s="12"/>
      <c r="AK7860" s="12"/>
      <c r="AL7860" s="12"/>
      <c r="AM7860" s="12"/>
      <c r="AN7860" s="12"/>
      <c r="AO7860" s="12"/>
      <c r="AP7860" s="12"/>
      <c r="AQ7860" s="12"/>
      <c r="AR7860" s="12"/>
      <c r="AS7860" s="12"/>
      <c r="AT7860" s="12"/>
      <c r="AU7860" s="12"/>
      <c r="AV7860" s="12"/>
      <c r="AW7860" s="12"/>
      <c r="AX7860" s="12"/>
      <c r="AY7860" s="12"/>
      <c r="AZ7860" s="12"/>
      <c r="BA7860" s="12"/>
      <c r="BB7860" s="12"/>
      <c r="BC7860" s="12"/>
      <c r="BD7860" s="12"/>
      <c r="BE7860" s="12"/>
      <c r="BF7860" s="12"/>
      <c r="BG7860" s="12"/>
      <c r="BH7860" s="12"/>
      <c r="BI7860" s="12"/>
      <c r="BJ7860" s="13"/>
      <c r="BK7860" s="13"/>
      <c r="BL7860" s="13"/>
      <c r="BM7860" s="13"/>
      <c r="BN7860" s="13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1"/>
      <c r="L7861" s="11"/>
      <c r="M7861" s="12"/>
      <c r="N7861" s="12"/>
      <c r="O7861" s="12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  <c r="AC7861" s="12"/>
      <c r="AD7861" s="12"/>
      <c r="AE7861" s="12"/>
      <c r="AF7861" s="12"/>
      <c r="AG7861" s="12"/>
      <c r="AH7861" s="12"/>
      <c r="AI7861" s="12"/>
      <c r="AJ7861" s="12"/>
      <c r="AK7861" s="12"/>
      <c r="AL7861" s="12"/>
      <c r="AM7861" s="12"/>
      <c r="AN7861" s="12"/>
      <c r="AO7861" s="12"/>
      <c r="AP7861" s="12"/>
      <c r="AQ7861" s="12"/>
      <c r="AR7861" s="12"/>
      <c r="AS7861" s="12"/>
      <c r="AT7861" s="12"/>
      <c r="AU7861" s="12"/>
      <c r="AV7861" s="12"/>
      <c r="AW7861" s="12"/>
      <c r="AX7861" s="12"/>
      <c r="AY7861" s="12"/>
      <c r="AZ7861" s="12"/>
      <c r="BA7861" s="12"/>
      <c r="BB7861" s="12"/>
      <c r="BC7861" s="12"/>
      <c r="BD7861" s="12"/>
      <c r="BE7861" s="12"/>
      <c r="BF7861" s="12"/>
      <c r="BG7861" s="12"/>
      <c r="BH7861" s="12"/>
      <c r="BI7861" s="12"/>
      <c r="BJ7861" s="13"/>
      <c r="BK7861" s="13"/>
      <c r="BL7861" s="13"/>
      <c r="BM7861" s="13"/>
      <c r="BN7861" s="13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1"/>
      <c r="L7862" s="11"/>
      <c r="M7862" s="12"/>
      <c r="N7862" s="12"/>
      <c r="O7862" s="12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  <c r="AD7862" s="12"/>
      <c r="AE7862" s="12"/>
      <c r="AF7862" s="12"/>
      <c r="AG7862" s="12"/>
      <c r="AH7862" s="12"/>
      <c r="AI7862" s="12"/>
      <c r="AJ7862" s="12"/>
      <c r="AK7862" s="12"/>
      <c r="AL7862" s="12"/>
      <c r="AM7862" s="12"/>
      <c r="AN7862" s="12"/>
      <c r="AO7862" s="12"/>
      <c r="AP7862" s="12"/>
      <c r="AQ7862" s="12"/>
      <c r="AR7862" s="12"/>
      <c r="AS7862" s="12"/>
      <c r="AT7862" s="12"/>
      <c r="AU7862" s="12"/>
      <c r="AV7862" s="12"/>
      <c r="AW7862" s="12"/>
      <c r="AX7862" s="12"/>
      <c r="AY7862" s="12"/>
      <c r="AZ7862" s="12"/>
      <c r="BA7862" s="12"/>
      <c r="BB7862" s="12"/>
      <c r="BC7862" s="12"/>
      <c r="BD7862" s="12"/>
      <c r="BE7862" s="12"/>
      <c r="BF7862" s="12"/>
      <c r="BG7862" s="12"/>
      <c r="BH7862" s="12"/>
      <c r="BI7862" s="12"/>
      <c r="BJ7862" s="13"/>
      <c r="BK7862" s="13"/>
      <c r="BL7862" s="13"/>
      <c r="BM7862" s="13"/>
      <c r="BN7862" s="13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1"/>
      <c r="L7863" s="11"/>
      <c r="M7863" s="12"/>
      <c r="N7863" s="12"/>
      <c r="O7863" s="12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  <c r="AD7863" s="12"/>
      <c r="AE7863" s="12"/>
      <c r="AF7863" s="12"/>
      <c r="AG7863" s="12"/>
      <c r="AH7863" s="12"/>
      <c r="AI7863" s="12"/>
      <c r="AJ7863" s="12"/>
      <c r="AK7863" s="12"/>
      <c r="AL7863" s="12"/>
      <c r="AM7863" s="12"/>
      <c r="AN7863" s="12"/>
      <c r="AO7863" s="12"/>
      <c r="AP7863" s="12"/>
      <c r="AQ7863" s="12"/>
      <c r="AR7863" s="12"/>
      <c r="AS7863" s="12"/>
      <c r="AT7863" s="12"/>
      <c r="AU7863" s="12"/>
      <c r="AV7863" s="12"/>
      <c r="AW7863" s="12"/>
      <c r="AX7863" s="12"/>
      <c r="AY7863" s="12"/>
      <c r="AZ7863" s="12"/>
      <c r="BA7863" s="12"/>
      <c r="BB7863" s="12"/>
      <c r="BC7863" s="12"/>
      <c r="BD7863" s="12"/>
      <c r="BE7863" s="12"/>
      <c r="BF7863" s="12"/>
      <c r="BG7863" s="12"/>
      <c r="BH7863" s="12"/>
      <c r="BI7863" s="12"/>
      <c r="BJ7863" s="13"/>
      <c r="BK7863" s="13"/>
      <c r="BL7863" s="13"/>
      <c r="BM7863" s="13"/>
      <c r="BN7863" s="13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1"/>
      <c r="L7864" s="11"/>
      <c r="M7864" s="12"/>
      <c r="N7864" s="12"/>
      <c r="O7864" s="12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  <c r="AC7864" s="12"/>
      <c r="AD7864" s="12"/>
      <c r="AE7864" s="12"/>
      <c r="AF7864" s="12"/>
      <c r="AG7864" s="12"/>
      <c r="AH7864" s="12"/>
      <c r="AI7864" s="12"/>
      <c r="AJ7864" s="12"/>
      <c r="AK7864" s="12"/>
      <c r="AL7864" s="12"/>
      <c r="AM7864" s="12"/>
      <c r="AN7864" s="12"/>
      <c r="AO7864" s="12"/>
      <c r="AP7864" s="12"/>
      <c r="AQ7864" s="12"/>
      <c r="AR7864" s="12"/>
      <c r="AS7864" s="12"/>
      <c r="AT7864" s="12"/>
      <c r="AU7864" s="12"/>
      <c r="AV7864" s="12"/>
      <c r="AW7864" s="12"/>
      <c r="AX7864" s="12"/>
      <c r="AY7864" s="12"/>
      <c r="AZ7864" s="12"/>
      <c r="BA7864" s="12"/>
      <c r="BB7864" s="12"/>
      <c r="BC7864" s="12"/>
      <c r="BD7864" s="12"/>
      <c r="BE7864" s="12"/>
      <c r="BF7864" s="12"/>
      <c r="BG7864" s="12"/>
      <c r="BH7864" s="12"/>
      <c r="BI7864" s="12"/>
      <c r="BJ7864" s="13"/>
      <c r="BK7864" s="13"/>
      <c r="BL7864" s="13"/>
      <c r="BM7864" s="13"/>
      <c r="BN7864" s="13"/>
    </row>
    <row r="7865" spans="4:66" s="14" customFormat="1" x14ac:dyDescent="0.25">
      <c r="K7865" s="15"/>
      <c r="L7865" s="15"/>
      <c r="M7865" s="16"/>
      <c r="N7865" s="16"/>
      <c r="O7865" s="16"/>
      <c r="P7865" s="16"/>
      <c r="Q7865" s="16"/>
      <c r="R7865" s="16"/>
      <c r="S7865" s="16"/>
      <c r="T7865" s="16"/>
      <c r="U7865" s="16"/>
      <c r="V7865" s="16"/>
      <c r="W7865" s="16"/>
      <c r="X7865" s="16"/>
      <c r="Y7865" s="16"/>
      <c r="Z7865" s="16"/>
      <c r="AA7865" s="16"/>
      <c r="AB7865" s="16"/>
      <c r="AC7865" s="16"/>
      <c r="AD7865" s="16"/>
      <c r="AE7865" s="16"/>
      <c r="AF7865" s="16"/>
      <c r="AG7865" s="16"/>
      <c r="AH7865" s="16"/>
      <c r="AI7865" s="16"/>
      <c r="AJ7865" s="16"/>
      <c r="AK7865" s="16"/>
      <c r="AL7865" s="16"/>
      <c r="AM7865" s="16"/>
      <c r="AN7865" s="16"/>
      <c r="AO7865" s="16"/>
      <c r="AP7865" s="16"/>
      <c r="AQ7865" s="16"/>
      <c r="AR7865" s="16"/>
      <c r="AS7865" s="16"/>
      <c r="AT7865" s="16"/>
      <c r="AU7865" s="16"/>
      <c r="AV7865" s="16"/>
      <c r="AW7865" s="16"/>
      <c r="AX7865" s="16"/>
      <c r="AY7865" s="16"/>
      <c r="AZ7865" s="16"/>
      <c r="BA7865" s="16"/>
      <c r="BB7865" s="16"/>
      <c r="BC7865" s="16"/>
      <c r="BD7865" s="16"/>
      <c r="BE7865" s="16"/>
      <c r="BF7865" s="16"/>
      <c r="BG7865" s="16"/>
      <c r="BH7865" s="16"/>
      <c r="BI7865" s="16"/>
      <c r="BJ7865" s="17"/>
      <c r="BK7865" s="17"/>
      <c r="BL7865" s="17"/>
      <c r="BM7865" s="17"/>
      <c r="BN7865" s="17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1"/>
      <c r="L7866" s="11"/>
      <c r="M7866" s="12"/>
      <c r="N7866" s="12"/>
      <c r="O7866" s="12"/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  <c r="AC7866" s="12"/>
      <c r="AD7866" s="12"/>
      <c r="AE7866" s="12"/>
      <c r="AF7866" s="12"/>
      <c r="AG7866" s="12"/>
      <c r="AH7866" s="12"/>
      <c r="AI7866" s="12"/>
      <c r="AJ7866" s="12"/>
      <c r="AK7866" s="12"/>
      <c r="AL7866" s="12"/>
      <c r="AM7866" s="12"/>
      <c r="AN7866" s="12"/>
      <c r="AO7866" s="12"/>
      <c r="AP7866" s="12"/>
      <c r="AQ7866" s="12"/>
      <c r="AR7866" s="12"/>
      <c r="AS7866" s="12"/>
      <c r="AT7866" s="12"/>
      <c r="AU7866" s="12"/>
      <c r="AV7866" s="12"/>
      <c r="AW7866" s="12"/>
      <c r="AX7866" s="12"/>
      <c r="AY7866" s="12"/>
      <c r="AZ7866" s="12"/>
      <c r="BA7866" s="12"/>
      <c r="BB7866" s="12"/>
      <c r="BC7866" s="12"/>
      <c r="BD7866" s="12"/>
      <c r="BE7866" s="12"/>
      <c r="BF7866" s="12"/>
      <c r="BG7866" s="12"/>
      <c r="BH7866" s="12"/>
      <c r="BI7866" s="12"/>
      <c r="BJ7866" s="13"/>
      <c r="BK7866" s="13"/>
      <c r="BL7866" s="13"/>
      <c r="BM7866" s="13"/>
      <c r="BN7866" s="13"/>
    </row>
    <row r="7867" spans="4:66" x14ac:dyDescent="0.25">
      <c r="D7867"/>
      <c r="E7867" s="10"/>
      <c r="F7867" s="10"/>
      <c r="G7867" s="10"/>
      <c r="H7867" s="10"/>
      <c r="I7867" s="10"/>
      <c r="J7867" s="10"/>
      <c r="K7867" s="11"/>
      <c r="L7867" s="11"/>
      <c r="M7867" s="12"/>
      <c r="N7867" s="12"/>
      <c r="O7867" s="12"/>
      <c r="P7867" s="12"/>
      <c r="Q7867" s="12"/>
      <c r="R7867" s="12"/>
      <c r="S7867" s="12"/>
      <c r="T7867" s="12"/>
      <c r="U7867" s="12"/>
      <c r="V7867" s="12"/>
      <c r="W7867" s="12"/>
      <c r="X7867" s="12"/>
      <c r="Y7867" s="12"/>
      <c r="Z7867" s="12"/>
      <c r="AA7867" s="12"/>
      <c r="AB7867" s="12"/>
      <c r="AC7867" s="12"/>
      <c r="AD7867" s="12"/>
      <c r="AE7867" s="12"/>
      <c r="AF7867" s="12"/>
      <c r="AG7867" s="12"/>
      <c r="AH7867" s="12"/>
      <c r="AI7867" s="12"/>
      <c r="AJ7867" s="12"/>
      <c r="AK7867" s="12"/>
      <c r="AL7867" s="12"/>
      <c r="AM7867" s="12"/>
      <c r="AN7867" s="12"/>
      <c r="AO7867" s="12"/>
      <c r="AP7867" s="12"/>
      <c r="AQ7867" s="12"/>
      <c r="AR7867" s="12"/>
      <c r="AS7867" s="12"/>
      <c r="AT7867" s="12"/>
      <c r="AU7867" s="12"/>
      <c r="AV7867" s="12"/>
      <c r="AW7867" s="12"/>
      <c r="AX7867" s="12"/>
      <c r="AY7867" s="12"/>
      <c r="AZ7867" s="12"/>
      <c r="BA7867" s="12"/>
      <c r="BB7867" s="12"/>
      <c r="BC7867" s="12"/>
      <c r="BD7867" s="12"/>
      <c r="BE7867" s="12"/>
      <c r="BF7867" s="12"/>
      <c r="BG7867" s="12"/>
      <c r="BH7867" s="12"/>
      <c r="BI7867" s="12"/>
      <c r="BJ7867" s="13"/>
      <c r="BK7867" s="13"/>
      <c r="BL7867" s="13"/>
      <c r="BM7867" s="13"/>
      <c r="BN7867" s="13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1"/>
      <c r="L7868" s="11"/>
      <c r="M7868" s="12"/>
      <c r="N7868" s="12"/>
      <c r="O7868" s="12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  <c r="AD7868" s="12"/>
      <c r="AE7868" s="12"/>
      <c r="AF7868" s="12"/>
      <c r="AG7868" s="12"/>
      <c r="AH7868" s="12"/>
      <c r="AI7868" s="12"/>
      <c r="AJ7868" s="12"/>
      <c r="AK7868" s="12"/>
      <c r="AL7868" s="12"/>
      <c r="AM7868" s="12"/>
      <c r="AN7868" s="12"/>
      <c r="AO7868" s="12"/>
      <c r="AP7868" s="12"/>
      <c r="AQ7868" s="12"/>
      <c r="AR7868" s="12"/>
      <c r="AS7868" s="12"/>
      <c r="AT7868" s="12"/>
      <c r="AU7868" s="12"/>
      <c r="AV7868" s="12"/>
      <c r="AW7868" s="12"/>
      <c r="AX7868" s="12"/>
      <c r="AY7868" s="12"/>
      <c r="AZ7868" s="12"/>
      <c r="BA7868" s="12"/>
      <c r="BB7868" s="12"/>
      <c r="BC7868" s="12"/>
      <c r="BD7868" s="12"/>
      <c r="BE7868" s="12"/>
      <c r="BF7868" s="12"/>
      <c r="BG7868" s="12"/>
      <c r="BH7868" s="12"/>
      <c r="BI7868" s="12"/>
      <c r="BJ7868" s="13"/>
      <c r="BK7868" s="13"/>
      <c r="BL7868" s="13"/>
      <c r="BM7868" s="13"/>
      <c r="BN7868" s="13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1"/>
      <c r="L7869" s="11"/>
      <c r="M7869" s="12"/>
      <c r="N7869" s="12"/>
      <c r="O7869" s="12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  <c r="AD7869" s="12"/>
      <c r="AE7869" s="12"/>
      <c r="AF7869" s="12"/>
      <c r="AG7869" s="12"/>
      <c r="AH7869" s="12"/>
      <c r="AI7869" s="12"/>
      <c r="AJ7869" s="12"/>
      <c r="AK7869" s="12"/>
      <c r="AL7869" s="12"/>
      <c r="AM7869" s="12"/>
      <c r="AN7869" s="12"/>
      <c r="AO7869" s="12"/>
      <c r="AP7869" s="12"/>
      <c r="AQ7869" s="12"/>
      <c r="AR7869" s="12"/>
      <c r="AS7869" s="12"/>
      <c r="AT7869" s="12"/>
      <c r="AU7869" s="12"/>
      <c r="AV7869" s="12"/>
      <c r="AW7869" s="12"/>
      <c r="AX7869" s="12"/>
      <c r="AY7869" s="12"/>
      <c r="AZ7869" s="12"/>
      <c r="BA7869" s="12"/>
      <c r="BB7869" s="12"/>
      <c r="BC7869" s="12"/>
      <c r="BD7869" s="12"/>
      <c r="BE7869" s="12"/>
      <c r="BF7869" s="12"/>
      <c r="BG7869" s="12"/>
      <c r="BH7869" s="12"/>
      <c r="BI7869" s="12"/>
      <c r="BJ7869" s="13"/>
      <c r="BK7869" s="13"/>
      <c r="BL7869" s="13"/>
      <c r="BM7869" s="13"/>
      <c r="BN7869" s="13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1"/>
      <c r="L7870" s="11"/>
      <c r="M7870" s="12"/>
      <c r="N7870" s="12"/>
      <c r="O7870" s="12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  <c r="AD7870" s="12"/>
      <c r="AE7870" s="12"/>
      <c r="AF7870" s="12"/>
      <c r="AG7870" s="12"/>
      <c r="AH7870" s="12"/>
      <c r="AI7870" s="12"/>
      <c r="AJ7870" s="12"/>
      <c r="AK7870" s="12"/>
      <c r="AL7870" s="12"/>
      <c r="AM7870" s="12"/>
      <c r="AN7870" s="12"/>
      <c r="AO7870" s="12"/>
      <c r="AP7870" s="12"/>
      <c r="AQ7870" s="12"/>
      <c r="AR7870" s="12"/>
      <c r="AS7870" s="12"/>
      <c r="AT7870" s="12"/>
      <c r="AU7870" s="12"/>
      <c r="AV7870" s="12"/>
      <c r="AW7870" s="12"/>
      <c r="AX7870" s="12"/>
      <c r="AY7870" s="12"/>
      <c r="AZ7870" s="12"/>
      <c r="BA7870" s="12"/>
      <c r="BB7870" s="12"/>
      <c r="BC7870" s="12"/>
      <c r="BD7870" s="12"/>
      <c r="BE7870" s="12"/>
      <c r="BF7870" s="12"/>
      <c r="BG7870" s="12"/>
      <c r="BH7870" s="12"/>
      <c r="BI7870" s="12"/>
      <c r="BJ7870" s="13"/>
      <c r="BK7870" s="13"/>
      <c r="BL7870" s="13"/>
      <c r="BM7870" s="13"/>
      <c r="BN7870" s="13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1"/>
      <c r="L7871" s="11"/>
      <c r="M7871" s="12"/>
      <c r="N7871" s="12"/>
      <c r="O7871" s="12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  <c r="AD7871" s="12"/>
      <c r="AE7871" s="12"/>
      <c r="AF7871" s="12"/>
      <c r="AG7871" s="12"/>
      <c r="AH7871" s="12"/>
      <c r="AI7871" s="12"/>
      <c r="AJ7871" s="12"/>
      <c r="AK7871" s="12"/>
      <c r="AL7871" s="12"/>
      <c r="AM7871" s="12"/>
      <c r="AN7871" s="12"/>
      <c r="AO7871" s="12"/>
      <c r="AP7871" s="12"/>
      <c r="AQ7871" s="12"/>
      <c r="AR7871" s="12"/>
      <c r="AS7871" s="12"/>
      <c r="AT7871" s="12"/>
      <c r="AU7871" s="12"/>
      <c r="AV7871" s="12"/>
      <c r="AW7871" s="12"/>
      <c r="AX7871" s="12"/>
      <c r="AY7871" s="12"/>
      <c r="AZ7871" s="12"/>
      <c r="BA7871" s="12"/>
      <c r="BB7871" s="12"/>
      <c r="BC7871" s="12"/>
      <c r="BD7871" s="12"/>
      <c r="BE7871" s="12"/>
      <c r="BF7871" s="12"/>
      <c r="BG7871" s="12"/>
      <c r="BH7871" s="12"/>
      <c r="BI7871" s="12"/>
      <c r="BJ7871" s="13"/>
      <c r="BK7871" s="13"/>
      <c r="BL7871" s="13"/>
      <c r="BM7871" s="13"/>
      <c r="BN7871" s="13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1"/>
      <c r="L7872" s="11"/>
      <c r="M7872" s="12"/>
      <c r="N7872" s="12"/>
      <c r="O7872" s="12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  <c r="AD7872" s="12"/>
      <c r="AE7872" s="12"/>
      <c r="AF7872" s="12"/>
      <c r="AG7872" s="12"/>
      <c r="AH7872" s="12"/>
      <c r="AI7872" s="12"/>
      <c r="AJ7872" s="12"/>
      <c r="AK7872" s="12"/>
      <c r="AL7872" s="12"/>
      <c r="AM7872" s="12"/>
      <c r="AN7872" s="12"/>
      <c r="AO7872" s="12"/>
      <c r="AP7872" s="12"/>
      <c r="AQ7872" s="12"/>
      <c r="AR7872" s="12"/>
      <c r="AS7872" s="12"/>
      <c r="AT7872" s="12"/>
      <c r="AU7872" s="12"/>
      <c r="AV7872" s="12"/>
      <c r="AW7872" s="12"/>
      <c r="AX7872" s="12"/>
      <c r="AY7872" s="12"/>
      <c r="AZ7872" s="12"/>
      <c r="BA7872" s="12"/>
      <c r="BB7872" s="12"/>
      <c r="BC7872" s="12"/>
      <c r="BD7872" s="12"/>
      <c r="BE7872" s="12"/>
      <c r="BF7872" s="12"/>
      <c r="BG7872" s="12"/>
      <c r="BH7872" s="12"/>
      <c r="BI7872" s="12"/>
      <c r="BJ7872" s="13"/>
      <c r="BK7872" s="13"/>
      <c r="BL7872" s="13"/>
      <c r="BM7872" s="13"/>
      <c r="BN7872" s="13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1"/>
      <c r="L7873" s="11"/>
      <c r="M7873" s="12"/>
      <c r="N7873" s="12"/>
      <c r="O7873" s="12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  <c r="AD7873" s="12"/>
      <c r="AE7873" s="12"/>
      <c r="AF7873" s="12"/>
      <c r="AG7873" s="12"/>
      <c r="AH7873" s="12"/>
      <c r="AI7873" s="12"/>
      <c r="AJ7873" s="12"/>
      <c r="AK7873" s="12"/>
      <c r="AL7873" s="12"/>
      <c r="AM7873" s="12"/>
      <c r="AN7873" s="12"/>
      <c r="AO7873" s="12"/>
      <c r="AP7873" s="12"/>
      <c r="AQ7873" s="12"/>
      <c r="AR7873" s="12"/>
      <c r="AS7873" s="12"/>
      <c r="AT7873" s="12"/>
      <c r="AU7873" s="12"/>
      <c r="AV7873" s="12"/>
      <c r="AW7873" s="12"/>
      <c r="AX7873" s="12"/>
      <c r="AY7873" s="12"/>
      <c r="AZ7873" s="12"/>
      <c r="BA7873" s="12"/>
      <c r="BB7873" s="12"/>
      <c r="BC7873" s="12"/>
      <c r="BD7873" s="12"/>
      <c r="BE7873" s="12"/>
      <c r="BF7873" s="12"/>
      <c r="BG7873" s="12"/>
      <c r="BH7873" s="12"/>
      <c r="BI7873" s="12"/>
      <c r="BJ7873" s="13"/>
      <c r="BK7873" s="13"/>
      <c r="BL7873" s="13"/>
      <c r="BM7873" s="13"/>
      <c r="BN7873" s="13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1"/>
      <c r="L7874" s="11"/>
      <c r="M7874" s="12"/>
      <c r="N7874" s="12"/>
      <c r="O7874" s="12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  <c r="AD7874" s="12"/>
      <c r="AE7874" s="12"/>
      <c r="AF7874" s="12"/>
      <c r="AG7874" s="12"/>
      <c r="AH7874" s="12"/>
      <c r="AI7874" s="12"/>
      <c r="AJ7874" s="12"/>
      <c r="AK7874" s="12"/>
      <c r="AL7874" s="12"/>
      <c r="AM7874" s="12"/>
      <c r="AN7874" s="12"/>
      <c r="AO7874" s="12"/>
      <c r="AP7874" s="12"/>
      <c r="AQ7874" s="12"/>
      <c r="AR7874" s="12"/>
      <c r="AS7874" s="12"/>
      <c r="AT7874" s="12"/>
      <c r="AU7874" s="12"/>
      <c r="AV7874" s="12"/>
      <c r="AW7874" s="12"/>
      <c r="AX7874" s="12"/>
      <c r="AY7874" s="12"/>
      <c r="AZ7874" s="12"/>
      <c r="BA7874" s="12"/>
      <c r="BB7874" s="12"/>
      <c r="BC7874" s="12"/>
      <c r="BD7874" s="12"/>
      <c r="BE7874" s="12"/>
      <c r="BF7874" s="12"/>
      <c r="BG7874" s="12"/>
      <c r="BH7874" s="12"/>
      <c r="BI7874" s="12"/>
      <c r="BJ7874" s="13"/>
      <c r="BK7874" s="13"/>
      <c r="BL7874" s="13"/>
      <c r="BM7874" s="13"/>
      <c r="BN7874" s="13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1"/>
      <c r="L7875" s="11"/>
      <c r="M7875" s="12"/>
      <c r="N7875" s="12"/>
      <c r="O7875" s="12"/>
      <c r="P7875" s="12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  <c r="AC7875" s="12"/>
      <c r="AD7875" s="12"/>
      <c r="AE7875" s="12"/>
      <c r="AF7875" s="12"/>
      <c r="AG7875" s="12"/>
      <c r="AH7875" s="12"/>
      <c r="AI7875" s="12"/>
      <c r="AJ7875" s="12"/>
      <c r="AK7875" s="12"/>
      <c r="AL7875" s="12"/>
      <c r="AM7875" s="12"/>
      <c r="AN7875" s="12"/>
      <c r="AO7875" s="12"/>
      <c r="AP7875" s="12"/>
      <c r="AQ7875" s="12"/>
      <c r="AR7875" s="12"/>
      <c r="AS7875" s="12"/>
      <c r="AT7875" s="12"/>
      <c r="AU7875" s="12"/>
      <c r="AV7875" s="12"/>
      <c r="AW7875" s="12"/>
      <c r="AX7875" s="12"/>
      <c r="AY7875" s="12"/>
      <c r="AZ7875" s="12"/>
      <c r="BA7875" s="12"/>
      <c r="BB7875" s="12"/>
      <c r="BC7875" s="12"/>
      <c r="BD7875" s="12"/>
      <c r="BE7875" s="12"/>
      <c r="BF7875" s="12"/>
      <c r="BG7875" s="12"/>
      <c r="BH7875" s="12"/>
      <c r="BI7875" s="12"/>
      <c r="BJ7875" s="13"/>
      <c r="BK7875" s="13"/>
      <c r="BL7875" s="13"/>
      <c r="BM7875" s="13"/>
      <c r="BN7875" s="13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1"/>
      <c r="L7876" s="11"/>
      <c r="M7876" s="12"/>
      <c r="N7876" s="12"/>
      <c r="O7876" s="12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  <c r="AD7876" s="12"/>
      <c r="AE7876" s="12"/>
      <c r="AF7876" s="12"/>
      <c r="AG7876" s="12"/>
      <c r="AH7876" s="12"/>
      <c r="AI7876" s="12"/>
      <c r="AJ7876" s="12"/>
      <c r="AK7876" s="12"/>
      <c r="AL7876" s="12"/>
      <c r="AM7876" s="12"/>
      <c r="AN7876" s="12"/>
      <c r="AO7876" s="12"/>
      <c r="AP7876" s="12"/>
      <c r="AQ7876" s="12"/>
      <c r="AR7876" s="12"/>
      <c r="AS7876" s="12"/>
      <c r="AT7876" s="12"/>
      <c r="AU7876" s="12"/>
      <c r="AV7876" s="12"/>
      <c r="AW7876" s="12"/>
      <c r="AX7876" s="12"/>
      <c r="AY7876" s="12"/>
      <c r="AZ7876" s="12"/>
      <c r="BA7876" s="12"/>
      <c r="BB7876" s="12"/>
      <c r="BC7876" s="12"/>
      <c r="BD7876" s="12"/>
      <c r="BE7876" s="12"/>
      <c r="BF7876" s="12"/>
      <c r="BG7876" s="12"/>
      <c r="BH7876" s="12"/>
      <c r="BI7876" s="12"/>
      <c r="BJ7876" s="13"/>
      <c r="BK7876" s="13"/>
      <c r="BL7876" s="13"/>
      <c r="BM7876" s="13"/>
      <c r="BN7876" s="13"/>
    </row>
  </sheetData>
  <conditionalFormatting sqref="BJ2:BL7876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Kovan</cp:lastModifiedBy>
  <dcterms:created xsi:type="dcterms:W3CDTF">2021-01-19T16:29:10Z</dcterms:created>
  <dcterms:modified xsi:type="dcterms:W3CDTF">2023-09-30T07:03:19Z</dcterms:modified>
</cp:coreProperties>
</file>